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codeName="ThisWorkbook"/>
  <mc:AlternateContent xmlns:mc="http://schemas.openxmlformats.org/markup-compatibility/2006">
    <mc:Choice Requires="x15">
      <x15ac:absPath xmlns:x15ac="http://schemas.microsoft.com/office/spreadsheetml/2010/11/ac" url="C:\Users\maxharrison\Desktop\CIS20\"/>
    </mc:Choice>
  </mc:AlternateContent>
  <xr:revisionPtr revIDLastSave="0" documentId="13_ncr:1_{45729D42-5131-4A2F-9BA1-1CEA847F864E}" xr6:coauthVersionLast="47" xr6:coauthVersionMax="47" xr10:uidLastSave="{00000000-0000-0000-0000-000000000000}"/>
  <bookViews>
    <workbookView xWindow="-28920" yWindow="-4425" windowWidth="29040" windowHeight="15840" tabRatio="814" xr2:uid="{00000000-000D-0000-FFFF-FFFF00000000}"/>
  </bookViews>
  <sheets>
    <sheet name="Dashboard" sheetId="30" r:id="rId1"/>
    <sheet name="Values" sheetId="4" state="hidden" r:id="rId2"/>
    <sheet name="Worksheet" sheetId="1" r:id="rId3"/>
    <sheet name="CSC #1" sheetId="10" r:id="rId4"/>
    <sheet name="CSC #2" sheetId="11" r:id="rId5"/>
    <sheet name="CSC #3" sheetId="13" r:id="rId6"/>
    <sheet name="CSC #4" sheetId="14" r:id="rId7"/>
    <sheet name="CSC #5" sheetId="15" r:id="rId8"/>
    <sheet name="CSC #6" sheetId="16" r:id="rId9"/>
    <sheet name="CSC #7" sheetId="17" r:id="rId10"/>
    <sheet name="CSC #8" sheetId="18" r:id="rId11"/>
    <sheet name="CSC #9" sheetId="19" r:id="rId12"/>
    <sheet name="CSC #10" sheetId="20" r:id="rId13"/>
    <sheet name="CSC #11" sheetId="21" r:id="rId14"/>
    <sheet name="CSC #12" sheetId="22" r:id="rId15"/>
    <sheet name="CSC #13" sheetId="23" r:id="rId16"/>
    <sheet name="CSC #14" sheetId="24" r:id="rId17"/>
    <sheet name="CSC #15" sheetId="25" r:id="rId18"/>
    <sheet name="CSC #16" sheetId="26" r:id="rId19"/>
    <sheet name="CSC #17" sheetId="27" r:id="rId20"/>
    <sheet name="CSC #18" sheetId="28" r:id="rId21"/>
    <sheet name="MITRE ATT&amp;CK" sheetId="9" r:id="rId22"/>
    <sheet name="CSC Mitre" sheetId="2" r:id="rId23"/>
    <sheet name="Mitre Translation" sheetId="3" r:id="rId24"/>
    <sheet name="Tactic Recode" sheetId="7" r:id="rId25"/>
  </sheets>
  <definedNames>
    <definedName name="_xlnm._FilterDatabase" localSheetId="21" hidden="1">'MITRE ATT&amp;CK'!$A$1:$UB$154</definedName>
    <definedName name="_xlnm._FilterDatabase" localSheetId="23" hidden="1">'Mitre Translation'!#REF!</definedName>
    <definedName name="_xlnm._FilterDatabase" localSheetId="24" hidden="1">'Tactic Recode'!#REF!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31" i="30" l="1"/>
  <c r="U9" i="9" l="1"/>
  <c r="B2" i="9" l="1"/>
  <c r="UB154" i="9"/>
  <c r="UA154" i="9"/>
  <c r="TZ154" i="9"/>
  <c r="TY154" i="9"/>
  <c r="TX154" i="9"/>
  <c r="TW154" i="9"/>
  <c r="TV154" i="9"/>
  <c r="TU154" i="9"/>
  <c r="TT154" i="9"/>
  <c r="TS154" i="9"/>
  <c r="TR154" i="9"/>
  <c r="TQ154" i="9"/>
  <c r="TP154" i="9"/>
  <c r="TO154" i="9"/>
  <c r="TN154" i="9"/>
  <c r="TM154" i="9"/>
  <c r="TL154" i="9"/>
  <c r="TK154" i="9"/>
  <c r="TJ154" i="9"/>
  <c r="TI154" i="9"/>
  <c r="TH154" i="9"/>
  <c r="TG154" i="9"/>
  <c r="TF154" i="9"/>
  <c r="TE154" i="9"/>
  <c r="TD154" i="9"/>
  <c r="TC154" i="9"/>
  <c r="TB154" i="9"/>
  <c r="TA154" i="9"/>
  <c r="SZ154" i="9"/>
  <c r="SY154" i="9"/>
  <c r="SX154" i="9"/>
  <c r="SW154" i="9"/>
  <c r="SV154" i="9"/>
  <c r="SU154" i="9"/>
  <c r="ST154" i="9"/>
  <c r="SS154" i="9"/>
  <c r="SR154" i="9"/>
  <c r="SQ154" i="9"/>
  <c r="SP154" i="9"/>
  <c r="SO154" i="9"/>
  <c r="SN154" i="9"/>
  <c r="SM154" i="9"/>
  <c r="SL154" i="9"/>
  <c r="SK154" i="9"/>
  <c r="SJ154" i="9"/>
  <c r="SI154" i="9"/>
  <c r="SH154" i="9"/>
  <c r="SG154" i="9"/>
  <c r="SF154" i="9"/>
  <c r="SE154" i="9"/>
  <c r="SD154" i="9"/>
  <c r="SC154" i="9"/>
  <c r="SB154" i="9"/>
  <c r="SA154" i="9"/>
  <c r="RZ154" i="9"/>
  <c r="RY154" i="9"/>
  <c r="RX154" i="9"/>
  <c r="RW154" i="9"/>
  <c r="RV154" i="9"/>
  <c r="RU154" i="9"/>
  <c r="RT154" i="9"/>
  <c r="RS154" i="9"/>
  <c r="RR154" i="9"/>
  <c r="RQ154" i="9"/>
  <c r="RP154" i="9"/>
  <c r="RO154" i="9"/>
  <c r="RN154" i="9"/>
  <c r="RM154" i="9"/>
  <c r="RL154" i="9"/>
  <c r="RK154" i="9"/>
  <c r="RJ154" i="9"/>
  <c r="RI154" i="9"/>
  <c r="RH154" i="9"/>
  <c r="RG154" i="9"/>
  <c r="RF154" i="9"/>
  <c r="RE154" i="9"/>
  <c r="RD154" i="9"/>
  <c r="RC154" i="9"/>
  <c r="RB154" i="9"/>
  <c r="RA154" i="9"/>
  <c r="QZ154" i="9"/>
  <c r="QY154" i="9"/>
  <c r="QX154" i="9"/>
  <c r="QW154" i="9"/>
  <c r="QV154" i="9"/>
  <c r="QU154" i="9"/>
  <c r="QT154" i="9"/>
  <c r="QS154" i="9"/>
  <c r="QR154" i="9"/>
  <c r="QQ154" i="9"/>
  <c r="QP154" i="9"/>
  <c r="QO154" i="9"/>
  <c r="QN154" i="9"/>
  <c r="QM154" i="9"/>
  <c r="QL154" i="9"/>
  <c r="QK154" i="9"/>
  <c r="QJ154" i="9"/>
  <c r="QI154" i="9"/>
  <c r="QH154" i="9"/>
  <c r="QG154" i="9"/>
  <c r="QF154" i="9"/>
  <c r="QE154" i="9"/>
  <c r="QD154" i="9"/>
  <c r="QC154" i="9"/>
  <c r="QB154" i="9"/>
  <c r="QA154" i="9"/>
  <c r="PZ154" i="9"/>
  <c r="PY154" i="9"/>
  <c r="PX154" i="9"/>
  <c r="PW154" i="9"/>
  <c r="PV154" i="9"/>
  <c r="PU154" i="9"/>
  <c r="PT154" i="9"/>
  <c r="PS154" i="9"/>
  <c r="PR154" i="9"/>
  <c r="PQ154" i="9"/>
  <c r="PP154" i="9"/>
  <c r="PO154" i="9"/>
  <c r="PN154" i="9"/>
  <c r="PM154" i="9"/>
  <c r="PL154" i="9"/>
  <c r="PK154" i="9"/>
  <c r="PJ154" i="9"/>
  <c r="PI154" i="9"/>
  <c r="PH154" i="9"/>
  <c r="PG154" i="9"/>
  <c r="PF154" i="9"/>
  <c r="PE154" i="9"/>
  <c r="PD154" i="9"/>
  <c r="PC154" i="9"/>
  <c r="PB154" i="9"/>
  <c r="PA154" i="9"/>
  <c r="OZ154" i="9"/>
  <c r="OY154" i="9"/>
  <c r="OX154" i="9"/>
  <c r="OW154" i="9"/>
  <c r="OV154" i="9"/>
  <c r="OU154" i="9"/>
  <c r="OT154" i="9"/>
  <c r="OS154" i="9"/>
  <c r="OR154" i="9"/>
  <c r="OQ154" i="9"/>
  <c r="OP154" i="9"/>
  <c r="OO154" i="9"/>
  <c r="ON154" i="9"/>
  <c r="OM154" i="9"/>
  <c r="OL154" i="9"/>
  <c r="OK154" i="9"/>
  <c r="OJ154" i="9"/>
  <c r="OI154" i="9"/>
  <c r="OH154" i="9"/>
  <c r="OG154" i="9"/>
  <c r="OF154" i="9"/>
  <c r="OE154" i="9"/>
  <c r="OD154" i="9"/>
  <c r="OC154" i="9"/>
  <c r="OB154" i="9"/>
  <c r="OA154" i="9"/>
  <c r="NZ154" i="9"/>
  <c r="NY154" i="9"/>
  <c r="NX154" i="9"/>
  <c r="NW154" i="9"/>
  <c r="NV154" i="9"/>
  <c r="NU154" i="9"/>
  <c r="NT154" i="9"/>
  <c r="NS154" i="9"/>
  <c r="NR154" i="9"/>
  <c r="NQ154" i="9"/>
  <c r="NP154" i="9"/>
  <c r="NO154" i="9"/>
  <c r="NN154" i="9"/>
  <c r="NM154" i="9"/>
  <c r="NL154" i="9"/>
  <c r="NK154" i="9"/>
  <c r="NJ154" i="9"/>
  <c r="NI154" i="9"/>
  <c r="NH154" i="9"/>
  <c r="NG154" i="9"/>
  <c r="NF154" i="9"/>
  <c r="NE154" i="9"/>
  <c r="ND154" i="9"/>
  <c r="NC154" i="9"/>
  <c r="NB154" i="9"/>
  <c r="NA154" i="9"/>
  <c r="MZ154" i="9"/>
  <c r="MY154" i="9"/>
  <c r="MX154" i="9"/>
  <c r="MW154" i="9"/>
  <c r="MV154" i="9"/>
  <c r="MU154" i="9"/>
  <c r="MT154" i="9"/>
  <c r="MS154" i="9"/>
  <c r="MR154" i="9"/>
  <c r="MQ154" i="9"/>
  <c r="MP154" i="9"/>
  <c r="MO154" i="9"/>
  <c r="MN154" i="9"/>
  <c r="MM154" i="9"/>
  <c r="ML154" i="9"/>
  <c r="MK154" i="9"/>
  <c r="MJ154" i="9"/>
  <c r="MI154" i="9"/>
  <c r="MH154" i="9"/>
  <c r="MG154" i="9"/>
  <c r="MF154" i="9"/>
  <c r="ME154" i="9"/>
  <c r="MD154" i="9"/>
  <c r="MC154" i="9"/>
  <c r="MB154" i="9"/>
  <c r="MA154" i="9"/>
  <c r="LZ154" i="9"/>
  <c r="LY154" i="9"/>
  <c r="LX154" i="9"/>
  <c r="LW154" i="9"/>
  <c r="LV154" i="9"/>
  <c r="LU154" i="9"/>
  <c r="LT154" i="9"/>
  <c r="LS154" i="9"/>
  <c r="LR154" i="9"/>
  <c r="LQ154" i="9"/>
  <c r="LP154" i="9"/>
  <c r="LO154" i="9"/>
  <c r="LN154" i="9"/>
  <c r="LM154" i="9"/>
  <c r="LL154" i="9"/>
  <c r="LK154" i="9"/>
  <c r="LJ154" i="9"/>
  <c r="LI154" i="9"/>
  <c r="LH154" i="9"/>
  <c r="LG154" i="9"/>
  <c r="LF154" i="9"/>
  <c r="LE154" i="9"/>
  <c r="LD154" i="9"/>
  <c r="LC154" i="9"/>
  <c r="LB154" i="9"/>
  <c r="LA154" i="9"/>
  <c r="KZ154" i="9"/>
  <c r="KY154" i="9"/>
  <c r="KX154" i="9"/>
  <c r="KW154" i="9"/>
  <c r="KV154" i="9"/>
  <c r="KU154" i="9"/>
  <c r="KT154" i="9"/>
  <c r="KS154" i="9"/>
  <c r="KR154" i="9"/>
  <c r="KQ154" i="9"/>
  <c r="KP154" i="9"/>
  <c r="KO154" i="9"/>
  <c r="KN154" i="9"/>
  <c r="KM154" i="9"/>
  <c r="KL154" i="9"/>
  <c r="KK154" i="9"/>
  <c r="KJ154" i="9"/>
  <c r="KI154" i="9"/>
  <c r="KH154" i="9"/>
  <c r="KG154" i="9"/>
  <c r="KF154" i="9"/>
  <c r="KE154" i="9"/>
  <c r="KD154" i="9"/>
  <c r="KC154" i="9"/>
  <c r="KB154" i="9"/>
  <c r="KA154" i="9"/>
  <c r="JZ154" i="9"/>
  <c r="JY154" i="9"/>
  <c r="JX154" i="9"/>
  <c r="JW154" i="9"/>
  <c r="JV154" i="9"/>
  <c r="JU154" i="9"/>
  <c r="JT154" i="9"/>
  <c r="JS154" i="9"/>
  <c r="JR154" i="9"/>
  <c r="JQ154" i="9"/>
  <c r="JP154" i="9"/>
  <c r="JO154" i="9"/>
  <c r="JN154" i="9"/>
  <c r="JM154" i="9"/>
  <c r="JL154" i="9"/>
  <c r="JK154" i="9"/>
  <c r="JJ154" i="9"/>
  <c r="JI154" i="9"/>
  <c r="JH154" i="9"/>
  <c r="JG154" i="9"/>
  <c r="JF154" i="9"/>
  <c r="JE154" i="9"/>
  <c r="JD154" i="9"/>
  <c r="JC154" i="9"/>
  <c r="JB154" i="9"/>
  <c r="JA154" i="9"/>
  <c r="IZ154" i="9"/>
  <c r="IY154" i="9"/>
  <c r="IX154" i="9"/>
  <c r="IW154" i="9"/>
  <c r="IV154" i="9"/>
  <c r="IU154" i="9"/>
  <c r="IT154" i="9"/>
  <c r="IS154" i="9"/>
  <c r="IR154" i="9"/>
  <c r="IQ154" i="9"/>
  <c r="IP154" i="9"/>
  <c r="IO154" i="9"/>
  <c r="IN154" i="9"/>
  <c r="IM154" i="9"/>
  <c r="IL154" i="9"/>
  <c r="IK154" i="9"/>
  <c r="IJ154" i="9"/>
  <c r="II154" i="9"/>
  <c r="IH154" i="9"/>
  <c r="IG154" i="9"/>
  <c r="IF154" i="9"/>
  <c r="IE154" i="9"/>
  <c r="ID154" i="9"/>
  <c r="IC154" i="9"/>
  <c r="IB154" i="9"/>
  <c r="IA154" i="9"/>
  <c r="HZ154" i="9"/>
  <c r="HY154" i="9"/>
  <c r="HX154" i="9"/>
  <c r="HW154" i="9"/>
  <c r="HV154" i="9"/>
  <c r="HU154" i="9"/>
  <c r="HT154" i="9"/>
  <c r="HS154" i="9"/>
  <c r="HR154" i="9"/>
  <c r="HQ154" i="9"/>
  <c r="HP154" i="9"/>
  <c r="HO154" i="9"/>
  <c r="HN154" i="9"/>
  <c r="HM154" i="9"/>
  <c r="HL154" i="9"/>
  <c r="HK154" i="9"/>
  <c r="HJ154" i="9"/>
  <c r="HI154" i="9"/>
  <c r="HH154" i="9"/>
  <c r="HG154" i="9"/>
  <c r="HF154" i="9"/>
  <c r="HE154" i="9"/>
  <c r="HD154" i="9"/>
  <c r="HC154" i="9"/>
  <c r="HB154" i="9"/>
  <c r="HA154" i="9"/>
  <c r="GZ154" i="9"/>
  <c r="GY154" i="9"/>
  <c r="GX154" i="9"/>
  <c r="GW154" i="9"/>
  <c r="GV154" i="9"/>
  <c r="GU154" i="9"/>
  <c r="GT154" i="9"/>
  <c r="GS154" i="9"/>
  <c r="GR154" i="9"/>
  <c r="GQ154" i="9"/>
  <c r="GP154" i="9"/>
  <c r="GO154" i="9"/>
  <c r="GN154" i="9"/>
  <c r="GM154" i="9"/>
  <c r="GL154" i="9"/>
  <c r="GK154" i="9"/>
  <c r="GJ154" i="9"/>
  <c r="GI154" i="9"/>
  <c r="GH154" i="9"/>
  <c r="GG154" i="9"/>
  <c r="GF154" i="9"/>
  <c r="GE154" i="9"/>
  <c r="GD154" i="9"/>
  <c r="GC154" i="9"/>
  <c r="GB154" i="9"/>
  <c r="GA154" i="9"/>
  <c r="FZ154" i="9"/>
  <c r="FY154" i="9"/>
  <c r="FX154" i="9"/>
  <c r="FW154" i="9"/>
  <c r="FV154" i="9"/>
  <c r="FU154" i="9"/>
  <c r="FT154" i="9"/>
  <c r="FS154" i="9"/>
  <c r="FR154" i="9"/>
  <c r="FQ154" i="9"/>
  <c r="FP154" i="9"/>
  <c r="FO154" i="9"/>
  <c r="FN154" i="9"/>
  <c r="FM154" i="9"/>
  <c r="FL154" i="9"/>
  <c r="FK154" i="9"/>
  <c r="FJ154" i="9"/>
  <c r="FI154" i="9"/>
  <c r="FH154" i="9"/>
  <c r="FG154" i="9"/>
  <c r="FF154" i="9"/>
  <c r="FE154" i="9"/>
  <c r="FD154" i="9"/>
  <c r="FC154" i="9"/>
  <c r="FB154" i="9"/>
  <c r="FA154" i="9"/>
  <c r="EZ154" i="9"/>
  <c r="EY154" i="9"/>
  <c r="EX154" i="9"/>
  <c r="EW154" i="9"/>
  <c r="EV154" i="9"/>
  <c r="EU154" i="9"/>
  <c r="ET154" i="9"/>
  <c r="ES154" i="9"/>
  <c r="ER154" i="9"/>
  <c r="EQ154" i="9"/>
  <c r="EP154" i="9"/>
  <c r="EO154" i="9"/>
  <c r="EN154" i="9"/>
  <c r="EM154" i="9"/>
  <c r="EL154" i="9"/>
  <c r="EK154" i="9"/>
  <c r="EJ154" i="9"/>
  <c r="EI154" i="9"/>
  <c r="EH154" i="9"/>
  <c r="EG154" i="9"/>
  <c r="EF154" i="9"/>
  <c r="EE154" i="9"/>
  <c r="ED154" i="9"/>
  <c r="EC154" i="9"/>
  <c r="EB154" i="9"/>
  <c r="EA154" i="9"/>
  <c r="DZ154" i="9"/>
  <c r="DY154" i="9"/>
  <c r="DX154" i="9"/>
  <c r="DW154" i="9"/>
  <c r="DV154" i="9"/>
  <c r="DU154" i="9"/>
  <c r="DT154" i="9"/>
  <c r="DS154" i="9"/>
  <c r="DR154" i="9"/>
  <c r="DQ154" i="9"/>
  <c r="DP154" i="9"/>
  <c r="DO154" i="9"/>
  <c r="DN154" i="9"/>
  <c r="DM154" i="9"/>
  <c r="DL154" i="9"/>
  <c r="DK154" i="9"/>
  <c r="DJ154" i="9"/>
  <c r="DI154" i="9"/>
  <c r="DH154" i="9"/>
  <c r="DG154" i="9"/>
  <c r="DF154" i="9"/>
  <c r="DE154" i="9"/>
  <c r="DD154" i="9"/>
  <c r="DC154" i="9"/>
  <c r="DB154" i="9"/>
  <c r="DA154" i="9"/>
  <c r="CZ154" i="9"/>
  <c r="CY154" i="9"/>
  <c r="CX154" i="9"/>
  <c r="CW154" i="9"/>
  <c r="CV154" i="9"/>
  <c r="CU154" i="9"/>
  <c r="CT154" i="9"/>
  <c r="CS154" i="9"/>
  <c r="CR154" i="9"/>
  <c r="CQ154" i="9"/>
  <c r="CP154" i="9"/>
  <c r="CO154" i="9"/>
  <c r="CN154" i="9"/>
  <c r="CM154" i="9"/>
  <c r="CL154" i="9"/>
  <c r="CK154" i="9"/>
  <c r="CJ154" i="9"/>
  <c r="CI154" i="9"/>
  <c r="CH154" i="9"/>
  <c r="CG154" i="9"/>
  <c r="CF154" i="9"/>
  <c r="CE154" i="9"/>
  <c r="CD154" i="9"/>
  <c r="CC154" i="9"/>
  <c r="CB154" i="9"/>
  <c r="CA154" i="9"/>
  <c r="BZ154" i="9"/>
  <c r="BY154" i="9"/>
  <c r="BX154" i="9"/>
  <c r="BW154" i="9"/>
  <c r="BV154" i="9"/>
  <c r="BU154" i="9"/>
  <c r="BT154" i="9"/>
  <c r="BS154" i="9"/>
  <c r="BR154" i="9"/>
  <c r="BQ154" i="9"/>
  <c r="BP154" i="9"/>
  <c r="BO154" i="9"/>
  <c r="BN154" i="9"/>
  <c r="BM154" i="9"/>
  <c r="BL154" i="9"/>
  <c r="BK154" i="9"/>
  <c r="BJ154" i="9"/>
  <c r="BI154" i="9"/>
  <c r="BH154" i="9"/>
  <c r="BG154" i="9"/>
  <c r="BF154" i="9"/>
  <c r="BE154" i="9"/>
  <c r="BD154" i="9"/>
  <c r="BC154" i="9"/>
  <c r="BB154" i="9"/>
  <c r="BA154" i="9"/>
  <c r="AZ154" i="9"/>
  <c r="AY154" i="9"/>
  <c r="AX154" i="9"/>
  <c r="AW154" i="9"/>
  <c r="AV154" i="9"/>
  <c r="AU154" i="9"/>
  <c r="AT154" i="9"/>
  <c r="AS154" i="9"/>
  <c r="AR154" i="9"/>
  <c r="AQ154" i="9"/>
  <c r="AP154" i="9"/>
  <c r="AO154" i="9"/>
  <c r="AN154" i="9"/>
  <c r="AM154" i="9"/>
  <c r="AL154" i="9"/>
  <c r="AK154" i="9"/>
  <c r="AJ154" i="9"/>
  <c r="AI154" i="9"/>
  <c r="AH154" i="9"/>
  <c r="AG154" i="9"/>
  <c r="AF154" i="9"/>
  <c r="AE154" i="9"/>
  <c r="AD154" i="9"/>
  <c r="AC154" i="9"/>
  <c r="AB154" i="9"/>
  <c r="AA154" i="9"/>
  <c r="Z154" i="9"/>
  <c r="Y154" i="9"/>
  <c r="X154" i="9"/>
  <c r="W154" i="9"/>
  <c r="V154" i="9"/>
  <c r="U154" i="9"/>
  <c r="T154" i="9"/>
  <c r="S154" i="9"/>
  <c r="R154" i="9"/>
  <c r="Q154" i="9"/>
  <c r="P154" i="9"/>
  <c r="O154" i="9"/>
  <c r="N154" i="9"/>
  <c r="M154" i="9"/>
  <c r="L154" i="9"/>
  <c r="K154" i="9"/>
  <c r="J154" i="9"/>
  <c r="I154" i="9"/>
  <c r="H154" i="9"/>
  <c r="G154" i="9"/>
  <c r="F154" i="9"/>
  <c r="E154" i="9"/>
  <c r="D154" i="9"/>
  <c r="C154" i="9"/>
  <c r="B154" i="9"/>
  <c r="UB153" i="9"/>
  <c r="UA153" i="9"/>
  <c r="TZ153" i="9"/>
  <c r="TY153" i="9"/>
  <c r="TX153" i="9"/>
  <c r="TW153" i="9"/>
  <c r="TV153" i="9"/>
  <c r="TU153" i="9"/>
  <c r="TT153" i="9"/>
  <c r="TS153" i="9"/>
  <c r="TR153" i="9"/>
  <c r="TQ153" i="9"/>
  <c r="TP153" i="9"/>
  <c r="TO153" i="9"/>
  <c r="TN153" i="9"/>
  <c r="TM153" i="9"/>
  <c r="TL153" i="9"/>
  <c r="TK153" i="9"/>
  <c r="TJ153" i="9"/>
  <c r="TI153" i="9"/>
  <c r="TH153" i="9"/>
  <c r="TG153" i="9"/>
  <c r="TF153" i="9"/>
  <c r="TE153" i="9"/>
  <c r="TD153" i="9"/>
  <c r="TC153" i="9"/>
  <c r="TB153" i="9"/>
  <c r="TA153" i="9"/>
  <c r="SZ153" i="9"/>
  <c r="SY153" i="9"/>
  <c r="SX153" i="9"/>
  <c r="SW153" i="9"/>
  <c r="SV153" i="9"/>
  <c r="SU153" i="9"/>
  <c r="ST153" i="9"/>
  <c r="SS153" i="9"/>
  <c r="SR153" i="9"/>
  <c r="SQ153" i="9"/>
  <c r="SP153" i="9"/>
  <c r="SO153" i="9"/>
  <c r="SN153" i="9"/>
  <c r="SM153" i="9"/>
  <c r="SL153" i="9"/>
  <c r="SK153" i="9"/>
  <c r="SJ153" i="9"/>
  <c r="SI153" i="9"/>
  <c r="SH153" i="9"/>
  <c r="SG153" i="9"/>
  <c r="SF153" i="9"/>
  <c r="SE153" i="9"/>
  <c r="SD153" i="9"/>
  <c r="SC153" i="9"/>
  <c r="SB153" i="9"/>
  <c r="SA153" i="9"/>
  <c r="RZ153" i="9"/>
  <c r="RY153" i="9"/>
  <c r="RX153" i="9"/>
  <c r="RW153" i="9"/>
  <c r="RV153" i="9"/>
  <c r="RU153" i="9"/>
  <c r="RT153" i="9"/>
  <c r="RS153" i="9"/>
  <c r="RR153" i="9"/>
  <c r="RQ153" i="9"/>
  <c r="RP153" i="9"/>
  <c r="RO153" i="9"/>
  <c r="RN153" i="9"/>
  <c r="RM153" i="9"/>
  <c r="RL153" i="9"/>
  <c r="RK153" i="9"/>
  <c r="RJ153" i="9"/>
  <c r="RI153" i="9"/>
  <c r="RH153" i="9"/>
  <c r="RG153" i="9"/>
  <c r="RF153" i="9"/>
  <c r="RE153" i="9"/>
  <c r="RD153" i="9"/>
  <c r="RC153" i="9"/>
  <c r="RB153" i="9"/>
  <c r="RA153" i="9"/>
  <c r="QZ153" i="9"/>
  <c r="QY153" i="9"/>
  <c r="QX153" i="9"/>
  <c r="QW153" i="9"/>
  <c r="QV153" i="9"/>
  <c r="QU153" i="9"/>
  <c r="QT153" i="9"/>
  <c r="QS153" i="9"/>
  <c r="QR153" i="9"/>
  <c r="QQ153" i="9"/>
  <c r="QP153" i="9"/>
  <c r="QO153" i="9"/>
  <c r="QN153" i="9"/>
  <c r="QM153" i="9"/>
  <c r="QL153" i="9"/>
  <c r="QK153" i="9"/>
  <c r="QJ153" i="9"/>
  <c r="QI153" i="9"/>
  <c r="QH153" i="9"/>
  <c r="QG153" i="9"/>
  <c r="QF153" i="9"/>
  <c r="QE153" i="9"/>
  <c r="QD153" i="9"/>
  <c r="QC153" i="9"/>
  <c r="QB153" i="9"/>
  <c r="QA153" i="9"/>
  <c r="PZ153" i="9"/>
  <c r="PY153" i="9"/>
  <c r="PX153" i="9"/>
  <c r="PW153" i="9"/>
  <c r="PV153" i="9"/>
  <c r="PU153" i="9"/>
  <c r="PT153" i="9"/>
  <c r="PS153" i="9"/>
  <c r="PR153" i="9"/>
  <c r="PQ153" i="9"/>
  <c r="PP153" i="9"/>
  <c r="PO153" i="9"/>
  <c r="PN153" i="9"/>
  <c r="PM153" i="9"/>
  <c r="PL153" i="9"/>
  <c r="PK153" i="9"/>
  <c r="PJ153" i="9"/>
  <c r="PI153" i="9"/>
  <c r="PH153" i="9"/>
  <c r="PG153" i="9"/>
  <c r="PF153" i="9"/>
  <c r="PE153" i="9"/>
  <c r="PD153" i="9"/>
  <c r="PC153" i="9"/>
  <c r="PB153" i="9"/>
  <c r="PA153" i="9"/>
  <c r="OZ153" i="9"/>
  <c r="OY153" i="9"/>
  <c r="OX153" i="9"/>
  <c r="OW153" i="9"/>
  <c r="OV153" i="9"/>
  <c r="OU153" i="9"/>
  <c r="OT153" i="9"/>
  <c r="OS153" i="9"/>
  <c r="OR153" i="9"/>
  <c r="OQ153" i="9"/>
  <c r="OP153" i="9"/>
  <c r="OO153" i="9"/>
  <c r="ON153" i="9"/>
  <c r="OM153" i="9"/>
  <c r="OL153" i="9"/>
  <c r="OK153" i="9"/>
  <c r="OJ153" i="9"/>
  <c r="OI153" i="9"/>
  <c r="OH153" i="9"/>
  <c r="OG153" i="9"/>
  <c r="OF153" i="9"/>
  <c r="OE153" i="9"/>
  <c r="OD153" i="9"/>
  <c r="OC153" i="9"/>
  <c r="OB153" i="9"/>
  <c r="OA153" i="9"/>
  <c r="NZ153" i="9"/>
  <c r="NY153" i="9"/>
  <c r="NX153" i="9"/>
  <c r="NW153" i="9"/>
  <c r="NV153" i="9"/>
  <c r="NU153" i="9"/>
  <c r="NT153" i="9"/>
  <c r="NS153" i="9"/>
  <c r="NR153" i="9"/>
  <c r="NQ153" i="9"/>
  <c r="NP153" i="9"/>
  <c r="NO153" i="9"/>
  <c r="NN153" i="9"/>
  <c r="NM153" i="9"/>
  <c r="NL153" i="9"/>
  <c r="NK153" i="9"/>
  <c r="NJ153" i="9"/>
  <c r="NI153" i="9"/>
  <c r="NH153" i="9"/>
  <c r="NG153" i="9"/>
  <c r="NF153" i="9"/>
  <c r="NE153" i="9"/>
  <c r="ND153" i="9"/>
  <c r="NC153" i="9"/>
  <c r="NB153" i="9"/>
  <c r="NA153" i="9"/>
  <c r="MZ153" i="9"/>
  <c r="MY153" i="9"/>
  <c r="MX153" i="9"/>
  <c r="MW153" i="9"/>
  <c r="MV153" i="9"/>
  <c r="MU153" i="9"/>
  <c r="MT153" i="9"/>
  <c r="MS153" i="9"/>
  <c r="MR153" i="9"/>
  <c r="MQ153" i="9"/>
  <c r="MP153" i="9"/>
  <c r="MO153" i="9"/>
  <c r="MN153" i="9"/>
  <c r="MM153" i="9"/>
  <c r="ML153" i="9"/>
  <c r="MK153" i="9"/>
  <c r="MJ153" i="9"/>
  <c r="MI153" i="9"/>
  <c r="MH153" i="9"/>
  <c r="MG153" i="9"/>
  <c r="MF153" i="9"/>
  <c r="ME153" i="9"/>
  <c r="MD153" i="9"/>
  <c r="MC153" i="9"/>
  <c r="MB153" i="9"/>
  <c r="MA153" i="9"/>
  <c r="LZ153" i="9"/>
  <c r="LY153" i="9"/>
  <c r="LX153" i="9"/>
  <c r="LW153" i="9"/>
  <c r="LV153" i="9"/>
  <c r="LU153" i="9"/>
  <c r="LT153" i="9"/>
  <c r="LS153" i="9"/>
  <c r="LR153" i="9"/>
  <c r="LQ153" i="9"/>
  <c r="LP153" i="9"/>
  <c r="LO153" i="9"/>
  <c r="LN153" i="9"/>
  <c r="LM153" i="9"/>
  <c r="LL153" i="9"/>
  <c r="LK153" i="9"/>
  <c r="LJ153" i="9"/>
  <c r="LI153" i="9"/>
  <c r="LH153" i="9"/>
  <c r="LG153" i="9"/>
  <c r="LF153" i="9"/>
  <c r="LE153" i="9"/>
  <c r="LD153" i="9"/>
  <c r="LC153" i="9"/>
  <c r="LB153" i="9"/>
  <c r="LA153" i="9"/>
  <c r="KZ153" i="9"/>
  <c r="KY153" i="9"/>
  <c r="KX153" i="9"/>
  <c r="KW153" i="9"/>
  <c r="KV153" i="9"/>
  <c r="KU153" i="9"/>
  <c r="KT153" i="9"/>
  <c r="KS153" i="9"/>
  <c r="KR153" i="9"/>
  <c r="KQ153" i="9"/>
  <c r="KP153" i="9"/>
  <c r="KO153" i="9"/>
  <c r="KN153" i="9"/>
  <c r="KM153" i="9"/>
  <c r="KL153" i="9"/>
  <c r="KK153" i="9"/>
  <c r="KJ153" i="9"/>
  <c r="KI153" i="9"/>
  <c r="KH153" i="9"/>
  <c r="KG153" i="9"/>
  <c r="KF153" i="9"/>
  <c r="KE153" i="9"/>
  <c r="KD153" i="9"/>
  <c r="KC153" i="9"/>
  <c r="KB153" i="9"/>
  <c r="KA153" i="9"/>
  <c r="JZ153" i="9"/>
  <c r="JY153" i="9"/>
  <c r="JX153" i="9"/>
  <c r="JW153" i="9"/>
  <c r="JV153" i="9"/>
  <c r="JU153" i="9"/>
  <c r="JT153" i="9"/>
  <c r="JS153" i="9"/>
  <c r="JR153" i="9"/>
  <c r="JQ153" i="9"/>
  <c r="JP153" i="9"/>
  <c r="JO153" i="9"/>
  <c r="JN153" i="9"/>
  <c r="JM153" i="9"/>
  <c r="JL153" i="9"/>
  <c r="JK153" i="9"/>
  <c r="JJ153" i="9"/>
  <c r="JI153" i="9"/>
  <c r="JH153" i="9"/>
  <c r="JG153" i="9"/>
  <c r="JF153" i="9"/>
  <c r="JE153" i="9"/>
  <c r="JD153" i="9"/>
  <c r="JC153" i="9"/>
  <c r="JB153" i="9"/>
  <c r="JA153" i="9"/>
  <c r="IZ153" i="9"/>
  <c r="IY153" i="9"/>
  <c r="IX153" i="9"/>
  <c r="IW153" i="9"/>
  <c r="IV153" i="9"/>
  <c r="IU153" i="9"/>
  <c r="IT153" i="9"/>
  <c r="IS153" i="9"/>
  <c r="IR153" i="9"/>
  <c r="IQ153" i="9"/>
  <c r="IP153" i="9"/>
  <c r="IO153" i="9"/>
  <c r="IN153" i="9"/>
  <c r="IM153" i="9"/>
  <c r="IL153" i="9"/>
  <c r="IK153" i="9"/>
  <c r="IJ153" i="9"/>
  <c r="II153" i="9"/>
  <c r="IH153" i="9"/>
  <c r="IG153" i="9"/>
  <c r="IF153" i="9"/>
  <c r="IE153" i="9"/>
  <c r="ID153" i="9"/>
  <c r="IC153" i="9"/>
  <c r="IB153" i="9"/>
  <c r="IA153" i="9"/>
  <c r="HZ153" i="9"/>
  <c r="HY153" i="9"/>
  <c r="HX153" i="9"/>
  <c r="HW153" i="9"/>
  <c r="HV153" i="9"/>
  <c r="HU153" i="9"/>
  <c r="HT153" i="9"/>
  <c r="HS153" i="9"/>
  <c r="HR153" i="9"/>
  <c r="HQ153" i="9"/>
  <c r="HP153" i="9"/>
  <c r="HO153" i="9"/>
  <c r="HN153" i="9"/>
  <c r="HM153" i="9"/>
  <c r="HL153" i="9"/>
  <c r="HK153" i="9"/>
  <c r="HJ153" i="9"/>
  <c r="HI153" i="9"/>
  <c r="HH153" i="9"/>
  <c r="HG153" i="9"/>
  <c r="HF153" i="9"/>
  <c r="HE153" i="9"/>
  <c r="HD153" i="9"/>
  <c r="HC153" i="9"/>
  <c r="HB153" i="9"/>
  <c r="HA153" i="9"/>
  <c r="GZ153" i="9"/>
  <c r="GY153" i="9"/>
  <c r="GX153" i="9"/>
  <c r="GW153" i="9"/>
  <c r="GV153" i="9"/>
  <c r="GU153" i="9"/>
  <c r="GT153" i="9"/>
  <c r="GS153" i="9"/>
  <c r="GR153" i="9"/>
  <c r="GQ153" i="9"/>
  <c r="GP153" i="9"/>
  <c r="GO153" i="9"/>
  <c r="GN153" i="9"/>
  <c r="GM153" i="9"/>
  <c r="GL153" i="9"/>
  <c r="GK153" i="9"/>
  <c r="GJ153" i="9"/>
  <c r="GI153" i="9"/>
  <c r="GH153" i="9"/>
  <c r="GG153" i="9"/>
  <c r="GF153" i="9"/>
  <c r="GE153" i="9"/>
  <c r="GD153" i="9"/>
  <c r="GC153" i="9"/>
  <c r="GB153" i="9"/>
  <c r="GA153" i="9"/>
  <c r="FZ153" i="9"/>
  <c r="FY153" i="9"/>
  <c r="FX153" i="9"/>
  <c r="FW153" i="9"/>
  <c r="FV153" i="9"/>
  <c r="FU153" i="9"/>
  <c r="FT153" i="9"/>
  <c r="FS153" i="9"/>
  <c r="FR153" i="9"/>
  <c r="FQ153" i="9"/>
  <c r="FP153" i="9"/>
  <c r="FO153" i="9"/>
  <c r="FN153" i="9"/>
  <c r="FM153" i="9"/>
  <c r="FL153" i="9"/>
  <c r="FK153" i="9"/>
  <c r="FJ153" i="9"/>
  <c r="FI153" i="9"/>
  <c r="FH153" i="9"/>
  <c r="FG153" i="9"/>
  <c r="FF153" i="9"/>
  <c r="FE153" i="9"/>
  <c r="FD153" i="9"/>
  <c r="FC153" i="9"/>
  <c r="FB153" i="9"/>
  <c r="FA153" i="9"/>
  <c r="EZ153" i="9"/>
  <c r="EY153" i="9"/>
  <c r="EX153" i="9"/>
  <c r="EW153" i="9"/>
  <c r="EV153" i="9"/>
  <c r="EU153" i="9"/>
  <c r="ET153" i="9"/>
  <c r="ES153" i="9"/>
  <c r="ER153" i="9"/>
  <c r="EQ153" i="9"/>
  <c r="EP153" i="9"/>
  <c r="EO153" i="9"/>
  <c r="EN153" i="9"/>
  <c r="EM153" i="9"/>
  <c r="EL153" i="9"/>
  <c r="EK153" i="9"/>
  <c r="EJ153" i="9"/>
  <c r="EI153" i="9"/>
  <c r="EH153" i="9"/>
  <c r="EG153" i="9"/>
  <c r="EF153" i="9"/>
  <c r="EE153" i="9"/>
  <c r="ED153" i="9"/>
  <c r="EC153" i="9"/>
  <c r="EB153" i="9"/>
  <c r="EA153" i="9"/>
  <c r="DZ153" i="9"/>
  <c r="DY153" i="9"/>
  <c r="DX153" i="9"/>
  <c r="DW153" i="9"/>
  <c r="DV153" i="9"/>
  <c r="DU153" i="9"/>
  <c r="DT153" i="9"/>
  <c r="DS153" i="9"/>
  <c r="DR153" i="9"/>
  <c r="DQ153" i="9"/>
  <c r="DP153" i="9"/>
  <c r="DO153" i="9"/>
  <c r="DN153" i="9"/>
  <c r="DM153" i="9"/>
  <c r="DL153" i="9"/>
  <c r="DK153" i="9"/>
  <c r="DJ153" i="9"/>
  <c r="DI153" i="9"/>
  <c r="DH153" i="9"/>
  <c r="DG153" i="9"/>
  <c r="DF153" i="9"/>
  <c r="DE153" i="9"/>
  <c r="DD153" i="9"/>
  <c r="DC153" i="9"/>
  <c r="DB153" i="9"/>
  <c r="DA153" i="9"/>
  <c r="CZ153" i="9"/>
  <c r="CY153" i="9"/>
  <c r="CX153" i="9"/>
  <c r="CW153" i="9"/>
  <c r="CV153" i="9"/>
  <c r="CU153" i="9"/>
  <c r="CT153" i="9"/>
  <c r="CS153" i="9"/>
  <c r="CR153" i="9"/>
  <c r="CQ153" i="9"/>
  <c r="CP153" i="9"/>
  <c r="CO153" i="9"/>
  <c r="CN153" i="9"/>
  <c r="CM153" i="9"/>
  <c r="CL153" i="9"/>
  <c r="CK153" i="9"/>
  <c r="CJ153" i="9"/>
  <c r="CI153" i="9"/>
  <c r="CH153" i="9"/>
  <c r="CG153" i="9"/>
  <c r="CF153" i="9"/>
  <c r="CE153" i="9"/>
  <c r="CD153" i="9"/>
  <c r="CC153" i="9"/>
  <c r="CB153" i="9"/>
  <c r="CA153" i="9"/>
  <c r="BZ153" i="9"/>
  <c r="BY153" i="9"/>
  <c r="BX153" i="9"/>
  <c r="BW153" i="9"/>
  <c r="BV153" i="9"/>
  <c r="BU153" i="9"/>
  <c r="BT153" i="9"/>
  <c r="BS153" i="9"/>
  <c r="BR153" i="9"/>
  <c r="BQ153" i="9"/>
  <c r="BP153" i="9"/>
  <c r="BO153" i="9"/>
  <c r="BN153" i="9"/>
  <c r="BM153" i="9"/>
  <c r="BL153" i="9"/>
  <c r="BK153" i="9"/>
  <c r="BJ153" i="9"/>
  <c r="BI153" i="9"/>
  <c r="BH153" i="9"/>
  <c r="BG153" i="9"/>
  <c r="BF153" i="9"/>
  <c r="BE153" i="9"/>
  <c r="BD153" i="9"/>
  <c r="BC153" i="9"/>
  <c r="BB153" i="9"/>
  <c r="BA153" i="9"/>
  <c r="AZ153" i="9"/>
  <c r="AY153" i="9"/>
  <c r="AX153" i="9"/>
  <c r="AW153" i="9"/>
  <c r="AV153" i="9"/>
  <c r="AU153" i="9"/>
  <c r="AT153" i="9"/>
  <c r="AS153" i="9"/>
  <c r="AR153" i="9"/>
  <c r="AQ153" i="9"/>
  <c r="AP153" i="9"/>
  <c r="AO153" i="9"/>
  <c r="AN153" i="9"/>
  <c r="AM153" i="9"/>
  <c r="AL153" i="9"/>
  <c r="AK153" i="9"/>
  <c r="AJ153" i="9"/>
  <c r="AI153" i="9"/>
  <c r="AH153" i="9"/>
  <c r="AG153" i="9"/>
  <c r="AF153" i="9"/>
  <c r="AE153" i="9"/>
  <c r="AD153" i="9"/>
  <c r="AC153" i="9"/>
  <c r="AB153" i="9"/>
  <c r="AA153" i="9"/>
  <c r="Z153" i="9"/>
  <c r="Y153" i="9"/>
  <c r="X153" i="9"/>
  <c r="W153" i="9"/>
  <c r="V153" i="9"/>
  <c r="U153" i="9"/>
  <c r="T153" i="9"/>
  <c r="S153" i="9"/>
  <c r="R153" i="9"/>
  <c r="Q153" i="9"/>
  <c r="P153" i="9"/>
  <c r="O153" i="9"/>
  <c r="N153" i="9"/>
  <c r="M153" i="9"/>
  <c r="L153" i="9"/>
  <c r="K153" i="9"/>
  <c r="J153" i="9"/>
  <c r="I153" i="9"/>
  <c r="H153" i="9"/>
  <c r="G153" i="9"/>
  <c r="F153" i="9"/>
  <c r="E153" i="9"/>
  <c r="D153" i="9"/>
  <c r="C153" i="9"/>
  <c r="B153" i="9"/>
  <c r="UB152" i="9"/>
  <c r="UA152" i="9"/>
  <c r="TZ152" i="9"/>
  <c r="TY152" i="9"/>
  <c r="TX152" i="9"/>
  <c r="TW152" i="9"/>
  <c r="TV152" i="9"/>
  <c r="TU152" i="9"/>
  <c r="TT152" i="9"/>
  <c r="TS152" i="9"/>
  <c r="TR152" i="9"/>
  <c r="TQ152" i="9"/>
  <c r="TP152" i="9"/>
  <c r="TO152" i="9"/>
  <c r="TN152" i="9"/>
  <c r="TM152" i="9"/>
  <c r="TL152" i="9"/>
  <c r="TK152" i="9"/>
  <c r="TJ152" i="9"/>
  <c r="TI152" i="9"/>
  <c r="TH152" i="9"/>
  <c r="TG152" i="9"/>
  <c r="TF152" i="9"/>
  <c r="TE152" i="9"/>
  <c r="TD152" i="9"/>
  <c r="TC152" i="9"/>
  <c r="TB152" i="9"/>
  <c r="TA152" i="9"/>
  <c r="SZ152" i="9"/>
  <c r="SY152" i="9"/>
  <c r="SX152" i="9"/>
  <c r="SW152" i="9"/>
  <c r="SV152" i="9"/>
  <c r="SU152" i="9"/>
  <c r="ST152" i="9"/>
  <c r="SS152" i="9"/>
  <c r="SR152" i="9"/>
  <c r="SQ152" i="9"/>
  <c r="SP152" i="9"/>
  <c r="SO152" i="9"/>
  <c r="SN152" i="9"/>
  <c r="SM152" i="9"/>
  <c r="SL152" i="9"/>
  <c r="SK152" i="9"/>
  <c r="SJ152" i="9"/>
  <c r="SI152" i="9"/>
  <c r="SH152" i="9"/>
  <c r="SG152" i="9"/>
  <c r="SF152" i="9"/>
  <c r="SE152" i="9"/>
  <c r="SD152" i="9"/>
  <c r="SC152" i="9"/>
  <c r="SB152" i="9"/>
  <c r="SA152" i="9"/>
  <c r="RZ152" i="9"/>
  <c r="RY152" i="9"/>
  <c r="RX152" i="9"/>
  <c r="RW152" i="9"/>
  <c r="RV152" i="9"/>
  <c r="RU152" i="9"/>
  <c r="RT152" i="9"/>
  <c r="RS152" i="9"/>
  <c r="RR152" i="9"/>
  <c r="RQ152" i="9"/>
  <c r="RP152" i="9"/>
  <c r="RO152" i="9"/>
  <c r="RN152" i="9"/>
  <c r="RM152" i="9"/>
  <c r="RL152" i="9"/>
  <c r="RK152" i="9"/>
  <c r="RJ152" i="9"/>
  <c r="RI152" i="9"/>
  <c r="RH152" i="9"/>
  <c r="RG152" i="9"/>
  <c r="RF152" i="9"/>
  <c r="RE152" i="9"/>
  <c r="RD152" i="9"/>
  <c r="RC152" i="9"/>
  <c r="RB152" i="9"/>
  <c r="RA152" i="9"/>
  <c r="QZ152" i="9"/>
  <c r="QY152" i="9"/>
  <c r="QX152" i="9"/>
  <c r="QW152" i="9"/>
  <c r="QV152" i="9"/>
  <c r="QU152" i="9"/>
  <c r="QT152" i="9"/>
  <c r="QS152" i="9"/>
  <c r="QR152" i="9"/>
  <c r="QQ152" i="9"/>
  <c r="QP152" i="9"/>
  <c r="QO152" i="9"/>
  <c r="QN152" i="9"/>
  <c r="QM152" i="9"/>
  <c r="QL152" i="9"/>
  <c r="QK152" i="9"/>
  <c r="QJ152" i="9"/>
  <c r="QI152" i="9"/>
  <c r="QH152" i="9"/>
  <c r="QG152" i="9"/>
  <c r="QF152" i="9"/>
  <c r="QE152" i="9"/>
  <c r="QD152" i="9"/>
  <c r="QC152" i="9"/>
  <c r="QB152" i="9"/>
  <c r="QA152" i="9"/>
  <c r="PZ152" i="9"/>
  <c r="PY152" i="9"/>
  <c r="PX152" i="9"/>
  <c r="PW152" i="9"/>
  <c r="PV152" i="9"/>
  <c r="PU152" i="9"/>
  <c r="PT152" i="9"/>
  <c r="PS152" i="9"/>
  <c r="PR152" i="9"/>
  <c r="PQ152" i="9"/>
  <c r="PP152" i="9"/>
  <c r="PO152" i="9"/>
  <c r="PN152" i="9"/>
  <c r="PM152" i="9"/>
  <c r="PL152" i="9"/>
  <c r="PK152" i="9"/>
  <c r="PJ152" i="9"/>
  <c r="PI152" i="9"/>
  <c r="PH152" i="9"/>
  <c r="PG152" i="9"/>
  <c r="PF152" i="9"/>
  <c r="PE152" i="9"/>
  <c r="PD152" i="9"/>
  <c r="PC152" i="9"/>
  <c r="PB152" i="9"/>
  <c r="PA152" i="9"/>
  <c r="OZ152" i="9"/>
  <c r="OY152" i="9"/>
  <c r="OX152" i="9"/>
  <c r="OW152" i="9"/>
  <c r="OV152" i="9"/>
  <c r="OU152" i="9"/>
  <c r="OT152" i="9"/>
  <c r="OS152" i="9"/>
  <c r="OR152" i="9"/>
  <c r="OQ152" i="9"/>
  <c r="OP152" i="9"/>
  <c r="OO152" i="9"/>
  <c r="ON152" i="9"/>
  <c r="OM152" i="9"/>
  <c r="OL152" i="9"/>
  <c r="OK152" i="9"/>
  <c r="OJ152" i="9"/>
  <c r="OI152" i="9"/>
  <c r="OH152" i="9"/>
  <c r="OG152" i="9"/>
  <c r="OF152" i="9"/>
  <c r="OE152" i="9"/>
  <c r="OD152" i="9"/>
  <c r="OC152" i="9"/>
  <c r="OB152" i="9"/>
  <c r="OA152" i="9"/>
  <c r="NZ152" i="9"/>
  <c r="NY152" i="9"/>
  <c r="NX152" i="9"/>
  <c r="NW152" i="9"/>
  <c r="NV152" i="9"/>
  <c r="NU152" i="9"/>
  <c r="NT152" i="9"/>
  <c r="NS152" i="9"/>
  <c r="NR152" i="9"/>
  <c r="NQ152" i="9"/>
  <c r="NP152" i="9"/>
  <c r="NO152" i="9"/>
  <c r="NN152" i="9"/>
  <c r="NM152" i="9"/>
  <c r="NL152" i="9"/>
  <c r="NK152" i="9"/>
  <c r="NJ152" i="9"/>
  <c r="NI152" i="9"/>
  <c r="NH152" i="9"/>
  <c r="NG152" i="9"/>
  <c r="NF152" i="9"/>
  <c r="NE152" i="9"/>
  <c r="ND152" i="9"/>
  <c r="NC152" i="9"/>
  <c r="NB152" i="9"/>
  <c r="NA152" i="9"/>
  <c r="MZ152" i="9"/>
  <c r="MY152" i="9"/>
  <c r="MX152" i="9"/>
  <c r="MW152" i="9"/>
  <c r="MV152" i="9"/>
  <c r="MU152" i="9"/>
  <c r="MT152" i="9"/>
  <c r="MS152" i="9"/>
  <c r="MR152" i="9"/>
  <c r="MQ152" i="9"/>
  <c r="MP152" i="9"/>
  <c r="MO152" i="9"/>
  <c r="MN152" i="9"/>
  <c r="MM152" i="9"/>
  <c r="ML152" i="9"/>
  <c r="MK152" i="9"/>
  <c r="MJ152" i="9"/>
  <c r="MI152" i="9"/>
  <c r="MH152" i="9"/>
  <c r="MG152" i="9"/>
  <c r="MF152" i="9"/>
  <c r="ME152" i="9"/>
  <c r="MD152" i="9"/>
  <c r="MC152" i="9"/>
  <c r="MB152" i="9"/>
  <c r="MA152" i="9"/>
  <c r="LZ152" i="9"/>
  <c r="LY152" i="9"/>
  <c r="LX152" i="9"/>
  <c r="LW152" i="9"/>
  <c r="LV152" i="9"/>
  <c r="LU152" i="9"/>
  <c r="LT152" i="9"/>
  <c r="LS152" i="9"/>
  <c r="LR152" i="9"/>
  <c r="LQ152" i="9"/>
  <c r="LP152" i="9"/>
  <c r="LO152" i="9"/>
  <c r="LN152" i="9"/>
  <c r="LM152" i="9"/>
  <c r="LL152" i="9"/>
  <c r="LK152" i="9"/>
  <c r="LJ152" i="9"/>
  <c r="LI152" i="9"/>
  <c r="LH152" i="9"/>
  <c r="LG152" i="9"/>
  <c r="LF152" i="9"/>
  <c r="LE152" i="9"/>
  <c r="LD152" i="9"/>
  <c r="LC152" i="9"/>
  <c r="LB152" i="9"/>
  <c r="LA152" i="9"/>
  <c r="KZ152" i="9"/>
  <c r="KY152" i="9"/>
  <c r="KX152" i="9"/>
  <c r="KW152" i="9"/>
  <c r="KV152" i="9"/>
  <c r="KU152" i="9"/>
  <c r="KT152" i="9"/>
  <c r="KS152" i="9"/>
  <c r="KR152" i="9"/>
  <c r="KQ152" i="9"/>
  <c r="KP152" i="9"/>
  <c r="KO152" i="9"/>
  <c r="KN152" i="9"/>
  <c r="KM152" i="9"/>
  <c r="KL152" i="9"/>
  <c r="KK152" i="9"/>
  <c r="KJ152" i="9"/>
  <c r="KI152" i="9"/>
  <c r="KH152" i="9"/>
  <c r="KG152" i="9"/>
  <c r="KF152" i="9"/>
  <c r="KE152" i="9"/>
  <c r="KD152" i="9"/>
  <c r="KC152" i="9"/>
  <c r="KB152" i="9"/>
  <c r="KA152" i="9"/>
  <c r="JZ152" i="9"/>
  <c r="JY152" i="9"/>
  <c r="JX152" i="9"/>
  <c r="JW152" i="9"/>
  <c r="JV152" i="9"/>
  <c r="JU152" i="9"/>
  <c r="JT152" i="9"/>
  <c r="JS152" i="9"/>
  <c r="JR152" i="9"/>
  <c r="JQ152" i="9"/>
  <c r="JP152" i="9"/>
  <c r="JO152" i="9"/>
  <c r="JN152" i="9"/>
  <c r="JM152" i="9"/>
  <c r="JL152" i="9"/>
  <c r="JK152" i="9"/>
  <c r="JJ152" i="9"/>
  <c r="JI152" i="9"/>
  <c r="JH152" i="9"/>
  <c r="JG152" i="9"/>
  <c r="JF152" i="9"/>
  <c r="JE152" i="9"/>
  <c r="JD152" i="9"/>
  <c r="JC152" i="9"/>
  <c r="JB152" i="9"/>
  <c r="JA152" i="9"/>
  <c r="IZ152" i="9"/>
  <c r="IY152" i="9"/>
  <c r="IX152" i="9"/>
  <c r="IW152" i="9"/>
  <c r="IV152" i="9"/>
  <c r="IU152" i="9"/>
  <c r="IT152" i="9"/>
  <c r="IS152" i="9"/>
  <c r="IR152" i="9"/>
  <c r="IQ152" i="9"/>
  <c r="IP152" i="9"/>
  <c r="IO152" i="9"/>
  <c r="IN152" i="9"/>
  <c r="IM152" i="9"/>
  <c r="IL152" i="9"/>
  <c r="IK152" i="9"/>
  <c r="IJ152" i="9"/>
  <c r="II152" i="9"/>
  <c r="IH152" i="9"/>
  <c r="IG152" i="9"/>
  <c r="IF152" i="9"/>
  <c r="IE152" i="9"/>
  <c r="ID152" i="9"/>
  <c r="IC152" i="9"/>
  <c r="IB152" i="9"/>
  <c r="IA152" i="9"/>
  <c r="HZ152" i="9"/>
  <c r="HY152" i="9"/>
  <c r="HX152" i="9"/>
  <c r="HW152" i="9"/>
  <c r="HV152" i="9"/>
  <c r="HU152" i="9"/>
  <c r="HT152" i="9"/>
  <c r="HS152" i="9"/>
  <c r="HR152" i="9"/>
  <c r="HQ152" i="9"/>
  <c r="HP152" i="9"/>
  <c r="HO152" i="9"/>
  <c r="HN152" i="9"/>
  <c r="HM152" i="9"/>
  <c r="HL152" i="9"/>
  <c r="HK152" i="9"/>
  <c r="HJ152" i="9"/>
  <c r="HI152" i="9"/>
  <c r="HH152" i="9"/>
  <c r="HG152" i="9"/>
  <c r="HF152" i="9"/>
  <c r="HE152" i="9"/>
  <c r="HD152" i="9"/>
  <c r="HC152" i="9"/>
  <c r="HB152" i="9"/>
  <c r="HA152" i="9"/>
  <c r="GZ152" i="9"/>
  <c r="GY152" i="9"/>
  <c r="GX152" i="9"/>
  <c r="GW152" i="9"/>
  <c r="GV152" i="9"/>
  <c r="GU152" i="9"/>
  <c r="GT152" i="9"/>
  <c r="GS152" i="9"/>
  <c r="GR152" i="9"/>
  <c r="GQ152" i="9"/>
  <c r="GP152" i="9"/>
  <c r="GO152" i="9"/>
  <c r="GN152" i="9"/>
  <c r="GM152" i="9"/>
  <c r="GL152" i="9"/>
  <c r="GK152" i="9"/>
  <c r="GJ152" i="9"/>
  <c r="GI152" i="9"/>
  <c r="GH152" i="9"/>
  <c r="GG152" i="9"/>
  <c r="GF152" i="9"/>
  <c r="GE152" i="9"/>
  <c r="GD152" i="9"/>
  <c r="GC152" i="9"/>
  <c r="GB152" i="9"/>
  <c r="GA152" i="9"/>
  <c r="FZ152" i="9"/>
  <c r="FY152" i="9"/>
  <c r="FX152" i="9"/>
  <c r="FW152" i="9"/>
  <c r="FV152" i="9"/>
  <c r="FU152" i="9"/>
  <c r="FT152" i="9"/>
  <c r="FS152" i="9"/>
  <c r="FR152" i="9"/>
  <c r="FQ152" i="9"/>
  <c r="FP152" i="9"/>
  <c r="FO152" i="9"/>
  <c r="FN152" i="9"/>
  <c r="FM152" i="9"/>
  <c r="FL152" i="9"/>
  <c r="FK152" i="9"/>
  <c r="FJ152" i="9"/>
  <c r="FI152" i="9"/>
  <c r="FH152" i="9"/>
  <c r="FG152" i="9"/>
  <c r="FF152" i="9"/>
  <c r="FE152" i="9"/>
  <c r="FD152" i="9"/>
  <c r="FC152" i="9"/>
  <c r="FB152" i="9"/>
  <c r="FA152" i="9"/>
  <c r="EZ152" i="9"/>
  <c r="EY152" i="9"/>
  <c r="EX152" i="9"/>
  <c r="EW152" i="9"/>
  <c r="EV152" i="9"/>
  <c r="EU152" i="9"/>
  <c r="ET152" i="9"/>
  <c r="ES152" i="9"/>
  <c r="ER152" i="9"/>
  <c r="EQ152" i="9"/>
  <c r="EP152" i="9"/>
  <c r="EO152" i="9"/>
  <c r="EN152" i="9"/>
  <c r="EM152" i="9"/>
  <c r="EL152" i="9"/>
  <c r="EK152" i="9"/>
  <c r="EJ152" i="9"/>
  <c r="EI152" i="9"/>
  <c r="EH152" i="9"/>
  <c r="EG152" i="9"/>
  <c r="EF152" i="9"/>
  <c r="EE152" i="9"/>
  <c r="ED152" i="9"/>
  <c r="EC152" i="9"/>
  <c r="EB152" i="9"/>
  <c r="EA152" i="9"/>
  <c r="DZ152" i="9"/>
  <c r="DY152" i="9"/>
  <c r="DX152" i="9"/>
  <c r="DW152" i="9"/>
  <c r="DV152" i="9"/>
  <c r="DU152" i="9"/>
  <c r="DT152" i="9"/>
  <c r="DS152" i="9"/>
  <c r="DR152" i="9"/>
  <c r="DQ152" i="9"/>
  <c r="DP152" i="9"/>
  <c r="DO152" i="9"/>
  <c r="DN152" i="9"/>
  <c r="DM152" i="9"/>
  <c r="DL152" i="9"/>
  <c r="DK152" i="9"/>
  <c r="DJ152" i="9"/>
  <c r="DI152" i="9"/>
  <c r="DH152" i="9"/>
  <c r="DG152" i="9"/>
  <c r="DF152" i="9"/>
  <c r="DE152" i="9"/>
  <c r="DD152" i="9"/>
  <c r="DC152" i="9"/>
  <c r="DB152" i="9"/>
  <c r="DA152" i="9"/>
  <c r="CZ152" i="9"/>
  <c r="CY152" i="9"/>
  <c r="CX152" i="9"/>
  <c r="CW152" i="9"/>
  <c r="CV152" i="9"/>
  <c r="CU152" i="9"/>
  <c r="CT152" i="9"/>
  <c r="CS152" i="9"/>
  <c r="CR152" i="9"/>
  <c r="CQ152" i="9"/>
  <c r="CP152" i="9"/>
  <c r="CO152" i="9"/>
  <c r="CN152" i="9"/>
  <c r="CM152" i="9"/>
  <c r="CL152" i="9"/>
  <c r="CK152" i="9"/>
  <c r="CJ152" i="9"/>
  <c r="CI152" i="9"/>
  <c r="CH152" i="9"/>
  <c r="CG152" i="9"/>
  <c r="CF152" i="9"/>
  <c r="CE152" i="9"/>
  <c r="CD152" i="9"/>
  <c r="CC152" i="9"/>
  <c r="CB152" i="9"/>
  <c r="CA152" i="9"/>
  <c r="BZ152" i="9"/>
  <c r="BY152" i="9"/>
  <c r="BX152" i="9"/>
  <c r="BW152" i="9"/>
  <c r="BV152" i="9"/>
  <c r="BU152" i="9"/>
  <c r="BT152" i="9"/>
  <c r="BS152" i="9"/>
  <c r="BR152" i="9"/>
  <c r="BQ152" i="9"/>
  <c r="BP152" i="9"/>
  <c r="BO152" i="9"/>
  <c r="BN152" i="9"/>
  <c r="BM152" i="9"/>
  <c r="BL152" i="9"/>
  <c r="BK152" i="9"/>
  <c r="BJ152" i="9"/>
  <c r="BI152" i="9"/>
  <c r="BH152" i="9"/>
  <c r="BG152" i="9"/>
  <c r="BF152" i="9"/>
  <c r="BE152" i="9"/>
  <c r="BD152" i="9"/>
  <c r="BC152" i="9"/>
  <c r="BB152" i="9"/>
  <c r="BA152" i="9"/>
  <c r="AZ152" i="9"/>
  <c r="AY152" i="9"/>
  <c r="AX152" i="9"/>
  <c r="AW152" i="9"/>
  <c r="AV152" i="9"/>
  <c r="AU152" i="9"/>
  <c r="AT152" i="9"/>
  <c r="AS152" i="9"/>
  <c r="AR152" i="9"/>
  <c r="AQ152" i="9"/>
  <c r="AP152" i="9"/>
  <c r="AO152" i="9"/>
  <c r="AN152" i="9"/>
  <c r="AM152" i="9"/>
  <c r="AL152" i="9"/>
  <c r="AK152" i="9"/>
  <c r="AJ152" i="9"/>
  <c r="AI152" i="9"/>
  <c r="AH152" i="9"/>
  <c r="AG152" i="9"/>
  <c r="AF152" i="9"/>
  <c r="AE152" i="9"/>
  <c r="AD152" i="9"/>
  <c r="AC152" i="9"/>
  <c r="AB152" i="9"/>
  <c r="AA152" i="9"/>
  <c r="Z152" i="9"/>
  <c r="Y152" i="9"/>
  <c r="X152" i="9"/>
  <c r="W152" i="9"/>
  <c r="V152" i="9"/>
  <c r="U152" i="9"/>
  <c r="T152" i="9"/>
  <c r="S152" i="9"/>
  <c r="R152" i="9"/>
  <c r="Q152" i="9"/>
  <c r="P152" i="9"/>
  <c r="O152" i="9"/>
  <c r="N152" i="9"/>
  <c r="M152" i="9"/>
  <c r="L152" i="9"/>
  <c r="K152" i="9"/>
  <c r="J152" i="9"/>
  <c r="I152" i="9"/>
  <c r="H152" i="9"/>
  <c r="G152" i="9"/>
  <c r="F152" i="9"/>
  <c r="E152" i="9"/>
  <c r="D152" i="9"/>
  <c r="C152" i="9"/>
  <c r="B152" i="9"/>
  <c r="UB151" i="9"/>
  <c r="UA151" i="9"/>
  <c r="TZ151" i="9"/>
  <c r="TY151" i="9"/>
  <c r="TX151" i="9"/>
  <c r="TW151" i="9"/>
  <c r="TV151" i="9"/>
  <c r="TU151" i="9"/>
  <c r="TT151" i="9"/>
  <c r="TS151" i="9"/>
  <c r="TR151" i="9"/>
  <c r="TQ151" i="9"/>
  <c r="TP151" i="9"/>
  <c r="TO151" i="9"/>
  <c r="TN151" i="9"/>
  <c r="TM151" i="9"/>
  <c r="TL151" i="9"/>
  <c r="TK151" i="9"/>
  <c r="TJ151" i="9"/>
  <c r="TI151" i="9"/>
  <c r="TH151" i="9"/>
  <c r="TG151" i="9"/>
  <c r="TF151" i="9"/>
  <c r="TE151" i="9"/>
  <c r="TD151" i="9"/>
  <c r="TC151" i="9"/>
  <c r="TB151" i="9"/>
  <c r="TA151" i="9"/>
  <c r="SZ151" i="9"/>
  <c r="SY151" i="9"/>
  <c r="SX151" i="9"/>
  <c r="SW151" i="9"/>
  <c r="SV151" i="9"/>
  <c r="SU151" i="9"/>
  <c r="ST151" i="9"/>
  <c r="SS151" i="9"/>
  <c r="SR151" i="9"/>
  <c r="SQ151" i="9"/>
  <c r="SP151" i="9"/>
  <c r="SO151" i="9"/>
  <c r="SN151" i="9"/>
  <c r="SM151" i="9"/>
  <c r="SL151" i="9"/>
  <c r="SK151" i="9"/>
  <c r="SJ151" i="9"/>
  <c r="SI151" i="9"/>
  <c r="SH151" i="9"/>
  <c r="SG151" i="9"/>
  <c r="SF151" i="9"/>
  <c r="SE151" i="9"/>
  <c r="SD151" i="9"/>
  <c r="SC151" i="9"/>
  <c r="SB151" i="9"/>
  <c r="SA151" i="9"/>
  <c r="RZ151" i="9"/>
  <c r="RY151" i="9"/>
  <c r="RX151" i="9"/>
  <c r="RW151" i="9"/>
  <c r="RV151" i="9"/>
  <c r="RU151" i="9"/>
  <c r="RT151" i="9"/>
  <c r="RS151" i="9"/>
  <c r="RR151" i="9"/>
  <c r="RQ151" i="9"/>
  <c r="RP151" i="9"/>
  <c r="RO151" i="9"/>
  <c r="RN151" i="9"/>
  <c r="RM151" i="9"/>
  <c r="RL151" i="9"/>
  <c r="RK151" i="9"/>
  <c r="RJ151" i="9"/>
  <c r="RI151" i="9"/>
  <c r="RH151" i="9"/>
  <c r="RG151" i="9"/>
  <c r="RF151" i="9"/>
  <c r="RE151" i="9"/>
  <c r="RD151" i="9"/>
  <c r="RC151" i="9"/>
  <c r="RB151" i="9"/>
  <c r="RA151" i="9"/>
  <c r="QZ151" i="9"/>
  <c r="QY151" i="9"/>
  <c r="QX151" i="9"/>
  <c r="QW151" i="9"/>
  <c r="QV151" i="9"/>
  <c r="QU151" i="9"/>
  <c r="QT151" i="9"/>
  <c r="QS151" i="9"/>
  <c r="QR151" i="9"/>
  <c r="QQ151" i="9"/>
  <c r="QP151" i="9"/>
  <c r="QO151" i="9"/>
  <c r="QN151" i="9"/>
  <c r="QM151" i="9"/>
  <c r="QL151" i="9"/>
  <c r="QK151" i="9"/>
  <c r="QJ151" i="9"/>
  <c r="QI151" i="9"/>
  <c r="QH151" i="9"/>
  <c r="QG151" i="9"/>
  <c r="QF151" i="9"/>
  <c r="QE151" i="9"/>
  <c r="QD151" i="9"/>
  <c r="QC151" i="9"/>
  <c r="QB151" i="9"/>
  <c r="QA151" i="9"/>
  <c r="PZ151" i="9"/>
  <c r="PY151" i="9"/>
  <c r="PX151" i="9"/>
  <c r="PW151" i="9"/>
  <c r="PV151" i="9"/>
  <c r="PU151" i="9"/>
  <c r="PT151" i="9"/>
  <c r="PS151" i="9"/>
  <c r="PR151" i="9"/>
  <c r="PQ151" i="9"/>
  <c r="PP151" i="9"/>
  <c r="PO151" i="9"/>
  <c r="PN151" i="9"/>
  <c r="PM151" i="9"/>
  <c r="PL151" i="9"/>
  <c r="PK151" i="9"/>
  <c r="PJ151" i="9"/>
  <c r="PI151" i="9"/>
  <c r="PH151" i="9"/>
  <c r="PG151" i="9"/>
  <c r="PF151" i="9"/>
  <c r="PE151" i="9"/>
  <c r="PD151" i="9"/>
  <c r="PC151" i="9"/>
  <c r="PB151" i="9"/>
  <c r="PA151" i="9"/>
  <c r="OZ151" i="9"/>
  <c r="OY151" i="9"/>
  <c r="OX151" i="9"/>
  <c r="OW151" i="9"/>
  <c r="OV151" i="9"/>
  <c r="OU151" i="9"/>
  <c r="OT151" i="9"/>
  <c r="OS151" i="9"/>
  <c r="OR151" i="9"/>
  <c r="OQ151" i="9"/>
  <c r="OP151" i="9"/>
  <c r="OO151" i="9"/>
  <c r="ON151" i="9"/>
  <c r="OM151" i="9"/>
  <c r="OL151" i="9"/>
  <c r="OK151" i="9"/>
  <c r="OJ151" i="9"/>
  <c r="OI151" i="9"/>
  <c r="OH151" i="9"/>
  <c r="OG151" i="9"/>
  <c r="OF151" i="9"/>
  <c r="OE151" i="9"/>
  <c r="OD151" i="9"/>
  <c r="OC151" i="9"/>
  <c r="OB151" i="9"/>
  <c r="OA151" i="9"/>
  <c r="NZ151" i="9"/>
  <c r="NY151" i="9"/>
  <c r="NX151" i="9"/>
  <c r="NW151" i="9"/>
  <c r="NV151" i="9"/>
  <c r="NU151" i="9"/>
  <c r="NT151" i="9"/>
  <c r="NS151" i="9"/>
  <c r="NR151" i="9"/>
  <c r="NQ151" i="9"/>
  <c r="NP151" i="9"/>
  <c r="NO151" i="9"/>
  <c r="NN151" i="9"/>
  <c r="NM151" i="9"/>
  <c r="NL151" i="9"/>
  <c r="NK151" i="9"/>
  <c r="NJ151" i="9"/>
  <c r="NI151" i="9"/>
  <c r="NH151" i="9"/>
  <c r="NG151" i="9"/>
  <c r="NF151" i="9"/>
  <c r="NE151" i="9"/>
  <c r="ND151" i="9"/>
  <c r="NC151" i="9"/>
  <c r="NB151" i="9"/>
  <c r="NA151" i="9"/>
  <c r="MZ151" i="9"/>
  <c r="MY151" i="9"/>
  <c r="MX151" i="9"/>
  <c r="MW151" i="9"/>
  <c r="MV151" i="9"/>
  <c r="MU151" i="9"/>
  <c r="MT151" i="9"/>
  <c r="MS151" i="9"/>
  <c r="MR151" i="9"/>
  <c r="MQ151" i="9"/>
  <c r="MP151" i="9"/>
  <c r="MO151" i="9"/>
  <c r="MN151" i="9"/>
  <c r="MM151" i="9"/>
  <c r="ML151" i="9"/>
  <c r="MK151" i="9"/>
  <c r="MJ151" i="9"/>
  <c r="MI151" i="9"/>
  <c r="MH151" i="9"/>
  <c r="MG151" i="9"/>
  <c r="MF151" i="9"/>
  <c r="ME151" i="9"/>
  <c r="MD151" i="9"/>
  <c r="MC151" i="9"/>
  <c r="MB151" i="9"/>
  <c r="MA151" i="9"/>
  <c r="LZ151" i="9"/>
  <c r="LY151" i="9"/>
  <c r="LX151" i="9"/>
  <c r="LW151" i="9"/>
  <c r="LV151" i="9"/>
  <c r="LU151" i="9"/>
  <c r="LT151" i="9"/>
  <c r="LS151" i="9"/>
  <c r="LR151" i="9"/>
  <c r="LQ151" i="9"/>
  <c r="LP151" i="9"/>
  <c r="LO151" i="9"/>
  <c r="LN151" i="9"/>
  <c r="LM151" i="9"/>
  <c r="LL151" i="9"/>
  <c r="LK151" i="9"/>
  <c r="LJ151" i="9"/>
  <c r="LI151" i="9"/>
  <c r="LH151" i="9"/>
  <c r="LG151" i="9"/>
  <c r="LF151" i="9"/>
  <c r="LE151" i="9"/>
  <c r="LD151" i="9"/>
  <c r="LC151" i="9"/>
  <c r="LB151" i="9"/>
  <c r="LA151" i="9"/>
  <c r="KZ151" i="9"/>
  <c r="KY151" i="9"/>
  <c r="KX151" i="9"/>
  <c r="KW151" i="9"/>
  <c r="KV151" i="9"/>
  <c r="KU151" i="9"/>
  <c r="KT151" i="9"/>
  <c r="KS151" i="9"/>
  <c r="KR151" i="9"/>
  <c r="KQ151" i="9"/>
  <c r="KP151" i="9"/>
  <c r="KO151" i="9"/>
  <c r="KN151" i="9"/>
  <c r="KM151" i="9"/>
  <c r="KL151" i="9"/>
  <c r="KK151" i="9"/>
  <c r="KJ151" i="9"/>
  <c r="KI151" i="9"/>
  <c r="KH151" i="9"/>
  <c r="KG151" i="9"/>
  <c r="KF151" i="9"/>
  <c r="KE151" i="9"/>
  <c r="KD151" i="9"/>
  <c r="KC151" i="9"/>
  <c r="KB151" i="9"/>
  <c r="KA151" i="9"/>
  <c r="JZ151" i="9"/>
  <c r="JY151" i="9"/>
  <c r="JX151" i="9"/>
  <c r="JW151" i="9"/>
  <c r="JV151" i="9"/>
  <c r="JU151" i="9"/>
  <c r="JT151" i="9"/>
  <c r="JS151" i="9"/>
  <c r="JR151" i="9"/>
  <c r="JQ151" i="9"/>
  <c r="JP151" i="9"/>
  <c r="JO151" i="9"/>
  <c r="JN151" i="9"/>
  <c r="JM151" i="9"/>
  <c r="JL151" i="9"/>
  <c r="JK151" i="9"/>
  <c r="JJ151" i="9"/>
  <c r="JI151" i="9"/>
  <c r="JH151" i="9"/>
  <c r="JG151" i="9"/>
  <c r="JF151" i="9"/>
  <c r="JE151" i="9"/>
  <c r="JD151" i="9"/>
  <c r="JC151" i="9"/>
  <c r="JB151" i="9"/>
  <c r="JA151" i="9"/>
  <c r="IZ151" i="9"/>
  <c r="IY151" i="9"/>
  <c r="IX151" i="9"/>
  <c r="IW151" i="9"/>
  <c r="IV151" i="9"/>
  <c r="IU151" i="9"/>
  <c r="IT151" i="9"/>
  <c r="IS151" i="9"/>
  <c r="IR151" i="9"/>
  <c r="IQ151" i="9"/>
  <c r="IP151" i="9"/>
  <c r="IO151" i="9"/>
  <c r="IN151" i="9"/>
  <c r="IM151" i="9"/>
  <c r="IL151" i="9"/>
  <c r="IK151" i="9"/>
  <c r="IJ151" i="9"/>
  <c r="II151" i="9"/>
  <c r="IH151" i="9"/>
  <c r="IG151" i="9"/>
  <c r="IF151" i="9"/>
  <c r="IE151" i="9"/>
  <c r="ID151" i="9"/>
  <c r="IC151" i="9"/>
  <c r="IB151" i="9"/>
  <c r="IA151" i="9"/>
  <c r="HZ151" i="9"/>
  <c r="HY151" i="9"/>
  <c r="HX151" i="9"/>
  <c r="HW151" i="9"/>
  <c r="HV151" i="9"/>
  <c r="HU151" i="9"/>
  <c r="HT151" i="9"/>
  <c r="HS151" i="9"/>
  <c r="HR151" i="9"/>
  <c r="HQ151" i="9"/>
  <c r="HP151" i="9"/>
  <c r="HO151" i="9"/>
  <c r="HN151" i="9"/>
  <c r="HM151" i="9"/>
  <c r="HL151" i="9"/>
  <c r="HK151" i="9"/>
  <c r="HJ151" i="9"/>
  <c r="HI151" i="9"/>
  <c r="HH151" i="9"/>
  <c r="HG151" i="9"/>
  <c r="HF151" i="9"/>
  <c r="HE151" i="9"/>
  <c r="HD151" i="9"/>
  <c r="HC151" i="9"/>
  <c r="HB151" i="9"/>
  <c r="HA151" i="9"/>
  <c r="GZ151" i="9"/>
  <c r="GY151" i="9"/>
  <c r="GX151" i="9"/>
  <c r="GW151" i="9"/>
  <c r="GV151" i="9"/>
  <c r="GU151" i="9"/>
  <c r="GT151" i="9"/>
  <c r="GS151" i="9"/>
  <c r="GR151" i="9"/>
  <c r="GQ151" i="9"/>
  <c r="GP151" i="9"/>
  <c r="GO151" i="9"/>
  <c r="GN151" i="9"/>
  <c r="GM151" i="9"/>
  <c r="GL151" i="9"/>
  <c r="GK151" i="9"/>
  <c r="GJ151" i="9"/>
  <c r="GI151" i="9"/>
  <c r="GH151" i="9"/>
  <c r="GG151" i="9"/>
  <c r="GF151" i="9"/>
  <c r="GE151" i="9"/>
  <c r="GD151" i="9"/>
  <c r="GC151" i="9"/>
  <c r="GB151" i="9"/>
  <c r="GA151" i="9"/>
  <c r="FZ151" i="9"/>
  <c r="FY151" i="9"/>
  <c r="FX151" i="9"/>
  <c r="FW151" i="9"/>
  <c r="FV151" i="9"/>
  <c r="FU151" i="9"/>
  <c r="FT151" i="9"/>
  <c r="FS151" i="9"/>
  <c r="FR151" i="9"/>
  <c r="FQ151" i="9"/>
  <c r="FP151" i="9"/>
  <c r="FO151" i="9"/>
  <c r="FN151" i="9"/>
  <c r="FM151" i="9"/>
  <c r="FL151" i="9"/>
  <c r="FK151" i="9"/>
  <c r="FJ151" i="9"/>
  <c r="FI151" i="9"/>
  <c r="FH151" i="9"/>
  <c r="FG151" i="9"/>
  <c r="FF151" i="9"/>
  <c r="FE151" i="9"/>
  <c r="FD151" i="9"/>
  <c r="FC151" i="9"/>
  <c r="FB151" i="9"/>
  <c r="FA151" i="9"/>
  <c r="EZ151" i="9"/>
  <c r="EY151" i="9"/>
  <c r="EX151" i="9"/>
  <c r="EW151" i="9"/>
  <c r="EV151" i="9"/>
  <c r="EU151" i="9"/>
  <c r="ET151" i="9"/>
  <c r="ES151" i="9"/>
  <c r="ER151" i="9"/>
  <c r="EQ151" i="9"/>
  <c r="EP151" i="9"/>
  <c r="EO151" i="9"/>
  <c r="EN151" i="9"/>
  <c r="EM151" i="9"/>
  <c r="EL151" i="9"/>
  <c r="EK151" i="9"/>
  <c r="EJ151" i="9"/>
  <c r="EI151" i="9"/>
  <c r="EH151" i="9"/>
  <c r="EG151" i="9"/>
  <c r="EF151" i="9"/>
  <c r="EE151" i="9"/>
  <c r="ED151" i="9"/>
  <c r="EC151" i="9"/>
  <c r="EB151" i="9"/>
  <c r="EA151" i="9"/>
  <c r="DZ151" i="9"/>
  <c r="DY151" i="9"/>
  <c r="DX151" i="9"/>
  <c r="DW151" i="9"/>
  <c r="DV151" i="9"/>
  <c r="DU151" i="9"/>
  <c r="DT151" i="9"/>
  <c r="DS151" i="9"/>
  <c r="DR151" i="9"/>
  <c r="DQ151" i="9"/>
  <c r="DP151" i="9"/>
  <c r="DO151" i="9"/>
  <c r="DN151" i="9"/>
  <c r="DM151" i="9"/>
  <c r="DL151" i="9"/>
  <c r="DK151" i="9"/>
  <c r="DJ151" i="9"/>
  <c r="DI151" i="9"/>
  <c r="DH151" i="9"/>
  <c r="DG151" i="9"/>
  <c r="DF151" i="9"/>
  <c r="DE151" i="9"/>
  <c r="DD151" i="9"/>
  <c r="DC151" i="9"/>
  <c r="DB151" i="9"/>
  <c r="DA151" i="9"/>
  <c r="CZ151" i="9"/>
  <c r="CY151" i="9"/>
  <c r="CX151" i="9"/>
  <c r="CW151" i="9"/>
  <c r="CV151" i="9"/>
  <c r="CU151" i="9"/>
  <c r="CT151" i="9"/>
  <c r="CS151" i="9"/>
  <c r="CR151" i="9"/>
  <c r="CQ151" i="9"/>
  <c r="CP151" i="9"/>
  <c r="CO151" i="9"/>
  <c r="CN151" i="9"/>
  <c r="CM151" i="9"/>
  <c r="CL151" i="9"/>
  <c r="CK151" i="9"/>
  <c r="CJ151" i="9"/>
  <c r="CI151" i="9"/>
  <c r="CH151" i="9"/>
  <c r="CG151" i="9"/>
  <c r="CF151" i="9"/>
  <c r="CE151" i="9"/>
  <c r="CD151" i="9"/>
  <c r="CC151" i="9"/>
  <c r="CB151" i="9"/>
  <c r="CA151" i="9"/>
  <c r="BZ151" i="9"/>
  <c r="BY151" i="9"/>
  <c r="BX151" i="9"/>
  <c r="BW151" i="9"/>
  <c r="BV151" i="9"/>
  <c r="BU151" i="9"/>
  <c r="BT151" i="9"/>
  <c r="BS151" i="9"/>
  <c r="BR151" i="9"/>
  <c r="BQ151" i="9"/>
  <c r="BP151" i="9"/>
  <c r="BO151" i="9"/>
  <c r="BN151" i="9"/>
  <c r="BM151" i="9"/>
  <c r="BL151" i="9"/>
  <c r="BK151" i="9"/>
  <c r="BJ151" i="9"/>
  <c r="BI151" i="9"/>
  <c r="BH151" i="9"/>
  <c r="BG151" i="9"/>
  <c r="BF151" i="9"/>
  <c r="BE151" i="9"/>
  <c r="BD151" i="9"/>
  <c r="BC151" i="9"/>
  <c r="BB151" i="9"/>
  <c r="BA151" i="9"/>
  <c r="AZ151" i="9"/>
  <c r="AY151" i="9"/>
  <c r="AX151" i="9"/>
  <c r="AW151" i="9"/>
  <c r="AV151" i="9"/>
  <c r="AU151" i="9"/>
  <c r="AT151" i="9"/>
  <c r="AS151" i="9"/>
  <c r="AR151" i="9"/>
  <c r="AQ151" i="9"/>
  <c r="AP151" i="9"/>
  <c r="AO151" i="9"/>
  <c r="AN151" i="9"/>
  <c r="AM151" i="9"/>
  <c r="AL151" i="9"/>
  <c r="AK151" i="9"/>
  <c r="AJ151" i="9"/>
  <c r="AI151" i="9"/>
  <c r="AH151" i="9"/>
  <c r="AG151" i="9"/>
  <c r="AF151" i="9"/>
  <c r="AE151" i="9"/>
  <c r="AD151" i="9"/>
  <c r="AC151" i="9"/>
  <c r="AB151" i="9"/>
  <c r="AA151" i="9"/>
  <c r="Z151" i="9"/>
  <c r="Y151" i="9"/>
  <c r="X151" i="9"/>
  <c r="W151" i="9"/>
  <c r="V151" i="9"/>
  <c r="U151" i="9"/>
  <c r="T151" i="9"/>
  <c r="S151" i="9"/>
  <c r="R151" i="9"/>
  <c r="Q151" i="9"/>
  <c r="P151" i="9"/>
  <c r="O151" i="9"/>
  <c r="N151" i="9"/>
  <c r="M151" i="9"/>
  <c r="L151" i="9"/>
  <c r="K151" i="9"/>
  <c r="J151" i="9"/>
  <c r="I151" i="9"/>
  <c r="H151" i="9"/>
  <c r="G151" i="9"/>
  <c r="F151" i="9"/>
  <c r="E151" i="9"/>
  <c r="D151" i="9"/>
  <c r="C151" i="9"/>
  <c r="B151" i="9"/>
  <c r="UB150" i="9"/>
  <c r="UA150" i="9"/>
  <c r="TZ150" i="9"/>
  <c r="TY150" i="9"/>
  <c r="TX150" i="9"/>
  <c r="TW150" i="9"/>
  <c r="TV150" i="9"/>
  <c r="TU150" i="9"/>
  <c r="TT150" i="9"/>
  <c r="TS150" i="9"/>
  <c r="TR150" i="9"/>
  <c r="TQ150" i="9"/>
  <c r="TP150" i="9"/>
  <c r="TO150" i="9"/>
  <c r="TN150" i="9"/>
  <c r="TM150" i="9"/>
  <c r="TL150" i="9"/>
  <c r="TK150" i="9"/>
  <c r="TJ150" i="9"/>
  <c r="TI150" i="9"/>
  <c r="TH150" i="9"/>
  <c r="TG150" i="9"/>
  <c r="TF150" i="9"/>
  <c r="TE150" i="9"/>
  <c r="TD150" i="9"/>
  <c r="TC150" i="9"/>
  <c r="TB150" i="9"/>
  <c r="TA150" i="9"/>
  <c r="SZ150" i="9"/>
  <c r="SY150" i="9"/>
  <c r="SX150" i="9"/>
  <c r="SW150" i="9"/>
  <c r="SV150" i="9"/>
  <c r="SU150" i="9"/>
  <c r="ST150" i="9"/>
  <c r="SS150" i="9"/>
  <c r="SR150" i="9"/>
  <c r="SQ150" i="9"/>
  <c r="SP150" i="9"/>
  <c r="SO150" i="9"/>
  <c r="SN150" i="9"/>
  <c r="SM150" i="9"/>
  <c r="SL150" i="9"/>
  <c r="SK150" i="9"/>
  <c r="SJ150" i="9"/>
  <c r="SI150" i="9"/>
  <c r="SH150" i="9"/>
  <c r="SG150" i="9"/>
  <c r="SF150" i="9"/>
  <c r="SE150" i="9"/>
  <c r="SD150" i="9"/>
  <c r="SC150" i="9"/>
  <c r="SB150" i="9"/>
  <c r="SA150" i="9"/>
  <c r="RZ150" i="9"/>
  <c r="RY150" i="9"/>
  <c r="RX150" i="9"/>
  <c r="RW150" i="9"/>
  <c r="RV150" i="9"/>
  <c r="RU150" i="9"/>
  <c r="RT150" i="9"/>
  <c r="RS150" i="9"/>
  <c r="RR150" i="9"/>
  <c r="RQ150" i="9"/>
  <c r="RP150" i="9"/>
  <c r="RO150" i="9"/>
  <c r="RN150" i="9"/>
  <c r="RM150" i="9"/>
  <c r="RL150" i="9"/>
  <c r="RK150" i="9"/>
  <c r="RJ150" i="9"/>
  <c r="RI150" i="9"/>
  <c r="RH150" i="9"/>
  <c r="RG150" i="9"/>
  <c r="RF150" i="9"/>
  <c r="RE150" i="9"/>
  <c r="RD150" i="9"/>
  <c r="RC150" i="9"/>
  <c r="RB150" i="9"/>
  <c r="RA150" i="9"/>
  <c r="QZ150" i="9"/>
  <c r="QY150" i="9"/>
  <c r="QX150" i="9"/>
  <c r="QW150" i="9"/>
  <c r="QV150" i="9"/>
  <c r="QU150" i="9"/>
  <c r="QT150" i="9"/>
  <c r="QS150" i="9"/>
  <c r="QR150" i="9"/>
  <c r="QQ150" i="9"/>
  <c r="QP150" i="9"/>
  <c r="QO150" i="9"/>
  <c r="QN150" i="9"/>
  <c r="QM150" i="9"/>
  <c r="QL150" i="9"/>
  <c r="QK150" i="9"/>
  <c r="QJ150" i="9"/>
  <c r="QI150" i="9"/>
  <c r="QH150" i="9"/>
  <c r="QG150" i="9"/>
  <c r="QF150" i="9"/>
  <c r="QE150" i="9"/>
  <c r="QD150" i="9"/>
  <c r="QC150" i="9"/>
  <c r="QB150" i="9"/>
  <c r="QA150" i="9"/>
  <c r="PZ150" i="9"/>
  <c r="PY150" i="9"/>
  <c r="PX150" i="9"/>
  <c r="PW150" i="9"/>
  <c r="PV150" i="9"/>
  <c r="PU150" i="9"/>
  <c r="PT150" i="9"/>
  <c r="PS150" i="9"/>
  <c r="PR150" i="9"/>
  <c r="PQ150" i="9"/>
  <c r="PP150" i="9"/>
  <c r="PO150" i="9"/>
  <c r="PN150" i="9"/>
  <c r="PM150" i="9"/>
  <c r="PL150" i="9"/>
  <c r="PK150" i="9"/>
  <c r="PJ150" i="9"/>
  <c r="PI150" i="9"/>
  <c r="PH150" i="9"/>
  <c r="PG150" i="9"/>
  <c r="PF150" i="9"/>
  <c r="PE150" i="9"/>
  <c r="PD150" i="9"/>
  <c r="PC150" i="9"/>
  <c r="PB150" i="9"/>
  <c r="PA150" i="9"/>
  <c r="OZ150" i="9"/>
  <c r="OY150" i="9"/>
  <c r="OX150" i="9"/>
  <c r="OW150" i="9"/>
  <c r="OV150" i="9"/>
  <c r="OU150" i="9"/>
  <c r="OT150" i="9"/>
  <c r="OS150" i="9"/>
  <c r="OR150" i="9"/>
  <c r="OQ150" i="9"/>
  <c r="OP150" i="9"/>
  <c r="OO150" i="9"/>
  <c r="ON150" i="9"/>
  <c r="OM150" i="9"/>
  <c r="OL150" i="9"/>
  <c r="OK150" i="9"/>
  <c r="OJ150" i="9"/>
  <c r="OI150" i="9"/>
  <c r="OH150" i="9"/>
  <c r="OG150" i="9"/>
  <c r="OF150" i="9"/>
  <c r="OE150" i="9"/>
  <c r="OD150" i="9"/>
  <c r="OC150" i="9"/>
  <c r="OB150" i="9"/>
  <c r="OA150" i="9"/>
  <c r="NZ150" i="9"/>
  <c r="NY150" i="9"/>
  <c r="NX150" i="9"/>
  <c r="NW150" i="9"/>
  <c r="NV150" i="9"/>
  <c r="NU150" i="9"/>
  <c r="NT150" i="9"/>
  <c r="NS150" i="9"/>
  <c r="NR150" i="9"/>
  <c r="NQ150" i="9"/>
  <c r="NP150" i="9"/>
  <c r="NO150" i="9"/>
  <c r="NN150" i="9"/>
  <c r="NM150" i="9"/>
  <c r="NL150" i="9"/>
  <c r="NK150" i="9"/>
  <c r="NJ150" i="9"/>
  <c r="NI150" i="9"/>
  <c r="NH150" i="9"/>
  <c r="NG150" i="9"/>
  <c r="NF150" i="9"/>
  <c r="NE150" i="9"/>
  <c r="ND150" i="9"/>
  <c r="NC150" i="9"/>
  <c r="NB150" i="9"/>
  <c r="NA150" i="9"/>
  <c r="MZ150" i="9"/>
  <c r="MY150" i="9"/>
  <c r="MX150" i="9"/>
  <c r="MW150" i="9"/>
  <c r="MV150" i="9"/>
  <c r="MU150" i="9"/>
  <c r="MT150" i="9"/>
  <c r="MS150" i="9"/>
  <c r="MR150" i="9"/>
  <c r="MQ150" i="9"/>
  <c r="MP150" i="9"/>
  <c r="MO150" i="9"/>
  <c r="MN150" i="9"/>
  <c r="MM150" i="9"/>
  <c r="ML150" i="9"/>
  <c r="MK150" i="9"/>
  <c r="MJ150" i="9"/>
  <c r="MI150" i="9"/>
  <c r="MH150" i="9"/>
  <c r="MG150" i="9"/>
  <c r="MF150" i="9"/>
  <c r="ME150" i="9"/>
  <c r="MD150" i="9"/>
  <c r="MC150" i="9"/>
  <c r="MB150" i="9"/>
  <c r="MA150" i="9"/>
  <c r="LZ150" i="9"/>
  <c r="LY150" i="9"/>
  <c r="LX150" i="9"/>
  <c r="LW150" i="9"/>
  <c r="LV150" i="9"/>
  <c r="LU150" i="9"/>
  <c r="LT150" i="9"/>
  <c r="LS150" i="9"/>
  <c r="LR150" i="9"/>
  <c r="LQ150" i="9"/>
  <c r="LP150" i="9"/>
  <c r="LO150" i="9"/>
  <c r="LN150" i="9"/>
  <c r="LM150" i="9"/>
  <c r="LL150" i="9"/>
  <c r="LK150" i="9"/>
  <c r="LJ150" i="9"/>
  <c r="LI150" i="9"/>
  <c r="LH150" i="9"/>
  <c r="LG150" i="9"/>
  <c r="LF150" i="9"/>
  <c r="LE150" i="9"/>
  <c r="LD150" i="9"/>
  <c r="LC150" i="9"/>
  <c r="LB150" i="9"/>
  <c r="LA150" i="9"/>
  <c r="KZ150" i="9"/>
  <c r="KY150" i="9"/>
  <c r="KX150" i="9"/>
  <c r="KW150" i="9"/>
  <c r="KV150" i="9"/>
  <c r="KU150" i="9"/>
  <c r="KT150" i="9"/>
  <c r="KS150" i="9"/>
  <c r="KR150" i="9"/>
  <c r="KQ150" i="9"/>
  <c r="KP150" i="9"/>
  <c r="KO150" i="9"/>
  <c r="KN150" i="9"/>
  <c r="KM150" i="9"/>
  <c r="KL150" i="9"/>
  <c r="KK150" i="9"/>
  <c r="KJ150" i="9"/>
  <c r="KI150" i="9"/>
  <c r="KH150" i="9"/>
  <c r="KG150" i="9"/>
  <c r="KF150" i="9"/>
  <c r="KE150" i="9"/>
  <c r="KD150" i="9"/>
  <c r="KC150" i="9"/>
  <c r="KB150" i="9"/>
  <c r="KA150" i="9"/>
  <c r="JZ150" i="9"/>
  <c r="JY150" i="9"/>
  <c r="JX150" i="9"/>
  <c r="JW150" i="9"/>
  <c r="JV150" i="9"/>
  <c r="JU150" i="9"/>
  <c r="JT150" i="9"/>
  <c r="JS150" i="9"/>
  <c r="JR150" i="9"/>
  <c r="JQ150" i="9"/>
  <c r="JP150" i="9"/>
  <c r="JO150" i="9"/>
  <c r="JN150" i="9"/>
  <c r="JM150" i="9"/>
  <c r="JL150" i="9"/>
  <c r="JK150" i="9"/>
  <c r="JJ150" i="9"/>
  <c r="JI150" i="9"/>
  <c r="JH150" i="9"/>
  <c r="JG150" i="9"/>
  <c r="JF150" i="9"/>
  <c r="JE150" i="9"/>
  <c r="JD150" i="9"/>
  <c r="JC150" i="9"/>
  <c r="JB150" i="9"/>
  <c r="JA150" i="9"/>
  <c r="IZ150" i="9"/>
  <c r="IY150" i="9"/>
  <c r="IX150" i="9"/>
  <c r="IW150" i="9"/>
  <c r="IV150" i="9"/>
  <c r="IU150" i="9"/>
  <c r="IT150" i="9"/>
  <c r="IS150" i="9"/>
  <c r="IR150" i="9"/>
  <c r="IQ150" i="9"/>
  <c r="IP150" i="9"/>
  <c r="IO150" i="9"/>
  <c r="IN150" i="9"/>
  <c r="IM150" i="9"/>
  <c r="IL150" i="9"/>
  <c r="IK150" i="9"/>
  <c r="IJ150" i="9"/>
  <c r="II150" i="9"/>
  <c r="IH150" i="9"/>
  <c r="IG150" i="9"/>
  <c r="IF150" i="9"/>
  <c r="IE150" i="9"/>
  <c r="ID150" i="9"/>
  <c r="IC150" i="9"/>
  <c r="IB150" i="9"/>
  <c r="IA150" i="9"/>
  <c r="HZ150" i="9"/>
  <c r="HY150" i="9"/>
  <c r="HX150" i="9"/>
  <c r="HW150" i="9"/>
  <c r="HV150" i="9"/>
  <c r="HU150" i="9"/>
  <c r="HT150" i="9"/>
  <c r="HS150" i="9"/>
  <c r="HR150" i="9"/>
  <c r="HQ150" i="9"/>
  <c r="HP150" i="9"/>
  <c r="HO150" i="9"/>
  <c r="HN150" i="9"/>
  <c r="HM150" i="9"/>
  <c r="HL150" i="9"/>
  <c r="HK150" i="9"/>
  <c r="HJ150" i="9"/>
  <c r="HI150" i="9"/>
  <c r="HH150" i="9"/>
  <c r="HG150" i="9"/>
  <c r="HF150" i="9"/>
  <c r="HE150" i="9"/>
  <c r="HD150" i="9"/>
  <c r="HC150" i="9"/>
  <c r="HB150" i="9"/>
  <c r="HA150" i="9"/>
  <c r="GZ150" i="9"/>
  <c r="GY150" i="9"/>
  <c r="GX150" i="9"/>
  <c r="GW150" i="9"/>
  <c r="GV150" i="9"/>
  <c r="GU150" i="9"/>
  <c r="GT150" i="9"/>
  <c r="GS150" i="9"/>
  <c r="GR150" i="9"/>
  <c r="GQ150" i="9"/>
  <c r="GP150" i="9"/>
  <c r="GO150" i="9"/>
  <c r="GN150" i="9"/>
  <c r="GM150" i="9"/>
  <c r="GL150" i="9"/>
  <c r="GK150" i="9"/>
  <c r="GJ150" i="9"/>
  <c r="GI150" i="9"/>
  <c r="GH150" i="9"/>
  <c r="GG150" i="9"/>
  <c r="GF150" i="9"/>
  <c r="GE150" i="9"/>
  <c r="GD150" i="9"/>
  <c r="GC150" i="9"/>
  <c r="GB150" i="9"/>
  <c r="GA150" i="9"/>
  <c r="FZ150" i="9"/>
  <c r="FY150" i="9"/>
  <c r="FX150" i="9"/>
  <c r="FW150" i="9"/>
  <c r="FV150" i="9"/>
  <c r="FU150" i="9"/>
  <c r="FT150" i="9"/>
  <c r="FS150" i="9"/>
  <c r="FR150" i="9"/>
  <c r="FQ150" i="9"/>
  <c r="FP150" i="9"/>
  <c r="FO150" i="9"/>
  <c r="FN150" i="9"/>
  <c r="FM150" i="9"/>
  <c r="FL150" i="9"/>
  <c r="FK150" i="9"/>
  <c r="FJ150" i="9"/>
  <c r="FI150" i="9"/>
  <c r="FH150" i="9"/>
  <c r="FG150" i="9"/>
  <c r="FF150" i="9"/>
  <c r="FE150" i="9"/>
  <c r="FD150" i="9"/>
  <c r="FC150" i="9"/>
  <c r="FB150" i="9"/>
  <c r="FA150" i="9"/>
  <c r="EZ150" i="9"/>
  <c r="EY150" i="9"/>
  <c r="EX150" i="9"/>
  <c r="EW150" i="9"/>
  <c r="EV150" i="9"/>
  <c r="EU150" i="9"/>
  <c r="ET150" i="9"/>
  <c r="ES150" i="9"/>
  <c r="ER150" i="9"/>
  <c r="EQ150" i="9"/>
  <c r="EP150" i="9"/>
  <c r="EO150" i="9"/>
  <c r="EN150" i="9"/>
  <c r="EM150" i="9"/>
  <c r="EL150" i="9"/>
  <c r="EK150" i="9"/>
  <c r="EJ150" i="9"/>
  <c r="EI150" i="9"/>
  <c r="EH150" i="9"/>
  <c r="EG150" i="9"/>
  <c r="EF150" i="9"/>
  <c r="EE150" i="9"/>
  <c r="ED150" i="9"/>
  <c r="EC150" i="9"/>
  <c r="EB150" i="9"/>
  <c r="EA150" i="9"/>
  <c r="DZ150" i="9"/>
  <c r="DY150" i="9"/>
  <c r="DX150" i="9"/>
  <c r="DW150" i="9"/>
  <c r="DV150" i="9"/>
  <c r="DU150" i="9"/>
  <c r="DT150" i="9"/>
  <c r="DS150" i="9"/>
  <c r="DR150" i="9"/>
  <c r="DQ150" i="9"/>
  <c r="DP150" i="9"/>
  <c r="DO150" i="9"/>
  <c r="DN150" i="9"/>
  <c r="DM150" i="9"/>
  <c r="DL150" i="9"/>
  <c r="DK150" i="9"/>
  <c r="DJ150" i="9"/>
  <c r="DI150" i="9"/>
  <c r="DH150" i="9"/>
  <c r="DG150" i="9"/>
  <c r="DF150" i="9"/>
  <c r="DE150" i="9"/>
  <c r="DD150" i="9"/>
  <c r="DC150" i="9"/>
  <c r="DB150" i="9"/>
  <c r="DA150" i="9"/>
  <c r="CZ150" i="9"/>
  <c r="CY150" i="9"/>
  <c r="CX150" i="9"/>
  <c r="CW150" i="9"/>
  <c r="CV150" i="9"/>
  <c r="CU150" i="9"/>
  <c r="CT150" i="9"/>
  <c r="CS150" i="9"/>
  <c r="CR150" i="9"/>
  <c r="CQ150" i="9"/>
  <c r="CP150" i="9"/>
  <c r="CO150" i="9"/>
  <c r="CN150" i="9"/>
  <c r="CM150" i="9"/>
  <c r="CL150" i="9"/>
  <c r="CK150" i="9"/>
  <c r="CJ150" i="9"/>
  <c r="CI150" i="9"/>
  <c r="CH150" i="9"/>
  <c r="CG150" i="9"/>
  <c r="CF150" i="9"/>
  <c r="CE150" i="9"/>
  <c r="CD150" i="9"/>
  <c r="CC150" i="9"/>
  <c r="CB150" i="9"/>
  <c r="CA150" i="9"/>
  <c r="BZ150" i="9"/>
  <c r="BY150" i="9"/>
  <c r="BX150" i="9"/>
  <c r="BW150" i="9"/>
  <c r="BV150" i="9"/>
  <c r="BU150" i="9"/>
  <c r="BT150" i="9"/>
  <c r="BS150" i="9"/>
  <c r="BR150" i="9"/>
  <c r="BQ150" i="9"/>
  <c r="BP150" i="9"/>
  <c r="BO150" i="9"/>
  <c r="BN150" i="9"/>
  <c r="BM150" i="9"/>
  <c r="BL150" i="9"/>
  <c r="BK150" i="9"/>
  <c r="BJ150" i="9"/>
  <c r="BI150" i="9"/>
  <c r="BH150" i="9"/>
  <c r="BG150" i="9"/>
  <c r="BF150" i="9"/>
  <c r="BE150" i="9"/>
  <c r="BD150" i="9"/>
  <c r="BC150" i="9"/>
  <c r="BB150" i="9"/>
  <c r="BA150" i="9"/>
  <c r="AZ150" i="9"/>
  <c r="AY150" i="9"/>
  <c r="AX150" i="9"/>
  <c r="AW150" i="9"/>
  <c r="AV150" i="9"/>
  <c r="AU150" i="9"/>
  <c r="AT150" i="9"/>
  <c r="AS150" i="9"/>
  <c r="AR150" i="9"/>
  <c r="AQ150" i="9"/>
  <c r="AP150" i="9"/>
  <c r="AO150" i="9"/>
  <c r="AN150" i="9"/>
  <c r="AM150" i="9"/>
  <c r="AL150" i="9"/>
  <c r="AK150" i="9"/>
  <c r="AJ150" i="9"/>
  <c r="AI150" i="9"/>
  <c r="AH150" i="9"/>
  <c r="AG150" i="9"/>
  <c r="AF150" i="9"/>
  <c r="AE150" i="9"/>
  <c r="AD150" i="9"/>
  <c r="AC150" i="9"/>
  <c r="AB150" i="9"/>
  <c r="AA150" i="9"/>
  <c r="Z150" i="9"/>
  <c r="Y150" i="9"/>
  <c r="X150" i="9"/>
  <c r="W150" i="9"/>
  <c r="V150" i="9"/>
  <c r="U150" i="9"/>
  <c r="T150" i="9"/>
  <c r="S150" i="9"/>
  <c r="R150" i="9"/>
  <c r="Q150" i="9"/>
  <c r="P150" i="9"/>
  <c r="O150" i="9"/>
  <c r="N150" i="9"/>
  <c r="M150" i="9"/>
  <c r="L150" i="9"/>
  <c r="K150" i="9"/>
  <c r="J150" i="9"/>
  <c r="I150" i="9"/>
  <c r="H150" i="9"/>
  <c r="G150" i="9"/>
  <c r="F150" i="9"/>
  <c r="E150" i="9"/>
  <c r="D150" i="9"/>
  <c r="C150" i="9"/>
  <c r="B150" i="9"/>
  <c r="UB149" i="9"/>
  <c r="UA149" i="9"/>
  <c r="TZ149" i="9"/>
  <c r="TY149" i="9"/>
  <c r="TX149" i="9"/>
  <c r="TW149" i="9"/>
  <c r="TV149" i="9"/>
  <c r="TU149" i="9"/>
  <c r="TT149" i="9"/>
  <c r="TS149" i="9"/>
  <c r="TR149" i="9"/>
  <c r="TQ149" i="9"/>
  <c r="TP149" i="9"/>
  <c r="TO149" i="9"/>
  <c r="TN149" i="9"/>
  <c r="TM149" i="9"/>
  <c r="TL149" i="9"/>
  <c r="TK149" i="9"/>
  <c r="TJ149" i="9"/>
  <c r="TI149" i="9"/>
  <c r="TH149" i="9"/>
  <c r="TG149" i="9"/>
  <c r="TF149" i="9"/>
  <c r="TE149" i="9"/>
  <c r="TD149" i="9"/>
  <c r="TC149" i="9"/>
  <c r="TB149" i="9"/>
  <c r="TA149" i="9"/>
  <c r="SZ149" i="9"/>
  <c r="SY149" i="9"/>
  <c r="SX149" i="9"/>
  <c r="SW149" i="9"/>
  <c r="SV149" i="9"/>
  <c r="SU149" i="9"/>
  <c r="ST149" i="9"/>
  <c r="SS149" i="9"/>
  <c r="SR149" i="9"/>
  <c r="SQ149" i="9"/>
  <c r="SP149" i="9"/>
  <c r="SO149" i="9"/>
  <c r="SN149" i="9"/>
  <c r="SM149" i="9"/>
  <c r="SL149" i="9"/>
  <c r="SK149" i="9"/>
  <c r="SJ149" i="9"/>
  <c r="SI149" i="9"/>
  <c r="SH149" i="9"/>
  <c r="SG149" i="9"/>
  <c r="SF149" i="9"/>
  <c r="SE149" i="9"/>
  <c r="SD149" i="9"/>
  <c r="SC149" i="9"/>
  <c r="SB149" i="9"/>
  <c r="SA149" i="9"/>
  <c r="RZ149" i="9"/>
  <c r="RY149" i="9"/>
  <c r="RX149" i="9"/>
  <c r="RW149" i="9"/>
  <c r="RV149" i="9"/>
  <c r="RU149" i="9"/>
  <c r="RT149" i="9"/>
  <c r="RS149" i="9"/>
  <c r="RR149" i="9"/>
  <c r="RQ149" i="9"/>
  <c r="RP149" i="9"/>
  <c r="RO149" i="9"/>
  <c r="RN149" i="9"/>
  <c r="RM149" i="9"/>
  <c r="RL149" i="9"/>
  <c r="RK149" i="9"/>
  <c r="RJ149" i="9"/>
  <c r="RI149" i="9"/>
  <c r="RH149" i="9"/>
  <c r="RG149" i="9"/>
  <c r="RF149" i="9"/>
  <c r="RE149" i="9"/>
  <c r="RD149" i="9"/>
  <c r="RC149" i="9"/>
  <c r="RB149" i="9"/>
  <c r="RA149" i="9"/>
  <c r="QZ149" i="9"/>
  <c r="QY149" i="9"/>
  <c r="QX149" i="9"/>
  <c r="QW149" i="9"/>
  <c r="QV149" i="9"/>
  <c r="QU149" i="9"/>
  <c r="QT149" i="9"/>
  <c r="QS149" i="9"/>
  <c r="QR149" i="9"/>
  <c r="QQ149" i="9"/>
  <c r="QP149" i="9"/>
  <c r="QO149" i="9"/>
  <c r="QN149" i="9"/>
  <c r="QM149" i="9"/>
  <c r="QL149" i="9"/>
  <c r="QK149" i="9"/>
  <c r="QJ149" i="9"/>
  <c r="QI149" i="9"/>
  <c r="QH149" i="9"/>
  <c r="QG149" i="9"/>
  <c r="QF149" i="9"/>
  <c r="QE149" i="9"/>
  <c r="QD149" i="9"/>
  <c r="QC149" i="9"/>
  <c r="QB149" i="9"/>
  <c r="QA149" i="9"/>
  <c r="PZ149" i="9"/>
  <c r="PY149" i="9"/>
  <c r="PX149" i="9"/>
  <c r="PW149" i="9"/>
  <c r="PV149" i="9"/>
  <c r="PU149" i="9"/>
  <c r="PT149" i="9"/>
  <c r="PS149" i="9"/>
  <c r="PR149" i="9"/>
  <c r="PQ149" i="9"/>
  <c r="PP149" i="9"/>
  <c r="PO149" i="9"/>
  <c r="PN149" i="9"/>
  <c r="PM149" i="9"/>
  <c r="PL149" i="9"/>
  <c r="PK149" i="9"/>
  <c r="PJ149" i="9"/>
  <c r="PI149" i="9"/>
  <c r="PH149" i="9"/>
  <c r="PG149" i="9"/>
  <c r="PF149" i="9"/>
  <c r="PE149" i="9"/>
  <c r="PD149" i="9"/>
  <c r="PC149" i="9"/>
  <c r="PB149" i="9"/>
  <c r="PA149" i="9"/>
  <c r="OZ149" i="9"/>
  <c r="OY149" i="9"/>
  <c r="OX149" i="9"/>
  <c r="OW149" i="9"/>
  <c r="OV149" i="9"/>
  <c r="OU149" i="9"/>
  <c r="OT149" i="9"/>
  <c r="OS149" i="9"/>
  <c r="OR149" i="9"/>
  <c r="OQ149" i="9"/>
  <c r="OP149" i="9"/>
  <c r="OO149" i="9"/>
  <c r="ON149" i="9"/>
  <c r="OM149" i="9"/>
  <c r="OL149" i="9"/>
  <c r="OK149" i="9"/>
  <c r="OJ149" i="9"/>
  <c r="OI149" i="9"/>
  <c r="OH149" i="9"/>
  <c r="OG149" i="9"/>
  <c r="OF149" i="9"/>
  <c r="OE149" i="9"/>
  <c r="OD149" i="9"/>
  <c r="OC149" i="9"/>
  <c r="OB149" i="9"/>
  <c r="OA149" i="9"/>
  <c r="NZ149" i="9"/>
  <c r="NY149" i="9"/>
  <c r="NX149" i="9"/>
  <c r="NW149" i="9"/>
  <c r="NV149" i="9"/>
  <c r="NU149" i="9"/>
  <c r="NT149" i="9"/>
  <c r="NS149" i="9"/>
  <c r="NR149" i="9"/>
  <c r="NQ149" i="9"/>
  <c r="NP149" i="9"/>
  <c r="NO149" i="9"/>
  <c r="NN149" i="9"/>
  <c r="NM149" i="9"/>
  <c r="NL149" i="9"/>
  <c r="NK149" i="9"/>
  <c r="NJ149" i="9"/>
  <c r="NI149" i="9"/>
  <c r="NH149" i="9"/>
  <c r="NG149" i="9"/>
  <c r="NF149" i="9"/>
  <c r="NE149" i="9"/>
  <c r="ND149" i="9"/>
  <c r="NC149" i="9"/>
  <c r="NB149" i="9"/>
  <c r="NA149" i="9"/>
  <c r="MZ149" i="9"/>
  <c r="MY149" i="9"/>
  <c r="MX149" i="9"/>
  <c r="MW149" i="9"/>
  <c r="MV149" i="9"/>
  <c r="MU149" i="9"/>
  <c r="MT149" i="9"/>
  <c r="MS149" i="9"/>
  <c r="MR149" i="9"/>
  <c r="MQ149" i="9"/>
  <c r="MP149" i="9"/>
  <c r="MO149" i="9"/>
  <c r="MN149" i="9"/>
  <c r="MM149" i="9"/>
  <c r="ML149" i="9"/>
  <c r="MK149" i="9"/>
  <c r="MJ149" i="9"/>
  <c r="MI149" i="9"/>
  <c r="MH149" i="9"/>
  <c r="MG149" i="9"/>
  <c r="MF149" i="9"/>
  <c r="ME149" i="9"/>
  <c r="MD149" i="9"/>
  <c r="MC149" i="9"/>
  <c r="MB149" i="9"/>
  <c r="MA149" i="9"/>
  <c r="LZ149" i="9"/>
  <c r="LY149" i="9"/>
  <c r="LX149" i="9"/>
  <c r="LW149" i="9"/>
  <c r="LV149" i="9"/>
  <c r="LU149" i="9"/>
  <c r="LT149" i="9"/>
  <c r="LS149" i="9"/>
  <c r="LR149" i="9"/>
  <c r="LQ149" i="9"/>
  <c r="LP149" i="9"/>
  <c r="LO149" i="9"/>
  <c r="LN149" i="9"/>
  <c r="LM149" i="9"/>
  <c r="LL149" i="9"/>
  <c r="LK149" i="9"/>
  <c r="LJ149" i="9"/>
  <c r="LI149" i="9"/>
  <c r="LH149" i="9"/>
  <c r="LG149" i="9"/>
  <c r="LF149" i="9"/>
  <c r="LE149" i="9"/>
  <c r="LD149" i="9"/>
  <c r="LC149" i="9"/>
  <c r="LB149" i="9"/>
  <c r="LA149" i="9"/>
  <c r="KZ149" i="9"/>
  <c r="KY149" i="9"/>
  <c r="KX149" i="9"/>
  <c r="KW149" i="9"/>
  <c r="KV149" i="9"/>
  <c r="KU149" i="9"/>
  <c r="KT149" i="9"/>
  <c r="KS149" i="9"/>
  <c r="KR149" i="9"/>
  <c r="KQ149" i="9"/>
  <c r="KP149" i="9"/>
  <c r="KO149" i="9"/>
  <c r="KN149" i="9"/>
  <c r="KM149" i="9"/>
  <c r="KL149" i="9"/>
  <c r="KK149" i="9"/>
  <c r="KJ149" i="9"/>
  <c r="KI149" i="9"/>
  <c r="KH149" i="9"/>
  <c r="KG149" i="9"/>
  <c r="KF149" i="9"/>
  <c r="KE149" i="9"/>
  <c r="KD149" i="9"/>
  <c r="KC149" i="9"/>
  <c r="KB149" i="9"/>
  <c r="KA149" i="9"/>
  <c r="JZ149" i="9"/>
  <c r="JY149" i="9"/>
  <c r="JX149" i="9"/>
  <c r="JW149" i="9"/>
  <c r="JV149" i="9"/>
  <c r="JU149" i="9"/>
  <c r="JT149" i="9"/>
  <c r="JS149" i="9"/>
  <c r="JR149" i="9"/>
  <c r="JQ149" i="9"/>
  <c r="JP149" i="9"/>
  <c r="JO149" i="9"/>
  <c r="JN149" i="9"/>
  <c r="JM149" i="9"/>
  <c r="JL149" i="9"/>
  <c r="JK149" i="9"/>
  <c r="JJ149" i="9"/>
  <c r="JI149" i="9"/>
  <c r="JH149" i="9"/>
  <c r="JG149" i="9"/>
  <c r="JF149" i="9"/>
  <c r="JE149" i="9"/>
  <c r="JD149" i="9"/>
  <c r="JC149" i="9"/>
  <c r="JB149" i="9"/>
  <c r="JA149" i="9"/>
  <c r="IZ149" i="9"/>
  <c r="IY149" i="9"/>
  <c r="IX149" i="9"/>
  <c r="IW149" i="9"/>
  <c r="IV149" i="9"/>
  <c r="IU149" i="9"/>
  <c r="IT149" i="9"/>
  <c r="IS149" i="9"/>
  <c r="IR149" i="9"/>
  <c r="IQ149" i="9"/>
  <c r="IP149" i="9"/>
  <c r="IO149" i="9"/>
  <c r="IN149" i="9"/>
  <c r="IM149" i="9"/>
  <c r="IL149" i="9"/>
  <c r="IK149" i="9"/>
  <c r="IJ149" i="9"/>
  <c r="II149" i="9"/>
  <c r="IH149" i="9"/>
  <c r="IG149" i="9"/>
  <c r="IF149" i="9"/>
  <c r="IE149" i="9"/>
  <c r="ID149" i="9"/>
  <c r="IC149" i="9"/>
  <c r="IB149" i="9"/>
  <c r="IA149" i="9"/>
  <c r="HZ149" i="9"/>
  <c r="HY149" i="9"/>
  <c r="HX149" i="9"/>
  <c r="HW149" i="9"/>
  <c r="HV149" i="9"/>
  <c r="HU149" i="9"/>
  <c r="HT149" i="9"/>
  <c r="HS149" i="9"/>
  <c r="HR149" i="9"/>
  <c r="HQ149" i="9"/>
  <c r="HP149" i="9"/>
  <c r="HO149" i="9"/>
  <c r="HN149" i="9"/>
  <c r="HM149" i="9"/>
  <c r="HL149" i="9"/>
  <c r="HK149" i="9"/>
  <c r="HJ149" i="9"/>
  <c r="HI149" i="9"/>
  <c r="HH149" i="9"/>
  <c r="HG149" i="9"/>
  <c r="HF149" i="9"/>
  <c r="HE149" i="9"/>
  <c r="HD149" i="9"/>
  <c r="HC149" i="9"/>
  <c r="HB149" i="9"/>
  <c r="HA149" i="9"/>
  <c r="GZ149" i="9"/>
  <c r="GY149" i="9"/>
  <c r="GX149" i="9"/>
  <c r="GW149" i="9"/>
  <c r="GV149" i="9"/>
  <c r="GU149" i="9"/>
  <c r="GT149" i="9"/>
  <c r="GS149" i="9"/>
  <c r="GR149" i="9"/>
  <c r="GQ149" i="9"/>
  <c r="GP149" i="9"/>
  <c r="GO149" i="9"/>
  <c r="GN149" i="9"/>
  <c r="GM149" i="9"/>
  <c r="GL149" i="9"/>
  <c r="GK149" i="9"/>
  <c r="GJ149" i="9"/>
  <c r="GI149" i="9"/>
  <c r="GH149" i="9"/>
  <c r="GG149" i="9"/>
  <c r="GF149" i="9"/>
  <c r="GE149" i="9"/>
  <c r="GD149" i="9"/>
  <c r="GC149" i="9"/>
  <c r="GB149" i="9"/>
  <c r="GA149" i="9"/>
  <c r="FZ149" i="9"/>
  <c r="FY149" i="9"/>
  <c r="FX149" i="9"/>
  <c r="FW149" i="9"/>
  <c r="FV149" i="9"/>
  <c r="FU149" i="9"/>
  <c r="FT149" i="9"/>
  <c r="FS149" i="9"/>
  <c r="FR149" i="9"/>
  <c r="FQ149" i="9"/>
  <c r="FP149" i="9"/>
  <c r="FO149" i="9"/>
  <c r="FN149" i="9"/>
  <c r="FM149" i="9"/>
  <c r="FL149" i="9"/>
  <c r="FK149" i="9"/>
  <c r="FJ149" i="9"/>
  <c r="FI149" i="9"/>
  <c r="FH149" i="9"/>
  <c r="FG149" i="9"/>
  <c r="FF149" i="9"/>
  <c r="FE149" i="9"/>
  <c r="FD149" i="9"/>
  <c r="FC149" i="9"/>
  <c r="FB149" i="9"/>
  <c r="FA149" i="9"/>
  <c r="EZ149" i="9"/>
  <c r="EY149" i="9"/>
  <c r="EX149" i="9"/>
  <c r="EW149" i="9"/>
  <c r="EV149" i="9"/>
  <c r="EU149" i="9"/>
  <c r="ET149" i="9"/>
  <c r="ES149" i="9"/>
  <c r="ER149" i="9"/>
  <c r="EQ149" i="9"/>
  <c r="EP149" i="9"/>
  <c r="EO149" i="9"/>
  <c r="EN149" i="9"/>
  <c r="EM149" i="9"/>
  <c r="EL149" i="9"/>
  <c r="EK149" i="9"/>
  <c r="EJ149" i="9"/>
  <c r="EI149" i="9"/>
  <c r="EH149" i="9"/>
  <c r="EG149" i="9"/>
  <c r="EF149" i="9"/>
  <c r="EE149" i="9"/>
  <c r="ED149" i="9"/>
  <c r="EC149" i="9"/>
  <c r="EB149" i="9"/>
  <c r="EA149" i="9"/>
  <c r="DZ149" i="9"/>
  <c r="DY149" i="9"/>
  <c r="DX149" i="9"/>
  <c r="DW149" i="9"/>
  <c r="DV149" i="9"/>
  <c r="DU149" i="9"/>
  <c r="DT149" i="9"/>
  <c r="DS149" i="9"/>
  <c r="DR149" i="9"/>
  <c r="DQ149" i="9"/>
  <c r="DP149" i="9"/>
  <c r="DO149" i="9"/>
  <c r="DN149" i="9"/>
  <c r="DM149" i="9"/>
  <c r="DL149" i="9"/>
  <c r="DK149" i="9"/>
  <c r="DJ149" i="9"/>
  <c r="DI149" i="9"/>
  <c r="DH149" i="9"/>
  <c r="DG149" i="9"/>
  <c r="DF149" i="9"/>
  <c r="DE149" i="9"/>
  <c r="DD149" i="9"/>
  <c r="DC149" i="9"/>
  <c r="DB149" i="9"/>
  <c r="DA149" i="9"/>
  <c r="CZ149" i="9"/>
  <c r="CY149" i="9"/>
  <c r="CX149" i="9"/>
  <c r="CW149" i="9"/>
  <c r="CV149" i="9"/>
  <c r="CU149" i="9"/>
  <c r="CT149" i="9"/>
  <c r="CS149" i="9"/>
  <c r="CR149" i="9"/>
  <c r="CQ149" i="9"/>
  <c r="CP149" i="9"/>
  <c r="CO149" i="9"/>
  <c r="CN149" i="9"/>
  <c r="CM149" i="9"/>
  <c r="CL149" i="9"/>
  <c r="CK149" i="9"/>
  <c r="CJ149" i="9"/>
  <c r="CI149" i="9"/>
  <c r="CH149" i="9"/>
  <c r="CG149" i="9"/>
  <c r="CF149" i="9"/>
  <c r="CE149" i="9"/>
  <c r="CD149" i="9"/>
  <c r="CC149" i="9"/>
  <c r="CB149" i="9"/>
  <c r="CA149" i="9"/>
  <c r="BZ149" i="9"/>
  <c r="BY149" i="9"/>
  <c r="BX149" i="9"/>
  <c r="BW149" i="9"/>
  <c r="BV149" i="9"/>
  <c r="BU149" i="9"/>
  <c r="BT149" i="9"/>
  <c r="BS149" i="9"/>
  <c r="BR149" i="9"/>
  <c r="BQ149" i="9"/>
  <c r="BP149" i="9"/>
  <c r="BO149" i="9"/>
  <c r="BN149" i="9"/>
  <c r="BM149" i="9"/>
  <c r="BL149" i="9"/>
  <c r="BK149" i="9"/>
  <c r="BJ149" i="9"/>
  <c r="BI149" i="9"/>
  <c r="BH149" i="9"/>
  <c r="BG149" i="9"/>
  <c r="BF149" i="9"/>
  <c r="BE149" i="9"/>
  <c r="BD149" i="9"/>
  <c r="BC149" i="9"/>
  <c r="BB149" i="9"/>
  <c r="BA149" i="9"/>
  <c r="AZ149" i="9"/>
  <c r="AY149" i="9"/>
  <c r="AX149" i="9"/>
  <c r="AW149" i="9"/>
  <c r="AV149" i="9"/>
  <c r="AU149" i="9"/>
  <c r="AT149" i="9"/>
  <c r="AS149" i="9"/>
  <c r="AR149" i="9"/>
  <c r="AQ149" i="9"/>
  <c r="AP149" i="9"/>
  <c r="AO149" i="9"/>
  <c r="AN149" i="9"/>
  <c r="AM149" i="9"/>
  <c r="AL149" i="9"/>
  <c r="AK149" i="9"/>
  <c r="AJ149" i="9"/>
  <c r="AI149" i="9"/>
  <c r="AH149" i="9"/>
  <c r="AG149" i="9"/>
  <c r="AF149" i="9"/>
  <c r="AE149" i="9"/>
  <c r="AD149" i="9"/>
  <c r="AC149" i="9"/>
  <c r="AB149" i="9"/>
  <c r="AA149" i="9"/>
  <c r="Z149" i="9"/>
  <c r="Y149" i="9"/>
  <c r="X149" i="9"/>
  <c r="W149" i="9"/>
  <c r="V149" i="9"/>
  <c r="U149" i="9"/>
  <c r="T149" i="9"/>
  <c r="S149" i="9"/>
  <c r="R149" i="9"/>
  <c r="Q149" i="9"/>
  <c r="P149" i="9"/>
  <c r="O149" i="9"/>
  <c r="N149" i="9"/>
  <c r="M149" i="9"/>
  <c r="L149" i="9"/>
  <c r="K149" i="9"/>
  <c r="J149" i="9"/>
  <c r="I149" i="9"/>
  <c r="H149" i="9"/>
  <c r="G149" i="9"/>
  <c r="F149" i="9"/>
  <c r="E149" i="9"/>
  <c r="D149" i="9"/>
  <c r="C149" i="9"/>
  <c r="B149" i="9"/>
  <c r="UB148" i="9"/>
  <c r="UA148" i="9"/>
  <c r="TZ148" i="9"/>
  <c r="TY148" i="9"/>
  <c r="TX148" i="9"/>
  <c r="TW148" i="9"/>
  <c r="TV148" i="9"/>
  <c r="TU148" i="9"/>
  <c r="TT148" i="9"/>
  <c r="TS148" i="9"/>
  <c r="TR148" i="9"/>
  <c r="TQ148" i="9"/>
  <c r="TP148" i="9"/>
  <c r="TO148" i="9"/>
  <c r="TN148" i="9"/>
  <c r="TM148" i="9"/>
  <c r="TL148" i="9"/>
  <c r="TK148" i="9"/>
  <c r="TJ148" i="9"/>
  <c r="TI148" i="9"/>
  <c r="TH148" i="9"/>
  <c r="TG148" i="9"/>
  <c r="TF148" i="9"/>
  <c r="TE148" i="9"/>
  <c r="TD148" i="9"/>
  <c r="TC148" i="9"/>
  <c r="TB148" i="9"/>
  <c r="TA148" i="9"/>
  <c r="SZ148" i="9"/>
  <c r="SY148" i="9"/>
  <c r="SX148" i="9"/>
  <c r="SW148" i="9"/>
  <c r="SV148" i="9"/>
  <c r="SU148" i="9"/>
  <c r="ST148" i="9"/>
  <c r="SS148" i="9"/>
  <c r="SR148" i="9"/>
  <c r="SQ148" i="9"/>
  <c r="SP148" i="9"/>
  <c r="SO148" i="9"/>
  <c r="SN148" i="9"/>
  <c r="SM148" i="9"/>
  <c r="SL148" i="9"/>
  <c r="SK148" i="9"/>
  <c r="SJ148" i="9"/>
  <c r="SI148" i="9"/>
  <c r="SH148" i="9"/>
  <c r="SG148" i="9"/>
  <c r="SF148" i="9"/>
  <c r="SE148" i="9"/>
  <c r="SD148" i="9"/>
  <c r="SC148" i="9"/>
  <c r="SB148" i="9"/>
  <c r="SA148" i="9"/>
  <c r="RZ148" i="9"/>
  <c r="RY148" i="9"/>
  <c r="RX148" i="9"/>
  <c r="RW148" i="9"/>
  <c r="RV148" i="9"/>
  <c r="RU148" i="9"/>
  <c r="RT148" i="9"/>
  <c r="RS148" i="9"/>
  <c r="RR148" i="9"/>
  <c r="RQ148" i="9"/>
  <c r="RP148" i="9"/>
  <c r="RO148" i="9"/>
  <c r="RN148" i="9"/>
  <c r="RM148" i="9"/>
  <c r="RL148" i="9"/>
  <c r="RK148" i="9"/>
  <c r="RJ148" i="9"/>
  <c r="RI148" i="9"/>
  <c r="RH148" i="9"/>
  <c r="RG148" i="9"/>
  <c r="RF148" i="9"/>
  <c r="RE148" i="9"/>
  <c r="RD148" i="9"/>
  <c r="RC148" i="9"/>
  <c r="RB148" i="9"/>
  <c r="RA148" i="9"/>
  <c r="QZ148" i="9"/>
  <c r="QY148" i="9"/>
  <c r="QX148" i="9"/>
  <c r="QW148" i="9"/>
  <c r="QV148" i="9"/>
  <c r="QU148" i="9"/>
  <c r="QT148" i="9"/>
  <c r="QS148" i="9"/>
  <c r="QR148" i="9"/>
  <c r="QQ148" i="9"/>
  <c r="QP148" i="9"/>
  <c r="QO148" i="9"/>
  <c r="QN148" i="9"/>
  <c r="QM148" i="9"/>
  <c r="QL148" i="9"/>
  <c r="QK148" i="9"/>
  <c r="QJ148" i="9"/>
  <c r="QI148" i="9"/>
  <c r="QH148" i="9"/>
  <c r="QG148" i="9"/>
  <c r="QF148" i="9"/>
  <c r="QE148" i="9"/>
  <c r="QD148" i="9"/>
  <c r="QC148" i="9"/>
  <c r="QB148" i="9"/>
  <c r="QA148" i="9"/>
  <c r="PZ148" i="9"/>
  <c r="PY148" i="9"/>
  <c r="PX148" i="9"/>
  <c r="PW148" i="9"/>
  <c r="PV148" i="9"/>
  <c r="PU148" i="9"/>
  <c r="PT148" i="9"/>
  <c r="PS148" i="9"/>
  <c r="PR148" i="9"/>
  <c r="PQ148" i="9"/>
  <c r="PP148" i="9"/>
  <c r="PO148" i="9"/>
  <c r="PN148" i="9"/>
  <c r="PM148" i="9"/>
  <c r="PL148" i="9"/>
  <c r="PK148" i="9"/>
  <c r="PJ148" i="9"/>
  <c r="PI148" i="9"/>
  <c r="PH148" i="9"/>
  <c r="PG148" i="9"/>
  <c r="PF148" i="9"/>
  <c r="PE148" i="9"/>
  <c r="PD148" i="9"/>
  <c r="PC148" i="9"/>
  <c r="PB148" i="9"/>
  <c r="PA148" i="9"/>
  <c r="OZ148" i="9"/>
  <c r="OY148" i="9"/>
  <c r="OX148" i="9"/>
  <c r="OW148" i="9"/>
  <c r="OV148" i="9"/>
  <c r="OU148" i="9"/>
  <c r="OT148" i="9"/>
  <c r="OS148" i="9"/>
  <c r="OR148" i="9"/>
  <c r="OQ148" i="9"/>
  <c r="OP148" i="9"/>
  <c r="OO148" i="9"/>
  <c r="ON148" i="9"/>
  <c r="OM148" i="9"/>
  <c r="OL148" i="9"/>
  <c r="OK148" i="9"/>
  <c r="OJ148" i="9"/>
  <c r="OI148" i="9"/>
  <c r="OH148" i="9"/>
  <c r="OG148" i="9"/>
  <c r="OF148" i="9"/>
  <c r="OE148" i="9"/>
  <c r="OD148" i="9"/>
  <c r="OC148" i="9"/>
  <c r="OB148" i="9"/>
  <c r="OA148" i="9"/>
  <c r="NZ148" i="9"/>
  <c r="NY148" i="9"/>
  <c r="NX148" i="9"/>
  <c r="NW148" i="9"/>
  <c r="NV148" i="9"/>
  <c r="NU148" i="9"/>
  <c r="NT148" i="9"/>
  <c r="NS148" i="9"/>
  <c r="NR148" i="9"/>
  <c r="NQ148" i="9"/>
  <c r="NP148" i="9"/>
  <c r="NO148" i="9"/>
  <c r="NN148" i="9"/>
  <c r="NM148" i="9"/>
  <c r="NL148" i="9"/>
  <c r="NK148" i="9"/>
  <c r="NJ148" i="9"/>
  <c r="NI148" i="9"/>
  <c r="NH148" i="9"/>
  <c r="NG148" i="9"/>
  <c r="NF148" i="9"/>
  <c r="NE148" i="9"/>
  <c r="ND148" i="9"/>
  <c r="NC148" i="9"/>
  <c r="NB148" i="9"/>
  <c r="NA148" i="9"/>
  <c r="MZ148" i="9"/>
  <c r="MY148" i="9"/>
  <c r="MX148" i="9"/>
  <c r="MW148" i="9"/>
  <c r="MV148" i="9"/>
  <c r="MU148" i="9"/>
  <c r="MT148" i="9"/>
  <c r="MS148" i="9"/>
  <c r="MR148" i="9"/>
  <c r="MQ148" i="9"/>
  <c r="MP148" i="9"/>
  <c r="MO148" i="9"/>
  <c r="MN148" i="9"/>
  <c r="MM148" i="9"/>
  <c r="ML148" i="9"/>
  <c r="MK148" i="9"/>
  <c r="MJ148" i="9"/>
  <c r="MI148" i="9"/>
  <c r="MH148" i="9"/>
  <c r="MG148" i="9"/>
  <c r="MF148" i="9"/>
  <c r="ME148" i="9"/>
  <c r="MD148" i="9"/>
  <c r="MC148" i="9"/>
  <c r="MB148" i="9"/>
  <c r="MA148" i="9"/>
  <c r="LZ148" i="9"/>
  <c r="LY148" i="9"/>
  <c r="LX148" i="9"/>
  <c r="LW148" i="9"/>
  <c r="LV148" i="9"/>
  <c r="LU148" i="9"/>
  <c r="LT148" i="9"/>
  <c r="LS148" i="9"/>
  <c r="LR148" i="9"/>
  <c r="LQ148" i="9"/>
  <c r="LP148" i="9"/>
  <c r="LO148" i="9"/>
  <c r="LN148" i="9"/>
  <c r="LM148" i="9"/>
  <c r="LL148" i="9"/>
  <c r="LK148" i="9"/>
  <c r="LJ148" i="9"/>
  <c r="LI148" i="9"/>
  <c r="LH148" i="9"/>
  <c r="LG148" i="9"/>
  <c r="LF148" i="9"/>
  <c r="LE148" i="9"/>
  <c r="LD148" i="9"/>
  <c r="LC148" i="9"/>
  <c r="LB148" i="9"/>
  <c r="LA148" i="9"/>
  <c r="KZ148" i="9"/>
  <c r="KY148" i="9"/>
  <c r="KX148" i="9"/>
  <c r="KW148" i="9"/>
  <c r="KV148" i="9"/>
  <c r="KU148" i="9"/>
  <c r="KT148" i="9"/>
  <c r="KS148" i="9"/>
  <c r="KR148" i="9"/>
  <c r="KQ148" i="9"/>
  <c r="KP148" i="9"/>
  <c r="KO148" i="9"/>
  <c r="KN148" i="9"/>
  <c r="KM148" i="9"/>
  <c r="KL148" i="9"/>
  <c r="KK148" i="9"/>
  <c r="KJ148" i="9"/>
  <c r="KI148" i="9"/>
  <c r="KH148" i="9"/>
  <c r="KG148" i="9"/>
  <c r="KF148" i="9"/>
  <c r="KE148" i="9"/>
  <c r="KD148" i="9"/>
  <c r="KC148" i="9"/>
  <c r="KB148" i="9"/>
  <c r="KA148" i="9"/>
  <c r="JZ148" i="9"/>
  <c r="JY148" i="9"/>
  <c r="JX148" i="9"/>
  <c r="JW148" i="9"/>
  <c r="JV148" i="9"/>
  <c r="JU148" i="9"/>
  <c r="JT148" i="9"/>
  <c r="JS148" i="9"/>
  <c r="JR148" i="9"/>
  <c r="JQ148" i="9"/>
  <c r="JP148" i="9"/>
  <c r="JO148" i="9"/>
  <c r="JN148" i="9"/>
  <c r="JM148" i="9"/>
  <c r="JL148" i="9"/>
  <c r="JK148" i="9"/>
  <c r="JJ148" i="9"/>
  <c r="JI148" i="9"/>
  <c r="JH148" i="9"/>
  <c r="JG148" i="9"/>
  <c r="JF148" i="9"/>
  <c r="JE148" i="9"/>
  <c r="JD148" i="9"/>
  <c r="JC148" i="9"/>
  <c r="JB148" i="9"/>
  <c r="JA148" i="9"/>
  <c r="IZ148" i="9"/>
  <c r="IY148" i="9"/>
  <c r="IX148" i="9"/>
  <c r="IW148" i="9"/>
  <c r="IV148" i="9"/>
  <c r="IU148" i="9"/>
  <c r="IT148" i="9"/>
  <c r="IS148" i="9"/>
  <c r="IR148" i="9"/>
  <c r="IQ148" i="9"/>
  <c r="IP148" i="9"/>
  <c r="IO148" i="9"/>
  <c r="IN148" i="9"/>
  <c r="IM148" i="9"/>
  <c r="IL148" i="9"/>
  <c r="IK148" i="9"/>
  <c r="IJ148" i="9"/>
  <c r="II148" i="9"/>
  <c r="IH148" i="9"/>
  <c r="IG148" i="9"/>
  <c r="IF148" i="9"/>
  <c r="IE148" i="9"/>
  <c r="ID148" i="9"/>
  <c r="IC148" i="9"/>
  <c r="IB148" i="9"/>
  <c r="IA148" i="9"/>
  <c r="HZ148" i="9"/>
  <c r="HY148" i="9"/>
  <c r="HX148" i="9"/>
  <c r="HW148" i="9"/>
  <c r="HV148" i="9"/>
  <c r="HU148" i="9"/>
  <c r="HT148" i="9"/>
  <c r="HS148" i="9"/>
  <c r="HR148" i="9"/>
  <c r="HQ148" i="9"/>
  <c r="HP148" i="9"/>
  <c r="HO148" i="9"/>
  <c r="HN148" i="9"/>
  <c r="HM148" i="9"/>
  <c r="HL148" i="9"/>
  <c r="HK148" i="9"/>
  <c r="HJ148" i="9"/>
  <c r="HI148" i="9"/>
  <c r="HH148" i="9"/>
  <c r="HG148" i="9"/>
  <c r="HF148" i="9"/>
  <c r="HE148" i="9"/>
  <c r="HD148" i="9"/>
  <c r="HC148" i="9"/>
  <c r="HB148" i="9"/>
  <c r="HA148" i="9"/>
  <c r="GZ148" i="9"/>
  <c r="GY148" i="9"/>
  <c r="GX148" i="9"/>
  <c r="GW148" i="9"/>
  <c r="GV148" i="9"/>
  <c r="GU148" i="9"/>
  <c r="GT148" i="9"/>
  <c r="GS148" i="9"/>
  <c r="GR148" i="9"/>
  <c r="GQ148" i="9"/>
  <c r="GP148" i="9"/>
  <c r="GO148" i="9"/>
  <c r="GN148" i="9"/>
  <c r="GM148" i="9"/>
  <c r="GL148" i="9"/>
  <c r="GK148" i="9"/>
  <c r="GJ148" i="9"/>
  <c r="GI148" i="9"/>
  <c r="GH148" i="9"/>
  <c r="GG148" i="9"/>
  <c r="GF148" i="9"/>
  <c r="GE148" i="9"/>
  <c r="GD148" i="9"/>
  <c r="GC148" i="9"/>
  <c r="GB148" i="9"/>
  <c r="GA148" i="9"/>
  <c r="FZ148" i="9"/>
  <c r="FY148" i="9"/>
  <c r="FX148" i="9"/>
  <c r="FW148" i="9"/>
  <c r="FV148" i="9"/>
  <c r="FU148" i="9"/>
  <c r="FT148" i="9"/>
  <c r="FS148" i="9"/>
  <c r="FR148" i="9"/>
  <c r="FQ148" i="9"/>
  <c r="FP148" i="9"/>
  <c r="FO148" i="9"/>
  <c r="FN148" i="9"/>
  <c r="FM148" i="9"/>
  <c r="FL148" i="9"/>
  <c r="FK148" i="9"/>
  <c r="FJ148" i="9"/>
  <c r="FI148" i="9"/>
  <c r="FH148" i="9"/>
  <c r="FG148" i="9"/>
  <c r="FF148" i="9"/>
  <c r="FE148" i="9"/>
  <c r="FD148" i="9"/>
  <c r="FC148" i="9"/>
  <c r="FB148" i="9"/>
  <c r="FA148" i="9"/>
  <c r="EZ148" i="9"/>
  <c r="EY148" i="9"/>
  <c r="EX148" i="9"/>
  <c r="EW148" i="9"/>
  <c r="EV148" i="9"/>
  <c r="EU148" i="9"/>
  <c r="ET148" i="9"/>
  <c r="ES148" i="9"/>
  <c r="ER148" i="9"/>
  <c r="EQ148" i="9"/>
  <c r="EP148" i="9"/>
  <c r="EO148" i="9"/>
  <c r="EN148" i="9"/>
  <c r="EM148" i="9"/>
  <c r="EL148" i="9"/>
  <c r="EK148" i="9"/>
  <c r="EJ148" i="9"/>
  <c r="EI148" i="9"/>
  <c r="EH148" i="9"/>
  <c r="EG148" i="9"/>
  <c r="EF148" i="9"/>
  <c r="EE148" i="9"/>
  <c r="ED148" i="9"/>
  <c r="EC148" i="9"/>
  <c r="EB148" i="9"/>
  <c r="EA148" i="9"/>
  <c r="DZ148" i="9"/>
  <c r="DY148" i="9"/>
  <c r="DX148" i="9"/>
  <c r="DW148" i="9"/>
  <c r="DV148" i="9"/>
  <c r="DU148" i="9"/>
  <c r="DT148" i="9"/>
  <c r="DS148" i="9"/>
  <c r="DR148" i="9"/>
  <c r="DQ148" i="9"/>
  <c r="DP148" i="9"/>
  <c r="DO148" i="9"/>
  <c r="DN148" i="9"/>
  <c r="DM148" i="9"/>
  <c r="DL148" i="9"/>
  <c r="DK148" i="9"/>
  <c r="DJ148" i="9"/>
  <c r="DI148" i="9"/>
  <c r="DH148" i="9"/>
  <c r="DG148" i="9"/>
  <c r="DF148" i="9"/>
  <c r="DE148" i="9"/>
  <c r="DD148" i="9"/>
  <c r="DC148" i="9"/>
  <c r="DB148" i="9"/>
  <c r="DA148" i="9"/>
  <c r="CZ148" i="9"/>
  <c r="CY148" i="9"/>
  <c r="CX148" i="9"/>
  <c r="CW148" i="9"/>
  <c r="CV148" i="9"/>
  <c r="CU148" i="9"/>
  <c r="CT148" i="9"/>
  <c r="CS148" i="9"/>
  <c r="CR148" i="9"/>
  <c r="CQ148" i="9"/>
  <c r="CP148" i="9"/>
  <c r="CO148" i="9"/>
  <c r="CN148" i="9"/>
  <c r="CM148" i="9"/>
  <c r="CL148" i="9"/>
  <c r="CK148" i="9"/>
  <c r="CJ148" i="9"/>
  <c r="CI148" i="9"/>
  <c r="CH148" i="9"/>
  <c r="CG148" i="9"/>
  <c r="CF148" i="9"/>
  <c r="CE148" i="9"/>
  <c r="CD148" i="9"/>
  <c r="CC148" i="9"/>
  <c r="CB148" i="9"/>
  <c r="CA148" i="9"/>
  <c r="BZ148" i="9"/>
  <c r="BY148" i="9"/>
  <c r="BX148" i="9"/>
  <c r="BW148" i="9"/>
  <c r="BV148" i="9"/>
  <c r="BU148" i="9"/>
  <c r="BT148" i="9"/>
  <c r="BS148" i="9"/>
  <c r="BR148" i="9"/>
  <c r="BQ148" i="9"/>
  <c r="BP148" i="9"/>
  <c r="BO148" i="9"/>
  <c r="BN148" i="9"/>
  <c r="BM148" i="9"/>
  <c r="BL148" i="9"/>
  <c r="BK148" i="9"/>
  <c r="BJ148" i="9"/>
  <c r="BI148" i="9"/>
  <c r="BH148" i="9"/>
  <c r="BG148" i="9"/>
  <c r="BF148" i="9"/>
  <c r="BE148" i="9"/>
  <c r="BD148" i="9"/>
  <c r="BC148" i="9"/>
  <c r="BB148" i="9"/>
  <c r="BA148" i="9"/>
  <c r="AZ148" i="9"/>
  <c r="AY148" i="9"/>
  <c r="AX148" i="9"/>
  <c r="AW148" i="9"/>
  <c r="AV148" i="9"/>
  <c r="AU148" i="9"/>
  <c r="AT148" i="9"/>
  <c r="AS148" i="9"/>
  <c r="AR148" i="9"/>
  <c r="AQ148" i="9"/>
  <c r="AP148" i="9"/>
  <c r="AO148" i="9"/>
  <c r="AN148" i="9"/>
  <c r="AM148" i="9"/>
  <c r="AL148" i="9"/>
  <c r="AK148" i="9"/>
  <c r="AJ148" i="9"/>
  <c r="AI148" i="9"/>
  <c r="AH148" i="9"/>
  <c r="AG148" i="9"/>
  <c r="AF148" i="9"/>
  <c r="AE148" i="9"/>
  <c r="AD148" i="9"/>
  <c r="AC148" i="9"/>
  <c r="AB148" i="9"/>
  <c r="AA148" i="9"/>
  <c r="Z148" i="9"/>
  <c r="Y148" i="9"/>
  <c r="X148" i="9"/>
  <c r="W148" i="9"/>
  <c r="V148" i="9"/>
  <c r="U148" i="9"/>
  <c r="T148" i="9"/>
  <c r="S148" i="9"/>
  <c r="R148" i="9"/>
  <c r="Q148" i="9"/>
  <c r="P148" i="9"/>
  <c r="O148" i="9"/>
  <c r="N148" i="9"/>
  <c r="M148" i="9"/>
  <c r="L148" i="9"/>
  <c r="K148" i="9"/>
  <c r="J148" i="9"/>
  <c r="I148" i="9"/>
  <c r="H148" i="9"/>
  <c r="G148" i="9"/>
  <c r="F148" i="9"/>
  <c r="E148" i="9"/>
  <c r="D148" i="9"/>
  <c r="C148" i="9"/>
  <c r="B148" i="9"/>
  <c r="UB147" i="9"/>
  <c r="UA147" i="9"/>
  <c r="TZ147" i="9"/>
  <c r="TY147" i="9"/>
  <c r="TX147" i="9"/>
  <c r="TW147" i="9"/>
  <c r="TV147" i="9"/>
  <c r="TU147" i="9"/>
  <c r="TT147" i="9"/>
  <c r="TS147" i="9"/>
  <c r="TR147" i="9"/>
  <c r="TQ147" i="9"/>
  <c r="TP147" i="9"/>
  <c r="TO147" i="9"/>
  <c r="TN147" i="9"/>
  <c r="TM147" i="9"/>
  <c r="TL147" i="9"/>
  <c r="TK147" i="9"/>
  <c r="TJ147" i="9"/>
  <c r="TI147" i="9"/>
  <c r="TH147" i="9"/>
  <c r="TG147" i="9"/>
  <c r="TF147" i="9"/>
  <c r="TE147" i="9"/>
  <c r="TD147" i="9"/>
  <c r="TC147" i="9"/>
  <c r="TB147" i="9"/>
  <c r="TA147" i="9"/>
  <c r="SZ147" i="9"/>
  <c r="SY147" i="9"/>
  <c r="SX147" i="9"/>
  <c r="SW147" i="9"/>
  <c r="SV147" i="9"/>
  <c r="SU147" i="9"/>
  <c r="ST147" i="9"/>
  <c r="SS147" i="9"/>
  <c r="SR147" i="9"/>
  <c r="SQ147" i="9"/>
  <c r="SP147" i="9"/>
  <c r="SO147" i="9"/>
  <c r="SN147" i="9"/>
  <c r="SM147" i="9"/>
  <c r="SL147" i="9"/>
  <c r="SK147" i="9"/>
  <c r="SJ147" i="9"/>
  <c r="SI147" i="9"/>
  <c r="SH147" i="9"/>
  <c r="SG147" i="9"/>
  <c r="SF147" i="9"/>
  <c r="SE147" i="9"/>
  <c r="SD147" i="9"/>
  <c r="SC147" i="9"/>
  <c r="SB147" i="9"/>
  <c r="SA147" i="9"/>
  <c r="RZ147" i="9"/>
  <c r="RY147" i="9"/>
  <c r="RX147" i="9"/>
  <c r="RW147" i="9"/>
  <c r="RV147" i="9"/>
  <c r="RU147" i="9"/>
  <c r="RT147" i="9"/>
  <c r="RS147" i="9"/>
  <c r="RR147" i="9"/>
  <c r="RQ147" i="9"/>
  <c r="RP147" i="9"/>
  <c r="RO147" i="9"/>
  <c r="RN147" i="9"/>
  <c r="RM147" i="9"/>
  <c r="RL147" i="9"/>
  <c r="RK147" i="9"/>
  <c r="RJ147" i="9"/>
  <c r="RI147" i="9"/>
  <c r="RH147" i="9"/>
  <c r="RG147" i="9"/>
  <c r="RF147" i="9"/>
  <c r="RE147" i="9"/>
  <c r="RD147" i="9"/>
  <c r="RC147" i="9"/>
  <c r="RB147" i="9"/>
  <c r="RA147" i="9"/>
  <c r="QZ147" i="9"/>
  <c r="QY147" i="9"/>
  <c r="QX147" i="9"/>
  <c r="QW147" i="9"/>
  <c r="QV147" i="9"/>
  <c r="QU147" i="9"/>
  <c r="QT147" i="9"/>
  <c r="QS147" i="9"/>
  <c r="QR147" i="9"/>
  <c r="QQ147" i="9"/>
  <c r="QP147" i="9"/>
  <c r="QO147" i="9"/>
  <c r="QN147" i="9"/>
  <c r="QM147" i="9"/>
  <c r="QL147" i="9"/>
  <c r="QK147" i="9"/>
  <c r="QJ147" i="9"/>
  <c r="QI147" i="9"/>
  <c r="QH147" i="9"/>
  <c r="QG147" i="9"/>
  <c r="QF147" i="9"/>
  <c r="QE147" i="9"/>
  <c r="QD147" i="9"/>
  <c r="QC147" i="9"/>
  <c r="QB147" i="9"/>
  <c r="QA147" i="9"/>
  <c r="PZ147" i="9"/>
  <c r="PY147" i="9"/>
  <c r="PX147" i="9"/>
  <c r="PW147" i="9"/>
  <c r="PV147" i="9"/>
  <c r="PU147" i="9"/>
  <c r="PT147" i="9"/>
  <c r="PS147" i="9"/>
  <c r="PR147" i="9"/>
  <c r="PQ147" i="9"/>
  <c r="PP147" i="9"/>
  <c r="PO147" i="9"/>
  <c r="PN147" i="9"/>
  <c r="PM147" i="9"/>
  <c r="PL147" i="9"/>
  <c r="PK147" i="9"/>
  <c r="PJ147" i="9"/>
  <c r="PI147" i="9"/>
  <c r="PH147" i="9"/>
  <c r="PG147" i="9"/>
  <c r="PF147" i="9"/>
  <c r="PE147" i="9"/>
  <c r="PD147" i="9"/>
  <c r="PC147" i="9"/>
  <c r="PB147" i="9"/>
  <c r="PA147" i="9"/>
  <c r="OZ147" i="9"/>
  <c r="OY147" i="9"/>
  <c r="OX147" i="9"/>
  <c r="OW147" i="9"/>
  <c r="OV147" i="9"/>
  <c r="OU147" i="9"/>
  <c r="OT147" i="9"/>
  <c r="OS147" i="9"/>
  <c r="OR147" i="9"/>
  <c r="OQ147" i="9"/>
  <c r="OP147" i="9"/>
  <c r="OO147" i="9"/>
  <c r="ON147" i="9"/>
  <c r="OM147" i="9"/>
  <c r="OL147" i="9"/>
  <c r="OK147" i="9"/>
  <c r="OJ147" i="9"/>
  <c r="OI147" i="9"/>
  <c r="OH147" i="9"/>
  <c r="OG147" i="9"/>
  <c r="OF147" i="9"/>
  <c r="OE147" i="9"/>
  <c r="OD147" i="9"/>
  <c r="OC147" i="9"/>
  <c r="OB147" i="9"/>
  <c r="OA147" i="9"/>
  <c r="NZ147" i="9"/>
  <c r="NY147" i="9"/>
  <c r="NX147" i="9"/>
  <c r="NW147" i="9"/>
  <c r="NV147" i="9"/>
  <c r="NU147" i="9"/>
  <c r="NT147" i="9"/>
  <c r="NS147" i="9"/>
  <c r="NR147" i="9"/>
  <c r="NQ147" i="9"/>
  <c r="NP147" i="9"/>
  <c r="NO147" i="9"/>
  <c r="NN147" i="9"/>
  <c r="NM147" i="9"/>
  <c r="NL147" i="9"/>
  <c r="NK147" i="9"/>
  <c r="NJ147" i="9"/>
  <c r="NI147" i="9"/>
  <c r="NH147" i="9"/>
  <c r="NG147" i="9"/>
  <c r="NF147" i="9"/>
  <c r="NE147" i="9"/>
  <c r="ND147" i="9"/>
  <c r="NC147" i="9"/>
  <c r="NB147" i="9"/>
  <c r="NA147" i="9"/>
  <c r="MZ147" i="9"/>
  <c r="MY147" i="9"/>
  <c r="MX147" i="9"/>
  <c r="MW147" i="9"/>
  <c r="MV147" i="9"/>
  <c r="MU147" i="9"/>
  <c r="MT147" i="9"/>
  <c r="MS147" i="9"/>
  <c r="MR147" i="9"/>
  <c r="MQ147" i="9"/>
  <c r="MP147" i="9"/>
  <c r="MO147" i="9"/>
  <c r="MN147" i="9"/>
  <c r="MM147" i="9"/>
  <c r="ML147" i="9"/>
  <c r="MK147" i="9"/>
  <c r="MJ147" i="9"/>
  <c r="MI147" i="9"/>
  <c r="MH147" i="9"/>
  <c r="MG147" i="9"/>
  <c r="MF147" i="9"/>
  <c r="ME147" i="9"/>
  <c r="MD147" i="9"/>
  <c r="MC147" i="9"/>
  <c r="MB147" i="9"/>
  <c r="MA147" i="9"/>
  <c r="LZ147" i="9"/>
  <c r="LY147" i="9"/>
  <c r="LX147" i="9"/>
  <c r="LW147" i="9"/>
  <c r="LV147" i="9"/>
  <c r="LU147" i="9"/>
  <c r="LT147" i="9"/>
  <c r="LS147" i="9"/>
  <c r="LR147" i="9"/>
  <c r="LQ147" i="9"/>
  <c r="LP147" i="9"/>
  <c r="LO147" i="9"/>
  <c r="LN147" i="9"/>
  <c r="LM147" i="9"/>
  <c r="LL147" i="9"/>
  <c r="LK147" i="9"/>
  <c r="LJ147" i="9"/>
  <c r="LI147" i="9"/>
  <c r="LH147" i="9"/>
  <c r="LG147" i="9"/>
  <c r="LF147" i="9"/>
  <c r="LE147" i="9"/>
  <c r="LD147" i="9"/>
  <c r="LC147" i="9"/>
  <c r="LB147" i="9"/>
  <c r="LA147" i="9"/>
  <c r="KZ147" i="9"/>
  <c r="KY147" i="9"/>
  <c r="KX147" i="9"/>
  <c r="KW147" i="9"/>
  <c r="KV147" i="9"/>
  <c r="KU147" i="9"/>
  <c r="KT147" i="9"/>
  <c r="KS147" i="9"/>
  <c r="KR147" i="9"/>
  <c r="KQ147" i="9"/>
  <c r="KP147" i="9"/>
  <c r="KO147" i="9"/>
  <c r="KN147" i="9"/>
  <c r="KM147" i="9"/>
  <c r="KL147" i="9"/>
  <c r="KK147" i="9"/>
  <c r="KJ147" i="9"/>
  <c r="KI147" i="9"/>
  <c r="KH147" i="9"/>
  <c r="KG147" i="9"/>
  <c r="KF147" i="9"/>
  <c r="KE147" i="9"/>
  <c r="KD147" i="9"/>
  <c r="KC147" i="9"/>
  <c r="KB147" i="9"/>
  <c r="KA147" i="9"/>
  <c r="JZ147" i="9"/>
  <c r="JY147" i="9"/>
  <c r="JX147" i="9"/>
  <c r="JW147" i="9"/>
  <c r="JV147" i="9"/>
  <c r="JU147" i="9"/>
  <c r="JT147" i="9"/>
  <c r="JS147" i="9"/>
  <c r="JR147" i="9"/>
  <c r="JQ147" i="9"/>
  <c r="JP147" i="9"/>
  <c r="JO147" i="9"/>
  <c r="JN147" i="9"/>
  <c r="JM147" i="9"/>
  <c r="JL147" i="9"/>
  <c r="JK147" i="9"/>
  <c r="JJ147" i="9"/>
  <c r="JI147" i="9"/>
  <c r="JH147" i="9"/>
  <c r="JG147" i="9"/>
  <c r="JF147" i="9"/>
  <c r="JE147" i="9"/>
  <c r="JD147" i="9"/>
  <c r="JC147" i="9"/>
  <c r="JB147" i="9"/>
  <c r="JA147" i="9"/>
  <c r="IZ147" i="9"/>
  <c r="IY147" i="9"/>
  <c r="IX147" i="9"/>
  <c r="IW147" i="9"/>
  <c r="IV147" i="9"/>
  <c r="IU147" i="9"/>
  <c r="IT147" i="9"/>
  <c r="IS147" i="9"/>
  <c r="IR147" i="9"/>
  <c r="IQ147" i="9"/>
  <c r="IP147" i="9"/>
  <c r="IO147" i="9"/>
  <c r="IN147" i="9"/>
  <c r="IM147" i="9"/>
  <c r="IL147" i="9"/>
  <c r="IK147" i="9"/>
  <c r="IJ147" i="9"/>
  <c r="II147" i="9"/>
  <c r="IH147" i="9"/>
  <c r="IG147" i="9"/>
  <c r="IF147" i="9"/>
  <c r="IE147" i="9"/>
  <c r="ID147" i="9"/>
  <c r="IC147" i="9"/>
  <c r="IB147" i="9"/>
  <c r="IA147" i="9"/>
  <c r="HZ147" i="9"/>
  <c r="HY147" i="9"/>
  <c r="HX147" i="9"/>
  <c r="HW147" i="9"/>
  <c r="HV147" i="9"/>
  <c r="HU147" i="9"/>
  <c r="HT147" i="9"/>
  <c r="HS147" i="9"/>
  <c r="HR147" i="9"/>
  <c r="HQ147" i="9"/>
  <c r="HP147" i="9"/>
  <c r="HO147" i="9"/>
  <c r="HN147" i="9"/>
  <c r="HM147" i="9"/>
  <c r="HL147" i="9"/>
  <c r="HK147" i="9"/>
  <c r="HJ147" i="9"/>
  <c r="HI147" i="9"/>
  <c r="HH147" i="9"/>
  <c r="HG147" i="9"/>
  <c r="HF147" i="9"/>
  <c r="HE147" i="9"/>
  <c r="HD147" i="9"/>
  <c r="HC147" i="9"/>
  <c r="HB147" i="9"/>
  <c r="HA147" i="9"/>
  <c r="GZ147" i="9"/>
  <c r="GY147" i="9"/>
  <c r="GX147" i="9"/>
  <c r="GW147" i="9"/>
  <c r="GV147" i="9"/>
  <c r="GU147" i="9"/>
  <c r="GT147" i="9"/>
  <c r="GS147" i="9"/>
  <c r="GR147" i="9"/>
  <c r="GQ147" i="9"/>
  <c r="GP147" i="9"/>
  <c r="GO147" i="9"/>
  <c r="GN147" i="9"/>
  <c r="GM147" i="9"/>
  <c r="GL147" i="9"/>
  <c r="GK147" i="9"/>
  <c r="GJ147" i="9"/>
  <c r="GI147" i="9"/>
  <c r="GH147" i="9"/>
  <c r="GG147" i="9"/>
  <c r="GF147" i="9"/>
  <c r="GE147" i="9"/>
  <c r="GD147" i="9"/>
  <c r="GC147" i="9"/>
  <c r="GB147" i="9"/>
  <c r="GA147" i="9"/>
  <c r="FZ147" i="9"/>
  <c r="FY147" i="9"/>
  <c r="FX147" i="9"/>
  <c r="FW147" i="9"/>
  <c r="FV147" i="9"/>
  <c r="FU147" i="9"/>
  <c r="FT147" i="9"/>
  <c r="FS147" i="9"/>
  <c r="FR147" i="9"/>
  <c r="FQ147" i="9"/>
  <c r="FP147" i="9"/>
  <c r="FO147" i="9"/>
  <c r="FN147" i="9"/>
  <c r="FM147" i="9"/>
  <c r="FL147" i="9"/>
  <c r="FK147" i="9"/>
  <c r="FJ147" i="9"/>
  <c r="FI147" i="9"/>
  <c r="FH147" i="9"/>
  <c r="FG147" i="9"/>
  <c r="FF147" i="9"/>
  <c r="FE147" i="9"/>
  <c r="FD147" i="9"/>
  <c r="FC147" i="9"/>
  <c r="FB147" i="9"/>
  <c r="FA147" i="9"/>
  <c r="EZ147" i="9"/>
  <c r="EY147" i="9"/>
  <c r="EX147" i="9"/>
  <c r="EW147" i="9"/>
  <c r="EV147" i="9"/>
  <c r="EU147" i="9"/>
  <c r="ET147" i="9"/>
  <c r="ES147" i="9"/>
  <c r="ER147" i="9"/>
  <c r="EQ147" i="9"/>
  <c r="EP147" i="9"/>
  <c r="EO147" i="9"/>
  <c r="EN147" i="9"/>
  <c r="EM147" i="9"/>
  <c r="EL147" i="9"/>
  <c r="EK147" i="9"/>
  <c r="EJ147" i="9"/>
  <c r="EI147" i="9"/>
  <c r="EH147" i="9"/>
  <c r="EG147" i="9"/>
  <c r="EF147" i="9"/>
  <c r="EE147" i="9"/>
  <c r="ED147" i="9"/>
  <c r="EC147" i="9"/>
  <c r="EB147" i="9"/>
  <c r="EA147" i="9"/>
  <c r="DZ147" i="9"/>
  <c r="DY147" i="9"/>
  <c r="DX147" i="9"/>
  <c r="DW147" i="9"/>
  <c r="DV147" i="9"/>
  <c r="DU147" i="9"/>
  <c r="DT147" i="9"/>
  <c r="DS147" i="9"/>
  <c r="DR147" i="9"/>
  <c r="DQ147" i="9"/>
  <c r="DP147" i="9"/>
  <c r="DO147" i="9"/>
  <c r="DN147" i="9"/>
  <c r="DM147" i="9"/>
  <c r="DL147" i="9"/>
  <c r="DK147" i="9"/>
  <c r="DJ147" i="9"/>
  <c r="DI147" i="9"/>
  <c r="DH147" i="9"/>
  <c r="DG147" i="9"/>
  <c r="DF147" i="9"/>
  <c r="DE147" i="9"/>
  <c r="DD147" i="9"/>
  <c r="DC147" i="9"/>
  <c r="DB147" i="9"/>
  <c r="DA147" i="9"/>
  <c r="CZ147" i="9"/>
  <c r="CY147" i="9"/>
  <c r="CX147" i="9"/>
  <c r="CW147" i="9"/>
  <c r="CV147" i="9"/>
  <c r="CU147" i="9"/>
  <c r="CT147" i="9"/>
  <c r="CS147" i="9"/>
  <c r="CR147" i="9"/>
  <c r="CQ147" i="9"/>
  <c r="CP147" i="9"/>
  <c r="CO147" i="9"/>
  <c r="CN147" i="9"/>
  <c r="CM147" i="9"/>
  <c r="CL147" i="9"/>
  <c r="CK147" i="9"/>
  <c r="CJ147" i="9"/>
  <c r="CI147" i="9"/>
  <c r="CH147" i="9"/>
  <c r="CG147" i="9"/>
  <c r="CF147" i="9"/>
  <c r="CE147" i="9"/>
  <c r="CD147" i="9"/>
  <c r="CC147" i="9"/>
  <c r="CB147" i="9"/>
  <c r="CA147" i="9"/>
  <c r="BZ147" i="9"/>
  <c r="BY147" i="9"/>
  <c r="BX147" i="9"/>
  <c r="BW147" i="9"/>
  <c r="BV147" i="9"/>
  <c r="BU147" i="9"/>
  <c r="BT147" i="9"/>
  <c r="BS147" i="9"/>
  <c r="BR147" i="9"/>
  <c r="BQ147" i="9"/>
  <c r="BP147" i="9"/>
  <c r="BO147" i="9"/>
  <c r="BN147" i="9"/>
  <c r="BM147" i="9"/>
  <c r="BL147" i="9"/>
  <c r="BK147" i="9"/>
  <c r="BJ147" i="9"/>
  <c r="BI147" i="9"/>
  <c r="BH147" i="9"/>
  <c r="BG147" i="9"/>
  <c r="BF147" i="9"/>
  <c r="BE147" i="9"/>
  <c r="BD147" i="9"/>
  <c r="BC147" i="9"/>
  <c r="BB147" i="9"/>
  <c r="BA147" i="9"/>
  <c r="AZ147" i="9"/>
  <c r="AY147" i="9"/>
  <c r="AX147" i="9"/>
  <c r="AW147" i="9"/>
  <c r="AV147" i="9"/>
  <c r="AU147" i="9"/>
  <c r="AT147" i="9"/>
  <c r="AS147" i="9"/>
  <c r="AR147" i="9"/>
  <c r="AQ147" i="9"/>
  <c r="AP147" i="9"/>
  <c r="AO147" i="9"/>
  <c r="AN147" i="9"/>
  <c r="AM147" i="9"/>
  <c r="AL147" i="9"/>
  <c r="AK147" i="9"/>
  <c r="AJ147" i="9"/>
  <c r="AI147" i="9"/>
  <c r="AH147" i="9"/>
  <c r="AG147" i="9"/>
  <c r="AF147" i="9"/>
  <c r="AE147" i="9"/>
  <c r="AD147" i="9"/>
  <c r="AC147" i="9"/>
  <c r="AB147" i="9"/>
  <c r="AA147" i="9"/>
  <c r="Z147" i="9"/>
  <c r="Y147" i="9"/>
  <c r="X147" i="9"/>
  <c r="W147" i="9"/>
  <c r="V147" i="9"/>
  <c r="U147" i="9"/>
  <c r="T147" i="9"/>
  <c r="S147" i="9"/>
  <c r="R147" i="9"/>
  <c r="Q147" i="9"/>
  <c r="P147" i="9"/>
  <c r="O147" i="9"/>
  <c r="N147" i="9"/>
  <c r="M147" i="9"/>
  <c r="L147" i="9"/>
  <c r="K147" i="9"/>
  <c r="J147" i="9"/>
  <c r="I147" i="9"/>
  <c r="H147" i="9"/>
  <c r="G147" i="9"/>
  <c r="F147" i="9"/>
  <c r="E147" i="9"/>
  <c r="D147" i="9"/>
  <c r="C147" i="9"/>
  <c r="B147" i="9"/>
  <c r="UB146" i="9"/>
  <c r="UA146" i="9"/>
  <c r="TZ146" i="9"/>
  <c r="TY146" i="9"/>
  <c r="TX146" i="9"/>
  <c r="TW146" i="9"/>
  <c r="TV146" i="9"/>
  <c r="TU146" i="9"/>
  <c r="TT146" i="9"/>
  <c r="TS146" i="9"/>
  <c r="TR146" i="9"/>
  <c r="TQ146" i="9"/>
  <c r="TP146" i="9"/>
  <c r="TO146" i="9"/>
  <c r="TN146" i="9"/>
  <c r="TM146" i="9"/>
  <c r="TL146" i="9"/>
  <c r="TK146" i="9"/>
  <c r="TJ146" i="9"/>
  <c r="TI146" i="9"/>
  <c r="TH146" i="9"/>
  <c r="TG146" i="9"/>
  <c r="TF146" i="9"/>
  <c r="TE146" i="9"/>
  <c r="TD146" i="9"/>
  <c r="TC146" i="9"/>
  <c r="TB146" i="9"/>
  <c r="TA146" i="9"/>
  <c r="SZ146" i="9"/>
  <c r="SY146" i="9"/>
  <c r="SX146" i="9"/>
  <c r="SW146" i="9"/>
  <c r="SV146" i="9"/>
  <c r="SU146" i="9"/>
  <c r="ST146" i="9"/>
  <c r="SS146" i="9"/>
  <c r="SR146" i="9"/>
  <c r="SQ146" i="9"/>
  <c r="SP146" i="9"/>
  <c r="SO146" i="9"/>
  <c r="SN146" i="9"/>
  <c r="SM146" i="9"/>
  <c r="SL146" i="9"/>
  <c r="SK146" i="9"/>
  <c r="SJ146" i="9"/>
  <c r="SI146" i="9"/>
  <c r="SH146" i="9"/>
  <c r="SG146" i="9"/>
  <c r="SF146" i="9"/>
  <c r="SE146" i="9"/>
  <c r="SD146" i="9"/>
  <c r="SC146" i="9"/>
  <c r="SB146" i="9"/>
  <c r="SA146" i="9"/>
  <c r="RZ146" i="9"/>
  <c r="RY146" i="9"/>
  <c r="RX146" i="9"/>
  <c r="RW146" i="9"/>
  <c r="RV146" i="9"/>
  <c r="RU146" i="9"/>
  <c r="RT146" i="9"/>
  <c r="RS146" i="9"/>
  <c r="RR146" i="9"/>
  <c r="RQ146" i="9"/>
  <c r="RP146" i="9"/>
  <c r="RO146" i="9"/>
  <c r="RN146" i="9"/>
  <c r="RM146" i="9"/>
  <c r="RL146" i="9"/>
  <c r="RK146" i="9"/>
  <c r="RJ146" i="9"/>
  <c r="RI146" i="9"/>
  <c r="RH146" i="9"/>
  <c r="RG146" i="9"/>
  <c r="RF146" i="9"/>
  <c r="RE146" i="9"/>
  <c r="RD146" i="9"/>
  <c r="RC146" i="9"/>
  <c r="RB146" i="9"/>
  <c r="RA146" i="9"/>
  <c r="QZ146" i="9"/>
  <c r="QY146" i="9"/>
  <c r="QX146" i="9"/>
  <c r="QW146" i="9"/>
  <c r="QV146" i="9"/>
  <c r="QU146" i="9"/>
  <c r="QT146" i="9"/>
  <c r="QS146" i="9"/>
  <c r="QR146" i="9"/>
  <c r="QQ146" i="9"/>
  <c r="QP146" i="9"/>
  <c r="QO146" i="9"/>
  <c r="QN146" i="9"/>
  <c r="QM146" i="9"/>
  <c r="QL146" i="9"/>
  <c r="QK146" i="9"/>
  <c r="QJ146" i="9"/>
  <c r="QI146" i="9"/>
  <c r="QH146" i="9"/>
  <c r="QG146" i="9"/>
  <c r="QF146" i="9"/>
  <c r="QE146" i="9"/>
  <c r="QD146" i="9"/>
  <c r="QC146" i="9"/>
  <c r="QB146" i="9"/>
  <c r="QA146" i="9"/>
  <c r="PZ146" i="9"/>
  <c r="PY146" i="9"/>
  <c r="PX146" i="9"/>
  <c r="PW146" i="9"/>
  <c r="PV146" i="9"/>
  <c r="PU146" i="9"/>
  <c r="PT146" i="9"/>
  <c r="PS146" i="9"/>
  <c r="PR146" i="9"/>
  <c r="PQ146" i="9"/>
  <c r="PP146" i="9"/>
  <c r="PO146" i="9"/>
  <c r="PN146" i="9"/>
  <c r="PM146" i="9"/>
  <c r="PL146" i="9"/>
  <c r="PK146" i="9"/>
  <c r="PJ146" i="9"/>
  <c r="PI146" i="9"/>
  <c r="PH146" i="9"/>
  <c r="PG146" i="9"/>
  <c r="PF146" i="9"/>
  <c r="PE146" i="9"/>
  <c r="PD146" i="9"/>
  <c r="PC146" i="9"/>
  <c r="PB146" i="9"/>
  <c r="PA146" i="9"/>
  <c r="OZ146" i="9"/>
  <c r="OY146" i="9"/>
  <c r="OX146" i="9"/>
  <c r="OW146" i="9"/>
  <c r="OV146" i="9"/>
  <c r="OU146" i="9"/>
  <c r="OT146" i="9"/>
  <c r="OS146" i="9"/>
  <c r="OR146" i="9"/>
  <c r="OQ146" i="9"/>
  <c r="OP146" i="9"/>
  <c r="OO146" i="9"/>
  <c r="ON146" i="9"/>
  <c r="OM146" i="9"/>
  <c r="OL146" i="9"/>
  <c r="OK146" i="9"/>
  <c r="OJ146" i="9"/>
  <c r="OI146" i="9"/>
  <c r="OH146" i="9"/>
  <c r="OG146" i="9"/>
  <c r="OF146" i="9"/>
  <c r="OE146" i="9"/>
  <c r="OD146" i="9"/>
  <c r="OC146" i="9"/>
  <c r="OB146" i="9"/>
  <c r="OA146" i="9"/>
  <c r="NZ146" i="9"/>
  <c r="NY146" i="9"/>
  <c r="NX146" i="9"/>
  <c r="NW146" i="9"/>
  <c r="NV146" i="9"/>
  <c r="NU146" i="9"/>
  <c r="NT146" i="9"/>
  <c r="NS146" i="9"/>
  <c r="NR146" i="9"/>
  <c r="NQ146" i="9"/>
  <c r="NP146" i="9"/>
  <c r="NO146" i="9"/>
  <c r="NN146" i="9"/>
  <c r="NM146" i="9"/>
  <c r="NL146" i="9"/>
  <c r="NK146" i="9"/>
  <c r="NJ146" i="9"/>
  <c r="NI146" i="9"/>
  <c r="NH146" i="9"/>
  <c r="NG146" i="9"/>
  <c r="NF146" i="9"/>
  <c r="NE146" i="9"/>
  <c r="ND146" i="9"/>
  <c r="NC146" i="9"/>
  <c r="NB146" i="9"/>
  <c r="NA146" i="9"/>
  <c r="MZ146" i="9"/>
  <c r="MY146" i="9"/>
  <c r="MX146" i="9"/>
  <c r="MW146" i="9"/>
  <c r="MV146" i="9"/>
  <c r="MU146" i="9"/>
  <c r="MT146" i="9"/>
  <c r="MS146" i="9"/>
  <c r="MR146" i="9"/>
  <c r="MQ146" i="9"/>
  <c r="MP146" i="9"/>
  <c r="MO146" i="9"/>
  <c r="MN146" i="9"/>
  <c r="MM146" i="9"/>
  <c r="ML146" i="9"/>
  <c r="MK146" i="9"/>
  <c r="MJ146" i="9"/>
  <c r="MI146" i="9"/>
  <c r="MH146" i="9"/>
  <c r="MG146" i="9"/>
  <c r="MF146" i="9"/>
  <c r="ME146" i="9"/>
  <c r="MD146" i="9"/>
  <c r="MC146" i="9"/>
  <c r="MB146" i="9"/>
  <c r="MA146" i="9"/>
  <c r="LZ146" i="9"/>
  <c r="LY146" i="9"/>
  <c r="LX146" i="9"/>
  <c r="LW146" i="9"/>
  <c r="LV146" i="9"/>
  <c r="LU146" i="9"/>
  <c r="LT146" i="9"/>
  <c r="LS146" i="9"/>
  <c r="LR146" i="9"/>
  <c r="LQ146" i="9"/>
  <c r="LP146" i="9"/>
  <c r="LO146" i="9"/>
  <c r="LN146" i="9"/>
  <c r="LM146" i="9"/>
  <c r="LL146" i="9"/>
  <c r="LK146" i="9"/>
  <c r="LJ146" i="9"/>
  <c r="LI146" i="9"/>
  <c r="LH146" i="9"/>
  <c r="LG146" i="9"/>
  <c r="LF146" i="9"/>
  <c r="LE146" i="9"/>
  <c r="LD146" i="9"/>
  <c r="LC146" i="9"/>
  <c r="LB146" i="9"/>
  <c r="LA146" i="9"/>
  <c r="KZ146" i="9"/>
  <c r="KY146" i="9"/>
  <c r="KX146" i="9"/>
  <c r="KW146" i="9"/>
  <c r="KV146" i="9"/>
  <c r="KU146" i="9"/>
  <c r="KT146" i="9"/>
  <c r="KS146" i="9"/>
  <c r="KR146" i="9"/>
  <c r="KQ146" i="9"/>
  <c r="KP146" i="9"/>
  <c r="KO146" i="9"/>
  <c r="KN146" i="9"/>
  <c r="KM146" i="9"/>
  <c r="KL146" i="9"/>
  <c r="KK146" i="9"/>
  <c r="KJ146" i="9"/>
  <c r="KI146" i="9"/>
  <c r="KH146" i="9"/>
  <c r="KG146" i="9"/>
  <c r="KF146" i="9"/>
  <c r="KE146" i="9"/>
  <c r="KD146" i="9"/>
  <c r="KC146" i="9"/>
  <c r="KB146" i="9"/>
  <c r="KA146" i="9"/>
  <c r="JZ146" i="9"/>
  <c r="JY146" i="9"/>
  <c r="JX146" i="9"/>
  <c r="JW146" i="9"/>
  <c r="JV146" i="9"/>
  <c r="JU146" i="9"/>
  <c r="JT146" i="9"/>
  <c r="JS146" i="9"/>
  <c r="JR146" i="9"/>
  <c r="JQ146" i="9"/>
  <c r="JP146" i="9"/>
  <c r="JO146" i="9"/>
  <c r="JN146" i="9"/>
  <c r="JM146" i="9"/>
  <c r="JL146" i="9"/>
  <c r="JK146" i="9"/>
  <c r="JJ146" i="9"/>
  <c r="JI146" i="9"/>
  <c r="JH146" i="9"/>
  <c r="JG146" i="9"/>
  <c r="JF146" i="9"/>
  <c r="JE146" i="9"/>
  <c r="JD146" i="9"/>
  <c r="JC146" i="9"/>
  <c r="JB146" i="9"/>
  <c r="JA146" i="9"/>
  <c r="IZ146" i="9"/>
  <c r="IY146" i="9"/>
  <c r="IX146" i="9"/>
  <c r="IW146" i="9"/>
  <c r="IV146" i="9"/>
  <c r="IU146" i="9"/>
  <c r="IT146" i="9"/>
  <c r="IS146" i="9"/>
  <c r="IR146" i="9"/>
  <c r="IQ146" i="9"/>
  <c r="IP146" i="9"/>
  <c r="IO146" i="9"/>
  <c r="IN146" i="9"/>
  <c r="IM146" i="9"/>
  <c r="IL146" i="9"/>
  <c r="IK146" i="9"/>
  <c r="IJ146" i="9"/>
  <c r="II146" i="9"/>
  <c r="IH146" i="9"/>
  <c r="IG146" i="9"/>
  <c r="IF146" i="9"/>
  <c r="IE146" i="9"/>
  <c r="ID146" i="9"/>
  <c r="IC146" i="9"/>
  <c r="IB146" i="9"/>
  <c r="IA146" i="9"/>
  <c r="HZ146" i="9"/>
  <c r="HY146" i="9"/>
  <c r="HX146" i="9"/>
  <c r="HW146" i="9"/>
  <c r="HV146" i="9"/>
  <c r="HU146" i="9"/>
  <c r="HT146" i="9"/>
  <c r="HS146" i="9"/>
  <c r="HR146" i="9"/>
  <c r="HQ146" i="9"/>
  <c r="HP146" i="9"/>
  <c r="HO146" i="9"/>
  <c r="HN146" i="9"/>
  <c r="HM146" i="9"/>
  <c r="HL146" i="9"/>
  <c r="HK146" i="9"/>
  <c r="HJ146" i="9"/>
  <c r="HI146" i="9"/>
  <c r="HH146" i="9"/>
  <c r="HG146" i="9"/>
  <c r="HF146" i="9"/>
  <c r="HE146" i="9"/>
  <c r="HD146" i="9"/>
  <c r="HC146" i="9"/>
  <c r="HB146" i="9"/>
  <c r="HA146" i="9"/>
  <c r="GZ146" i="9"/>
  <c r="GY146" i="9"/>
  <c r="GX146" i="9"/>
  <c r="GW146" i="9"/>
  <c r="GV146" i="9"/>
  <c r="GU146" i="9"/>
  <c r="GT146" i="9"/>
  <c r="GS146" i="9"/>
  <c r="GR146" i="9"/>
  <c r="GQ146" i="9"/>
  <c r="GP146" i="9"/>
  <c r="GO146" i="9"/>
  <c r="GN146" i="9"/>
  <c r="GM146" i="9"/>
  <c r="GL146" i="9"/>
  <c r="GK146" i="9"/>
  <c r="GJ146" i="9"/>
  <c r="GI146" i="9"/>
  <c r="GH146" i="9"/>
  <c r="GG146" i="9"/>
  <c r="GF146" i="9"/>
  <c r="GE146" i="9"/>
  <c r="GD146" i="9"/>
  <c r="GC146" i="9"/>
  <c r="GB146" i="9"/>
  <c r="GA146" i="9"/>
  <c r="FZ146" i="9"/>
  <c r="FY146" i="9"/>
  <c r="FX146" i="9"/>
  <c r="FW146" i="9"/>
  <c r="FV146" i="9"/>
  <c r="FU146" i="9"/>
  <c r="FT146" i="9"/>
  <c r="FS146" i="9"/>
  <c r="FR146" i="9"/>
  <c r="FQ146" i="9"/>
  <c r="FP146" i="9"/>
  <c r="FO146" i="9"/>
  <c r="FN146" i="9"/>
  <c r="FM146" i="9"/>
  <c r="FL146" i="9"/>
  <c r="FK146" i="9"/>
  <c r="FJ146" i="9"/>
  <c r="FI146" i="9"/>
  <c r="FH146" i="9"/>
  <c r="FG146" i="9"/>
  <c r="FF146" i="9"/>
  <c r="FE146" i="9"/>
  <c r="FD146" i="9"/>
  <c r="FC146" i="9"/>
  <c r="FB146" i="9"/>
  <c r="FA146" i="9"/>
  <c r="EZ146" i="9"/>
  <c r="EY146" i="9"/>
  <c r="EX146" i="9"/>
  <c r="EW146" i="9"/>
  <c r="EV146" i="9"/>
  <c r="EU146" i="9"/>
  <c r="ET146" i="9"/>
  <c r="ES146" i="9"/>
  <c r="ER146" i="9"/>
  <c r="EQ146" i="9"/>
  <c r="EP146" i="9"/>
  <c r="EO146" i="9"/>
  <c r="EN146" i="9"/>
  <c r="EM146" i="9"/>
  <c r="EL146" i="9"/>
  <c r="EK146" i="9"/>
  <c r="EJ146" i="9"/>
  <c r="EI146" i="9"/>
  <c r="EH146" i="9"/>
  <c r="EG146" i="9"/>
  <c r="EF146" i="9"/>
  <c r="EE146" i="9"/>
  <c r="ED146" i="9"/>
  <c r="EC146" i="9"/>
  <c r="EB146" i="9"/>
  <c r="EA146" i="9"/>
  <c r="DZ146" i="9"/>
  <c r="DY146" i="9"/>
  <c r="DX146" i="9"/>
  <c r="DW146" i="9"/>
  <c r="DV146" i="9"/>
  <c r="DU146" i="9"/>
  <c r="DT146" i="9"/>
  <c r="DS146" i="9"/>
  <c r="DR146" i="9"/>
  <c r="DQ146" i="9"/>
  <c r="DP146" i="9"/>
  <c r="DO146" i="9"/>
  <c r="DN146" i="9"/>
  <c r="DM146" i="9"/>
  <c r="DL146" i="9"/>
  <c r="DK146" i="9"/>
  <c r="DJ146" i="9"/>
  <c r="DI146" i="9"/>
  <c r="DH146" i="9"/>
  <c r="DG146" i="9"/>
  <c r="DF146" i="9"/>
  <c r="DE146" i="9"/>
  <c r="DD146" i="9"/>
  <c r="DC146" i="9"/>
  <c r="DB146" i="9"/>
  <c r="DA146" i="9"/>
  <c r="CZ146" i="9"/>
  <c r="CY146" i="9"/>
  <c r="CX146" i="9"/>
  <c r="CW146" i="9"/>
  <c r="CV146" i="9"/>
  <c r="CU146" i="9"/>
  <c r="CT146" i="9"/>
  <c r="CS146" i="9"/>
  <c r="CR146" i="9"/>
  <c r="CQ146" i="9"/>
  <c r="CP146" i="9"/>
  <c r="CO146" i="9"/>
  <c r="CN146" i="9"/>
  <c r="CM146" i="9"/>
  <c r="CL146" i="9"/>
  <c r="CK146" i="9"/>
  <c r="CJ146" i="9"/>
  <c r="CI146" i="9"/>
  <c r="CH146" i="9"/>
  <c r="CG146" i="9"/>
  <c r="CF146" i="9"/>
  <c r="CE146" i="9"/>
  <c r="CD146" i="9"/>
  <c r="CC146" i="9"/>
  <c r="CB146" i="9"/>
  <c r="CA146" i="9"/>
  <c r="BZ146" i="9"/>
  <c r="BY146" i="9"/>
  <c r="BX146" i="9"/>
  <c r="BW146" i="9"/>
  <c r="BV146" i="9"/>
  <c r="BU146" i="9"/>
  <c r="BT146" i="9"/>
  <c r="BS146" i="9"/>
  <c r="BR146" i="9"/>
  <c r="BQ146" i="9"/>
  <c r="BP146" i="9"/>
  <c r="BO146" i="9"/>
  <c r="BN146" i="9"/>
  <c r="BM146" i="9"/>
  <c r="BL146" i="9"/>
  <c r="BK146" i="9"/>
  <c r="BJ146" i="9"/>
  <c r="BI146" i="9"/>
  <c r="BH146" i="9"/>
  <c r="BG146" i="9"/>
  <c r="BF146" i="9"/>
  <c r="BE146" i="9"/>
  <c r="BD146" i="9"/>
  <c r="BC146" i="9"/>
  <c r="BB146" i="9"/>
  <c r="BA146" i="9"/>
  <c r="AZ146" i="9"/>
  <c r="AY146" i="9"/>
  <c r="AX146" i="9"/>
  <c r="AW146" i="9"/>
  <c r="AV146" i="9"/>
  <c r="AU146" i="9"/>
  <c r="AT146" i="9"/>
  <c r="AS146" i="9"/>
  <c r="AR146" i="9"/>
  <c r="AQ146" i="9"/>
  <c r="AP146" i="9"/>
  <c r="AO146" i="9"/>
  <c r="AN146" i="9"/>
  <c r="AM146" i="9"/>
  <c r="AL146" i="9"/>
  <c r="AK146" i="9"/>
  <c r="AJ146" i="9"/>
  <c r="AI146" i="9"/>
  <c r="AH146" i="9"/>
  <c r="AG146" i="9"/>
  <c r="AF146" i="9"/>
  <c r="AE146" i="9"/>
  <c r="AD146" i="9"/>
  <c r="AC146" i="9"/>
  <c r="AB146" i="9"/>
  <c r="AA146" i="9"/>
  <c r="Z146" i="9"/>
  <c r="Y146" i="9"/>
  <c r="X146" i="9"/>
  <c r="W146" i="9"/>
  <c r="V146" i="9"/>
  <c r="U146" i="9"/>
  <c r="T146" i="9"/>
  <c r="S146" i="9"/>
  <c r="R146" i="9"/>
  <c r="Q146" i="9"/>
  <c r="P146" i="9"/>
  <c r="O146" i="9"/>
  <c r="N146" i="9"/>
  <c r="M146" i="9"/>
  <c r="L146" i="9"/>
  <c r="K146" i="9"/>
  <c r="J146" i="9"/>
  <c r="I146" i="9"/>
  <c r="H146" i="9"/>
  <c r="G146" i="9"/>
  <c r="F146" i="9"/>
  <c r="E146" i="9"/>
  <c r="D146" i="9"/>
  <c r="C146" i="9"/>
  <c r="B146" i="9"/>
  <c r="UB145" i="9"/>
  <c r="UA145" i="9"/>
  <c r="TZ145" i="9"/>
  <c r="TY145" i="9"/>
  <c r="TX145" i="9"/>
  <c r="TW145" i="9"/>
  <c r="TV145" i="9"/>
  <c r="TU145" i="9"/>
  <c r="TT145" i="9"/>
  <c r="TS145" i="9"/>
  <c r="TR145" i="9"/>
  <c r="TQ145" i="9"/>
  <c r="TP145" i="9"/>
  <c r="TO145" i="9"/>
  <c r="TN145" i="9"/>
  <c r="TM145" i="9"/>
  <c r="TL145" i="9"/>
  <c r="TK145" i="9"/>
  <c r="TJ145" i="9"/>
  <c r="TI145" i="9"/>
  <c r="TH145" i="9"/>
  <c r="TG145" i="9"/>
  <c r="TF145" i="9"/>
  <c r="TE145" i="9"/>
  <c r="TD145" i="9"/>
  <c r="TC145" i="9"/>
  <c r="TB145" i="9"/>
  <c r="TA145" i="9"/>
  <c r="SZ145" i="9"/>
  <c r="SY145" i="9"/>
  <c r="SX145" i="9"/>
  <c r="SW145" i="9"/>
  <c r="SV145" i="9"/>
  <c r="SU145" i="9"/>
  <c r="ST145" i="9"/>
  <c r="SS145" i="9"/>
  <c r="SR145" i="9"/>
  <c r="SQ145" i="9"/>
  <c r="SP145" i="9"/>
  <c r="SO145" i="9"/>
  <c r="SN145" i="9"/>
  <c r="SM145" i="9"/>
  <c r="SL145" i="9"/>
  <c r="SK145" i="9"/>
  <c r="SJ145" i="9"/>
  <c r="SI145" i="9"/>
  <c r="SH145" i="9"/>
  <c r="SG145" i="9"/>
  <c r="SF145" i="9"/>
  <c r="SE145" i="9"/>
  <c r="SD145" i="9"/>
  <c r="SC145" i="9"/>
  <c r="SB145" i="9"/>
  <c r="SA145" i="9"/>
  <c r="RZ145" i="9"/>
  <c r="RY145" i="9"/>
  <c r="RX145" i="9"/>
  <c r="RW145" i="9"/>
  <c r="RV145" i="9"/>
  <c r="RU145" i="9"/>
  <c r="RT145" i="9"/>
  <c r="RS145" i="9"/>
  <c r="RR145" i="9"/>
  <c r="RQ145" i="9"/>
  <c r="RP145" i="9"/>
  <c r="RO145" i="9"/>
  <c r="RN145" i="9"/>
  <c r="RM145" i="9"/>
  <c r="RL145" i="9"/>
  <c r="RK145" i="9"/>
  <c r="RJ145" i="9"/>
  <c r="RI145" i="9"/>
  <c r="RH145" i="9"/>
  <c r="RG145" i="9"/>
  <c r="RF145" i="9"/>
  <c r="RE145" i="9"/>
  <c r="RD145" i="9"/>
  <c r="RC145" i="9"/>
  <c r="RB145" i="9"/>
  <c r="RA145" i="9"/>
  <c r="QZ145" i="9"/>
  <c r="QY145" i="9"/>
  <c r="QX145" i="9"/>
  <c r="QW145" i="9"/>
  <c r="QV145" i="9"/>
  <c r="QU145" i="9"/>
  <c r="QT145" i="9"/>
  <c r="QS145" i="9"/>
  <c r="QR145" i="9"/>
  <c r="QQ145" i="9"/>
  <c r="QP145" i="9"/>
  <c r="QO145" i="9"/>
  <c r="QN145" i="9"/>
  <c r="QM145" i="9"/>
  <c r="QL145" i="9"/>
  <c r="QK145" i="9"/>
  <c r="QJ145" i="9"/>
  <c r="QI145" i="9"/>
  <c r="QH145" i="9"/>
  <c r="QG145" i="9"/>
  <c r="QF145" i="9"/>
  <c r="QE145" i="9"/>
  <c r="QD145" i="9"/>
  <c r="QC145" i="9"/>
  <c r="QB145" i="9"/>
  <c r="QA145" i="9"/>
  <c r="PZ145" i="9"/>
  <c r="PY145" i="9"/>
  <c r="PX145" i="9"/>
  <c r="PW145" i="9"/>
  <c r="PV145" i="9"/>
  <c r="PU145" i="9"/>
  <c r="PT145" i="9"/>
  <c r="PS145" i="9"/>
  <c r="PR145" i="9"/>
  <c r="PQ145" i="9"/>
  <c r="PP145" i="9"/>
  <c r="PO145" i="9"/>
  <c r="PN145" i="9"/>
  <c r="PM145" i="9"/>
  <c r="PL145" i="9"/>
  <c r="PK145" i="9"/>
  <c r="PJ145" i="9"/>
  <c r="PI145" i="9"/>
  <c r="PH145" i="9"/>
  <c r="PG145" i="9"/>
  <c r="PF145" i="9"/>
  <c r="PE145" i="9"/>
  <c r="PD145" i="9"/>
  <c r="PC145" i="9"/>
  <c r="PB145" i="9"/>
  <c r="PA145" i="9"/>
  <c r="OZ145" i="9"/>
  <c r="OY145" i="9"/>
  <c r="OX145" i="9"/>
  <c r="OW145" i="9"/>
  <c r="OV145" i="9"/>
  <c r="OU145" i="9"/>
  <c r="OT145" i="9"/>
  <c r="OS145" i="9"/>
  <c r="OR145" i="9"/>
  <c r="OQ145" i="9"/>
  <c r="OP145" i="9"/>
  <c r="OO145" i="9"/>
  <c r="ON145" i="9"/>
  <c r="OM145" i="9"/>
  <c r="OL145" i="9"/>
  <c r="OK145" i="9"/>
  <c r="OJ145" i="9"/>
  <c r="OI145" i="9"/>
  <c r="OH145" i="9"/>
  <c r="OG145" i="9"/>
  <c r="OF145" i="9"/>
  <c r="OE145" i="9"/>
  <c r="OD145" i="9"/>
  <c r="OC145" i="9"/>
  <c r="OB145" i="9"/>
  <c r="OA145" i="9"/>
  <c r="NZ145" i="9"/>
  <c r="NY145" i="9"/>
  <c r="NX145" i="9"/>
  <c r="NW145" i="9"/>
  <c r="NV145" i="9"/>
  <c r="NU145" i="9"/>
  <c r="NT145" i="9"/>
  <c r="NS145" i="9"/>
  <c r="NR145" i="9"/>
  <c r="NQ145" i="9"/>
  <c r="NP145" i="9"/>
  <c r="NO145" i="9"/>
  <c r="NN145" i="9"/>
  <c r="NM145" i="9"/>
  <c r="NL145" i="9"/>
  <c r="NK145" i="9"/>
  <c r="NJ145" i="9"/>
  <c r="NI145" i="9"/>
  <c r="NH145" i="9"/>
  <c r="NG145" i="9"/>
  <c r="NF145" i="9"/>
  <c r="NE145" i="9"/>
  <c r="ND145" i="9"/>
  <c r="NC145" i="9"/>
  <c r="NB145" i="9"/>
  <c r="NA145" i="9"/>
  <c r="MZ145" i="9"/>
  <c r="MY145" i="9"/>
  <c r="MX145" i="9"/>
  <c r="MW145" i="9"/>
  <c r="MV145" i="9"/>
  <c r="MU145" i="9"/>
  <c r="MT145" i="9"/>
  <c r="MS145" i="9"/>
  <c r="MR145" i="9"/>
  <c r="MQ145" i="9"/>
  <c r="MP145" i="9"/>
  <c r="MO145" i="9"/>
  <c r="MN145" i="9"/>
  <c r="MM145" i="9"/>
  <c r="ML145" i="9"/>
  <c r="MK145" i="9"/>
  <c r="MJ145" i="9"/>
  <c r="MI145" i="9"/>
  <c r="MH145" i="9"/>
  <c r="MG145" i="9"/>
  <c r="MF145" i="9"/>
  <c r="ME145" i="9"/>
  <c r="MD145" i="9"/>
  <c r="MC145" i="9"/>
  <c r="MB145" i="9"/>
  <c r="MA145" i="9"/>
  <c r="LZ145" i="9"/>
  <c r="LY145" i="9"/>
  <c r="LX145" i="9"/>
  <c r="LW145" i="9"/>
  <c r="LV145" i="9"/>
  <c r="LU145" i="9"/>
  <c r="LT145" i="9"/>
  <c r="LS145" i="9"/>
  <c r="LR145" i="9"/>
  <c r="LQ145" i="9"/>
  <c r="LP145" i="9"/>
  <c r="LO145" i="9"/>
  <c r="LN145" i="9"/>
  <c r="LM145" i="9"/>
  <c r="LL145" i="9"/>
  <c r="LK145" i="9"/>
  <c r="LJ145" i="9"/>
  <c r="LI145" i="9"/>
  <c r="LH145" i="9"/>
  <c r="LG145" i="9"/>
  <c r="LF145" i="9"/>
  <c r="LE145" i="9"/>
  <c r="LD145" i="9"/>
  <c r="LC145" i="9"/>
  <c r="LB145" i="9"/>
  <c r="LA145" i="9"/>
  <c r="KZ145" i="9"/>
  <c r="KY145" i="9"/>
  <c r="KX145" i="9"/>
  <c r="KW145" i="9"/>
  <c r="KV145" i="9"/>
  <c r="KU145" i="9"/>
  <c r="KT145" i="9"/>
  <c r="KS145" i="9"/>
  <c r="KR145" i="9"/>
  <c r="KQ145" i="9"/>
  <c r="KP145" i="9"/>
  <c r="KO145" i="9"/>
  <c r="KN145" i="9"/>
  <c r="KM145" i="9"/>
  <c r="KL145" i="9"/>
  <c r="KK145" i="9"/>
  <c r="KJ145" i="9"/>
  <c r="KI145" i="9"/>
  <c r="KH145" i="9"/>
  <c r="KG145" i="9"/>
  <c r="KF145" i="9"/>
  <c r="KE145" i="9"/>
  <c r="KD145" i="9"/>
  <c r="KC145" i="9"/>
  <c r="KB145" i="9"/>
  <c r="KA145" i="9"/>
  <c r="JZ145" i="9"/>
  <c r="JY145" i="9"/>
  <c r="JX145" i="9"/>
  <c r="JW145" i="9"/>
  <c r="JV145" i="9"/>
  <c r="JU145" i="9"/>
  <c r="JT145" i="9"/>
  <c r="JS145" i="9"/>
  <c r="JR145" i="9"/>
  <c r="JQ145" i="9"/>
  <c r="JP145" i="9"/>
  <c r="JO145" i="9"/>
  <c r="JN145" i="9"/>
  <c r="JM145" i="9"/>
  <c r="JL145" i="9"/>
  <c r="JK145" i="9"/>
  <c r="JJ145" i="9"/>
  <c r="JI145" i="9"/>
  <c r="JH145" i="9"/>
  <c r="JG145" i="9"/>
  <c r="JF145" i="9"/>
  <c r="JE145" i="9"/>
  <c r="JD145" i="9"/>
  <c r="JC145" i="9"/>
  <c r="JB145" i="9"/>
  <c r="JA145" i="9"/>
  <c r="IZ145" i="9"/>
  <c r="IY145" i="9"/>
  <c r="IX145" i="9"/>
  <c r="IW145" i="9"/>
  <c r="IV145" i="9"/>
  <c r="IU145" i="9"/>
  <c r="IT145" i="9"/>
  <c r="IS145" i="9"/>
  <c r="IR145" i="9"/>
  <c r="IQ145" i="9"/>
  <c r="IP145" i="9"/>
  <c r="IO145" i="9"/>
  <c r="IN145" i="9"/>
  <c r="IM145" i="9"/>
  <c r="IL145" i="9"/>
  <c r="IK145" i="9"/>
  <c r="IJ145" i="9"/>
  <c r="II145" i="9"/>
  <c r="IH145" i="9"/>
  <c r="IG145" i="9"/>
  <c r="IF145" i="9"/>
  <c r="IE145" i="9"/>
  <c r="ID145" i="9"/>
  <c r="IC145" i="9"/>
  <c r="IB145" i="9"/>
  <c r="IA145" i="9"/>
  <c r="HZ145" i="9"/>
  <c r="HY145" i="9"/>
  <c r="HX145" i="9"/>
  <c r="HW145" i="9"/>
  <c r="HV145" i="9"/>
  <c r="HU145" i="9"/>
  <c r="HT145" i="9"/>
  <c r="HS145" i="9"/>
  <c r="HR145" i="9"/>
  <c r="HQ145" i="9"/>
  <c r="HP145" i="9"/>
  <c r="HO145" i="9"/>
  <c r="HN145" i="9"/>
  <c r="HM145" i="9"/>
  <c r="HL145" i="9"/>
  <c r="HK145" i="9"/>
  <c r="HJ145" i="9"/>
  <c r="HI145" i="9"/>
  <c r="HH145" i="9"/>
  <c r="HG145" i="9"/>
  <c r="HF145" i="9"/>
  <c r="HE145" i="9"/>
  <c r="HD145" i="9"/>
  <c r="HC145" i="9"/>
  <c r="HB145" i="9"/>
  <c r="HA145" i="9"/>
  <c r="GZ145" i="9"/>
  <c r="GY145" i="9"/>
  <c r="GX145" i="9"/>
  <c r="GW145" i="9"/>
  <c r="GV145" i="9"/>
  <c r="GU145" i="9"/>
  <c r="GT145" i="9"/>
  <c r="GS145" i="9"/>
  <c r="GR145" i="9"/>
  <c r="GQ145" i="9"/>
  <c r="GP145" i="9"/>
  <c r="GO145" i="9"/>
  <c r="GN145" i="9"/>
  <c r="GM145" i="9"/>
  <c r="GL145" i="9"/>
  <c r="GK145" i="9"/>
  <c r="GJ145" i="9"/>
  <c r="GI145" i="9"/>
  <c r="GH145" i="9"/>
  <c r="GG145" i="9"/>
  <c r="GF145" i="9"/>
  <c r="GE145" i="9"/>
  <c r="GD145" i="9"/>
  <c r="GC145" i="9"/>
  <c r="GB145" i="9"/>
  <c r="GA145" i="9"/>
  <c r="FZ145" i="9"/>
  <c r="FY145" i="9"/>
  <c r="FX145" i="9"/>
  <c r="FW145" i="9"/>
  <c r="FV145" i="9"/>
  <c r="FU145" i="9"/>
  <c r="FT145" i="9"/>
  <c r="FS145" i="9"/>
  <c r="FR145" i="9"/>
  <c r="FQ145" i="9"/>
  <c r="FP145" i="9"/>
  <c r="FO145" i="9"/>
  <c r="FN145" i="9"/>
  <c r="FM145" i="9"/>
  <c r="FL145" i="9"/>
  <c r="FK145" i="9"/>
  <c r="FJ145" i="9"/>
  <c r="FI145" i="9"/>
  <c r="FH145" i="9"/>
  <c r="FG145" i="9"/>
  <c r="FF145" i="9"/>
  <c r="FE145" i="9"/>
  <c r="FD145" i="9"/>
  <c r="FC145" i="9"/>
  <c r="FB145" i="9"/>
  <c r="FA145" i="9"/>
  <c r="EZ145" i="9"/>
  <c r="EY145" i="9"/>
  <c r="EX145" i="9"/>
  <c r="EW145" i="9"/>
  <c r="EV145" i="9"/>
  <c r="EU145" i="9"/>
  <c r="ET145" i="9"/>
  <c r="ES145" i="9"/>
  <c r="ER145" i="9"/>
  <c r="EQ145" i="9"/>
  <c r="EP145" i="9"/>
  <c r="EO145" i="9"/>
  <c r="EN145" i="9"/>
  <c r="EM145" i="9"/>
  <c r="EL145" i="9"/>
  <c r="EK145" i="9"/>
  <c r="EJ145" i="9"/>
  <c r="EI145" i="9"/>
  <c r="EH145" i="9"/>
  <c r="EG145" i="9"/>
  <c r="EF145" i="9"/>
  <c r="EE145" i="9"/>
  <c r="ED145" i="9"/>
  <c r="EC145" i="9"/>
  <c r="EB145" i="9"/>
  <c r="EA145" i="9"/>
  <c r="DZ145" i="9"/>
  <c r="DY145" i="9"/>
  <c r="DX145" i="9"/>
  <c r="DW145" i="9"/>
  <c r="DV145" i="9"/>
  <c r="DU145" i="9"/>
  <c r="DT145" i="9"/>
  <c r="DS145" i="9"/>
  <c r="DR145" i="9"/>
  <c r="DQ145" i="9"/>
  <c r="DP145" i="9"/>
  <c r="DO145" i="9"/>
  <c r="DN145" i="9"/>
  <c r="DM145" i="9"/>
  <c r="DL145" i="9"/>
  <c r="DK145" i="9"/>
  <c r="DJ145" i="9"/>
  <c r="DI145" i="9"/>
  <c r="DH145" i="9"/>
  <c r="DG145" i="9"/>
  <c r="DF145" i="9"/>
  <c r="DE145" i="9"/>
  <c r="DD145" i="9"/>
  <c r="DC145" i="9"/>
  <c r="DB145" i="9"/>
  <c r="DA145" i="9"/>
  <c r="CZ145" i="9"/>
  <c r="CY145" i="9"/>
  <c r="CX145" i="9"/>
  <c r="CW145" i="9"/>
  <c r="CV145" i="9"/>
  <c r="CU145" i="9"/>
  <c r="CT145" i="9"/>
  <c r="CS145" i="9"/>
  <c r="CR145" i="9"/>
  <c r="CQ145" i="9"/>
  <c r="CP145" i="9"/>
  <c r="CO145" i="9"/>
  <c r="CN145" i="9"/>
  <c r="CM145" i="9"/>
  <c r="CL145" i="9"/>
  <c r="CK145" i="9"/>
  <c r="CJ145" i="9"/>
  <c r="CI145" i="9"/>
  <c r="CH145" i="9"/>
  <c r="CG145" i="9"/>
  <c r="CF145" i="9"/>
  <c r="CE145" i="9"/>
  <c r="CD145" i="9"/>
  <c r="CC145" i="9"/>
  <c r="CB145" i="9"/>
  <c r="CA145" i="9"/>
  <c r="BZ145" i="9"/>
  <c r="BY145" i="9"/>
  <c r="BX145" i="9"/>
  <c r="BW145" i="9"/>
  <c r="BV145" i="9"/>
  <c r="BU145" i="9"/>
  <c r="BT145" i="9"/>
  <c r="BS145" i="9"/>
  <c r="BR145" i="9"/>
  <c r="BQ145" i="9"/>
  <c r="BP145" i="9"/>
  <c r="BO145" i="9"/>
  <c r="BN145" i="9"/>
  <c r="BM145" i="9"/>
  <c r="BL145" i="9"/>
  <c r="BK145" i="9"/>
  <c r="BJ145" i="9"/>
  <c r="BI145" i="9"/>
  <c r="BH145" i="9"/>
  <c r="BG145" i="9"/>
  <c r="BF145" i="9"/>
  <c r="BE145" i="9"/>
  <c r="BD145" i="9"/>
  <c r="BC145" i="9"/>
  <c r="BB145" i="9"/>
  <c r="BA145" i="9"/>
  <c r="AZ145" i="9"/>
  <c r="AY145" i="9"/>
  <c r="AX145" i="9"/>
  <c r="AW145" i="9"/>
  <c r="AV145" i="9"/>
  <c r="AU145" i="9"/>
  <c r="AT145" i="9"/>
  <c r="AS145" i="9"/>
  <c r="AR145" i="9"/>
  <c r="AQ145" i="9"/>
  <c r="AP145" i="9"/>
  <c r="AO145" i="9"/>
  <c r="AN145" i="9"/>
  <c r="AM145" i="9"/>
  <c r="AL145" i="9"/>
  <c r="AK145" i="9"/>
  <c r="AJ145" i="9"/>
  <c r="AI145" i="9"/>
  <c r="AH145" i="9"/>
  <c r="AG145" i="9"/>
  <c r="AF145" i="9"/>
  <c r="AE145" i="9"/>
  <c r="AD145" i="9"/>
  <c r="AC145" i="9"/>
  <c r="AB145" i="9"/>
  <c r="AA145" i="9"/>
  <c r="Z145" i="9"/>
  <c r="Y145" i="9"/>
  <c r="X145" i="9"/>
  <c r="W145" i="9"/>
  <c r="V145" i="9"/>
  <c r="U145" i="9"/>
  <c r="T145" i="9"/>
  <c r="S145" i="9"/>
  <c r="R145" i="9"/>
  <c r="Q145" i="9"/>
  <c r="P145" i="9"/>
  <c r="O145" i="9"/>
  <c r="N145" i="9"/>
  <c r="M145" i="9"/>
  <c r="L145" i="9"/>
  <c r="K145" i="9"/>
  <c r="J145" i="9"/>
  <c r="I145" i="9"/>
  <c r="H145" i="9"/>
  <c r="G145" i="9"/>
  <c r="F145" i="9"/>
  <c r="E145" i="9"/>
  <c r="D145" i="9"/>
  <c r="C145" i="9"/>
  <c r="B145" i="9"/>
  <c r="UB144" i="9"/>
  <c r="UA144" i="9"/>
  <c r="TZ144" i="9"/>
  <c r="TY144" i="9"/>
  <c r="TX144" i="9"/>
  <c r="TW144" i="9"/>
  <c r="TV144" i="9"/>
  <c r="TU144" i="9"/>
  <c r="TT144" i="9"/>
  <c r="TS144" i="9"/>
  <c r="TR144" i="9"/>
  <c r="TQ144" i="9"/>
  <c r="TP144" i="9"/>
  <c r="TO144" i="9"/>
  <c r="TN144" i="9"/>
  <c r="TM144" i="9"/>
  <c r="TL144" i="9"/>
  <c r="TK144" i="9"/>
  <c r="TJ144" i="9"/>
  <c r="TI144" i="9"/>
  <c r="TH144" i="9"/>
  <c r="TG144" i="9"/>
  <c r="TF144" i="9"/>
  <c r="TE144" i="9"/>
  <c r="TD144" i="9"/>
  <c r="TC144" i="9"/>
  <c r="TB144" i="9"/>
  <c r="TA144" i="9"/>
  <c r="SZ144" i="9"/>
  <c r="SY144" i="9"/>
  <c r="SX144" i="9"/>
  <c r="SW144" i="9"/>
  <c r="SV144" i="9"/>
  <c r="SU144" i="9"/>
  <c r="ST144" i="9"/>
  <c r="SS144" i="9"/>
  <c r="SR144" i="9"/>
  <c r="SQ144" i="9"/>
  <c r="SP144" i="9"/>
  <c r="SO144" i="9"/>
  <c r="SN144" i="9"/>
  <c r="SM144" i="9"/>
  <c r="SL144" i="9"/>
  <c r="SK144" i="9"/>
  <c r="SJ144" i="9"/>
  <c r="SI144" i="9"/>
  <c r="SH144" i="9"/>
  <c r="SG144" i="9"/>
  <c r="SF144" i="9"/>
  <c r="SE144" i="9"/>
  <c r="SD144" i="9"/>
  <c r="SC144" i="9"/>
  <c r="SB144" i="9"/>
  <c r="SA144" i="9"/>
  <c r="RZ144" i="9"/>
  <c r="RY144" i="9"/>
  <c r="RX144" i="9"/>
  <c r="RW144" i="9"/>
  <c r="RV144" i="9"/>
  <c r="RU144" i="9"/>
  <c r="RT144" i="9"/>
  <c r="RS144" i="9"/>
  <c r="RR144" i="9"/>
  <c r="RQ144" i="9"/>
  <c r="RP144" i="9"/>
  <c r="RO144" i="9"/>
  <c r="RN144" i="9"/>
  <c r="RM144" i="9"/>
  <c r="RL144" i="9"/>
  <c r="RK144" i="9"/>
  <c r="RJ144" i="9"/>
  <c r="RI144" i="9"/>
  <c r="RH144" i="9"/>
  <c r="RG144" i="9"/>
  <c r="RF144" i="9"/>
  <c r="RE144" i="9"/>
  <c r="RD144" i="9"/>
  <c r="RC144" i="9"/>
  <c r="RB144" i="9"/>
  <c r="RA144" i="9"/>
  <c r="QZ144" i="9"/>
  <c r="QY144" i="9"/>
  <c r="QX144" i="9"/>
  <c r="QW144" i="9"/>
  <c r="QV144" i="9"/>
  <c r="QU144" i="9"/>
  <c r="QT144" i="9"/>
  <c r="QS144" i="9"/>
  <c r="QR144" i="9"/>
  <c r="QQ144" i="9"/>
  <c r="QP144" i="9"/>
  <c r="QO144" i="9"/>
  <c r="QN144" i="9"/>
  <c r="QM144" i="9"/>
  <c r="QL144" i="9"/>
  <c r="QK144" i="9"/>
  <c r="QJ144" i="9"/>
  <c r="QI144" i="9"/>
  <c r="QH144" i="9"/>
  <c r="QG144" i="9"/>
  <c r="QF144" i="9"/>
  <c r="QE144" i="9"/>
  <c r="QD144" i="9"/>
  <c r="QC144" i="9"/>
  <c r="QB144" i="9"/>
  <c r="QA144" i="9"/>
  <c r="PZ144" i="9"/>
  <c r="PY144" i="9"/>
  <c r="PX144" i="9"/>
  <c r="PW144" i="9"/>
  <c r="PV144" i="9"/>
  <c r="PU144" i="9"/>
  <c r="PT144" i="9"/>
  <c r="PS144" i="9"/>
  <c r="PR144" i="9"/>
  <c r="PQ144" i="9"/>
  <c r="PP144" i="9"/>
  <c r="PO144" i="9"/>
  <c r="PN144" i="9"/>
  <c r="PM144" i="9"/>
  <c r="PL144" i="9"/>
  <c r="PK144" i="9"/>
  <c r="PJ144" i="9"/>
  <c r="PI144" i="9"/>
  <c r="PH144" i="9"/>
  <c r="PG144" i="9"/>
  <c r="PF144" i="9"/>
  <c r="PE144" i="9"/>
  <c r="PD144" i="9"/>
  <c r="PC144" i="9"/>
  <c r="PB144" i="9"/>
  <c r="PA144" i="9"/>
  <c r="OZ144" i="9"/>
  <c r="OY144" i="9"/>
  <c r="OX144" i="9"/>
  <c r="OW144" i="9"/>
  <c r="OV144" i="9"/>
  <c r="OU144" i="9"/>
  <c r="OT144" i="9"/>
  <c r="OS144" i="9"/>
  <c r="OR144" i="9"/>
  <c r="OQ144" i="9"/>
  <c r="OP144" i="9"/>
  <c r="OO144" i="9"/>
  <c r="ON144" i="9"/>
  <c r="OM144" i="9"/>
  <c r="OL144" i="9"/>
  <c r="OK144" i="9"/>
  <c r="OJ144" i="9"/>
  <c r="OI144" i="9"/>
  <c r="OH144" i="9"/>
  <c r="OG144" i="9"/>
  <c r="OF144" i="9"/>
  <c r="OE144" i="9"/>
  <c r="OD144" i="9"/>
  <c r="OC144" i="9"/>
  <c r="OB144" i="9"/>
  <c r="OA144" i="9"/>
  <c r="NZ144" i="9"/>
  <c r="NY144" i="9"/>
  <c r="NX144" i="9"/>
  <c r="NW144" i="9"/>
  <c r="NV144" i="9"/>
  <c r="NU144" i="9"/>
  <c r="NT144" i="9"/>
  <c r="NS144" i="9"/>
  <c r="NR144" i="9"/>
  <c r="NQ144" i="9"/>
  <c r="NP144" i="9"/>
  <c r="NO144" i="9"/>
  <c r="NN144" i="9"/>
  <c r="NM144" i="9"/>
  <c r="NL144" i="9"/>
  <c r="NK144" i="9"/>
  <c r="NJ144" i="9"/>
  <c r="NI144" i="9"/>
  <c r="NH144" i="9"/>
  <c r="NG144" i="9"/>
  <c r="NF144" i="9"/>
  <c r="NE144" i="9"/>
  <c r="ND144" i="9"/>
  <c r="NC144" i="9"/>
  <c r="NB144" i="9"/>
  <c r="NA144" i="9"/>
  <c r="MZ144" i="9"/>
  <c r="MY144" i="9"/>
  <c r="MX144" i="9"/>
  <c r="MW144" i="9"/>
  <c r="MV144" i="9"/>
  <c r="MU144" i="9"/>
  <c r="MT144" i="9"/>
  <c r="MS144" i="9"/>
  <c r="MR144" i="9"/>
  <c r="MQ144" i="9"/>
  <c r="MP144" i="9"/>
  <c r="MO144" i="9"/>
  <c r="MN144" i="9"/>
  <c r="MM144" i="9"/>
  <c r="ML144" i="9"/>
  <c r="MK144" i="9"/>
  <c r="MJ144" i="9"/>
  <c r="MI144" i="9"/>
  <c r="MH144" i="9"/>
  <c r="MG144" i="9"/>
  <c r="MF144" i="9"/>
  <c r="ME144" i="9"/>
  <c r="MD144" i="9"/>
  <c r="MC144" i="9"/>
  <c r="MB144" i="9"/>
  <c r="MA144" i="9"/>
  <c r="LZ144" i="9"/>
  <c r="LY144" i="9"/>
  <c r="LX144" i="9"/>
  <c r="LW144" i="9"/>
  <c r="LV144" i="9"/>
  <c r="LU144" i="9"/>
  <c r="LT144" i="9"/>
  <c r="LS144" i="9"/>
  <c r="LR144" i="9"/>
  <c r="LQ144" i="9"/>
  <c r="LP144" i="9"/>
  <c r="LO144" i="9"/>
  <c r="LN144" i="9"/>
  <c r="LM144" i="9"/>
  <c r="LL144" i="9"/>
  <c r="LK144" i="9"/>
  <c r="LJ144" i="9"/>
  <c r="LI144" i="9"/>
  <c r="LH144" i="9"/>
  <c r="LG144" i="9"/>
  <c r="LF144" i="9"/>
  <c r="LE144" i="9"/>
  <c r="LD144" i="9"/>
  <c r="LC144" i="9"/>
  <c r="LB144" i="9"/>
  <c r="LA144" i="9"/>
  <c r="KZ144" i="9"/>
  <c r="KY144" i="9"/>
  <c r="KX144" i="9"/>
  <c r="KW144" i="9"/>
  <c r="KV144" i="9"/>
  <c r="KU144" i="9"/>
  <c r="KT144" i="9"/>
  <c r="KS144" i="9"/>
  <c r="KR144" i="9"/>
  <c r="KQ144" i="9"/>
  <c r="KP144" i="9"/>
  <c r="KO144" i="9"/>
  <c r="KN144" i="9"/>
  <c r="KM144" i="9"/>
  <c r="KL144" i="9"/>
  <c r="KK144" i="9"/>
  <c r="KJ144" i="9"/>
  <c r="KI144" i="9"/>
  <c r="KH144" i="9"/>
  <c r="KG144" i="9"/>
  <c r="KF144" i="9"/>
  <c r="KE144" i="9"/>
  <c r="KD144" i="9"/>
  <c r="KC144" i="9"/>
  <c r="KB144" i="9"/>
  <c r="KA144" i="9"/>
  <c r="JZ144" i="9"/>
  <c r="JY144" i="9"/>
  <c r="JX144" i="9"/>
  <c r="JW144" i="9"/>
  <c r="JV144" i="9"/>
  <c r="JU144" i="9"/>
  <c r="JT144" i="9"/>
  <c r="JS144" i="9"/>
  <c r="JR144" i="9"/>
  <c r="JQ144" i="9"/>
  <c r="JP144" i="9"/>
  <c r="JO144" i="9"/>
  <c r="JN144" i="9"/>
  <c r="JM144" i="9"/>
  <c r="JL144" i="9"/>
  <c r="JK144" i="9"/>
  <c r="JJ144" i="9"/>
  <c r="JI144" i="9"/>
  <c r="JH144" i="9"/>
  <c r="JG144" i="9"/>
  <c r="JF144" i="9"/>
  <c r="JE144" i="9"/>
  <c r="JD144" i="9"/>
  <c r="JC144" i="9"/>
  <c r="JB144" i="9"/>
  <c r="JA144" i="9"/>
  <c r="IZ144" i="9"/>
  <c r="IY144" i="9"/>
  <c r="IX144" i="9"/>
  <c r="IW144" i="9"/>
  <c r="IV144" i="9"/>
  <c r="IU144" i="9"/>
  <c r="IT144" i="9"/>
  <c r="IS144" i="9"/>
  <c r="IR144" i="9"/>
  <c r="IQ144" i="9"/>
  <c r="IP144" i="9"/>
  <c r="IO144" i="9"/>
  <c r="IN144" i="9"/>
  <c r="IM144" i="9"/>
  <c r="IL144" i="9"/>
  <c r="IK144" i="9"/>
  <c r="IJ144" i="9"/>
  <c r="II144" i="9"/>
  <c r="IH144" i="9"/>
  <c r="IG144" i="9"/>
  <c r="IF144" i="9"/>
  <c r="IE144" i="9"/>
  <c r="ID144" i="9"/>
  <c r="IC144" i="9"/>
  <c r="IB144" i="9"/>
  <c r="IA144" i="9"/>
  <c r="HZ144" i="9"/>
  <c r="HY144" i="9"/>
  <c r="HX144" i="9"/>
  <c r="HW144" i="9"/>
  <c r="HV144" i="9"/>
  <c r="HU144" i="9"/>
  <c r="HT144" i="9"/>
  <c r="HS144" i="9"/>
  <c r="HR144" i="9"/>
  <c r="HQ144" i="9"/>
  <c r="HP144" i="9"/>
  <c r="HO144" i="9"/>
  <c r="HN144" i="9"/>
  <c r="HM144" i="9"/>
  <c r="HL144" i="9"/>
  <c r="HK144" i="9"/>
  <c r="HJ144" i="9"/>
  <c r="HI144" i="9"/>
  <c r="HH144" i="9"/>
  <c r="HG144" i="9"/>
  <c r="HF144" i="9"/>
  <c r="HE144" i="9"/>
  <c r="HD144" i="9"/>
  <c r="HC144" i="9"/>
  <c r="HB144" i="9"/>
  <c r="HA144" i="9"/>
  <c r="GZ144" i="9"/>
  <c r="GY144" i="9"/>
  <c r="GX144" i="9"/>
  <c r="GW144" i="9"/>
  <c r="GV144" i="9"/>
  <c r="GU144" i="9"/>
  <c r="GT144" i="9"/>
  <c r="GS144" i="9"/>
  <c r="GR144" i="9"/>
  <c r="GQ144" i="9"/>
  <c r="GP144" i="9"/>
  <c r="GO144" i="9"/>
  <c r="GN144" i="9"/>
  <c r="GM144" i="9"/>
  <c r="GL144" i="9"/>
  <c r="GK144" i="9"/>
  <c r="GJ144" i="9"/>
  <c r="GI144" i="9"/>
  <c r="GH144" i="9"/>
  <c r="GG144" i="9"/>
  <c r="GF144" i="9"/>
  <c r="GE144" i="9"/>
  <c r="GD144" i="9"/>
  <c r="GC144" i="9"/>
  <c r="GB144" i="9"/>
  <c r="GA144" i="9"/>
  <c r="FZ144" i="9"/>
  <c r="FY144" i="9"/>
  <c r="FX144" i="9"/>
  <c r="FW144" i="9"/>
  <c r="FV144" i="9"/>
  <c r="FU144" i="9"/>
  <c r="FT144" i="9"/>
  <c r="FS144" i="9"/>
  <c r="FR144" i="9"/>
  <c r="FQ144" i="9"/>
  <c r="FP144" i="9"/>
  <c r="FO144" i="9"/>
  <c r="FN144" i="9"/>
  <c r="FM144" i="9"/>
  <c r="FL144" i="9"/>
  <c r="FK144" i="9"/>
  <c r="FJ144" i="9"/>
  <c r="FI144" i="9"/>
  <c r="FH144" i="9"/>
  <c r="FG144" i="9"/>
  <c r="FF144" i="9"/>
  <c r="FE144" i="9"/>
  <c r="FD144" i="9"/>
  <c r="FC144" i="9"/>
  <c r="FB144" i="9"/>
  <c r="FA144" i="9"/>
  <c r="EZ144" i="9"/>
  <c r="EY144" i="9"/>
  <c r="EX144" i="9"/>
  <c r="EW144" i="9"/>
  <c r="EV144" i="9"/>
  <c r="EU144" i="9"/>
  <c r="ET144" i="9"/>
  <c r="ES144" i="9"/>
  <c r="ER144" i="9"/>
  <c r="EQ144" i="9"/>
  <c r="EP144" i="9"/>
  <c r="EO144" i="9"/>
  <c r="EN144" i="9"/>
  <c r="EM144" i="9"/>
  <c r="EL144" i="9"/>
  <c r="EK144" i="9"/>
  <c r="EJ144" i="9"/>
  <c r="EI144" i="9"/>
  <c r="EH144" i="9"/>
  <c r="EG144" i="9"/>
  <c r="EF144" i="9"/>
  <c r="EE144" i="9"/>
  <c r="ED144" i="9"/>
  <c r="EC144" i="9"/>
  <c r="EB144" i="9"/>
  <c r="EA144" i="9"/>
  <c r="DZ144" i="9"/>
  <c r="DY144" i="9"/>
  <c r="DX144" i="9"/>
  <c r="DW144" i="9"/>
  <c r="DV144" i="9"/>
  <c r="DU144" i="9"/>
  <c r="DT144" i="9"/>
  <c r="DS144" i="9"/>
  <c r="DR144" i="9"/>
  <c r="DQ144" i="9"/>
  <c r="DP144" i="9"/>
  <c r="DO144" i="9"/>
  <c r="DN144" i="9"/>
  <c r="DM144" i="9"/>
  <c r="DL144" i="9"/>
  <c r="DK144" i="9"/>
  <c r="DJ144" i="9"/>
  <c r="DI144" i="9"/>
  <c r="DH144" i="9"/>
  <c r="DG144" i="9"/>
  <c r="DF144" i="9"/>
  <c r="DE144" i="9"/>
  <c r="DD144" i="9"/>
  <c r="DC144" i="9"/>
  <c r="DB144" i="9"/>
  <c r="DA144" i="9"/>
  <c r="CZ144" i="9"/>
  <c r="CY144" i="9"/>
  <c r="CX144" i="9"/>
  <c r="CW144" i="9"/>
  <c r="CV144" i="9"/>
  <c r="CU144" i="9"/>
  <c r="CT144" i="9"/>
  <c r="CS144" i="9"/>
  <c r="CR144" i="9"/>
  <c r="CQ144" i="9"/>
  <c r="CP144" i="9"/>
  <c r="CO144" i="9"/>
  <c r="CN144" i="9"/>
  <c r="CM144" i="9"/>
  <c r="CL144" i="9"/>
  <c r="CK144" i="9"/>
  <c r="CJ144" i="9"/>
  <c r="CI144" i="9"/>
  <c r="CH144" i="9"/>
  <c r="CG144" i="9"/>
  <c r="CF144" i="9"/>
  <c r="CE144" i="9"/>
  <c r="CD144" i="9"/>
  <c r="CC144" i="9"/>
  <c r="CB144" i="9"/>
  <c r="CA144" i="9"/>
  <c r="BZ144" i="9"/>
  <c r="BY144" i="9"/>
  <c r="BX144" i="9"/>
  <c r="BW144" i="9"/>
  <c r="BV144" i="9"/>
  <c r="BU144" i="9"/>
  <c r="BT144" i="9"/>
  <c r="BS144" i="9"/>
  <c r="BR144" i="9"/>
  <c r="BQ144" i="9"/>
  <c r="BP144" i="9"/>
  <c r="BO144" i="9"/>
  <c r="BN144" i="9"/>
  <c r="BM144" i="9"/>
  <c r="BL144" i="9"/>
  <c r="BK144" i="9"/>
  <c r="BJ144" i="9"/>
  <c r="BI144" i="9"/>
  <c r="BH144" i="9"/>
  <c r="BG144" i="9"/>
  <c r="BF144" i="9"/>
  <c r="BE144" i="9"/>
  <c r="BD144" i="9"/>
  <c r="BC144" i="9"/>
  <c r="BB144" i="9"/>
  <c r="BA144" i="9"/>
  <c r="AZ144" i="9"/>
  <c r="AY144" i="9"/>
  <c r="AX144" i="9"/>
  <c r="AW144" i="9"/>
  <c r="AV144" i="9"/>
  <c r="AU144" i="9"/>
  <c r="AT144" i="9"/>
  <c r="AS144" i="9"/>
  <c r="AR144" i="9"/>
  <c r="AQ144" i="9"/>
  <c r="AP144" i="9"/>
  <c r="AO144" i="9"/>
  <c r="AN144" i="9"/>
  <c r="AM144" i="9"/>
  <c r="AL144" i="9"/>
  <c r="AK144" i="9"/>
  <c r="AJ144" i="9"/>
  <c r="AI144" i="9"/>
  <c r="AH144" i="9"/>
  <c r="AG144" i="9"/>
  <c r="AF144" i="9"/>
  <c r="AE144" i="9"/>
  <c r="AD144" i="9"/>
  <c r="AC144" i="9"/>
  <c r="AB144" i="9"/>
  <c r="AA144" i="9"/>
  <c r="Z144" i="9"/>
  <c r="Y144" i="9"/>
  <c r="X144" i="9"/>
  <c r="W144" i="9"/>
  <c r="V144" i="9"/>
  <c r="U144" i="9"/>
  <c r="T144" i="9"/>
  <c r="S144" i="9"/>
  <c r="R144" i="9"/>
  <c r="Q144" i="9"/>
  <c r="P144" i="9"/>
  <c r="O144" i="9"/>
  <c r="N144" i="9"/>
  <c r="M144" i="9"/>
  <c r="L144" i="9"/>
  <c r="K144" i="9"/>
  <c r="J144" i="9"/>
  <c r="I144" i="9"/>
  <c r="H144" i="9"/>
  <c r="G144" i="9"/>
  <c r="F144" i="9"/>
  <c r="E144" i="9"/>
  <c r="D144" i="9"/>
  <c r="C144" i="9"/>
  <c r="B144" i="9"/>
  <c r="UB143" i="9"/>
  <c r="UA143" i="9"/>
  <c r="TZ143" i="9"/>
  <c r="TY143" i="9"/>
  <c r="TX143" i="9"/>
  <c r="TW143" i="9"/>
  <c r="TV143" i="9"/>
  <c r="TU143" i="9"/>
  <c r="TT143" i="9"/>
  <c r="TS143" i="9"/>
  <c r="TR143" i="9"/>
  <c r="TQ143" i="9"/>
  <c r="TP143" i="9"/>
  <c r="TO143" i="9"/>
  <c r="TN143" i="9"/>
  <c r="TM143" i="9"/>
  <c r="TL143" i="9"/>
  <c r="TK143" i="9"/>
  <c r="TJ143" i="9"/>
  <c r="TI143" i="9"/>
  <c r="TH143" i="9"/>
  <c r="TG143" i="9"/>
  <c r="TF143" i="9"/>
  <c r="TE143" i="9"/>
  <c r="TD143" i="9"/>
  <c r="TC143" i="9"/>
  <c r="TB143" i="9"/>
  <c r="TA143" i="9"/>
  <c r="SZ143" i="9"/>
  <c r="SY143" i="9"/>
  <c r="SX143" i="9"/>
  <c r="SW143" i="9"/>
  <c r="SV143" i="9"/>
  <c r="SU143" i="9"/>
  <c r="ST143" i="9"/>
  <c r="SS143" i="9"/>
  <c r="SR143" i="9"/>
  <c r="SQ143" i="9"/>
  <c r="SP143" i="9"/>
  <c r="SO143" i="9"/>
  <c r="SN143" i="9"/>
  <c r="SM143" i="9"/>
  <c r="SL143" i="9"/>
  <c r="SK143" i="9"/>
  <c r="SJ143" i="9"/>
  <c r="SI143" i="9"/>
  <c r="SH143" i="9"/>
  <c r="SG143" i="9"/>
  <c r="SF143" i="9"/>
  <c r="SE143" i="9"/>
  <c r="SD143" i="9"/>
  <c r="SC143" i="9"/>
  <c r="SB143" i="9"/>
  <c r="SA143" i="9"/>
  <c r="RZ143" i="9"/>
  <c r="RY143" i="9"/>
  <c r="RX143" i="9"/>
  <c r="RW143" i="9"/>
  <c r="RV143" i="9"/>
  <c r="RU143" i="9"/>
  <c r="RT143" i="9"/>
  <c r="RS143" i="9"/>
  <c r="RR143" i="9"/>
  <c r="RQ143" i="9"/>
  <c r="RP143" i="9"/>
  <c r="RO143" i="9"/>
  <c r="RN143" i="9"/>
  <c r="RM143" i="9"/>
  <c r="RL143" i="9"/>
  <c r="RK143" i="9"/>
  <c r="RJ143" i="9"/>
  <c r="RI143" i="9"/>
  <c r="RH143" i="9"/>
  <c r="RG143" i="9"/>
  <c r="RF143" i="9"/>
  <c r="RE143" i="9"/>
  <c r="RD143" i="9"/>
  <c r="RC143" i="9"/>
  <c r="RB143" i="9"/>
  <c r="RA143" i="9"/>
  <c r="QZ143" i="9"/>
  <c r="QY143" i="9"/>
  <c r="QX143" i="9"/>
  <c r="QW143" i="9"/>
  <c r="QV143" i="9"/>
  <c r="QU143" i="9"/>
  <c r="QT143" i="9"/>
  <c r="QS143" i="9"/>
  <c r="QR143" i="9"/>
  <c r="QQ143" i="9"/>
  <c r="QP143" i="9"/>
  <c r="QO143" i="9"/>
  <c r="QN143" i="9"/>
  <c r="QM143" i="9"/>
  <c r="QL143" i="9"/>
  <c r="QK143" i="9"/>
  <c r="QJ143" i="9"/>
  <c r="QI143" i="9"/>
  <c r="QH143" i="9"/>
  <c r="QG143" i="9"/>
  <c r="QF143" i="9"/>
  <c r="QE143" i="9"/>
  <c r="QD143" i="9"/>
  <c r="QC143" i="9"/>
  <c r="QB143" i="9"/>
  <c r="QA143" i="9"/>
  <c r="PZ143" i="9"/>
  <c r="PY143" i="9"/>
  <c r="PX143" i="9"/>
  <c r="PW143" i="9"/>
  <c r="PV143" i="9"/>
  <c r="PU143" i="9"/>
  <c r="PT143" i="9"/>
  <c r="PS143" i="9"/>
  <c r="PR143" i="9"/>
  <c r="PQ143" i="9"/>
  <c r="PP143" i="9"/>
  <c r="PO143" i="9"/>
  <c r="PN143" i="9"/>
  <c r="PM143" i="9"/>
  <c r="PL143" i="9"/>
  <c r="PK143" i="9"/>
  <c r="PJ143" i="9"/>
  <c r="PI143" i="9"/>
  <c r="PH143" i="9"/>
  <c r="PG143" i="9"/>
  <c r="PF143" i="9"/>
  <c r="PE143" i="9"/>
  <c r="PD143" i="9"/>
  <c r="PC143" i="9"/>
  <c r="PB143" i="9"/>
  <c r="PA143" i="9"/>
  <c r="OZ143" i="9"/>
  <c r="OY143" i="9"/>
  <c r="OX143" i="9"/>
  <c r="OW143" i="9"/>
  <c r="OV143" i="9"/>
  <c r="OU143" i="9"/>
  <c r="OT143" i="9"/>
  <c r="OS143" i="9"/>
  <c r="OR143" i="9"/>
  <c r="OQ143" i="9"/>
  <c r="OP143" i="9"/>
  <c r="OO143" i="9"/>
  <c r="ON143" i="9"/>
  <c r="OM143" i="9"/>
  <c r="OL143" i="9"/>
  <c r="OK143" i="9"/>
  <c r="OJ143" i="9"/>
  <c r="OI143" i="9"/>
  <c r="OH143" i="9"/>
  <c r="OG143" i="9"/>
  <c r="OF143" i="9"/>
  <c r="OE143" i="9"/>
  <c r="OD143" i="9"/>
  <c r="OC143" i="9"/>
  <c r="OB143" i="9"/>
  <c r="OA143" i="9"/>
  <c r="NZ143" i="9"/>
  <c r="NY143" i="9"/>
  <c r="NX143" i="9"/>
  <c r="NW143" i="9"/>
  <c r="NV143" i="9"/>
  <c r="NU143" i="9"/>
  <c r="NT143" i="9"/>
  <c r="NS143" i="9"/>
  <c r="NR143" i="9"/>
  <c r="NQ143" i="9"/>
  <c r="NP143" i="9"/>
  <c r="NO143" i="9"/>
  <c r="NN143" i="9"/>
  <c r="NM143" i="9"/>
  <c r="NL143" i="9"/>
  <c r="NK143" i="9"/>
  <c r="NJ143" i="9"/>
  <c r="NI143" i="9"/>
  <c r="NH143" i="9"/>
  <c r="NG143" i="9"/>
  <c r="NF143" i="9"/>
  <c r="NE143" i="9"/>
  <c r="ND143" i="9"/>
  <c r="NC143" i="9"/>
  <c r="NB143" i="9"/>
  <c r="NA143" i="9"/>
  <c r="MZ143" i="9"/>
  <c r="MY143" i="9"/>
  <c r="MX143" i="9"/>
  <c r="MW143" i="9"/>
  <c r="MV143" i="9"/>
  <c r="MU143" i="9"/>
  <c r="MT143" i="9"/>
  <c r="MS143" i="9"/>
  <c r="MR143" i="9"/>
  <c r="MQ143" i="9"/>
  <c r="MP143" i="9"/>
  <c r="MO143" i="9"/>
  <c r="MN143" i="9"/>
  <c r="MM143" i="9"/>
  <c r="ML143" i="9"/>
  <c r="MK143" i="9"/>
  <c r="MJ143" i="9"/>
  <c r="MI143" i="9"/>
  <c r="MH143" i="9"/>
  <c r="MG143" i="9"/>
  <c r="MF143" i="9"/>
  <c r="ME143" i="9"/>
  <c r="MD143" i="9"/>
  <c r="MC143" i="9"/>
  <c r="MB143" i="9"/>
  <c r="MA143" i="9"/>
  <c r="LZ143" i="9"/>
  <c r="LY143" i="9"/>
  <c r="LX143" i="9"/>
  <c r="LW143" i="9"/>
  <c r="LV143" i="9"/>
  <c r="LU143" i="9"/>
  <c r="LT143" i="9"/>
  <c r="LS143" i="9"/>
  <c r="LR143" i="9"/>
  <c r="LQ143" i="9"/>
  <c r="LP143" i="9"/>
  <c r="LO143" i="9"/>
  <c r="LN143" i="9"/>
  <c r="LM143" i="9"/>
  <c r="LL143" i="9"/>
  <c r="LK143" i="9"/>
  <c r="LJ143" i="9"/>
  <c r="LI143" i="9"/>
  <c r="LH143" i="9"/>
  <c r="LG143" i="9"/>
  <c r="LF143" i="9"/>
  <c r="LE143" i="9"/>
  <c r="LD143" i="9"/>
  <c r="LC143" i="9"/>
  <c r="LB143" i="9"/>
  <c r="LA143" i="9"/>
  <c r="KZ143" i="9"/>
  <c r="KY143" i="9"/>
  <c r="KX143" i="9"/>
  <c r="KW143" i="9"/>
  <c r="KV143" i="9"/>
  <c r="KU143" i="9"/>
  <c r="KT143" i="9"/>
  <c r="KS143" i="9"/>
  <c r="KR143" i="9"/>
  <c r="KQ143" i="9"/>
  <c r="KP143" i="9"/>
  <c r="KO143" i="9"/>
  <c r="KN143" i="9"/>
  <c r="KM143" i="9"/>
  <c r="KL143" i="9"/>
  <c r="KK143" i="9"/>
  <c r="KJ143" i="9"/>
  <c r="KI143" i="9"/>
  <c r="KH143" i="9"/>
  <c r="KG143" i="9"/>
  <c r="KF143" i="9"/>
  <c r="KE143" i="9"/>
  <c r="KD143" i="9"/>
  <c r="KC143" i="9"/>
  <c r="KB143" i="9"/>
  <c r="KA143" i="9"/>
  <c r="JZ143" i="9"/>
  <c r="JY143" i="9"/>
  <c r="JX143" i="9"/>
  <c r="JW143" i="9"/>
  <c r="JV143" i="9"/>
  <c r="JU143" i="9"/>
  <c r="JT143" i="9"/>
  <c r="JS143" i="9"/>
  <c r="JR143" i="9"/>
  <c r="JQ143" i="9"/>
  <c r="JP143" i="9"/>
  <c r="JO143" i="9"/>
  <c r="JN143" i="9"/>
  <c r="JM143" i="9"/>
  <c r="JL143" i="9"/>
  <c r="JK143" i="9"/>
  <c r="JJ143" i="9"/>
  <c r="JI143" i="9"/>
  <c r="JH143" i="9"/>
  <c r="JG143" i="9"/>
  <c r="JF143" i="9"/>
  <c r="JE143" i="9"/>
  <c r="JD143" i="9"/>
  <c r="JC143" i="9"/>
  <c r="JB143" i="9"/>
  <c r="JA143" i="9"/>
  <c r="IZ143" i="9"/>
  <c r="IY143" i="9"/>
  <c r="IX143" i="9"/>
  <c r="IW143" i="9"/>
  <c r="IV143" i="9"/>
  <c r="IU143" i="9"/>
  <c r="IT143" i="9"/>
  <c r="IS143" i="9"/>
  <c r="IR143" i="9"/>
  <c r="IQ143" i="9"/>
  <c r="IP143" i="9"/>
  <c r="IO143" i="9"/>
  <c r="IN143" i="9"/>
  <c r="IM143" i="9"/>
  <c r="IL143" i="9"/>
  <c r="IK143" i="9"/>
  <c r="IJ143" i="9"/>
  <c r="II143" i="9"/>
  <c r="IH143" i="9"/>
  <c r="IG143" i="9"/>
  <c r="IF143" i="9"/>
  <c r="IE143" i="9"/>
  <c r="ID143" i="9"/>
  <c r="IC143" i="9"/>
  <c r="IB143" i="9"/>
  <c r="IA143" i="9"/>
  <c r="HZ143" i="9"/>
  <c r="HY143" i="9"/>
  <c r="HX143" i="9"/>
  <c r="HW143" i="9"/>
  <c r="HV143" i="9"/>
  <c r="HU143" i="9"/>
  <c r="HT143" i="9"/>
  <c r="HS143" i="9"/>
  <c r="HR143" i="9"/>
  <c r="HQ143" i="9"/>
  <c r="HP143" i="9"/>
  <c r="HO143" i="9"/>
  <c r="HN143" i="9"/>
  <c r="HM143" i="9"/>
  <c r="HL143" i="9"/>
  <c r="HK143" i="9"/>
  <c r="HJ143" i="9"/>
  <c r="HI143" i="9"/>
  <c r="HH143" i="9"/>
  <c r="HG143" i="9"/>
  <c r="HF143" i="9"/>
  <c r="HE143" i="9"/>
  <c r="HD143" i="9"/>
  <c r="HC143" i="9"/>
  <c r="HB143" i="9"/>
  <c r="HA143" i="9"/>
  <c r="GZ143" i="9"/>
  <c r="GY143" i="9"/>
  <c r="GX143" i="9"/>
  <c r="GW143" i="9"/>
  <c r="GV143" i="9"/>
  <c r="GU143" i="9"/>
  <c r="GT143" i="9"/>
  <c r="GS143" i="9"/>
  <c r="GR143" i="9"/>
  <c r="GQ143" i="9"/>
  <c r="GP143" i="9"/>
  <c r="GO143" i="9"/>
  <c r="GN143" i="9"/>
  <c r="GM143" i="9"/>
  <c r="GL143" i="9"/>
  <c r="GK143" i="9"/>
  <c r="GJ143" i="9"/>
  <c r="GI143" i="9"/>
  <c r="GH143" i="9"/>
  <c r="GG143" i="9"/>
  <c r="GF143" i="9"/>
  <c r="GE143" i="9"/>
  <c r="GD143" i="9"/>
  <c r="GC143" i="9"/>
  <c r="GB143" i="9"/>
  <c r="GA143" i="9"/>
  <c r="FZ143" i="9"/>
  <c r="FY143" i="9"/>
  <c r="FX143" i="9"/>
  <c r="FW143" i="9"/>
  <c r="FV143" i="9"/>
  <c r="FU143" i="9"/>
  <c r="FT143" i="9"/>
  <c r="FS143" i="9"/>
  <c r="FR143" i="9"/>
  <c r="FQ143" i="9"/>
  <c r="FP143" i="9"/>
  <c r="FO143" i="9"/>
  <c r="FN143" i="9"/>
  <c r="FM143" i="9"/>
  <c r="FL143" i="9"/>
  <c r="FK143" i="9"/>
  <c r="FJ143" i="9"/>
  <c r="FI143" i="9"/>
  <c r="FH143" i="9"/>
  <c r="FG143" i="9"/>
  <c r="FF143" i="9"/>
  <c r="FE143" i="9"/>
  <c r="FD143" i="9"/>
  <c r="FC143" i="9"/>
  <c r="FB143" i="9"/>
  <c r="FA143" i="9"/>
  <c r="EZ143" i="9"/>
  <c r="EY143" i="9"/>
  <c r="EX143" i="9"/>
  <c r="EW143" i="9"/>
  <c r="EV143" i="9"/>
  <c r="EU143" i="9"/>
  <c r="ET143" i="9"/>
  <c r="ES143" i="9"/>
  <c r="ER143" i="9"/>
  <c r="EQ143" i="9"/>
  <c r="EP143" i="9"/>
  <c r="EO143" i="9"/>
  <c r="EN143" i="9"/>
  <c r="EM143" i="9"/>
  <c r="EL143" i="9"/>
  <c r="EK143" i="9"/>
  <c r="EJ143" i="9"/>
  <c r="EI143" i="9"/>
  <c r="EH143" i="9"/>
  <c r="EG143" i="9"/>
  <c r="EF143" i="9"/>
  <c r="EE143" i="9"/>
  <c r="ED143" i="9"/>
  <c r="EC143" i="9"/>
  <c r="EB143" i="9"/>
  <c r="EA143" i="9"/>
  <c r="DZ143" i="9"/>
  <c r="DY143" i="9"/>
  <c r="DX143" i="9"/>
  <c r="DW143" i="9"/>
  <c r="DV143" i="9"/>
  <c r="DU143" i="9"/>
  <c r="DT143" i="9"/>
  <c r="DS143" i="9"/>
  <c r="DR143" i="9"/>
  <c r="DQ143" i="9"/>
  <c r="DP143" i="9"/>
  <c r="DO143" i="9"/>
  <c r="DN143" i="9"/>
  <c r="DM143" i="9"/>
  <c r="DL143" i="9"/>
  <c r="DK143" i="9"/>
  <c r="DJ143" i="9"/>
  <c r="DI143" i="9"/>
  <c r="DH143" i="9"/>
  <c r="DG143" i="9"/>
  <c r="DF143" i="9"/>
  <c r="DE143" i="9"/>
  <c r="DD143" i="9"/>
  <c r="DC143" i="9"/>
  <c r="DB143" i="9"/>
  <c r="DA143" i="9"/>
  <c r="CZ143" i="9"/>
  <c r="CY143" i="9"/>
  <c r="CX143" i="9"/>
  <c r="CW143" i="9"/>
  <c r="CV143" i="9"/>
  <c r="CU143" i="9"/>
  <c r="CT143" i="9"/>
  <c r="CS143" i="9"/>
  <c r="CR143" i="9"/>
  <c r="CQ143" i="9"/>
  <c r="CP143" i="9"/>
  <c r="CO143" i="9"/>
  <c r="CN143" i="9"/>
  <c r="CM143" i="9"/>
  <c r="CL143" i="9"/>
  <c r="CK143" i="9"/>
  <c r="CJ143" i="9"/>
  <c r="CI143" i="9"/>
  <c r="CH143" i="9"/>
  <c r="CG143" i="9"/>
  <c r="CF143" i="9"/>
  <c r="CE143" i="9"/>
  <c r="CD143" i="9"/>
  <c r="CC143" i="9"/>
  <c r="CB143" i="9"/>
  <c r="CA143" i="9"/>
  <c r="BZ143" i="9"/>
  <c r="BY143" i="9"/>
  <c r="BX143" i="9"/>
  <c r="BW143" i="9"/>
  <c r="BV143" i="9"/>
  <c r="BU143" i="9"/>
  <c r="BT143" i="9"/>
  <c r="BS143" i="9"/>
  <c r="BR143" i="9"/>
  <c r="BQ143" i="9"/>
  <c r="BP143" i="9"/>
  <c r="BO143" i="9"/>
  <c r="BN143" i="9"/>
  <c r="BM143" i="9"/>
  <c r="BL143" i="9"/>
  <c r="BK143" i="9"/>
  <c r="BJ143" i="9"/>
  <c r="BI143" i="9"/>
  <c r="BH143" i="9"/>
  <c r="BG143" i="9"/>
  <c r="BF143" i="9"/>
  <c r="BE143" i="9"/>
  <c r="BD143" i="9"/>
  <c r="BC143" i="9"/>
  <c r="BB143" i="9"/>
  <c r="BA143" i="9"/>
  <c r="AZ143" i="9"/>
  <c r="AY143" i="9"/>
  <c r="AX143" i="9"/>
  <c r="AW143" i="9"/>
  <c r="AV143" i="9"/>
  <c r="AU143" i="9"/>
  <c r="AT143" i="9"/>
  <c r="AS143" i="9"/>
  <c r="AR143" i="9"/>
  <c r="AQ143" i="9"/>
  <c r="AP143" i="9"/>
  <c r="AO143" i="9"/>
  <c r="AN143" i="9"/>
  <c r="AM143" i="9"/>
  <c r="AL143" i="9"/>
  <c r="AK143" i="9"/>
  <c r="AJ143" i="9"/>
  <c r="AI143" i="9"/>
  <c r="AH143" i="9"/>
  <c r="AG143" i="9"/>
  <c r="AF143" i="9"/>
  <c r="AE143" i="9"/>
  <c r="AD143" i="9"/>
  <c r="AC143" i="9"/>
  <c r="AB143" i="9"/>
  <c r="AA143" i="9"/>
  <c r="Z143" i="9"/>
  <c r="Y143" i="9"/>
  <c r="X143" i="9"/>
  <c r="W143" i="9"/>
  <c r="V143" i="9"/>
  <c r="U143" i="9"/>
  <c r="T143" i="9"/>
  <c r="S143" i="9"/>
  <c r="R143" i="9"/>
  <c r="Q143" i="9"/>
  <c r="P143" i="9"/>
  <c r="O143" i="9"/>
  <c r="N143" i="9"/>
  <c r="M143" i="9"/>
  <c r="L143" i="9"/>
  <c r="K143" i="9"/>
  <c r="J143" i="9"/>
  <c r="I143" i="9"/>
  <c r="H143" i="9"/>
  <c r="G143" i="9"/>
  <c r="F143" i="9"/>
  <c r="E143" i="9"/>
  <c r="D143" i="9"/>
  <c r="C143" i="9"/>
  <c r="B143" i="9"/>
  <c r="UB142" i="9"/>
  <c r="UA142" i="9"/>
  <c r="TZ142" i="9"/>
  <c r="TY142" i="9"/>
  <c r="TX142" i="9"/>
  <c r="TW142" i="9"/>
  <c r="TV142" i="9"/>
  <c r="TU142" i="9"/>
  <c r="TT142" i="9"/>
  <c r="TS142" i="9"/>
  <c r="TR142" i="9"/>
  <c r="TQ142" i="9"/>
  <c r="TP142" i="9"/>
  <c r="TO142" i="9"/>
  <c r="TN142" i="9"/>
  <c r="TM142" i="9"/>
  <c r="TL142" i="9"/>
  <c r="TK142" i="9"/>
  <c r="TJ142" i="9"/>
  <c r="TI142" i="9"/>
  <c r="TH142" i="9"/>
  <c r="TG142" i="9"/>
  <c r="TF142" i="9"/>
  <c r="TE142" i="9"/>
  <c r="TD142" i="9"/>
  <c r="TC142" i="9"/>
  <c r="TB142" i="9"/>
  <c r="TA142" i="9"/>
  <c r="SZ142" i="9"/>
  <c r="SY142" i="9"/>
  <c r="SX142" i="9"/>
  <c r="SW142" i="9"/>
  <c r="SV142" i="9"/>
  <c r="SU142" i="9"/>
  <c r="ST142" i="9"/>
  <c r="SS142" i="9"/>
  <c r="SR142" i="9"/>
  <c r="SQ142" i="9"/>
  <c r="SP142" i="9"/>
  <c r="SO142" i="9"/>
  <c r="SN142" i="9"/>
  <c r="SM142" i="9"/>
  <c r="SL142" i="9"/>
  <c r="SK142" i="9"/>
  <c r="SJ142" i="9"/>
  <c r="SI142" i="9"/>
  <c r="SH142" i="9"/>
  <c r="SG142" i="9"/>
  <c r="SF142" i="9"/>
  <c r="SE142" i="9"/>
  <c r="SD142" i="9"/>
  <c r="SC142" i="9"/>
  <c r="SB142" i="9"/>
  <c r="SA142" i="9"/>
  <c r="RZ142" i="9"/>
  <c r="RY142" i="9"/>
  <c r="RX142" i="9"/>
  <c r="RW142" i="9"/>
  <c r="RV142" i="9"/>
  <c r="RU142" i="9"/>
  <c r="RT142" i="9"/>
  <c r="RS142" i="9"/>
  <c r="RR142" i="9"/>
  <c r="RQ142" i="9"/>
  <c r="RP142" i="9"/>
  <c r="RO142" i="9"/>
  <c r="RN142" i="9"/>
  <c r="RM142" i="9"/>
  <c r="RL142" i="9"/>
  <c r="RK142" i="9"/>
  <c r="RJ142" i="9"/>
  <c r="RI142" i="9"/>
  <c r="RH142" i="9"/>
  <c r="RG142" i="9"/>
  <c r="RF142" i="9"/>
  <c r="RE142" i="9"/>
  <c r="RD142" i="9"/>
  <c r="RC142" i="9"/>
  <c r="RB142" i="9"/>
  <c r="RA142" i="9"/>
  <c r="QZ142" i="9"/>
  <c r="QY142" i="9"/>
  <c r="QX142" i="9"/>
  <c r="QW142" i="9"/>
  <c r="QV142" i="9"/>
  <c r="QU142" i="9"/>
  <c r="QT142" i="9"/>
  <c r="QS142" i="9"/>
  <c r="QR142" i="9"/>
  <c r="QQ142" i="9"/>
  <c r="QP142" i="9"/>
  <c r="QO142" i="9"/>
  <c r="QN142" i="9"/>
  <c r="QM142" i="9"/>
  <c r="QL142" i="9"/>
  <c r="QK142" i="9"/>
  <c r="QJ142" i="9"/>
  <c r="QI142" i="9"/>
  <c r="QH142" i="9"/>
  <c r="QG142" i="9"/>
  <c r="QF142" i="9"/>
  <c r="QE142" i="9"/>
  <c r="QD142" i="9"/>
  <c r="QC142" i="9"/>
  <c r="QB142" i="9"/>
  <c r="QA142" i="9"/>
  <c r="PZ142" i="9"/>
  <c r="PY142" i="9"/>
  <c r="PX142" i="9"/>
  <c r="PW142" i="9"/>
  <c r="PV142" i="9"/>
  <c r="PU142" i="9"/>
  <c r="PT142" i="9"/>
  <c r="PS142" i="9"/>
  <c r="PR142" i="9"/>
  <c r="PQ142" i="9"/>
  <c r="PP142" i="9"/>
  <c r="PO142" i="9"/>
  <c r="PN142" i="9"/>
  <c r="PM142" i="9"/>
  <c r="PL142" i="9"/>
  <c r="PK142" i="9"/>
  <c r="PJ142" i="9"/>
  <c r="PI142" i="9"/>
  <c r="PH142" i="9"/>
  <c r="PG142" i="9"/>
  <c r="PF142" i="9"/>
  <c r="PE142" i="9"/>
  <c r="PD142" i="9"/>
  <c r="PC142" i="9"/>
  <c r="PB142" i="9"/>
  <c r="PA142" i="9"/>
  <c r="OZ142" i="9"/>
  <c r="OY142" i="9"/>
  <c r="OX142" i="9"/>
  <c r="OW142" i="9"/>
  <c r="OV142" i="9"/>
  <c r="OU142" i="9"/>
  <c r="OT142" i="9"/>
  <c r="OS142" i="9"/>
  <c r="OR142" i="9"/>
  <c r="OQ142" i="9"/>
  <c r="OP142" i="9"/>
  <c r="OO142" i="9"/>
  <c r="ON142" i="9"/>
  <c r="OM142" i="9"/>
  <c r="OL142" i="9"/>
  <c r="OK142" i="9"/>
  <c r="OJ142" i="9"/>
  <c r="OI142" i="9"/>
  <c r="OH142" i="9"/>
  <c r="OG142" i="9"/>
  <c r="OF142" i="9"/>
  <c r="OE142" i="9"/>
  <c r="OD142" i="9"/>
  <c r="OC142" i="9"/>
  <c r="OB142" i="9"/>
  <c r="OA142" i="9"/>
  <c r="NZ142" i="9"/>
  <c r="NY142" i="9"/>
  <c r="NX142" i="9"/>
  <c r="NW142" i="9"/>
  <c r="NV142" i="9"/>
  <c r="NU142" i="9"/>
  <c r="NT142" i="9"/>
  <c r="NS142" i="9"/>
  <c r="NR142" i="9"/>
  <c r="NQ142" i="9"/>
  <c r="NP142" i="9"/>
  <c r="NO142" i="9"/>
  <c r="NN142" i="9"/>
  <c r="NM142" i="9"/>
  <c r="NL142" i="9"/>
  <c r="NK142" i="9"/>
  <c r="NJ142" i="9"/>
  <c r="NI142" i="9"/>
  <c r="NH142" i="9"/>
  <c r="NG142" i="9"/>
  <c r="NF142" i="9"/>
  <c r="NE142" i="9"/>
  <c r="ND142" i="9"/>
  <c r="NC142" i="9"/>
  <c r="NB142" i="9"/>
  <c r="NA142" i="9"/>
  <c r="MZ142" i="9"/>
  <c r="MY142" i="9"/>
  <c r="MX142" i="9"/>
  <c r="MW142" i="9"/>
  <c r="MV142" i="9"/>
  <c r="MU142" i="9"/>
  <c r="MT142" i="9"/>
  <c r="MS142" i="9"/>
  <c r="MR142" i="9"/>
  <c r="MQ142" i="9"/>
  <c r="MP142" i="9"/>
  <c r="MO142" i="9"/>
  <c r="MN142" i="9"/>
  <c r="MM142" i="9"/>
  <c r="ML142" i="9"/>
  <c r="MK142" i="9"/>
  <c r="MJ142" i="9"/>
  <c r="MI142" i="9"/>
  <c r="MH142" i="9"/>
  <c r="MG142" i="9"/>
  <c r="MF142" i="9"/>
  <c r="ME142" i="9"/>
  <c r="MD142" i="9"/>
  <c r="MC142" i="9"/>
  <c r="MB142" i="9"/>
  <c r="MA142" i="9"/>
  <c r="LZ142" i="9"/>
  <c r="LY142" i="9"/>
  <c r="LX142" i="9"/>
  <c r="LW142" i="9"/>
  <c r="LV142" i="9"/>
  <c r="LU142" i="9"/>
  <c r="LT142" i="9"/>
  <c r="LS142" i="9"/>
  <c r="LR142" i="9"/>
  <c r="LQ142" i="9"/>
  <c r="LP142" i="9"/>
  <c r="LO142" i="9"/>
  <c r="LN142" i="9"/>
  <c r="LM142" i="9"/>
  <c r="LL142" i="9"/>
  <c r="LK142" i="9"/>
  <c r="LJ142" i="9"/>
  <c r="LI142" i="9"/>
  <c r="LH142" i="9"/>
  <c r="LG142" i="9"/>
  <c r="LF142" i="9"/>
  <c r="LE142" i="9"/>
  <c r="LD142" i="9"/>
  <c r="LC142" i="9"/>
  <c r="LB142" i="9"/>
  <c r="LA142" i="9"/>
  <c r="KZ142" i="9"/>
  <c r="KY142" i="9"/>
  <c r="KX142" i="9"/>
  <c r="KW142" i="9"/>
  <c r="KV142" i="9"/>
  <c r="KU142" i="9"/>
  <c r="KT142" i="9"/>
  <c r="KS142" i="9"/>
  <c r="KR142" i="9"/>
  <c r="KQ142" i="9"/>
  <c r="KP142" i="9"/>
  <c r="KO142" i="9"/>
  <c r="KN142" i="9"/>
  <c r="KM142" i="9"/>
  <c r="KL142" i="9"/>
  <c r="KK142" i="9"/>
  <c r="KJ142" i="9"/>
  <c r="KI142" i="9"/>
  <c r="KH142" i="9"/>
  <c r="KG142" i="9"/>
  <c r="KF142" i="9"/>
  <c r="KE142" i="9"/>
  <c r="KD142" i="9"/>
  <c r="KC142" i="9"/>
  <c r="KB142" i="9"/>
  <c r="KA142" i="9"/>
  <c r="JZ142" i="9"/>
  <c r="JY142" i="9"/>
  <c r="JX142" i="9"/>
  <c r="JW142" i="9"/>
  <c r="JV142" i="9"/>
  <c r="JU142" i="9"/>
  <c r="JT142" i="9"/>
  <c r="JS142" i="9"/>
  <c r="JR142" i="9"/>
  <c r="JQ142" i="9"/>
  <c r="JP142" i="9"/>
  <c r="JO142" i="9"/>
  <c r="JN142" i="9"/>
  <c r="JM142" i="9"/>
  <c r="JL142" i="9"/>
  <c r="JK142" i="9"/>
  <c r="JJ142" i="9"/>
  <c r="JI142" i="9"/>
  <c r="JH142" i="9"/>
  <c r="JG142" i="9"/>
  <c r="JF142" i="9"/>
  <c r="JE142" i="9"/>
  <c r="JD142" i="9"/>
  <c r="JC142" i="9"/>
  <c r="JB142" i="9"/>
  <c r="JA142" i="9"/>
  <c r="IZ142" i="9"/>
  <c r="IY142" i="9"/>
  <c r="IX142" i="9"/>
  <c r="IW142" i="9"/>
  <c r="IV142" i="9"/>
  <c r="IU142" i="9"/>
  <c r="IT142" i="9"/>
  <c r="IS142" i="9"/>
  <c r="IR142" i="9"/>
  <c r="IQ142" i="9"/>
  <c r="IP142" i="9"/>
  <c r="IO142" i="9"/>
  <c r="IN142" i="9"/>
  <c r="IM142" i="9"/>
  <c r="IL142" i="9"/>
  <c r="IK142" i="9"/>
  <c r="IJ142" i="9"/>
  <c r="II142" i="9"/>
  <c r="IH142" i="9"/>
  <c r="IG142" i="9"/>
  <c r="IF142" i="9"/>
  <c r="IE142" i="9"/>
  <c r="ID142" i="9"/>
  <c r="IC142" i="9"/>
  <c r="IB142" i="9"/>
  <c r="IA142" i="9"/>
  <c r="HZ142" i="9"/>
  <c r="HY142" i="9"/>
  <c r="HX142" i="9"/>
  <c r="HW142" i="9"/>
  <c r="HV142" i="9"/>
  <c r="HU142" i="9"/>
  <c r="HT142" i="9"/>
  <c r="HS142" i="9"/>
  <c r="HR142" i="9"/>
  <c r="HQ142" i="9"/>
  <c r="HP142" i="9"/>
  <c r="HO142" i="9"/>
  <c r="HN142" i="9"/>
  <c r="HM142" i="9"/>
  <c r="HL142" i="9"/>
  <c r="HK142" i="9"/>
  <c r="HJ142" i="9"/>
  <c r="HI142" i="9"/>
  <c r="HH142" i="9"/>
  <c r="HG142" i="9"/>
  <c r="HF142" i="9"/>
  <c r="HE142" i="9"/>
  <c r="HD142" i="9"/>
  <c r="HC142" i="9"/>
  <c r="HB142" i="9"/>
  <c r="HA142" i="9"/>
  <c r="GZ142" i="9"/>
  <c r="GY142" i="9"/>
  <c r="GX142" i="9"/>
  <c r="GW142" i="9"/>
  <c r="GV142" i="9"/>
  <c r="GU142" i="9"/>
  <c r="GT142" i="9"/>
  <c r="GS142" i="9"/>
  <c r="GR142" i="9"/>
  <c r="GQ142" i="9"/>
  <c r="GP142" i="9"/>
  <c r="GO142" i="9"/>
  <c r="GN142" i="9"/>
  <c r="GM142" i="9"/>
  <c r="GL142" i="9"/>
  <c r="GK142" i="9"/>
  <c r="GJ142" i="9"/>
  <c r="GI142" i="9"/>
  <c r="GH142" i="9"/>
  <c r="GG142" i="9"/>
  <c r="GF142" i="9"/>
  <c r="GE142" i="9"/>
  <c r="GD142" i="9"/>
  <c r="GC142" i="9"/>
  <c r="GB142" i="9"/>
  <c r="GA142" i="9"/>
  <c r="FZ142" i="9"/>
  <c r="FY142" i="9"/>
  <c r="FX142" i="9"/>
  <c r="FW142" i="9"/>
  <c r="FV142" i="9"/>
  <c r="FU142" i="9"/>
  <c r="FT142" i="9"/>
  <c r="FS142" i="9"/>
  <c r="FR142" i="9"/>
  <c r="FQ142" i="9"/>
  <c r="FP142" i="9"/>
  <c r="FO142" i="9"/>
  <c r="FN142" i="9"/>
  <c r="FM142" i="9"/>
  <c r="FL142" i="9"/>
  <c r="FK142" i="9"/>
  <c r="FJ142" i="9"/>
  <c r="FI142" i="9"/>
  <c r="FH142" i="9"/>
  <c r="FG142" i="9"/>
  <c r="FF142" i="9"/>
  <c r="FE142" i="9"/>
  <c r="FD142" i="9"/>
  <c r="FC142" i="9"/>
  <c r="FB142" i="9"/>
  <c r="FA142" i="9"/>
  <c r="EZ142" i="9"/>
  <c r="EY142" i="9"/>
  <c r="EX142" i="9"/>
  <c r="EW142" i="9"/>
  <c r="EV142" i="9"/>
  <c r="EU142" i="9"/>
  <c r="ET142" i="9"/>
  <c r="ES142" i="9"/>
  <c r="ER142" i="9"/>
  <c r="EQ142" i="9"/>
  <c r="EP142" i="9"/>
  <c r="EO142" i="9"/>
  <c r="EN142" i="9"/>
  <c r="EM142" i="9"/>
  <c r="EL142" i="9"/>
  <c r="EK142" i="9"/>
  <c r="EJ142" i="9"/>
  <c r="EI142" i="9"/>
  <c r="EH142" i="9"/>
  <c r="EG142" i="9"/>
  <c r="EF142" i="9"/>
  <c r="EE142" i="9"/>
  <c r="ED142" i="9"/>
  <c r="EC142" i="9"/>
  <c r="EB142" i="9"/>
  <c r="EA142" i="9"/>
  <c r="DZ142" i="9"/>
  <c r="DY142" i="9"/>
  <c r="DX142" i="9"/>
  <c r="DW142" i="9"/>
  <c r="DV142" i="9"/>
  <c r="DU142" i="9"/>
  <c r="DT142" i="9"/>
  <c r="DS142" i="9"/>
  <c r="DR142" i="9"/>
  <c r="DQ142" i="9"/>
  <c r="DP142" i="9"/>
  <c r="DO142" i="9"/>
  <c r="DN142" i="9"/>
  <c r="DM142" i="9"/>
  <c r="DL142" i="9"/>
  <c r="DK142" i="9"/>
  <c r="DJ142" i="9"/>
  <c r="DI142" i="9"/>
  <c r="DH142" i="9"/>
  <c r="DG142" i="9"/>
  <c r="DF142" i="9"/>
  <c r="DE142" i="9"/>
  <c r="DD142" i="9"/>
  <c r="DC142" i="9"/>
  <c r="DB142" i="9"/>
  <c r="DA142" i="9"/>
  <c r="CZ142" i="9"/>
  <c r="CY142" i="9"/>
  <c r="CX142" i="9"/>
  <c r="CW142" i="9"/>
  <c r="CV142" i="9"/>
  <c r="CU142" i="9"/>
  <c r="CT142" i="9"/>
  <c r="CS142" i="9"/>
  <c r="CR142" i="9"/>
  <c r="CQ142" i="9"/>
  <c r="CP142" i="9"/>
  <c r="CO142" i="9"/>
  <c r="CN142" i="9"/>
  <c r="CM142" i="9"/>
  <c r="CL142" i="9"/>
  <c r="CK142" i="9"/>
  <c r="CJ142" i="9"/>
  <c r="CI142" i="9"/>
  <c r="CH142" i="9"/>
  <c r="CG142" i="9"/>
  <c r="CF142" i="9"/>
  <c r="CE142" i="9"/>
  <c r="CD142" i="9"/>
  <c r="CC142" i="9"/>
  <c r="CB142" i="9"/>
  <c r="CA142" i="9"/>
  <c r="BZ142" i="9"/>
  <c r="BY142" i="9"/>
  <c r="BX142" i="9"/>
  <c r="BW142" i="9"/>
  <c r="BV142" i="9"/>
  <c r="BU142" i="9"/>
  <c r="BT142" i="9"/>
  <c r="BS142" i="9"/>
  <c r="BR142" i="9"/>
  <c r="BQ142" i="9"/>
  <c r="BP142" i="9"/>
  <c r="BO142" i="9"/>
  <c r="BN142" i="9"/>
  <c r="BM142" i="9"/>
  <c r="BL142" i="9"/>
  <c r="BK142" i="9"/>
  <c r="BJ142" i="9"/>
  <c r="BI142" i="9"/>
  <c r="BH142" i="9"/>
  <c r="BG142" i="9"/>
  <c r="BF142" i="9"/>
  <c r="BE142" i="9"/>
  <c r="BD142" i="9"/>
  <c r="BC142" i="9"/>
  <c r="BB142" i="9"/>
  <c r="BA142" i="9"/>
  <c r="AZ142" i="9"/>
  <c r="AY142" i="9"/>
  <c r="AX142" i="9"/>
  <c r="AW142" i="9"/>
  <c r="AV142" i="9"/>
  <c r="AU142" i="9"/>
  <c r="AT142" i="9"/>
  <c r="AS142" i="9"/>
  <c r="AR142" i="9"/>
  <c r="AQ142" i="9"/>
  <c r="AP142" i="9"/>
  <c r="AO142" i="9"/>
  <c r="AN142" i="9"/>
  <c r="AM142" i="9"/>
  <c r="AL142" i="9"/>
  <c r="AK142" i="9"/>
  <c r="AJ142" i="9"/>
  <c r="AI142" i="9"/>
  <c r="AH142" i="9"/>
  <c r="AG142" i="9"/>
  <c r="AF142" i="9"/>
  <c r="AE142" i="9"/>
  <c r="AD142" i="9"/>
  <c r="AC142" i="9"/>
  <c r="AB142" i="9"/>
  <c r="AA142" i="9"/>
  <c r="Z142" i="9"/>
  <c r="Y142" i="9"/>
  <c r="X142" i="9"/>
  <c r="W142" i="9"/>
  <c r="V142" i="9"/>
  <c r="U142" i="9"/>
  <c r="T142" i="9"/>
  <c r="S142" i="9"/>
  <c r="R142" i="9"/>
  <c r="Q142" i="9"/>
  <c r="P142" i="9"/>
  <c r="O142" i="9"/>
  <c r="N142" i="9"/>
  <c r="M142" i="9"/>
  <c r="L142" i="9"/>
  <c r="K142" i="9"/>
  <c r="J142" i="9"/>
  <c r="I142" i="9"/>
  <c r="H142" i="9"/>
  <c r="G142" i="9"/>
  <c r="F142" i="9"/>
  <c r="E142" i="9"/>
  <c r="D142" i="9"/>
  <c r="C142" i="9"/>
  <c r="B142" i="9"/>
  <c r="UB141" i="9"/>
  <c r="UA141" i="9"/>
  <c r="TZ141" i="9"/>
  <c r="TY141" i="9"/>
  <c r="TX141" i="9"/>
  <c r="TW141" i="9"/>
  <c r="TV141" i="9"/>
  <c r="TU141" i="9"/>
  <c r="TT141" i="9"/>
  <c r="TS141" i="9"/>
  <c r="TR141" i="9"/>
  <c r="TQ141" i="9"/>
  <c r="TP141" i="9"/>
  <c r="TO141" i="9"/>
  <c r="TN141" i="9"/>
  <c r="TM141" i="9"/>
  <c r="TL141" i="9"/>
  <c r="TK141" i="9"/>
  <c r="TJ141" i="9"/>
  <c r="TI141" i="9"/>
  <c r="TH141" i="9"/>
  <c r="TG141" i="9"/>
  <c r="TF141" i="9"/>
  <c r="TE141" i="9"/>
  <c r="TD141" i="9"/>
  <c r="TC141" i="9"/>
  <c r="TB141" i="9"/>
  <c r="TA141" i="9"/>
  <c r="SZ141" i="9"/>
  <c r="SY141" i="9"/>
  <c r="SX141" i="9"/>
  <c r="SW141" i="9"/>
  <c r="SV141" i="9"/>
  <c r="SU141" i="9"/>
  <c r="ST141" i="9"/>
  <c r="SS141" i="9"/>
  <c r="SR141" i="9"/>
  <c r="SQ141" i="9"/>
  <c r="SP141" i="9"/>
  <c r="SO141" i="9"/>
  <c r="SN141" i="9"/>
  <c r="SM141" i="9"/>
  <c r="SL141" i="9"/>
  <c r="SK141" i="9"/>
  <c r="SJ141" i="9"/>
  <c r="SI141" i="9"/>
  <c r="SH141" i="9"/>
  <c r="SG141" i="9"/>
  <c r="SF141" i="9"/>
  <c r="SE141" i="9"/>
  <c r="SD141" i="9"/>
  <c r="SC141" i="9"/>
  <c r="SB141" i="9"/>
  <c r="SA141" i="9"/>
  <c r="RZ141" i="9"/>
  <c r="RY141" i="9"/>
  <c r="RX141" i="9"/>
  <c r="RW141" i="9"/>
  <c r="RV141" i="9"/>
  <c r="RU141" i="9"/>
  <c r="RT141" i="9"/>
  <c r="RS141" i="9"/>
  <c r="RR141" i="9"/>
  <c r="RQ141" i="9"/>
  <c r="RP141" i="9"/>
  <c r="RO141" i="9"/>
  <c r="RN141" i="9"/>
  <c r="RM141" i="9"/>
  <c r="RL141" i="9"/>
  <c r="RK141" i="9"/>
  <c r="RJ141" i="9"/>
  <c r="RI141" i="9"/>
  <c r="RH141" i="9"/>
  <c r="RG141" i="9"/>
  <c r="RF141" i="9"/>
  <c r="RE141" i="9"/>
  <c r="RD141" i="9"/>
  <c r="RC141" i="9"/>
  <c r="RB141" i="9"/>
  <c r="RA141" i="9"/>
  <c r="QZ141" i="9"/>
  <c r="QY141" i="9"/>
  <c r="QX141" i="9"/>
  <c r="QW141" i="9"/>
  <c r="QV141" i="9"/>
  <c r="QU141" i="9"/>
  <c r="QT141" i="9"/>
  <c r="QS141" i="9"/>
  <c r="QR141" i="9"/>
  <c r="QQ141" i="9"/>
  <c r="QP141" i="9"/>
  <c r="QO141" i="9"/>
  <c r="QN141" i="9"/>
  <c r="QM141" i="9"/>
  <c r="QL141" i="9"/>
  <c r="QK141" i="9"/>
  <c r="QJ141" i="9"/>
  <c r="QI141" i="9"/>
  <c r="QH141" i="9"/>
  <c r="QG141" i="9"/>
  <c r="QF141" i="9"/>
  <c r="QE141" i="9"/>
  <c r="QD141" i="9"/>
  <c r="QC141" i="9"/>
  <c r="QB141" i="9"/>
  <c r="QA141" i="9"/>
  <c r="PZ141" i="9"/>
  <c r="PY141" i="9"/>
  <c r="PX141" i="9"/>
  <c r="PW141" i="9"/>
  <c r="PV141" i="9"/>
  <c r="PU141" i="9"/>
  <c r="PT141" i="9"/>
  <c r="PS141" i="9"/>
  <c r="PR141" i="9"/>
  <c r="PQ141" i="9"/>
  <c r="PP141" i="9"/>
  <c r="PO141" i="9"/>
  <c r="PN141" i="9"/>
  <c r="PM141" i="9"/>
  <c r="PL141" i="9"/>
  <c r="PK141" i="9"/>
  <c r="PJ141" i="9"/>
  <c r="PI141" i="9"/>
  <c r="PH141" i="9"/>
  <c r="PG141" i="9"/>
  <c r="PF141" i="9"/>
  <c r="PE141" i="9"/>
  <c r="PD141" i="9"/>
  <c r="PC141" i="9"/>
  <c r="PB141" i="9"/>
  <c r="PA141" i="9"/>
  <c r="OZ141" i="9"/>
  <c r="OY141" i="9"/>
  <c r="OX141" i="9"/>
  <c r="OW141" i="9"/>
  <c r="OV141" i="9"/>
  <c r="OU141" i="9"/>
  <c r="OT141" i="9"/>
  <c r="OS141" i="9"/>
  <c r="OR141" i="9"/>
  <c r="OQ141" i="9"/>
  <c r="OP141" i="9"/>
  <c r="OO141" i="9"/>
  <c r="ON141" i="9"/>
  <c r="OM141" i="9"/>
  <c r="OL141" i="9"/>
  <c r="OK141" i="9"/>
  <c r="OJ141" i="9"/>
  <c r="OI141" i="9"/>
  <c r="OH141" i="9"/>
  <c r="OG141" i="9"/>
  <c r="OF141" i="9"/>
  <c r="OE141" i="9"/>
  <c r="OD141" i="9"/>
  <c r="OC141" i="9"/>
  <c r="OB141" i="9"/>
  <c r="OA141" i="9"/>
  <c r="NZ141" i="9"/>
  <c r="NY141" i="9"/>
  <c r="NX141" i="9"/>
  <c r="NW141" i="9"/>
  <c r="NV141" i="9"/>
  <c r="NU141" i="9"/>
  <c r="NT141" i="9"/>
  <c r="NS141" i="9"/>
  <c r="NR141" i="9"/>
  <c r="NQ141" i="9"/>
  <c r="NP141" i="9"/>
  <c r="NO141" i="9"/>
  <c r="NN141" i="9"/>
  <c r="NM141" i="9"/>
  <c r="NL141" i="9"/>
  <c r="NK141" i="9"/>
  <c r="NJ141" i="9"/>
  <c r="NI141" i="9"/>
  <c r="NH141" i="9"/>
  <c r="NG141" i="9"/>
  <c r="NF141" i="9"/>
  <c r="NE141" i="9"/>
  <c r="ND141" i="9"/>
  <c r="NC141" i="9"/>
  <c r="NB141" i="9"/>
  <c r="NA141" i="9"/>
  <c r="MZ141" i="9"/>
  <c r="MY141" i="9"/>
  <c r="MX141" i="9"/>
  <c r="MW141" i="9"/>
  <c r="MV141" i="9"/>
  <c r="MU141" i="9"/>
  <c r="MT141" i="9"/>
  <c r="MS141" i="9"/>
  <c r="MR141" i="9"/>
  <c r="MQ141" i="9"/>
  <c r="MP141" i="9"/>
  <c r="MO141" i="9"/>
  <c r="MN141" i="9"/>
  <c r="MM141" i="9"/>
  <c r="ML141" i="9"/>
  <c r="MK141" i="9"/>
  <c r="MJ141" i="9"/>
  <c r="MI141" i="9"/>
  <c r="MH141" i="9"/>
  <c r="MG141" i="9"/>
  <c r="MF141" i="9"/>
  <c r="ME141" i="9"/>
  <c r="MD141" i="9"/>
  <c r="MC141" i="9"/>
  <c r="MB141" i="9"/>
  <c r="MA141" i="9"/>
  <c r="LZ141" i="9"/>
  <c r="LY141" i="9"/>
  <c r="LX141" i="9"/>
  <c r="LW141" i="9"/>
  <c r="LV141" i="9"/>
  <c r="LU141" i="9"/>
  <c r="LT141" i="9"/>
  <c r="LS141" i="9"/>
  <c r="LR141" i="9"/>
  <c r="LQ141" i="9"/>
  <c r="LP141" i="9"/>
  <c r="LO141" i="9"/>
  <c r="LN141" i="9"/>
  <c r="LM141" i="9"/>
  <c r="LL141" i="9"/>
  <c r="LK141" i="9"/>
  <c r="LJ141" i="9"/>
  <c r="LI141" i="9"/>
  <c r="LH141" i="9"/>
  <c r="LG141" i="9"/>
  <c r="LF141" i="9"/>
  <c r="LE141" i="9"/>
  <c r="LD141" i="9"/>
  <c r="LC141" i="9"/>
  <c r="LB141" i="9"/>
  <c r="LA141" i="9"/>
  <c r="KZ141" i="9"/>
  <c r="KY141" i="9"/>
  <c r="KX141" i="9"/>
  <c r="KW141" i="9"/>
  <c r="KV141" i="9"/>
  <c r="KU141" i="9"/>
  <c r="KT141" i="9"/>
  <c r="KS141" i="9"/>
  <c r="KR141" i="9"/>
  <c r="KQ141" i="9"/>
  <c r="KP141" i="9"/>
  <c r="KO141" i="9"/>
  <c r="KN141" i="9"/>
  <c r="KM141" i="9"/>
  <c r="KL141" i="9"/>
  <c r="KK141" i="9"/>
  <c r="KJ141" i="9"/>
  <c r="KI141" i="9"/>
  <c r="KH141" i="9"/>
  <c r="KG141" i="9"/>
  <c r="KF141" i="9"/>
  <c r="KE141" i="9"/>
  <c r="KD141" i="9"/>
  <c r="KC141" i="9"/>
  <c r="KB141" i="9"/>
  <c r="KA141" i="9"/>
  <c r="JZ141" i="9"/>
  <c r="JY141" i="9"/>
  <c r="JX141" i="9"/>
  <c r="JW141" i="9"/>
  <c r="JV141" i="9"/>
  <c r="JU141" i="9"/>
  <c r="JT141" i="9"/>
  <c r="JS141" i="9"/>
  <c r="JR141" i="9"/>
  <c r="JQ141" i="9"/>
  <c r="JP141" i="9"/>
  <c r="JO141" i="9"/>
  <c r="JN141" i="9"/>
  <c r="JM141" i="9"/>
  <c r="JL141" i="9"/>
  <c r="JK141" i="9"/>
  <c r="JJ141" i="9"/>
  <c r="JI141" i="9"/>
  <c r="JH141" i="9"/>
  <c r="JG141" i="9"/>
  <c r="JF141" i="9"/>
  <c r="JE141" i="9"/>
  <c r="JD141" i="9"/>
  <c r="JC141" i="9"/>
  <c r="JB141" i="9"/>
  <c r="JA141" i="9"/>
  <c r="IZ141" i="9"/>
  <c r="IY141" i="9"/>
  <c r="IX141" i="9"/>
  <c r="IW141" i="9"/>
  <c r="IV141" i="9"/>
  <c r="IU141" i="9"/>
  <c r="IT141" i="9"/>
  <c r="IS141" i="9"/>
  <c r="IR141" i="9"/>
  <c r="IQ141" i="9"/>
  <c r="IP141" i="9"/>
  <c r="IO141" i="9"/>
  <c r="IN141" i="9"/>
  <c r="IM141" i="9"/>
  <c r="IL141" i="9"/>
  <c r="IK141" i="9"/>
  <c r="IJ141" i="9"/>
  <c r="II141" i="9"/>
  <c r="IH141" i="9"/>
  <c r="IG141" i="9"/>
  <c r="IF141" i="9"/>
  <c r="IE141" i="9"/>
  <c r="ID141" i="9"/>
  <c r="IC141" i="9"/>
  <c r="IB141" i="9"/>
  <c r="IA141" i="9"/>
  <c r="HZ141" i="9"/>
  <c r="HY141" i="9"/>
  <c r="HX141" i="9"/>
  <c r="HW141" i="9"/>
  <c r="HV141" i="9"/>
  <c r="HU141" i="9"/>
  <c r="HT141" i="9"/>
  <c r="HS141" i="9"/>
  <c r="HR141" i="9"/>
  <c r="HQ141" i="9"/>
  <c r="HP141" i="9"/>
  <c r="HO141" i="9"/>
  <c r="HN141" i="9"/>
  <c r="HM141" i="9"/>
  <c r="HL141" i="9"/>
  <c r="HK141" i="9"/>
  <c r="HJ141" i="9"/>
  <c r="HI141" i="9"/>
  <c r="HH141" i="9"/>
  <c r="HG141" i="9"/>
  <c r="HF141" i="9"/>
  <c r="HE141" i="9"/>
  <c r="HD141" i="9"/>
  <c r="HC141" i="9"/>
  <c r="HB141" i="9"/>
  <c r="HA141" i="9"/>
  <c r="GZ141" i="9"/>
  <c r="GY141" i="9"/>
  <c r="GX141" i="9"/>
  <c r="GW141" i="9"/>
  <c r="GV141" i="9"/>
  <c r="GU141" i="9"/>
  <c r="GT141" i="9"/>
  <c r="GS141" i="9"/>
  <c r="GR141" i="9"/>
  <c r="GQ141" i="9"/>
  <c r="GP141" i="9"/>
  <c r="GO141" i="9"/>
  <c r="GN141" i="9"/>
  <c r="GM141" i="9"/>
  <c r="GL141" i="9"/>
  <c r="GK141" i="9"/>
  <c r="GJ141" i="9"/>
  <c r="GI141" i="9"/>
  <c r="GH141" i="9"/>
  <c r="GG141" i="9"/>
  <c r="GF141" i="9"/>
  <c r="GE141" i="9"/>
  <c r="GD141" i="9"/>
  <c r="GC141" i="9"/>
  <c r="GB141" i="9"/>
  <c r="GA141" i="9"/>
  <c r="FZ141" i="9"/>
  <c r="FY141" i="9"/>
  <c r="FX141" i="9"/>
  <c r="FW141" i="9"/>
  <c r="FV141" i="9"/>
  <c r="FU141" i="9"/>
  <c r="FT141" i="9"/>
  <c r="FS141" i="9"/>
  <c r="FR141" i="9"/>
  <c r="FQ141" i="9"/>
  <c r="FP141" i="9"/>
  <c r="FO141" i="9"/>
  <c r="FN141" i="9"/>
  <c r="FM141" i="9"/>
  <c r="FL141" i="9"/>
  <c r="FK141" i="9"/>
  <c r="FJ141" i="9"/>
  <c r="FI141" i="9"/>
  <c r="FH141" i="9"/>
  <c r="FG141" i="9"/>
  <c r="FF141" i="9"/>
  <c r="FE141" i="9"/>
  <c r="FD141" i="9"/>
  <c r="FC141" i="9"/>
  <c r="FB141" i="9"/>
  <c r="FA141" i="9"/>
  <c r="EZ141" i="9"/>
  <c r="EY141" i="9"/>
  <c r="EX141" i="9"/>
  <c r="EW141" i="9"/>
  <c r="EV141" i="9"/>
  <c r="EU141" i="9"/>
  <c r="ET141" i="9"/>
  <c r="ES141" i="9"/>
  <c r="ER141" i="9"/>
  <c r="EQ141" i="9"/>
  <c r="EP141" i="9"/>
  <c r="EO141" i="9"/>
  <c r="EN141" i="9"/>
  <c r="EM141" i="9"/>
  <c r="EL141" i="9"/>
  <c r="EK141" i="9"/>
  <c r="EJ141" i="9"/>
  <c r="EI141" i="9"/>
  <c r="EH141" i="9"/>
  <c r="EG141" i="9"/>
  <c r="EF141" i="9"/>
  <c r="EE141" i="9"/>
  <c r="ED141" i="9"/>
  <c r="EC141" i="9"/>
  <c r="EB141" i="9"/>
  <c r="EA141" i="9"/>
  <c r="DZ141" i="9"/>
  <c r="DY141" i="9"/>
  <c r="DX141" i="9"/>
  <c r="DW141" i="9"/>
  <c r="DV141" i="9"/>
  <c r="DU141" i="9"/>
  <c r="DT141" i="9"/>
  <c r="DS141" i="9"/>
  <c r="DR141" i="9"/>
  <c r="DQ141" i="9"/>
  <c r="DP141" i="9"/>
  <c r="DO141" i="9"/>
  <c r="DN141" i="9"/>
  <c r="DM141" i="9"/>
  <c r="DL141" i="9"/>
  <c r="DK141" i="9"/>
  <c r="DJ141" i="9"/>
  <c r="DI141" i="9"/>
  <c r="DH141" i="9"/>
  <c r="DG141" i="9"/>
  <c r="DF141" i="9"/>
  <c r="DE141" i="9"/>
  <c r="DD141" i="9"/>
  <c r="DC141" i="9"/>
  <c r="DB141" i="9"/>
  <c r="DA141" i="9"/>
  <c r="CZ141" i="9"/>
  <c r="CY141" i="9"/>
  <c r="CX141" i="9"/>
  <c r="CW141" i="9"/>
  <c r="CV141" i="9"/>
  <c r="CU141" i="9"/>
  <c r="CT141" i="9"/>
  <c r="CS141" i="9"/>
  <c r="CR141" i="9"/>
  <c r="CQ141" i="9"/>
  <c r="CP141" i="9"/>
  <c r="CO141" i="9"/>
  <c r="CN141" i="9"/>
  <c r="CM141" i="9"/>
  <c r="CL141" i="9"/>
  <c r="CK141" i="9"/>
  <c r="CJ141" i="9"/>
  <c r="CI141" i="9"/>
  <c r="CH141" i="9"/>
  <c r="CG141" i="9"/>
  <c r="CF141" i="9"/>
  <c r="CE141" i="9"/>
  <c r="CD141" i="9"/>
  <c r="CC141" i="9"/>
  <c r="CB141" i="9"/>
  <c r="CA141" i="9"/>
  <c r="BZ141" i="9"/>
  <c r="BY141" i="9"/>
  <c r="BX141" i="9"/>
  <c r="BW141" i="9"/>
  <c r="BV141" i="9"/>
  <c r="BU141" i="9"/>
  <c r="BT141" i="9"/>
  <c r="BS141" i="9"/>
  <c r="BR141" i="9"/>
  <c r="BQ141" i="9"/>
  <c r="BP141" i="9"/>
  <c r="BO141" i="9"/>
  <c r="BN141" i="9"/>
  <c r="BM141" i="9"/>
  <c r="BL141" i="9"/>
  <c r="BK141" i="9"/>
  <c r="BJ141" i="9"/>
  <c r="BI141" i="9"/>
  <c r="BH141" i="9"/>
  <c r="BG141" i="9"/>
  <c r="BF141" i="9"/>
  <c r="BE141" i="9"/>
  <c r="BD141" i="9"/>
  <c r="BC141" i="9"/>
  <c r="BB141" i="9"/>
  <c r="BA141" i="9"/>
  <c r="AZ141" i="9"/>
  <c r="AY141" i="9"/>
  <c r="AX141" i="9"/>
  <c r="AW141" i="9"/>
  <c r="AV141" i="9"/>
  <c r="AU141" i="9"/>
  <c r="AT141" i="9"/>
  <c r="AS141" i="9"/>
  <c r="AR141" i="9"/>
  <c r="AQ141" i="9"/>
  <c r="AP141" i="9"/>
  <c r="AO141" i="9"/>
  <c r="AN141" i="9"/>
  <c r="AM141" i="9"/>
  <c r="AL141" i="9"/>
  <c r="AK141" i="9"/>
  <c r="AJ141" i="9"/>
  <c r="AI141" i="9"/>
  <c r="AH141" i="9"/>
  <c r="AG141" i="9"/>
  <c r="AF141" i="9"/>
  <c r="AE141" i="9"/>
  <c r="AD141" i="9"/>
  <c r="AC141" i="9"/>
  <c r="AB141" i="9"/>
  <c r="AA141" i="9"/>
  <c r="Z141" i="9"/>
  <c r="Y141" i="9"/>
  <c r="X141" i="9"/>
  <c r="W141" i="9"/>
  <c r="V141" i="9"/>
  <c r="U141" i="9"/>
  <c r="T141" i="9"/>
  <c r="S141" i="9"/>
  <c r="R141" i="9"/>
  <c r="Q141" i="9"/>
  <c r="P141" i="9"/>
  <c r="O141" i="9"/>
  <c r="N141" i="9"/>
  <c r="M141" i="9"/>
  <c r="L141" i="9"/>
  <c r="K141" i="9"/>
  <c r="J141" i="9"/>
  <c r="I141" i="9"/>
  <c r="H141" i="9"/>
  <c r="G141" i="9"/>
  <c r="F141" i="9"/>
  <c r="E141" i="9"/>
  <c r="D141" i="9"/>
  <c r="C141" i="9"/>
  <c r="B141" i="9"/>
  <c r="UB140" i="9"/>
  <c r="UA140" i="9"/>
  <c r="TZ140" i="9"/>
  <c r="TY140" i="9"/>
  <c r="TX140" i="9"/>
  <c r="TW140" i="9"/>
  <c r="TV140" i="9"/>
  <c r="TU140" i="9"/>
  <c r="TT140" i="9"/>
  <c r="TS140" i="9"/>
  <c r="TR140" i="9"/>
  <c r="TQ140" i="9"/>
  <c r="TP140" i="9"/>
  <c r="TO140" i="9"/>
  <c r="TN140" i="9"/>
  <c r="TM140" i="9"/>
  <c r="TL140" i="9"/>
  <c r="TK140" i="9"/>
  <c r="TJ140" i="9"/>
  <c r="TI140" i="9"/>
  <c r="TH140" i="9"/>
  <c r="TG140" i="9"/>
  <c r="TF140" i="9"/>
  <c r="TE140" i="9"/>
  <c r="TD140" i="9"/>
  <c r="TC140" i="9"/>
  <c r="TB140" i="9"/>
  <c r="TA140" i="9"/>
  <c r="SZ140" i="9"/>
  <c r="SY140" i="9"/>
  <c r="SX140" i="9"/>
  <c r="SW140" i="9"/>
  <c r="SV140" i="9"/>
  <c r="SU140" i="9"/>
  <c r="ST140" i="9"/>
  <c r="SS140" i="9"/>
  <c r="SR140" i="9"/>
  <c r="SQ140" i="9"/>
  <c r="SP140" i="9"/>
  <c r="SO140" i="9"/>
  <c r="SN140" i="9"/>
  <c r="SM140" i="9"/>
  <c r="SL140" i="9"/>
  <c r="SK140" i="9"/>
  <c r="SJ140" i="9"/>
  <c r="SI140" i="9"/>
  <c r="SH140" i="9"/>
  <c r="SG140" i="9"/>
  <c r="SF140" i="9"/>
  <c r="SE140" i="9"/>
  <c r="SD140" i="9"/>
  <c r="SC140" i="9"/>
  <c r="SB140" i="9"/>
  <c r="SA140" i="9"/>
  <c r="RZ140" i="9"/>
  <c r="RY140" i="9"/>
  <c r="RX140" i="9"/>
  <c r="RW140" i="9"/>
  <c r="RV140" i="9"/>
  <c r="RU140" i="9"/>
  <c r="RT140" i="9"/>
  <c r="RS140" i="9"/>
  <c r="RR140" i="9"/>
  <c r="RQ140" i="9"/>
  <c r="RP140" i="9"/>
  <c r="RO140" i="9"/>
  <c r="RN140" i="9"/>
  <c r="RM140" i="9"/>
  <c r="RL140" i="9"/>
  <c r="RK140" i="9"/>
  <c r="RJ140" i="9"/>
  <c r="RI140" i="9"/>
  <c r="RH140" i="9"/>
  <c r="RG140" i="9"/>
  <c r="RF140" i="9"/>
  <c r="RE140" i="9"/>
  <c r="RD140" i="9"/>
  <c r="RC140" i="9"/>
  <c r="RB140" i="9"/>
  <c r="RA140" i="9"/>
  <c r="QZ140" i="9"/>
  <c r="QY140" i="9"/>
  <c r="QX140" i="9"/>
  <c r="QW140" i="9"/>
  <c r="QV140" i="9"/>
  <c r="QU140" i="9"/>
  <c r="QT140" i="9"/>
  <c r="QS140" i="9"/>
  <c r="QR140" i="9"/>
  <c r="QQ140" i="9"/>
  <c r="QP140" i="9"/>
  <c r="QO140" i="9"/>
  <c r="QN140" i="9"/>
  <c r="QM140" i="9"/>
  <c r="QL140" i="9"/>
  <c r="QK140" i="9"/>
  <c r="QJ140" i="9"/>
  <c r="QI140" i="9"/>
  <c r="QH140" i="9"/>
  <c r="QG140" i="9"/>
  <c r="QF140" i="9"/>
  <c r="QE140" i="9"/>
  <c r="QD140" i="9"/>
  <c r="QC140" i="9"/>
  <c r="QB140" i="9"/>
  <c r="QA140" i="9"/>
  <c r="PZ140" i="9"/>
  <c r="PY140" i="9"/>
  <c r="PX140" i="9"/>
  <c r="PW140" i="9"/>
  <c r="PV140" i="9"/>
  <c r="PU140" i="9"/>
  <c r="PT140" i="9"/>
  <c r="PS140" i="9"/>
  <c r="PR140" i="9"/>
  <c r="PQ140" i="9"/>
  <c r="PP140" i="9"/>
  <c r="PO140" i="9"/>
  <c r="PN140" i="9"/>
  <c r="PM140" i="9"/>
  <c r="PL140" i="9"/>
  <c r="PK140" i="9"/>
  <c r="PJ140" i="9"/>
  <c r="PI140" i="9"/>
  <c r="PH140" i="9"/>
  <c r="PG140" i="9"/>
  <c r="PF140" i="9"/>
  <c r="PE140" i="9"/>
  <c r="PD140" i="9"/>
  <c r="PC140" i="9"/>
  <c r="PB140" i="9"/>
  <c r="PA140" i="9"/>
  <c r="OZ140" i="9"/>
  <c r="OY140" i="9"/>
  <c r="OX140" i="9"/>
  <c r="OW140" i="9"/>
  <c r="OV140" i="9"/>
  <c r="OU140" i="9"/>
  <c r="OT140" i="9"/>
  <c r="OS140" i="9"/>
  <c r="OR140" i="9"/>
  <c r="OQ140" i="9"/>
  <c r="OP140" i="9"/>
  <c r="OO140" i="9"/>
  <c r="ON140" i="9"/>
  <c r="OM140" i="9"/>
  <c r="OL140" i="9"/>
  <c r="OK140" i="9"/>
  <c r="OJ140" i="9"/>
  <c r="OI140" i="9"/>
  <c r="OH140" i="9"/>
  <c r="OG140" i="9"/>
  <c r="OF140" i="9"/>
  <c r="OE140" i="9"/>
  <c r="OD140" i="9"/>
  <c r="OC140" i="9"/>
  <c r="OB140" i="9"/>
  <c r="OA140" i="9"/>
  <c r="NZ140" i="9"/>
  <c r="NY140" i="9"/>
  <c r="NX140" i="9"/>
  <c r="NW140" i="9"/>
  <c r="NV140" i="9"/>
  <c r="NU140" i="9"/>
  <c r="NT140" i="9"/>
  <c r="NS140" i="9"/>
  <c r="NR140" i="9"/>
  <c r="NQ140" i="9"/>
  <c r="NP140" i="9"/>
  <c r="NO140" i="9"/>
  <c r="NN140" i="9"/>
  <c r="NM140" i="9"/>
  <c r="NL140" i="9"/>
  <c r="NK140" i="9"/>
  <c r="NJ140" i="9"/>
  <c r="NI140" i="9"/>
  <c r="NH140" i="9"/>
  <c r="NG140" i="9"/>
  <c r="NF140" i="9"/>
  <c r="NE140" i="9"/>
  <c r="ND140" i="9"/>
  <c r="NC140" i="9"/>
  <c r="NB140" i="9"/>
  <c r="NA140" i="9"/>
  <c r="MZ140" i="9"/>
  <c r="MY140" i="9"/>
  <c r="MX140" i="9"/>
  <c r="MW140" i="9"/>
  <c r="MV140" i="9"/>
  <c r="MU140" i="9"/>
  <c r="MT140" i="9"/>
  <c r="MS140" i="9"/>
  <c r="MR140" i="9"/>
  <c r="MQ140" i="9"/>
  <c r="MP140" i="9"/>
  <c r="MO140" i="9"/>
  <c r="MN140" i="9"/>
  <c r="MM140" i="9"/>
  <c r="ML140" i="9"/>
  <c r="MK140" i="9"/>
  <c r="MJ140" i="9"/>
  <c r="MI140" i="9"/>
  <c r="MH140" i="9"/>
  <c r="MG140" i="9"/>
  <c r="MF140" i="9"/>
  <c r="ME140" i="9"/>
  <c r="MD140" i="9"/>
  <c r="MC140" i="9"/>
  <c r="MB140" i="9"/>
  <c r="MA140" i="9"/>
  <c r="LZ140" i="9"/>
  <c r="LY140" i="9"/>
  <c r="LX140" i="9"/>
  <c r="LW140" i="9"/>
  <c r="LV140" i="9"/>
  <c r="LU140" i="9"/>
  <c r="LT140" i="9"/>
  <c r="LS140" i="9"/>
  <c r="LR140" i="9"/>
  <c r="LQ140" i="9"/>
  <c r="LP140" i="9"/>
  <c r="LO140" i="9"/>
  <c r="LN140" i="9"/>
  <c r="LM140" i="9"/>
  <c r="LL140" i="9"/>
  <c r="LK140" i="9"/>
  <c r="LJ140" i="9"/>
  <c r="LI140" i="9"/>
  <c r="LH140" i="9"/>
  <c r="LG140" i="9"/>
  <c r="LF140" i="9"/>
  <c r="LE140" i="9"/>
  <c r="LD140" i="9"/>
  <c r="LC140" i="9"/>
  <c r="LB140" i="9"/>
  <c r="LA140" i="9"/>
  <c r="KZ140" i="9"/>
  <c r="KY140" i="9"/>
  <c r="KX140" i="9"/>
  <c r="KW140" i="9"/>
  <c r="KV140" i="9"/>
  <c r="KU140" i="9"/>
  <c r="KT140" i="9"/>
  <c r="KS140" i="9"/>
  <c r="KR140" i="9"/>
  <c r="KQ140" i="9"/>
  <c r="KP140" i="9"/>
  <c r="KO140" i="9"/>
  <c r="KN140" i="9"/>
  <c r="KM140" i="9"/>
  <c r="KL140" i="9"/>
  <c r="KK140" i="9"/>
  <c r="KJ140" i="9"/>
  <c r="KI140" i="9"/>
  <c r="KH140" i="9"/>
  <c r="KG140" i="9"/>
  <c r="KF140" i="9"/>
  <c r="KE140" i="9"/>
  <c r="KD140" i="9"/>
  <c r="KC140" i="9"/>
  <c r="KB140" i="9"/>
  <c r="KA140" i="9"/>
  <c r="JZ140" i="9"/>
  <c r="JY140" i="9"/>
  <c r="JX140" i="9"/>
  <c r="JW140" i="9"/>
  <c r="JV140" i="9"/>
  <c r="JU140" i="9"/>
  <c r="JT140" i="9"/>
  <c r="JS140" i="9"/>
  <c r="JR140" i="9"/>
  <c r="JQ140" i="9"/>
  <c r="JP140" i="9"/>
  <c r="JO140" i="9"/>
  <c r="JN140" i="9"/>
  <c r="JM140" i="9"/>
  <c r="JL140" i="9"/>
  <c r="JK140" i="9"/>
  <c r="JJ140" i="9"/>
  <c r="JI140" i="9"/>
  <c r="JH140" i="9"/>
  <c r="JG140" i="9"/>
  <c r="JF140" i="9"/>
  <c r="JE140" i="9"/>
  <c r="JD140" i="9"/>
  <c r="JC140" i="9"/>
  <c r="JB140" i="9"/>
  <c r="JA140" i="9"/>
  <c r="IZ140" i="9"/>
  <c r="IY140" i="9"/>
  <c r="IX140" i="9"/>
  <c r="IW140" i="9"/>
  <c r="IV140" i="9"/>
  <c r="IU140" i="9"/>
  <c r="IT140" i="9"/>
  <c r="IS140" i="9"/>
  <c r="IR140" i="9"/>
  <c r="IQ140" i="9"/>
  <c r="IP140" i="9"/>
  <c r="IO140" i="9"/>
  <c r="IN140" i="9"/>
  <c r="IM140" i="9"/>
  <c r="IL140" i="9"/>
  <c r="IK140" i="9"/>
  <c r="IJ140" i="9"/>
  <c r="II140" i="9"/>
  <c r="IH140" i="9"/>
  <c r="IG140" i="9"/>
  <c r="IF140" i="9"/>
  <c r="IE140" i="9"/>
  <c r="ID140" i="9"/>
  <c r="IC140" i="9"/>
  <c r="IB140" i="9"/>
  <c r="IA140" i="9"/>
  <c r="HZ140" i="9"/>
  <c r="HY140" i="9"/>
  <c r="HX140" i="9"/>
  <c r="HW140" i="9"/>
  <c r="HV140" i="9"/>
  <c r="HU140" i="9"/>
  <c r="HT140" i="9"/>
  <c r="HS140" i="9"/>
  <c r="HR140" i="9"/>
  <c r="HQ140" i="9"/>
  <c r="HP140" i="9"/>
  <c r="HO140" i="9"/>
  <c r="HN140" i="9"/>
  <c r="HM140" i="9"/>
  <c r="HL140" i="9"/>
  <c r="HK140" i="9"/>
  <c r="HJ140" i="9"/>
  <c r="HI140" i="9"/>
  <c r="HH140" i="9"/>
  <c r="HG140" i="9"/>
  <c r="HF140" i="9"/>
  <c r="HE140" i="9"/>
  <c r="HD140" i="9"/>
  <c r="HC140" i="9"/>
  <c r="HB140" i="9"/>
  <c r="HA140" i="9"/>
  <c r="GZ140" i="9"/>
  <c r="GY140" i="9"/>
  <c r="GX140" i="9"/>
  <c r="GW140" i="9"/>
  <c r="GV140" i="9"/>
  <c r="GU140" i="9"/>
  <c r="GT140" i="9"/>
  <c r="GS140" i="9"/>
  <c r="GR140" i="9"/>
  <c r="GQ140" i="9"/>
  <c r="GP140" i="9"/>
  <c r="GO140" i="9"/>
  <c r="GN140" i="9"/>
  <c r="GM140" i="9"/>
  <c r="GL140" i="9"/>
  <c r="GK140" i="9"/>
  <c r="GJ140" i="9"/>
  <c r="GI140" i="9"/>
  <c r="GH140" i="9"/>
  <c r="GG140" i="9"/>
  <c r="GF140" i="9"/>
  <c r="GE140" i="9"/>
  <c r="GD140" i="9"/>
  <c r="GC140" i="9"/>
  <c r="GB140" i="9"/>
  <c r="GA140" i="9"/>
  <c r="FZ140" i="9"/>
  <c r="FY140" i="9"/>
  <c r="FX140" i="9"/>
  <c r="FW140" i="9"/>
  <c r="FV140" i="9"/>
  <c r="FU140" i="9"/>
  <c r="FT140" i="9"/>
  <c r="FS140" i="9"/>
  <c r="FR140" i="9"/>
  <c r="FQ140" i="9"/>
  <c r="FP140" i="9"/>
  <c r="FO140" i="9"/>
  <c r="FN140" i="9"/>
  <c r="FM140" i="9"/>
  <c r="FL140" i="9"/>
  <c r="FK140" i="9"/>
  <c r="FJ140" i="9"/>
  <c r="FI140" i="9"/>
  <c r="FH140" i="9"/>
  <c r="FG140" i="9"/>
  <c r="FF140" i="9"/>
  <c r="FE140" i="9"/>
  <c r="FD140" i="9"/>
  <c r="FC140" i="9"/>
  <c r="FB140" i="9"/>
  <c r="FA140" i="9"/>
  <c r="EZ140" i="9"/>
  <c r="EY140" i="9"/>
  <c r="EX140" i="9"/>
  <c r="EW140" i="9"/>
  <c r="EV140" i="9"/>
  <c r="EU140" i="9"/>
  <c r="ET140" i="9"/>
  <c r="ES140" i="9"/>
  <c r="ER140" i="9"/>
  <c r="EQ140" i="9"/>
  <c r="EP140" i="9"/>
  <c r="EO140" i="9"/>
  <c r="EN140" i="9"/>
  <c r="EM140" i="9"/>
  <c r="EL140" i="9"/>
  <c r="EK140" i="9"/>
  <c r="EJ140" i="9"/>
  <c r="EI140" i="9"/>
  <c r="EH140" i="9"/>
  <c r="EG140" i="9"/>
  <c r="EF140" i="9"/>
  <c r="EE140" i="9"/>
  <c r="ED140" i="9"/>
  <c r="EC140" i="9"/>
  <c r="EB140" i="9"/>
  <c r="EA140" i="9"/>
  <c r="DZ140" i="9"/>
  <c r="DY140" i="9"/>
  <c r="DX140" i="9"/>
  <c r="DW140" i="9"/>
  <c r="DV140" i="9"/>
  <c r="DU140" i="9"/>
  <c r="DT140" i="9"/>
  <c r="DS140" i="9"/>
  <c r="DR140" i="9"/>
  <c r="DQ140" i="9"/>
  <c r="DP140" i="9"/>
  <c r="DO140" i="9"/>
  <c r="DN140" i="9"/>
  <c r="DM140" i="9"/>
  <c r="DL140" i="9"/>
  <c r="DK140" i="9"/>
  <c r="DJ140" i="9"/>
  <c r="DI140" i="9"/>
  <c r="DH140" i="9"/>
  <c r="DG140" i="9"/>
  <c r="DF140" i="9"/>
  <c r="DE140" i="9"/>
  <c r="DD140" i="9"/>
  <c r="DC140" i="9"/>
  <c r="DB140" i="9"/>
  <c r="DA140" i="9"/>
  <c r="CZ140" i="9"/>
  <c r="CY140" i="9"/>
  <c r="CX140" i="9"/>
  <c r="CW140" i="9"/>
  <c r="CV140" i="9"/>
  <c r="CU140" i="9"/>
  <c r="CT140" i="9"/>
  <c r="CS140" i="9"/>
  <c r="CR140" i="9"/>
  <c r="CQ140" i="9"/>
  <c r="CP140" i="9"/>
  <c r="CO140" i="9"/>
  <c r="CN140" i="9"/>
  <c r="CM140" i="9"/>
  <c r="CL140" i="9"/>
  <c r="CK140" i="9"/>
  <c r="CJ140" i="9"/>
  <c r="CI140" i="9"/>
  <c r="CH140" i="9"/>
  <c r="CG140" i="9"/>
  <c r="CF140" i="9"/>
  <c r="CE140" i="9"/>
  <c r="CD140" i="9"/>
  <c r="CC140" i="9"/>
  <c r="CB140" i="9"/>
  <c r="CA140" i="9"/>
  <c r="BZ140" i="9"/>
  <c r="BY140" i="9"/>
  <c r="BX140" i="9"/>
  <c r="BW140" i="9"/>
  <c r="BV140" i="9"/>
  <c r="BU140" i="9"/>
  <c r="BT140" i="9"/>
  <c r="BS140" i="9"/>
  <c r="BR140" i="9"/>
  <c r="BQ140" i="9"/>
  <c r="BP140" i="9"/>
  <c r="BO140" i="9"/>
  <c r="BN140" i="9"/>
  <c r="BM140" i="9"/>
  <c r="BL140" i="9"/>
  <c r="BK140" i="9"/>
  <c r="BJ140" i="9"/>
  <c r="BI140" i="9"/>
  <c r="BH140" i="9"/>
  <c r="BG140" i="9"/>
  <c r="BF140" i="9"/>
  <c r="BE140" i="9"/>
  <c r="BD140" i="9"/>
  <c r="BC140" i="9"/>
  <c r="BB140" i="9"/>
  <c r="BA140" i="9"/>
  <c r="AZ140" i="9"/>
  <c r="AY140" i="9"/>
  <c r="AX140" i="9"/>
  <c r="AW140" i="9"/>
  <c r="AV140" i="9"/>
  <c r="AU140" i="9"/>
  <c r="AT140" i="9"/>
  <c r="AS140" i="9"/>
  <c r="AR140" i="9"/>
  <c r="AQ140" i="9"/>
  <c r="AP140" i="9"/>
  <c r="AO140" i="9"/>
  <c r="AN140" i="9"/>
  <c r="AM140" i="9"/>
  <c r="AL140" i="9"/>
  <c r="AK140" i="9"/>
  <c r="AJ140" i="9"/>
  <c r="AI140" i="9"/>
  <c r="AH140" i="9"/>
  <c r="AG140" i="9"/>
  <c r="AF140" i="9"/>
  <c r="AE140" i="9"/>
  <c r="AD140" i="9"/>
  <c r="AC140" i="9"/>
  <c r="AB140" i="9"/>
  <c r="AA140" i="9"/>
  <c r="Z140" i="9"/>
  <c r="Y140" i="9"/>
  <c r="X140" i="9"/>
  <c r="W140" i="9"/>
  <c r="V140" i="9"/>
  <c r="U140" i="9"/>
  <c r="T140" i="9"/>
  <c r="S140" i="9"/>
  <c r="R140" i="9"/>
  <c r="Q140" i="9"/>
  <c r="P140" i="9"/>
  <c r="O140" i="9"/>
  <c r="N140" i="9"/>
  <c r="M140" i="9"/>
  <c r="L140" i="9"/>
  <c r="K140" i="9"/>
  <c r="J140" i="9"/>
  <c r="I140" i="9"/>
  <c r="H140" i="9"/>
  <c r="G140" i="9"/>
  <c r="F140" i="9"/>
  <c r="E140" i="9"/>
  <c r="D140" i="9"/>
  <c r="C140" i="9"/>
  <c r="B140" i="9"/>
  <c r="UB139" i="9"/>
  <c r="UA139" i="9"/>
  <c r="TZ139" i="9"/>
  <c r="TY139" i="9"/>
  <c r="TX139" i="9"/>
  <c r="TW139" i="9"/>
  <c r="TV139" i="9"/>
  <c r="TU139" i="9"/>
  <c r="TT139" i="9"/>
  <c r="TS139" i="9"/>
  <c r="TR139" i="9"/>
  <c r="TQ139" i="9"/>
  <c r="TP139" i="9"/>
  <c r="TO139" i="9"/>
  <c r="TN139" i="9"/>
  <c r="TM139" i="9"/>
  <c r="TL139" i="9"/>
  <c r="TK139" i="9"/>
  <c r="TJ139" i="9"/>
  <c r="TI139" i="9"/>
  <c r="TH139" i="9"/>
  <c r="TG139" i="9"/>
  <c r="TF139" i="9"/>
  <c r="TE139" i="9"/>
  <c r="TD139" i="9"/>
  <c r="TC139" i="9"/>
  <c r="TB139" i="9"/>
  <c r="TA139" i="9"/>
  <c r="SZ139" i="9"/>
  <c r="SY139" i="9"/>
  <c r="SX139" i="9"/>
  <c r="SW139" i="9"/>
  <c r="SV139" i="9"/>
  <c r="SU139" i="9"/>
  <c r="ST139" i="9"/>
  <c r="SS139" i="9"/>
  <c r="SR139" i="9"/>
  <c r="SQ139" i="9"/>
  <c r="SP139" i="9"/>
  <c r="SO139" i="9"/>
  <c r="SN139" i="9"/>
  <c r="SM139" i="9"/>
  <c r="SL139" i="9"/>
  <c r="SK139" i="9"/>
  <c r="SJ139" i="9"/>
  <c r="SI139" i="9"/>
  <c r="SH139" i="9"/>
  <c r="SG139" i="9"/>
  <c r="SF139" i="9"/>
  <c r="SE139" i="9"/>
  <c r="SD139" i="9"/>
  <c r="SC139" i="9"/>
  <c r="SB139" i="9"/>
  <c r="SA139" i="9"/>
  <c r="RZ139" i="9"/>
  <c r="RY139" i="9"/>
  <c r="RX139" i="9"/>
  <c r="RW139" i="9"/>
  <c r="RV139" i="9"/>
  <c r="RU139" i="9"/>
  <c r="RT139" i="9"/>
  <c r="RS139" i="9"/>
  <c r="RR139" i="9"/>
  <c r="RQ139" i="9"/>
  <c r="RP139" i="9"/>
  <c r="RO139" i="9"/>
  <c r="RN139" i="9"/>
  <c r="RM139" i="9"/>
  <c r="RL139" i="9"/>
  <c r="RK139" i="9"/>
  <c r="RJ139" i="9"/>
  <c r="RI139" i="9"/>
  <c r="RH139" i="9"/>
  <c r="RG139" i="9"/>
  <c r="RF139" i="9"/>
  <c r="RE139" i="9"/>
  <c r="RD139" i="9"/>
  <c r="RC139" i="9"/>
  <c r="RB139" i="9"/>
  <c r="RA139" i="9"/>
  <c r="QZ139" i="9"/>
  <c r="QY139" i="9"/>
  <c r="QX139" i="9"/>
  <c r="QW139" i="9"/>
  <c r="QV139" i="9"/>
  <c r="QU139" i="9"/>
  <c r="QT139" i="9"/>
  <c r="QS139" i="9"/>
  <c r="QR139" i="9"/>
  <c r="QQ139" i="9"/>
  <c r="QP139" i="9"/>
  <c r="QO139" i="9"/>
  <c r="QN139" i="9"/>
  <c r="QM139" i="9"/>
  <c r="QL139" i="9"/>
  <c r="QK139" i="9"/>
  <c r="QJ139" i="9"/>
  <c r="QI139" i="9"/>
  <c r="QH139" i="9"/>
  <c r="QG139" i="9"/>
  <c r="QF139" i="9"/>
  <c r="QE139" i="9"/>
  <c r="QD139" i="9"/>
  <c r="QC139" i="9"/>
  <c r="QB139" i="9"/>
  <c r="QA139" i="9"/>
  <c r="PZ139" i="9"/>
  <c r="PY139" i="9"/>
  <c r="PX139" i="9"/>
  <c r="PW139" i="9"/>
  <c r="PV139" i="9"/>
  <c r="PU139" i="9"/>
  <c r="PT139" i="9"/>
  <c r="PS139" i="9"/>
  <c r="PR139" i="9"/>
  <c r="PQ139" i="9"/>
  <c r="PP139" i="9"/>
  <c r="PO139" i="9"/>
  <c r="PN139" i="9"/>
  <c r="PM139" i="9"/>
  <c r="PL139" i="9"/>
  <c r="PK139" i="9"/>
  <c r="PJ139" i="9"/>
  <c r="PI139" i="9"/>
  <c r="PH139" i="9"/>
  <c r="PG139" i="9"/>
  <c r="PF139" i="9"/>
  <c r="PE139" i="9"/>
  <c r="PD139" i="9"/>
  <c r="PC139" i="9"/>
  <c r="PB139" i="9"/>
  <c r="PA139" i="9"/>
  <c r="OZ139" i="9"/>
  <c r="OY139" i="9"/>
  <c r="OX139" i="9"/>
  <c r="OW139" i="9"/>
  <c r="OV139" i="9"/>
  <c r="OU139" i="9"/>
  <c r="OT139" i="9"/>
  <c r="OS139" i="9"/>
  <c r="OR139" i="9"/>
  <c r="OQ139" i="9"/>
  <c r="OP139" i="9"/>
  <c r="OO139" i="9"/>
  <c r="ON139" i="9"/>
  <c r="OM139" i="9"/>
  <c r="OL139" i="9"/>
  <c r="OK139" i="9"/>
  <c r="OJ139" i="9"/>
  <c r="OI139" i="9"/>
  <c r="OH139" i="9"/>
  <c r="OG139" i="9"/>
  <c r="OF139" i="9"/>
  <c r="OE139" i="9"/>
  <c r="OD139" i="9"/>
  <c r="OC139" i="9"/>
  <c r="OB139" i="9"/>
  <c r="OA139" i="9"/>
  <c r="NZ139" i="9"/>
  <c r="NY139" i="9"/>
  <c r="NX139" i="9"/>
  <c r="NW139" i="9"/>
  <c r="NV139" i="9"/>
  <c r="NU139" i="9"/>
  <c r="NT139" i="9"/>
  <c r="NS139" i="9"/>
  <c r="NR139" i="9"/>
  <c r="NQ139" i="9"/>
  <c r="NP139" i="9"/>
  <c r="NO139" i="9"/>
  <c r="NN139" i="9"/>
  <c r="NM139" i="9"/>
  <c r="NL139" i="9"/>
  <c r="NK139" i="9"/>
  <c r="NJ139" i="9"/>
  <c r="NI139" i="9"/>
  <c r="NH139" i="9"/>
  <c r="NG139" i="9"/>
  <c r="NF139" i="9"/>
  <c r="NE139" i="9"/>
  <c r="ND139" i="9"/>
  <c r="NC139" i="9"/>
  <c r="NB139" i="9"/>
  <c r="NA139" i="9"/>
  <c r="MZ139" i="9"/>
  <c r="MY139" i="9"/>
  <c r="MX139" i="9"/>
  <c r="MW139" i="9"/>
  <c r="MV139" i="9"/>
  <c r="MU139" i="9"/>
  <c r="MT139" i="9"/>
  <c r="MS139" i="9"/>
  <c r="MR139" i="9"/>
  <c r="MQ139" i="9"/>
  <c r="MP139" i="9"/>
  <c r="MO139" i="9"/>
  <c r="MN139" i="9"/>
  <c r="MM139" i="9"/>
  <c r="ML139" i="9"/>
  <c r="MK139" i="9"/>
  <c r="MJ139" i="9"/>
  <c r="MI139" i="9"/>
  <c r="MH139" i="9"/>
  <c r="MG139" i="9"/>
  <c r="MF139" i="9"/>
  <c r="ME139" i="9"/>
  <c r="MD139" i="9"/>
  <c r="MC139" i="9"/>
  <c r="MB139" i="9"/>
  <c r="MA139" i="9"/>
  <c r="LZ139" i="9"/>
  <c r="LY139" i="9"/>
  <c r="LX139" i="9"/>
  <c r="LW139" i="9"/>
  <c r="LV139" i="9"/>
  <c r="LU139" i="9"/>
  <c r="LT139" i="9"/>
  <c r="LS139" i="9"/>
  <c r="LR139" i="9"/>
  <c r="LQ139" i="9"/>
  <c r="LP139" i="9"/>
  <c r="LO139" i="9"/>
  <c r="LN139" i="9"/>
  <c r="LM139" i="9"/>
  <c r="LL139" i="9"/>
  <c r="LK139" i="9"/>
  <c r="LJ139" i="9"/>
  <c r="LI139" i="9"/>
  <c r="LH139" i="9"/>
  <c r="LG139" i="9"/>
  <c r="LF139" i="9"/>
  <c r="LE139" i="9"/>
  <c r="LD139" i="9"/>
  <c r="LC139" i="9"/>
  <c r="LB139" i="9"/>
  <c r="LA139" i="9"/>
  <c r="KZ139" i="9"/>
  <c r="KY139" i="9"/>
  <c r="KX139" i="9"/>
  <c r="KW139" i="9"/>
  <c r="KV139" i="9"/>
  <c r="KU139" i="9"/>
  <c r="KT139" i="9"/>
  <c r="KS139" i="9"/>
  <c r="KR139" i="9"/>
  <c r="KQ139" i="9"/>
  <c r="KP139" i="9"/>
  <c r="KO139" i="9"/>
  <c r="KN139" i="9"/>
  <c r="KM139" i="9"/>
  <c r="KL139" i="9"/>
  <c r="KK139" i="9"/>
  <c r="KJ139" i="9"/>
  <c r="KI139" i="9"/>
  <c r="KH139" i="9"/>
  <c r="KG139" i="9"/>
  <c r="KF139" i="9"/>
  <c r="KE139" i="9"/>
  <c r="KD139" i="9"/>
  <c r="KC139" i="9"/>
  <c r="KB139" i="9"/>
  <c r="KA139" i="9"/>
  <c r="JZ139" i="9"/>
  <c r="JY139" i="9"/>
  <c r="JX139" i="9"/>
  <c r="JW139" i="9"/>
  <c r="JV139" i="9"/>
  <c r="JU139" i="9"/>
  <c r="JT139" i="9"/>
  <c r="JS139" i="9"/>
  <c r="JR139" i="9"/>
  <c r="JQ139" i="9"/>
  <c r="JP139" i="9"/>
  <c r="JO139" i="9"/>
  <c r="JN139" i="9"/>
  <c r="JM139" i="9"/>
  <c r="JL139" i="9"/>
  <c r="JK139" i="9"/>
  <c r="JJ139" i="9"/>
  <c r="JI139" i="9"/>
  <c r="JH139" i="9"/>
  <c r="JG139" i="9"/>
  <c r="JF139" i="9"/>
  <c r="JE139" i="9"/>
  <c r="JD139" i="9"/>
  <c r="JC139" i="9"/>
  <c r="JB139" i="9"/>
  <c r="JA139" i="9"/>
  <c r="IZ139" i="9"/>
  <c r="IY139" i="9"/>
  <c r="IX139" i="9"/>
  <c r="IW139" i="9"/>
  <c r="IV139" i="9"/>
  <c r="IU139" i="9"/>
  <c r="IT139" i="9"/>
  <c r="IS139" i="9"/>
  <c r="IR139" i="9"/>
  <c r="IQ139" i="9"/>
  <c r="IP139" i="9"/>
  <c r="IO139" i="9"/>
  <c r="IN139" i="9"/>
  <c r="IM139" i="9"/>
  <c r="IL139" i="9"/>
  <c r="IK139" i="9"/>
  <c r="IJ139" i="9"/>
  <c r="II139" i="9"/>
  <c r="IH139" i="9"/>
  <c r="IG139" i="9"/>
  <c r="IF139" i="9"/>
  <c r="IE139" i="9"/>
  <c r="ID139" i="9"/>
  <c r="IC139" i="9"/>
  <c r="IB139" i="9"/>
  <c r="IA139" i="9"/>
  <c r="HZ139" i="9"/>
  <c r="HY139" i="9"/>
  <c r="HX139" i="9"/>
  <c r="HW139" i="9"/>
  <c r="HV139" i="9"/>
  <c r="HU139" i="9"/>
  <c r="HT139" i="9"/>
  <c r="HS139" i="9"/>
  <c r="HR139" i="9"/>
  <c r="HQ139" i="9"/>
  <c r="HP139" i="9"/>
  <c r="HO139" i="9"/>
  <c r="HN139" i="9"/>
  <c r="HM139" i="9"/>
  <c r="HL139" i="9"/>
  <c r="HK139" i="9"/>
  <c r="HJ139" i="9"/>
  <c r="HI139" i="9"/>
  <c r="HH139" i="9"/>
  <c r="HG139" i="9"/>
  <c r="HF139" i="9"/>
  <c r="HE139" i="9"/>
  <c r="HD139" i="9"/>
  <c r="HC139" i="9"/>
  <c r="HB139" i="9"/>
  <c r="HA139" i="9"/>
  <c r="GZ139" i="9"/>
  <c r="GY139" i="9"/>
  <c r="GX139" i="9"/>
  <c r="GW139" i="9"/>
  <c r="GV139" i="9"/>
  <c r="GU139" i="9"/>
  <c r="GT139" i="9"/>
  <c r="GS139" i="9"/>
  <c r="GR139" i="9"/>
  <c r="GQ139" i="9"/>
  <c r="GP139" i="9"/>
  <c r="GO139" i="9"/>
  <c r="GN139" i="9"/>
  <c r="GM139" i="9"/>
  <c r="GL139" i="9"/>
  <c r="GK139" i="9"/>
  <c r="GJ139" i="9"/>
  <c r="GI139" i="9"/>
  <c r="GH139" i="9"/>
  <c r="GG139" i="9"/>
  <c r="GF139" i="9"/>
  <c r="GE139" i="9"/>
  <c r="GD139" i="9"/>
  <c r="GC139" i="9"/>
  <c r="GB139" i="9"/>
  <c r="GA139" i="9"/>
  <c r="FZ139" i="9"/>
  <c r="FY139" i="9"/>
  <c r="FX139" i="9"/>
  <c r="FW139" i="9"/>
  <c r="FV139" i="9"/>
  <c r="FU139" i="9"/>
  <c r="FT139" i="9"/>
  <c r="FS139" i="9"/>
  <c r="FR139" i="9"/>
  <c r="FQ139" i="9"/>
  <c r="FP139" i="9"/>
  <c r="FO139" i="9"/>
  <c r="FN139" i="9"/>
  <c r="FM139" i="9"/>
  <c r="FL139" i="9"/>
  <c r="FK139" i="9"/>
  <c r="FJ139" i="9"/>
  <c r="FI139" i="9"/>
  <c r="FH139" i="9"/>
  <c r="FG139" i="9"/>
  <c r="FF139" i="9"/>
  <c r="FE139" i="9"/>
  <c r="FD139" i="9"/>
  <c r="FC139" i="9"/>
  <c r="FB139" i="9"/>
  <c r="FA139" i="9"/>
  <c r="EZ139" i="9"/>
  <c r="EY139" i="9"/>
  <c r="EX139" i="9"/>
  <c r="EW139" i="9"/>
  <c r="EV139" i="9"/>
  <c r="EU139" i="9"/>
  <c r="ET139" i="9"/>
  <c r="ES139" i="9"/>
  <c r="ER139" i="9"/>
  <c r="EQ139" i="9"/>
  <c r="EP139" i="9"/>
  <c r="EO139" i="9"/>
  <c r="EN139" i="9"/>
  <c r="EM139" i="9"/>
  <c r="EL139" i="9"/>
  <c r="EK139" i="9"/>
  <c r="EJ139" i="9"/>
  <c r="EI139" i="9"/>
  <c r="EH139" i="9"/>
  <c r="EG139" i="9"/>
  <c r="EF139" i="9"/>
  <c r="EE139" i="9"/>
  <c r="ED139" i="9"/>
  <c r="EC139" i="9"/>
  <c r="EB139" i="9"/>
  <c r="EA139" i="9"/>
  <c r="DZ139" i="9"/>
  <c r="DY139" i="9"/>
  <c r="DX139" i="9"/>
  <c r="DW139" i="9"/>
  <c r="DV139" i="9"/>
  <c r="DU139" i="9"/>
  <c r="DT139" i="9"/>
  <c r="DS139" i="9"/>
  <c r="DR139" i="9"/>
  <c r="DQ139" i="9"/>
  <c r="DP139" i="9"/>
  <c r="DO139" i="9"/>
  <c r="DN139" i="9"/>
  <c r="DM139" i="9"/>
  <c r="DL139" i="9"/>
  <c r="DK139" i="9"/>
  <c r="DJ139" i="9"/>
  <c r="DI139" i="9"/>
  <c r="DH139" i="9"/>
  <c r="DG139" i="9"/>
  <c r="DF139" i="9"/>
  <c r="DE139" i="9"/>
  <c r="DD139" i="9"/>
  <c r="DC139" i="9"/>
  <c r="DB139" i="9"/>
  <c r="DA139" i="9"/>
  <c r="CZ139" i="9"/>
  <c r="CY139" i="9"/>
  <c r="CX139" i="9"/>
  <c r="CW139" i="9"/>
  <c r="CV139" i="9"/>
  <c r="CU139" i="9"/>
  <c r="CT139" i="9"/>
  <c r="CS139" i="9"/>
  <c r="CR139" i="9"/>
  <c r="CQ139" i="9"/>
  <c r="CP139" i="9"/>
  <c r="CO139" i="9"/>
  <c r="CN139" i="9"/>
  <c r="CM139" i="9"/>
  <c r="CL139" i="9"/>
  <c r="CK139" i="9"/>
  <c r="CJ139" i="9"/>
  <c r="CI139" i="9"/>
  <c r="CH139" i="9"/>
  <c r="CG139" i="9"/>
  <c r="CF139" i="9"/>
  <c r="CE139" i="9"/>
  <c r="CD139" i="9"/>
  <c r="CC139" i="9"/>
  <c r="CB139" i="9"/>
  <c r="CA139" i="9"/>
  <c r="BZ139" i="9"/>
  <c r="BY139" i="9"/>
  <c r="BX139" i="9"/>
  <c r="BW139" i="9"/>
  <c r="BV139" i="9"/>
  <c r="BU139" i="9"/>
  <c r="BT139" i="9"/>
  <c r="BS139" i="9"/>
  <c r="BR139" i="9"/>
  <c r="BQ139" i="9"/>
  <c r="BP139" i="9"/>
  <c r="BO139" i="9"/>
  <c r="BN139" i="9"/>
  <c r="BM139" i="9"/>
  <c r="BL139" i="9"/>
  <c r="BK139" i="9"/>
  <c r="BJ139" i="9"/>
  <c r="BI139" i="9"/>
  <c r="BH139" i="9"/>
  <c r="BG139" i="9"/>
  <c r="BF139" i="9"/>
  <c r="BE139" i="9"/>
  <c r="BD139" i="9"/>
  <c r="BC139" i="9"/>
  <c r="BB139" i="9"/>
  <c r="BA139" i="9"/>
  <c r="AZ139" i="9"/>
  <c r="AY139" i="9"/>
  <c r="AX139" i="9"/>
  <c r="AW139" i="9"/>
  <c r="AV139" i="9"/>
  <c r="AU139" i="9"/>
  <c r="AT139" i="9"/>
  <c r="AS139" i="9"/>
  <c r="AR139" i="9"/>
  <c r="AQ139" i="9"/>
  <c r="AP139" i="9"/>
  <c r="AO139" i="9"/>
  <c r="AN139" i="9"/>
  <c r="AM139" i="9"/>
  <c r="AL139" i="9"/>
  <c r="AK139" i="9"/>
  <c r="AJ139" i="9"/>
  <c r="AI139" i="9"/>
  <c r="AH139" i="9"/>
  <c r="AG139" i="9"/>
  <c r="AF139" i="9"/>
  <c r="AE139" i="9"/>
  <c r="AD139" i="9"/>
  <c r="AC139" i="9"/>
  <c r="AB139" i="9"/>
  <c r="AA139" i="9"/>
  <c r="Z139" i="9"/>
  <c r="Y139" i="9"/>
  <c r="X139" i="9"/>
  <c r="W139" i="9"/>
  <c r="V139" i="9"/>
  <c r="U139" i="9"/>
  <c r="T139" i="9"/>
  <c r="S139" i="9"/>
  <c r="R139" i="9"/>
  <c r="Q139" i="9"/>
  <c r="P139" i="9"/>
  <c r="O139" i="9"/>
  <c r="N139" i="9"/>
  <c r="M139" i="9"/>
  <c r="L139" i="9"/>
  <c r="K139" i="9"/>
  <c r="J139" i="9"/>
  <c r="I139" i="9"/>
  <c r="H139" i="9"/>
  <c r="G139" i="9"/>
  <c r="F139" i="9"/>
  <c r="E139" i="9"/>
  <c r="D139" i="9"/>
  <c r="C139" i="9"/>
  <c r="B139" i="9"/>
  <c r="UB138" i="9"/>
  <c r="UA138" i="9"/>
  <c r="TZ138" i="9"/>
  <c r="TY138" i="9"/>
  <c r="TX138" i="9"/>
  <c r="TW138" i="9"/>
  <c r="TV138" i="9"/>
  <c r="TU138" i="9"/>
  <c r="TT138" i="9"/>
  <c r="TS138" i="9"/>
  <c r="TR138" i="9"/>
  <c r="TQ138" i="9"/>
  <c r="TP138" i="9"/>
  <c r="TO138" i="9"/>
  <c r="TN138" i="9"/>
  <c r="TM138" i="9"/>
  <c r="TL138" i="9"/>
  <c r="TK138" i="9"/>
  <c r="TJ138" i="9"/>
  <c r="TI138" i="9"/>
  <c r="TH138" i="9"/>
  <c r="TG138" i="9"/>
  <c r="TF138" i="9"/>
  <c r="TE138" i="9"/>
  <c r="TD138" i="9"/>
  <c r="TC138" i="9"/>
  <c r="TB138" i="9"/>
  <c r="TA138" i="9"/>
  <c r="SZ138" i="9"/>
  <c r="SY138" i="9"/>
  <c r="SX138" i="9"/>
  <c r="SW138" i="9"/>
  <c r="SV138" i="9"/>
  <c r="SU138" i="9"/>
  <c r="ST138" i="9"/>
  <c r="SS138" i="9"/>
  <c r="SR138" i="9"/>
  <c r="SQ138" i="9"/>
  <c r="SP138" i="9"/>
  <c r="SO138" i="9"/>
  <c r="SN138" i="9"/>
  <c r="SM138" i="9"/>
  <c r="SL138" i="9"/>
  <c r="SK138" i="9"/>
  <c r="SJ138" i="9"/>
  <c r="SI138" i="9"/>
  <c r="SH138" i="9"/>
  <c r="SG138" i="9"/>
  <c r="SF138" i="9"/>
  <c r="SE138" i="9"/>
  <c r="SD138" i="9"/>
  <c r="SC138" i="9"/>
  <c r="SB138" i="9"/>
  <c r="SA138" i="9"/>
  <c r="RZ138" i="9"/>
  <c r="RY138" i="9"/>
  <c r="RX138" i="9"/>
  <c r="RW138" i="9"/>
  <c r="RV138" i="9"/>
  <c r="RU138" i="9"/>
  <c r="RT138" i="9"/>
  <c r="RS138" i="9"/>
  <c r="RR138" i="9"/>
  <c r="RQ138" i="9"/>
  <c r="RP138" i="9"/>
  <c r="RO138" i="9"/>
  <c r="RN138" i="9"/>
  <c r="RM138" i="9"/>
  <c r="RL138" i="9"/>
  <c r="RK138" i="9"/>
  <c r="RJ138" i="9"/>
  <c r="RI138" i="9"/>
  <c r="RH138" i="9"/>
  <c r="RG138" i="9"/>
  <c r="RF138" i="9"/>
  <c r="RE138" i="9"/>
  <c r="RD138" i="9"/>
  <c r="RC138" i="9"/>
  <c r="RB138" i="9"/>
  <c r="RA138" i="9"/>
  <c r="QZ138" i="9"/>
  <c r="QY138" i="9"/>
  <c r="QX138" i="9"/>
  <c r="QW138" i="9"/>
  <c r="QV138" i="9"/>
  <c r="QU138" i="9"/>
  <c r="QT138" i="9"/>
  <c r="QS138" i="9"/>
  <c r="QR138" i="9"/>
  <c r="QQ138" i="9"/>
  <c r="QP138" i="9"/>
  <c r="QO138" i="9"/>
  <c r="QN138" i="9"/>
  <c r="QM138" i="9"/>
  <c r="QL138" i="9"/>
  <c r="QK138" i="9"/>
  <c r="QJ138" i="9"/>
  <c r="QI138" i="9"/>
  <c r="QH138" i="9"/>
  <c r="QG138" i="9"/>
  <c r="QF138" i="9"/>
  <c r="QE138" i="9"/>
  <c r="QD138" i="9"/>
  <c r="QC138" i="9"/>
  <c r="QB138" i="9"/>
  <c r="QA138" i="9"/>
  <c r="PZ138" i="9"/>
  <c r="PY138" i="9"/>
  <c r="PX138" i="9"/>
  <c r="PW138" i="9"/>
  <c r="PV138" i="9"/>
  <c r="PU138" i="9"/>
  <c r="PT138" i="9"/>
  <c r="PS138" i="9"/>
  <c r="PR138" i="9"/>
  <c r="PQ138" i="9"/>
  <c r="PP138" i="9"/>
  <c r="PO138" i="9"/>
  <c r="PN138" i="9"/>
  <c r="PM138" i="9"/>
  <c r="PL138" i="9"/>
  <c r="PK138" i="9"/>
  <c r="PJ138" i="9"/>
  <c r="PI138" i="9"/>
  <c r="PH138" i="9"/>
  <c r="PG138" i="9"/>
  <c r="PF138" i="9"/>
  <c r="PE138" i="9"/>
  <c r="PD138" i="9"/>
  <c r="PC138" i="9"/>
  <c r="PB138" i="9"/>
  <c r="PA138" i="9"/>
  <c r="OZ138" i="9"/>
  <c r="OY138" i="9"/>
  <c r="OX138" i="9"/>
  <c r="OW138" i="9"/>
  <c r="OV138" i="9"/>
  <c r="OU138" i="9"/>
  <c r="OT138" i="9"/>
  <c r="OS138" i="9"/>
  <c r="OR138" i="9"/>
  <c r="OQ138" i="9"/>
  <c r="OP138" i="9"/>
  <c r="OO138" i="9"/>
  <c r="ON138" i="9"/>
  <c r="OM138" i="9"/>
  <c r="OL138" i="9"/>
  <c r="OK138" i="9"/>
  <c r="OJ138" i="9"/>
  <c r="OI138" i="9"/>
  <c r="OH138" i="9"/>
  <c r="OG138" i="9"/>
  <c r="OF138" i="9"/>
  <c r="OE138" i="9"/>
  <c r="OD138" i="9"/>
  <c r="OC138" i="9"/>
  <c r="OB138" i="9"/>
  <c r="OA138" i="9"/>
  <c r="NZ138" i="9"/>
  <c r="NY138" i="9"/>
  <c r="NX138" i="9"/>
  <c r="NW138" i="9"/>
  <c r="NV138" i="9"/>
  <c r="NU138" i="9"/>
  <c r="NT138" i="9"/>
  <c r="NS138" i="9"/>
  <c r="NR138" i="9"/>
  <c r="NQ138" i="9"/>
  <c r="NP138" i="9"/>
  <c r="NO138" i="9"/>
  <c r="NN138" i="9"/>
  <c r="NM138" i="9"/>
  <c r="NL138" i="9"/>
  <c r="NK138" i="9"/>
  <c r="NJ138" i="9"/>
  <c r="NI138" i="9"/>
  <c r="NH138" i="9"/>
  <c r="NG138" i="9"/>
  <c r="NF138" i="9"/>
  <c r="NE138" i="9"/>
  <c r="ND138" i="9"/>
  <c r="NC138" i="9"/>
  <c r="NB138" i="9"/>
  <c r="NA138" i="9"/>
  <c r="MZ138" i="9"/>
  <c r="MY138" i="9"/>
  <c r="MX138" i="9"/>
  <c r="MW138" i="9"/>
  <c r="MV138" i="9"/>
  <c r="MU138" i="9"/>
  <c r="MT138" i="9"/>
  <c r="MS138" i="9"/>
  <c r="MR138" i="9"/>
  <c r="MQ138" i="9"/>
  <c r="MP138" i="9"/>
  <c r="MO138" i="9"/>
  <c r="MN138" i="9"/>
  <c r="MM138" i="9"/>
  <c r="ML138" i="9"/>
  <c r="MK138" i="9"/>
  <c r="MJ138" i="9"/>
  <c r="MI138" i="9"/>
  <c r="MH138" i="9"/>
  <c r="MG138" i="9"/>
  <c r="MF138" i="9"/>
  <c r="ME138" i="9"/>
  <c r="MD138" i="9"/>
  <c r="MC138" i="9"/>
  <c r="MB138" i="9"/>
  <c r="MA138" i="9"/>
  <c r="LZ138" i="9"/>
  <c r="LY138" i="9"/>
  <c r="LX138" i="9"/>
  <c r="LW138" i="9"/>
  <c r="LV138" i="9"/>
  <c r="LU138" i="9"/>
  <c r="LT138" i="9"/>
  <c r="LS138" i="9"/>
  <c r="LR138" i="9"/>
  <c r="LQ138" i="9"/>
  <c r="LP138" i="9"/>
  <c r="LO138" i="9"/>
  <c r="LN138" i="9"/>
  <c r="LM138" i="9"/>
  <c r="LL138" i="9"/>
  <c r="LK138" i="9"/>
  <c r="LJ138" i="9"/>
  <c r="LI138" i="9"/>
  <c r="LH138" i="9"/>
  <c r="LG138" i="9"/>
  <c r="LF138" i="9"/>
  <c r="LE138" i="9"/>
  <c r="LD138" i="9"/>
  <c r="LC138" i="9"/>
  <c r="LB138" i="9"/>
  <c r="LA138" i="9"/>
  <c r="KZ138" i="9"/>
  <c r="KY138" i="9"/>
  <c r="KX138" i="9"/>
  <c r="KW138" i="9"/>
  <c r="KV138" i="9"/>
  <c r="KU138" i="9"/>
  <c r="KT138" i="9"/>
  <c r="KS138" i="9"/>
  <c r="KR138" i="9"/>
  <c r="KQ138" i="9"/>
  <c r="KP138" i="9"/>
  <c r="KO138" i="9"/>
  <c r="KN138" i="9"/>
  <c r="KM138" i="9"/>
  <c r="KL138" i="9"/>
  <c r="KK138" i="9"/>
  <c r="KJ138" i="9"/>
  <c r="KI138" i="9"/>
  <c r="KH138" i="9"/>
  <c r="KG138" i="9"/>
  <c r="KF138" i="9"/>
  <c r="KE138" i="9"/>
  <c r="KD138" i="9"/>
  <c r="KC138" i="9"/>
  <c r="KB138" i="9"/>
  <c r="KA138" i="9"/>
  <c r="JZ138" i="9"/>
  <c r="JY138" i="9"/>
  <c r="JX138" i="9"/>
  <c r="JW138" i="9"/>
  <c r="JV138" i="9"/>
  <c r="JU138" i="9"/>
  <c r="JT138" i="9"/>
  <c r="JS138" i="9"/>
  <c r="JR138" i="9"/>
  <c r="JQ138" i="9"/>
  <c r="JP138" i="9"/>
  <c r="JO138" i="9"/>
  <c r="JN138" i="9"/>
  <c r="JM138" i="9"/>
  <c r="JL138" i="9"/>
  <c r="JK138" i="9"/>
  <c r="JJ138" i="9"/>
  <c r="JI138" i="9"/>
  <c r="JH138" i="9"/>
  <c r="JG138" i="9"/>
  <c r="JF138" i="9"/>
  <c r="JE138" i="9"/>
  <c r="JD138" i="9"/>
  <c r="JC138" i="9"/>
  <c r="JB138" i="9"/>
  <c r="JA138" i="9"/>
  <c r="IZ138" i="9"/>
  <c r="IY138" i="9"/>
  <c r="IX138" i="9"/>
  <c r="IW138" i="9"/>
  <c r="IV138" i="9"/>
  <c r="IU138" i="9"/>
  <c r="IT138" i="9"/>
  <c r="IS138" i="9"/>
  <c r="IR138" i="9"/>
  <c r="IQ138" i="9"/>
  <c r="IP138" i="9"/>
  <c r="IO138" i="9"/>
  <c r="IN138" i="9"/>
  <c r="IM138" i="9"/>
  <c r="IL138" i="9"/>
  <c r="IK138" i="9"/>
  <c r="IJ138" i="9"/>
  <c r="II138" i="9"/>
  <c r="IH138" i="9"/>
  <c r="IG138" i="9"/>
  <c r="IF138" i="9"/>
  <c r="IE138" i="9"/>
  <c r="ID138" i="9"/>
  <c r="IC138" i="9"/>
  <c r="IB138" i="9"/>
  <c r="IA138" i="9"/>
  <c r="HZ138" i="9"/>
  <c r="HY138" i="9"/>
  <c r="HX138" i="9"/>
  <c r="HW138" i="9"/>
  <c r="HV138" i="9"/>
  <c r="HU138" i="9"/>
  <c r="HT138" i="9"/>
  <c r="HS138" i="9"/>
  <c r="HR138" i="9"/>
  <c r="HQ138" i="9"/>
  <c r="HP138" i="9"/>
  <c r="HO138" i="9"/>
  <c r="HN138" i="9"/>
  <c r="HM138" i="9"/>
  <c r="HL138" i="9"/>
  <c r="HK138" i="9"/>
  <c r="HJ138" i="9"/>
  <c r="HI138" i="9"/>
  <c r="HH138" i="9"/>
  <c r="HG138" i="9"/>
  <c r="HF138" i="9"/>
  <c r="HE138" i="9"/>
  <c r="HD138" i="9"/>
  <c r="HC138" i="9"/>
  <c r="HB138" i="9"/>
  <c r="HA138" i="9"/>
  <c r="GZ138" i="9"/>
  <c r="GY138" i="9"/>
  <c r="GX138" i="9"/>
  <c r="GW138" i="9"/>
  <c r="GV138" i="9"/>
  <c r="GU138" i="9"/>
  <c r="GT138" i="9"/>
  <c r="GS138" i="9"/>
  <c r="GR138" i="9"/>
  <c r="GQ138" i="9"/>
  <c r="GP138" i="9"/>
  <c r="GO138" i="9"/>
  <c r="GN138" i="9"/>
  <c r="GM138" i="9"/>
  <c r="GL138" i="9"/>
  <c r="GK138" i="9"/>
  <c r="GJ138" i="9"/>
  <c r="GI138" i="9"/>
  <c r="GH138" i="9"/>
  <c r="GG138" i="9"/>
  <c r="GF138" i="9"/>
  <c r="GE138" i="9"/>
  <c r="GD138" i="9"/>
  <c r="GC138" i="9"/>
  <c r="GB138" i="9"/>
  <c r="GA138" i="9"/>
  <c r="FZ138" i="9"/>
  <c r="FY138" i="9"/>
  <c r="FX138" i="9"/>
  <c r="FW138" i="9"/>
  <c r="FV138" i="9"/>
  <c r="FU138" i="9"/>
  <c r="FT138" i="9"/>
  <c r="FS138" i="9"/>
  <c r="FR138" i="9"/>
  <c r="FQ138" i="9"/>
  <c r="FP138" i="9"/>
  <c r="FO138" i="9"/>
  <c r="FN138" i="9"/>
  <c r="FM138" i="9"/>
  <c r="FL138" i="9"/>
  <c r="FK138" i="9"/>
  <c r="FJ138" i="9"/>
  <c r="FI138" i="9"/>
  <c r="FH138" i="9"/>
  <c r="FG138" i="9"/>
  <c r="FF138" i="9"/>
  <c r="FE138" i="9"/>
  <c r="FD138" i="9"/>
  <c r="FC138" i="9"/>
  <c r="FB138" i="9"/>
  <c r="FA138" i="9"/>
  <c r="EZ138" i="9"/>
  <c r="EY138" i="9"/>
  <c r="EX138" i="9"/>
  <c r="EW138" i="9"/>
  <c r="EV138" i="9"/>
  <c r="EU138" i="9"/>
  <c r="ET138" i="9"/>
  <c r="ES138" i="9"/>
  <c r="ER138" i="9"/>
  <c r="EQ138" i="9"/>
  <c r="EP138" i="9"/>
  <c r="EO138" i="9"/>
  <c r="EN138" i="9"/>
  <c r="EM138" i="9"/>
  <c r="EL138" i="9"/>
  <c r="EK138" i="9"/>
  <c r="EJ138" i="9"/>
  <c r="EI138" i="9"/>
  <c r="EH138" i="9"/>
  <c r="EG138" i="9"/>
  <c r="EF138" i="9"/>
  <c r="EE138" i="9"/>
  <c r="ED138" i="9"/>
  <c r="EC138" i="9"/>
  <c r="EB138" i="9"/>
  <c r="EA138" i="9"/>
  <c r="DZ138" i="9"/>
  <c r="DY138" i="9"/>
  <c r="DX138" i="9"/>
  <c r="DW138" i="9"/>
  <c r="DV138" i="9"/>
  <c r="DU138" i="9"/>
  <c r="DT138" i="9"/>
  <c r="DS138" i="9"/>
  <c r="DR138" i="9"/>
  <c r="DQ138" i="9"/>
  <c r="DP138" i="9"/>
  <c r="DO138" i="9"/>
  <c r="DN138" i="9"/>
  <c r="DM138" i="9"/>
  <c r="DL138" i="9"/>
  <c r="DK138" i="9"/>
  <c r="DJ138" i="9"/>
  <c r="DI138" i="9"/>
  <c r="DH138" i="9"/>
  <c r="DG138" i="9"/>
  <c r="DF138" i="9"/>
  <c r="DE138" i="9"/>
  <c r="DD138" i="9"/>
  <c r="DC138" i="9"/>
  <c r="DB138" i="9"/>
  <c r="DA138" i="9"/>
  <c r="CZ138" i="9"/>
  <c r="CY138" i="9"/>
  <c r="CX138" i="9"/>
  <c r="CW138" i="9"/>
  <c r="CV138" i="9"/>
  <c r="CU138" i="9"/>
  <c r="CT138" i="9"/>
  <c r="CS138" i="9"/>
  <c r="CR138" i="9"/>
  <c r="CQ138" i="9"/>
  <c r="CP138" i="9"/>
  <c r="CO138" i="9"/>
  <c r="CN138" i="9"/>
  <c r="CM138" i="9"/>
  <c r="CL138" i="9"/>
  <c r="CK138" i="9"/>
  <c r="CJ138" i="9"/>
  <c r="CI138" i="9"/>
  <c r="CH138" i="9"/>
  <c r="CG138" i="9"/>
  <c r="CF138" i="9"/>
  <c r="CE138" i="9"/>
  <c r="CD138" i="9"/>
  <c r="CC138" i="9"/>
  <c r="CB138" i="9"/>
  <c r="CA138" i="9"/>
  <c r="BZ138" i="9"/>
  <c r="BY138" i="9"/>
  <c r="BX138" i="9"/>
  <c r="BW138" i="9"/>
  <c r="BV138" i="9"/>
  <c r="BU138" i="9"/>
  <c r="BT138" i="9"/>
  <c r="BS138" i="9"/>
  <c r="BR138" i="9"/>
  <c r="BQ138" i="9"/>
  <c r="BP138" i="9"/>
  <c r="BO138" i="9"/>
  <c r="BN138" i="9"/>
  <c r="BM138" i="9"/>
  <c r="BL138" i="9"/>
  <c r="BK138" i="9"/>
  <c r="BJ138" i="9"/>
  <c r="BI138" i="9"/>
  <c r="BH138" i="9"/>
  <c r="BG138" i="9"/>
  <c r="BF138" i="9"/>
  <c r="BE138" i="9"/>
  <c r="BD138" i="9"/>
  <c r="BC138" i="9"/>
  <c r="BB138" i="9"/>
  <c r="BA138" i="9"/>
  <c r="AZ138" i="9"/>
  <c r="AY138" i="9"/>
  <c r="AX138" i="9"/>
  <c r="AW138" i="9"/>
  <c r="AV138" i="9"/>
  <c r="AU138" i="9"/>
  <c r="AT138" i="9"/>
  <c r="AS138" i="9"/>
  <c r="AR138" i="9"/>
  <c r="AQ138" i="9"/>
  <c r="AP138" i="9"/>
  <c r="AO138" i="9"/>
  <c r="AN138" i="9"/>
  <c r="AM138" i="9"/>
  <c r="AL138" i="9"/>
  <c r="AK138" i="9"/>
  <c r="AJ138" i="9"/>
  <c r="AI138" i="9"/>
  <c r="AH138" i="9"/>
  <c r="AG138" i="9"/>
  <c r="AF138" i="9"/>
  <c r="AE138" i="9"/>
  <c r="AD138" i="9"/>
  <c r="AC138" i="9"/>
  <c r="AB138" i="9"/>
  <c r="AA138" i="9"/>
  <c r="Z138" i="9"/>
  <c r="Y138" i="9"/>
  <c r="X138" i="9"/>
  <c r="W138" i="9"/>
  <c r="V138" i="9"/>
  <c r="U138" i="9"/>
  <c r="T138" i="9"/>
  <c r="S138" i="9"/>
  <c r="R138" i="9"/>
  <c r="Q138" i="9"/>
  <c r="P138" i="9"/>
  <c r="O138" i="9"/>
  <c r="N138" i="9"/>
  <c r="M138" i="9"/>
  <c r="L138" i="9"/>
  <c r="K138" i="9"/>
  <c r="J138" i="9"/>
  <c r="I138" i="9"/>
  <c r="H138" i="9"/>
  <c r="G138" i="9"/>
  <c r="F138" i="9"/>
  <c r="E138" i="9"/>
  <c r="D138" i="9"/>
  <c r="C138" i="9"/>
  <c r="B138" i="9"/>
  <c r="UB137" i="9"/>
  <c r="UA137" i="9"/>
  <c r="TZ137" i="9"/>
  <c r="TY137" i="9"/>
  <c r="TX137" i="9"/>
  <c r="TW137" i="9"/>
  <c r="TV137" i="9"/>
  <c r="TU137" i="9"/>
  <c r="TT137" i="9"/>
  <c r="TS137" i="9"/>
  <c r="TR137" i="9"/>
  <c r="TQ137" i="9"/>
  <c r="TP137" i="9"/>
  <c r="TO137" i="9"/>
  <c r="TN137" i="9"/>
  <c r="TM137" i="9"/>
  <c r="TL137" i="9"/>
  <c r="TK137" i="9"/>
  <c r="TJ137" i="9"/>
  <c r="TI137" i="9"/>
  <c r="TH137" i="9"/>
  <c r="TG137" i="9"/>
  <c r="TF137" i="9"/>
  <c r="TE137" i="9"/>
  <c r="TD137" i="9"/>
  <c r="TC137" i="9"/>
  <c r="TB137" i="9"/>
  <c r="TA137" i="9"/>
  <c r="SZ137" i="9"/>
  <c r="SY137" i="9"/>
  <c r="SX137" i="9"/>
  <c r="SW137" i="9"/>
  <c r="SV137" i="9"/>
  <c r="SU137" i="9"/>
  <c r="ST137" i="9"/>
  <c r="SS137" i="9"/>
  <c r="SR137" i="9"/>
  <c r="SQ137" i="9"/>
  <c r="SP137" i="9"/>
  <c r="SO137" i="9"/>
  <c r="SN137" i="9"/>
  <c r="SM137" i="9"/>
  <c r="SL137" i="9"/>
  <c r="SK137" i="9"/>
  <c r="SJ137" i="9"/>
  <c r="SI137" i="9"/>
  <c r="SH137" i="9"/>
  <c r="SG137" i="9"/>
  <c r="SF137" i="9"/>
  <c r="SE137" i="9"/>
  <c r="SD137" i="9"/>
  <c r="SC137" i="9"/>
  <c r="SB137" i="9"/>
  <c r="SA137" i="9"/>
  <c r="RZ137" i="9"/>
  <c r="RY137" i="9"/>
  <c r="RX137" i="9"/>
  <c r="RW137" i="9"/>
  <c r="RV137" i="9"/>
  <c r="RU137" i="9"/>
  <c r="RT137" i="9"/>
  <c r="RS137" i="9"/>
  <c r="RR137" i="9"/>
  <c r="RQ137" i="9"/>
  <c r="RP137" i="9"/>
  <c r="RO137" i="9"/>
  <c r="RN137" i="9"/>
  <c r="RM137" i="9"/>
  <c r="RL137" i="9"/>
  <c r="RK137" i="9"/>
  <c r="RJ137" i="9"/>
  <c r="RI137" i="9"/>
  <c r="RH137" i="9"/>
  <c r="RG137" i="9"/>
  <c r="RF137" i="9"/>
  <c r="RE137" i="9"/>
  <c r="RD137" i="9"/>
  <c r="RC137" i="9"/>
  <c r="RB137" i="9"/>
  <c r="RA137" i="9"/>
  <c r="QZ137" i="9"/>
  <c r="QY137" i="9"/>
  <c r="QX137" i="9"/>
  <c r="QW137" i="9"/>
  <c r="QV137" i="9"/>
  <c r="QU137" i="9"/>
  <c r="QT137" i="9"/>
  <c r="QS137" i="9"/>
  <c r="QR137" i="9"/>
  <c r="QQ137" i="9"/>
  <c r="QP137" i="9"/>
  <c r="QO137" i="9"/>
  <c r="QN137" i="9"/>
  <c r="QM137" i="9"/>
  <c r="QL137" i="9"/>
  <c r="QK137" i="9"/>
  <c r="QJ137" i="9"/>
  <c r="QI137" i="9"/>
  <c r="QH137" i="9"/>
  <c r="QG137" i="9"/>
  <c r="QF137" i="9"/>
  <c r="QE137" i="9"/>
  <c r="QD137" i="9"/>
  <c r="QC137" i="9"/>
  <c r="QB137" i="9"/>
  <c r="QA137" i="9"/>
  <c r="PZ137" i="9"/>
  <c r="PY137" i="9"/>
  <c r="PX137" i="9"/>
  <c r="PW137" i="9"/>
  <c r="PV137" i="9"/>
  <c r="PU137" i="9"/>
  <c r="PT137" i="9"/>
  <c r="PS137" i="9"/>
  <c r="PR137" i="9"/>
  <c r="PQ137" i="9"/>
  <c r="PP137" i="9"/>
  <c r="PO137" i="9"/>
  <c r="PN137" i="9"/>
  <c r="PM137" i="9"/>
  <c r="PL137" i="9"/>
  <c r="PK137" i="9"/>
  <c r="PJ137" i="9"/>
  <c r="PI137" i="9"/>
  <c r="PH137" i="9"/>
  <c r="PG137" i="9"/>
  <c r="PF137" i="9"/>
  <c r="PE137" i="9"/>
  <c r="PD137" i="9"/>
  <c r="PC137" i="9"/>
  <c r="PB137" i="9"/>
  <c r="PA137" i="9"/>
  <c r="OZ137" i="9"/>
  <c r="OY137" i="9"/>
  <c r="OX137" i="9"/>
  <c r="OW137" i="9"/>
  <c r="OV137" i="9"/>
  <c r="OU137" i="9"/>
  <c r="OT137" i="9"/>
  <c r="OS137" i="9"/>
  <c r="OR137" i="9"/>
  <c r="OQ137" i="9"/>
  <c r="OP137" i="9"/>
  <c r="OO137" i="9"/>
  <c r="ON137" i="9"/>
  <c r="OM137" i="9"/>
  <c r="OL137" i="9"/>
  <c r="OK137" i="9"/>
  <c r="OJ137" i="9"/>
  <c r="OI137" i="9"/>
  <c r="OH137" i="9"/>
  <c r="OG137" i="9"/>
  <c r="OF137" i="9"/>
  <c r="OE137" i="9"/>
  <c r="OD137" i="9"/>
  <c r="OC137" i="9"/>
  <c r="OB137" i="9"/>
  <c r="OA137" i="9"/>
  <c r="NZ137" i="9"/>
  <c r="NY137" i="9"/>
  <c r="NX137" i="9"/>
  <c r="NW137" i="9"/>
  <c r="NV137" i="9"/>
  <c r="NU137" i="9"/>
  <c r="NT137" i="9"/>
  <c r="NS137" i="9"/>
  <c r="NR137" i="9"/>
  <c r="NQ137" i="9"/>
  <c r="NP137" i="9"/>
  <c r="NO137" i="9"/>
  <c r="NN137" i="9"/>
  <c r="NM137" i="9"/>
  <c r="NL137" i="9"/>
  <c r="NK137" i="9"/>
  <c r="NJ137" i="9"/>
  <c r="NI137" i="9"/>
  <c r="NH137" i="9"/>
  <c r="NG137" i="9"/>
  <c r="NF137" i="9"/>
  <c r="NE137" i="9"/>
  <c r="ND137" i="9"/>
  <c r="NC137" i="9"/>
  <c r="NB137" i="9"/>
  <c r="NA137" i="9"/>
  <c r="MZ137" i="9"/>
  <c r="MY137" i="9"/>
  <c r="MX137" i="9"/>
  <c r="MW137" i="9"/>
  <c r="MV137" i="9"/>
  <c r="MU137" i="9"/>
  <c r="MT137" i="9"/>
  <c r="MS137" i="9"/>
  <c r="MR137" i="9"/>
  <c r="MQ137" i="9"/>
  <c r="MP137" i="9"/>
  <c r="MO137" i="9"/>
  <c r="MN137" i="9"/>
  <c r="MM137" i="9"/>
  <c r="ML137" i="9"/>
  <c r="MK137" i="9"/>
  <c r="MJ137" i="9"/>
  <c r="MI137" i="9"/>
  <c r="MH137" i="9"/>
  <c r="MG137" i="9"/>
  <c r="MF137" i="9"/>
  <c r="ME137" i="9"/>
  <c r="MD137" i="9"/>
  <c r="MC137" i="9"/>
  <c r="MB137" i="9"/>
  <c r="MA137" i="9"/>
  <c r="LZ137" i="9"/>
  <c r="LY137" i="9"/>
  <c r="LX137" i="9"/>
  <c r="LW137" i="9"/>
  <c r="LV137" i="9"/>
  <c r="LU137" i="9"/>
  <c r="LT137" i="9"/>
  <c r="LS137" i="9"/>
  <c r="LR137" i="9"/>
  <c r="LQ137" i="9"/>
  <c r="LP137" i="9"/>
  <c r="LO137" i="9"/>
  <c r="LN137" i="9"/>
  <c r="LM137" i="9"/>
  <c r="LL137" i="9"/>
  <c r="LK137" i="9"/>
  <c r="LJ137" i="9"/>
  <c r="LI137" i="9"/>
  <c r="LH137" i="9"/>
  <c r="LG137" i="9"/>
  <c r="LF137" i="9"/>
  <c r="LE137" i="9"/>
  <c r="LD137" i="9"/>
  <c r="LC137" i="9"/>
  <c r="LB137" i="9"/>
  <c r="LA137" i="9"/>
  <c r="KZ137" i="9"/>
  <c r="KY137" i="9"/>
  <c r="KX137" i="9"/>
  <c r="KW137" i="9"/>
  <c r="KV137" i="9"/>
  <c r="KU137" i="9"/>
  <c r="KT137" i="9"/>
  <c r="KS137" i="9"/>
  <c r="KR137" i="9"/>
  <c r="KQ137" i="9"/>
  <c r="KP137" i="9"/>
  <c r="KO137" i="9"/>
  <c r="KN137" i="9"/>
  <c r="KM137" i="9"/>
  <c r="KL137" i="9"/>
  <c r="KK137" i="9"/>
  <c r="KJ137" i="9"/>
  <c r="KI137" i="9"/>
  <c r="KH137" i="9"/>
  <c r="KG137" i="9"/>
  <c r="KF137" i="9"/>
  <c r="KE137" i="9"/>
  <c r="KD137" i="9"/>
  <c r="KC137" i="9"/>
  <c r="KB137" i="9"/>
  <c r="KA137" i="9"/>
  <c r="JZ137" i="9"/>
  <c r="JY137" i="9"/>
  <c r="JX137" i="9"/>
  <c r="JW137" i="9"/>
  <c r="JV137" i="9"/>
  <c r="JU137" i="9"/>
  <c r="JT137" i="9"/>
  <c r="JS137" i="9"/>
  <c r="JR137" i="9"/>
  <c r="JQ137" i="9"/>
  <c r="JP137" i="9"/>
  <c r="JO137" i="9"/>
  <c r="JN137" i="9"/>
  <c r="JM137" i="9"/>
  <c r="JL137" i="9"/>
  <c r="JK137" i="9"/>
  <c r="JJ137" i="9"/>
  <c r="JI137" i="9"/>
  <c r="JH137" i="9"/>
  <c r="JG137" i="9"/>
  <c r="JF137" i="9"/>
  <c r="JE137" i="9"/>
  <c r="JD137" i="9"/>
  <c r="JC137" i="9"/>
  <c r="JB137" i="9"/>
  <c r="JA137" i="9"/>
  <c r="IZ137" i="9"/>
  <c r="IY137" i="9"/>
  <c r="IX137" i="9"/>
  <c r="IW137" i="9"/>
  <c r="IV137" i="9"/>
  <c r="IU137" i="9"/>
  <c r="IT137" i="9"/>
  <c r="IS137" i="9"/>
  <c r="IR137" i="9"/>
  <c r="IQ137" i="9"/>
  <c r="IP137" i="9"/>
  <c r="IO137" i="9"/>
  <c r="IN137" i="9"/>
  <c r="IM137" i="9"/>
  <c r="IL137" i="9"/>
  <c r="IK137" i="9"/>
  <c r="IJ137" i="9"/>
  <c r="II137" i="9"/>
  <c r="IH137" i="9"/>
  <c r="IG137" i="9"/>
  <c r="IF137" i="9"/>
  <c r="IE137" i="9"/>
  <c r="ID137" i="9"/>
  <c r="IC137" i="9"/>
  <c r="IB137" i="9"/>
  <c r="IA137" i="9"/>
  <c r="HZ137" i="9"/>
  <c r="HY137" i="9"/>
  <c r="HX137" i="9"/>
  <c r="HW137" i="9"/>
  <c r="HV137" i="9"/>
  <c r="HU137" i="9"/>
  <c r="HT137" i="9"/>
  <c r="HS137" i="9"/>
  <c r="HR137" i="9"/>
  <c r="HQ137" i="9"/>
  <c r="HP137" i="9"/>
  <c r="HO137" i="9"/>
  <c r="HN137" i="9"/>
  <c r="HM137" i="9"/>
  <c r="HL137" i="9"/>
  <c r="HK137" i="9"/>
  <c r="HJ137" i="9"/>
  <c r="HI137" i="9"/>
  <c r="HH137" i="9"/>
  <c r="HG137" i="9"/>
  <c r="HF137" i="9"/>
  <c r="HE137" i="9"/>
  <c r="HD137" i="9"/>
  <c r="HC137" i="9"/>
  <c r="HB137" i="9"/>
  <c r="HA137" i="9"/>
  <c r="GZ137" i="9"/>
  <c r="GY137" i="9"/>
  <c r="GX137" i="9"/>
  <c r="GW137" i="9"/>
  <c r="GV137" i="9"/>
  <c r="GU137" i="9"/>
  <c r="GT137" i="9"/>
  <c r="GS137" i="9"/>
  <c r="GR137" i="9"/>
  <c r="GQ137" i="9"/>
  <c r="GP137" i="9"/>
  <c r="GO137" i="9"/>
  <c r="GN137" i="9"/>
  <c r="GM137" i="9"/>
  <c r="GL137" i="9"/>
  <c r="GK137" i="9"/>
  <c r="GJ137" i="9"/>
  <c r="GI137" i="9"/>
  <c r="GH137" i="9"/>
  <c r="GG137" i="9"/>
  <c r="GF137" i="9"/>
  <c r="GE137" i="9"/>
  <c r="GD137" i="9"/>
  <c r="GC137" i="9"/>
  <c r="GB137" i="9"/>
  <c r="GA137" i="9"/>
  <c r="FZ137" i="9"/>
  <c r="FY137" i="9"/>
  <c r="FX137" i="9"/>
  <c r="FW137" i="9"/>
  <c r="FV137" i="9"/>
  <c r="FU137" i="9"/>
  <c r="FT137" i="9"/>
  <c r="FS137" i="9"/>
  <c r="FR137" i="9"/>
  <c r="FQ137" i="9"/>
  <c r="FP137" i="9"/>
  <c r="FO137" i="9"/>
  <c r="FN137" i="9"/>
  <c r="FM137" i="9"/>
  <c r="FL137" i="9"/>
  <c r="FK137" i="9"/>
  <c r="FJ137" i="9"/>
  <c r="FI137" i="9"/>
  <c r="FH137" i="9"/>
  <c r="FG137" i="9"/>
  <c r="FF137" i="9"/>
  <c r="FE137" i="9"/>
  <c r="FD137" i="9"/>
  <c r="FC137" i="9"/>
  <c r="FB137" i="9"/>
  <c r="FA137" i="9"/>
  <c r="EZ137" i="9"/>
  <c r="EY137" i="9"/>
  <c r="EX137" i="9"/>
  <c r="EW137" i="9"/>
  <c r="EV137" i="9"/>
  <c r="EU137" i="9"/>
  <c r="ET137" i="9"/>
  <c r="ES137" i="9"/>
  <c r="ER137" i="9"/>
  <c r="EQ137" i="9"/>
  <c r="EP137" i="9"/>
  <c r="EO137" i="9"/>
  <c r="EN137" i="9"/>
  <c r="EM137" i="9"/>
  <c r="EL137" i="9"/>
  <c r="EK137" i="9"/>
  <c r="EJ137" i="9"/>
  <c r="EI137" i="9"/>
  <c r="EH137" i="9"/>
  <c r="EG137" i="9"/>
  <c r="EF137" i="9"/>
  <c r="EE137" i="9"/>
  <c r="ED137" i="9"/>
  <c r="EC137" i="9"/>
  <c r="EB137" i="9"/>
  <c r="EA137" i="9"/>
  <c r="DZ137" i="9"/>
  <c r="DY137" i="9"/>
  <c r="DX137" i="9"/>
  <c r="DW137" i="9"/>
  <c r="DV137" i="9"/>
  <c r="DU137" i="9"/>
  <c r="DT137" i="9"/>
  <c r="DS137" i="9"/>
  <c r="DR137" i="9"/>
  <c r="DQ137" i="9"/>
  <c r="DP137" i="9"/>
  <c r="DO137" i="9"/>
  <c r="DN137" i="9"/>
  <c r="DM137" i="9"/>
  <c r="DL137" i="9"/>
  <c r="DK137" i="9"/>
  <c r="DJ137" i="9"/>
  <c r="DI137" i="9"/>
  <c r="DH137" i="9"/>
  <c r="DG137" i="9"/>
  <c r="DF137" i="9"/>
  <c r="DE137" i="9"/>
  <c r="DD137" i="9"/>
  <c r="DC137" i="9"/>
  <c r="DB137" i="9"/>
  <c r="DA137" i="9"/>
  <c r="CZ137" i="9"/>
  <c r="CY137" i="9"/>
  <c r="CX137" i="9"/>
  <c r="CW137" i="9"/>
  <c r="CV137" i="9"/>
  <c r="CU137" i="9"/>
  <c r="CT137" i="9"/>
  <c r="CS137" i="9"/>
  <c r="CR137" i="9"/>
  <c r="CQ137" i="9"/>
  <c r="CP137" i="9"/>
  <c r="CO137" i="9"/>
  <c r="CN137" i="9"/>
  <c r="CM137" i="9"/>
  <c r="CL137" i="9"/>
  <c r="CK137" i="9"/>
  <c r="CJ137" i="9"/>
  <c r="CI137" i="9"/>
  <c r="CH137" i="9"/>
  <c r="CG137" i="9"/>
  <c r="CF137" i="9"/>
  <c r="CE137" i="9"/>
  <c r="CD137" i="9"/>
  <c r="CC137" i="9"/>
  <c r="CB137" i="9"/>
  <c r="CA137" i="9"/>
  <c r="BZ137" i="9"/>
  <c r="BY137" i="9"/>
  <c r="BX137" i="9"/>
  <c r="BW137" i="9"/>
  <c r="BV137" i="9"/>
  <c r="BU137" i="9"/>
  <c r="BT137" i="9"/>
  <c r="BS137" i="9"/>
  <c r="BR137" i="9"/>
  <c r="BQ137" i="9"/>
  <c r="BP137" i="9"/>
  <c r="BO137" i="9"/>
  <c r="BN137" i="9"/>
  <c r="BM137" i="9"/>
  <c r="BL137" i="9"/>
  <c r="BK137" i="9"/>
  <c r="BJ137" i="9"/>
  <c r="BI137" i="9"/>
  <c r="BH137" i="9"/>
  <c r="BG137" i="9"/>
  <c r="BF137" i="9"/>
  <c r="BE137" i="9"/>
  <c r="BD137" i="9"/>
  <c r="BC137" i="9"/>
  <c r="BB137" i="9"/>
  <c r="BA137" i="9"/>
  <c r="AZ137" i="9"/>
  <c r="AY137" i="9"/>
  <c r="AX137" i="9"/>
  <c r="AW137" i="9"/>
  <c r="AV137" i="9"/>
  <c r="AU137" i="9"/>
  <c r="AT137" i="9"/>
  <c r="AS137" i="9"/>
  <c r="AR137" i="9"/>
  <c r="AQ137" i="9"/>
  <c r="AP137" i="9"/>
  <c r="AO137" i="9"/>
  <c r="AN137" i="9"/>
  <c r="AM137" i="9"/>
  <c r="AL137" i="9"/>
  <c r="AK137" i="9"/>
  <c r="AJ137" i="9"/>
  <c r="AI137" i="9"/>
  <c r="AH137" i="9"/>
  <c r="AG137" i="9"/>
  <c r="AF137" i="9"/>
  <c r="AE137" i="9"/>
  <c r="AD137" i="9"/>
  <c r="AC137" i="9"/>
  <c r="AB137" i="9"/>
  <c r="AA137" i="9"/>
  <c r="Z137" i="9"/>
  <c r="Y137" i="9"/>
  <c r="X137" i="9"/>
  <c r="W137" i="9"/>
  <c r="V137" i="9"/>
  <c r="U137" i="9"/>
  <c r="T137" i="9"/>
  <c r="S137" i="9"/>
  <c r="R137" i="9"/>
  <c r="Q137" i="9"/>
  <c r="P137" i="9"/>
  <c r="O137" i="9"/>
  <c r="N137" i="9"/>
  <c r="M137" i="9"/>
  <c r="L137" i="9"/>
  <c r="K137" i="9"/>
  <c r="J137" i="9"/>
  <c r="I137" i="9"/>
  <c r="H137" i="9"/>
  <c r="G137" i="9"/>
  <c r="F137" i="9"/>
  <c r="E137" i="9"/>
  <c r="D137" i="9"/>
  <c r="C137" i="9"/>
  <c r="B137" i="9"/>
  <c r="UB136" i="9"/>
  <c r="UA136" i="9"/>
  <c r="TZ136" i="9"/>
  <c r="TY136" i="9"/>
  <c r="TX136" i="9"/>
  <c r="TW136" i="9"/>
  <c r="TV136" i="9"/>
  <c r="TU136" i="9"/>
  <c r="TT136" i="9"/>
  <c r="TS136" i="9"/>
  <c r="TR136" i="9"/>
  <c r="TQ136" i="9"/>
  <c r="TP136" i="9"/>
  <c r="TO136" i="9"/>
  <c r="TN136" i="9"/>
  <c r="TM136" i="9"/>
  <c r="TL136" i="9"/>
  <c r="TK136" i="9"/>
  <c r="TJ136" i="9"/>
  <c r="TI136" i="9"/>
  <c r="TH136" i="9"/>
  <c r="TG136" i="9"/>
  <c r="TF136" i="9"/>
  <c r="TE136" i="9"/>
  <c r="TD136" i="9"/>
  <c r="TC136" i="9"/>
  <c r="TB136" i="9"/>
  <c r="TA136" i="9"/>
  <c r="SZ136" i="9"/>
  <c r="SY136" i="9"/>
  <c r="SX136" i="9"/>
  <c r="SW136" i="9"/>
  <c r="SV136" i="9"/>
  <c r="SU136" i="9"/>
  <c r="ST136" i="9"/>
  <c r="SS136" i="9"/>
  <c r="SR136" i="9"/>
  <c r="SQ136" i="9"/>
  <c r="SP136" i="9"/>
  <c r="SO136" i="9"/>
  <c r="SN136" i="9"/>
  <c r="SM136" i="9"/>
  <c r="SL136" i="9"/>
  <c r="SK136" i="9"/>
  <c r="SJ136" i="9"/>
  <c r="SI136" i="9"/>
  <c r="SH136" i="9"/>
  <c r="SG136" i="9"/>
  <c r="SF136" i="9"/>
  <c r="SE136" i="9"/>
  <c r="SD136" i="9"/>
  <c r="SC136" i="9"/>
  <c r="SB136" i="9"/>
  <c r="SA136" i="9"/>
  <c r="RZ136" i="9"/>
  <c r="RY136" i="9"/>
  <c r="RX136" i="9"/>
  <c r="RW136" i="9"/>
  <c r="RV136" i="9"/>
  <c r="RU136" i="9"/>
  <c r="RT136" i="9"/>
  <c r="RS136" i="9"/>
  <c r="RR136" i="9"/>
  <c r="RQ136" i="9"/>
  <c r="RP136" i="9"/>
  <c r="RO136" i="9"/>
  <c r="RN136" i="9"/>
  <c r="RM136" i="9"/>
  <c r="RL136" i="9"/>
  <c r="RK136" i="9"/>
  <c r="RJ136" i="9"/>
  <c r="RI136" i="9"/>
  <c r="RH136" i="9"/>
  <c r="RG136" i="9"/>
  <c r="RF136" i="9"/>
  <c r="RE136" i="9"/>
  <c r="RD136" i="9"/>
  <c r="RC136" i="9"/>
  <c r="RB136" i="9"/>
  <c r="RA136" i="9"/>
  <c r="QZ136" i="9"/>
  <c r="QY136" i="9"/>
  <c r="QX136" i="9"/>
  <c r="QW136" i="9"/>
  <c r="QV136" i="9"/>
  <c r="QU136" i="9"/>
  <c r="QT136" i="9"/>
  <c r="QS136" i="9"/>
  <c r="QR136" i="9"/>
  <c r="QQ136" i="9"/>
  <c r="QP136" i="9"/>
  <c r="QO136" i="9"/>
  <c r="QN136" i="9"/>
  <c r="QM136" i="9"/>
  <c r="QL136" i="9"/>
  <c r="QK136" i="9"/>
  <c r="QJ136" i="9"/>
  <c r="QI136" i="9"/>
  <c r="QH136" i="9"/>
  <c r="QG136" i="9"/>
  <c r="QF136" i="9"/>
  <c r="QE136" i="9"/>
  <c r="QD136" i="9"/>
  <c r="QC136" i="9"/>
  <c r="QB136" i="9"/>
  <c r="QA136" i="9"/>
  <c r="PZ136" i="9"/>
  <c r="PY136" i="9"/>
  <c r="PX136" i="9"/>
  <c r="PW136" i="9"/>
  <c r="PV136" i="9"/>
  <c r="PU136" i="9"/>
  <c r="PT136" i="9"/>
  <c r="PS136" i="9"/>
  <c r="PR136" i="9"/>
  <c r="PQ136" i="9"/>
  <c r="PP136" i="9"/>
  <c r="PO136" i="9"/>
  <c r="PN136" i="9"/>
  <c r="PM136" i="9"/>
  <c r="PL136" i="9"/>
  <c r="PK136" i="9"/>
  <c r="PJ136" i="9"/>
  <c r="PI136" i="9"/>
  <c r="PH136" i="9"/>
  <c r="PG136" i="9"/>
  <c r="PF136" i="9"/>
  <c r="PE136" i="9"/>
  <c r="PD136" i="9"/>
  <c r="PC136" i="9"/>
  <c r="PB136" i="9"/>
  <c r="PA136" i="9"/>
  <c r="OZ136" i="9"/>
  <c r="OY136" i="9"/>
  <c r="OX136" i="9"/>
  <c r="OW136" i="9"/>
  <c r="OV136" i="9"/>
  <c r="OU136" i="9"/>
  <c r="OT136" i="9"/>
  <c r="OS136" i="9"/>
  <c r="OR136" i="9"/>
  <c r="OQ136" i="9"/>
  <c r="OP136" i="9"/>
  <c r="OO136" i="9"/>
  <c r="ON136" i="9"/>
  <c r="OM136" i="9"/>
  <c r="OL136" i="9"/>
  <c r="OK136" i="9"/>
  <c r="OJ136" i="9"/>
  <c r="OI136" i="9"/>
  <c r="OH136" i="9"/>
  <c r="OG136" i="9"/>
  <c r="OF136" i="9"/>
  <c r="OE136" i="9"/>
  <c r="OD136" i="9"/>
  <c r="OC136" i="9"/>
  <c r="OB136" i="9"/>
  <c r="OA136" i="9"/>
  <c r="NZ136" i="9"/>
  <c r="NY136" i="9"/>
  <c r="NX136" i="9"/>
  <c r="NW136" i="9"/>
  <c r="NV136" i="9"/>
  <c r="NU136" i="9"/>
  <c r="NT136" i="9"/>
  <c r="NS136" i="9"/>
  <c r="NR136" i="9"/>
  <c r="NQ136" i="9"/>
  <c r="NP136" i="9"/>
  <c r="NO136" i="9"/>
  <c r="NN136" i="9"/>
  <c r="NM136" i="9"/>
  <c r="NL136" i="9"/>
  <c r="NK136" i="9"/>
  <c r="NJ136" i="9"/>
  <c r="NI136" i="9"/>
  <c r="NH136" i="9"/>
  <c r="NG136" i="9"/>
  <c r="NF136" i="9"/>
  <c r="NE136" i="9"/>
  <c r="ND136" i="9"/>
  <c r="NC136" i="9"/>
  <c r="NB136" i="9"/>
  <c r="NA136" i="9"/>
  <c r="MZ136" i="9"/>
  <c r="MY136" i="9"/>
  <c r="MX136" i="9"/>
  <c r="MW136" i="9"/>
  <c r="MV136" i="9"/>
  <c r="MU136" i="9"/>
  <c r="MT136" i="9"/>
  <c r="MS136" i="9"/>
  <c r="MR136" i="9"/>
  <c r="MQ136" i="9"/>
  <c r="MP136" i="9"/>
  <c r="MO136" i="9"/>
  <c r="MN136" i="9"/>
  <c r="MM136" i="9"/>
  <c r="ML136" i="9"/>
  <c r="MK136" i="9"/>
  <c r="MJ136" i="9"/>
  <c r="MI136" i="9"/>
  <c r="MH136" i="9"/>
  <c r="MG136" i="9"/>
  <c r="MF136" i="9"/>
  <c r="ME136" i="9"/>
  <c r="MD136" i="9"/>
  <c r="MC136" i="9"/>
  <c r="MB136" i="9"/>
  <c r="MA136" i="9"/>
  <c r="LZ136" i="9"/>
  <c r="LY136" i="9"/>
  <c r="LX136" i="9"/>
  <c r="LW136" i="9"/>
  <c r="LV136" i="9"/>
  <c r="LU136" i="9"/>
  <c r="LT136" i="9"/>
  <c r="LS136" i="9"/>
  <c r="LR136" i="9"/>
  <c r="LQ136" i="9"/>
  <c r="LP136" i="9"/>
  <c r="LO136" i="9"/>
  <c r="LN136" i="9"/>
  <c r="LM136" i="9"/>
  <c r="LL136" i="9"/>
  <c r="LK136" i="9"/>
  <c r="LJ136" i="9"/>
  <c r="LI136" i="9"/>
  <c r="LH136" i="9"/>
  <c r="LG136" i="9"/>
  <c r="LF136" i="9"/>
  <c r="LE136" i="9"/>
  <c r="LD136" i="9"/>
  <c r="LC136" i="9"/>
  <c r="LB136" i="9"/>
  <c r="LA136" i="9"/>
  <c r="KZ136" i="9"/>
  <c r="KY136" i="9"/>
  <c r="KX136" i="9"/>
  <c r="KW136" i="9"/>
  <c r="KV136" i="9"/>
  <c r="KU136" i="9"/>
  <c r="KT136" i="9"/>
  <c r="KS136" i="9"/>
  <c r="KR136" i="9"/>
  <c r="KQ136" i="9"/>
  <c r="KP136" i="9"/>
  <c r="KO136" i="9"/>
  <c r="KN136" i="9"/>
  <c r="KM136" i="9"/>
  <c r="KL136" i="9"/>
  <c r="KK136" i="9"/>
  <c r="KJ136" i="9"/>
  <c r="KI136" i="9"/>
  <c r="KH136" i="9"/>
  <c r="KG136" i="9"/>
  <c r="KF136" i="9"/>
  <c r="KE136" i="9"/>
  <c r="KD136" i="9"/>
  <c r="KC136" i="9"/>
  <c r="KB136" i="9"/>
  <c r="KA136" i="9"/>
  <c r="JZ136" i="9"/>
  <c r="JY136" i="9"/>
  <c r="JX136" i="9"/>
  <c r="JW136" i="9"/>
  <c r="JV136" i="9"/>
  <c r="JU136" i="9"/>
  <c r="JT136" i="9"/>
  <c r="JS136" i="9"/>
  <c r="JR136" i="9"/>
  <c r="JQ136" i="9"/>
  <c r="JP136" i="9"/>
  <c r="JO136" i="9"/>
  <c r="JN136" i="9"/>
  <c r="JM136" i="9"/>
  <c r="JL136" i="9"/>
  <c r="JK136" i="9"/>
  <c r="JJ136" i="9"/>
  <c r="JI136" i="9"/>
  <c r="JH136" i="9"/>
  <c r="JG136" i="9"/>
  <c r="JF136" i="9"/>
  <c r="JE136" i="9"/>
  <c r="JD136" i="9"/>
  <c r="JC136" i="9"/>
  <c r="JB136" i="9"/>
  <c r="JA136" i="9"/>
  <c r="IZ136" i="9"/>
  <c r="IY136" i="9"/>
  <c r="IX136" i="9"/>
  <c r="IW136" i="9"/>
  <c r="IV136" i="9"/>
  <c r="IU136" i="9"/>
  <c r="IT136" i="9"/>
  <c r="IS136" i="9"/>
  <c r="IR136" i="9"/>
  <c r="IQ136" i="9"/>
  <c r="IP136" i="9"/>
  <c r="IO136" i="9"/>
  <c r="IN136" i="9"/>
  <c r="IM136" i="9"/>
  <c r="IL136" i="9"/>
  <c r="IK136" i="9"/>
  <c r="IJ136" i="9"/>
  <c r="II136" i="9"/>
  <c r="IH136" i="9"/>
  <c r="IG136" i="9"/>
  <c r="IF136" i="9"/>
  <c r="IE136" i="9"/>
  <c r="ID136" i="9"/>
  <c r="IC136" i="9"/>
  <c r="IB136" i="9"/>
  <c r="IA136" i="9"/>
  <c r="HZ136" i="9"/>
  <c r="HY136" i="9"/>
  <c r="HX136" i="9"/>
  <c r="HW136" i="9"/>
  <c r="HV136" i="9"/>
  <c r="HU136" i="9"/>
  <c r="HT136" i="9"/>
  <c r="HS136" i="9"/>
  <c r="HR136" i="9"/>
  <c r="HQ136" i="9"/>
  <c r="HP136" i="9"/>
  <c r="HO136" i="9"/>
  <c r="HN136" i="9"/>
  <c r="HM136" i="9"/>
  <c r="HL136" i="9"/>
  <c r="HK136" i="9"/>
  <c r="HJ136" i="9"/>
  <c r="HI136" i="9"/>
  <c r="HH136" i="9"/>
  <c r="HG136" i="9"/>
  <c r="HF136" i="9"/>
  <c r="HE136" i="9"/>
  <c r="HD136" i="9"/>
  <c r="HC136" i="9"/>
  <c r="HB136" i="9"/>
  <c r="HA136" i="9"/>
  <c r="GZ136" i="9"/>
  <c r="GY136" i="9"/>
  <c r="GX136" i="9"/>
  <c r="GW136" i="9"/>
  <c r="GV136" i="9"/>
  <c r="GU136" i="9"/>
  <c r="GT136" i="9"/>
  <c r="GS136" i="9"/>
  <c r="GR136" i="9"/>
  <c r="GQ136" i="9"/>
  <c r="GP136" i="9"/>
  <c r="GO136" i="9"/>
  <c r="GN136" i="9"/>
  <c r="GM136" i="9"/>
  <c r="GL136" i="9"/>
  <c r="GK136" i="9"/>
  <c r="GJ136" i="9"/>
  <c r="GI136" i="9"/>
  <c r="GH136" i="9"/>
  <c r="GG136" i="9"/>
  <c r="GF136" i="9"/>
  <c r="GE136" i="9"/>
  <c r="GD136" i="9"/>
  <c r="GC136" i="9"/>
  <c r="GB136" i="9"/>
  <c r="GA136" i="9"/>
  <c r="FZ136" i="9"/>
  <c r="FY136" i="9"/>
  <c r="FX136" i="9"/>
  <c r="FW136" i="9"/>
  <c r="FV136" i="9"/>
  <c r="FU136" i="9"/>
  <c r="FT136" i="9"/>
  <c r="FS136" i="9"/>
  <c r="FR136" i="9"/>
  <c r="FQ136" i="9"/>
  <c r="FP136" i="9"/>
  <c r="FO136" i="9"/>
  <c r="FN136" i="9"/>
  <c r="FM136" i="9"/>
  <c r="FL136" i="9"/>
  <c r="FK136" i="9"/>
  <c r="FJ136" i="9"/>
  <c r="FI136" i="9"/>
  <c r="FH136" i="9"/>
  <c r="FG136" i="9"/>
  <c r="FF136" i="9"/>
  <c r="FE136" i="9"/>
  <c r="FD136" i="9"/>
  <c r="FC136" i="9"/>
  <c r="FB136" i="9"/>
  <c r="FA136" i="9"/>
  <c r="EZ136" i="9"/>
  <c r="EY136" i="9"/>
  <c r="EX136" i="9"/>
  <c r="EW136" i="9"/>
  <c r="EV136" i="9"/>
  <c r="EU136" i="9"/>
  <c r="ET136" i="9"/>
  <c r="ES136" i="9"/>
  <c r="ER136" i="9"/>
  <c r="EQ136" i="9"/>
  <c r="EP136" i="9"/>
  <c r="EO136" i="9"/>
  <c r="EN136" i="9"/>
  <c r="EM136" i="9"/>
  <c r="EL136" i="9"/>
  <c r="EK136" i="9"/>
  <c r="EJ136" i="9"/>
  <c r="EI136" i="9"/>
  <c r="EH136" i="9"/>
  <c r="EG136" i="9"/>
  <c r="EF136" i="9"/>
  <c r="EE136" i="9"/>
  <c r="ED136" i="9"/>
  <c r="EC136" i="9"/>
  <c r="EB136" i="9"/>
  <c r="EA136" i="9"/>
  <c r="DZ136" i="9"/>
  <c r="DY136" i="9"/>
  <c r="DX136" i="9"/>
  <c r="DW136" i="9"/>
  <c r="DV136" i="9"/>
  <c r="DU136" i="9"/>
  <c r="DT136" i="9"/>
  <c r="DS136" i="9"/>
  <c r="DR136" i="9"/>
  <c r="DQ136" i="9"/>
  <c r="DP136" i="9"/>
  <c r="DO136" i="9"/>
  <c r="DN136" i="9"/>
  <c r="DM136" i="9"/>
  <c r="DL136" i="9"/>
  <c r="DK136" i="9"/>
  <c r="DJ136" i="9"/>
  <c r="DI136" i="9"/>
  <c r="DH136" i="9"/>
  <c r="DG136" i="9"/>
  <c r="DF136" i="9"/>
  <c r="DE136" i="9"/>
  <c r="DD136" i="9"/>
  <c r="DC136" i="9"/>
  <c r="DB136" i="9"/>
  <c r="DA136" i="9"/>
  <c r="CZ136" i="9"/>
  <c r="CY136" i="9"/>
  <c r="CX136" i="9"/>
  <c r="CW136" i="9"/>
  <c r="CV136" i="9"/>
  <c r="CU136" i="9"/>
  <c r="CT136" i="9"/>
  <c r="CS136" i="9"/>
  <c r="CR136" i="9"/>
  <c r="CQ136" i="9"/>
  <c r="CP136" i="9"/>
  <c r="CO136" i="9"/>
  <c r="CN136" i="9"/>
  <c r="CM136" i="9"/>
  <c r="CL136" i="9"/>
  <c r="CK136" i="9"/>
  <c r="CJ136" i="9"/>
  <c r="CI136" i="9"/>
  <c r="CH136" i="9"/>
  <c r="CG136" i="9"/>
  <c r="CF136" i="9"/>
  <c r="CE136" i="9"/>
  <c r="CD136" i="9"/>
  <c r="CC136" i="9"/>
  <c r="CB136" i="9"/>
  <c r="CA136" i="9"/>
  <c r="BZ136" i="9"/>
  <c r="BY136" i="9"/>
  <c r="BX136" i="9"/>
  <c r="BW136" i="9"/>
  <c r="BV136" i="9"/>
  <c r="BU136" i="9"/>
  <c r="BT136" i="9"/>
  <c r="BS136" i="9"/>
  <c r="BR136" i="9"/>
  <c r="BQ136" i="9"/>
  <c r="BP136" i="9"/>
  <c r="BO136" i="9"/>
  <c r="BN136" i="9"/>
  <c r="BM136" i="9"/>
  <c r="BL136" i="9"/>
  <c r="BK136" i="9"/>
  <c r="BJ136" i="9"/>
  <c r="BI136" i="9"/>
  <c r="BH136" i="9"/>
  <c r="BG136" i="9"/>
  <c r="BF136" i="9"/>
  <c r="BE136" i="9"/>
  <c r="BD136" i="9"/>
  <c r="BC136" i="9"/>
  <c r="BB136" i="9"/>
  <c r="BA136" i="9"/>
  <c r="AZ136" i="9"/>
  <c r="AY136" i="9"/>
  <c r="AX136" i="9"/>
  <c r="AW136" i="9"/>
  <c r="AV136" i="9"/>
  <c r="AU136" i="9"/>
  <c r="AT136" i="9"/>
  <c r="AS136" i="9"/>
  <c r="AR136" i="9"/>
  <c r="AQ136" i="9"/>
  <c r="AP136" i="9"/>
  <c r="AO136" i="9"/>
  <c r="AN136" i="9"/>
  <c r="AM136" i="9"/>
  <c r="AL136" i="9"/>
  <c r="AK136" i="9"/>
  <c r="AJ136" i="9"/>
  <c r="AI136" i="9"/>
  <c r="AH136" i="9"/>
  <c r="AG136" i="9"/>
  <c r="AF136" i="9"/>
  <c r="AE136" i="9"/>
  <c r="AD136" i="9"/>
  <c r="AC136" i="9"/>
  <c r="AB136" i="9"/>
  <c r="AA136" i="9"/>
  <c r="Z136" i="9"/>
  <c r="Y136" i="9"/>
  <c r="X136" i="9"/>
  <c r="W136" i="9"/>
  <c r="V136" i="9"/>
  <c r="U136" i="9"/>
  <c r="T136" i="9"/>
  <c r="S136" i="9"/>
  <c r="R136" i="9"/>
  <c r="Q136" i="9"/>
  <c r="P136" i="9"/>
  <c r="O136" i="9"/>
  <c r="N136" i="9"/>
  <c r="M136" i="9"/>
  <c r="L136" i="9"/>
  <c r="K136" i="9"/>
  <c r="J136" i="9"/>
  <c r="I136" i="9"/>
  <c r="H136" i="9"/>
  <c r="G136" i="9"/>
  <c r="F136" i="9"/>
  <c r="E136" i="9"/>
  <c r="D136" i="9"/>
  <c r="C136" i="9"/>
  <c r="B136" i="9"/>
  <c r="UB135" i="9"/>
  <c r="UA135" i="9"/>
  <c r="TZ135" i="9"/>
  <c r="TY135" i="9"/>
  <c r="TX135" i="9"/>
  <c r="TW135" i="9"/>
  <c r="TV135" i="9"/>
  <c r="TU135" i="9"/>
  <c r="TT135" i="9"/>
  <c r="TS135" i="9"/>
  <c r="TR135" i="9"/>
  <c r="TQ135" i="9"/>
  <c r="TP135" i="9"/>
  <c r="TO135" i="9"/>
  <c r="TN135" i="9"/>
  <c r="TM135" i="9"/>
  <c r="TL135" i="9"/>
  <c r="TK135" i="9"/>
  <c r="TJ135" i="9"/>
  <c r="TI135" i="9"/>
  <c r="TH135" i="9"/>
  <c r="TG135" i="9"/>
  <c r="TF135" i="9"/>
  <c r="TE135" i="9"/>
  <c r="TD135" i="9"/>
  <c r="TC135" i="9"/>
  <c r="TB135" i="9"/>
  <c r="TA135" i="9"/>
  <c r="SZ135" i="9"/>
  <c r="SY135" i="9"/>
  <c r="SX135" i="9"/>
  <c r="SW135" i="9"/>
  <c r="SV135" i="9"/>
  <c r="SU135" i="9"/>
  <c r="ST135" i="9"/>
  <c r="SS135" i="9"/>
  <c r="SR135" i="9"/>
  <c r="SQ135" i="9"/>
  <c r="SP135" i="9"/>
  <c r="SO135" i="9"/>
  <c r="SN135" i="9"/>
  <c r="SM135" i="9"/>
  <c r="SL135" i="9"/>
  <c r="SK135" i="9"/>
  <c r="SJ135" i="9"/>
  <c r="SI135" i="9"/>
  <c r="SH135" i="9"/>
  <c r="SG135" i="9"/>
  <c r="SF135" i="9"/>
  <c r="SE135" i="9"/>
  <c r="SD135" i="9"/>
  <c r="SC135" i="9"/>
  <c r="SB135" i="9"/>
  <c r="SA135" i="9"/>
  <c r="RZ135" i="9"/>
  <c r="RY135" i="9"/>
  <c r="RX135" i="9"/>
  <c r="RW135" i="9"/>
  <c r="RV135" i="9"/>
  <c r="RU135" i="9"/>
  <c r="RT135" i="9"/>
  <c r="RS135" i="9"/>
  <c r="RR135" i="9"/>
  <c r="RQ135" i="9"/>
  <c r="RP135" i="9"/>
  <c r="RO135" i="9"/>
  <c r="RN135" i="9"/>
  <c r="RM135" i="9"/>
  <c r="RL135" i="9"/>
  <c r="RK135" i="9"/>
  <c r="RJ135" i="9"/>
  <c r="RI135" i="9"/>
  <c r="RH135" i="9"/>
  <c r="RG135" i="9"/>
  <c r="RF135" i="9"/>
  <c r="RE135" i="9"/>
  <c r="RD135" i="9"/>
  <c r="RC135" i="9"/>
  <c r="RB135" i="9"/>
  <c r="RA135" i="9"/>
  <c r="QZ135" i="9"/>
  <c r="QY135" i="9"/>
  <c r="QX135" i="9"/>
  <c r="QW135" i="9"/>
  <c r="QV135" i="9"/>
  <c r="QU135" i="9"/>
  <c r="QT135" i="9"/>
  <c r="QS135" i="9"/>
  <c r="QR135" i="9"/>
  <c r="QQ135" i="9"/>
  <c r="QP135" i="9"/>
  <c r="QO135" i="9"/>
  <c r="QN135" i="9"/>
  <c r="QM135" i="9"/>
  <c r="QL135" i="9"/>
  <c r="QK135" i="9"/>
  <c r="QJ135" i="9"/>
  <c r="QI135" i="9"/>
  <c r="QH135" i="9"/>
  <c r="QG135" i="9"/>
  <c r="QF135" i="9"/>
  <c r="QE135" i="9"/>
  <c r="QD135" i="9"/>
  <c r="QC135" i="9"/>
  <c r="QB135" i="9"/>
  <c r="QA135" i="9"/>
  <c r="PZ135" i="9"/>
  <c r="PY135" i="9"/>
  <c r="PX135" i="9"/>
  <c r="PW135" i="9"/>
  <c r="PV135" i="9"/>
  <c r="PU135" i="9"/>
  <c r="PT135" i="9"/>
  <c r="PS135" i="9"/>
  <c r="PR135" i="9"/>
  <c r="PQ135" i="9"/>
  <c r="PP135" i="9"/>
  <c r="PO135" i="9"/>
  <c r="PN135" i="9"/>
  <c r="PM135" i="9"/>
  <c r="PL135" i="9"/>
  <c r="PK135" i="9"/>
  <c r="PJ135" i="9"/>
  <c r="PI135" i="9"/>
  <c r="PH135" i="9"/>
  <c r="PG135" i="9"/>
  <c r="PF135" i="9"/>
  <c r="PE135" i="9"/>
  <c r="PD135" i="9"/>
  <c r="PC135" i="9"/>
  <c r="PB135" i="9"/>
  <c r="PA135" i="9"/>
  <c r="OZ135" i="9"/>
  <c r="OY135" i="9"/>
  <c r="OX135" i="9"/>
  <c r="OW135" i="9"/>
  <c r="OV135" i="9"/>
  <c r="OU135" i="9"/>
  <c r="OT135" i="9"/>
  <c r="OS135" i="9"/>
  <c r="OR135" i="9"/>
  <c r="OQ135" i="9"/>
  <c r="OP135" i="9"/>
  <c r="OO135" i="9"/>
  <c r="ON135" i="9"/>
  <c r="OM135" i="9"/>
  <c r="OL135" i="9"/>
  <c r="OK135" i="9"/>
  <c r="OJ135" i="9"/>
  <c r="OI135" i="9"/>
  <c r="OH135" i="9"/>
  <c r="OG135" i="9"/>
  <c r="OF135" i="9"/>
  <c r="OE135" i="9"/>
  <c r="OD135" i="9"/>
  <c r="OC135" i="9"/>
  <c r="OB135" i="9"/>
  <c r="OA135" i="9"/>
  <c r="NZ135" i="9"/>
  <c r="NY135" i="9"/>
  <c r="NX135" i="9"/>
  <c r="NW135" i="9"/>
  <c r="NV135" i="9"/>
  <c r="NU135" i="9"/>
  <c r="NT135" i="9"/>
  <c r="NS135" i="9"/>
  <c r="NR135" i="9"/>
  <c r="NQ135" i="9"/>
  <c r="NP135" i="9"/>
  <c r="NO135" i="9"/>
  <c r="NN135" i="9"/>
  <c r="NM135" i="9"/>
  <c r="NL135" i="9"/>
  <c r="NK135" i="9"/>
  <c r="NJ135" i="9"/>
  <c r="NI135" i="9"/>
  <c r="NH135" i="9"/>
  <c r="NG135" i="9"/>
  <c r="NF135" i="9"/>
  <c r="NE135" i="9"/>
  <c r="ND135" i="9"/>
  <c r="NC135" i="9"/>
  <c r="NB135" i="9"/>
  <c r="NA135" i="9"/>
  <c r="MZ135" i="9"/>
  <c r="MY135" i="9"/>
  <c r="MX135" i="9"/>
  <c r="MW135" i="9"/>
  <c r="MV135" i="9"/>
  <c r="MU135" i="9"/>
  <c r="MT135" i="9"/>
  <c r="MS135" i="9"/>
  <c r="MR135" i="9"/>
  <c r="MQ135" i="9"/>
  <c r="MP135" i="9"/>
  <c r="MO135" i="9"/>
  <c r="MN135" i="9"/>
  <c r="MM135" i="9"/>
  <c r="ML135" i="9"/>
  <c r="MK135" i="9"/>
  <c r="MJ135" i="9"/>
  <c r="MI135" i="9"/>
  <c r="MH135" i="9"/>
  <c r="MG135" i="9"/>
  <c r="MF135" i="9"/>
  <c r="ME135" i="9"/>
  <c r="MD135" i="9"/>
  <c r="MC135" i="9"/>
  <c r="MB135" i="9"/>
  <c r="MA135" i="9"/>
  <c r="LZ135" i="9"/>
  <c r="LY135" i="9"/>
  <c r="LX135" i="9"/>
  <c r="LW135" i="9"/>
  <c r="LV135" i="9"/>
  <c r="LU135" i="9"/>
  <c r="LT135" i="9"/>
  <c r="LS135" i="9"/>
  <c r="LR135" i="9"/>
  <c r="LQ135" i="9"/>
  <c r="LP135" i="9"/>
  <c r="LO135" i="9"/>
  <c r="LN135" i="9"/>
  <c r="LM135" i="9"/>
  <c r="LL135" i="9"/>
  <c r="LK135" i="9"/>
  <c r="LJ135" i="9"/>
  <c r="LI135" i="9"/>
  <c r="LH135" i="9"/>
  <c r="LG135" i="9"/>
  <c r="LF135" i="9"/>
  <c r="LE135" i="9"/>
  <c r="LD135" i="9"/>
  <c r="LC135" i="9"/>
  <c r="LB135" i="9"/>
  <c r="LA135" i="9"/>
  <c r="KZ135" i="9"/>
  <c r="KY135" i="9"/>
  <c r="KX135" i="9"/>
  <c r="KW135" i="9"/>
  <c r="KV135" i="9"/>
  <c r="KU135" i="9"/>
  <c r="KT135" i="9"/>
  <c r="KS135" i="9"/>
  <c r="KR135" i="9"/>
  <c r="KQ135" i="9"/>
  <c r="KP135" i="9"/>
  <c r="KO135" i="9"/>
  <c r="KN135" i="9"/>
  <c r="KM135" i="9"/>
  <c r="KL135" i="9"/>
  <c r="KK135" i="9"/>
  <c r="KJ135" i="9"/>
  <c r="KI135" i="9"/>
  <c r="KH135" i="9"/>
  <c r="KG135" i="9"/>
  <c r="KF135" i="9"/>
  <c r="KE135" i="9"/>
  <c r="KD135" i="9"/>
  <c r="KC135" i="9"/>
  <c r="KB135" i="9"/>
  <c r="KA135" i="9"/>
  <c r="JZ135" i="9"/>
  <c r="JY135" i="9"/>
  <c r="JX135" i="9"/>
  <c r="JW135" i="9"/>
  <c r="JV135" i="9"/>
  <c r="JU135" i="9"/>
  <c r="JT135" i="9"/>
  <c r="JS135" i="9"/>
  <c r="JR135" i="9"/>
  <c r="JQ135" i="9"/>
  <c r="JP135" i="9"/>
  <c r="JO135" i="9"/>
  <c r="JN135" i="9"/>
  <c r="JM135" i="9"/>
  <c r="JL135" i="9"/>
  <c r="JK135" i="9"/>
  <c r="JJ135" i="9"/>
  <c r="JI135" i="9"/>
  <c r="JH135" i="9"/>
  <c r="JG135" i="9"/>
  <c r="JF135" i="9"/>
  <c r="JE135" i="9"/>
  <c r="JD135" i="9"/>
  <c r="JC135" i="9"/>
  <c r="JB135" i="9"/>
  <c r="JA135" i="9"/>
  <c r="IZ135" i="9"/>
  <c r="IY135" i="9"/>
  <c r="IX135" i="9"/>
  <c r="IW135" i="9"/>
  <c r="IV135" i="9"/>
  <c r="IU135" i="9"/>
  <c r="IT135" i="9"/>
  <c r="IS135" i="9"/>
  <c r="IR135" i="9"/>
  <c r="IQ135" i="9"/>
  <c r="IP135" i="9"/>
  <c r="IO135" i="9"/>
  <c r="IN135" i="9"/>
  <c r="IM135" i="9"/>
  <c r="IL135" i="9"/>
  <c r="IK135" i="9"/>
  <c r="IJ135" i="9"/>
  <c r="II135" i="9"/>
  <c r="IH135" i="9"/>
  <c r="IG135" i="9"/>
  <c r="IF135" i="9"/>
  <c r="IE135" i="9"/>
  <c r="ID135" i="9"/>
  <c r="IC135" i="9"/>
  <c r="IB135" i="9"/>
  <c r="IA135" i="9"/>
  <c r="HZ135" i="9"/>
  <c r="HY135" i="9"/>
  <c r="HX135" i="9"/>
  <c r="HW135" i="9"/>
  <c r="HV135" i="9"/>
  <c r="HU135" i="9"/>
  <c r="HT135" i="9"/>
  <c r="HS135" i="9"/>
  <c r="HR135" i="9"/>
  <c r="HQ135" i="9"/>
  <c r="HP135" i="9"/>
  <c r="HO135" i="9"/>
  <c r="HN135" i="9"/>
  <c r="HM135" i="9"/>
  <c r="HL135" i="9"/>
  <c r="HK135" i="9"/>
  <c r="HJ135" i="9"/>
  <c r="HI135" i="9"/>
  <c r="HH135" i="9"/>
  <c r="HG135" i="9"/>
  <c r="HF135" i="9"/>
  <c r="HE135" i="9"/>
  <c r="HD135" i="9"/>
  <c r="HC135" i="9"/>
  <c r="HB135" i="9"/>
  <c r="HA135" i="9"/>
  <c r="GZ135" i="9"/>
  <c r="GY135" i="9"/>
  <c r="GX135" i="9"/>
  <c r="GW135" i="9"/>
  <c r="GV135" i="9"/>
  <c r="GU135" i="9"/>
  <c r="GT135" i="9"/>
  <c r="GS135" i="9"/>
  <c r="GR135" i="9"/>
  <c r="GQ135" i="9"/>
  <c r="GP135" i="9"/>
  <c r="GO135" i="9"/>
  <c r="GN135" i="9"/>
  <c r="GM135" i="9"/>
  <c r="GL135" i="9"/>
  <c r="GK135" i="9"/>
  <c r="GJ135" i="9"/>
  <c r="GI135" i="9"/>
  <c r="GH135" i="9"/>
  <c r="GG135" i="9"/>
  <c r="GF135" i="9"/>
  <c r="GE135" i="9"/>
  <c r="GD135" i="9"/>
  <c r="GC135" i="9"/>
  <c r="GB135" i="9"/>
  <c r="GA135" i="9"/>
  <c r="FZ135" i="9"/>
  <c r="FY135" i="9"/>
  <c r="FX135" i="9"/>
  <c r="FW135" i="9"/>
  <c r="FV135" i="9"/>
  <c r="FU135" i="9"/>
  <c r="FT135" i="9"/>
  <c r="FS135" i="9"/>
  <c r="FR135" i="9"/>
  <c r="FQ135" i="9"/>
  <c r="FP135" i="9"/>
  <c r="FO135" i="9"/>
  <c r="FN135" i="9"/>
  <c r="FM135" i="9"/>
  <c r="FL135" i="9"/>
  <c r="FK135" i="9"/>
  <c r="FJ135" i="9"/>
  <c r="FI135" i="9"/>
  <c r="FH135" i="9"/>
  <c r="FG135" i="9"/>
  <c r="FF135" i="9"/>
  <c r="FE135" i="9"/>
  <c r="FD135" i="9"/>
  <c r="FC135" i="9"/>
  <c r="FB135" i="9"/>
  <c r="FA135" i="9"/>
  <c r="EZ135" i="9"/>
  <c r="EY135" i="9"/>
  <c r="EX135" i="9"/>
  <c r="EW135" i="9"/>
  <c r="EV135" i="9"/>
  <c r="EU135" i="9"/>
  <c r="ET135" i="9"/>
  <c r="ES135" i="9"/>
  <c r="ER135" i="9"/>
  <c r="EQ135" i="9"/>
  <c r="EP135" i="9"/>
  <c r="EO135" i="9"/>
  <c r="EN135" i="9"/>
  <c r="EM135" i="9"/>
  <c r="EL135" i="9"/>
  <c r="EK135" i="9"/>
  <c r="EJ135" i="9"/>
  <c r="EI135" i="9"/>
  <c r="EH135" i="9"/>
  <c r="EG135" i="9"/>
  <c r="EF135" i="9"/>
  <c r="EE135" i="9"/>
  <c r="ED135" i="9"/>
  <c r="EC135" i="9"/>
  <c r="EB135" i="9"/>
  <c r="EA135" i="9"/>
  <c r="DZ135" i="9"/>
  <c r="DY135" i="9"/>
  <c r="DX135" i="9"/>
  <c r="DW135" i="9"/>
  <c r="DV135" i="9"/>
  <c r="DU135" i="9"/>
  <c r="DT135" i="9"/>
  <c r="DS135" i="9"/>
  <c r="DR135" i="9"/>
  <c r="DQ135" i="9"/>
  <c r="DP135" i="9"/>
  <c r="DO135" i="9"/>
  <c r="DN135" i="9"/>
  <c r="DM135" i="9"/>
  <c r="DL135" i="9"/>
  <c r="DK135" i="9"/>
  <c r="DJ135" i="9"/>
  <c r="DI135" i="9"/>
  <c r="DH135" i="9"/>
  <c r="DG135" i="9"/>
  <c r="DF135" i="9"/>
  <c r="DE135" i="9"/>
  <c r="DD135" i="9"/>
  <c r="DC135" i="9"/>
  <c r="DB135" i="9"/>
  <c r="DA135" i="9"/>
  <c r="CZ135" i="9"/>
  <c r="CY135" i="9"/>
  <c r="CX135" i="9"/>
  <c r="CW135" i="9"/>
  <c r="CV135" i="9"/>
  <c r="CU135" i="9"/>
  <c r="CT135" i="9"/>
  <c r="CS135" i="9"/>
  <c r="CR135" i="9"/>
  <c r="CQ135" i="9"/>
  <c r="CP135" i="9"/>
  <c r="CO135" i="9"/>
  <c r="CN135" i="9"/>
  <c r="CM135" i="9"/>
  <c r="CL135" i="9"/>
  <c r="CK135" i="9"/>
  <c r="CJ135" i="9"/>
  <c r="CI135" i="9"/>
  <c r="CH135" i="9"/>
  <c r="CG135" i="9"/>
  <c r="CF135" i="9"/>
  <c r="CE135" i="9"/>
  <c r="CD135" i="9"/>
  <c r="CC135" i="9"/>
  <c r="CB135" i="9"/>
  <c r="CA135" i="9"/>
  <c r="BZ135" i="9"/>
  <c r="BY135" i="9"/>
  <c r="BX135" i="9"/>
  <c r="BW135" i="9"/>
  <c r="BV135" i="9"/>
  <c r="BU135" i="9"/>
  <c r="BT135" i="9"/>
  <c r="BS135" i="9"/>
  <c r="BR135" i="9"/>
  <c r="BQ135" i="9"/>
  <c r="BP135" i="9"/>
  <c r="BO135" i="9"/>
  <c r="BN135" i="9"/>
  <c r="BM135" i="9"/>
  <c r="BL135" i="9"/>
  <c r="BK135" i="9"/>
  <c r="BJ135" i="9"/>
  <c r="BI135" i="9"/>
  <c r="BH135" i="9"/>
  <c r="BG135" i="9"/>
  <c r="BF135" i="9"/>
  <c r="BE135" i="9"/>
  <c r="BD135" i="9"/>
  <c r="BC135" i="9"/>
  <c r="BB135" i="9"/>
  <c r="BA135" i="9"/>
  <c r="AZ135" i="9"/>
  <c r="AY135" i="9"/>
  <c r="AX135" i="9"/>
  <c r="AW135" i="9"/>
  <c r="AV135" i="9"/>
  <c r="AU135" i="9"/>
  <c r="AT135" i="9"/>
  <c r="AS135" i="9"/>
  <c r="AR135" i="9"/>
  <c r="AQ135" i="9"/>
  <c r="AP135" i="9"/>
  <c r="AO135" i="9"/>
  <c r="AN135" i="9"/>
  <c r="AM135" i="9"/>
  <c r="AL135" i="9"/>
  <c r="AK135" i="9"/>
  <c r="AJ135" i="9"/>
  <c r="AI135" i="9"/>
  <c r="AH135" i="9"/>
  <c r="AG135" i="9"/>
  <c r="AF135" i="9"/>
  <c r="AE135" i="9"/>
  <c r="AD135" i="9"/>
  <c r="AC135" i="9"/>
  <c r="AB135" i="9"/>
  <c r="AA135" i="9"/>
  <c r="Z135" i="9"/>
  <c r="Y135" i="9"/>
  <c r="X135" i="9"/>
  <c r="W135" i="9"/>
  <c r="V135" i="9"/>
  <c r="U135" i="9"/>
  <c r="T135" i="9"/>
  <c r="S135" i="9"/>
  <c r="R135" i="9"/>
  <c r="Q135" i="9"/>
  <c r="P135" i="9"/>
  <c r="O135" i="9"/>
  <c r="N135" i="9"/>
  <c r="M135" i="9"/>
  <c r="L135" i="9"/>
  <c r="K135" i="9"/>
  <c r="J135" i="9"/>
  <c r="I135" i="9"/>
  <c r="H135" i="9"/>
  <c r="G135" i="9"/>
  <c r="F135" i="9"/>
  <c r="E135" i="9"/>
  <c r="D135" i="9"/>
  <c r="C135" i="9"/>
  <c r="B135" i="9"/>
  <c r="UB134" i="9"/>
  <c r="UA134" i="9"/>
  <c r="TZ134" i="9"/>
  <c r="TY134" i="9"/>
  <c r="TX134" i="9"/>
  <c r="TW134" i="9"/>
  <c r="TV134" i="9"/>
  <c r="TU134" i="9"/>
  <c r="TT134" i="9"/>
  <c r="TS134" i="9"/>
  <c r="TR134" i="9"/>
  <c r="TQ134" i="9"/>
  <c r="TP134" i="9"/>
  <c r="TO134" i="9"/>
  <c r="TN134" i="9"/>
  <c r="TM134" i="9"/>
  <c r="TL134" i="9"/>
  <c r="TK134" i="9"/>
  <c r="TJ134" i="9"/>
  <c r="TI134" i="9"/>
  <c r="TH134" i="9"/>
  <c r="TG134" i="9"/>
  <c r="TF134" i="9"/>
  <c r="TE134" i="9"/>
  <c r="TD134" i="9"/>
  <c r="TC134" i="9"/>
  <c r="TB134" i="9"/>
  <c r="TA134" i="9"/>
  <c r="SZ134" i="9"/>
  <c r="SY134" i="9"/>
  <c r="SX134" i="9"/>
  <c r="SW134" i="9"/>
  <c r="SV134" i="9"/>
  <c r="SU134" i="9"/>
  <c r="ST134" i="9"/>
  <c r="SS134" i="9"/>
  <c r="SR134" i="9"/>
  <c r="SQ134" i="9"/>
  <c r="SP134" i="9"/>
  <c r="SO134" i="9"/>
  <c r="SN134" i="9"/>
  <c r="SM134" i="9"/>
  <c r="SL134" i="9"/>
  <c r="SK134" i="9"/>
  <c r="SJ134" i="9"/>
  <c r="SI134" i="9"/>
  <c r="SH134" i="9"/>
  <c r="SG134" i="9"/>
  <c r="SF134" i="9"/>
  <c r="SE134" i="9"/>
  <c r="SD134" i="9"/>
  <c r="SC134" i="9"/>
  <c r="SB134" i="9"/>
  <c r="SA134" i="9"/>
  <c r="RZ134" i="9"/>
  <c r="RY134" i="9"/>
  <c r="RX134" i="9"/>
  <c r="RW134" i="9"/>
  <c r="RV134" i="9"/>
  <c r="RU134" i="9"/>
  <c r="RT134" i="9"/>
  <c r="RS134" i="9"/>
  <c r="RR134" i="9"/>
  <c r="RQ134" i="9"/>
  <c r="RP134" i="9"/>
  <c r="RO134" i="9"/>
  <c r="RN134" i="9"/>
  <c r="RM134" i="9"/>
  <c r="RL134" i="9"/>
  <c r="RK134" i="9"/>
  <c r="RJ134" i="9"/>
  <c r="RI134" i="9"/>
  <c r="RH134" i="9"/>
  <c r="RG134" i="9"/>
  <c r="RF134" i="9"/>
  <c r="RE134" i="9"/>
  <c r="RD134" i="9"/>
  <c r="RC134" i="9"/>
  <c r="RB134" i="9"/>
  <c r="RA134" i="9"/>
  <c r="QZ134" i="9"/>
  <c r="QY134" i="9"/>
  <c r="QX134" i="9"/>
  <c r="QW134" i="9"/>
  <c r="QV134" i="9"/>
  <c r="QU134" i="9"/>
  <c r="QT134" i="9"/>
  <c r="QS134" i="9"/>
  <c r="QR134" i="9"/>
  <c r="QQ134" i="9"/>
  <c r="QP134" i="9"/>
  <c r="QO134" i="9"/>
  <c r="QN134" i="9"/>
  <c r="QM134" i="9"/>
  <c r="QL134" i="9"/>
  <c r="QK134" i="9"/>
  <c r="QJ134" i="9"/>
  <c r="QI134" i="9"/>
  <c r="QH134" i="9"/>
  <c r="QG134" i="9"/>
  <c r="QF134" i="9"/>
  <c r="QE134" i="9"/>
  <c r="QD134" i="9"/>
  <c r="QC134" i="9"/>
  <c r="QB134" i="9"/>
  <c r="QA134" i="9"/>
  <c r="PZ134" i="9"/>
  <c r="PY134" i="9"/>
  <c r="PX134" i="9"/>
  <c r="PW134" i="9"/>
  <c r="PV134" i="9"/>
  <c r="PU134" i="9"/>
  <c r="PT134" i="9"/>
  <c r="PS134" i="9"/>
  <c r="PR134" i="9"/>
  <c r="PQ134" i="9"/>
  <c r="PP134" i="9"/>
  <c r="PO134" i="9"/>
  <c r="PN134" i="9"/>
  <c r="PM134" i="9"/>
  <c r="PL134" i="9"/>
  <c r="PK134" i="9"/>
  <c r="PJ134" i="9"/>
  <c r="PI134" i="9"/>
  <c r="PH134" i="9"/>
  <c r="PG134" i="9"/>
  <c r="PF134" i="9"/>
  <c r="PE134" i="9"/>
  <c r="PD134" i="9"/>
  <c r="PC134" i="9"/>
  <c r="PB134" i="9"/>
  <c r="PA134" i="9"/>
  <c r="OZ134" i="9"/>
  <c r="OY134" i="9"/>
  <c r="OX134" i="9"/>
  <c r="OW134" i="9"/>
  <c r="OV134" i="9"/>
  <c r="OU134" i="9"/>
  <c r="OT134" i="9"/>
  <c r="OS134" i="9"/>
  <c r="OR134" i="9"/>
  <c r="OQ134" i="9"/>
  <c r="OP134" i="9"/>
  <c r="OO134" i="9"/>
  <c r="ON134" i="9"/>
  <c r="OM134" i="9"/>
  <c r="OL134" i="9"/>
  <c r="OK134" i="9"/>
  <c r="OJ134" i="9"/>
  <c r="OI134" i="9"/>
  <c r="OH134" i="9"/>
  <c r="OG134" i="9"/>
  <c r="OF134" i="9"/>
  <c r="OE134" i="9"/>
  <c r="OD134" i="9"/>
  <c r="OC134" i="9"/>
  <c r="OB134" i="9"/>
  <c r="OA134" i="9"/>
  <c r="NZ134" i="9"/>
  <c r="NY134" i="9"/>
  <c r="NX134" i="9"/>
  <c r="NW134" i="9"/>
  <c r="NV134" i="9"/>
  <c r="NU134" i="9"/>
  <c r="NT134" i="9"/>
  <c r="NS134" i="9"/>
  <c r="NR134" i="9"/>
  <c r="NQ134" i="9"/>
  <c r="NP134" i="9"/>
  <c r="NO134" i="9"/>
  <c r="NN134" i="9"/>
  <c r="NM134" i="9"/>
  <c r="NL134" i="9"/>
  <c r="NK134" i="9"/>
  <c r="NJ134" i="9"/>
  <c r="NI134" i="9"/>
  <c r="NH134" i="9"/>
  <c r="NG134" i="9"/>
  <c r="NF134" i="9"/>
  <c r="NE134" i="9"/>
  <c r="ND134" i="9"/>
  <c r="NC134" i="9"/>
  <c r="NB134" i="9"/>
  <c r="NA134" i="9"/>
  <c r="MZ134" i="9"/>
  <c r="MY134" i="9"/>
  <c r="MX134" i="9"/>
  <c r="MW134" i="9"/>
  <c r="MV134" i="9"/>
  <c r="MU134" i="9"/>
  <c r="MT134" i="9"/>
  <c r="MS134" i="9"/>
  <c r="MR134" i="9"/>
  <c r="MQ134" i="9"/>
  <c r="MP134" i="9"/>
  <c r="MO134" i="9"/>
  <c r="MN134" i="9"/>
  <c r="MM134" i="9"/>
  <c r="ML134" i="9"/>
  <c r="MK134" i="9"/>
  <c r="MJ134" i="9"/>
  <c r="MI134" i="9"/>
  <c r="MH134" i="9"/>
  <c r="MG134" i="9"/>
  <c r="MF134" i="9"/>
  <c r="ME134" i="9"/>
  <c r="MD134" i="9"/>
  <c r="MC134" i="9"/>
  <c r="MB134" i="9"/>
  <c r="MA134" i="9"/>
  <c r="LZ134" i="9"/>
  <c r="LY134" i="9"/>
  <c r="LX134" i="9"/>
  <c r="LW134" i="9"/>
  <c r="LV134" i="9"/>
  <c r="LU134" i="9"/>
  <c r="LT134" i="9"/>
  <c r="LS134" i="9"/>
  <c r="LR134" i="9"/>
  <c r="LQ134" i="9"/>
  <c r="LP134" i="9"/>
  <c r="LO134" i="9"/>
  <c r="LN134" i="9"/>
  <c r="LM134" i="9"/>
  <c r="LL134" i="9"/>
  <c r="LK134" i="9"/>
  <c r="LJ134" i="9"/>
  <c r="LI134" i="9"/>
  <c r="LH134" i="9"/>
  <c r="LG134" i="9"/>
  <c r="LF134" i="9"/>
  <c r="LE134" i="9"/>
  <c r="LD134" i="9"/>
  <c r="LC134" i="9"/>
  <c r="LB134" i="9"/>
  <c r="LA134" i="9"/>
  <c r="KZ134" i="9"/>
  <c r="KY134" i="9"/>
  <c r="KX134" i="9"/>
  <c r="KW134" i="9"/>
  <c r="KV134" i="9"/>
  <c r="KU134" i="9"/>
  <c r="KT134" i="9"/>
  <c r="KS134" i="9"/>
  <c r="KR134" i="9"/>
  <c r="KQ134" i="9"/>
  <c r="KP134" i="9"/>
  <c r="KO134" i="9"/>
  <c r="KN134" i="9"/>
  <c r="KM134" i="9"/>
  <c r="KL134" i="9"/>
  <c r="KK134" i="9"/>
  <c r="KJ134" i="9"/>
  <c r="KI134" i="9"/>
  <c r="KH134" i="9"/>
  <c r="KG134" i="9"/>
  <c r="KF134" i="9"/>
  <c r="KE134" i="9"/>
  <c r="KD134" i="9"/>
  <c r="KC134" i="9"/>
  <c r="KB134" i="9"/>
  <c r="KA134" i="9"/>
  <c r="JZ134" i="9"/>
  <c r="JY134" i="9"/>
  <c r="JX134" i="9"/>
  <c r="JW134" i="9"/>
  <c r="JV134" i="9"/>
  <c r="JU134" i="9"/>
  <c r="JT134" i="9"/>
  <c r="JS134" i="9"/>
  <c r="JR134" i="9"/>
  <c r="JQ134" i="9"/>
  <c r="JP134" i="9"/>
  <c r="JO134" i="9"/>
  <c r="JN134" i="9"/>
  <c r="JM134" i="9"/>
  <c r="JL134" i="9"/>
  <c r="JK134" i="9"/>
  <c r="JJ134" i="9"/>
  <c r="JI134" i="9"/>
  <c r="JH134" i="9"/>
  <c r="JG134" i="9"/>
  <c r="JF134" i="9"/>
  <c r="JE134" i="9"/>
  <c r="JD134" i="9"/>
  <c r="JC134" i="9"/>
  <c r="JB134" i="9"/>
  <c r="JA134" i="9"/>
  <c r="IZ134" i="9"/>
  <c r="IY134" i="9"/>
  <c r="IX134" i="9"/>
  <c r="IW134" i="9"/>
  <c r="IV134" i="9"/>
  <c r="IU134" i="9"/>
  <c r="IT134" i="9"/>
  <c r="IS134" i="9"/>
  <c r="IR134" i="9"/>
  <c r="IQ134" i="9"/>
  <c r="IP134" i="9"/>
  <c r="IO134" i="9"/>
  <c r="IN134" i="9"/>
  <c r="IM134" i="9"/>
  <c r="IL134" i="9"/>
  <c r="IK134" i="9"/>
  <c r="IJ134" i="9"/>
  <c r="II134" i="9"/>
  <c r="IH134" i="9"/>
  <c r="IG134" i="9"/>
  <c r="IF134" i="9"/>
  <c r="IE134" i="9"/>
  <c r="ID134" i="9"/>
  <c r="IC134" i="9"/>
  <c r="IB134" i="9"/>
  <c r="IA134" i="9"/>
  <c r="HZ134" i="9"/>
  <c r="HY134" i="9"/>
  <c r="HX134" i="9"/>
  <c r="HW134" i="9"/>
  <c r="HV134" i="9"/>
  <c r="HU134" i="9"/>
  <c r="HT134" i="9"/>
  <c r="HS134" i="9"/>
  <c r="HR134" i="9"/>
  <c r="HQ134" i="9"/>
  <c r="HP134" i="9"/>
  <c r="HO134" i="9"/>
  <c r="HN134" i="9"/>
  <c r="HM134" i="9"/>
  <c r="HL134" i="9"/>
  <c r="HK134" i="9"/>
  <c r="HJ134" i="9"/>
  <c r="HI134" i="9"/>
  <c r="HH134" i="9"/>
  <c r="HG134" i="9"/>
  <c r="HF134" i="9"/>
  <c r="HE134" i="9"/>
  <c r="HD134" i="9"/>
  <c r="HC134" i="9"/>
  <c r="HB134" i="9"/>
  <c r="HA134" i="9"/>
  <c r="GZ134" i="9"/>
  <c r="GY134" i="9"/>
  <c r="GX134" i="9"/>
  <c r="GW134" i="9"/>
  <c r="GV134" i="9"/>
  <c r="GU134" i="9"/>
  <c r="GT134" i="9"/>
  <c r="GS134" i="9"/>
  <c r="GR134" i="9"/>
  <c r="GQ134" i="9"/>
  <c r="GP134" i="9"/>
  <c r="GO134" i="9"/>
  <c r="GN134" i="9"/>
  <c r="GM134" i="9"/>
  <c r="GL134" i="9"/>
  <c r="GK134" i="9"/>
  <c r="GJ134" i="9"/>
  <c r="GI134" i="9"/>
  <c r="GH134" i="9"/>
  <c r="GG134" i="9"/>
  <c r="GF134" i="9"/>
  <c r="GE134" i="9"/>
  <c r="GD134" i="9"/>
  <c r="GC134" i="9"/>
  <c r="GB134" i="9"/>
  <c r="GA134" i="9"/>
  <c r="FZ134" i="9"/>
  <c r="FY134" i="9"/>
  <c r="FX134" i="9"/>
  <c r="FW134" i="9"/>
  <c r="FV134" i="9"/>
  <c r="FU134" i="9"/>
  <c r="FT134" i="9"/>
  <c r="FS134" i="9"/>
  <c r="FR134" i="9"/>
  <c r="FQ134" i="9"/>
  <c r="FP134" i="9"/>
  <c r="FO134" i="9"/>
  <c r="FN134" i="9"/>
  <c r="FM134" i="9"/>
  <c r="FL134" i="9"/>
  <c r="FK134" i="9"/>
  <c r="FJ134" i="9"/>
  <c r="FI134" i="9"/>
  <c r="FH134" i="9"/>
  <c r="FG134" i="9"/>
  <c r="FF134" i="9"/>
  <c r="FE134" i="9"/>
  <c r="FD134" i="9"/>
  <c r="FC134" i="9"/>
  <c r="FB134" i="9"/>
  <c r="FA134" i="9"/>
  <c r="EZ134" i="9"/>
  <c r="EY134" i="9"/>
  <c r="EX134" i="9"/>
  <c r="EW134" i="9"/>
  <c r="EV134" i="9"/>
  <c r="EU134" i="9"/>
  <c r="ET134" i="9"/>
  <c r="ES134" i="9"/>
  <c r="ER134" i="9"/>
  <c r="EQ134" i="9"/>
  <c r="EP134" i="9"/>
  <c r="EO134" i="9"/>
  <c r="EN134" i="9"/>
  <c r="EM134" i="9"/>
  <c r="EL134" i="9"/>
  <c r="EK134" i="9"/>
  <c r="EJ134" i="9"/>
  <c r="EI134" i="9"/>
  <c r="EH134" i="9"/>
  <c r="EG134" i="9"/>
  <c r="EF134" i="9"/>
  <c r="EE134" i="9"/>
  <c r="ED134" i="9"/>
  <c r="EC134" i="9"/>
  <c r="EB134" i="9"/>
  <c r="EA134" i="9"/>
  <c r="DZ134" i="9"/>
  <c r="DY134" i="9"/>
  <c r="DX134" i="9"/>
  <c r="DW134" i="9"/>
  <c r="DV134" i="9"/>
  <c r="DU134" i="9"/>
  <c r="DT134" i="9"/>
  <c r="DS134" i="9"/>
  <c r="DR134" i="9"/>
  <c r="DQ134" i="9"/>
  <c r="DP134" i="9"/>
  <c r="DO134" i="9"/>
  <c r="DN134" i="9"/>
  <c r="DM134" i="9"/>
  <c r="DL134" i="9"/>
  <c r="DK134" i="9"/>
  <c r="DJ134" i="9"/>
  <c r="DI134" i="9"/>
  <c r="DH134" i="9"/>
  <c r="DG134" i="9"/>
  <c r="DF134" i="9"/>
  <c r="DE134" i="9"/>
  <c r="DD134" i="9"/>
  <c r="DC134" i="9"/>
  <c r="DB134" i="9"/>
  <c r="DA134" i="9"/>
  <c r="CZ134" i="9"/>
  <c r="CY134" i="9"/>
  <c r="CX134" i="9"/>
  <c r="CW134" i="9"/>
  <c r="CV134" i="9"/>
  <c r="CU134" i="9"/>
  <c r="CT134" i="9"/>
  <c r="CS134" i="9"/>
  <c r="CR134" i="9"/>
  <c r="CQ134" i="9"/>
  <c r="CP134" i="9"/>
  <c r="CO134" i="9"/>
  <c r="CN134" i="9"/>
  <c r="CM134" i="9"/>
  <c r="CL134" i="9"/>
  <c r="CK134" i="9"/>
  <c r="CJ134" i="9"/>
  <c r="CI134" i="9"/>
  <c r="CH134" i="9"/>
  <c r="CG134" i="9"/>
  <c r="CF134" i="9"/>
  <c r="CE134" i="9"/>
  <c r="CD134" i="9"/>
  <c r="CC134" i="9"/>
  <c r="CB134" i="9"/>
  <c r="CA134" i="9"/>
  <c r="BZ134" i="9"/>
  <c r="BY134" i="9"/>
  <c r="BX134" i="9"/>
  <c r="BW134" i="9"/>
  <c r="BV134" i="9"/>
  <c r="BU134" i="9"/>
  <c r="BT134" i="9"/>
  <c r="BS134" i="9"/>
  <c r="BR134" i="9"/>
  <c r="BQ134" i="9"/>
  <c r="BP134" i="9"/>
  <c r="BO134" i="9"/>
  <c r="BN134" i="9"/>
  <c r="BM134" i="9"/>
  <c r="BL134" i="9"/>
  <c r="BK134" i="9"/>
  <c r="BJ134" i="9"/>
  <c r="BI134" i="9"/>
  <c r="BH134" i="9"/>
  <c r="BG134" i="9"/>
  <c r="BF134" i="9"/>
  <c r="BE134" i="9"/>
  <c r="BD134" i="9"/>
  <c r="BC134" i="9"/>
  <c r="BB134" i="9"/>
  <c r="BA134" i="9"/>
  <c r="AZ134" i="9"/>
  <c r="AY134" i="9"/>
  <c r="AX134" i="9"/>
  <c r="AW134" i="9"/>
  <c r="AV134" i="9"/>
  <c r="AU134" i="9"/>
  <c r="AT134" i="9"/>
  <c r="AS134" i="9"/>
  <c r="AR134" i="9"/>
  <c r="AQ134" i="9"/>
  <c r="AP134" i="9"/>
  <c r="AO134" i="9"/>
  <c r="AN134" i="9"/>
  <c r="AM134" i="9"/>
  <c r="AL134" i="9"/>
  <c r="AK134" i="9"/>
  <c r="AJ134" i="9"/>
  <c r="AI134" i="9"/>
  <c r="AH134" i="9"/>
  <c r="AG134" i="9"/>
  <c r="AF134" i="9"/>
  <c r="AE134" i="9"/>
  <c r="AD134" i="9"/>
  <c r="AC134" i="9"/>
  <c r="AB134" i="9"/>
  <c r="AA134" i="9"/>
  <c r="Z134" i="9"/>
  <c r="Y134" i="9"/>
  <c r="X134" i="9"/>
  <c r="W134" i="9"/>
  <c r="V134" i="9"/>
  <c r="U134" i="9"/>
  <c r="T134" i="9"/>
  <c r="S134" i="9"/>
  <c r="R134" i="9"/>
  <c r="Q134" i="9"/>
  <c r="P134" i="9"/>
  <c r="O134" i="9"/>
  <c r="N134" i="9"/>
  <c r="M134" i="9"/>
  <c r="L134" i="9"/>
  <c r="K134" i="9"/>
  <c r="J134" i="9"/>
  <c r="I134" i="9"/>
  <c r="H134" i="9"/>
  <c r="G134" i="9"/>
  <c r="F134" i="9"/>
  <c r="E134" i="9"/>
  <c r="D134" i="9"/>
  <c r="C134" i="9"/>
  <c r="B134" i="9"/>
  <c r="UB133" i="9"/>
  <c r="UA133" i="9"/>
  <c r="TZ133" i="9"/>
  <c r="TY133" i="9"/>
  <c r="TX133" i="9"/>
  <c r="TW133" i="9"/>
  <c r="TV133" i="9"/>
  <c r="TU133" i="9"/>
  <c r="TT133" i="9"/>
  <c r="TS133" i="9"/>
  <c r="TR133" i="9"/>
  <c r="TQ133" i="9"/>
  <c r="TP133" i="9"/>
  <c r="TO133" i="9"/>
  <c r="TN133" i="9"/>
  <c r="TM133" i="9"/>
  <c r="TL133" i="9"/>
  <c r="TK133" i="9"/>
  <c r="TJ133" i="9"/>
  <c r="TI133" i="9"/>
  <c r="TH133" i="9"/>
  <c r="TG133" i="9"/>
  <c r="TF133" i="9"/>
  <c r="TE133" i="9"/>
  <c r="TD133" i="9"/>
  <c r="TC133" i="9"/>
  <c r="TB133" i="9"/>
  <c r="TA133" i="9"/>
  <c r="SZ133" i="9"/>
  <c r="SY133" i="9"/>
  <c r="SX133" i="9"/>
  <c r="SW133" i="9"/>
  <c r="SV133" i="9"/>
  <c r="SU133" i="9"/>
  <c r="ST133" i="9"/>
  <c r="SS133" i="9"/>
  <c r="SR133" i="9"/>
  <c r="SQ133" i="9"/>
  <c r="SP133" i="9"/>
  <c r="SO133" i="9"/>
  <c r="SN133" i="9"/>
  <c r="SM133" i="9"/>
  <c r="SL133" i="9"/>
  <c r="SK133" i="9"/>
  <c r="SJ133" i="9"/>
  <c r="SI133" i="9"/>
  <c r="SH133" i="9"/>
  <c r="SG133" i="9"/>
  <c r="SF133" i="9"/>
  <c r="SE133" i="9"/>
  <c r="SD133" i="9"/>
  <c r="SC133" i="9"/>
  <c r="SB133" i="9"/>
  <c r="SA133" i="9"/>
  <c r="RZ133" i="9"/>
  <c r="RY133" i="9"/>
  <c r="RX133" i="9"/>
  <c r="RW133" i="9"/>
  <c r="RV133" i="9"/>
  <c r="RU133" i="9"/>
  <c r="RT133" i="9"/>
  <c r="RS133" i="9"/>
  <c r="RR133" i="9"/>
  <c r="RQ133" i="9"/>
  <c r="RP133" i="9"/>
  <c r="RO133" i="9"/>
  <c r="RN133" i="9"/>
  <c r="RM133" i="9"/>
  <c r="RL133" i="9"/>
  <c r="RK133" i="9"/>
  <c r="RJ133" i="9"/>
  <c r="RI133" i="9"/>
  <c r="RH133" i="9"/>
  <c r="RG133" i="9"/>
  <c r="RF133" i="9"/>
  <c r="RE133" i="9"/>
  <c r="RD133" i="9"/>
  <c r="RC133" i="9"/>
  <c r="RB133" i="9"/>
  <c r="RA133" i="9"/>
  <c r="QZ133" i="9"/>
  <c r="QY133" i="9"/>
  <c r="QX133" i="9"/>
  <c r="QW133" i="9"/>
  <c r="QV133" i="9"/>
  <c r="QU133" i="9"/>
  <c r="QT133" i="9"/>
  <c r="QS133" i="9"/>
  <c r="QR133" i="9"/>
  <c r="QQ133" i="9"/>
  <c r="QP133" i="9"/>
  <c r="QO133" i="9"/>
  <c r="QN133" i="9"/>
  <c r="QM133" i="9"/>
  <c r="QL133" i="9"/>
  <c r="QK133" i="9"/>
  <c r="QJ133" i="9"/>
  <c r="QI133" i="9"/>
  <c r="QH133" i="9"/>
  <c r="QG133" i="9"/>
  <c r="QF133" i="9"/>
  <c r="QE133" i="9"/>
  <c r="QD133" i="9"/>
  <c r="QC133" i="9"/>
  <c r="QB133" i="9"/>
  <c r="QA133" i="9"/>
  <c r="PZ133" i="9"/>
  <c r="PY133" i="9"/>
  <c r="PX133" i="9"/>
  <c r="PW133" i="9"/>
  <c r="PV133" i="9"/>
  <c r="PU133" i="9"/>
  <c r="PT133" i="9"/>
  <c r="PS133" i="9"/>
  <c r="PR133" i="9"/>
  <c r="PQ133" i="9"/>
  <c r="PP133" i="9"/>
  <c r="PO133" i="9"/>
  <c r="PN133" i="9"/>
  <c r="PM133" i="9"/>
  <c r="PL133" i="9"/>
  <c r="PK133" i="9"/>
  <c r="PJ133" i="9"/>
  <c r="PI133" i="9"/>
  <c r="PH133" i="9"/>
  <c r="PG133" i="9"/>
  <c r="PF133" i="9"/>
  <c r="PE133" i="9"/>
  <c r="PD133" i="9"/>
  <c r="PC133" i="9"/>
  <c r="PB133" i="9"/>
  <c r="PA133" i="9"/>
  <c r="OZ133" i="9"/>
  <c r="OY133" i="9"/>
  <c r="OX133" i="9"/>
  <c r="OW133" i="9"/>
  <c r="OV133" i="9"/>
  <c r="OU133" i="9"/>
  <c r="OT133" i="9"/>
  <c r="OS133" i="9"/>
  <c r="OR133" i="9"/>
  <c r="OQ133" i="9"/>
  <c r="OP133" i="9"/>
  <c r="OO133" i="9"/>
  <c r="ON133" i="9"/>
  <c r="OM133" i="9"/>
  <c r="OL133" i="9"/>
  <c r="OK133" i="9"/>
  <c r="OJ133" i="9"/>
  <c r="OI133" i="9"/>
  <c r="OH133" i="9"/>
  <c r="OG133" i="9"/>
  <c r="OF133" i="9"/>
  <c r="OE133" i="9"/>
  <c r="OD133" i="9"/>
  <c r="OC133" i="9"/>
  <c r="OB133" i="9"/>
  <c r="OA133" i="9"/>
  <c r="NZ133" i="9"/>
  <c r="NY133" i="9"/>
  <c r="NX133" i="9"/>
  <c r="NW133" i="9"/>
  <c r="NV133" i="9"/>
  <c r="NU133" i="9"/>
  <c r="NT133" i="9"/>
  <c r="NS133" i="9"/>
  <c r="NR133" i="9"/>
  <c r="NQ133" i="9"/>
  <c r="NP133" i="9"/>
  <c r="NO133" i="9"/>
  <c r="NN133" i="9"/>
  <c r="NM133" i="9"/>
  <c r="NL133" i="9"/>
  <c r="NK133" i="9"/>
  <c r="NJ133" i="9"/>
  <c r="NI133" i="9"/>
  <c r="NH133" i="9"/>
  <c r="NG133" i="9"/>
  <c r="NF133" i="9"/>
  <c r="NE133" i="9"/>
  <c r="ND133" i="9"/>
  <c r="NC133" i="9"/>
  <c r="NB133" i="9"/>
  <c r="NA133" i="9"/>
  <c r="MZ133" i="9"/>
  <c r="MY133" i="9"/>
  <c r="MX133" i="9"/>
  <c r="MW133" i="9"/>
  <c r="MV133" i="9"/>
  <c r="MU133" i="9"/>
  <c r="MT133" i="9"/>
  <c r="MS133" i="9"/>
  <c r="MR133" i="9"/>
  <c r="MQ133" i="9"/>
  <c r="MP133" i="9"/>
  <c r="MO133" i="9"/>
  <c r="MN133" i="9"/>
  <c r="MM133" i="9"/>
  <c r="ML133" i="9"/>
  <c r="MK133" i="9"/>
  <c r="MJ133" i="9"/>
  <c r="MI133" i="9"/>
  <c r="MH133" i="9"/>
  <c r="MG133" i="9"/>
  <c r="MF133" i="9"/>
  <c r="ME133" i="9"/>
  <c r="MD133" i="9"/>
  <c r="MC133" i="9"/>
  <c r="MB133" i="9"/>
  <c r="MA133" i="9"/>
  <c r="LZ133" i="9"/>
  <c r="LY133" i="9"/>
  <c r="LX133" i="9"/>
  <c r="LW133" i="9"/>
  <c r="LV133" i="9"/>
  <c r="LU133" i="9"/>
  <c r="LT133" i="9"/>
  <c r="LS133" i="9"/>
  <c r="LR133" i="9"/>
  <c r="LQ133" i="9"/>
  <c r="LP133" i="9"/>
  <c r="LO133" i="9"/>
  <c r="LN133" i="9"/>
  <c r="LM133" i="9"/>
  <c r="LL133" i="9"/>
  <c r="LK133" i="9"/>
  <c r="LJ133" i="9"/>
  <c r="LI133" i="9"/>
  <c r="LH133" i="9"/>
  <c r="LG133" i="9"/>
  <c r="LF133" i="9"/>
  <c r="LE133" i="9"/>
  <c r="LD133" i="9"/>
  <c r="LC133" i="9"/>
  <c r="LB133" i="9"/>
  <c r="LA133" i="9"/>
  <c r="KZ133" i="9"/>
  <c r="KY133" i="9"/>
  <c r="KX133" i="9"/>
  <c r="KW133" i="9"/>
  <c r="KV133" i="9"/>
  <c r="KU133" i="9"/>
  <c r="KT133" i="9"/>
  <c r="KS133" i="9"/>
  <c r="KR133" i="9"/>
  <c r="KQ133" i="9"/>
  <c r="KP133" i="9"/>
  <c r="KO133" i="9"/>
  <c r="KN133" i="9"/>
  <c r="KM133" i="9"/>
  <c r="KL133" i="9"/>
  <c r="KK133" i="9"/>
  <c r="KJ133" i="9"/>
  <c r="KI133" i="9"/>
  <c r="KH133" i="9"/>
  <c r="KG133" i="9"/>
  <c r="KF133" i="9"/>
  <c r="KE133" i="9"/>
  <c r="KD133" i="9"/>
  <c r="KC133" i="9"/>
  <c r="KB133" i="9"/>
  <c r="KA133" i="9"/>
  <c r="JZ133" i="9"/>
  <c r="JY133" i="9"/>
  <c r="JX133" i="9"/>
  <c r="JW133" i="9"/>
  <c r="JV133" i="9"/>
  <c r="JU133" i="9"/>
  <c r="JT133" i="9"/>
  <c r="JS133" i="9"/>
  <c r="JR133" i="9"/>
  <c r="JQ133" i="9"/>
  <c r="JP133" i="9"/>
  <c r="JO133" i="9"/>
  <c r="JN133" i="9"/>
  <c r="JM133" i="9"/>
  <c r="JL133" i="9"/>
  <c r="JK133" i="9"/>
  <c r="JJ133" i="9"/>
  <c r="JI133" i="9"/>
  <c r="JH133" i="9"/>
  <c r="JG133" i="9"/>
  <c r="JF133" i="9"/>
  <c r="JE133" i="9"/>
  <c r="JD133" i="9"/>
  <c r="JC133" i="9"/>
  <c r="JB133" i="9"/>
  <c r="JA133" i="9"/>
  <c r="IZ133" i="9"/>
  <c r="IY133" i="9"/>
  <c r="IX133" i="9"/>
  <c r="IW133" i="9"/>
  <c r="IV133" i="9"/>
  <c r="IU133" i="9"/>
  <c r="IT133" i="9"/>
  <c r="IS133" i="9"/>
  <c r="IR133" i="9"/>
  <c r="IQ133" i="9"/>
  <c r="IP133" i="9"/>
  <c r="IO133" i="9"/>
  <c r="IN133" i="9"/>
  <c r="IM133" i="9"/>
  <c r="IL133" i="9"/>
  <c r="IK133" i="9"/>
  <c r="IJ133" i="9"/>
  <c r="II133" i="9"/>
  <c r="IH133" i="9"/>
  <c r="IG133" i="9"/>
  <c r="IF133" i="9"/>
  <c r="IE133" i="9"/>
  <c r="ID133" i="9"/>
  <c r="IC133" i="9"/>
  <c r="IB133" i="9"/>
  <c r="IA133" i="9"/>
  <c r="HZ133" i="9"/>
  <c r="HY133" i="9"/>
  <c r="HX133" i="9"/>
  <c r="HW133" i="9"/>
  <c r="HV133" i="9"/>
  <c r="HU133" i="9"/>
  <c r="HT133" i="9"/>
  <c r="HS133" i="9"/>
  <c r="HR133" i="9"/>
  <c r="HQ133" i="9"/>
  <c r="HP133" i="9"/>
  <c r="HO133" i="9"/>
  <c r="HN133" i="9"/>
  <c r="HM133" i="9"/>
  <c r="HL133" i="9"/>
  <c r="HK133" i="9"/>
  <c r="HJ133" i="9"/>
  <c r="HI133" i="9"/>
  <c r="HH133" i="9"/>
  <c r="HG133" i="9"/>
  <c r="HF133" i="9"/>
  <c r="HE133" i="9"/>
  <c r="HD133" i="9"/>
  <c r="HC133" i="9"/>
  <c r="HB133" i="9"/>
  <c r="HA133" i="9"/>
  <c r="GZ133" i="9"/>
  <c r="GY133" i="9"/>
  <c r="GX133" i="9"/>
  <c r="GW133" i="9"/>
  <c r="GV133" i="9"/>
  <c r="GU133" i="9"/>
  <c r="GT133" i="9"/>
  <c r="GS133" i="9"/>
  <c r="GR133" i="9"/>
  <c r="GQ133" i="9"/>
  <c r="GP133" i="9"/>
  <c r="GO133" i="9"/>
  <c r="GN133" i="9"/>
  <c r="GM133" i="9"/>
  <c r="GL133" i="9"/>
  <c r="GK133" i="9"/>
  <c r="GJ133" i="9"/>
  <c r="GI133" i="9"/>
  <c r="GH133" i="9"/>
  <c r="GG133" i="9"/>
  <c r="GF133" i="9"/>
  <c r="GE133" i="9"/>
  <c r="GD133" i="9"/>
  <c r="GC133" i="9"/>
  <c r="GB133" i="9"/>
  <c r="GA133" i="9"/>
  <c r="FZ133" i="9"/>
  <c r="FY133" i="9"/>
  <c r="FX133" i="9"/>
  <c r="FW133" i="9"/>
  <c r="FV133" i="9"/>
  <c r="FU133" i="9"/>
  <c r="FT133" i="9"/>
  <c r="FS133" i="9"/>
  <c r="FR133" i="9"/>
  <c r="FQ133" i="9"/>
  <c r="FP133" i="9"/>
  <c r="FO133" i="9"/>
  <c r="FN133" i="9"/>
  <c r="FM133" i="9"/>
  <c r="FL133" i="9"/>
  <c r="FK133" i="9"/>
  <c r="FJ133" i="9"/>
  <c r="FI133" i="9"/>
  <c r="FH133" i="9"/>
  <c r="FG133" i="9"/>
  <c r="FF133" i="9"/>
  <c r="FE133" i="9"/>
  <c r="FD133" i="9"/>
  <c r="FC133" i="9"/>
  <c r="FB133" i="9"/>
  <c r="FA133" i="9"/>
  <c r="EZ133" i="9"/>
  <c r="EY133" i="9"/>
  <c r="EX133" i="9"/>
  <c r="EW133" i="9"/>
  <c r="EV133" i="9"/>
  <c r="EU133" i="9"/>
  <c r="ET133" i="9"/>
  <c r="ES133" i="9"/>
  <c r="ER133" i="9"/>
  <c r="EQ133" i="9"/>
  <c r="EP133" i="9"/>
  <c r="EO133" i="9"/>
  <c r="EN133" i="9"/>
  <c r="EM133" i="9"/>
  <c r="EL133" i="9"/>
  <c r="EK133" i="9"/>
  <c r="EJ133" i="9"/>
  <c r="EI133" i="9"/>
  <c r="EH133" i="9"/>
  <c r="EG133" i="9"/>
  <c r="EF133" i="9"/>
  <c r="EE133" i="9"/>
  <c r="ED133" i="9"/>
  <c r="EC133" i="9"/>
  <c r="EB133" i="9"/>
  <c r="EA133" i="9"/>
  <c r="DZ133" i="9"/>
  <c r="DY133" i="9"/>
  <c r="DX133" i="9"/>
  <c r="DW133" i="9"/>
  <c r="DV133" i="9"/>
  <c r="DU133" i="9"/>
  <c r="DT133" i="9"/>
  <c r="DS133" i="9"/>
  <c r="DR133" i="9"/>
  <c r="DQ133" i="9"/>
  <c r="DP133" i="9"/>
  <c r="DO133" i="9"/>
  <c r="DN133" i="9"/>
  <c r="DM133" i="9"/>
  <c r="DL133" i="9"/>
  <c r="DK133" i="9"/>
  <c r="DJ133" i="9"/>
  <c r="DI133" i="9"/>
  <c r="DH133" i="9"/>
  <c r="DG133" i="9"/>
  <c r="DF133" i="9"/>
  <c r="DE133" i="9"/>
  <c r="DD133" i="9"/>
  <c r="DC133" i="9"/>
  <c r="DB133" i="9"/>
  <c r="DA133" i="9"/>
  <c r="CZ133" i="9"/>
  <c r="CY133" i="9"/>
  <c r="CX133" i="9"/>
  <c r="CW133" i="9"/>
  <c r="CV133" i="9"/>
  <c r="CU133" i="9"/>
  <c r="CT133" i="9"/>
  <c r="CS133" i="9"/>
  <c r="CR133" i="9"/>
  <c r="CQ133" i="9"/>
  <c r="CP133" i="9"/>
  <c r="CO133" i="9"/>
  <c r="CN133" i="9"/>
  <c r="CM133" i="9"/>
  <c r="CL133" i="9"/>
  <c r="CK133" i="9"/>
  <c r="CJ133" i="9"/>
  <c r="CI133" i="9"/>
  <c r="CH133" i="9"/>
  <c r="CG133" i="9"/>
  <c r="CF133" i="9"/>
  <c r="CE133" i="9"/>
  <c r="CD133" i="9"/>
  <c r="CC133" i="9"/>
  <c r="CB133" i="9"/>
  <c r="CA133" i="9"/>
  <c r="BZ133" i="9"/>
  <c r="BY133" i="9"/>
  <c r="BX133" i="9"/>
  <c r="BW133" i="9"/>
  <c r="BV133" i="9"/>
  <c r="BU133" i="9"/>
  <c r="BT133" i="9"/>
  <c r="BS133" i="9"/>
  <c r="BR133" i="9"/>
  <c r="BQ133" i="9"/>
  <c r="BP133" i="9"/>
  <c r="BO133" i="9"/>
  <c r="BN133" i="9"/>
  <c r="BM133" i="9"/>
  <c r="BL133" i="9"/>
  <c r="BK133" i="9"/>
  <c r="BJ133" i="9"/>
  <c r="BI133" i="9"/>
  <c r="BH133" i="9"/>
  <c r="BG133" i="9"/>
  <c r="BF133" i="9"/>
  <c r="BE133" i="9"/>
  <c r="BD133" i="9"/>
  <c r="BC133" i="9"/>
  <c r="BB133" i="9"/>
  <c r="BA133" i="9"/>
  <c r="AZ133" i="9"/>
  <c r="AY133" i="9"/>
  <c r="AX133" i="9"/>
  <c r="AW133" i="9"/>
  <c r="AV133" i="9"/>
  <c r="AU133" i="9"/>
  <c r="AT133" i="9"/>
  <c r="AS133" i="9"/>
  <c r="AR133" i="9"/>
  <c r="AQ133" i="9"/>
  <c r="AP133" i="9"/>
  <c r="AO133" i="9"/>
  <c r="AN133" i="9"/>
  <c r="AM133" i="9"/>
  <c r="AL133" i="9"/>
  <c r="AK133" i="9"/>
  <c r="AJ133" i="9"/>
  <c r="AI133" i="9"/>
  <c r="AH133" i="9"/>
  <c r="AG133" i="9"/>
  <c r="AF133" i="9"/>
  <c r="AE133" i="9"/>
  <c r="AD133" i="9"/>
  <c r="AC133" i="9"/>
  <c r="AB133" i="9"/>
  <c r="AA133" i="9"/>
  <c r="Z133" i="9"/>
  <c r="Y133" i="9"/>
  <c r="X133" i="9"/>
  <c r="W133" i="9"/>
  <c r="V133" i="9"/>
  <c r="U133" i="9"/>
  <c r="T133" i="9"/>
  <c r="S133" i="9"/>
  <c r="R133" i="9"/>
  <c r="Q133" i="9"/>
  <c r="P133" i="9"/>
  <c r="O133" i="9"/>
  <c r="N133" i="9"/>
  <c r="M133" i="9"/>
  <c r="L133" i="9"/>
  <c r="K133" i="9"/>
  <c r="J133" i="9"/>
  <c r="I133" i="9"/>
  <c r="H133" i="9"/>
  <c r="G133" i="9"/>
  <c r="F133" i="9"/>
  <c r="E133" i="9"/>
  <c r="D133" i="9"/>
  <c r="C133" i="9"/>
  <c r="B133" i="9"/>
  <c r="UB132" i="9"/>
  <c r="UA132" i="9"/>
  <c r="TZ132" i="9"/>
  <c r="TY132" i="9"/>
  <c r="TX132" i="9"/>
  <c r="TW132" i="9"/>
  <c r="TV132" i="9"/>
  <c r="TU132" i="9"/>
  <c r="TT132" i="9"/>
  <c r="TS132" i="9"/>
  <c r="TR132" i="9"/>
  <c r="TQ132" i="9"/>
  <c r="TP132" i="9"/>
  <c r="TO132" i="9"/>
  <c r="TN132" i="9"/>
  <c r="TM132" i="9"/>
  <c r="TL132" i="9"/>
  <c r="TK132" i="9"/>
  <c r="TJ132" i="9"/>
  <c r="TI132" i="9"/>
  <c r="TH132" i="9"/>
  <c r="TG132" i="9"/>
  <c r="TF132" i="9"/>
  <c r="TE132" i="9"/>
  <c r="TD132" i="9"/>
  <c r="TC132" i="9"/>
  <c r="TB132" i="9"/>
  <c r="TA132" i="9"/>
  <c r="SZ132" i="9"/>
  <c r="SY132" i="9"/>
  <c r="SX132" i="9"/>
  <c r="SW132" i="9"/>
  <c r="SV132" i="9"/>
  <c r="SU132" i="9"/>
  <c r="ST132" i="9"/>
  <c r="SS132" i="9"/>
  <c r="SR132" i="9"/>
  <c r="SQ132" i="9"/>
  <c r="SP132" i="9"/>
  <c r="SO132" i="9"/>
  <c r="SN132" i="9"/>
  <c r="SM132" i="9"/>
  <c r="SL132" i="9"/>
  <c r="SK132" i="9"/>
  <c r="SJ132" i="9"/>
  <c r="SI132" i="9"/>
  <c r="SH132" i="9"/>
  <c r="SG132" i="9"/>
  <c r="SF132" i="9"/>
  <c r="SE132" i="9"/>
  <c r="SD132" i="9"/>
  <c r="SC132" i="9"/>
  <c r="SB132" i="9"/>
  <c r="SA132" i="9"/>
  <c r="RZ132" i="9"/>
  <c r="RY132" i="9"/>
  <c r="RX132" i="9"/>
  <c r="RW132" i="9"/>
  <c r="RV132" i="9"/>
  <c r="RU132" i="9"/>
  <c r="RT132" i="9"/>
  <c r="RS132" i="9"/>
  <c r="RR132" i="9"/>
  <c r="RQ132" i="9"/>
  <c r="RP132" i="9"/>
  <c r="RO132" i="9"/>
  <c r="RN132" i="9"/>
  <c r="RM132" i="9"/>
  <c r="RL132" i="9"/>
  <c r="RK132" i="9"/>
  <c r="RJ132" i="9"/>
  <c r="RI132" i="9"/>
  <c r="RH132" i="9"/>
  <c r="RG132" i="9"/>
  <c r="RF132" i="9"/>
  <c r="RE132" i="9"/>
  <c r="RD132" i="9"/>
  <c r="RC132" i="9"/>
  <c r="RB132" i="9"/>
  <c r="RA132" i="9"/>
  <c r="QZ132" i="9"/>
  <c r="QY132" i="9"/>
  <c r="QX132" i="9"/>
  <c r="QW132" i="9"/>
  <c r="QV132" i="9"/>
  <c r="QU132" i="9"/>
  <c r="QT132" i="9"/>
  <c r="QS132" i="9"/>
  <c r="QR132" i="9"/>
  <c r="QQ132" i="9"/>
  <c r="QP132" i="9"/>
  <c r="QO132" i="9"/>
  <c r="QN132" i="9"/>
  <c r="QM132" i="9"/>
  <c r="QL132" i="9"/>
  <c r="QK132" i="9"/>
  <c r="QJ132" i="9"/>
  <c r="QI132" i="9"/>
  <c r="QH132" i="9"/>
  <c r="QG132" i="9"/>
  <c r="QF132" i="9"/>
  <c r="QE132" i="9"/>
  <c r="QD132" i="9"/>
  <c r="QC132" i="9"/>
  <c r="QB132" i="9"/>
  <c r="QA132" i="9"/>
  <c r="PZ132" i="9"/>
  <c r="PY132" i="9"/>
  <c r="PX132" i="9"/>
  <c r="PW132" i="9"/>
  <c r="PV132" i="9"/>
  <c r="PU132" i="9"/>
  <c r="PT132" i="9"/>
  <c r="PS132" i="9"/>
  <c r="PR132" i="9"/>
  <c r="PQ132" i="9"/>
  <c r="PP132" i="9"/>
  <c r="PO132" i="9"/>
  <c r="PN132" i="9"/>
  <c r="PM132" i="9"/>
  <c r="PL132" i="9"/>
  <c r="PK132" i="9"/>
  <c r="PJ132" i="9"/>
  <c r="PI132" i="9"/>
  <c r="PH132" i="9"/>
  <c r="PG132" i="9"/>
  <c r="PF132" i="9"/>
  <c r="PE132" i="9"/>
  <c r="PD132" i="9"/>
  <c r="PC132" i="9"/>
  <c r="PB132" i="9"/>
  <c r="PA132" i="9"/>
  <c r="OZ132" i="9"/>
  <c r="OY132" i="9"/>
  <c r="OX132" i="9"/>
  <c r="OW132" i="9"/>
  <c r="OV132" i="9"/>
  <c r="OU132" i="9"/>
  <c r="OT132" i="9"/>
  <c r="OS132" i="9"/>
  <c r="OR132" i="9"/>
  <c r="OQ132" i="9"/>
  <c r="OP132" i="9"/>
  <c r="OO132" i="9"/>
  <c r="ON132" i="9"/>
  <c r="OM132" i="9"/>
  <c r="OL132" i="9"/>
  <c r="OK132" i="9"/>
  <c r="OJ132" i="9"/>
  <c r="OI132" i="9"/>
  <c r="OH132" i="9"/>
  <c r="OG132" i="9"/>
  <c r="OF132" i="9"/>
  <c r="OE132" i="9"/>
  <c r="OD132" i="9"/>
  <c r="OC132" i="9"/>
  <c r="OB132" i="9"/>
  <c r="OA132" i="9"/>
  <c r="NZ132" i="9"/>
  <c r="NY132" i="9"/>
  <c r="NX132" i="9"/>
  <c r="NW132" i="9"/>
  <c r="NV132" i="9"/>
  <c r="NU132" i="9"/>
  <c r="NT132" i="9"/>
  <c r="NS132" i="9"/>
  <c r="NR132" i="9"/>
  <c r="NQ132" i="9"/>
  <c r="NP132" i="9"/>
  <c r="NO132" i="9"/>
  <c r="NN132" i="9"/>
  <c r="NM132" i="9"/>
  <c r="NL132" i="9"/>
  <c r="NK132" i="9"/>
  <c r="NJ132" i="9"/>
  <c r="NI132" i="9"/>
  <c r="NH132" i="9"/>
  <c r="NG132" i="9"/>
  <c r="NF132" i="9"/>
  <c r="NE132" i="9"/>
  <c r="ND132" i="9"/>
  <c r="NC132" i="9"/>
  <c r="NB132" i="9"/>
  <c r="NA132" i="9"/>
  <c r="MZ132" i="9"/>
  <c r="MY132" i="9"/>
  <c r="MX132" i="9"/>
  <c r="MW132" i="9"/>
  <c r="MV132" i="9"/>
  <c r="MU132" i="9"/>
  <c r="MT132" i="9"/>
  <c r="MS132" i="9"/>
  <c r="MR132" i="9"/>
  <c r="MQ132" i="9"/>
  <c r="MP132" i="9"/>
  <c r="MO132" i="9"/>
  <c r="MN132" i="9"/>
  <c r="MM132" i="9"/>
  <c r="ML132" i="9"/>
  <c r="MK132" i="9"/>
  <c r="MJ132" i="9"/>
  <c r="MI132" i="9"/>
  <c r="MH132" i="9"/>
  <c r="MG132" i="9"/>
  <c r="MF132" i="9"/>
  <c r="ME132" i="9"/>
  <c r="MD132" i="9"/>
  <c r="MC132" i="9"/>
  <c r="MB132" i="9"/>
  <c r="MA132" i="9"/>
  <c r="LZ132" i="9"/>
  <c r="LY132" i="9"/>
  <c r="LX132" i="9"/>
  <c r="LW132" i="9"/>
  <c r="LV132" i="9"/>
  <c r="LU132" i="9"/>
  <c r="LT132" i="9"/>
  <c r="LS132" i="9"/>
  <c r="LR132" i="9"/>
  <c r="LQ132" i="9"/>
  <c r="LP132" i="9"/>
  <c r="LO132" i="9"/>
  <c r="LN132" i="9"/>
  <c r="LM132" i="9"/>
  <c r="LL132" i="9"/>
  <c r="LK132" i="9"/>
  <c r="LJ132" i="9"/>
  <c r="LI132" i="9"/>
  <c r="LH132" i="9"/>
  <c r="LG132" i="9"/>
  <c r="LF132" i="9"/>
  <c r="LE132" i="9"/>
  <c r="LD132" i="9"/>
  <c r="LC132" i="9"/>
  <c r="LB132" i="9"/>
  <c r="LA132" i="9"/>
  <c r="KZ132" i="9"/>
  <c r="KY132" i="9"/>
  <c r="KX132" i="9"/>
  <c r="KW132" i="9"/>
  <c r="KV132" i="9"/>
  <c r="KU132" i="9"/>
  <c r="KT132" i="9"/>
  <c r="KS132" i="9"/>
  <c r="KR132" i="9"/>
  <c r="KQ132" i="9"/>
  <c r="KP132" i="9"/>
  <c r="KO132" i="9"/>
  <c r="KN132" i="9"/>
  <c r="KM132" i="9"/>
  <c r="KL132" i="9"/>
  <c r="KK132" i="9"/>
  <c r="KJ132" i="9"/>
  <c r="KI132" i="9"/>
  <c r="KH132" i="9"/>
  <c r="KG132" i="9"/>
  <c r="KF132" i="9"/>
  <c r="KE132" i="9"/>
  <c r="KD132" i="9"/>
  <c r="KC132" i="9"/>
  <c r="KB132" i="9"/>
  <c r="KA132" i="9"/>
  <c r="JZ132" i="9"/>
  <c r="JY132" i="9"/>
  <c r="JX132" i="9"/>
  <c r="JW132" i="9"/>
  <c r="JV132" i="9"/>
  <c r="JU132" i="9"/>
  <c r="JT132" i="9"/>
  <c r="JS132" i="9"/>
  <c r="JR132" i="9"/>
  <c r="JQ132" i="9"/>
  <c r="JP132" i="9"/>
  <c r="JO132" i="9"/>
  <c r="JN132" i="9"/>
  <c r="JM132" i="9"/>
  <c r="JL132" i="9"/>
  <c r="JK132" i="9"/>
  <c r="JJ132" i="9"/>
  <c r="JI132" i="9"/>
  <c r="JH132" i="9"/>
  <c r="JG132" i="9"/>
  <c r="JF132" i="9"/>
  <c r="JE132" i="9"/>
  <c r="JD132" i="9"/>
  <c r="JC132" i="9"/>
  <c r="JB132" i="9"/>
  <c r="JA132" i="9"/>
  <c r="IZ132" i="9"/>
  <c r="IY132" i="9"/>
  <c r="IX132" i="9"/>
  <c r="IW132" i="9"/>
  <c r="IV132" i="9"/>
  <c r="IU132" i="9"/>
  <c r="IT132" i="9"/>
  <c r="IS132" i="9"/>
  <c r="IR132" i="9"/>
  <c r="IQ132" i="9"/>
  <c r="IP132" i="9"/>
  <c r="IO132" i="9"/>
  <c r="IN132" i="9"/>
  <c r="IM132" i="9"/>
  <c r="IL132" i="9"/>
  <c r="IK132" i="9"/>
  <c r="IJ132" i="9"/>
  <c r="II132" i="9"/>
  <c r="IH132" i="9"/>
  <c r="IG132" i="9"/>
  <c r="IF132" i="9"/>
  <c r="IE132" i="9"/>
  <c r="ID132" i="9"/>
  <c r="IC132" i="9"/>
  <c r="IB132" i="9"/>
  <c r="IA132" i="9"/>
  <c r="HZ132" i="9"/>
  <c r="HY132" i="9"/>
  <c r="HX132" i="9"/>
  <c r="HW132" i="9"/>
  <c r="HV132" i="9"/>
  <c r="HU132" i="9"/>
  <c r="HT132" i="9"/>
  <c r="HS132" i="9"/>
  <c r="HR132" i="9"/>
  <c r="HQ132" i="9"/>
  <c r="HP132" i="9"/>
  <c r="HO132" i="9"/>
  <c r="HN132" i="9"/>
  <c r="HM132" i="9"/>
  <c r="HL132" i="9"/>
  <c r="HK132" i="9"/>
  <c r="HJ132" i="9"/>
  <c r="HI132" i="9"/>
  <c r="HH132" i="9"/>
  <c r="HG132" i="9"/>
  <c r="HF132" i="9"/>
  <c r="HE132" i="9"/>
  <c r="HD132" i="9"/>
  <c r="HC132" i="9"/>
  <c r="HB132" i="9"/>
  <c r="HA132" i="9"/>
  <c r="GZ132" i="9"/>
  <c r="GY132" i="9"/>
  <c r="GX132" i="9"/>
  <c r="GW132" i="9"/>
  <c r="GV132" i="9"/>
  <c r="GU132" i="9"/>
  <c r="GT132" i="9"/>
  <c r="GS132" i="9"/>
  <c r="GR132" i="9"/>
  <c r="GQ132" i="9"/>
  <c r="GP132" i="9"/>
  <c r="GO132" i="9"/>
  <c r="GN132" i="9"/>
  <c r="GM132" i="9"/>
  <c r="GL132" i="9"/>
  <c r="GK132" i="9"/>
  <c r="GJ132" i="9"/>
  <c r="GI132" i="9"/>
  <c r="GH132" i="9"/>
  <c r="GG132" i="9"/>
  <c r="GF132" i="9"/>
  <c r="GE132" i="9"/>
  <c r="GD132" i="9"/>
  <c r="GC132" i="9"/>
  <c r="GB132" i="9"/>
  <c r="GA132" i="9"/>
  <c r="FZ132" i="9"/>
  <c r="FY132" i="9"/>
  <c r="FX132" i="9"/>
  <c r="FW132" i="9"/>
  <c r="FV132" i="9"/>
  <c r="FU132" i="9"/>
  <c r="FT132" i="9"/>
  <c r="FS132" i="9"/>
  <c r="FR132" i="9"/>
  <c r="FQ132" i="9"/>
  <c r="FP132" i="9"/>
  <c r="FO132" i="9"/>
  <c r="FN132" i="9"/>
  <c r="FM132" i="9"/>
  <c r="FL132" i="9"/>
  <c r="FK132" i="9"/>
  <c r="FJ132" i="9"/>
  <c r="FI132" i="9"/>
  <c r="FH132" i="9"/>
  <c r="FG132" i="9"/>
  <c r="FF132" i="9"/>
  <c r="FE132" i="9"/>
  <c r="FD132" i="9"/>
  <c r="FC132" i="9"/>
  <c r="FB132" i="9"/>
  <c r="FA132" i="9"/>
  <c r="EZ132" i="9"/>
  <c r="EY132" i="9"/>
  <c r="EX132" i="9"/>
  <c r="EW132" i="9"/>
  <c r="EV132" i="9"/>
  <c r="EU132" i="9"/>
  <c r="ET132" i="9"/>
  <c r="ES132" i="9"/>
  <c r="ER132" i="9"/>
  <c r="EQ132" i="9"/>
  <c r="EP132" i="9"/>
  <c r="EO132" i="9"/>
  <c r="EN132" i="9"/>
  <c r="EM132" i="9"/>
  <c r="EL132" i="9"/>
  <c r="EK132" i="9"/>
  <c r="EJ132" i="9"/>
  <c r="EI132" i="9"/>
  <c r="EH132" i="9"/>
  <c r="EG132" i="9"/>
  <c r="EF132" i="9"/>
  <c r="EE132" i="9"/>
  <c r="ED132" i="9"/>
  <c r="EC132" i="9"/>
  <c r="EB132" i="9"/>
  <c r="EA132" i="9"/>
  <c r="DZ132" i="9"/>
  <c r="DY132" i="9"/>
  <c r="DX132" i="9"/>
  <c r="DW132" i="9"/>
  <c r="DV132" i="9"/>
  <c r="DU132" i="9"/>
  <c r="DT132" i="9"/>
  <c r="DS132" i="9"/>
  <c r="DR132" i="9"/>
  <c r="DQ132" i="9"/>
  <c r="DP132" i="9"/>
  <c r="DO132" i="9"/>
  <c r="DN132" i="9"/>
  <c r="DM132" i="9"/>
  <c r="DL132" i="9"/>
  <c r="DK132" i="9"/>
  <c r="DJ132" i="9"/>
  <c r="DI132" i="9"/>
  <c r="DH132" i="9"/>
  <c r="DG132" i="9"/>
  <c r="DF132" i="9"/>
  <c r="DE132" i="9"/>
  <c r="DD132" i="9"/>
  <c r="DC132" i="9"/>
  <c r="DB132" i="9"/>
  <c r="DA132" i="9"/>
  <c r="CZ132" i="9"/>
  <c r="CY132" i="9"/>
  <c r="CX132" i="9"/>
  <c r="CW132" i="9"/>
  <c r="CV132" i="9"/>
  <c r="CU132" i="9"/>
  <c r="CT132" i="9"/>
  <c r="CS132" i="9"/>
  <c r="CR132" i="9"/>
  <c r="CQ132" i="9"/>
  <c r="CP132" i="9"/>
  <c r="CO132" i="9"/>
  <c r="CN132" i="9"/>
  <c r="CM132" i="9"/>
  <c r="CL132" i="9"/>
  <c r="CK132" i="9"/>
  <c r="CJ132" i="9"/>
  <c r="CI132" i="9"/>
  <c r="CH132" i="9"/>
  <c r="CG132" i="9"/>
  <c r="CF132" i="9"/>
  <c r="CE132" i="9"/>
  <c r="CD132" i="9"/>
  <c r="CC132" i="9"/>
  <c r="CB132" i="9"/>
  <c r="CA132" i="9"/>
  <c r="BZ132" i="9"/>
  <c r="BY132" i="9"/>
  <c r="BX132" i="9"/>
  <c r="BW132" i="9"/>
  <c r="BV132" i="9"/>
  <c r="BU132" i="9"/>
  <c r="BT132" i="9"/>
  <c r="BS132" i="9"/>
  <c r="BR132" i="9"/>
  <c r="BQ132" i="9"/>
  <c r="BP132" i="9"/>
  <c r="BO132" i="9"/>
  <c r="BN132" i="9"/>
  <c r="BM132" i="9"/>
  <c r="BL132" i="9"/>
  <c r="BK132" i="9"/>
  <c r="BJ132" i="9"/>
  <c r="BI132" i="9"/>
  <c r="BH132" i="9"/>
  <c r="BG132" i="9"/>
  <c r="BF132" i="9"/>
  <c r="BE132" i="9"/>
  <c r="BD132" i="9"/>
  <c r="BC132" i="9"/>
  <c r="BB132" i="9"/>
  <c r="BA132" i="9"/>
  <c r="AZ132" i="9"/>
  <c r="AY132" i="9"/>
  <c r="AX132" i="9"/>
  <c r="AW132" i="9"/>
  <c r="AV132" i="9"/>
  <c r="AU132" i="9"/>
  <c r="AT132" i="9"/>
  <c r="AS132"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T132" i="9"/>
  <c r="S132" i="9"/>
  <c r="R132" i="9"/>
  <c r="Q132" i="9"/>
  <c r="P132" i="9"/>
  <c r="O132" i="9"/>
  <c r="N132" i="9"/>
  <c r="M132" i="9"/>
  <c r="L132" i="9"/>
  <c r="K132" i="9"/>
  <c r="J132" i="9"/>
  <c r="I132" i="9"/>
  <c r="H132" i="9"/>
  <c r="G132" i="9"/>
  <c r="F132" i="9"/>
  <c r="E132" i="9"/>
  <c r="D132" i="9"/>
  <c r="C132" i="9"/>
  <c r="B132" i="9"/>
  <c r="UB131" i="9"/>
  <c r="UA131" i="9"/>
  <c r="TZ131" i="9"/>
  <c r="TY131" i="9"/>
  <c r="TX131" i="9"/>
  <c r="TW131" i="9"/>
  <c r="TV131" i="9"/>
  <c r="TU131" i="9"/>
  <c r="TT131" i="9"/>
  <c r="TS131" i="9"/>
  <c r="TR131" i="9"/>
  <c r="TQ131" i="9"/>
  <c r="TP131" i="9"/>
  <c r="TO131" i="9"/>
  <c r="TN131" i="9"/>
  <c r="TM131" i="9"/>
  <c r="TL131" i="9"/>
  <c r="TK131" i="9"/>
  <c r="TJ131" i="9"/>
  <c r="TI131" i="9"/>
  <c r="TH131" i="9"/>
  <c r="TG131" i="9"/>
  <c r="TF131" i="9"/>
  <c r="TE131" i="9"/>
  <c r="TD131" i="9"/>
  <c r="TC131" i="9"/>
  <c r="TB131" i="9"/>
  <c r="TA131" i="9"/>
  <c r="SZ131" i="9"/>
  <c r="SY131" i="9"/>
  <c r="SX131" i="9"/>
  <c r="SW131" i="9"/>
  <c r="SV131" i="9"/>
  <c r="SU131" i="9"/>
  <c r="ST131" i="9"/>
  <c r="SS131" i="9"/>
  <c r="SR131" i="9"/>
  <c r="SQ131" i="9"/>
  <c r="SP131" i="9"/>
  <c r="SO131" i="9"/>
  <c r="SN131" i="9"/>
  <c r="SM131" i="9"/>
  <c r="SL131" i="9"/>
  <c r="SK131" i="9"/>
  <c r="SJ131" i="9"/>
  <c r="SI131" i="9"/>
  <c r="SH131" i="9"/>
  <c r="SG131" i="9"/>
  <c r="SF131" i="9"/>
  <c r="SE131" i="9"/>
  <c r="SD131" i="9"/>
  <c r="SC131" i="9"/>
  <c r="SB131" i="9"/>
  <c r="SA131" i="9"/>
  <c r="RZ131" i="9"/>
  <c r="RY131" i="9"/>
  <c r="RX131" i="9"/>
  <c r="RW131" i="9"/>
  <c r="RV131" i="9"/>
  <c r="RU131" i="9"/>
  <c r="RT131" i="9"/>
  <c r="RS131" i="9"/>
  <c r="RR131" i="9"/>
  <c r="RQ131" i="9"/>
  <c r="RP131" i="9"/>
  <c r="RO131" i="9"/>
  <c r="RN131" i="9"/>
  <c r="RM131" i="9"/>
  <c r="RL131" i="9"/>
  <c r="RK131" i="9"/>
  <c r="RJ131" i="9"/>
  <c r="RI131" i="9"/>
  <c r="RH131" i="9"/>
  <c r="RG131" i="9"/>
  <c r="RF131" i="9"/>
  <c r="RE131" i="9"/>
  <c r="RD131" i="9"/>
  <c r="RC131" i="9"/>
  <c r="RB131" i="9"/>
  <c r="RA131" i="9"/>
  <c r="QZ131" i="9"/>
  <c r="QY131" i="9"/>
  <c r="QX131" i="9"/>
  <c r="QW131" i="9"/>
  <c r="QV131" i="9"/>
  <c r="QU131" i="9"/>
  <c r="QT131" i="9"/>
  <c r="QS131" i="9"/>
  <c r="QR131" i="9"/>
  <c r="QQ131" i="9"/>
  <c r="QP131" i="9"/>
  <c r="QO131" i="9"/>
  <c r="QN131" i="9"/>
  <c r="QM131" i="9"/>
  <c r="QL131" i="9"/>
  <c r="QK131" i="9"/>
  <c r="QJ131" i="9"/>
  <c r="QI131" i="9"/>
  <c r="QH131" i="9"/>
  <c r="QG131" i="9"/>
  <c r="QF131" i="9"/>
  <c r="QE131" i="9"/>
  <c r="QD131" i="9"/>
  <c r="QC131" i="9"/>
  <c r="QB131" i="9"/>
  <c r="QA131" i="9"/>
  <c r="PZ131" i="9"/>
  <c r="PY131" i="9"/>
  <c r="PX131" i="9"/>
  <c r="PW131" i="9"/>
  <c r="PV131" i="9"/>
  <c r="PU131" i="9"/>
  <c r="PT131" i="9"/>
  <c r="PS131" i="9"/>
  <c r="PR131" i="9"/>
  <c r="PQ131" i="9"/>
  <c r="PP131" i="9"/>
  <c r="PO131" i="9"/>
  <c r="PN131" i="9"/>
  <c r="PM131" i="9"/>
  <c r="PL131" i="9"/>
  <c r="PK131" i="9"/>
  <c r="PJ131" i="9"/>
  <c r="PI131" i="9"/>
  <c r="PH131" i="9"/>
  <c r="PG131" i="9"/>
  <c r="PF131" i="9"/>
  <c r="PE131" i="9"/>
  <c r="PD131" i="9"/>
  <c r="PC131" i="9"/>
  <c r="PB131" i="9"/>
  <c r="PA131" i="9"/>
  <c r="OZ131" i="9"/>
  <c r="OY131" i="9"/>
  <c r="OX131" i="9"/>
  <c r="OW131" i="9"/>
  <c r="OV131" i="9"/>
  <c r="OU131" i="9"/>
  <c r="OT131" i="9"/>
  <c r="OS131" i="9"/>
  <c r="OR131" i="9"/>
  <c r="OQ131" i="9"/>
  <c r="OP131" i="9"/>
  <c r="OO131" i="9"/>
  <c r="ON131" i="9"/>
  <c r="OM131" i="9"/>
  <c r="OL131" i="9"/>
  <c r="OK131" i="9"/>
  <c r="OJ131" i="9"/>
  <c r="OI131" i="9"/>
  <c r="OH131" i="9"/>
  <c r="OG131" i="9"/>
  <c r="OF131" i="9"/>
  <c r="OE131" i="9"/>
  <c r="OD131" i="9"/>
  <c r="OC131" i="9"/>
  <c r="OB131" i="9"/>
  <c r="OA131" i="9"/>
  <c r="NZ131" i="9"/>
  <c r="NY131" i="9"/>
  <c r="NX131" i="9"/>
  <c r="NW131" i="9"/>
  <c r="NV131" i="9"/>
  <c r="NU131" i="9"/>
  <c r="NT131" i="9"/>
  <c r="NS131" i="9"/>
  <c r="NR131" i="9"/>
  <c r="NQ131" i="9"/>
  <c r="NP131" i="9"/>
  <c r="NO131" i="9"/>
  <c r="NN131" i="9"/>
  <c r="NM131" i="9"/>
  <c r="NL131" i="9"/>
  <c r="NK131" i="9"/>
  <c r="NJ131" i="9"/>
  <c r="NI131" i="9"/>
  <c r="NH131" i="9"/>
  <c r="NG131" i="9"/>
  <c r="NF131" i="9"/>
  <c r="NE131" i="9"/>
  <c r="ND131" i="9"/>
  <c r="NC131" i="9"/>
  <c r="NB131" i="9"/>
  <c r="NA131" i="9"/>
  <c r="MZ131" i="9"/>
  <c r="MY131" i="9"/>
  <c r="MX131" i="9"/>
  <c r="MW131" i="9"/>
  <c r="MV131" i="9"/>
  <c r="MU131" i="9"/>
  <c r="MT131" i="9"/>
  <c r="MS131" i="9"/>
  <c r="MR131" i="9"/>
  <c r="MQ131" i="9"/>
  <c r="MP131" i="9"/>
  <c r="MO131" i="9"/>
  <c r="MN131" i="9"/>
  <c r="MM131" i="9"/>
  <c r="ML131" i="9"/>
  <c r="MK131" i="9"/>
  <c r="MJ131" i="9"/>
  <c r="MI131" i="9"/>
  <c r="MH131" i="9"/>
  <c r="MG131" i="9"/>
  <c r="MF131" i="9"/>
  <c r="ME131" i="9"/>
  <c r="MD131" i="9"/>
  <c r="MC131" i="9"/>
  <c r="MB131" i="9"/>
  <c r="MA131" i="9"/>
  <c r="LZ131" i="9"/>
  <c r="LY131" i="9"/>
  <c r="LX131" i="9"/>
  <c r="LW131" i="9"/>
  <c r="LV131" i="9"/>
  <c r="LU131" i="9"/>
  <c r="LT131" i="9"/>
  <c r="LS131" i="9"/>
  <c r="LR131" i="9"/>
  <c r="LQ131" i="9"/>
  <c r="LP131" i="9"/>
  <c r="LO131" i="9"/>
  <c r="LN131" i="9"/>
  <c r="LM131" i="9"/>
  <c r="LL131" i="9"/>
  <c r="LK131" i="9"/>
  <c r="LJ131" i="9"/>
  <c r="LI131" i="9"/>
  <c r="LH131" i="9"/>
  <c r="LG131" i="9"/>
  <c r="LF131" i="9"/>
  <c r="LE131" i="9"/>
  <c r="LD131" i="9"/>
  <c r="LC131" i="9"/>
  <c r="LB131" i="9"/>
  <c r="LA131" i="9"/>
  <c r="KZ131" i="9"/>
  <c r="KY131" i="9"/>
  <c r="KX131" i="9"/>
  <c r="KW131" i="9"/>
  <c r="KV131" i="9"/>
  <c r="KU131" i="9"/>
  <c r="KT131" i="9"/>
  <c r="KS131" i="9"/>
  <c r="KR131" i="9"/>
  <c r="KQ131" i="9"/>
  <c r="KP131" i="9"/>
  <c r="KO131" i="9"/>
  <c r="KN131" i="9"/>
  <c r="KM131" i="9"/>
  <c r="KL131" i="9"/>
  <c r="KK131" i="9"/>
  <c r="KJ131" i="9"/>
  <c r="KI131" i="9"/>
  <c r="KH131" i="9"/>
  <c r="KG131" i="9"/>
  <c r="KF131" i="9"/>
  <c r="KE131" i="9"/>
  <c r="KD131" i="9"/>
  <c r="KC131" i="9"/>
  <c r="KB131" i="9"/>
  <c r="KA131" i="9"/>
  <c r="JZ131" i="9"/>
  <c r="JY131" i="9"/>
  <c r="JX131" i="9"/>
  <c r="JW131" i="9"/>
  <c r="JV131" i="9"/>
  <c r="JU131" i="9"/>
  <c r="JT131" i="9"/>
  <c r="JS131" i="9"/>
  <c r="JR131" i="9"/>
  <c r="JQ131" i="9"/>
  <c r="JP131" i="9"/>
  <c r="JO131" i="9"/>
  <c r="JN131" i="9"/>
  <c r="JM131" i="9"/>
  <c r="JL131" i="9"/>
  <c r="JK131" i="9"/>
  <c r="JJ131" i="9"/>
  <c r="JI131" i="9"/>
  <c r="JH131" i="9"/>
  <c r="JG131" i="9"/>
  <c r="JF131" i="9"/>
  <c r="JE131" i="9"/>
  <c r="JD131" i="9"/>
  <c r="JC131" i="9"/>
  <c r="JB131" i="9"/>
  <c r="JA131" i="9"/>
  <c r="IZ131" i="9"/>
  <c r="IY131" i="9"/>
  <c r="IX131" i="9"/>
  <c r="IW131" i="9"/>
  <c r="IV131" i="9"/>
  <c r="IU131" i="9"/>
  <c r="IT131" i="9"/>
  <c r="IS131" i="9"/>
  <c r="IR131" i="9"/>
  <c r="IQ131" i="9"/>
  <c r="IP131" i="9"/>
  <c r="IO131" i="9"/>
  <c r="IN131" i="9"/>
  <c r="IM131" i="9"/>
  <c r="IL131" i="9"/>
  <c r="IK131" i="9"/>
  <c r="IJ131" i="9"/>
  <c r="II131" i="9"/>
  <c r="IH131" i="9"/>
  <c r="IG131" i="9"/>
  <c r="IF131" i="9"/>
  <c r="IE131" i="9"/>
  <c r="ID131" i="9"/>
  <c r="IC131" i="9"/>
  <c r="IB131" i="9"/>
  <c r="IA131" i="9"/>
  <c r="HZ131" i="9"/>
  <c r="HY131" i="9"/>
  <c r="HX131" i="9"/>
  <c r="HW131" i="9"/>
  <c r="HV131" i="9"/>
  <c r="HU131" i="9"/>
  <c r="HT131" i="9"/>
  <c r="HS131" i="9"/>
  <c r="HR131" i="9"/>
  <c r="HQ131" i="9"/>
  <c r="HP131" i="9"/>
  <c r="HO131" i="9"/>
  <c r="HN131" i="9"/>
  <c r="HM131" i="9"/>
  <c r="HL131" i="9"/>
  <c r="HK131" i="9"/>
  <c r="HJ131" i="9"/>
  <c r="HI131" i="9"/>
  <c r="HH131" i="9"/>
  <c r="HG131" i="9"/>
  <c r="HF131" i="9"/>
  <c r="HE131" i="9"/>
  <c r="HD131" i="9"/>
  <c r="HC131" i="9"/>
  <c r="HB131" i="9"/>
  <c r="HA131" i="9"/>
  <c r="GZ131" i="9"/>
  <c r="GY131" i="9"/>
  <c r="GX131" i="9"/>
  <c r="GW131" i="9"/>
  <c r="GV131" i="9"/>
  <c r="GU131" i="9"/>
  <c r="GT131" i="9"/>
  <c r="GS131" i="9"/>
  <c r="GR131" i="9"/>
  <c r="GQ131" i="9"/>
  <c r="GP131" i="9"/>
  <c r="GO131" i="9"/>
  <c r="GN131" i="9"/>
  <c r="GM131" i="9"/>
  <c r="GL131" i="9"/>
  <c r="GK131" i="9"/>
  <c r="GJ131" i="9"/>
  <c r="GI131" i="9"/>
  <c r="GH131" i="9"/>
  <c r="GG131" i="9"/>
  <c r="GF131" i="9"/>
  <c r="GE131" i="9"/>
  <c r="GD131" i="9"/>
  <c r="GC131" i="9"/>
  <c r="GB131" i="9"/>
  <c r="GA131" i="9"/>
  <c r="FZ131" i="9"/>
  <c r="FY131" i="9"/>
  <c r="FX131" i="9"/>
  <c r="FW131" i="9"/>
  <c r="FV131" i="9"/>
  <c r="FU131" i="9"/>
  <c r="FT131" i="9"/>
  <c r="FS131" i="9"/>
  <c r="FR131" i="9"/>
  <c r="FQ131" i="9"/>
  <c r="FP131" i="9"/>
  <c r="FO131" i="9"/>
  <c r="FN131" i="9"/>
  <c r="FM131" i="9"/>
  <c r="FL131" i="9"/>
  <c r="FK131" i="9"/>
  <c r="FJ131" i="9"/>
  <c r="FI131" i="9"/>
  <c r="FH131" i="9"/>
  <c r="FG131" i="9"/>
  <c r="FF131" i="9"/>
  <c r="FE131" i="9"/>
  <c r="FD131" i="9"/>
  <c r="FC131" i="9"/>
  <c r="FB131" i="9"/>
  <c r="FA131" i="9"/>
  <c r="EZ131" i="9"/>
  <c r="EY131" i="9"/>
  <c r="EX131" i="9"/>
  <c r="EW131" i="9"/>
  <c r="EV131" i="9"/>
  <c r="EU131" i="9"/>
  <c r="ET131" i="9"/>
  <c r="ES131" i="9"/>
  <c r="ER131" i="9"/>
  <c r="EQ131" i="9"/>
  <c r="EP131" i="9"/>
  <c r="EO131" i="9"/>
  <c r="EN131" i="9"/>
  <c r="EM131" i="9"/>
  <c r="EL131" i="9"/>
  <c r="EK131" i="9"/>
  <c r="EJ131" i="9"/>
  <c r="EI131" i="9"/>
  <c r="EH131" i="9"/>
  <c r="EG131" i="9"/>
  <c r="EF131" i="9"/>
  <c r="EE131" i="9"/>
  <c r="ED131" i="9"/>
  <c r="EC131" i="9"/>
  <c r="EB131" i="9"/>
  <c r="EA131" i="9"/>
  <c r="DZ131" i="9"/>
  <c r="DY131" i="9"/>
  <c r="DX131" i="9"/>
  <c r="DW131" i="9"/>
  <c r="DV131" i="9"/>
  <c r="DU131" i="9"/>
  <c r="DT131" i="9"/>
  <c r="DS131" i="9"/>
  <c r="DR131" i="9"/>
  <c r="DQ131" i="9"/>
  <c r="DP131" i="9"/>
  <c r="DO131" i="9"/>
  <c r="DN131" i="9"/>
  <c r="DM131" i="9"/>
  <c r="DL131" i="9"/>
  <c r="DK131" i="9"/>
  <c r="DJ131" i="9"/>
  <c r="DI131" i="9"/>
  <c r="DH131" i="9"/>
  <c r="DG131" i="9"/>
  <c r="DF131" i="9"/>
  <c r="DE131" i="9"/>
  <c r="DD131" i="9"/>
  <c r="DC131" i="9"/>
  <c r="DB131" i="9"/>
  <c r="DA131" i="9"/>
  <c r="CZ131" i="9"/>
  <c r="CY131" i="9"/>
  <c r="CX131" i="9"/>
  <c r="CW131" i="9"/>
  <c r="CV131" i="9"/>
  <c r="CU131" i="9"/>
  <c r="CT131" i="9"/>
  <c r="CS131" i="9"/>
  <c r="CR131" i="9"/>
  <c r="CQ131" i="9"/>
  <c r="CP131" i="9"/>
  <c r="CO131" i="9"/>
  <c r="CN131" i="9"/>
  <c r="CM131" i="9"/>
  <c r="CL131" i="9"/>
  <c r="CK131" i="9"/>
  <c r="CJ131" i="9"/>
  <c r="CI131" i="9"/>
  <c r="CH131" i="9"/>
  <c r="CG131" i="9"/>
  <c r="CF131" i="9"/>
  <c r="CE131" i="9"/>
  <c r="CD131" i="9"/>
  <c r="CC131" i="9"/>
  <c r="CB131" i="9"/>
  <c r="CA131" i="9"/>
  <c r="BZ131" i="9"/>
  <c r="BY131" i="9"/>
  <c r="BX131" i="9"/>
  <c r="BW131" i="9"/>
  <c r="BV131" i="9"/>
  <c r="BU131" i="9"/>
  <c r="BT131" i="9"/>
  <c r="BS131" i="9"/>
  <c r="BR131" i="9"/>
  <c r="BQ131" i="9"/>
  <c r="BP131" i="9"/>
  <c r="BO131" i="9"/>
  <c r="BN131" i="9"/>
  <c r="BM131" i="9"/>
  <c r="BL131" i="9"/>
  <c r="BK131" i="9"/>
  <c r="BJ131" i="9"/>
  <c r="BI131" i="9"/>
  <c r="BH131" i="9"/>
  <c r="BG131" i="9"/>
  <c r="BF131" i="9"/>
  <c r="BE131" i="9"/>
  <c r="BD131" i="9"/>
  <c r="BC131" i="9"/>
  <c r="BB131" i="9"/>
  <c r="BA131" i="9"/>
  <c r="AZ131" i="9"/>
  <c r="AY131" i="9"/>
  <c r="AX131" i="9"/>
  <c r="AW131" i="9"/>
  <c r="AV131" i="9"/>
  <c r="AU131" i="9"/>
  <c r="AT131" i="9"/>
  <c r="AS131" i="9"/>
  <c r="AR131" i="9"/>
  <c r="AQ131" i="9"/>
  <c r="AP131" i="9"/>
  <c r="AO131" i="9"/>
  <c r="AN131" i="9"/>
  <c r="AM131" i="9"/>
  <c r="AL131" i="9"/>
  <c r="AK131" i="9"/>
  <c r="AJ131" i="9"/>
  <c r="AI131" i="9"/>
  <c r="AH131" i="9"/>
  <c r="AG131" i="9"/>
  <c r="AF131" i="9"/>
  <c r="AE131" i="9"/>
  <c r="AD131" i="9"/>
  <c r="AC131" i="9"/>
  <c r="AB131" i="9"/>
  <c r="AA131" i="9"/>
  <c r="Z131" i="9"/>
  <c r="Y131" i="9"/>
  <c r="X131" i="9"/>
  <c r="W131" i="9"/>
  <c r="V131" i="9"/>
  <c r="U131" i="9"/>
  <c r="T131" i="9"/>
  <c r="S131" i="9"/>
  <c r="R131" i="9"/>
  <c r="Q131" i="9"/>
  <c r="P131" i="9"/>
  <c r="O131" i="9"/>
  <c r="N131" i="9"/>
  <c r="M131" i="9"/>
  <c r="L131" i="9"/>
  <c r="K131" i="9"/>
  <c r="J131" i="9"/>
  <c r="I131" i="9"/>
  <c r="H131" i="9"/>
  <c r="G131" i="9"/>
  <c r="F131" i="9"/>
  <c r="E131" i="9"/>
  <c r="D131" i="9"/>
  <c r="C131" i="9"/>
  <c r="B131" i="9"/>
  <c r="UB130" i="9"/>
  <c r="UA130" i="9"/>
  <c r="TZ130" i="9"/>
  <c r="TY130" i="9"/>
  <c r="TX130" i="9"/>
  <c r="TW130" i="9"/>
  <c r="TV130" i="9"/>
  <c r="TU130" i="9"/>
  <c r="TT130" i="9"/>
  <c r="TS130" i="9"/>
  <c r="TR130" i="9"/>
  <c r="TQ130" i="9"/>
  <c r="TP130" i="9"/>
  <c r="TO130" i="9"/>
  <c r="TN130" i="9"/>
  <c r="TM130" i="9"/>
  <c r="TL130" i="9"/>
  <c r="TK130" i="9"/>
  <c r="TJ130" i="9"/>
  <c r="TI130" i="9"/>
  <c r="TH130" i="9"/>
  <c r="TG130" i="9"/>
  <c r="TF130" i="9"/>
  <c r="TE130" i="9"/>
  <c r="TD130" i="9"/>
  <c r="TC130" i="9"/>
  <c r="TB130" i="9"/>
  <c r="TA130" i="9"/>
  <c r="SZ130" i="9"/>
  <c r="SY130" i="9"/>
  <c r="SX130" i="9"/>
  <c r="SW130" i="9"/>
  <c r="SV130" i="9"/>
  <c r="SU130" i="9"/>
  <c r="ST130" i="9"/>
  <c r="SS130" i="9"/>
  <c r="SR130" i="9"/>
  <c r="SQ130" i="9"/>
  <c r="SP130" i="9"/>
  <c r="SO130" i="9"/>
  <c r="SN130" i="9"/>
  <c r="SM130" i="9"/>
  <c r="SL130" i="9"/>
  <c r="SK130" i="9"/>
  <c r="SJ130" i="9"/>
  <c r="SI130" i="9"/>
  <c r="SH130" i="9"/>
  <c r="SG130" i="9"/>
  <c r="SF130" i="9"/>
  <c r="SE130" i="9"/>
  <c r="SD130" i="9"/>
  <c r="SC130" i="9"/>
  <c r="SB130" i="9"/>
  <c r="SA130" i="9"/>
  <c r="RZ130" i="9"/>
  <c r="RY130" i="9"/>
  <c r="RX130" i="9"/>
  <c r="RW130" i="9"/>
  <c r="RV130" i="9"/>
  <c r="RU130" i="9"/>
  <c r="RT130" i="9"/>
  <c r="RS130" i="9"/>
  <c r="RR130" i="9"/>
  <c r="RQ130" i="9"/>
  <c r="RP130" i="9"/>
  <c r="RO130" i="9"/>
  <c r="RN130" i="9"/>
  <c r="RM130" i="9"/>
  <c r="RL130" i="9"/>
  <c r="RK130" i="9"/>
  <c r="RJ130" i="9"/>
  <c r="RI130" i="9"/>
  <c r="RH130" i="9"/>
  <c r="RG130" i="9"/>
  <c r="RF130" i="9"/>
  <c r="RE130" i="9"/>
  <c r="RD130" i="9"/>
  <c r="RC130" i="9"/>
  <c r="RB130" i="9"/>
  <c r="RA130" i="9"/>
  <c r="QZ130" i="9"/>
  <c r="QY130" i="9"/>
  <c r="QX130" i="9"/>
  <c r="QW130" i="9"/>
  <c r="QV130" i="9"/>
  <c r="QU130" i="9"/>
  <c r="QT130" i="9"/>
  <c r="QS130" i="9"/>
  <c r="QR130" i="9"/>
  <c r="QQ130" i="9"/>
  <c r="QP130" i="9"/>
  <c r="QO130" i="9"/>
  <c r="QN130" i="9"/>
  <c r="QM130" i="9"/>
  <c r="QL130" i="9"/>
  <c r="QK130" i="9"/>
  <c r="QJ130" i="9"/>
  <c r="QI130" i="9"/>
  <c r="QH130" i="9"/>
  <c r="QG130" i="9"/>
  <c r="QF130" i="9"/>
  <c r="QE130" i="9"/>
  <c r="QD130" i="9"/>
  <c r="QC130" i="9"/>
  <c r="QB130" i="9"/>
  <c r="QA130" i="9"/>
  <c r="PZ130" i="9"/>
  <c r="PY130" i="9"/>
  <c r="PX130" i="9"/>
  <c r="PW130" i="9"/>
  <c r="PV130" i="9"/>
  <c r="PU130" i="9"/>
  <c r="PT130" i="9"/>
  <c r="PS130" i="9"/>
  <c r="PR130" i="9"/>
  <c r="PQ130" i="9"/>
  <c r="PP130" i="9"/>
  <c r="PO130" i="9"/>
  <c r="PN130" i="9"/>
  <c r="PM130" i="9"/>
  <c r="PL130" i="9"/>
  <c r="PK130" i="9"/>
  <c r="PJ130" i="9"/>
  <c r="PI130" i="9"/>
  <c r="PH130" i="9"/>
  <c r="PG130" i="9"/>
  <c r="PF130" i="9"/>
  <c r="PE130" i="9"/>
  <c r="PD130" i="9"/>
  <c r="PC130" i="9"/>
  <c r="PB130" i="9"/>
  <c r="PA130" i="9"/>
  <c r="OZ130" i="9"/>
  <c r="OY130" i="9"/>
  <c r="OX130" i="9"/>
  <c r="OW130" i="9"/>
  <c r="OV130" i="9"/>
  <c r="OU130" i="9"/>
  <c r="OT130" i="9"/>
  <c r="OS130" i="9"/>
  <c r="OR130" i="9"/>
  <c r="OQ130" i="9"/>
  <c r="OP130" i="9"/>
  <c r="OO130" i="9"/>
  <c r="ON130" i="9"/>
  <c r="OM130" i="9"/>
  <c r="OL130" i="9"/>
  <c r="OK130" i="9"/>
  <c r="OJ130" i="9"/>
  <c r="OI130" i="9"/>
  <c r="OH130" i="9"/>
  <c r="OG130" i="9"/>
  <c r="OF130" i="9"/>
  <c r="OE130" i="9"/>
  <c r="OD130" i="9"/>
  <c r="OC130" i="9"/>
  <c r="OB130" i="9"/>
  <c r="OA130" i="9"/>
  <c r="NZ130" i="9"/>
  <c r="NY130" i="9"/>
  <c r="NX130" i="9"/>
  <c r="NW130" i="9"/>
  <c r="NV130" i="9"/>
  <c r="NU130" i="9"/>
  <c r="NT130" i="9"/>
  <c r="NS130" i="9"/>
  <c r="NR130" i="9"/>
  <c r="NQ130" i="9"/>
  <c r="NP130" i="9"/>
  <c r="NO130" i="9"/>
  <c r="NN130" i="9"/>
  <c r="NM130" i="9"/>
  <c r="NL130" i="9"/>
  <c r="NK130" i="9"/>
  <c r="NJ130" i="9"/>
  <c r="NI130" i="9"/>
  <c r="NH130" i="9"/>
  <c r="NG130" i="9"/>
  <c r="NF130" i="9"/>
  <c r="NE130" i="9"/>
  <c r="ND130" i="9"/>
  <c r="NC130" i="9"/>
  <c r="NB130" i="9"/>
  <c r="NA130" i="9"/>
  <c r="MZ130" i="9"/>
  <c r="MY130" i="9"/>
  <c r="MX130" i="9"/>
  <c r="MW130" i="9"/>
  <c r="MV130" i="9"/>
  <c r="MU130" i="9"/>
  <c r="MT130" i="9"/>
  <c r="MS130" i="9"/>
  <c r="MR130" i="9"/>
  <c r="MQ130" i="9"/>
  <c r="MP130" i="9"/>
  <c r="MO130" i="9"/>
  <c r="MN130" i="9"/>
  <c r="MM130" i="9"/>
  <c r="ML130" i="9"/>
  <c r="MK130" i="9"/>
  <c r="MJ130" i="9"/>
  <c r="MI130" i="9"/>
  <c r="MH130" i="9"/>
  <c r="MG130" i="9"/>
  <c r="MF130" i="9"/>
  <c r="ME130" i="9"/>
  <c r="MD130" i="9"/>
  <c r="MC130" i="9"/>
  <c r="MB130" i="9"/>
  <c r="MA130" i="9"/>
  <c r="LZ130" i="9"/>
  <c r="LY130" i="9"/>
  <c r="LX130" i="9"/>
  <c r="LW130" i="9"/>
  <c r="LV130" i="9"/>
  <c r="LU130" i="9"/>
  <c r="LT130" i="9"/>
  <c r="LS130" i="9"/>
  <c r="LR130" i="9"/>
  <c r="LQ130" i="9"/>
  <c r="LP130" i="9"/>
  <c r="LO130" i="9"/>
  <c r="LN130" i="9"/>
  <c r="LM130" i="9"/>
  <c r="LL130" i="9"/>
  <c r="LK130" i="9"/>
  <c r="LJ130" i="9"/>
  <c r="LI130" i="9"/>
  <c r="LH130" i="9"/>
  <c r="LG130" i="9"/>
  <c r="LF130" i="9"/>
  <c r="LE130" i="9"/>
  <c r="LD130" i="9"/>
  <c r="LC130" i="9"/>
  <c r="LB130" i="9"/>
  <c r="LA130" i="9"/>
  <c r="KZ130" i="9"/>
  <c r="KY130" i="9"/>
  <c r="KX130" i="9"/>
  <c r="KW130" i="9"/>
  <c r="KV130" i="9"/>
  <c r="KU130" i="9"/>
  <c r="KT130" i="9"/>
  <c r="KS130" i="9"/>
  <c r="KR130" i="9"/>
  <c r="KQ130" i="9"/>
  <c r="KP130" i="9"/>
  <c r="KO130" i="9"/>
  <c r="KN130" i="9"/>
  <c r="KM130" i="9"/>
  <c r="KL130" i="9"/>
  <c r="KK130" i="9"/>
  <c r="KJ130" i="9"/>
  <c r="KI130" i="9"/>
  <c r="KH130" i="9"/>
  <c r="KG130" i="9"/>
  <c r="KF130" i="9"/>
  <c r="KE130" i="9"/>
  <c r="KD130" i="9"/>
  <c r="KC130" i="9"/>
  <c r="KB130" i="9"/>
  <c r="KA130" i="9"/>
  <c r="JZ130" i="9"/>
  <c r="JY130" i="9"/>
  <c r="JX130" i="9"/>
  <c r="JW130" i="9"/>
  <c r="JV130" i="9"/>
  <c r="JU130" i="9"/>
  <c r="JT130" i="9"/>
  <c r="JS130" i="9"/>
  <c r="JR130" i="9"/>
  <c r="JQ130" i="9"/>
  <c r="JP130" i="9"/>
  <c r="JO130" i="9"/>
  <c r="JN130" i="9"/>
  <c r="JM130" i="9"/>
  <c r="JL130" i="9"/>
  <c r="JK130" i="9"/>
  <c r="JJ130" i="9"/>
  <c r="JI130" i="9"/>
  <c r="JH130" i="9"/>
  <c r="JG130" i="9"/>
  <c r="JF130" i="9"/>
  <c r="JE130" i="9"/>
  <c r="JD130" i="9"/>
  <c r="JC130" i="9"/>
  <c r="JB130" i="9"/>
  <c r="JA130" i="9"/>
  <c r="IZ130" i="9"/>
  <c r="IY130" i="9"/>
  <c r="IX130" i="9"/>
  <c r="IW130" i="9"/>
  <c r="IV130" i="9"/>
  <c r="IU130" i="9"/>
  <c r="IT130" i="9"/>
  <c r="IS130" i="9"/>
  <c r="IR130" i="9"/>
  <c r="IQ130" i="9"/>
  <c r="IP130" i="9"/>
  <c r="IO130" i="9"/>
  <c r="IN130" i="9"/>
  <c r="IM130" i="9"/>
  <c r="IL130" i="9"/>
  <c r="IK130" i="9"/>
  <c r="IJ130" i="9"/>
  <c r="II130" i="9"/>
  <c r="IH130" i="9"/>
  <c r="IG130" i="9"/>
  <c r="IF130" i="9"/>
  <c r="IE130" i="9"/>
  <c r="ID130" i="9"/>
  <c r="IC130" i="9"/>
  <c r="IB130" i="9"/>
  <c r="IA130" i="9"/>
  <c r="HZ130" i="9"/>
  <c r="HY130" i="9"/>
  <c r="HX130" i="9"/>
  <c r="HW130" i="9"/>
  <c r="HV130" i="9"/>
  <c r="HU130" i="9"/>
  <c r="HT130" i="9"/>
  <c r="HS130" i="9"/>
  <c r="HR130" i="9"/>
  <c r="HQ130" i="9"/>
  <c r="HP130" i="9"/>
  <c r="HO130" i="9"/>
  <c r="HN130" i="9"/>
  <c r="HM130" i="9"/>
  <c r="HL130" i="9"/>
  <c r="HK130" i="9"/>
  <c r="HJ130" i="9"/>
  <c r="HI130" i="9"/>
  <c r="HH130" i="9"/>
  <c r="HG130" i="9"/>
  <c r="HF130" i="9"/>
  <c r="HE130" i="9"/>
  <c r="HD130" i="9"/>
  <c r="HC130" i="9"/>
  <c r="HB130" i="9"/>
  <c r="HA130" i="9"/>
  <c r="GZ130" i="9"/>
  <c r="GY130" i="9"/>
  <c r="GX130" i="9"/>
  <c r="GW130" i="9"/>
  <c r="GV130" i="9"/>
  <c r="GU130" i="9"/>
  <c r="GT130" i="9"/>
  <c r="GS130" i="9"/>
  <c r="GR130" i="9"/>
  <c r="GQ130" i="9"/>
  <c r="GP130" i="9"/>
  <c r="GO130" i="9"/>
  <c r="GN130" i="9"/>
  <c r="GM130" i="9"/>
  <c r="GL130" i="9"/>
  <c r="GK130" i="9"/>
  <c r="GJ130" i="9"/>
  <c r="GI130" i="9"/>
  <c r="GH130" i="9"/>
  <c r="GG130" i="9"/>
  <c r="GF130" i="9"/>
  <c r="GE130" i="9"/>
  <c r="GD130" i="9"/>
  <c r="GC130" i="9"/>
  <c r="GB130" i="9"/>
  <c r="GA130" i="9"/>
  <c r="FZ130" i="9"/>
  <c r="FY130" i="9"/>
  <c r="FX130" i="9"/>
  <c r="FW130" i="9"/>
  <c r="FV130" i="9"/>
  <c r="FU130" i="9"/>
  <c r="FT130" i="9"/>
  <c r="FS130" i="9"/>
  <c r="FR130" i="9"/>
  <c r="FQ130" i="9"/>
  <c r="FP130" i="9"/>
  <c r="FO130" i="9"/>
  <c r="FN130" i="9"/>
  <c r="FM130" i="9"/>
  <c r="FL130" i="9"/>
  <c r="FK130" i="9"/>
  <c r="FJ130" i="9"/>
  <c r="FI130" i="9"/>
  <c r="FH130" i="9"/>
  <c r="FG130" i="9"/>
  <c r="FF130" i="9"/>
  <c r="FE130" i="9"/>
  <c r="FD130" i="9"/>
  <c r="FC130" i="9"/>
  <c r="FB130" i="9"/>
  <c r="FA130" i="9"/>
  <c r="EZ130" i="9"/>
  <c r="EY130" i="9"/>
  <c r="EX130" i="9"/>
  <c r="EW130" i="9"/>
  <c r="EV130" i="9"/>
  <c r="EU130" i="9"/>
  <c r="ET130" i="9"/>
  <c r="ES130" i="9"/>
  <c r="ER130" i="9"/>
  <c r="EQ130" i="9"/>
  <c r="EP130" i="9"/>
  <c r="EO130" i="9"/>
  <c r="EN130" i="9"/>
  <c r="EM130" i="9"/>
  <c r="EL130" i="9"/>
  <c r="EK130" i="9"/>
  <c r="EJ130" i="9"/>
  <c r="EI130" i="9"/>
  <c r="EH130" i="9"/>
  <c r="EG130" i="9"/>
  <c r="EF130" i="9"/>
  <c r="EE130" i="9"/>
  <c r="ED130" i="9"/>
  <c r="EC130" i="9"/>
  <c r="EB130" i="9"/>
  <c r="EA130" i="9"/>
  <c r="DZ130" i="9"/>
  <c r="DY130" i="9"/>
  <c r="DX130" i="9"/>
  <c r="DW130" i="9"/>
  <c r="DV130" i="9"/>
  <c r="DU130" i="9"/>
  <c r="DT130" i="9"/>
  <c r="DS130" i="9"/>
  <c r="DR130" i="9"/>
  <c r="DQ130" i="9"/>
  <c r="DP130" i="9"/>
  <c r="DO130" i="9"/>
  <c r="DN130" i="9"/>
  <c r="DM130" i="9"/>
  <c r="DL130" i="9"/>
  <c r="DK130" i="9"/>
  <c r="DJ130" i="9"/>
  <c r="DI130" i="9"/>
  <c r="DH130" i="9"/>
  <c r="DG130" i="9"/>
  <c r="DF130" i="9"/>
  <c r="DE130" i="9"/>
  <c r="DD130" i="9"/>
  <c r="DC130" i="9"/>
  <c r="DB130" i="9"/>
  <c r="DA130" i="9"/>
  <c r="CZ130" i="9"/>
  <c r="CY130" i="9"/>
  <c r="CX130" i="9"/>
  <c r="CW130" i="9"/>
  <c r="CV130" i="9"/>
  <c r="CU130" i="9"/>
  <c r="CT130" i="9"/>
  <c r="CS130" i="9"/>
  <c r="CR130" i="9"/>
  <c r="CQ130" i="9"/>
  <c r="CP130" i="9"/>
  <c r="CO130" i="9"/>
  <c r="CN130" i="9"/>
  <c r="CM130" i="9"/>
  <c r="CL130" i="9"/>
  <c r="CK130" i="9"/>
  <c r="CJ130" i="9"/>
  <c r="CI130" i="9"/>
  <c r="CH130" i="9"/>
  <c r="CG130" i="9"/>
  <c r="CF130" i="9"/>
  <c r="CE130" i="9"/>
  <c r="CD130" i="9"/>
  <c r="CC130" i="9"/>
  <c r="CB130" i="9"/>
  <c r="CA130" i="9"/>
  <c r="BZ130" i="9"/>
  <c r="BY130" i="9"/>
  <c r="BX130" i="9"/>
  <c r="BW130" i="9"/>
  <c r="BV130" i="9"/>
  <c r="BU130" i="9"/>
  <c r="BT130" i="9"/>
  <c r="BS130" i="9"/>
  <c r="BR130" i="9"/>
  <c r="BQ130" i="9"/>
  <c r="BP130" i="9"/>
  <c r="BO130" i="9"/>
  <c r="BN130" i="9"/>
  <c r="BM130" i="9"/>
  <c r="BL130" i="9"/>
  <c r="BK130" i="9"/>
  <c r="BJ130" i="9"/>
  <c r="BI130" i="9"/>
  <c r="BH130" i="9"/>
  <c r="BG130" i="9"/>
  <c r="BF130" i="9"/>
  <c r="BE130" i="9"/>
  <c r="BD130" i="9"/>
  <c r="BC130" i="9"/>
  <c r="BB130" i="9"/>
  <c r="BA130" i="9"/>
  <c r="AZ130" i="9"/>
  <c r="AY130" i="9"/>
  <c r="AX130" i="9"/>
  <c r="AW130" i="9"/>
  <c r="AV130" i="9"/>
  <c r="AU130" i="9"/>
  <c r="AT130" i="9"/>
  <c r="AS130" i="9"/>
  <c r="AR130" i="9"/>
  <c r="AQ130" i="9"/>
  <c r="AP130" i="9"/>
  <c r="AO130" i="9"/>
  <c r="AN130" i="9"/>
  <c r="AM130" i="9"/>
  <c r="AL130" i="9"/>
  <c r="AK130" i="9"/>
  <c r="AJ130" i="9"/>
  <c r="AI130" i="9"/>
  <c r="AH130" i="9"/>
  <c r="AG130" i="9"/>
  <c r="AF130" i="9"/>
  <c r="AE130" i="9"/>
  <c r="AD130" i="9"/>
  <c r="AC130" i="9"/>
  <c r="AB130" i="9"/>
  <c r="AA130" i="9"/>
  <c r="Z130" i="9"/>
  <c r="Y130" i="9"/>
  <c r="X130" i="9"/>
  <c r="W130" i="9"/>
  <c r="V130" i="9"/>
  <c r="U130" i="9"/>
  <c r="T130" i="9"/>
  <c r="S130" i="9"/>
  <c r="R130" i="9"/>
  <c r="Q130" i="9"/>
  <c r="P130" i="9"/>
  <c r="O130" i="9"/>
  <c r="N130" i="9"/>
  <c r="M130" i="9"/>
  <c r="L130" i="9"/>
  <c r="K130" i="9"/>
  <c r="J130" i="9"/>
  <c r="I130" i="9"/>
  <c r="H130" i="9"/>
  <c r="G130" i="9"/>
  <c r="F130" i="9"/>
  <c r="E130" i="9"/>
  <c r="D130" i="9"/>
  <c r="C130" i="9"/>
  <c r="B130" i="9"/>
  <c r="UB129" i="9"/>
  <c r="UA129" i="9"/>
  <c r="TZ129" i="9"/>
  <c r="TY129" i="9"/>
  <c r="TX129" i="9"/>
  <c r="TW129" i="9"/>
  <c r="TV129" i="9"/>
  <c r="TU129" i="9"/>
  <c r="TT129" i="9"/>
  <c r="TS129" i="9"/>
  <c r="TR129" i="9"/>
  <c r="TQ129" i="9"/>
  <c r="TP129" i="9"/>
  <c r="TO129" i="9"/>
  <c r="TN129" i="9"/>
  <c r="TM129" i="9"/>
  <c r="TL129" i="9"/>
  <c r="TK129" i="9"/>
  <c r="TJ129" i="9"/>
  <c r="TI129" i="9"/>
  <c r="TH129" i="9"/>
  <c r="TG129" i="9"/>
  <c r="TF129" i="9"/>
  <c r="TE129" i="9"/>
  <c r="TD129" i="9"/>
  <c r="TC129" i="9"/>
  <c r="TB129" i="9"/>
  <c r="TA129" i="9"/>
  <c r="SZ129" i="9"/>
  <c r="SY129" i="9"/>
  <c r="SX129" i="9"/>
  <c r="SW129" i="9"/>
  <c r="SV129" i="9"/>
  <c r="SU129" i="9"/>
  <c r="ST129" i="9"/>
  <c r="SS129" i="9"/>
  <c r="SR129" i="9"/>
  <c r="SQ129" i="9"/>
  <c r="SP129" i="9"/>
  <c r="SO129" i="9"/>
  <c r="SN129" i="9"/>
  <c r="SM129" i="9"/>
  <c r="SL129" i="9"/>
  <c r="SK129" i="9"/>
  <c r="SJ129" i="9"/>
  <c r="SI129" i="9"/>
  <c r="SH129" i="9"/>
  <c r="SG129" i="9"/>
  <c r="SF129" i="9"/>
  <c r="SE129" i="9"/>
  <c r="SD129" i="9"/>
  <c r="SC129" i="9"/>
  <c r="SB129" i="9"/>
  <c r="SA129" i="9"/>
  <c r="RZ129" i="9"/>
  <c r="RY129" i="9"/>
  <c r="RX129" i="9"/>
  <c r="RW129" i="9"/>
  <c r="RV129" i="9"/>
  <c r="RU129" i="9"/>
  <c r="RT129" i="9"/>
  <c r="RS129" i="9"/>
  <c r="RR129" i="9"/>
  <c r="RQ129" i="9"/>
  <c r="RP129" i="9"/>
  <c r="RO129" i="9"/>
  <c r="RN129" i="9"/>
  <c r="RM129" i="9"/>
  <c r="RL129" i="9"/>
  <c r="RK129" i="9"/>
  <c r="RJ129" i="9"/>
  <c r="RI129" i="9"/>
  <c r="RH129" i="9"/>
  <c r="RG129" i="9"/>
  <c r="RF129" i="9"/>
  <c r="RE129" i="9"/>
  <c r="RD129" i="9"/>
  <c r="RC129" i="9"/>
  <c r="RB129" i="9"/>
  <c r="RA129" i="9"/>
  <c r="QZ129" i="9"/>
  <c r="QY129" i="9"/>
  <c r="QX129" i="9"/>
  <c r="QW129" i="9"/>
  <c r="QV129" i="9"/>
  <c r="QU129" i="9"/>
  <c r="QT129" i="9"/>
  <c r="QS129" i="9"/>
  <c r="QR129" i="9"/>
  <c r="QQ129" i="9"/>
  <c r="QP129" i="9"/>
  <c r="QO129" i="9"/>
  <c r="QN129" i="9"/>
  <c r="QM129" i="9"/>
  <c r="QL129" i="9"/>
  <c r="QK129" i="9"/>
  <c r="QJ129" i="9"/>
  <c r="QI129" i="9"/>
  <c r="QH129" i="9"/>
  <c r="QG129" i="9"/>
  <c r="QF129" i="9"/>
  <c r="QE129" i="9"/>
  <c r="QD129" i="9"/>
  <c r="QC129" i="9"/>
  <c r="QB129" i="9"/>
  <c r="QA129" i="9"/>
  <c r="PZ129" i="9"/>
  <c r="PY129" i="9"/>
  <c r="PX129" i="9"/>
  <c r="PW129" i="9"/>
  <c r="PV129" i="9"/>
  <c r="PU129" i="9"/>
  <c r="PT129" i="9"/>
  <c r="PS129" i="9"/>
  <c r="PR129" i="9"/>
  <c r="PQ129" i="9"/>
  <c r="PP129" i="9"/>
  <c r="PO129" i="9"/>
  <c r="PN129" i="9"/>
  <c r="PM129" i="9"/>
  <c r="PL129" i="9"/>
  <c r="PK129" i="9"/>
  <c r="PJ129" i="9"/>
  <c r="PI129" i="9"/>
  <c r="PH129" i="9"/>
  <c r="PG129" i="9"/>
  <c r="PF129" i="9"/>
  <c r="PE129" i="9"/>
  <c r="PD129" i="9"/>
  <c r="PC129" i="9"/>
  <c r="PB129" i="9"/>
  <c r="PA129" i="9"/>
  <c r="OZ129" i="9"/>
  <c r="OY129" i="9"/>
  <c r="OX129" i="9"/>
  <c r="OW129" i="9"/>
  <c r="OV129" i="9"/>
  <c r="OU129" i="9"/>
  <c r="OT129" i="9"/>
  <c r="OS129" i="9"/>
  <c r="OR129" i="9"/>
  <c r="OQ129" i="9"/>
  <c r="OP129" i="9"/>
  <c r="OO129" i="9"/>
  <c r="ON129" i="9"/>
  <c r="OM129" i="9"/>
  <c r="OL129" i="9"/>
  <c r="OK129" i="9"/>
  <c r="OJ129" i="9"/>
  <c r="OI129" i="9"/>
  <c r="OH129" i="9"/>
  <c r="OG129" i="9"/>
  <c r="OF129" i="9"/>
  <c r="OE129" i="9"/>
  <c r="OD129" i="9"/>
  <c r="OC129" i="9"/>
  <c r="OB129" i="9"/>
  <c r="OA129" i="9"/>
  <c r="NZ129" i="9"/>
  <c r="NY129" i="9"/>
  <c r="NX129" i="9"/>
  <c r="NW129" i="9"/>
  <c r="NV129" i="9"/>
  <c r="NU129" i="9"/>
  <c r="NT129" i="9"/>
  <c r="NS129" i="9"/>
  <c r="NR129" i="9"/>
  <c r="NQ129" i="9"/>
  <c r="NP129" i="9"/>
  <c r="NO129" i="9"/>
  <c r="NN129" i="9"/>
  <c r="NM129" i="9"/>
  <c r="NL129" i="9"/>
  <c r="NK129" i="9"/>
  <c r="NJ129" i="9"/>
  <c r="NI129" i="9"/>
  <c r="NH129" i="9"/>
  <c r="NG129" i="9"/>
  <c r="NF129" i="9"/>
  <c r="NE129" i="9"/>
  <c r="ND129" i="9"/>
  <c r="NC129" i="9"/>
  <c r="NB129" i="9"/>
  <c r="NA129" i="9"/>
  <c r="MZ129" i="9"/>
  <c r="MY129" i="9"/>
  <c r="MX129" i="9"/>
  <c r="MW129" i="9"/>
  <c r="MV129" i="9"/>
  <c r="MU129" i="9"/>
  <c r="MT129" i="9"/>
  <c r="MS129" i="9"/>
  <c r="MR129" i="9"/>
  <c r="MQ129" i="9"/>
  <c r="MP129" i="9"/>
  <c r="MO129" i="9"/>
  <c r="MN129" i="9"/>
  <c r="MM129" i="9"/>
  <c r="ML129" i="9"/>
  <c r="MK129" i="9"/>
  <c r="MJ129" i="9"/>
  <c r="MI129" i="9"/>
  <c r="MH129" i="9"/>
  <c r="MG129" i="9"/>
  <c r="MF129" i="9"/>
  <c r="ME129" i="9"/>
  <c r="MD129" i="9"/>
  <c r="MC129" i="9"/>
  <c r="MB129" i="9"/>
  <c r="MA129" i="9"/>
  <c r="LZ129" i="9"/>
  <c r="LY129" i="9"/>
  <c r="LX129" i="9"/>
  <c r="LW129" i="9"/>
  <c r="LV129" i="9"/>
  <c r="LU129" i="9"/>
  <c r="LT129" i="9"/>
  <c r="LS129" i="9"/>
  <c r="LR129" i="9"/>
  <c r="LQ129" i="9"/>
  <c r="LP129" i="9"/>
  <c r="LO129" i="9"/>
  <c r="LN129" i="9"/>
  <c r="LM129" i="9"/>
  <c r="LL129" i="9"/>
  <c r="LK129" i="9"/>
  <c r="LJ129" i="9"/>
  <c r="LI129" i="9"/>
  <c r="LH129" i="9"/>
  <c r="LG129" i="9"/>
  <c r="LF129" i="9"/>
  <c r="LE129" i="9"/>
  <c r="LD129" i="9"/>
  <c r="LC129" i="9"/>
  <c r="LB129" i="9"/>
  <c r="LA129" i="9"/>
  <c r="KZ129" i="9"/>
  <c r="KY129" i="9"/>
  <c r="KX129" i="9"/>
  <c r="KW129" i="9"/>
  <c r="KV129" i="9"/>
  <c r="KU129" i="9"/>
  <c r="KT129" i="9"/>
  <c r="KS129" i="9"/>
  <c r="KR129" i="9"/>
  <c r="KQ129" i="9"/>
  <c r="KP129" i="9"/>
  <c r="KO129" i="9"/>
  <c r="KN129" i="9"/>
  <c r="KM129" i="9"/>
  <c r="KL129" i="9"/>
  <c r="KK129" i="9"/>
  <c r="KJ129" i="9"/>
  <c r="KI129" i="9"/>
  <c r="KH129" i="9"/>
  <c r="KG129" i="9"/>
  <c r="KF129" i="9"/>
  <c r="KE129" i="9"/>
  <c r="KD129" i="9"/>
  <c r="KC129" i="9"/>
  <c r="KB129" i="9"/>
  <c r="KA129" i="9"/>
  <c r="JZ129" i="9"/>
  <c r="JY129" i="9"/>
  <c r="JX129" i="9"/>
  <c r="JW129" i="9"/>
  <c r="JV129" i="9"/>
  <c r="JU129" i="9"/>
  <c r="JT129" i="9"/>
  <c r="JS129" i="9"/>
  <c r="JR129" i="9"/>
  <c r="JQ129" i="9"/>
  <c r="JP129" i="9"/>
  <c r="JO129" i="9"/>
  <c r="JN129" i="9"/>
  <c r="JM129" i="9"/>
  <c r="JL129" i="9"/>
  <c r="JK129" i="9"/>
  <c r="JJ129" i="9"/>
  <c r="JI129" i="9"/>
  <c r="JH129" i="9"/>
  <c r="JG129" i="9"/>
  <c r="JF129" i="9"/>
  <c r="JE129" i="9"/>
  <c r="JD129" i="9"/>
  <c r="JC129" i="9"/>
  <c r="JB129" i="9"/>
  <c r="JA129" i="9"/>
  <c r="IZ129" i="9"/>
  <c r="IY129" i="9"/>
  <c r="IX129" i="9"/>
  <c r="IW129" i="9"/>
  <c r="IV129" i="9"/>
  <c r="IU129" i="9"/>
  <c r="IT129" i="9"/>
  <c r="IS129" i="9"/>
  <c r="IR129" i="9"/>
  <c r="IQ129" i="9"/>
  <c r="IP129" i="9"/>
  <c r="IO129" i="9"/>
  <c r="IN129" i="9"/>
  <c r="IM129" i="9"/>
  <c r="IL129" i="9"/>
  <c r="IK129" i="9"/>
  <c r="IJ129" i="9"/>
  <c r="II129" i="9"/>
  <c r="IH129" i="9"/>
  <c r="IG129" i="9"/>
  <c r="IF129" i="9"/>
  <c r="IE129" i="9"/>
  <c r="ID129" i="9"/>
  <c r="IC129" i="9"/>
  <c r="IB129" i="9"/>
  <c r="IA129" i="9"/>
  <c r="HZ129" i="9"/>
  <c r="HY129" i="9"/>
  <c r="HX129" i="9"/>
  <c r="HW129" i="9"/>
  <c r="HV129" i="9"/>
  <c r="HU129" i="9"/>
  <c r="HT129" i="9"/>
  <c r="HS129" i="9"/>
  <c r="HR129" i="9"/>
  <c r="HQ129" i="9"/>
  <c r="HP129" i="9"/>
  <c r="HO129" i="9"/>
  <c r="HN129" i="9"/>
  <c r="HM129" i="9"/>
  <c r="HL129" i="9"/>
  <c r="HK129" i="9"/>
  <c r="HJ129" i="9"/>
  <c r="HI129" i="9"/>
  <c r="HH129" i="9"/>
  <c r="HG129" i="9"/>
  <c r="HF129" i="9"/>
  <c r="HE129" i="9"/>
  <c r="HD129" i="9"/>
  <c r="HC129" i="9"/>
  <c r="HB129" i="9"/>
  <c r="HA129" i="9"/>
  <c r="GZ129" i="9"/>
  <c r="GY129" i="9"/>
  <c r="GX129" i="9"/>
  <c r="GW129" i="9"/>
  <c r="GV129" i="9"/>
  <c r="GU129" i="9"/>
  <c r="GT129" i="9"/>
  <c r="GS129" i="9"/>
  <c r="GR129" i="9"/>
  <c r="GQ129" i="9"/>
  <c r="GP129" i="9"/>
  <c r="GO129" i="9"/>
  <c r="GN129" i="9"/>
  <c r="GM129" i="9"/>
  <c r="GL129" i="9"/>
  <c r="GK129" i="9"/>
  <c r="GJ129" i="9"/>
  <c r="GI129" i="9"/>
  <c r="GH129" i="9"/>
  <c r="GG129" i="9"/>
  <c r="GF129" i="9"/>
  <c r="GE129" i="9"/>
  <c r="GD129" i="9"/>
  <c r="GC129" i="9"/>
  <c r="GB129" i="9"/>
  <c r="GA129" i="9"/>
  <c r="FZ129" i="9"/>
  <c r="FY129" i="9"/>
  <c r="FX129" i="9"/>
  <c r="FW129" i="9"/>
  <c r="FV129" i="9"/>
  <c r="FU129" i="9"/>
  <c r="FT129" i="9"/>
  <c r="FS129" i="9"/>
  <c r="FR129" i="9"/>
  <c r="FQ129" i="9"/>
  <c r="FP129" i="9"/>
  <c r="FO129" i="9"/>
  <c r="FN129" i="9"/>
  <c r="FM129" i="9"/>
  <c r="FL129" i="9"/>
  <c r="FK129" i="9"/>
  <c r="FJ129" i="9"/>
  <c r="FI129" i="9"/>
  <c r="FH129" i="9"/>
  <c r="FG129" i="9"/>
  <c r="FF129" i="9"/>
  <c r="FE129" i="9"/>
  <c r="FD129" i="9"/>
  <c r="FC129" i="9"/>
  <c r="FB129" i="9"/>
  <c r="FA129" i="9"/>
  <c r="EZ129" i="9"/>
  <c r="EY129" i="9"/>
  <c r="EX129" i="9"/>
  <c r="EW129" i="9"/>
  <c r="EV129" i="9"/>
  <c r="EU129" i="9"/>
  <c r="ET129" i="9"/>
  <c r="ES129" i="9"/>
  <c r="ER129" i="9"/>
  <c r="EQ129" i="9"/>
  <c r="EP129" i="9"/>
  <c r="EO129" i="9"/>
  <c r="EN129" i="9"/>
  <c r="EM129" i="9"/>
  <c r="EL129" i="9"/>
  <c r="EK129" i="9"/>
  <c r="EJ129" i="9"/>
  <c r="EI129" i="9"/>
  <c r="EH129" i="9"/>
  <c r="EG129" i="9"/>
  <c r="EF129" i="9"/>
  <c r="EE129" i="9"/>
  <c r="ED129" i="9"/>
  <c r="EC129" i="9"/>
  <c r="EB129" i="9"/>
  <c r="EA129" i="9"/>
  <c r="DZ129" i="9"/>
  <c r="DY129" i="9"/>
  <c r="DX129" i="9"/>
  <c r="DW129" i="9"/>
  <c r="DV129" i="9"/>
  <c r="DU129" i="9"/>
  <c r="DT129" i="9"/>
  <c r="DS129" i="9"/>
  <c r="DR129" i="9"/>
  <c r="DQ129" i="9"/>
  <c r="DP129" i="9"/>
  <c r="DO129" i="9"/>
  <c r="DN129" i="9"/>
  <c r="DM129" i="9"/>
  <c r="DL129" i="9"/>
  <c r="DK129" i="9"/>
  <c r="DJ129" i="9"/>
  <c r="DI129" i="9"/>
  <c r="DH129" i="9"/>
  <c r="DG129" i="9"/>
  <c r="DF129" i="9"/>
  <c r="DE129" i="9"/>
  <c r="DD129" i="9"/>
  <c r="DC129" i="9"/>
  <c r="DB129" i="9"/>
  <c r="DA129" i="9"/>
  <c r="CZ129" i="9"/>
  <c r="CY129" i="9"/>
  <c r="CX129" i="9"/>
  <c r="CW129" i="9"/>
  <c r="CV129" i="9"/>
  <c r="CU129" i="9"/>
  <c r="CT129" i="9"/>
  <c r="CS129" i="9"/>
  <c r="CR129" i="9"/>
  <c r="CQ129" i="9"/>
  <c r="CP129" i="9"/>
  <c r="CO129" i="9"/>
  <c r="CN129" i="9"/>
  <c r="CM129" i="9"/>
  <c r="CL129" i="9"/>
  <c r="CK129" i="9"/>
  <c r="CJ129" i="9"/>
  <c r="CI129" i="9"/>
  <c r="CH129" i="9"/>
  <c r="CG129" i="9"/>
  <c r="CF129" i="9"/>
  <c r="CE129" i="9"/>
  <c r="CD129" i="9"/>
  <c r="CC129" i="9"/>
  <c r="CB129" i="9"/>
  <c r="CA129" i="9"/>
  <c r="BZ129" i="9"/>
  <c r="BY129" i="9"/>
  <c r="BX129" i="9"/>
  <c r="BW129" i="9"/>
  <c r="BV129" i="9"/>
  <c r="BU129" i="9"/>
  <c r="BT129" i="9"/>
  <c r="BS129" i="9"/>
  <c r="BR129" i="9"/>
  <c r="BQ129" i="9"/>
  <c r="BP129" i="9"/>
  <c r="BO129" i="9"/>
  <c r="BN129" i="9"/>
  <c r="BM129" i="9"/>
  <c r="BL129" i="9"/>
  <c r="BK129" i="9"/>
  <c r="BJ129" i="9"/>
  <c r="BI129" i="9"/>
  <c r="BH129" i="9"/>
  <c r="BG129" i="9"/>
  <c r="BF129" i="9"/>
  <c r="BE129" i="9"/>
  <c r="BD129" i="9"/>
  <c r="BC129" i="9"/>
  <c r="BB129" i="9"/>
  <c r="BA129" i="9"/>
  <c r="AZ129" i="9"/>
  <c r="AY129" i="9"/>
  <c r="AX129" i="9"/>
  <c r="AW129" i="9"/>
  <c r="AV129" i="9"/>
  <c r="AU129" i="9"/>
  <c r="AT129" i="9"/>
  <c r="AS129" i="9"/>
  <c r="AR129" i="9"/>
  <c r="AQ129" i="9"/>
  <c r="AP129" i="9"/>
  <c r="AO129" i="9"/>
  <c r="AN129" i="9"/>
  <c r="AM129" i="9"/>
  <c r="AL129" i="9"/>
  <c r="AK129" i="9"/>
  <c r="AJ129" i="9"/>
  <c r="AI129" i="9"/>
  <c r="AH129" i="9"/>
  <c r="AG129" i="9"/>
  <c r="AF129" i="9"/>
  <c r="AE129" i="9"/>
  <c r="AD129" i="9"/>
  <c r="AC129" i="9"/>
  <c r="AB129" i="9"/>
  <c r="AA129" i="9"/>
  <c r="Z129" i="9"/>
  <c r="Y129" i="9"/>
  <c r="X129" i="9"/>
  <c r="W129" i="9"/>
  <c r="V129" i="9"/>
  <c r="U129" i="9"/>
  <c r="T129" i="9"/>
  <c r="S129" i="9"/>
  <c r="R129" i="9"/>
  <c r="Q129" i="9"/>
  <c r="P129" i="9"/>
  <c r="O129" i="9"/>
  <c r="N129" i="9"/>
  <c r="M129" i="9"/>
  <c r="L129" i="9"/>
  <c r="K129" i="9"/>
  <c r="J129" i="9"/>
  <c r="I129" i="9"/>
  <c r="H129" i="9"/>
  <c r="G129" i="9"/>
  <c r="F129" i="9"/>
  <c r="E129" i="9"/>
  <c r="D129" i="9"/>
  <c r="C129" i="9"/>
  <c r="B129" i="9"/>
  <c r="UB128" i="9"/>
  <c r="UA128" i="9"/>
  <c r="TZ128" i="9"/>
  <c r="TY128" i="9"/>
  <c r="TX128" i="9"/>
  <c r="TW128" i="9"/>
  <c r="TV128" i="9"/>
  <c r="TU128" i="9"/>
  <c r="TT128" i="9"/>
  <c r="TS128" i="9"/>
  <c r="TR128" i="9"/>
  <c r="TQ128" i="9"/>
  <c r="TP128" i="9"/>
  <c r="TO128" i="9"/>
  <c r="TN128" i="9"/>
  <c r="TM128" i="9"/>
  <c r="TL128" i="9"/>
  <c r="TK128" i="9"/>
  <c r="TJ128" i="9"/>
  <c r="TI128" i="9"/>
  <c r="TH128" i="9"/>
  <c r="TG128" i="9"/>
  <c r="TF128" i="9"/>
  <c r="TE128" i="9"/>
  <c r="TD128" i="9"/>
  <c r="TC128" i="9"/>
  <c r="TB128" i="9"/>
  <c r="TA128" i="9"/>
  <c r="SZ128" i="9"/>
  <c r="SY128" i="9"/>
  <c r="SX128" i="9"/>
  <c r="SW128" i="9"/>
  <c r="SV128" i="9"/>
  <c r="SU128" i="9"/>
  <c r="ST128" i="9"/>
  <c r="SS128" i="9"/>
  <c r="SR128" i="9"/>
  <c r="SQ128" i="9"/>
  <c r="SP128" i="9"/>
  <c r="SO128" i="9"/>
  <c r="SN128" i="9"/>
  <c r="SM128" i="9"/>
  <c r="SL128" i="9"/>
  <c r="SK128" i="9"/>
  <c r="SJ128" i="9"/>
  <c r="SI128" i="9"/>
  <c r="SH128" i="9"/>
  <c r="SG128" i="9"/>
  <c r="SF128" i="9"/>
  <c r="SE128" i="9"/>
  <c r="SD128" i="9"/>
  <c r="SC128" i="9"/>
  <c r="SB128" i="9"/>
  <c r="SA128" i="9"/>
  <c r="RZ128" i="9"/>
  <c r="RY128" i="9"/>
  <c r="RX128" i="9"/>
  <c r="RW128" i="9"/>
  <c r="RV128" i="9"/>
  <c r="RU128" i="9"/>
  <c r="RT128" i="9"/>
  <c r="RS128" i="9"/>
  <c r="RR128" i="9"/>
  <c r="RQ128" i="9"/>
  <c r="RP128" i="9"/>
  <c r="RO128" i="9"/>
  <c r="RN128" i="9"/>
  <c r="RM128" i="9"/>
  <c r="RL128" i="9"/>
  <c r="RK128" i="9"/>
  <c r="RJ128" i="9"/>
  <c r="RI128" i="9"/>
  <c r="RH128" i="9"/>
  <c r="RG128" i="9"/>
  <c r="RF128" i="9"/>
  <c r="RE128" i="9"/>
  <c r="RD128" i="9"/>
  <c r="RC128" i="9"/>
  <c r="RB128" i="9"/>
  <c r="RA128" i="9"/>
  <c r="QZ128" i="9"/>
  <c r="QY128" i="9"/>
  <c r="QX128" i="9"/>
  <c r="QW128" i="9"/>
  <c r="QV128" i="9"/>
  <c r="QU128" i="9"/>
  <c r="QT128" i="9"/>
  <c r="QS128" i="9"/>
  <c r="QR128" i="9"/>
  <c r="QQ128" i="9"/>
  <c r="QP128" i="9"/>
  <c r="QO128" i="9"/>
  <c r="QN128" i="9"/>
  <c r="QM128" i="9"/>
  <c r="QL128" i="9"/>
  <c r="QK128" i="9"/>
  <c r="QJ128" i="9"/>
  <c r="QI128" i="9"/>
  <c r="QH128" i="9"/>
  <c r="QG128" i="9"/>
  <c r="QF128" i="9"/>
  <c r="QE128" i="9"/>
  <c r="QD128" i="9"/>
  <c r="QC128" i="9"/>
  <c r="QB128" i="9"/>
  <c r="QA128" i="9"/>
  <c r="PZ128" i="9"/>
  <c r="PY128" i="9"/>
  <c r="PX128" i="9"/>
  <c r="PW128" i="9"/>
  <c r="PV128" i="9"/>
  <c r="PU128" i="9"/>
  <c r="PT128" i="9"/>
  <c r="PS128" i="9"/>
  <c r="PR128" i="9"/>
  <c r="PQ128" i="9"/>
  <c r="PP128" i="9"/>
  <c r="PO128" i="9"/>
  <c r="PN128" i="9"/>
  <c r="PM128" i="9"/>
  <c r="PL128" i="9"/>
  <c r="PK128" i="9"/>
  <c r="PJ128" i="9"/>
  <c r="PI128" i="9"/>
  <c r="PH128" i="9"/>
  <c r="PG128" i="9"/>
  <c r="PF128" i="9"/>
  <c r="PE128" i="9"/>
  <c r="PD128" i="9"/>
  <c r="PC128" i="9"/>
  <c r="PB128" i="9"/>
  <c r="PA128" i="9"/>
  <c r="OZ128" i="9"/>
  <c r="OY128" i="9"/>
  <c r="OX128" i="9"/>
  <c r="OW128" i="9"/>
  <c r="OV128" i="9"/>
  <c r="OU128" i="9"/>
  <c r="OT128" i="9"/>
  <c r="OS128" i="9"/>
  <c r="OR128" i="9"/>
  <c r="OQ128" i="9"/>
  <c r="OP128" i="9"/>
  <c r="OO128" i="9"/>
  <c r="ON128" i="9"/>
  <c r="OM128" i="9"/>
  <c r="OL128" i="9"/>
  <c r="OK128" i="9"/>
  <c r="OJ128" i="9"/>
  <c r="OI128" i="9"/>
  <c r="OH128" i="9"/>
  <c r="OG128" i="9"/>
  <c r="OF128" i="9"/>
  <c r="OE128" i="9"/>
  <c r="OD128" i="9"/>
  <c r="OC128" i="9"/>
  <c r="OB128" i="9"/>
  <c r="OA128" i="9"/>
  <c r="NZ128" i="9"/>
  <c r="NY128" i="9"/>
  <c r="NX128" i="9"/>
  <c r="NW128" i="9"/>
  <c r="NV128" i="9"/>
  <c r="NU128" i="9"/>
  <c r="NT128" i="9"/>
  <c r="NS128" i="9"/>
  <c r="NR128" i="9"/>
  <c r="NQ128" i="9"/>
  <c r="NP128" i="9"/>
  <c r="NO128" i="9"/>
  <c r="NN128" i="9"/>
  <c r="NM128" i="9"/>
  <c r="NL128" i="9"/>
  <c r="NK128" i="9"/>
  <c r="NJ128" i="9"/>
  <c r="NI128" i="9"/>
  <c r="NH128" i="9"/>
  <c r="NG128" i="9"/>
  <c r="NF128" i="9"/>
  <c r="NE128" i="9"/>
  <c r="ND128" i="9"/>
  <c r="NC128" i="9"/>
  <c r="NB128" i="9"/>
  <c r="NA128" i="9"/>
  <c r="MZ128" i="9"/>
  <c r="MY128" i="9"/>
  <c r="MX128" i="9"/>
  <c r="MW128" i="9"/>
  <c r="MV128" i="9"/>
  <c r="MU128" i="9"/>
  <c r="MT128" i="9"/>
  <c r="MS128" i="9"/>
  <c r="MR128" i="9"/>
  <c r="MQ128" i="9"/>
  <c r="MP128" i="9"/>
  <c r="MO128" i="9"/>
  <c r="MN128" i="9"/>
  <c r="MM128" i="9"/>
  <c r="ML128" i="9"/>
  <c r="MK128" i="9"/>
  <c r="MJ128" i="9"/>
  <c r="MI128" i="9"/>
  <c r="MH128" i="9"/>
  <c r="MG128" i="9"/>
  <c r="MF128" i="9"/>
  <c r="ME128" i="9"/>
  <c r="MD128" i="9"/>
  <c r="MC128" i="9"/>
  <c r="MB128" i="9"/>
  <c r="MA128" i="9"/>
  <c r="LZ128" i="9"/>
  <c r="LY128" i="9"/>
  <c r="LX128" i="9"/>
  <c r="LW128" i="9"/>
  <c r="LV128" i="9"/>
  <c r="LU128" i="9"/>
  <c r="LT128" i="9"/>
  <c r="LS128" i="9"/>
  <c r="LR128" i="9"/>
  <c r="LQ128" i="9"/>
  <c r="LP128" i="9"/>
  <c r="LO128" i="9"/>
  <c r="LN128" i="9"/>
  <c r="LM128" i="9"/>
  <c r="LL128" i="9"/>
  <c r="LK128" i="9"/>
  <c r="LJ128" i="9"/>
  <c r="LI128" i="9"/>
  <c r="LH128" i="9"/>
  <c r="LG128" i="9"/>
  <c r="LF128" i="9"/>
  <c r="LE128" i="9"/>
  <c r="LD128" i="9"/>
  <c r="LC128" i="9"/>
  <c r="LB128" i="9"/>
  <c r="LA128" i="9"/>
  <c r="KZ128" i="9"/>
  <c r="KY128" i="9"/>
  <c r="KX128" i="9"/>
  <c r="KW128" i="9"/>
  <c r="KV128" i="9"/>
  <c r="KU128" i="9"/>
  <c r="KT128" i="9"/>
  <c r="KS128" i="9"/>
  <c r="KR128" i="9"/>
  <c r="KQ128" i="9"/>
  <c r="KP128" i="9"/>
  <c r="KO128" i="9"/>
  <c r="KN128" i="9"/>
  <c r="KM128" i="9"/>
  <c r="KL128" i="9"/>
  <c r="KK128" i="9"/>
  <c r="KJ128" i="9"/>
  <c r="KI128" i="9"/>
  <c r="KH128" i="9"/>
  <c r="KG128" i="9"/>
  <c r="KF128" i="9"/>
  <c r="KE128" i="9"/>
  <c r="KD128" i="9"/>
  <c r="KC128" i="9"/>
  <c r="KB128" i="9"/>
  <c r="KA128" i="9"/>
  <c r="JZ128" i="9"/>
  <c r="JY128" i="9"/>
  <c r="JX128" i="9"/>
  <c r="JW128" i="9"/>
  <c r="JV128" i="9"/>
  <c r="JU128" i="9"/>
  <c r="JT128" i="9"/>
  <c r="JS128" i="9"/>
  <c r="JR128" i="9"/>
  <c r="JQ128" i="9"/>
  <c r="JP128" i="9"/>
  <c r="JO128" i="9"/>
  <c r="JN128" i="9"/>
  <c r="JM128" i="9"/>
  <c r="JL128" i="9"/>
  <c r="JK128" i="9"/>
  <c r="JJ128" i="9"/>
  <c r="JI128" i="9"/>
  <c r="JH128" i="9"/>
  <c r="JG128" i="9"/>
  <c r="JF128" i="9"/>
  <c r="JE128" i="9"/>
  <c r="JD128" i="9"/>
  <c r="JC128" i="9"/>
  <c r="JB128" i="9"/>
  <c r="JA128" i="9"/>
  <c r="IZ128" i="9"/>
  <c r="IY128" i="9"/>
  <c r="IX128" i="9"/>
  <c r="IW128" i="9"/>
  <c r="IV128" i="9"/>
  <c r="IU128" i="9"/>
  <c r="IT128" i="9"/>
  <c r="IS128" i="9"/>
  <c r="IR128" i="9"/>
  <c r="IQ128" i="9"/>
  <c r="IP128" i="9"/>
  <c r="IO128" i="9"/>
  <c r="IN128" i="9"/>
  <c r="IM128" i="9"/>
  <c r="IL128" i="9"/>
  <c r="IK128" i="9"/>
  <c r="IJ128" i="9"/>
  <c r="II128" i="9"/>
  <c r="IH128" i="9"/>
  <c r="IG128" i="9"/>
  <c r="IF128" i="9"/>
  <c r="IE128" i="9"/>
  <c r="ID128" i="9"/>
  <c r="IC128" i="9"/>
  <c r="IB128" i="9"/>
  <c r="IA128" i="9"/>
  <c r="HZ128" i="9"/>
  <c r="HY128" i="9"/>
  <c r="HX128" i="9"/>
  <c r="HW128" i="9"/>
  <c r="HV128" i="9"/>
  <c r="HU128" i="9"/>
  <c r="HT128" i="9"/>
  <c r="HS128" i="9"/>
  <c r="HR128" i="9"/>
  <c r="HQ128" i="9"/>
  <c r="HP128" i="9"/>
  <c r="HO128" i="9"/>
  <c r="HN128" i="9"/>
  <c r="HM128" i="9"/>
  <c r="HL128" i="9"/>
  <c r="HK128" i="9"/>
  <c r="HJ128" i="9"/>
  <c r="HI128" i="9"/>
  <c r="HH128" i="9"/>
  <c r="HG128" i="9"/>
  <c r="HF128" i="9"/>
  <c r="HE128" i="9"/>
  <c r="HD128" i="9"/>
  <c r="HC128" i="9"/>
  <c r="HB128" i="9"/>
  <c r="HA128" i="9"/>
  <c r="GZ128" i="9"/>
  <c r="GY128" i="9"/>
  <c r="GX128" i="9"/>
  <c r="GW128" i="9"/>
  <c r="GV128" i="9"/>
  <c r="GU128" i="9"/>
  <c r="GT128" i="9"/>
  <c r="GS128" i="9"/>
  <c r="GR128" i="9"/>
  <c r="GQ128" i="9"/>
  <c r="GP128" i="9"/>
  <c r="GO128" i="9"/>
  <c r="GN128" i="9"/>
  <c r="GM128" i="9"/>
  <c r="GL128" i="9"/>
  <c r="GK128" i="9"/>
  <c r="GJ128" i="9"/>
  <c r="GI128" i="9"/>
  <c r="GH128" i="9"/>
  <c r="GG128" i="9"/>
  <c r="GF128" i="9"/>
  <c r="GE128" i="9"/>
  <c r="GD128" i="9"/>
  <c r="GC128" i="9"/>
  <c r="GB128" i="9"/>
  <c r="GA128" i="9"/>
  <c r="FZ128" i="9"/>
  <c r="FY128" i="9"/>
  <c r="FX128" i="9"/>
  <c r="FW128" i="9"/>
  <c r="FV128" i="9"/>
  <c r="FU128" i="9"/>
  <c r="FT128" i="9"/>
  <c r="FS128" i="9"/>
  <c r="FR128" i="9"/>
  <c r="FQ128" i="9"/>
  <c r="FP128" i="9"/>
  <c r="FO128" i="9"/>
  <c r="FN128" i="9"/>
  <c r="FM128" i="9"/>
  <c r="FL128" i="9"/>
  <c r="FK128" i="9"/>
  <c r="FJ128" i="9"/>
  <c r="FI128" i="9"/>
  <c r="FH128" i="9"/>
  <c r="FG128" i="9"/>
  <c r="FF128" i="9"/>
  <c r="FE128" i="9"/>
  <c r="FD128" i="9"/>
  <c r="FC128" i="9"/>
  <c r="FB128" i="9"/>
  <c r="FA128" i="9"/>
  <c r="EZ128" i="9"/>
  <c r="EY128" i="9"/>
  <c r="EX128" i="9"/>
  <c r="EW128" i="9"/>
  <c r="EV128" i="9"/>
  <c r="EU128" i="9"/>
  <c r="ET128" i="9"/>
  <c r="ES128" i="9"/>
  <c r="ER128" i="9"/>
  <c r="EQ128" i="9"/>
  <c r="EP128" i="9"/>
  <c r="EO128" i="9"/>
  <c r="EN128" i="9"/>
  <c r="EM128" i="9"/>
  <c r="EL128" i="9"/>
  <c r="EK128" i="9"/>
  <c r="EJ128" i="9"/>
  <c r="EI128" i="9"/>
  <c r="EH128" i="9"/>
  <c r="EG128" i="9"/>
  <c r="EF128" i="9"/>
  <c r="EE128" i="9"/>
  <c r="ED128" i="9"/>
  <c r="EC128" i="9"/>
  <c r="EB128" i="9"/>
  <c r="EA128" i="9"/>
  <c r="DZ128" i="9"/>
  <c r="DY128" i="9"/>
  <c r="DX128" i="9"/>
  <c r="DW128" i="9"/>
  <c r="DV128" i="9"/>
  <c r="DU128" i="9"/>
  <c r="DT128" i="9"/>
  <c r="DS128" i="9"/>
  <c r="DR128" i="9"/>
  <c r="DQ128" i="9"/>
  <c r="DP128" i="9"/>
  <c r="DO128" i="9"/>
  <c r="DN128" i="9"/>
  <c r="DM128" i="9"/>
  <c r="DL128" i="9"/>
  <c r="DK128" i="9"/>
  <c r="DJ128" i="9"/>
  <c r="DI128" i="9"/>
  <c r="DH128" i="9"/>
  <c r="DG128" i="9"/>
  <c r="DF128" i="9"/>
  <c r="DE128" i="9"/>
  <c r="DD128" i="9"/>
  <c r="DC128" i="9"/>
  <c r="DB128" i="9"/>
  <c r="DA128" i="9"/>
  <c r="CZ128" i="9"/>
  <c r="CY128" i="9"/>
  <c r="CX128" i="9"/>
  <c r="CW128" i="9"/>
  <c r="CV128" i="9"/>
  <c r="CU128" i="9"/>
  <c r="CT128" i="9"/>
  <c r="CS128" i="9"/>
  <c r="CR128" i="9"/>
  <c r="CQ128" i="9"/>
  <c r="CP128" i="9"/>
  <c r="CO128" i="9"/>
  <c r="CN128" i="9"/>
  <c r="CM128" i="9"/>
  <c r="CL128" i="9"/>
  <c r="CK128" i="9"/>
  <c r="CJ128" i="9"/>
  <c r="CI128" i="9"/>
  <c r="CH128" i="9"/>
  <c r="CG128" i="9"/>
  <c r="CF128" i="9"/>
  <c r="CE128" i="9"/>
  <c r="CD128" i="9"/>
  <c r="CC128" i="9"/>
  <c r="CB128" i="9"/>
  <c r="CA128" i="9"/>
  <c r="BZ128" i="9"/>
  <c r="BY128" i="9"/>
  <c r="BX128" i="9"/>
  <c r="BW128" i="9"/>
  <c r="BV128" i="9"/>
  <c r="BU128" i="9"/>
  <c r="BT128" i="9"/>
  <c r="BS128" i="9"/>
  <c r="BR128" i="9"/>
  <c r="BQ128" i="9"/>
  <c r="BP128" i="9"/>
  <c r="BO128" i="9"/>
  <c r="BN128" i="9"/>
  <c r="BM128" i="9"/>
  <c r="BL128" i="9"/>
  <c r="BK128" i="9"/>
  <c r="BJ128" i="9"/>
  <c r="BI128" i="9"/>
  <c r="BH128" i="9"/>
  <c r="BG128" i="9"/>
  <c r="BF128" i="9"/>
  <c r="BE128" i="9"/>
  <c r="BD128" i="9"/>
  <c r="BC128" i="9"/>
  <c r="BB128" i="9"/>
  <c r="BA128" i="9"/>
  <c r="AZ128" i="9"/>
  <c r="AY128" i="9"/>
  <c r="AX128" i="9"/>
  <c r="AW128" i="9"/>
  <c r="AV128" i="9"/>
  <c r="AU128" i="9"/>
  <c r="AT128" i="9"/>
  <c r="AS128"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P128" i="9"/>
  <c r="O128" i="9"/>
  <c r="N128" i="9"/>
  <c r="M128" i="9"/>
  <c r="L128" i="9"/>
  <c r="K128" i="9"/>
  <c r="J128" i="9"/>
  <c r="I128" i="9"/>
  <c r="H128" i="9"/>
  <c r="G128" i="9"/>
  <c r="F128" i="9"/>
  <c r="E128" i="9"/>
  <c r="D128" i="9"/>
  <c r="C128" i="9"/>
  <c r="B128" i="9"/>
  <c r="UB127" i="9"/>
  <c r="UA127" i="9"/>
  <c r="TZ127" i="9"/>
  <c r="TY127" i="9"/>
  <c r="TX127" i="9"/>
  <c r="TW127" i="9"/>
  <c r="TV127" i="9"/>
  <c r="TU127" i="9"/>
  <c r="TT127" i="9"/>
  <c r="TS127" i="9"/>
  <c r="TR127" i="9"/>
  <c r="TQ127" i="9"/>
  <c r="TP127" i="9"/>
  <c r="TO127" i="9"/>
  <c r="TN127" i="9"/>
  <c r="TM127" i="9"/>
  <c r="TL127" i="9"/>
  <c r="TK127" i="9"/>
  <c r="TJ127" i="9"/>
  <c r="TI127" i="9"/>
  <c r="TH127" i="9"/>
  <c r="TG127" i="9"/>
  <c r="TF127" i="9"/>
  <c r="TE127" i="9"/>
  <c r="TD127" i="9"/>
  <c r="TC127" i="9"/>
  <c r="TB127" i="9"/>
  <c r="TA127" i="9"/>
  <c r="SZ127" i="9"/>
  <c r="SY127" i="9"/>
  <c r="SX127" i="9"/>
  <c r="SW127" i="9"/>
  <c r="SV127" i="9"/>
  <c r="SU127" i="9"/>
  <c r="ST127" i="9"/>
  <c r="SS127" i="9"/>
  <c r="SR127" i="9"/>
  <c r="SQ127" i="9"/>
  <c r="SP127" i="9"/>
  <c r="SO127" i="9"/>
  <c r="SN127" i="9"/>
  <c r="SM127" i="9"/>
  <c r="SL127" i="9"/>
  <c r="SK127" i="9"/>
  <c r="SJ127" i="9"/>
  <c r="SI127" i="9"/>
  <c r="SH127" i="9"/>
  <c r="SG127" i="9"/>
  <c r="SF127" i="9"/>
  <c r="SE127" i="9"/>
  <c r="SD127" i="9"/>
  <c r="SC127" i="9"/>
  <c r="SB127" i="9"/>
  <c r="SA127" i="9"/>
  <c r="RZ127" i="9"/>
  <c r="RY127" i="9"/>
  <c r="RX127" i="9"/>
  <c r="RW127" i="9"/>
  <c r="RV127" i="9"/>
  <c r="RU127" i="9"/>
  <c r="RT127" i="9"/>
  <c r="RS127" i="9"/>
  <c r="RR127" i="9"/>
  <c r="RQ127" i="9"/>
  <c r="RP127" i="9"/>
  <c r="RO127" i="9"/>
  <c r="RN127" i="9"/>
  <c r="RM127" i="9"/>
  <c r="RL127" i="9"/>
  <c r="RK127" i="9"/>
  <c r="RJ127" i="9"/>
  <c r="RI127" i="9"/>
  <c r="RH127" i="9"/>
  <c r="RG127" i="9"/>
  <c r="RF127" i="9"/>
  <c r="RE127" i="9"/>
  <c r="RD127" i="9"/>
  <c r="RC127" i="9"/>
  <c r="RB127" i="9"/>
  <c r="RA127" i="9"/>
  <c r="QZ127" i="9"/>
  <c r="QY127" i="9"/>
  <c r="QX127" i="9"/>
  <c r="QW127" i="9"/>
  <c r="QV127" i="9"/>
  <c r="QU127" i="9"/>
  <c r="QT127" i="9"/>
  <c r="QS127" i="9"/>
  <c r="QR127" i="9"/>
  <c r="QQ127" i="9"/>
  <c r="QP127" i="9"/>
  <c r="QO127" i="9"/>
  <c r="QN127" i="9"/>
  <c r="QM127" i="9"/>
  <c r="QL127" i="9"/>
  <c r="QK127" i="9"/>
  <c r="QJ127" i="9"/>
  <c r="QI127" i="9"/>
  <c r="QH127" i="9"/>
  <c r="QG127" i="9"/>
  <c r="QF127" i="9"/>
  <c r="QE127" i="9"/>
  <c r="QD127" i="9"/>
  <c r="QC127" i="9"/>
  <c r="QB127" i="9"/>
  <c r="QA127" i="9"/>
  <c r="PZ127" i="9"/>
  <c r="PY127" i="9"/>
  <c r="PX127" i="9"/>
  <c r="PW127" i="9"/>
  <c r="PV127" i="9"/>
  <c r="PU127" i="9"/>
  <c r="PT127" i="9"/>
  <c r="PS127" i="9"/>
  <c r="PR127" i="9"/>
  <c r="PQ127" i="9"/>
  <c r="PP127" i="9"/>
  <c r="PO127" i="9"/>
  <c r="PN127" i="9"/>
  <c r="PM127" i="9"/>
  <c r="PL127" i="9"/>
  <c r="PK127" i="9"/>
  <c r="PJ127" i="9"/>
  <c r="PI127" i="9"/>
  <c r="PH127" i="9"/>
  <c r="PG127" i="9"/>
  <c r="PF127" i="9"/>
  <c r="PE127" i="9"/>
  <c r="PD127" i="9"/>
  <c r="PC127" i="9"/>
  <c r="PB127" i="9"/>
  <c r="PA127" i="9"/>
  <c r="OZ127" i="9"/>
  <c r="OY127" i="9"/>
  <c r="OX127" i="9"/>
  <c r="OW127" i="9"/>
  <c r="OV127" i="9"/>
  <c r="OU127" i="9"/>
  <c r="OT127" i="9"/>
  <c r="OS127" i="9"/>
  <c r="OR127" i="9"/>
  <c r="OQ127" i="9"/>
  <c r="OP127" i="9"/>
  <c r="OO127" i="9"/>
  <c r="ON127" i="9"/>
  <c r="OM127" i="9"/>
  <c r="OL127" i="9"/>
  <c r="OK127" i="9"/>
  <c r="OJ127" i="9"/>
  <c r="OI127" i="9"/>
  <c r="OH127" i="9"/>
  <c r="OG127" i="9"/>
  <c r="OF127" i="9"/>
  <c r="OE127" i="9"/>
  <c r="OD127" i="9"/>
  <c r="OC127" i="9"/>
  <c r="OB127" i="9"/>
  <c r="OA127" i="9"/>
  <c r="NZ127" i="9"/>
  <c r="NY127" i="9"/>
  <c r="NX127" i="9"/>
  <c r="NW127" i="9"/>
  <c r="NV127" i="9"/>
  <c r="NU127" i="9"/>
  <c r="NT127" i="9"/>
  <c r="NS127" i="9"/>
  <c r="NR127" i="9"/>
  <c r="NQ127" i="9"/>
  <c r="NP127" i="9"/>
  <c r="NO127" i="9"/>
  <c r="NN127" i="9"/>
  <c r="NM127" i="9"/>
  <c r="NL127" i="9"/>
  <c r="NK127" i="9"/>
  <c r="NJ127" i="9"/>
  <c r="NI127" i="9"/>
  <c r="NH127" i="9"/>
  <c r="NG127" i="9"/>
  <c r="NF127" i="9"/>
  <c r="NE127" i="9"/>
  <c r="ND127" i="9"/>
  <c r="NC127" i="9"/>
  <c r="NB127" i="9"/>
  <c r="NA127" i="9"/>
  <c r="MZ127" i="9"/>
  <c r="MY127" i="9"/>
  <c r="MX127" i="9"/>
  <c r="MW127" i="9"/>
  <c r="MV127" i="9"/>
  <c r="MU127" i="9"/>
  <c r="MT127" i="9"/>
  <c r="MS127" i="9"/>
  <c r="MR127" i="9"/>
  <c r="MQ127" i="9"/>
  <c r="MP127" i="9"/>
  <c r="MO127" i="9"/>
  <c r="MN127" i="9"/>
  <c r="MM127" i="9"/>
  <c r="ML127" i="9"/>
  <c r="MK127" i="9"/>
  <c r="MJ127" i="9"/>
  <c r="MI127" i="9"/>
  <c r="MH127" i="9"/>
  <c r="MG127" i="9"/>
  <c r="MF127" i="9"/>
  <c r="ME127" i="9"/>
  <c r="MD127" i="9"/>
  <c r="MC127" i="9"/>
  <c r="MB127" i="9"/>
  <c r="MA127" i="9"/>
  <c r="LZ127" i="9"/>
  <c r="LY127" i="9"/>
  <c r="LX127" i="9"/>
  <c r="LW127" i="9"/>
  <c r="LV127" i="9"/>
  <c r="LU127" i="9"/>
  <c r="LT127" i="9"/>
  <c r="LS127" i="9"/>
  <c r="LR127" i="9"/>
  <c r="LQ127" i="9"/>
  <c r="LP127" i="9"/>
  <c r="LO127" i="9"/>
  <c r="LN127" i="9"/>
  <c r="LM127" i="9"/>
  <c r="LL127" i="9"/>
  <c r="LK127" i="9"/>
  <c r="LJ127" i="9"/>
  <c r="LI127" i="9"/>
  <c r="LH127" i="9"/>
  <c r="LG127" i="9"/>
  <c r="LF127" i="9"/>
  <c r="LE127" i="9"/>
  <c r="LD127" i="9"/>
  <c r="LC127" i="9"/>
  <c r="LB127" i="9"/>
  <c r="LA127" i="9"/>
  <c r="KZ127" i="9"/>
  <c r="KY127" i="9"/>
  <c r="KX127" i="9"/>
  <c r="KW127" i="9"/>
  <c r="KV127" i="9"/>
  <c r="KU127" i="9"/>
  <c r="KT127" i="9"/>
  <c r="KS127" i="9"/>
  <c r="KR127" i="9"/>
  <c r="KQ127" i="9"/>
  <c r="KP127" i="9"/>
  <c r="KO127" i="9"/>
  <c r="KN127" i="9"/>
  <c r="KM127" i="9"/>
  <c r="KL127" i="9"/>
  <c r="KK127" i="9"/>
  <c r="KJ127" i="9"/>
  <c r="KI127" i="9"/>
  <c r="KH127" i="9"/>
  <c r="KG127" i="9"/>
  <c r="KF127" i="9"/>
  <c r="KE127" i="9"/>
  <c r="KD127" i="9"/>
  <c r="KC127" i="9"/>
  <c r="KB127" i="9"/>
  <c r="KA127" i="9"/>
  <c r="JZ127" i="9"/>
  <c r="JY127" i="9"/>
  <c r="JX127" i="9"/>
  <c r="JW127" i="9"/>
  <c r="JV127" i="9"/>
  <c r="JU127" i="9"/>
  <c r="JT127" i="9"/>
  <c r="JS127" i="9"/>
  <c r="JR127" i="9"/>
  <c r="JQ127" i="9"/>
  <c r="JP127" i="9"/>
  <c r="JO127" i="9"/>
  <c r="JN127" i="9"/>
  <c r="JM127" i="9"/>
  <c r="JL127" i="9"/>
  <c r="JK127" i="9"/>
  <c r="JJ127" i="9"/>
  <c r="JI127" i="9"/>
  <c r="JH127" i="9"/>
  <c r="JG127" i="9"/>
  <c r="JF127" i="9"/>
  <c r="JE127" i="9"/>
  <c r="JD127" i="9"/>
  <c r="JC127" i="9"/>
  <c r="JB127" i="9"/>
  <c r="JA127" i="9"/>
  <c r="IZ127" i="9"/>
  <c r="IY127" i="9"/>
  <c r="IX127" i="9"/>
  <c r="IW127" i="9"/>
  <c r="IV127" i="9"/>
  <c r="IU127" i="9"/>
  <c r="IT127" i="9"/>
  <c r="IS127" i="9"/>
  <c r="IR127" i="9"/>
  <c r="IQ127" i="9"/>
  <c r="IP127" i="9"/>
  <c r="IO127" i="9"/>
  <c r="IN127" i="9"/>
  <c r="IM127" i="9"/>
  <c r="IL127" i="9"/>
  <c r="IK127" i="9"/>
  <c r="IJ127" i="9"/>
  <c r="II127" i="9"/>
  <c r="IH127" i="9"/>
  <c r="IG127" i="9"/>
  <c r="IF127" i="9"/>
  <c r="IE127" i="9"/>
  <c r="ID127" i="9"/>
  <c r="IC127" i="9"/>
  <c r="IB127" i="9"/>
  <c r="IA127" i="9"/>
  <c r="HZ127" i="9"/>
  <c r="HY127" i="9"/>
  <c r="HX127" i="9"/>
  <c r="HW127" i="9"/>
  <c r="HV127" i="9"/>
  <c r="HU127" i="9"/>
  <c r="HT127" i="9"/>
  <c r="HS127" i="9"/>
  <c r="HR127" i="9"/>
  <c r="HQ127" i="9"/>
  <c r="HP127" i="9"/>
  <c r="HO127" i="9"/>
  <c r="HN127" i="9"/>
  <c r="HM127" i="9"/>
  <c r="HL127" i="9"/>
  <c r="HK127" i="9"/>
  <c r="HJ127" i="9"/>
  <c r="HI127" i="9"/>
  <c r="HH127" i="9"/>
  <c r="HG127" i="9"/>
  <c r="HF127" i="9"/>
  <c r="HE127" i="9"/>
  <c r="HD127" i="9"/>
  <c r="HC127" i="9"/>
  <c r="HB127" i="9"/>
  <c r="HA127" i="9"/>
  <c r="GZ127" i="9"/>
  <c r="GY127" i="9"/>
  <c r="GX127" i="9"/>
  <c r="GW127" i="9"/>
  <c r="GV127" i="9"/>
  <c r="GU127" i="9"/>
  <c r="GT127" i="9"/>
  <c r="GS127" i="9"/>
  <c r="GR127" i="9"/>
  <c r="GQ127" i="9"/>
  <c r="GP127" i="9"/>
  <c r="GO127" i="9"/>
  <c r="GN127" i="9"/>
  <c r="GM127" i="9"/>
  <c r="GL127" i="9"/>
  <c r="GK127" i="9"/>
  <c r="GJ127" i="9"/>
  <c r="GI127" i="9"/>
  <c r="GH127" i="9"/>
  <c r="GG127" i="9"/>
  <c r="GF127" i="9"/>
  <c r="GE127" i="9"/>
  <c r="GD127" i="9"/>
  <c r="GC127" i="9"/>
  <c r="GB127" i="9"/>
  <c r="GA127" i="9"/>
  <c r="FZ127" i="9"/>
  <c r="FY127" i="9"/>
  <c r="FX127" i="9"/>
  <c r="FW127" i="9"/>
  <c r="FV127" i="9"/>
  <c r="FU127" i="9"/>
  <c r="FT127" i="9"/>
  <c r="FS127" i="9"/>
  <c r="FR127" i="9"/>
  <c r="FQ127" i="9"/>
  <c r="FP127" i="9"/>
  <c r="FO127" i="9"/>
  <c r="FN127" i="9"/>
  <c r="FM127" i="9"/>
  <c r="FL127" i="9"/>
  <c r="FK127" i="9"/>
  <c r="FJ127" i="9"/>
  <c r="FI127" i="9"/>
  <c r="FH127" i="9"/>
  <c r="FG127" i="9"/>
  <c r="FF127" i="9"/>
  <c r="FE127" i="9"/>
  <c r="FD127" i="9"/>
  <c r="FC127" i="9"/>
  <c r="FB127" i="9"/>
  <c r="FA127" i="9"/>
  <c r="EZ127" i="9"/>
  <c r="EY127" i="9"/>
  <c r="EX127" i="9"/>
  <c r="EW127" i="9"/>
  <c r="EV127" i="9"/>
  <c r="EU127" i="9"/>
  <c r="ET127" i="9"/>
  <c r="ES127" i="9"/>
  <c r="ER127" i="9"/>
  <c r="EQ127" i="9"/>
  <c r="EP127" i="9"/>
  <c r="EO127" i="9"/>
  <c r="EN127" i="9"/>
  <c r="EM127" i="9"/>
  <c r="EL127" i="9"/>
  <c r="EK127" i="9"/>
  <c r="EJ127" i="9"/>
  <c r="EI127" i="9"/>
  <c r="EH127" i="9"/>
  <c r="EG127" i="9"/>
  <c r="EF127" i="9"/>
  <c r="EE127" i="9"/>
  <c r="ED127" i="9"/>
  <c r="EC127" i="9"/>
  <c r="EB127" i="9"/>
  <c r="EA127" i="9"/>
  <c r="DZ127" i="9"/>
  <c r="DY127" i="9"/>
  <c r="DX127" i="9"/>
  <c r="DW127" i="9"/>
  <c r="DV127" i="9"/>
  <c r="DU127" i="9"/>
  <c r="DT127" i="9"/>
  <c r="DS127" i="9"/>
  <c r="DR127" i="9"/>
  <c r="DQ127" i="9"/>
  <c r="DP127" i="9"/>
  <c r="DO127" i="9"/>
  <c r="DN127" i="9"/>
  <c r="DM127" i="9"/>
  <c r="DL127" i="9"/>
  <c r="DK127" i="9"/>
  <c r="DJ127" i="9"/>
  <c r="DI127" i="9"/>
  <c r="DH127" i="9"/>
  <c r="DG127" i="9"/>
  <c r="DF127" i="9"/>
  <c r="DE127" i="9"/>
  <c r="DD127" i="9"/>
  <c r="DC127" i="9"/>
  <c r="DB127" i="9"/>
  <c r="DA127" i="9"/>
  <c r="CZ127" i="9"/>
  <c r="CY127" i="9"/>
  <c r="CX127" i="9"/>
  <c r="CW127" i="9"/>
  <c r="CV127" i="9"/>
  <c r="CU127" i="9"/>
  <c r="CT127" i="9"/>
  <c r="CS127" i="9"/>
  <c r="CR127" i="9"/>
  <c r="CQ127" i="9"/>
  <c r="CP127" i="9"/>
  <c r="CO127" i="9"/>
  <c r="CN127" i="9"/>
  <c r="CM127" i="9"/>
  <c r="CL127" i="9"/>
  <c r="CK127" i="9"/>
  <c r="CJ127" i="9"/>
  <c r="CI127" i="9"/>
  <c r="CH127" i="9"/>
  <c r="CG127" i="9"/>
  <c r="CF127" i="9"/>
  <c r="CE127" i="9"/>
  <c r="CD127" i="9"/>
  <c r="CC127" i="9"/>
  <c r="CB127" i="9"/>
  <c r="CA127" i="9"/>
  <c r="BZ127" i="9"/>
  <c r="BY127" i="9"/>
  <c r="BX127" i="9"/>
  <c r="BW127" i="9"/>
  <c r="BV127" i="9"/>
  <c r="BU127" i="9"/>
  <c r="BT127" i="9"/>
  <c r="BS127" i="9"/>
  <c r="BR127" i="9"/>
  <c r="BQ127" i="9"/>
  <c r="BP127" i="9"/>
  <c r="BO127" i="9"/>
  <c r="BN127" i="9"/>
  <c r="BM127" i="9"/>
  <c r="BL127" i="9"/>
  <c r="BK127" i="9"/>
  <c r="BJ127" i="9"/>
  <c r="BI127" i="9"/>
  <c r="BH127" i="9"/>
  <c r="BG127" i="9"/>
  <c r="BF127" i="9"/>
  <c r="BE127" i="9"/>
  <c r="BD127" i="9"/>
  <c r="BC127" i="9"/>
  <c r="BB127" i="9"/>
  <c r="BA127" i="9"/>
  <c r="AZ127" i="9"/>
  <c r="AY127" i="9"/>
  <c r="AX127" i="9"/>
  <c r="AW127" i="9"/>
  <c r="AV127" i="9"/>
  <c r="AU127" i="9"/>
  <c r="AT127" i="9"/>
  <c r="AS127" i="9"/>
  <c r="AR127" i="9"/>
  <c r="AQ127" i="9"/>
  <c r="AP127" i="9"/>
  <c r="AO127" i="9"/>
  <c r="AN127" i="9"/>
  <c r="AM127" i="9"/>
  <c r="AL127" i="9"/>
  <c r="AK127" i="9"/>
  <c r="AJ127" i="9"/>
  <c r="AI127" i="9"/>
  <c r="AH127" i="9"/>
  <c r="AG127" i="9"/>
  <c r="AF127" i="9"/>
  <c r="AE127" i="9"/>
  <c r="AD127" i="9"/>
  <c r="AC127" i="9"/>
  <c r="AB127" i="9"/>
  <c r="AA127" i="9"/>
  <c r="Z127" i="9"/>
  <c r="Y127" i="9"/>
  <c r="X127" i="9"/>
  <c r="W127" i="9"/>
  <c r="V127" i="9"/>
  <c r="U127" i="9"/>
  <c r="T127" i="9"/>
  <c r="S127" i="9"/>
  <c r="R127" i="9"/>
  <c r="Q127" i="9"/>
  <c r="P127" i="9"/>
  <c r="O127" i="9"/>
  <c r="N127" i="9"/>
  <c r="M127" i="9"/>
  <c r="L127" i="9"/>
  <c r="K127" i="9"/>
  <c r="J127" i="9"/>
  <c r="I127" i="9"/>
  <c r="H127" i="9"/>
  <c r="G127" i="9"/>
  <c r="F127" i="9"/>
  <c r="E127" i="9"/>
  <c r="D127" i="9"/>
  <c r="C127" i="9"/>
  <c r="B127" i="9"/>
  <c r="UB126" i="9"/>
  <c r="UA126" i="9"/>
  <c r="TZ126" i="9"/>
  <c r="TY126" i="9"/>
  <c r="TX126" i="9"/>
  <c r="TW126" i="9"/>
  <c r="TV126" i="9"/>
  <c r="TU126" i="9"/>
  <c r="TT126" i="9"/>
  <c r="TS126" i="9"/>
  <c r="TR126" i="9"/>
  <c r="TQ126" i="9"/>
  <c r="TP126" i="9"/>
  <c r="TO126" i="9"/>
  <c r="TN126" i="9"/>
  <c r="TM126" i="9"/>
  <c r="TL126" i="9"/>
  <c r="TK126" i="9"/>
  <c r="TJ126" i="9"/>
  <c r="TI126" i="9"/>
  <c r="TH126" i="9"/>
  <c r="TG126" i="9"/>
  <c r="TF126" i="9"/>
  <c r="TE126" i="9"/>
  <c r="TD126" i="9"/>
  <c r="TC126" i="9"/>
  <c r="TB126" i="9"/>
  <c r="TA126" i="9"/>
  <c r="SZ126" i="9"/>
  <c r="SY126" i="9"/>
  <c r="SX126" i="9"/>
  <c r="SW126" i="9"/>
  <c r="SV126" i="9"/>
  <c r="SU126" i="9"/>
  <c r="ST126" i="9"/>
  <c r="SS126" i="9"/>
  <c r="SR126" i="9"/>
  <c r="SQ126" i="9"/>
  <c r="SP126" i="9"/>
  <c r="SO126" i="9"/>
  <c r="SN126" i="9"/>
  <c r="SM126" i="9"/>
  <c r="SL126" i="9"/>
  <c r="SK126" i="9"/>
  <c r="SJ126" i="9"/>
  <c r="SI126" i="9"/>
  <c r="SH126" i="9"/>
  <c r="SG126" i="9"/>
  <c r="SF126" i="9"/>
  <c r="SE126" i="9"/>
  <c r="SD126" i="9"/>
  <c r="SC126" i="9"/>
  <c r="SB126" i="9"/>
  <c r="SA126" i="9"/>
  <c r="RZ126" i="9"/>
  <c r="RY126" i="9"/>
  <c r="RX126" i="9"/>
  <c r="RW126" i="9"/>
  <c r="RV126" i="9"/>
  <c r="RU126" i="9"/>
  <c r="RT126" i="9"/>
  <c r="RS126" i="9"/>
  <c r="RR126" i="9"/>
  <c r="RQ126" i="9"/>
  <c r="RP126" i="9"/>
  <c r="RO126" i="9"/>
  <c r="RN126" i="9"/>
  <c r="RM126" i="9"/>
  <c r="RL126" i="9"/>
  <c r="RK126" i="9"/>
  <c r="RJ126" i="9"/>
  <c r="RI126" i="9"/>
  <c r="RH126" i="9"/>
  <c r="RG126" i="9"/>
  <c r="RF126" i="9"/>
  <c r="RE126" i="9"/>
  <c r="RD126" i="9"/>
  <c r="RC126" i="9"/>
  <c r="RB126" i="9"/>
  <c r="RA126" i="9"/>
  <c r="QZ126" i="9"/>
  <c r="QY126" i="9"/>
  <c r="QX126" i="9"/>
  <c r="QW126" i="9"/>
  <c r="QV126" i="9"/>
  <c r="QU126" i="9"/>
  <c r="QT126" i="9"/>
  <c r="QS126" i="9"/>
  <c r="QR126" i="9"/>
  <c r="QQ126" i="9"/>
  <c r="QP126" i="9"/>
  <c r="QO126" i="9"/>
  <c r="QN126" i="9"/>
  <c r="QM126" i="9"/>
  <c r="QL126" i="9"/>
  <c r="QK126" i="9"/>
  <c r="QJ126" i="9"/>
  <c r="QI126" i="9"/>
  <c r="QH126" i="9"/>
  <c r="QG126" i="9"/>
  <c r="QF126" i="9"/>
  <c r="QE126" i="9"/>
  <c r="QD126" i="9"/>
  <c r="QC126" i="9"/>
  <c r="QB126" i="9"/>
  <c r="QA126" i="9"/>
  <c r="PZ126" i="9"/>
  <c r="PY126" i="9"/>
  <c r="PX126" i="9"/>
  <c r="PW126" i="9"/>
  <c r="PV126" i="9"/>
  <c r="PU126" i="9"/>
  <c r="PT126" i="9"/>
  <c r="PS126" i="9"/>
  <c r="PR126" i="9"/>
  <c r="PQ126" i="9"/>
  <c r="PP126" i="9"/>
  <c r="PO126" i="9"/>
  <c r="PN126" i="9"/>
  <c r="PM126" i="9"/>
  <c r="PL126" i="9"/>
  <c r="PK126" i="9"/>
  <c r="PJ126" i="9"/>
  <c r="PI126" i="9"/>
  <c r="PH126" i="9"/>
  <c r="PG126" i="9"/>
  <c r="PF126" i="9"/>
  <c r="PE126" i="9"/>
  <c r="PD126" i="9"/>
  <c r="PC126" i="9"/>
  <c r="PB126" i="9"/>
  <c r="PA126" i="9"/>
  <c r="OZ126" i="9"/>
  <c r="OY126" i="9"/>
  <c r="OX126" i="9"/>
  <c r="OW126" i="9"/>
  <c r="OV126" i="9"/>
  <c r="OU126" i="9"/>
  <c r="OT126" i="9"/>
  <c r="OS126" i="9"/>
  <c r="OR126" i="9"/>
  <c r="OQ126" i="9"/>
  <c r="OP126" i="9"/>
  <c r="OO126" i="9"/>
  <c r="ON126" i="9"/>
  <c r="OM126" i="9"/>
  <c r="OL126" i="9"/>
  <c r="OK126" i="9"/>
  <c r="OJ126" i="9"/>
  <c r="OI126" i="9"/>
  <c r="OH126" i="9"/>
  <c r="OG126" i="9"/>
  <c r="OF126" i="9"/>
  <c r="OE126" i="9"/>
  <c r="OD126" i="9"/>
  <c r="OC126" i="9"/>
  <c r="OB126" i="9"/>
  <c r="OA126" i="9"/>
  <c r="NZ126" i="9"/>
  <c r="NY126" i="9"/>
  <c r="NX126" i="9"/>
  <c r="NW126" i="9"/>
  <c r="NV126" i="9"/>
  <c r="NU126" i="9"/>
  <c r="NT126" i="9"/>
  <c r="NS126" i="9"/>
  <c r="NR126" i="9"/>
  <c r="NQ126" i="9"/>
  <c r="NP126" i="9"/>
  <c r="NO126" i="9"/>
  <c r="NN126" i="9"/>
  <c r="NM126" i="9"/>
  <c r="NL126" i="9"/>
  <c r="NK126" i="9"/>
  <c r="NJ126" i="9"/>
  <c r="NI126" i="9"/>
  <c r="NH126" i="9"/>
  <c r="NG126" i="9"/>
  <c r="NF126" i="9"/>
  <c r="NE126" i="9"/>
  <c r="ND126" i="9"/>
  <c r="NC126" i="9"/>
  <c r="NB126" i="9"/>
  <c r="NA126" i="9"/>
  <c r="MZ126" i="9"/>
  <c r="MY126" i="9"/>
  <c r="MX126" i="9"/>
  <c r="MW126" i="9"/>
  <c r="MV126" i="9"/>
  <c r="MU126" i="9"/>
  <c r="MT126" i="9"/>
  <c r="MS126" i="9"/>
  <c r="MR126" i="9"/>
  <c r="MQ126" i="9"/>
  <c r="MP126" i="9"/>
  <c r="MO126" i="9"/>
  <c r="MN126" i="9"/>
  <c r="MM126" i="9"/>
  <c r="ML126" i="9"/>
  <c r="MK126" i="9"/>
  <c r="MJ126" i="9"/>
  <c r="MI126" i="9"/>
  <c r="MH126" i="9"/>
  <c r="MG126" i="9"/>
  <c r="MF126" i="9"/>
  <c r="ME126" i="9"/>
  <c r="MD126" i="9"/>
  <c r="MC126" i="9"/>
  <c r="MB126" i="9"/>
  <c r="MA126" i="9"/>
  <c r="LZ126" i="9"/>
  <c r="LY126" i="9"/>
  <c r="LX126" i="9"/>
  <c r="LW126" i="9"/>
  <c r="LV126" i="9"/>
  <c r="LU126" i="9"/>
  <c r="LT126" i="9"/>
  <c r="LS126" i="9"/>
  <c r="LR126" i="9"/>
  <c r="LQ126" i="9"/>
  <c r="LP126" i="9"/>
  <c r="LO126" i="9"/>
  <c r="LN126" i="9"/>
  <c r="LM126" i="9"/>
  <c r="LL126" i="9"/>
  <c r="LK126" i="9"/>
  <c r="LJ126" i="9"/>
  <c r="LI126" i="9"/>
  <c r="LH126" i="9"/>
  <c r="LG126" i="9"/>
  <c r="LF126" i="9"/>
  <c r="LE126" i="9"/>
  <c r="LD126" i="9"/>
  <c r="LC126" i="9"/>
  <c r="LB126" i="9"/>
  <c r="LA126" i="9"/>
  <c r="KZ126" i="9"/>
  <c r="KY126" i="9"/>
  <c r="KX126" i="9"/>
  <c r="KW126" i="9"/>
  <c r="KV126" i="9"/>
  <c r="KU126" i="9"/>
  <c r="KT126" i="9"/>
  <c r="KS126" i="9"/>
  <c r="KR126" i="9"/>
  <c r="KQ126" i="9"/>
  <c r="KP126" i="9"/>
  <c r="KO126" i="9"/>
  <c r="KN126" i="9"/>
  <c r="KM126" i="9"/>
  <c r="KL126" i="9"/>
  <c r="KK126" i="9"/>
  <c r="KJ126" i="9"/>
  <c r="KI126" i="9"/>
  <c r="KH126" i="9"/>
  <c r="KG126" i="9"/>
  <c r="KF126" i="9"/>
  <c r="KE126" i="9"/>
  <c r="KD126" i="9"/>
  <c r="KC126" i="9"/>
  <c r="KB126" i="9"/>
  <c r="KA126" i="9"/>
  <c r="JZ126" i="9"/>
  <c r="JY126" i="9"/>
  <c r="JX126" i="9"/>
  <c r="JW126" i="9"/>
  <c r="JV126" i="9"/>
  <c r="JU126" i="9"/>
  <c r="JT126" i="9"/>
  <c r="JS126" i="9"/>
  <c r="JR126" i="9"/>
  <c r="JQ126" i="9"/>
  <c r="JP126" i="9"/>
  <c r="JO126" i="9"/>
  <c r="JN126" i="9"/>
  <c r="JM126" i="9"/>
  <c r="JL126" i="9"/>
  <c r="JK126" i="9"/>
  <c r="JJ126" i="9"/>
  <c r="JI126" i="9"/>
  <c r="JH126" i="9"/>
  <c r="JG126" i="9"/>
  <c r="JF126" i="9"/>
  <c r="JE126" i="9"/>
  <c r="JD126" i="9"/>
  <c r="JC126" i="9"/>
  <c r="JB126" i="9"/>
  <c r="JA126" i="9"/>
  <c r="IZ126" i="9"/>
  <c r="IY126" i="9"/>
  <c r="IX126" i="9"/>
  <c r="IW126" i="9"/>
  <c r="IV126" i="9"/>
  <c r="IU126" i="9"/>
  <c r="IT126" i="9"/>
  <c r="IS126" i="9"/>
  <c r="IR126" i="9"/>
  <c r="IQ126" i="9"/>
  <c r="IP126" i="9"/>
  <c r="IO126" i="9"/>
  <c r="IN126" i="9"/>
  <c r="IM126" i="9"/>
  <c r="IL126" i="9"/>
  <c r="IK126" i="9"/>
  <c r="IJ126" i="9"/>
  <c r="II126" i="9"/>
  <c r="IH126" i="9"/>
  <c r="IG126" i="9"/>
  <c r="IF126" i="9"/>
  <c r="IE126" i="9"/>
  <c r="ID126" i="9"/>
  <c r="IC126" i="9"/>
  <c r="IB126" i="9"/>
  <c r="IA126" i="9"/>
  <c r="HZ126" i="9"/>
  <c r="HY126" i="9"/>
  <c r="HX126" i="9"/>
  <c r="HW126" i="9"/>
  <c r="HV126" i="9"/>
  <c r="HU126" i="9"/>
  <c r="HT126" i="9"/>
  <c r="HS126" i="9"/>
  <c r="HR126" i="9"/>
  <c r="HQ126" i="9"/>
  <c r="HP126" i="9"/>
  <c r="HO126" i="9"/>
  <c r="HN126" i="9"/>
  <c r="HM126" i="9"/>
  <c r="HL126" i="9"/>
  <c r="HK126" i="9"/>
  <c r="HJ126" i="9"/>
  <c r="HI126" i="9"/>
  <c r="HH126" i="9"/>
  <c r="HG126" i="9"/>
  <c r="HF126" i="9"/>
  <c r="HE126" i="9"/>
  <c r="HD126" i="9"/>
  <c r="HC126" i="9"/>
  <c r="HB126" i="9"/>
  <c r="HA126" i="9"/>
  <c r="GZ126" i="9"/>
  <c r="GY126" i="9"/>
  <c r="GX126" i="9"/>
  <c r="GW126" i="9"/>
  <c r="GV126" i="9"/>
  <c r="GU126" i="9"/>
  <c r="GT126" i="9"/>
  <c r="GS126" i="9"/>
  <c r="GR126" i="9"/>
  <c r="GQ126" i="9"/>
  <c r="GP126" i="9"/>
  <c r="GO126" i="9"/>
  <c r="GN126" i="9"/>
  <c r="GM126" i="9"/>
  <c r="GL126" i="9"/>
  <c r="GK126" i="9"/>
  <c r="GJ126" i="9"/>
  <c r="GI126" i="9"/>
  <c r="GH126" i="9"/>
  <c r="GG126" i="9"/>
  <c r="GF126" i="9"/>
  <c r="GE126" i="9"/>
  <c r="GD126" i="9"/>
  <c r="GC126" i="9"/>
  <c r="GB126" i="9"/>
  <c r="GA126" i="9"/>
  <c r="FZ126" i="9"/>
  <c r="FY126" i="9"/>
  <c r="FX126" i="9"/>
  <c r="FW126" i="9"/>
  <c r="FV126" i="9"/>
  <c r="FU126" i="9"/>
  <c r="FT126" i="9"/>
  <c r="FS126" i="9"/>
  <c r="FR126" i="9"/>
  <c r="FQ126" i="9"/>
  <c r="FP126" i="9"/>
  <c r="FO126" i="9"/>
  <c r="FN126" i="9"/>
  <c r="FM126" i="9"/>
  <c r="FL126" i="9"/>
  <c r="FK126" i="9"/>
  <c r="FJ126" i="9"/>
  <c r="FI126" i="9"/>
  <c r="FH126" i="9"/>
  <c r="FG126" i="9"/>
  <c r="FF126" i="9"/>
  <c r="FE126" i="9"/>
  <c r="FD126" i="9"/>
  <c r="FC126" i="9"/>
  <c r="FB126" i="9"/>
  <c r="FA126" i="9"/>
  <c r="EZ126" i="9"/>
  <c r="EY126" i="9"/>
  <c r="EX126" i="9"/>
  <c r="EW126" i="9"/>
  <c r="EV126" i="9"/>
  <c r="EU126" i="9"/>
  <c r="ET126" i="9"/>
  <c r="ES126" i="9"/>
  <c r="ER126" i="9"/>
  <c r="EQ126" i="9"/>
  <c r="EP126" i="9"/>
  <c r="EO126" i="9"/>
  <c r="EN126" i="9"/>
  <c r="EM126" i="9"/>
  <c r="EL126" i="9"/>
  <c r="EK126" i="9"/>
  <c r="EJ126" i="9"/>
  <c r="EI126" i="9"/>
  <c r="EH126" i="9"/>
  <c r="EG126" i="9"/>
  <c r="EF126" i="9"/>
  <c r="EE126" i="9"/>
  <c r="ED126" i="9"/>
  <c r="EC126" i="9"/>
  <c r="EB126" i="9"/>
  <c r="EA126" i="9"/>
  <c r="DZ126" i="9"/>
  <c r="DY126" i="9"/>
  <c r="DX126" i="9"/>
  <c r="DW126" i="9"/>
  <c r="DV126" i="9"/>
  <c r="DU126" i="9"/>
  <c r="DT126" i="9"/>
  <c r="DS126" i="9"/>
  <c r="DR126" i="9"/>
  <c r="DQ126" i="9"/>
  <c r="DP126" i="9"/>
  <c r="DO126" i="9"/>
  <c r="DN126" i="9"/>
  <c r="DM126" i="9"/>
  <c r="DL126" i="9"/>
  <c r="DK126" i="9"/>
  <c r="DJ126" i="9"/>
  <c r="DI126" i="9"/>
  <c r="DH126" i="9"/>
  <c r="DG126" i="9"/>
  <c r="DF126" i="9"/>
  <c r="DE126" i="9"/>
  <c r="DD126" i="9"/>
  <c r="DC126" i="9"/>
  <c r="DB126" i="9"/>
  <c r="DA126" i="9"/>
  <c r="CZ126" i="9"/>
  <c r="CY126" i="9"/>
  <c r="CX126" i="9"/>
  <c r="CW126" i="9"/>
  <c r="CV126" i="9"/>
  <c r="CU126" i="9"/>
  <c r="CT126" i="9"/>
  <c r="CS126" i="9"/>
  <c r="CR126" i="9"/>
  <c r="CQ126" i="9"/>
  <c r="CP126" i="9"/>
  <c r="CO126" i="9"/>
  <c r="CN126" i="9"/>
  <c r="CM126" i="9"/>
  <c r="CL126" i="9"/>
  <c r="CK126" i="9"/>
  <c r="CJ126" i="9"/>
  <c r="CI126" i="9"/>
  <c r="CH126" i="9"/>
  <c r="CG126" i="9"/>
  <c r="CF126" i="9"/>
  <c r="CE126" i="9"/>
  <c r="CD126" i="9"/>
  <c r="CC126" i="9"/>
  <c r="CB126" i="9"/>
  <c r="CA126" i="9"/>
  <c r="BZ126" i="9"/>
  <c r="BY126" i="9"/>
  <c r="BX126" i="9"/>
  <c r="BW126" i="9"/>
  <c r="BV126" i="9"/>
  <c r="BU126" i="9"/>
  <c r="BT126" i="9"/>
  <c r="BS126" i="9"/>
  <c r="BR126" i="9"/>
  <c r="BQ126" i="9"/>
  <c r="BP126" i="9"/>
  <c r="BO126" i="9"/>
  <c r="BN126" i="9"/>
  <c r="BM126" i="9"/>
  <c r="BL126" i="9"/>
  <c r="BK126" i="9"/>
  <c r="BJ126" i="9"/>
  <c r="BI126" i="9"/>
  <c r="BH126" i="9"/>
  <c r="BG126" i="9"/>
  <c r="BF126" i="9"/>
  <c r="BE126" i="9"/>
  <c r="BD126" i="9"/>
  <c r="BC126" i="9"/>
  <c r="BB126" i="9"/>
  <c r="BA126" i="9"/>
  <c r="AZ126" i="9"/>
  <c r="AY126" i="9"/>
  <c r="AX126" i="9"/>
  <c r="AW126" i="9"/>
  <c r="AV126" i="9"/>
  <c r="AU126" i="9"/>
  <c r="AT126" i="9"/>
  <c r="AS126"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P126" i="9"/>
  <c r="O126" i="9"/>
  <c r="N126" i="9"/>
  <c r="M126" i="9"/>
  <c r="L126" i="9"/>
  <c r="K126" i="9"/>
  <c r="J126" i="9"/>
  <c r="I126" i="9"/>
  <c r="H126" i="9"/>
  <c r="G126" i="9"/>
  <c r="F126" i="9"/>
  <c r="E126" i="9"/>
  <c r="D126" i="9"/>
  <c r="C126" i="9"/>
  <c r="B126" i="9"/>
  <c r="UB125" i="9"/>
  <c r="UA125" i="9"/>
  <c r="TZ125" i="9"/>
  <c r="TY125" i="9"/>
  <c r="TX125" i="9"/>
  <c r="TW125" i="9"/>
  <c r="TV125" i="9"/>
  <c r="TU125" i="9"/>
  <c r="TT125" i="9"/>
  <c r="TS125" i="9"/>
  <c r="TR125" i="9"/>
  <c r="TQ125" i="9"/>
  <c r="TP125" i="9"/>
  <c r="TO125" i="9"/>
  <c r="TN125" i="9"/>
  <c r="TM125" i="9"/>
  <c r="TL125" i="9"/>
  <c r="TK125" i="9"/>
  <c r="TJ125" i="9"/>
  <c r="TI125" i="9"/>
  <c r="TH125" i="9"/>
  <c r="TG125" i="9"/>
  <c r="TF125" i="9"/>
  <c r="TE125" i="9"/>
  <c r="TD125" i="9"/>
  <c r="TC125" i="9"/>
  <c r="TB125" i="9"/>
  <c r="TA125" i="9"/>
  <c r="SZ125" i="9"/>
  <c r="SY125" i="9"/>
  <c r="SX125" i="9"/>
  <c r="SW125" i="9"/>
  <c r="SV125" i="9"/>
  <c r="SU125" i="9"/>
  <c r="ST125" i="9"/>
  <c r="SS125" i="9"/>
  <c r="SR125" i="9"/>
  <c r="SQ125" i="9"/>
  <c r="SP125" i="9"/>
  <c r="SO125" i="9"/>
  <c r="SN125" i="9"/>
  <c r="SM125" i="9"/>
  <c r="SL125" i="9"/>
  <c r="SK125" i="9"/>
  <c r="SJ125" i="9"/>
  <c r="SI125" i="9"/>
  <c r="SH125" i="9"/>
  <c r="SG125" i="9"/>
  <c r="SF125" i="9"/>
  <c r="SE125" i="9"/>
  <c r="SD125" i="9"/>
  <c r="SC125" i="9"/>
  <c r="SB125" i="9"/>
  <c r="SA125" i="9"/>
  <c r="RZ125" i="9"/>
  <c r="RY125" i="9"/>
  <c r="RX125" i="9"/>
  <c r="RW125" i="9"/>
  <c r="RV125" i="9"/>
  <c r="RU125" i="9"/>
  <c r="RT125" i="9"/>
  <c r="RS125" i="9"/>
  <c r="RR125" i="9"/>
  <c r="RQ125" i="9"/>
  <c r="RP125" i="9"/>
  <c r="RO125" i="9"/>
  <c r="RN125" i="9"/>
  <c r="RM125" i="9"/>
  <c r="RL125" i="9"/>
  <c r="RK125" i="9"/>
  <c r="RJ125" i="9"/>
  <c r="RI125" i="9"/>
  <c r="RH125" i="9"/>
  <c r="RG125" i="9"/>
  <c r="RF125" i="9"/>
  <c r="RE125" i="9"/>
  <c r="RD125" i="9"/>
  <c r="RC125" i="9"/>
  <c r="RB125" i="9"/>
  <c r="RA125" i="9"/>
  <c r="QZ125" i="9"/>
  <c r="QY125" i="9"/>
  <c r="QX125" i="9"/>
  <c r="QW125" i="9"/>
  <c r="QV125" i="9"/>
  <c r="QU125" i="9"/>
  <c r="QT125" i="9"/>
  <c r="QS125" i="9"/>
  <c r="QR125" i="9"/>
  <c r="QQ125" i="9"/>
  <c r="QP125" i="9"/>
  <c r="QO125" i="9"/>
  <c r="QN125" i="9"/>
  <c r="QM125" i="9"/>
  <c r="QL125" i="9"/>
  <c r="QK125" i="9"/>
  <c r="QJ125" i="9"/>
  <c r="QI125" i="9"/>
  <c r="QH125" i="9"/>
  <c r="QG125" i="9"/>
  <c r="QF125" i="9"/>
  <c r="QE125" i="9"/>
  <c r="QD125" i="9"/>
  <c r="QC125" i="9"/>
  <c r="QB125" i="9"/>
  <c r="QA125" i="9"/>
  <c r="PZ125" i="9"/>
  <c r="PY125" i="9"/>
  <c r="PX125" i="9"/>
  <c r="PW125" i="9"/>
  <c r="PV125" i="9"/>
  <c r="PU125" i="9"/>
  <c r="PT125" i="9"/>
  <c r="PS125" i="9"/>
  <c r="PR125" i="9"/>
  <c r="PQ125" i="9"/>
  <c r="PP125" i="9"/>
  <c r="PO125" i="9"/>
  <c r="PN125" i="9"/>
  <c r="PM125" i="9"/>
  <c r="PL125" i="9"/>
  <c r="PK125" i="9"/>
  <c r="PJ125" i="9"/>
  <c r="PI125" i="9"/>
  <c r="PH125" i="9"/>
  <c r="PG125" i="9"/>
  <c r="PF125" i="9"/>
  <c r="PE125" i="9"/>
  <c r="PD125" i="9"/>
  <c r="PC125" i="9"/>
  <c r="PB125" i="9"/>
  <c r="PA125" i="9"/>
  <c r="OZ125" i="9"/>
  <c r="OY125" i="9"/>
  <c r="OX125" i="9"/>
  <c r="OW125" i="9"/>
  <c r="OV125" i="9"/>
  <c r="OU125" i="9"/>
  <c r="OT125" i="9"/>
  <c r="OS125" i="9"/>
  <c r="OR125" i="9"/>
  <c r="OQ125" i="9"/>
  <c r="OP125" i="9"/>
  <c r="OO125" i="9"/>
  <c r="ON125" i="9"/>
  <c r="OM125" i="9"/>
  <c r="OL125" i="9"/>
  <c r="OK125" i="9"/>
  <c r="OJ125" i="9"/>
  <c r="OI125" i="9"/>
  <c r="OH125" i="9"/>
  <c r="OG125" i="9"/>
  <c r="OF125" i="9"/>
  <c r="OE125" i="9"/>
  <c r="OD125" i="9"/>
  <c r="OC125" i="9"/>
  <c r="OB125" i="9"/>
  <c r="OA125" i="9"/>
  <c r="NZ125" i="9"/>
  <c r="NY125" i="9"/>
  <c r="NX125" i="9"/>
  <c r="NW125" i="9"/>
  <c r="NV125" i="9"/>
  <c r="NU125" i="9"/>
  <c r="NT125" i="9"/>
  <c r="NS125" i="9"/>
  <c r="NR125" i="9"/>
  <c r="NQ125" i="9"/>
  <c r="NP125" i="9"/>
  <c r="NO125" i="9"/>
  <c r="NN125" i="9"/>
  <c r="NM125" i="9"/>
  <c r="NL125" i="9"/>
  <c r="NK125" i="9"/>
  <c r="NJ125" i="9"/>
  <c r="NI125" i="9"/>
  <c r="NH125" i="9"/>
  <c r="NG125" i="9"/>
  <c r="NF125" i="9"/>
  <c r="NE125" i="9"/>
  <c r="ND125" i="9"/>
  <c r="NC125" i="9"/>
  <c r="NB125" i="9"/>
  <c r="NA125" i="9"/>
  <c r="MZ125" i="9"/>
  <c r="MY125" i="9"/>
  <c r="MX125" i="9"/>
  <c r="MW125" i="9"/>
  <c r="MV125" i="9"/>
  <c r="MU125" i="9"/>
  <c r="MT125" i="9"/>
  <c r="MS125" i="9"/>
  <c r="MR125" i="9"/>
  <c r="MQ125" i="9"/>
  <c r="MP125" i="9"/>
  <c r="MO125" i="9"/>
  <c r="MN125" i="9"/>
  <c r="MM125" i="9"/>
  <c r="ML125" i="9"/>
  <c r="MK125" i="9"/>
  <c r="MJ125" i="9"/>
  <c r="MI125" i="9"/>
  <c r="MH125" i="9"/>
  <c r="MG125" i="9"/>
  <c r="MF125" i="9"/>
  <c r="ME125" i="9"/>
  <c r="MD125" i="9"/>
  <c r="MC125" i="9"/>
  <c r="MB125" i="9"/>
  <c r="MA125" i="9"/>
  <c r="LZ125" i="9"/>
  <c r="LY125" i="9"/>
  <c r="LX125" i="9"/>
  <c r="LW125" i="9"/>
  <c r="LV125" i="9"/>
  <c r="LU125" i="9"/>
  <c r="LT125" i="9"/>
  <c r="LS125" i="9"/>
  <c r="LR125" i="9"/>
  <c r="LQ125" i="9"/>
  <c r="LP125" i="9"/>
  <c r="LO125" i="9"/>
  <c r="LN125" i="9"/>
  <c r="LM125" i="9"/>
  <c r="LL125" i="9"/>
  <c r="LK125" i="9"/>
  <c r="LJ125" i="9"/>
  <c r="LI125" i="9"/>
  <c r="LH125" i="9"/>
  <c r="LG125" i="9"/>
  <c r="LF125" i="9"/>
  <c r="LE125" i="9"/>
  <c r="LD125" i="9"/>
  <c r="LC125" i="9"/>
  <c r="LB125" i="9"/>
  <c r="LA125" i="9"/>
  <c r="KZ125" i="9"/>
  <c r="KY125" i="9"/>
  <c r="KX125" i="9"/>
  <c r="KW125" i="9"/>
  <c r="KV125" i="9"/>
  <c r="KU125" i="9"/>
  <c r="KT125" i="9"/>
  <c r="KS125" i="9"/>
  <c r="KR125" i="9"/>
  <c r="KQ125" i="9"/>
  <c r="KP125" i="9"/>
  <c r="KO125" i="9"/>
  <c r="KN125" i="9"/>
  <c r="KM125" i="9"/>
  <c r="KL125" i="9"/>
  <c r="KK125" i="9"/>
  <c r="KJ125" i="9"/>
  <c r="KI125" i="9"/>
  <c r="KH125" i="9"/>
  <c r="KG125" i="9"/>
  <c r="KF125" i="9"/>
  <c r="KE125" i="9"/>
  <c r="KD125" i="9"/>
  <c r="KC125" i="9"/>
  <c r="KB125" i="9"/>
  <c r="KA125" i="9"/>
  <c r="JZ125" i="9"/>
  <c r="JY125" i="9"/>
  <c r="JX125" i="9"/>
  <c r="JW125" i="9"/>
  <c r="JV125" i="9"/>
  <c r="JU125" i="9"/>
  <c r="JT125" i="9"/>
  <c r="JS125" i="9"/>
  <c r="JR125" i="9"/>
  <c r="JQ125" i="9"/>
  <c r="JP125" i="9"/>
  <c r="JO125" i="9"/>
  <c r="JN125" i="9"/>
  <c r="JM125" i="9"/>
  <c r="JL125" i="9"/>
  <c r="JK125" i="9"/>
  <c r="JJ125" i="9"/>
  <c r="JI125" i="9"/>
  <c r="JH125" i="9"/>
  <c r="JG125" i="9"/>
  <c r="JF125" i="9"/>
  <c r="JE125" i="9"/>
  <c r="JD125" i="9"/>
  <c r="JC125" i="9"/>
  <c r="JB125" i="9"/>
  <c r="JA125" i="9"/>
  <c r="IZ125" i="9"/>
  <c r="IY125" i="9"/>
  <c r="IX125" i="9"/>
  <c r="IW125" i="9"/>
  <c r="IV125" i="9"/>
  <c r="IU125" i="9"/>
  <c r="IT125" i="9"/>
  <c r="IS125" i="9"/>
  <c r="IR125" i="9"/>
  <c r="IQ125" i="9"/>
  <c r="IP125" i="9"/>
  <c r="IO125" i="9"/>
  <c r="IN125" i="9"/>
  <c r="IM125" i="9"/>
  <c r="IL125" i="9"/>
  <c r="IK125" i="9"/>
  <c r="IJ125" i="9"/>
  <c r="II125" i="9"/>
  <c r="IH125" i="9"/>
  <c r="IG125" i="9"/>
  <c r="IF125" i="9"/>
  <c r="IE125" i="9"/>
  <c r="ID125" i="9"/>
  <c r="IC125" i="9"/>
  <c r="IB125" i="9"/>
  <c r="IA125" i="9"/>
  <c r="HZ125" i="9"/>
  <c r="HY125" i="9"/>
  <c r="HX125" i="9"/>
  <c r="HW125" i="9"/>
  <c r="HV125" i="9"/>
  <c r="HU125" i="9"/>
  <c r="HT125" i="9"/>
  <c r="HS125" i="9"/>
  <c r="HR125" i="9"/>
  <c r="HQ125" i="9"/>
  <c r="HP125" i="9"/>
  <c r="HO125" i="9"/>
  <c r="HN125" i="9"/>
  <c r="HM125" i="9"/>
  <c r="HL125" i="9"/>
  <c r="HK125" i="9"/>
  <c r="HJ125" i="9"/>
  <c r="HI125" i="9"/>
  <c r="HH125" i="9"/>
  <c r="HG125" i="9"/>
  <c r="HF125" i="9"/>
  <c r="HE125" i="9"/>
  <c r="HD125" i="9"/>
  <c r="HC125" i="9"/>
  <c r="HB125" i="9"/>
  <c r="HA125" i="9"/>
  <c r="GZ125" i="9"/>
  <c r="GY125" i="9"/>
  <c r="GX125" i="9"/>
  <c r="GW125" i="9"/>
  <c r="GV125" i="9"/>
  <c r="GU125" i="9"/>
  <c r="GT125" i="9"/>
  <c r="GS125" i="9"/>
  <c r="GR125" i="9"/>
  <c r="GQ125" i="9"/>
  <c r="GP125" i="9"/>
  <c r="GO125" i="9"/>
  <c r="GN125" i="9"/>
  <c r="GM125" i="9"/>
  <c r="GL125" i="9"/>
  <c r="GK125" i="9"/>
  <c r="GJ125" i="9"/>
  <c r="GI125" i="9"/>
  <c r="GH125" i="9"/>
  <c r="GG125" i="9"/>
  <c r="GF125" i="9"/>
  <c r="GE125" i="9"/>
  <c r="GD125" i="9"/>
  <c r="GC125" i="9"/>
  <c r="GB125" i="9"/>
  <c r="GA125" i="9"/>
  <c r="FZ125" i="9"/>
  <c r="FY125" i="9"/>
  <c r="FX125" i="9"/>
  <c r="FW125" i="9"/>
  <c r="FV125" i="9"/>
  <c r="FU125" i="9"/>
  <c r="FT125" i="9"/>
  <c r="FS125" i="9"/>
  <c r="FR125" i="9"/>
  <c r="FQ125" i="9"/>
  <c r="FP125" i="9"/>
  <c r="FO125" i="9"/>
  <c r="FN125" i="9"/>
  <c r="FM125" i="9"/>
  <c r="FL125" i="9"/>
  <c r="FK125" i="9"/>
  <c r="FJ125" i="9"/>
  <c r="FI125" i="9"/>
  <c r="FH125" i="9"/>
  <c r="FG125" i="9"/>
  <c r="FF125" i="9"/>
  <c r="FE125" i="9"/>
  <c r="FD125" i="9"/>
  <c r="FC125" i="9"/>
  <c r="FB125" i="9"/>
  <c r="FA125" i="9"/>
  <c r="EZ125" i="9"/>
  <c r="EY125" i="9"/>
  <c r="EX125" i="9"/>
  <c r="EW125" i="9"/>
  <c r="EV125" i="9"/>
  <c r="EU125" i="9"/>
  <c r="ET125" i="9"/>
  <c r="ES125" i="9"/>
  <c r="ER125" i="9"/>
  <c r="EQ125" i="9"/>
  <c r="EP125" i="9"/>
  <c r="EO125" i="9"/>
  <c r="EN125" i="9"/>
  <c r="EM125" i="9"/>
  <c r="EL125" i="9"/>
  <c r="EK125" i="9"/>
  <c r="EJ125" i="9"/>
  <c r="EI125" i="9"/>
  <c r="EH125" i="9"/>
  <c r="EG125" i="9"/>
  <c r="EF125" i="9"/>
  <c r="EE125" i="9"/>
  <c r="ED125" i="9"/>
  <c r="EC125" i="9"/>
  <c r="EB125" i="9"/>
  <c r="EA125" i="9"/>
  <c r="DZ125" i="9"/>
  <c r="DY125" i="9"/>
  <c r="DX125" i="9"/>
  <c r="DW125" i="9"/>
  <c r="DV125" i="9"/>
  <c r="DU125" i="9"/>
  <c r="DT125" i="9"/>
  <c r="DS125" i="9"/>
  <c r="DR125" i="9"/>
  <c r="DQ125" i="9"/>
  <c r="DP125" i="9"/>
  <c r="DO125" i="9"/>
  <c r="DN125" i="9"/>
  <c r="DM125" i="9"/>
  <c r="DL125" i="9"/>
  <c r="DK125" i="9"/>
  <c r="DJ125" i="9"/>
  <c r="DI125" i="9"/>
  <c r="DH125" i="9"/>
  <c r="DG125" i="9"/>
  <c r="DF125" i="9"/>
  <c r="DE125" i="9"/>
  <c r="DD125" i="9"/>
  <c r="DC125" i="9"/>
  <c r="DB125" i="9"/>
  <c r="DA125" i="9"/>
  <c r="CZ125" i="9"/>
  <c r="CY125" i="9"/>
  <c r="CX125" i="9"/>
  <c r="CW125" i="9"/>
  <c r="CV125" i="9"/>
  <c r="CU125" i="9"/>
  <c r="CT125" i="9"/>
  <c r="CS125" i="9"/>
  <c r="CR125" i="9"/>
  <c r="CQ125" i="9"/>
  <c r="CP125" i="9"/>
  <c r="CO125" i="9"/>
  <c r="CN125" i="9"/>
  <c r="CM125" i="9"/>
  <c r="CL125" i="9"/>
  <c r="CK125" i="9"/>
  <c r="CJ125" i="9"/>
  <c r="CI125" i="9"/>
  <c r="CH125" i="9"/>
  <c r="CG125" i="9"/>
  <c r="CF125" i="9"/>
  <c r="CE125" i="9"/>
  <c r="CD125" i="9"/>
  <c r="CC125" i="9"/>
  <c r="CB125" i="9"/>
  <c r="CA125" i="9"/>
  <c r="BZ125" i="9"/>
  <c r="BY125" i="9"/>
  <c r="BX125" i="9"/>
  <c r="BW125" i="9"/>
  <c r="BV125" i="9"/>
  <c r="BU125" i="9"/>
  <c r="BT125" i="9"/>
  <c r="BS125" i="9"/>
  <c r="BR125" i="9"/>
  <c r="BQ125" i="9"/>
  <c r="BP125" i="9"/>
  <c r="BO125" i="9"/>
  <c r="BN125" i="9"/>
  <c r="BM125" i="9"/>
  <c r="BL125" i="9"/>
  <c r="BK125" i="9"/>
  <c r="BJ125" i="9"/>
  <c r="BI125" i="9"/>
  <c r="BH125" i="9"/>
  <c r="BG125" i="9"/>
  <c r="BF125" i="9"/>
  <c r="BE125" i="9"/>
  <c r="BD125" i="9"/>
  <c r="BC125" i="9"/>
  <c r="BB125" i="9"/>
  <c r="BA125" i="9"/>
  <c r="AZ125" i="9"/>
  <c r="AY125" i="9"/>
  <c r="AX125" i="9"/>
  <c r="AW125" i="9"/>
  <c r="AV125" i="9"/>
  <c r="AU125" i="9"/>
  <c r="AT125" i="9"/>
  <c r="AS125"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P125" i="9"/>
  <c r="O125" i="9"/>
  <c r="N125" i="9"/>
  <c r="M125" i="9"/>
  <c r="L125" i="9"/>
  <c r="K125" i="9"/>
  <c r="J125" i="9"/>
  <c r="I125" i="9"/>
  <c r="H125" i="9"/>
  <c r="G125" i="9"/>
  <c r="F125" i="9"/>
  <c r="E125" i="9"/>
  <c r="D125" i="9"/>
  <c r="C125" i="9"/>
  <c r="B125" i="9"/>
  <c r="UB124" i="9"/>
  <c r="UA124" i="9"/>
  <c r="TZ124" i="9"/>
  <c r="TY124" i="9"/>
  <c r="TX124" i="9"/>
  <c r="TW124" i="9"/>
  <c r="TV124" i="9"/>
  <c r="TU124" i="9"/>
  <c r="TT124" i="9"/>
  <c r="TS124" i="9"/>
  <c r="TR124" i="9"/>
  <c r="TQ124" i="9"/>
  <c r="TP124" i="9"/>
  <c r="TO124" i="9"/>
  <c r="TN124" i="9"/>
  <c r="TM124" i="9"/>
  <c r="TL124" i="9"/>
  <c r="TK124" i="9"/>
  <c r="TJ124" i="9"/>
  <c r="TI124" i="9"/>
  <c r="TH124" i="9"/>
  <c r="TG124" i="9"/>
  <c r="TF124" i="9"/>
  <c r="TE124" i="9"/>
  <c r="TD124" i="9"/>
  <c r="TC124" i="9"/>
  <c r="TB124" i="9"/>
  <c r="TA124" i="9"/>
  <c r="SZ124" i="9"/>
  <c r="SY124" i="9"/>
  <c r="SX124" i="9"/>
  <c r="SW124" i="9"/>
  <c r="SV124" i="9"/>
  <c r="SU124" i="9"/>
  <c r="ST124" i="9"/>
  <c r="SS124" i="9"/>
  <c r="SR124" i="9"/>
  <c r="SQ124" i="9"/>
  <c r="SP124" i="9"/>
  <c r="SO124" i="9"/>
  <c r="SN124" i="9"/>
  <c r="SM124" i="9"/>
  <c r="SL124" i="9"/>
  <c r="SK124" i="9"/>
  <c r="SJ124" i="9"/>
  <c r="SI124" i="9"/>
  <c r="SH124" i="9"/>
  <c r="SG124" i="9"/>
  <c r="SF124" i="9"/>
  <c r="SE124" i="9"/>
  <c r="SD124" i="9"/>
  <c r="SC124" i="9"/>
  <c r="SB124" i="9"/>
  <c r="SA124" i="9"/>
  <c r="RZ124" i="9"/>
  <c r="RY124" i="9"/>
  <c r="RX124" i="9"/>
  <c r="RW124" i="9"/>
  <c r="RV124" i="9"/>
  <c r="RU124" i="9"/>
  <c r="RT124" i="9"/>
  <c r="RS124" i="9"/>
  <c r="RR124" i="9"/>
  <c r="RQ124" i="9"/>
  <c r="RP124" i="9"/>
  <c r="RO124" i="9"/>
  <c r="RN124" i="9"/>
  <c r="RM124" i="9"/>
  <c r="RL124" i="9"/>
  <c r="RK124" i="9"/>
  <c r="RJ124" i="9"/>
  <c r="RI124" i="9"/>
  <c r="RH124" i="9"/>
  <c r="RG124" i="9"/>
  <c r="RF124" i="9"/>
  <c r="RE124" i="9"/>
  <c r="RD124" i="9"/>
  <c r="RC124" i="9"/>
  <c r="RB124" i="9"/>
  <c r="RA124" i="9"/>
  <c r="QZ124" i="9"/>
  <c r="QY124" i="9"/>
  <c r="QX124" i="9"/>
  <c r="QW124" i="9"/>
  <c r="QV124" i="9"/>
  <c r="QU124" i="9"/>
  <c r="QT124" i="9"/>
  <c r="QS124" i="9"/>
  <c r="QR124" i="9"/>
  <c r="QQ124" i="9"/>
  <c r="QP124" i="9"/>
  <c r="QO124" i="9"/>
  <c r="QN124" i="9"/>
  <c r="QM124" i="9"/>
  <c r="QL124" i="9"/>
  <c r="QK124" i="9"/>
  <c r="QJ124" i="9"/>
  <c r="QI124" i="9"/>
  <c r="QH124" i="9"/>
  <c r="QG124" i="9"/>
  <c r="QF124" i="9"/>
  <c r="QE124" i="9"/>
  <c r="QD124" i="9"/>
  <c r="QC124" i="9"/>
  <c r="QB124" i="9"/>
  <c r="QA124" i="9"/>
  <c r="PZ124" i="9"/>
  <c r="PY124" i="9"/>
  <c r="PX124" i="9"/>
  <c r="PW124" i="9"/>
  <c r="PV124" i="9"/>
  <c r="PU124" i="9"/>
  <c r="PT124" i="9"/>
  <c r="PS124" i="9"/>
  <c r="PR124" i="9"/>
  <c r="PQ124" i="9"/>
  <c r="PP124" i="9"/>
  <c r="PO124" i="9"/>
  <c r="PN124" i="9"/>
  <c r="PM124" i="9"/>
  <c r="PL124" i="9"/>
  <c r="PK124" i="9"/>
  <c r="PJ124" i="9"/>
  <c r="PI124" i="9"/>
  <c r="PH124" i="9"/>
  <c r="PG124" i="9"/>
  <c r="PF124" i="9"/>
  <c r="PE124" i="9"/>
  <c r="PD124" i="9"/>
  <c r="PC124" i="9"/>
  <c r="PB124" i="9"/>
  <c r="PA124" i="9"/>
  <c r="OZ124" i="9"/>
  <c r="OY124" i="9"/>
  <c r="OX124" i="9"/>
  <c r="OW124" i="9"/>
  <c r="OV124" i="9"/>
  <c r="OU124" i="9"/>
  <c r="OT124" i="9"/>
  <c r="OS124" i="9"/>
  <c r="OR124" i="9"/>
  <c r="OQ124" i="9"/>
  <c r="OP124" i="9"/>
  <c r="OO124" i="9"/>
  <c r="ON124" i="9"/>
  <c r="OM124" i="9"/>
  <c r="OL124" i="9"/>
  <c r="OK124" i="9"/>
  <c r="OJ124" i="9"/>
  <c r="OI124" i="9"/>
  <c r="OH124" i="9"/>
  <c r="OG124" i="9"/>
  <c r="OF124" i="9"/>
  <c r="OE124" i="9"/>
  <c r="OD124" i="9"/>
  <c r="OC124" i="9"/>
  <c r="OB124" i="9"/>
  <c r="OA124" i="9"/>
  <c r="NZ124" i="9"/>
  <c r="NY124" i="9"/>
  <c r="NX124" i="9"/>
  <c r="NW124" i="9"/>
  <c r="NV124" i="9"/>
  <c r="NU124" i="9"/>
  <c r="NT124" i="9"/>
  <c r="NS124" i="9"/>
  <c r="NR124" i="9"/>
  <c r="NQ124" i="9"/>
  <c r="NP124" i="9"/>
  <c r="NO124" i="9"/>
  <c r="NN124" i="9"/>
  <c r="NM124" i="9"/>
  <c r="NL124" i="9"/>
  <c r="NK124" i="9"/>
  <c r="NJ124" i="9"/>
  <c r="NI124" i="9"/>
  <c r="NH124" i="9"/>
  <c r="NG124" i="9"/>
  <c r="NF124" i="9"/>
  <c r="NE124" i="9"/>
  <c r="ND124" i="9"/>
  <c r="NC124" i="9"/>
  <c r="NB124" i="9"/>
  <c r="NA124" i="9"/>
  <c r="MZ124" i="9"/>
  <c r="MY124" i="9"/>
  <c r="MX124" i="9"/>
  <c r="MW124" i="9"/>
  <c r="MV124" i="9"/>
  <c r="MU124" i="9"/>
  <c r="MT124" i="9"/>
  <c r="MS124" i="9"/>
  <c r="MR124" i="9"/>
  <c r="MQ124" i="9"/>
  <c r="MP124" i="9"/>
  <c r="MO124" i="9"/>
  <c r="MN124" i="9"/>
  <c r="MM124" i="9"/>
  <c r="ML124" i="9"/>
  <c r="MK124" i="9"/>
  <c r="MJ124" i="9"/>
  <c r="MI124" i="9"/>
  <c r="MH124" i="9"/>
  <c r="MG124" i="9"/>
  <c r="MF124" i="9"/>
  <c r="ME124" i="9"/>
  <c r="MD124" i="9"/>
  <c r="MC124" i="9"/>
  <c r="MB124" i="9"/>
  <c r="MA124" i="9"/>
  <c r="LZ124" i="9"/>
  <c r="LY124" i="9"/>
  <c r="LX124" i="9"/>
  <c r="LW124" i="9"/>
  <c r="LV124" i="9"/>
  <c r="LU124" i="9"/>
  <c r="LT124" i="9"/>
  <c r="LS124" i="9"/>
  <c r="LR124" i="9"/>
  <c r="LQ124" i="9"/>
  <c r="LP124" i="9"/>
  <c r="LO124" i="9"/>
  <c r="LN124" i="9"/>
  <c r="LM124" i="9"/>
  <c r="LL124" i="9"/>
  <c r="LK124" i="9"/>
  <c r="LJ124" i="9"/>
  <c r="LI124" i="9"/>
  <c r="LH124" i="9"/>
  <c r="LG124" i="9"/>
  <c r="LF124" i="9"/>
  <c r="LE124" i="9"/>
  <c r="LD124" i="9"/>
  <c r="LC124" i="9"/>
  <c r="LB124" i="9"/>
  <c r="LA124" i="9"/>
  <c r="KZ124" i="9"/>
  <c r="KY124" i="9"/>
  <c r="KX124" i="9"/>
  <c r="KW124" i="9"/>
  <c r="KV124" i="9"/>
  <c r="KU124" i="9"/>
  <c r="KT124" i="9"/>
  <c r="KS124" i="9"/>
  <c r="KR124" i="9"/>
  <c r="KQ124" i="9"/>
  <c r="KP124" i="9"/>
  <c r="KO124" i="9"/>
  <c r="KN124" i="9"/>
  <c r="KM124" i="9"/>
  <c r="KL124" i="9"/>
  <c r="KK124" i="9"/>
  <c r="KJ124" i="9"/>
  <c r="KI124" i="9"/>
  <c r="KH124" i="9"/>
  <c r="KG124" i="9"/>
  <c r="KF124" i="9"/>
  <c r="KE124" i="9"/>
  <c r="KD124" i="9"/>
  <c r="KC124" i="9"/>
  <c r="KB124" i="9"/>
  <c r="KA124" i="9"/>
  <c r="JZ124" i="9"/>
  <c r="JY124" i="9"/>
  <c r="JX124" i="9"/>
  <c r="JW124" i="9"/>
  <c r="JV124" i="9"/>
  <c r="JU124" i="9"/>
  <c r="JT124" i="9"/>
  <c r="JS124" i="9"/>
  <c r="JR124" i="9"/>
  <c r="JQ124" i="9"/>
  <c r="JP124" i="9"/>
  <c r="JO124" i="9"/>
  <c r="JN124" i="9"/>
  <c r="JM124" i="9"/>
  <c r="JL124" i="9"/>
  <c r="JK124" i="9"/>
  <c r="JJ124" i="9"/>
  <c r="JI124" i="9"/>
  <c r="JH124" i="9"/>
  <c r="JG124" i="9"/>
  <c r="JF124" i="9"/>
  <c r="JE124" i="9"/>
  <c r="JD124" i="9"/>
  <c r="JC124" i="9"/>
  <c r="JB124" i="9"/>
  <c r="JA124" i="9"/>
  <c r="IZ124" i="9"/>
  <c r="IY124" i="9"/>
  <c r="IX124" i="9"/>
  <c r="IW124" i="9"/>
  <c r="IV124" i="9"/>
  <c r="IU124" i="9"/>
  <c r="IT124" i="9"/>
  <c r="IS124" i="9"/>
  <c r="IR124" i="9"/>
  <c r="IQ124" i="9"/>
  <c r="IP124" i="9"/>
  <c r="IO124" i="9"/>
  <c r="IN124" i="9"/>
  <c r="IM124" i="9"/>
  <c r="IL124" i="9"/>
  <c r="IK124" i="9"/>
  <c r="IJ124" i="9"/>
  <c r="II124" i="9"/>
  <c r="IH124" i="9"/>
  <c r="IG124" i="9"/>
  <c r="IF124" i="9"/>
  <c r="IE124" i="9"/>
  <c r="ID124" i="9"/>
  <c r="IC124" i="9"/>
  <c r="IB124" i="9"/>
  <c r="IA124" i="9"/>
  <c r="HZ124" i="9"/>
  <c r="HY124" i="9"/>
  <c r="HX124" i="9"/>
  <c r="HW124" i="9"/>
  <c r="HV124" i="9"/>
  <c r="HU124" i="9"/>
  <c r="HT124" i="9"/>
  <c r="HS124" i="9"/>
  <c r="HR124" i="9"/>
  <c r="HQ124" i="9"/>
  <c r="HP124" i="9"/>
  <c r="HO124" i="9"/>
  <c r="HN124" i="9"/>
  <c r="HM124" i="9"/>
  <c r="HL124" i="9"/>
  <c r="HK124" i="9"/>
  <c r="HJ124" i="9"/>
  <c r="HI124" i="9"/>
  <c r="HH124" i="9"/>
  <c r="HG124" i="9"/>
  <c r="HF124" i="9"/>
  <c r="HE124" i="9"/>
  <c r="HD124" i="9"/>
  <c r="HC124" i="9"/>
  <c r="HB124" i="9"/>
  <c r="HA124" i="9"/>
  <c r="GZ124" i="9"/>
  <c r="GY124" i="9"/>
  <c r="GX124" i="9"/>
  <c r="GW124" i="9"/>
  <c r="GV124" i="9"/>
  <c r="GU124" i="9"/>
  <c r="GT124" i="9"/>
  <c r="GS124" i="9"/>
  <c r="GR124" i="9"/>
  <c r="GQ124" i="9"/>
  <c r="GP124" i="9"/>
  <c r="GO124" i="9"/>
  <c r="GN124" i="9"/>
  <c r="GM124" i="9"/>
  <c r="GL124" i="9"/>
  <c r="GK124" i="9"/>
  <c r="GJ124" i="9"/>
  <c r="GI124" i="9"/>
  <c r="GH124" i="9"/>
  <c r="GG124" i="9"/>
  <c r="GF124" i="9"/>
  <c r="GE124" i="9"/>
  <c r="GD124" i="9"/>
  <c r="GC124" i="9"/>
  <c r="GB124" i="9"/>
  <c r="GA124" i="9"/>
  <c r="FZ124" i="9"/>
  <c r="FY124" i="9"/>
  <c r="FX124" i="9"/>
  <c r="FW124" i="9"/>
  <c r="FV124" i="9"/>
  <c r="FU124" i="9"/>
  <c r="FT124" i="9"/>
  <c r="FS124" i="9"/>
  <c r="FR124" i="9"/>
  <c r="FQ124" i="9"/>
  <c r="FP124" i="9"/>
  <c r="FO124" i="9"/>
  <c r="FN124" i="9"/>
  <c r="FM124" i="9"/>
  <c r="FL124" i="9"/>
  <c r="FK124" i="9"/>
  <c r="FJ124" i="9"/>
  <c r="FI124" i="9"/>
  <c r="FH124" i="9"/>
  <c r="FG124" i="9"/>
  <c r="FF124" i="9"/>
  <c r="FE124" i="9"/>
  <c r="FD124" i="9"/>
  <c r="FC124" i="9"/>
  <c r="FB124" i="9"/>
  <c r="FA124" i="9"/>
  <c r="EZ124" i="9"/>
  <c r="EY124" i="9"/>
  <c r="EX124" i="9"/>
  <c r="EW124" i="9"/>
  <c r="EV124" i="9"/>
  <c r="EU124" i="9"/>
  <c r="ET124" i="9"/>
  <c r="ES124" i="9"/>
  <c r="ER124" i="9"/>
  <c r="EQ124" i="9"/>
  <c r="EP124" i="9"/>
  <c r="EO124" i="9"/>
  <c r="EN124" i="9"/>
  <c r="EM124" i="9"/>
  <c r="EL124" i="9"/>
  <c r="EK124" i="9"/>
  <c r="EJ124" i="9"/>
  <c r="EI124" i="9"/>
  <c r="EH124" i="9"/>
  <c r="EG124" i="9"/>
  <c r="EF124" i="9"/>
  <c r="EE124" i="9"/>
  <c r="ED124" i="9"/>
  <c r="EC124" i="9"/>
  <c r="EB124" i="9"/>
  <c r="EA124" i="9"/>
  <c r="DZ124" i="9"/>
  <c r="DY124" i="9"/>
  <c r="DX124" i="9"/>
  <c r="DW124" i="9"/>
  <c r="DV124" i="9"/>
  <c r="DU124" i="9"/>
  <c r="DT124" i="9"/>
  <c r="DS124" i="9"/>
  <c r="DR124" i="9"/>
  <c r="DQ124" i="9"/>
  <c r="DP124" i="9"/>
  <c r="DO124" i="9"/>
  <c r="DN124" i="9"/>
  <c r="DM124" i="9"/>
  <c r="DL124" i="9"/>
  <c r="DK124" i="9"/>
  <c r="DJ124" i="9"/>
  <c r="DI124" i="9"/>
  <c r="DH124" i="9"/>
  <c r="DG124" i="9"/>
  <c r="DF124" i="9"/>
  <c r="DE124" i="9"/>
  <c r="DD124" i="9"/>
  <c r="DC124" i="9"/>
  <c r="DB124" i="9"/>
  <c r="DA124" i="9"/>
  <c r="CZ124" i="9"/>
  <c r="CY124" i="9"/>
  <c r="CX124" i="9"/>
  <c r="CW124" i="9"/>
  <c r="CV124" i="9"/>
  <c r="CU124" i="9"/>
  <c r="CT124" i="9"/>
  <c r="CS124" i="9"/>
  <c r="CR124" i="9"/>
  <c r="CQ124" i="9"/>
  <c r="CP124" i="9"/>
  <c r="CO124" i="9"/>
  <c r="CN124" i="9"/>
  <c r="CM124" i="9"/>
  <c r="CL124" i="9"/>
  <c r="CK124" i="9"/>
  <c r="CJ124" i="9"/>
  <c r="CI124" i="9"/>
  <c r="CH124" i="9"/>
  <c r="CG124" i="9"/>
  <c r="CF124" i="9"/>
  <c r="CE124" i="9"/>
  <c r="CD124" i="9"/>
  <c r="CC124" i="9"/>
  <c r="CB124" i="9"/>
  <c r="CA124" i="9"/>
  <c r="BZ124" i="9"/>
  <c r="BY124" i="9"/>
  <c r="BX124" i="9"/>
  <c r="BW124" i="9"/>
  <c r="BV124" i="9"/>
  <c r="BU124" i="9"/>
  <c r="BT124" i="9"/>
  <c r="BS124" i="9"/>
  <c r="BR124" i="9"/>
  <c r="BQ124" i="9"/>
  <c r="BP124" i="9"/>
  <c r="BO124" i="9"/>
  <c r="BN124" i="9"/>
  <c r="BM124" i="9"/>
  <c r="BL124" i="9"/>
  <c r="BK124" i="9"/>
  <c r="BJ124" i="9"/>
  <c r="BI124" i="9"/>
  <c r="BH124" i="9"/>
  <c r="BG124" i="9"/>
  <c r="BF124" i="9"/>
  <c r="BE124" i="9"/>
  <c r="BD124" i="9"/>
  <c r="BC124" i="9"/>
  <c r="BB124" i="9"/>
  <c r="BA124" i="9"/>
  <c r="AZ124" i="9"/>
  <c r="AY124" i="9"/>
  <c r="AX124" i="9"/>
  <c r="AW124" i="9"/>
  <c r="AV124" i="9"/>
  <c r="AU124" i="9"/>
  <c r="AT124" i="9"/>
  <c r="AS124" i="9"/>
  <c r="AR124" i="9"/>
  <c r="AQ124" i="9"/>
  <c r="AP124" i="9"/>
  <c r="AO124" i="9"/>
  <c r="AN124" i="9"/>
  <c r="AM124" i="9"/>
  <c r="AL124" i="9"/>
  <c r="AK124" i="9"/>
  <c r="AJ124" i="9"/>
  <c r="AI124" i="9"/>
  <c r="AH124" i="9"/>
  <c r="AG124" i="9"/>
  <c r="AF124" i="9"/>
  <c r="AE124" i="9"/>
  <c r="AD124" i="9"/>
  <c r="AC124" i="9"/>
  <c r="AB124" i="9"/>
  <c r="AA124" i="9"/>
  <c r="Z124" i="9"/>
  <c r="Y124" i="9"/>
  <c r="X124" i="9"/>
  <c r="W124" i="9"/>
  <c r="V124" i="9"/>
  <c r="U124" i="9"/>
  <c r="T124" i="9"/>
  <c r="S124" i="9"/>
  <c r="R124" i="9"/>
  <c r="Q124" i="9"/>
  <c r="P124" i="9"/>
  <c r="O124" i="9"/>
  <c r="N124" i="9"/>
  <c r="M124" i="9"/>
  <c r="L124" i="9"/>
  <c r="K124" i="9"/>
  <c r="J124" i="9"/>
  <c r="I124" i="9"/>
  <c r="H124" i="9"/>
  <c r="G124" i="9"/>
  <c r="F124" i="9"/>
  <c r="E124" i="9"/>
  <c r="D124" i="9"/>
  <c r="C124" i="9"/>
  <c r="B124" i="9"/>
  <c r="UB123" i="9"/>
  <c r="UA123" i="9"/>
  <c r="TZ123" i="9"/>
  <c r="TY123" i="9"/>
  <c r="TX123" i="9"/>
  <c r="TW123" i="9"/>
  <c r="TV123" i="9"/>
  <c r="TU123" i="9"/>
  <c r="TT123" i="9"/>
  <c r="TS123" i="9"/>
  <c r="TR123" i="9"/>
  <c r="TQ123" i="9"/>
  <c r="TP123" i="9"/>
  <c r="TO123" i="9"/>
  <c r="TN123" i="9"/>
  <c r="TM123" i="9"/>
  <c r="TL123" i="9"/>
  <c r="TK123" i="9"/>
  <c r="TJ123" i="9"/>
  <c r="TI123" i="9"/>
  <c r="TH123" i="9"/>
  <c r="TG123" i="9"/>
  <c r="TF123" i="9"/>
  <c r="TE123" i="9"/>
  <c r="TD123" i="9"/>
  <c r="TC123" i="9"/>
  <c r="TB123" i="9"/>
  <c r="TA123" i="9"/>
  <c r="SZ123" i="9"/>
  <c r="SY123" i="9"/>
  <c r="SX123" i="9"/>
  <c r="SW123" i="9"/>
  <c r="SV123" i="9"/>
  <c r="SU123" i="9"/>
  <c r="ST123" i="9"/>
  <c r="SS123" i="9"/>
  <c r="SR123" i="9"/>
  <c r="SQ123" i="9"/>
  <c r="SP123" i="9"/>
  <c r="SO123" i="9"/>
  <c r="SN123" i="9"/>
  <c r="SM123" i="9"/>
  <c r="SL123" i="9"/>
  <c r="SK123" i="9"/>
  <c r="SJ123" i="9"/>
  <c r="SI123" i="9"/>
  <c r="SH123" i="9"/>
  <c r="SG123" i="9"/>
  <c r="SF123" i="9"/>
  <c r="SE123" i="9"/>
  <c r="SD123" i="9"/>
  <c r="SC123" i="9"/>
  <c r="SB123" i="9"/>
  <c r="SA123" i="9"/>
  <c r="RZ123" i="9"/>
  <c r="RY123" i="9"/>
  <c r="RX123" i="9"/>
  <c r="RW123" i="9"/>
  <c r="RV123" i="9"/>
  <c r="RU123" i="9"/>
  <c r="RT123" i="9"/>
  <c r="RS123" i="9"/>
  <c r="RR123" i="9"/>
  <c r="RQ123" i="9"/>
  <c r="RP123" i="9"/>
  <c r="RO123" i="9"/>
  <c r="RN123" i="9"/>
  <c r="RM123" i="9"/>
  <c r="RL123" i="9"/>
  <c r="RK123" i="9"/>
  <c r="RJ123" i="9"/>
  <c r="RI123" i="9"/>
  <c r="RH123" i="9"/>
  <c r="RG123" i="9"/>
  <c r="RF123" i="9"/>
  <c r="RE123" i="9"/>
  <c r="RD123" i="9"/>
  <c r="RC123" i="9"/>
  <c r="RB123" i="9"/>
  <c r="RA123" i="9"/>
  <c r="QZ123" i="9"/>
  <c r="QY123" i="9"/>
  <c r="QX123" i="9"/>
  <c r="QW123" i="9"/>
  <c r="QV123" i="9"/>
  <c r="QU123" i="9"/>
  <c r="QT123" i="9"/>
  <c r="QS123" i="9"/>
  <c r="QR123" i="9"/>
  <c r="QQ123" i="9"/>
  <c r="QP123" i="9"/>
  <c r="QO123" i="9"/>
  <c r="QN123" i="9"/>
  <c r="QM123" i="9"/>
  <c r="QL123" i="9"/>
  <c r="QK123" i="9"/>
  <c r="QJ123" i="9"/>
  <c r="QI123" i="9"/>
  <c r="QH123" i="9"/>
  <c r="QG123" i="9"/>
  <c r="QF123" i="9"/>
  <c r="QE123" i="9"/>
  <c r="QD123" i="9"/>
  <c r="QC123" i="9"/>
  <c r="QB123" i="9"/>
  <c r="QA123" i="9"/>
  <c r="PZ123" i="9"/>
  <c r="PY123" i="9"/>
  <c r="PX123" i="9"/>
  <c r="PW123" i="9"/>
  <c r="PV123" i="9"/>
  <c r="PU123" i="9"/>
  <c r="PT123" i="9"/>
  <c r="PS123" i="9"/>
  <c r="PR123" i="9"/>
  <c r="PQ123" i="9"/>
  <c r="PP123" i="9"/>
  <c r="PO123" i="9"/>
  <c r="PN123" i="9"/>
  <c r="PM123" i="9"/>
  <c r="PL123" i="9"/>
  <c r="PK123" i="9"/>
  <c r="PJ123" i="9"/>
  <c r="PI123" i="9"/>
  <c r="PH123" i="9"/>
  <c r="PG123" i="9"/>
  <c r="PF123" i="9"/>
  <c r="PE123" i="9"/>
  <c r="PD123" i="9"/>
  <c r="PC123" i="9"/>
  <c r="PB123" i="9"/>
  <c r="PA123" i="9"/>
  <c r="OZ123" i="9"/>
  <c r="OY123" i="9"/>
  <c r="OX123" i="9"/>
  <c r="OW123" i="9"/>
  <c r="OV123" i="9"/>
  <c r="OU123" i="9"/>
  <c r="OT123" i="9"/>
  <c r="OS123" i="9"/>
  <c r="OR123" i="9"/>
  <c r="OQ123" i="9"/>
  <c r="OP123" i="9"/>
  <c r="OO123" i="9"/>
  <c r="ON123" i="9"/>
  <c r="OM123" i="9"/>
  <c r="OL123" i="9"/>
  <c r="OK123" i="9"/>
  <c r="OJ123" i="9"/>
  <c r="OI123" i="9"/>
  <c r="OH123" i="9"/>
  <c r="OG123" i="9"/>
  <c r="OF123" i="9"/>
  <c r="OE123" i="9"/>
  <c r="OD123" i="9"/>
  <c r="OC123" i="9"/>
  <c r="OB123" i="9"/>
  <c r="OA123" i="9"/>
  <c r="NZ123" i="9"/>
  <c r="NY123" i="9"/>
  <c r="NX123" i="9"/>
  <c r="NW123" i="9"/>
  <c r="NV123" i="9"/>
  <c r="NU123" i="9"/>
  <c r="NT123" i="9"/>
  <c r="NS123" i="9"/>
  <c r="NR123" i="9"/>
  <c r="NQ123" i="9"/>
  <c r="NP123" i="9"/>
  <c r="NO123" i="9"/>
  <c r="NN123" i="9"/>
  <c r="NM123" i="9"/>
  <c r="NL123" i="9"/>
  <c r="NK123" i="9"/>
  <c r="NJ123" i="9"/>
  <c r="NI123" i="9"/>
  <c r="NH123" i="9"/>
  <c r="NG123" i="9"/>
  <c r="NF123" i="9"/>
  <c r="NE123" i="9"/>
  <c r="ND123" i="9"/>
  <c r="NC123" i="9"/>
  <c r="NB123" i="9"/>
  <c r="NA123" i="9"/>
  <c r="MZ123" i="9"/>
  <c r="MY123" i="9"/>
  <c r="MX123" i="9"/>
  <c r="MW123" i="9"/>
  <c r="MV123" i="9"/>
  <c r="MU123" i="9"/>
  <c r="MT123" i="9"/>
  <c r="MS123" i="9"/>
  <c r="MR123" i="9"/>
  <c r="MQ123" i="9"/>
  <c r="MP123" i="9"/>
  <c r="MO123" i="9"/>
  <c r="MN123" i="9"/>
  <c r="MM123" i="9"/>
  <c r="ML123" i="9"/>
  <c r="MK123" i="9"/>
  <c r="MJ123" i="9"/>
  <c r="MI123" i="9"/>
  <c r="MH123" i="9"/>
  <c r="MG123" i="9"/>
  <c r="MF123" i="9"/>
  <c r="ME123" i="9"/>
  <c r="MD123" i="9"/>
  <c r="MC123" i="9"/>
  <c r="MB123" i="9"/>
  <c r="MA123" i="9"/>
  <c r="LZ123" i="9"/>
  <c r="LY123" i="9"/>
  <c r="LX123" i="9"/>
  <c r="LW123" i="9"/>
  <c r="LV123" i="9"/>
  <c r="LU123" i="9"/>
  <c r="LT123" i="9"/>
  <c r="LS123" i="9"/>
  <c r="LR123" i="9"/>
  <c r="LQ123" i="9"/>
  <c r="LP123" i="9"/>
  <c r="LO123" i="9"/>
  <c r="LN123" i="9"/>
  <c r="LM123" i="9"/>
  <c r="LL123" i="9"/>
  <c r="LK123" i="9"/>
  <c r="LJ123" i="9"/>
  <c r="LI123" i="9"/>
  <c r="LH123" i="9"/>
  <c r="LG123" i="9"/>
  <c r="LF123" i="9"/>
  <c r="LE123" i="9"/>
  <c r="LD123" i="9"/>
  <c r="LC123" i="9"/>
  <c r="LB123" i="9"/>
  <c r="LA123" i="9"/>
  <c r="KZ123" i="9"/>
  <c r="KY123" i="9"/>
  <c r="KX123" i="9"/>
  <c r="KW123" i="9"/>
  <c r="KV123" i="9"/>
  <c r="KU123" i="9"/>
  <c r="KT123" i="9"/>
  <c r="KS123" i="9"/>
  <c r="KR123" i="9"/>
  <c r="KQ123" i="9"/>
  <c r="KP123" i="9"/>
  <c r="KO123" i="9"/>
  <c r="KN123" i="9"/>
  <c r="KM123" i="9"/>
  <c r="KL123" i="9"/>
  <c r="KK123" i="9"/>
  <c r="KJ123" i="9"/>
  <c r="KI123" i="9"/>
  <c r="KH123" i="9"/>
  <c r="KG123" i="9"/>
  <c r="KF123" i="9"/>
  <c r="KE123" i="9"/>
  <c r="KD123" i="9"/>
  <c r="KC123" i="9"/>
  <c r="KB123" i="9"/>
  <c r="KA123" i="9"/>
  <c r="JZ123" i="9"/>
  <c r="JY123" i="9"/>
  <c r="JX123" i="9"/>
  <c r="JW123" i="9"/>
  <c r="JV123" i="9"/>
  <c r="JU123" i="9"/>
  <c r="JT123" i="9"/>
  <c r="JS123" i="9"/>
  <c r="JR123" i="9"/>
  <c r="JQ123" i="9"/>
  <c r="JP123" i="9"/>
  <c r="JO123" i="9"/>
  <c r="JN123" i="9"/>
  <c r="JM123" i="9"/>
  <c r="JL123" i="9"/>
  <c r="JK123" i="9"/>
  <c r="JJ123" i="9"/>
  <c r="JI123" i="9"/>
  <c r="JH123" i="9"/>
  <c r="JG123" i="9"/>
  <c r="JF123" i="9"/>
  <c r="JE123" i="9"/>
  <c r="JD123" i="9"/>
  <c r="JC123" i="9"/>
  <c r="JB123" i="9"/>
  <c r="JA123" i="9"/>
  <c r="IZ123" i="9"/>
  <c r="IY123" i="9"/>
  <c r="IX123" i="9"/>
  <c r="IW123" i="9"/>
  <c r="IV123" i="9"/>
  <c r="IU123" i="9"/>
  <c r="IT123" i="9"/>
  <c r="IS123" i="9"/>
  <c r="IR123" i="9"/>
  <c r="IQ123" i="9"/>
  <c r="IP123" i="9"/>
  <c r="IO123" i="9"/>
  <c r="IN123" i="9"/>
  <c r="IM123" i="9"/>
  <c r="IL123" i="9"/>
  <c r="IK123" i="9"/>
  <c r="IJ123" i="9"/>
  <c r="II123" i="9"/>
  <c r="IH123" i="9"/>
  <c r="IG123" i="9"/>
  <c r="IF123" i="9"/>
  <c r="IE123" i="9"/>
  <c r="ID123" i="9"/>
  <c r="IC123" i="9"/>
  <c r="IB123" i="9"/>
  <c r="IA123" i="9"/>
  <c r="HZ123" i="9"/>
  <c r="HY123" i="9"/>
  <c r="HX123" i="9"/>
  <c r="HW123" i="9"/>
  <c r="HV123" i="9"/>
  <c r="HU123" i="9"/>
  <c r="HT123" i="9"/>
  <c r="HS123" i="9"/>
  <c r="HR123" i="9"/>
  <c r="HQ123" i="9"/>
  <c r="HP123" i="9"/>
  <c r="HO123" i="9"/>
  <c r="HN123" i="9"/>
  <c r="HM123" i="9"/>
  <c r="HL123" i="9"/>
  <c r="HK123" i="9"/>
  <c r="HJ123" i="9"/>
  <c r="HI123" i="9"/>
  <c r="HH123" i="9"/>
  <c r="HG123" i="9"/>
  <c r="HF123" i="9"/>
  <c r="HE123" i="9"/>
  <c r="HD123" i="9"/>
  <c r="HC123" i="9"/>
  <c r="HB123" i="9"/>
  <c r="HA123" i="9"/>
  <c r="GZ123" i="9"/>
  <c r="GY123" i="9"/>
  <c r="GX123" i="9"/>
  <c r="GW123" i="9"/>
  <c r="GV123" i="9"/>
  <c r="GU123" i="9"/>
  <c r="GT123" i="9"/>
  <c r="GS123" i="9"/>
  <c r="GR123" i="9"/>
  <c r="GQ123" i="9"/>
  <c r="GP123" i="9"/>
  <c r="GO123" i="9"/>
  <c r="GN123" i="9"/>
  <c r="GM123" i="9"/>
  <c r="GL123" i="9"/>
  <c r="GK123" i="9"/>
  <c r="GJ123" i="9"/>
  <c r="GI123" i="9"/>
  <c r="GH123" i="9"/>
  <c r="GG123" i="9"/>
  <c r="GF123" i="9"/>
  <c r="GE123" i="9"/>
  <c r="GD123" i="9"/>
  <c r="GC123" i="9"/>
  <c r="GB123" i="9"/>
  <c r="GA123" i="9"/>
  <c r="FZ123" i="9"/>
  <c r="FY123" i="9"/>
  <c r="FX123" i="9"/>
  <c r="FW123" i="9"/>
  <c r="FV123" i="9"/>
  <c r="FU123" i="9"/>
  <c r="FT123" i="9"/>
  <c r="FS123" i="9"/>
  <c r="FR123" i="9"/>
  <c r="FQ123" i="9"/>
  <c r="FP123" i="9"/>
  <c r="FO123" i="9"/>
  <c r="FN123" i="9"/>
  <c r="FM123" i="9"/>
  <c r="FL123" i="9"/>
  <c r="FK123" i="9"/>
  <c r="FJ123" i="9"/>
  <c r="FI123" i="9"/>
  <c r="FH123" i="9"/>
  <c r="FG123" i="9"/>
  <c r="FF123" i="9"/>
  <c r="FE123" i="9"/>
  <c r="FD123" i="9"/>
  <c r="FC123" i="9"/>
  <c r="FB123" i="9"/>
  <c r="FA123" i="9"/>
  <c r="EZ123" i="9"/>
  <c r="EY123" i="9"/>
  <c r="EX123" i="9"/>
  <c r="EW123" i="9"/>
  <c r="EV123" i="9"/>
  <c r="EU123" i="9"/>
  <c r="ET123" i="9"/>
  <c r="ES123" i="9"/>
  <c r="ER123" i="9"/>
  <c r="EQ123" i="9"/>
  <c r="EP123" i="9"/>
  <c r="EO123" i="9"/>
  <c r="EN123" i="9"/>
  <c r="EM123" i="9"/>
  <c r="EL123" i="9"/>
  <c r="EK123" i="9"/>
  <c r="EJ123" i="9"/>
  <c r="EI123" i="9"/>
  <c r="EH123" i="9"/>
  <c r="EG123" i="9"/>
  <c r="EF123" i="9"/>
  <c r="EE123" i="9"/>
  <c r="ED123" i="9"/>
  <c r="EC123" i="9"/>
  <c r="EB123" i="9"/>
  <c r="EA123" i="9"/>
  <c r="DZ123" i="9"/>
  <c r="DY123" i="9"/>
  <c r="DX123" i="9"/>
  <c r="DW123" i="9"/>
  <c r="DV123" i="9"/>
  <c r="DU123" i="9"/>
  <c r="DT123" i="9"/>
  <c r="DS123" i="9"/>
  <c r="DR123" i="9"/>
  <c r="DQ123" i="9"/>
  <c r="DP123" i="9"/>
  <c r="DO123" i="9"/>
  <c r="DN123" i="9"/>
  <c r="DM123" i="9"/>
  <c r="DL123" i="9"/>
  <c r="DK123" i="9"/>
  <c r="DJ123" i="9"/>
  <c r="DI123" i="9"/>
  <c r="DH123" i="9"/>
  <c r="DG123" i="9"/>
  <c r="DF123" i="9"/>
  <c r="DE123" i="9"/>
  <c r="DD123" i="9"/>
  <c r="DC123" i="9"/>
  <c r="DB123" i="9"/>
  <c r="DA123" i="9"/>
  <c r="CZ123" i="9"/>
  <c r="CY123" i="9"/>
  <c r="CX123" i="9"/>
  <c r="CW123" i="9"/>
  <c r="CV123" i="9"/>
  <c r="CU123" i="9"/>
  <c r="CT123" i="9"/>
  <c r="CS123" i="9"/>
  <c r="CR123" i="9"/>
  <c r="CQ123" i="9"/>
  <c r="CP123" i="9"/>
  <c r="CO123" i="9"/>
  <c r="CN123" i="9"/>
  <c r="CM123" i="9"/>
  <c r="CL123" i="9"/>
  <c r="CK123" i="9"/>
  <c r="CJ123" i="9"/>
  <c r="CI123" i="9"/>
  <c r="CH123" i="9"/>
  <c r="CG123" i="9"/>
  <c r="CF123" i="9"/>
  <c r="CE123" i="9"/>
  <c r="CD123" i="9"/>
  <c r="CC123" i="9"/>
  <c r="CB123" i="9"/>
  <c r="CA123" i="9"/>
  <c r="BZ123" i="9"/>
  <c r="BY123" i="9"/>
  <c r="BX123" i="9"/>
  <c r="BW123" i="9"/>
  <c r="BV123" i="9"/>
  <c r="BU123" i="9"/>
  <c r="BT123" i="9"/>
  <c r="BS123" i="9"/>
  <c r="BR123" i="9"/>
  <c r="BQ123" i="9"/>
  <c r="BP123" i="9"/>
  <c r="BO123" i="9"/>
  <c r="BN123" i="9"/>
  <c r="BM123" i="9"/>
  <c r="BL123" i="9"/>
  <c r="BK123" i="9"/>
  <c r="BJ123" i="9"/>
  <c r="BI123" i="9"/>
  <c r="BH123" i="9"/>
  <c r="BG123" i="9"/>
  <c r="BF123" i="9"/>
  <c r="BE123" i="9"/>
  <c r="BD123" i="9"/>
  <c r="BC123" i="9"/>
  <c r="BB123" i="9"/>
  <c r="BA123" i="9"/>
  <c r="AZ123" i="9"/>
  <c r="AY123" i="9"/>
  <c r="AX123" i="9"/>
  <c r="AW123" i="9"/>
  <c r="AV123" i="9"/>
  <c r="AU123" i="9"/>
  <c r="AT123" i="9"/>
  <c r="AS123"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P123" i="9"/>
  <c r="O123" i="9"/>
  <c r="N123" i="9"/>
  <c r="M123" i="9"/>
  <c r="L123" i="9"/>
  <c r="K123" i="9"/>
  <c r="J123" i="9"/>
  <c r="I123" i="9"/>
  <c r="H123" i="9"/>
  <c r="G123" i="9"/>
  <c r="F123" i="9"/>
  <c r="E123" i="9"/>
  <c r="D123" i="9"/>
  <c r="C123" i="9"/>
  <c r="B123" i="9"/>
  <c r="UB122" i="9"/>
  <c r="UA122" i="9"/>
  <c r="TZ122" i="9"/>
  <c r="TY122" i="9"/>
  <c r="TX122" i="9"/>
  <c r="TW122" i="9"/>
  <c r="TV122" i="9"/>
  <c r="TU122" i="9"/>
  <c r="TT122" i="9"/>
  <c r="TS122" i="9"/>
  <c r="TR122" i="9"/>
  <c r="TQ122" i="9"/>
  <c r="TP122" i="9"/>
  <c r="TO122" i="9"/>
  <c r="TN122" i="9"/>
  <c r="TM122" i="9"/>
  <c r="TL122" i="9"/>
  <c r="TK122" i="9"/>
  <c r="TJ122" i="9"/>
  <c r="TI122" i="9"/>
  <c r="TH122" i="9"/>
  <c r="TG122" i="9"/>
  <c r="TF122" i="9"/>
  <c r="TE122" i="9"/>
  <c r="TD122" i="9"/>
  <c r="TC122" i="9"/>
  <c r="TB122" i="9"/>
  <c r="TA122" i="9"/>
  <c r="SZ122" i="9"/>
  <c r="SY122" i="9"/>
  <c r="SX122" i="9"/>
  <c r="SW122" i="9"/>
  <c r="SV122" i="9"/>
  <c r="SU122" i="9"/>
  <c r="ST122" i="9"/>
  <c r="SS122" i="9"/>
  <c r="SR122" i="9"/>
  <c r="SQ122" i="9"/>
  <c r="SP122" i="9"/>
  <c r="SO122" i="9"/>
  <c r="SN122" i="9"/>
  <c r="SM122" i="9"/>
  <c r="SL122" i="9"/>
  <c r="SK122" i="9"/>
  <c r="SJ122" i="9"/>
  <c r="SI122" i="9"/>
  <c r="SH122" i="9"/>
  <c r="SG122" i="9"/>
  <c r="SF122" i="9"/>
  <c r="SE122" i="9"/>
  <c r="SD122" i="9"/>
  <c r="SC122" i="9"/>
  <c r="SB122" i="9"/>
  <c r="SA122" i="9"/>
  <c r="RZ122" i="9"/>
  <c r="RY122" i="9"/>
  <c r="RX122" i="9"/>
  <c r="RW122" i="9"/>
  <c r="RV122" i="9"/>
  <c r="RU122" i="9"/>
  <c r="RT122" i="9"/>
  <c r="RS122" i="9"/>
  <c r="RR122" i="9"/>
  <c r="RQ122" i="9"/>
  <c r="RP122" i="9"/>
  <c r="RO122" i="9"/>
  <c r="RN122" i="9"/>
  <c r="RM122" i="9"/>
  <c r="RL122" i="9"/>
  <c r="RK122" i="9"/>
  <c r="RJ122" i="9"/>
  <c r="RI122" i="9"/>
  <c r="RH122" i="9"/>
  <c r="RG122" i="9"/>
  <c r="RF122" i="9"/>
  <c r="RE122" i="9"/>
  <c r="RD122" i="9"/>
  <c r="RC122" i="9"/>
  <c r="RB122" i="9"/>
  <c r="RA122" i="9"/>
  <c r="QZ122" i="9"/>
  <c r="QY122" i="9"/>
  <c r="QX122" i="9"/>
  <c r="QW122" i="9"/>
  <c r="QV122" i="9"/>
  <c r="QU122" i="9"/>
  <c r="QT122" i="9"/>
  <c r="QS122" i="9"/>
  <c r="QR122" i="9"/>
  <c r="QQ122" i="9"/>
  <c r="QP122" i="9"/>
  <c r="QO122" i="9"/>
  <c r="QN122" i="9"/>
  <c r="QM122" i="9"/>
  <c r="QL122" i="9"/>
  <c r="QK122" i="9"/>
  <c r="QJ122" i="9"/>
  <c r="QI122" i="9"/>
  <c r="QH122" i="9"/>
  <c r="QG122" i="9"/>
  <c r="QF122" i="9"/>
  <c r="QE122" i="9"/>
  <c r="QD122" i="9"/>
  <c r="QC122" i="9"/>
  <c r="QB122" i="9"/>
  <c r="QA122" i="9"/>
  <c r="PZ122" i="9"/>
  <c r="PY122" i="9"/>
  <c r="PX122" i="9"/>
  <c r="PW122" i="9"/>
  <c r="PV122" i="9"/>
  <c r="PU122" i="9"/>
  <c r="PT122" i="9"/>
  <c r="PS122" i="9"/>
  <c r="PR122" i="9"/>
  <c r="PQ122" i="9"/>
  <c r="PP122" i="9"/>
  <c r="PO122" i="9"/>
  <c r="PN122" i="9"/>
  <c r="PM122" i="9"/>
  <c r="PL122" i="9"/>
  <c r="PK122" i="9"/>
  <c r="PJ122" i="9"/>
  <c r="PI122" i="9"/>
  <c r="PH122" i="9"/>
  <c r="PG122" i="9"/>
  <c r="PF122" i="9"/>
  <c r="PE122" i="9"/>
  <c r="PD122" i="9"/>
  <c r="PC122" i="9"/>
  <c r="PB122" i="9"/>
  <c r="PA122" i="9"/>
  <c r="OZ122" i="9"/>
  <c r="OY122" i="9"/>
  <c r="OX122" i="9"/>
  <c r="OW122" i="9"/>
  <c r="OV122" i="9"/>
  <c r="OU122" i="9"/>
  <c r="OT122" i="9"/>
  <c r="OS122" i="9"/>
  <c r="OR122" i="9"/>
  <c r="OQ122" i="9"/>
  <c r="OP122" i="9"/>
  <c r="OO122" i="9"/>
  <c r="ON122" i="9"/>
  <c r="OM122" i="9"/>
  <c r="OL122" i="9"/>
  <c r="OK122" i="9"/>
  <c r="OJ122" i="9"/>
  <c r="OI122" i="9"/>
  <c r="OH122" i="9"/>
  <c r="OG122" i="9"/>
  <c r="OF122" i="9"/>
  <c r="OE122" i="9"/>
  <c r="OD122" i="9"/>
  <c r="OC122" i="9"/>
  <c r="OB122" i="9"/>
  <c r="OA122" i="9"/>
  <c r="NZ122" i="9"/>
  <c r="NY122" i="9"/>
  <c r="NX122" i="9"/>
  <c r="NW122" i="9"/>
  <c r="NV122" i="9"/>
  <c r="NU122" i="9"/>
  <c r="NT122" i="9"/>
  <c r="NS122" i="9"/>
  <c r="NR122" i="9"/>
  <c r="NQ122" i="9"/>
  <c r="NP122" i="9"/>
  <c r="NO122" i="9"/>
  <c r="NN122" i="9"/>
  <c r="NM122" i="9"/>
  <c r="NL122" i="9"/>
  <c r="NK122" i="9"/>
  <c r="NJ122" i="9"/>
  <c r="NI122" i="9"/>
  <c r="NH122" i="9"/>
  <c r="NG122" i="9"/>
  <c r="NF122" i="9"/>
  <c r="NE122" i="9"/>
  <c r="ND122" i="9"/>
  <c r="NC122" i="9"/>
  <c r="NB122" i="9"/>
  <c r="NA122" i="9"/>
  <c r="MZ122" i="9"/>
  <c r="MY122" i="9"/>
  <c r="MX122" i="9"/>
  <c r="MW122" i="9"/>
  <c r="MV122" i="9"/>
  <c r="MU122" i="9"/>
  <c r="MT122" i="9"/>
  <c r="MS122" i="9"/>
  <c r="MR122" i="9"/>
  <c r="MQ122" i="9"/>
  <c r="MP122" i="9"/>
  <c r="MO122" i="9"/>
  <c r="MN122" i="9"/>
  <c r="MM122" i="9"/>
  <c r="ML122" i="9"/>
  <c r="MK122" i="9"/>
  <c r="MJ122" i="9"/>
  <c r="MI122" i="9"/>
  <c r="MH122" i="9"/>
  <c r="MG122" i="9"/>
  <c r="MF122" i="9"/>
  <c r="ME122" i="9"/>
  <c r="MD122" i="9"/>
  <c r="MC122" i="9"/>
  <c r="MB122" i="9"/>
  <c r="MA122" i="9"/>
  <c r="LZ122" i="9"/>
  <c r="LY122" i="9"/>
  <c r="LX122" i="9"/>
  <c r="LW122" i="9"/>
  <c r="LV122" i="9"/>
  <c r="LU122" i="9"/>
  <c r="LT122" i="9"/>
  <c r="LS122" i="9"/>
  <c r="LR122" i="9"/>
  <c r="LQ122" i="9"/>
  <c r="LP122" i="9"/>
  <c r="LO122" i="9"/>
  <c r="LN122" i="9"/>
  <c r="LM122" i="9"/>
  <c r="LL122" i="9"/>
  <c r="LK122" i="9"/>
  <c r="LJ122" i="9"/>
  <c r="LI122" i="9"/>
  <c r="LH122" i="9"/>
  <c r="LG122" i="9"/>
  <c r="LF122" i="9"/>
  <c r="LE122" i="9"/>
  <c r="LD122" i="9"/>
  <c r="LC122" i="9"/>
  <c r="LB122" i="9"/>
  <c r="LA122" i="9"/>
  <c r="KZ122" i="9"/>
  <c r="KY122" i="9"/>
  <c r="KX122" i="9"/>
  <c r="KW122" i="9"/>
  <c r="KV122" i="9"/>
  <c r="KU122" i="9"/>
  <c r="KT122" i="9"/>
  <c r="KS122" i="9"/>
  <c r="KR122" i="9"/>
  <c r="KQ122" i="9"/>
  <c r="KP122" i="9"/>
  <c r="KO122" i="9"/>
  <c r="KN122" i="9"/>
  <c r="KM122" i="9"/>
  <c r="KL122" i="9"/>
  <c r="KK122" i="9"/>
  <c r="KJ122" i="9"/>
  <c r="KI122" i="9"/>
  <c r="KH122" i="9"/>
  <c r="KG122" i="9"/>
  <c r="KF122" i="9"/>
  <c r="KE122" i="9"/>
  <c r="KD122" i="9"/>
  <c r="KC122" i="9"/>
  <c r="KB122" i="9"/>
  <c r="KA122" i="9"/>
  <c r="JZ122" i="9"/>
  <c r="JY122" i="9"/>
  <c r="JX122" i="9"/>
  <c r="JW122" i="9"/>
  <c r="JV122" i="9"/>
  <c r="JU122" i="9"/>
  <c r="JT122" i="9"/>
  <c r="JS122" i="9"/>
  <c r="JR122" i="9"/>
  <c r="JQ122" i="9"/>
  <c r="JP122" i="9"/>
  <c r="JO122" i="9"/>
  <c r="JN122" i="9"/>
  <c r="JM122" i="9"/>
  <c r="JL122" i="9"/>
  <c r="JK122" i="9"/>
  <c r="JJ122" i="9"/>
  <c r="JI122" i="9"/>
  <c r="JH122" i="9"/>
  <c r="JG122" i="9"/>
  <c r="JF122" i="9"/>
  <c r="JE122" i="9"/>
  <c r="JD122" i="9"/>
  <c r="JC122" i="9"/>
  <c r="JB122" i="9"/>
  <c r="JA122" i="9"/>
  <c r="IZ122" i="9"/>
  <c r="IY122" i="9"/>
  <c r="IX122" i="9"/>
  <c r="IW122" i="9"/>
  <c r="IV122" i="9"/>
  <c r="IU122" i="9"/>
  <c r="IT122" i="9"/>
  <c r="IS122" i="9"/>
  <c r="IR122" i="9"/>
  <c r="IQ122" i="9"/>
  <c r="IP122" i="9"/>
  <c r="IO122" i="9"/>
  <c r="IN122" i="9"/>
  <c r="IM122" i="9"/>
  <c r="IL122" i="9"/>
  <c r="IK122" i="9"/>
  <c r="IJ122" i="9"/>
  <c r="II122" i="9"/>
  <c r="IH122" i="9"/>
  <c r="IG122" i="9"/>
  <c r="IF122" i="9"/>
  <c r="IE122" i="9"/>
  <c r="ID122" i="9"/>
  <c r="IC122" i="9"/>
  <c r="IB122" i="9"/>
  <c r="IA122" i="9"/>
  <c r="HZ122" i="9"/>
  <c r="HY122" i="9"/>
  <c r="HX122" i="9"/>
  <c r="HW122" i="9"/>
  <c r="HV122" i="9"/>
  <c r="HU122" i="9"/>
  <c r="HT122" i="9"/>
  <c r="HS122" i="9"/>
  <c r="HR122" i="9"/>
  <c r="HQ122" i="9"/>
  <c r="HP122" i="9"/>
  <c r="HO122" i="9"/>
  <c r="HN122" i="9"/>
  <c r="HM122" i="9"/>
  <c r="HL122" i="9"/>
  <c r="HK122" i="9"/>
  <c r="HJ122" i="9"/>
  <c r="HI122" i="9"/>
  <c r="HH122" i="9"/>
  <c r="HG122" i="9"/>
  <c r="HF122" i="9"/>
  <c r="HE122" i="9"/>
  <c r="HD122" i="9"/>
  <c r="HC122" i="9"/>
  <c r="HB122" i="9"/>
  <c r="HA122" i="9"/>
  <c r="GZ122" i="9"/>
  <c r="GY122" i="9"/>
  <c r="GX122" i="9"/>
  <c r="GW122" i="9"/>
  <c r="GV122" i="9"/>
  <c r="GU122" i="9"/>
  <c r="GT122" i="9"/>
  <c r="GS122" i="9"/>
  <c r="GR122" i="9"/>
  <c r="GQ122" i="9"/>
  <c r="GP122" i="9"/>
  <c r="GO122" i="9"/>
  <c r="GN122" i="9"/>
  <c r="GM122" i="9"/>
  <c r="GL122" i="9"/>
  <c r="GK122" i="9"/>
  <c r="GJ122" i="9"/>
  <c r="GI122" i="9"/>
  <c r="GH122" i="9"/>
  <c r="GG122" i="9"/>
  <c r="GF122" i="9"/>
  <c r="GE122" i="9"/>
  <c r="GD122" i="9"/>
  <c r="GC122" i="9"/>
  <c r="GB122" i="9"/>
  <c r="GA122" i="9"/>
  <c r="FZ122" i="9"/>
  <c r="FY122" i="9"/>
  <c r="FX122" i="9"/>
  <c r="FW122" i="9"/>
  <c r="FV122" i="9"/>
  <c r="FU122" i="9"/>
  <c r="FT122" i="9"/>
  <c r="FS122" i="9"/>
  <c r="FR122" i="9"/>
  <c r="FQ122" i="9"/>
  <c r="FP122" i="9"/>
  <c r="FO122" i="9"/>
  <c r="FN122" i="9"/>
  <c r="FM122" i="9"/>
  <c r="FL122" i="9"/>
  <c r="FK122" i="9"/>
  <c r="FJ122" i="9"/>
  <c r="FI122" i="9"/>
  <c r="FH122" i="9"/>
  <c r="FG122" i="9"/>
  <c r="FF122" i="9"/>
  <c r="FE122" i="9"/>
  <c r="FD122" i="9"/>
  <c r="FC122" i="9"/>
  <c r="FB122" i="9"/>
  <c r="FA122" i="9"/>
  <c r="EZ122" i="9"/>
  <c r="EY122" i="9"/>
  <c r="EX122" i="9"/>
  <c r="EW122" i="9"/>
  <c r="EV122" i="9"/>
  <c r="EU122" i="9"/>
  <c r="ET122" i="9"/>
  <c r="ES122" i="9"/>
  <c r="ER122" i="9"/>
  <c r="EQ122" i="9"/>
  <c r="EP122" i="9"/>
  <c r="EO122" i="9"/>
  <c r="EN122" i="9"/>
  <c r="EM122" i="9"/>
  <c r="EL122" i="9"/>
  <c r="EK122" i="9"/>
  <c r="EJ122" i="9"/>
  <c r="EI122" i="9"/>
  <c r="EH122" i="9"/>
  <c r="EG122" i="9"/>
  <c r="EF122" i="9"/>
  <c r="EE122" i="9"/>
  <c r="ED122" i="9"/>
  <c r="EC122" i="9"/>
  <c r="EB122" i="9"/>
  <c r="EA122" i="9"/>
  <c r="DZ122" i="9"/>
  <c r="DY122" i="9"/>
  <c r="DX122" i="9"/>
  <c r="DW122" i="9"/>
  <c r="DV122" i="9"/>
  <c r="DU122" i="9"/>
  <c r="DT122" i="9"/>
  <c r="DS122" i="9"/>
  <c r="DR122" i="9"/>
  <c r="DQ122" i="9"/>
  <c r="DP122" i="9"/>
  <c r="DO122" i="9"/>
  <c r="DN122" i="9"/>
  <c r="DM122" i="9"/>
  <c r="DL122" i="9"/>
  <c r="DK122" i="9"/>
  <c r="DJ122" i="9"/>
  <c r="DI122" i="9"/>
  <c r="DH122" i="9"/>
  <c r="DG122" i="9"/>
  <c r="DF122" i="9"/>
  <c r="DE122" i="9"/>
  <c r="DD122" i="9"/>
  <c r="DC122" i="9"/>
  <c r="DB122" i="9"/>
  <c r="DA122" i="9"/>
  <c r="CZ122" i="9"/>
  <c r="CY122" i="9"/>
  <c r="CX122" i="9"/>
  <c r="CW122" i="9"/>
  <c r="CV122" i="9"/>
  <c r="CU122" i="9"/>
  <c r="CT122" i="9"/>
  <c r="CS122" i="9"/>
  <c r="CR122" i="9"/>
  <c r="CQ122" i="9"/>
  <c r="CP122" i="9"/>
  <c r="CO122" i="9"/>
  <c r="CN122" i="9"/>
  <c r="CM122" i="9"/>
  <c r="CL122" i="9"/>
  <c r="CK122" i="9"/>
  <c r="CJ122" i="9"/>
  <c r="CI122" i="9"/>
  <c r="CH122" i="9"/>
  <c r="CG122" i="9"/>
  <c r="CF122" i="9"/>
  <c r="CE122" i="9"/>
  <c r="CD122" i="9"/>
  <c r="CC122" i="9"/>
  <c r="CB122" i="9"/>
  <c r="CA122" i="9"/>
  <c r="BZ122" i="9"/>
  <c r="BY122" i="9"/>
  <c r="BX122" i="9"/>
  <c r="BW122" i="9"/>
  <c r="BV122" i="9"/>
  <c r="BU122" i="9"/>
  <c r="BT122" i="9"/>
  <c r="BS122" i="9"/>
  <c r="BR122" i="9"/>
  <c r="BQ122" i="9"/>
  <c r="BP122" i="9"/>
  <c r="BO122" i="9"/>
  <c r="BN122" i="9"/>
  <c r="BM122" i="9"/>
  <c r="BL122" i="9"/>
  <c r="BK122" i="9"/>
  <c r="BJ122" i="9"/>
  <c r="BI122" i="9"/>
  <c r="BH122" i="9"/>
  <c r="BG122" i="9"/>
  <c r="BF122" i="9"/>
  <c r="BE122" i="9"/>
  <c r="BD122" i="9"/>
  <c r="BC122" i="9"/>
  <c r="BB122" i="9"/>
  <c r="BA122" i="9"/>
  <c r="AZ122" i="9"/>
  <c r="AY122" i="9"/>
  <c r="AX122" i="9"/>
  <c r="AW122" i="9"/>
  <c r="AV122" i="9"/>
  <c r="AU122" i="9"/>
  <c r="AT122" i="9"/>
  <c r="AS122"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P122" i="9"/>
  <c r="O122" i="9"/>
  <c r="N122" i="9"/>
  <c r="M122" i="9"/>
  <c r="L122" i="9"/>
  <c r="K122" i="9"/>
  <c r="J122" i="9"/>
  <c r="I122" i="9"/>
  <c r="H122" i="9"/>
  <c r="G122" i="9"/>
  <c r="F122" i="9"/>
  <c r="E122" i="9"/>
  <c r="D122" i="9"/>
  <c r="C122" i="9"/>
  <c r="B122" i="9"/>
  <c r="UB121" i="9"/>
  <c r="UA121" i="9"/>
  <c r="TZ121" i="9"/>
  <c r="TY121" i="9"/>
  <c r="TX121" i="9"/>
  <c r="TW121" i="9"/>
  <c r="TV121" i="9"/>
  <c r="TU121" i="9"/>
  <c r="TT121" i="9"/>
  <c r="TS121" i="9"/>
  <c r="TR121" i="9"/>
  <c r="TQ121" i="9"/>
  <c r="TP121" i="9"/>
  <c r="TO121" i="9"/>
  <c r="TN121" i="9"/>
  <c r="TM121" i="9"/>
  <c r="TL121" i="9"/>
  <c r="TK121" i="9"/>
  <c r="TJ121" i="9"/>
  <c r="TI121" i="9"/>
  <c r="TH121" i="9"/>
  <c r="TG121" i="9"/>
  <c r="TF121" i="9"/>
  <c r="TE121" i="9"/>
  <c r="TD121" i="9"/>
  <c r="TC121" i="9"/>
  <c r="TB121" i="9"/>
  <c r="TA121" i="9"/>
  <c r="SZ121" i="9"/>
  <c r="SY121" i="9"/>
  <c r="SX121" i="9"/>
  <c r="SW121" i="9"/>
  <c r="SV121" i="9"/>
  <c r="SU121" i="9"/>
  <c r="ST121" i="9"/>
  <c r="SS121" i="9"/>
  <c r="SR121" i="9"/>
  <c r="SQ121" i="9"/>
  <c r="SP121" i="9"/>
  <c r="SO121" i="9"/>
  <c r="SN121" i="9"/>
  <c r="SM121" i="9"/>
  <c r="SL121" i="9"/>
  <c r="SK121" i="9"/>
  <c r="SJ121" i="9"/>
  <c r="SI121" i="9"/>
  <c r="SH121" i="9"/>
  <c r="SG121" i="9"/>
  <c r="SF121" i="9"/>
  <c r="SE121" i="9"/>
  <c r="SD121" i="9"/>
  <c r="SC121" i="9"/>
  <c r="SB121" i="9"/>
  <c r="SA121" i="9"/>
  <c r="RZ121" i="9"/>
  <c r="RY121" i="9"/>
  <c r="RX121" i="9"/>
  <c r="RW121" i="9"/>
  <c r="RV121" i="9"/>
  <c r="RU121" i="9"/>
  <c r="RT121" i="9"/>
  <c r="RS121" i="9"/>
  <c r="RR121" i="9"/>
  <c r="RQ121" i="9"/>
  <c r="RP121" i="9"/>
  <c r="RO121" i="9"/>
  <c r="RN121" i="9"/>
  <c r="RM121" i="9"/>
  <c r="RL121" i="9"/>
  <c r="RK121" i="9"/>
  <c r="RJ121" i="9"/>
  <c r="RI121" i="9"/>
  <c r="RH121" i="9"/>
  <c r="RG121" i="9"/>
  <c r="RF121" i="9"/>
  <c r="RE121" i="9"/>
  <c r="RD121" i="9"/>
  <c r="RC121" i="9"/>
  <c r="RB121" i="9"/>
  <c r="RA121" i="9"/>
  <c r="QZ121" i="9"/>
  <c r="QY121" i="9"/>
  <c r="QX121" i="9"/>
  <c r="QW121" i="9"/>
  <c r="QV121" i="9"/>
  <c r="QU121" i="9"/>
  <c r="QT121" i="9"/>
  <c r="QS121" i="9"/>
  <c r="QR121" i="9"/>
  <c r="QQ121" i="9"/>
  <c r="QP121" i="9"/>
  <c r="QO121" i="9"/>
  <c r="QN121" i="9"/>
  <c r="QM121" i="9"/>
  <c r="QL121" i="9"/>
  <c r="QK121" i="9"/>
  <c r="QJ121" i="9"/>
  <c r="QI121" i="9"/>
  <c r="QH121" i="9"/>
  <c r="QG121" i="9"/>
  <c r="QF121" i="9"/>
  <c r="QE121" i="9"/>
  <c r="QD121" i="9"/>
  <c r="QC121" i="9"/>
  <c r="QB121" i="9"/>
  <c r="QA121" i="9"/>
  <c r="PZ121" i="9"/>
  <c r="PY121" i="9"/>
  <c r="PX121" i="9"/>
  <c r="PW121" i="9"/>
  <c r="PV121" i="9"/>
  <c r="PU121" i="9"/>
  <c r="PT121" i="9"/>
  <c r="PS121" i="9"/>
  <c r="PR121" i="9"/>
  <c r="PQ121" i="9"/>
  <c r="PP121" i="9"/>
  <c r="PO121" i="9"/>
  <c r="PN121" i="9"/>
  <c r="PM121" i="9"/>
  <c r="PL121" i="9"/>
  <c r="PK121" i="9"/>
  <c r="PJ121" i="9"/>
  <c r="PI121" i="9"/>
  <c r="PH121" i="9"/>
  <c r="PG121" i="9"/>
  <c r="PF121" i="9"/>
  <c r="PE121" i="9"/>
  <c r="PD121" i="9"/>
  <c r="PC121" i="9"/>
  <c r="PB121" i="9"/>
  <c r="PA121" i="9"/>
  <c r="OZ121" i="9"/>
  <c r="OY121" i="9"/>
  <c r="OX121" i="9"/>
  <c r="OW121" i="9"/>
  <c r="OV121" i="9"/>
  <c r="OU121" i="9"/>
  <c r="OT121" i="9"/>
  <c r="OS121" i="9"/>
  <c r="OR121" i="9"/>
  <c r="OQ121" i="9"/>
  <c r="OP121" i="9"/>
  <c r="OO121" i="9"/>
  <c r="ON121" i="9"/>
  <c r="OM121" i="9"/>
  <c r="OL121" i="9"/>
  <c r="OK121" i="9"/>
  <c r="OJ121" i="9"/>
  <c r="OI121" i="9"/>
  <c r="OH121" i="9"/>
  <c r="OG121" i="9"/>
  <c r="OF121" i="9"/>
  <c r="OE121" i="9"/>
  <c r="OD121" i="9"/>
  <c r="OC121" i="9"/>
  <c r="OB121" i="9"/>
  <c r="OA121" i="9"/>
  <c r="NZ121" i="9"/>
  <c r="NY121" i="9"/>
  <c r="NX121" i="9"/>
  <c r="NW121" i="9"/>
  <c r="NV121" i="9"/>
  <c r="NU121" i="9"/>
  <c r="NT121" i="9"/>
  <c r="NS121" i="9"/>
  <c r="NR121" i="9"/>
  <c r="NQ121" i="9"/>
  <c r="NP121" i="9"/>
  <c r="NO121" i="9"/>
  <c r="NN121" i="9"/>
  <c r="NM121" i="9"/>
  <c r="NL121" i="9"/>
  <c r="NK121" i="9"/>
  <c r="NJ121" i="9"/>
  <c r="NI121" i="9"/>
  <c r="NH121" i="9"/>
  <c r="NG121" i="9"/>
  <c r="NF121" i="9"/>
  <c r="NE121" i="9"/>
  <c r="ND121" i="9"/>
  <c r="NC121" i="9"/>
  <c r="NB121" i="9"/>
  <c r="NA121" i="9"/>
  <c r="MZ121" i="9"/>
  <c r="MY121" i="9"/>
  <c r="MX121" i="9"/>
  <c r="MW121" i="9"/>
  <c r="MV121" i="9"/>
  <c r="MU121" i="9"/>
  <c r="MT121" i="9"/>
  <c r="MS121" i="9"/>
  <c r="MR121" i="9"/>
  <c r="MQ121" i="9"/>
  <c r="MP121" i="9"/>
  <c r="MO121" i="9"/>
  <c r="MN121" i="9"/>
  <c r="MM121" i="9"/>
  <c r="ML121" i="9"/>
  <c r="MK121" i="9"/>
  <c r="MJ121" i="9"/>
  <c r="MI121" i="9"/>
  <c r="MH121" i="9"/>
  <c r="MG121" i="9"/>
  <c r="MF121" i="9"/>
  <c r="ME121" i="9"/>
  <c r="MD121" i="9"/>
  <c r="MC121" i="9"/>
  <c r="MB121" i="9"/>
  <c r="MA121" i="9"/>
  <c r="LZ121" i="9"/>
  <c r="LY121" i="9"/>
  <c r="LX121" i="9"/>
  <c r="LW121" i="9"/>
  <c r="LV121" i="9"/>
  <c r="LU121" i="9"/>
  <c r="LT121" i="9"/>
  <c r="LS121" i="9"/>
  <c r="LR121" i="9"/>
  <c r="LQ121" i="9"/>
  <c r="LP121" i="9"/>
  <c r="LO121" i="9"/>
  <c r="LN121" i="9"/>
  <c r="LM121" i="9"/>
  <c r="LL121" i="9"/>
  <c r="LK121" i="9"/>
  <c r="LJ121" i="9"/>
  <c r="LI121" i="9"/>
  <c r="LH121" i="9"/>
  <c r="LG121" i="9"/>
  <c r="LF121" i="9"/>
  <c r="LE121" i="9"/>
  <c r="LD121" i="9"/>
  <c r="LC121" i="9"/>
  <c r="LB121" i="9"/>
  <c r="LA121" i="9"/>
  <c r="KZ121" i="9"/>
  <c r="KY121" i="9"/>
  <c r="KX121" i="9"/>
  <c r="KW121" i="9"/>
  <c r="KV121" i="9"/>
  <c r="KU121" i="9"/>
  <c r="KT121" i="9"/>
  <c r="KS121" i="9"/>
  <c r="KR121" i="9"/>
  <c r="KQ121" i="9"/>
  <c r="KP121" i="9"/>
  <c r="KO121" i="9"/>
  <c r="KN121" i="9"/>
  <c r="KM121" i="9"/>
  <c r="KL121" i="9"/>
  <c r="KK121" i="9"/>
  <c r="KJ121" i="9"/>
  <c r="KI121" i="9"/>
  <c r="KH121" i="9"/>
  <c r="KG121" i="9"/>
  <c r="KF121" i="9"/>
  <c r="KE121" i="9"/>
  <c r="KD121" i="9"/>
  <c r="KC121" i="9"/>
  <c r="KB121" i="9"/>
  <c r="KA121" i="9"/>
  <c r="JZ121" i="9"/>
  <c r="JY121" i="9"/>
  <c r="JX121" i="9"/>
  <c r="JW121" i="9"/>
  <c r="JV121" i="9"/>
  <c r="JU121" i="9"/>
  <c r="JT121" i="9"/>
  <c r="JS121" i="9"/>
  <c r="JR121" i="9"/>
  <c r="JQ121" i="9"/>
  <c r="JP121" i="9"/>
  <c r="JO121" i="9"/>
  <c r="JN121" i="9"/>
  <c r="JM121" i="9"/>
  <c r="JL121" i="9"/>
  <c r="JK121" i="9"/>
  <c r="JJ121" i="9"/>
  <c r="JI121" i="9"/>
  <c r="JH121" i="9"/>
  <c r="JG121" i="9"/>
  <c r="JF121" i="9"/>
  <c r="JE121" i="9"/>
  <c r="JD121" i="9"/>
  <c r="JC121" i="9"/>
  <c r="JB121" i="9"/>
  <c r="JA121" i="9"/>
  <c r="IZ121" i="9"/>
  <c r="IY121" i="9"/>
  <c r="IX121" i="9"/>
  <c r="IW121" i="9"/>
  <c r="IV121" i="9"/>
  <c r="IU121" i="9"/>
  <c r="IT121" i="9"/>
  <c r="IS121" i="9"/>
  <c r="IR121" i="9"/>
  <c r="IQ121" i="9"/>
  <c r="IP121" i="9"/>
  <c r="IO121" i="9"/>
  <c r="IN121" i="9"/>
  <c r="IM121" i="9"/>
  <c r="IL121" i="9"/>
  <c r="IK121" i="9"/>
  <c r="IJ121" i="9"/>
  <c r="II121" i="9"/>
  <c r="IH121" i="9"/>
  <c r="IG121" i="9"/>
  <c r="IF121" i="9"/>
  <c r="IE121" i="9"/>
  <c r="ID121" i="9"/>
  <c r="IC121" i="9"/>
  <c r="IB121" i="9"/>
  <c r="IA121" i="9"/>
  <c r="HZ121" i="9"/>
  <c r="HY121" i="9"/>
  <c r="HX121" i="9"/>
  <c r="HW121" i="9"/>
  <c r="HV121" i="9"/>
  <c r="HU121" i="9"/>
  <c r="HT121" i="9"/>
  <c r="HS121" i="9"/>
  <c r="HR121" i="9"/>
  <c r="HQ121" i="9"/>
  <c r="HP121" i="9"/>
  <c r="HO121" i="9"/>
  <c r="HN121" i="9"/>
  <c r="HM121" i="9"/>
  <c r="HL121" i="9"/>
  <c r="HK121" i="9"/>
  <c r="HJ121" i="9"/>
  <c r="HI121" i="9"/>
  <c r="HH121" i="9"/>
  <c r="HG121" i="9"/>
  <c r="HF121" i="9"/>
  <c r="HE121" i="9"/>
  <c r="HD121" i="9"/>
  <c r="HC121" i="9"/>
  <c r="HB121" i="9"/>
  <c r="HA121" i="9"/>
  <c r="GZ121" i="9"/>
  <c r="GY121" i="9"/>
  <c r="GX121" i="9"/>
  <c r="GW121" i="9"/>
  <c r="GV121" i="9"/>
  <c r="GU121" i="9"/>
  <c r="GT121" i="9"/>
  <c r="GS121" i="9"/>
  <c r="GR121" i="9"/>
  <c r="GQ121" i="9"/>
  <c r="GP121" i="9"/>
  <c r="GO121" i="9"/>
  <c r="GN121" i="9"/>
  <c r="GM121" i="9"/>
  <c r="GL121" i="9"/>
  <c r="GK121" i="9"/>
  <c r="GJ121" i="9"/>
  <c r="GI121" i="9"/>
  <c r="GH121" i="9"/>
  <c r="GG121" i="9"/>
  <c r="GF121" i="9"/>
  <c r="GE121" i="9"/>
  <c r="GD121" i="9"/>
  <c r="GC121" i="9"/>
  <c r="GB121" i="9"/>
  <c r="GA121" i="9"/>
  <c r="FZ121" i="9"/>
  <c r="FY121" i="9"/>
  <c r="FX121" i="9"/>
  <c r="FW121" i="9"/>
  <c r="FV121" i="9"/>
  <c r="FU121" i="9"/>
  <c r="FT121" i="9"/>
  <c r="FS121" i="9"/>
  <c r="FR121" i="9"/>
  <c r="FQ121" i="9"/>
  <c r="FP121" i="9"/>
  <c r="FO121" i="9"/>
  <c r="FN121" i="9"/>
  <c r="FM121" i="9"/>
  <c r="FL121" i="9"/>
  <c r="FK121" i="9"/>
  <c r="FJ121" i="9"/>
  <c r="FI121" i="9"/>
  <c r="FH121" i="9"/>
  <c r="FG121" i="9"/>
  <c r="FF121" i="9"/>
  <c r="FE121" i="9"/>
  <c r="FD121" i="9"/>
  <c r="FC121" i="9"/>
  <c r="FB121" i="9"/>
  <c r="FA121" i="9"/>
  <c r="EZ121" i="9"/>
  <c r="EY121" i="9"/>
  <c r="EX121" i="9"/>
  <c r="EW121" i="9"/>
  <c r="EV121" i="9"/>
  <c r="EU121" i="9"/>
  <c r="ET121" i="9"/>
  <c r="ES121" i="9"/>
  <c r="ER121" i="9"/>
  <c r="EQ121" i="9"/>
  <c r="EP121" i="9"/>
  <c r="EO121" i="9"/>
  <c r="EN121" i="9"/>
  <c r="EM121" i="9"/>
  <c r="EL121" i="9"/>
  <c r="EK121" i="9"/>
  <c r="EJ121" i="9"/>
  <c r="EI121" i="9"/>
  <c r="EH121" i="9"/>
  <c r="EG121" i="9"/>
  <c r="EF121" i="9"/>
  <c r="EE121" i="9"/>
  <c r="ED121" i="9"/>
  <c r="EC121" i="9"/>
  <c r="EB121" i="9"/>
  <c r="EA121" i="9"/>
  <c r="DZ121" i="9"/>
  <c r="DY121" i="9"/>
  <c r="DX121" i="9"/>
  <c r="DW121" i="9"/>
  <c r="DV121" i="9"/>
  <c r="DU121" i="9"/>
  <c r="DT121" i="9"/>
  <c r="DS121" i="9"/>
  <c r="DR121" i="9"/>
  <c r="DQ121" i="9"/>
  <c r="DP121" i="9"/>
  <c r="DO121" i="9"/>
  <c r="DN121" i="9"/>
  <c r="DM121" i="9"/>
  <c r="DL121" i="9"/>
  <c r="DK121" i="9"/>
  <c r="DJ121" i="9"/>
  <c r="DI121" i="9"/>
  <c r="DH121" i="9"/>
  <c r="DG121" i="9"/>
  <c r="DF121" i="9"/>
  <c r="DE121" i="9"/>
  <c r="DD121" i="9"/>
  <c r="DC121" i="9"/>
  <c r="DB121" i="9"/>
  <c r="DA121" i="9"/>
  <c r="CZ121" i="9"/>
  <c r="CY121" i="9"/>
  <c r="CX121" i="9"/>
  <c r="CW121" i="9"/>
  <c r="CV121" i="9"/>
  <c r="CU121" i="9"/>
  <c r="CT121" i="9"/>
  <c r="CS121" i="9"/>
  <c r="CR121" i="9"/>
  <c r="CQ121" i="9"/>
  <c r="CP121" i="9"/>
  <c r="CO121" i="9"/>
  <c r="CN121" i="9"/>
  <c r="CM121" i="9"/>
  <c r="CL121" i="9"/>
  <c r="CK121" i="9"/>
  <c r="CJ121" i="9"/>
  <c r="CI121" i="9"/>
  <c r="CH121" i="9"/>
  <c r="CG121" i="9"/>
  <c r="CF121" i="9"/>
  <c r="CE121" i="9"/>
  <c r="CD121" i="9"/>
  <c r="CC121" i="9"/>
  <c r="CB121" i="9"/>
  <c r="CA121" i="9"/>
  <c r="BZ121" i="9"/>
  <c r="BY121" i="9"/>
  <c r="BX121" i="9"/>
  <c r="BW121" i="9"/>
  <c r="BV121" i="9"/>
  <c r="BU121" i="9"/>
  <c r="BT121" i="9"/>
  <c r="BS121" i="9"/>
  <c r="BR121" i="9"/>
  <c r="BQ121" i="9"/>
  <c r="BP121" i="9"/>
  <c r="BO121" i="9"/>
  <c r="BN121" i="9"/>
  <c r="BM121" i="9"/>
  <c r="BL121" i="9"/>
  <c r="BK121" i="9"/>
  <c r="BJ121" i="9"/>
  <c r="BI121" i="9"/>
  <c r="BH121" i="9"/>
  <c r="BG121" i="9"/>
  <c r="BF121" i="9"/>
  <c r="BE121" i="9"/>
  <c r="BD121" i="9"/>
  <c r="BC121" i="9"/>
  <c r="BB121" i="9"/>
  <c r="BA121" i="9"/>
  <c r="AZ121" i="9"/>
  <c r="AY121" i="9"/>
  <c r="AX121" i="9"/>
  <c r="AW121" i="9"/>
  <c r="AV121" i="9"/>
  <c r="AU121" i="9"/>
  <c r="AT121" i="9"/>
  <c r="AS121"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P121" i="9"/>
  <c r="O121" i="9"/>
  <c r="N121" i="9"/>
  <c r="M121" i="9"/>
  <c r="L121" i="9"/>
  <c r="K121" i="9"/>
  <c r="J121" i="9"/>
  <c r="I121" i="9"/>
  <c r="H121" i="9"/>
  <c r="G121" i="9"/>
  <c r="F121" i="9"/>
  <c r="E121" i="9"/>
  <c r="D121" i="9"/>
  <c r="C121" i="9"/>
  <c r="B121" i="9"/>
  <c r="UB120" i="9"/>
  <c r="UA120" i="9"/>
  <c r="TZ120" i="9"/>
  <c r="TY120" i="9"/>
  <c r="TX120" i="9"/>
  <c r="TW120" i="9"/>
  <c r="TV120" i="9"/>
  <c r="TU120" i="9"/>
  <c r="TT120" i="9"/>
  <c r="TS120" i="9"/>
  <c r="TR120" i="9"/>
  <c r="TQ120" i="9"/>
  <c r="TP120" i="9"/>
  <c r="TO120" i="9"/>
  <c r="TN120" i="9"/>
  <c r="TM120" i="9"/>
  <c r="TL120" i="9"/>
  <c r="TK120" i="9"/>
  <c r="TJ120" i="9"/>
  <c r="TI120" i="9"/>
  <c r="TH120" i="9"/>
  <c r="TG120" i="9"/>
  <c r="TF120" i="9"/>
  <c r="TE120" i="9"/>
  <c r="TD120" i="9"/>
  <c r="TC120" i="9"/>
  <c r="TB120" i="9"/>
  <c r="TA120" i="9"/>
  <c r="SZ120" i="9"/>
  <c r="SY120" i="9"/>
  <c r="SX120" i="9"/>
  <c r="SW120" i="9"/>
  <c r="SV120" i="9"/>
  <c r="SU120" i="9"/>
  <c r="ST120" i="9"/>
  <c r="SS120" i="9"/>
  <c r="SR120" i="9"/>
  <c r="SQ120" i="9"/>
  <c r="SP120" i="9"/>
  <c r="SO120" i="9"/>
  <c r="SN120" i="9"/>
  <c r="SM120" i="9"/>
  <c r="SL120" i="9"/>
  <c r="SK120" i="9"/>
  <c r="SJ120" i="9"/>
  <c r="SI120" i="9"/>
  <c r="SH120" i="9"/>
  <c r="SG120" i="9"/>
  <c r="SF120" i="9"/>
  <c r="SE120" i="9"/>
  <c r="SD120" i="9"/>
  <c r="SC120" i="9"/>
  <c r="SB120" i="9"/>
  <c r="SA120" i="9"/>
  <c r="RZ120" i="9"/>
  <c r="RY120" i="9"/>
  <c r="RX120" i="9"/>
  <c r="RW120" i="9"/>
  <c r="RV120" i="9"/>
  <c r="RU120" i="9"/>
  <c r="RT120" i="9"/>
  <c r="RS120" i="9"/>
  <c r="RR120" i="9"/>
  <c r="RQ120" i="9"/>
  <c r="RP120" i="9"/>
  <c r="RO120" i="9"/>
  <c r="RN120" i="9"/>
  <c r="RM120" i="9"/>
  <c r="RL120" i="9"/>
  <c r="RK120" i="9"/>
  <c r="RJ120" i="9"/>
  <c r="RI120" i="9"/>
  <c r="RH120" i="9"/>
  <c r="RG120" i="9"/>
  <c r="RF120" i="9"/>
  <c r="RE120" i="9"/>
  <c r="RD120" i="9"/>
  <c r="RC120" i="9"/>
  <c r="RB120" i="9"/>
  <c r="RA120" i="9"/>
  <c r="QZ120" i="9"/>
  <c r="QY120" i="9"/>
  <c r="QX120" i="9"/>
  <c r="QW120" i="9"/>
  <c r="QV120" i="9"/>
  <c r="QU120" i="9"/>
  <c r="QT120" i="9"/>
  <c r="QS120" i="9"/>
  <c r="QR120" i="9"/>
  <c r="QQ120" i="9"/>
  <c r="QP120" i="9"/>
  <c r="QO120" i="9"/>
  <c r="QN120" i="9"/>
  <c r="QM120" i="9"/>
  <c r="QL120" i="9"/>
  <c r="QK120" i="9"/>
  <c r="QJ120" i="9"/>
  <c r="QI120" i="9"/>
  <c r="QH120" i="9"/>
  <c r="QG120" i="9"/>
  <c r="QF120" i="9"/>
  <c r="QE120" i="9"/>
  <c r="QD120" i="9"/>
  <c r="QC120" i="9"/>
  <c r="QB120" i="9"/>
  <c r="QA120" i="9"/>
  <c r="PZ120" i="9"/>
  <c r="PY120" i="9"/>
  <c r="PX120" i="9"/>
  <c r="PW120" i="9"/>
  <c r="PV120" i="9"/>
  <c r="PU120" i="9"/>
  <c r="PT120" i="9"/>
  <c r="PS120" i="9"/>
  <c r="PR120" i="9"/>
  <c r="PQ120" i="9"/>
  <c r="PP120" i="9"/>
  <c r="PO120" i="9"/>
  <c r="PN120" i="9"/>
  <c r="PM120" i="9"/>
  <c r="PL120" i="9"/>
  <c r="PK120" i="9"/>
  <c r="PJ120" i="9"/>
  <c r="PI120" i="9"/>
  <c r="PH120" i="9"/>
  <c r="PG120" i="9"/>
  <c r="PF120" i="9"/>
  <c r="PE120" i="9"/>
  <c r="PD120" i="9"/>
  <c r="PC120" i="9"/>
  <c r="PB120" i="9"/>
  <c r="PA120" i="9"/>
  <c r="OZ120" i="9"/>
  <c r="OY120" i="9"/>
  <c r="OX120" i="9"/>
  <c r="OW120" i="9"/>
  <c r="OV120" i="9"/>
  <c r="OU120" i="9"/>
  <c r="OT120" i="9"/>
  <c r="OS120" i="9"/>
  <c r="OR120" i="9"/>
  <c r="OQ120" i="9"/>
  <c r="OP120" i="9"/>
  <c r="OO120" i="9"/>
  <c r="ON120" i="9"/>
  <c r="OM120" i="9"/>
  <c r="OL120" i="9"/>
  <c r="OK120" i="9"/>
  <c r="OJ120" i="9"/>
  <c r="OI120" i="9"/>
  <c r="OH120" i="9"/>
  <c r="OG120" i="9"/>
  <c r="OF120" i="9"/>
  <c r="OE120" i="9"/>
  <c r="OD120" i="9"/>
  <c r="OC120" i="9"/>
  <c r="OB120" i="9"/>
  <c r="OA120" i="9"/>
  <c r="NZ120" i="9"/>
  <c r="NY120" i="9"/>
  <c r="NX120" i="9"/>
  <c r="NW120" i="9"/>
  <c r="NV120" i="9"/>
  <c r="NU120" i="9"/>
  <c r="NT120" i="9"/>
  <c r="NS120" i="9"/>
  <c r="NR120" i="9"/>
  <c r="NQ120" i="9"/>
  <c r="NP120" i="9"/>
  <c r="NO120" i="9"/>
  <c r="NN120" i="9"/>
  <c r="NM120" i="9"/>
  <c r="NL120" i="9"/>
  <c r="NK120" i="9"/>
  <c r="NJ120" i="9"/>
  <c r="NI120" i="9"/>
  <c r="NH120" i="9"/>
  <c r="NG120" i="9"/>
  <c r="NF120" i="9"/>
  <c r="NE120" i="9"/>
  <c r="ND120" i="9"/>
  <c r="NC120" i="9"/>
  <c r="NB120" i="9"/>
  <c r="NA120" i="9"/>
  <c r="MZ120" i="9"/>
  <c r="MY120" i="9"/>
  <c r="MX120" i="9"/>
  <c r="MW120" i="9"/>
  <c r="MV120" i="9"/>
  <c r="MU120" i="9"/>
  <c r="MT120" i="9"/>
  <c r="MS120" i="9"/>
  <c r="MR120" i="9"/>
  <c r="MQ120" i="9"/>
  <c r="MP120" i="9"/>
  <c r="MO120" i="9"/>
  <c r="MN120" i="9"/>
  <c r="MM120" i="9"/>
  <c r="ML120" i="9"/>
  <c r="MK120" i="9"/>
  <c r="MJ120" i="9"/>
  <c r="MI120" i="9"/>
  <c r="MH120" i="9"/>
  <c r="MG120" i="9"/>
  <c r="MF120" i="9"/>
  <c r="ME120" i="9"/>
  <c r="MD120" i="9"/>
  <c r="MC120" i="9"/>
  <c r="MB120" i="9"/>
  <c r="MA120" i="9"/>
  <c r="LZ120" i="9"/>
  <c r="LY120" i="9"/>
  <c r="LX120" i="9"/>
  <c r="LW120" i="9"/>
  <c r="LV120" i="9"/>
  <c r="LU120" i="9"/>
  <c r="LT120" i="9"/>
  <c r="LS120" i="9"/>
  <c r="LR120" i="9"/>
  <c r="LQ120" i="9"/>
  <c r="LP120" i="9"/>
  <c r="LO120" i="9"/>
  <c r="LN120" i="9"/>
  <c r="LM120" i="9"/>
  <c r="LL120" i="9"/>
  <c r="LK120" i="9"/>
  <c r="LJ120" i="9"/>
  <c r="LI120" i="9"/>
  <c r="LH120" i="9"/>
  <c r="LG120" i="9"/>
  <c r="LF120" i="9"/>
  <c r="LE120" i="9"/>
  <c r="LD120" i="9"/>
  <c r="LC120" i="9"/>
  <c r="LB120" i="9"/>
  <c r="LA120" i="9"/>
  <c r="KZ120" i="9"/>
  <c r="KY120" i="9"/>
  <c r="KX120" i="9"/>
  <c r="KW120" i="9"/>
  <c r="KV120" i="9"/>
  <c r="KU120" i="9"/>
  <c r="KT120" i="9"/>
  <c r="KS120" i="9"/>
  <c r="KR120" i="9"/>
  <c r="KQ120" i="9"/>
  <c r="KP120" i="9"/>
  <c r="KO120" i="9"/>
  <c r="KN120" i="9"/>
  <c r="KM120" i="9"/>
  <c r="KL120" i="9"/>
  <c r="KK120" i="9"/>
  <c r="KJ120" i="9"/>
  <c r="KI120" i="9"/>
  <c r="KH120" i="9"/>
  <c r="KG120" i="9"/>
  <c r="KF120" i="9"/>
  <c r="KE120" i="9"/>
  <c r="KD120" i="9"/>
  <c r="KC120" i="9"/>
  <c r="KB120" i="9"/>
  <c r="KA120" i="9"/>
  <c r="JZ120" i="9"/>
  <c r="JY120" i="9"/>
  <c r="JX120" i="9"/>
  <c r="JW120" i="9"/>
  <c r="JV120" i="9"/>
  <c r="JU120" i="9"/>
  <c r="JT120" i="9"/>
  <c r="JS120" i="9"/>
  <c r="JR120" i="9"/>
  <c r="JQ120" i="9"/>
  <c r="JP120" i="9"/>
  <c r="JO120" i="9"/>
  <c r="JN120" i="9"/>
  <c r="JM120" i="9"/>
  <c r="JL120" i="9"/>
  <c r="JK120" i="9"/>
  <c r="JJ120" i="9"/>
  <c r="JI120" i="9"/>
  <c r="JH120" i="9"/>
  <c r="JG120" i="9"/>
  <c r="JF120" i="9"/>
  <c r="JE120" i="9"/>
  <c r="JD120" i="9"/>
  <c r="JC120" i="9"/>
  <c r="JB120" i="9"/>
  <c r="JA120" i="9"/>
  <c r="IZ120" i="9"/>
  <c r="IY120" i="9"/>
  <c r="IX120" i="9"/>
  <c r="IW120" i="9"/>
  <c r="IV120" i="9"/>
  <c r="IU120" i="9"/>
  <c r="IT120" i="9"/>
  <c r="IS120" i="9"/>
  <c r="IR120" i="9"/>
  <c r="IQ120" i="9"/>
  <c r="IP120" i="9"/>
  <c r="IO120" i="9"/>
  <c r="IN120" i="9"/>
  <c r="IM120" i="9"/>
  <c r="IL120" i="9"/>
  <c r="IK120" i="9"/>
  <c r="IJ120" i="9"/>
  <c r="II120" i="9"/>
  <c r="IH120" i="9"/>
  <c r="IG120" i="9"/>
  <c r="IF120" i="9"/>
  <c r="IE120" i="9"/>
  <c r="ID120" i="9"/>
  <c r="IC120" i="9"/>
  <c r="IB120" i="9"/>
  <c r="IA120" i="9"/>
  <c r="HZ120" i="9"/>
  <c r="HY120" i="9"/>
  <c r="HX120" i="9"/>
  <c r="HW120" i="9"/>
  <c r="HV120" i="9"/>
  <c r="HU120" i="9"/>
  <c r="HT120" i="9"/>
  <c r="HS120" i="9"/>
  <c r="HR120" i="9"/>
  <c r="HQ120" i="9"/>
  <c r="HP120" i="9"/>
  <c r="HO120" i="9"/>
  <c r="HN120" i="9"/>
  <c r="HM120" i="9"/>
  <c r="HL120" i="9"/>
  <c r="HK120" i="9"/>
  <c r="HJ120" i="9"/>
  <c r="HI120" i="9"/>
  <c r="HH120" i="9"/>
  <c r="HG120" i="9"/>
  <c r="HF120" i="9"/>
  <c r="HE120" i="9"/>
  <c r="HD120" i="9"/>
  <c r="HC120" i="9"/>
  <c r="HB120" i="9"/>
  <c r="HA120" i="9"/>
  <c r="GZ120" i="9"/>
  <c r="GY120" i="9"/>
  <c r="GX120" i="9"/>
  <c r="GW120" i="9"/>
  <c r="GV120" i="9"/>
  <c r="GU120" i="9"/>
  <c r="GT120" i="9"/>
  <c r="GS120" i="9"/>
  <c r="GR120" i="9"/>
  <c r="GQ120" i="9"/>
  <c r="GP120" i="9"/>
  <c r="GO120" i="9"/>
  <c r="GN120" i="9"/>
  <c r="GM120" i="9"/>
  <c r="GL120" i="9"/>
  <c r="GK120" i="9"/>
  <c r="GJ120" i="9"/>
  <c r="GI120" i="9"/>
  <c r="GH120" i="9"/>
  <c r="GG120" i="9"/>
  <c r="GF120" i="9"/>
  <c r="GE120" i="9"/>
  <c r="GD120" i="9"/>
  <c r="GC120" i="9"/>
  <c r="GB120" i="9"/>
  <c r="GA120" i="9"/>
  <c r="FZ120" i="9"/>
  <c r="FY120" i="9"/>
  <c r="FX120" i="9"/>
  <c r="FW120" i="9"/>
  <c r="FV120" i="9"/>
  <c r="FU120" i="9"/>
  <c r="FT120" i="9"/>
  <c r="FS120" i="9"/>
  <c r="FR120" i="9"/>
  <c r="FQ120" i="9"/>
  <c r="FP120" i="9"/>
  <c r="FO120" i="9"/>
  <c r="FN120" i="9"/>
  <c r="FM120" i="9"/>
  <c r="FL120" i="9"/>
  <c r="FK120" i="9"/>
  <c r="FJ120" i="9"/>
  <c r="FI120" i="9"/>
  <c r="FH120" i="9"/>
  <c r="FG120" i="9"/>
  <c r="FF120" i="9"/>
  <c r="FE120" i="9"/>
  <c r="FD120" i="9"/>
  <c r="FC120" i="9"/>
  <c r="FB120" i="9"/>
  <c r="FA120" i="9"/>
  <c r="EZ120" i="9"/>
  <c r="EY120" i="9"/>
  <c r="EX120" i="9"/>
  <c r="EW120" i="9"/>
  <c r="EV120" i="9"/>
  <c r="EU120" i="9"/>
  <c r="ET120" i="9"/>
  <c r="ES120" i="9"/>
  <c r="ER120" i="9"/>
  <c r="EQ120" i="9"/>
  <c r="EP120" i="9"/>
  <c r="EO120" i="9"/>
  <c r="EN120" i="9"/>
  <c r="EM120" i="9"/>
  <c r="EL120" i="9"/>
  <c r="EK120" i="9"/>
  <c r="EJ120" i="9"/>
  <c r="EI120" i="9"/>
  <c r="EH120" i="9"/>
  <c r="EG120" i="9"/>
  <c r="EF120" i="9"/>
  <c r="EE120" i="9"/>
  <c r="ED120" i="9"/>
  <c r="EC120" i="9"/>
  <c r="EB120" i="9"/>
  <c r="EA120" i="9"/>
  <c r="DZ120" i="9"/>
  <c r="DY120" i="9"/>
  <c r="DX120" i="9"/>
  <c r="DW120" i="9"/>
  <c r="DV120" i="9"/>
  <c r="DU120" i="9"/>
  <c r="DT120" i="9"/>
  <c r="DS120" i="9"/>
  <c r="DR120" i="9"/>
  <c r="DQ120" i="9"/>
  <c r="DP120" i="9"/>
  <c r="DO120" i="9"/>
  <c r="DN120" i="9"/>
  <c r="DM120" i="9"/>
  <c r="DL120" i="9"/>
  <c r="DK120" i="9"/>
  <c r="DJ120" i="9"/>
  <c r="DI120" i="9"/>
  <c r="DH120" i="9"/>
  <c r="DG120" i="9"/>
  <c r="DF120" i="9"/>
  <c r="DE120" i="9"/>
  <c r="DD120" i="9"/>
  <c r="DC120" i="9"/>
  <c r="DB120" i="9"/>
  <c r="DA120" i="9"/>
  <c r="CZ120" i="9"/>
  <c r="CY120" i="9"/>
  <c r="CX120" i="9"/>
  <c r="CW120" i="9"/>
  <c r="CV120" i="9"/>
  <c r="CU120" i="9"/>
  <c r="CT120" i="9"/>
  <c r="CS120" i="9"/>
  <c r="CR120" i="9"/>
  <c r="CQ120" i="9"/>
  <c r="CP120" i="9"/>
  <c r="CO120" i="9"/>
  <c r="CN120" i="9"/>
  <c r="CM120" i="9"/>
  <c r="CL120" i="9"/>
  <c r="CK120" i="9"/>
  <c r="CJ120" i="9"/>
  <c r="CI120" i="9"/>
  <c r="CH120" i="9"/>
  <c r="CG120" i="9"/>
  <c r="CF120" i="9"/>
  <c r="CE120" i="9"/>
  <c r="CD120" i="9"/>
  <c r="CC120" i="9"/>
  <c r="CB120" i="9"/>
  <c r="CA120" i="9"/>
  <c r="BZ120" i="9"/>
  <c r="BY120" i="9"/>
  <c r="BX120" i="9"/>
  <c r="BW120" i="9"/>
  <c r="BV120" i="9"/>
  <c r="BU120" i="9"/>
  <c r="BT120" i="9"/>
  <c r="BS120" i="9"/>
  <c r="BR120" i="9"/>
  <c r="BQ120" i="9"/>
  <c r="BP120" i="9"/>
  <c r="BO120" i="9"/>
  <c r="BN120" i="9"/>
  <c r="BM120" i="9"/>
  <c r="BL120" i="9"/>
  <c r="BK120" i="9"/>
  <c r="BJ120" i="9"/>
  <c r="BI120" i="9"/>
  <c r="BH120" i="9"/>
  <c r="BG120" i="9"/>
  <c r="BF120" i="9"/>
  <c r="BE120" i="9"/>
  <c r="BD120" i="9"/>
  <c r="BC120" i="9"/>
  <c r="BB120" i="9"/>
  <c r="BA120" i="9"/>
  <c r="AZ120" i="9"/>
  <c r="AY120" i="9"/>
  <c r="AX120" i="9"/>
  <c r="AW120" i="9"/>
  <c r="AV120" i="9"/>
  <c r="AU120" i="9"/>
  <c r="AT120" i="9"/>
  <c r="AS120"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P120" i="9"/>
  <c r="O120" i="9"/>
  <c r="N120" i="9"/>
  <c r="M120" i="9"/>
  <c r="L120" i="9"/>
  <c r="K120" i="9"/>
  <c r="J120" i="9"/>
  <c r="I120" i="9"/>
  <c r="H120" i="9"/>
  <c r="G120" i="9"/>
  <c r="F120" i="9"/>
  <c r="E120" i="9"/>
  <c r="D120" i="9"/>
  <c r="C120" i="9"/>
  <c r="B120" i="9"/>
  <c r="UB119" i="9"/>
  <c r="UA119" i="9"/>
  <c r="TZ119" i="9"/>
  <c r="TY119" i="9"/>
  <c r="TX119" i="9"/>
  <c r="TW119" i="9"/>
  <c r="TV119" i="9"/>
  <c r="TU119" i="9"/>
  <c r="TT119" i="9"/>
  <c r="TS119" i="9"/>
  <c r="TR119" i="9"/>
  <c r="TQ119" i="9"/>
  <c r="TP119" i="9"/>
  <c r="TO119" i="9"/>
  <c r="TN119" i="9"/>
  <c r="TM119" i="9"/>
  <c r="TL119" i="9"/>
  <c r="TK119" i="9"/>
  <c r="TJ119" i="9"/>
  <c r="TI119" i="9"/>
  <c r="TH119" i="9"/>
  <c r="TG119" i="9"/>
  <c r="TF119" i="9"/>
  <c r="TE119" i="9"/>
  <c r="TD119" i="9"/>
  <c r="TC119" i="9"/>
  <c r="TB119" i="9"/>
  <c r="TA119" i="9"/>
  <c r="SZ119" i="9"/>
  <c r="SY119" i="9"/>
  <c r="SX119" i="9"/>
  <c r="SW119" i="9"/>
  <c r="SV119" i="9"/>
  <c r="SU119" i="9"/>
  <c r="ST119" i="9"/>
  <c r="SS119" i="9"/>
  <c r="SR119" i="9"/>
  <c r="SQ119" i="9"/>
  <c r="SP119" i="9"/>
  <c r="SO119" i="9"/>
  <c r="SN119" i="9"/>
  <c r="SM119" i="9"/>
  <c r="SL119" i="9"/>
  <c r="SK119" i="9"/>
  <c r="SJ119" i="9"/>
  <c r="SI119" i="9"/>
  <c r="SH119" i="9"/>
  <c r="SG119" i="9"/>
  <c r="SF119" i="9"/>
  <c r="SE119" i="9"/>
  <c r="SD119" i="9"/>
  <c r="SC119" i="9"/>
  <c r="SB119" i="9"/>
  <c r="SA119" i="9"/>
  <c r="RZ119" i="9"/>
  <c r="RY119" i="9"/>
  <c r="RX119" i="9"/>
  <c r="RW119" i="9"/>
  <c r="RV119" i="9"/>
  <c r="RU119" i="9"/>
  <c r="RT119" i="9"/>
  <c r="RS119" i="9"/>
  <c r="RR119" i="9"/>
  <c r="RQ119" i="9"/>
  <c r="RP119" i="9"/>
  <c r="RO119" i="9"/>
  <c r="RN119" i="9"/>
  <c r="RM119" i="9"/>
  <c r="RL119" i="9"/>
  <c r="RK119" i="9"/>
  <c r="RJ119" i="9"/>
  <c r="RI119" i="9"/>
  <c r="RH119" i="9"/>
  <c r="RG119" i="9"/>
  <c r="RF119" i="9"/>
  <c r="RE119" i="9"/>
  <c r="RD119" i="9"/>
  <c r="RC119" i="9"/>
  <c r="RB119" i="9"/>
  <c r="RA119" i="9"/>
  <c r="QZ119" i="9"/>
  <c r="QY119" i="9"/>
  <c r="QX119" i="9"/>
  <c r="QW119" i="9"/>
  <c r="QV119" i="9"/>
  <c r="QU119" i="9"/>
  <c r="QT119" i="9"/>
  <c r="QS119" i="9"/>
  <c r="QR119" i="9"/>
  <c r="QQ119" i="9"/>
  <c r="QP119" i="9"/>
  <c r="QO119" i="9"/>
  <c r="QN119" i="9"/>
  <c r="QM119" i="9"/>
  <c r="QL119" i="9"/>
  <c r="QK119" i="9"/>
  <c r="QJ119" i="9"/>
  <c r="QI119" i="9"/>
  <c r="QH119" i="9"/>
  <c r="QG119" i="9"/>
  <c r="QF119" i="9"/>
  <c r="QE119" i="9"/>
  <c r="QD119" i="9"/>
  <c r="QC119" i="9"/>
  <c r="QB119" i="9"/>
  <c r="QA119" i="9"/>
  <c r="PZ119" i="9"/>
  <c r="PY119" i="9"/>
  <c r="PX119" i="9"/>
  <c r="PW119" i="9"/>
  <c r="PV119" i="9"/>
  <c r="PU119" i="9"/>
  <c r="PT119" i="9"/>
  <c r="PS119" i="9"/>
  <c r="PR119" i="9"/>
  <c r="PQ119" i="9"/>
  <c r="PP119" i="9"/>
  <c r="PO119" i="9"/>
  <c r="PN119" i="9"/>
  <c r="PM119" i="9"/>
  <c r="PL119" i="9"/>
  <c r="PK119" i="9"/>
  <c r="PJ119" i="9"/>
  <c r="PI119" i="9"/>
  <c r="PH119" i="9"/>
  <c r="PG119" i="9"/>
  <c r="PF119" i="9"/>
  <c r="PE119" i="9"/>
  <c r="PD119" i="9"/>
  <c r="PC119" i="9"/>
  <c r="PB119" i="9"/>
  <c r="PA119" i="9"/>
  <c r="OZ119" i="9"/>
  <c r="OY119" i="9"/>
  <c r="OX119" i="9"/>
  <c r="OW119" i="9"/>
  <c r="OV119" i="9"/>
  <c r="OU119" i="9"/>
  <c r="OT119" i="9"/>
  <c r="OS119" i="9"/>
  <c r="OR119" i="9"/>
  <c r="OQ119" i="9"/>
  <c r="OP119" i="9"/>
  <c r="OO119" i="9"/>
  <c r="ON119" i="9"/>
  <c r="OM119" i="9"/>
  <c r="OL119" i="9"/>
  <c r="OK119" i="9"/>
  <c r="OJ119" i="9"/>
  <c r="OI119" i="9"/>
  <c r="OH119" i="9"/>
  <c r="OG119" i="9"/>
  <c r="OF119" i="9"/>
  <c r="OE119" i="9"/>
  <c r="OD119" i="9"/>
  <c r="OC119" i="9"/>
  <c r="OB119" i="9"/>
  <c r="OA119" i="9"/>
  <c r="NZ119" i="9"/>
  <c r="NY119" i="9"/>
  <c r="NX119" i="9"/>
  <c r="NW119" i="9"/>
  <c r="NV119" i="9"/>
  <c r="NU119" i="9"/>
  <c r="NT119" i="9"/>
  <c r="NS119" i="9"/>
  <c r="NR119" i="9"/>
  <c r="NQ119" i="9"/>
  <c r="NP119" i="9"/>
  <c r="NO119" i="9"/>
  <c r="NN119" i="9"/>
  <c r="NM119" i="9"/>
  <c r="NL119" i="9"/>
  <c r="NK119" i="9"/>
  <c r="NJ119" i="9"/>
  <c r="NI119" i="9"/>
  <c r="NH119" i="9"/>
  <c r="NG119" i="9"/>
  <c r="NF119" i="9"/>
  <c r="NE119" i="9"/>
  <c r="ND119" i="9"/>
  <c r="NC119" i="9"/>
  <c r="NB119" i="9"/>
  <c r="NA119" i="9"/>
  <c r="MZ119" i="9"/>
  <c r="MY119" i="9"/>
  <c r="MX119" i="9"/>
  <c r="MW119" i="9"/>
  <c r="MV119" i="9"/>
  <c r="MU119" i="9"/>
  <c r="MT119" i="9"/>
  <c r="MS119" i="9"/>
  <c r="MR119" i="9"/>
  <c r="MQ119" i="9"/>
  <c r="MP119" i="9"/>
  <c r="MO119" i="9"/>
  <c r="MN119" i="9"/>
  <c r="MM119" i="9"/>
  <c r="ML119" i="9"/>
  <c r="MK119" i="9"/>
  <c r="MJ119" i="9"/>
  <c r="MI119" i="9"/>
  <c r="MH119" i="9"/>
  <c r="MG119" i="9"/>
  <c r="MF119" i="9"/>
  <c r="ME119" i="9"/>
  <c r="MD119" i="9"/>
  <c r="MC119" i="9"/>
  <c r="MB119" i="9"/>
  <c r="MA119" i="9"/>
  <c r="LZ119" i="9"/>
  <c r="LY119" i="9"/>
  <c r="LX119" i="9"/>
  <c r="LW119" i="9"/>
  <c r="LV119" i="9"/>
  <c r="LU119" i="9"/>
  <c r="LT119" i="9"/>
  <c r="LS119" i="9"/>
  <c r="LR119" i="9"/>
  <c r="LQ119" i="9"/>
  <c r="LP119" i="9"/>
  <c r="LO119" i="9"/>
  <c r="LN119" i="9"/>
  <c r="LM119" i="9"/>
  <c r="LL119" i="9"/>
  <c r="LK119" i="9"/>
  <c r="LJ119" i="9"/>
  <c r="LI119" i="9"/>
  <c r="LH119" i="9"/>
  <c r="LG119" i="9"/>
  <c r="LF119" i="9"/>
  <c r="LE119" i="9"/>
  <c r="LD119" i="9"/>
  <c r="LC119" i="9"/>
  <c r="LB119" i="9"/>
  <c r="LA119" i="9"/>
  <c r="KZ119" i="9"/>
  <c r="KY119" i="9"/>
  <c r="KX119" i="9"/>
  <c r="KW119" i="9"/>
  <c r="KV119" i="9"/>
  <c r="KU119" i="9"/>
  <c r="KT119" i="9"/>
  <c r="KS119" i="9"/>
  <c r="KR119" i="9"/>
  <c r="KQ119" i="9"/>
  <c r="KP119" i="9"/>
  <c r="KO119" i="9"/>
  <c r="KN119" i="9"/>
  <c r="KM119" i="9"/>
  <c r="KL119" i="9"/>
  <c r="KK119" i="9"/>
  <c r="KJ119" i="9"/>
  <c r="KI119" i="9"/>
  <c r="KH119" i="9"/>
  <c r="KG119" i="9"/>
  <c r="KF119" i="9"/>
  <c r="KE119" i="9"/>
  <c r="KD119" i="9"/>
  <c r="KC119" i="9"/>
  <c r="KB119" i="9"/>
  <c r="KA119" i="9"/>
  <c r="JZ119" i="9"/>
  <c r="JY119" i="9"/>
  <c r="JX119" i="9"/>
  <c r="JW119" i="9"/>
  <c r="JV119" i="9"/>
  <c r="JU119" i="9"/>
  <c r="JT119" i="9"/>
  <c r="JS119" i="9"/>
  <c r="JR119" i="9"/>
  <c r="JQ119" i="9"/>
  <c r="JP119" i="9"/>
  <c r="JO119" i="9"/>
  <c r="JN119" i="9"/>
  <c r="JM119" i="9"/>
  <c r="JL119" i="9"/>
  <c r="JK119" i="9"/>
  <c r="JJ119" i="9"/>
  <c r="JI119" i="9"/>
  <c r="JH119" i="9"/>
  <c r="JG119" i="9"/>
  <c r="JF119" i="9"/>
  <c r="JE119" i="9"/>
  <c r="JD119" i="9"/>
  <c r="JC119" i="9"/>
  <c r="JB119" i="9"/>
  <c r="JA119" i="9"/>
  <c r="IZ119" i="9"/>
  <c r="IY119" i="9"/>
  <c r="IX119" i="9"/>
  <c r="IW119" i="9"/>
  <c r="IV119" i="9"/>
  <c r="IU119" i="9"/>
  <c r="IT119" i="9"/>
  <c r="IS119" i="9"/>
  <c r="IR119" i="9"/>
  <c r="IQ119" i="9"/>
  <c r="IP119" i="9"/>
  <c r="IO119" i="9"/>
  <c r="IN119" i="9"/>
  <c r="IM119" i="9"/>
  <c r="IL119" i="9"/>
  <c r="IK119" i="9"/>
  <c r="IJ119" i="9"/>
  <c r="II119" i="9"/>
  <c r="IH119" i="9"/>
  <c r="IG119" i="9"/>
  <c r="IF119" i="9"/>
  <c r="IE119" i="9"/>
  <c r="ID119" i="9"/>
  <c r="IC119" i="9"/>
  <c r="IB119" i="9"/>
  <c r="IA119" i="9"/>
  <c r="HZ119" i="9"/>
  <c r="HY119" i="9"/>
  <c r="HX119" i="9"/>
  <c r="HW119" i="9"/>
  <c r="HV119" i="9"/>
  <c r="HU119" i="9"/>
  <c r="HT119" i="9"/>
  <c r="HS119" i="9"/>
  <c r="HR119" i="9"/>
  <c r="HQ119" i="9"/>
  <c r="HP119" i="9"/>
  <c r="HO119" i="9"/>
  <c r="HN119" i="9"/>
  <c r="HM119" i="9"/>
  <c r="HL119" i="9"/>
  <c r="HK119" i="9"/>
  <c r="HJ119" i="9"/>
  <c r="HI119" i="9"/>
  <c r="HH119" i="9"/>
  <c r="HG119" i="9"/>
  <c r="HF119" i="9"/>
  <c r="HE119" i="9"/>
  <c r="HD119" i="9"/>
  <c r="HC119" i="9"/>
  <c r="HB119" i="9"/>
  <c r="HA119" i="9"/>
  <c r="GZ119" i="9"/>
  <c r="GY119" i="9"/>
  <c r="GX119" i="9"/>
  <c r="GW119" i="9"/>
  <c r="GV119" i="9"/>
  <c r="GU119" i="9"/>
  <c r="GT119" i="9"/>
  <c r="GS119" i="9"/>
  <c r="GR119" i="9"/>
  <c r="GQ119" i="9"/>
  <c r="GP119" i="9"/>
  <c r="GO119" i="9"/>
  <c r="GN119" i="9"/>
  <c r="GM119" i="9"/>
  <c r="GL119" i="9"/>
  <c r="GK119" i="9"/>
  <c r="GJ119" i="9"/>
  <c r="GI119" i="9"/>
  <c r="GH119" i="9"/>
  <c r="GG119" i="9"/>
  <c r="GF119" i="9"/>
  <c r="GE119" i="9"/>
  <c r="GD119" i="9"/>
  <c r="GC119" i="9"/>
  <c r="GB119" i="9"/>
  <c r="GA119" i="9"/>
  <c r="FZ119" i="9"/>
  <c r="FY119" i="9"/>
  <c r="FX119" i="9"/>
  <c r="FW119" i="9"/>
  <c r="FV119" i="9"/>
  <c r="FU119" i="9"/>
  <c r="FT119" i="9"/>
  <c r="FS119" i="9"/>
  <c r="FR119" i="9"/>
  <c r="FQ119" i="9"/>
  <c r="FP119" i="9"/>
  <c r="FO119" i="9"/>
  <c r="FN119" i="9"/>
  <c r="FM119" i="9"/>
  <c r="FL119" i="9"/>
  <c r="FK119" i="9"/>
  <c r="FJ119" i="9"/>
  <c r="FI119" i="9"/>
  <c r="FH119" i="9"/>
  <c r="FG119" i="9"/>
  <c r="FF119" i="9"/>
  <c r="FE119" i="9"/>
  <c r="FD119" i="9"/>
  <c r="FC119" i="9"/>
  <c r="FB119" i="9"/>
  <c r="FA119" i="9"/>
  <c r="EZ119" i="9"/>
  <c r="EY119" i="9"/>
  <c r="EX119" i="9"/>
  <c r="EW119" i="9"/>
  <c r="EV119" i="9"/>
  <c r="EU119" i="9"/>
  <c r="ET119" i="9"/>
  <c r="ES119" i="9"/>
  <c r="ER119" i="9"/>
  <c r="EQ119" i="9"/>
  <c r="EP119" i="9"/>
  <c r="EO119" i="9"/>
  <c r="EN119" i="9"/>
  <c r="EM119" i="9"/>
  <c r="EL119" i="9"/>
  <c r="EK119" i="9"/>
  <c r="EJ119" i="9"/>
  <c r="EI119" i="9"/>
  <c r="EH119" i="9"/>
  <c r="EG119" i="9"/>
  <c r="EF119" i="9"/>
  <c r="EE119" i="9"/>
  <c r="ED119" i="9"/>
  <c r="EC119" i="9"/>
  <c r="EB119" i="9"/>
  <c r="EA119" i="9"/>
  <c r="DZ119" i="9"/>
  <c r="DY119" i="9"/>
  <c r="DX119" i="9"/>
  <c r="DW119" i="9"/>
  <c r="DV119" i="9"/>
  <c r="DU119" i="9"/>
  <c r="DT119" i="9"/>
  <c r="DS119" i="9"/>
  <c r="DR119" i="9"/>
  <c r="DQ119" i="9"/>
  <c r="DP119" i="9"/>
  <c r="DO119" i="9"/>
  <c r="DN119" i="9"/>
  <c r="DM119" i="9"/>
  <c r="DL119" i="9"/>
  <c r="DK119" i="9"/>
  <c r="DJ119" i="9"/>
  <c r="DI119" i="9"/>
  <c r="DH119" i="9"/>
  <c r="DG119" i="9"/>
  <c r="DF119" i="9"/>
  <c r="DE119" i="9"/>
  <c r="DD119" i="9"/>
  <c r="DC119" i="9"/>
  <c r="DB119" i="9"/>
  <c r="DA119" i="9"/>
  <c r="CZ119" i="9"/>
  <c r="CY119" i="9"/>
  <c r="CX119" i="9"/>
  <c r="CW119" i="9"/>
  <c r="CV119" i="9"/>
  <c r="CU119" i="9"/>
  <c r="CT119" i="9"/>
  <c r="CS119" i="9"/>
  <c r="CR119" i="9"/>
  <c r="CQ119" i="9"/>
  <c r="CP119" i="9"/>
  <c r="CO119" i="9"/>
  <c r="CN119" i="9"/>
  <c r="CM119" i="9"/>
  <c r="CL119" i="9"/>
  <c r="CK119" i="9"/>
  <c r="CJ119" i="9"/>
  <c r="CI119" i="9"/>
  <c r="CH119" i="9"/>
  <c r="CG119" i="9"/>
  <c r="CF119" i="9"/>
  <c r="CE119" i="9"/>
  <c r="CD119" i="9"/>
  <c r="CC119" i="9"/>
  <c r="CB119" i="9"/>
  <c r="CA119" i="9"/>
  <c r="BZ119" i="9"/>
  <c r="BY119" i="9"/>
  <c r="BX119" i="9"/>
  <c r="BW119" i="9"/>
  <c r="BV119" i="9"/>
  <c r="BU119" i="9"/>
  <c r="BT119" i="9"/>
  <c r="BS119" i="9"/>
  <c r="BR119" i="9"/>
  <c r="BQ119" i="9"/>
  <c r="BP119" i="9"/>
  <c r="BO119" i="9"/>
  <c r="BN119" i="9"/>
  <c r="BM119" i="9"/>
  <c r="BL119" i="9"/>
  <c r="BK119" i="9"/>
  <c r="BJ119" i="9"/>
  <c r="BI119" i="9"/>
  <c r="BH119" i="9"/>
  <c r="BG119" i="9"/>
  <c r="BF119" i="9"/>
  <c r="BE119" i="9"/>
  <c r="BD119" i="9"/>
  <c r="BC119" i="9"/>
  <c r="BB119" i="9"/>
  <c r="BA119" i="9"/>
  <c r="AZ119" i="9"/>
  <c r="AY119" i="9"/>
  <c r="AX119" i="9"/>
  <c r="AW119" i="9"/>
  <c r="AV119" i="9"/>
  <c r="AU119" i="9"/>
  <c r="AT119" i="9"/>
  <c r="AS119"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P119" i="9"/>
  <c r="O119" i="9"/>
  <c r="N119" i="9"/>
  <c r="M119" i="9"/>
  <c r="L119" i="9"/>
  <c r="K119" i="9"/>
  <c r="J119" i="9"/>
  <c r="I119" i="9"/>
  <c r="H119" i="9"/>
  <c r="G119" i="9"/>
  <c r="F119" i="9"/>
  <c r="E119" i="9"/>
  <c r="D119" i="9"/>
  <c r="C119" i="9"/>
  <c r="B119" i="9"/>
  <c r="UB118" i="9"/>
  <c r="UA118" i="9"/>
  <c r="TZ118" i="9"/>
  <c r="TY118" i="9"/>
  <c r="TX118" i="9"/>
  <c r="TW118" i="9"/>
  <c r="TV118" i="9"/>
  <c r="TU118" i="9"/>
  <c r="TT118" i="9"/>
  <c r="TS118" i="9"/>
  <c r="TR118" i="9"/>
  <c r="TQ118" i="9"/>
  <c r="TP118" i="9"/>
  <c r="TO118" i="9"/>
  <c r="TN118" i="9"/>
  <c r="TM118" i="9"/>
  <c r="TL118" i="9"/>
  <c r="TK118" i="9"/>
  <c r="TJ118" i="9"/>
  <c r="TI118" i="9"/>
  <c r="TH118" i="9"/>
  <c r="TG118" i="9"/>
  <c r="TF118" i="9"/>
  <c r="TE118" i="9"/>
  <c r="TD118" i="9"/>
  <c r="TC118" i="9"/>
  <c r="TB118" i="9"/>
  <c r="TA118" i="9"/>
  <c r="SZ118" i="9"/>
  <c r="SY118" i="9"/>
  <c r="SX118" i="9"/>
  <c r="SW118" i="9"/>
  <c r="SV118" i="9"/>
  <c r="SU118" i="9"/>
  <c r="ST118" i="9"/>
  <c r="SS118" i="9"/>
  <c r="SR118" i="9"/>
  <c r="SQ118" i="9"/>
  <c r="SP118" i="9"/>
  <c r="SO118" i="9"/>
  <c r="SN118" i="9"/>
  <c r="SM118" i="9"/>
  <c r="SL118" i="9"/>
  <c r="SK118" i="9"/>
  <c r="SJ118" i="9"/>
  <c r="SI118" i="9"/>
  <c r="SH118" i="9"/>
  <c r="SG118" i="9"/>
  <c r="SF118" i="9"/>
  <c r="SE118" i="9"/>
  <c r="SD118" i="9"/>
  <c r="SC118" i="9"/>
  <c r="SB118" i="9"/>
  <c r="SA118" i="9"/>
  <c r="RZ118" i="9"/>
  <c r="RY118" i="9"/>
  <c r="RX118" i="9"/>
  <c r="RW118" i="9"/>
  <c r="RV118" i="9"/>
  <c r="RU118" i="9"/>
  <c r="RT118" i="9"/>
  <c r="RS118" i="9"/>
  <c r="RR118" i="9"/>
  <c r="RQ118" i="9"/>
  <c r="RP118" i="9"/>
  <c r="RO118" i="9"/>
  <c r="RN118" i="9"/>
  <c r="RM118" i="9"/>
  <c r="RL118" i="9"/>
  <c r="RK118" i="9"/>
  <c r="RJ118" i="9"/>
  <c r="RI118" i="9"/>
  <c r="RH118" i="9"/>
  <c r="RG118" i="9"/>
  <c r="RF118" i="9"/>
  <c r="RE118" i="9"/>
  <c r="RD118" i="9"/>
  <c r="RC118" i="9"/>
  <c r="RB118" i="9"/>
  <c r="RA118" i="9"/>
  <c r="QZ118" i="9"/>
  <c r="QY118" i="9"/>
  <c r="QX118" i="9"/>
  <c r="QW118" i="9"/>
  <c r="QV118" i="9"/>
  <c r="QU118" i="9"/>
  <c r="QT118" i="9"/>
  <c r="QS118" i="9"/>
  <c r="QR118" i="9"/>
  <c r="QQ118" i="9"/>
  <c r="QP118" i="9"/>
  <c r="QO118" i="9"/>
  <c r="QN118" i="9"/>
  <c r="QM118" i="9"/>
  <c r="QL118" i="9"/>
  <c r="QK118" i="9"/>
  <c r="QJ118" i="9"/>
  <c r="QI118" i="9"/>
  <c r="QH118" i="9"/>
  <c r="QG118" i="9"/>
  <c r="QF118" i="9"/>
  <c r="QE118" i="9"/>
  <c r="QD118" i="9"/>
  <c r="QC118" i="9"/>
  <c r="QB118" i="9"/>
  <c r="QA118" i="9"/>
  <c r="PZ118" i="9"/>
  <c r="PY118" i="9"/>
  <c r="PX118" i="9"/>
  <c r="PW118" i="9"/>
  <c r="PV118" i="9"/>
  <c r="PU118" i="9"/>
  <c r="PT118" i="9"/>
  <c r="PS118" i="9"/>
  <c r="PR118" i="9"/>
  <c r="PQ118" i="9"/>
  <c r="PP118" i="9"/>
  <c r="PO118" i="9"/>
  <c r="PN118" i="9"/>
  <c r="PM118" i="9"/>
  <c r="PL118" i="9"/>
  <c r="PK118" i="9"/>
  <c r="PJ118" i="9"/>
  <c r="PI118" i="9"/>
  <c r="PH118" i="9"/>
  <c r="PG118" i="9"/>
  <c r="PF118" i="9"/>
  <c r="PE118" i="9"/>
  <c r="PD118" i="9"/>
  <c r="PC118" i="9"/>
  <c r="PB118" i="9"/>
  <c r="PA118" i="9"/>
  <c r="OZ118" i="9"/>
  <c r="OY118" i="9"/>
  <c r="OX118" i="9"/>
  <c r="OW118" i="9"/>
  <c r="OV118" i="9"/>
  <c r="OU118" i="9"/>
  <c r="OT118" i="9"/>
  <c r="OS118" i="9"/>
  <c r="OR118" i="9"/>
  <c r="OQ118" i="9"/>
  <c r="OP118" i="9"/>
  <c r="OO118" i="9"/>
  <c r="ON118" i="9"/>
  <c r="OM118" i="9"/>
  <c r="OL118" i="9"/>
  <c r="OK118" i="9"/>
  <c r="OJ118" i="9"/>
  <c r="OI118" i="9"/>
  <c r="OH118" i="9"/>
  <c r="OG118" i="9"/>
  <c r="OF118" i="9"/>
  <c r="OE118" i="9"/>
  <c r="OD118" i="9"/>
  <c r="OC118" i="9"/>
  <c r="OB118" i="9"/>
  <c r="OA118" i="9"/>
  <c r="NZ118" i="9"/>
  <c r="NY118" i="9"/>
  <c r="NX118" i="9"/>
  <c r="NW118" i="9"/>
  <c r="NV118" i="9"/>
  <c r="NU118" i="9"/>
  <c r="NT118" i="9"/>
  <c r="NS118" i="9"/>
  <c r="NR118" i="9"/>
  <c r="NQ118" i="9"/>
  <c r="NP118" i="9"/>
  <c r="NO118" i="9"/>
  <c r="NN118" i="9"/>
  <c r="NM118" i="9"/>
  <c r="NL118" i="9"/>
  <c r="NK118" i="9"/>
  <c r="NJ118" i="9"/>
  <c r="NI118" i="9"/>
  <c r="NH118" i="9"/>
  <c r="NG118" i="9"/>
  <c r="NF118" i="9"/>
  <c r="NE118" i="9"/>
  <c r="ND118" i="9"/>
  <c r="NC118" i="9"/>
  <c r="NB118" i="9"/>
  <c r="NA118" i="9"/>
  <c r="MZ118" i="9"/>
  <c r="MY118" i="9"/>
  <c r="MX118" i="9"/>
  <c r="MW118" i="9"/>
  <c r="MV118" i="9"/>
  <c r="MU118" i="9"/>
  <c r="MT118" i="9"/>
  <c r="MS118" i="9"/>
  <c r="MR118" i="9"/>
  <c r="MQ118" i="9"/>
  <c r="MP118" i="9"/>
  <c r="MO118" i="9"/>
  <c r="MN118" i="9"/>
  <c r="MM118" i="9"/>
  <c r="ML118" i="9"/>
  <c r="MK118" i="9"/>
  <c r="MJ118" i="9"/>
  <c r="MI118" i="9"/>
  <c r="MH118" i="9"/>
  <c r="MG118" i="9"/>
  <c r="MF118" i="9"/>
  <c r="ME118" i="9"/>
  <c r="MD118" i="9"/>
  <c r="MC118" i="9"/>
  <c r="MB118" i="9"/>
  <c r="MA118" i="9"/>
  <c r="LZ118" i="9"/>
  <c r="LY118" i="9"/>
  <c r="LX118" i="9"/>
  <c r="LW118" i="9"/>
  <c r="LV118" i="9"/>
  <c r="LU118" i="9"/>
  <c r="LT118" i="9"/>
  <c r="LS118" i="9"/>
  <c r="LR118" i="9"/>
  <c r="LQ118" i="9"/>
  <c r="LP118" i="9"/>
  <c r="LO118" i="9"/>
  <c r="LN118" i="9"/>
  <c r="LM118" i="9"/>
  <c r="LL118" i="9"/>
  <c r="LK118" i="9"/>
  <c r="LJ118" i="9"/>
  <c r="LI118" i="9"/>
  <c r="LH118" i="9"/>
  <c r="LG118" i="9"/>
  <c r="LF118" i="9"/>
  <c r="LE118" i="9"/>
  <c r="LD118" i="9"/>
  <c r="LC118" i="9"/>
  <c r="LB118" i="9"/>
  <c r="LA118" i="9"/>
  <c r="KZ118" i="9"/>
  <c r="KY118" i="9"/>
  <c r="KX118" i="9"/>
  <c r="KW118" i="9"/>
  <c r="KV118" i="9"/>
  <c r="KU118" i="9"/>
  <c r="KT118" i="9"/>
  <c r="KS118" i="9"/>
  <c r="KR118" i="9"/>
  <c r="KQ118" i="9"/>
  <c r="KP118" i="9"/>
  <c r="KO118" i="9"/>
  <c r="KN118" i="9"/>
  <c r="KM118" i="9"/>
  <c r="KL118" i="9"/>
  <c r="KK118" i="9"/>
  <c r="KJ118" i="9"/>
  <c r="KI118" i="9"/>
  <c r="KH118" i="9"/>
  <c r="KG118" i="9"/>
  <c r="KF118" i="9"/>
  <c r="KE118" i="9"/>
  <c r="KD118" i="9"/>
  <c r="KC118" i="9"/>
  <c r="KB118" i="9"/>
  <c r="KA118" i="9"/>
  <c r="JZ118" i="9"/>
  <c r="JY118" i="9"/>
  <c r="JX118" i="9"/>
  <c r="JW118" i="9"/>
  <c r="JV118" i="9"/>
  <c r="JU118" i="9"/>
  <c r="JT118" i="9"/>
  <c r="JS118" i="9"/>
  <c r="JR118" i="9"/>
  <c r="JQ118" i="9"/>
  <c r="JP118" i="9"/>
  <c r="JO118" i="9"/>
  <c r="JN118" i="9"/>
  <c r="JM118" i="9"/>
  <c r="JL118" i="9"/>
  <c r="JK118" i="9"/>
  <c r="JJ118" i="9"/>
  <c r="JI118" i="9"/>
  <c r="JH118" i="9"/>
  <c r="JG118" i="9"/>
  <c r="JF118" i="9"/>
  <c r="JE118" i="9"/>
  <c r="JD118" i="9"/>
  <c r="JC118" i="9"/>
  <c r="JB118" i="9"/>
  <c r="JA118" i="9"/>
  <c r="IZ118" i="9"/>
  <c r="IY118" i="9"/>
  <c r="IX118" i="9"/>
  <c r="IW118" i="9"/>
  <c r="IV118" i="9"/>
  <c r="IU118" i="9"/>
  <c r="IT118" i="9"/>
  <c r="IS118" i="9"/>
  <c r="IR118" i="9"/>
  <c r="IQ118" i="9"/>
  <c r="IP118" i="9"/>
  <c r="IO118" i="9"/>
  <c r="IN118" i="9"/>
  <c r="IM118" i="9"/>
  <c r="IL118" i="9"/>
  <c r="IK118" i="9"/>
  <c r="IJ118" i="9"/>
  <c r="II118" i="9"/>
  <c r="IH118" i="9"/>
  <c r="IG118" i="9"/>
  <c r="IF118" i="9"/>
  <c r="IE118" i="9"/>
  <c r="ID118" i="9"/>
  <c r="IC118" i="9"/>
  <c r="IB118" i="9"/>
  <c r="IA118" i="9"/>
  <c r="HZ118" i="9"/>
  <c r="HY118" i="9"/>
  <c r="HX118" i="9"/>
  <c r="HW118" i="9"/>
  <c r="HV118" i="9"/>
  <c r="HU118" i="9"/>
  <c r="HT118" i="9"/>
  <c r="HS118" i="9"/>
  <c r="HR118" i="9"/>
  <c r="HQ118" i="9"/>
  <c r="HP118" i="9"/>
  <c r="HO118" i="9"/>
  <c r="HN118" i="9"/>
  <c r="HM118" i="9"/>
  <c r="HL118" i="9"/>
  <c r="HK118" i="9"/>
  <c r="HJ118" i="9"/>
  <c r="HI118" i="9"/>
  <c r="HH118" i="9"/>
  <c r="HG118" i="9"/>
  <c r="HF118" i="9"/>
  <c r="HE118" i="9"/>
  <c r="HD118" i="9"/>
  <c r="HC118" i="9"/>
  <c r="HB118" i="9"/>
  <c r="HA118" i="9"/>
  <c r="GZ118" i="9"/>
  <c r="GY118" i="9"/>
  <c r="GX118" i="9"/>
  <c r="GW118" i="9"/>
  <c r="GV118" i="9"/>
  <c r="GU118" i="9"/>
  <c r="GT118" i="9"/>
  <c r="GS118" i="9"/>
  <c r="GR118" i="9"/>
  <c r="GQ118" i="9"/>
  <c r="GP118" i="9"/>
  <c r="GO118" i="9"/>
  <c r="GN118" i="9"/>
  <c r="GM118" i="9"/>
  <c r="GL118" i="9"/>
  <c r="GK118" i="9"/>
  <c r="GJ118" i="9"/>
  <c r="GI118" i="9"/>
  <c r="GH118" i="9"/>
  <c r="GG118" i="9"/>
  <c r="GF118" i="9"/>
  <c r="GE118" i="9"/>
  <c r="GD118" i="9"/>
  <c r="GC118" i="9"/>
  <c r="GB118" i="9"/>
  <c r="GA118" i="9"/>
  <c r="FZ118" i="9"/>
  <c r="FY118" i="9"/>
  <c r="FX118" i="9"/>
  <c r="FW118" i="9"/>
  <c r="FV118" i="9"/>
  <c r="FU118" i="9"/>
  <c r="FT118" i="9"/>
  <c r="FS118" i="9"/>
  <c r="FR118" i="9"/>
  <c r="FQ118" i="9"/>
  <c r="FP118" i="9"/>
  <c r="FO118" i="9"/>
  <c r="FN118" i="9"/>
  <c r="FM118" i="9"/>
  <c r="FL118" i="9"/>
  <c r="FK118" i="9"/>
  <c r="FJ118" i="9"/>
  <c r="FI118" i="9"/>
  <c r="FH118" i="9"/>
  <c r="FG118" i="9"/>
  <c r="FF118" i="9"/>
  <c r="FE118" i="9"/>
  <c r="FD118" i="9"/>
  <c r="FC118" i="9"/>
  <c r="FB118" i="9"/>
  <c r="FA118" i="9"/>
  <c r="EZ118" i="9"/>
  <c r="EY118" i="9"/>
  <c r="EX118" i="9"/>
  <c r="EW118" i="9"/>
  <c r="EV118" i="9"/>
  <c r="EU118" i="9"/>
  <c r="ET118" i="9"/>
  <c r="ES118" i="9"/>
  <c r="ER118" i="9"/>
  <c r="EQ118" i="9"/>
  <c r="EP118" i="9"/>
  <c r="EO118" i="9"/>
  <c r="EN118" i="9"/>
  <c r="EM118" i="9"/>
  <c r="EL118" i="9"/>
  <c r="EK118" i="9"/>
  <c r="EJ118" i="9"/>
  <c r="EI118" i="9"/>
  <c r="EH118" i="9"/>
  <c r="EG118" i="9"/>
  <c r="EF118" i="9"/>
  <c r="EE118" i="9"/>
  <c r="ED118" i="9"/>
  <c r="EC118" i="9"/>
  <c r="EB118" i="9"/>
  <c r="EA118" i="9"/>
  <c r="DZ118" i="9"/>
  <c r="DY118" i="9"/>
  <c r="DX118" i="9"/>
  <c r="DW118" i="9"/>
  <c r="DV118" i="9"/>
  <c r="DU118" i="9"/>
  <c r="DT118" i="9"/>
  <c r="DS118" i="9"/>
  <c r="DR118" i="9"/>
  <c r="DQ118" i="9"/>
  <c r="DP118" i="9"/>
  <c r="DO118" i="9"/>
  <c r="DN118" i="9"/>
  <c r="DM118" i="9"/>
  <c r="DL118" i="9"/>
  <c r="DK118" i="9"/>
  <c r="DJ118" i="9"/>
  <c r="DI118" i="9"/>
  <c r="DH118" i="9"/>
  <c r="DG118" i="9"/>
  <c r="DF118" i="9"/>
  <c r="DE118" i="9"/>
  <c r="DD118" i="9"/>
  <c r="DC118" i="9"/>
  <c r="DB118" i="9"/>
  <c r="DA118" i="9"/>
  <c r="CZ118" i="9"/>
  <c r="CY118" i="9"/>
  <c r="CX118" i="9"/>
  <c r="CW118" i="9"/>
  <c r="CV118" i="9"/>
  <c r="CU118" i="9"/>
  <c r="CT118" i="9"/>
  <c r="CS118" i="9"/>
  <c r="CR118" i="9"/>
  <c r="CQ118" i="9"/>
  <c r="CP118" i="9"/>
  <c r="CO118" i="9"/>
  <c r="CN118" i="9"/>
  <c r="CM118" i="9"/>
  <c r="CL118" i="9"/>
  <c r="CK118" i="9"/>
  <c r="CJ118" i="9"/>
  <c r="CI118" i="9"/>
  <c r="CH118" i="9"/>
  <c r="CG118" i="9"/>
  <c r="CF118" i="9"/>
  <c r="CE118" i="9"/>
  <c r="CD118" i="9"/>
  <c r="CC118" i="9"/>
  <c r="CB118" i="9"/>
  <c r="CA118" i="9"/>
  <c r="BZ118" i="9"/>
  <c r="BY118" i="9"/>
  <c r="BX118" i="9"/>
  <c r="BW118" i="9"/>
  <c r="BV118" i="9"/>
  <c r="BU118" i="9"/>
  <c r="BT118" i="9"/>
  <c r="BS118" i="9"/>
  <c r="BR118" i="9"/>
  <c r="BQ118" i="9"/>
  <c r="BP118" i="9"/>
  <c r="BO118" i="9"/>
  <c r="BN118" i="9"/>
  <c r="BM118" i="9"/>
  <c r="BL118" i="9"/>
  <c r="BK118" i="9"/>
  <c r="BJ118" i="9"/>
  <c r="BI118" i="9"/>
  <c r="BH118" i="9"/>
  <c r="BG118" i="9"/>
  <c r="BF118" i="9"/>
  <c r="BE118" i="9"/>
  <c r="BD118" i="9"/>
  <c r="BC118" i="9"/>
  <c r="BB118" i="9"/>
  <c r="BA118" i="9"/>
  <c r="AZ118" i="9"/>
  <c r="AY118" i="9"/>
  <c r="AX118" i="9"/>
  <c r="AW118" i="9"/>
  <c r="AV118" i="9"/>
  <c r="AU118" i="9"/>
  <c r="AT118" i="9"/>
  <c r="AS118"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P118" i="9"/>
  <c r="O118" i="9"/>
  <c r="N118" i="9"/>
  <c r="M118" i="9"/>
  <c r="L118" i="9"/>
  <c r="K118" i="9"/>
  <c r="J118" i="9"/>
  <c r="I118" i="9"/>
  <c r="H118" i="9"/>
  <c r="G118" i="9"/>
  <c r="F118" i="9"/>
  <c r="E118" i="9"/>
  <c r="D118" i="9"/>
  <c r="C118" i="9"/>
  <c r="B118" i="9"/>
  <c r="UB117" i="9"/>
  <c r="UA117" i="9"/>
  <c r="TZ117" i="9"/>
  <c r="TY117" i="9"/>
  <c r="TX117" i="9"/>
  <c r="TW117" i="9"/>
  <c r="TV117" i="9"/>
  <c r="TU117" i="9"/>
  <c r="TT117" i="9"/>
  <c r="TS117" i="9"/>
  <c r="TR117" i="9"/>
  <c r="TQ117" i="9"/>
  <c r="TP117" i="9"/>
  <c r="TO117" i="9"/>
  <c r="TN117" i="9"/>
  <c r="TM117" i="9"/>
  <c r="TL117" i="9"/>
  <c r="TK117" i="9"/>
  <c r="TJ117" i="9"/>
  <c r="TI117" i="9"/>
  <c r="TH117" i="9"/>
  <c r="TG117" i="9"/>
  <c r="TF117" i="9"/>
  <c r="TE117" i="9"/>
  <c r="TD117" i="9"/>
  <c r="TC117" i="9"/>
  <c r="TB117" i="9"/>
  <c r="TA117" i="9"/>
  <c r="SZ117" i="9"/>
  <c r="SY117" i="9"/>
  <c r="SX117" i="9"/>
  <c r="SW117" i="9"/>
  <c r="SV117" i="9"/>
  <c r="SU117" i="9"/>
  <c r="ST117" i="9"/>
  <c r="SS117" i="9"/>
  <c r="SR117" i="9"/>
  <c r="SQ117" i="9"/>
  <c r="SP117" i="9"/>
  <c r="SO117" i="9"/>
  <c r="SN117" i="9"/>
  <c r="SM117" i="9"/>
  <c r="SL117" i="9"/>
  <c r="SK117" i="9"/>
  <c r="SJ117" i="9"/>
  <c r="SI117" i="9"/>
  <c r="SH117" i="9"/>
  <c r="SG117" i="9"/>
  <c r="SF117" i="9"/>
  <c r="SE117" i="9"/>
  <c r="SD117" i="9"/>
  <c r="SC117" i="9"/>
  <c r="SB117" i="9"/>
  <c r="SA117" i="9"/>
  <c r="RZ117" i="9"/>
  <c r="RY117" i="9"/>
  <c r="RX117" i="9"/>
  <c r="RW117" i="9"/>
  <c r="RV117" i="9"/>
  <c r="RU117" i="9"/>
  <c r="RT117" i="9"/>
  <c r="RS117" i="9"/>
  <c r="RR117" i="9"/>
  <c r="RQ117" i="9"/>
  <c r="RP117" i="9"/>
  <c r="RO117" i="9"/>
  <c r="RN117" i="9"/>
  <c r="RM117" i="9"/>
  <c r="RL117" i="9"/>
  <c r="RK117" i="9"/>
  <c r="RJ117" i="9"/>
  <c r="RI117" i="9"/>
  <c r="RH117" i="9"/>
  <c r="RG117" i="9"/>
  <c r="RF117" i="9"/>
  <c r="RE117" i="9"/>
  <c r="RD117" i="9"/>
  <c r="RC117" i="9"/>
  <c r="RB117" i="9"/>
  <c r="RA117" i="9"/>
  <c r="QZ117" i="9"/>
  <c r="QY117" i="9"/>
  <c r="QX117" i="9"/>
  <c r="QW117" i="9"/>
  <c r="QV117" i="9"/>
  <c r="QU117" i="9"/>
  <c r="QT117" i="9"/>
  <c r="QS117" i="9"/>
  <c r="QR117" i="9"/>
  <c r="QQ117" i="9"/>
  <c r="QP117" i="9"/>
  <c r="QO117" i="9"/>
  <c r="QN117" i="9"/>
  <c r="QM117" i="9"/>
  <c r="QL117" i="9"/>
  <c r="QK117" i="9"/>
  <c r="QJ117" i="9"/>
  <c r="QI117" i="9"/>
  <c r="QH117" i="9"/>
  <c r="QG117" i="9"/>
  <c r="QF117" i="9"/>
  <c r="QE117" i="9"/>
  <c r="QD117" i="9"/>
  <c r="QC117" i="9"/>
  <c r="QB117" i="9"/>
  <c r="QA117" i="9"/>
  <c r="PZ117" i="9"/>
  <c r="PY117" i="9"/>
  <c r="PX117" i="9"/>
  <c r="PW117" i="9"/>
  <c r="PV117" i="9"/>
  <c r="PU117" i="9"/>
  <c r="PT117" i="9"/>
  <c r="PS117" i="9"/>
  <c r="PR117" i="9"/>
  <c r="PQ117" i="9"/>
  <c r="PP117" i="9"/>
  <c r="PO117" i="9"/>
  <c r="PN117" i="9"/>
  <c r="PM117" i="9"/>
  <c r="PL117" i="9"/>
  <c r="PK117" i="9"/>
  <c r="PJ117" i="9"/>
  <c r="PI117" i="9"/>
  <c r="PH117" i="9"/>
  <c r="PG117" i="9"/>
  <c r="PF117" i="9"/>
  <c r="PE117" i="9"/>
  <c r="PD117" i="9"/>
  <c r="PC117" i="9"/>
  <c r="PB117" i="9"/>
  <c r="PA117" i="9"/>
  <c r="OZ117" i="9"/>
  <c r="OY117" i="9"/>
  <c r="OX117" i="9"/>
  <c r="OW117" i="9"/>
  <c r="OV117" i="9"/>
  <c r="OU117" i="9"/>
  <c r="OT117" i="9"/>
  <c r="OS117" i="9"/>
  <c r="OR117" i="9"/>
  <c r="OQ117" i="9"/>
  <c r="OP117" i="9"/>
  <c r="OO117" i="9"/>
  <c r="ON117" i="9"/>
  <c r="OM117" i="9"/>
  <c r="OL117" i="9"/>
  <c r="OK117" i="9"/>
  <c r="OJ117" i="9"/>
  <c r="OI117" i="9"/>
  <c r="OH117" i="9"/>
  <c r="OG117" i="9"/>
  <c r="OF117" i="9"/>
  <c r="OE117" i="9"/>
  <c r="OD117" i="9"/>
  <c r="OC117" i="9"/>
  <c r="OB117" i="9"/>
  <c r="OA117" i="9"/>
  <c r="NZ117" i="9"/>
  <c r="NY117" i="9"/>
  <c r="NX117" i="9"/>
  <c r="NW117" i="9"/>
  <c r="NV117" i="9"/>
  <c r="NU117" i="9"/>
  <c r="NT117" i="9"/>
  <c r="NS117" i="9"/>
  <c r="NR117" i="9"/>
  <c r="NQ117" i="9"/>
  <c r="NP117" i="9"/>
  <c r="NO117" i="9"/>
  <c r="NN117" i="9"/>
  <c r="NM117" i="9"/>
  <c r="NL117" i="9"/>
  <c r="NK117" i="9"/>
  <c r="NJ117" i="9"/>
  <c r="NI117" i="9"/>
  <c r="NH117" i="9"/>
  <c r="NG117" i="9"/>
  <c r="NF117" i="9"/>
  <c r="NE117" i="9"/>
  <c r="ND117" i="9"/>
  <c r="NC117" i="9"/>
  <c r="NB117" i="9"/>
  <c r="NA117" i="9"/>
  <c r="MZ117" i="9"/>
  <c r="MY117" i="9"/>
  <c r="MX117" i="9"/>
  <c r="MW117" i="9"/>
  <c r="MV117" i="9"/>
  <c r="MU117" i="9"/>
  <c r="MT117" i="9"/>
  <c r="MS117" i="9"/>
  <c r="MR117" i="9"/>
  <c r="MQ117" i="9"/>
  <c r="MP117" i="9"/>
  <c r="MO117" i="9"/>
  <c r="MN117" i="9"/>
  <c r="MM117" i="9"/>
  <c r="ML117" i="9"/>
  <c r="MK117" i="9"/>
  <c r="MJ117" i="9"/>
  <c r="MI117" i="9"/>
  <c r="MH117" i="9"/>
  <c r="MG117" i="9"/>
  <c r="MF117" i="9"/>
  <c r="ME117" i="9"/>
  <c r="MD117" i="9"/>
  <c r="MC117" i="9"/>
  <c r="MB117" i="9"/>
  <c r="MA117" i="9"/>
  <c r="LZ117" i="9"/>
  <c r="LY117" i="9"/>
  <c r="LX117" i="9"/>
  <c r="LW117" i="9"/>
  <c r="LV117" i="9"/>
  <c r="LU117" i="9"/>
  <c r="LT117" i="9"/>
  <c r="LS117" i="9"/>
  <c r="LR117" i="9"/>
  <c r="LQ117" i="9"/>
  <c r="LP117" i="9"/>
  <c r="LO117" i="9"/>
  <c r="LN117" i="9"/>
  <c r="LM117" i="9"/>
  <c r="LL117" i="9"/>
  <c r="LK117" i="9"/>
  <c r="LJ117" i="9"/>
  <c r="LI117" i="9"/>
  <c r="LH117" i="9"/>
  <c r="LG117" i="9"/>
  <c r="LF117" i="9"/>
  <c r="LE117" i="9"/>
  <c r="LD117" i="9"/>
  <c r="LC117" i="9"/>
  <c r="LB117" i="9"/>
  <c r="LA117" i="9"/>
  <c r="KZ117" i="9"/>
  <c r="KY117" i="9"/>
  <c r="KX117" i="9"/>
  <c r="KW117" i="9"/>
  <c r="KV117" i="9"/>
  <c r="KU117" i="9"/>
  <c r="KT117" i="9"/>
  <c r="KS117" i="9"/>
  <c r="KR117" i="9"/>
  <c r="KQ117" i="9"/>
  <c r="KP117" i="9"/>
  <c r="KO117" i="9"/>
  <c r="KN117" i="9"/>
  <c r="KM117" i="9"/>
  <c r="KL117" i="9"/>
  <c r="KK117" i="9"/>
  <c r="KJ117" i="9"/>
  <c r="KI117" i="9"/>
  <c r="KH117" i="9"/>
  <c r="KG117" i="9"/>
  <c r="KF117" i="9"/>
  <c r="KE117" i="9"/>
  <c r="KD117" i="9"/>
  <c r="KC117" i="9"/>
  <c r="KB117" i="9"/>
  <c r="KA117" i="9"/>
  <c r="JZ117" i="9"/>
  <c r="JY117" i="9"/>
  <c r="JX117" i="9"/>
  <c r="JW117" i="9"/>
  <c r="JV117" i="9"/>
  <c r="JU117" i="9"/>
  <c r="JT117" i="9"/>
  <c r="JS117" i="9"/>
  <c r="JR117" i="9"/>
  <c r="JQ117" i="9"/>
  <c r="JP117" i="9"/>
  <c r="JO117" i="9"/>
  <c r="JN117" i="9"/>
  <c r="JM117" i="9"/>
  <c r="JL117" i="9"/>
  <c r="JK117" i="9"/>
  <c r="JJ117" i="9"/>
  <c r="JI117" i="9"/>
  <c r="JH117" i="9"/>
  <c r="JG117" i="9"/>
  <c r="JF117" i="9"/>
  <c r="JE117" i="9"/>
  <c r="JD117" i="9"/>
  <c r="JC117" i="9"/>
  <c r="JB117" i="9"/>
  <c r="JA117" i="9"/>
  <c r="IZ117" i="9"/>
  <c r="IY117" i="9"/>
  <c r="IX117" i="9"/>
  <c r="IW117" i="9"/>
  <c r="IV117" i="9"/>
  <c r="IU117" i="9"/>
  <c r="IT117" i="9"/>
  <c r="IS117" i="9"/>
  <c r="IR117" i="9"/>
  <c r="IQ117" i="9"/>
  <c r="IP117" i="9"/>
  <c r="IO117" i="9"/>
  <c r="IN117" i="9"/>
  <c r="IM117" i="9"/>
  <c r="IL117" i="9"/>
  <c r="IK117" i="9"/>
  <c r="IJ117" i="9"/>
  <c r="II117" i="9"/>
  <c r="IH117" i="9"/>
  <c r="IG117" i="9"/>
  <c r="IF117" i="9"/>
  <c r="IE117" i="9"/>
  <c r="ID117" i="9"/>
  <c r="IC117" i="9"/>
  <c r="IB117" i="9"/>
  <c r="IA117" i="9"/>
  <c r="HZ117" i="9"/>
  <c r="HY117" i="9"/>
  <c r="HX117" i="9"/>
  <c r="HW117" i="9"/>
  <c r="HV117" i="9"/>
  <c r="HU117" i="9"/>
  <c r="HT117" i="9"/>
  <c r="HS117" i="9"/>
  <c r="HR117" i="9"/>
  <c r="HQ117" i="9"/>
  <c r="HP117" i="9"/>
  <c r="HO117" i="9"/>
  <c r="HN117" i="9"/>
  <c r="HM117" i="9"/>
  <c r="HL117" i="9"/>
  <c r="HK117" i="9"/>
  <c r="HJ117" i="9"/>
  <c r="HI117" i="9"/>
  <c r="HH117" i="9"/>
  <c r="HG117" i="9"/>
  <c r="HF117" i="9"/>
  <c r="HE117" i="9"/>
  <c r="HD117" i="9"/>
  <c r="HC117" i="9"/>
  <c r="HB117" i="9"/>
  <c r="HA117" i="9"/>
  <c r="GZ117" i="9"/>
  <c r="GY117" i="9"/>
  <c r="GX117" i="9"/>
  <c r="GW117" i="9"/>
  <c r="GV117" i="9"/>
  <c r="GU117" i="9"/>
  <c r="GT117" i="9"/>
  <c r="GS117" i="9"/>
  <c r="GR117" i="9"/>
  <c r="GQ117" i="9"/>
  <c r="GP117" i="9"/>
  <c r="GO117" i="9"/>
  <c r="GN117" i="9"/>
  <c r="GM117" i="9"/>
  <c r="GL117" i="9"/>
  <c r="GK117" i="9"/>
  <c r="GJ117" i="9"/>
  <c r="GI117" i="9"/>
  <c r="GH117" i="9"/>
  <c r="GG117" i="9"/>
  <c r="GF117" i="9"/>
  <c r="GE117" i="9"/>
  <c r="GD117" i="9"/>
  <c r="GC117" i="9"/>
  <c r="GB117" i="9"/>
  <c r="GA117" i="9"/>
  <c r="FZ117" i="9"/>
  <c r="FY117" i="9"/>
  <c r="FX117" i="9"/>
  <c r="FW117" i="9"/>
  <c r="FV117" i="9"/>
  <c r="FU117" i="9"/>
  <c r="FT117" i="9"/>
  <c r="FS117" i="9"/>
  <c r="FR117" i="9"/>
  <c r="FQ117" i="9"/>
  <c r="FP117" i="9"/>
  <c r="FO117" i="9"/>
  <c r="FN117" i="9"/>
  <c r="FM117" i="9"/>
  <c r="FL117" i="9"/>
  <c r="FK117" i="9"/>
  <c r="FJ117" i="9"/>
  <c r="FI117" i="9"/>
  <c r="FH117" i="9"/>
  <c r="FG117" i="9"/>
  <c r="FF117" i="9"/>
  <c r="FE117" i="9"/>
  <c r="FD117" i="9"/>
  <c r="FC117" i="9"/>
  <c r="FB117" i="9"/>
  <c r="FA117" i="9"/>
  <c r="EZ117" i="9"/>
  <c r="EY117" i="9"/>
  <c r="EX117" i="9"/>
  <c r="EW117" i="9"/>
  <c r="EV117" i="9"/>
  <c r="EU117" i="9"/>
  <c r="ET117" i="9"/>
  <c r="ES117" i="9"/>
  <c r="ER117" i="9"/>
  <c r="EQ117" i="9"/>
  <c r="EP117" i="9"/>
  <c r="EO117" i="9"/>
  <c r="EN117" i="9"/>
  <c r="EM117" i="9"/>
  <c r="EL117" i="9"/>
  <c r="EK117" i="9"/>
  <c r="EJ117" i="9"/>
  <c r="EI117" i="9"/>
  <c r="EH117" i="9"/>
  <c r="EG117" i="9"/>
  <c r="EF117" i="9"/>
  <c r="EE117" i="9"/>
  <c r="ED117" i="9"/>
  <c r="EC117" i="9"/>
  <c r="EB117" i="9"/>
  <c r="EA117" i="9"/>
  <c r="DZ117" i="9"/>
  <c r="DY117" i="9"/>
  <c r="DX117" i="9"/>
  <c r="DW117" i="9"/>
  <c r="DV117" i="9"/>
  <c r="DU117" i="9"/>
  <c r="DT117" i="9"/>
  <c r="DS117" i="9"/>
  <c r="DR117" i="9"/>
  <c r="DQ117" i="9"/>
  <c r="DP117" i="9"/>
  <c r="DO117" i="9"/>
  <c r="DN117" i="9"/>
  <c r="DM117" i="9"/>
  <c r="DL117" i="9"/>
  <c r="DK117" i="9"/>
  <c r="DJ117" i="9"/>
  <c r="DI117" i="9"/>
  <c r="DH117" i="9"/>
  <c r="DG117" i="9"/>
  <c r="DF117" i="9"/>
  <c r="DE117" i="9"/>
  <c r="DD117" i="9"/>
  <c r="DC117" i="9"/>
  <c r="DB117" i="9"/>
  <c r="DA117" i="9"/>
  <c r="CZ117" i="9"/>
  <c r="CY117" i="9"/>
  <c r="CX117" i="9"/>
  <c r="CW117" i="9"/>
  <c r="CV117" i="9"/>
  <c r="CU117" i="9"/>
  <c r="CT117" i="9"/>
  <c r="CS117" i="9"/>
  <c r="CR117" i="9"/>
  <c r="CQ117" i="9"/>
  <c r="CP117" i="9"/>
  <c r="CO117" i="9"/>
  <c r="CN117" i="9"/>
  <c r="CM117" i="9"/>
  <c r="CL117" i="9"/>
  <c r="CK117" i="9"/>
  <c r="CJ117" i="9"/>
  <c r="CI117" i="9"/>
  <c r="CH117" i="9"/>
  <c r="CG117" i="9"/>
  <c r="CF117" i="9"/>
  <c r="CE117" i="9"/>
  <c r="CD117" i="9"/>
  <c r="CC117" i="9"/>
  <c r="CB117" i="9"/>
  <c r="CA117" i="9"/>
  <c r="BZ117" i="9"/>
  <c r="BY117" i="9"/>
  <c r="BX117" i="9"/>
  <c r="BW117" i="9"/>
  <c r="BV117" i="9"/>
  <c r="BU117" i="9"/>
  <c r="BT117" i="9"/>
  <c r="BS117" i="9"/>
  <c r="BR117" i="9"/>
  <c r="BQ117" i="9"/>
  <c r="BP117" i="9"/>
  <c r="BO117" i="9"/>
  <c r="BN117" i="9"/>
  <c r="BM117" i="9"/>
  <c r="BL117" i="9"/>
  <c r="BK117" i="9"/>
  <c r="BJ117" i="9"/>
  <c r="BI117" i="9"/>
  <c r="BH117" i="9"/>
  <c r="BG117" i="9"/>
  <c r="BF117" i="9"/>
  <c r="BE117" i="9"/>
  <c r="BD117" i="9"/>
  <c r="BC117" i="9"/>
  <c r="BB117" i="9"/>
  <c r="BA117" i="9"/>
  <c r="AZ117" i="9"/>
  <c r="AY117" i="9"/>
  <c r="AX117" i="9"/>
  <c r="AW117" i="9"/>
  <c r="AV117" i="9"/>
  <c r="AU117" i="9"/>
  <c r="AT117" i="9"/>
  <c r="AS117"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P117" i="9"/>
  <c r="O117" i="9"/>
  <c r="N117" i="9"/>
  <c r="M117" i="9"/>
  <c r="L117" i="9"/>
  <c r="K117" i="9"/>
  <c r="J117" i="9"/>
  <c r="I117" i="9"/>
  <c r="H117" i="9"/>
  <c r="G117" i="9"/>
  <c r="F117" i="9"/>
  <c r="E117" i="9"/>
  <c r="D117" i="9"/>
  <c r="C117" i="9"/>
  <c r="B117" i="9"/>
  <c r="UB116" i="9"/>
  <c r="UA116" i="9"/>
  <c r="TZ116" i="9"/>
  <c r="TY116" i="9"/>
  <c r="TX116" i="9"/>
  <c r="TW116" i="9"/>
  <c r="TV116" i="9"/>
  <c r="TU116" i="9"/>
  <c r="TT116" i="9"/>
  <c r="TS116" i="9"/>
  <c r="TR116" i="9"/>
  <c r="TQ116" i="9"/>
  <c r="TP116" i="9"/>
  <c r="TO116" i="9"/>
  <c r="TN116" i="9"/>
  <c r="TM116" i="9"/>
  <c r="TL116" i="9"/>
  <c r="TK116" i="9"/>
  <c r="TJ116" i="9"/>
  <c r="TI116" i="9"/>
  <c r="TH116" i="9"/>
  <c r="TG116" i="9"/>
  <c r="TF116" i="9"/>
  <c r="TE116" i="9"/>
  <c r="TD116" i="9"/>
  <c r="TC116" i="9"/>
  <c r="TB116" i="9"/>
  <c r="TA116" i="9"/>
  <c r="SZ116" i="9"/>
  <c r="SY116" i="9"/>
  <c r="SX116" i="9"/>
  <c r="SW116" i="9"/>
  <c r="SV116" i="9"/>
  <c r="SU116" i="9"/>
  <c r="ST116" i="9"/>
  <c r="SS116" i="9"/>
  <c r="SR116" i="9"/>
  <c r="SQ116" i="9"/>
  <c r="SP116" i="9"/>
  <c r="SO116" i="9"/>
  <c r="SN116" i="9"/>
  <c r="SM116" i="9"/>
  <c r="SL116" i="9"/>
  <c r="SK116" i="9"/>
  <c r="SJ116" i="9"/>
  <c r="SI116" i="9"/>
  <c r="SH116" i="9"/>
  <c r="SG116" i="9"/>
  <c r="SF116" i="9"/>
  <c r="SE116" i="9"/>
  <c r="SD116" i="9"/>
  <c r="SC116" i="9"/>
  <c r="SB116" i="9"/>
  <c r="SA116" i="9"/>
  <c r="RZ116" i="9"/>
  <c r="RY116" i="9"/>
  <c r="RX116" i="9"/>
  <c r="RW116" i="9"/>
  <c r="RV116" i="9"/>
  <c r="RU116" i="9"/>
  <c r="RT116" i="9"/>
  <c r="RS116" i="9"/>
  <c r="RR116" i="9"/>
  <c r="RQ116" i="9"/>
  <c r="RP116" i="9"/>
  <c r="RO116" i="9"/>
  <c r="RN116" i="9"/>
  <c r="RM116" i="9"/>
  <c r="RL116" i="9"/>
  <c r="RK116" i="9"/>
  <c r="RJ116" i="9"/>
  <c r="RI116" i="9"/>
  <c r="RH116" i="9"/>
  <c r="RG116" i="9"/>
  <c r="RF116" i="9"/>
  <c r="RE116" i="9"/>
  <c r="RD116" i="9"/>
  <c r="RC116" i="9"/>
  <c r="RB116" i="9"/>
  <c r="RA116" i="9"/>
  <c r="QZ116" i="9"/>
  <c r="QY116" i="9"/>
  <c r="QX116" i="9"/>
  <c r="QW116" i="9"/>
  <c r="QV116" i="9"/>
  <c r="QU116" i="9"/>
  <c r="QT116" i="9"/>
  <c r="QS116" i="9"/>
  <c r="QR116" i="9"/>
  <c r="QQ116" i="9"/>
  <c r="QP116" i="9"/>
  <c r="QO116" i="9"/>
  <c r="QN116" i="9"/>
  <c r="QM116" i="9"/>
  <c r="QL116" i="9"/>
  <c r="QK116" i="9"/>
  <c r="QJ116" i="9"/>
  <c r="QI116" i="9"/>
  <c r="QH116" i="9"/>
  <c r="QG116" i="9"/>
  <c r="QF116" i="9"/>
  <c r="QE116" i="9"/>
  <c r="QD116" i="9"/>
  <c r="QC116" i="9"/>
  <c r="QB116" i="9"/>
  <c r="QA116" i="9"/>
  <c r="PZ116" i="9"/>
  <c r="PY116" i="9"/>
  <c r="PX116" i="9"/>
  <c r="PW116" i="9"/>
  <c r="PV116" i="9"/>
  <c r="PU116" i="9"/>
  <c r="PT116" i="9"/>
  <c r="PS116" i="9"/>
  <c r="PR116" i="9"/>
  <c r="PQ116" i="9"/>
  <c r="PP116" i="9"/>
  <c r="PO116" i="9"/>
  <c r="PN116" i="9"/>
  <c r="PM116" i="9"/>
  <c r="PL116" i="9"/>
  <c r="PK116" i="9"/>
  <c r="PJ116" i="9"/>
  <c r="PI116" i="9"/>
  <c r="PH116" i="9"/>
  <c r="PG116" i="9"/>
  <c r="PF116" i="9"/>
  <c r="PE116" i="9"/>
  <c r="PD116" i="9"/>
  <c r="PC116" i="9"/>
  <c r="PB116" i="9"/>
  <c r="PA116" i="9"/>
  <c r="OZ116" i="9"/>
  <c r="OY116" i="9"/>
  <c r="OX116" i="9"/>
  <c r="OW116" i="9"/>
  <c r="OV116" i="9"/>
  <c r="OU116" i="9"/>
  <c r="OT116" i="9"/>
  <c r="OS116" i="9"/>
  <c r="OR116" i="9"/>
  <c r="OQ116" i="9"/>
  <c r="OP116" i="9"/>
  <c r="OO116" i="9"/>
  <c r="ON116" i="9"/>
  <c r="OM116" i="9"/>
  <c r="OL116" i="9"/>
  <c r="OK116" i="9"/>
  <c r="OJ116" i="9"/>
  <c r="OI116" i="9"/>
  <c r="OH116" i="9"/>
  <c r="OG116" i="9"/>
  <c r="OF116" i="9"/>
  <c r="OE116" i="9"/>
  <c r="OD116" i="9"/>
  <c r="OC116" i="9"/>
  <c r="OB116" i="9"/>
  <c r="OA116" i="9"/>
  <c r="NZ116" i="9"/>
  <c r="NY116" i="9"/>
  <c r="NX116" i="9"/>
  <c r="NW116" i="9"/>
  <c r="NV116" i="9"/>
  <c r="NU116" i="9"/>
  <c r="NT116" i="9"/>
  <c r="NS116" i="9"/>
  <c r="NR116" i="9"/>
  <c r="NQ116" i="9"/>
  <c r="NP116" i="9"/>
  <c r="NO116" i="9"/>
  <c r="NN116" i="9"/>
  <c r="NM116" i="9"/>
  <c r="NL116" i="9"/>
  <c r="NK116" i="9"/>
  <c r="NJ116" i="9"/>
  <c r="NI116" i="9"/>
  <c r="NH116" i="9"/>
  <c r="NG116" i="9"/>
  <c r="NF116" i="9"/>
  <c r="NE116" i="9"/>
  <c r="ND116" i="9"/>
  <c r="NC116" i="9"/>
  <c r="NB116" i="9"/>
  <c r="NA116" i="9"/>
  <c r="MZ116" i="9"/>
  <c r="MY116" i="9"/>
  <c r="MX116" i="9"/>
  <c r="MW116" i="9"/>
  <c r="MV116" i="9"/>
  <c r="MU116" i="9"/>
  <c r="MT116" i="9"/>
  <c r="MS116" i="9"/>
  <c r="MR116" i="9"/>
  <c r="MQ116" i="9"/>
  <c r="MP116" i="9"/>
  <c r="MO116" i="9"/>
  <c r="MN116" i="9"/>
  <c r="MM116" i="9"/>
  <c r="ML116" i="9"/>
  <c r="MK116" i="9"/>
  <c r="MJ116" i="9"/>
  <c r="MI116" i="9"/>
  <c r="MH116" i="9"/>
  <c r="MG116" i="9"/>
  <c r="MF116" i="9"/>
  <c r="ME116" i="9"/>
  <c r="MD116" i="9"/>
  <c r="MC116" i="9"/>
  <c r="MB116" i="9"/>
  <c r="MA116" i="9"/>
  <c r="LZ116" i="9"/>
  <c r="LY116" i="9"/>
  <c r="LX116" i="9"/>
  <c r="LW116" i="9"/>
  <c r="LV116" i="9"/>
  <c r="LU116" i="9"/>
  <c r="LT116" i="9"/>
  <c r="LS116" i="9"/>
  <c r="LR116" i="9"/>
  <c r="LQ116" i="9"/>
  <c r="LP116" i="9"/>
  <c r="LO116" i="9"/>
  <c r="LN116" i="9"/>
  <c r="LM116" i="9"/>
  <c r="LL116" i="9"/>
  <c r="LK116" i="9"/>
  <c r="LJ116" i="9"/>
  <c r="LI116" i="9"/>
  <c r="LH116" i="9"/>
  <c r="LG116" i="9"/>
  <c r="LF116" i="9"/>
  <c r="LE116" i="9"/>
  <c r="LD116" i="9"/>
  <c r="LC116" i="9"/>
  <c r="LB116" i="9"/>
  <c r="LA116" i="9"/>
  <c r="KZ116" i="9"/>
  <c r="KY116" i="9"/>
  <c r="KX116" i="9"/>
  <c r="KW116" i="9"/>
  <c r="KV116" i="9"/>
  <c r="KU116" i="9"/>
  <c r="KT116" i="9"/>
  <c r="KS116" i="9"/>
  <c r="KR116" i="9"/>
  <c r="KQ116" i="9"/>
  <c r="KP116" i="9"/>
  <c r="KO116" i="9"/>
  <c r="KN116" i="9"/>
  <c r="KM116" i="9"/>
  <c r="KL116" i="9"/>
  <c r="KK116" i="9"/>
  <c r="KJ116" i="9"/>
  <c r="KI116" i="9"/>
  <c r="KH116" i="9"/>
  <c r="KG116" i="9"/>
  <c r="KF116" i="9"/>
  <c r="KE116" i="9"/>
  <c r="KD116" i="9"/>
  <c r="KC116" i="9"/>
  <c r="KB116" i="9"/>
  <c r="KA116" i="9"/>
  <c r="JZ116" i="9"/>
  <c r="JY116" i="9"/>
  <c r="JX116" i="9"/>
  <c r="JW116" i="9"/>
  <c r="JV116" i="9"/>
  <c r="JU116" i="9"/>
  <c r="JT116" i="9"/>
  <c r="JS116" i="9"/>
  <c r="JR116" i="9"/>
  <c r="JQ116" i="9"/>
  <c r="JP116" i="9"/>
  <c r="JO116" i="9"/>
  <c r="JN116" i="9"/>
  <c r="JM116" i="9"/>
  <c r="JL116" i="9"/>
  <c r="JK116" i="9"/>
  <c r="JJ116" i="9"/>
  <c r="JI116" i="9"/>
  <c r="JH116" i="9"/>
  <c r="JG116" i="9"/>
  <c r="JF116" i="9"/>
  <c r="JE116" i="9"/>
  <c r="JD116" i="9"/>
  <c r="JC116" i="9"/>
  <c r="JB116" i="9"/>
  <c r="JA116" i="9"/>
  <c r="IZ116" i="9"/>
  <c r="IY116" i="9"/>
  <c r="IX116" i="9"/>
  <c r="IW116" i="9"/>
  <c r="IV116" i="9"/>
  <c r="IU116" i="9"/>
  <c r="IT116" i="9"/>
  <c r="IS116" i="9"/>
  <c r="IR116" i="9"/>
  <c r="IQ116" i="9"/>
  <c r="IP116" i="9"/>
  <c r="IO116" i="9"/>
  <c r="IN116" i="9"/>
  <c r="IM116" i="9"/>
  <c r="IL116" i="9"/>
  <c r="IK116" i="9"/>
  <c r="IJ116" i="9"/>
  <c r="II116" i="9"/>
  <c r="IH116" i="9"/>
  <c r="IG116" i="9"/>
  <c r="IF116" i="9"/>
  <c r="IE116" i="9"/>
  <c r="ID116" i="9"/>
  <c r="IC116" i="9"/>
  <c r="IB116" i="9"/>
  <c r="IA116" i="9"/>
  <c r="HZ116" i="9"/>
  <c r="HY116" i="9"/>
  <c r="HX116" i="9"/>
  <c r="HW116" i="9"/>
  <c r="HV116" i="9"/>
  <c r="HU116" i="9"/>
  <c r="HT116" i="9"/>
  <c r="HS116" i="9"/>
  <c r="HR116" i="9"/>
  <c r="HQ116" i="9"/>
  <c r="HP116" i="9"/>
  <c r="HO116" i="9"/>
  <c r="HN116" i="9"/>
  <c r="HM116" i="9"/>
  <c r="HL116" i="9"/>
  <c r="HK116" i="9"/>
  <c r="HJ116" i="9"/>
  <c r="HI116" i="9"/>
  <c r="HH116" i="9"/>
  <c r="HG116" i="9"/>
  <c r="HF116" i="9"/>
  <c r="HE116" i="9"/>
  <c r="HD116" i="9"/>
  <c r="HC116" i="9"/>
  <c r="HB116" i="9"/>
  <c r="HA116" i="9"/>
  <c r="GZ116" i="9"/>
  <c r="GY116" i="9"/>
  <c r="GX116" i="9"/>
  <c r="GW116" i="9"/>
  <c r="GV116" i="9"/>
  <c r="GU116" i="9"/>
  <c r="GT116" i="9"/>
  <c r="GS116" i="9"/>
  <c r="GR116" i="9"/>
  <c r="GQ116" i="9"/>
  <c r="GP116" i="9"/>
  <c r="GO116" i="9"/>
  <c r="GN116" i="9"/>
  <c r="GM116" i="9"/>
  <c r="GL116" i="9"/>
  <c r="GK116" i="9"/>
  <c r="GJ116" i="9"/>
  <c r="GI116" i="9"/>
  <c r="GH116" i="9"/>
  <c r="GG116" i="9"/>
  <c r="GF116" i="9"/>
  <c r="GE116" i="9"/>
  <c r="GD116" i="9"/>
  <c r="GC116" i="9"/>
  <c r="GB116" i="9"/>
  <c r="GA116" i="9"/>
  <c r="FZ116" i="9"/>
  <c r="FY116" i="9"/>
  <c r="FX116" i="9"/>
  <c r="FW116" i="9"/>
  <c r="FV116" i="9"/>
  <c r="FU116" i="9"/>
  <c r="FT116" i="9"/>
  <c r="FS116" i="9"/>
  <c r="FR116" i="9"/>
  <c r="FQ116" i="9"/>
  <c r="FP116" i="9"/>
  <c r="FO116" i="9"/>
  <c r="FN116" i="9"/>
  <c r="FM116" i="9"/>
  <c r="FL116" i="9"/>
  <c r="FK116" i="9"/>
  <c r="FJ116" i="9"/>
  <c r="FI116" i="9"/>
  <c r="FH116" i="9"/>
  <c r="FG116" i="9"/>
  <c r="FF116" i="9"/>
  <c r="FE116" i="9"/>
  <c r="FD116" i="9"/>
  <c r="FC116" i="9"/>
  <c r="FB116" i="9"/>
  <c r="FA116" i="9"/>
  <c r="EZ116" i="9"/>
  <c r="EY116" i="9"/>
  <c r="EX116" i="9"/>
  <c r="EW116" i="9"/>
  <c r="EV116" i="9"/>
  <c r="EU116" i="9"/>
  <c r="ET116" i="9"/>
  <c r="ES116" i="9"/>
  <c r="ER116" i="9"/>
  <c r="EQ116" i="9"/>
  <c r="EP116" i="9"/>
  <c r="EO116" i="9"/>
  <c r="EN116" i="9"/>
  <c r="EM116" i="9"/>
  <c r="EL116" i="9"/>
  <c r="EK116" i="9"/>
  <c r="EJ116" i="9"/>
  <c r="EI116" i="9"/>
  <c r="EH116" i="9"/>
  <c r="EG116" i="9"/>
  <c r="EF116" i="9"/>
  <c r="EE116" i="9"/>
  <c r="ED116" i="9"/>
  <c r="EC116" i="9"/>
  <c r="EB116" i="9"/>
  <c r="EA116" i="9"/>
  <c r="DZ116" i="9"/>
  <c r="DY116" i="9"/>
  <c r="DX116" i="9"/>
  <c r="DW116" i="9"/>
  <c r="DV116" i="9"/>
  <c r="DU116" i="9"/>
  <c r="DT116" i="9"/>
  <c r="DS116" i="9"/>
  <c r="DR116" i="9"/>
  <c r="DQ116" i="9"/>
  <c r="DP116" i="9"/>
  <c r="DO116" i="9"/>
  <c r="DN116" i="9"/>
  <c r="DM116" i="9"/>
  <c r="DL116" i="9"/>
  <c r="DK116" i="9"/>
  <c r="DJ116" i="9"/>
  <c r="DI116" i="9"/>
  <c r="DH116" i="9"/>
  <c r="DG116" i="9"/>
  <c r="DF116" i="9"/>
  <c r="DE116" i="9"/>
  <c r="DD116" i="9"/>
  <c r="DC116" i="9"/>
  <c r="DB116" i="9"/>
  <c r="DA116" i="9"/>
  <c r="CZ116" i="9"/>
  <c r="CY116" i="9"/>
  <c r="CX116" i="9"/>
  <c r="CW116" i="9"/>
  <c r="CV116" i="9"/>
  <c r="CU116" i="9"/>
  <c r="CT116" i="9"/>
  <c r="CS116" i="9"/>
  <c r="CR116" i="9"/>
  <c r="CQ116" i="9"/>
  <c r="CP116" i="9"/>
  <c r="CO116" i="9"/>
  <c r="CN116" i="9"/>
  <c r="CM116" i="9"/>
  <c r="CL116" i="9"/>
  <c r="CK116" i="9"/>
  <c r="CJ116" i="9"/>
  <c r="CI116" i="9"/>
  <c r="CH116" i="9"/>
  <c r="CG116" i="9"/>
  <c r="CF116" i="9"/>
  <c r="CE116" i="9"/>
  <c r="CD116" i="9"/>
  <c r="CC116" i="9"/>
  <c r="CB116" i="9"/>
  <c r="CA116" i="9"/>
  <c r="BZ116" i="9"/>
  <c r="BY116" i="9"/>
  <c r="BX116" i="9"/>
  <c r="BW116" i="9"/>
  <c r="BV116" i="9"/>
  <c r="BU116" i="9"/>
  <c r="BT116" i="9"/>
  <c r="BS116" i="9"/>
  <c r="BR116" i="9"/>
  <c r="BQ116" i="9"/>
  <c r="BP116" i="9"/>
  <c r="BO116" i="9"/>
  <c r="BN116" i="9"/>
  <c r="BM116" i="9"/>
  <c r="BL116" i="9"/>
  <c r="BK116" i="9"/>
  <c r="BJ116" i="9"/>
  <c r="BI116" i="9"/>
  <c r="BH116" i="9"/>
  <c r="BG116" i="9"/>
  <c r="BF116" i="9"/>
  <c r="BE116" i="9"/>
  <c r="BD116" i="9"/>
  <c r="BC116" i="9"/>
  <c r="BB116" i="9"/>
  <c r="BA116" i="9"/>
  <c r="AZ116" i="9"/>
  <c r="AY116" i="9"/>
  <c r="AX116" i="9"/>
  <c r="AW116" i="9"/>
  <c r="AV116" i="9"/>
  <c r="AU116" i="9"/>
  <c r="AT116" i="9"/>
  <c r="AS116" i="9"/>
  <c r="AR116" i="9"/>
  <c r="AQ116" i="9"/>
  <c r="AP116" i="9"/>
  <c r="AO116" i="9"/>
  <c r="AN116" i="9"/>
  <c r="AM116" i="9"/>
  <c r="AL116" i="9"/>
  <c r="AK116" i="9"/>
  <c r="AJ116" i="9"/>
  <c r="AI116" i="9"/>
  <c r="AH116" i="9"/>
  <c r="AG116" i="9"/>
  <c r="AF116" i="9"/>
  <c r="AE116" i="9"/>
  <c r="AD116" i="9"/>
  <c r="AC116" i="9"/>
  <c r="AB116" i="9"/>
  <c r="AA116" i="9"/>
  <c r="Z116" i="9"/>
  <c r="Y116" i="9"/>
  <c r="X116" i="9"/>
  <c r="W116" i="9"/>
  <c r="V116" i="9"/>
  <c r="U116" i="9"/>
  <c r="T116" i="9"/>
  <c r="S116" i="9"/>
  <c r="R116" i="9"/>
  <c r="Q116" i="9"/>
  <c r="P116" i="9"/>
  <c r="O116" i="9"/>
  <c r="N116" i="9"/>
  <c r="M116" i="9"/>
  <c r="L116" i="9"/>
  <c r="K116" i="9"/>
  <c r="J116" i="9"/>
  <c r="I116" i="9"/>
  <c r="H116" i="9"/>
  <c r="G116" i="9"/>
  <c r="F116" i="9"/>
  <c r="E116" i="9"/>
  <c r="D116" i="9"/>
  <c r="C116" i="9"/>
  <c r="B116" i="9"/>
  <c r="UB115" i="9"/>
  <c r="UA115" i="9"/>
  <c r="TZ115" i="9"/>
  <c r="TY115" i="9"/>
  <c r="TX115" i="9"/>
  <c r="TW115" i="9"/>
  <c r="TV115" i="9"/>
  <c r="TU115" i="9"/>
  <c r="TT115" i="9"/>
  <c r="TS115" i="9"/>
  <c r="TR115" i="9"/>
  <c r="TQ115" i="9"/>
  <c r="TP115" i="9"/>
  <c r="TO115" i="9"/>
  <c r="TN115" i="9"/>
  <c r="TM115" i="9"/>
  <c r="TL115" i="9"/>
  <c r="TK115" i="9"/>
  <c r="TJ115" i="9"/>
  <c r="TI115" i="9"/>
  <c r="TH115" i="9"/>
  <c r="TG115" i="9"/>
  <c r="TF115" i="9"/>
  <c r="TE115" i="9"/>
  <c r="TD115" i="9"/>
  <c r="TC115" i="9"/>
  <c r="TB115" i="9"/>
  <c r="TA115" i="9"/>
  <c r="SZ115" i="9"/>
  <c r="SY115" i="9"/>
  <c r="SX115" i="9"/>
  <c r="SW115" i="9"/>
  <c r="SV115" i="9"/>
  <c r="SU115" i="9"/>
  <c r="ST115" i="9"/>
  <c r="SS115" i="9"/>
  <c r="SR115" i="9"/>
  <c r="SQ115" i="9"/>
  <c r="SP115" i="9"/>
  <c r="SO115" i="9"/>
  <c r="SN115" i="9"/>
  <c r="SM115" i="9"/>
  <c r="SL115" i="9"/>
  <c r="SK115" i="9"/>
  <c r="SJ115" i="9"/>
  <c r="SI115" i="9"/>
  <c r="SH115" i="9"/>
  <c r="SG115" i="9"/>
  <c r="SF115" i="9"/>
  <c r="SE115" i="9"/>
  <c r="SD115" i="9"/>
  <c r="SC115" i="9"/>
  <c r="SB115" i="9"/>
  <c r="SA115" i="9"/>
  <c r="RZ115" i="9"/>
  <c r="RY115" i="9"/>
  <c r="RX115" i="9"/>
  <c r="RW115" i="9"/>
  <c r="RV115" i="9"/>
  <c r="RU115" i="9"/>
  <c r="RT115" i="9"/>
  <c r="RS115" i="9"/>
  <c r="RR115" i="9"/>
  <c r="RQ115" i="9"/>
  <c r="RP115" i="9"/>
  <c r="RO115" i="9"/>
  <c r="RN115" i="9"/>
  <c r="RM115" i="9"/>
  <c r="RL115" i="9"/>
  <c r="RK115" i="9"/>
  <c r="RJ115" i="9"/>
  <c r="RI115" i="9"/>
  <c r="RH115" i="9"/>
  <c r="RG115" i="9"/>
  <c r="RF115" i="9"/>
  <c r="RE115" i="9"/>
  <c r="RD115" i="9"/>
  <c r="RC115" i="9"/>
  <c r="RB115" i="9"/>
  <c r="RA115" i="9"/>
  <c r="QZ115" i="9"/>
  <c r="QY115" i="9"/>
  <c r="QX115" i="9"/>
  <c r="QW115" i="9"/>
  <c r="QV115" i="9"/>
  <c r="QU115" i="9"/>
  <c r="QT115" i="9"/>
  <c r="QS115" i="9"/>
  <c r="QR115" i="9"/>
  <c r="QQ115" i="9"/>
  <c r="QP115" i="9"/>
  <c r="QO115" i="9"/>
  <c r="QN115" i="9"/>
  <c r="QM115" i="9"/>
  <c r="QL115" i="9"/>
  <c r="QK115" i="9"/>
  <c r="QJ115" i="9"/>
  <c r="QI115" i="9"/>
  <c r="QH115" i="9"/>
  <c r="QG115" i="9"/>
  <c r="QF115" i="9"/>
  <c r="QE115" i="9"/>
  <c r="QD115" i="9"/>
  <c r="QC115" i="9"/>
  <c r="QB115" i="9"/>
  <c r="QA115" i="9"/>
  <c r="PZ115" i="9"/>
  <c r="PY115" i="9"/>
  <c r="PX115" i="9"/>
  <c r="PW115" i="9"/>
  <c r="PV115" i="9"/>
  <c r="PU115" i="9"/>
  <c r="PT115" i="9"/>
  <c r="PS115" i="9"/>
  <c r="PR115" i="9"/>
  <c r="PQ115" i="9"/>
  <c r="PP115" i="9"/>
  <c r="PO115" i="9"/>
  <c r="PN115" i="9"/>
  <c r="PM115" i="9"/>
  <c r="PL115" i="9"/>
  <c r="PK115" i="9"/>
  <c r="PJ115" i="9"/>
  <c r="PI115" i="9"/>
  <c r="PH115" i="9"/>
  <c r="PG115" i="9"/>
  <c r="PF115" i="9"/>
  <c r="PE115" i="9"/>
  <c r="PD115" i="9"/>
  <c r="PC115" i="9"/>
  <c r="PB115" i="9"/>
  <c r="PA115" i="9"/>
  <c r="OZ115" i="9"/>
  <c r="OY115" i="9"/>
  <c r="OX115" i="9"/>
  <c r="OW115" i="9"/>
  <c r="OV115" i="9"/>
  <c r="OU115" i="9"/>
  <c r="OT115" i="9"/>
  <c r="OS115" i="9"/>
  <c r="OR115" i="9"/>
  <c r="OQ115" i="9"/>
  <c r="OP115" i="9"/>
  <c r="OO115" i="9"/>
  <c r="ON115" i="9"/>
  <c r="OM115" i="9"/>
  <c r="OL115" i="9"/>
  <c r="OK115" i="9"/>
  <c r="OJ115" i="9"/>
  <c r="OI115" i="9"/>
  <c r="OH115" i="9"/>
  <c r="OG115" i="9"/>
  <c r="OF115" i="9"/>
  <c r="OE115" i="9"/>
  <c r="OD115" i="9"/>
  <c r="OC115" i="9"/>
  <c r="OB115" i="9"/>
  <c r="OA115" i="9"/>
  <c r="NZ115" i="9"/>
  <c r="NY115" i="9"/>
  <c r="NX115" i="9"/>
  <c r="NW115" i="9"/>
  <c r="NV115" i="9"/>
  <c r="NU115" i="9"/>
  <c r="NT115" i="9"/>
  <c r="NS115" i="9"/>
  <c r="NR115" i="9"/>
  <c r="NQ115" i="9"/>
  <c r="NP115" i="9"/>
  <c r="NO115" i="9"/>
  <c r="NN115" i="9"/>
  <c r="NM115" i="9"/>
  <c r="NL115" i="9"/>
  <c r="NK115" i="9"/>
  <c r="NJ115" i="9"/>
  <c r="NI115" i="9"/>
  <c r="NH115" i="9"/>
  <c r="NG115" i="9"/>
  <c r="NF115" i="9"/>
  <c r="NE115" i="9"/>
  <c r="ND115" i="9"/>
  <c r="NC115" i="9"/>
  <c r="NB115" i="9"/>
  <c r="NA115" i="9"/>
  <c r="MZ115" i="9"/>
  <c r="MY115" i="9"/>
  <c r="MX115" i="9"/>
  <c r="MW115" i="9"/>
  <c r="MV115" i="9"/>
  <c r="MU115" i="9"/>
  <c r="MT115" i="9"/>
  <c r="MS115" i="9"/>
  <c r="MR115" i="9"/>
  <c r="MQ115" i="9"/>
  <c r="MP115" i="9"/>
  <c r="MO115" i="9"/>
  <c r="MN115" i="9"/>
  <c r="MM115" i="9"/>
  <c r="ML115" i="9"/>
  <c r="MK115" i="9"/>
  <c r="MJ115" i="9"/>
  <c r="MI115" i="9"/>
  <c r="MH115" i="9"/>
  <c r="MG115" i="9"/>
  <c r="MF115" i="9"/>
  <c r="ME115" i="9"/>
  <c r="MD115" i="9"/>
  <c r="MC115" i="9"/>
  <c r="MB115" i="9"/>
  <c r="MA115" i="9"/>
  <c r="LZ115" i="9"/>
  <c r="LY115" i="9"/>
  <c r="LX115" i="9"/>
  <c r="LW115" i="9"/>
  <c r="LV115" i="9"/>
  <c r="LU115" i="9"/>
  <c r="LT115" i="9"/>
  <c r="LS115" i="9"/>
  <c r="LR115" i="9"/>
  <c r="LQ115" i="9"/>
  <c r="LP115" i="9"/>
  <c r="LO115" i="9"/>
  <c r="LN115" i="9"/>
  <c r="LM115" i="9"/>
  <c r="LL115" i="9"/>
  <c r="LK115" i="9"/>
  <c r="LJ115" i="9"/>
  <c r="LI115" i="9"/>
  <c r="LH115" i="9"/>
  <c r="LG115" i="9"/>
  <c r="LF115" i="9"/>
  <c r="LE115" i="9"/>
  <c r="LD115" i="9"/>
  <c r="LC115" i="9"/>
  <c r="LB115" i="9"/>
  <c r="LA115" i="9"/>
  <c r="KZ115" i="9"/>
  <c r="KY115" i="9"/>
  <c r="KX115" i="9"/>
  <c r="KW115" i="9"/>
  <c r="KV115" i="9"/>
  <c r="KU115" i="9"/>
  <c r="KT115" i="9"/>
  <c r="KS115" i="9"/>
  <c r="KR115" i="9"/>
  <c r="KQ115" i="9"/>
  <c r="KP115" i="9"/>
  <c r="KO115" i="9"/>
  <c r="KN115" i="9"/>
  <c r="KM115" i="9"/>
  <c r="KL115" i="9"/>
  <c r="KK115" i="9"/>
  <c r="KJ115" i="9"/>
  <c r="KI115" i="9"/>
  <c r="KH115" i="9"/>
  <c r="KG115" i="9"/>
  <c r="KF115" i="9"/>
  <c r="KE115" i="9"/>
  <c r="KD115" i="9"/>
  <c r="KC115" i="9"/>
  <c r="KB115" i="9"/>
  <c r="KA115" i="9"/>
  <c r="JZ115" i="9"/>
  <c r="JY115" i="9"/>
  <c r="JX115" i="9"/>
  <c r="JW115" i="9"/>
  <c r="JV115" i="9"/>
  <c r="JU115" i="9"/>
  <c r="JT115" i="9"/>
  <c r="JS115" i="9"/>
  <c r="JR115" i="9"/>
  <c r="JQ115" i="9"/>
  <c r="JP115" i="9"/>
  <c r="JO115" i="9"/>
  <c r="JN115" i="9"/>
  <c r="JM115" i="9"/>
  <c r="JL115" i="9"/>
  <c r="JK115" i="9"/>
  <c r="JJ115" i="9"/>
  <c r="JI115" i="9"/>
  <c r="JH115" i="9"/>
  <c r="JG115" i="9"/>
  <c r="JF115" i="9"/>
  <c r="JE115" i="9"/>
  <c r="JD115" i="9"/>
  <c r="JC115" i="9"/>
  <c r="JB115" i="9"/>
  <c r="JA115" i="9"/>
  <c r="IZ115" i="9"/>
  <c r="IY115" i="9"/>
  <c r="IX115" i="9"/>
  <c r="IW115" i="9"/>
  <c r="IV115" i="9"/>
  <c r="IU115" i="9"/>
  <c r="IT115" i="9"/>
  <c r="IS115" i="9"/>
  <c r="IR115" i="9"/>
  <c r="IQ115" i="9"/>
  <c r="IP115" i="9"/>
  <c r="IO115" i="9"/>
  <c r="IN115" i="9"/>
  <c r="IM115" i="9"/>
  <c r="IL115" i="9"/>
  <c r="IK115" i="9"/>
  <c r="IJ115" i="9"/>
  <c r="II115" i="9"/>
  <c r="IH115" i="9"/>
  <c r="IG115" i="9"/>
  <c r="IF115" i="9"/>
  <c r="IE115" i="9"/>
  <c r="ID115" i="9"/>
  <c r="IC115" i="9"/>
  <c r="IB115" i="9"/>
  <c r="IA115" i="9"/>
  <c r="HZ115" i="9"/>
  <c r="HY115" i="9"/>
  <c r="HX115" i="9"/>
  <c r="HW115" i="9"/>
  <c r="HV115" i="9"/>
  <c r="HU115" i="9"/>
  <c r="HT115" i="9"/>
  <c r="HS115" i="9"/>
  <c r="HR115" i="9"/>
  <c r="HQ115" i="9"/>
  <c r="HP115" i="9"/>
  <c r="HO115" i="9"/>
  <c r="HN115" i="9"/>
  <c r="HM115" i="9"/>
  <c r="HL115" i="9"/>
  <c r="HK115" i="9"/>
  <c r="HJ115" i="9"/>
  <c r="HI115" i="9"/>
  <c r="HH115" i="9"/>
  <c r="HG115" i="9"/>
  <c r="HF115" i="9"/>
  <c r="HE115" i="9"/>
  <c r="HD115" i="9"/>
  <c r="HC115" i="9"/>
  <c r="HB115" i="9"/>
  <c r="HA115" i="9"/>
  <c r="GZ115" i="9"/>
  <c r="GY115" i="9"/>
  <c r="GX115" i="9"/>
  <c r="GW115" i="9"/>
  <c r="GV115" i="9"/>
  <c r="GU115" i="9"/>
  <c r="GT115" i="9"/>
  <c r="GS115" i="9"/>
  <c r="GR115" i="9"/>
  <c r="GQ115" i="9"/>
  <c r="GP115" i="9"/>
  <c r="GO115" i="9"/>
  <c r="GN115" i="9"/>
  <c r="GM115" i="9"/>
  <c r="GL115" i="9"/>
  <c r="GK115" i="9"/>
  <c r="GJ115" i="9"/>
  <c r="GI115" i="9"/>
  <c r="GH115" i="9"/>
  <c r="GG115" i="9"/>
  <c r="GF115" i="9"/>
  <c r="GE115" i="9"/>
  <c r="GD115" i="9"/>
  <c r="GC115" i="9"/>
  <c r="GB115" i="9"/>
  <c r="GA115" i="9"/>
  <c r="FZ115" i="9"/>
  <c r="FY115" i="9"/>
  <c r="FX115" i="9"/>
  <c r="FW115" i="9"/>
  <c r="FV115" i="9"/>
  <c r="FU115" i="9"/>
  <c r="FT115" i="9"/>
  <c r="FS115" i="9"/>
  <c r="FR115" i="9"/>
  <c r="FQ115" i="9"/>
  <c r="FP115" i="9"/>
  <c r="FO115" i="9"/>
  <c r="FN115" i="9"/>
  <c r="FM115" i="9"/>
  <c r="FL115" i="9"/>
  <c r="FK115" i="9"/>
  <c r="FJ115" i="9"/>
  <c r="FI115" i="9"/>
  <c r="FH115" i="9"/>
  <c r="FG115" i="9"/>
  <c r="FF115" i="9"/>
  <c r="FE115" i="9"/>
  <c r="FD115" i="9"/>
  <c r="FC115" i="9"/>
  <c r="FB115" i="9"/>
  <c r="FA115" i="9"/>
  <c r="EZ115" i="9"/>
  <c r="EY115" i="9"/>
  <c r="EX115" i="9"/>
  <c r="EW115" i="9"/>
  <c r="EV115" i="9"/>
  <c r="EU115" i="9"/>
  <c r="ET115" i="9"/>
  <c r="ES115" i="9"/>
  <c r="ER115" i="9"/>
  <c r="EQ115" i="9"/>
  <c r="EP115" i="9"/>
  <c r="EO115" i="9"/>
  <c r="EN115" i="9"/>
  <c r="EM115" i="9"/>
  <c r="EL115" i="9"/>
  <c r="EK115" i="9"/>
  <c r="EJ115" i="9"/>
  <c r="EI115" i="9"/>
  <c r="EH115" i="9"/>
  <c r="EG115" i="9"/>
  <c r="EF115" i="9"/>
  <c r="EE115" i="9"/>
  <c r="ED115" i="9"/>
  <c r="EC115" i="9"/>
  <c r="EB115" i="9"/>
  <c r="EA115" i="9"/>
  <c r="DZ115" i="9"/>
  <c r="DY115" i="9"/>
  <c r="DX115" i="9"/>
  <c r="DW115" i="9"/>
  <c r="DV115" i="9"/>
  <c r="DU115" i="9"/>
  <c r="DT115" i="9"/>
  <c r="DS115" i="9"/>
  <c r="DR115" i="9"/>
  <c r="DQ115" i="9"/>
  <c r="DP115" i="9"/>
  <c r="DO115" i="9"/>
  <c r="DN115" i="9"/>
  <c r="DM115" i="9"/>
  <c r="DL115" i="9"/>
  <c r="DK115" i="9"/>
  <c r="DJ115" i="9"/>
  <c r="DI115" i="9"/>
  <c r="DH115" i="9"/>
  <c r="DG115" i="9"/>
  <c r="DF115" i="9"/>
  <c r="DE115" i="9"/>
  <c r="DD115" i="9"/>
  <c r="DC115" i="9"/>
  <c r="DB115" i="9"/>
  <c r="DA115" i="9"/>
  <c r="CZ115" i="9"/>
  <c r="CY115" i="9"/>
  <c r="CX115" i="9"/>
  <c r="CW115" i="9"/>
  <c r="CV115" i="9"/>
  <c r="CU115" i="9"/>
  <c r="CT115" i="9"/>
  <c r="CS115" i="9"/>
  <c r="CR115" i="9"/>
  <c r="CQ115" i="9"/>
  <c r="CP115" i="9"/>
  <c r="CO115" i="9"/>
  <c r="CN115" i="9"/>
  <c r="CM115" i="9"/>
  <c r="CL115" i="9"/>
  <c r="CK115" i="9"/>
  <c r="CJ115" i="9"/>
  <c r="CI115" i="9"/>
  <c r="CH115" i="9"/>
  <c r="CG115" i="9"/>
  <c r="CF115" i="9"/>
  <c r="CE115" i="9"/>
  <c r="CD115" i="9"/>
  <c r="CC115" i="9"/>
  <c r="CB115" i="9"/>
  <c r="CA115" i="9"/>
  <c r="BZ115" i="9"/>
  <c r="BY115" i="9"/>
  <c r="BX115" i="9"/>
  <c r="BW115" i="9"/>
  <c r="BV115" i="9"/>
  <c r="BU115" i="9"/>
  <c r="BT115" i="9"/>
  <c r="BS115" i="9"/>
  <c r="BR115" i="9"/>
  <c r="BQ115" i="9"/>
  <c r="BP115" i="9"/>
  <c r="BO115" i="9"/>
  <c r="BN115" i="9"/>
  <c r="BM115" i="9"/>
  <c r="BL115" i="9"/>
  <c r="BK115" i="9"/>
  <c r="BJ115" i="9"/>
  <c r="BI115" i="9"/>
  <c r="BH115" i="9"/>
  <c r="BG115" i="9"/>
  <c r="BF115" i="9"/>
  <c r="BE115" i="9"/>
  <c r="BD115" i="9"/>
  <c r="BC115" i="9"/>
  <c r="BB115" i="9"/>
  <c r="BA115" i="9"/>
  <c r="AZ115" i="9"/>
  <c r="AY115" i="9"/>
  <c r="AX115" i="9"/>
  <c r="AW115" i="9"/>
  <c r="AV115" i="9"/>
  <c r="AU115" i="9"/>
  <c r="AT115" i="9"/>
  <c r="AS115" i="9"/>
  <c r="AR115" i="9"/>
  <c r="AQ115" i="9"/>
  <c r="AP115" i="9"/>
  <c r="AO115" i="9"/>
  <c r="AN115" i="9"/>
  <c r="AM115" i="9"/>
  <c r="AL115" i="9"/>
  <c r="AK115" i="9"/>
  <c r="AJ115" i="9"/>
  <c r="AI115" i="9"/>
  <c r="AH115" i="9"/>
  <c r="AG115" i="9"/>
  <c r="AF115" i="9"/>
  <c r="AE115" i="9"/>
  <c r="AD115" i="9"/>
  <c r="AC115" i="9"/>
  <c r="AB115" i="9"/>
  <c r="AA115" i="9"/>
  <c r="Z115" i="9"/>
  <c r="Y115" i="9"/>
  <c r="X115" i="9"/>
  <c r="W115" i="9"/>
  <c r="V115" i="9"/>
  <c r="U115" i="9"/>
  <c r="T115" i="9"/>
  <c r="S115" i="9"/>
  <c r="R115" i="9"/>
  <c r="Q115" i="9"/>
  <c r="P115" i="9"/>
  <c r="O115" i="9"/>
  <c r="N115" i="9"/>
  <c r="M115" i="9"/>
  <c r="L115" i="9"/>
  <c r="K115" i="9"/>
  <c r="J115" i="9"/>
  <c r="I115" i="9"/>
  <c r="H115" i="9"/>
  <c r="G115" i="9"/>
  <c r="F115" i="9"/>
  <c r="E115" i="9"/>
  <c r="D115" i="9"/>
  <c r="C115" i="9"/>
  <c r="B115" i="9"/>
  <c r="UB114" i="9"/>
  <c r="UA114" i="9"/>
  <c r="TZ114" i="9"/>
  <c r="TY114" i="9"/>
  <c r="TX114" i="9"/>
  <c r="TW114" i="9"/>
  <c r="TV114" i="9"/>
  <c r="TU114" i="9"/>
  <c r="TT114" i="9"/>
  <c r="TS114" i="9"/>
  <c r="TR114" i="9"/>
  <c r="TQ114" i="9"/>
  <c r="TP114" i="9"/>
  <c r="TO114" i="9"/>
  <c r="TN114" i="9"/>
  <c r="TM114" i="9"/>
  <c r="TL114" i="9"/>
  <c r="TK114" i="9"/>
  <c r="TJ114" i="9"/>
  <c r="TI114" i="9"/>
  <c r="TH114" i="9"/>
  <c r="TG114" i="9"/>
  <c r="TF114" i="9"/>
  <c r="TE114" i="9"/>
  <c r="TD114" i="9"/>
  <c r="TC114" i="9"/>
  <c r="TB114" i="9"/>
  <c r="TA114" i="9"/>
  <c r="SZ114" i="9"/>
  <c r="SY114" i="9"/>
  <c r="SX114" i="9"/>
  <c r="SW114" i="9"/>
  <c r="SV114" i="9"/>
  <c r="SU114" i="9"/>
  <c r="ST114" i="9"/>
  <c r="SS114" i="9"/>
  <c r="SR114" i="9"/>
  <c r="SQ114" i="9"/>
  <c r="SP114" i="9"/>
  <c r="SO114" i="9"/>
  <c r="SN114" i="9"/>
  <c r="SM114" i="9"/>
  <c r="SL114" i="9"/>
  <c r="SK114" i="9"/>
  <c r="SJ114" i="9"/>
  <c r="SI114" i="9"/>
  <c r="SH114" i="9"/>
  <c r="SG114" i="9"/>
  <c r="SF114" i="9"/>
  <c r="SE114" i="9"/>
  <c r="SD114" i="9"/>
  <c r="SC114" i="9"/>
  <c r="SB114" i="9"/>
  <c r="SA114" i="9"/>
  <c r="RZ114" i="9"/>
  <c r="RY114" i="9"/>
  <c r="RX114" i="9"/>
  <c r="RW114" i="9"/>
  <c r="RV114" i="9"/>
  <c r="RU114" i="9"/>
  <c r="RT114" i="9"/>
  <c r="RS114" i="9"/>
  <c r="RR114" i="9"/>
  <c r="RQ114" i="9"/>
  <c r="RP114" i="9"/>
  <c r="RO114" i="9"/>
  <c r="RN114" i="9"/>
  <c r="RM114" i="9"/>
  <c r="RL114" i="9"/>
  <c r="RK114" i="9"/>
  <c r="RJ114" i="9"/>
  <c r="RI114" i="9"/>
  <c r="RH114" i="9"/>
  <c r="RG114" i="9"/>
  <c r="RF114" i="9"/>
  <c r="RE114" i="9"/>
  <c r="RD114" i="9"/>
  <c r="RC114" i="9"/>
  <c r="RB114" i="9"/>
  <c r="RA114" i="9"/>
  <c r="QZ114" i="9"/>
  <c r="QY114" i="9"/>
  <c r="QX114" i="9"/>
  <c r="QW114" i="9"/>
  <c r="QV114" i="9"/>
  <c r="QU114" i="9"/>
  <c r="QT114" i="9"/>
  <c r="QS114" i="9"/>
  <c r="QR114" i="9"/>
  <c r="QQ114" i="9"/>
  <c r="QP114" i="9"/>
  <c r="QO114" i="9"/>
  <c r="QN114" i="9"/>
  <c r="QM114" i="9"/>
  <c r="QL114" i="9"/>
  <c r="QK114" i="9"/>
  <c r="QJ114" i="9"/>
  <c r="QI114" i="9"/>
  <c r="QH114" i="9"/>
  <c r="QG114" i="9"/>
  <c r="QF114" i="9"/>
  <c r="QE114" i="9"/>
  <c r="QD114" i="9"/>
  <c r="QC114" i="9"/>
  <c r="QB114" i="9"/>
  <c r="QA114" i="9"/>
  <c r="PZ114" i="9"/>
  <c r="PY114" i="9"/>
  <c r="PX114" i="9"/>
  <c r="PW114" i="9"/>
  <c r="PV114" i="9"/>
  <c r="PU114" i="9"/>
  <c r="PT114" i="9"/>
  <c r="PS114" i="9"/>
  <c r="PR114" i="9"/>
  <c r="PQ114" i="9"/>
  <c r="PP114" i="9"/>
  <c r="PO114" i="9"/>
  <c r="PN114" i="9"/>
  <c r="PM114" i="9"/>
  <c r="PL114" i="9"/>
  <c r="PK114" i="9"/>
  <c r="PJ114" i="9"/>
  <c r="PI114" i="9"/>
  <c r="PH114" i="9"/>
  <c r="PG114" i="9"/>
  <c r="PF114" i="9"/>
  <c r="PE114" i="9"/>
  <c r="PD114" i="9"/>
  <c r="PC114" i="9"/>
  <c r="PB114" i="9"/>
  <c r="PA114" i="9"/>
  <c r="OZ114" i="9"/>
  <c r="OY114" i="9"/>
  <c r="OX114" i="9"/>
  <c r="OW114" i="9"/>
  <c r="OV114" i="9"/>
  <c r="OU114" i="9"/>
  <c r="OT114" i="9"/>
  <c r="OS114" i="9"/>
  <c r="OR114" i="9"/>
  <c r="OQ114" i="9"/>
  <c r="OP114" i="9"/>
  <c r="OO114" i="9"/>
  <c r="ON114" i="9"/>
  <c r="OM114" i="9"/>
  <c r="OL114" i="9"/>
  <c r="OK114" i="9"/>
  <c r="OJ114" i="9"/>
  <c r="OI114" i="9"/>
  <c r="OH114" i="9"/>
  <c r="OG114" i="9"/>
  <c r="OF114" i="9"/>
  <c r="OE114" i="9"/>
  <c r="OD114" i="9"/>
  <c r="OC114" i="9"/>
  <c r="OB114" i="9"/>
  <c r="OA114" i="9"/>
  <c r="NZ114" i="9"/>
  <c r="NY114" i="9"/>
  <c r="NX114" i="9"/>
  <c r="NW114" i="9"/>
  <c r="NV114" i="9"/>
  <c r="NU114" i="9"/>
  <c r="NT114" i="9"/>
  <c r="NS114" i="9"/>
  <c r="NR114" i="9"/>
  <c r="NQ114" i="9"/>
  <c r="NP114" i="9"/>
  <c r="NO114" i="9"/>
  <c r="NN114" i="9"/>
  <c r="NM114" i="9"/>
  <c r="NL114" i="9"/>
  <c r="NK114" i="9"/>
  <c r="NJ114" i="9"/>
  <c r="NI114" i="9"/>
  <c r="NH114" i="9"/>
  <c r="NG114" i="9"/>
  <c r="NF114" i="9"/>
  <c r="NE114" i="9"/>
  <c r="ND114" i="9"/>
  <c r="NC114" i="9"/>
  <c r="NB114" i="9"/>
  <c r="NA114" i="9"/>
  <c r="MZ114" i="9"/>
  <c r="MY114" i="9"/>
  <c r="MX114" i="9"/>
  <c r="MW114" i="9"/>
  <c r="MV114" i="9"/>
  <c r="MU114" i="9"/>
  <c r="MT114" i="9"/>
  <c r="MS114" i="9"/>
  <c r="MR114" i="9"/>
  <c r="MQ114" i="9"/>
  <c r="MP114" i="9"/>
  <c r="MO114" i="9"/>
  <c r="MN114" i="9"/>
  <c r="MM114" i="9"/>
  <c r="ML114" i="9"/>
  <c r="MK114" i="9"/>
  <c r="MJ114" i="9"/>
  <c r="MI114" i="9"/>
  <c r="MH114" i="9"/>
  <c r="MG114" i="9"/>
  <c r="MF114" i="9"/>
  <c r="ME114" i="9"/>
  <c r="MD114" i="9"/>
  <c r="MC114" i="9"/>
  <c r="MB114" i="9"/>
  <c r="MA114" i="9"/>
  <c r="LZ114" i="9"/>
  <c r="LY114" i="9"/>
  <c r="LX114" i="9"/>
  <c r="LW114" i="9"/>
  <c r="LV114" i="9"/>
  <c r="LU114" i="9"/>
  <c r="LT114" i="9"/>
  <c r="LS114" i="9"/>
  <c r="LR114" i="9"/>
  <c r="LQ114" i="9"/>
  <c r="LP114" i="9"/>
  <c r="LO114" i="9"/>
  <c r="LN114" i="9"/>
  <c r="LM114" i="9"/>
  <c r="LL114" i="9"/>
  <c r="LK114" i="9"/>
  <c r="LJ114" i="9"/>
  <c r="LI114" i="9"/>
  <c r="LH114" i="9"/>
  <c r="LG114" i="9"/>
  <c r="LF114" i="9"/>
  <c r="LE114" i="9"/>
  <c r="LD114" i="9"/>
  <c r="LC114" i="9"/>
  <c r="LB114" i="9"/>
  <c r="LA114" i="9"/>
  <c r="KZ114" i="9"/>
  <c r="KY114" i="9"/>
  <c r="KX114" i="9"/>
  <c r="KW114" i="9"/>
  <c r="KV114" i="9"/>
  <c r="KU114" i="9"/>
  <c r="KT114" i="9"/>
  <c r="KS114" i="9"/>
  <c r="KR114" i="9"/>
  <c r="KQ114" i="9"/>
  <c r="KP114" i="9"/>
  <c r="KO114" i="9"/>
  <c r="KN114" i="9"/>
  <c r="KM114" i="9"/>
  <c r="KL114" i="9"/>
  <c r="KK114" i="9"/>
  <c r="KJ114" i="9"/>
  <c r="KI114" i="9"/>
  <c r="KH114" i="9"/>
  <c r="KG114" i="9"/>
  <c r="KF114" i="9"/>
  <c r="KE114" i="9"/>
  <c r="KD114" i="9"/>
  <c r="KC114" i="9"/>
  <c r="KB114" i="9"/>
  <c r="KA114" i="9"/>
  <c r="JZ114" i="9"/>
  <c r="JY114" i="9"/>
  <c r="JX114" i="9"/>
  <c r="JW114" i="9"/>
  <c r="JV114" i="9"/>
  <c r="JU114" i="9"/>
  <c r="JT114" i="9"/>
  <c r="JS114" i="9"/>
  <c r="JR114" i="9"/>
  <c r="JQ114" i="9"/>
  <c r="JP114" i="9"/>
  <c r="JO114" i="9"/>
  <c r="JN114" i="9"/>
  <c r="JM114" i="9"/>
  <c r="JL114" i="9"/>
  <c r="JK114" i="9"/>
  <c r="JJ114" i="9"/>
  <c r="JI114" i="9"/>
  <c r="JH114" i="9"/>
  <c r="JG114" i="9"/>
  <c r="JF114" i="9"/>
  <c r="JE114" i="9"/>
  <c r="JD114" i="9"/>
  <c r="JC114" i="9"/>
  <c r="JB114" i="9"/>
  <c r="JA114" i="9"/>
  <c r="IZ114" i="9"/>
  <c r="IY114" i="9"/>
  <c r="IX114" i="9"/>
  <c r="IW114" i="9"/>
  <c r="IV114" i="9"/>
  <c r="IU114" i="9"/>
  <c r="IT114" i="9"/>
  <c r="IS114" i="9"/>
  <c r="IR114" i="9"/>
  <c r="IQ114" i="9"/>
  <c r="IP114" i="9"/>
  <c r="IO114" i="9"/>
  <c r="IN114" i="9"/>
  <c r="IM114" i="9"/>
  <c r="IL114" i="9"/>
  <c r="IK114" i="9"/>
  <c r="IJ114" i="9"/>
  <c r="II114" i="9"/>
  <c r="IH114" i="9"/>
  <c r="IG114" i="9"/>
  <c r="IF114" i="9"/>
  <c r="IE114" i="9"/>
  <c r="ID114" i="9"/>
  <c r="IC114" i="9"/>
  <c r="IB114" i="9"/>
  <c r="IA114" i="9"/>
  <c r="HZ114" i="9"/>
  <c r="HY114" i="9"/>
  <c r="HX114" i="9"/>
  <c r="HW114" i="9"/>
  <c r="HV114" i="9"/>
  <c r="HU114" i="9"/>
  <c r="HT114" i="9"/>
  <c r="HS114" i="9"/>
  <c r="HR114" i="9"/>
  <c r="HQ114" i="9"/>
  <c r="HP114" i="9"/>
  <c r="HO114" i="9"/>
  <c r="HN114" i="9"/>
  <c r="HM114" i="9"/>
  <c r="HL114" i="9"/>
  <c r="HK114" i="9"/>
  <c r="HJ114" i="9"/>
  <c r="HI114" i="9"/>
  <c r="HH114" i="9"/>
  <c r="HG114" i="9"/>
  <c r="HF114" i="9"/>
  <c r="HE114" i="9"/>
  <c r="HD114" i="9"/>
  <c r="HC114" i="9"/>
  <c r="HB114" i="9"/>
  <c r="HA114" i="9"/>
  <c r="GZ114" i="9"/>
  <c r="GY114" i="9"/>
  <c r="GX114" i="9"/>
  <c r="GW114" i="9"/>
  <c r="GV114" i="9"/>
  <c r="GU114" i="9"/>
  <c r="GT114" i="9"/>
  <c r="GS114" i="9"/>
  <c r="GR114" i="9"/>
  <c r="GQ114" i="9"/>
  <c r="GP114" i="9"/>
  <c r="GO114" i="9"/>
  <c r="GN114" i="9"/>
  <c r="GM114" i="9"/>
  <c r="GL114" i="9"/>
  <c r="GK114" i="9"/>
  <c r="GJ114" i="9"/>
  <c r="GI114" i="9"/>
  <c r="GH114" i="9"/>
  <c r="GG114" i="9"/>
  <c r="GF114" i="9"/>
  <c r="GE114" i="9"/>
  <c r="GD114" i="9"/>
  <c r="GC114" i="9"/>
  <c r="GB114" i="9"/>
  <c r="GA114" i="9"/>
  <c r="FZ114" i="9"/>
  <c r="FY114" i="9"/>
  <c r="FX114" i="9"/>
  <c r="FW114" i="9"/>
  <c r="FV114" i="9"/>
  <c r="FU114" i="9"/>
  <c r="FT114" i="9"/>
  <c r="FS114" i="9"/>
  <c r="FR114" i="9"/>
  <c r="FQ114" i="9"/>
  <c r="FP114" i="9"/>
  <c r="FO114" i="9"/>
  <c r="FN114" i="9"/>
  <c r="FM114" i="9"/>
  <c r="FL114" i="9"/>
  <c r="FK114" i="9"/>
  <c r="FJ114" i="9"/>
  <c r="FI114" i="9"/>
  <c r="FH114" i="9"/>
  <c r="FG114" i="9"/>
  <c r="FF114" i="9"/>
  <c r="FE114" i="9"/>
  <c r="FD114" i="9"/>
  <c r="FC114" i="9"/>
  <c r="FB114" i="9"/>
  <c r="FA114" i="9"/>
  <c r="EZ114" i="9"/>
  <c r="EY114" i="9"/>
  <c r="EX114" i="9"/>
  <c r="EW114" i="9"/>
  <c r="EV114" i="9"/>
  <c r="EU114" i="9"/>
  <c r="ET114" i="9"/>
  <c r="ES114" i="9"/>
  <c r="ER114" i="9"/>
  <c r="EQ114" i="9"/>
  <c r="EP114" i="9"/>
  <c r="EO114" i="9"/>
  <c r="EN114" i="9"/>
  <c r="EM114" i="9"/>
  <c r="EL114" i="9"/>
  <c r="EK114" i="9"/>
  <c r="EJ114" i="9"/>
  <c r="EI114" i="9"/>
  <c r="EH114" i="9"/>
  <c r="EG114" i="9"/>
  <c r="EF114" i="9"/>
  <c r="EE114" i="9"/>
  <c r="ED114" i="9"/>
  <c r="EC114" i="9"/>
  <c r="EB114" i="9"/>
  <c r="EA114" i="9"/>
  <c r="DZ114" i="9"/>
  <c r="DY114" i="9"/>
  <c r="DX114" i="9"/>
  <c r="DW114" i="9"/>
  <c r="DV114" i="9"/>
  <c r="DU114" i="9"/>
  <c r="DT114" i="9"/>
  <c r="DS114" i="9"/>
  <c r="DR114" i="9"/>
  <c r="DQ114" i="9"/>
  <c r="DP114" i="9"/>
  <c r="DO114" i="9"/>
  <c r="DN114" i="9"/>
  <c r="DM114" i="9"/>
  <c r="DL114" i="9"/>
  <c r="DK114" i="9"/>
  <c r="DJ114" i="9"/>
  <c r="DI114" i="9"/>
  <c r="DH114" i="9"/>
  <c r="DG114" i="9"/>
  <c r="DF114" i="9"/>
  <c r="DE114" i="9"/>
  <c r="DD114" i="9"/>
  <c r="DC114" i="9"/>
  <c r="DB114" i="9"/>
  <c r="DA114" i="9"/>
  <c r="CZ114" i="9"/>
  <c r="CY114" i="9"/>
  <c r="CX114" i="9"/>
  <c r="CW114" i="9"/>
  <c r="CV114" i="9"/>
  <c r="CU114" i="9"/>
  <c r="CT114" i="9"/>
  <c r="CS114" i="9"/>
  <c r="CR114" i="9"/>
  <c r="CQ114" i="9"/>
  <c r="CP114" i="9"/>
  <c r="CO114" i="9"/>
  <c r="CN114" i="9"/>
  <c r="CM114" i="9"/>
  <c r="CL114" i="9"/>
  <c r="CK114" i="9"/>
  <c r="CJ114" i="9"/>
  <c r="CI114" i="9"/>
  <c r="CH114" i="9"/>
  <c r="CG114" i="9"/>
  <c r="CF114" i="9"/>
  <c r="CE114" i="9"/>
  <c r="CD114" i="9"/>
  <c r="CC114" i="9"/>
  <c r="CB114" i="9"/>
  <c r="CA114" i="9"/>
  <c r="BZ114" i="9"/>
  <c r="BY114" i="9"/>
  <c r="BX114" i="9"/>
  <c r="BW114" i="9"/>
  <c r="BV114" i="9"/>
  <c r="BU114" i="9"/>
  <c r="BT114" i="9"/>
  <c r="BS114" i="9"/>
  <c r="BR114" i="9"/>
  <c r="BQ114" i="9"/>
  <c r="BP114" i="9"/>
  <c r="BO114" i="9"/>
  <c r="BN114" i="9"/>
  <c r="BM114" i="9"/>
  <c r="BL114" i="9"/>
  <c r="BK114" i="9"/>
  <c r="BJ114" i="9"/>
  <c r="BI114" i="9"/>
  <c r="BH114" i="9"/>
  <c r="BG114" i="9"/>
  <c r="BF114" i="9"/>
  <c r="BE114" i="9"/>
  <c r="BD114" i="9"/>
  <c r="BC114" i="9"/>
  <c r="BB114" i="9"/>
  <c r="BA114" i="9"/>
  <c r="AZ114" i="9"/>
  <c r="AY114" i="9"/>
  <c r="AX114" i="9"/>
  <c r="AW114" i="9"/>
  <c r="AV114" i="9"/>
  <c r="AU114" i="9"/>
  <c r="AT114" i="9"/>
  <c r="AS114" i="9"/>
  <c r="AR114" i="9"/>
  <c r="AQ114" i="9"/>
  <c r="AP114" i="9"/>
  <c r="AO114" i="9"/>
  <c r="AN114" i="9"/>
  <c r="AM114" i="9"/>
  <c r="AL114" i="9"/>
  <c r="AK114" i="9"/>
  <c r="AJ114" i="9"/>
  <c r="AI114" i="9"/>
  <c r="AH114" i="9"/>
  <c r="AG114" i="9"/>
  <c r="AF114" i="9"/>
  <c r="AE114" i="9"/>
  <c r="AD114" i="9"/>
  <c r="AC114" i="9"/>
  <c r="AB114" i="9"/>
  <c r="AA114" i="9"/>
  <c r="Z114" i="9"/>
  <c r="Y114" i="9"/>
  <c r="X114" i="9"/>
  <c r="W114" i="9"/>
  <c r="V114" i="9"/>
  <c r="U114" i="9"/>
  <c r="T114" i="9"/>
  <c r="S114" i="9"/>
  <c r="R114" i="9"/>
  <c r="Q114" i="9"/>
  <c r="P114" i="9"/>
  <c r="O114" i="9"/>
  <c r="N114" i="9"/>
  <c r="M114" i="9"/>
  <c r="L114" i="9"/>
  <c r="K114" i="9"/>
  <c r="J114" i="9"/>
  <c r="I114" i="9"/>
  <c r="H114" i="9"/>
  <c r="G114" i="9"/>
  <c r="F114" i="9"/>
  <c r="E114" i="9"/>
  <c r="D114" i="9"/>
  <c r="C114" i="9"/>
  <c r="B114" i="9"/>
  <c r="UB113" i="9"/>
  <c r="UA113" i="9"/>
  <c r="TZ113" i="9"/>
  <c r="TY113" i="9"/>
  <c r="TX113" i="9"/>
  <c r="TW113" i="9"/>
  <c r="TV113" i="9"/>
  <c r="TU113" i="9"/>
  <c r="TT113" i="9"/>
  <c r="TS113" i="9"/>
  <c r="TR113" i="9"/>
  <c r="TQ113" i="9"/>
  <c r="TP113" i="9"/>
  <c r="TO113" i="9"/>
  <c r="TN113" i="9"/>
  <c r="TM113" i="9"/>
  <c r="TL113" i="9"/>
  <c r="TK113" i="9"/>
  <c r="TJ113" i="9"/>
  <c r="TI113" i="9"/>
  <c r="TH113" i="9"/>
  <c r="TG113" i="9"/>
  <c r="TF113" i="9"/>
  <c r="TE113" i="9"/>
  <c r="TD113" i="9"/>
  <c r="TC113" i="9"/>
  <c r="TB113" i="9"/>
  <c r="TA113" i="9"/>
  <c r="SZ113" i="9"/>
  <c r="SY113" i="9"/>
  <c r="SX113" i="9"/>
  <c r="SW113" i="9"/>
  <c r="SV113" i="9"/>
  <c r="SU113" i="9"/>
  <c r="ST113" i="9"/>
  <c r="SS113" i="9"/>
  <c r="SR113" i="9"/>
  <c r="SQ113" i="9"/>
  <c r="SP113" i="9"/>
  <c r="SO113" i="9"/>
  <c r="SN113" i="9"/>
  <c r="SM113" i="9"/>
  <c r="SL113" i="9"/>
  <c r="SK113" i="9"/>
  <c r="SJ113" i="9"/>
  <c r="SI113" i="9"/>
  <c r="SH113" i="9"/>
  <c r="SG113" i="9"/>
  <c r="SF113" i="9"/>
  <c r="SE113" i="9"/>
  <c r="SD113" i="9"/>
  <c r="SC113" i="9"/>
  <c r="SB113" i="9"/>
  <c r="SA113" i="9"/>
  <c r="RZ113" i="9"/>
  <c r="RY113" i="9"/>
  <c r="RX113" i="9"/>
  <c r="RW113" i="9"/>
  <c r="RV113" i="9"/>
  <c r="RU113" i="9"/>
  <c r="RT113" i="9"/>
  <c r="RS113" i="9"/>
  <c r="RR113" i="9"/>
  <c r="RQ113" i="9"/>
  <c r="RP113" i="9"/>
  <c r="RO113" i="9"/>
  <c r="RN113" i="9"/>
  <c r="RM113" i="9"/>
  <c r="RL113" i="9"/>
  <c r="RK113" i="9"/>
  <c r="RJ113" i="9"/>
  <c r="RI113" i="9"/>
  <c r="RH113" i="9"/>
  <c r="RG113" i="9"/>
  <c r="RF113" i="9"/>
  <c r="RE113" i="9"/>
  <c r="RD113" i="9"/>
  <c r="RC113" i="9"/>
  <c r="RB113" i="9"/>
  <c r="RA113" i="9"/>
  <c r="QZ113" i="9"/>
  <c r="QY113" i="9"/>
  <c r="QX113" i="9"/>
  <c r="QW113" i="9"/>
  <c r="QV113" i="9"/>
  <c r="QU113" i="9"/>
  <c r="QT113" i="9"/>
  <c r="QS113" i="9"/>
  <c r="QR113" i="9"/>
  <c r="QQ113" i="9"/>
  <c r="QP113" i="9"/>
  <c r="QO113" i="9"/>
  <c r="QN113" i="9"/>
  <c r="QM113" i="9"/>
  <c r="QL113" i="9"/>
  <c r="QK113" i="9"/>
  <c r="QJ113" i="9"/>
  <c r="QI113" i="9"/>
  <c r="QH113" i="9"/>
  <c r="QG113" i="9"/>
  <c r="QF113" i="9"/>
  <c r="QE113" i="9"/>
  <c r="QD113" i="9"/>
  <c r="QC113" i="9"/>
  <c r="QB113" i="9"/>
  <c r="QA113" i="9"/>
  <c r="PZ113" i="9"/>
  <c r="PY113" i="9"/>
  <c r="PX113" i="9"/>
  <c r="PW113" i="9"/>
  <c r="PV113" i="9"/>
  <c r="PU113" i="9"/>
  <c r="PT113" i="9"/>
  <c r="PS113" i="9"/>
  <c r="PR113" i="9"/>
  <c r="PQ113" i="9"/>
  <c r="PP113" i="9"/>
  <c r="PO113" i="9"/>
  <c r="PN113" i="9"/>
  <c r="PM113" i="9"/>
  <c r="PL113" i="9"/>
  <c r="PK113" i="9"/>
  <c r="PJ113" i="9"/>
  <c r="PI113" i="9"/>
  <c r="PH113" i="9"/>
  <c r="PG113" i="9"/>
  <c r="PF113" i="9"/>
  <c r="PE113" i="9"/>
  <c r="PD113" i="9"/>
  <c r="PC113" i="9"/>
  <c r="PB113" i="9"/>
  <c r="PA113" i="9"/>
  <c r="OZ113" i="9"/>
  <c r="OY113" i="9"/>
  <c r="OX113" i="9"/>
  <c r="OW113" i="9"/>
  <c r="OV113" i="9"/>
  <c r="OU113" i="9"/>
  <c r="OT113" i="9"/>
  <c r="OS113" i="9"/>
  <c r="OR113" i="9"/>
  <c r="OQ113" i="9"/>
  <c r="OP113" i="9"/>
  <c r="OO113" i="9"/>
  <c r="ON113" i="9"/>
  <c r="OM113" i="9"/>
  <c r="OL113" i="9"/>
  <c r="OK113" i="9"/>
  <c r="OJ113" i="9"/>
  <c r="OI113" i="9"/>
  <c r="OH113" i="9"/>
  <c r="OG113" i="9"/>
  <c r="OF113" i="9"/>
  <c r="OE113" i="9"/>
  <c r="OD113" i="9"/>
  <c r="OC113" i="9"/>
  <c r="OB113" i="9"/>
  <c r="OA113" i="9"/>
  <c r="NZ113" i="9"/>
  <c r="NY113" i="9"/>
  <c r="NX113" i="9"/>
  <c r="NW113" i="9"/>
  <c r="NV113" i="9"/>
  <c r="NU113" i="9"/>
  <c r="NT113" i="9"/>
  <c r="NS113" i="9"/>
  <c r="NR113" i="9"/>
  <c r="NQ113" i="9"/>
  <c r="NP113" i="9"/>
  <c r="NO113" i="9"/>
  <c r="NN113" i="9"/>
  <c r="NM113" i="9"/>
  <c r="NL113" i="9"/>
  <c r="NK113" i="9"/>
  <c r="NJ113" i="9"/>
  <c r="NI113" i="9"/>
  <c r="NH113" i="9"/>
  <c r="NG113" i="9"/>
  <c r="NF113" i="9"/>
  <c r="NE113" i="9"/>
  <c r="ND113" i="9"/>
  <c r="NC113" i="9"/>
  <c r="NB113" i="9"/>
  <c r="NA113" i="9"/>
  <c r="MZ113" i="9"/>
  <c r="MY113" i="9"/>
  <c r="MX113" i="9"/>
  <c r="MW113" i="9"/>
  <c r="MV113" i="9"/>
  <c r="MU113" i="9"/>
  <c r="MT113" i="9"/>
  <c r="MS113" i="9"/>
  <c r="MR113" i="9"/>
  <c r="MQ113" i="9"/>
  <c r="MP113" i="9"/>
  <c r="MO113" i="9"/>
  <c r="MN113" i="9"/>
  <c r="MM113" i="9"/>
  <c r="ML113" i="9"/>
  <c r="MK113" i="9"/>
  <c r="MJ113" i="9"/>
  <c r="MI113" i="9"/>
  <c r="MH113" i="9"/>
  <c r="MG113" i="9"/>
  <c r="MF113" i="9"/>
  <c r="ME113" i="9"/>
  <c r="MD113" i="9"/>
  <c r="MC113" i="9"/>
  <c r="MB113" i="9"/>
  <c r="MA113" i="9"/>
  <c r="LZ113" i="9"/>
  <c r="LY113" i="9"/>
  <c r="LX113" i="9"/>
  <c r="LW113" i="9"/>
  <c r="LV113" i="9"/>
  <c r="LU113" i="9"/>
  <c r="LT113" i="9"/>
  <c r="LS113" i="9"/>
  <c r="LR113" i="9"/>
  <c r="LQ113" i="9"/>
  <c r="LP113" i="9"/>
  <c r="LO113" i="9"/>
  <c r="LN113" i="9"/>
  <c r="LM113" i="9"/>
  <c r="LL113" i="9"/>
  <c r="LK113" i="9"/>
  <c r="LJ113" i="9"/>
  <c r="LI113" i="9"/>
  <c r="LH113" i="9"/>
  <c r="LG113" i="9"/>
  <c r="LF113" i="9"/>
  <c r="LE113" i="9"/>
  <c r="LD113" i="9"/>
  <c r="LC113" i="9"/>
  <c r="LB113" i="9"/>
  <c r="LA113" i="9"/>
  <c r="KZ113" i="9"/>
  <c r="KY113" i="9"/>
  <c r="KX113" i="9"/>
  <c r="KW113" i="9"/>
  <c r="KV113" i="9"/>
  <c r="KU113" i="9"/>
  <c r="KT113" i="9"/>
  <c r="KS113" i="9"/>
  <c r="KR113" i="9"/>
  <c r="KQ113" i="9"/>
  <c r="KP113" i="9"/>
  <c r="KO113" i="9"/>
  <c r="KN113" i="9"/>
  <c r="KM113" i="9"/>
  <c r="KL113" i="9"/>
  <c r="KK113" i="9"/>
  <c r="KJ113" i="9"/>
  <c r="KI113" i="9"/>
  <c r="KH113" i="9"/>
  <c r="KG113" i="9"/>
  <c r="KF113" i="9"/>
  <c r="KE113" i="9"/>
  <c r="KD113" i="9"/>
  <c r="KC113" i="9"/>
  <c r="KB113" i="9"/>
  <c r="KA113" i="9"/>
  <c r="JZ113" i="9"/>
  <c r="JY113" i="9"/>
  <c r="JX113" i="9"/>
  <c r="JW113" i="9"/>
  <c r="JV113" i="9"/>
  <c r="JU113" i="9"/>
  <c r="JT113" i="9"/>
  <c r="JS113" i="9"/>
  <c r="JR113" i="9"/>
  <c r="JQ113" i="9"/>
  <c r="JP113" i="9"/>
  <c r="JO113" i="9"/>
  <c r="JN113" i="9"/>
  <c r="JM113" i="9"/>
  <c r="JL113" i="9"/>
  <c r="JK113" i="9"/>
  <c r="JJ113" i="9"/>
  <c r="JI113" i="9"/>
  <c r="JH113" i="9"/>
  <c r="JG113" i="9"/>
  <c r="JF113" i="9"/>
  <c r="JE113" i="9"/>
  <c r="JD113" i="9"/>
  <c r="JC113" i="9"/>
  <c r="JB113" i="9"/>
  <c r="JA113" i="9"/>
  <c r="IZ113" i="9"/>
  <c r="IY113" i="9"/>
  <c r="IX113" i="9"/>
  <c r="IW113" i="9"/>
  <c r="IV113" i="9"/>
  <c r="IU113" i="9"/>
  <c r="IT113" i="9"/>
  <c r="IS113" i="9"/>
  <c r="IR113" i="9"/>
  <c r="IQ113" i="9"/>
  <c r="IP113" i="9"/>
  <c r="IO113" i="9"/>
  <c r="IN113" i="9"/>
  <c r="IM113" i="9"/>
  <c r="IL113" i="9"/>
  <c r="IK113" i="9"/>
  <c r="IJ113" i="9"/>
  <c r="II113" i="9"/>
  <c r="IH113" i="9"/>
  <c r="IG113" i="9"/>
  <c r="IF113" i="9"/>
  <c r="IE113" i="9"/>
  <c r="ID113" i="9"/>
  <c r="IC113" i="9"/>
  <c r="IB113" i="9"/>
  <c r="IA113" i="9"/>
  <c r="HZ113" i="9"/>
  <c r="HY113" i="9"/>
  <c r="HX113" i="9"/>
  <c r="HW113" i="9"/>
  <c r="HV113" i="9"/>
  <c r="HU113" i="9"/>
  <c r="HT113" i="9"/>
  <c r="HS113" i="9"/>
  <c r="HR113" i="9"/>
  <c r="HQ113" i="9"/>
  <c r="HP113" i="9"/>
  <c r="HO113" i="9"/>
  <c r="HN113" i="9"/>
  <c r="HM113" i="9"/>
  <c r="HL113" i="9"/>
  <c r="HK113" i="9"/>
  <c r="HJ113" i="9"/>
  <c r="HI113" i="9"/>
  <c r="HH113" i="9"/>
  <c r="HG113" i="9"/>
  <c r="HF113" i="9"/>
  <c r="HE113" i="9"/>
  <c r="HD113" i="9"/>
  <c r="HC113" i="9"/>
  <c r="HB113" i="9"/>
  <c r="HA113" i="9"/>
  <c r="GZ113" i="9"/>
  <c r="GY113" i="9"/>
  <c r="GX113" i="9"/>
  <c r="GW113" i="9"/>
  <c r="GV113" i="9"/>
  <c r="GU113" i="9"/>
  <c r="GT113" i="9"/>
  <c r="GS113" i="9"/>
  <c r="GR113" i="9"/>
  <c r="GQ113" i="9"/>
  <c r="GP113" i="9"/>
  <c r="GO113" i="9"/>
  <c r="GN113" i="9"/>
  <c r="GM113" i="9"/>
  <c r="GL113" i="9"/>
  <c r="GK113" i="9"/>
  <c r="GJ113" i="9"/>
  <c r="GI113" i="9"/>
  <c r="GH113" i="9"/>
  <c r="GG113" i="9"/>
  <c r="GF113" i="9"/>
  <c r="GE113" i="9"/>
  <c r="GD113" i="9"/>
  <c r="GC113" i="9"/>
  <c r="GB113" i="9"/>
  <c r="GA113" i="9"/>
  <c r="FZ113" i="9"/>
  <c r="FY113" i="9"/>
  <c r="FX113" i="9"/>
  <c r="FW113" i="9"/>
  <c r="FV113" i="9"/>
  <c r="FU113" i="9"/>
  <c r="FT113" i="9"/>
  <c r="FS113" i="9"/>
  <c r="FR113" i="9"/>
  <c r="FQ113" i="9"/>
  <c r="FP113" i="9"/>
  <c r="FO113" i="9"/>
  <c r="FN113" i="9"/>
  <c r="FM113" i="9"/>
  <c r="FL113" i="9"/>
  <c r="FK113" i="9"/>
  <c r="FJ113" i="9"/>
  <c r="FI113" i="9"/>
  <c r="FH113" i="9"/>
  <c r="FG113" i="9"/>
  <c r="FF113" i="9"/>
  <c r="FE113" i="9"/>
  <c r="FD113" i="9"/>
  <c r="FC113" i="9"/>
  <c r="FB113" i="9"/>
  <c r="FA113" i="9"/>
  <c r="EZ113" i="9"/>
  <c r="EY113" i="9"/>
  <c r="EX113" i="9"/>
  <c r="EW113" i="9"/>
  <c r="EV113" i="9"/>
  <c r="EU113" i="9"/>
  <c r="ET113" i="9"/>
  <c r="ES113" i="9"/>
  <c r="ER113" i="9"/>
  <c r="EQ113" i="9"/>
  <c r="EP113" i="9"/>
  <c r="EO113" i="9"/>
  <c r="EN113" i="9"/>
  <c r="EM113" i="9"/>
  <c r="EL113" i="9"/>
  <c r="EK113" i="9"/>
  <c r="EJ113" i="9"/>
  <c r="EI113" i="9"/>
  <c r="EH113" i="9"/>
  <c r="EG113" i="9"/>
  <c r="EF113" i="9"/>
  <c r="EE113" i="9"/>
  <c r="ED113" i="9"/>
  <c r="EC113" i="9"/>
  <c r="EB113" i="9"/>
  <c r="EA113" i="9"/>
  <c r="DZ113" i="9"/>
  <c r="DY113" i="9"/>
  <c r="DX113" i="9"/>
  <c r="DW113" i="9"/>
  <c r="DV113" i="9"/>
  <c r="DU113" i="9"/>
  <c r="DT113" i="9"/>
  <c r="DS113" i="9"/>
  <c r="DR113" i="9"/>
  <c r="DQ113" i="9"/>
  <c r="DP113" i="9"/>
  <c r="DO113" i="9"/>
  <c r="DN113" i="9"/>
  <c r="DM113" i="9"/>
  <c r="DL113" i="9"/>
  <c r="DK113" i="9"/>
  <c r="DJ113" i="9"/>
  <c r="DI113" i="9"/>
  <c r="DH113" i="9"/>
  <c r="DG113" i="9"/>
  <c r="DF113" i="9"/>
  <c r="DE113" i="9"/>
  <c r="DD113" i="9"/>
  <c r="DC113" i="9"/>
  <c r="DB113" i="9"/>
  <c r="DA113" i="9"/>
  <c r="CZ113" i="9"/>
  <c r="CY113" i="9"/>
  <c r="CX113" i="9"/>
  <c r="CW113" i="9"/>
  <c r="CV113" i="9"/>
  <c r="CU113" i="9"/>
  <c r="CT113" i="9"/>
  <c r="CS113" i="9"/>
  <c r="CR113" i="9"/>
  <c r="CQ113" i="9"/>
  <c r="CP113" i="9"/>
  <c r="CO113" i="9"/>
  <c r="CN113" i="9"/>
  <c r="CM113" i="9"/>
  <c r="CL113" i="9"/>
  <c r="CK113" i="9"/>
  <c r="CJ113" i="9"/>
  <c r="CI113" i="9"/>
  <c r="CH113" i="9"/>
  <c r="CG113" i="9"/>
  <c r="CF113" i="9"/>
  <c r="CE113" i="9"/>
  <c r="CD113" i="9"/>
  <c r="CC113" i="9"/>
  <c r="CB113" i="9"/>
  <c r="CA113" i="9"/>
  <c r="BZ113" i="9"/>
  <c r="BY113" i="9"/>
  <c r="BX113" i="9"/>
  <c r="BW113" i="9"/>
  <c r="BV113" i="9"/>
  <c r="BU113" i="9"/>
  <c r="BT113" i="9"/>
  <c r="BS113" i="9"/>
  <c r="BR113" i="9"/>
  <c r="BQ113" i="9"/>
  <c r="BP113" i="9"/>
  <c r="BO113" i="9"/>
  <c r="BN113" i="9"/>
  <c r="BM113" i="9"/>
  <c r="BL113" i="9"/>
  <c r="BK113" i="9"/>
  <c r="BJ113" i="9"/>
  <c r="BI113" i="9"/>
  <c r="BH113" i="9"/>
  <c r="BG113" i="9"/>
  <c r="BF113" i="9"/>
  <c r="BE113" i="9"/>
  <c r="BD113" i="9"/>
  <c r="BC113" i="9"/>
  <c r="BB113" i="9"/>
  <c r="BA113" i="9"/>
  <c r="AZ113" i="9"/>
  <c r="AY113" i="9"/>
  <c r="AX113" i="9"/>
  <c r="AW113" i="9"/>
  <c r="AV113" i="9"/>
  <c r="AU113" i="9"/>
  <c r="AT113" i="9"/>
  <c r="AS113" i="9"/>
  <c r="AR113" i="9"/>
  <c r="AQ113" i="9"/>
  <c r="AP113" i="9"/>
  <c r="AO113" i="9"/>
  <c r="AN113" i="9"/>
  <c r="AM113" i="9"/>
  <c r="AL113" i="9"/>
  <c r="AK113" i="9"/>
  <c r="AJ113" i="9"/>
  <c r="AI113" i="9"/>
  <c r="AH113" i="9"/>
  <c r="AG113" i="9"/>
  <c r="AF113" i="9"/>
  <c r="AE113" i="9"/>
  <c r="AD113" i="9"/>
  <c r="AC113" i="9"/>
  <c r="AB113" i="9"/>
  <c r="AA113" i="9"/>
  <c r="Z113" i="9"/>
  <c r="Y113" i="9"/>
  <c r="X113" i="9"/>
  <c r="W113" i="9"/>
  <c r="V113" i="9"/>
  <c r="U113" i="9"/>
  <c r="T113" i="9"/>
  <c r="S113" i="9"/>
  <c r="R113" i="9"/>
  <c r="Q113" i="9"/>
  <c r="P113" i="9"/>
  <c r="O113" i="9"/>
  <c r="N113" i="9"/>
  <c r="M113" i="9"/>
  <c r="L113" i="9"/>
  <c r="K113" i="9"/>
  <c r="J113" i="9"/>
  <c r="I113" i="9"/>
  <c r="H113" i="9"/>
  <c r="G113" i="9"/>
  <c r="F113" i="9"/>
  <c r="E113" i="9"/>
  <c r="D113" i="9"/>
  <c r="C113" i="9"/>
  <c r="B113" i="9"/>
  <c r="UB112" i="9"/>
  <c r="UA112" i="9"/>
  <c r="TZ112" i="9"/>
  <c r="TY112" i="9"/>
  <c r="TX112" i="9"/>
  <c r="TW112" i="9"/>
  <c r="TV112" i="9"/>
  <c r="TU112" i="9"/>
  <c r="TT112" i="9"/>
  <c r="TS112" i="9"/>
  <c r="TR112" i="9"/>
  <c r="TQ112" i="9"/>
  <c r="TP112" i="9"/>
  <c r="TO112" i="9"/>
  <c r="TN112" i="9"/>
  <c r="TM112" i="9"/>
  <c r="TL112" i="9"/>
  <c r="TK112" i="9"/>
  <c r="TJ112" i="9"/>
  <c r="TI112" i="9"/>
  <c r="TH112" i="9"/>
  <c r="TG112" i="9"/>
  <c r="TF112" i="9"/>
  <c r="TE112" i="9"/>
  <c r="TD112" i="9"/>
  <c r="TC112" i="9"/>
  <c r="TB112" i="9"/>
  <c r="TA112" i="9"/>
  <c r="SZ112" i="9"/>
  <c r="SY112" i="9"/>
  <c r="SX112" i="9"/>
  <c r="SW112" i="9"/>
  <c r="SV112" i="9"/>
  <c r="SU112" i="9"/>
  <c r="ST112" i="9"/>
  <c r="SS112" i="9"/>
  <c r="SR112" i="9"/>
  <c r="SQ112" i="9"/>
  <c r="SP112" i="9"/>
  <c r="SO112" i="9"/>
  <c r="SN112" i="9"/>
  <c r="SM112" i="9"/>
  <c r="SL112" i="9"/>
  <c r="SK112" i="9"/>
  <c r="SJ112" i="9"/>
  <c r="SI112" i="9"/>
  <c r="SH112" i="9"/>
  <c r="SG112" i="9"/>
  <c r="SF112" i="9"/>
  <c r="SE112" i="9"/>
  <c r="SD112" i="9"/>
  <c r="SC112" i="9"/>
  <c r="SB112" i="9"/>
  <c r="SA112" i="9"/>
  <c r="RZ112" i="9"/>
  <c r="RY112" i="9"/>
  <c r="RX112" i="9"/>
  <c r="RW112" i="9"/>
  <c r="RV112" i="9"/>
  <c r="RU112" i="9"/>
  <c r="RT112" i="9"/>
  <c r="RS112" i="9"/>
  <c r="RR112" i="9"/>
  <c r="RQ112" i="9"/>
  <c r="RP112" i="9"/>
  <c r="RO112" i="9"/>
  <c r="RN112" i="9"/>
  <c r="RM112" i="9"/>
  <c r="RL112" i="9"/>
  <c r="RK112" i="9"/>
  <c r="RJ112" i="9"/>
  <c r="RI112" i="9"/>
  <c r="RH112" i="9"/>
  <c r="RG112" i="9"/>
  <c r="RF112" i="9"/>
  <c r="RE112" i="9"/>
  <c r="RD112" i="9"/>
  <c r="RC112" i="9"/>
  <c r="RB112" i="9"/>
  <c r="RA112" i="9"/>
  <c r="QZ112" i="9"/>
  <c r="QY112" i="9"/>
  <c r="QX112" i="9"/>
  <c r="QW112" i="9"/>
  <c r="QV112" i="9"/>
  <c r="QU112" i="9"/>
  <c r="QT112" i="9"/>
  <c r="QS112" i="9"/>
  <c r="QR112" i="9"/>
  <c r="QQ112" i="9"/>
  <c r="QP112" i="9"/>
  <c r="QO112" i="9"/>
  <c r="QN112" i="9"/>
  <c r="QM112" i="9"/>
  <c r="QL112" i="9"/>
  <c r="QK112" i="9"/>
  <c r="QJ112" i="9"/>
  <c r="QI112" i="9"/>
  <c r="QH112" i="9"/>
  <c r="QG112" i="9"/>
  <c r="QF112" i="9"/>
  <c r="QE112" i="9"/>
  <c r="QD112" i="9"/>
  <c r="QC112" i="9"/>
  <c r="QB112" i="9"/>
  <c r="QA112" i="9"/>
  <c r="PZ112" i="9"/>
  <c r="PY112" i="9"/>
  <c r="PX112" i="9"/>
  <c r="PW112" i="9"/>
  <c r="PV112" i="9"/>
  <c r="PU112" i="9"/>
  <c r="PT112" i="9"/>
  <c r="PS112" i="9"/>
  <c r="PR112" i="9"/>
  <c r="PQ112" i="9"/>
  <c r="PP112" i="9"/>
  <c r="PO112" i="9"/>
  <c r="PN112" i="9"/>
  <c r="PM112" i="9"/>
  <c r="PL112" i="9"/>
  <c r="PK112" i="9"/>
  <c r="PJ112" i="9"/>
  <c r="PI112" i="9"/>
  <c r="PH112" i="9"/>
  <c r="PG112" i="9"/>
  <c r="PF112" i="9"/>
  <c r="PE112" i="9"/>
  <c r="PD112" i="9"/>
  <c r="PC112" i="9"/>
  <c r="PB112" i="9"/>
  <c r="PA112" i="9"/>
  <c r="OZ112" i="9"/>
  <c r="OY112" i="9"/>
  <c r="OX112" i="9"/>
  <c r="OW112" i="9"/>
  <c r="OV112" i="9"/>
  <c r="OU112" i="9"/>
  <c r="OT112" i="9"/>
  <c r="OS112" i="9"/>
  <c r="OR112" i="9"/>
  <c r="OQ112" i="9"/>
  <c r="OP112" i="9"/>
  <c r="OO112" i="9"/>
  <c r="ON112" i="9"/>
  <c r="OM112" i="9"/>
  <c r="OL112" i="9"/>
  <c r="OK112" i="9"/>
  <c r="OJ112" i="9"/>
  <c r="OI112" i="9"/>
  <c r="OH112" i="9"/>
  <c r="OG112" i="9"/>
  <c r="OF112" i="9"/>
  <c r="OE112" i="9"/>
  <c r="OD112" i="9"/>
  <c r="OC112" i="9"/>
  <c r="OB112" i="9"/>
  <c r="OA112" i="9"/>
  <c r="NZ112" i="9"/>
  <c r="NY112" i="9"/>
  <c r="NX112" i="9"/>
  <c r="NW112" i="9"/>
  <c r="NV112" i="9"/>
  <c r="NU112" i="9"/>
  <c r="NT112" i="9"/>
  <c r="NS112" i="9"/>
  <c r="NR112" i="9"/>
  <c r="NQ112" i="9"/>
  <c r="NP112" i="9"/>
  <c r="NO112" i="9"/>
  <c r="NN112" i="9"/>
  <c r="NM112" i="9"/>
  <c r="NL112" i="9"/>
  <c r="NK112" i="9"/>
  <c r="NJ112" i="9"/>
  <c r="NI112" i="9"/>
  <c r="NH112" i="9"/>
  <c r="NG112" i="9"/>
  <c r="NF112" i="9"/>
  <c r="NE112" i="9"/>
  <c r="ND112" i="9"/>
  <c r="NC112" i="9"/>
  <c r="NB112" i="9"/>
  <c r="NA112" i="9"/>
  <c r="MZ112" i="9"/>
  <c r="MY112" i="9"/>
  <c r="MX112" i="9"/>
  <c r="MW112" i="9"/>
  <c r="MV112" i="9"/>
  <c r="MU112" i="9"/>
  <c r="MT112" i="9"/>
  <c r="MS112" i="9"/>
  <c r="MR112" i="9"/>
  <c r="MQ112" i="9"/>
  <c r="MP112" i="9"/>
  <c r="MO112" i="9"/>
  <c r="MN112" i="9"/>
  <c r="MM112" i="9"/>
  <c r="ML112" i="9"/>
  <c r="MK112" i="9"/>
  <c r="MJ112" i="9"/>
  <c r="MI112" i="9"/>
  <c r="MH112" i="9"/>
  <c r="MG112" i="9"/>
  <c r="MF112" i="9"/>
  <c r="ME112" i="9"/>
  <c r="MD112" i="9"/>
  <c r="MC112" i="9"/>
  <c r="MB112" i="9"/>
  <c r="MA112" i="9"/>
  <c r="LZ112" i="9"/>
  <c r="LY112" i="9"/>
  <c r="LX112" i="9"/>
  <c r="LW112" i="9"/>
  <c r="LV112" i="9"/>
  <c r="LU112" i="9"/>
  <c r="LT112" i="9"/>
  <c r="LS112" i="9"/>
  <c r="LR112" i="9"/>
  <c r="LQ112" i="9"/>
  <c r="LP112" i="9"/>
  <c r="LO112" i="9"/>
  <c r="LN112" i="9"/>
  <c r="LM112" i="9"/>
  <c r="LL112" i="9"/>
  <c r="LK112" i="9"/>
  <c r="LJ112" i="9"/>
  <c r="LI112" i="9"/>
  <c r="LH112" i="9"/>
  <c r="LG112" i="9"/>
  <c r="LF112" i="9"/>
  <c r="LE112" i="9"/>
  <c r="LD112" i="9"/>
  <c r="LC112" i="9"/>
  <c r="LB112" i="9"/>
  <c r="LA112" i="9"/>
  <c r="KZ112" i="9"/>
  <c r="KY112" i="9"/>
  <c r="KX112" i="9"/>
  <c r="KW112" i="9"/>
  <c r="KV112" i="9"/>
  <c r="KU112" i="9"/>
  <c r="KT112" i="9"/>
  <c r="KS112" i="9"/>
  <c r="KR112" i="9"/>
  <c r="KQ112" i="9"/>
  <c r="KP112" i="9"/>
  <c r="KO112" i="9"/>
  <c r="KN112" i="9"/>
  <c r="KM112" i="9"/>
  <c r="KL112" i="9"/>
  <c r="KK112" i="9"/>
  <c r="KJ112" i="9"/>
  <c r="KI112" i="9"/>
  <c r="KH112" i="9"/>
  <c r="KG112" i="9"/>
  <c r="KF112" i="9"/>
  <c r="KE112" i="9"/>
  <c r="KD112" i="9"/>
  <c r="KC112" i="9"/>
  <c r="KB112" i="9"/>
  <c r="KA112" i="9"/>
  <c r="JZ112" i="9"/>
  <c r="JY112" i="9"/>
  <c r="JX112" i="9"/>
  <c r="JW112" i="9"/>
  <c r="JV112" i="9"/>
  <c r="JU112" i="9"/>
  <c r="JT112" i="9"/>
  <c r="JS112" i="9"/>
  <c r="JR112" i="9"/>
  <c r="JQ112" i="9"/>
  <c r="JP112" i="9"/>
  <c r="JO112" i="9"/>
  <c r="JN112" i="9"/>
  <c r="JM112" i="9"/>
  <c r="JL112" i="9"/>
  <c r="JK112" i="9"/>
  <c r="JJ112" i="9"/>
  <c r="JI112" i="9"/>
  <c r="JH112" i="9"/>
  <c r="JG112" i="9"/>
  <c r="JF112" i="9"/>
  <c r="JE112" i="9"/>
  <c r="JD112" i="9"/>
  <c r="JC112" i="9"/>
  <c r="JB112" i="9"/>
  <c r="JA112" i="9"/>
  <c r="IZ112" i="9"/>
  <c r="IY112" i="9"/>
  <c r="IX112" i="9"/>
  <c r="IW112" i="9"/>
  <c r="IV112" i="9"/>
  <c r="IU112" i="9"/>
  <c r="IT112" i="9"/>
  <c r="IS112" i="9"/>
  <c r="IR112" i="9"/>
  <c r="IQ112" i="9"/>
  <c r="IP112" i="9"/>
  <c r="IO112" i="9"/>
  <c r="IN112" i="9"/>
  <c r="IM112" i="9"/>
  <c r="IL112" i="9"/>
  <c r="IK112" i="9"/>
  <c r="IJ112" i="9"/>
  <c r="II112" i="9"/>
  <c r="IH112" i="9"/>
  <c r="IG112" i="9"/>
  <c r="IF112" i="9"/>
  <c r="IE112" i="9"/>
  <c r="ID112" i="9"/>
  <c r="IC112" i="9"/>
  <c r="IB112" i="9"/>
  <c r="IA112" i="9"/>
  <c r="HZ112" i="9"/>
  <c r="HY112" i="9"/>
  <c r="HX112" i="9"/>
  <c r="HW112" i="9"/>
  <c r="HV112" i="9"/>
  <c r="HU112" i="9"/>
  <c r="HT112" i="9"/>
  <c r="HS112" i="9"/>
  <c r="HR112" i="9"/>
  <c r="HQ112" i="9"/>
  <c r="HP112" i="9"/>
  <c r="HO112" i="9"/>
  <c r="HN112" i="9"/>
  <c r="HM112" i="9"/>
  <c r="HL112" i="9"/>
  <c r="HK112" i="9"/>
  <c r="HJ112" i="9"/>
  <c r="HI112" i="9"/>
  <c r="HH112" i="9"/>
  <c r="HG112" i="9"/>
  <c r="HF112" i="9"/>
  <c r="HE112" i="9"/>
  <c r="HD112" i="9"/>
  <c r="HC112" i="9"/>
  <c r="HB112" i="9"/>
  <c r="HA112" i="9"/>
  <c r="GZ112" i="9"/>
  <c r="GY112" i="9"/>
  <c r="GX112" i="9"/>
  <c r="GW112" i="9"/>
  <c r="GV112" i="9"/>
  <c r="GU112" i="9"/>
  <c r="GT112" i="9"/>
  <c r="GS112" i="9"/>
  <c r="GR112" i="9"/>
  <c r="GQ112" i="9"/>
  <c r="GP112" i="9"/>
  <c r="GO112" i="9"/>
  <c r="GN112" i="9"/>
  <c r="GM112" i="9"/>
  <c r="GL112" i="9"/>
  <c r="GK112" i="9"/>
  <c r="GJ112" i="9"/>
  <c r="GI112" i="9"/>
  <c r="GH112" i="9"/>
  <c r="GG112" i="9"/>
  <c r="GF112" i="9"/>
  <c r="GE112" i="9"/>
  <c r="GD112" i="9"/>
  <c r="GC112" i="9"/>
  <c r="GB112" i="9"/>
  <c r="GA112" i="9"/>
  <c r="FZ112" i="9"/>
  <c r="FY112" i="9"/>
  <c r="FX112" i="9"/>
  <c r="FW112" i="9"/>
  <c r="FV112" i="9"/>
  <c r="FU112" i="9"/>
  <c r="FT112" i="9"/>
  <c r="FS112" i="9"/>
  <c r="FR112" i="9"/>
  <c r="FQ112" i="9"/>
  <c r="FP112" i="9"/>
  <c r="FO112" i="9"/>
  <c r="FN112" i="9"/>
  <c r="FM112" i="9"/>
  <c r="FL112" i="9"/>
  <c r="FK112" i="9"/>
  <c r="FJ112" i="9"/>
  <c r="FI112" i="9"/>
  <c r="FH112" i="9"/>
  <c r="FG112" i="9"/>
  <c r="FF112" i="9"/>
  <c r="FE112" i="9"/>
  <c r="FD112" i="9"/>
  <c r="FC112" i="9"/>
  <c r="FB112" i="9"/>
  <c r="FA112" i="9"/>
  <c r="EZ112" i="9"/>
  <c r="EY112" i="9"/>
  <c r="EX112" i="9"/>
  <c r="EW112" i="9"/>
  <c r="EV112" i="9"/>
  <c r="EU112" i="9"/>
  <c r="ET112" i="9"/>
  <c r="ES112" i="9"/>
  <c r="ER112" i="9"/>
  <c r="EQ112" i="9"/>
  <c r="EP112" i="9"/>
  <c r="EO112" i="9"/>
  <c r="EN112" i="9"/>
  <c r="EM112" i="9"/>
  <c r="EL112" i="9"/>
  <c r="EK112" i="9"/>
  <c r="EJ112" i="9"/>
  <c r="EI112" i="9"/>
  <c r="EH112" i="9"/>
  <c r="EG112" i="9"/>
  <c r="EF112" i="9"/>
  <c r="EE112" i="9"/>
  <c r="ED112" i="9"/>
  <c r="EC112" i="9"/>
  <c r="EB112" i="9"/>
  <c r="EA112" i="9"/>
  <c r="DZ112" i="9"/>
  <c r="DY112" i="9"/>
  <c r="DX112" i="9"/>
  <c r="DW112" i="9"/>
  <c r="DV112" i="9"/>
  <c r="DU112" i="9"/>
  <c r="DT112" i="9"/>
  <c r="DS112" i="9"/>
  <c r="DR112" i="9"/>
  <c r="DQ112" i="9"/>
  <c r="DP112" i="9"/>
  <c r="DO112" i="9"/>
  <c r="DN112" i="9"/>
  <c r="DM112" i="9"/>
  <c r="DL112" i="9"/>
  <c r="DK112" i="9"/>
  <c r="DJ112" i="9"/>
  <c r="DI112" i="9"/>
  <c r="DH112" i="9"/>
  <c r="DG112" i="9"/>
  <c r="DF112" i="9"/>
  <c r="DE112" i="9"/>
  <c r="DD112" i="9"/>
  <c r="DC112" i="9"/>
  <c r="DB112" i="9"/>
  <c r="DA112" i="9"/>
  <c r="CZ112" i="9"/>
  <c r="CY112" i="9"/>
  <c r="CX112" i="9"/>
  <c r="CW112" i="9"/>
  <c r="CV112" i="9"/>
  <c r="CU112" i="9"/>
  <c r="CT112" i="9"/>
  <c r="CS112" i="9"/>
  <c r="CR112" i="9"/>
  <c r="CQ112" i="9"/>
  <c r="CP112" i="9"/>
  <c r="CO112" i="9"/>
  <c r="CN112" i="9"/>
  <c r="CM112" i="9"/>
  <c r="CL112" i="9"/>
  <c r="CK112" i="9"/>
  <c r="CJ112" i="9"/>
  <c r="CI112" i="9"/>
  <c r="CH112" i="9"/>
  <c r="CG112" i="9"/>
  <c r="CF112" i="9"/>
  <c r="CE112" i="9"/>
  <c r="CD112" i="9"/>
  <c r="CC112" i="9"/>
  <c r="CB112" i="9"/>
  <c r="CA112" i="9"/>
  <c r="BZ112" i="9"/>
  <c r="BY112" i="9"/>
  <c r="BX112" i="9"/>
  <c r="BW112" i="9"/>
  <c r="BV112" i="9"/>
  <c r="BU112" i="9"/>
  <c r="BT112" i="9"/>
  <c r="BS112" i="9"/>
  <c r="BR112" i="9"/>
  <c r="BQ112" i="9"/>
  <c r="BP112" i="9"/>
  <c r="BO112" i="9"/>
  <c r="BN112" i="9"/>
  <c r="BM112" i="9"/>
  <c r="BL112" i="9"/>
  <c r="BK112" i="9"/>
  <c r="BJ112" i="9"/>
  <c r="BI112" i="9"/>
  <c r="BH112" i="9"/>
  <c r="BG112" i="9"/>
  <c r="BF112" i="9"/>
  <c r="BE112" i="9"/>
  <c r="BD112" i="9"/>
  <c r="BC112" i="9"/>
  <c r="BB112" i="9"/>
  <c r="BA112" i="9"/>
  <c r="AZ112" i="9"/>
  <c r="AY112" i="9"/>
  <c r="AX112" i="9"/>
  <c r="AW112" i="9"/>
  <c r="AV112" i="9"/>
  <c r="AU112" i="9"/>
  <c r="AT112" i="9"/>
  <c r="AS112" i="9"/>
  <c r="AR112" i="9"/>
  <c r="AQ112" i="9"/>
  <c r="AP112" i="9"/>
  <c r="AO112" i="9"/>
  <c r="AN112" i="9"/>
  <c r="AM112" i="9"/>
  <c r="AL112" i="9"/>
  <c r="AK112" i="9"/>
  <c r="AJ112" i="9"/>
  <c r="AI112" i="9"/>
  <c r="AH112" i="9"/>
  <c r="AG112" i="9"/>
  <c r="AF112" i="9"/>
  <c r="AE112" i="9"/>
  <c r="AD112" i="9"/>
  <c r="AC112" i="9"/>
  <c r="AB112" i="9"/>
  <c r="AA112" i="9"/>
  <c r="Z112" i="9"/>
  <c r="Y112" i="9"/>
  <c r="X112" i="9"/>
  <c r="W112" i="9"/>
  <c r="V112" i="9"/>
  <c r="U112" i="9"/>
  <c r="T112" i="9"/>
  <c r="S112" i="9"/>
  <c r="R112" i="9"/>
  <c r="Q112" i="9"/>
  <c r="P112" i="9"/>
  <c r="O112" i="9"/>
  <c r="N112" i="9"/>
  <c r="M112" i="9"/>
  <c r="L112" i="9"/>
  <c r="K112" i="9"/>
  <c r="J112" i="9"/>
  <c r="I112" i="9"/>
  <c r="H112" i="9"/>
  <c r="G112" i="9"/>
  <c r="F112" i="9"/>
  <c r="E112" i="9"/>
  <c r="D112" i="9"/>
  <c r="C112" i="9"/>
  <c r="B112" i="9"/>
  <c r="UB111" i="9"/>
  <c r="UA111" i="9"/>
  <c r="TZ111" i="9"/>
  <c r="TY111" i="9"/>
  <c r="TX111" i="9"/>
  <c r="TW111" i="9"/>
  <c r="TV111" i="9"/>
  <c r="TU111" i="9"/>
  <c r="TT111" i="9"/>
  <c r="TS111" i="9"/>
  <c r="TR111" i="9"/>
  <c r="TQ111" i="9"/>
  <c r="TP111" i="9"/>
  <c r="TO111" i="9"/>
  <c r="TN111" i="9"/>
  <c r="TM111" i="9"/>
  <c r="TL111" i="9"/>
  <c r="TK111" i="9"/>
  <c r="TJ111" i="9"/>
  <c r="TI111" i="9"/>
  <c r="TH111" i="9"/>
  <c r="TG111" i="9"/>
  <c r="TF111" i="9"/>
  <c r="TE111" i="9"/>
  <c r="TD111" i="9"/>
  <c r="TC111" i="9"/>
  <c r="TB111" i="9"/>
  <c r="TA111" i="9"/>
  <c r="SZ111" i="9"/>
  <c r="SY111" i="9"/>
  <c r="SX111" i="9"/>
  <c r="SW111" i="9"/>
  <c r="SV111" i="9"/>
  <c r="SU111" i="9"/>
  <c r="ST111" i="9"/>
  <c r="SS111" i="9"/>
  <c r="SR111" i="9"/>
  <c r="SQ111" i="9"/>
  <c r="SP111" i="9"/>
  <c r="SO111" i="9"/>
  <c r="SN111" i="9"/>
  <c r="SM111" i="9"/>
  <c r="SL111" i="9"/>
  <c r="SK111" i="9"/>
  <c r="SJ111" i="9"/>
  <c r="SI111" i="9"/>
  <c r="SH111" i="9"/>
  <c r="SG111" i="9"/>
  <c r="SF111" i="9"/>
  <c r="SE111" i="9"/>
  <c r="SD111" i="9"/>
  <c r="SC111" i="9"/>
  <c r="SB111" i="9"/>
  <c r="SA111" i="9"/>
  <c r="RZ111" i="9"/>
  <c r="RY111" i="9"/>
  <c r="RX111" i="9"/>
  <c r="RW111" i="9"/>
  <c r="RV111" i="9"/>
  <c r="RU111" i="9"/>
  <c r="RT111" i="9"/>
  <c r="RS111" i="9"/>
  <c r="RR111" i="9"/>
  <c r="RQ111" i="9"/>
  <c r="RP111" i="9"/>
  <c r="RO111" i="9"/>
  <c r="RN111" i="9"/>
  <c r="RM111" i="9"/>
  <c r="RL111" i="9"/>
  <c r="RK111" i="9"/>
  <c r="RJ111" i="9"/>
  <c r="RI111" i="9"/>
  <c r="RH111" i="9"/>
  <c r="RG111" i="9"/>
  <c r="RF111" i="9"/>
  <c r="RE111" i="9"/>
  <c r="RD111" i="9"/>
  <c r="RC111" i="9"/>
  <c r="RB111" i="9"/>
  <c r="RA111" i="9"/>
  <c r="QZ111" i="9"/>
  <c r="QY111" i="9"/>
  <c r="QX111" i="9"/>
  <c r="QW111" i="9"/>
  <c r="QV111" i="9"/>
  <c r="QU111" i="9"/>
  <c r="QT111" i="9"/>
  <c r="QS111" i="9"/>
  <c r="QR111" i="9"/>
  <c r="QQ111" i="9"/>
  <c r="QP111" i="9"/>
  <c r="QO111" i="9"/>
  <c r="QN111" i="9"/>
  <c r="QM111" i="9"/>
  <c r="QL111" i="9"/>
  <c r="QK111" i="9"/>
  <c r="QJ111" i="9"/>
  <c r="QI111" i="9"/>
  <c r="QH111" i="9"/>
  <c r="QG111" i="9"/>
  <c r="QF111" i="9"/>
  <c r="QE111" i="9"/>
  <c r="QD111" i="9"/>
  <c r="QC111" i="9"/>
  <c r="QB111" i="9"/>
  <c r="QA111" i="9"/>
  <c r="PZ111" i="9"/>
  <c r="PY111" i="9"/>
  <c r="PX111" i="9"/>
  <c r="PW111" i="9"/>
  <c r="PV111" i="9"/>
  <c r="PU111" i="9"/>
  <c r="PT111" i="9"/>
  <c r="PS111" i="9"/>
  <c r="PR111" i="9"/>
  <c r="PQ111" i="9"/>
  <c r="PP111" i="9"/>
  <c r="PO111" i="9"/>
  <c r="PN111" i="9"/>
  <c r="PM111" i="9"/>
  <c r="PL111" i="9"/>
  <c r="PK111" i="9"/>
  <c r="PJ111" i="9"/>
  <c r="PI111" i="9"/>
  <c r="PH111" i="9"/>
  <c r="PG111" i="9"/>
  <c r="PF111" i="9"/>
  <c r="PE111" i="9"/>
  <c r="PD111" i="9"/>
  <c r="PC111" i="9"/>
  <c r="PB111" i="9"/>
  <c r="PA111" i="9"/>
  <c r="OZ111" i="9"/>
  <c r="OY111" i="9"/>
  <c r="OX111" i="9"/>
  <c r="OW111" i="9"/>
  <c r="OV111" i="9"/>
  <c r="OU111" i="9"/>
  <c r="OT111" i="9"/>
  <c r="OS111" i="9"/>
  <c r="OR111" i="9"/>
  <c r="OQ111" i="9"/>
  <c r="OP111" i="9"/>
  <c r="OO111" i="9"/>
  <c r="ON111" i="9"/>
  <c r="OM111" i="9"/>
  <c r="OL111" i="9"/>
  <c r="OK111" i="9"/>
  <c r="OJ111" i="9"/>
  <c r="OI111" i="9"/>
  <c r="OH111" i="9"/>
  <c r="OG111" i="9"/>
  <c r="OF111" i="9"/>
  <c r="OE111" i="9"/>
  <c r="OD111" i="9"/>
  <c r="OC111" i="9"/>
  <c r="OB111" i="9"/>
  <c r="OA111" i="9"/>
  <c r="NZ111" i="9"/>
  <c r="NY111" i="9"/>
  <c r="NX111" i="9"/>
  <c r="NW111" i="9"/>
  <c r="NV111" i="9"/>
  <c r="NU111" i="9"/>
  <c r="NT111" i="9"/>
  <c r="NS111" i="9"/>
  <c r="NR111" i="9"/>
  <c r="NQ111" i="9"/>
  <c r="NP111" i="9"/>
  <c r="NO111" i="9"/>
  <c r="NN111" i="9"/>
  <c r="NM111" i="9"/>
  <c r="NL111" i="9"/>
  <c r="NK111" i="9"/>
  <c r="NJ111" i="9"/>
  <c r="NI111" i="9"/>
  <c r="NH111" i="9"/>
  <c r="NG111" i="9"/>
  <c r="NF111" i="9"/>
  <c r="NE111" i="9"/>
  <c r="ND111" i="9"/>
  <c r="NC111" i="9"/>
  <c r="NB111" i="9"/>
  <c r="NA111" i="9"/>
  <c r="MZ111" i="9"/>
  <c r="MY111" i="9"/>
  <c r="MX111" i="9"/>
  <c r="MW111" i="9"/>
  <c r="MV111" i="9"/>
  <c r="MU111" i="9"/>
  <c r="MT111" i="9"/>
  <c r="MS111" i="9"/>
  <c r="MR111" i="9"/>
  <c r="MQ111" i="9"/>
  <c r="MP111" i="9"/>
  <c r="MO111" i="9"/>
  <c r="MN111" i="9"/>
  <c r="MM111" i="9"/>
  <c r="ML111" i="9"/>
  <c r="MK111" i="9"/>
  <c r="MJ111" i="9"/>
  <c r="MI111" i="9"/>
  <c r="MH111" i="9"/>
  <c r="MG111" i="9"/>
  <c r="MF111" i="9"/>
  <c r="ME111" i="9"/>
  <c r="MD111" i="9"/>
  <c r="MC111" i="9"/>
  <c r="MB111" i="9"/>
  <c r="MA111" i="9"/>
  <c r="LZ111" i="9"/>
  <c r="LY111" i="9"/>
  <c r="LX111" i="9"/>
  <c r="LW111" i="9"/>
  <c r="LV111" i="9"/>
  <c r="LU111" i="9"/>
  <c r="LT111" i="9"/>
  <c r="LS111" i="9"/>
  <c r="LR111" i="9"/>
  <c r="LQ111" i="9"/>
  <c r="LP111" i="9"/>
  <c r="LO111" i="9"/>
  <c r="LN111" i="9"/>
  <c r="LM111" i="9"/>
  <c r="LL111" i="9"/>
  <c r="LK111" i="9"/>
  <c r="LJ111" i="9"/>
  <c r="LI111" i="9"/>
  <c r="LH111" i="9"/>
  <c r="LG111" i="9"/>
  <c r="LF111" i="9"/>
  <c r="LE111" i="9"/>
  <c r="LD111" i="9"/>
  <c r="LC111" i="9"/>
  <c r="LB111" i="9"/>
  <c r="LA111" i="9"/>
  <c r="KZ111" i="9"/>
  <c r="KY111" i="9"/>
  <c r="KX111" i="9"/>
  <c r="KW111" i="9"/>
  <c r="KV111" i="9"/>
  <c r="KU111" i="9"/>
  <c r="KT111" i="9"/>
  <c r="KS111" i="9"/>
  <c r="KR111" i="9"/>
  <c r="KQ111" i="9"/>
  <c r="KP111" i="9"/>
  <c r="KO111" i="9"/>
  <c r="KN111" i="9"/>
  <c r="KM111" i="9"/>
  <c r="KL111" i="9"/>
  <c r="KK111" i="9"/>
  <c r="KJ111" i="9"/>
  <c r="KI111" i="9"/>
  <c r="KH111" i="9"/>
  <c r="KG111" i="9"/>
  <c r="KF111" i="9"/>
  <c r="KE111" i="9"/>
  <c r="KD111" i="9"/>
  <c r="KC111" i="9"/>
  <c r="KB111" i="9"/>
  <c r="KA111" i="9"/>
  <c r="JZ111" i="9"/>
  <c r="JY111" i="9"/>
  <c r="JX111" i="9"/>
  <c r="JW111" i="9"/>
  <c r="JV111" i="9"/>
  <c r="JU111" i="9"/>
  <c r="JT111" i="9"/>
  <c r="JS111" i="9"/>
  <c r="JR111" i="9"/>
  <c r="JQ111" i="9"/>
  <c r="JP111" i="9"/>
  <c r="JO111" i="9"/>
  <c r="JN111" i="9"/>
  <c r="JM111" i="9"/>
  <c r="JL111" i="9"/>
  <c r="JK111" i="9"/>
  <c r="JJ111" i="9"/>
  <c r="JI111" i="9"/>
  <c r="JH111" i="9"/>
  <c r="JG111" i="9"/>
  <c r="JF111" i="9"/>
  <c r="JE111" i="9"/>
  <c r="JD111" i="9"/>
  <c r="JC111" i="9"/>
  <c r="JB111" i="9"/>
  <c r="JA111" i="9"/>
  <c r="IZ111" i="9"/>
  <c r="IY111" i="9"/>
  <c r="IX111" i="9"/>
  <c r="IW111" i="9"/>
  <c r="IV111" i="9"/>
  <c r="IU111" i="9"/>
  <c r="IT111" i="9"/>
  <c r="IS111" i="9"/>
  <c r="IR111" i="9"/>
  <c r="IQ111" i="9"/>
  <c r="IP111" i="9"/>
  <c r="IO111" i="9"/>
  <c r="IN111" i="9"/>
  <c r="IM111" i="9"/>
  <c r="IL111" i="9"/>
  <c r="IK111" i="9"/>
  <c r="IJ111" i="9"/>
  <c r="II111" i="9"/>
  <c r="IH111" i="9"/>
  <c r="IG111" i="9"/>
  <c r="IF111" i="9"/>
  <c r="IE111" i="9"/>
  <c r="ID111" i="9"/>
  <c r="IC111" i="9"/>
  <c r="IB111" i="9"/>
  <c r="IA111" i="9"/>
  <c r="HZ111" i="9"/>
  <c r="HY111" i="9"/>
  <c r="HX111" i="9"/>
  <c r="HW111" i="9"/>
  <c r="HV111" i="9"/>
  <c r="HU111" i="9"/>
  <c r="HT111" i="9"/>
  <c r="HS111" i="9"/>
  <c r="HR111" i="9"/>
  <c r="HQ111" i="9"/>
  <c r="HP111" i="9"/>
  <c r="HO111" i="9"/>
  <c r="HN111" i="9"/>
  <c r="HM111" i="9"/>
  <c r="HL111" i="9"/>
  <c r="HK111" i="9"/>
  <c r="HJ111" i="9"/>
  <c r="HI111" i="9"/>
  <c r="HH111" i="9"/>
  <c r="HG111" i="9"/>
  <c r="HF111" i="9"/>
  <c r="HE111" i="9"/>
  <c r="HD111" i="9"/>
  <c r="HC111" i="9"/>
  <c r="HB111" i="9"/>
  <c r="HA111" i="9"/>
  <c r="GZ111" i="9"/>
  <c r="GY111" i="9"/>
  <c r="GX111" i="9"/>
  <c r="GW111" i="9"/>
  <c r="GV111" i="9"/>
  <c r="GU111" i="9"/>
  <c r="GT111" i="9"/>
  <c r="GS111" i="9"/>
  <c r="GR111" i="9"/>
  <c r="GQ111" i="9"/>
  <c r="GP111" i="9"/>
  <c r="GO111" i="9"/>
  <c r="GN111" i="9"/>
  <c r="GM111" i="9"/>
  <c r="GL111" i="9"/>
  <c r="GK111" i="9"/>
  <c r="GJ111" i="9"/>
  <c r="GI111" i="9"/>
  <c r="GH111" i="9"/>
  <c r="GG111" i="9"/>
  <c r="GF111" i="9"/>
  <c r="GE111" i="9"/>
  <c r="GD111" i="9"/>
  <c r="GC111" i="9"/>
  <c r="GB111" i="9"/>
  <c r="GA111" i="9"/>
  <c r="FZ111" i="9"/>
  <c r="FY111" i="9"/>
  <c r="FX111" i="9"/>
  <c r="FW111" i="9"/>
  <c r="FV111" i="9"/>
  <c r="FU111" i="9"/>
  <c r="FT111" i="9"/>
  <c r="FS111" i="9"/>
  <c r="FR111" i="9"/>
  <c r="FQ111" i="9"/>
  <c r="FP111" i="9"/>
  <c r="FO111" i="9"/>
  <c r="FN111" i="9"/>
  <c r="FM111" i="9"/>
  <c r="FL111" i="9"/>
  <c r="FK111" i="9"/>
  <c r="FJ111" i="9"/>
  <c r="FI111" i="9"/>
  <c r="FH111" i="9"/>
  <c r="FG111" i="9"/>
  <c r="FF111" i="9"/>
  <c r="FE111" i="9"/>
  <c r="FD111" i="9"/>
  <c r="FC111" i="9"/>
  <c r="FB111" i="9"/>
  <c r="FA111" i="9"/>
  <c r="EZ111" i="9"/>
  <c r="EY111" i="9"/>
  <c r="EX111" i="9"/>
  <c r="EW111" i="9"/>
  <c r="EV111" i="9"/>
  <c r="EU111" i="9"/>
  <c r="ET111" i="9"/>
  <c r="ES111" i="9"/>
  <c r="ER111" i="9"/>
  <c r="EQ111" i="9"/>
  <c r="EP111" i="9"/>
  <c r="EO111" i="9"/>
  <c r="EN111" i="9"/>
  <c r="EM111" i="9"/>
  <c r="EL111" i="9"/>
  <c r="EK111" i="9"/>
  <c r="EJ111" i="9"/>
  <c r="EI111" i="9"/>
  <c r="EH111" i="9"/>
  <c r="EG111" i="9"/>
  <c r="EF111" i="9"/>
  <c r="EE111" i="9"/>
  <c r="ED111" i="9"/>
  <c r="EC111" i="9"/>
  <c r="EB111" i="9"/>
  <c r="EA111" i="9"/>
  <c r="DZ111" i="9"/>
  <c r="DY111" i="9"/>
  <c r="DX111" i="9"/>
  <c r="DW111" i="9"/>
  <c r="DV111" i="9"/>
  <c r="DU111" i="9"/>
  <c r="DT111" i="9"/>
  <c r="DS111" i="9"/>
  <c r="DR111" i="9"/>
  <c r="DQ111" i="9"/>
  <c r="DP111" i="9"/>
  <c r="DO111" i="9"/>
  <c r="DN111" i="9"/>
  <c r="DM111" i="9"/>
  <c r="DL111" i="9"/>
  <c r="DK111" i="9"/>
  <c r="DJ111" i="9"/>
  <c r="DI111" i="9"/>
  <c r="DH111" i="9"/>
  <c r="DG111" i="9"/>
  <c r="DF111" i="9"/>
  <c r="DE111" i="9"/>
  <c r="DD111" i="9"/>
  <c r="DC111" i="9"/>
  <c r="DB111" i="9"/>
  <c r="DA111" i="9"/>
  <c r="CZ111" i="9"/>
  <c r="CY111" i="9"/>
  <c r="CX111" i="9"/>
  <c r="CW111" i="9"/>
  <c r="CV111" i="9"/>
  <c r="CU111" i="9"/>
  <c r="CT111" i="9"/>
  <c r="CS111" i="9"/>
  <c r="CR111" i="9"/>
  <c r="CQ111" i="9"/>
  <c r="CP111" i="9"/>
  <c r="CO111" i="9"/>
  <c r="CN111" i="9"/>
  <c r="CM111" i="9"/>
  <c r="CL111" i="9"/>
  <c r="CK111" i="9"/>
  <c r="CJ111" i="9"/>
  <c r="CI111" i="9"/>
  <c r="CH111" i="9"/>
  <c r="CG111" i="9"/>
  <c r="CF111" i="9"/>
  <c r="CE111" i="9"/>
  <c r="CD111" i="9"/>
  <c r="CC111" i="9"/>
  <c r="CB111" i="9"/>
  <c r="CA111" i="9"/>
  <c r="BZ111" i="9"/>
  <c r="BY111" i="9"/>
  <c r="BX111" i="9"/>
  <c r="BW111" i="9"/>
  <c r="BV111" i="9"/>
  <c r="BU111" i="9"/>
  <c r="BT111" i="9"/>
  <c r="BS111" i="9"/>
  <c r="BR111" i="9"/>
  <c r="BQ111" i="9"/>
  <c r="BP111" i="9"/>
  <c r="BO111" i="9"/>
  <c r="BN111" i="9"/>
  <c r="BM111" i="9"/>
  <c r="BL111" i="9"/>
  <c r="BK111" i="9"/>
  <c r="BJ111" i="9"/>
  <c r="BI111" i="9"/>
  <c r="BH111" i="9"/>
  <c r="BG111" i="9"/>
  <c r="BF111" i="9"/>
  <c r="BE111" i="9"/>
  <c r="BD111" i="9"/>
  <c r="BC111" i="9"/>
  <c r="BB111" i="9"/>
  <c r="BA111" i="9"/>
  <c r="AZ111" i="9"/>
  <c r="AY111" i="9"/>
  <c r="AX111" i="9"/>
  <c r="AW111" i="9"/>
  <c r="AV111" i="9"/>
  <c r="AU111" i="9"/>
  <c r="AT111" i="9"/>
  <c r="AS111" i="9"/>
  <c r="AR111" i="9"/>
  <c r="AQ111" i="9"/>
  <c r="AP111" i="9"/>
  <c r="AO111" i="9"/>
  <c r="AN111" i="9"/>
  <c r="AM111" i="9"/>
  <c r="AL111" i="9"/>
  <c r="AK111" i="9"/>
  <c r="AJ111" i="9"/>
  <c r="AI111" i="9"/>
  <c r="AH111" i="9"/>
  <c r="AG111" i="9"/>
  <c r="AF111" i="9"/>
  <c r="AE111" i="9"/>
  <c r="AD111" i="9"/>
  <c r="AC111" i="9"/>
  <c r="AB111" i="9"/>
  <c r="AA111" i="9"/>
  <c r="Z111" i="9"/>
  <c r="Y111" i="9"/>
  <c r="X111" i="9"/>
  <c r="W111" i="9"/>
  <c r="V111" i="9"/>
  <c r="U111" i="9"/>
  <c r="T111" i="9"/>
  <c r="S111" i="9"/>
  <c r="R111" i="9"/>
  <c r="Q111" i="9"/>
  <c r="P111" i="9"/>
  <c r="O111" i="9"/>
  <c r="N111" i="9"/>
  <c r="M111" i="9"/>
  <c r="L111" i="9"/>
  <c r="K111" i="9"/>
  <c r="J111" i="9"/>
  <c r="I111" i="9"/>
  <c r="H111" i="9"/>
  <c r="G111" i="9"/>
  <c r="F111" i="9"/>
  <c r="E111" i="9"/>
  <c r="D111" i="9"/>
  <c r="C111" i="9"/>
  <c r="B111" i="9"/>
  <c r="UB110" i="9"/>
  <c r="UA110" i="9"/>
  <c r="TZ110" i="9"/>
  <c r="TY110" i="9"/>
  <c r="TX110" i="9"/>
  <c r="TW110" i="9"/>
  <c r="TV110" i="9"/>
  <c r="TU110" i="9"/>
  <c r="TT110" i="9"/>
  <c r="TS110" i="9"/>
  <c r="TR110" i="9"/>
  <c r="TQ110" i="9"/>
  <c r="TP110" i="9"/>
  <c r="TO110" i="9"/>
  <c r="TN110" i="9"/>
  <c r="TM110" i="9"/>
  <c r="TL110" i="9"/>
  <c r="TK110" i="9"/>
  <c r="TJ110" i="9"/>
  <c r="TI110" i="9"/>
  <c r="TH110" i="9"/>
  <c r="TG110" i="9"/>
  <c r="TF110" i="9"/>
  <c r="TE110" i="9"/>
  <c r="TD110" i="9"/>
  <c r="TC110" i="9"/>
  <c r="TB110" i="9"/>
  <c r="TA110" i="9"/>
  <c r="SZ110" i="9"/>
  <c r="SY110" i="9"/>
  <c r="SX110" i="9"/>
  <c r="SW110" i="9"/>
  <c r="SV110" i="9"/>
  <c r="SU110" i="9"/>
  <c r="ST110" i="9"/>
  <c r="SS110" i="9"/>
  <c r="SR110" i="9"/>
  <c r="SQ110" i="9"/>
  <c r="SP110" i="9"/>
  <c r="SO110" i="9"/>
  <c r="SN110" i="9"/>
  <c r="SM110" i="9"/>
  <c r="SL110" i="9"/>
  <c r="SK110" i="9"/>
  <c r="SJ110" i="9"/>
  <c r="SI110" i="9"/>
  <c r="SH110" i="9"/>
  <c r="SG110" i="9"/>
  <c r="SF110" i="9"/>
  <c r="SE110" i="9"/>
  <c r="SD110" i="9"/>
  <c r="SC110" i="9"/>
  <c r="SB110" i="9"/>
  <c r="SA110" i="9"/>
  <c r="RZ110" i="9"/>
  <c r="RY110" i="9"/>
  <c r="RX110" i="9"/>
  <c r="RW110" i="9"/>
  <c r="RV110" i="9"/>
  <c r="RU110" i="9"/>
  <c r="RT110" i="9"/>
  <c r="RS110" i="9"/>
  <c r="RR110" i="9"/>
  <c r="RQ110" i="9"/>
  <c r="RP110" i="9"/>
  <c r="RO110" i="9"/>
  <c r="RN110" i="9"/>
  <c r="RM110" i="9"/>
  <c r="RL110" i="9"/>
  <c r="RK110" i="9"/>
  <c r="RJ110" i="9"/>
  <c r="RI110" i="9"/>
  <c r="RH110" i="9"/>
  <c r="RG110" i="9"/>
  <c r="RF110" i="9"/>
  <c r="RE110" i="9"/>
  <c r="RD110" i="9"/>
  <c r="RC110" i="9"/>
  <c r="RB110" i="9"/>
  <c r="RA110" i="9"/>
  <c r="QZ110" i="9"/>
  <c r="QY110" i="9"/>
  <c r="QX110" i="9"/>
  <c r="QW110" i="9"/>
  <c r="QV110" i="9"/>
  <c r="QU110" i="9"/>
  <c r="QT110" i="9"/>
  <c r="QS110" i="9"/>
  <c r="QR110" i="9"/>
  <c r="QQ110" i="9"/>
  <c r="QP110" i="9"/>
  <c r="QO110" i="9"/>
  <c r="QN110" i="9"/>
  <c r="QM110" i="9"/>
  <c r="QL110" i="9"/>
  <c r="QK110" i="9"/>
  <c r="QJ110" i="9"/>
  <c r="QI110" i="9"/>
  <c r="QH110" i="9"/>
  <c r="QG110" i="9"/>
  <c r="QF110" i="9"/>
  <c r="QE110" i="9"/>
  <c r="QD110" i="9"/>
  <c r="QC110" i="9"/>
  <c r="QB110" i="9"/>
  <c r="QA110" i="9"/>
  <c r="PZ110" i="9"/>
  <c r="PY110" i="9"/>
  <c r="PX110" i="9"/>
  <c r="PW110" i="9"/>
  <c r="PV110" i="9"/>
  <c r="PU110" i="9"/>
  <c r="PT110" i="9"/>
  <c r="PS110" i="9"/>
  <c r="PR110" i="9"/>
  <c r="PQ110" i="9"/>
  <c r="PP110" i="9"/>
  <c r="PO110" i="9"/>
  <c r="PN110" i="9"/>
  <c r="PM110" i="9"/>
  <c r="PL110" i="9"/>
  <c r="PK110" i="9"/>
  <c r="PJ110" i="9"/>
  <c r="PI110" i="9"/>
  <c r="PH110" i="9"/>
  <c r="PG110" i="9"/>
  <c r="PF110" i="9"/>
  <c r="PE110" i="9"/>
  <c r="PD110" i="9"/>
  <c r="PC110" i="9"/>
  <c r="PB110" i="9"/>
  <c r="PA110" i="9"/>
  <c r="OZ110" i="9"/>
  <c r="OY110" i="9"/>
  <c r="OX110" i="9"/>
  <c r="OW110" i="9"/>
  <c r="OV110" i="9"/>
  <c r="OU110" i="9"/>
  <c r="OT110" i="9"/>
  <c r="OS110" i="9"/>
  <c r="OR110" i="9"/>
  <c r="OQ110" i="9"/>
  <c r="OP110" i="9"/>
  <c r="OO110" i="9"/>
  <c r="ON110" i="9"/>
  <c r="OM110" i="9"/>
  <c r="OL110" i="9"/>
  <c r="OK110" i="9"/>
  <c r="OJ110" i="9"/>
  <c r="OI110" i="9"/>
  <c r="OH110" i="9"/>
  <c r="OG110" i="9"/>
  <c r="OF110" i="9"/>
  <c r="OE110" i="9"/>
  <c r="OD110" i="9"/>
  <c r="OC110" i="9"/>
  <c r="OB110" i="9"/>
  <c r="OA110" i="9"/>
  <c r="NZ110" i="9"/>
  <c r="NY110" i="9"/>
  <c r="NX110" i="9"/>
  <c r="NW110" i="9"/>
  <c r="NV110" i="9"/>
  <c r="NU110" i="9"/>
  <c r="NT110" i="9"/>
  <c r="NS110" i="9"/>
  <c r="NR110" i="9"/>
  <c r="NQ110" i="9"/>
  <c r="NP110" i="9"/>
  <c r="NO110" i="9"/>
  <c r="NN110" i="9"/>
  <c r="NM110" i="9"/>
  <c r="NL110" i="9"/>
  <c r="NK110" i="9"/>
  <c r="NJ110" i="9"/>
  <c r="NI110" i="9"/>
  <c r="NH110" i="9"/>
  <c r="NG110" i="9"/>
  <c r="NF110" i="9"/>
  <c r="NE110" i="9"/>
  <c r="ND110" i="9"/>
  <c r="NC110" i="9"/>
  <c r="NB110" i="9"/>
  <c r="NA110" i="9"/>
  <c r="MZ110" i="9"/>
  <c r="MY110" i="9"/>
  <c r="MX110" i="9"/>
  <c r="MW110" i="9"/>
  <c r="MV110" i="9"/>
  <c r="MU110" i="9"/>
  <c r="MT110" i="9"/>
  <c r="MS110" i="9"/>
  <c r="MR110" i="9"/>
  <c r="MQ110" i="9"/>
  <c r="MP110" i="9"/>
  <c r="MO110" i="9"/>
  <c r="MN110" i="9"/>
  <c r="MM110" i="9"/>
  <c r="ML110" i="9"/>
  <c r="MK110" i="9"/>
  <c r="MJ110" i="9"/>
  <c r="MI110" i="9"/>
  <c r="MH110" i="9"/>
  <c r="MG110" i="9"/>
  <c r="MF110" i="9"/>
  <c r="ME110" i="9"/>
  <c r="MD110" i="9"/>
  <c r="MC110" i="9"/>
  <c r="MB110" i="9"/>
  <c r="MA110" i="9"/>
  <c r="LZ110" i="9"/>
  <c r="LY110" i="9"/>
  <c r="LX110" i="9"/>
  <c r="LW110" i="9"/>
  <c r="LV110" i="9"/>
  <c r="LU110" i="9"/>
  <c r="LT110" i="9"/>
  <c r="LS110" i="9"/>
  <c r="LR110" i="9"/>
  <c r="LQ110" i="9"/>
  <c r="LP110" i="9"/>
  <c r="LO110" i="9"/>
  <c r="LN110" i="9"/>
  <c r="LM110" i="9"/>
  <c r="LL110" i="9"/>
  <c r="LK110" i="9"/>
  <c r="LJ110" i="9"/>
  <c r="LI110" i="9"/>
  <c r="LH110" i="9"/>
  <c r="LG110" i="9"/>
  <c r="LF110" i="9"/>
  <c r="LE110" i="9"/>
  <c r="LD110" i="9"/>
  <c r="LC110" i="9"/>
  <c r="LB110" i="9"/>
  <c r="LA110" i="9"/>
  <c r="KZ110" i="9"/>
  <c r="KY110" i="9"/>
  <c r="KX110" i="9"/>
  <c r="KW110" i="9"/>
  <c r="KV110" i="9"/>
  <c r="KU110" i="9"/>
  <c r="KT110" i="9"/>
  <c r="KS110" i="9"/>
  <c r="KR110" i="9"/>
  <c r="KQ110" i="9"/>
  <c r="KP110" i="9"/>
  <c r="KO110" i="9"/>
  <c r="KN110" i="9"/>
  <c r="KM110" i="9"/>
  <c r="KL110" i="9"/>
  <c r="KK110" i="9"/>
  <c r="KJ110" i="9"/>
  <c r="KI110" i="9"/>
  <c r="KH110" i="9"/>
  <c r="KG110" i="9"/>
  <c r="KF110" i="9"/>
  <c r="KE110" i="9"/>
  <c r="KD110" i="9"/>
  <c r="KC110" i="9"/>
  <c r="KB110" i="9"/>
  <c r="KA110" i="9"/>
  <c r="JZ110" i="9"/>
  <c r="JY110" i="9"/>
  <c r="JX110" i="9"/>
  <c r="JW110" i="9"/>
  <c r="JV110" i="9"/>
  <c r="JU110" i="9"/>
  <c r="JT110" i="9"/>
  <c r="JS110" i="9"/>
  <c r="JR110" i="9"/>
  <c r="JQ110" i="9"/>
  <c r="JP110" i="9"/>
  <c r="JO110" i="9"/>
  <c r="JN110" i="9"/>
  <c r="JM110" i="9"/>
  <c r="JL110" i="9"/>
  <c r="JK110" i="9"/>
  <c r="JJ110" i="9"/>
  <c r="JI110" i="9"/>
  <c r="JH110" i="9"/>
  <c r="JG110" i="9"/>
  <c r="JF110" i="9"/>
  <c r="JE110" i="9"/>
  <c r="JD110" i="9"/>
  <c r="JC110" i="9"/>
  <c r="JB110" i="9"/>
  <c r="JA110" i="9"/>
  <c r="IZ110" i="9"/>
  <c r="IY110" i="9"/>
  <c r="IX110" i="9"/>
  <c r="IW110" i="9"/>
  <c r="IV110" i="9"/>
  <c r="IU110" i="9"/>
  <c r="IT110" i="9"/>
  <c r="IS110" i="9"/>
  <c r="IR110" i="9"/>
  <c r="IQ110" i="9"/>
  <c r="IP110" i="9"/>
  <c r="IO110" i="9"/>
  <c r="IN110" i="9"/>
  <c r="IM110" i="9"/>
  <c r="IL110" i="9"/>
  <c r="IK110" i="9"/>
  <c r="IJ110" i="9"/>
  <c r="II110" i="9"/>
  <c r="IH110" i="9"/>
  <c r="IG110" i="9"/>
  <c r="IF110" i="9"/>
  <c r="IE110" i="9"/>
  <c r="ID110" i="9"/>
  <c r="IC110" i="9"/>
  <c r="IB110" i="9"/>
  <c r="IA110" i="9"/>
  <c r="HZ110" i="9"/>
  <c r="HY110" i="9"/>
  <c r="HX110" i="9"/>
  <c r="HW110" i="9"/>
  <c r="HV110" i="9"/>
  <c r="HU110" i="9"/>
  <c r="HT110" i="9"/>
  <c r="HS110" i="9"/>
  <c r="HR110" i="9"/>
  <c r="HQ110" i="9"/>
  <c r="HP110" i="9"/>
  <c r="HO110" i="9"/>
  <c r="HN110" i="9"/>
  <c r="HM110" i="9"/>
  <c r="HL110" i="9"/>
  <c r="HK110" i="9"/>
  <c r="HJ110" i="9"/>
  <c r="HI110" i="9"/>
  <c r="HH110" i="9"/>
  <c r="HG110" i="9"/>
  <c r="HF110" i="9"/>
  <c r="HE110" i="9"/>
  <c r="HD110" i="9"/>
  <c r="HC110" i="9"/>
  <c r="HB110" i="9"/>
  <c r="HA110" i="9"/>
  <c r="GZ110" i="9"/>
  <c r="GY110" i="9"/>
  <c r="GX110" i="9"/>
  <c r="GW110" i="9"/>
  <c r="GV110" i="9"/>
  <c r="GU110" i="9"/>
  <c r="GT110" i="9"/>
  <c r="GS110" i="9"/>
  <c r="GR110" i="9"/>
  <c r="GQ110" i="9"/>
  <c r="GP110" i="9"/>
  <c r="GO110" i="9"/>
  <c r="GN110" i="9"/>
  <c r="GM110" i="9"/>
  <c r="GL110" i="9"/>
  <c r="GK110" i="9"/>
  <c r="GJ110" i="9"/>
  <c r="GI110" i="9"/>
  <c r="GH110" i="9"/>
  <c r="GG110" i="9"/>
  <c r="GF110" i="9"/>
  <c r="GE110" i="9"/>
  <c r="GD110" i="9"/>
  <c r="GC110" i="9"/>
  <c r="GB110" i="9"/>
  <c r="GA110" i="9"/>
  <c r="FZ110" i="9"/>
  <c r="FY110" i="9"/>
  <c r="FX110" i="9"/>
  <c r="FW110" i="9"/>
  <c r="FV110" i="9"/>
  <c r="FU110" i="9"/>
  <c r="FT110" i="9"/>
  <c r="FS110" i="9"/>
  <c r="FR110" i="9"/>
  <c r="FQ110" i="9"/>
  <c r="FP110" i="9"/>
  <c r="FO110" i="9"/>
  <c r="FN110" i="9"/>
  <c r="FM110" i="9"/>
  <c r="FL110" i="9"/>
  <c r="FK110" i="9"/>
  <c r="FJ110" i="9"/>
  <c r="FI110" i="9"/>
  <c r="FH110" i="9"/>
  <c r="FG110" i="9"/>
  <c r="FF110" i="9"/>
  <c r="FE110" i="9"/>
  <c r="FD110" i="9"/>
  <c r="FC110" i="9"/>
  <c r="FB110" i="9"/>
  <c r="FA110" i="9"/>
  <c r="EZ110" i="9"/>
  <c r="EY110" i="9"/>
  <c r="EX110" i="9"/>
  <c r="EW110" i="9"/>
  <c r="EV110" i="9"/>
  <c r="EU110" i="9"/>
  <c r="ET110" i="9"/>
  <c r="ES110" i="9"/>
  <c r="ER110" i="9"/>
  <c r="EQ110" i="9"/>
  <c r="EP110" i="9"/>
  <c r="EO110" i="9"/>
  <c r="EN110" i="9"/>
  <c r="EM110" i="9"/>
  <c r="EL110" i="9"/>
  <c r="EK110" i="9"/>
  <c r="EJ110" i="9"/>
  <c r="EI110" i="9"/>
  <c r="EH110" i="9"/>
  <c r="EG110" i="9"/>
  <c r="EF110" i="9"/>
  <c r="EE110" i="9"/>
  <c r="ED110" i="9"/>
  <c r="EC110" i="9"/>
  <c r="EB110" i="9"/>
  <c r="EA110" i="9"/>
  <c r="DZ110" i="9"/>
  <c r="DY110" i="9"/>
  <c r="DX110" i="9"/>
  <c r="DW110" i="9"/>
  <c r="DV110" i="9"/>
  <c r="DU110" i="9"/>
  <c r="DT110" i="9"/>
  <c r="DS110" i="9"/>
  <c r="DR110" i="9"/>
  <c r="DQ110" i="9"/>
  <c r="DP110" i="9"/>
  <c r="DO110" i="9"/>
  <c r="DN110" i="9"/>
  <c r="DM110" i="9"/>
  <c r="DL110" i="9"/>
  <c r="DK110" i="9"/>
  <c r="DJ110" i="9"/>
  <c r="DI110" i="9"/>
  <c r="DH110" i="9"/>
  <c r="DG110" i="9"/>
  <c r="DF110" i="9"/>
  <c r="DE110" i="9"/>
  <c r="DD110" i="9"/>
  <c r="DC110" i="9"/>
  <c r="DB110" i="9"/>
  <c r="DA110" i="9"/>
  <c r="CZ110" i="9"/>
  <c r="CY110" i="9"/>
  <c r="CX110" i="9"/>
  <c r="CW110" i="9"/>
  <c r="CV110" i="9"/>
  <c r="CU110" i="9"/>
  <c r="CT110" i="9"/>
  <c r="CS110" i="9"/>
  <c r="CR110" i="9"/>
  <c r="CQ110" i="9"/>
  <c r="CP110" i="9"/>
  <c r="CO110" i="9"/>
  <c r="CN110" i="9"/>
  <c r="CM110" i="9"/>
  <c r="CL110" i="9"/>
  <c r="CK110" i="9"/>
  <c r="CJ110" i="9"/>
  <c r="CI110" i="9"/>
  <c r="CH110" i="9"/>
  <c r="CG110" i="9"/>
  <c r="CF110" i="9"/>
  <c r="CE110" i="9"/>
  <c r="CD110" i="9"/>
  <c r="CC110" i="9"/>
  <c r="CB110" i="9"/>
  <c r="CA110" i="9"/>
  <c r="BZ110" i="9"/>
  <c r="BY110" i="9"/>
  <c r="BX110" i="9"/>
  <c r="BW110" i="9"/>
  <c r="BV110" i="9"/>
  <c r="BU110" i="9"/>
  <c r="BT110" i="9"/>
  <c r="BS110" i="9"/>
  <c r="BR110" i="9"/>
  <c r="BQ110" i="9"/>
  <c r="BP110" i="9"/>
  <c r="BO110" i="9"/>
  <c r="BN110" i="9"/>
  <c r="BM110" i="9"/>
  <c r="BL110" i="9"/>
  <c r="BK110" i="9"/>
  <c r="BJ110" i="9"/>
  <c r="BI110" i="9"/>
  <c r="BH110" i="9"/>
  <c r="BG110" i="9"/>
  <c r="BF110" i="9"/>
  <c r="BE110" i="9"/>
  <c r="BD110" i="9"/>
  <c r="BC110" i="9"/>
  <c r="BB110" i="9"/>
  <c r="BA110" i="9"/>
  <c r="AZ110" i="9"/>
  <c r="AY110" i="9"/>
  <c r="AX110" i="9"/>
  <c r="AW110" i="9"/>
  <c r="AV110" i="9"/>
  <c r="AU110" i="9"/>
  <c r="AT110" i="9"/>
  <c r="AS110" i="9"/>
  <c r="AR110" i="9"/>
  <c r="AQ110" i="9"/>
  <c r="AP110" i="9"/>
  <c r="AO110" i="9"/>
  <c r="AN110" i="9"/>
  <c r="AM110" i="9"/>
  <c r="AL110" i="9"/>
  <c r="AK110" i="9"/>
  <c r="AJ110" i="9"/>
  <c r="AI110" i="9"/>
  <c r="AH110" i="9"/>
  <c r="AG110" i="9"/>
  <c r="AF110" i="9"/>
  <c r="AE110" i="9"/>
  <c r="AD110" i="9"/>
  <c r="AC110" i="9"/>
  <c r="AB110" i="9"/>
  <c r="AA110" i="9"/>
  <c r="Z110" i="9"/>
  <c r="Y110" i="9"/>
  <c r="X110" i="9"/>
  <c r="W110" i="9"/>
  <c r="V110" i="9"/>
  <c r="U110" i="9"/>
  <c r="T110" i="9"/>
  <c r="S110" i="9"/>
  <c r="R110" i="9"/>
  <c r="Q110" i="9"/>
  <c r="P110" i="9"/>
  <c r="O110" i="9"/>
  <c r="N110" i="9"/>
  <c r="M110" i="9"/>
  <c r="L110" i="9"/>
  <c r="K110" i="9"/>
  <c r="J110" i="9"/>
  <c r="I110" i="9"/>
  <c r="H110" i="9"/>
  <c r="G110" i="9"/>
  <c r="F110" i="9"/>
  <c r="E110" i="9"/>
  <c r="D110" i="9"/>
  <c r="C110" i="9"/>
  <c r="B110" i="9"/>
  <c r="UB109" i="9"/>
  <c r="UA109" i="9"/>
  <c r="TZ109" i="9"/>
  <c r="TY109" i="9"/>
  <c r="TX109" i="9"/>
  <c r="TW109" i="9"/>
  <c r="TV109" i="9"/>
  <c r="TU109" i="9"/>
  <c r="TT109" i="9"/>
  <c r="TS109" i="9"/>
  <c r="TR109" i="9"/>
  <c r="TQ109" i="9"/>
  <c r="TP109" i="9"/>
  <c r="TO109" i="9"/>
  <c r="TN109" i="9"/>
  <c r="TM109" i="9"/>
  <c r="TL109" i="9"/>
  <c r="TK109" i="9"/>
  <c r="TJ109" i="9"/>
  <c r="TI109" i="9"/>
  <c r="TH109" i="9"/>
  <c r="TG109" i="9"/>
  <c r="TF109" i="9"/>
  <c r="TE109" i="9"/>
  <c r="TD109" i="9"/>
  <c r="TC109" i="9"/>
  <c r="TB109" i="9"/>
  <c r="TA109" i="9"/>
  <c r="SZ109" i="9"/>
  <c r="SY109" i="9"/>
  <c r="SX109" i="9"/>
  <c r="SW109" i="9"/>
  <c r="SV109" i="9"/>
  <c r="SU109" i="9"/>
  <c r="ST109" i="9"/>
  <c r="SS109" i="9"/>
  <c r="SR109" i="9"/>
  <c r="SQ109" i="9"/>
  <c r="SP109" i="9"/>
  <c r="SO109" i="9"/>
  <c r="SN109" i="9"/>
  <c r="SM109" i="9"/>
  <c r="SL109" i="9"/>
  <c r="SK109" i="9"/>
  <c r="SJ109" i="9"/>
  <c r="SI109" i="9"/>
  <c r="SH109" i="9"/>
  <c r="SG109" i="9"/>
  <c r="SF109" i="9"/>
  <c r="SE109" i="9"/>
  <c r="SD109" i="9"/>
  <c r="SC109" i="9"/>
  <c r="SB109" i="9"/>
  <c r="SA109" i="9"/>
  <c r="RZ109" i="9"/>
  <c r="RY109" i="9"/>
  <c r="RX109" i="9"/>
  <c r="RW109" i="9"/>
  <c r="RV109" i="9"/>
  <c r="RU109" i="9"/>
  <c r="RT109" i="9"/>
  <c r="RS109" i="9"/>
  <c r="RR109" i="9"/>
  <c r="RQ109" i="9"/>
  <c r="RP109" i="9"/>
  <c r="RO109" i="9"/>
  <c r="RN109" i="9"/>
  <c r="RM109" i="9"/>
  <c r="RL109" i="9"/>
  <c r="RK109" i="9"/>
  <c r="RJ109" i="9"/>
  <c r="RI109" i="9"/>
  <c r="RH109" i="9"/>
  <c r="RG109" i="9"/>
  <c r="RF109" i="9"/>
  <c r="RE109" i="9"/>
  <c r="RD109" i="9"/>
  <c r="RC109" i="9"/>
  <c r="RB109" i="9"/>
  <c r="RA109" i="9"/>
  <c r="QZ109" i="9"/>
  <c r="QY109" i="9"/>
  <c r="QX109" i="9"/>
  <c r="QW109" i="9"/>
  <c r="QV109" i="9"/>
  <c r="QU109" i="9"/>
  <c r="QT109" i="9"/>
  <c r="QS109" i="9"/>
  <c r="QR109" i="9"/>
  <c r="QQ109" i="9"/>
  <c r="QP109" i="9"/>
  <c r="QO109" i="9"/>
  <c r="QN109" i="9"/>
  <c r="QM109" i="9"/>
  <c r="QL109" i="9"/>
  <c r="QK109" i="9"/>
  <c r="QJ109" i="9"/>
  <c r="QI109" i="9"/>
  <c r="QH109" i="9"/>
  <c r="QG109" i="9"/>
  <c r="QF109" i="9"/>
  <c r="QE109" i="9"/>
  <c r="QD109" i="9"/>
  <c r="QC109" i="9"/>
  <c r="QB109" i="9"/>
  <c r="QA109" i="9"/>
  <c r="PZ109" i="9"/>
  <c r="PY109" i="9"/>
  <c r="PX109" i="9"/>
  <c r="PW109" i="9"/>
  <c r="PV109" i="9"/>
  <c r="PU109" i="9"/>
  <c r="PT109" i="9"/>
  <c r="PS109" i="9"/>
  <c r="PR109" i="9"/>
  <c r="PQ109" i="9"/>
  <c r="PP109" i="9"/>
  <c r="PO109" i="9"/>
  <c r="PN109" i="9"/>
  <c r="PM109" i="9"/>
  <c r="PL109" i="9"/>
  <c r="PK109" i="9"/>
  <c r="PJ109" i="9"/>
  <c r="PI109" i="9"/>
  <c r="PH109" i="9"/>
  <c r="PG109" i="9"/>
  <c r="PF109" i="9"/>
  <c r="PE109" i="9"/>
  <c r="PD109" i="9"/>
  <c r="PC109" i="9"/>
  <c r="PB109" i="9"/>
  <c r="PA109" i="9"/>
  <c r="OZ109" i="9"/>
  <c r="OY109" i="9"/>
  <c r="OX109" i="9"/>
  <c r="OW109" i="9"/>
  <c r="OV109" i="9"/>
  <c r="OU109" i="9"/>
  <c r="OT109" i="9"/>
  <c r="OS109" i="9"/>
  <c r="OR109" i="9"/>
  <c r="OQ109" i="9"/>
  <c r="OP109" i="9"/>
  <c r="OO109" i="9"/>
  <c r="ON109" i="9"/>
  <c r="OM109" i="9"/>
  <c r="OL109" i="9"/>
  <c r="OK109" i="9"/>
  <c r="OJ109" i="9"/>
  <c r="OI109" i="9"/>
  <c r="OH109" i="9"/>
  <c r="OG109" i="9"/>
  <c r="OF109" i="9"/>
  <c r="OE109" i="9"/>
  <c r="OD109" i="9"/>
  <c r="OC109" i="9"/>
  <c r="OB109" i="9"/>
  <c r="OA109" i="9"/>
  <c r="NZ109" i="9"/>
  <c r="NY109" i="9"/>
  <c r="NX109" i="9"/>
  <c r="NW109" i="9"/>
  <c r="NV109" i="9"/>
  <c r="NU109" i="9"/>
  <c r="NT109" i="9"/>
  <c r="NS109" i="9"/>
  <c r="NR109" i="9"/>
  <c r="NQ109" i="9"/>
  <c r="NP109" i="9"/>
  <c r="NO109" i="9"/>
  <c r="NN109" i="9"/>
  <c r="NM109" i="9"/>
  <c r="NL109" i="9"/>
  <c r="NK109" i="9"/>
  <c r="NJ109" i="9"/>
  <c r="NI109" i="9"/>
  <c r="NH109" i="9"/>
  <c r="NG109" i="9"/>
  <c r="NF109" i="9"/>
  <c r="NE109" i="9"/>
  <c r="ND109" i="9"/>
  <c r="NC109" i="9"/>
  <c r="NB109" i="9"/>
  <c r="NA109" i="9"/>
  <c r="MZ109" i="9"/>
  <c r="MY109" i="9"/>
  <c r="MX109" i="9"/>
  <c r="MW109" i="9"/>
  <c r="MV109" i="9"/>
  <c r="MU109" i="9"/>
  <c r="MT109" i="9"/>
  <c r="MS109" i="9"/>
  <c r="MR109" i="9"/>
  <c r="MQ109" i="9"/>
  <c r="MP109" i="9"/>
  <c r="MO109" i="9"/>
  <c r="MN109" i="9"/>
  <c r="MM109" i="9"/>
  <c r="ML109" i="9"/>
  <c r="MK109" i="9"/>
  <c r="MJ109" i="9"/>
  <c r="MI109" i="9"/>
  <c r="MH109" i="9"/>
  <c r="MG109" i="9"/>
  <c r="MF109" i="9"/>
  <c r="ME109" i="9"/>
  <c r="MD109" i="9"/>
  <c r="MC109" i="9"/>
  <c r="MB109" i="9"/>
  <c r="MA109" i="9"/>
  <c r="LZ109" i="9"/>
  <c r="LY109" i="9"/>
  <c r="LX109" i="9"/>
  <c r="LW109" i="9"/>
  <c r="LV109" i="9"/>
  <c r="LU109" i="9"/>
  <c r="LT109" i="9"/>
  <c r="LS109" i="9"/>
  <c r="LR109" i="9"/>
  <c r="LQ109" i="9"/>
  <c r="LP109" i="9"/>
  <c r="LO109" i="9"/>
  <c r="LN109" i="9"/>
  <c r="LM109" i="9"/>
  <c r="LL109" i="9"/>
  <c r="LK109" i="9"/>
  <c r="LJ109" i="9"/>
  <c r="LI109" i="9"/>
  <c r="LH109" i="9"/>
  <c r="LG109" i="9"/>
  <c r="LF109" i="9"/>
  <c r="LE109" i="9"/>
  <c r="LD109" i="9"/>
  <c r="LC109" i="9"/>
  <c r="LB109" i="9"/>
  <c r="LA109" i="9"/>
  <c r="KZ109" i="9"/>
  <c r="KY109" i="9"/>
  <c r="KX109" i="9"/>
  <c r="KW109" i="9"/>
  <c r="KV109" i="9"/>
  <c r="KU109" i="9"/>
  <c r="KT109" i="9"/>
  <c r="KS109" i="9"/>
  <c r="KR109" i="9"/>
  <c r="KQ109" i="9"/>
  <c r="KP109" i="9"/>
  <c r="KO109" i="9"/>
  <c r="KN109" i="9"/>
  <c r="KM109" i="9"/>
  <c r="KL109" i="9"/>
  <c r="KK109" i="9"/>
  <c r="KJ109" i="9"/>
  <c r="KI109" i="9"/>
  <c r="KH109" i="9"/>
  <c r="KG109" i="9"/>
  <c r="KF109" i="9"/>
  <c r="KE109" i="9"/>
  <c r="KD109" i="9"/>
  <c r="KC109" i="9"/>
  <c r="KB109" i="9"/>
  <c r="KA109" i="9"/>
  <c r="JZ109" i="9"/>
  <c r="JY109" i="9"/>
  <c r="JX109" i="9"/>
  <c r="JW109" i="9"/>
  <c r="JV109" i="9"/>
  <c r="JU109" i="9"/>
  <c r="JT109" i="9"/>
  <c r="JS109" i="9"/>
  <c r="JR109" i="9"/>
  <c r="JQ109" i="9"/>
  <c r="JP109" i="9"/>
  <c r="JO109" i="9"/>
  <c r="JN109" i="9"/>
  <c r="JM109" i="9"/>
  <c r="JL109" i="9"/>
  <c r="JK109" i="9"/>
  <c r="JJ109" i="9"/>
  <c r="JI109" i="9"/>
  <c r="JH109" i="9"/>
  <c r="JG109" i="9"/>
  <c r="JF109" i="9"/>
  <c r="JE109" i="9"/>
  <c r="JD109" i="9"/>
  <c r="JC109" i="9"/>
  <c r="JB109" i="9"/>
  <c r="JA109" i="9"/>
  <c r="IZ109" i="9"/>
  <c r="IY109" i="9"/>
  <c r="IX109" i="9"/>
  <c r="IW109" i="9"/>
  <c r="IV109" i="9"/>
  <c r="IU109" i="9"/>
  <c r="IT109" i="9"/>
  <c r="IS109" i="9"/>
  <c r="IR109" i="9"/>
  <c r="IQ109" i="9"/>
  <c r="IP109" i="9"/>
  <c r="IO109" i="9"/>
  <c r="IN109" i="9"/>
  <c r="IM109" i="9"/>
  <c r="IL109" i="9"/>
  <c r="IK109" i="9"/>
  <c r="IJ109" i="9"/>
  <c r="II109" i="9"/>
  <c r="IH109" i="9"/>
  <c r="IG109" i="9"/>
  <c r="IF109" i="9"/>
  <c r="IE109" i="9"/>
  <c r="ID109" i="9"/>
  <c r="IC109" i="9"/>
  <c r="IB109" i="9"/>
  <c r="IA109" i="9"/>
  <c r="HZ109" i="9"/>
  <c r="HY109" i="9"/>
  <c r="HX109" i="9"/>
  <c r="HW109" i="9"/>
  <c r="HV109" i="9"/>
  <c r="HU109" i="9"/>
  <c r="HT109" i="9"/>
  <c r="HS109" i="9"/>
  <c r="HR109" i="9"/>
  <c r="HQ109" i="9"/>
  <c r="HP109" i="9"/>
  <c r="HO109" i="9"/>
  <c r="HN109" i="9"/>
  <c r="HM109" i="9"/>
  <c r="HL109" i="9"/>
  <c r="HK109" i="9"/>
  <c r="HJ109" i="9"/>
  <c r="HI109" i="9"/>
  <c r="HH109" i="9"/>
  <c r="HG109" i="9"/>
  <c r="HF109" i="9"/>
  <c r="HE109" i="9"/>
  <c r="HD109" i="9"/>
  <c r="HC109" i="9"/>
  <c r="HB109" i="9"/>
  <c r="HA109" i="9"/>
  <c r="GZ109" i="9"/>
  <c r="GY109" i="9"/>
  <c r="GX109" i="9"/>
  <c r="GW109" i="9"/>
  <c r="GV109" i="9"/>
  <c r="GU109" i="9"/>
  <c r="GT109" i="9"/>
  <c r="GS109" i="9"/>
  <c r="GR109" i="9"/>
  <c r="GQ109" i="9"/>
  <c r="GP109" i="9"/>
  <c r="GO109" i="9"/>
  <c r="GN109" i="9"/>
  <c r="GM109" i="9"/>
  <c r="GL109" i="9"/>
  <c r="GK109" i="9"/>
  <c r="GJ109" i="9"/>
  <c r="GI109" i="9"/>
  <c r="GH109" i="9"/>
  <c r="GG109" i="9"/>
  <c r="GF109" i="9"/>
  <c r="GE109" i="9"/>
  <c r="GD109" i="9"/>
  <c r="GC109" i="9"/>
  <c r="GB109" i="9"/>
  <c r="GA109" i="9"/>
  <c r="FZ109" i="9"/>
  <c r="FY109" i="9"/>
  <c r="FX109" i="9"/>
  <c r="FW109" i="9"/>
  <c r="FV109" i="9"/>
  <c r="FU109" i="9"/>
  <c r="FT109" i="9"/>
  <c r="FS109" i="9"/>
  <c r="FR109" i="9"/>
  <c r="FQ109" i="9"/>
  <c r="FP109" i="9"/>
  <c r="FO109" i="9"/>
  <c r="FN109" i="9"/>
  <c r="FM109" i="9"/>
  <c r="FL109" i="9"/>
  <c r="FK109" i="9"/>
  <c r="FJ109" i="9"/>
  <c r="FI109" i="9"/>
  <c r="FH109" i="9"/>
  <c r="FG109" i="9"/>
  <c r="FF109" i="9"/>
  <c r="FE109" i="9"/>
  <c r="FD109" i="9"/>
  <c r="FC109" i="9"/>
  <c r="FB109" i="9"/>
  <c r="FA109" i="9"/>
  <c r="EZ109" i="9"/>
  <c r="EY109" i="9"/>
  <c r="EX109" i="9"/>
  <c r="EW109" i="9"/>
  <c r="EV109" i="9"/>
  <c r="EU109" i="9"/>
  <c r="ET109" i="9"/>
  <c r="ES109" i="9"/>
  <c r="ER109" i="9"/>
  <c r="EQ109" i="9"/>
  <c r="EP109" i="9"/>
  <c r="EO109" i="9"/>
  <c r="EN109" i="9"/>
  <c r="EM109" i="9"/>
  <c r="EL109" i="9"/>
  <c r="EK109" i="9"/>
  <c r="EJ109" i="9"/>
  <c r="EI109" i="9"/>
  <c r="EH109" i="9"/>
  <c r="EG109" i="9"/>
  <c r="EF109" i="9"/>
  <c r="EE109" i="9"/>
  <c r="ED109" i="9"/>
  <c r="EC109" i="9"/>
  <c r="EB109" i="9"/>
  <c r="EA109" i="9"/>
  <c r="DZ109" i="9"/>
  <c r="DY109" i="9"/>
  <c r="DX109" i="9"/>
  <c r="DW109" i="9"/>
  <c r="DV109" i="9"/>
  <c r="DU109" i="9"/>
  <c r="DT109" i="9"/>
  <c r="DS109" i="9"/>
  <c r="DR109" i="9"/>
  <c r="DQ109" i="9"/>
  <c r="DP109" i="9"/>
  <c r="DO109" i="9"/>
  <c r="DN109" i="9"/>
  <c r="DM109" i="9"/>
  <c r="DL109" i="9"/>
  <c r="DK109" i="9"/>
  <c r="DJ109" i="9"/>
  <c r="DI109" i="9"/>
  <c r="DH109" i="9"/>
  <c r="DG109" i="9"/>
  <c r="DF109" i="9"/>
  <c r="DE109" i="9"/>
  <c r="DD109" i="9"/>
  <c r="DC109" i="9"/>
  <c r="DB109" i="9"/>
  <c r="DA109" i="9"/>
  <c r="CZ109" i="9"/>
  <c r="CY109" i="9"/>
  <c r="CX109" i="9"/>
  <c r="CW109" i="9"/>
  <c r="CV109" i="9"/>
  <c r="CU109" i="9"/>
  <c r="CT109" i="9"/>
  <c r="CS109" i="9"/>
  <c r="CR109" i="9"/>
  <c r="CQ109" i="9"/>
  <c r="CP109" i="9"/>
  <c r="CO109" i="9"/>
  <c r="CN109" i="9"/>
  <c r="CM109" i="9"/>
  <c r="CL109" i="9"/>
  <c r="CK109" i="9"/>
  <c r="CJ109" i="9"/>
  <c r="CI109" i="9"/>
  <c r="CH109" i="9"/>
  <c r="CG109" i="9"/>
  <c r="CF109" i="9"/>
  <c r="CE109" i="9"/>
  <c r="CD109" i="9"/>
  <c r="CC109" i="9"/>
  <c r="CB109" i="9"/>
  <c r="CA109" i="9"/>
  <c r="BZ109" i="9"/>
  <c r="BY109" i="9"/>
  <c r="BX109" i="9"/>
  <c r="BW109" i="9"/>
  <c r="BV109" i="9"/>
  <c r="BU109" i="9"/>
  <c r="BT109" i="9"/>
  <c r="BS109" i="9"/>
  <c r="BR109" i="9"/>
  <c r="BQ109" i="9"/>
  <c r="BP109" i="9"/>
  <c r="BO109" i="9"/>
  <c r="BN109" i="9"/>
  <c r="BM109" i="9"/>
  <c r="BL109" i="9"/>
  <c r="BK109" i="9"/>
  <c r="BJ109" i="9"/>
  <c r="BI109" i="9"/>
  <c r="BH109" i="9"/>
  <c r="BG109" i="9"/>
  <c r="BF109" i="9"/>
  <c r="BE109" i="9"/>
  <c r="BD109" i="9"/>
  <c r="BC109" i="9"/>
  <c r="BB109" i="9"/>
  <c r="BA109" i="9"/>
  <c r="AZ109" i="9"/>
  <c r="AY109" i="9"/>
  <c r="AX109" i="9"/>
  <c r="AW109" i="9"/>
  <c r="AV109" i="9"/>
  <c r="AU109" i="9"/>
  <c r="AT109" i="9"/>
  <c r="AS109" i="9"/>
  <c r="AR109" i="9"/>
  <c r="AQ109" i="9"/>
  <c r="AP109" i="9"/>
  <c r="AO109" i="9"/>
  <c r="AN109" i="9"/>
  <c r="AM109" i="9"/>
  <c r="AL109" i="9"/>
  <c r="AK109" i="9"/>
  <c r="AJ109" i="9"/>
  <c r="AI109" i="9"/>
  <c r="AH109" i="9"/>
  <c r="AG109" i="9"/>
  <c r="AF109" i="9"/>
  <c r="AE109" i="9"/>
  <c r="AD109" i="9"/>
  <c r="AC109" i="9"/>
  <c r="AB109" i="9"/>
  <c r="AA109" i="9"/>
  <c r="Z109" i="9"/>
  <c r="Y109" i="9"/>
  <c r="X109" i="9"/>
  <c r="W109" i="9"/>
  <c r="V109" i="9"/>
  <c r="U109" i="9"/>
  <c r="T109" i="9"/>
  <c r="S109" i="9"/>
  <c r="R109" i="9"/>
  <c r="Q109" i="9"/>
  <c r="P109" i="9"/>
  <c r="O109" i="9"/>
  <c r="N109" i="9"/>
  <c r="M109" i="9"/>
  <c r="L109" i="9"/>
  <c r="K109" i="9"/>
  <c r="J109" i="9"/>
  <c r="I109" i="9"/>
  <c r="H109" i="9"/>
  <c r="G109" i="9"/>
  <c r="F109" i="9"/>
  <c r="E109" i="9"/>
  <c r="D109" i="9"/>
  <c r="C109" i="9"/>
  <c r="B109" i="9"/>
  <c r="UB108" i="9"/>
  <c r="UA108" i="9"/>
  <c r="TZ108" i="9"/>
  <c r="TY108" i="9"/>
  <c r="TX108" i="9"/>
  <c r="TW108" i="9"/>
  <c r="TV108" i="9"/>
  <c r="TU108" i="9"/>
  <c r="TT108" i="9"/>
  <c r="TS108" i="9"/>
  <c r="TR108" i="9"/>
  <c r="TQ108" i="9"/>
  <c r="TP108" i="9"/>
  <c r="TO108" i="9"/>
  <c r="TN108" i="9"/>
  <c r="TM108" i="9"/>
  <c r="TL108" i="9"/>
  <c r="TK108" i="9"/>
  <c r="TJ108" i="9"/>
  <c r="TI108" i="9"/>
  <c r="TH108" i="9"/>
  <c r="TG108" i="9"/>
  <c r="TF108" i="9"/>
  <c r="TE108" i="9"/>
  <c r="TD108" i="9"/>
  <c r="TC108" i="9"/>
  <c r="TB108" i="9"/>
  <c r="TA108" i="9"/>
  <c r="SZ108" i="9"/>
  <c r="SY108" i="9"/>
  <c r="SX108" i="9"/>
  <c r="SW108" i="9"/>
  <c r="SV108" i="9"/>
  <c r="SU108" i="9"/>
  <c r="ST108" i="9"/>
  <c r="SS108" i="9"/>
  <c r="SR108" i="9"/>
  <c r="SQ108" i="9"/>
  <c r="SP108" i="9"/>
  <c r="SO108" i="9"/>
  <c r="SN108" i="9"/>
  <c r="SM108" i="9"/>
  <c r="SL108" i="9"/>
  <c r="SK108" i="9"/>
  <c r="SJ108" i="9"/>
  <c r="SI108" i="9"/>
  <c r="SH108" i="9"/>
  <c r="SG108" i="9"/>
  <c r="SF108" i="9"/>
  <c r="SE108" i="9"/>
  <c r="SD108" i="9"/>
  <c r="SC108" i="9"/>
  <c r="SB108" i="9"/>
  <c r="SA108" i="9"/>
  <c r="RZ108" i="9"/>
  <c r="RY108" i="9"/>
  <c r="RX108" i="9"/>
  <c r="RW108" i="9"/>
  <c r="RV108" i="9"/>
  <c r="RU108" i="9"/>
  <c r="RT108" i="9"/>
  <c r="RS108" i="9"/>
  <c r="RR108" i="9"/>
  <c r="RQ108" i="9"/>
  <c r="RP108" i="9"/>
  <c r="RO108" i="9"/>
  <c r="RN108" i="9"/>
  <c r="RM108" i="9"/>
  <c r="RL108" i="9"/>
  <c r="RK108" i="9"/>
  <c r="RJ108" i="9"/>
  <c r="RI108" i="9"/>
  <c r="RH108" i="9"/>
  <c r="RG108" i="9"/>
  <c r="RF108" i="9"/>
  <c r="RE108" i="9"/>
  <c r="RD108" i="9"/>
  <c r="RC108" i="9"/>
  <c r="RB108" i="9"/>
  <c r="RA108" i="9"/>
  <c r="QZ108" i="9"/>
  <c r="QY108" i="9"/>
  <c r="QX108" i="9"/>
  <c r="QW108" i="9"/>
  <c r="QV108" i="9"/>
  <c r="QU108" i="9"/>
  <c r="QT108" i="9"/>
  <c r="QS108" i="9"/>
  <c r="QR108" i="9"/>
  <c r="QQ108" i="9"/>
  <c r="QP108" i="9"/>
  <c r="QO108" i="9"/>
  <c r="QN108" i="9"/>
  <c r="QM108" i="9"/>
  <c r="QL108" i="9"/>
  <c r="QK108" i="9"/>
  <c r="QJ108" i="9"/>
  <c r="QI108" i="9"/>
  <c r="QH108" i="9"/>
  <c r="QG108" i="9"/>
  <c r="QF108" i="9"/>
  <c r="QE108" i="9"/>
  <c r="QD108" i="9"/>
  <c r="QC108" i="9"/>
  <c r="QB108" i="9"/>
  <c r="QA108" i="9"/>
  <c r="PZ108" i="9"/>
  <c r="PY108" i="9"/>
  <c r="PX108" i="9"/>
  <c r="PW108" i="9"/>
  <c r="PV108" i="9"/>
  <c r="PU108" i="9"/>
  <c r="PT108" i="9"/>
  <c r="PS108" i="9"/>
  <c r="PR108" i="9"/>
  <c r="PQ108" i="9"/>
  <c r="PP108" i="9"/>
  <c r="PO108" i="9"/>
  <c r="PN108" i="9"/>
  <c r="PM108" i="9"/>
  <c r="PL108" i="9"/>
  <c r="PK108" i="9"/>
  <c r="PJ108" i="9"/>
  <c r="PI108" i="9"/>
  <c r="PH108" i="9"/>
  <c r="PG108" i="9"/>
  <c r="PF108" i="9"/>
  <c r="PE108" i="9"/>
  <c r="PD108" i="9"/>
  <c r="PC108" i="9"/>
  <c r="PB108" i="9"/>
  <c r="PA108" i="9"/>
  <c r="OZ108" i="9"/>
  <c r="OY108" i="9"/>
  <c r="OX108" i="9"/>
  <c r="OW108" i="9"/>
  <c r="OV108" i="9"/>
  <c r="OU108" i="9"/>
  <c r="OT108" i="9"/>
  <c r="OS108" i="9"/>
  <c r="OR108" i="9"/>
  <c r="OQ108" i="9"/>
  <c r="OP108" i="9"/>
  <c r="OO108" i="9"/>
  <c r="ON108" i="9"/>
  <c r="OM108" i="9"/>
  <c r="OL108" i="9"/>
  <c r="OK108" i="9"/>
  <c r="OJ108" i="9"/>
  <c r="OI108" i="9"/>
  <c r="OH108" i="9"/>
  <c r="OG108" i="9"/>
  <c r="OF108" i="9"/>
  <c r="OE108" i="9"/>
  <c r="OD108" i="9"/>
  <c r="OC108" i="9"/>
  <c r="OB108" i="9"/>
  <c r="OA108" i="9"/>
  <c r="NZ108" i="9"/>
  <c r="NY108" i="9"/>
  <c r="NX108" i="9"/>
  <c r="NW108" i="9"/>
  <c r="NV108" i="9"/>
  <c r="NU108" i="9"/>
  <c r="NT108" i="9"/>
  <c r="NS108" i="9"/>
  <c r="NR108" i="9"/>
  <c r="NQ108" i="9"/>
  <c r="NP108" i="9"/>
  <c r="NO108" i="9"/>
  <c r="NN108" i="9"/>
  <c r="NM108" i="9"/>
  <c r="NL108" i="9"/>
  <c r="NK108" i="9"/>
  <c r="NJ108" i="9"/>
  <c r="NI108" i="9"/>
  <c r="NH108" i="9"/>
  <c r="NG108" i="9"/>
  <c r="NF108" i="9"/>
  <c r="NE108" i="9"/>
  <c r="ND108" i="9"/>
  <c r="NC108" i="9"/>
  <c r="NB108" i="9"/>
  <c r="NA108" i="9"/>
  <c r="MZ108" i="9"/>
  <c r="MY108" i="9"/>
  <c r="MX108" i="9"/>
  <c r="MW108" i="9"/>
  <c r="MV108" i="9"/>
  <c r="MU108" i="9"/>
  <c r="MT108" i="9"/>
  <c r="MS108" i="9"/>
  <c r="MR108" i="9"/>
  <c r="MQ108" i="9"/>
  <c r="MP108" i="9"/>
  <c r="MO108" i="9"/>
  <c r="MN108" i="9"/>
  <c r="MM108" i="9"/>
  <c r="ML108" i="9"/>
  <c r="MK108" i="9"/>
  <c r="MJ108" i="9"/>
  <c r="MI108" i="9"/>
  <c r="MH108" i="9"/>
  <c r="MG108" i="9"/>
  <c r="MF108" i="9"/>
  <c r="ME108" i="9"/>
  <c r="MD108" i="9"/>
  <c r="MC108" i="9"/>
  <c r="MB108" i="9"/>
  <c r="MA108" i="9"/>
  <c r="LZ108" i="9"/>
  <c r="LY108" i="9"/>
  <c r="LX108" i="9"/>
  <c r="LW108" i="9"/>
  <c r="LV108" i="9"/>
  <c r="LU108" i="9"/>
  <c r="LT108" i="9"/>
  <c r="LS108" i="9"/>
  <c r="LR108" i="9"/>
  <c r="LQ108" i="9"/>
  <c r="LP108" i="9"/>
  <c r="LO108" i="9"/>
  <c r="LN108" i="9"/>
  <c r="LM108" i="9"/>
  <c r="LL108" i="9"/>
  <c r="LK108" i="9"/>
  <c r="LJ108" i="9"/>
  <c r="LI108" i="9"/>
  <c r="LH108" i="9"/>
  <c r="LG108" i="9"/>
  <c r="LF108" i="9"/>
  <c r="LE108" i="9"/>
  <c r="LD108" i="9"/>
  <c r="LC108" i="9"/>
  <c r="LB108" i="9"/>
  <c r="LA108" i="9"/>
  <c r="KZ108" i="9"/>
  <c r="KY108" i="9"/>
  <c r="KX108" i="9"/>
  <c r="KW108" i="9"/>
  <c r="KV108" i="9"/>
  <c r="KU108" i="9"/>
  <c r="KT108" i="9"/>
  <c r="KS108" i="9"/>
  <c r="KR108" i="9"/>
  <c r="KQ108" i="9"/>
  <c r="KP108" i="9"/>
  <c r="KO108" i="9"/>
  <c r="KN108" i="9"/>
  <c r="KM108" i="9"/>
  <c r="KL108" i="9"/>
  <c r="KK108" i="9"/>
  <c r="KJ108" i="9"/>
  <c r="KI108" i="9"/>
  <c r="KH108" i="9"/>
  <c r="KG108" i="9"/>
  <c r="KF108" i="9"/>
  <c r="KE108" i="9"/>
  <c r="KD108" i="9"/>
  <c r="KC108" i="9"/>
  <c r="KB108" i="9"/>
  <c r="KA108" i="9"/>
  <c r="JZ108" i="9"/>
  <c r="JY108" i="9"/>
  <c r="JX108" i="9"/>
  <c r="JW108" i="9"/>
  <c r="JV108" i="9"/>
  <c r="JU108" i="9"/>
  <c r="JT108" i="9"/>
  <c r="JS108" i="9"/>
  <c r="JR108" i="9"/>
  <c r="JQ108" i="9"/>
  <c r="JP108" i="9"/>
  <c r="JO108" i="9"/>
  <c r="JN108" i="9"/>
  <c r="JM108" i="9"/>
  <c r="JL108" i="9"/>
  <c r="JK108" i="9"/>
  <c r="JJ108" i="9"/>
  <c r="JI108" i="9"/>
  <c r="JH108" i="9"/>
  <c r="JG108" i="9"/>
  <c r="JF108" i="9"/>
  <c r="JE108" i="9"/>
  <c r="JD108" i="9"/>
  <c r="JC108" i="9"/>
  <c r="JB108" i="9"/>
  <c r="JA108" i="9"/>
  <c r="IZ108" i="9"/>
  <c r="IY108" i="9"/>
  <c r="IX108" i="9"/>
  <c r="IW108" i="9"/>
  <c r="IV108" i="9"/>
  <c r="IU108" i="9"/>
  <c r="IT108" i="9"/>
  <c r="IS108" i="9"/>
  <c r="IR108" i="9"/>
  <c r="IQ108" i="9"/>
  <c r="IP108" i="9"/>
  <c r="IO108" i="9"/>
  <c r="IN108" i="9"/>
  <c r="IM108" i="9"/>
  <c r="IL108" i="9"/>
  <c r="IK108" i="9"/>
  <c r="IJ108" i="9"/>
  <c r="II108" i="9"/>
  <c r="IH108" i="9"/>
  <c r="IG108" i="9"/>
  <c r="IF108" i="9"/>
  <c r="IE108" i="9"/>
  <c r="ID108" i="9"/>
  <c r="IC108" i="9"/>
  <c r="IB108" i="9"/>
  <c r="IA108" i="9"/>
  <c r="HZ108" i="9"/>
  <c r="HY108" i="9"/>
  <c r="HX108" i="9"/>
  <c r="HW108" i="9"/>
  <c r="HV108" i="9"/>
  <c r="HU108" i="9"/>
  <c r="HT108" i="9"/>
  <c r="HS108" i="9"/>
  <c r="HR108" i="9"/>
  <c r="HQ108" i="9"/>
  <c r="HP108" i="9"/>
  <c r="HO108" i="9"/>
  <c r="HN108" i="9"/>
  <c r="HM108" i="9"/>
  <c r="HL108" i="9"/>
  <c r="HK108" i="9"/>
  <c r="HJ108" i="9"/>
  <c r="HI108" i="9"/>
  <c r="HH108" i="9"/>
  <c r="HG108" i="9"/>
  <c r="HF108" i="9"/>
  <c r="HE108" i="9"/>
  <c r="HD108" i="9"/>
  <c r="HC108" i="9"/>
  <c r="HB108" i="9"/>
  <c r="HA108" i="9"/>
  <c r="GZ108" i="9"/>
  <c r="GY108" i="9"/>
  <c r="GX108" i="9"/>
  <c r="GW108" i="9"/>
  <c r="GV108" i="9"/>
  <c r="GU108" i="9"/>
  <c r="GT108" i="9"/>
  <c r="GS108" i="9"/>
  <c r="GR108" i="9"/>
  <c r="GQ108" i="9"/>
  <c r="GP108" i="9"/>
  <c r="GO108" i="9"/>
  <c r="GN108" i="9"/>
  <c r="GM108" i="9"/>
  <c r="GL108" i="9"/>
  <c r="GK108" i="9"/>
  <c r="GJ108" i="9"/>
  <c r="GI108" i="9"/>
  <c r="GH108" i="9"/>
  <c r="GG108" i="9"/>
  <c r="GF108" i="9"/>
  <c r="GE108" i="9"/>
  <c r="GD108" i="9"/>
  <c r="GC108" i="9"/>
  <c r="GB108" i="9"/>
  <c r="GA108" i="9"/>
  <c r="FZ108" i="9"/>
  <c r="FY108" i="9"/>
  <c r="FX108" i="9"/>
  <c r="FW108" i="9"/>
  <c r="FV108" i="9"/>
  <c r="FU108" i="9"/>
  <c r="FT108" i="9"/>
  <c r="FS108" i="9"/>
  <c r="FR108" i="9"/>
  <c r="FQ108" i="9"/>
  <c r="FP108" i="9"/>
  <c r="FO108" i="9"/>
  <c r="FN108" i="9"/>
  <c r="FM108" i="9"/>
  <c r="FL108" i="9"/>
  <c r="FK108" i="9"/>
  <c r="FJ108" i="9"/>
  <c r="FI108" i="9"/>
  <c r="FH108" i="9"/>
  <c r="FG108" i="9"/>
  <c r="FF108" i="9"/>
  <c r="FE108" i="9"/>
  <c r="FD108" i="9"/>
  <c r="FC108" i="9"/>
  <c r="FB108" i="9"/>
  <c r="FA108" i="9"/>
  <c r="EZ108" i="9"/>
  <c r="EY108" i="9"/>
  <c r="EX108" i="9"/>
  <c r="EW108" i="9"/>
  <c r="EV108" i="9"/>
  <c r="EU108" i="9"/>
  <c r="ET108" i="9"/>
  <c r="ES108" i="9"/>
  <c r="ER108" i="9"/>
  <c r="EQ108" i="9"/>
  <c r="EP108" i="9"/>
  <c r="EO108" i="9"/>
  <c r="EN108" i="9"/>
  <c r="EM108" i="9"/>
  <c r="EL108" i="9"/>
  <c r="EK108" i="9"/>
  <c r="EJ108" i="9"/>
  <c r="EI108" i="9"/>
  <c r="EH108" i="9"/>
  <c r="EG108" i="9"/>
  <c r="EF108" i="9"/>
  <c r="EE108" i="9"/>
  <c r="ED108" i="9"/>
  <c r="EC108" i="9"/>
  <c r="EB108" i="9"/>
  <c r="EA108" i="9"/>
  <c r="DZ108" i="9"/>
  <c r="DY108" i="9"/>
  <c r="DX108" i="9"/>
  <c r="DW108" i="9"/>
  <c r="DV108" i="9"/>
  <c r="DU108" i="9"/>
  <c r="DT108" i="9"/>
  <c r="DS108" i="9"/>
  <c r="DR108" i="9"/>
  <c r="DQ108" i="9"/>
  <c r="DP108" i="9"/>
  <c r="DO108" i="9"/>
  <c r="DN108" i="9"/>
  <c r="DM108" i="9"/>
  <c r="DL108" i="9"/>
  <c r="DK108" i="9"/>
  <c r="DJ108" i="9"/>
  <c r="DI108" i="9"/>
  <c r="DH108" i="9"/>
  <c r="DG108" i="9"/>
  <c r="DF108" i="9"/>
  <c r="DE108" i="9"/>
  <c r="DD108" i="9"/>
  <c r="DC108" i="9"/>
  <c r="DB108" i="9"/>
  <c r="DA108" i="9"/>
  <c r="CZ108" i="9"/>
  <c r="CY108" i="9"/>
  <c r="CX108" i="9"/>
  <c r="CW108" i="9"/>
  <c r="CV108" i="9"/>
  <c r="CU108" i="9"/>
  <c r="CT108" i="9"/>
  <c r="CS108" i="9"/>
  <c r="CR108" i="9"/>
  <c r="CQ108" i="9"/>
  <c r="CP108" i="9"/>
  <c r="CO108" i="9"/>
  <c r="CN108" i="9"/>
  <c r="CM108" i="9"/>
  <c r="CL108" i="9"/>
  <c r="CK108" i="9"/>
  <c r="CJ108" i="9"/>
  <c r="CI108" i="9"/>
  <c r="CH108" i="9"/>
  <c r="CG108" i="9"/>
  <c r="CF108" i="9"/>
  <c r="CE108" i="9"/>
  <c r="CD108" i="9"/>
  <c r="CC108" i="9"/>
  <c r="CB108" i="9"/>
  <c r="CA108" i="9"/>
  <c r="BZ108" i="9"/>
  <c r="BY108" i="9"/>
  <c r="BX108" i="9"/>
  <c r="BW108" i="9"/>
  <c r="BV108" i="9"/>
  <c r="BU108" i="9"/>
  <c r="BT108" i="9"/>
  <c r="BS108" i="9"/>
  <c r="BR108" i="9"/>
  <c r="BQ108" i="9"/>
  <c r="BP108" i="9"/>
  <c r="BO108" i="9"/>
  <c r="BN108" i="9"/>
  <c r="BM108" i="9"/>
  <c r="BL108" i="9"/>
  <c r="BK108" i="9"/>
  <c r="BJ108" i="9"/>
  <c r="BI108" i="9"/>
  <c r="BH108" i="9"/>
  <c r="BG108" i="9"/>
  <c r="BF108" i="9"/>
  <c r="BE108" i="9"/>
  <c r="BD108" i="9"/>
  <c r="BC108" i="9"/>
  <c r="BB108" i="9"/>
  <c r="BA108" i="9"/>
  <c r="AZ108" i="9"/>
  <c r="AY108" i="9"/>
  <c r="AX108" i="9"/>
  <c r="AW108" i="9"/>
  <c r="AV108" i="9"/>
  <c r="AU108" i="9"/>
  <c r="AT108" i="9"/>
  <c r="AS108" i="9"/>
  <c r="AR108" i="9"/>
  <c r="AQ108" i="9"/>
  <c r="AP108" i="9"/>
  <c r="AO108" i="9"/>
  <c r="AN108" i="9"/>
  <c r="AM108" i="9"/>
  <c r="AL108" i="9"/>
  <c r="AK108" i="9"/>
  <c r="AJ108" i="9"/>
  <c r="AI108" i="9"/>
  <c r="AH108" i="9"/>
  <c r="AG108" i="9"/>
  <c r="AF108" i="9"/>
  <c r="AE108" i="9"/>
  <c r="AD108" i="9"/>
  <c r="AC108" i="9"/>
  <c r="AB108" i="9"/>
  <c r="AA108" i="9"/>
  <c r="Z108" i="9"/>
  <c r="Y108" i="9"/>
  <c r="X108" i="9"/>
  <c r="W108" i="9"/>
  <c r="V108" i="9"/>
  <c r="U108" i="9"/>
  <c r="T108" i="9"/>
  <c r="S108" i="9"/>
  <c r="R108" i="9"/>
  <c r="Q108" i="9"/>
  <c r="P108" i="9"/>
  <c r="O108" i="9"/>
  <c r="N108" i="9"/>
  <c r="M108" i="9"/>
  <c r="L108" i="9"/>
  <c r="K108" i="9"/>
  <c r="J108" i="9"/>
  <c r="I108" i="9"/>
  <c r="H108" i="9"/>
  <c r="G108" i="9"/>
  <c r="F108" i="9"/>
  <c r="E108" i="9"/>
  <c r="D108" i="9"/>
  <c r="C108" i="9"/>
  <c r="B108" i="9"/>
  <c r="UB107" i="9"/>
  <c r="UA107" i="9"/>
  <c r="TZ107" i="9"/>
  <c r="TY107" i="9"/>
  <c r="TX107" i="9"/>
  <c r="TW107" i="9"/>
  <c r="TV107" i="9"/>
  <c r="TU107" i="9"/>
  <c r="TT107" i="9"/>
  <c r="TS107" i="9"/>
  <c r="TR107" i="9"/>
  <c r="TQ107" i="9"/>
  <c r="TP107" i="9"/>
  <c r="TO107" i="9"/>
  <c r="TN107" i="9"/>
  <c r="TM107" i="9"/>
  <c r="TL107" i="9"/>
  <c r="TK107" i="9"/>
  <c r="TJ107" i="9"/>
  <c r="TI107" i="9"/>
  <c r="TH107" i="9"/>
  <c r="TG107" i="9"/>
  <c r="TF107" i="9"/>
  <c r="TE107" i="9"/>
  <c r="TD107" i="9"/>
  <c r="TC107" i="9"/>
  <c r="TB107" i="9"/>
  <c r="TA107" i="9"/>
  <c r="SZ107" i="9"/>
  <c r="SY107" i="9"/>
  <c r="SX107" i="9"/>
  <c r="SW107" i="9"/>
  <c r="SV107" i="9"/>
  <c r="SU107" i="9"/>
  <c r="ST107" i="9"/>
  <c r="SS107" i="9"/>
  <c r="SR107" i="9"/>
  <c r="SQ107" i="9"/>
  <c r="SP107" i="9"/>
  <c r="SO107" i="9"/>
  <c r="SN107" i="9"/>
  <c r="SM107" i="9"/>
  <c r="SL107" i="9"/>
  <c r="SK107" i="9"/>
  <c r="SJ107" i="9"/>
  <c r="SI107" i="9"/>
  <c r="SH107" i="9"/>
  <c r="SG107" i="9"/>
  <c r="SF107" i="9"/>
  <c r="SE107" i="9"/>
  <c r="SD107" i="9"/>
  <c r="SC107" i="9"/>
  <c r="SB107" i="9"/>
  <c r="SA107" i="9"/>
  <c r="RZ107" i="9"/>
  <c r="RY107" i="9"/>
  <c r="RX107" i="9"/>
  <c r="RW107" i="9"/>
  <c r="RV107" i="9"/>
  <c r="RU107" i="9"/>
  <c r="RT107" i="9"/>
  <c r="RS107" i="9"/>
  <c r="RR107" i="9"/>
  <c r="RQ107" i="9"/>
  <c r="RP107" i="9"/>
  <c r="RO107" i="9"/>
  <c r="RN107" i="9"/>
  <c r="RM107" i="9"/>
  <c r="RL107" i="9"/>
  <c r="RK107" i="9"/>
  <c r="RJ107" i="9"/>
  <c r="RI107" i="9"/>
  <c r="RH107" i="9"/>
  <c r="RG107" i="9"/>
  <c r="RF107" i="9"/>
  <c r="RE107" i="9"/>
  <c r="RD107" i="9"/>
  <c r="RC107" i="9"/>
  <c r="RB107" i="9"/>
  <c r="RA107" i="9"/>
  <c r="QZ107" i="9"/>
  <c r="QY107" i="9"/>
  <c r="QX107" i="9"/>
  <c r="QW107" i="9"/>
  <c r="QV107" i="9"/>
  <c r="QU107" i="9"/>
  <c r="QT107" i="9"/>
  <c r="QS107" i="9"/>
  <c r="QR107" i="9"/>
  <c r="QQ107" i="9"/>
  <c r="QP107" i="9"/>
  <c r="QO107" i="9"/>
  <c r="QN107" i="9"/>
  <c r="QM107" i="9"/>
  <c r="QL107" i="9"/>
  <c r="QK107" i="9"/>
  <c r="QJ107" i="9"/>
  <c r="QI107" i="9"/>
  <c r="QH107" i="9"/>
  <c r="QG107" i="9"/>
  <c r="QF107" i="9"/>
  <c r="QE107" i="9"/>
  <c r="QD107" i="9"/>
  <c r="QC107" i="9"/>
  <c r="QB107" i="9"/>
  <c r="QA107" i="9"/>
  <c r="PZ107" i="9"/>
  <c r="PY107" i="9"/>
  <c r="PX107" i="9"/>
  <c r="PW107" i="9"/>
  <c r="PV107" i="9"/>
  <c r="PU107" i="9"/>
  <c r="PT107" i="9"/>
  <c r="PS107" i="9"/>
  <c r="PR107" i="9"/>
  <c r="PQ107" i="9"/>
  <c r="PP107" i="9"/>
  <c r="PO107" i="9"/>
  <c r="PN107" i="9"/>
  <c r="PM107" i="9"/>
  <c r="PL107" i="9"/>
  <c r="PK107" i="9"/>
  <c r="PJ107" i="9"/>
  <c r="PI107" i="9"/>
  <c r="PH107" i="9"/>
  <c r="PG107" i="9"/>
  <c r="PF107" i="9"/>
  <c r="PE107" i="9"/>
  <c r="PD107" i="9"/>
  <c r="PC107" i="9"/>
  <c r="PB107" i="9"/>
  <c r="PA107" i="9"/>
  <c r="OZ107" i="9"/>
  <c r="OY107" i="9"/>
  <c r="OX107" i="9"/>
  <c r="OW107" i="9"/>
  <c r="OV107" i="9"/>
  <c r="OU107" i="9"/>
  <c r="OT107" i="9"/>
  <c r="OS107" i="9"/>
  <c r="OR107" i="9"/>
  <c r="OQ107" i="9"/>
  <c r="OP107" i="9"/>
  <c r="OO107" i="9"/>
  <c r="ON107" i="9"/>
  <c r="OM107" i="9"/>
  <c r="OL107" i="9"/>
  <c r="OK107" i="9"/>
  <c r="OJ107" i="9"/>
  <c r="OI107" i="9"/>
  <c r="OH107" i="9"/>
  <c r="OG107" i="9"/>
  <c r="OF107" i="9"/>
  <c r="OE107" i="9"/>
  <c r="OD107" i="9"/>
  <c r="OC107" i="9"/>
  <c r="OB107" i="9"/>
  <c r="OA107" i="9"/>
  <c r="NZ107" i="9"/>
  <c r="NY107" i="9"/>
  <c r="NX107" i="9"/>
  <c r="NW107" i="9"/>
  <c r="NV107" i="9"/>
  <c r="NU107" i="9"/>
  <c r="NT107" i="9"/>
  <c r="NS107" i="9"/>
  <c r="NR107" i="9"/>
  <c r="NQ107" i="9"/>
  <c r="NP107" i="9"/>
  <c r="NO107" i="9"/>
  <c r="NN107" i="9"/>
  <c r="NM107" i="9"/>
  <c r="NL107" i="9"/>
  <c r="NK107" i="9"/>
  <c r="NJ107" i="9"/>
  <c r="NI107" i="9"/>
  <c r="NH107" i="9"/>
  <c r="NG107" i="9"/>
  <c r="NF107" i="9"/>
  <c r="NE107" i="9"/>
  <c r="ND107" i="9"/>
  <c r="NC107" i="9"/>
  <c r="NB107" i="9"/>
  <c r="NA107" i="9"/>
  <c r="MZ107" i="9"/>
  <c r="MY107" i="9"/>
  <c r="MX107" i="9"/>
  <c r="MW107" i="9"/>
  <c r="MV107" i="9"/>
  <c r="MU107" i="9"/>
  <c r="MT107" i="9"/>
  <c r="MS107" i="9"/>
  <c r="MR107" i="9"/>
  <c r="MQ107" i="9"/>
  <c r="MP107" i="9"/>
  <c r="MO107" i="9"/>
  <c r="MN107" i="9"/>
  <c r="MM107" i="9"/>
  <c r="ML107" i="9"/>
  <c r="MK107" i="9"/>
  <c r="MJ107" i="9"/>
  <c r="MI107" i="9"/>
  <c r="MH107" i="9"/>
  <c r="MG107" i="9"/>
  <c r="MF107" i="9"/>
  <c r="ME107" i="9"/>
  <c r="MD107" i="9"/>
  <c r="MC107" i="9"/>
  <c r="MB107" i="9"/>
  <c r="MA107" i="9"/>
  <c r="LZ107" i="9"/>
  <c r="LY107" i="9"/>
  <c r="LX107" i="9"/>
  <c r="LW107" i="9"/>
  <c r="LV107" i="9"/>
  <c r="LU107" i="9"/>
  <c r="LT107" i="9"/>
  <c r="LS107" i="9"/>
  <c r="LR107" i="9"/>
  <c r="LQ107" i="9"/>
  <c r="LP107" i="9"/>
  <c r="LO107" i="9"/>
  <c r="LN107" i="9"/>
  <c r="LM107" i="9"/>
  <c r="LL107" i="9"/>
  <c r="LK107" i="9"/>
  <c r="LJ107" i="9"/>
  <c r="LI107" i="9"/>
  <c r="LH107" i="9"/>
  <c r="LG107" i="9"/>
  <c r="LF107" i="9"/>
  <c r="LE107" i="9"/>
  <c r="LD107" i="9"/>
  <c r="LC107" i="9"/>
  <c r="LB107" i="9"/>
  <c r="LA107" i="9"/>
  <c r="KZ107" i="9"/>
  <c r="KY107" i="9"/>
  <c r="KX107" i="9"/>
  <c r="KW107" i="9"/>
  <c r="KV107" i="9"/>
  <c r="KU107" i="9"/>
  <c r="KT107" i="9"/>
  <c r="KS107" i="9"/>
  <c r="KR107" i="9"/>
  <c r="KQ107" i="9"/>
  <c r="KP107" i="9"/>
  <c r="KO107" i="9"/>
  <c r="KN107" i="9"/>
  <c r="KM107" i="9"/>
  <c r="KL107" i="9"/>
  <c r="KK107" i="9"/>
  <c r="KJ107" i="9"/>
  <c r="KI107" i="9"/>
  <c r="KH107" i="9"/>
  <c r="KG107" i="9"/>
  <c r="KF107" i="9"/>
  <c r="KE107" i="9"/>
  <c r="KD107" i="9"/>
  <c r="KC107" i="9"/>
  <c r="KB107" i="9"/>
  <c r="KA107" i="9"/>
  <c r="JZ107" i="9"/>
  <c r="JY107" i="9"/>
  <c r="JX107" i="9"/>
  <c r="JW107" i="9"/>
  <c r="JV107" i="9"/>
  <c r="JU107" i="9"/>
  <c r="JT107" i="9"/>
  <c r="JS107" i="9"/>
  <c r="JR107" i="9"/>
  <c r="JQ107" i="9"/>
  <c r="JP107" i="9"/>
  <c r="JO107" i="9"/>
  <c r="JN107" i="9"/>
  <c r="JM107" i="9"/>
  <c r="JL107" i="9"/>
  <c r="JK107" i="9"/>
  <c r="JJ107" i="9"/>
  <c r="JI107" i="9"/>
  <c r="JH107" i="9"/>
  <c r="JG107" i="9"/>
  <c r="JF107" i="9"/>
  <c r="JE107" i="9"/>
  <c r="JD107" i="9"/>
  <c r="JC107" i="9"/>
  <c r="JB107" i="9"/>
  <c r="JA107" i="9"/>
  <c r="IZ107" i="9"/>
  <c r="IY107" i="9"/>
  <c r="IX107" i="9"/>
  <c r="IW107" i="9"/>
  <c r="IV107" i="9"/>
  <c r="IU107" i="9"/>
  <c r="IT107" i="9"/>
  <c r="IS107" i="9"/>
  <c r="IR107" i="9"/>
  <c r="IQ107" i="9"/>
  <c r="IP107" i="9"/>
  <c r="IO107" i="9"/>
  <c r="IN107" i="9"/>
  <c r="IM107" i="9"/>
  <c r="IL107" i="9"/>
  <c r="IK107" i="9"/>
  <c r="IJ107" i="9"/>
  <c r="II107" i="9"/>
  <c r="IH107" i="9"/>
  <c r="IG107" i="9"/>
  <c r="IF107" i="9"/>
  <c r="IE107" i="9"/>
  <c r="ID107" i="9"/>
  <c r="IC107" i="9"/>
  <c r="IB107" i="9"/>
  <c r="IA107" i="9"/>
  <c r="HZ107" i="9"/>
  <c r="HY107" i="9"/>
  <c r="HX107" i="9"/>
  <c r="HW107" i="9"/>
  <c r="HV107" i="9"/>
  <c r="HU107" i="9"/>
  <c r="HT107" i="9"/>
  <c r="HS107" i="9"/>
  <c r="HR107" i="9"/>
  <c r="HQ107" i="9"/>
  <c r="HP107" i="9"/>
  <c r="HO107" i="9"/>
  <c r="HN107" i="9"/>
  <c r="HM107" i="9"/>
  <c r="HL107" i="9"/>
  <c r="HK107" i="9"/>
  <c r="HJ107" i="9"/>
  <c r="HI107" i="9"/>
  <c r="HH107" i="9"/>
  <c r="HG107" i="9"/>
  <c r="HF107" i="9"/>
  <c r="HE107" i="9"/>
  <c r="HD107" i="9"/>
  <c r="HC107" i="9"/>
  <c r="HB107" i="9"/>
  <c r="HA107" i="9"/>
  <c r="GZ107" i="9"/>
  <c r="GY107" i="9"/>
  <c r="GX107" i="9"/>
  <c r="GW107" i="9"/>
  <c r="GV107" i="9"/>
  <c r="GU107" i="9"/>
  <c r="GT107" i="9"/>
  <c r="GS107" i="9"/>
  <c r="GR107" i="9"/>
  <c r="GQ107" i="9"/>
  <c r="GP107" i="9"/>
  <c r="GO107" i="9"/>
  <c r="GN107" i="9"/>
  <c r="GM107" i="9"/>
  <c r="GL107" i="9"/>
  <c r="GK107" i="9"/>
  <c r="GJ107" i="9"/>
  <c r="GI107" i="9"/>
  <c r="GH107" i="9"/>
  <c r="GG107" i="9"/>
  <c r="GF107" i="9"/>
  <c r="GE107" i="9"/>
  <c r="GD107" i="9"/>
  <c r="GC107" i="9"/>
  <c r="GB107" i="9"/>
  <c r="GA107" i="9"/>
  <c r="FZ107" i="9"/>
  <c r="FY107" i="9"/>
  <c r="FX107" i="9"/>
  <c r="FW107" i="9"/>
  <c r="FV107" i="9"/>
  <c r="FU107" i="9"/>
  <c r="FT107" i="9"/>
  <c r="FS107" i="9"/>
  <c r="FR107" i="9"/>
  <c r="FQ107" i="9"/>
  <c r="FP107" i="9"/>
  <c r="FO107" i="9"/>
  <c r="FN107" i="9"/>
  <c r="FM107" i="9"/>
  <c r="FL107" i="9"/>
  <c r="FK107" i="9"/>
  <c r="FJ107" i="9"/>
  <c r="FI107" i="9"/>
  <c r="FH107" i="9"/>
  <c r="FG107" i="9"/>
  <c r="FF107" i="9"/>
  <c r="FE107" i="9"/>
  <c r="FD107" i="9"/>
  <c r="FC107" i="9"/>
  <c r="FB107" i="9"/>
  <c r="FA107" i="9"/>
  <c r="EZ107" i="9"/>
  <c r="EY107" i="9"/>
  <c r="EX107" i="9"/>
  <c r="EW107" i="9"/>
  <c r="EV107" i="9"/>
  <c r="EU107" i="9"/>
  <c r="ET107" i="9"/>
  <c r="ES107" i="9"/>
  <c r="ER107" i="9"/>
  <c r="EQ107" i="9"/>
  <c r="EP107" i="9"/>
  <c r="EO107" i="9"/>
  <c r="EN107" i="9"/>
  <c r="EM107" i="9"/>
  <c r="EL107" i="9"/>
  <c r="EK107" i="9"/>
  <c r="EJ107" i="9"/>
  <c r="EI107" i="9"/>
  <c r="EH107" i="9"/>
  <c r="EG107" i="9"/>
  <c r="EF107" i="9"/>
  <c r="EE107" i="9"/>
  <c r="ED107" i="9"/>
  <c r="EC107" i="9"/>
  <c r="EB107" i="9"/>
  <c r="EA107" i="9"/>
  <c r="DZ107" i="9"/>
  <c r="DY107" i="9"/>
  <c r="DX107" i="9"/>
  <c r="DW107" i="9"/>
  <c r="DV107" i="9"/>
  <c r="DU107" i="9"/>
  <c r="DT107" i="9"/>
  <c r="DS107" i="9"/>
  <c r="DR107" i="9"/>
  <c r="DQ107" i="9"/>
  <c r="DP107" i="9"/>
  <c r="DO107" i="9"/>
  <c r="DN107" i="9"/>
  <c r="DM107" i="9"/>
  <c r="DL107" i="9"/>
  <c r="DK107" i="9"/>
  <c r="DJ107" i="9"/>
  <c r="DI107" i="9"/>
  <c r="DH107" i="9"/>
  <c r="DG107" i="9"/>
  <c r="DF107" i="9"/>
  <c r="DE107" i="9"/>
  <c r="DD107" i="9"/>
  <c r="DC107" i="9"/>
  <c r="DB107" i="9"/>
  <c r="DA107" i="9"/>
  <c r="CZ107" i="9"/>
  <c r="CY107" i="9"/>
  <c r="CX107" i="9"/>
  <c r="CW107" i="9"/>
  <c r="CV107" i="9"/>
  <c r="CU107" i="9"/>
  <c r="CT107" i="9"/>
  <c r="CS107" i="9"/>
  <c r="CR107" i="9"/>
  <c r="CQ107" i="9"/>
  <c r="CP107" i="9"/>
  <c r="CO107" i="9"/>
  <c r="CN107" i="9"/>
  <c r="CM107" i="9"/>
  <c r="CL107" i="9"/>
  <c r="CK107" i="9"/>
  <c r="CJ107" i="9"/>
  <c r="CI107" i="9"/>
  <c r="CH107" i="9"/>
  <c r="CG107" i="9"/>
  <c r="CF107" i="9"/>
  <c r="CE107" i="9"/>
  <c r="CD107" i="9"/>
  <c r="CC107" i="9"/>
  <c r="CB107" i="9"/>
  <c r="CA107" i="9"/>
  <c r="BZ107" i="9"/>
  <c r="BY107" i="9"/>
  <c r="BX107" i="9"/>
  <c r="BW107" i="9"/>
  <c r="BV107" i="9"/>
  <c r="BU107" i="9"/>
  <c r="BT107" i="9"/>
  <c r="BS107" i="9"/>
  <c r="BR107" i="9"/>
  <c r="BQ107" i="9"/>
  <c r="BP107" i="9"/>
  <c r="BO107" i="9"/>
  <c r="BN107" i="9"/>
  <c r="BM107" i="9"/>
  <c r="BL107" i="9"/>
  <c r="BK107" i="9"/>
  <c r="BJ107" i="9"/>
  <c r="BI107" i="9"/>
  <c r="BH107" i="9"/>
  <c r="BG107" i="9"/>
  <c r="BF107" i="9"/>
  <c r="BE107" i="9"/>
  <c r="BD107" i="9"/>
  <c r="BC107" i="9"/>
  <c r="BB107" i="9"/>
  <c r="BA107" i="9"/>
  <c r="AZ107" i="9"/>
  <c r="AY107" i="9"/>
  <c r="AX107" i="9"/>
  <c r="AW107" i="9"/>
  <c r="AV107" i="9"/>
  <c r="AU107" i="9"/>
  <c r="AT107" i="9"/>
  <c r="AS107" i="9"/>
  <c r="AR107" i="9"/>
  <c r="AQ107" i="9"/>
  <c r="AP107" i="9"/>
  <c r="AO107" i="9"/>
  <c r="AN107" i="9"/>
  <c r="AM107" i="9"/>
  <c r="AL107" i="9"/>
  <c r="AK107" i="9"/>
  <c r="AJ107" i="9"/>
  <c r="AI107" i="9"/>
  <c r="AH107" i="9"/>
  <c r="AG107" i="9"/>
  <c r="AF107" i="9"/>
  <c r="AE107" i="9"/>
  <c r="AD107" i="9"/>
  <c r="AC107" i="9"/>
  <c r="AB107" i="9"/>
  <c r="AA107" i="9"/>
  <c r="Z107" i="9"/>
  <c r="Y107" i="9"/>
  <c r="X107" i="9"/>
  <c r="W107" i="9"/>
  <c r="V107" i="9"/>
  <c r="U107" i="9"/>
  <c r="T107" i="9"/>
  <c r="S107" i="9"/>
  <c r="R107" i="9"/>
  <c r="Q107" i="9"/>
  <c r="P107" i="9"/>
  <c r="O107" i="9"/>
  <c r="N107" i="9"/>
  <c r="M107" i="9"/>
  <c r="L107" i="9"/>
  <c r="K107" i="9"/>
  <c r="J107" i="9"/>
  <c r="I107" i="9"/>
  <c r="H107" i="9"/>
  <c r="G107" i="9"/>
  <c r="F107" i="9"/>
  <c r="E107" i="9"/>
  <c r="D107" i="9"/>
  <c r="C107" i="9"/>
  <c r="B107" i="9"/>
  <c r="UB106" i="9"/>
  <c r="UA106" i="9"/>
  <c r="TZ106" i="9"/>
  <c r="TY106" i="9"/>
  <c r="TX106" i="9"/>
  <c r="TW106" i="9"/>
  <c r="TV106" i="9"/>
  <c r="TU106" i="9"/>
  <c r="TT106" i="9"/>
  <c r="TS106" i="9"/>
  <c r="TR106" i="9"/>
  <c r="TQ106" i="9"/>
  <c r="TP106" i="9"/>
  <c r="TO106" i="9"/>
  <c r="TN106" i="9"/>
  <c r="TM106" i="9"/>
  <c r="TL106" i="9"/>
  <c r="TK106" i="9"/>
  <c r="TJ106" i="9"/>
  <c r="TI106" i="9"/>
  <c r="TH106" i="9"/>
  <c r="TG106" i="9"/>
  <c r="TF106" i="9"/>
  <c r="TE106" i="9"/>
  <c r="TD106" i="9"/>
  <c r="TC106" i="9"/>
  <c r="TB106" i="9"/>
  <c r="TA106" i="9"/>
  <c r="SZ106" i="9"/>
  <c r="SY106" i="9"/>
  <c r="SX106" i="9"/>
  <c r="SW106" i="9"/>
  <c r="SV106" i="9"/>
  <c r="SU106" i="9"/>
  <c r="ST106" i="9"/>
  <c r="SS106" i="9"/>
  <c r="SR106" i="9"/>
  <c r="SQ106" i="9"/>
  <c r="SP106" i="9"/>
  <c r="SO106" i="9"/>
  <c r="SN106" i="9"/>
  <c r="SM106" i="9"/>
  <c r="SL106" i="9"/>
  <c r="SK106" i="9"/>
  <c r="SJ106" i="9"/>
  <c r="SI106" i="9"/>
  <c r="SH106" i="9"/>
  <c r="SG106" i="9"/>
  <c r="SF106" i="9"/>
  <c r="SE106" i="9"/>
  <c r="SD106" i="9"/>
  <c r="SC106" i="9"/>
  <c r="SB106" i="9"/>
  <c r="SA106" i="9"/>
  <c r="RZ106" i="9"/>
  <c r="RY106" i="9"/>
  <c r="RX106" i="9"/>
  <c r="RW106" i="9"/>
  <c r="RV106" i="9"/>
  <c r="RU106" i="9"/>
  <c r="RT106" i="9"/>
  <c r="RS106" i="9"/>
  <c r="RR106" i="9"/>
  <c r="RQ106" i="9"/>
  <c r="RP106" i="9"/>
  <c r="RO106" i="9"/>
  <c r="RN106" i="9"/>
  <c r="RM106" i="9"/>
  <c r="RL106" i="9"/>
  <c r="RK106" i="9"/>
  <c r="RJ106" i="9"/>
  <c r="RI106" i="9"/>
  <c r="RH106" i="9"/>
  <c r="RG106" i="9"/>
  <c r="RF106" i="9"/>
  <c r="RE106" i="9"/>
  <c r="RD106" i="9"/>
  <c r="RC106" i="9"/>
  <c r="RB106" i="9"/>
  <c r="RA106" i="9"/>
  <c r="QZ106" i="9"/>
  <c r="QY106" i="9"/>
  <c r="QX106" i="9"/>
  <c r="QW106" i="9"/>
  <c r="QV106" i="9"/>
  <c r="QU106" i="9"/>
  <c r="QT106" i="9"/>
  <c r="QS106" i="9"/>
  <c r="QR106" i="9"/>
  <c r="QQ106" i="9"/>
  <c r="QP106" i="9"/>
  <c r="QO106" i="9"/>
  <c r="QN106" i="9"/>
  <c r="QM106" i="9"/>
  <c r="QL106" i="9"/>
  <c r="QK106" i="9"/>
  <c r="QJ106" i="9"/>
  <c r="QI106" i="9"/>
  <c r="QH106" i="9"/>
  <c r="QG106" i="9"/>
  <c r="QF106" i="9"/>
  <c r="QE106" i="9"/>
  <c r="QD106" i="9"/>
  <c r="QC106" i="9"/>
  <c r="QB106" i="9"/>
  <c r="QA106" i="9"/>
  <c r="PZ106" i="9"/>
  <c r="PY106" i="9"/>
  <c r="PX106" i="9"/>
  <c r="PW106" i="9"/>
  <c r="PV106" i="9"/>
  <c r="PU106" i="9"/>
  <c r="PT106" i="9"/>
  <c r="PS106" i="9"/>
  <c r="PR106" i="9"/>
  <c r="PQ106" i="9"/>
  <c r="PP106" i="9"/>
  <c r="PO106" i="9"/>
  <c r="PN106" i="9"/>
  <c r="PM106" i="9"/>
  <c r="PL106" i="9"/>
  <c r="PK106" i="9"/>
  <c r="PJ106" i="9"/>
  <c r="PI106" i="9"/>
  <c r="PH106" i="9"/>
  <c r="PG106" i="9"/>
  <c r="PF106" i="9"/>
  <c r="PE106" i="9"/>
  <c r="PD106" i="9"/>
  <c r="PC106" i="9"/>
  <c r="PB106" i="9"/>
  <c r="PA106" i="9"/>
  <c r="OZ106" i="9"/>
  <c r="OY106" i="9"/>
  <c r="OX106" i="9"/>
  <c r="OW106" i="9"/>
  <c r="OV106" i="9"/>
  <c r="OU106" i="9"/>
  <c r="OT106" i="9"/>
  <c r="OS106" i="9"/>
  <c r="OR106" i="9"/>
  <c r="OQ106" i="9"/>
  <c r="OP106" i="9"/>
  <c r="OO106" i="9"/>
  <c r="ON106" i="9"/>
  <c r="OM106" i="9"/>
  <c r="OL106" i="9"/>
  <c r="OK106" i="9"/>
  <c r="OJ106" i="9"/>
  <c r="OI106" i="9"/>
  <c r="OH106" i="9"/>
  <c r="OG106" i="9"/>
  <c r="OF106" i="9"/>
  <c r="OE106" i="9"/>
  <c r="OD106" i="9"/>
  <c r="OC106" i="9"/>
  <c r="OB106" i="9"/>
  <c r="OA106" i="9"/>
  <c r="NZ106" i="9"/>
  <c r="NY106" i="9"/>
  <c r="NX106" i="9"/>
  <c r="NW106" i="9"/>
  <c r="NV106" i="9"/>
  <c r="NU106" i="9"/>
  <c r="NT106" i="9"/>
  <c r="NS106" i="9"/>
  <c r="NR106" i="9"/>
  <c r="NQ106" i="9"/>
  <c r="NP106" i="9"/>
  <c r="NO106" i="9"/>
  <c r="NN106" i="9"/>
  <c r="NM106" i="9"/>
  <c r="NL106" i="9"/>
  <c r="NK106" i="9"/>
  <c r="NJ106" i="9"/>
  <c r="NI106" i="9"/>
  <c r="NH106" i="9"/>
  <c r="NG106" i="9"/>
  <c r="NF106" i="9"/>
  <c r="NE106" i="9"/>
  <c r="ND106" i="9"/>
  <c r="NC106" i="9"/>
  <c r="NB106" i="9"/>
  <c r="NA106" i="9"/>
  <c r="MZ106" i="9"/>
  <c r="MY106" i="9"/>
  <c r="MX106" i="9"/>
  <c r="MW106" i="9"/>
  <c r="MV106" i="9"/>
  <c r="MU106" i="9"/>
  <c r="MT106" i="9"/>
  <c r="MS106" i="9"/>
  <c r="MR106" i="9"/>
  <c r="MQ106" i="9"/>
  <c r="MP106" i="9"/>
  <c r="MO106" i="9"/>
  <c r="MN106" i="9"/>
  <c r="MM106" i="9"/>
  <c r="ML106" i="9"/>
  <c r="MK106" i="9"/>
  <c r="MJ106" i="9"/>
  <c r="MI106" i="9"/>
  <c r="MH106" i="9"/>
  <c r="MG106" i="9"/>
  <c r="MF106" i="9"/>
  <c r="ME106" i="9"/>
  <c r="MD106" i="9"/>
  <c r="MC106" i="9"/>
  <c r="MB106" i="9"/>
  <c r="MA106" i="9"/>
  <c r="LZ106" i="9"/>
  <c r="LY106" i="9"/>
  <c r="LX106" i="9"/>
  <c r="LW106" i="9"/>
  <c r="LV106" i="9"/>
  <c r="LU106" i="9"/>
  <c r="LT106" i="9"/>
  <c r="LS106" i="9"/>
  <c r="LR106" i="9"/>
  <c r="LQ106" i="9"/>
  <c r="LP106" i="9"/>
  <c r="LO106" i="9"/>
  <c r="LN106" i="9"/>
  <c r="LM106" i="9"/>
  <c r="LL106" i="9"/>
  <c r="LK106" i="9"/>
  <c r="LJ106" i="9"/>
  <c r="LI106" i="9"/>
  <c r="LH106" i="9"/>
  <c r="LG106" i="9"/>
  <c r="LF106" i="9"/>
  <c r="LE106" i="9"/>
  <c r="LD106" i="9"/>
  <c r="LC106" i="9"/>
  <c r="LB106" i="9"/>
  <c r="LA106" i="9"/>
  <c r="KZ106" i="9"/>
  <c r="KY106" i="9"/>
  <c r="KX106" i="9"/>
  <c r="KW106" i="9"/>
  <c r="KV106" i="9"/>
  <c r="KU106" i="9"/>
  <c r="KT106" i="9"/>
  <c r="KS106" i="9"/>
  <c r="KR106" i="9"/>
  <c r="KQ106" i="9"/>
  <c r="KP106" i="9"/>
  <c r="KO106" i="9"/>
  <c r="KN106" i="9"/>
  <c r="KM106" i="9"/>
  <c r="KL106" i="9"/>
  <c r="KK106" i="9"/>
  <c r="KJ106" i="9"/>
  <c r="KI106" i="9"/>
  <c r="KH106" i="9"/>
  <c r="KG106" i="9"/>
  <c r="KF106" i="9"/>
  <c r="KE106" i="9"/>
  <c r="KD106" i="9"/>
  <c r="KC106" i="9"/>
  <c r="KB106" i="9"/>
  <c r="KA106" i="9"/>
  <c r="JZ106" i="9"/>
  <c r="JY106" i="9"/>
  <c r="JX106" i="9"/>
  <c r="JW106" i="9"/>
  <c r="JV106" i="9"/>
  <c r="JU106" i="9"/>
  <c r="JT106" i="9"/>
  <c r="JS106" i="9"/>
  <c r="JR106" i="9"/>
  <c r="JQ106" i="9"/>
  <c r="JP106" i="9"/>
  <c r="JO106" i="9"/>
  <c r="JN106" i="9"/>
  <c r="JM106" i="9"/>
  <c r="JL106" i="9"/>
  <c r="JK106" i="9"/>
  <c r="JJ106" i="9"/>
  <c r="JI106" i="9"/>
  <c r="JH106" i="9"/>
  <c r="JG106" i="9"/>
  <c r="JF106" i="9"/>
  <c r="JE106" i="9"/>
  <c r="JD106" i="9"/>
  <c r="JC106" i="9"/>
  <c r="JB106" i="9"/>
  <c r="JA106" i="9"/>
  <c r="IZ106" i="9"/>
  <c r="IY106" i="9"/>
  <c r="IX106" i="9"/>
  <c r="IW106" i="9"/>
  <c r="IV106" i="9"/>
  <c r="IU106" i="9"/>
  <c r="IT106" i="9"/>
  <c r="IS106" i="9"/>
  <c r="IR106" i="9"/>
  <c r="IQ106" i="9"/>
  <c r="IP106" i="9"/>
  <c r="IO106" i="9"/>
  <c r="IN106" i="9"/>
  <c r="IM106" i="9"/>
  <c r="IL106" i="9"/>
  <c r="IK106" i="9"/>
  <c r="IJ106" i="9"/>
  <c r="II106" i="9"/>
  <c r="IH106" i="9"/>
  <c r="IG106" i="9"/>
  <c r="IF106" i="9"/>
  <c r="IE106" i="9"/>
  <c r="ID106" i="9"/>
  <c r="IC106" i="9"/>
  <c r="IB106" i="9"/>
  <c r="IA106" i="9"/>
  <c r="HZ106" i="9"/>
  <c r="HY106" i="9"/>
  <c r="HX106" i="9"/>
  <c r="HW106" i="9"/>
  <c r="HV106" i="9"/>
  <c r="HU106" i="9"/>
  <c r="HT106" i="9"/>
  <c r="HS106" i="9"/>
  <c r="HR106" i="9"/>
  <c r="HQ106" i="9"/>
  <c r="HP106" i="9"/>
  <c r="HO106" i="9"/>
  <c r="HN106" i="9"/>
  <c r="HM106" i="9"/>
  <c r="HL106" i="9"/>
  <c r="HK106" i="9"/>
  <c r="HJ106" i="9"/>
  <c r="HI106" i="9"/>
  <c r="HH106" i="9"/>
  <c r="HG106" i="9"/>
  <c r="HF106" i="9"/>
  <c r="HE106" i="9"/>
  <c r="HD106" i="9"/>
  <c r="HC106" i="9"/>
  <c r="HB106" i="9"/>
  <c r="HA106" i="9"/>
  <c r="GZ106" i="9"/>
  <c r="GY106" i="9"/>
  <c r="GX106" i="9"/>
  <c r="GW106" i="9"/>
  <c r="GV106" i="9"/>
  <c r="GU106" i="9"/>
  <c r="GT106" i="9"/>
  <c r="GS106" i="9"/>
  <c r="GR106" i="9"/>
  <c r="GQ106" i="9"/>
  <c r="GP106" i="9"/>
  <c r="GO106" i="9"/>
  <c r="GN106" i="9"/>
  <c r="GM106" i="9"/>
  <c r="GL106" i="9"/>
  <c r="GK106" i="9"/>
  <c r="GJ106" i="9"/>
  <c r="GI106" i="9"/>
  <c r="GH106" i="9"/>
  <c r="GG106" i="9"/>
  <c r="GF106" i="9"/>
  <c r="GE106" i="9"/>
  <c r="GD106" i="9"/>
  <c r="GC106" i="9"/>
  <c r="GB106" i="9"/>
  <c r="GA106" i="9"/>
  <c r="FZ106" i="9"/>
  <c r="FY106" i="9"/>
  <c r="FX106" i="9"/>
  <c r="FW106" i="9"/>
  <c r="FV106" i="9"/>
  <c r="FU106" i="9"/>
  <c r="FT106" i="9"/>
  <c r="FS106" i="9"/>
  <c r="FR106" i="9"/>
  <c r="FQ106" i="9"/>
  <c r="FP106" i="9"/>
  <c r="FO106" i="9"/>
  <c r="FN106" i="9"/>
  <c r="FM106" i="9"/>
  <c r="FL106" i="9"/>
  <c r="FK106" i="9"/>
  <c r="FJ106" i="9"/>
  <c r="FI106" i="9"/>
  <c r="FH106" i="9"/>
  <c r="FG106" i="9"/>
  <c r="FF106" i="9"/>
  <c r="FE106" i="9"/>
  <c r="FD106" i="9"/>
  <c r="FC106" i="9"/>
  <c r="FB106" i="9"/>
  <c r="FA106" i="9"/>
  <c r="EZ106" i="9"/>
  <c r="EY106" i="9"/>
  <c r="EX106" i="9"/>
  <c r="EW106" i="9"/>
  <c r="EV106" i="9"/>
  <c r="EU106" i="9"/>
  <c r="ET106" i="9"/>
  <c r="ES106" i="9"/>
  <c r="ER106" i="9"/>
  <c r="EQ106" i="9"/>
  <c r="EP106" i="9"/>
  <c r="EO106" i="9"/>
  <c r="EN106" i="9"/>
  <c r="EM106" i="9"/>
  <c r="EL106" i="9"/>
  <c r="EK106" i="9"/>
  <c r="EJ106" i="9"/>
  <c r="EI106" i="9"/>
  <c r="EH106" i="9"/>
  <c r="EG106" i="9"/>
  <c r="EF106" i="9"/>
  <c r="EE106" i="9"/>
  <c r="ED106" i="9"/>
  <c r="EC106" i="9"/>
  <c r="EB106" i="9"/>
  <c r="EA106" i="9"/>
  <c r="DZ106" i="9"/>
  <c r="DY106" i="9"/>
  <c r="DX106" i="9"/>
  <c r="DW106" i="9"/>
  <c r="DV106" i="9"/>
  <c r="DU106" i="9"/>
  <c r="DT106" i="9"/>
  <c r="DS106" i="9"/>
  <c r="DR106" i="9"/>
  <c r="DQ106" i="9"/>
  <c r="DP106" i="9"/>
  <c r="DO106" i="9"/>
  <c r="DN106" i="9"/>
  <c r="DM106" i="9"/>
  <c r="DL106" i="9"/>
  <c r="DK106" i="9"/>
  <c r="DJ106" i="9"/>
  <c r="DI106" i="9"/>
  <c r="DH106" i="9"/>
  <c r="DG106" i="9"/>
  <c r="DF106" i="9"/>
  <c r="DE106" i="9"/>
  <c r="DD106" i="9"/>
  <c r="DC106" i="9"/>
  <c r="DB106" i="9"/>
  <c r="DA106" i="9"/>
  <c r="CZ106" i="9"/>
  <c r="CY106" i="9"/>
  <c r="CX106" i="9"/>
  <c r="CW106" i="9"/>
  <c r="CV106" i="9"/>
  <c r="CU106" i="9"/>
  <c r="CT106" i="9"/>
  <c r="CS106" i="9"/>
  <c r="CR106" i="9"/>
  <c r="CQ106" i="9"/>
  <c r="CP106" i="9"/>
  <c r="CO106" i="9"/>
  <c r="CN106" i="9"/>
  <c r="CM106" i="9"/>
  <c r="CL106" i="9"/>
  <c r="CK106" i="9"/>
  <c r="CJ106" i="9"/>
  <c r="CI106" i="9"/>
  <c r="CH106" i="9"/>
  <c r="CG106" i="9"/>
  <c r="CF106" i="9"/>
  <c r="CE106" i="9"/>
  <c r="CD106" i="9"/>
  <c r="CC106" i="9"/>
  <c r="CB106" i="9"/>
  <c r="CA106" i="9"/>
  <c r="BZ106" i="9"/>
  <c r="BY106" i="9"/>
  <c r="BX106" i="9"/>
  <c r="BW106" i="9"/>
  <c r="BV106" i="9"/>
  <c r="BU106" i="9"/>
  <c r="BT106" i="9"/>
  <c r="BS106" i="9"/>
  <c r="BR106" i="9"/>
  <c r="BQ106" i="9"/>
  <c r="BP106" i="9"/>
  <c r="BO106" i="9"/>
  <c r="BN106" i="9"/>
  <c r="BM106" i="9"/>
  <c r="BL106" i="9"/>
  <c r="BK106" i="9"/>
  <c r="BJ106" i="9"/>
  <c r="BI106" i="9"/>
  <c r="BH106" i="9"/>
  <c r="BG106" i="9"/>
  <c r="BF106" i="9"/>
  <c r="BE106" i="9"/>
  <c r="BD106" i="9"/>
  <c r="BC106" i="9"/>
  <c r="BB106" i="9"/>
  <c r="BA106" i="9"/>
  <c r="AZ106" i="9"/>
  <c r="AY106" i="9"/>
  <c r="AX106" i="9"/>
  <c r="AW106" i="9"/>
  <c r="AV106" i="9"/>
  <c r="AU106" i="9"/>
  <c r="AT106" i="9"/>
  <c r="AS106" i="9"/>
  <c r="AR106" i="9"/>
  <c r="AQ106" i="9"/>
  <c r="AP106" i="9"/>
  <c r="AO106" i="9"/>
  <c r="AN106" i="9"/>
  <c r="AM106" i="9"/>
  <c r="AL106" i="9"/>
  <c r="AK106" i="9"/>
  <c r="AJ106" i="9"/>
  <c r="AI106" i="9"/>
  <c r="AH106" i="9"/>
  <c r="AG106" i="9"/>
  <c r="AF106" i="9"/>
  <c r="AE106" i="9"/>
  <c r="AD106" i="9"/>
  <c r="AC106" i="9"/>
  <c r="AB106" i="9"/>
  <c r="AA106" i="9"/>
  <c r="Z106" i="9"/>
  <c r="Y106" i="9"/>
  <c r="X106" i="9"/>
  <c r="W106" i="9"/>
  <c r="V106" i="9"/>
  <c r="U106" i="9"/>
  <c r="T106" i="9"/>
  <c r="S106" i="9"/>
  <c r="R106" i="9"/>
  <c r="Q106" i="9"/>
  <c r="P106" i="9"/>
  <c r="O106" i="9"/>
  <c r="N106" i="9"/>
  <c r="M106" i="9"/>
  <c r="L106" i="9"/>
  <c r="K106" i="9"/>
  <c r="J106" i="9"/>
  <c r="I106" i="9"/>
  <c r="H106" i="9"/>
  <c r="G106" i="9"/>
  <c r="F106" i="9"/>
  <c r="E106" i="9"/>
  <c r="D106" i="9"/>
  <c r="C106" i="9"/>
  <c r="B106" i="9"/>
  <c r="UB105" i="9"/>
  <c r="UA105" i="9"/>
  <c r="TZ105" i="9"/>
  <c r="TY105" i="9"/>
  <c r="TX105" i="9"/>
  <c r="TW105" i="9"/>
  <c r="TV105" i="9"/>
  <c r="TU105" i="9"/>
  <c r="TT105" i="9"/>
  <c r="TS105" i="9"/>
  <c r="TR105" i="9"/>
  <c r="TQ105" i="9"/>
  <c r="TP105" i="9"/>
  <c r="TO105" i="9"/>
  <c r="TN105" i="9"/>
  <c r="TM105" i="9"/>
  <c r="TL105" i="9"/>
  <c r="TK105" i="9"/>
  <c r="TJ105" i="9"/>
  <c r="TI105" i="9"/>
  <c r="TH105" i="9"/>
  <c r="TG105" i="9"/>
  <c r="TF105" i="9"/>
  <c r="TE105" i="9"/>
  <c r="TD105" i="9"/>
  <c r="TC105" i="9"/>
  <c r="TB105" i="9"/>
  <c r="TA105" i="9"/>
  <c r="SZ105" i="9"/>
  <c r="SY105" i="9"/>
  <c r="SX105" i="9"/>
  <c r="SW105" i="9"/>
  <c r="SV105" i="9"/>
  <c r="SU105" i="9"/>
  <c r="ST105" i="9"/>
  <c r="SS105" i="9"/>
  <c r="SR105" i="9"/>
  <c r="SQ105" i="9"/>
  <c r="SP105" i="9"/>
  <c r="SO105" i="9"/>
  <c r="SN105" i="9"/>
  <c r="SM105" i="9"/>
  <c r="SL105" i="9"/>
  <c r="SK105" i="9"/>
  <c r="SJ105" i="9"/>
  <c r="SI105" i="9"/>
  <c r="SH105" i="9"/>
  <c r="SG105" i="9"/>
  <c r="SF105" i="9"/>
  <c r="SE105" i="9"/>
  <c r="SD105" i="9"/>
  <c r="SC105" i="9"/>
  <c r="SB105" i="9"/>
  <c r="SA105" i="9"/>
  <c r="RZ105" i="9"/>
  <c r="RY105" i="9"/>
  <c r="RX105" i="9"/>
  <c r="RW105" i="9"/>
  <c r="RV105" i="9"/>
  <c r="RU105" i="9"/>
  <c r="RT105" i="9"/>
  <c r="RS105" i="9"/>
  <c r="RR105" i="9"/>
  <c r="RQ105" i="9"/>
  <c r="RP105" i="9"/>
  <c r="RO105" i="9"/>
  <c r="RN105" i="9"/>
  <c r="RM105" i="9"/>
  <c r="RL105" i="9"/>
  <c r="RK105" i="9"/>
  <c r="RJ105" i="9"/>
  <c r="RI105" i="9"/>
  <c r="RH105" i="9"/>
  <c r="RG105" i="9"/>
  <c r="RF105" i="9"/>
  <c r="RE105" i="9"/>
  <c r="RD105" i="9"/>
  <c r="RC105" i="9"/>
  <c r="RB105" i="9"/>
  <c r="RA105" i="9"/>
  <c r="QZ105" i="9"/>
  <c r="QY105" i="9"/>
  <c r="QX105" i="9"/>
  <c r="QW105" i="9"/>
  <c r="QV105" i="9"/>
  <c r="QU105" i="9"/>
  <c r="QT105" i="9"/>
  <c r="QS105" i="9"/>
  <c r="QR105" i="9"/>
  <c r="QQ105" i="9"/>
  <c r="QP105" i="9"/>
  <c r="QO105" i="9"/>
  <c r="QN105" i="9"/>
  <c r="QM105" i="9"/>
  <c r="QL105" i="9"/>
  <c r="QK105" i="9"/>
  <c r="QJ105" i="9"/>
  <c r="QI105" i="9"/>
  <c r="QH105" i="9"/>
  <c r="QG105" i="9"/>
  <c r="QF105" i="9"/>
  <c r="QE105" i="9"/>
  <c r="QD105" i="9"/>
  <c r="QC105" i="9"/>
  <c r="QB105" i="9"/>
  <c r="QA105" i="9"/>
  <c r="PZ105" i="9"/>
  <c r="PY105" i="9"/>
  <c r="PX105" i="9"/>
  <c r="PW105" i="9"/>
  <c r="PV105" i="9"/>
  <c r="PU105" i="9"/>
  <c r="PT105" i="9"/>
  <c r="PS105" i="9"/>
  <c r="PR105" i="9"/>
  <c r="PQ105" i="9"/>
  <c r="PP105" i="9"/>
  <c r="PO105" i="9"/>
  <c r="PN105" i="9"/>
  <c r="PM105" i="9"/>
  <c r="PL105" i="9"/>
  <c r="PK105" i="9"/>
  <c r="PJ105" i="9"/>
  <c r="PI105" i="9"/>
  <c r="PH105" i="9"/>
  <c r="PG105" i="9"/>
  <c r="PF105" i="9"/>
  <c r="PE105" i="9"/>
  <c r="PD105" i="9"/>
  <c r="PC105" i="9"/>
  <c r="PB105" i="9"/>
  <c r="PA105" i="9"/>
  <c r="OZ105" i="9"/>
  <c r="OY105" i="9"/>
  <c r="OX105" i="9"/>
  <c r="OW105" i="9"/>
  <c r="OV105" i="9"/>
  <c r="OU105" i="9"/>
  <c r="OT105" i="9"/>
  <c r="OS105" i="9"/>
  <c r="OR105" i="9"/>
  <c r="OQ105" i="9"/>
  <c r="OP105" i="9"/>
  <c r="OO105" i="9"/>
  <c r="ON105" i="9"/>
  <c r="OM105" i="9"/>
  <c r="OL105" i="9"/>
  <c r="OK105" i="9"/>
  <c r="OJ105" i="9"/>
  <c r="OI105" i="9"/>
  <c r="OH105" i="9"/>
  <c r="OG105" i="9"/>
  <c r="OF105" i="9"/>
  <c r="OE105" i="9"/>
  <c r="OD105" i="9"/>
  <c r="OC105" i="9"/>
  <c r="OB105" i="9"/>
  <c r="OA105" i="9"/>
  <c r="NZ105" i="9"/>
  <c r="NY105" i="9"/>
  <c r="NX105" i="9"/>
  <c r="NW105" i="9"/>
  <c r="NV105" i="9"/>
  <c r="NU105" i="9"/>
  <c r="NT105" i="9"/>
  <c r="NS105" i="9"/>
  <c r="NR105" i="9"/>
  <c r="NQ105" i="9"/>
  <c r="NP105" i="9"/>
  <c r="NO105" i="9"/>
  <c r="NN105" i="9"/>
  <c r="NM105" i="9"/>
  <c r="NL105" i="9"/>
  <c r="NK105" i="9"/>
  <c r="NJ105" i="9"/>
  <c r="NI105" i="9"/>
  <c r="NH105" i="9"/>
  <c r="NG105" i="9"/>
  <c r="NF105" i="9"/>
  <c r="NE105" i="9"/>
  <c r="ND105" i="9"/>
  <c r="NC105" i="9"/>
  <c r="NB105" i="9"/>
  <c r="NA105" i="9"/>
  <c r="MZ105" i="9"/>
  <c r="MY105" i="9"/>
  <c r="MX105" i="9"/>
  <c r="MW105" i="9"/>
  <c r="MV105" i="9"/>
  <c r="MU105" i="9"/>
  <c r="MT105" i="9"/>
  <c r="MS105" i="9"/>
  <c r="MR105" i="9"/>
  <c r="MQ105" i="9"/>
  <c r="MP105" i="9"/>
  <c r="MO105" i="9"/>
  <c r="MN105" i="9"/>
  <c r="MM105" i="9"/>
  <c r="ML105" i="9"/>
  <c r="MK105" i="9"/>
  <c r="MJ105" i="9"/>
  <c r="MI105" i="9"/>
  <c r="MH105" i="9"/>
  <c r="MG105" i="9"/>
  <c r="MF105" i="9"/>
  <c r="ME105" i="9"/>
  <c r="MD105" i="9"/>
  <c r="MC105" i="9"/>
  <c r="MB105" i="9"/>
  <c r="MA105" i="9"/>
  <c r="LZ105" i="9"/>
  <c r="LY105" i="9"/>
  <c r="LX105" i="9"/>
  <c r="LW105" i="9"/>
  <c r="LV105" i="9"/>
  <c r="LU105" i="9"/>
  <c r="LT105" i="9"/>
  <c r="LS105" i="9"/>
  <c r="LR105" i="9"/>
  <c r="LQ105" i="9"/>
  <c r="LP105" i="9"/>
  <c r="LO105" i="9"/>
  <c r="LN105" i="9"/>
  <c r="LM105" i="9"/>
  <c r="LL105" i="9"/>
  <c r="LK105" i="9"/>
  <c r="LJ105" i="9"/>
  <c r="LI105" i="9"/>
  <c r="LH105" i="9"/>
  <c r="LG105" i="9"/>
  <c r="LF105" i="9"/>
  <c r="LE105" i="9"/>
  <c r="LD105" i="9"/>
  <c r="LC105" i="9"/>
  <c r="LB105" i="9"/>
  <c r="LA105" i="9"/>
  <c r="KZ105" i="9"/>
  <c r="KY105" i="9"/>
  <c r="KX105" i="9"/>
  <c r="KW105" i="9"/>
  <c r="KV105" i="9"/>
  <c r="KU105" i="9"/>
  <c r="KT105" i="9"/>
  <c r="KS105" i="9"/>
  <c r="KR105" i="9"/>
  <c r="KQ105" i="9"/>
  <c r="KP105" i="9"/>
  <c r="KO105" i="9"/>
  <c r="KN105" i="9"/>
  <c r="KM105" i="9"/>
  <c r="KL105" i="9"/>
  <c r="KK105" i="9"/>
  <c r="KJ105" i="9"/>
  <c r="KI105" i="9"/>
  <c r="KH105" i="9"/>
  <c r="KG105" i="9"/>
  <c r="KF105" i="9"/>
  <c r="KE105" i="9"/>
  <c r="KD105" i="9"/>
  <c r="KC105" i="9"/>
  <c r="KB105" i="9"/>
  <c r="KA105" i="9"/>
  <c r="JZ105" i="9"/>
  <c r="JY105" i="9"/>
  <c r="JX105" i="9"/>
  <c r="JW105" i="9"/>
  <c r="JV105" i="9"/>
  <c r="JU105" i="9"/>
  <c r="JT105" i="9"/>
  <c r="JS105" i="9"/>
  <c r="JR105" i="9"/>
  <c r="JQ105" i="9"/>
  <c r="JP105" i="9"/>
  <c r="JO105" i="9"/>
  <c r="JN105" i="9"/>
  <c r="JM105" i="9"/>
  <c r="JL105" i="9"/>
  <c r="JK105" i="9"/>
  <c r="JJ105" i="9"/>
  <c r="JI105" i="9"/>
  <c r="JH105" i="9"/>
  <c r="JG105" i="9"/>
  <c r="JF105" i="9"/>
  <c r="JE105" i="9"/>
  <c r="JD105" i="9"/>
  <c r="JC105" i="9"/>
  <c r="JB105" i="9"/>
  <c r="JA105" i="9"/>
  <c r="IZ105" i="9"/>
  <c r="IY105" i="9"/>
  <c r="IX105" i="9"/>
  <c r="IW105" i="9"/>
  <c r="IV105" i="9"/>
  <c r="IU105" i="9"/>
  <c r="IT105" i="9"/>
  <c r="IS105" i="9"/>
  <c r="IR105" i="9"/>
  <c r="IQ105" i="9"/>
  <c r="IP105" i="9"/>
  <c r="IO105" i="9"/>
  <c r="IN105" i="9"/>
  <c r="IM105" i="9"/>
  <c r="IL105" i="9"/>
  <c r="IK105" i="9"/>
  <c r="IJ105" i="9"/>
  <c r="II105" i="9"/>
  <c r="IH105" i="9"/>
  <c r="IG105" i="9"/>
  <c r="IF105" i="9"/>
  <c r="IE105" i="9"/>
  <c r="ID105" i="9"/>
  <c r="IC105" i="9"/>
  <c r="IB105" i="9"/>
  <c r="IA105" i="9"/>
  <c r="HZ105" i="9"/>
  <c r="HY105" i="9"/>
  <c r="HX105" i="9"/>
  <c r="HW105" i="9"/>
  <c r="HV105" i="9"/>
  <c r="HU105" i="9"/>
  <c r="HT105" i="9"/>
  <c r="HS105" i="9"/>
  <c r="HR105" i="9"/>
  <c r="HQ105" i="9"/>
  <c r="HP105" i="9"/>
  <c r="HO105" i="9"/>
  <c r="HN105" i="9"/>
  <c r="HM105" i="9"/>
  <c r="HL105" i="9"/>
  <c r="HK105" i="9"/>
  <c r="HJ105" i="9"/>
  <c r="HI105" i="9"/>
  <c r="HH105" i="9"/>
  <c r="HG105" i="9"/>
  <c r="HF105" i="9"/>
  <c r="HE105" i="9"/>
  <c r="HD105" i="9"/>
  <c r="HC105" i="9"/>
  <c r="HB105" i="9"/>
  <c r="HA105" i="9"/>
  <c r="GZ105" i="9"/>
  <c r="GY105" i="9"/>
  <c r="GX105" i="9"/>
  <c r="GW105" i="9"/>
  <c r="GV105" i="9"/>
  <c r="GU105" i="9"/>
  <c r="GT105" i="9"/>
  <c r="GS105" i="9"/>
  <c r="GR105" i="9"/>
  <c r="GQ105" i="9"/>
  <c r="GP105" i="9"/>
  <c r="GO105" i="9"/>
  <c r="GN105" i="9"/>
  <c r="GM105" i="9"/>
  <c r="GL105" i="9"/>
  <c r="GK105" i="9"/>
  <c r="GJ105" i="9"/>
  <c r="GI105" i="9"/>
  <c r="GH105" i="9"/>
  <c r="GG105" i="9"/>
  <c r="GF105" i="9"/>
  <c r="GE105" i="9"/>
  <c r="GD105" i="9"/>
  <c r="GC105" i="9"/>
  <c r="GB105" i="9"/>
  <c r="GA105" i="9"/>
  <c r="FZ105" i="9"/>
  <c r="FY105" i="9"/>
  <c r="FX105" i="9"/>
  <c r="FW105" i="9"/>
  <c r="FV105" i="9"/>
  <c r="FU105" i="9"/>
  <c r="FT105" i="9"/>
  <c r="FS105" i="9"/>
  <c r="FR105" i="9"/>
  <c r="FQ105" i="9"/>
  <c r="FP105" i="9"/>
  <c r="FO105" i="9"/>
  <c r="FN105" i="9"/>
  <c r="FM105" i="9"/>
  <c r="FL105" i="9"/>
  <c r="FK105" i="9"/>
  <c r="FJ105" i="9"/>
  <c r="FI105" i="9"/>
  <c r="FH105" i="9"/>
  <c r="FG105" i="9"/>
  <c r="FF105" i="9"/>
  <c r="FE105" i="9"/>
  <c r="FD105" i="9"/>
  <c r="FC105" i="9"/>
  <c r="FB105" i="9"/>
  <c r="FA105" i="9"/>
  <c r="EZ105" i="9"/>
  <c r="EY105" i="9"/>
  <c r="EX105" i="9"/>
  <c r="EW105" i="9"/>
  <c r="EV105" i="9"/>
  <c r="EU105" i="9"/>
  <c r="ET105" i="9"/>
  <c r="ES105" i="9"/>
  <c r="ER105" i="9"/>
  <c r="EQ105" i="9"/>
  <c r="EP105" i="9"/>
  <c r="EO105" i="9"/>
  <c r="EN105" i="9"/>
  <c r="EM105" i="9"/>
  <c r="EL105" i="9"/>
  <c r="EK105" i="9"/>
  <c r="EJ105" i="9"/>
  <c r="EI105" i="9"/>
  <c r="EH105" i="9"/>
  <c r="EG105" i="9"/>
  <c r="EF105" i="9"/>
  <c r="EE105" i="9"/>
  <c r="ED105" i="9"/>
  <c r="EC105" i="9"/>
  <c r="EB105" i="9"/>
  <c r="EA105" i="9"/>
  <c r="DZ105" i="9"/>
  <c r="DY105" i="9"/>
  <c r="DX105" i="9"/>
  <c r="DW105" i="9"/>
  <c r="DV105" i="9"/>
  <c r="DU105" i="9"/>
  <c r="DT105" i="9"/>
  <c r="DS105" i="9"/>
  <c r="DR105" i="9"/>
  <c r="DQ105" i="9"/>
  <c r="DP105" i="9"/>
  <c r="DO105" i="9"/>
  <c r="DN105" i="9"/>
  <c r="DM105" i="9"/>
  <c r="DL105" i="9"/>
  <c r="DK105" i="9"/>
  <c r="DJ105" i="9"/>
  <c r="DI105" i="9"/>
  <c r="DH105" i="9"/>
  <c r="DG105" i="9"/>
  <c r="DF105" i="9"/>
  <c r="DE105" i="9"/>
  <c r="DD105" i="9"/>
  <c r="DC105" i="9"/>
  <c r="DB105" i="9"/>
  <c r="DA105" i="9"/>
  <c r="CZ105" i="9"/>
  <c r="CY105" i="9"/>
  <c r="CX105" i="9"/>
  <c r="CW105" i="9"/>
  <c r="CV105" i="9"/>
  <c r="CU105" i="9"/>
  <c r="CT105" i="9"/>
  <c r="CS105" i="9"/>
  <c r="CR105" i="9"/>
  <c r="CQ105" i="9"/>
  <c r="CP105" i="9"/>
  <c r="CO105" i="9"/>
  <c r="CN105" i="9"/>
  <c r="CM105" i="9"/>
  <c r="CL105" i="9"/>
  <c r="CK105" i="9"/>
  <c r="CJ105" i="9"/>
  <c r="CI105" i="9"/>
  <c r="CH105" i="9"/>
  <c r="CG105" i="9"/>
  <c r="CF105" i="9"/>
  <c r="CE105" i="9"/>
  <c r="CD105" i="9"/>
  <c r="CC105" i="9"/>
  <c r="CB105" i="9"/>
  <c r="CA105" i="9"/>
  <c r="BZ105" i="9"/>
  <c r="BY105" i="9"/>
  <c r="BX105" i="9"/>
  <c r="BW105" i="9"/>
  <c r="BV105" i="9"/>
  <c r="BU105" i="9"/>
  <c r="BT105" i="9"/>
  <c r="BS105" i="9"/>
  <c r="BR105" i="9"/>
  <c r="BQ105" i="9"/>
  <c r="BP105" i="9"/>
  <c r="BO105" i="9"/>
  <c r="BN105" i="9"/>
  <c r="BM105" i="9"/>
  <c r="BL105" i="9"/>
  <c r="BK105" i="9"/>
  <c r="BJ105" i="9"/>
  <c r="BI105" i="9"/>
  <c r="BH105" i="9"/>
  <c r="BG105" i="9"/>
  <c r="BF105" i="9"/>
  <c r="BE105" i="9"/>
  <c r="BD105" i="9"/>
  <c r="BC105" i="9"/>
  <c r="BB105" i="9"/>
  <c r="BA105" i="9"/>
  <c r="AZ105" i="9"/>
  <c r="AY105" i="9"/>
  <c r="AX105" i="9"/>
  <c r="AW105" i="9"/>
  <c r="AV105" i="9"/>
  <c r="AU105" i="9"/>
  <c r="AT105" i="9"/>
  <c r="AS105" i="9"/>
  <c r="AR105" i="9"/>
  <c r="AQ105" i="9"/>
  <c r="AP105" i="9"/>
  <c r="AO105" i="9"/>
  <c r="AN105" i="9"/>
  <c r="AM105" i="9"/>
  <c r="AL105" i="9"/>
  <c r="AK105" i="9"/>
  <c r="AJ105" i="9"/>
  <c r="AI105" i="9"/>
  <c r="AH105" i="9"/>
  <c r="AG105" i="9"/>
  <c r="AF105" i="9"/>
  <c r="AE105" i="9"/>
  <c r="AD105" i="9"/>
  <c r="AC105" i="9"/>
  <c r="AB105" i="9"/>
  <c r="AA105" i="9"/>
  <c r="Z105" i="9"/>
  <c r="Y105" i="9"/>
  <c r="X105" i="9"/>
  <c r="W105" i="9"/>
  <c r="V105" i="9"/>
  <c r="U105" i="9"/>
  <c r="T105" i="9"/>
  <c r="S105" i="9"/>
  <c r="R105" i="9"/>
  <c r="Q105" i="9"/>
  <c r="P105" i="9"/>
  <c r="O105" i="9"/>
  <c r="N105" i="9"/>
  <c r="M105" i="9"/>
  <c r="L105" i="9"/>
  <c r="K105" i="9"/>
  <c r="J105" i="9"/>
  <c r="I105" i="9"/>
  <c r="H105" i="9"/>
  <c r="G105" i="9"/>
  <c r="F105" i="9"/>
  <c r="E105" i="9"/>
  <c r="D105" i="9"/>
  <c r="C105" i="9"/>
  <c r="B105" i="9"/>
  <c r="UB104" i="9"/>
  <c r="UA104" i="9"/>
  <c r="TZ104" i="9"/>
  <c r="TY104" i="9"/>
  <c r="TX104" i="9"/>
  <c r="TW104" i="9"/>
  <c r="TV104" i="9"/>
  <c r="TU104" i="9"/>
  <c r="TT104" i="9"/>
  <c r="TS104" i="9"/>
  <c r="TR104" i="9"/>
  <c r="TQ104" i="9"/>
  <c r="TP104" i="9"/>
  <c r="TO104" i="9"/>
  <c r="TN104" i="9"/>
  <c r="TM104" i="9"/>
  <c r="TL104" i="9"/>
  <c r="TK104" i="9"/>
  <c r="TJ104" i="9"/>
  <c r="TI104" i="9"/>
  <c r="TH104" i="9"/>
  <c r="TG104" i="9"/>
  <c r="TF104" i="9"/>
  <c r="TE104" i="9"/>
  <c r="TD104" i="9"/>
  <c r="TC104" i="9"/>
  <c r="TB104" i="9"/>
  <c r="TA104" i="9"/>
  <c r="SZ104" i="9"/>
  <c r="SY104" i="9"/>
  <c r="SX104" i="9"/>
  <c r="SW104" i="9"/>
  <c r="SV104" i="9"/>
  <c r="SU104" i="9"/>
  <c r="ST104" i="9"/>
  <c r="SS104" i="9"/>
  <c r="SR104" i="9"/>
  <c r="SQ104" i="9"/>
  <c r="SP104" i="9"/>
  <c r="SO104" i="9"/>
  <c r="SN104" i="9"/>
  <c r="SM104" i="9"/>
  <c r="SL104" i="9"/>
  <c r="SK104" i="9"/>
  <c r="SJ104" i="9"/>
  <c r="SI104" i="9"/>
  <c r="SH104" i="9"/>
  <c r="SG104" i="9"/>
  <c r="SF104" i="9"/>
  <c r="SE104" i="9"/>
  <c r="SD104" i="9"/>
  <c r="SC104" i="9"/>
  <c r="SB104" i="9"/>
  <c r="SA104" i="9"/>
  <c r="RZ104" i="9"/>
  <c r="RY104" i="9"/>
  <c r="RX104" i="9"/>
  <c r="RW104" i="9"/>
  <c r="RV104" i="9"/>
  <c r="RU104" i="9"/>
  <c r="RT104" i="9"/>
  <c r="RS104" i="9"/>
  <c r="RR104" i="9"/>
  <c r="RQ104" i="9"/>
  <c r="RP104" i="9"/>
  <c r="RO104" i="9"/>
  <c r="RN104" i="9"/>
  <c r="RM104" i="9"/>
  <c r="RL104" i="9"/>
  <c r="RK104" i="9"/>
  <c r="RJ104" i="9"/>
  <c r="RI104" i="9"/>
  <c r="RH104" i="9"/>
  <c r="RG104" i="9"/>
  <c r="RF104" i="9"/>
  <c r="RE104" i="9"/>
  <c r="RD104" i="9"/>
  <c r="RC104" i="9"/>
  <c r="RB104" i="9"/>
  <c r="RA104" i="9"/>
  <c r="QZ104" i="9"/>
  <c r="QY104" i="9"/>
  <c r="QX104" i="9"/>
  <c r="QW104" i="9"/>
  <c r="QV104" i="9"/>
  <c r="QU104" i="9"/>
  <c r="QT104" i="9"/>
  <c r="QS104" i="9"/>
  <c r="QR104" i="9"/>
  <c r="QQ104" i="9"/>
  <c r="QP104" i="9"/>
  <c r="QO104" i="9"/>
  <c r="QN104" i="9"/>
  <c r="QM104" i="9"/>
  <c r="QL104" i="9"/>
  <c r="QK104" i="9"/>
  <c r="QJ104" i="9"/>
  <c r="QI104" i="9"/>
  <c r="QH104" i="9"/>
  <c r="QG104" i="9"/>
  <c r="QF104" i="9"/>
  <c r="QE104" i="9"/>
  <c r="QD104" i="9"/>
  <c r="QC104" i="9"/>
  <c r="QB104" i="9"/>
  <c r="QA104" i="9"/>
  <c r="PZ104" i="9"/>
  <c r="PY104" i="9"/>
  <c r="PX104" i="9"/>
  <c r="PW104" i="9"/>
  <c r="PV104" i="9"/>
  <c r="PU104" i="9"/>
  <c r="PT104" i="9"/>
  <c r="PS104" i="9"/>
  <c r="PR104" i="9"/>
  <c r="PQ104" i="9"/>
  <c r="PP104" i="9"/>
  <c r="PO104" i="9"/>
  <c r="PN104" i="9"/>
  <c r="PM104" i="9"/>
  <c r="PL104" i="9"/>
  <c r="PK104" i="9"/>
  <c r="PJ104" i="9"/>
  <c r="PI104" i="9"/>
  <c r="PH104" i="9"/>
  <c r="PG104" i="9"/>
  <c r="PF104" i="9"/>
  <c r="PE104" i="9"/>
  <c r="PD104" i="9"/>
  <c r="PC104" i="9"/>
  <c r="PB104" i="9"/>
  <c r="PA104" i="9"/>
  <c r="OZ104" i="9"/>
  <c r="OY104" i="9"/>
  <c r="OX104" i="9"/>
  <c r="OW104" i="9"/>
  <c r="OV104" i="9"/>
  <c r="OU104" i="9"/>
  <c r="OT104" i="9"/>
  <c r="OS104" i="9"/>
  <c r="OR104" i="9"/>
  <c r="OQ104" i="9"/>
  <c r="OP104" i="9"/>
  <c r="OO104" i="9"/>
  <c r="ON104" i="9"/>
  <c r="OM104" i="9"/>
  <c r="OL104" i="9"/>
  <c r="OK104" i="9"/>
  <c r="OJ104" i="9"/>
  <c r="OI104" i="9"/>
  <c r="OH104" i="9"/>
  <c r="OG104" i="9"/>
  <c r="OF104" i="9"/>
  <c r="OE104" i="9"/>
  <c r="OD104" i="9"/>
  <c r="OC104" i="9"/>
  <c r="OB104" i="9"/>
  <c r="OA104" i="9"/>
  <c r="NZ104" i="9"/>
  <c r="NY104" i="9"/>
  <c r="NX104" i="9"/>
  <c r="NW104" i="9"/>
  <c r="NV104" i="9"/>
  <c r="NU104" i="9"/>
  <c r="NT104" i="9"/>
  <c r="NS104" i="9"/>
  <c r="NR104" i="9"/>
  <c r="NQ104" i="9"/>
  <c r="NP104" i="9"/>
  <c r="NO104" i="9"/>
  <c r="NN104" i="9"/>
  <c r="NM104" i="9"/>
  <c r="NL104" i="9"/>
  <c r="NK104" i="9"/>
  <c r="NJ104" i="9"/>
  <c r="NI104" i="9"/>
  <c r="NH104" i="9"/>
  <c r="NG104" i="9"/>
  <c r="NF104" i="9"/>
  <c r="NE104" i="9"/>
  <c r="ND104" i="9"/>
  <c r="NC104" i="9"/>
  <c r="NB104" i="9"/>
  <c r="NA104" i="9"/>
  <c r="MZ104" i="9"/>
  <c r="MY104" i="9"/>
  <c r="MX104" i="9"/>
  <c r="MW104" i="9"/>
  <c r="MV104" i="9"/>
  <c r="MU104" i="9"/>
  <c r="MT104" i="9"/>
  <c r="MS104" i="9"/>
  <c r="MR104" i="9"/>
  <c r="MQ104" i="9"/>
  <c r="MP104" i="9"/>
  <c r="MO104" i="9"/>
  <c r="MN104" i="9"/>
  <c r="MM104" i="9"/>
  <c r="ML104" i="9"/>
  <c r="MK104" i="9"/>
  <c r="MJ104" i="9"/>
  <c r="MI104" i="9"/>
  <c r="MH104" i="9"/>
  <c r="MG104" i="9"/>
  <c r="MF104" i="9"/>
  <c r="ME104" i="9"/>
  <c r="MD104" i="9"/>
  <c r="MC104" i="9"/>
  <c r="MB104" i="9"/>
  <c r="MA104" i="9"/>
  <c r="LZ104" i="9"/>
  <c r="LY104" i="9"/>
  <c r="LX104" i="9"/>
  <c r="LW104" i="9"/>
  <c r="LV104" i="9"/>
  <c r="LU104" i="9"/>
  <c r="LT104" i="9"/>
  <c r="LS104" i="9"/>
  <c r="LR104" i="9"/>
  <c r="LQ104" i="9"/>
  <c r="LP104" i="9"/>
  <c r="LO104" i="9"/>
  <c r="LN104" i="9"/>
  <c r="LM104" i="9"/>
  <c r="LL104" i="9"/>
  <c r="LK104" i="9"/>
  <c r="LJ104" i="9"/>
  <c r="LI104" i="9"/>
  <c r="LH104" i="9"/>
  <c r="LG104" i="9"/>
  <c r="LF104" i="9"/>
  <c r="LE104" i="9"/>
  <c r="LD104" i="9"/>
  <c r="LC104" i="9"/>
  <c r="LB104" i="9"/>
  <c r="LA104" i="9"/>
  <c r="KZ104" i="9"/>
  <c r="KY104" i="9"/>
  <c r="KX104" i="9"/>
  <c r="KW104" i="9"/>
  <c r="KV104" i="9"/>
  <c r="KU104" i="9"/>
  <c r="KT104" i="9"/>
  <c r="KS104" i="9"/>
  <c r="KR104" i="9"/>
  <c r="KQ104" i="9"/>
  <c r="KP104" i="9"/>
  <c r="KO104" i="9"/>
  <c r="KN104" i="9"/>
  <c r="KM104" i="9"/>
  <c r="KL104" i="9"/>
  <c r="KK104" i="9"/>
  <c r="KJ104" i="9"/>
  <c r="KI104" i="9"/>
  <c r="KH104" i="9"/>
  <c r="KG104" i="9"/>
  <c r="KF104" i="9"/>
  <c r="KE104" i="9"/>
  <c r="KD104" i="9"/>
  <c r="KC104" i="9"/>
  <c r="KB104" i="9"/>
  <c r="KA104" i="9"/>
  <c r="JZ104" i="9"/>
  <c r="JY104" i="9"/>
  <c r="JX104" i="9"/>
  <c r="JW104" i="9"/>
  <c r="JV104" i="9"/>
  <c r="JU104" i="9"/>
  <c r="JT104" i="9"/>
  <c r="JS104" i="9"/>
  <c r="JR104" i="9"/>
  <c r="JQ104" i="9"/>
  <c r="JP104" i="9"/>
  <c r="JO104" i="9"/>
  <c r="JN104" i="9"/>
  <c r="JM104" i="9"/>
  <c r="JL104" i="9"/>
  <c r="JK104" i="9"/>
  <c r="JJ104" i="9"/>
  <c r="JI104" i="9"/>
  <c r="JH104" i="9"/>
  <c r="JG104" i="9"/>
  <c r="JF104" i="9"/>
  <c r="JE104" i="9"/>
  <c r="JD104" i="9"/>
  <c r="JC104" i="9"/>
  <c r="JB104" i="9"/>
  <c r="JA104" i="9"/>
  <c r="IZ104" i="9"/>
  <c r="IY104" i="9"/>
  <c r="IX104" i="9"/>
  <c r="IW104" i="9"/>
  <c r="IV104" i="9"/>
  <c r="IU104" i="9"/>
  <c r="IT104" i="9"/>
  <c r="IS104" i="9"/>
  <c r="IR104" i="9"/>
  <c r="IQ104" i="9"/>
  <c r="IP104" i="9"/>
  <c r="IO104" i="9"/>
  <c r="IN104" i="9"/>
  <c r="IM104" i="9"/>
  <c r="IL104" i="9"/>
  <c r="IK104" i="9"/>
  <c r="IJ104" i="9"/>
  <c r="II104" i="9"/>
  <c r="IH104" i="9"/>
  <c r="IG104" i="9"/>
  <c r="IF104" i="9"/>
  <c r="IE104" i="9"/>
  <c r="ID104" i="9"/>
  <c r="IC104" i="9"/>
  <c r="IB104" i="9"/>
  <c r="IA104" i="9"/>
  <c r="HZ104" i="9"/>
  <c r="HY104" i="9"/>
  <c r="HX104" i="9"/>
  <c r="HW104" i="9"/>
  <c r="HV104" i="9"/>
  <c r="HU104" i="9"/>
  <c r="HT104" i="9"/>
  <c r="HS104" i="9"/>
  <c r="HR104" i="9"/>
  <c r="HQ104" i="9"/>
  <c r="HP104" i="9"/>
  <c r="HO104" i="9"/>
  <c r="HN104" i="9"/>
  <c r="HM104" i="9"/>
  <c r="HL104" i="9"/>
  <c r="HK104" i="9"/>
  <c r="HJ104" i="9"/>
  <c r="HI104" i="9"/>
  <c r="HH104" i="9"/>
  <c r="HG104" i="9"/>
  <c r="HF104" i="9"/>
  <c r="HE104" i="9"/>
  <c r="HD104" i="9"/>
  <c r="HC104" i="9"/>
  <c r="HB104" i="9"/>
  <c r="HA104" i="9"/>
  <c r="GZ104" i="9"/>
  <c r="GY104" i="9"/>
  <c r="GX104" i="9"/>
  <c r="GW104" i="9"/>
  <c r="GV104" i="9"/>
  <c r="GU104" i="9"/>
  <c r="GT104" i="9"/>
  <c r="GS104" i="9"/>
  <c r="GR104" i="9"/>
  <c r="GQ104" i="9"/>
  <c r="GP104" i="9"/>
  <c r="GO104" i="9"/>
  <c r="GN104" i="9"/>
  <c r="GM104" i="9"/>
  <c r="GL104" i="9"/>
  <c r="GK104" i="9"/>
  <c r="GJ104" i="9"/>
  <c r="GI104" i="9"/>
  <c r="GH104" i="9"/>
  <c r="GG104" i="9"/>
  <c r="GF104" i="9"/>
  <c r="GE104" i="9"/>
  <c r="GD104" i="9"/>
  <c r="GC104" i="9"/>
  <c r="GB104" i="9"/>
  <c r="GA104" i="9"/>
  <c r="FZ104" i="9"/>
  <c r="FY104" i="9"/>
  <c r="FX104" i="9"/>
  <c r="FW104" i="9"/>
  <c r="FV104" i="9"/>
  <c r="FU104" i="9"/>
  <c r="FT104" i="9"/>
  <c r="FS104" i="9"/>
  <c r="FR104" i="9"/>
  <c r="FQ104" i="9"/>
  <c r="FP104" i="9"/>
  <c r="FO104" i="9"/>
  <c r="FN104" i="9"/>
  <c r="FM104" i="9"/>
  <c r="FL104" i="9"/>
  <c r="FK104" i="9"/>
  <c r="FJ104" i="9"/>
  <c r="FI104" i="9"/>
  <c r="FH104" i="9"/>
  <c r="FG104" i="9"/>
  <c r="FF104" i="9"/>
  <c r="FE104" i="9"/>
  <c r="FD104" i="9"/>
  <c r="FC104" i="9"/>
  <c r="FB104" i="9"/>
  <c r="FA104" i="9"/>
  <c r="EZ104" i="9"/>
  <c r="EY104" i="9"/>
  <c r="EX104" i="9"/>
  <c r="EW104" i="9"/>
  <c r="EV104" i="9"/>
  <c r="EU104" i="9"/>
  <c r="ET104" i="9"/>
  <c r="ES104" i="9"/>
  <c r="ER104" i="9"/>
  <c r="EQ104" i="9"/>
  <c r="EP104" i="9"/>
  <c r="EO104" i="9"/>
  <c r="EN104" i="9"/>
  <c r="EM104" i="9"/>
  <c r="EL104" i="9"/>
  <c r="EK104" i="9"/>
  <c r="EJ104" i="9"/>
  <c r="EI104" i="9"/>
  <c r="EH104" i="9"/>
  <c r="EG104" i="9"/>
  <c r="EF104" i="9"/>
  <c r="EE104" i="9"/>
  <c r="ED104" i="9"/>
  <c r="EC104" i="9"/>
  <c r="EB104" i="9"/>
  <c r="EA104" i="9"/>
  <c r="DZ104" i="9"/>
  <c r="DY104" i="9"/>
  <c r="DX104" i="9"/>
  <c r="DW104" i="9"/>
  <c r="DV104" i="9"/>
  <c r="DU104" i="9"/>
  <c r="DT104" i="9"/>
  <c r="DS104" i="9"/>
  <c r="DR104" i="9"/>
  <c r="DQ104" i="9"/>
  <c r="DP104" i="9"/>
  <c r="DO104" i="9"/>
  <c r="DN104" i="9"/>
  <c r="DM104" i="9"/>
  <c r="DL104" i="9"/>
  <c r="DK104" i="9"/>
  <c r="DJ104" i="9"/>
  <c r="DI104" i="9"/>
  <c r="DH104" i="9"/>
  <c r="DG104" i="9"/>
  <c r="DF104" i="9"/>
  <c r="DE104" i="9"/>
  <c r="DD104" i="9"/>
  <c r="DC104" i="9"/>
  <c r="DB104" i="9"/>
  <c r="DA104" i="9"/>
  <c r="CZ104" i="9"/>
  <c r="CY104" i="9"/>
  <c r="CX104" i="9"/>
  <c r="CW104" i="9"/>
  <c r="CV104" i="9"/>
  <c r="CU104" i="9"/>
  <c r="CT104" i="9"/>
  <c r="CS104" i="9"/>
  <c r="CR104" i="9"/>
  <c r="CQ104" i="9"/>
  <c r="CP104" i="9"/>
  <c r="CO104" i="9"/>
  <c r="CN104" i="9"/>
  <c r="CM104" i="9"/>
  <c r="CL104" i="9"/>
  <c r="CK104" i="9"/>
  <c r="CJ104" i="9"/>
  <c r="CI104" i="9"/>
  <c r="CH104" i="9"/>
  <c r="CG104" i="9"/>
  <c r="CF104" i="9"/>
  <c r="CE104" i="9"/>
  <c r="CD104" i="9"/>
  <c r="CC104" i="9"/>
  <c r="CB104" i="9"/>
  <c r="CA104" i="9"/>
  <c r="BZ104" i="9"/>
  <c r="BY104" i="9"/>
  <c r="BX104" i="9"/>
  <c r="BW104" i="9"/>
  <c r="BV104" i="9"/>
  <c r="BU104" i="9"/>
  <c r="BT104" i="9"/>
  <c r="BS104" i="9"/>
  <c r="BR104" i="9"/>
  <c r="BQ104" i="9"/>
  <c r="BP104" i="9"/>
  <c r="BO104" i="9"/>
  <c r="BN104" i="9"/>
  <c r="BM104" i="9"/>
  <c r="BL104" i="9"/>
  <c r="BK104" i="9"/>
  <c r="BJ104" i="9"/>
  <c r="BI104" i="9"/>
  <c r="BH104" i="9"/>
  <c r="BG104" i="9"/>
  <c r="BF104" i="9"/>
  <c r="BE104" i="9"/>
  <c r="BD104" i="9"/>
  <c r="BC104" i="9"/>
  <c r="BB104" i="9"/>
  <c r="BA104" i="9"/>
  <c r="AZ104" i="9"/>
  <c r="AY104" i="9"/>
  <c r="AX104" i="9"/>
  <c r="AW104" i="9"/>
  <c r="AV104" i="9"/>
  <c r="AU104" i="9"/>
  <c r="AT104" i="9"/>
  <c r="AS104" i="9"/>
  <c r="AR104" i="9"/>
  <c r="AQ104" i="9"/>
  <c r="AP104" i="9"/>
  <c r="AO104" i="9"/>
  <c r="AN104" i="9"/>
  <c r="AM104" i="9"/>
  <c r="AL104" i="9"/>
  <c r="AK104" i="9"/>
  <c r="AJ104" i="9"/>
  <c r="AI104" i="9"/>
  <c r="AH104" i="9"/>
  <c r="AG104" i="9"/>
  <c r="AF104" i="9"/>
  <c r="AE104" i="9"/>
  <c r="AD104" i="9"/>
  <c r="AC104" i="9"/>
  <c r="AB104" i="9"/>
  <c r="AA104" i="9"/>
  <c r="Z104" i="9"/>
  <c r="Y104" i="9"/>
  <c r="X104" i="9"/>
  <c r="W104" i="9"/>
  <c r="V104" i="9"/>
  <c r="U104" i="9"/>
  <c r="T104" i="9"/>
  <c r="S104" i="9"/>
  <c r="R104" i="9"/>
  <c r="Q104" i="9"/>
  <c r="P104" i="9"/>
  <c r="O104" i="9"/>
  <c r="N104" i="9"/>
  <c r="M104" i="9"/>
  <c r="L104" i="9"/>
  <c r="K104" i="9"/>
  <c r="J104" i="9"/>
  <c r="I104" i="9"/>
  <c r="H104" i="9"/>
  <c r="G104" i="9"/>
  <c r="F104" i="9"/>
  <c r="E104" i="9"/>
  <c r="D104" i="9"/>
  <c r="C104" i="9"/>
  <c r="B104" i="9"/>
  <c r="UB103" i="9"/>
  <c r="UA103" i="9"/>
  <c r="TZ103" i="9"/>
  <c r="TY103" i="9"/>
  <c r="TX103" i="9"/>
  <c r="TW103" i="9"/>
  <c r="TV103" i="9"/>
  <c r="TU103" i="9"/>
  <c r="TT103" i="9"/>
  <c r="TS103" i="9"/>
  <c r="TR103" i="9"/>
  <c r="TQ103" i="9"/>
  <c r="TP103" i="9"/>
  <c r="TO103" i="9"/>
  <c r="TN103" i="9"/>
  <c r="TM103" i="9"/>
  <c r="TL103" i="9"/>
  <c r="TK103" i="9"/>
  <c r="TJ103" i="9"/>
  <c r="TI103" i="9"/>
  <c r="TH103" i="9"/>
  <c r="TG103" i="9"/>
  <c r="TF103" i="9"/>
  <c r="TE103" i="9"/>
  <c r="TD103" i="9"/>
  <c r="TC103" i="9"/>
  <c r="TB103" i="9"/>
  <c r="TA103" i="9"/>
  <c r="SZ103" i="9"/>
  <c r="SY103" i="9"/>
  <c r="SX103" i="9"/>
  <c r="SW103" i="9"/>
  <c r="SV103" i="9"/>
  <c r="SU103" i="9"/>
  <c r="ST103" i="9"/>
  <c r="SS103" i="9"/>
  <c r="SR103" i="9"/>
  <c r="SQ103" i="9"/>
  <c r="SP103" i="9"/>
  <c r="SO103" i="9"/>
  <c r="SN103" i="9"/>
  <c r="SM103" i="9"/>
  <c r="SL103" i="9"/>
  <c r="SK103" i="9"/>
  <c r="SJ103" i="9"/>
  <c r="SI103" i="9"/>
  <c r="SH103" i="9"/>
  <c r="SG103" i="9"/>
  <c r="SF103" i="9"/>
  <c r="SE103" i="9"/>
  <c r="SD103" i="9"/>
  <c r="SC103" i="9"/>
  <c r="SB103" i="9"/>
  <c r="SA103" i="9"/>
  <c r="RZ103" i="9"/>
  <c r="RY103" i="9"/>
  <c r="RX103" i="9"/>
  <c r="RW103" i="9"/>
  <c r="RV103" i="9"/>
  <c r="RU103" i="9"/>
  <c r="RT103" i="9"/>
  <c r="RS103" i="9"/>
  <c r="RR103" i="9"/>
  <c r="RQ103" i="9"/>
  <c r="RP103" i="9"/>
  <c r="RO103" i="9"/>
  <c r="RN103" i="9"/>
  <c r="RM103" i="9"/>
  <c r="RL103" i="9"/>
  <c r="RK103" i="9"/>
  <c r="RJ103" i="9"/>
  <c r="RI103" i="9"/>
  <c r="RH103" i="9"/>
  <c r="RG103" i="9"/>
  <c r="RF103" i="9"/>
  <c r="RE103" i="9"/>
  <c r="RD103" i="9"/>
  <c r="RC103" i="9"/>
  <c r="RB103" i="9"/>
  <c r="RA103" i="9"/>
  <c r="QZ103" i="9"/>
  <c r="QY103" i="9"/>
  <c r="QX103" i="9"/>
  <c r="QW103" i="9"/>
  <c r="QV103" i="9"/>
  <c r="QU103" i="9"/>
  <c r="QT103" i="9"/>
  <c r="QS103" i="9"/>
  <c r="QR103" i="9"/>
  <c r="QQ103" i="9"/>
  <c r="QP103" i="9"/>
  <c r="QO103" i="9"/>
  <c r="QN103" i="9"/>
  <c r="QM103" i="9"/>
  <c r="QL103" i="9"/>
  <c r="QK103" i="9"/>
  <c r="QJ103" i="9"/>
  <c r="QI103" i="9"/>
  <c r="QH103" i="9"/>
  <c r="QG103" i="9"/>
  <c r="QF103" i="9"/>
  <c r="QE103" i="9"/>
  <c r="QD103" i="9"/>
  <c r="QC103" i="9"/>
  <c r="QB103" i="9"/>
  <c r="QA103" i="9"/>
  <c r="PZ103" i="9"/>
  <c r="PY103" i="9"/>
  <c r="PX103" i="9"/>
  <c r="PW103" i="9"/>
  <c r="PV103" i="9"/>
  <c r="PU103" i="9"/>
  <c r="PT103" i="9"/>
  <c r="PS103" i="9"/>
  <c r="PR103" i="9"/>
  <c r="PQ103" i="9"/>
  <c r="PP103" i="9"/>
  <c r="PO103" i="9"/>
  <c r="PN103" i="9"/>
  <c r="PM103" i="9"/>
  <c r="PL103" i="9"/>
  <c r="PK103" i="9"/>
  <c r="PJ103" i="9"/>
  <c r="PI103" i="9"/>
  <c r="PH103" i="9"/>
  <c r="PG103" i="9"/>
  <c r="PF103" i="9"/>
  <c r="PE103" i="9"/>
  <c r="PD103" i="9"/>
  <c r="PC103" i="9"/>
  <c r="PB103" i="9"/>
  <c r="PA103" i="9"/>
  <c r="OZ103" i="9"/>
  <c r="OY103" i="9"/>
  <c r="OX103" i="9"/>
  <c r="OW103" i="9"/>
  <c r="OV103" i="9"/>
  <c r="OU103" i="9"/>
  <c r="OT103" i="9"/>
  <c r="OS103" i="9"/>
  <c r="OR103" i="9"/>
  <c r="OQ103" i="9"/>
  <c r="OP103" i="9"/>
  <c r="OO103" i="9"/>
  <c r="ON103" i="9"/>
  <c r="OM103" i="9"/>
  <c r="OL103" i="9"/>
  <c r="OK103" i="9"/>
  <c r="OJ103" i="9"/>
  <c r="OI103" i="9"/>
  <c r="OH103" i="9"/>
  <c r="OG103" i="9"/>
  <c r="OF103" i="9"/>
  <c r="OE103" i="9"/>
  <c r="OD103" i="9"/>
  <c r="OC103" i="9"/>
  <c r="OB103" i="9"/>
  <c r="OA103" i="9"/>
  <c r="NZ103" i="9"/>
  <c r="NY103" i="9"/>
  <c r="NX103" i="9"/>
  <c r="NW103" i="9"/>
  <c r="NV103" i="9"/>
  <c r="NU103" i="9"/>
  <c r="NT103" i="9"/>
  <c r="NS103" i="9"/>
  <c r="NR103" i="9"/>
  <c r="NQ103" i="9"/>
  <c r="NP103" i="9"/>
  <c r="NO103" i="9"/>
  <c r="NN103" i="9"/>
  <c r="NM103" i="9"/>
  <c r="NL103" i="9"/>
  <c r="NK103" i="9"/>
  <c r="NJ103" i="9"/>
  <c r="NI103" i="9"/>
  <c r="NH103" i="9"/>
  <c r="NG103" i="9"/>
  <c r="NF103" i="9"/>
  <c r="NE103" i="9"/>
  <c r="ND103" i="9"/>
  <c r="NC103" i="9"/>
  <c r="NB103" i="9"/>
  <c r="NA103" i="9"/>
  <c r="MZ103" i="9"/>
  <c r="MY103" i="9"/>
  <c r="MX103" i="9"/>
  <c r="MW103" i="9"/>
  <c r="MV103" i="9"/>
  <c r="MU103" i="9"/>
  <c r="MT103" i="9"/>
  <c r="MS103" i="9"/>
  <c r="MR103" i="9"/>
  <c r="MQ103" i="9"/>
  <c r="MP103" i="9"/>
  <c r="MO103" i="9"/>
  <c r="MN103" i="9"/>
  <c r="MM103" i="9"/>
  <c r="ML103" i="9"/>
  <c r="MK103" i="9"/>
  <c r="MJ103" i="9"/>
  <c r="MI103" i="9"/>
  <c r="MH103" i="9"/>
  <c r="MG103" i="9"/>
  <c r="MF103" i="9"/>
  <c r="ME103" i="9"/>
  <c r="MD103" i="9"/>
  <c r="MC103" i="9"/>
  <c r="MB103" i="9"/>
  <c r="MA103" i="9"/>
  <c r="LZ103" i="9"/>
  <c r="LY103" i="9"/>
  <c r="LX103" i="9"/>
  <c r="LW103" i="9"/>
  <c r="LV103" i="9"/>
  <c r="LU103" i="9"/>
  <c r="LT103" i="9"/>
  <c r="LS103" i="9"/>
  <c r="LR103" i="9"/>
  <c r="LQ103" i="9"/>
  <c r="LP103" i="9"/>
  <c r="LO103" i="9"/>
  <c r="LN103" i="9"/>
  <c r="LM103" i="9"/>
  <c r="LL103" i="9"/>
  <c r="LK103" i="9"/>
  <c r="LJ103" i="9"/>
  <c r="LI103" i="9"/>
  <c r="LH103" i="9"/>
  <c r="LG103" i="9"/>
  <c r="LF103" i="9"/>
  <c r="LE103" i="9"/>
  <c r="LD103" i="9"/>
  <c r="LC103" i="9"/>
  <c r="LB103" i="9"/>
  <c r="LA103" i="9"/>
  <c r="KZ103" i="9"/>
  <c r="KY103" i="9"/>
  <c r="KX103" i="9"/>
  <c r="KW103" i="9"/>
  <c r="KV103" i="9"/>
  <c r="KU103" i="9"/>
  <c r="KT103" i="9"/>
  <c r="KS103" i="9"/>
  <c r="KR103" i="9"/>
  <c r="KQ103" i="9"/>
  <c r="KP103" i="9"/>
  <c r="KO103" i="9"/>
  <c r="KN103" i="9"/>
  <c r="KM103" i="9"/>
  <c r="KL103" i="9"/>
  <c r="KK103" i="9"/>
  <c r="KJ103" i="9"/>
  <c r="KI103" i="9"/>
  <c r="KH103" i="9"/>
  <c r="KG103" i="9"/>
  <c r="KF103" i="9"/>
  <c r="KE103" i="9"/>
  <c r="KD103" i="9"/>
  <c r="KC103" i="9"/>
  <c r="KB103" i="9"/>
  <c r="KA103" i="9"/>
  <c r="JZ103" i="9"/>
  <c r="JY103" i="9"/>
  <c r="JX103" i="9"/>
  <c r="JW103" i="9"/>
  <c r="JV103" i="9"/>
  <c r="JU103" i="9"/>
  <c r="JT103" i="9"/>
  <c r="JS103" i="9"/>
  <c r="JR103" i="9"/>
  <c r="JQ103" i="9"/>
  <c r="JP103" i="9"/>
  <c r="JO103" i="9"/>
  <c r="JN103" i="9"/>
  <c r="JM103" i="9"/>
  <c r="JL103" i="9"/>
  <c r="JK103" i="9"/>
  <c r="JJ103" i="9"/>
  <c r="JI103" i="9"/>
  <c r="JH103" i="9"/>
  <c r="JG103" i="9"/>
  <c r="JF103" i="9"/>
  <c r="JE103" i="9"/>
  <c r="JD103" i="9"/>
  <c r="JC103" i="9"/>
  <c r="JB103" i="9"/>
  <c r="JA103" i="9"/>
  <c r="IZ103" i="9"/>
  <c r="IY103" i="9"/>
  <c r="IX103" i="9"/>
  <c r="IW103" i="9"/>
  <c r="IV103" i="9"/>
  <c r="IU103" i="9"/>
  <c r="IT103" i="9"/>
  <c r="IS103" i="9"/>
  <c r="IR103" i="9"/>
  <c r="IQ103" i="9"/>
  <c r="IP103" i="9"/>
  <c r="IO103" i="9"/>
  <c r="IN103" i="9"/>
  <c r="IM103" i="9"/>
  <c r="IL103" i="9"/>
  <c r="IK103" i="9"/>
  <c r="IJ103" i="9"/>
  <c r="II103" i="9"/>
  <c r="IH103" i="9"/>
  <c r="IG103" i="9"/>
  <c r="IF103" i="9"/>
  <c r="IE103" i="9"/>
  <c r="ID103" i="9"/>
  <c r="IC103" i="9"/>
  <c r="IB103" i="9"/>
  <c r="IA103" i="9"/>
  <c r="HZ103" i="9"/>
  <c r="HY103" i="9"/>
  <c r="HX103" i="9"/>
  <c r="HW103" i="9"/>
  <c r="HV103" i="9"/>
  <c r="HU103" i="9"/>
  <c r="HT103" i="9"/>
  <c r="HS103" i="9"/>
  <c r="HR103" i="9"/>
  <c r="HQ103" i="9"/>
  <c r="HP103" i="9"/>
  <c r="HO103" i="9"/>
  <c r="HN103" i="9"/>
  <c r="HM103" i="9"/>
  <c r="HL103" i="9"/>
  <c r="HK103" i="9"/>
  <c r="HJ103" i="9"/>
  <c r="HI103" i="9"/>
  <c r="HH103" i="9"/>
  <c r="HG103" i="9"/>
  <c r="HF103" i="9"/>
  <c r="HE103" i="9"/>
  <c r="HD103" i="9"/>
  <c r="HC103" i="9"/>
  <c r="HB103" i="9"/>
  <c r="HA103" i="9"/>
  <c r="GZ103" i="9"/>
  <c r="GY103" i="9"/>
  <c r="GX103" i="9"/>
  <c r="GW103" i="9"/>
  <c r="GV103" i="9"/>
  <c r="GU103" i="9"/>
  <c r="GT103" i="9"/>
  <c r="GS103" i="9"/>
  <c r="GR103" i="9"/>
  <c r="GQ103" i="9"/>
  <c r="GP103" i="9"/>
  <c r="GO103" i="9"/>
  <c r="GN103" i="9"/>
  <c r="GM103" i="9"/>
  <c r="GL103" i="9"/>
  <c r="GK103" i="9"/>
  <c r="GJ103" i="9"/>
  <c r="GI103" i="9"/>
  <c r="GH103" i="9"/>
  <c r="GG103" i="9"/>
  <c r="GF103" i="9"/>
  <c r="GE103" i="9"/>
  <c r="GD103" i="9"/>
  <c r="GC103" i="9"/>
  <c r="GB103" i="9"/>
  <c r="GA103" i="9"/>
  <c r="FZ103" i="9"/>
  <c r="FY103" i="9"/>
  <c r="FX103" i="9"/>
  <c r="FW103" i="9"/>
  <c r="FV103" i="9"/>
  <c r="FU103" i="9"/>
  <c r="FT103" i="9"/>
  <c r="FS103" i="9"/>
  <c r="FR103" i="9"/>
  <c r="FQ103" i="9"/>
  <c r="FP103" i="9"/>
  <c r="FO103" i="9"/>
  <c r="FN103" i="9"/>
  <c r="FM103" i="9"/>
  <c r="FL103" i="9"/>
  <c r="FK103" i="9"/>
  <c r="FJ103" i="9"/>
  <c r="FI103" i="9"/>
  <c r="FH103" i="9"/>
  <c r="FG103" i="9"/>
  <c r="FF103" i="9"/>
  <c r="FE103" i="9"/>
  <c r="FD103" i="9"/>
  <c r="FC103" i="9"/>
  <c r="FB103" i="9"/>
  <c r="FA103" i="9"/>
  <c r="EZ103" i="9"/>
  <c r="EY103" i="9"/>
  <c r="EX103" i="9"/>
  <c r="EW103" i="9"/>
  <c r="EV103" i="9"/>
  <c r="EU103" i="9"/>
  <c r="ET103" i="9"/>
  <c r="ES103" i="9"/>
  <c r="ER103" i="9"/>
  <c r="EQ103" i="9"/>
  <c r="EP103" i="9"/>
  <c r="EO103" i="9"/>
  <c r="EN103" i="9"/>
  <c r="EM103" i="9"/>
  <c r="EL103" i="9"/>
  <c r="EK103" i="9"/>
  <c r="EJ103" i="9"/>
  <c r="EI103" i="9"/>
  <c r="EH103" i="9"/>
  <c r="EG103" i="9"/>
  <c r="EF103" i="9"/>
  <c r="EE103" i="9"/>
  <c r="ED103" i="9"/>
  <c r="EC103" i="9"/>
  <c r="EB103" i="9"/>
  <c r="EA103" i="9"/>
  <c r="DZ103" i="9"/>
  <c r="DY103" i="9"/>
  <c r="DX103" i="9"/>
  <c r="DW103" i="9"/>
  <c r="DV103" i="9"/>
  <c r="DU103" i="9"/>
  <c r="DT103" i="9"/>
  <c r="DS103" i="9"/>
  <c r="DR103" i="9"/>
  <c r="DQ103" i="9"/>
  <c r="DP103" i="9"/>
  <c r="DO103" i="9"/>
  <c r="DN103" i="9"/>
  <c r="DM103" i="9"/>
  <c r="DL103" i="9"/>
  <c r="DK103" i="9"/>
  <c r="DJ103" i="9"/>
  <c r="DI103" i="9"/>
  <c r="DH103" i="9"/>
  <c r="DG103" i="9"/>
  <c r="DF103" i="9"/>
  <c r="DE103" i="9"/>
  <c r="DD103" i="9"/>
  <c r="DC103" i="9"/>
  <c r="DB103" i="9"/>
  <c r="DA103" i="9"/>
  <c r="CZ103" i="9"/>
  <c r="CY103" i="9"/>
  <c r="CX103" i="9"/>
  <c r="CW103" i="9"/>
  <c r="CV103" i="9"/>
  <c r="CU103" i="9"/>
  <c r="CT103" i="9"/>
  <c r="CS103" i="9"/>
  <c r="CR103" i="9"/>
  <c r="CQ103" i="9"/>
  <c r="CP103" i="9"/>
  <c r="CO103" i="9"/>
  <c r="CN103" i="9"/>
  <c r="CM103" i="9"/>
  <c r="CL103" i="9"/>
  <c r="CK103" i="9"/>
  <c r="CJ103" i="9"/>
  <c r="CI103" i="9"/>
  <c r="CH103" i="9"/>
  <c r="CG103" i="9"/>
  <c r="CF103" i="9"/>
  <c r="CE103" i="9"/>
  <c r="CD103" i="9"/>
  <c r="CC103" i="9"/>
  <c r="CB103" i="9"/>
  <c r="CA103" i="9"/>
  <c r="BZ103" i="9"/>
  <c r="BY103" i="9"/>
  <c r="BX103" i="9"/>
  <c r="BW103" i="9"/>
  <c r="BV103" i="9"/>
  <c r="BU103" i="9"/>
  <c r="BT103" i="9"/>
  <c r="BS103" i="9"/>
  <c r="BR103" i="9"/>
  <c r="BQ103" i="9"/>
  <c r="BP103" i="9"/>
  <c r="BO103" i="9"/>
  <c r="BN103" i="9"/>
  <c r="BM103" i="9"/>
  <c r="BL103" i="9"/>
  <c r="BK103" i="9"/>
  <c r="BJ103" i="9"/>
  <c r="BI103" i="9"/>
  <c r="BH103" i="9"/>
  <c r="BG103" i="9"/>
  <c r="BF103" i="9"/>
  <c r="BE103" i="9"/>
  <c r="BD103" i="9"/>
  <c r="BC103" i="9"/>
  <c r="BB103" i="9"/>
  <c r="BA103" i="9"/>
  <c r="AZ103" i="9"/>
  <c r="AY103" i="9"/>
  <c r="AX103" i="9"/>
  <c r="AW103" i="9"/>
  <c r="AV103" i="9"/>
  <c r="AU103" i="9"/>
  <c r="AT103" i="9"/>
  <c r="AS103" i="9"/>
  <c r="AR103" i="9"/>
  <c r="AQ103" i="9"/>
  <c r="AP103" i="9"/>
  <c r="AO103" i="9"/>
  <c r="AN103" i="9"/>
  <c r="AM103" i="9"/>
  <c r="AL103" i="9"/>
  <c r="AK103" i="9"/>
  <c r="AJ103" i="9"/>
  <c r="AI103" i="9"/>
  <c r="AH103" i="9"/>
  <c r="AG103" i="9"/>
  <c r="AF103" i="9"/>
  <c r="AE103" i="9"/>
  <c r="AD103" i="9"/>
  <c r="AC103" i="9"/>
  <c r="AB103" i="9"/>
  <c r="AA103" i="9"/>
  <c r="Z103" i="9"/>
  <c r="Y103" i="9"/>
  <c r="X103" i="9"/>
  <c r="W103" i="9"/>
  <c r="V103" i="9"/>
  <c r="U103" i="9"/>
  <c r="T103" i="9"/>
  <c r="S103" i="9"/>
  <c r="R103" i="9"/>
  <c r="Q103" i="9"/>
  <c r="P103" i="9"/>
  <c r="O103" i="9"/>
  <c r="N103" i="9"/>
  <c r="M103" i="9"/>
  <c r="L103" i="9"/>
  <c r="K103" i="9"/>
  <c r="J103" i="9"/>
  <c r="I103" i="9"/>
  <c r="H103" i="9"/>
  <c r="G103" i="9"/>
  <c r="F103" i="9"/>
  <c r="E103" i="9"/>
  <c r="D103" i="9"/>
  <c r="C103" i="9"/>
  <c r="B103" i="9"/>
  <c r="UB102" i="9"/>
  <c r="UA102" i="9"/>
  <c r="TZ102" i="9"/>
  <c r="TY102" i="9"/>
  <c r="TX102" i="9"/>
  <c r="TW102" i="9"/>
  <c r="TV102" i="9"/>
  <c r="TU102" i="9"/>
  <c r="TT102" i="9"/>
  <c r="TS102" i="9"/>
  <c r="TR102" i="9"/>
  <c r="TQ102" i="9"/>
  <c r="TP102" i="9"/>
  <c r="TO102" i="9"/>
  <c r="TN102" i="9"/>
  <c r="TM102" i="9"/>
  <c r="TL102" i="9"/>
  <c r="TK102" i="9"/>
  <c r="TJ102" i="9"/>
  <c r="TI102" i="9"/>
  <c r="TH102" i="9"/>
  <c r="TG102" i="9"/>
  <c r="TF102" i="9"/>
  <c r="TE102" i="9"/>
  <c r="TD102" i="9"/>
  <c r="TC102" i="9"/>
  <c r="TB102" i="9"/>
  <c r="TA102" i="9"/>
  <c r="SZ102" i="9"/>
  <c r="SY102" i="9"/>
  <c r="SX102" i="9"/>
  <c r="SW102" i="9"/>
  <c r="SV102" i="9"/>
  <c r="SU102" i="9"/>
  <c r="ST102" i="9"/>
  <c r="SS102" i="9"/>
  <c r="SR102" i="9"/>
  <c r="SQ102" i="9"/>
  <c r="SP102" i="9"/>
  <c r="SO102" i="9"/>
  <c r="SN102" i="9"/>
  <c r="SM102" i="9"/>
  <c r="SL102" i="9"/>
  <c r="SK102" i="9"/>
  <c r="SJ102" i="9"/>
  <c r="SI102" i="9"/>
  <c r="SH102" i="9"/>
  <c r="SG102" i="9"/>
  <c r="SF102" i="9"/>
  <c r="SE102" i="9"/>
  <c r="SD102" i="9"/>
  <c r="SC102" i="9"/>
  <c r="SB102" i="9"/>
  <c r="SA102" i="9"/>
  <c r="RZ102" i="9"/>
  <c r="RY102" i="9"/>
  <c r="RX102" i="9"/>
  <c r="RW102" i="9"/>
  <c r="RV102" i="9"/>
  <c r="RU102" i="9"/>
  <c r="RT102" i="9"/>
  <c r="RS102" i="9"/>
  <c r="RR102" i="9"/>
  <c r="RQ102" i="9"/>
  <c r="RP102" i="9"/>
  <c r="RO102" i="9"/>
  <c r="RN102" i="9"/>
  <c r="RM102" i="9"/>
  <c r="RL102" i="9"/>
  <c r="RK102" i="9"/>
  <c r="RJ102" i="9"/>
  <c r="RI102" i="9"/>
  <c r="RH102" i="9"/>
  <c r="RG102" i="9"/>
  <c r="RF102" i="9"/>
  <c r="RE102" i="9"/>
  <c r="RD102" i="9"/>
  <c r="RC102" i="9"/>
  <c r="RB102" i="9"/>
  <c r="RA102" i="9"/>
  <c r="QZ102" i="9"/>
  <c r="QY102" i="9"/>
  <c r="QX102" i="9"/>
  <c r="QW102" i="9"/>
  <c r="QV102" i="9"/>
  <c r="QU102" i="9"/>
  <c r="QT102" i="9"/>
  <c r="QS102" i="9"/>
  <c r="QR102" i="9"/>
  <c r="QQ102" i="9"/>
  <c r="QP102" i="9"/>
  <c r="QO102" i="9"/>
  <c r="QN102" i="9"/>
  <c r="QM102" i="9"/>
  <c r="QL102" i="9"/>
  <c r="QK102" i="9"/>
  <c r="QJ102" i="9"/>
  <c r="QI102" i="9"/>
  <c r="QH102" i="9"/>
  <c r="QG102" i="9"/>
  <c r="QF102" i="9"/>
  <c r="QE102" i="9"/>
  <c r="QD102" i="9"/>
  <c r="QC102" i="9"/>
  <c r="QB102" i="9"/>
  <c r="QA102" i="9"/>
  <c r="PZ102" i="9"/>
  <c r="PY102" i="9"/>
  <c r="PX102" i="9"/>
  <c r="PW102" i="9"/>
  <c r="PV102" i="9"/>
  <c r="PU102" i="9"/>
  <c r="PT102" i="9"/>
  <c r="PS102" i="9"/>
  <c r="PR102" i="9"/>
  <c r="PQ102" i="9"/>
  <c r="PP102" i="9"/>
  <c r="PO102" i="9"/>
  <c r="PN102" i="9"/>
  <c r="PM102" i="9"/>
  <c r="PL102" i="9"/>
  <c r="PK102" i="9"/>
  <c r="PJ102" i="9"/>
  <c r="PI102" i="9"/>
  <c r="PH102" i="9"/>
  <c r="PG102" i="9"/>
  <c r="PF102" i="9"/>
  <c r="PE102" i="9"/>
  <c r="PD102" i="9"/>
  <c r="PC102" i="9"/>
  <c r="PB102" i="9"/>
  <c r="PA102" i="9"/>
  <c r="OZ102" i="9"/>
  <c r="OY102" i="9"/>
  <c r="OX102" i="9"/>
  <c r="OW102" i="9"/>
  <c r="OV102" i="9"/>
  <c r="OU102" i="9"/>
  <c r="OT102" i="9"/>
  <c r="OS102" i="9"/>
  <c r="OR102" i="9"/>
  <c r="OQ102" i="9"/>
  <c r="OP102" i="9"/>
  <c r="OO102" i="9"/>
  <c r="ON102" i="9"/>
  <c r="OM102" i="9"/>
  <c r="OL102" i="9"/>
  <c r="OK102" i="9"/>
  <c r="OJ102" i="9"/>
  <c r="OI102" i="9"/>
  <c r="OH102" i="9"/>
  <c r="OG102" i="9"/>
  <c r="OF102" i="9"/>
  <c r="OE102" i="9"/>
  <c r="OD102" i="9"/>
  <c r="OC102" i="9"/>
  <c r="OB102" i="9"/>
  <c r="OA102" i="9"/>
  <c r="NZ102" i="9"/>
  <c r="NY102" i="9"/>
  <c r="NX102" i="9"/>
  <c r="NW102" i="9"/>
  <c r="NV102" i="9"/>
  <c r="NU102" i="9"/>
  <c r="NT102" i="9"/>
  <c r="NS102" i="9"/>
  <c r="NR102" i="9"/>
  <c r="NQ102" i="9"/>
  <c r="NP102" i="9"/>
  <c r="NO102" i="9"/>
  <c r="NN102" i="9"/>
  <c r="NM102" i="9"/>
  <c r="NL102" i="9"/>
  <c r="NK102" i="9"/>
  <c r="NJ102" i="9"/>
  <c r="NI102" i="9"/>
  <c r="NH102" i="9"/>
  <c r="NG102" i="9"/>
  <c r="NF102" i="9"/>
  <c r="NE102" i="9"/>
  <c r="ND102" i="9"/>
  <c r="NC102" i="9"/>
  <c r="NB102" i="9"/>
  <c r="NA102" i="9"/>
  <c r="MZ102" i="9"/>
  <c r="MY102" i="9"/>
  <c r="MX102" i="9"/>
  <c r="MW102" i="9"/>
  <c r="MV102" i="9"/>
  <c r="MU102" i="9"/>
  <c r="MT102" i="9"/>
  <c r="MS102" i="9"/>
  <c r="MR102" i="9"/>
  <c r="MQ102" i="9"/>
  <c r="MP102" i="9"/>
  <c r="MO102" i="9"/>
  <c r="MN102" i="9"/>
  <c r="MM102" i="9"/>
  <c r="ML102" i="9"/>
  <c r="MK102" i="9"/>
  <c r="MJ102" i="9"/>
  <c r="MI102" i="9"/>
  <c r="MH102" i="9"/>
  <c r="MG102" i="9"/>
  <c r="MF102" i="9"/>
  <c r="ME102" i="9"/>
  <c r="MD102" i="9"/>
  <c r="MC102" i="9"/>
  <c r="MB102" i="9"/>
  <c r="MA102" i="9"/>
  <c r="LZ102" i="9"/>
  <c r="LY102" i="9"/>
  <c r="LX102" i="9"/>
  <c r="LW102" i="9"/>
  <c r="LV102" i="9"/>
  <c r="LU102" i="9"/>
  <c r="LT102" i="9"/>
  <c r="LS102" i="9"/>
  <c r="LR102" i="9"/>
  <c r="LQ102" i="9"/>
  <c r="LP102" i="9"/>
  <c r="LO102" i="9"/>
  <c r="LN102" i="9"/>
  <c r="LM102" i="9"/>
  <c r="LL102" i="9"/>
  <c r="LK102" i="9"/>
  <c r="LJ102" i="9"/>
  <c r="LI102" i="9"/>
  <c r="LH102" i="9"/>
  <c r="LG102" i="9"/>
  <c r="LF102" i="9"/>
  <c r="LE102" i="9"/>
  <c r="LD102" i="9"/>
  <c r="LC102" i="9"/>
  <c r="LB102" i="9"/>
  <c r="LA102" i="9"/>
  <c r="KZ102" i="9"/>
  <c r="KY102" i="9"/>
  <c r="KX102" i="9"/>
  <c r="KW102" i="9"/>
  <c r="KV102" i="9"/>
  <c r="KU102" i="9"/>
  <c r="KT102" i="9"/>
  <c r="KS102" i="9"/>
  <c r="KR102" i="9"/>
  <c r="KQ102" i="9"/>
  <c r="KP102" i="9"/>
  <c r="KO102" i="9"/>
  <c r="KN102" i="9"/>
  <c r="KM102" i="9"/>
  <c r="KL102" i="9"/>
  <c r="KK102" i="9"/>
  <c r="KJ102" i="9"/>
  <c r="KI102" i="9"/>
  <c r="KH102" i="9"/>
  <c r="KG102" i="9"/>
  <c r="KF102" i="9"/>
  <c r="KE102" i="9"/>
  <c r="KD102" i="9"/>
  <c r="KC102" i="9"/>
  <c r="KB102" i="9"/>
  <c r="KA102" i="9"/>
  <c r="JZ102" i="9"/>
  <c r="JY102" i="9"/>
  <c r="JX102" i="9"/>
  <c r="JW102" i="9"/>
  <c r="JV102" i="9"/>
  <c r="JU102" i="9"/>
  <c r="JT102" i="9"/>
  <c r="JS102" i="9"/>
  <c r="JR102" i="9"/>
  <c r="JQ102" i="9"/>
  <c r="JP102" i="9"/>
  <c r="JO102" i="9"/>
  <c r="JN102" i="9"/>
  <c r="JM102" i="9"/>
  <c r="JL102" i="9"/>
  <c r="JK102" i="9"/>
  <c r="JJ102" i="9"/>
  <c r="JI102" i="9"/>
  <c r="JH102" i="9"/>
  <c r="JG102" i="9"/>
  <c r="JF102" i="9"/>
  <c r="JE102" i="9"/>
  <c r="JD102" i="9"/>
  <c r="JC102" i="9"/>
  <c r="JB102" i="9"/>
  <c r="JA102" i="9"/>
  <c r="IZ102" i="9"/>
  <c r="IY102" i="9"/>
  <c r="IX102" i="9"/>
  <c r="IW102" i="9"/>
  <c r="IV102" i="9"/>
  <c r="IU102" i="9"/>
  <c r="IT102" i="9"/>
  <c r="IS102" i="9"/>
  <c r="IR102" i="9"/>
  <c r="IQ102" i="9"/>
  <c r="IP102" i="9"/>
  <c r="IO102" i="9"/>
  <c r="IN102" i="9"/>
  <c r="IM102" i="9"/>
  <c r="IL102" i="9"/>
  <c r="IK102" i="9"/>
  <c r="IJ102" i="9"/>
  <c r="II102" i="9"/>
  <c r="IH102" i="9"/>
  <c r="IG102" i="9"/>
  <c r="IF102" i="9"/>
  <c r="IE102" i="9"/>
  <c r="ID102" i="9"/>
  <c r="IC102" i="9"/>
  <c r="IB102" i="9"/>
  <c r="IA102" i="9"/>
  <c r="HZ102" i="9"/>
  <c r="HY102" i="9"/>
  <c r="HX102" i="9"/>
  <c r="HW102" i="9"/>
  <c r="HV102" i="9"/>
  <c r="HU102" i="9"/>
  <c r="HT102" i="9"/>
  <c r="HS102" i="9"/>
  <c r="HR102" i="9"/>
  <c r="HQ102" i="9"/>
  <c r="HP102" i="9"/>
  <c r="HO102" i="9"/>
  <c r="HN102" i="9"/>
  <c r="HM102" i="9"/>
  <c r="HL102" i="9"/>
  <c r="HK102" i="9"/>
  <c r="HJ102" i="9"/>
  <c r="HI102" i="9"/>
  <c r="HH102" i="9"/>
  <c r="HG102" i="9"/>
  <c r="HF102" i="9"/>
  <c r="HE102" i="9"/>
  <c r="HD102" i="9"/>
  <c r="HC102" i="9"/>
  <c r="HB102" i="9"/>
  <c r="HA102" i="9"/>
  <c r="GZ102" i="9"/>
  <c r="GY102" i="9"/>
  <c r="GX102" i="9"/>
  <c r="GW102" i="9"/>
  <c r="GV102" i="9"/>
  <c r="GU102" i="9"/>
  <c r="GT102" i="9"/>
  <c r="GS102" i="9"/>
  <c r="GR102" i="9"/>
  <c r="GQ102" i="9"/>
  <c r="GP102" i="9"/>
  <c r="GO102" i="9"/>
  <c r="GN102" i="9"/>
  <c r="GM102" i="9"/>
  <c r="GL102" i="9"/>
  <c r="GK102" i="9"/>
  <c r="GJ102" i="9"/>
  <c r="GI102" i="9"/>
  <c r="GH102" i="9"/>
  <c r="GG102" i="9"/>
  <c r="GF102" i="9"/>
  <c r="GE102" i="9"/>
  <c r="GD102" i="9"/>
  <c r="GC102" i="9"/>
  <c r="GB102" i="9"/>
  <c r="GA102" i="9"/>
  <c r="FZ102" i="9"/>
  <c r="FY102" i="9"/>
  <c r="FX102" i="9"/>
  <c r="FW102" i="9"/>
  <c r="FV102" i="9"/>
  <c r="FU102" i="9"/>
  <c r="FT102" i="9"/>
  <c r="FS102" i="9"/>
  <c r="FR102" i="9"/>
  <c r="FQ102" i="9"/>
  <c r="FP102" i="9"/>
  <c r="FO102" i="9"/>
  <c r="FN102" i="9"/>
  <c r="FM102" i="9"/>
  <c r="FL102" i="9"/>
  <c r="FK102" i="9"/>
  <c r="FJ102" i="9"/>
  <c r="FI102" i="9"/>
  <c r="FH102" i="9"/>
  <c r="FG102" i="9"/>
  <c r="FF102" i="9"/>
  <c r="FE102" i="9"/>
  <c r="FD102" i="9"/>
  <c r="FC102" i="9"/>
  <c r="FB102" i="9"/>
  <c r="FA102" i="9"/>
  <c r="EZ102" i="9"/>
  <c r="EY102" i="9"/>
  <c r="EX102" i="9"/>
  <c r="EW102" i="9"/>
  <c r="EV102" i="9"/>
  <c r="EU102" i="9"/>
  <c r="ET102" i="9"/>
  <c r="ES102" i="9"/>
  <c r="ER102" i="9"/>
  <c r="EQ102" i="9"/>
  <c r="EP102" i="9"/>
  <c r="EO102" i="9"/>
  <c r="EN102" i="9"/>
  <c r="EM102" i="9"/>
  <c r="EL102" i="9"/>
  <c r="EK102" i="9"/>
  <c r="EJ102" i="9"/>
  <c r="EI102" i="9"/>
  <c r="EH102" i="9"/>
  <c r="EG102" i="9"/>
  <c r="EF102" i="9"/>
  <c r="EE102" i="9"/>
  <c r="ED102" i="9"/>
  <c r="EC102" i="9"/>
  <c r="EB102" i="9"/>
  <c r="EA102" i="9"/>
  <c r="DZ102" i="9"/>
  <c r="DY102" i="9"/>
  <c r="DX102" i="9"/>
  <c r="DW102" i="9"/>
  <c r="DV102" i="9"/>
  <c r="DU102" i="9"/>
  <c r="DT102" i="9"/>
  <c r="DS102" i="9"/>
  <c r="DR102" i="9"/>
  <c r="DQ102" i="9"/>
  <c r="DP102" i="9"/>
  <c r="DO102" i="9"/>
  <c r="DN102" i="9"/>
  <c r="DM102" i="9"/>
  <c r="DL102" i="9"/>
  <c r="DK102" i="9"/>
  <c r="DJ102" i="9"/>
  <c r="DI102" i="9"/>
  <c r="DH102" i="9"/>
  <c r="DG102" i="9"/>
  <c r="DF102" i="9"/>
  <c r="DE102" i="9"/>
  <c r="DD102" i="9"/>
  <c r="DC102" i="9"/>
  <c r="DB102" i="9"/>
  <c r="DA102" i="9"/>
  <c r="CZ102" i="9"/>
  <c r="CY102" i="9"/>
  <c r="CX102" i="9"/>
  <c r="CW102" i="9"/>
  <c r="CV102" i="9"/>
  <c r="CU102" i="9"/>
  <c r="CT102" i="9"/>
  <c r="CS102" i="9"/>
  <c r="CR102" i="9"/>
  <c r="CQ102" i="9"/>
  <c r="CP102" i="9"/>
  <c r="CO102" i="9"/>
  <c r="CN102" i="9"/>
  <c r="CM102" i="9"/>
  <c r="CL102" i="9"/>
  <c r="CK102" i="9"/>
  <c r="CJ102" i="9"/>
  <c r="CI102" i="9"/>
  <c r="CH102" i="9"/>
  <c r="CG102" i="9"/>
  <c r="CF102" i="9"/>
  <c r="CE102" i="9"/>
  <c r="CD102" i="9"/>
  <c r="CC102" i="9"/>
  <c r="CB102" i="9"/>
  <c r="CA102" i="9"/>
  <c r="BZ102" i="9"/>
  <c r="BY102" i="9"/>
  <c r="BX102" i="9"/>
  <c r="BW102" i="9"/>
  <c r="BV102" i="9"/>
  <c r="BU102" i="9"/>
  <c r="BT102" i="9"/>
  <c r="BS102" i="9"/>
  <c r="BR102" i="9"/>
  <c r="BQ102" i="9"/>
  <c r="BP102" i="9"/>
  <c r="BO102" i="9"/>
  <c r="BN102" i="9"/>
  <c r="BM102" i="9"/>
  <c r="BL102" i="9"/>
  <c r="BK102" i="9"/>
  <c r="BJ102" i="9"/>
  <c r="BI102" i="9"/>
  <c r="BH102" i="9"/>
  <c r="BG102" i="9"/>
  <c r="BF102" i="9"/>
  <c r="BE102" i="9"/>
  <c r="BD102" i="9"/>
  <c r="BC102" i="9"/>
  <c r="BB102" i="9"/>
  <c r="BA102" i="9"/>
  <c r="AZ102" i="9"/>
  <c r="AY102" i="9"/>
  <c r="AX102" i="9"/>
  <c r="AW102" i="9"/>
  <c r="AV102" i="9"/>
  <c r="AU102" i="9"/>
  <c r="AT102" i="9"/>
  <c r="AS102" i="9"/>
  <c r="AR102" i="9"/>
  <c r="AQ102" i="9"/>
  <c r="AP102" i="9"/>
  <c r="AO102" i="9"/>
  <c r="AN102" i="9"/>
  <c r="AM102" i="9"/>
  <c r="AL102" i="9"/>
  <c r="AK102" i="9"/>
  <c r="AJ102" i="9"/>
  <c r="AI102" i="9"/>
  <c r="AH102" i="9"/>
  <c r="AG102" i="9"/>
  <c r="AF102" i="9"/>
  <c r="AE102" i="9"/>
  <c r="AD102" i="9"/>
  <c r="AC102" i="9"/>
  <c r="AB102" i="9"/>
  <c r="AA102" i="9"/>
  <c r="Z102" i="9"/>
  <c r="Y102" i="9"/>
  <c r="X102" i="9"/>
  <c r="W102" i="9"/>
  <c r="V102" i="9"/>
  <c r="U102" i="9"/>
  <c r="T102" i="9"/>
  <c r="S102" i="9"/>
  <c r="R102" i="9"/>
  <c r="Q102" i="9"/>
  <c r="P102" i="9"/>
  <c r="O102" i="9"/>
  <c r="N102" i="9"/>
  <c r="M102" i="9"/>
  <c r="L102" i="9"/>
  <c r="K102" i="9"/>
  <c r="J102" i="9"/>
  <c r="I102" i="9"/>
  <c r="H102" i="9"/>
  <c r="G102" i="9"/>
  <c r="F102" i="9"/>
  <c r="E102" i="9"/>
  <c r="D102" i="9"/>
  <c r="C102" i="9"/>
  <c r="B102" i="9"/>
  <c r="UB101" i="9"/>
  <c r="UA101" i="9"/>
  <c r="TZ101" i="9"/>
  <c r="TY101" i="9"/>
  <c r="TX101" i="9"/>
  <c r="TW101" i="9"/>
  <c r="TV101" i="9"/>
  <c r="TU101" i="9"/>
  <c r="TT101" i="9"/>
  <c r="TS101" i="9"/>
  <c r="TR101" i="9"/>
  <c r="TQ101" i="9"/>
  <c r="TP101" i="9"/>
  <c r="TO101" i="9"/>
  <c r="TN101" i="9"/>
  <c r="TM101" i="9"/>
  <c r="TL101" i="9"/>
  <c r="TK101" i="9"/>
  <c r="TJ101" i="9"/>
  <c r="TI101" i="9"/>
  <c r="TH101" i="9"/>
  <c r="TG101" i="9"/>
  <c r="TF101" i="9"/>
  <c r="TE101" i="9"/>
  <c r="TD101" i="9"/>
  <c r="TC101" i="9"/>
  <c r="TB101" i="9"/>
  <c r="TA101" i="9"/>
  <c r="SZ101" i="9"/>
  <c r="SY101" i="9"/>
  <c r="SX101" i="9"/>
  <c r="SW101" i="9"/>
  <c r="SV101" i="9"/>
  <c r="SU101" i="9"/>
  <c r="ST101" i="9"/>
  <c r="SS101" i="9"/>
  <c r="SR101" i="9"/>
  <c r="SQ101" i="9"/>
  <c r="SP101" i="9"/>
  <c r="SO101" i="9"/>
  <c r="SN101" i="9"/>
  <c r="SM101" i="9"/>
  <c r="SL101" i="9"/>
  <c r="SK101" i="9"/>
  <c r="SJ101" i="9"/>
  <c r="SI101" i="9"/>
  <c r="SH101" i="9"/>
  <c r="SG101" i="9"/>
  <c r="SF101" i="9"/>
  <c r="SE101" i="9"/>
  <c r="SD101" i="9"/>
  <c r="SC101" i="9"/>
  <c r="SB101" i="9"/>
  <c r="SA101" i="9"/>
  <c r="RZ101" i="9"/>
  <c r="RY101" i="9"/>
  <c r="RX101" i="9"/>
  <c r="RW101" i="9"/>
  <c r="RV101" i="9"/>
  <c r="RU101" i="9"/>
  <c r="RT101" i="9"/>
  <c r="RS101" i="9"/>
  <c r="RR101" i="9"/>
  <c r="RQ101" i="9"/>
  <c r="RP101" i="9"/>
  <c r="RO101" i="9"/>
  <c r="RN101" i="9"/>
  <c r="RM101" i="9"/>
  <c r="RL101" i="9"/>
  <c r="RK101" i="9"/>
  <c r="RJ101" i="9"/>
  <c r="RI101" i="9"/>
  <c r="RH101" i="9"/>
  <c r="RG101" i="9"/>
  <c r="RF101" i="9"/>
  <c r="RE101" i="9"/>
  <c r="RD101" i="9"/>
  <c r="RC101" i="9"/>
  <c r="RB101" i="9"/>
  <c r="RA101" i="9"/>
  <c r="QZ101" i="9"/>
  <c r="QY101" i="9"/>
  <c r="QX101" i="9"/>
  <c r="QW101" i="9"/>
  <c r="QV101" i="9"/>
  <c r="QU101" i="9"/>
  <c r="QT101" i="9"/>
  <c r="QS101" i="9"/>
  <c r="QR101" i="9"/>
  <c r="QQ101" i="9"/>
  <c r="QP101" i="9"/>
  <c r="QO101" i="9"/>
  <c r="QN101" i="9"/>
  <c r="QM101" i="9"/>
  <c r="QL101" i="9"/>
  <c r="QK101" i="9"/>
  <c r="QJ101" i="9"/>
  <c r="QI101" i="9"/>
  <c r="QH101" i="9"/>
  <c r="QG101" i="9"/>
  <c r="QF101" i="9"/>
  <c r="QE101" i="9"/>
  <c r="QD101" i="9"/>
  <c r="QC101" i="9"/>
  <c r="QB101" i="9"/>
  <c r="QA101" i="9"/>
  <c r="PZ101" i="9"/>
  <c r="PY101" i="9"/>
  <c r="PX101" i="9"/>
  <c r="PW101" i="9"/>
  <c r="PV101" i="9"/>
  <c r="PU101" i="9"/>
  <c r="PT101" i="9"/>
  <c r="PS101" i="9"/>
  <c r="PR101" i="9"/>
  <c r="PQ101" i="9"/>
  <c r="PP101" i="9"/>
  <c r="PO101" i="9"/>
  <c r="PN101" i="9"/>
  <c r="PM101" i="9"/>
  <c r="PL101" i="9"/>
  <c r="PK101" i="9"/>
  <c r="PJ101" i="9"/>
  <c r="PI101" i="9"/>
  <c r="PH101" i="9"/>
  <c r="PG101" i="9"/>
  <c r="PF101" i="9"/>
  <c r="PE101" i="9"/>
  <c r="PD101" i="9"/>
  <c r="PC101" i="9"/>
  <c r="PB101" i="9"/>
  <c r="PA101" i="9"/>
  <c r="OZ101" i="9"/>
  <c r="OY101" i="9"/>
  <c r="OX101" i="9"/>
  <c r="OW101" i="9"/>
  <c r="OV101" i="9"/>
  <c r="OU101" i="9"/>
  <c r="OT101" i="9"/>
  <c r="OS101" i="9"/>
  <c r="OR101" i="9"/>
  <c r="OQ101" i="9"/>
  <c r="OP101" i="9"/>
  <c r="OO101" i="9"/>
  <c r="ON101" i="9"/>
  <c r="OM101" i="9"/>
  <c r="OL101" i="9"/>
  <c r="OK101" i="9"/>
  <c r="OJ101" i="9"/>
  <c r="OI101" i="9"/>
  <c r="OH101" i="9"/>
  <c r="OG101" i="9"/>
  <c r="OF101" i="9"/>
  <c r="OE101" i="9"/>
  <c r="OD101" i="9"/>
  <c r="OC101" i="9"/>
  <c r="OB101" i="9"/>
  <c r="OA101" i="9"/>
  <c r="NZ101" i="9"/>
  <c r="NY101" i="9"/>
  <c r="NX101" i="9"/>
  <c r="NW101" i="9"/>
  <c r="NV101" i="9"/>
  <c r="NU101" i="9"/>
  <c r="NT101" i="9"/>
  <c r="NS101" i="9"/>
  <c r="NR101" i="9"/>
  <c r="NQ101" i="9"/>
  <c r="NP101" i="9"/>
  <c r="NO101" i="9"/>
  <c r="NN101" i="9"/>
  <c r="NM101" i="9"/>
  <c r="NL101" i="9"/>
  <c r="NK101" i="9"/>
  <c r="NJ101" i="9"/>
  <c r="NI101" i="9"/>
  <c r="NH101" i="9"/>
  <c r="NG101" i="9"/>
  <c r="NF101" i="9"/>
  <c r="NE101" i="9"/>
  <c r="ND101" i="9"/>
  <c r="NC101" i="9"/>
  <c r="NB101" i="9"/>
  <c r="NA101" i="9"/>
  <c r="MZ101" i="9"/>
  <c r="MY101" i="9"/>
  <c r="MX101" i="9"/>
  <c r="MW101" i="9"/>
  <c r="MV101" i="9"/>
  <c r="MU101" i="9"/>
  <c r="MT101" i="9"/>
  <c r="MS101" i="9"/>
  <c r="MR101" i="9"/>
  <c r="MQ101" i="9"/>
  <c r="MP101" i="9"/>
  <c r="MO101" i="9"/>
  <c r="MN101" i="9"/>
  <c r="MM101" i="9"/>
  <c r="ML101" i="9"/>
  <c r="MK101" i="9"/>
  <c r="MJ101" i="9"/>
  <c r="MI101" i="9"/>
  <c r="MH101" i="9"/>
  <c r="MG101" i="9"/>
  <c r="MF101" i="9"/>
  <c r="ME101" i="9"/>
  <c r="MD101" i="9"/>
  <c r="MC101" i="9"/>
  <c r="MB101" i="9"/>
  <c r="MA101" i="9"/>
  <c r="LZ101" i="9"/>
  <c r="LY101" i="9"/>
  <c r="LX101" i="9"/>
  <c r="LW101" i="9"/>
  <c r="LV101" i="9"/>
  <c r="LU101" i="9"/>
  <c r="LT101" i="9"/>
  <c r="LS101" i="9"/>
  <c r="LR101" i="9"/>
  <c r="LQ101" i="9"/>
  <c r="LP101" i="9"/>
  <c r="LO101" i="9"/>
  <c r="LN101" i="9"/>
  <c r="LM101" i="9"/>
  <c r="LL101" i="9"/>
  <c r="LK101" i="9"/>
  <c r="LJ101" i="9"/>
  <c r="LI101" i="9"/>
  <c r="LH101" i="9"/>
  <c r="LG101" i="9"/>
  <c r="LF101" i="9"/>
  <c r="LE101" i="9"/>
  <c r="LD101" i="9"/>
  <c r="LC101" i="9"/>
  <c r="LB101" i="9"/>
  <c r="LA101" i="9"/>
  <c r="KZ101" i="9"/>
  <c r="KY101" i="9"/>
  <c r="KX101" i="9"/>
  <c r="KW101" i="9"/>
  <c r="KV101" i="9"/>
  <c r="KU101" i="9"/>
  <c r="KT101" i="9"/>
  <c r="KS101" i="9"/>
  <c r="KR101" i="9"/>
  <c r="KQ101" i="9"/>
  <c r="KP101" i="9"/>
  <c r="KO101" i="9"/>
  <c r="KN101" i="9"/>
  <c r="KM101" i="9"/>
  <c r="KL101" i="9"/>
  <c r="KK101" i="9"/>
  <c r="KJ101" i="9"/>
  <c r="KI101" i="9"/>
  <c r="KH101" i="9"/>
  <c r="KG101" i="9"/>
  <c r="KF101" i="9"/>
  <c r="KE101" i="9"/>
  <c r="KD101" i="9"/>
  <c r="KC101" i="9"/>
  <c r="KB101" i="9"/>
  <c r="KA101" i="9"/>
  <c r="JZ101" i="9"/>
  <c r="JY101" i="9"/>
  <c r="JX101" i="9"/>
  <c r="JW101" i="9"/>
  <c r="JV101" i="9"/>
  <c r="JU101" i="9"/>
  <c r="JT101" i="9"/>
  <c r="JS101" i="9"/>
  <c r="JR101" i="9"/>
  <c r="JQ101" i="9"/>
  <c r="JP101" i="9"/>
  <c r="JO101" i="9"/>
  <c r="JN101" i="9"/>
  <c r="JM101" i="9"/>
  <c r="JL101" i="9"/>
  <c r="JK101" i="9"/>
  <c r="JJ101" i="9"/>
  <c r="JI101" i="9"/>
  <c r="JH101" i="9"/>
  <c r="JG101" i="9"/>
  <c r="JF101" i="9"/>
  <c r="JE101" i="9"/>
  <c r="JD101" i="9"/>
  <c r="JC101" i="9"/>
  <c r="JB101" i="9"/>
  <c r="JA101" i="9"/>
  <c r="IZ101" i="9"/>
  <c r="IY101" i="9"/>
  <c r="IX101" i="9"/>
  <c r="IW101" i="9"/>
  <c r="IV101" i="9"/>
  <c r="IU101" i="9"/>
  <c r="IT101" i="9"/>
  <c r="IS101" i="9"/>
  <c r="IR101" i="9"/>
  <c r="IQ101" i="9"/>
  <c r="IP101" i="9"/>
  <c r="IO101" i="9"/>
  <c r="IN101" i="9"/>
  <c r="IM101" i="9"/>
  <c r="IL101" i="9"/>
  <c r="IK101" i="9"/>
  <c r="IJ101" i="9"/>
  <c r="II101" i="9"/>
  <c r="IH101" i="9"/>
  <c r="IG101" i="9"/>
  <c r="IF101" i="9"/>
  <c r="IE101" i="9"/>
  <c r="ID101" i="9"/>
  <c r="IC101" i="9"/>
  <c r="IB101" i="9"/>
  <c r="IA101" i="9"/>
  <c r="HZ101" i="9"/>
  <c r="HY101" i="9"/>
  <c r="HX101" i="9"/>
  <c r="HW101" i="9"/>
  <c r="HV101" i="9"/>
  <c r="HU101" i="9"/>
  <c r="HT101" i="9"/>
  <c r="HS101" i="9"/>
  <c r="HR101" i="9"/>
  <c r="HQ101" i="9"/>
  <c r="HP101" i="9"/>
  <c r="HO101" i="9"/>
  <c r="HN101" i="9"/>
  <c r="HM101" i="9"/>
  <c r="HL101" i="9"/>
  <c r="HK101" i="9"/>
  <c r="HJ101" i="9"/>
  <c r="HI101" i="9"/>
  <c r="HH101" i="9"/>
  <c r="HG101" i="9"/>
  <c r="HF101" i="9"/>
  <c r="HE101" i="9"/>
  <c r="HD101" i="9"/>
  <c r="HC101" i="9"/>
  <c r="HB101" i="9"/>
  <c r="HA101" i="9"/>
  <c r="GZ101" i="9"/>
  <c r="GY101" i="9"/>
  <c r="GX101" i="9"/>
  <c r="GW101" i="9"/>
  <c r="GV101" i="9"/>
  <c r="GU101" i="9"/>
  <c r="GT101" i="9"/>
  <c r="GS101" i="9"/>
  <c r="GR101" i="9"/>
  <c r="GQ101" i="9"/>
  <c r="GP101" i="9"/>
  <c r="GO101" i="9"/>
  <c r="GN101" i="9"/>
  <c r="GM101" i="9"/>
  <c r="GL101" i="9"/>
  <c r="GK101" i="9"/>
  <c r="GJ101" i="9"/>
  <c r="GI101" i="9"/>
  <c r="GH101" i="9"/>
  <c r="GG101" i="9"/>
  <c r="GF101" i="9"/>
  <c r="GE101" i="9"/>
  <c r="GD101" i="9"/>
  <c r="GC101" i="9"/>
  <c r="GB101" i="9"/>
  <c r="GA101" i="9"/>
  <c r="FZ101" i="9"/>
  <c r="FY101" i="9"/>
  <c r="FX101" i="9"/>
  <c r="FW101" i="9"/>
  <c r="FV101" i="9"/>
  <c r="FU101" i="9"/>
  <c r="FT101" i="9"/>
  <c r="FS101" i="9"/>
  <c r="FR101" i="9"/>
  <c r="FQ101" i="9"/>
  <c r="FP101" i="9"/>
  <c r="FO101" i="9"/>
  <c r="FN101" i="9"/>
  <c r="FM101" i="9"/>
  <c r="FL101" i="9"/>
  <c r="FK101" i="9"/>
  <c r="FJ101" i="9"/>
  <c r="FI101" i="9"/>
  <c r="FH101" i="9"/>
  <c r="FG101" i="9"/>
  <c r="FF101" i="9"/>
  <c r="FE101" i="9"/>
  <c r="FD101" i="9"/>
  <c r="FC101" i="9"/>
  <c r="FB101" i="9"/>
  <c r="FA101" i="9"/>
  <c r="EZ101" i="9"/>
  <c r="EY101" i="9"/>
  <c r="EX101" i="9"/>
  <c r="EW101" i="9"/>
  <c r="EV101" i="9"/>
  <c r="EU101" i="9"/>
  <c r="ET101" i="9"/>
  <c r="ES101" i="9"/>
  <c r="ER101" i="9"/>
  <c r="EQ101" i="9"/>
  <c r="EP101" i="9"/>
  <c r="EO101" i="9"/>
  <c r="EN101" i="9"/>
  <c r="EM101" i="9"/>
  <c r="EL101" i="9"/>
  <c r="EK101" i="9"/>
  <c r="EJ101" i="9"/>
  <c r="EI101" i="9"/>
  <c r="EH101" i="9"/>
  <c r="EG101" i="9"/>
  <c r="EF101" i="9"/>
  <c r="EE101" i="9"/>
  <c r="ED101" i="9"/>
  <c r="EC101" i="9"/>
  <c r="EB101" i="9"/>
  <c r="EA101" i="9"/>
  <c r="DZ101" i="9"/>
  <c r="DY101" i="9"/>
  <c r="DX101" i="9"/>
  <c r="DW101" i="9"/>
  <c r="DV101" i="9"/>
  <c r="DU101" i="9"/>
  <c r="DT101" i="9"/>
  <c r="DS101" i="9"/>
  <c r="DR101" i="9"/>
  <c r="DQ101" i="9"/>
  <c r="DP101" i="9"/>
  <c r="DO101" i="9"/>
  <c r="DN101" i="9"/>
  <c r="DM101" i="9"/>
  <c r="DL101" i="9"/>
  <c r="DK101" i="9"/>
  <c r="DJ101" i="9"/>
  <c r="DI101" i="9"/>
  <c r="DH101" i="9"/>
  <c r="DG101" i="9"/>
  <c r="DF101" i="9"/>
  <c r="DE101" i="9"/>
  <c r="DD101" i="9"/>
  <c r="DC101" i="9"/>
  <c r="DB101" i="9"/>
  <c r="DA101" i="9"/>
  <c r="CZ101" i="9"/>
  <c r="CY101" i="9"/>
  <c r="CX101" i="9"/>
  <c r="CW101" i="9"/>
  <c r="CV101" i="9"/>
  <c r="CU101" i="9"/>
  <c r="CT101" i="9"/>
  <c r="CS101" i="9"/>
  <c r="CR101" i="9"/>
  <c r="CQ101" i="9"/>
  <c r="CP101" i="9"/>
  <c r="CO101" i="9"/>
  <c r="CN101" i="9"/>
  <c r="CM101" i="9"/>
  <c r="CL101" i="9"/>
  <c r="CK101" i="9"/>
  <c r="CJ101" i="9"/>
  <c r="CI101" i="9"/>
  <c r="CH101" i="9"/>
  <c r="CG101" i="9"/>
  <c r="CF101" i="9"/>
  <c r="CE101" i="9"/>
  <c r="CD101" i="9"/>
  <c r="CC101" i="9"/>
  <c r="CB101" i="9"/>
  <c r="CA101" i="9"/>
  <c r="BZ101" i="9"/>
  <c r="BY101" i="9"/>
  <c r="BX101" i="9"/>
  <c r="BW101" i="9"/>
  <c r="BV101" i="9"/>
  <c r="BU101" i="9"/>
  <c r="BT101" i="9"/>
  <c r="BS101" i="9"/>
  <c r="BR101" i="9"/>
  <c r="BQ101" i="9"/>
  <c r="BP101" i="9"/>
  <c r="BO101" i="9"/>
  <c r="BN101" i="9"/>
  <c r="BM101" i="9"/>
  <c r="BL101" i="9"/>
  <c r="BK101" i="9"/>
  <c r="BJ101" i="9"/>
  <c r="BI101" i="9"/>
  <c r="BH101" i="9"/>
  <c r="BG101" i="9"/>
  <c r="BF101" i="9"/>
  <c r="BE101" i="9"/>
  <c r="BD101" i="9"/>
  <c r="BC101" i="9"/>
  <c r="BB101" i="9"/>
  <c r="BA101" i="9"/>
  <c r="AZ101" i="9"/>
  <c r="AY101" i="9"/>
  <c r="AX101" i="9"/>
  <c r="AW101" i="9"/>
  <c r="AV101" i="9"/>
  <c r="AU101" i="9"/>
  <c r="AT101" i="9"/>
  <c r="AS101" i="9"/>
  <c r="AR101" i="9"/>
  <c r="AQ101" i="9"/>
  <c r="AP101" i="9"/>
  <c r="AO101" i="9"/>
  <c r="AN101" i="9"/>
  <c r="AM101" i="9"/>
  <c r="AL101" i="9"/>
  <c r="AK101" i="9"/>
  <c r="AJ101" i="9"/>
  <c r="AI101" i="9"/>
  <c r="AH101" i="9"/>
  <c r="AG101" i="9"/>
  <c r="AF101" i="9"/>
  <c r="AE101" i="9"/>
  <c r="AD101" i="9"/>
  <c r="AC101" i="9"/>
  <c r="AB101" i="9"/>
  <c r="AA101" i="9"/>
  <c r="Z101" i="9"/>
  <c r="Y101" i="9"/>
  <c r="X101" i="9"/>
  <c r="W101" i="9"/>
  <c r="V101" i="9"/>
  <c r="U101" i="9"/>
  <c r="T101" i="9"/>
  <c r="S101" i="9"/>
  <c r="R101" i="9"/>
  <c r="Q101" i="9"/>
  <c r="P101" i="9"/>
  <c r="O101" i="9"/>
  <c r="N101" i="9"/>
  <c r="M101" i="9"/>
  <c r="L101" i="9"/>
  <c r="K101" i="9"/>
  <c r="J101" i="9"/>
  <c r="I101" i="9"/>
  <c r="H101" i="9"/>
  <c r="G101" i="9"/>
  <c r="F101" i="9"/>
  <c r="E101" i="9"/>
  <c r="D101" i="9"/>
  <c r="C101" i="9"/>
  <c r="B101" i="9"/>
  <c r="UB100" i="9"/>
  <c r="UA100" i="9"/>
  <c r="TZ100" i="9"/>
  <c r="TY100" i="9"/>
  <c r="TX100" i="9"/>
  <c r="TW100" i="9"/>
  <c r="TV100" i="9"/>
  <c r="TU100" i="9"/>
  <c r="TT100" i="9"/>
  <c r="TS100" i="9"/>
  <c r="TR100" i="9"/>
  <c r="TQ100" i="9"/>
  <c r="TP100" i="9"/>
  <c r="TO100" i="9"/>
  <c r="TN100" i="9"/>
  <c r="TM100" i="9"/>
  <c r="TL100" i="9"/>
  <c r="TK100" i="9"/>
  <c r="TJ100" i="9"/>
  <c r="TI100" i="9"/>
  <c r="TH100" i="9"/>
  <c r="TG100" i="9"/>
  <c r="TF100" i="9"/>
  <c r="TE100" i="9"/>
  <c r="TD100" i="9"/>
  <c r="TC100" i="9"/>
  <c r="TB100" i="9"/>
  <c r="TA100" i="9"/>
  <c r="SZ100" i="9"/>
  <c r="SY100" i="9"/>
  <c r="SX100" i="9"/>
  <c r="SW100" i="9"/>
  <c r="SV100" i="9"/>
  <c r="SU100" i="9"/>
  <c r="ST100" i="9"/>
  <c r="SS100" i="9"/>
  <c r="SR100" i="9"/>
  <c r="SQ100" i="9"/>
  <c r="SP100" i="9"/>
  <c r="SO100" i="9"/>
  <c r="SN100" i="9"/>
  <c r="SM100" i="9"/>
  <c r="SL100" i="9"/>
  <c r="SK100" i="9"/>
  <c r="SJ100" i="9"/>
  <c r="SI100" i="9"/>
  <c r="SH100" i="9"/>
  <c r="SG100" i="9"/>
  <c r="SF100" i="9"/>
  <c r="SE100" i="9"/>
  <c r="SD100" i="9"/>
  <c r="SC100" i="9"/>
  <c r="SB100" i="9"/>
  <c r="SA100" i="9"/>
  <c r="RZ100" i="9"/>
  <c r="RY100" i="9"/>
  <c r="RX100" i="9"/>
  <c r="RW100" i="9"/>
  <c r="RV100" i="9"/>
  <c r="RU100" i="9"/>
  <c r="RT100" i="9"/>
  <c r="RS100" i="9"/>
  <c r="RR100" i="9"/>
  <c r="RQ100" i="9"/>
  <c r="RP100" i="9"/>
  <c r="RO100" i="9"/>
  <c r="RN100" i="9"/>
  <c r="RM100" i="9"/>
  <c r="RL100" i="9"/>
  <c r="RK100" i="9"/>
  <c r="RJ100" i="9"/>
  <c r="RI100" i="9"/>
  <c r="RH100" i="9"/>
  <c r="RG100" i="9"/>
  <c r="RF100" i="9"/>
  <c r="RE100" i="9"/>
  <c r="RD100" i="9"/>
  <c r="RC100" i="9"/>
  <c r="RB100" i="9"/>
  <c r="RA100" i="9"/>
  <c r="QZ100" i="9"/>
  <c r="QY100" i="9"/>
  <c r="QX100" i="9"/>
  <c r="QW100" i="9"/>
  <c r="QV100" i="9"/>
  <c r="QU100" i="9"/>
  <c r="QT100" i="9"/>
  <c r="QS100" i="9"/>
  <c r="QR100" i="9"/>
  <c r="QQ100" i="9"/>
  <c r="QP100" i="9"/>
  <c r="QO100" i="9"/>
  <c r="QN100" i="9"/>
  <c r="QM100" i="9"/>
  <c r="QL100" i="9"/>
  <c r="QK100" i="9"/>
  <c r="QJ100" i="9"/>
  <c r="QI100" i="9"/>
  <c r="QH100" i="9"/>
  <c r="QG100" i="9"/>
  <c r="QF100" i="9"/>
  <c r="QE100" i="9"/>
  <c r="QD100" i="9"/>
  <c r="QC100" i="9"/>
  <c r="QB100" i="9"/>
  <c r="QA100" i="9"/>
  <c r="PZ100" i="9"/>
  <c r="PY100" i="9"/>
  <c r="PX100" i="9"/>
  <c r="PW100" i="9"/>
  <c r="PV100" i="9"/>
  <c r="PU100" i="9"/>
  <c r="PT100" i="9"/>
  <c r="PS100" i="9"/>
  <c r="PR100" i="9"/>
  <c r="PQ100" i="9"/>
  <c r="PP100" i="9"/>
  <c r="PO100" i="9"/>
  <c r="PN100" i="9"/>
  <c r="PM100" i="9"/>
  <c r="PL100" i="9"/>
  <c r="PK100" i="9"/>
  <c r="PJ100" i="9"/>
  <c r="PI100" i="9"/>
  <c r="PH100" i="9"/>
  <c r="PG100" i="9"/>
  <c r="PF100" i="9"/>
  <c r="PE100" i="9"/>
  <c r="PD100" i="9"/>
  <c r="PC100" i="9"/>
  <c r="PB100" i="9"/>
  <c r="PA100" i="9"/>
  <c r="OZ100" i="9"/>
  <c r="OY100" i="9"/>
  <c r="OX100" i="9"/>
  <c r="OW100" i="9"/>
  <c r="OV100" i="9"/>
  <c r="OU100" i="9"/>
  <c r="OT100" i="9"/>
  <c r="OS100" i="9"/>
  <c r="OR100" i="9"/>
  <c r="OQ100" i="9"/>
  <c r="OP100" i="9"/>
  <c r="OO100" i="9"/>
  <c r="ON100" i="9"/>
  <c r="OM100" i="9"/>
  <c r="OL100" i="9"/>
  <c r="OK100" i="9"/>
  <c r="OJ100" i="9"/>
  <c r="OI100" i="9"/>
  <c r="OH100" i="9"/>
  <c r="OG100" i="9"/>
  <c r="OF100" i="9"/>
  <c r="OE100" i="9"/>
  <c r="OD100" i="9"/>
  <c r="OC100" i="9"/>
  <c r="OB100" i="9"/>
  <c r="OA100" i="9"/>
  <c r="NZ100" i="9"/>
  <c r="NY100" i="9"/>
  <c r="NX100" i="9"/>
  <c r="NW100" i="9"/>
  <c r="NV100" i="9"/>
  <c r="NU100" i="9"/>
  <c r="NT100" i="9"/>
  <c r="NS100" i="9"/>
  <c r="NR100" i="9"/>
  <c r="NQ100" i="9"/>
  <c r="NP100" i="9"/>
  <c r="NO100" i="9"/>
  <c r="NN100" i="9"/>
  <c r="NM100" i="9"/>
  <c r="NL100" i="9"/>
  <c r="NK100" i="9"/>
  <c r="NJ100" i="9"/>
  <c r="NI100" i="9"/>
  <c r="NH100" i="9"/>
  <c r="NG100" i="9"/>
  <c r="NF100" i="9"/>
  <c r="NE100" i="9"/>
  <c r="ND100" i="9"/>
  <c r="NC100" i="9"/>
  <c r="NB100" i="9"/>
  <c r="NA100" i="9"/>
  <c r="MZ100" i="9"/>
  <c r="MY100" i="9"/>
  <c r="MX100" i="9"/>
  <c r="MW100" i="9"/>
  <c r="MV100" i="9"/>
  <c r="MU100" i="9"/>
  <c r="MT100" i="9"/>
  <c r="MS100" i="9"/>
  <c r="MR100" i="9"/>
  <c r="MQ100" i="9"/>
  <c r="MP100" i="9"/>
  <c r="MO100" i="9"/>
  <c r="MN100" i="9"/>
  <c r="MM100" i="9"/>
  <c r="ML100" i="9"/>
  <c r="MK100" i="9"/>
  <c r="MJ100" i="9"/>
  <c r="MI100" i="9"/>
  <c r="MH100" i="9"/>
  <c r="MG100" i="9"/>
  <c r="MF100" i="9"/>
  <c r="ME100" i="9"/>
  <c r="MD100" i="9"/>
  <c r="MC100" i="9"/>
  <c r="MB100" i="9"/>
  <c r="MA100" i="9"/>
  <c r="LZ100" i="9"/>
  <c r="LY100" i="9"/>
  <c r="LX100" i="9"/>
  <c r="LW100" i="9"/>
  <c r="LV100" i="9"/>
  <c r="LU100" i="9"/>
  <c r="LT100" i="9"/>
  <c r="LS100" i="9"/>
  <c r="LR100" i="9"/>
  <c r="LQ100" i="9"/>
  <c r="LP100" i="9"/>
  <c r="LO100" i="9"/>
  <c r="LN100" i="9"/>
  <c r="LM100" i="9"/>
  <c r="LL100" i="9"/>
  <c r="LK100" i="9"/>
  <c r="LJ100" i="9"/>
  <c r="LI100" i="9"/>
  <c r="LH100" i="9"/>
  <c r="LG100" i="9"/>
  <c r="LF100" i="9"/>
  <c r="LE100" i="9"/>
  <c r="LD100" i="9"/>
  <c r="LC100" i="9"/>
  <c r="LB100" i="9"/>
  <c r="LA100" i="9"/>
  <c r="KZ100" i="9"/>
  <c r="KY100" i="9"/>
  <c r="KX100" i="9"/>
  <c r="KW100" i="9"/>
  <c r="KV100" i="9"/>
  <c r="KU100" i="9"/>
  <c r="KT100" i="9"/>
  <c r="KS100" i="9"/>
  <c r="KR100" i="9"/>
  <c r="KQ100" i="9"/>
  <c r="KP100" i="9"/>
  <c r="KO100" i="9"/>
  <c r="KN100" i="9"/>
  <c r="KM100" i="9"/>
  <c r="KL100" i="9"/>
  <c r="KK100" i="9"/>
  <c r="KJ100" i="9"/>
  <c r="KI100" i="9"/>
  <c r="KH100" i="9"/>
  <c r="KG100" i="9"/>
  <c r="KF100" i="9"/>
  <c r="KE100" i="9"/>
  <c r="KD100" i="9"/>
  <c r="KC100" i="9"/>
  <c r="KB100" i="9"/>
  <c r="KA100" i="9"/>
  <c r="JZ100" i="9"/>
  <c r="JY100" i="9"/>
  <c r="JX100" i="9"/>
  <c r="JW100" i="9"/>
  <c r="JV100" i="9"/>
  <c r="JU100" i="9"/>
  <c r="JT100" i="9"/>
  <c r="JS100" i="9"/>
  <c r="JR100" i="9"/>
  <c r="JQ100" i="9"/>
  <c r="JP100" i="9"/>
  <c r="JO100" i="9"/>
  <c r="JN100" i="9"/>
  <c r="JM100" i="9"/>
  <c r="JL100" i="9"/>
  <c r="JK100" i="9"/>
  <c r="JJ100" i="9"/>
  <c r="JI100" i="9"/>
  <c r="JH100" i="9"/>
  <c r="JG100" i="9"/>
  <c r="JF100" i="9"/>
  <c r="JE100" i="9"/>
  <c r="JD100" i="9"/>
  <c r="JC100" i="9"/>
  <c r="JB100" i="9"/>
  <c r="JA100" i="9"/>
  <c r="IZ100" i="9"/>
  <c r="IY100" i="9"/>
  <c r="IX100" i="9"/>
  <c r="IW100" i="9"/>
  <c r="IV100" i="9"/>
  <c r="IU100" i="9"/>
  <c r="IT100" i="9"/>
  <c r="IS100" i="9"/>
  <c r="IR100" i="9"/>
  <c r="IQ100" i="9"/>
  <c r="IP100" i="9"/>
  <c r="IO100" i="9"/>
  <c r="IN100" i="9"/>
  <c r="IM100" i="9"/>
  <c r="IL100" i="9"/>
  <c r="IK100" i="9"/>
  <c r="IJ100" i="9"/>
  <c r="II100" i="9"/>
  <c r="IH100" i="9"/>
  <c r="IG100" i="9"/>
  <c r="IF100" i="9"/>
  <c r="IE100" i="9"/>
  <c r="ID100" i="9"/>
  <c r="IC100" i="9"/>
  <c r="IB100" i="9"/>
  <c r="IA100" i="9"/>
  <c r="HZ100" i="9"/>
  <c r="HY100" i="9"/>
  <c r="HX100" i="9"/>
  <c r="HW100" i="9"/>
  <c r="HV100" i="9"/>
  <c r="HU100" i="9"/>
  <c r="HT100" i="9"/>
  <c r="HS100" i="9"/>
  <c r="HR100" i="9"/>
  <c r="HQ100" i="9"/>
  <c r="HP100" i="9"/>
  <c r="HO100" i="9"/>
  <c r="HN100" i="9"/>
  <c r="HM100" i="9"/>
  <c r="HL100" i="9"/>
  <c r="HK100" i="9"/>
  <c r="HJ100" i="9"/>
  <c r="HI100" i="9"/>
  <c r="HH100" i="9"/>
  <c r="HG100" i="9"/>
  <c r="HF100" i="9"/>
  <c r="HE100" i="9"/>
  <c r="HD100" i="9"/>
  <c r="HC100" i="9"/>
  <c r="HB100" i="9"/>
  <c r="HA100" i="9"/>
  <c r="GZ100" i="9"/>
  <c r="GY100" i="9"/>
  <c r="GX100" i="9"/>
  <c r="GW100" i="9"/>
  <c r="GV100" i="9"/>
  <c r="GU100" i="9"/>
  <c r="GT100" i="9"/>
  <c r="GS100" i="9"/>
  <c r="GR100" i="9"/>
  <c r="GQ100" i="9"/>
  <c r="GP100" i="9"/>
  <c r="GO100" i="9"/>
  <c r="GN100" i="9"/>
  <c r="GM100" i="9"/>
  <c r="GL100" i="9"/>
  <c r="GK100" i="9"/>
  <c r="GJ100" i="9"/>
  <c r="GI100" i="9"/>
  <c r="GH100" i="9"/>
  <c r="GG100" i="9"/>
  <c r="GF100" i="9"/>
  <c r="GE100" i="9"/>
  <c r="GD100" i="9"/>
  <c r="GC100" i="9"/>
  <c r="GB100" i="9"/>
  <c r="GA100" i="9"/>
  <c r="FZ100" i="9"/>
  <c r="FY100" i="9"/>
  <c r="FX100" i="9"/>
  <c r="FW100" i="9"/>
  <c r="FV100" i="9"/>
  <c r="FU100" i="9"/>
  <c r="FT100" i="9"/>
  <c r="FS100" i="9"/>
  <c r="FR100" i="9"/>
  <c r="FQ100" i="9"/>
  <c r="FP100" i="9"/>
  <c r="FO100" i="9"/>
  <c r="FN100" i="9"/>
  <c r="FM100" i="9"/>
  <c r="FL100" i="9"/>
  <c r="FK100" i="9"/>
  <c r="FJ100" i="9"/>
  <c r="FI100" i="9"/>
  <c r="FH100" i="9"/>
  <c r="FG100" i="9"/>
  <c r="FF100" i="9"/>
  <c r="FE100" i="9"/>
  <c r="FD100" i="9"/>
  <c r="FC100" i="9"/>
  <c r="FB100" i="9"/>
  <c r="FA100" i="9"/>
  <c r="EZ100" i="9"/>
  <c r="EY100" i="9"/>
  <c r="EX100" i="9"/>
  <c r="EW100" i="9"/>
  <c r="EV100" i="9"/>
  <c r="EU100" i="9"/>
  <c r="ET100" i="9"/>
  <c r="ES100" i="9"/>
  <c r="ER100" i="9"/>
  <c r="EQ100" i="9"/>
  <c r="EP100" i="9"/>
  <c r="EO100" i="9"/>
  <c r="EN100" i="9"/>
  <c r="EM100" i="9"/>
  <c r="EL100" i="9"/>
  <c r="EK100" i="9"/>
  <c r="EJ100" i="9"/>
  <c r="EI100" i="9"/>
  <c r="EH100" i="9"/>
  <c r="EG100" i="9"/>
  <c r="EF100" i="9"/>
  <c r="EE100" i="9"/>
  <c r="ED100" i="9"/>
  <c r="EC100" i="9"/>
  <c r="EB100" i="9"/>
  <c r="EA100" i="9"/>
  <c r="DZ100" i="9"/>
  <c r="DY100" i="9"/>
  <c r="DX100" i="9"/>
  <c r="DW100" i="9"/>
  <c r="DV100" i="9"/>
  <c r="DU100" i="9"/>
  <c r="DT100" i="9"/>
  <c r="DS100" i="9"/>
  <c r="DR100" i="9"/>
  <c r="DQ100" i="9"/>
  <c r="DP100" i="9"/>
  <c r="DO100" i="9"/>
  <c r="DN100" i="9"/>
  <c r="DM100" i="9"/>
  <c r="DL100" i="9"/>
  <c r="DK100" i="9"/>
  <c r="DJ100" i="9"/>
  <c r="DI100" i="9"/>
  <c r="DH100" i="9"/>
  <c r="DG100" i="9"/>
  <c r="DF100" i="9"/>
  <c r="DE100" i="9"/>
  <c r="DD100" i="9"/>
  <c r="DC100" i="9"/>
  <c r="DB100" i="9"/>
  <c r="DA100" i="9"/>
  <c r="CZ100" i="9"/>
  <c r="CY100" i="9"/>
  <c r="CX100" i="9"/>
  <c r="CW100" i="9"/>
  <c r="CV100" i="9"/>
  <c r="CU100" i="9"/>
  <c r="CT100" i="9"/>
  <c r="CS100" i="9"/>
  <c r="CR100" i="9"/>
  <c r="CQ100" i="9"/>
  <c r="CP100" i="9"/>
  <c r="CO100" i="9"/>
  <c r="CN100" i="9"/>
  <c r="CM100" i="9"/>
  <c r="CL100" i="9"/>
  <c r="CK100" i="9"/>
  <c r="CJ100" i="9"/>
  <c r="CI100" i="9"/>
  <c r="CH100" i="9"/>
  <c r="CG100" i="9"/>
  <c r="CF100" i="9"/>
  <c r="CE100" i="9"/>
  <c r="CD100" i="9"/>
  <c r="CC100" i="9"/>
  <c r="CB100" i="9"/>
  <c r="CA100" i="9"/>
  <c r="BZ100" i="9"/>
  <c r="BY100" i="9"/>
  <c r="BX100" i="9"/>
  <c r="BW100" i="9"/>
  <c r="BV100" i="9"/>
  <c r="BU100" i="9"/>
  <c r="BT100" i="9"/>
  <c r="BS100" i="9"/>
  <c r="BR100" i="9"/>
  <c r="BQ100" i="9"/>
  <c r="BP100" i="9"/>
  <c r="BO100" i="9"/>
  <c r="BN100" i="9"/>
  <c r="BM100" i="9"/>
  <c r="BL100" i="9"/>
  <c r="BK100" i="9"/>
  <c r="BJ100" i="9"/>
  <c r="BI100" i="9"/>
  <c r="BH100" i="9"/>
  <c r="BG100" i="9"/>
  <c r="BF100" i="9"/>
  <c r="BE100" i="9"/>
  <c r="BD100" i="9"/>
  <c r="BC100" i="9"/>
  <c r="BB100" i="9"/>
  <c r="BA100" i="9"/>
  <c r="AZ100" i="9"/>
  <c r="AY100" i="9"/>
  <c r="AX100" i="9"/>
  <c r="AW100" i="9"/>
  <c r="AV100" i="9"/>
  <c r="AU100" i="9"/>
  <c r="AT100" i="9"/>
  <c r="AS100" i="9"/>
  <c r="AR100" i="9"/>
  <c r="AQ100" i="9"/>
  <c r="AP100" i="9"/>
  <c r="AO100" i="9"/>
  <c r="AN100" i="9"/>
  <c r="AM100" i="9"/>
  <c r="AL100" i="9"/>
  <c r="AK100" i="9"/>
  <c r="AJ100" i="9"/>
  <c r="AI100" i="9"/>
  <c r="AH100" i="9"/>
  <c r="AG100" i="9"/>
  <c r="AF100" i="9"/>
  <c r="AE100" i="9"/>
  <c r="AD100" i="9"/>
  <c r="AC100" i="9"/>
  <c r="AB100" i="9"/>
  <c r="AA100" i="9"/>
  <c r="Z100" i="9"/>
  <c r="Y100" i="9"/>
  <c r="X100" i="9"/>
  <c r="W100" i="9"/>
  <c r="V100" i="9"/>
  <c r="U100" i="9"/>
  <c r="T100" i="9"/>
  <c r="S100" i="9"/>
  <c r="R100" i="9"/>
  <c r="Q100" i="9"/>
  <c r="P100" i="9"/>
  <c r="O100" i="9"/>
  <c r="N100" i="9"/>
  <c r="M100" i="9"/>
  <c r="L100" i="9"/>
  <c r="K100" i="9"/>
  <c r="J100" i="9"/>
  <c r="I100" i="9"/>
  <c r="H100" i="9"/>
  <c r="G100" i="9"/>
  <c r="F100" i="9"/>
  <c r="E100" i="9"/>
  <c r="D100" i="9"/>
  <c r="C100" i="9"/>
  <c r="B100" i="9"/>
  <c r="UB99" i="9"/>
  <c r="UA99" i="9"/>
  <c r="TZ99" i="9"/>
  <c r="TY99" i="9"/>
  <c r="TX99" i="9"/>
  <c r="TW99" i="9"/>
  <c r="TV99" i="9"/>
  <c r="TU99" i="9"/>
  <c r="TT99" i="9"/>
  <c r="TS99" i="9"/>
  <c r="TR99" i="9"/>
  <c r="TQ99" i="9"/>
  <c r="TP99" i="9"/>
  <c r="TO99" i="9"/>
  <c r="TN99" i="9"/>
  <c r="TM99" i="9"/>
  <c r="TL99" i="9"/>
  <c r="TK99" i="9"/>
  <c r="TJ99" i="9"/>
  <c r="TI99" i="9"/>
  <c r="TH99" i="9"/>
  <c r="TG99" i="9"/>
  <c r="TF99" i="9"/>
  <c r="TE99" i="9"/>
  <c r="TD99" i="9"/>
  <c r="TC99" i="9"/>
  <c r="TB99" i="9"/>
  <c r="TA99" i="9"/>
  <c r="SZ99" i="9"/>
  <c r="SY99" i="9"/>
  <c r="SX99" i="9"/>
  <c r="SW99" i="9"/>
  <c r="SV99" i="9"/>
  <c r="SU99" i="9"/>
  <c r="ST99" i="9"/>
  <c r="SS99" i="9"/>
  <c r="SR99" i="9"/>
  <c r="SQ99" i="9"/>
  <c r="SP99" i="9"/>
  <c r="SO99" i="9"/>
  <c r="SN99" i="9"/>
  <c r="SM99" i="9"/>
  <c r="SL99" i="9"/>
  <c r="SK99" i="9"/>
  <c r="SJ99" i="9"/>
  <c r="SI99" i="9"/>
  <c r="SH99" i="9"/>
  <c r="SG99" i="9"/>
  <c r="SF99" i="9"/>
  <c r="SE99" i="9"/>
  <c r="SD99" i="9"/>
  <c r="SC99" i="9"/>
  <c r="SB99" i="9"/>
  <c r="SA99" i="9"/>
  <c r="RZ99" i="9"/>
  <c r="RY99" i="9"/>
  <c r="RX99" i="9"/>
  <c r="RW99" i="9"/>
  <c r="RV99" i="9"/>
  <c r="RU99" i="9"/>
  <c r="RT99" i="9"/>
  <c r="RS99" i="9"/>
  <c r="RR99" i="9"/>
  <c r="RQ99" i="9"/>
  <c r="RP99" i="9"/>
  <c r="RO99" i="9"/>
  <c r="RN99" i="9"/>
  <c r="RM99" i="9"/>
  <c r="RL99" i="9"/>
  <c r="RK99" i="9"/>
  <c r="RJ99" i="9"/>
  <c r="RI99" i="9"/>
  <c r="RH99" i="9"/>
  <c r="RG99" i="9"/>
  <c r="RF99" i="9"/>
  <c r="RE99" i="9"/>
  <c r="RD99" i="9"/>
  <c r="RC99" i="9"/>
  <c r="RB99" i="9"/>
  <c r="RA99" i="9"/>
  <c r="QZ99" i="9"/>
  <c r="QY99" i="9"/>
  <c r="QX99" i="9"/>
  <c r="QW99" i="9"/>
  <c r="QV99" i="9"/>
  <c r="QU99" i="9"/>
  <c r="QT99" i="9"/>
  <c r="QS99" i="9"/>
  <c r="QR99" i="9"/>
  <c r="QQ99" i="9"/>
  <c r="QP99" i="9"/>
  <c r="QO99" i="9"/>
  <c r="QN99" i="9"/>
  <c r="QM99" i="9"/>
  <c r="QL99" i="9"/>
  <c r="QK99" i="9"/>
  <c r="QJ99" i="9"/>
  <c r="QI99" i="9"/>
  <c r="QH99" i="9"/>
  <c r="QG99" i="9"/>
  <c r="QF99" i="9"/>
  <c r="QE99" i="9"/>
  <c r="QD99" i="9"/>
  <c r="QC99" i="9"/>
  <c r="QB99" i="9"/>
  <c r="QA99" i="9"/>
  <c r="PZ99" i="9"/>
  <c r="PY99" i="9"/>
  <c r="PX99" i="9"/>
  <c r="PW99" i="9"/>
  <c r="PV99" i="9"/>
  <c r="PU99" i="9"/>
  <c r="PT99" i="9"/>
  <c r="PS99" i="9"/>
  <c r="PR99" i="9"/>
  <c r="PQ99" i="9"/>
  <c r="PP99" i="9"/>
  <c r="PO99" i="9"/>
  <c r="PN99" i="9"/>
  <c r="PM99" i="9"/>
  <c r="PL99" i="9"/>
  <c r="PK99" i="9"/>
  <c r="PJ99" i="9"/>
  <c r="PI99" i="9"/>
  <c r="PH99" i="9"/>
  <c r="PG99" i="9"/>
  <c r="PF99" i="9"/>
  <c r="PE99" i="9"/>
  <c r="PD99" i="9"/>
  <c r="PC99" i="9"/>
  <c r="PB99" i="9"/>
  <c r="PA99" i="9"/>
  <c r="OZ99" i="9"/>
  <c r="OY99" i="9"/>
  <c r="OX99" i="9"/>
  <c r="OW99" i="9"/>
  <c r="OV99" i="9"/>
  <c r="OU99" i="9"/>
  <c r="OT99" i="9"/>
  <c r="OS99" i="9"/>
  <c r="OR99" i="9"/>
  <c r="OQ99" i="9"/>
  <c r="OP99" i="9"/>
  <c r="OO99" i="9"/>
  <c r="ON99" i="9"/>
  <c r="OM99" i="9"/>
  <c r="OL99" i="9"/>
  <c r="OK99" i="9"/>
  <c r="OJ99" i="9"/>
  <c r="OI99" i="9"/>
  <c r="OH99" i="9"/>
  <c r="OG99" i="9"/>
  <c r="OF99" i="9"/>
  <c r="OE99" i="9"/>
  <c r="OD99" i="9"/>
  <c r="OC99" i="9"/>
  <c r="OB99" i="9"/>
  <c r="OA99" i="9"/>
  <c r="NZ99" i="9"/>
  <c r="NY99" i="9"/>
  <c r="NX99" i="9"/>
  <c r="NW99" i="9"/>
  <c r="NV99" i="9"/>
  <c r="NU99" i="9"/>
  <c r="NT99" i="9"/>
  <c r="NS99" i="9"/>
  <c r="NR99" i="9"/>
  <c r="NQ99" i="9"/>
  <c r="NP99" i="9"/>
  <c r="NO99" i="9"/>
  <c r="NN99" i="9"/>
  <c r="NM99" i="9"/>
  <c r="NL99" i="9"/>
  <c r="NK99" i="9"/>
  <c r="NJ99" i="9"/>
  <c r="NI99" i="9"/>
  <c r="NH99" i="9"/>
  <c r="NG99" i="9"/>
  <c r="NF99" i="9"/>
  <c r="NE99" i="9"/>
  <c r="ND99" i="9"/>
  <c r="NC99" i="9"/>
  <c r="NB99" i="9"/>
  <c r="NA99" i="9"/>
  <c r="MZ99" i="9"/>
  <c r="MY99" i="9"/>
  <c r="MX99" i="9"/>
  <c r="MW99" i="9"/>
  <c r="MV99" i="9"/>
  <c r="MU99" i="9"/>
  <c r="MT99" i="9"/>
  <c r="MS99" i="9"/>
  <c r="MR99" i="9"/>
  <c r="MQ99" i="9"/>
  <c r="MP99" i="9"/>
  <c r="MO99" i="9"/>
  <c r="MN99" i="9"/>
  <c r="MM99" i="9"/>
  <c r="ML99" i="9"/>
  <c r="MK99" i="9"/>
  <c r="MJ99" i="9"/>
  <c r="MI99" i="9"/>
  <c r="MH99" i="9"/>
  <c r="MG99" i="9"/>
  <c r="MF99" i="9"/>
  <c r="ME99" i="9"/>
  <c r="MD99" i="9"/>
  <c r="MC99" i="9"/>
  <c r="MB99" i="9"/>
  <c r="MA99" i="9"/>
  <c r="LZ99" i="9"/>
  <c r="LY99" i="9"/>
  <c r="LX99" i="9"/>
  <c r="LW99" i="9"/>
  <c r="LV99" i="9"/>
  <c r="LU99" i="9"/>
  <c r="LT99" i="9"/>
  <c r="LS99" i="9"/>
  <c r="LR99" i="9"/>
  <c r="LQ99" i="9"/>
  <c r="LP99" i="9"/>
  <c r="LO99" i="9"/>
  <c r="LN99" i="9"/>
  <c r="LM99" i="9"/>
  <c r="LL99" i="9"/>
  <c r="LK99" i="9"/>
  <c r="LJ99" i="9"/>
  <c r="LI99" i="9"/>
  <c r="LH99" i="9"/>
  <c r="LG99" i="9"/>
  <c r="LF99" i="9"/>
  <c r="LE99" i="9"/>
  <c r="LD99" i="9"/>
  <c r="LC99" i="9"/>
  <c r="LB99" i="9"/>
  <c r="LA99" i="9"/>
  <c r="KZ99" i="9"/>
  <c r="KY99" i="9"/>
  <c r="KX99" i="9"/>
  <c r="KW99" i="9"/>
  <c r="KV99" i="9"/>
  <c r="KU99" i="9"/>
  <c r="KT99" i="9"/>
  <c r="KS99" i="9"/>
  <c r="KR99" i="9"/>
  <c r="KQ99" i="9"/>
  <c r="KP99" i="9"/>
  <c r="KO99" i="9"/>
  <c r="KN99" i="9"/>
  <c r="KM99" i="9"/>
  <c r="KL99" i="9"/>
  <c r="KK99" i="9"/>
  <c r="KJ99" i="9"/>
  <c r="KI99" i="9"/>
  <c r="KH99" i="9"/>
  <c r="KG99" i="9"/>
  <c r="KF99" i="9"/>
  <c r="KE99" i="9"/>
  <c r="KD99" i="9"/>
  <c r="KC99" i="9"/>
  <c r="KB99" i="9"/>
  <c r="KA99" i="9"/>
  <c r="JZ99" i="9"/>
  <c r="JY99" i="9"/>
  <c r="JX99" i="9"/>
  <c r="JW99" i="9"/>
  <c r="JV99" i="9"/>
  <c r="JU99" i="9"/>
  <c r="JT99" i="9"/>
  <c r="JS99" i="9"/>
  <c r="JR99" i="9"/>
  <c r="JQ99" i="9"/>
  <c r="JP99" i="9"/>
  <c r="JO99" i="9"/>
  <c r="JN99" i="9"/>
  <c r="JM99" i="9"/>
  <c r="JL99" i="9"/>
  <c r="JK99" i="9"/>
  <c r="JJ99" i="9"/>
  <c r="JI99" i="9"/>
  <c r="JH99" i="9"/>
  <c r="JG99" i="9"/>
  <c r="JF99" i="9"/>
  <c r="JE99" i="9"/>
  <c r="JD99" i="9"/>
  <c r="JC99" i="9"/>
  <c r="JB99" i="9"/>
  <c r="JA99" i="9"/>
  <c r="IZ99" i="9"/>
  <c r="IY99" i="9"/>
  <c r="IX99" i="9"/>
  <c r="IW99" i="9"/>
  <c r="IV99" i="9"/>
  <c r="IU99" i="9"/>
  <c r="IT99" i="9"/>
  <c r="IS99" i="9"/>
  <c r="IR99" i="9"/>
  <c r="IQ99" i="9"/>
  <c r="IP99" i="9"/>
  <c r="IO99" i="9"/>
  <c r="IN99" i="9"/>
  <c r="IM99" i="9"/>
  <c r="IL99" i="9"/>
  <c r="IK99" i="9"/>
  <c r="IJ99" i="9"/>
  <c r="II99" i="9"/>
  <c r="IH99" i="9"/>
  <c r="IG99" i="9"/>
  <c r="IF99" i="9"/>
  <c r="IE99" i="9"/>
  <c r="ID99" i="9"/>
  <c r="IC99" i="9"/>
  <c r="IB99" i="9"/>
  <c r="IA99" i="9"/>
  <c r="HZ99" i="9"/>
  <c r="HY99" i="9"/>
  <c r="HX99" i="9"/>
  <c r="HW99" i="9"/>
  <c r="HV99" i="9"/>
  <c r="HU99" i="9"/>
  <c r="HT99" i="9"/>
  <c r="HS99" i="9"/>
  <c r="HR99" i="9"/>
  <c r="HQ99" i="9"/>
  <c r="HP99" i="9"/>
  <c r="HO99" i="9"/>
  <c r="HN99" i="9"/>
  <c r="HM99" i="9"/>
  <c r="HL99" i="9"/>
  <c r="HK99" i="9"/>
  <c r="HJ99" i="9"/>
  <c r="HI99" i="9"/>
  <c r="HH99" i="9"/>
  <c r="HG99" i="9"/>
  <c r="HF99" i="9"/>
  <c r="HE99" i="9"/>
  <c r="HD99" i="9"/>
  <c r="HC99" i="9"/>
  <c r="HB99" i="9"/>
  <c r="HA99" i="9"/>
  <c r="GZ99" i="9"/>
  <c r="GY99" i="9"/>
  <c r="GX99" i="9"/>
  <c r="GW99" i="9"/>
  <c r="GV99" i="9"/>
  <c r="GU99" i="9"/>
  <c r="GT99" i="9"/>
  <c r="GS99" i="9"/>
  <c r="GR99" i="9"/>
  <c r="GQ99" i="9"/>
  <c r="GP99" i="9"/>
  <c r="GO99" i="9"/>
  <c r="GN99" i="9"/>
  <c r="GM99" i="9"/>
  <c r="GL99" i="9"/>
  <c r="GK99" i="9"/>
  <c r="GJ99" i="9"/>
  <c r="GI99" i="9"/>
  <c r="GH99" i="9"/>
  <c r="GG99" i="9"/>
  <c r="GF99" i="9"/>
  <c r="GE99" i="9"/>
  <c r="GD99" i="9"/>
  <c r="GC99" i="9"/>
  <c r="GB99" i="9"/>
  <c r="GA99" i="9"/>
  <c r="FZ99" i="9"/>
  <c r="FY99" i="9"/>
  <c r="FX99" i="9"/>
  <c r="FW99" i="9"/>
  <c r="FV99" i="9"/>
  <c r="FU99" i="9"/>
  <c r="FT99" i="9"/>
  <c r="FS99" i="9"/>
  <c r="FR99" i="9"/>
  <c r="FQ99" i="9"/>
  <c r="FP99" i="9"/>
  <c r="FO99" i="9"/>
  <c r="FN99" i="9"/>
  <c r="FM99" i="9"/>
  <c r="FL99" i="9"/>
  <c r="FK99" i="9"/>
  <c r="FJ99" i="9"/>
  <c r="FI99" i="9"/>
  <c r="FH99" i="9"/>
  <c r="FG99" i="9"/>
  <c r="FF99" i="9"/>
  <c r="FE99" i="9"/>
  <c r="FD99" i="9"/>
  <c r="FC99" i="9"/>
  <c r="FB99" i="9"/>
  <c r="FA99" i="9"/>
  <c r="EZ99" i="9"/>
  <c r="EY99" i="9"/>
  <c r="EX99" i="9"/>
  <c r="EW99" i="9"/>
  <c r="EV99" i="9"/>
  <c r="EU99" i="9"/>
  <c r="ET99" i="9"/>
  <c r="ES99" i="9"/>
  <c r="ER99" i="9"/>
  <c r="EQ99" i="9"/>
  <c r="EP99" i="9"/>
  <c r="EO99" i="9"/>
  <c r="EN99" i="9"/>
  <c r="EM99" i="9"/>
  <c r="EL99" i="9"/>
  <c r="EK99" i="9"/>
  <c r="EJ99" i="9"/>
  <c r="EI99" i="9"/>
  <c r="EH99" i="9"/>
  <c r="EG99" i="9"/>
  <c r="EF99" i="9"/>
  <c r="EE99" i="9"/>
  <c r="ED99" i="9"/>
  <c r="EC99" i="9"/>
  <c r="EB99" i="9"/>
  <c r="EA99" i="9"/>
  <c r="DZ99" i="9"/>
  <c r="DY99" i="9"/>
  <c r="DX99" i="9"/>
  <c r="DW99" i="9"/>
  <c r="DV99" i="9"/>
  <c r="DU99" i="9"/>
  <c r="DT99" i="9"/>
  <c r="DS99" i="9"/>
  <c r="DR99" i="9"/>
  <c r="DQ99" i="9"/>
  <c r="DP99" i="9"/>
  <c r="DO99" i="9"/>
  <c r="DN99" i="9"/>
  <c r="DM99" i="9"/>
  <c r="DL99" i="9"/>
  <c r="DK99" i="9"/>
  <c r="DJ99" i="9"/>
  <c r="DI99" i="9"/>
  <c r="DH99" i="9"/>
  <c r="DG99" i="9"/>
  <c r="DF99" i="9"/>
  <c r="DE99" i="9"/>
  <c r="DD99" i="9"/>
  <c r="DC99" i="9"/>
  <c r="DB99" i="9"/>
  <c r="DA99" i="9"/>
  <c r="CZ99" i="9"/>
  <c r="CY99" i="9"/>
  <c r="CX99" i="9"/>
  <c r="CW99" i="9"/>
  <c r="CV99" i="9"/>
  <c r="CU99" i="9"/>
  <c r="CT99" i="9"/>
  <c r="CS99" i="9"/>
  <c r="CR99" i="9"/>
  <c r="CQ99" i="9"/>
  <c r="CP99" i="9"/>
  <c r="CO99" i="9"/>
  <c r="CN99" i="9"/>
  <c r="CM99" i="9"/>
  <c r="CL99" i="9"/>
  <c r="CK99" i="9"/>
  <c r="CJ99" i="9"/>
  <c r="CI99" i="9"/>
  <c r="CH99" i="9"/>
  <c r="CG99" i="9"/>
  <c r="CF99" i="9"/>
  <c r="CE99" i="9"/>
  <c r="CD99" i="9"/>
  <c r="CC99" i="9"/>
  <c r="CB99" i="9"/>
  <c r="CA99" i="9"/>
  <c r="BZ99" i="9"/>
  <c r="BY99" i="9"/>
  <c r="BX99" i="9"/>
  <c r="BW99" i="9"/>
  <c r="BV99" i="9"/>
  <c r="BU99" i="9"/>
  <c r="BT99" i="9"/>
  <c r="BS99" i="9"/>
  <c r="BR99" i="9"/>
  <c r="BQ99" i="9"/>
  <c r="BP99" i="9"/>
  <c r="BO99" i="9"/>
  <c r="BN99" i="9"/>
  <c r="BM99" i="9"/>
  <c r="BL99" i="9"/>
  <c r="BK99" i="9"/>
  <c r="BJ99" i="9"/>
  <c r="BI99" i="9"/>
  <c r="BH99" i="9"/>
  <c r="BG99" i="9"/>
  <c r="BF99" i="9"/>
  <c r="BE99" i="9"/>
  <c r="BD99" i="9"/>
  <c r="BC99" i="9"/>
  <c r="BB99" i="9"/>
  <c r="BA99" i="9"/>
  <c r="AZ99" i="9"/>
  <c r="AY99" i="9"/>
  <c r="AX99" i="9"/>
  <c r="AW99" i="9"/>
  <c r="AV99" i="9"/>
  <c r="AU99" i="9"/>
  <c r="AT99" i="9"/>
  <c r="AS99" i="9"/>
  <c r="AR99" i="9"/>
  <c r="AQ99" i="9"/>
  <c r="AP99" i="9"/>
  <c r="AO99" i="9"/>
  <c r="AN99" i="9"/>
  <c r="AM99" i="9"/>
  <c r="AL99" i="9"/>
  <c r="AK99" i="9"/>
  <c r="AJ99" i="9"/>
  <c r="AI99" i="9"/>
  <c r="AH99" i="9"/>
  <c r="AG99" i="9"/>
  <c r="AF99" i="9"/>
  <c r="AE99" i="9"/>
  <c r="AD99" i="9"/>
  <c r="AC99" i="9"/>
  <c r="AB99" i="9"/>
  <c r="AA99" i="9"/>
  <c r="Z99" i="9"/>
  <c r="Y99" i="9"/>
  <c r="X99" i="9"/>
  <c r="W99" i="9"/>
  <c r="V99" i="9"/>
  <c r="U99" i="9"/>
  <c r="T99" i="9"/>
  <c r="S99" i="9"/>
  <c r="R99" i="9"/>
  <c r="Q99" i="9"/>
  <c r="P99" i="9"/>
  <c r="O99" i="9"/>
  <c r="N99" i="9"/>
  <c r="M99" i="9"/>
  <c r="L99" i="9"/>
  <c r="K99" i="9"/>
  <c r="J99" i="9"/>
  <c r="I99" i="9"/>
  <c r="H99" i="9"/>
  <c r="G99" i="9"/>
  <c r="F99" i="9"/>
  <c r="E99" i="9"/>
  <c r="D99" i="9"/>
  <c r="C99" i="9"/>
  <c r="B99" i="9"/>
  <c r="UB98" i="9"/>
  <c r="UA98" i="9"/>
  <c r="TZ98" i="9"/>
  <c r="TY98" i="9"/>
  <c r="TX98" i="9"/>
  <c r="TW98" i="9"/>
  <c r="TV98" i="9"/>
  <c r="TU98" i="9"/>
  <c r="TT98" i="9"/>
  <c r="TS98" i="9"/>
  <c r="TR98" i="9"/>
  <c r="TQ98" i="9"/>
  <c r="TP98" i="9"/>
  <c r="TO98" i="9"/>
  <c r="TN98" i="9"/>
  <c r="TM98" i="9"/>
  <c r="TL98" i="9"/>
  <c r="TK98" i="9"/>
  <c r="TJ98" i="9"/>
  <c r="TI98" i="9"/>
  <c r="TH98" i="9"/>
  <c r="TG98" i="9"/>
  <c r="TF98" i="9"/>
  <c r="TE98" i="9"/>
  <c r="TD98" i="9"/>
  <c r="TC98" i="9"/>
  <c r="TB98" i="9"/>
  <c r="TA98" i="9"/>
  <c r="SZ98" i="9"/>
  <c r="SY98" i="9"/>
  <c r="SX98" i="9"/>
  <c r="SW98" i="9"/>
  <c r="SV98" i="9"/>
  <c r="SU98" i="9"/>
  <c r="ST98" i="9"/>
  <c r="SS98" i="9"/>
  <c r="SR98" i="9"/>
  <c r="SQ98" i="9"/>
  <c r="SP98" i="9"/>
  <c r="SO98" i="9"/>
  <c r="SN98" i="9"/>
  <c r="SM98" i="9"/>
  <c r="SL98" i="9"/>
  <c r="SK98" i="9"/>
  <c r="SJ98" i="9"/>
  <c r="SI98" i="9"/>
  <c r="SH98" i="9"/>
  <c r="SG98" i="9"/>
  <c r="SF98" i="9"/>
  <c r="SE98" i="9"/>
  <c r="SD98" i="9"/>
  <c r="SC98" i="9"/>
  <c r="SB98" i="9"/>
  <c r="SA98" i="9"/>
  <c r="RZ98" i="9"/>
  <c r="RY98" i="9"/>
  <c r="RX98" i="9"/>
  <c r="RW98" i="9"/>
  <c r="RV98" i="9"/>
  <c r="RU98" i="9"/>
  <c r="RT98" i="9"/>
  <c r="RS98" i="9"/>
  <c r="RR98" i="9"/>
  <c r="RQ98" i="9"/>
  <c r="RP98" i="9"/>
  <c r="RO98" i="9"/>
  <c r="RN98" i="9"/>
  <c r="RM98" i="9"/>
  <c r="RL98" i="9"/>
  <c r="RK98" i="9"/>
  <c r="RJ98" i="9"/>
  <c r="RI98" i="9"/>
  <c r="RH98" i="9"/>
  <c r="RG98" i="9"/>
  <c r="RF98" i="9"/>
  <c r="RE98" i="9"/>
  <c r="RD98" i="9"/>
  <c r="RC98" i="9"/>
  <c r="RB98" i="9"/>
  <c r="RA98" i="9"/>
  <c r="QZ98" i="9"/>
  <c r="QY98" i="9"/>
  <c r="QX98" i="9"/>
  <c r="QW98" i="9"/>
  <c r="QV98" i="9"/>
  <c r="QU98" i="9"/>
  <c r="QT98" i="9"/>
  <c r="QS98" i="9"/>
  <c r="QR98" i="9"/>
  <c r="QQ98" i="9"/>
  <c r="QP98" i="9"/>
  <c r="QO98" i="9"/>
  <c r="QN98" i="9"/>
  <c r="QM98" i="9"/>
  <c r="QL98" i="9"/>
  <c r="QK98" i="9"/>
  <c r="QJ98" i="9"/>
  <c r="QI98" i="9"/>
  <c r="QH98" i="9"/>
  <c r="QG98" i="9"/>
  <c r="QF98" i="9"/>
  <c r="QE98" i="9"/>
  <c r="QD98" i="9"/>
  <c r="QC98" i="9"/>
  <c r="QB98" i="9"/>
  <c r="QA98" i="9"/>
  <c r="PZ98" i="9"/>
  <c r="PY98" i="9"/>
  <c r="PX98" i="9"/>
  <c r="PW98" i="9"/>
  <c r="PV98" i="9"/>
  <c r="PU98" i="9"/>
  <c r="PT98" i="9"/>
  <c r="PS98" i="9"/>
  <c r="PR98" i="9"/>
  <c r="PQ98" i="9"/>
  <c r="PP98" i="9"/>
  <c r="PO98" i="9"/>
  <c r="PN98" i="9"/>
  <c r="PM98" i="9"/>
  <c r="PL98" i="9"/>
  <c r="PK98" i="9"/>
  <c r="PJ98" i="9"/>
  <c r="PI98" i="9"/>
  <c r="PH98" i="9"/>
  <c r="PG98" i="9"/>
  <c r="PF98" i="9"/>
  <c r="PE98" i="9"/>
  <c r="PD98" i="9"/>
  <c r="PC98" i="9"/>
  <c r="PB98" i="9"/>
  <c r="PA98" i="9"/>
  <c r="OZ98" i="9"/>
  <c r="OY98" i="9"/>
  <c r="OX98" i="9"/>
  <c r="OW98" i="9"/>
  <c r="OV98" i="9"/>
  <c r="OU98" i="9"/>
  <c r="OT98" i="9"/>
  <c r="OS98" i="9"/>
  <c r="OR98" i="9"/>
  <c r="OQ98" i="9"/>
  <c r="OP98" i="9"/>
  <c r="OO98" i="9"/>
  <c r="ON98" i="9"/>
  <c r="OM98" i="9"/>
  <c r="OL98" i="9"/>
  <c r="OK98" i="9"/>
  <c r="OJ98" i="9"/>
  <c r="OI98" i="9"/>
  <c r="OH98" i="9"/>
  <c r="OG98" i="9"/>
  <c r="OF98" i="9"/>
  <c r="OE98" i="9"/>
  <c r="OD98" i="9"/>
  <c r="OC98" i="9"/>
  <c r="OB98" i="9"/>
  <c r="OA98" i="9"/>
  <c r="NZ98" i="9"/>
  <c r="NY98" i="9"/>
  <c r="NX98" i="9"/>
  <c r="NW98" i="9"/>
  <c r="NV98" i="9"/>
  <c r="NU98" i="9"/>
  <c r="NT98" i="9"/>
  <c r="NS98" i="9"/>
  <c r="NR98" i="9"/>
  <c r="NQ98" i="9"/>
  <c r="NP98" i="9"/>
  <c r="NO98" i="9"/>
  <c r="NN98" i="9"/>
  <c r="NM98" i="9"/>
  <c r="NL98" i="9"/>
  <c r="NK98" i="9"/>
  <c r="NJ98" i="9"/>
  <c r="NI98" i="9"/>
  <c r="NH98" i="9"/>
  <c r="NG98" i="9"/>
  <c r="NF98" i="9"/>
  <c r="NE98" i="9"/>
  <c r="ND98" i="9"/>
  <c r="NC98" i="9"/>
  <c r="NB98" i="9"/>
  <c r="NA98" i="9"/>
  <c r="MZ98" i="9"/>
  <c r="MY98" i="9"/>
  <c r="MX98" i="9"/>
  <c r="MW98" i="9"/>
  <c r="MV98" i="9"/>
  <c r="MU98" i="9"/>
  <c r="MT98" i="9"/>
  <c r="MS98" i="9"/>
  <c r="MR98" i="9"/>
  <c r="MQ98" i="9"/>
  <c r="MP98" i="9"/>
  <c r="MO98" i="9"/>
  <c r="MN98" i="9"/>
  <c r="MM98" i="9"/>
  <c r="ML98" i="9"/>
  <c r="MK98" i="9"/>
  <c r="MJ98" i="9"/>
  <c r="MI98" i="9"/>
  <c r="MH98" i="9"/>
  <c r="MG98" i="9"/>
  <c r="MF98" i="9"/>
  <c r="ME98" i="9"/>
  <c r="MD98" i="9"/>
  <c r="MC98" i="9"/>
  <c r="MB98" i="9"/>
  <c r="MA98" i="9"/>
  <c r="LZ98" i="9"/>
  <c r="LY98" i="9"/>
  <c r="LX98" i="9"/>
  <c r="LW98" i="9"/>
  <c r="LV98" i="9"/>
  <c r="LU98" i="9"/>
  <c r="LT98" i="9"/>
  <c r="LS98" i="9"/>
  <c r="LR98" i="9"/>
  <c r="LQ98" i="9"/>
  <c r="LP98" i="9"/>
  <c r="LO98" i="9"/>
  <c r="LN98" i="9"/>
  <c r="LM98" i="9"/>
  <c r="LL98" i="9"/>
  <c r="LK98" i="9"/>
  <c r="LJ98" i="9"/>
  <c r="LI98" i="9"/>
  <c r="LH98" i="9"/>
  <c r="LG98" i="9"/>
  <c r="LF98" i="9"/>
  <c r="LE98" i="9"/>
  <c r="LD98" i="9"/>
  <c r="LC98" i="9"/>
  <c r="LB98" i="9"/>
  <c r="LA98" i="9"/>
  <c r="KZ98" i="9"/>
  <c r="KY98" i="9"/>
  <c r="KX98" i="9"/>
  <c r="KW98" i="9"/>
  <c r="KV98" i="9"/>
  <c r="KU98" i="9"/>
  <c r="KT98" i="9"/>
  <c r="KS98" i="9"/>
  <c r="KR98" i="9"/>
  <c r="KQ98" i="9"/>
  <c r="KP98" i="9"/>
  <c r="KO98" i="9"/>
  <c r="KN98" i="9"/>
  <c r="KM98" i="9"/>
  <c r="KL98" i="9"/>
  <c r="KK98" i="9"/>
  <c r="KJ98" i="9"/>
  <c r="KI98" i="9"/>
  <c r="KH98" i="9"/>
  <c r="KG98" i="9"/>
  <c r="KF98" i="9"/>
  <c r="KE98" i="9"/>
  <c r="KD98" i="9"/>
  <c r="KC98" i="9"/>
  <c r="KB98" i="9"/>
  <c r="KA98" i="9"/>
  <c r="JZ98" i="9"/>
  <c r="JY98" i="9"/>
  <c r="JX98" i="9"/>
  <c r="JW98" i="9"/>
  <c r="JV98" i="9"/>
  <c r="JU98" i="9"/>
  <c r="JT98" i="9"/>
  <c r="JS98" i="9"/>
  <c r="JR98" i="9"/>
  <c r="JQ98" i="9"/>
  <c r="JP98" i="9"/>
  <c r="JO98" i="9"/>
  <c r="JN98" i="9"/>
  <c r="JM98" i="9"/>
  <c r="JL98" i="9"/>
  <c r="JK98" i="9"/>
  <c r="JJ98" i="9"/>
  <c r="JI98" i="9"/>
  <c r="JH98" i="9"/>
  <c r="JG98" i="9"/>
  <c r="JF98" i="9"/>
  <c r="JE98" i="9"/>
  <c r="JD98" i="9"/>
  <c r="JC98" i="9"/>
  <c r="JB98" i="9"/>
  <c r="JA98" i="9"/>
  <c r="IZ98" i="9"/>
  <c r="IY98" i="9"/>
  <c r="IX98" i="9"/>
  <c r="IW98" i="9"/>
  <c r="IV98" i="9"/>
  <c r="IU98" i="9"/>
  <c r="IT98" i="9"/>
  <c r="IS98" i="9"/>
  <c r="IR98" i="9"/>
  <c r="IQ98" i="9"/>
  <c r="IP98" i="9"/>
  <c r="IO98" i="9"/>
  <c r="IN98" i="9"/>
  <c r="IM98" i="9"/>
  <c r="IL98" i="9"/>
  <c r="IK98" i="9"/>
  <c r="IJ98" i="9"/>
  <c r="II98" i="9"/>
  <c r="IH98" i="9"/>
  <c r="IG98" i="9"/>
  <c r="IF98" i="9"/>
  <c r="IE98" i="9"/>
  <c r="ID98" i="9"/>
  <c r="IC98" i="9"/>
  <c r="IB98" i="9"/>
  <c r="IA98" i="9"/>
  <c r="HZ98" i="9"/>
  <c r="HY98" i="9"/>
  <c r="HX98" i="9"/>
  <c r="HW98" i="9"/>
  <c r="HV98" i="9"/>
  <c r="HU98" i="9"/>
  <c r="HT98" i="9"/>
  <c r="HS98" i="9"/>
  <c r="HR98" i="9"/>
  <c r="HQ98" i="9"/>
  <c r="HP98" i="9"/>
  <c r="HO98" i="9"/>
  <c r="HN98" i="9"/>
  <c r="HM98" i="9"/>
  <c r="HL98" i="9"/>
  <c r="HK98" i="9"/>
  <c r="HJ98" i="9"/>
  <c r="HI98" i="9"/>
  <c r="HH98" i="9"/>
  <c r="HG98" i="9"/>
  <c r="HF98" i="9"/>
  <c r="HE98" i="9"/>
  <c r="HD98" i="9"/>
  <c r="HC98" i="9"/>
  <c r="HB98" i="9"/>
  <c r="HA98" i="9"/>
  <c r="GZ98" i="9"/>
  <c r="GY98" i="9"/>
  <c r="GX98" i="9"/>
  <c r="GW98" i="9"/>
  <c r="GV98" i="9"/>
  <c r="GU98" i="9"/>
  <c r="GT98" i="9"/>
  <c r="GS98" i="9"/>
  <c r="GR98" i="9"/>
  <c r="GQ98" i="9"/>
  <c r="GP98" i="9"/>
  <c r="GO98" i="9"/>
  <c r="GN98" i="9"/>
  <c r="GM98" i="9"/>
  <c r="GL98" i="9"/>
  <c r="GK98" i="9"/>
  <c r="GJ98" i="9"/>
  <c r="GI98" i="9"/>
  <c r="GH98" i="9"/>
  <c r="GG98" i="9"/>
  <c r="GF98" i="9"/>
  <c r="GE98" i="9"/>
  <c r="GD98" i="9"/>
  <c r="GC98" i="9"/>
  <c r="GB98" i="9"/>
  <c r="GA98" i="9"/>
  <c r="FZ98" i="9"/>
  <c r="FY98" i="9"/>
  <c r="FX98" i="9"/>
  <c r="FW98" i="9"/>
  <c r="FV98" i="9"/>
  <c r="FU98" i="9"/>
  <c r="FT98" i="9"/>
  <c r="FS98" i="9"/>
  <c r="FR98" i="9"/>
  <c r="FQ98" i="9"/>
  <c r="FP98" i="9"/>
  <c r="FO98" i="9"/>
  <c r="FN98" i="9"/>
  <c r="FM98" i="9"/>
  <c r="FL98" i="9"/>
  <c r="FK98" i="9"/>
  <c r="FJ98" i="9"/>
  <c r="FI98" i="9"/>
  <c r="FH98" i="9"/>
  <c r="FG98" i="9"/>
  <c r="FF98" i="9"/>
  <c r="FE98" i="9"/>
  <c r="FD98" i="9"/>
  <c r="FC98" i="9"/>
  <c r="FB98" i="9"/>
  <c r="FA98" i="9"/>
  <c r="EZ98" i="9"/>
  <c r="EY98" i="9"/>
  <c r="EX98" i="9"/>
  <c r="EW98" i="9"/>
  <c r="EV98" i="9"/>
  <c r="EU98" i="9"/>
  <c r="ET98" i="9"/>
  <c r="ES98" i="9"/>
  <c r="ER98" i="9"/>
  <c r="EQ98" i="9"/>
  <c r="EP98" i="9"/>
  <c r="EO98" i="9"/>
  <c r="EN98" i="9"/>
  <c r="EM98" i="9"/>
  <c r="EL98" i="9"/>
  <c r="EK98" i="9"/>
  <c r="EJ98" i="9"/>
  <c r="EI98" i="9"/>
  <c r="EH98" i="9"/>
  <c r="EG98" i="9"/>
  <c r="EF98" i="9"/>
  <c r="EE98" i="9"/>
  <c r="ED98" i="9"/>
  <c r="EC98" i="9"/>
  <c r="EB98" i="9"/>
  <c r="EA98" i="9"/>
  <c r="DZ98" i="9"/>
  <c r="DY98" i="9"/>
  <c r="DX98" i="9"/>
  <c r="DW98" i="9"/>
  <c r="DV98" i="9"/>
  <c r="DU98" i="9"/>
  <c r="DT98" i="9"/>
  <c r="DS98" i="9"/>
  <c r="DR98" i="9"/>
  <c r="DQ98" i="9"/>
  <c r="DP98" i="9"/>
  <c r="DO98" i="9"/>
  <c r="DN98" i="9"/>
  <c r="DM98" i="9"/>
  <c r="DL98" i="9"/>
  <c r="DK98" i="9"/>
  <c r="DJ98" i="9"/>
  <c r="DI98" i="9"/>
  <c r="DH98" i="9"/>
  <c r="DG98" i="9"/>
  <c r="DF98" i="9"/>
  <c r="DE98" i="9"/>
  <c r="DD98" i="9"/>
  <c r="DC98" i="9"/>
  <c r="DB98" i="9"/>
  <c r="DA98" i="9"/>
  <c r="CZ98" i="9"/>
  <c r="CY98" i="9"/>
  <c r="CX98" i="9"/>
  <c r="CW98" i="9"/>
  <c r="CV98" i="9"/>
  <c r="CU98" i="9"/>
  <c r="CT98" i="9"/>
  <c r="CS98" i="9"/>
  <c r="CR98" i="9"/>
  <c r="CQ98" i="9"/>
  <c r="CP98" i="9"/>
  <c r="CO98" i="9"/>
  <c r="CN98" i="9"/>
  <c r="CM98" i="9"/>
  <c r="CL98" i="9"/>
  <c r="CK98" i="9"/>
  <c r="CJ98" i="9"/>
  <c r="CI98" i="9"/>
  <c r="CH98" i="9"/>
  <c r="CG98" i="9"/>
  <c r="CF98" i="9"/>
  <c r="CE98" i="9"/>
  <c r="CD98" i="9"/>
  <c r="CC98" i="9"/>
  <c r="CB98" i="9"/>
  <c r="CA98" i="9"/>
  <c r="BZ98" i="9"/>
  <c r="BY98" i="9"/>
  <c r="BX98" i="9"/>
  <c r="BW98" i="9"/>
  <c r="BV98" i="9"/>
  <c r="BU98" i="9"/>
  <c r="BT98" i="9"/>
  <c r="BS98" i="9"/>
  <c r="BR98" i="9"/>
  <c r="BQ98" i="9"/>
  <c r="BP98" i="9"/>
  <c r="BO98" i="9"/>
  <c r="BN98" i="9"/>
  <c r="BM98" i="9"/>
  <c r="BL98" i="9"/>
  <c r="BK98" i="9"/>
  <c r="BJ98" i="9"/>
  <c r="BI98" i="9"/>
  <c r="BH98" i="9"/>
  <c r="BG98" i="9"/>
  <c r="BF98" i="9"/>
  <c r="BE98" i="9"/>
  <c r="BD98" i="9"/>
  <c r="BC98" i="9"/>
  <c r="BB98" i="9"/>
  <c r="BA98" i="9"/>
  <c r="AZ98" i="9"/>
  <c r="AY98" i="9"/>
  <c r="AX98" i="9"/>
  <c r="AW98" i="9"/>
  <c r="AV98" i="9"/>
  <c r="AU98" i="9"/>
  <c r="AT98" i="9"/>
  <c r="AS98" i="9"/>
  <c r="AR98" i="9"/>
  <c r="AQ98" i="9"/>
  <c r="AP98" i="9"/>
  <c r="AO98" i="9"/>
  <c r="AN98" i="9"/>
  <c r="AM98" i="9"/>
  <c r="AL98" i="9"/>
  <c r="AK98" i="9"/>
  <c r="AJ98" i="9"/>
  <c r="AI98" i="9"/>
  <c r="AH98" i="9"/>
  <c r="AG98" i="9"/>
  <c r="AF98" i="9"/>
  <c r="AE98" i="9"/>
  <c r="AD98" i="9"/>
  <c r="AC98" i="9"/>
  <c r="AB98" i="9"/>
  <c r="AA98" i="9"/>
  <c r="Z98" i="9"/>
  <c r="Y98" i="9"/>
  <c r="X98" i="9"/>
  <c r="W98" i="9"/>
  <c r="V98" i="9"/>
  <c r="U98" i="9"/>
  <c r="T98" i="9"/>
  <c r="S98" i="9"/>
  <c r="R98" i="9"/>
  <c r="Q98" i="9"/>
  <c r="P98" i="9"/>
  <c r="O98" i="9"/>
  <c r="N98" i="9"/>
  <c r="M98" i="9"/>
  <c r="L98" i="9"/>
  <c r="K98" i="9"/>
  <c r="J98" i="9"/>
  <c r="I98" i="9"/>
  <c r="H98" i="9"/>
  <c r="G98" i="9"/>
  <c r="F98" i="9"/>
  <c r="E98" i="9"/>
  <c r="D98" i="9"/>
  <c r="C98" i="9"/>
  <c r="B98" i="9"/>
  <c r="UB97" i="9"/>
  <c r="UA97" i="9"/>
  <c r="TZ97" i="9"/>
  <c r="TY97" i="9"/>
  <c r="TX97" i="9"/>
  <c r="TW97" i="9"/>
  <c r="TV97" i="9"/>
  <c r="TU97" i="9"/>
  <c r="TT97" i="9"/>
  <c r="TS97" i="9"/>
  <c r="TR97" i="9"/>
  <c r="TQ97" i="9"/>
  <c r="TP97" i="9"/>
  <c r="TO97" i="9"/>
  <c r="TN97" i="9"/>
  <c r="TM97" i="9"/>
  <c r="TL97" i="9"/>
  <c r="TK97" i="9"/>
  <c r="TJ97" i="9"/>
  <c r="TI97" i="9"/>
  <c r="TH97" i="9"/>
  <c r="TG97" i="9"/>
  <c r="TF97" i="9"/>
  <c r="TE97" i="9"/>
  <c r="TD97" i="9"/>
  <c r="TC97" i="9"/>
  <c r="TB97" i="9"/>
  <c r="TA97" i="9"/>
  <c r="SZ97" i="9"/>
  <c r="SY97" i="9"/>
  <c r="SX97" i="9"/>
  <c r="SW97" i="9"/>
  <c r="SV97" i="9"/>
  <c r="SU97" i="9"/>
  <c r="ST97" i="9"/>
  <c r="SS97" i="9"/>
  <c r="SR97" i="9"/>
  <c r="SQ97" i="9"/>
  <c r="SP97" i="9"/>
  <c r="SO97" i="9"/>
  <c r="SN97" i="9"/>
  <c r="SM97" i="9"/>
  <c r="SL97" i="9"/>
  <c r="SK97" i="9"/>
  <c r="SJ97" i="9"/>
  <c r="SI97" i="9"/>
  <c r="SH97" i="9"/>
  <c r="SG97" i="9"/>
  <c r="SF97" i="9"/>
  <c r="SE97" i="9"/>
  <c r="SD97" i="9"/>
  <c r="SC97" i="9"/>
  <c r="SB97" i="9"/>
  <c r="SA97" i="9"/>
  <c r="RZ97" i="9"/>
  <c r="RY97" i="9"/>
  <c r="RX97" i="9"/>
  <c r="RW97" i="9"/>
  <c r="RV97" i="9"/>
  <c r="RU97" i="9"/>
  <c r="RT97" i="9"/>
  <c r="RS97" i="9"/>
  <c r="RR97" i="9"/>
  <c r="RQ97" i="9"/>
  <c r="RP97" i="9"/>
  <c r="RO97" i="9"/>
  <c r="RN97" i="9"/>
  <c r="RM97" i="9"/>
  <c r="RL97" i="9"/>
  <c r="RK97" i="9"/>
  <c r="RJ97" i="9"/>
  <c r="RI97" i="9"/>
  <c r="RH97" i="9"/>
  <c r="RG97" i="9"/>
  <c r="RF97" i="9"/>
  <c r="RE97" i="9"/>
  <c r="RD97" i="9"/>
  <c r="RC97" i="9"/>
  <c r="RB97" i="9"/>
  <c r="RA97" i="9"/>
  <c r="QZ97" i="9"/>
  <c r="QY97" i="9"/>
  <c r="QX97" i="9"/>
  <c r="QW97" i="9"/>
  <c r="QV97" i="9"/>
  <c r="QU97" i="9"/>
  <c r="QT97" i="9"/>
  <c r="QS97" i="9"/>
  <c r="QR97" i="9"/>
  <c r="QQ97" i="9"/>
  <c r="QP97" i="9"/>
  <c r="QO97" i="9"/>
  <c r="QN97" i="9"/>
  <c r="QM97" i="9"/>
  <c r="QL97" i="9"/>
  <c r="QK97" i="9"/>
  <c r="QJ97" i="9"/>
  <c r="QI97" i="9"/>
  <c r="QH97" i="9"/>
  <c r="QG97" i="9"/>
  <c r="QF97" i="9"/>
  <c r="QE97" i="9"/>
  <c r="QD97" i="9"/>
  <c r="QC97" i="9"/>
  <c r="QB97" i="9"/>
  <c r="QA97" i="9"/>
  <c r="PZ97" i="9"/>
  <c r="PY97" i="9"/>
  <c r="PX97" i="9"/>
  <c r="PW97" i="9"/>
  <c r="PV97" i="9"/>
  <c r="PU97" i="9"/>
  <c r="PT97" i="9"/>
  <c r="PS97" i="9"/>
  <c r="PR97" i="9"/>
  <c r="PQ97" i="9"/>
  <c r="PP97" i="9"/>
  <c r="PO97" i="9"/>
  <c r="PN97" i="9"/>
  <c r="PM97" i="9"/>
  <c r="PL97" i="9"/>
  <c r="PK97" i="9"/>
  <c r="PJ97" i="9"/>
  <c r="PI97" i="9"/>
  <c r="PH97" i="9"/>
  <c r="PG97" i="9"/>
  <c r="PF97" i="9"/>
  <c r="PE97" i="9"/>
  <c r="PD97" i="9"/>
  <c r="PC97" i="9"/>
  <c r="PB97" i="9"/>
  <c r="PA97" i="9"/>
  <c r="OZ97" i="9"/>
  <c r="OY97" i="9"/>
  <c r="OX97" i="9"/>
  <c r="OW97" i="9"/>
  <c r="OV97" i="9"/>
  <c r="OU97" i="9"/>
  <c r="OT97" i="9"/>
  <c r="OS97" i="9"/>
  <c r="OR97" i="9"/>
  <c r="OQ97" i="9"/>
  <c r="OP97" i="9"/>
  <c r="OO97" i="9"/>
  <c r="ON97" i="9"/>
  <c r="OM97" i="9"/>
  <c r="OL97" i="9"/>
  <c r="OK97" i="9"/>
  <c r="OJ97" i="9"/>
  <c r="OI97" i="9"/>
  <c r="OH97" i="9"/>
  <c r="OG97" i="9"/>
  <c r="OF97" i="9"/>
  <c r="OE97" i="9"/>
  <c r="OD97" i="9"/>
  <c r="OC97" i="9"/>
  <c r="OB97" i="9"/>
  <c r="OA97" i="9"/>
  <c r="NZ97" i="9"/>
  <c r="NY97" i="9"/>
  <c r="NX97" i="9"/>
  <c r="NW97" i="9"/>
  <c r="NV97" i="9"/>
  <c r="NU97" i="9"/>
  <c r="NT97" i="9"/>
  <c r="NS97" i="9"/>
  <c r="NR97" i="9"/>
  <c r="NQ97" i="9"/>
  <c r="NP97" i="9"/>
  <c r="NO97" i="9"/>
  <c r="NN97" i="9"/>
  <c r="NM97" i="9"/>
  <c r="NL97" i="9"/>
  <c r="NK97" i="9"/>
  <c r="NJ97" i="9"/>
  <c r="NI97" i="9"/>
  <c r="NH97" i="9"/>
  <c r="NG97" i="9"/>
  <c r="NF97" i="9"/>
  <c r="NE97" i="9"/>
  <c r="ND97" i="9"/>
  <c r="NC97" i="9"/>
  <c r="NB97" i="9"/>
  <c r="NA97" i="9"/>
  <c r="MZ97" i="9"/>
  <c r="MY97" i="9"/>
  <c r="MX97" i="9"/>
  <c r="MW97" i="9"/>
  <c r="MV97" i="9"/>
  <c r="MU97" i="9"/>
  <c r="MT97" i="9"/>
  <c r="MS97" i="9"/>
  <c r="MR97" i="9"/>
  <c r="MQ97" i="9"/>
  <c r="MP97" i="9"/>
  <c r="MO97" i="9"/>
  <c r="MN97" i="9"/>
  <c r="MM97" i="9"/>
  <c r="ML97" i="9"/>
  <c r="MK97" i="9"/>
  <c r="MJ97" i="9"/>
  <c r="MI97" i="9"/>
  <c r="MH97" i="9"/>
  <c r="MG97" i="9"/>
  <c r="MF97" i="9"/>
  <c r="ME97" i="9"/>
  <c r="MD97" i="9"/>
  <c r="MC97" i="9"/>
  <c r="MB97" i="9"/>
  <c r="MA97" i="9"/>
  <c r="LZ97" i="9"/>
  <c r="LY97" i="9"/>
  <c r="LX97" i="9"/>
  <c r="LW97" i="9"/>
  <c r="LV97" i="9"/>
  <c r="LU97" i="9"/>
  <c r="LT97" i="9"/>
  <c r="LS97" i="9"/>
  <c r="LR97" i="9"/>
  <c r="LQ97" i="9"/>
  <c r="LP97" i="9"/>
  <c r="LO97" i="9"/>
  <c r="LN97" i="9"/>
  <c r="LM97" i="9"/>
  <c r="LL97" i="9"/>
  <c r="LK97" i="9"/>
  <c r="LJ97" i="9"/>
  <c r="LI97" i="9"/>
  <c r="LH97" i="9"/>
  <c r="LG97" i="9"/>
  <c r="LF97" i="9"/>
  <c r="LE97" i="9"/>
  <c r="LD97" i="9"/>
  <c r="LC97" i="9"/>
  <c r="LB97" i="9"/>
  <c r="LA97" i="9"/>
  <c r="KZ97" i="9"/>
  <c r="KY97" i="9"/>
  <c r="KX97" i="9"/>
  <c r="KW97" i="9"/>
  <c r="KV97" i="9"/>
  <c r="KU97" i="9"/>
  <c r="KT97" i="9"/>
  <c r="KS97" i="9"/>
  <c r="KR97" i="9"/>
  <c r="KQ97" i="9"/>
  <c r="KP97" i="9"/>
  <c r="KO97" i="9"/>
  <c r="KN97" i="9"/>
  <c r="KM97" i="9"/>
  <c r="KL97" i="9"/>
  <c r="KK97" i="9"/>
  <c r="KJ97" i="9"/>
  <c r="KI97" i="9"/>
  <c r="KH97" i="9"/>
  <c r="KG97" i="9"/>
  <c r="KF97" i="9"/>
  <c r="KE97" i="9"/>
  <c r="KD97" i="9"/>
  <c r="KC97" i="9"/>
  <c r="KB97" i="9"/>
  <c r="KA97" i="9"/>
  <c r="JZ97" i="9"/>
  <c r="JY97" i="9"/>
  <c r="JX97" i="9"/>
  <c r="JW97" i="9"/>
  <c r="JV97" i="9"/>
  <c r="JU97" i="9"/>
  <c r="JT97" i="9"/>
  <c r="JS97" i="9"/>
  <c r="JR97" i="9"/>
  <c r="JQ97" i="9"/>
  <c r="JP97" i="9"/>
  <c r="JO97" i="9"/>
  <c r="JN97" i="9"/>
  <c r="JM97" i="9"/>
  <c r="JL97" i="9"/>
  <c r="JK97" i="9"/>
  <c r="JJ97" i="9"/>
  <c r="JI97" i="9"/>
  <c r="JH97" i="9"/>
  <c r="JG97" i="9"/>
  <c r="JF97" i="9"/>
  <c r="JE97" i="9"/>
  <c r="JD97" i="9"/>
  <c r="JC97" i="9"/>
  <c r="JB97" i="9"/>
  <c r="JA97" i="9"/>
  <c r="IZ97" i="9"/>
  <c r="IY97" i="9"/>
  <c r="IX97" i="9"/>
  <c r="IW97" i="9"/>
  <c r="IV97" i="9"/>
  <c r="IU97" i="9"/>
  <c r="IT97" i="9"/>
  <c r="IS97" i="9"/>
  <c r="IR97" i="9"/>
  <c r="IQ97" i="9"/>
  <c r="IP97" i="9"/>
  <c r="IO97" i="9"/>
  <c r="IN97" i="9"/>
  <c r="IM97" i="9"/>
  <c r="IL97" i="9"/>
  <c r="IK97" i="9"/>
  <c r="IJ97" i="9"/>
  <c r="II97" i="9"/>
  <c r="IH97" i="9"/>
  <c r="IG97" i="9"/>
  <c r="IF97" i="9"/>
  <c r="IE97" i="9"/>
  <c r="ID97" i="9"/>
  <c r="IC97" i="9"/>
  <c r="IB97" i="9"/>
  <c r="IA97" i="9"/>
  <c r="HZ97" i="9"/>
  <c r="HY97" i="9"/>
  <c r="HX97" i="9"/>
  <c r="HW97" i="9"/>
  <c r="HV97" i="9"/>
  <c r="HU97" i="9"/>
  <c r="HT97" i="9"/>
  <c r="HS97" i="9"/>
  <c r="HR97" i="9"/>
  <c r="HQ97" i="9"/>
  <c r="HP97" i="9"/>
  <c r="HO97" i="9"/>
  <c r="HN97" i="9"/>
  <c r="HM97" i="9"/>
  <c r="HL97" i="9"/>
  <c r="HK97" i="9"/>
  <c r="HJ97" i="9"/>
  <c r="HI97" i="9"/>
  <c r="HH97" i="9"/>
  <c r="HG97" i="9"/>
  <c r="HF97" i="9"/>
  <c r="HE97" i="9"/>
  <c r="HD97" i="9"/>
  <c r="HC97" i="9"/>
  <c r="HB97" i="9"/>
  <c r="HA97" i="9"/>
  <c r="GZ97" i="9"/>
  <c r="GY97" i="9"/>
  <c r="GX97" i="9"/>
  <c r="GW97" i="9"/>
  <c r="GV97" i="9"/>
  <c r="GU97" i="9"/>
  <c r="GT97" i="9"/>
  <c r="GS97" i="9"/>
  <c r="GR97" i="9"/>
  <c r="GQ97" i="9"/>
  <c r="GP97" i="9"/>
  <c r="GO97" i="9"/>
  <c r="GN97" i="9"/>
  <c r="GM97" i="9"/>
  <c r="GL97" i="9"/>
  <c r="GK97" i="9"/>
  <c r="GJ97" i="9"/>
  <c r="GI97" i="9"/>
  <c r="GH97" i="9"/>
  <c r="GG97" i="9"/>
  <c r="GF97" i="9"/>
  <c r="GE97" i="9"/>
  <c r="GD97" i="9"/>
  <c r="GC97" i="9"/>
  <c r="GB97" i="9"/>
  <c r="GA97" i="9"/>
  <c r="FZ97" i="9"/>
  <c r="FY97" i="9"/>
  <c r="FX97" i="9"/>
  <c r="FW97" i="9"/>
  <c r="FV97" i="9"/>
  <c r="FU97" i="9"/>
  <c r="FT97" i="9"/>
  <c r="FS97" i="9"/>
  <c r="FR97" i="9"/>
  <c r="FQ97" i="9"/>
  <c r="FP97" i="9"/>
  <c r="FO97" i="9"/>
  <c r="FN97" i="9"/>
  <c r="FM97" i="9"/>
  <c r="FL97" i="9"/>
  <c r="FK97" i="9"/>
  <c r="FJ97" i="9"/>
  <c r="FI97" i="9"/>
  <c r="FH97" i="9"/>
  <c r="FG97" i="9"/>
  <c r="FF97" i="9"/>
  <c r="FE97" i="9"/>
  <c r="FD97" i="9"/>
  <c r="FC97" i="9"/>
  <c r="FB97" i="9"/>
  <c r="FA97" i="9"/>
  <c r="EZ97" i="9"/>
  <c r="EY97" i="9"/>
  <c r="EX97" i="9"/>
  <c r="EW97" i="9"/>
  <c r="EV97" i="9"/>
  <c r="EU97" i="9"/>
  <c r="ET97" i="9"/>
  <c r="ES97" i="9"/>
  <c r="ER97" i="9"/>
  <c r="EQ97" i="9"/>
  <c r="EP97" i="9"/>
  <c r="EO97" i="9"/>
  <c r="EN97" i="9"/>
  <c r="EM97" i="9"/>
  <c r="EL97" i="9"/>
  <c r="EK97" i="9"/>
  <c r="EJ97" i="9"/>
  <c r="EI97" i="9"/>
  <c r="EH97" i="9"/>
  <c r="EG97" i="9"/>
  <c r="EF97" i="9"/>
  <c r="EE97" i="9"/>
  <c r="ED97" i="9"/>
  <c r="EC97" i="9"/>
  <c r="EB97" i="9"/>
  <c r="EA97" i="9"/>
  <c r="DZ97" i="9"/>
  <c r="DY97" i="9"/>
  <c r="DX97" i="9"/>
  <c r="DW97" i="9"/>
  <c r="DV97" i="9"/>
  <c r="DU97" i="9"/>
  <c r="DT97" i="9"/>
  <c r="DS97" i="9"/>
  <c r="DR97" i="9"/>
  <c r="DQ97" i="9"/>
  <c r="DP97" i="9"/>
  <c r="DO97" i="9"/>
  <c r="DN97" i="9"/>
  <c r="DM97" i="9"/>
  <c r="DL97" i="9"/>
  <c r="DK97" i="9"/>
  <c r="DJ97" i="9"/>
  <c r="DI97" i="9"/>
  <c r="DH97" i="9"/>
  <c r="DG97" i="9"/>
  <c r="DF97" i="9"/>
  <c r="DE97" i="9"/>
  <c r="DD97" i="9"/>
  <c r="DC97" i="9"/>
  <c r="DB97" i="9"/>
  <c r="DA97" i="9"/>
  <c r="CZ97" i="9"/>
  <c r="CY97" i="9"/>
  <c r="CX97" i="9"/>
  <c r="CW97" i="9"/>
  <c r="CV97" i="9"/>
  <c r="CU97" i="9"/>
  <c r="CT97" i="9"/>
  <c r="CS97" i="9"/>
  <c r="CR97" i="9"/>
  <c r="CQ97" i="9"/>
  <c r="CP97" i="9"/>
  <c r="CO97" i="9"/>
  <c r="CN97" i="9"/>
  <c r="CM97" i="9"/>
  <c r="CL97" i="9"/>
  <c r="CK97" i="9"/>
  <c r="CJ97" i="9"/>
  <c r="CI97" i="9"/>
  <c r="CH97" i="9"/>
  <c r="CG97" i="9"/>
  <c r="CF97" i="9"/>
  <c r="CE97" i="9"/>
  <c r="CD97" i="9"/>
  <c r="CC97" i="9"/>
  <c r="CB97" i="9"/>
  <c r="CA97" i="9"/>
  <c r="BZ97" i="9"/>
  <c r="BY97" i="9"/>
  <c r="BX97" i="9"/>
  <c r="BW97" i="9"/>
  <c r="BV97" i="9"/>
  <c r="BU97" i="9"/>
  <c r="BT97" i="9"/>
  <c r="BS97" i="9"/>
  <c r="BR97" i="9"/>
  <c r="BQ97" i="9"/>
  <c r="BP97" i="9"/>
  <c r="BO97" i="9"/>
  <c r="BN97" i="9"/>
  <c r="BM97" i="9"/>
  <c r="BL97" i="9"/>
  <c r="BK97" i="9"/>
  <c r="BJ97" i="9"/>
  <c r="BI97" i="9"/>
  <c r="BH97" i="9"/>
  <c r="BG97" i="9"/>
  <c r="BF97" i="9"/>
  <c r="BE97" i="9"/>
  <c r="BD97" i="9"/>
  <c r="BC97" i="9"/>
  <c r="BB97" i="9"/>
  <c r="BA97" i="9"/>
  <c r="AZ97" i="9"/>
  <c r="AY97" i="9"/>
  <c r="AX97" i="9"/>
  <c r="AW97" i="9"/>
  <c r="AV97" i="9"/>
  <c r="AU97" i="9"/>
  <c r="AT97" i="9"/>
  <c r="AS97" i="9"/>
  <c r="AR97" i="9"/>
  <c r="AQ97" i="9"/>
  <c r="AP97" i="9"/>
  <c r="AO97" i="9"/>
  <c r="AN97" i="9"/>
  <c r="AM97" i="9"/>
  <c r="AL97" i="9"/>
  <c r="AK97" i="9"/>
  <c r="AJ97" i="9"/>
  <c r="AI97" i="9"/>
  <c r="AH97" i="9"/>
  <c r="AG97" i="9"/>
  <c r="AF97" i="9"/>
  <c r="AE97" i="9"/>
  <c r="AD97" i="9"/>
  <c r="AC97" i="9"/>
  <c r="AB97" i="9"/>
  <c r="AA97" i="9"/>
  <c r="Z97" i="9"/>
  <c r="Y97" i="9"/>
  <c r="X97" i="9"/>
  <c r="W97" i="9"/>
  <c r="V97" i="9"/>
  <c r="U97" i="9"/>
  <c r="T97" i="9"/>
  <c r="S97" i="9"/>
  <c r="R97" i="9"/>
  <c r="Q97" i="9"/>
  <c r="P97" i="9"/>
  <c r="O97" i="9"/>
  <c r="N97" i="9"/>
  <c r="M97" i="9"/>
  <c r="L97" i="9"/>
  <c r="K97" i="9"/>
  <c r="J97" i="9"/>
  <c r="I97" i="9"/>
  <c r="H97" i="9"/>
  <c r="G97" i="9"/>
  <c r="F97" i="9"/>
  <c r="E97" i="9"/>
  <c r="D97" i="9"/>
  <c r="C97" i="9"/>
  <c r="B97" i="9"/>
  <c r="UB96" i="9"/>
  <c r="UA96" i="9"/>
  <c r="TZ96" i="9"/>
  <c r="TY96" i="9"/>
  <c r="TX96" i="9"/>
  <c r="TW96" i="9"/>
  <c r="TV96" i="9"/>
  <c r="TU96" i="9"/>
  <c r="TT96" i="9"/>
  <c r="TS96" i="9"/>
  <c r="TR96" i="9"/>
  <c r="TQ96" i="9"/>
  <c r="TP96" i="9"/>
  <c r="TO96" i="9"/>
  <c r="TN96" i="9"/>
  <c r="TM96" i="9"/>
  <c r="TL96" i="9"/>
  <c r="TK96" i="9"/>
  <c r="TJ96" i="9"/>
  <c r="TI96" i="9"/>
  <c r="TH96" i="9"/>
  <c r="TG96" i="9"/>
  <c r="TF96" i="9"/>
  <c r="TE96" i="9"/>
  <c r="TD96" i="9"/>
  <c r="TC96" i="9"/>
  <c r="TB96" i="9"/>
  <c r="TA96" i="9"/>
  <c r="SZ96" i="9"/>
  <c r="SY96" i="9"/>
  <c r="SX96" i="9"/>
  <c r="SW96" i="9"/>
  <c r="SV96" i="9"/>
  <c r="SU96" i="9"/>
  <c r="ST96" i="9"/>
  <c r="SS96" i="9"/>
  <c r="SR96" i="9"/>
  <c r="SQ96" i="9"/>
  <c r="SP96" i="9"/>
  <c r="SO96" i="9"/>
  <c r="SN96" i="9"/>
  <c r="SM96" i="9"/>
  <c r="SL96" i="9"/>
  <c r="SK96" i="9"/>
  <c r="SJ96" i="9"/>
  <c r="SI96" i="9"/>
  <c r="SH96" i="9"/>
  <c r="SG96" i="9"/>
  <c r="SF96" i="9"/>
  <c r="SE96" i="9"/>
  <c r="SD96" i="9"/>
  <c r="SC96" i="9"/>
  <c r="SB96" i="9"/>
  <c r="SA96" i="9"/>
  <c r="RZ96" i="9"/>
  <c r="RY96" i="9"/>
  <c r="RX96" i="9"/>
  <c r="RW96" i="9"/>
  <c r="RV96" i="9"/>
  <c r="RU96" i="9"/>
  <c r="RT96" i="9"/>
  <c r="RS96" i="9"/>
  <c r="RR96" i="9"/>
  <c r="RQ96" i="9"/>
  <c r="RP96" i="9"/>
  <c r="RO96" i="9"/>
  <c r="RN96" i="9"/>
  <c r="RM96" i="9"/>
  <c r="RL96" i="9"/>
  <c r="RK96" i="9"/>
  <c r="RJ96" i="9"/>
  <c r="RI96" i="9"/>
  <c r="RH96" i="9"/>
  <c r="RG96" i="9"/>
  <c r="RF96" i="9"/>
  <c r="RE96" i="9"/>
  <c r="RD96" i="9"/>
  <c r="RC96" i="9"/>
  <c r="RB96" i="9"/>
  <c r="RA96" i="9"/>
  <c r="QZ96" i="9"/>
  <c r="QY96" i="9"/>
  <c r="QX96" i="9"/>
  <c r="QW96" i="9"/>
  <c r="QV96" i="9"/>
  <c r="QU96" i="9"/>
  <c r="QT96" i="9"/>
  <c r="QS96" i="9"/>
  <c r="QR96" i="9"/>
  <c r="QQ96" i="9"/>
  <c r="QP96" i="9"/>
  <c r="QO96" i="9"/>
  <c r="QN96" i="9"/>
  <c r="QM96" i="9"/>
  <c r="QL96" i="9"/>
  <c r="QK96" i="9"/>
  <c r="QJ96" i="9"/>
  <c r="QI96" i="9"/>
  <c r="QH96" i="9"/>
  <c r="QG96" i="9"/>
  <c r="QF96" i="9"/>
  <c r="QE96" i="9"/>
  <c r="QD96" i="9"/>
  <c r="QC96" i="9"/>
  <c r="QB96" i="9"/>
  <c r="QA96" i="9"/>
  <c r="PZ96" i="9"/>
  <c r="PY96" i="9"/>
  <c r="PX96" i="9"/>
  <c r="PW96" i="9"/>
  <c r="PV96" i="9"/>
  <c r="PU96" i="9"/>
  <c r="PT96" i="9"/>
  <c r="PS96" i="9"/>
  <c r="PR96" i="9"/>
  <c r="PQ96" i="9"/>
  <c r="PP96" i="9"/>
  <c r="PO96" i="9"/>
  <c r="PN96" i="9"/>
  <c r="PM96" i="9"/>
  <c r="PL96" i="9"/>
  <c r="PK96" i="9"/>
  <c r="PJ96" i="9"/>
  <c r="PI96" i="9"/>
  <c r="PH96" i="9"/>
  <c r="PG96" i="9"/>
  <c r="PF96" i="9"/>
  <c r="PE96" i="9"/>
  <c r="PD96" i="9"/>
  <c r="PC96" i="9"/>
  <c r="PB96" i="9"/>
  <c r="PA96" i="9"/>
  <c r="OZ96" i="9"/>
  <c r="OY96" i="9"/>
  <c r="OX96" i="9"/>
  <c r="OW96" i="9"/>
  <c r="OV96" i="9"/>
  <c r="OU96" i="9"/>
  <c r="OT96" i="9"/>
  <c r="OS96" i="9"/>
  <c r="OR96" i="9"/>
  <c r="OQ96" i="9"/>
  <c r="OP96" i="9"/>
  <c r="OO96" i="9"/>
  <c r="ON96" i="9"/>
  <c r="OM96" i="9"/>
  <c r="OL96" i="9"/>
  <c r="OK96" i="9"/>
  <c r="OJ96" i="9"/>
  <c r="OI96" i="9"/>
  <c r="OH96" i="9"/>
  <c r="OG96" i="9"/>
  <c r="OF96" i="9"/>
  <c r="OE96" i="9"/>
  <c r="OD96" i="9"/>
  <c r="OC96" i="9"/>
  <c r="OB96" i="9"/>
  <c r="OA96" i="9"/>
  <c r="NZ96" i="9"/>
  <c r="NY96" i="9"/>
  <c r="NX96" i="9"/>
  <c r="NW96" i="9"/>
  <c r="NV96" i="9"/>
  <c r="NU96" i="9"/>
  <c r="NT96" i="9"/>
  <c r="NS96" i="9"/>
  <c r="NR96" i="9"/>
  <c r="NQ96" i="9"/>
  <c r="NP96" i="9"/>
  <c r="NO96" i="9"/>
  <c r="NN96" i="9"/>
  <c r="NM96" i="9"/>
  <c r="NL96" i="9"/>
  <c r="NK96" i="9"/>
  <c r="NJ96" i="9"/>
  <c r="NI96" i="9"/>
  <c r="NH96" i="9"/>
  <c r="NG96" i="9"/>
  <c r="NF96" i="9"/>
  <c r="NE96" i="9"/>
  <c r="ND96" i="9"/>
  <c r="NC96" i="9"/>
  <c r="NB96" i="9"/>
  <c r="NA96" i="9"/>
  <c r="MZ96" i="9"/>
  <c r="MY96" i="9"/>
  <c r="MX96" i="9"/>
  <c r="MW96" i="9"/>
  <c r="MV96" i="9"/>
  <c r="MU96" i="9"/>
  <c r="MT96" i="9"/>
  <c r="MS96" i="9"/>
  <c r="MR96" i="9"/>
  <c r="MQ96" i="9"/>
  <c r="MP96" i="9"/>
  <c r="MO96" i="9"/>
  <c r="MN96" i="9"/>
  <c r="MM96" i="9"/>
  <c r="ML96" i="9"/>
  <c r="MK96" i="9"/>
  <c r="MJ96" i="9"/>
  <c r="MI96" i="9"/>
  <c r="MH96" i="9"/>
  <c r="MG96" i="9"/>
  <c r="MF96" i="9"/>
  <c r="ME96" i="9"/>
  <c r="MD96" i="9"/>
  <c r="MC96" i="9"/>
  <c r="MB96" i="9"/>
  <c r="MA96" i="9"/>
  <c r="LZ96" i="9"/>
  <c r="LY96" i="9"/>
  <c r="LX96" i="9"/>
  <c r="LW96" i="9"/>
  <c r="LV96" i="9"/>
  <c r="LU96" i="9"/>
  <c r="LT96" i="9"/>
  <c r="LS96" i="9"/>
  <c r="LR96" i="9"/>
  <c r="LQ96" i="9"/>
  <c r="LP96" i="9"/>
  <c r="LO96" i="9"/>
  <c r="LN96" i="9"/>
  <c r="LM96" i="9"/>
  <c r="LL96" i="9"/>
  <c r="LK96" i="9"/>
  <c r="LJ96" i="9"/>
  <c r="LI96" i="9"/>
  <c r="LH96" i="9"/>
  <c r="LG96" i="9"/>
  <c r="LF96" i="9"/>
  <c r="LE96" i="9"/>
  <c r="LD96" i="9"/>
  <c r="LC96" i="9"/>
  <c r="LB96" i="9"/>
  <c r="LA96" i="9"/>
  <c r="KZ96" i="9"/>
  <c r="KY96" i="9"/>
  <c r="KX96" i="9"/>
  <c r="KW96" i="9"/>
  <c r="KV96" i="9"/>
  <c r="KU96" i="9"/>
  <c r="KT96" i="9"/>
  <c r="KS96" i="9"/>
  <c r="KR96" i="9"/>
  <c r="KQ96" i="9"/>
  <c r="KP96" i="9"/>
  <c r="KO96" i="9"/>
  <c r="KN96" i="9"/>
  <c r="KM96" i="9"/>
  <c r="KL96" i="9"/>
  <c r="KK96" i="9"/>
  <c r="KJ96" i="9"/>
  <c r="KI96" i="9"/>
  <c r="KH96" i="9"/>
  <c r="KG96" i="9"/>
  <c r="KF96" i="9"/>
  <c r="KE96" i="9"/>
  <c r="KD96" i="9"/>
  <c r="KC96" i="9"/>
  <c r="KB96" i="9"/>
  <c r="KA96" i="9"/>
  <c r="JZ96" i="9"/>
  <c r="JY96" i="9"/>
  <c r="JX96" i="9"/>
  <c r="JW96" i="9"/>
  <c r="JV96" i="9"/>
  <c r="JU96" i="9"/>
  <c r="JT96" i="9"/>
  <c r="JS96" i="9"/>
  <c r="JR96" i="9"/>
  <c r="JQ96" i="9"/>
  <c r="JP96" i="9"/>
  <c r="JO96" i="9"/>
  <c r="JN96" i="9"/>
  <c r="JM96" i="9"/>
  <c r="JL96" i="9"/>
  <c r="JK96" i="9"/>
  <c r="JJ96" i="9"/>
  <c r="JI96" i="9"/>
  <c r="JH96" i="9"/>
  <c r="JG96" i="9"/>
  <c r="JF96" i="9"/>
  <c r="JE96" i="9"/>
  <c r="JD96" i="9"/>
  <c r="JC96" i="9"/>
  <c r="JB96" i="9"/>
  <c r="JA96" i="9"/>
  <c r="IZ96" i="9"/>
  <c r="IY96" i="9"/>
  <c r="IX96" i="9"/>
  <c r="IW96" i="9"/>
  <c r="IV96" i="9"/>
  <c r="IU96" i="9"/>
  <c r="IT96" i="9"/>
  <c r="IS96" i="9"/>
  <c r="IR96" i="9"/>
  <c r="IQ96" i="9"/>
  <c r="IP96" i="9"/>
  <c r="IO96" i="9"/>
  <c r="IN96" i="9"/>
  <c r="IM96" i="9"/>
  <c r="IL96" i="9"/>
  <c r="IK96" i="9"/>
  <c r="IJ96" i="9"/>
  <c r="II96" i="9"/>
  <c r="IH96" i="9"/>
  <c r="IG96" i="9"/>
  <c r="IF96" i="9"/>
  <c r="IE96" i="9"/>
  <c r="ID96" i="9"/>
  <c r="IC96" i="9"/>
  <c r="IB96" i="9"/>
  <c r="IA96" i="9"/>
  <c r="HZ96" i="9"/>
  <c r="HY96" i="9"/>
  <c r="HX96" i="9"/>
  <c r="HW96" i="9"/>
  <c r="HV96" i="9"/>
  <c r="HU96" i="9"/>
  <c r="HT96" i="9"/>
  <c r="HS96" i="9"/>
  <c r="HR96" i="9"/>
  <c r="HQ96" i="9"/>
  <c r="HP96" i="9"/>
  <c r="HO96" i="9"/>
  <c r="HN96" i="9"/>
  <c r="HM96" i="9"/>
  <c r="HL96" i="9"/>
  <c r="HK96" i="9"/>
  <c r="HJ96" i="9"/>
  <c r="HI96" i="9"/>
  <c r="HH96" i="9"/>
  <c r="HG96" i="9"/>
  <c r="HF96" i="9"/>
  <c r="HE96" i="9"/>
  <c r="HD96" i="9"/>
  <c r="HC96" i="9"/>
  <c r="HB96" i="9"/>
  <c r="HA96" i="9"/>
  <c r="GZ96" i="9"/>
  <c r="GY96" i="9"/>
  <c r="GX96" i="9"/>
  <c r="GW96" i="9"/>
  <c r="GV96" i="9"/>
  <c r="GU96" i="9"/>
  <c r="GT96" i="9"/>
  <c r="GS96" i="9"/>
  <c r="GR96" i="9"/>
  <c r="GQ96" i="9"/>
  <c r="GP96" i="9"/>
  <c r="GO96" i="9"/>
  <c r="GN96" i="9"/>
  <c r="GM96" i="9"/>
  <c r="GL96" i="9"/>
  <c r="GK96" i="9"/>
  <c r="GJ96" i="9"/>
  <c r="GI96" i="9"/>
  <c r="GH96" i="9"/>
  <c r="GG96" i="9"/>
  <c r="GF96" i="9"/>
  <c r="GE96" i="9"/>
  <c r="GD96" i="9"/>
  <c r="GC96" i="9"/>
  <c r="GB96" i="9"/>
  <c r="GA96" i="9"/>
  <c r="FZ96" i="9"/>
  <c r="FY96" i="9"/>
  <c r="FX96" i="9"/>
  <c r="FW96" i="9"/>
  <c r="FV96" i="9"/>
  <c r="FU96" i="9"/>
  <c r="FT96" i="9"/>
  <c r="FS96" i="9"/>
  <c r="FR96" i="9"/>
  <c r="FQ96" i="9"/>
  <c r="FP96" i="9"/>
  <c r="FO96" i="9"/>
  <c r="FN96" i="9"/>
  <c r="FM96" i="9"/>
  <c r="FL96" i="9"/>
  <c r="FK96" i="9"/>
  <c r="FJ96" i="9"/>
  <c r="FI96" i="9"/>
  <c r="FH96" i="9"/>
  <c r="FG96" i="9"/>
  <c r="FF96" i="9"/>
  <c r="FE96" i="9"/>
  <c r="FD96" i="9"/>
  <c r="FC96" i="9"/>
  <c r="FB96" i="9"/>
  <c r="FA96" i="9"/>
  <c r="EZ96" i="9"/>
  <c r="EY96" i="9"/>
  <c r="EX96" i="9"/>
  <c r="EW96" i="9"/>
  <c r="EV96" i="9"/>
  <c r="EU96" i="9"/>
  <c r="ET96" i="9"/>
  <c r="ES96" i="9"/>
  <c r="ER96" i="9"/>
  <c r="EQ96" i="9"/>
  <c r="EP96" i="9"/>
  <c r="EO96" i="9"/>
  <c r="EN96" i="9"/>
  <c r="EM96" i="9"/>
  <c r="EL96" i="9"/>
  <c r="EK96" i="9"/>
  <c r="EJ96" i="9"/>
  <c r="EI96" i="9"/>
  <c r="EH96" i="9"/>
  <c r="EG96" i="9"/>
  <c r="EF96" i="9"/>
  <c r="EE96" i="9"/>
  <c r="ED96" i="9"/>
  <c r="EC96" i="9"/>
  <c r="EB96" i="9"/>
  <c r="EA96" i="9"/>
  <c r="DZ96" i="9"/>
  <c r="DY96" i="9"/>
  <c r="DX96" i="9"/>
  <c r="DW96" i="9"/>
  <c r="DV96" i="9"/>
  <c r="DU96" i="9"/>
  <c r="DT96" i="9"/>
  <c r="DS96" i="9"/>
  <c r="DR96" i="9"/>
  <c r="DQ96" i="9"/>
  <c r="DP96" i="9"/>
  <c r="DO96" i="9"/>
  <c r="DN96" i="9"/>
  <c r="DM96" i="9"/>
  <c r="DL96" i="9"/>
  <c r="DK96" i="9"/>
  <c r="DJ96" i="9"/>
  <c r="DI96" i="9"/>
  <c r="DH96" i="9"/>
  <c r="DG96" i="9"/>
  <c r="DF96" i="9"/>
  <c r="DE96" i="9"/>
  <c r="DD96" i="9"/>
  <c r="DC96" i="9"/>
  <c r="DB96" i="9"/>
  <c r="DA96" i="9"/>
  <c r="CZ96" i="9"/>
  <c r="CY96" i="9"/>
  <c r="CX96" i="9"/>
  <c r="CW96" i="9"/>
  <c r="CV96" i="9"/>
  <c r="CU96" i="9"/>
  <c r="CT96" i="9"/>
  <c r="CS96" i="9"/>
  <c r="CR96" i="9"/>
  <c r="CQ96" i="9"/>
  <c r="CP96" i="9"/>
  <c r="CO96" i="9"/>
  <c r="CN96" i="9"/>
  <c r="CM96" i="9"/>
  <c r="CL96" i="9"/>
  <c r="CK96" i="9"/>
  <c r="CJ96" i="9"/>
  <c r="CI96" i="9"/>
  <c r="CH96" i="9"/>
  <c r="CG96" i="9"/>
  <c r="CF96" i="9"/>
  <c r="CE96" i="9"/>
  <c r="CD96" i="9"/>
  <c r="CC96" i="9"/>
  <c r="CB96" i="9"/>
  <c r="CA96" i="9"/>
  <c r="BZ96" i="9"/>
  <c r="BY96" i="9"/>
  <c r="BX96" i="9"/>
  <c r="BW96" i="9"/>
  <c r="BV96" i="9"/>
  <c r="BU96" i="9"/>
  <c r="BT96" i="9"/>
  <c r="BS96" i="9"/>
  <c r="BR96" i="9"/>
  <c r="BQ96" i="9"/>
  <c r="BP96" i="9"/>
  <c r="BO96" i="9"/>
  <c r="BN96" i="9"/>
  <c r="BM96" i="9"/>
  <c r="BL96" i="9"/>
  <c r="BK96" i="9"/>
  <c r="BJ96" i="9"/>
  <c r="BI96" i="9"/>
  <c r="BH96" i="9"/>
  <c r="BG96" i="9"/>
  <c r="BF96" i="9"/>
  <c r="BE96" i="9"/>
  <c r="BD96" i="9"/>
  <c r="BC96" i="9"/>
  <c r="BB96" i="9"/>
  <c r="BA96" i="9"/>
  <c r="AZ96" i="9"/>
  <c r="AY96" i="9"/>
  <c r="AX96" i="9"/>
  <c r="AW96" i="9"/>
  <c r="AV96" i="9"/>
  <c r="AU96" i="9"/>
  <c r="AT96" i="9"/>
  <c r="AS96" i="9"/>
  <c r="AR96" i="9"/>
  <c r="AQ96" i="9"/>
  <c r="AP96" i="9"/>
  <c r="AO96" i="9"/>
  <c r="AN96" i="9"/>
  <c r="AM96" i="9"/>
  <c r="AL96" i="9"/>
  <c r="AK96" i="9"/>
  <c r="AJ96" i="9"/>
  <c r="AI96" i="9"/>
  <c r="AH96" i="9"/>
  <c r="AG96" i="9"/>
  <c r="AF96" i="9"/>
  <c r="AE96" i="9"/>
  <c r="AD96" i="9"/>
  <c r="AC96" i="9"/>
  <c r="AB96" i="9"/>
  <c r="AA96" i="9"/>
  <c r="Z96" i="9"/>
  <c r="Y96" i="9"/>
  <c r="X96" i="9"/>
  <c r="W96" i="9"/>
  <c r="V96" i="9"/>
  <c r="U96" i="9"/>
  <c r="T96" i="9"/>
  <c r="S96" i="9"/>
  <c r="R96" i="9"/>
  <c r="Q96" i="9"/>
  <c r="P96" i="9"/>
  <c r="O96" i="9"/>
  <c r="N96" i="9"/>
  <c r="M96" i="9"/>
  <c r="L96" i="9"/>
  <c r="K96" i="9"/>
  <c r="J96" i="9"/>
  <c r="I96" i="9"/>
  <c r="H96" i="9"/>
  <c r="G96" i="9"/>
  <c r="F96" i="9"/>
  <c r="E96" i="9"/>
  <c r="D96" i="9"/>
  <c r="C96" i="9"/>
  <c r="B96" i="9"/>
  <c r="UB95" i="9"/>
  <c r="UA95" i="9"/>
  <c r="TZ95" i="9"/>
  <c r="TY95" i="9"/>
  <c r="TX95" i="9"/>
  <c r="TW95" i="9"/>
  <c r="TV95" i="9"/>
  <c r="TU95" i="9"/>
  <c r="TT95" i="9"/>
  <c r="TS95" i="9"/>
  <c r="TR95" i="9"/>
  <c r="TQ95" i="9"/>
  <c r="TP95" i="9"/>
  <c r="TO95" i="9"/>
  <c r="TN95" i="9"/>
  <c r="TM95" i="9"/>
  <c r="TL95" i="9"/>
  <c r="TK95" i="9"/>
  <c r="TJ95" i="9"/>
  <c r="TI95" i="9"/>
  <c r="TH95" i="9"/>
  <c r="TG95" i="9"/>
  <c r="TF95" i="9"/>
  <c r="TE95" i="9"/>
  <c r="TD95" i="9"/>
  <c r="TC95" i="9"/>
  <c r="TB95" i="9"/>
  <c r="TA95" i="9"/>
  <c r="SZ95" i="9"/>
  <c r="SY95" i="9"/>
  <c r="SX95" i="9"/>
  <c r="SW95" i="9"/>
  <c r="SV95" i="9"/>
  <c r="SU95" i="9"/>
  <c r="ST95" i="9"/>
  <c r="SS95" i="9"/>
  <c r="SR95" i="9"/>
  <c r="SQ95" i="9"/>
  <c r="SP95" i="9"/>
  <c r="SO95" i="9"/>
  <c r="SN95" i="9"/>
  <c r="SM95" i="9"/>
  <c r="SL95" i="9"/>
  <c r="SK95" i="9"/>
  <c r="SJ95" i="9"/>
  <c r="SI95" i="9"/>
  <c r="SH95" i="9"/>
  <c r="SG95" i="9"/>
  <c r="SF95" i="9"/>
  <c r="SE95" i="9"/>
  <c r="SD95" i="9"/>
  <c r="SC95" i="9"/>
  <c r="SB95" i="9"/>
  <c r="SA95" i="9"/>
  <c r="RZ95" i="9"/>
  <c r="RY95" i="9"/>
  <c r="RX95" i="9"/>
  <c r="RW95" i="9"/>
  <c r="RV95" i="9"/>
  <c r="RU95" i="9"/>
  <c r="RT95" i="9"/>
  <c r="RS95" i="9"/>
  <c r="RR95" i="9"/>
  <c r="RQ95" i="9"/>
  <c r="RP95" i="9"/>
  <c r="RO95" i="9"/>
  <c r="RN95" i="9"/>
  <c r="RM95" i="9"/>
  <c r="RL95" i="9"/>
  <c r="RK95" i="9"/>
  <c r="RJ95" i="9"/>
  <c r="RI95" i="9"/>
  <c r="RH95" i="9"/>
  <c r="RG95" i="9"/>
  <c r="RF95" i="9"/>
  <c r="RE95" i="9"/>
  <c r="RD95" i="9"/>
  <c r="RC95" i="9"/>
  <c r="RB95" i="9"/>
  <c r="RA95" i="9"/>
  <c r="QZ95" i="9"/>
  <c r="QY95" i="9"/>
  <c r="QX95" i="9"/>
  <c r="QW95" i="9"/>
  <c r="QV95" i="9"/>
  <c r="QU95" i="9"/>
  <c r="QT95" i="9"/>
  <c r="QS95" i="9"/>
  <c r="QR95" i="9"/>
  <c r="QQ95" i="9"/>
  <c r="QP95" i="9"/>
  <c r="QO95" i="9"/>
  <c r="QN95" i="9"/>
  <c r="QM95" i="9"/>
  <c r="QL95" i="9"/>
  <c r="QK95" i="9"/>
  <c r="QJ95" i="9"/>
  <c r="QI95" i="9"/>
  <c r="QH95" i="9"/>
  <c r="QG95" i="9"/>
  <c r="QF95" i="9"/>
  <c r="QE95" i="9"/>
  <c r="QD95" i="9"/>
  <c r="QC95" i="9"/>
  <c r="QB95" i="9"/>
  <c r="QA95" i="9"/>
  <c r="PZ95" i="9"/>
  <c r="PY95" i="9"/>
  <c r="PX95" i="9"/>
  <c r="PW95" i="9"/>
  <c r="PV95" i="9"/>
  <c r="PU95" i="9"/>
  <c r="PT95" i="9"/>
  <c r="PS95" i="9"/>
  <c r="PR95" i="9"/>
  <c r="PQ95" i="9"/>
  <c r="PP95" i="9"/>
  <c r="PO95" i="9"/>
  <c r="PN95" i="9"/>
  <c r="PM95" i="9"/>
  <c r="PL95" i="9"/>
  <c r="PK95" i="9"/>
  <c r="PJ95" i="9"/>
  <c r="PI95" i="9"/>
  <c r="PH95" i="9"/>
  <c r="PG95" i="9"/>
  <c r="PF95" i="9"/>
  <c r="PE95" i="9"/>
  <c r="PD95" i="9"/>
  <c r="PC95" i="9"/>
  <c r="PB95" i="9"/>
  <c r="PA95" i="9"/>
  <c r="OZ95" i="9"/>
  <c r="OY95" i="9"/>
  <c r="OX95" i="9"/>
  <c r="OW95" i="9"/>
  <c r="OV95" i="9"/>
  <c r="OU95" i="9"/>
  <c r="OT95" i="9"/>
  <c r="OS95" i="9"/>
  <c r="OR95" i="9"/>
  <c r="OQ95" i="9"/>
  <c r="OP95" i="9"/>
  <c r="OO95" i="9"/>
  <c r="ON95" i="9"/>
  <c r="OM95" i="9"/>
  <c r="OL95" i="9"/>
  <c r="OK95" i="9"/>
  <c r="OJ95" i="9"/>
  <c r="OI95" i="9"/>
  <c r="OH95" i="9"/>
  <c r="OG95" i="9"/>
  <c r="OF95" i="9"/>
  <c r="OE95" i="9"/>
  <c r="OD95" i="9"/>
  <c r="OC95" i="9"/>
  <c r="OB95" i="9"/>
  <c r="OA95" i="9"/>
  <c r="NZ95" i="9"/>
  <c r="NY95" i="9"/>
  <c r="NX95" i="9"/>
  <c r="NW95" i="9"/>
  <c r="NV95" i="9"/>
  <c r="NU95" i="9"/>
  <c r="NT95" i="9"/>
  <c r="NS95" i="9"/>
  <c r="NR95" i="9"/>
  <c r="NQ95" i="9"/>
  <c r="NP95" i="9"/>
  <c r="NO95" i="9"/>
  <c r="NN95" i="9"/>
  <c r="NM95" i="9"/>
  <c r="NL95" i="9"/>
  <c r="NK95" i="9"/>
  <c r="NJ95" i="9"/>
  <c r="NI95" i="9"/>
  <c r="NH95" i="9"/>
  <c r="NG95" i="9"/>
  <c r="NF95" i="9"/>
  <c r="NE95" i="9"/>
  <c r="ND95" i="9"/>
  <c r="NC95" i="9"/>
  <c r="NB95" i="9"/>
  <c r="NA95" i="9"/>
  <c r="MZ95" i="9"/>
  <c r="MY95" i="9"/>
  <c r="MX95" i="9"/>
  <c r="MW95" i="9"/>
  <c r="MV95" i="9"/>
  <c r="MU95" i="9"/>
  <c r="MT95" i="9"/>
  <c r="MS95" i="9"/>
  <c r="MR95" i="9"/>
  <c r="MQ95" i="9"/>
  <c r="MP95" i="9"/>
  <c r="MO95" i="9"/>
  <c r="MN95" i="9"/>
  <c r="MM95" i="9"/>
  <c r="ML95" i="9"/>
  <c r="MK95" i="9"/>
  <c r="MJ95" i="9"/>
  <c r="MI95" i="9"/>
  <c r="MH95" i="9"/>
  <c r="MG95" i="9"/>
  <c r="MF95" i="9"/>
  <c r="ME95" i="9"/>
  <c r="MD95" i="9"/>
  <c r="MC95" i="9"/>
  <c r="MB95" i="9"/>
  <c r="MA95" i="9"/>
  <c r="LZ95" i="9"/>
  <c r="LY95" i="9"/>
  <c r="LX95" i="9"/>
  <c r="LW95" i="9"/>
  <c r="LV95" i="9"/>
  <c r="LU95" i="9"/>
  <c r="LT95" i="9"/>
  <c r="LS95" i="9"/>
  <c r="LR95" i="9"/>
  <c r="LQ95" i="9"/>
  <c r="LP95" i="9"/>
  <c r="LO95" i="9"/>
  <c r="LN95" i="9"/>
  <c r="LM95" i="9"/>
  <c r="LL95" i="9"/>
  <c r="LK95" i="9"/>
  <c r="LJ95" i="9"/>
  <c r="LI95" i="9"/>
  <c r="LH95" i="9"/>
  <c r="LG95" i="9"/>
  <c r="LF95" i="9"/>
  <c r="LE95" i="9"/>
  <c r="LD95" i="9"/>
  <c r="LC95" i="9"/>
  <c r="LB95" i="9"/>
  <c r="LA95" i="9"/>
  <c r="KZ95" i="9"/>
  <c r="KY95" i="9"/>
  <c r="KX95" i="9"/>
  <c r="KW95" i="9"/>
  <c r="KV95" i="9"/>
  <c r="KU95" i="9"/>
  <c r="KT95" i="9"/>
  <c r="KS95" i="9"/>
  <c r="KR95" i="9"/>
  <c r="KQ95" i="9"/>
  <c r="KP95" i="9"/>
  <c r="KO95" i="9"/>
  <c r="KN95" i="9"/>
  <c r="KM95" i="9"/>
  <c r="KL95" i="9"/>
  <c r="KK95" i="9"/>
  <c r="KJ95" i="9"/>
  <c r="KI95" i="9"/>
  <c r="KH95" i="9"/>
  <c r="KG95" i="9"/>
  <c r="KF95" i="9"/>
  <c r="KE95" i="9"/>
  <c r="KD95" i="9"/>
  <c r="KC95" i="9"/>
  <c r="KB95" i="9"/>
  <c r="KA95" i="9"/>
  <c r="JZ95" i="9"/>
  <c r="JY95" i="9"/>
  <c r="JX95" i="9"/>
  <c r="JW95" i="9"/>
  <c r="JV95" i="9"/>
  <c r="JU95" i="9"/>
  <c r="JT95" i="9"/>
  <c r="JS95" i="9"/>
  <c r="JR95" i="9"/>
  <c r="JQ95" i="9"/>
  <c r="JP95" i="9"/>
  <c r="JO95" i="9"/>
  <c r="JN95" i="9"/>
  <c r="JM95" i="9"/>
  <c r="JL95" i="9"/>
  <c r="JK95" i="9"/>
  <c r="JJ95" i="9"/>
  <c r="JI95" i="9"/>
  <c r="JH95" i="9"/>
  <c r="JG95" i="9"/>
  <c r="JF95" i="9"/>
  <c r="JE95" i="9"/>
  <c r="JD95" i="9"/>
  <c r="JC95" i="9"/>
  <c r="JB95" i="9"/>
  <c r="JA95" i="9"/>
  <c r="IZ95" i="9"/>
  <c r="IY95" i="9"/>
  <c r="IX95" i="9"/>
  <c r="IW95" i="9"/>
  <c r="IV95" i="9"/>
  <c r="IU95" i="9"/>
  <c r="IT95" i="9"/>
  <c r="IS95" i="9"/>
  <c r="IR95" i="9"/>
  <c r="IQ95" i="9"/>
  <c r="IP95" i="9"/>
  <c r="IO95" i="9"/>
  <c r="IN95" i="9"/>
  <c r="IM95" i="9"/>
  <c r="IL95" i="9"/>
  <c r="IK95" i="9"/>
  <c r="IJ95" i="9"/>
  <c r="II95" i="9"/>
  <c r="IH95" i="9"/>
  <c r="IG95" i="9"/>
  <c r="IF95" i="9"/>
  <c r="IE95" i="9"/>
  <c r="ID95" i="9"/>
  <c r="IC95" i="9"/>
  <c r="IB95" i="9"/>
  <c r="IA95" i="9"/>
  <c r="HZ95" i="9"/>
  <c r="HY95" i="9"/>
  <c r="HX95" i="9"/>
  <c r="HW95" i="9"/>
  <c r="HV95" i="9"/>
  <c r="HU95" i="9"/>
  <c r="HT95" i="9"/>
  <c r="HS95" i="9"/>
  <c r="HR95" i="9"/>
  <c r="HQ95" i="9"/>
  <c r="HP95" i="9"/>
  <c r="HO95" i="9"/>
  <c r="HN95" i="9"/>
  <c r="HM95" i="9"/>
  <c r="HL95" i="9"/>
  <c r="HK95" i="9"/>
  <c r="HJ95" i="9"/>
  <c r="HI95" i="9"/>
  <c r="HH95" i="9"/>
  <c r="HG95" i="9"/>
  <c r="HF95" i="9"/>
  <c r="HE95" i="9"/>
  <c r="HD95" i="9"/>
  <c r="HC95" i="9"/>
  <c r="HB95" i="9"/>
  <c r="HA95" i="9"/>
  <c r="GZ95" i="9"/>
  <c r="GY95" i="9"/>
  <c r="GX95" i="9"/>
  <c r="GW95" i="9"/>
  <c r="GV95" i="9"/>
  <c r="GU95" i="9"/>
  <c r="GT95" i="9"/>
  <c r="GS95" i="9"/>
  <c r="GR95" i="9"/>
  <c r="GQ95" i="9"/>
  <c r="GP95" i="9"/>
  <c r="GO95" i="9"/>
  <c r="GN95" i="9"/>
  <c r="GM95" i="9"/>
  <c r="GL95" i="9"/>
  <c r="GK95" i="9"/>
  <c r="GJ95" i="9"/>
  <c r="GI95" i="9"/>
  <c r="GH95" i="9"/>
  <c r="GG95" i="9"/>
  <c r="GF95" i="9"/>
  <c r="GE95" i="9"/>
  <c r="GD95" i="9"/>
  <c r="GC95" i="9"/>
  <c r="GB95" i="9"/>
  <c r="GA95" i="9"/>
  <c r="FZ95" i="9"/>
  <c r="FY95" i="9"/>
  <c r="FX95" i="9"/>
  <c r="FW95" i="9"/>
  <c r="FV95" i="9"/>
  <c r="FU95" i="9"/>
  <c r="FT95" i="9"/>
  <c r="FS95" i="9"/>
  <c r="FR95" i="9"/>
  <c r="FQ95" i="9"/>
  <c r="FP95" i="9"/>
  <c r="FO95" i="9"/>
  <c r="FN95" i="9"/>
  <c r="FM95" i="9"/>
  <c r="FL95" i="9"/>
  <c r="FK95" i="9"/>
  <c r="FJ95" i="9"/>
  <c r="FI95" i="9"/>
  <c r="FH95" i="9"/>
  <c r="FG95" i="9"/>
  <c r="FF95" i="9"/>
  <c r="FE95" i="9"/>
  <c r="FD95" i="9"/>
  <c r="FC95" i="9"/>
  <c r="FB95" i="9"/>
  <c r="FA95" i="9"/>
  <c r="EZ95" i="9"/>
  <c r="EY95" i="9"/>
  <c r="EX95" i="9"/>
  <c r="EW95" i="9"/>
  <c r="EV95" i="9"/>
  <c r="EU95" i="9"/>
  <c r="ET95" i="9"/>
  <c r="ES95" i="9"/>
  <c r="ER95" i="9"/>
  <c r="EQ95" i="9"/>
  <c r="EP95" i="9"/>
  <c r="EO95" i="9"/>
  <c r="EN95" i="9"/>
  <c r="EM95" i="9"/>
  <c r="EL95" i="9"/>
  <c r="EK95" i="9"/>
  <c r="EJ95" i="9"/>
  <c r="EI95" i="9"/>
  <c r="EH95" i="9"/>
  <c r="EG95" i="9"/>
  <c r="EF95" i="9"/>
  <c r="EE95" i="9"/>
  <c r="ED95" i="9"/>
  <c r="EC95" i="9"/>
  <c r="EB95" i="9"/>
  <c r="EA95" i="9"/>
  <c r="DZ95" i="9"/>
  <c r="DY95" i="9"/>
  <c r="DX95" i="9"/>
  <c r="DW95" i="9"/>
  <c r="DV95" i="9"/>
  <c r="DU95" i="9"/>
  <c r="DT95" i="9"/>
  <c r="DS95" i="9"/>
  <c r="DR95" i="9"/>
  <c r="DQ95" i="9"/>
  <c r="DP95" i="9"/>
  <c r="DO95" i="9"/>
  <c r="DN95" i="9"/>
  <c r="DM95" i="9"/>
  <c r="DL95" i="9"/>
  <c r="DK95" i="9"/>
  <c r="DJ95" i="9"/>
  <c r="DI95" i="9"/>
  <c r="DH95" i="9"/>
  <c r="DG95" i="9"/>
  <c r="DF95" i="9"/>
  <c r="DE95" i="9"/>
  <c r="DD95" i="9"/>
  <c r="DC95" i="9"/>
  <c r="DB95" i="9"/>
  <c r="DA95" i="9"/>
  <c r="CZ95" i="9"/>
  <c r="CY95" i="9"/>
  <c r="CX95" i="9"/>
  <c r="CW95" i="9"/>
  <c r="CV95" i="9"/>
  <c r="CU95" i="9"/>
  <c r="CT95" i="9"/>
  <c r="CS95" i="9"/>
  <c r="CR95" i="9"/>
  <c r="CQ95" i="9"/>
  <c r="CP95" i="9"/>
  <c r="CO95" i="9"/>
  <c r="CN95" i="9"/>
  <c r="CM95" i="9"/>
  <c r="CL95" i="9"/>
  <c r="CK95" i="9"/>
  <c r="CJ95" i="9"/>
  <c r="CI95" i="9"/>
  <c r="CH95" i="9"/>
  <c r="CG95" i="9"/>
  <c r="CF95" i="9"/>
  <c r="CE95" i="9"/>
  <c r="CD95" i="9"/>
  <c r="CC95" i="9"/>
  <c r="CB95" i="9"/>
  <c r="CA95" i="9"/>
  <c r="BZ95" i="9"/>
  <c r="BY95" i="9"/>
  <c r="BX95" i="9"/>
  <c r="BW95" i="9"/>
  <c r="BV95" i="9"/>
  <c r="BU95" i="9"/>
  <c r="BT95" i="9"/>
  <c r="BS95" i="9"/>
  <c r="BR95" i="9"/>
  <c r="BQ95" i="9"/>
  <c r="BP95" i="9"/>
  <c r="BO95" i="9"/>
  <c r="BN95" i="9"/>
  <c r="BM95" i="9"/>
  <c r="BL95" i="9"/>
  <c r="BK95" i="9"/>
  <c r="BJ95" i="9"/>
  <c r="BI95" i="9"/>
  <c r="BH95" i="9"/>
  <c r="BG95" i="9"/>
  <c r="BF95" i="9"/>
  <c r="BE95" i="9"/>
  <c r="BD95" i="9"/>
  <c r="BC95" i="9"/>
  <c r="BB95" i="9"/>
  <c r="BA95" i="9"/>
  <c r="AZ95" i="9"/>
  <c r="AY95" i="9"/>
  <c r="AX95" i="9"/>
  <c r="AW95" i="9"/>
  <c r="AV95" i="9"/>
  <c r="AU95" i="9"/>
  <c r="AT95" i="9"/>
  <c r="AS95" i="9"/>
  <c r="AR95" i="9"/>
  <c r="AQ95" i="9"/>
  <c r="AP95" i="9"/>
  <c r="AO95" i="9"/>
  <c r="AN95" i="9"/>
  <c r="AM95" i="9"/>
  <c r="AL95" i="9"/>
  <c r="AK95" i="9"/>
  <c r="AJ95" i="9"/>
  <c r="AI95" i="9"/>
  <c r="AH95" i="9"/>
  <c r="AG95" i="9"/>
  <c r="AF95" i="9"/>
  <c r="AE95" i="9"/>
  <c r="AD95" i="9"/>
  <c r="AC95" i="9"/>
  <c r="AB95" i="9"/>
  <c r="AA95" i="9"/>
  <c r="Z95" i="9"/>
  <c r="Y95" i="9"/>
  <c r="X95" i="9"/>
  <c r="W95" i="9"/>
  <c r="V95" i="9"/>
  <c r="U95" i="9"/>
  <c r="T95" i="9"/>
  <c r="S95" i="9"/>
  <c r="R95" i="9"/>
  <c r="Q95" i="9"/>
  <c r="P95" i="9"/>
  <c r="O95" i="9"/>
  <c r="N95" i="9"/>
  <c r="M95" i="9"/>
  <c r="L95" i="9"/>
  <c r="K95" i="9"/>
  <c r="J95" i="9"/>
  <c r="I95" i="9"/>
  <c r="H95" i="9"/>
  <c r="G95" i="9"/>
  <c r="F95" i="9"/>
  <c r="E95" i="9"/>
  <c r="D95" i="9"/>
  <c r="C95" i="9"/>
  <c r="B95" i="9"/>
  <c r="UB94" i="9"/>
  <c r="UA94" i="9"/>
  <c r="TZ94" i="9"/>
  <c r="TY94" i="9"/>
  <c r="TX94" i="9"/>
  <c r="TW94" i="9"/>
  <c r="TV94" i="9"/>
  <c r="TU94" i="9"/>
  <c r="TT94" i="9"/>
  <c r="TS94" i="9"/>
  <c r="TR94" i="9"/>
  <c r="TQ94" i="9"/>
  <c r="TP94" i="9"/>
  <c r="TO94" i="9"/>
  <c r="TN94" i="9"/>
  <c r="TM94" i="9"/>
  <c r="TL94" i="9"/>
  <c r="TK94" i="9"/>
  <c r="TJ94" i="9"/>
  <c r="TI94" i="9"/>
  <c r="TH94" i="9"/>
  <c r="TG94" i="9"/>
  <c r="TF94" i="9"/>
  <c r="TE94" i="9"/>
  <c r="TD94" i="9"/>
  <c r="TC94" i="9"/>
  <c r="TB94" i="9"/>
  <c r="TA94" i="9"/>
  <c r="SZ94" i="9"/>
  <c r="SY94" i="9"/>
  <c r="SX94" i="9"/>
  <c r="SW94" i="9"/>
  <c r="SV94" i="9"/>
  <c r="SU94" i="9"/>
  <c r="ST94" i="9"/>
  <c r="SS94" i="9"/>
  <c r="SR94" i="9"/>
  <c r="SQ94" i="9"/>
  <c r="SP94" i="9"/>
  <c r="SO94" i="9"/>
  <c r="SN94" i="9"/>
  <c r="SM94" i="9"/>
  <c r="SL94" i="9"/>
  <c r="SK94" i="9"/>
  <c r="SJ94" i="9"/>
  <c r="SI94" i="9"/>
  <c r="SH94" i="9"/>
  <c r="SG94" i="9"/>
  <c r="SF94" i="9"/>
  <c r="SE94" i="9"/>
  <c r="SD94" i="9"/>
  <c r="SC94" i="9"/>
  <c r="SB94" i="9"/>
  <c r="SA94" i="9"/>
  <c r="RZ94" i="9"/>
  <c r="RY94" i="9"/>
  <c r="RX94" i="9"/>
  <c r="RW94" i="9"/>
  <c r="RV94" i="9"/>
  <c r="RU94" i="9"/>
  <c r="RT94" i="9"/>
  <c r="RS94" i="9"/>
  <c r="RR94" i="9"/>
  <c r="RQ94" i="9"/>
  <c r="RP94" i="9"/>
  <c r="RO94" i="9"/>
  <c r="RN94" i="9"/>
  <c r="RM94" i="9"/>
  <c r="RL94" i="9"/>
  <c r="RK94" i="9"/>
  <c r="RJ94" i="9"/>
  <c r="RI94" i="9"/>
  <c r="RH94" i="9"/>
  <c r="RG94" i="9"/>
  <c r="RF94" i="9"/>
  <c r="RE94" i="9"/>
  <c r="RD94" i="9"/>
  <c r="RC94" i="9"/>
  <c r="RB94" i="9"/>
  <c r="RA94" i="9"/>
  <c r="QZ94" i="9"/>
  <c r="QY94" i="9"/>
  <c r="QX94" i="9"/>
  <c r="QW94" i="9"/>
  <c r="QV94" i="9"/>
  <c r="QU94" i="9"/>
  <c r="QT94" i="9"/>
  <c r="QS94" i="9"/>
  <c r="QR94" i="9"/>
  <c r="QQ94" i="9"/>
  <c r="QP94" i="9"/>
  <c r="QO94" i="9"/>
  <c r="QN94" i="9"/>
  <c r="QM94" i="9"/>
  <c r="QL94" i="9"/>
  <c r="QK94" i="9"/>
  <c r="QJ94" i="9"/>
  <c r="QI94" i="9"/>
  <c r="QH94" i="9"/>
  <c r="QG94" i="9"/>
  <c r="QF94" i="9"/>
  <c r="QE94" i="9"/>
  <c r="QD94" i="9"/>
  <c r="QC94" i="9"/>
  <c r="QB94" i="9"/>
  <c r="QA94" i="9"/>
  <c r="PZ94" i="9"/>
  <c r="PY94" i="9"/>
  <c r="PX94" i="9"/>
  <c r="PW94" i="9"/>
  <c r="PV94" i="9"/>
  <c r="PU94" i="9"/>
  <c r="PT94" i="9"/>
  <c r="PS94" i="9"/>
  <c r="PR94" i="9"/>
  <c r="PQ94" i="9"/>
  <c r="PP94" i="9"/>
  <c r="PO94" i="9"/>
  <c r="PN94" i="9"/>
  <c r="PM94" i="9"/>
  <c r="PL94" i="9"/>
  <c r="PK94" i="9"/>
  <c r="PJ94" i="9"/>
  <c r="PI94" i="9"/>
  <c r="PH94" i="9"/>
  <c r="PG94" i="9"/>
  <c r="PF94" i="9"/>
  <c r="PE94" i="9"/>
  <c r="PD94" i="9"/>
  <c r="PC94" i="9"/>
  <c r="PB94" i="9"/>
  <c r="PA94" i="9"/>
  <c r="OZ94" i="9"/>
  <c r="OY94" i="9"/>
  <c r="OX94" i="9"/>
  <c r="OW94" i="9"/>
  <c r="OV94" i="9"/>
  <c r="OU94" i="9"/>
  <c r="OT94" i="9"/>
  <c r="OS94" i="9"/>
  <c r="OR94" i="9"/>
  <c r="OQ94" i="9"/>
  <c r="OP94" i="9"/>
  <c r="OO94" i="9"/>
  <c r="ON94" i="9"/>
  <c r="OM94" i="9"/>
  <c r="OL94" i="9"/>
  <c r="OK94" i="9"/>
  <c r="OJ94" i="9"/>
  <c r="OI94" i="9"/>
  <c r="OH94" i="9"/>
  <c r="OG94" i="9"/>
  <c r="OF94" i="9"/>
  <c r="OE94" i="9"/>
  <c r="OD94" i="9"/>
  <c r="OC94" i="9"/>
  <c r="OB94" i="9"/>
  <c r="OA94" i="9"/>
  <c r="NZ94" i="9"/>
  <c r="NY94" i="9"/>
  <c r="NX94" i="9"/>
  <c r="NW94" i="9"/>
  <c r="NV94" i="9"/>
  <c r="NU94" i="9"/>
  <c r="NT94" i="9"/>
  <c r="NS94" i="9"/>
  <c r="NR94" i="9"/>
  <c r="NQ94" i="9"/>
  <c r="NP94" i="9"/>
  <c r="NO94" i="9"/>
  <c r="NN94" i="9"/>
  <c r="NM94" i="9"/>
  <c r="NL94" i="9"/>
  <c r="NK94" i="9"/>
  <c r="NJ94" i="9"/>
  <c r="NI94" i="9"/>
  <c r="NH94" i="9"/>
  <c r="NG94" i="9"/>
  <c r="NF94" i="9"/>
  <c r="NE94" i="9"/>
  <c r="ND94" i="9"/>
  <c r="NC94" i="9"/>
  <c r="NB94" i="9"/>
  <c r="NA94" i="9"/>
  <c r="MZ94" i="9"/>
  <c r="MY94" i="9"/>
  <c r="MX94" i="9"/>
  <c r="MW94" i="9"/>
  <c r="MV94" i="9"/>
  <c r="MU94" i="9"/>
  <c r="MT94" i="9"/>
  <c r="MS94" i="9"/>
  <c r="MR94" i="9"/>
  <c r="MQ94" i="9"/>
  <c r="MP94" i="9"/>
  <c r="MO94" i="9"/>
  <c r="MN94" i="9"/>
  <c r="MM94" i="9"/>
  <c r="ML94" i="9"/>
  <c r="MK94" i="9"/>
  <c r="MJ94" i="9"/>
  <c r="MI94" i="9"/>
  <c r="MH94" i="9"/>
  <c r="MG94" i="9"/>
  <c r="MF94" i="9"/>
  <c r="ME94" i="9"/>
  <c r="MD94" i="9"/>
  <c r="MC94" i="9"/>
  <c r="MB94" i="9"/>
  <c r="MA94" i="9"/>
  <c r="LZ94" i="9"/>
  <c r="LY94" i="9"/>
  <c r="LX94" i="9"/>
  <c r="LW94" i="9"/>
  <c r="LV94" i="9"/>
  <c r="LU94" i="9"/>
  <c r="LT94" i="9"/>
  <c r="LS94" i="9"/>
  <c r="LR94" i="9"/>
  <c r="LQ94" i="9"/>
  <c r="LP94" i="9"/>
  <c r="LO94" i="9"/>
  <c r="LN94" i="9"/>
  <c r="LM94" i="9"/>
  <c r="LL94" i="9"/>
  <c r="LK94" i="9"/>
  <c r="LJ94" i="9"/>
  <c r="LI94" i="9"/>
  <c r="LH94" i="9"/>
  <c r="LG94" i="9"/>
  <c r="LF94" i="9"/>
  <c r="LE94" i="9"/>
  <c r="LD94" i="9"/>
  <c r="LC94" i="9"/>
  <c r="LB94" i="9"/>
  <c r="LA94" i="9"/>
  <c r="KZ94" i="9"/>
  <c r="KY94" i="9"/>
  <c r="KX94" i="9"/>
  <c r="KW94" i="9"/>
  <c r="KV94" i="9"/>
  <c r="KU94" i="9"/>
  <c r="KT94" i="9"/>
  <c r="KS94" i="9"/>
  <c r="KR94" i="9"/>
  <c r="KQ94" i="9"/>
  <c r="KP94" i="9"/>
  <c r="KO94" i="9"/>
  <c r="KN94" i="9"/>
  <c r="KM94" i="9"/>
  <c r="KL94" i="9"/>
  <c r="KK94" i="9"/>
  <c r="KJ94" i="9"/>
  <c r="KI94" i="9"/>
  <c r="KH94" i="9"/>
  <c r="KG94" i="9"/>
  <c r="KF94" i="9"/>
  <c r="KE94" i="9"/>
  <c r="KD94" i="9"/>
  <c r="KC94" i="9"/>
  <c r="KB94" i="9"/>
  <c r="KA94" i="9"/>
  <c r="JZ94" i="9"/>
  <c r="JY94" i="9"/>
  <c r="JX94" i="9"/>
  <c r="JW94" i="9"/>
  <c r="JV94" i="9"/>
  <c r="JU94" i="9"/>
  <c r="JT94" i="9"/>
  <c r="JS94" i="9"/>
  <c r="JR94" i="9"/>
  <c r="JQ94" i="9"/>
  <c r="JP94" i="9"/>
  <c r="JO94" i="9"/>
  <c r="JN94" i="9"/>
  <c r="JM94" i="9"/>
  <c r="JL94" i="9"/>
  <c r="JK94" i="9"/>
  <c r="JJ94" i="9"/>
  <c r="JI94" i="9"/>
  <c r="JH94" i="9"/>
  <c r="JG94" i="9"/>
  <c r="JF94" i="9"/>
  <c r="JE94" i="9"/>
  <c r="JD94" i="9"/>
  <c r="JC94" i="9"/>
  <c r="JB94" i="9"/>
  <c r="JA94" i="9"/>
  <c r="IZ94" i="9"/>
  <c r="IY94" i="9"/>
  <c r="IX94" i="9"/>
  <c r="IW94" i="9"/>
  <c r="IV94" i="9"/>
  <c r="IU94" i="9"/>
  <c r="IT94" i="9"/>
  <c r="IS94" i="9"/>
  <c r="IR94" i="9"/>
  <c r="IQ94" i="9"/>
  <c r="IP94" i="9"/>
  <c r="IO94" i="9"/>
  <c r="IN94" i="9"/>
  <c r="IM94" i="9"/>
  <c r="IL94" i="9"/>
  <c r="IK94" i="9"/>
  <c r="IJ94" i="9"/>
  <c r="II94" i="9"/>
  <c r="IH94" i="9"/>
  <c r="IG94" i="9"/>
  <c r="IF94" i="9"/>
  <c r="IE94" i="9"/>
  <c r="ID94" i="9"/>
  <c r="IC94" i="9"/>
  <c r="IB94" i="9"/>
  <c r="IA94" i="9"/>
  <c r="HZ94" i="9"/>
  <c r="HY94" i="9"/>
  <c r="HX94" i="9"/>
  <c r="HW94" i="9"/>
  <c r="HV94" i="9"/>
  <c r="HU94" i="9"/>
  <c r="HT94" i="9"/>
  <c r="HS94" i="9"/>
  <c r="HR94" i="9"/>
  <c r="HQ94" i="9"/>
  <c r="HP94" i="9"/>
  <c r="HO94" i="9"/>
  <c r="HN94" i="9"/>
  <c r="HM94" i="9"/>
  <c r="HL94" i="9"/>
  <c r="HK94" i="9"/>
  <c r="HJ94" i="9"/>
  <c r="HI94" i="9"/>
  <c r="HH94" i="9"/>
  <c r="HG94" i="9"/>
  <c r="HF94" i="9"/>
  <c r="HE94" i="9"/>
  <c r="HD94" i="9"/>
  <c r="HC94" i="9"/>
  <c r="HB94" i="9"/>
  <c r="HA94" i="9"/>
  <c r="GZ94" i="9"/>
  <c r="GY94" i="9"/>
  <c r="GX94" i="9"/>
  <c r="GW94" i="9"/>
  <c r="GV94" i="9"/>
  <c r="GU94" i="9"/>
  <c r="GT94" i="9"/>
  <c r="GS94" i="9"/>
  <c r="GR94" i="9"/>
  <c r="GQ94" i="9"/>
  <c r="GP94" i="9"/>
  <c r="GO94" i="9"/>
  <c r="GN94" i="9"/>
  <c r="GM94" i="9"/>
  <c r="GL94" i="9"/>
  <c r="GK94" i="9"/>
  <c r="GJ94" i="9"/>
  <c r="GI94" i="9"/>
  <c r="GH94" i="9"/>
  <c r="GG94" i="9"/>
  <c r="GF94" i="9"/>
  <c r="GE94" i="9"/>
  <c r="GD94" i="9"/>
  <c r="GC94" i="9"/>
  <c r="GB94" i="9"/>
  <c r="GA94" i="9"/>
  <c r="FZ94" i="9"/>
  <c r="FY94" i="9"/>
  <c r="FX94" i="9"/>
  <c r="FW94" i="9"/>
  <c r="FV94" i="9"/>
  <c r="FU94" i="9"/>
  <c r="FT94" i="9"/>
  <c r="FS94" i="9"/>
  <c r="FR94" i="9"/>
  <c r="FQ94" i="9"/>
  <c r="FP94" i="9"/>
  <c r="FO94" i="9"/>
  <c r="FN94" i="9"/>
  <c r="FM94" i="9"/>
  <c r="FL94" i="9"/>
  <c r="FK94" i="9"/>
  <c r="FJ94" i="9"/>
  <c r="FI94" i="9"/>
  <c r="FH94" i="9"/>
  <c r="FG94" i="9"/>
  <c r="FF94" i="9"/>
  <c r="FE94" i="9"/>
  <c r="FD94" i="9"/>
  <c r="FC94" i="9"/>
  <c r="FB94" i="9"/>
  <c r="FA94" i="9"/>
  <c r="EZ94" i="9"/>
  <c r="EY94" i="9"/>
  <c r="EX94" i="9"/>
  <c r="EW94" i="9"/>
  <c r="EV94" i="9"/>
  <c r="EU94" i="9"/>
  <c r="ET94" i="9"/>
  <c r="ES94" i="9"/>
  <c r="ER94" i="9"/>
  <c r="EQ94" i="9"/>
  <c r="EP94" i="9"/>
  <c r="EO94" i="9"/>
  <c r="EN94" i="9"/>
  <c r="EM94" i="9"/>
  <c r="EL94" i="9"/>
  <c r="EK94" i="9"/>
  <c r="EJ94" i="9"/>
  <c r="EI94" i="9"/>
  <c r="EH94" i="9"/>
  <c r="EG94" i="9"/>
  <c r="EF94" i="9"/>
  <c r="EE94" i="9"/>
  <c r="ED94" i="9"/>
  <c r="EC94" i="9"/>
  <c r="EB94" i="9"/>
  <c r="EA94" i="9"/>
  <c r="DZ94" i="9"/>
  <c r="DY94" i="9"/>
  <c r="DX94" i="9"/>
  <c r="DW94" i="9"/>
  <c r="DV94" i="9"/>
  <c r="DU94" i="9"/>
  <c r="DT94" i="9"/>
  <c r="DS94" i="9"/>
  <c r="DR94" i="9"/>
  <c r="DQ94" i="9"/>
  <c r="DP94" i="9"/>
  <c r="DO94" i="9"/>
  <c r="DN94" i="9"/>
  <c r="DM94" i="9"/>
  <c r="DL94" i="9"/>
  <c r="DK94" i="9"/>
  <c r="DJ94" i="9"/>
  <c r="DI94" i="9"/>
  <c r="DH94" i="9"/>
  <c r="DG94" i="9"/>
  <c r="DF94" i="9"/>
  <c r="DE94" i="9"/>
  <c r="DD94" i="9"/>
  <c r="DC94" i="9"/>
  <c r="DB94" i="9"/>
  <c r="DA94" i="9"/>
  <c r="CZ94" i="9"/>
  <c r="CY94" i="9"/>
  <c r="CX94" i="9"/>
  <c r="CW94" i="9"/>
  <c r="CV94" i="9"/>
  <c r="CU94" i="9"/>
  <c r="CT94" i="9"/>
  <c r="CS94" i="9"/>
  <c r="CR94" i="9"/>
  <c r="CQ94" i="9"/>
  <c r="CP94" i="9"/>
  <c r="CO94" i="9"/>
  <c r="CN94" i="9"/>
  <c r="CM94" i="9"/>
  <c r="CL94" i="9"/>
  <c r="CK94" i="9"/>
  <c r="CJ94" i="9"/>
  <c r="CI94" i="9"/>
  <c r="CH94" i="9"/>
  <c r="CG94" i="9"/>
  <c r="CF94" i="9"/>
  <c r="CE94" i="9"/>
  <c r="CD94" i="9"/>
  <c r="CC94" i="9"/>
  <c r="CB94" i="9"/>
  <c r="CA94" i="9"/>
  <c r="BZ94" i="9"/>
  <c r="BY94" i="9"/>
  <c r="BX94" i="9"/>
  <c r="BW94" i="9"/>
  <c r="BV94" i="9"/>
  <c r="BU94" i="9"/>
  <c r="BT94" i="9"/>
  <c r="BS94" i="9"/>
  <c r="BR94" i="9"/>
  <c r="BQ94" i="9"/>
  <c r="BP94" i="9"/>
  <c r="BO94" i="9"/>
  <c r="BN94" i="9"/>
  <c r="BM94" i="9"/>
  <c r="BL94" i="9"/>
  <c r="BK94" i="9"/>
  <c r="BJ94" i="9"/>
  <c r="BI94" i="9"/>
  <c r="BH94" i="9"/>
  <c r="BG94" i="9"/>
  <c r="BF94" i="9"/>
  <c r="BE94" i="9"/>
  <c r="BD94" i="9"/>
  <c r="BC94" i="9"/>
  <c r="BB94" i="9"/>
  <c r="BA94" i="9"/>
  <c r="AZ94" i="9"/>
  <c r="AY94" i="9"/>
  <c r="AX94" i="9"/>
  <c r="AW94" i="9"/>
  <c r="AV94" i="9"/>
  <c r="AU94" i="9"/>
  <c r="AT94" i="9"/>
  <c r="AS94" i="9"/>
  <c r="AR94" i="9"/>
  <c r="AQ94" i="9"/>
  <c r="AP94" i="9"/>
  <c r="AO94" i="9"/>
  <c r="AN94" i="9"/>
  <c r="AM94" i="9"/>
  <c r="AL94" i="9"/>
  <c r="AK94" i="9"/>
  <c r="AJ94" i="9"/>
  <c r="AI94" i="9"/>
  <c r="AH94" i="9"/>
  <c r="AG94" i="9"/>
  <c r="AF94" i="9"/>
  <c r="AE94" i="9"/>
  <c r="AD94" i="9"/>
  <c r="AC94" i="9"/>
  <c r="AB94" i="9"/>
  <c r="AA94" i="9"/>
  <c r="Z94" i="9"/>
  <c r="Y94" i="9"/>
  <c r="X94" i="9"/>
  <c r="W94" i="9"/>
  <c r="V94" i="9"/>
  <c r="U94" i="9"/>
  <c r="T94" i="9"/>
  <c r="S94" i="9"/>
  <c r="R94" i="9"/>
  <c r="Q94" i="9"/>
  <c r="P94" i="9"/>
  <c r="O94" i="9"/>
  <c r="N94" i="9"/>
  <c r="M94" i="9"/>
  <c r="L94" i="9"/>
  <c r="K94" i="9"/>
  <c r="J94" i="9"/>
  <c r="I94" i="9"/>
  <c r="H94" i="9"/>
  <c r="G94" i="9"/>
  <c r="F94" i="9"/>
  <c r="E94" i="9"/>
  <c r="D94" i="9"/>
  <c r="C94" i="9"/>
  <c r="B94" i="9"/>
  <c r="UB93" i="9"/>
  <c r="UA93" i="9"/>
  <c r="TZ93" i="9"/>
  <c r="TY93" i="9"/>
  <c r="TX93" i="9"/>
  <c r="TW93" i="9"/>
  <c r="TV93" i="9"/>
  <c r="TU93" i="9"/>
  <c r="TT93" i="9"/>
  <c r="TS93" i="9"/>
  <c r="TR93" i="9"/>
  <c r="TQ93" i="9"/>
  <c r="TP93" i="9"/>
  <c r="TO93" i="9"/>
  <c r="TN93" i="9"/>
  <c r="TM93" i="9"/>
  <c r="TL93" i="9"/>
  <c r="TK93" i="9"/>
  <c r="TJ93" i="9"/>
  <c r="TI93" i="9"/>
  <c r="TH93" i="9"/>
  <c r="TG93" i="9"/>
  <c r="TF93" i="9"/>
  <c r="TE93" i="9"/>
  <c r="TD93" i="9"/>
  <c r="TC93" i="9"/>
  <c r="TB93" i="9"/>
  <c r="TA93" i="9"/>
  <c r="SZ93" i="9"/>
  <c r="SY93" i="9"/>
  <c r="SX93" i="9"/>
  <c r="SW93" i="9"/>
  <c r="SV93" i="9"/>
  <c r="SU93" i="9"/>
  <c r="ST93" i="9"/>
  <c r="SS93" i="9"/>
  <c r="SR93" i="9"/>
  <c r="SQ93" i="9"/>
  <c r="SP93" i="9"/>
  <c r="SO93" i="9"/>
  <c r="SN93" i="9"/>
  <c r="SM93" i="9"/>
  <c r="SL93" i="9"/>
  <c r="SK93" i="9"/>
  <c r="SJ93" i="9"/>
  <c r="SI93" i="9"/>
  <c r="SH93" i="9"/>
  <c r="SG93" i="9"/>
  <c r="SF93" i="9"/>
  <c r="SE93" i="9"/>
  <c r="SD93" i="9"/>
  <c r="SC93" i="9"/>
  <c r="SB93" i="9"/>
  <c r="SA93" i="9"/>
  <c r="RZ93" i="9"/>
  <c r="RY93" i="9"/>
  <c r="RX93" i="9"/>
  <c r="RW93" i="9"/>
  <c r="RV93" i="9"/>
  <c r="RU93" i="9"/>
  <c r="RT93" i="9"/>
  <c r="RS93" i="9"/>
  <c r="RR93" i="9"/>
  <c r="RQ93" i="9"/>
  <c r="RP93" i="9"/>
  <c r="RO93" i="9"/>
  <c r="RN93" i="9"/>
  <c r="RM93" i="9"/>
  <c r="RL93" i="9"/>
  <c r="RK93" i="9"/>
  <c r="RJ93" i="9"/>
  <c r="RI93" i="9"/>
  <c r="RH93" i="9"/>
  <c r="RG93" i="9"/>
  <c r="RF93" i="9"/>
  <c r="RE93" i="9"/>
  <c r="RD93" i="9"/>
  <c r="RC93" i="9"/>
  <c r="RB93" i="9"/>
  <c r="RA93" i="9"/>
  <c r="QZ93" i="9"/>
  <c r="QY93" i="9"/>
  <c r="QX93" i="9"/>
  <c r="QW93" i="9"/>
  <c r="QV93" i="9"/>
  <c r="QU93" i="9"/>
  <c r="QT93" i="9"/>
  <c r="QS93" i="9"/>
  <c r="QR93" i="9"/>
  <c r="QQ93" i="9"/>
  <c r="QP93" i="9"/>
  <c r="QO93" i="9"/>
  <c r="QN93" i="9"/>
  <c r="QM93" i="9"/>
  <c r="QL93" i="9"/>
  <c r="QK93" i="9"/>
  <c r="QJ93" i="9"/>
  <c r="QI93" i="9"/>
  <c r="QH93" i="9"/>
  <c r="QG93" i="9"/>
  <c r="QF93" i="9"/>
  <c r="QE93" i="9"/>
  <c r="QD93" i="9"/>
  <c r="QC93" i="9"/>
  <c r="QB93" i="9"/>
  <c r="QA93" i="9"/>
  <c r="PZ93" i="9"/>
  <c r="PY93" i="9"/>
  <c r="PX93" i="9"/>
  <c r="PW93" i="9"/>
  <c r="PV93" i="9"/>
  <c r="PU93" i="9"/>
  <c r="PT93" i="9"/>
  <c r="PS93" i="9"/>
  <c r="PR93" i="9"/>
  <c r="PQ93" i="9"/>
  <c r="PP93" i="9"/>
  <c r="PO93" i="9"/>
  <c r="PN93" i="9"/>
  <c r="PM93" i="9"/>
  <c r="PL93" i="9"/>
  <c r="PK93" i="9"/>
  <c r="PJ93" i="9"/>
  <c r="PI93" i="9"/>
  <c r="PH93" i="9"/>
  <c r="PG93" i="9"/>
  <c r="PF93" i="9"/>
  <c r="PE93" i="9"/>
  <c r="PD93" i="9"/>
  <c r="PC93" i="9"/>
  <c r="PB93" i="9"/>
  <c r="PA93" i="9"/>
  <c r="OZ93" i="9"/>
  <c r="OY93" i="9"/>
  <c r="OX93" i="9"/>
  <c r="OW93" i="9"/>
  <c r="OV93" i="9"/>
  <c r="OU93" i="9"/>
  <c r="OT93" i="9"/>
  <c r="OS93" i="9"/>
  <c r="OR93" i="9"/>
  <c r="OQ93" i="9"/>
  <c r="OP93" i="9"/>
  <c r="OO93" i="9"/>
  <c r="ON93" i="9"/>
  <c r="OM93" i="9"/>
  <c r="OL93" i="9"/>
  <c r="OK93" i="9"/>
  <c r="OJ93" i="9"/>
  <c r="OI93" i="9"/>
  <c r="OH93" i="9"/>
  <c r="OG93" i="9"/>
  <c r="OF93" i="9"/>
  <c r="OE93" i="9"/>
  <c r="OD93" i="9"/>
  <c r="OC93" i="9"/>
  <c r="OB93" i="9"/>
  <c r="OA93" i="9"/>
  <c r="NZ93" i="9"/>
  <c r="NY93" i="9"/>
  <c r="NX93" i="9"/>
  <c r="NW93" i="9"/>
  <c r="NV93" i="9"/>
  <c r="NU93" i="9"/>
  <c r="NT93" i="9"/>
  <c r="NS93" i="9"/>
  <c r="NR93" i="9"/>
  <c r="NQ93" i="9"/>
  <c r="NP93" i="9"/>
  <c r="NO93" i="9"/>
  <c r="NN93" i="9"/>
  <c r="NM93" i="9"/>
  <c r="NL93" i="9"/>
  <c r="NK93" i="9"/>
  <c r="NJ93" i="9"/>
  <c r="NI93" i="9"/>
  <c r="NH93" i="9"/>
  <c r="NG93" i="9"/>
  <c r="NF93" i="9"/>
  <c r="NE93" i="9"/>
  <c r="ND93" i="9"/>
  <c r="NC93" i="9"/>
  <c r="NB93" i="9"/>
  <c r="NA93" i="9"/>
  <c r="MZ93" i="9"/>
  <c r="MY93" i="9"/>
  <c r="MX93" i="9"/>
  <c r="MW93" i="9"/>
  <c r="MV93" i="9"/>
  <c r="MU93" i="9"/>
  <c r="MT93" i="9"/>
  <c r="MS93" i="9"/>
  <c r="MR93" i="9"/>
  <c r="MQ93" i="9"/>
  <c r="MP93" i="9"/>
  <c r="MO93" i="9"/>
  <c r="MN93" i="9"/>
  <c r="MM93" i="9"/>
  <c r="ML93" i="9"/>
  <c r="MK93" i="9"/>
  <c r="MJ93" i="9"/>
  <c r="MI93" i="9"/>
  <c r="MH93" i="9"/>
  <c r="MG93" i="9"/>
  <c r="MF93" i="9"/>
  <c r="ME93" i="9"/>
  <c r="MD93" i="9"/>
  <c r="MC93" i="9"/>
  <c r="MB93" i="9"/>
  <c r="MA93" i="9"/>
  <c r="LZ93" i="9"/>
  <c r="LY93" i="9"/>
  <c r="LX93" i="9"/>
  <c r="LW93" i="9"/>
  <c r="LV93" i="9"/>
  <c r="LU93" i="9"/>
  <c r="LT93" i="9"/>
  <c r="LS93" i="9"/>
  <c r="LR93" i="9"/>
  <c r="LQ93" i="9"/>
  <c r="LP93" i="9"/>
  <c r="LO93" i="9"/>
  <c r="LN93" i="9"/>
  <c r="LM93" i="9"/>
  <c r="LL93" i="9"/>
  <c r="LK93" i="9"/>
  <c r="LJ93" i="9"/>
  <c r="LI93" i="9"/>
  <c r="LH93" i="9"/>
  <c r="LG93" i="9"/>
  <c r="LF93" i="9"/>
  <c r="LE93" i="9"/>
  <c r="LD93" i="9"/>
  <c r="LC93" i="9"/>
  <c r="LB93" i="9"/>
  <c r="LA93" i="9"/>
  <c r="KZ93" i="9"/>
  <c r="KY93" i="9"/>
  <c r="KX93" i="9"/>
  <c r="KW93" i="9"/>
  <c r="KV93" i="9"/>
  <c r="KU93" i="9"/>
  <c r="KT93" i="9"/>
  <c r="KS93" i="9"/>
  <c r="KR93" i="9"/>
  <c r="KQ93" i="9"/>
  <c r="KP93" i="9"/>
  <c r="KO93" i="9"/>
  <c r="KN93" i="9"/>
  <c r="KM93" i="9"/>
  <c r="KL93" i="9"/>
  <c r="KK93" i="9"/>
  <c r="KJ93" i="9"/>
  <c r="KI93" i="9"/>
  <c r="KH93" i="9"/>
  <c r="KG93" i="9"/>
  <c r="KF93" i="9"/>
  <c r="KE93" i="9"/>
  <c r="KD93" i="9"/>
  <c r="KC93" i="9"/>
  <c r="KB93" i="9"/>
  <c r="KA93" i="9"/>
  <c r="JZ93" i="9"/>
  <c r="JY93" i="9"/>
  <c r="JX93" i="9"/>
  <c r="JW93" i="9"/>
  <c r="JV93" i="9"/>
  <c r="JU93" i="9"/>
  <c r="JT93" i="9"/>
  <c r="JS93" i="9"/>
  <c r="JR93" i="9"/>
  <c r="JQ93" i="9"/>
  <c r="JP93" i="9"/>
  <c r="JO93" i="9"/>
  <c r="JN93" i="9"/>
  <c r="JM93" i="9"/>
  <c r="JL93" i="9"/>
  <c r="JK93" i="9"/>
  <c r="JJ93" i="9"/>
  <c r="JI93" i="9"/>
  <c r="JH93" i="9"/>
  <c r="JG93" i="9"/>
  <c r="JF93" i="9"/>
  <c r="JE93" i="9"/>
  <c r="JD93" i="9"/>
  <c r="JC93" i="9"/>
  <c r="JB93" i="9"/>
  <c r="JA93" i="9"/>
  <c r="IZ93" i="9"/>
  <c r="IY93" i="9"/>
  <c r="IX93" i="9"/>
  <c r="IW93" i="9"/>
  <c r="IV93" i="9"/>
  <c r="IU93" i="9"/>
  <c r="IT93" i="9"/>
  <c r="IS93" i="9"/>
  <c r="IR93" i="9"/>
  <c r="IQ93" i="9"/>
  <c r="IP93" i="9"/>
  <c r="IO93" i="9"/>
  <c r="IN93" i="9"/>
  <c r="IM93" i="9"/>
  <c r="IL93" i="9"/>
  <c r="IK93" i="9"/>
  <c r="IJ93" i="9"/>
  <c r="II93" i="9"/>
  <c r="IH93" i="9"/>
  <c r="IG93" i="9"/>
  <c r="IF93" i="9"/>
  <c r="IE93" i="9"/>
  <c r="ID93" i="9"/>
  <c r="IC93" i="9"/>
  <c r="IB93" i="9"/>
  <c r="IA93" i="9"/>
  <c r="HZ93" i="9"/>
  <c r="HY93" i="9"/>
  <c r="HX93" i="9"/>
  <c r="HW93" i="9"/>
  <c r="HV93" i="9"/>
  <c r="HU93" i="9"/>
  <c r="HT93" i="9"/>
  <c r="HS93" i="9"/>
  <c r="HR93" i="9"/>
  <c r="HQ93" i="9"/>
  <c r="HP93" i="9"/>
  <c r="HO93" i="9"/>
  <c r="HN93" i="9"/>
  <c r="HM93" i="9"/>
  <c r="HL93" i="9"/>
  <c r="HK93" i="9"/>
  <c r="HJ93" i="9"/>
  <c r="HI93" i="9"/>
  <c r="HH93" i="9"/>
  <c r="HG93" i="9"/>
  <c r="HF93" i="9"/>
  <c r="HE93" i="9"/>
  <c r="HD93" i="9"/>
  <c r="HC93" i="9"/>
  <c r="HB93" i="9"/>
  <c r="HA93" i="9"/>
  <c r="GZ93" i="9"/>
  <c r="GY93" i="9"/>
  <c r="GX93" i="9"/>
  <c r="GW93" i="9"/>
  <c r="GV93" i="9"/>
  <c r="GU93" i="9"/>
  <c r="GT93" i="9"/>
  <c r="GS93" i="9"/>
  <c r="GR93" i="9"/>
  <c r="GQ93" i="9"/>
  <c r="GP93" i="9"/>
  <c r="GO93" i="9"/>
  <c r="GN93" i="9"/>
  <c r="GM93" i="9"/>
  <c r="GL93" i="9"/>
  <c r="GK93" i="9"/>
  <c r="GJ93" i="9"/>
  <c r="GI93" i="9"/>
  <c r="GH93" i="9"/>
  <c r="GG93" i="9"/>
  <c r="GF93" i="9"/>
  <c r="GE93" i="9"/>
  <c r="GD93" i="9"/>
  <c r="GC93" i="9"/>
  <c r="GB93" i="9"/>
  <c r="GA93" i="9"/>
  <c r="FZ93" i="9"/>
  <c r="FY93" i="9"/>
  <c r="FX93" i="9"/>
  <c r="FW93" i="9"/>
  <c r="FV93" i="9"/>
  <c r="FU93" i="9"/>
  <c r="FT93" i="9"/>
  <c r="FS93" i="9"/>
  <c r="FR93" i="9"/>
  <c r="FQ93" i="9"/>
  <c r="FP93" i="9"/>
  <c r="FO93" i="9"/>
  <c r="FN93" i="9"/>
  <c r="FM93" i="9"/>
  <c r="FL93" i="9"/>
  <c r="FK93" i="9"/>
  <c r="FJ93" i="9"/>
  <c r="FI93" i="9"/>
  <c r="FH93" i="9"/>
  <c r="FG93" i="9"/>
  <c r="FF93" i="9"/>
  <c r="FE93" i="9"/>
  <c r="FD93" i="9"/>
  <c r="FC93" i="9"/>
  <c r="FB93" i="9"/>
  <c r="FA93" i="9"/>
  <c r="EZ93" i="9"/>
  <c r="EY93" i="9"/>
  <c r="EX93" i="9"/>
  <c r="EW93" i="9"/>
  <c r="EV93" i="9"/>
  <c r="EU93" i="9"/>
  <c r="ET93" i="9"/>
  <c r="ES93" i="9"/>
  <c r="ER93" i="9"/>
  <c r="EQ93" i="9"/>
  <c r="EP93" i="9"/>
  <c r="EO93" i="9"/>
  <c r="EN93" i="9"/>
  <c r="EM93" i="9"/>
  <c r="EL93" i="9"/>
  <c r="EK93" i="9"/>
  <c r="EJ93" i="9"/>
  <c r="EI93" i="9"/>
  <c r="EH93" i="9"/>
  <c r="EG93" i="9"/>
  <c r="EF93" i="9"/>
  <c r="EE93" i="9"/>
  <c r="ED93" i="9"/>
  <c r="EC93" i="9"/>
  <c r="EB93" i="9"/>
  <c r="EA93" i="9"/>
  <c r="DZ93" i="9"/>
  <c r="DY93" i="9"/>
  <c r="DX93" i="9"/>
  <c r="DW93" i="9"/>
  <c r="DV93" i="9"/>
  <c r="DU93" i="9"/>
  <c r="DT93" i="9"/>
  <c r="DS93" i="9"/>
  <c r="DR93" i="9"/>
  <c r="DQ93" i="9"/>
  <c r="DP93" i="9"/>
  <c r="DO93" i="9"/>
  <c r="DN93" i="9"/>
  <c r="DM93" i="9"/>
  <c r="DL93" i="9"/>
  <c r="DK93" i="9"/>
  <c r="DJ93" i="9"/>
  <c r="DI93" i="9"/>
  <c r="DH93" i="9"/>
  <c r="DG93" i="9"/>
  <c r="DF93" i="9"/>
  <c r="DE93" i="9"/>
  <c r="DD93" i="9"/>
  <c r="DC93" i="9"/>
  <c r="DB93" i="9"/>
  <c r="DA93" i="9"/>
  <c r="CZ93" i="9"/>
  <c r="CY93" i="9"/>
  <c r="CX93" i="9"/>
  <c r="CW93" i="9"/>
  <c r="CV93" i="9"/>
  <c r="CU93" i="9"/>
  <c r="CT93" i="9"/>
  <c r="CS93" i="9"/>
  <c r="CR93" i="9"/>
  <c r="CQ93" i="9"/>
  <c r="CP93" i="9"/>
  <c r="CO93" i="9"/>
  <c r="CN93" i="9"/>
  <c r="CM93" i="9"/>
  <c r="CL93" i="9"/>
  <c r="CK93" i="9"/>
  <c r="CJ93" i="9"/>
  <c r="CI93" i="9"/>
  <c r="CH93" i="9"/>
  <c r="CG93" i="9"/>
  <c r="CF93" i="9"/>
  <c r="CE93" i="9"/>
  <c r="CD93" i="9"/>
  <c r="CC93" i="9"/>
  <c r="CB93" i="9"/>
  <c r="CA93" i="9"/>
  <c r="BZ93" i="9"/>
  <c r="BY93" i="9"/>
  <c r="BX93" i="9"/>
  <c r="BW93" i="9"/>
  <c r="BV93" i="9"/>
  <c r="BU93" i="9"/>
  <c r="BT93" i="9"/>
  <c r="BS93" i="9"/>
  <c r="BR93" i="9"/>
  <c r="BQ93" i="9"/>
  <c r="BP93" i="9"/>
  <c r="BO93" i="9"/>
  <c r="BN93" i="9"/>
  <c r="BM93" i="9"/>
  <c r="BL93" i="9"/>
  <c r="BK93" i="9"/>
  <c r="BJ93" i="9"/>
  <c r="BI93" i="9"/>
  <c r="BH93" i="9"/>
  <c r="BG93" i="9"/>
  <c r="BF93" i="9"/>
  <c r="BE93" i="9"/>
  <c r="BD93" i="9"/>
  <c r="BC93" i="9"/>
  <c r="BB93" i="9"/>
  <c r="BA93" i="9"/>
  <c r="AZ93" i="9"/>
  <c r="AY93" i="9"/>
  <c r="AX93" i="9"/>
  <c r="AW93" i="9"/>
  <c r="AV93" i="9"/>
  <c r="AU93" i="9"/>
  <c r="AT93" i="9"/>
  <c r="AS93" i="9"/>
  <c r="AR93" i="9"/>
  <c r="AQ93" i="9"/>
  <c r="AP93" i="9"/>
  <c r="AO93" i="9"/>
  <c r="AN93" i="9"/>
  <c r="AM93" i="9"/>
  <c r="AL93" i="9"/>
  <c r="AK93" i="9"/>
  <c r="AJ93" i="9"/>
  <c r="AI93" i="9"/>
  <c r="AH93" i="9"/>
  <c r="AG93" i="9"/>
  <c r="AF93" i="9"/>
  <c r="AE93" i="9"/>
  <c r="AD93" i="9"/>
  <c r="AC93" i="9"/>
  <c r="AB93" i="9"/>
  <c r="AA93" i="9"/>
  <c r="Z93" i="9"/>
  <c r="Y93" i="9"/>
  <c r="X93" i="9"/>
  <c r="W93" i="9"/>
  <c r="V93" i="9"/>
  <c r="U93" i="9"/>
  <c r="T93" i="9"/>
  <c r="S93" i="9"/>
  <c r="R93" i="9"/>
  <c r="Q93" i="9"/>
  <c r="P93" i="9"/>
  <c r="O93" i="9"/>
  <c r="N93" i="9"/>
  <c r="M93" i="9"/>
  <c r="L93" i="9"/>
  <c r="K93" i="9"/>
  <c r="J93" i="9"/>
  <c r="I93" i="9"/>
  <c r="H93" i="9"/>
  <c r="G93" i="9"/>
  <c r="F93" i="9"/>
  <c r="E93" i="9"/>
  <c r="D93" i="9"/>
  <c r="C93" i="9"/>
  <c r="B93" i="9"/>
  <c r="UB92" i="9"/>
  <c r="UA92" i="9"/>
  <c r="TZ92" i="9"/>
  <c r="TY92" i="9"/>
  <c r="TX92" i="9"/>
  <c r="TW92" i="9"/>
  <c r="TV92" i="9"/>
  <c r="TU92" i="9"/>
  <c r="TT92" i="9"/>
  <c r="TS92" i="9"/>
  <c r="TR92" i="9"/>
  <c r="TQ92" i="9"/>
  <c r="TP92" i="9"/>
  <c r="TO92" i="9"/>
  <c r="TN92" i="9"/>
  <c r="TM92" i="9"/>
  <c r="TL92" i="9"/>
  <c r="TK92" i="9"/>
  <c r="TJ92" i="9"/>
  <c r="TI92" i="9"/>
  <c r="TH92" i="9"/>
  <c r="TG92" i="9"/>
  <c r="TF92" i="9"/>
  <c r="TE92" i="9"/>
  <c r="TD92" i="9"/>
  <c r="TC92" i="9"/>
  <c r="TB92" i="9"/>
  <c r="TA92" i="9"/>
  <c r="SZ92" i="9"/>
  <c r="SY92" i="9"/>
  <c r="SX92" i="9"/>
  <c r="SW92" i="9"/>
  <c r="SV92" i="9"/>
  <c r="SU92" i="9"/>
  <c r="ST92" i="9"/>
  <c r="SS92" i="9"/>
  <c r="SR92" i="9"/>
  <c r="SQ92" i="9"/>
  <c r="SP92" i="9"/>
  <c r="SO92" i="9"/>
  <c r="SN92" i="9"/>
  <c r="SM92" i="9"/>
  <c r="SL92" i="9"/>
  <c r="SK92" i="9"/>
  <c r="SJ92" i="9"/>
  <c r="SI92" i="9"/>
  <c r="SH92" i="9"/>
  <c r="SG92" i="9"/>
  <c r="SF92" i="9"/>
  <c r="SE92" i="9"/>
  <c r="SD92" i="9"/>
  <c r="SC92" i="9"/>
  <c r="SB92" i="9"/>
  <c r="SA92" i="9"/>
  <c r="RZ92" i="9"/>
  <c r="RY92" i="9"/>
  <c r="RX92" i="9"/>
  <c r="RW92" i="9"/>
  <c r="RV92" i="9"/>
  <c r="RU92" i="9"/>
  <c r="RT92" i="9"/>
  <c r="RS92" i="9"/>
  <c r="RR92" i="9"/>
  <c r="RQ92" i="9"/>
  <c r="RP92" i="9"/>
  <c r="RO92" i="9"/>
  <c r="RN92" i="9"/>
  <c r="RM92" i="9"/>
  <c r="RL92" i="9"/>
  <c r="RK92" i="9"/>
  <c r="RJ92" i="9"/>
  <c r="RI92" i="9"/>
  <c r="RH92" i="9"/>
  <c r="RG92" i="9"/>
  <c r="RF92" i="9"/>
  <c r="RE92" i="9"/>
  <c r="RD92" i="9"/>
  <c r="RC92" i="9"/>
  <c r="RB92" i="9"/>
  <c r="RA92" i="9"/>
  <c r="QZ92" i="9"/>
  <c r="QY92" i="9"/>
  <c r="QX92" i="9"/>
  <c r="QW92" i="9"/>
  <c r="QV92" i="9"/>
  <c r="QU92" i="9"/>
  <c r="QT92" i="9"/>
  <c r="QS92" i="9"/>
  <c r="QR92" i="9"/>
  <c r="QQ92" i="9"/>
  <c r="QP92" i="9"/>
  <c r="QO92" i="9"/>
  <c r="QN92" i="9"/>
  <c r="QM92" i="9"/>
  <c r="QL92" i="9"/>
  <c r="QK92" i="9"/>
  <c r="QJ92" i="9"/>
  <c r="QI92" i="9"/>
  <c r="QH92" i="9"/>
  <c r="QG92" i="9"/>
  <c r="QF92" i="9"/>
  <c r="QE92" i="9"/>
  <c r="QD92" i="9"/>
  <c r="QC92" i="9"/>
  <c r="QB92" i="9"/>
  <c r="QA92" i="9"/>
  <c r="PZ92" i="9"/>
  <c r="PY92" i="9"/>
  <c r="PX92" i="9"/>
  <c r="PW92" i="9"/>
  <c r="PV92" i="9"/>
  <c r="PU92" i="9"/>
  <c r="PT92" i="9"/>
  <c r="PS92" i="9"/>
  <c r="PR92" i="9"/>
  <c r="PQ92" i="9"/>
  <c r="PP92" i="9"/>
  <c r="PO92" i="9"/>
  <c r="PN92" i="9"/>
  <c r="PM92" i="9"/>
  <c r="PL92" i="9"/>
  <c r="PK92" i="9"/>
  <c r="PJ92" i="9"/>
  <c r="PI92" i="9"/>
  <c r="PH92" i="9"/>
  <c r="PG92" i="9"/>
  <c r="PF92" i="9"/>
  <c r="PE92" i="9"/>
  <c r="PD92" i="9"/>
  <c r="PC92" i="9"/>
  <c r="PB92" i="9"/>
  <c r="PA92" i="9"/>
  <c r="OZ92" i="9"/>
  <c r="OY92" i="9"/>
  <c r="OX92" i="9"/>
  <c r="OW92" i="9"/>
  <c r="OV92" i="9"/>
  <c r="OU92" i="9"/>
  <c r="OT92" i="9"/>
  <c r="OS92" i="9"/>
  <c r="OR92" i="9"/>
  <c r="OQ92" i="9"/>
  <c r="OP92" i="9"/>
  <c r="OO92" i="9"/>
  <c r="ON92" i="9"/>
  <c r="OM92" i="9"/>
  <c r="OL92" i="9"/>
  <c r="OK92" i="9"/>
  <c r="OJ92" i="9"/>
  <c r="OI92" i="9"/>
  <c r="OH92" i="9"/>
  <c r="OG92" i="9"/>
  <c r="OF92" i="9"/>
  <c r="OE92" i="9"/>
  <c r="OD92" i="9"/>
  <c r="OC92" i="9"/>
  <c r="OB92" i="9"/>
  <c r="OA92" i="9"/>
  <c r="NZ92" i="9"/>
  <c r="NY92" i="9"/>
  <c r="NX92" i="9"/>
  <c r="NW92" i="9"/>
  <c r="NV92" i="9"/>
  <c r="NU92" i="9"/>
  <c r="NT92" i="9"/>
  <c r="NS92" i="9"/>
  <c r="NR92" i="9"/>
  <c r="NQ92" i="9"/>
  <c r="NP92" i="9"/>
  <c r="NO92" i="9"/>
  <c r="NN92" i="9"/>
  <c r="NM92" i="9"/>
  <c r="NL92" i="9"/>
  <c r="NK92" i="9"/>
  <c r="NJ92" i="9"/>
  <c r="NI92" i="9"/>
  <c r="NH92" i="9"/>
  <c r="NG92" i="9"/>
  <c r="NF92" i="9"/>
  <c r="NE92" i="9"/>
  <c r="ND92" i="9"/>
  <c r="NC92" i="9"/>
  <c r="NB92" i="9"/>
  <c r="NA92" i="9"/>
  <c r="MZ92" i="9"/>
  <c r="MY92" i="9"/>
  <c r="MX92" i="9"/>
  <c r="MW92" i="9"/>
  <c r="MV92" i="9"/>
  <c r="MU92" i="9"/>
  <c r="MT92" i="9"/>
  <c r="MS92" i="9"/>
  <c r="MR92" i="9"/>
  <c r="MQ92" i="9"/>
  <c r="MP92" i="9"/>
  <c r="MO92" i="9"/>
  <c r="MN92" i="9"/>
  <c r="MM92" i="9"/>
  <c r="ML92" i="9"/>
  <c r="MK92" i="9"/>
  <c r="MJ92" i="9"/>
  <c r="MI92" i="9"/>
  <c r="MH92" i="9"/>
  <c r="MG92" i="9"/>
  <c r="MF92" i="9"/>
  <c r="ME92" i="9"/>
  <c r="MD92" i="9"/>
  <c r="MC92" i="9"/>
  <c r="MB92" i="9"/>
  <c r="MA92" i="9"/>
  <c r="LZ92" i="9"/>
  <c r="LY92" i="9"/>
  <c r="LX92" i="9"/>
  <c r="LW92" i="9"/>
  <c r="LV92" i="9"/>
  <c r="LU92" i="9"/>
  <c r="LT92" i="9"/>
  <c r="LS92" i="9"/>
  <c r="LR92" i="9"/>
  <c r="LQ92" i="9"/>
  <c r="LP92" i="9"/>
  <c r="LO92" i="9"/>
  <c r="LN92" i="9"/>
  <c r="LM92" i="9"/>
  <c r="LL92" i="9"/>
  <c r="LK92" i="9"/>
  <c r="LJ92" i="9"/>
  <c r="LI92" i="9"/>
  <c r="LH92" i="9"/>
  <c r="LG92" i="9"/>
  <c r="LF92" i="9"/>
  <c r="LE92" i="9"/>
  <c r="LD92" i="9"/>
  <c r="LC92" i="9"/>
  <c r="LB92" i="9"/>
  <c r="LA92" i="9"/>
  <c r="KZ92" i="9"/>
  <c r="KY92" i="9"/>
  <c r="KX92" i="9"/>
  <c r="KW92" i="9"/>
  <c r="KV92" i="9"/>
  <c r="KU92" i="9"/>
  <c r="KT92" i="9"/>
  <c r="KS92" i="9"/>
  <c r="KR92" i="9"/>
  <c r="KQ92" i="9"/>
  <c r="KP92" i="9"/>
  <c r="KO92" i="9"/>
  <c r="KN92" i="9"/>
  <c r="KM92" i="9"/>
  <c r="KL92" i="9"/>
  <c r="KK92" i="9"/>
  <c r="KJ92" i="9"/>
  <c r="KI92" i="9"/>
  <c r="KH92" i="9"/>
  <c r="KG92" i="9"/>
  <c r="KF92" i="9"/>
  <c r="KE92" i="9"/>
  <c r="KD92" i="9"/>
  <c r="KC92" i="9"/>
  <c r="KB92" i="9"/>
  <c r="KA92" i="9"/>
  <c r="JZ92" i="9"/>
  <c r="JY92" i="9"/>
  <c r="JX92" i="9"/>
  <c r="JW92" i="9"/>
  <c r="JV92" i="9"/>
  <c r="JU92" i="9"/>
  <c r="JT92" i="9"/>
  <c r="JS92" i="9"/>
  <c r="JR92" i="9"/>
  <c r="JQ92" i="9"/>
  <c r="JP92" i="9"/>
  <c r="JO92" i="9"/>
  <c r="JN92" i="9"/>
  <c r="JM92" i="9"/>
  <c r="JL92" i="9"/>
  <c r="JK92" i="9"/>
  <c r="JJ92" i="9"/>
  <c r="JI92" i="9"/>
  <c r="JH92" i="9"/>
  <c r="JG92" i="9"/>
  <c r="JF92" i="9"/>
  <c r="JE92" i="9"/>
  <c r="JD92" i="9"/>
  <c r="JC92" i="9"/>
  <c r="JB92" i="9"/>
  <c r="JA92" i="9"/>
  <c r="IZ92" i="9"/>
  <c r="IY92" i="9"/>
  <c r="IX92" i="9"/>
  <c r="IW92" i="9"/>
  <c r="IV92" i="9"/>
  <c r="IU92" i="9"/>
  <c r="IT92" i="9"/>
  <c r="IS92" i="9"/>
  <c r="IR92" i="9"/>
  <c r="IQ92" i="9"/>
  <c r="IP92" i="9"/>
  <c r="IO92" i="9"/>
  <c r="IN92" i="9"/>
  <c r="IM92" i="9"/>
  <c r="IL92" i="9"/>
  <c r="IK92" i="9"/>
  <c r="IJ92" i="9"/>
  <c r="II92" i="9"/>
  <c r="IH92" i="9"/>
  <c r="IG92" i="9"/>
  <c r="IF92" i="9"/>
  <c r="IE92" i="9"/>
  <c r="ID92" i="9"/>
  <c r="IC92" i="9"/>
  <c r="IB92" i="9"/>
  <c r="IA92" i="9"/>
  <c r="HZ92" i="9"/>
  <c r="HY92" i="9"/>
  <c r="HX92" i="9"/>
  <c r="HW92" i="9"/>
  <c r="HV92" i="9"/>
  <c r="HU92" i="9"/>
  <c r="HT92" i="9"/>
  <c r="HS92" i="9"/>
  <c r="HR92" i="9"/>
  <c r="HQ92" i="9"/>
  <c r="HP92" i="9"/>
  <c r="HO92" i="9"/>
  <c r="HN92" i="9"/>
  <c r="HM92" i="9"/>
  <c r="HL92" i="9"/>
  <c r="HK92" i="9"/>
  <c r="HJ92" i="9"/>
  <c r="HI92" i="9"/>
  <c r="HH92" i="9"/>
  <c r="HG92" i="9"/>
  <c r="HF92" i="9"/>
  <c r="HE92" i="9"/>
  <c r="HD92" i="9"/>
  <c r="HC92" i="9"/>
  <c r="HB92" i="9"/>
  <c r="HA92" i="9"/>
  <c r="GZ92" i="9"/>
  <c r="GY92" i="9"/>
  <c r="GX92" i="9"/>
  <c r="GW92" i="9"/>
  <c r="GV92" i="9"/>
  <c r="GU92" i="9"/>
  <c r="GT92" i="9"/>
  <c r="GS92" i="9"/>
  <c r="GR92" i="9"/>
  <c r="GQ92" i="9"/>
  <c r="GP92" i="9"/>
  <c r="GO92" i="9"/>
  <c r="GN92" i="9"/>
  <c r="GM92" i="9"/>
  <c r="GL92" i="9"/>
  <c r="GK92" i="9"/>
  <c r="GJ92" i="9"/>
  <c r="GI92" i="9"/>
  <c r="GH92" i="9"/>
  <c r="GG92" i="9"/>
  <c r="GF92" i="9"/>
  <c r="GE92" i="9"/>
  <c r="GD92" i="9"/>
  <c r="GC92" i="9"/>
  <c r="GB92" i="9"/>
  <c r="GA92" i="9"/>
  <c r="FZ92" i="9"/>
  <c r="FY92" i="9"/>
  <c r="FX92" i="9"/>
  <c r="FW92" i="9"/>
  <c r="FV92" i="9"/>
  <c r="FU92" i="9"/>
  <c r="FT92" i="9"/>
  <c r="FS92" i="9"/>
  <c r="FR92" i="9"/>
  <c r="FQ92" i="9"/>
  <c r="FP92" i="9"/>
  <c r="FO92" i="9"/>
  <c r="FN92" i="9"/>
  <c r="FM92" i="9"/>
  <c r="FL92" i="9"/>
  <c r="FK92" i="9"/>
  <c r="FJ92" i="9"/>
  <c r="FI92" i="9"/>
  <c r="FH92" i="9"/>
  <c r="FG92" i="9"/>
  <c r="FF92" i="9"/>
  <c r="FE92" i="9"/>
  <c r="FD92" i="9"/>
  <c r="FC92" i="9"/>
  <c r="FB92" i="9"/>
  <c r="FA92" i="9"/>
  <c r="EZ92" i="9"/>
  <c r="EY92" i="9"/>
  <c r="EX92" i="9"/>
  <c r="EW92" i="9"/>
  <c r="EV92" i="9"/>
  <c r="EU92" i="9"/>
  <c r="ET92" i="9"/>
  <c r="ES92" i="9"/>
  <c r="ER92" i="9"/>
  <c r="EQ92" i="9"/>
  <c r="EP92" i="9"/>
  <c r="EO92" i="9"/>
  <c r="EN92" i="9"/>
  <c r="EM92" i="9"/>
  <c r="EL92" i="9"/>
  <c r="EK92" i="9"/>
  <c r="EJ92" i="9"/>
  <c r="EI92" i="9"/>
  <c r="EH92" i="9"/>
  <c r="EG92" i="9"/>
  <c r="EF92" i="9"/>
  <c r="EE92" i="9"/>
  <c r="ED92" i="9"/>
  <c r="EC92" i="9"/>
  <c r="EB92" i="9"/>
  <c r="EA92" i="9"/>
  <c r="DZ92" i="9"/>
  <c r="DY92" i="9"/>
  <c r="DX92" i="9"/>
  <c r="DW92" i="9"/>
  <c r="DV92" i="9"/>
  <c r="DU92" i="9"/>
  <c r="DT92" i="9"/>
  <c r="DS92" i="9"/>
  <c r="DR92" i="9"/>
  <c r="DQ92" i="9"/>
  <c r="DP92" i="9"/>
  <c r="DO92" i="9"/>
  <c r="DN92" i="9"/>
  <c r="DM92" i="9"/>
  <c r="DL92" i="9"/>
  <c r="DK92" i="9"/>
  <c r="DJ92" i="9"/>
  <c r="DI92" i="9"/>
  <c r="DH92" i="9"/>
  <c r="DG92" i="9"/>
  <c r="DF92" i="9"/>
  <c r="DE92" i="9"/>
  <c r="DD92" i="9"/>
  <c r="DC92" i="9"/>
  <c r="DB92" i="9"/>
  <c r="DA92" i="9"/>
  <c r="CZ92" i="9"/>
  <c r="CY92" i="9"/>
  <c r="CX92" i="9"/>
  <c r="CW92" i="9"/>
  <c r="CV92" i="9"/>
  <c r="CU92" i="9"/>
  <c r="CT92" i="9"/>
  <c r="CS92" i="9"/>
  <c r="CR92" i="9"/>
  <c r="CQ92" i="9"/>
  <c r="CP92" i="9"/>
  <c r="CO92" i="9"/>
  <c r="CN92" i="9"/>
  <c r="CM92" i="9"/>
  <c r="CL92" i="9"/>
  <c r="CK92" i="9"/>
  <c r="CJ92" i="9"/>
  <c r="CI92" i="9"/>
  <c r="CH92" i="9"/>
  <c r="CG92" i="9"/>
  <c r="CF92" i="9"/>
  <c r="CE92" i="9"/>
  <c r="CD92" i="9"/>
  <c r="CC92" i="9"/>
  <c r="CB92" i="9"/>
  <c r="CA92" i="9"/>
  <c r="BZ92" i="9"/>
  <c r="BY92" i="9"/>
  <c r="BX92" i="9"/>
  <c r="BW92" i="9"/>
  <c r="BV92" i="9"/>
  <c r="BU92" i="9"/>
  <c r="BT92" i="9"/>
  <c r="BS92" i="9"/>
  <c r="BR92" i="9"/>
  <c r="BQ92" i="9"/>
  <c r="BP92" i="9"/>
  <c r="BO92" i="9"/>
  <c r="BN92" i="9"/>
  <c r="BM92" i="9"/>
  <c r="BL92" i="9"/>
  <c r="BK92" i="9"/>
  <c r="BJ92" i="9"/>
  <c r="BI92" i="9"/>
  <c r="BH92" i="9"/>
  <c r="BG92" i="9"/>
  <c r="BF92" i="9"/>
  <c r="BE92" i="9"/>
  <c r="BD92" i="9"/>
  <c r="BC92" i="9"/>
  <c r="BB92" i="9"/>
  <c r="BA92" i="9"/>
  <c r="AZ92" i="9"/>
  <c r="AY92" i="9"/>
  <c r="AX92" i="9"/>
  <c r="AW92" i="9"/>
  <c r="AV92" i="9"/>
  <c r="AU92" i="9"/>
  <c r="AT92" i="9"/>
  <c r="AS92" i="9"/>
  <c r="AR92" i="9"/>
  <c r="AQ92" i="9"/>
  <c r="AP92" i="9"/>
  <c r="AO92" i="9"/>
  <c r="AN92" i="9"/>
  <c r="AM92" i="9"/>
  <c r="AL92" i="9"/>
  <c r="AK92" i="9"/>
  <c r="AJ92" i="9"/>
  <c r="AI92" i="9"/>
  <c r="AH92" i="9"/>
  <c r="AG92" i="9"/>
  <c r="AF92" i="9"/>
  <c r="AE92" i="9"/>
  <c r="AD92" i="9"/>
  <c r="AC92" i="9"/>
  <c r="AB92" i="9"/>
  <c r="AA92" i="9"/>
  <c r="Z92" i="9"/>
  <c r="Y92" i="9"/>
  <c r="X92" i="9"/>
  <c r="W92" i="9"/>
  <c r="V92" i="9"/>
  <c r="U92" i="9"/>
  <c r="T92" i="9"/>
  <c r="S92" i="9"/>
  <c r="R92" i="9"/>
  <c r="Q92" i="9"/>
  <c r="P92" i="9"/>
  <c r="O92" i="9"/>
  <c r="N92" i="9"/>
  <c r="M92" i="9"/>
  <c r="L92" i="9"/>
  <c r="K92" i="9"/>
  <c r="J92" i="9"/>
  <c r="I92" i="9"/>
  <c r="H92" i="9"/>
  <c r="G92" i="9"/>
  <c r="F92" i="9"/>
  <c r="E92" i="9"/>
  <c r="D92" i="9"/>
  <c r="C92" i="9"/>
  <c r="B92" i="9"/>
  <c r="UB91" i="9"/>
  <c r="UA91" i="9"/>
  <c r="TZ91" i="9"/>
  <c r="TY91" i="9"/>
  <c r="TX91" i="9"/>
  <c r="TW91" i="9"/>
  <c r="TV91" i="9"/>
  <c r="TU91" i="9"/>
  <c r="TT91" i="9"/>
  <c r="TS91" i="9"/>
  <c r="TR91" i="9"/>
  <c r="TQ91" i="9"/>
  <c r="TP91" i="9"/>
  <c r="TO91" i="9"/>
  <c r="TN91" i="9"/>
  <c r="TM91" i="9"/>
  <c r="TL91" i="9"/>
  <c r="TK91" i="9"/>
  <c r="TJ91" i="9"/>
  <c r="TI91" i="9"/>
  <c r="TH91" i="9"/>
  <c r="TG91" i="9"/>
  <c r="TF91" i="9"/>
  <c r="TE91" i="9"/>
  <c r="TD91" i="9"/>
  <c r="TC91" i="9"/>
  <c r="TB91" i="9"/>
  <c r="TA91" i="9"/>
  <c r="SZ91" i="9"/>
  <c r="SY91" i="9"/>
  <c r="SX91" i="9"/>
  <c r="SW91" i="9"/>
  <c r="SV91" i="9"/>
  <c r="SU91" i="9"/>
  <c r="ST91" i="9"/>
  <c r="SS91" i="9"/>
  <c r="SR91" i="9"/>
  <c r="SQ91" i="9"/>
  <c r="SP91" i="9"/>
  <c r="SO91" i="9"/>
  <c r="SN91" i="9"/>
  <c r="SM91" i="9"/>
  <c r="SL91" i="9"/>
  <c r="SK91" i="9"/>
  <c r="SJ91" i="9"/>
  <c r="SI91" i="9"/>
  <c r="SH91" i="9"/>
  <c r="SG91" i="9"/>
  <c r="SF91" i="9"/>
  <c r="SE91" i="9"/>
  <c r="SD91" i="9"/>
  <c r="SC91" i="9"/>
  <c r="SB91" i="9"/>
  <c r="SA91" i="9"/>
  <c r="RZ91" i="9"/>
  <c r="RY91" i="9"/>
  <c r="RX91" i="9"/>
  <c r="RW91" i="9"/>
  <c r="RV91" i="9"/>
  <c r="RU91" i="9"/>
  <c r="RT91" i="9"/>
  <c r="RS91" i="9"/>
  <c r="RR91" i="9"/>
  <c r="RQ91" i="9"/>
  <c r="RP91" i="9"/>
  <c r="RO91" i="9"/>
  <c r="RN91" i="9"/>
  <c r="RM91" i="9"/>
  <c r="RL91" i="9"/>
  <c r="RK91" i="9"/>
  <c r="RJ91" i="9"/>
  <c r="RI91" i="9"/>
  <c r="RH91" i="9"/>
  <c r="RG91" i="9"/>
  <c r="RF91" i="9"/>
  <c r="RE91" i="9"/>
  <c r="RD91" i="9"/>
  <c r="RC91" i="9"/>
  <c r="RB91" i="9"/>
  <c r="RA91" i="9"/>
  <c r="QZ91" i="9"/>
  <c r="QY91" i="9"/>
  <c r="QX91" i="9"/>
  <c r="QW91" i="9"/>
  <c r="QV91" i="9"/>
  <c r="QU91" i="9"/>
  <c r="QT91" i="9"/>
  <c r="QS91" i="9"/>
  <c r="QR91" i="9"/>
  <c r="QQ91" i="9"/>
  <c r="QP91" i="9"/>
  <c r="QO91" i="9"/>
  <c r="QN91" i="9"/>
  <c r="QM91" i="9"/>
  <c r="QL91" i="9"/>
  <c r="QK91" i="9"/>
  <c r="QJ91" i="9"/>
  <c r="QI91" i="9"/>
  <c r="QH91" i="9"/>
  <c r="QG91" i="9"/>
  <c r="QF91" i="9"/>
  <c r="QE91" i="9"/>
  <c r="QD91" i="9"/>
  <c r="QC91" i="9"/>
  <c r="QB91" i="9"/>
  <c r="QA91" i="9"/>
  <c r="PZ91" i="9"/>
  <c r="PY91" i="9"/>
  <c r="PX91" i="9"/>
  <c r="PW91" i="9"/>
  <c r="PV91" i="9"/>
  <c r="PU91" i="9"/>
  <c r="PT91" i="9"/>
  <c r="PS91" i="9"/>
  <c r="PR91" i="9"/>
  <c r="PQ91" i="9"/>
  <c r="PP91" i="9"/>
  <c r="PO91" i="9"/>
  <c r="PN91" i="9"/>
  <c r="PM91" i="9"/>
  <c r="PL91" i="9"/>
  <c r="PK91" i="9"/>
  <c r="PJ91" i="9"/>
  <c r="PI91" i="9"/>
  <c r="PH91" i="9"/>
  <c r="PG91" i="9"/>
  <c r="PF91" i="9"/>
  <c r="PE91" i="9"/>
  <c r="PD91" i="9"/>
  <c r="PC91" i="9"/>
  <c r="PB91" i="9"/>
  <c r="PA91" i="9"/>
  <c r="OZ91" i="9"/>
  <c r="OY91" i="9"/>
  <c r="OX91" i="9"/>
  <c r="OW91" i="9"/>
  <c r="OV91" i="9"/>
  <c r="OU91" i="9"/>
  <c r="OT91" i="9"/>
  <c r="OS91" i="9"/>
  <c r="OR91" i="9"/>
  <c r="OQ91" i="9"/>
  <c r="OP91" i="9"/>
  <c r="OO91" i="9"/>
  <c r="ON91" i="9"/>
  <c r="OM91" i="9"/>
  <c r="OL91" i="9"/>
  <c r="OK91" i="9"/>
  <c r="OJ91" i="9"/>
  <c r="OI91" i="9"/>
  <c r="OH91" i="9"/>
  <c r="OG91" i="9"/>
  <c r="OF91" i="9"/>
  <c r="OE91" i="9"/>
  <c r="OD91" i="9"/>
  <c r="OC91" i="9"/>
  <c r="OB91" i="9"/>
  <c r="OA91" i="9"/>
  <c r="NZ91" i="9"/>
  <c r="NY91" i="9"/>
  <c r="NX91" i="9"/>
  <c r="NW91" i="9"/>
  <c r="NV91" i="9"/>
  <c r="NU91" i="9"/>
  <c r="NT91" i="9"/>
  <c r="NS91" i="9"/>
  <c r="NR91" i="9"/>
  <c r="NQ91" i="9"/>
  <c r="NP91" i="9"/>
  <c r="NO91" i="9"/>
  <c r="NN91" i="9"/>
  <c r="NM91" i="9"/>
  <c r="NL91" i="9"/>
  <c r="NK91" i="9"/>
  <c r="NJ91" i="9"/>
  <c r="NI91" i="9"/>
  <c r="NH91" i="9"/>
  <c r="NG91" i="9"/>
  <c r="NF91" i="9"/>
  <c r="NE91" i="9"/>
  <c r="ND91" i="9"/>
  <c r="NC91" i="9"/>
  <c r="NB91" i="9"/>
  <c r="NA91" i="9"/>
  <c r="MZ91" i="9"/>
  <c r="MY91" i="9"/>
  <c r="MX91" i="9"/>
  <c r="MW91" i="9"/>
  <c r="MV91" i="9"/>
  <c r="MU91" i="9"/>
  <c r="MT91" i="9"/>
  <c r="MS91" i="9"/>
  <c r="MR91" i="9"/>
  <c r="MQ91" i="9"/>
  <c r="MP91" i="9"/>
  <c r="MO91" i="9"/>
  <c r="MN91" i="9"/>
  <c r="MM91" i="9"/>
  <c r="ML91" i="9"/>
  <c r="MK91" i="9"/>
  <c r="MJ91" i="9"/>
  <c r="MI91" i="9"/>
  <c r="MH91" i="9"/>
  <c r="MG91" i="9"/>
  <c r="MF91" i="9"/>
  <c r="ME91" i="9"/>
  <c r="MD91" i="9"/>
  <c r="MC91" i="9"/>
  <c r="MB91" i="9"/>
  <c r="MA91" i="9"/>
  <c r="LZ91" i="9"/>
  <c r="LY91" i="9"/>
  <c r="LX91" i="9"/>
  <c r="LW91" i="9"/>
  <c r="LV91" i="9"/>
  <c r="LU91" i="9"/>
  <c r="LT91" i="9"/>
  <c r="LS91" i="9"/>
  <c r="LR91" i="9"/>
  <c r="LQ91" i="9"/>
  <c r="LP91" i="9"/>
  <c r="LO91" i="9"/>
  <c r="LN91" i="9"/>
  <c r="LM91" i="9"/>
  <c r="LL91" i="9"/>
  <c r="LK91" i="9"/>
  <c r="LJ91" i="9"/>
  <c r="LI91" i="9"/>
  <c r="LH91" i="9"/>
  <c r="LG91" i="9"/>
  <c r="LF91" i="9"/>
  <c r="LE91" i="9"/>
  <c r="LD91" i="9"/>
  <c r="LC91" i="9"/>
  <c r="LB91" i="9"/>
  <c r="LA91" i="9"/>
  <c r="KZ91" i="9"/>
  <c r="KY91" i="9"/>
  <c r="KX91" i="9"/>
  <c r="KW91" i="9"/>
  <c r="KV91" i="9"/>
  <c r="KU91" i="9"/>
  <c r="KT91" i="9"/>
  <c r="KS91" i="9"/>
  <c r="KR91" i="9"/>
  <c r="KQ91" i="9"/>
  <c r="KP91" i="9"/>
  <c r="KO91" i="9"/>
  <c r="KN91" i="9"/>
  <c r="KM91" i="9"/>
  <c r="KL91" i="9"/>
  <c r="KK91" i="9"/>
  <c r="KJ91" i="9"/>
  <c r="KI91" i="9"/>
  <c r="KH91" i="9"/>
  <c r="KG91" i="9"/>
  <c r="KF91" i="9"/>
  <c r="KE91" i="9"/>
  <c r="KD91" i="9"/>
  <c r="KC91" i="9"/>
  <c r="KB91" i="9"/>
  <c r="KA91" i="9"/>
  <c r="JZ91" i="9"/>
  <c r="JY91" i="9"/>
  <c r="JX91" i="9"/>
  <c r="JW91" i="9"/>
  <c r="JV91" i="9"/>
  <c r="JU91" i="9"/>
  <c r="JT91" i="9"/>
  <c r="JS91" i="9"/>
  <c r="JR91" i="9"/>
  <c r="JQ91" i="9"/>
  <c r="JP91" i="9"/>
  <c r="JO91" i="9"/>
  <c r="JN91" i="9"/>
  <c r="JM91" i="9"/>
  <c r="JL91" i="9"/>
  <c r="JK91" i="9"/>
  <c r="JJ91" i="9"/>
  <c r="JI91" i="9"/>
  <c r="JH91" i="9"/>
  <c r="JG91" i="9"/>
  <c r="JF91" i="9"/>
  <c r="JE91" i="9"/>
  <c r="JD91" i="9"/>
  <c r="JC91" i="9"/>
  <c r="JB91" i="9"/>
  <c r="JA91" i="9"/>
  <c r="IZ91" i="9"/>
  <c r="IY91" i="9"/>
  <c r="IX91" i="9"/>
  <c r="IW91" i="9"/>
  <c r="IV91" i="9"/>
  <c r="IU91" i="9"/>
  <c r="IT91" i="9"/>
  <c r="IS91" i="9"/>
  <c r="IR91" i="9"/>
  <c r="IQ91" i="9"/>
  <c r="IP91" i="9"/>
  <c r="IO91" i="9"/>
  <c r="IN91" i="9"/>
  <c r="IM91" i="9"/>
  <c r="IL91" i="9"/>
  <c r="IK91" i="9"/>
  <c r="IJ91" i="9"/>
  <c r="II91" i="9"/>
  <c r="IH91" i="9"/>
  <c r="IG91" i="9"/>
  <c r="IF91" i="9"/>
  <c r="IE91" i="9"/>
  <c r="ID91" i="9"/>
  <c r="IC91" i="9"/>
  <c r="IB91" i="9"/>
  <c r="IA91" i="9"/>
  <c r="HZ91" i="9"/>
  <c r="HY91" i="9"/>
  <c r="HX91" i="9"/>
  <c r="HW91" i="9"/>
  <c r="HV91" i="9"/>
  <c r="HU91" i="9"/>
  <c r="HT91" i="9"/>
  <c r="HS91" i="9"/>
  <c r="HR91" i="9"/>
  <c r="HQ91" i="9"/>
  <c r="HP91" i="9"/>
  <c r="HO91" i="9"/>
  <c r="HN91" i="9"/>
  <c r="HM91" i="9"/>
  <c r="HL91" i="9"/>
  <c r="HK91" i="9"/>
  <c r="HJ91" i="9"/>
  <c r="HI91" i="9"/>
  <c r="HH91" i="9"/>
  <c r="HG91" i="9"/>
  <c r="HF91" i="9"/>
  <c r="HE91" i="9"/>
  <c r="HD91" i="9"/>
  <c r="HC91" i="9"/>
  <c r="HB91" i="9"/>
  <c r="HA91" i="9"/>
  <c r="GZ91" i="9"/>
  <c r="GY91" i="9"/>
  <c r="GX91" i="9"/>
  <c r="GW91" i="9"/>
  <c r="GV91" i="9"/>
  <c r="GU91" i="9"/>
  <c r="GT91" i="9"/>
  <c r="GS91" i="9"/>
  <c r="GR91" i="9"/>
  <c r="GQ91" i="9"/>
  <c r="GP91" i="9"/>
  <c r="GO91" i="9"/>
  <c r="GN91" i="9"/>
  <c r="GM91" i="9"/>
  <c r="GL91" i="9"/>
  <c r="GK91" i="9"/>
  <c r="GJ91" i="9"/>
  <c r="GI91" i="9"/>
  <c r="GH91" i="9"/>
  <c r="GG91" i="9"/>
  <c r="GF91" i="9"/>
  <c r="GE91" i="9"/>
  <c r="GD91" i="9"/>
  <c r="GC91" i="9"/>
  <c r="GB91" i="9"/>
  <c r="GA91" i="9"/>
  <c r="FZ91" i="9"/>
  <c r="FY91" i="9"/>
  <c r="FX91" i="9"/>
  <c r="FW91" i="9"/>
  <c r="FV91" i="9"/>
  <c r="FU91" i="9"/>
  <c r="FT91" i="9"/>
  <c r="FS91" i="9"/>
  <c r="FR91" i="9"/>
  <c r="FQ91" i="9"/>
  <c r="FP91" i="9"/>
  <c r="FO91" i="9"/>
  <c r="FN91" i="9"/>
  <c r="FM91" i="9"/>
  <c r="FL91" i="9"/>
  <c r="FK91" i="9"/>
  <c r="FJ91" i="9"/>
  <c r="FI91" i="9"/>
  <c r="FH91" i="9"/>
  <c r="FG91" i="9"/>
  <c r="FF91" i="9"/>
  <c r="FE91" i="9"/>
  <c r="FD91" i="9"/>
  <c r="FC91" i="9"/>
  <c r="FB91" i="9"/>
  <c r="FA91" i="9"/>
  <c r="EZ91" i="9"/>
  <c r="EY91" i="9"/>
  <c r="EX91" i="9"/>
  <c r="EW91" i="9"/>
  <c r="EV91" i="9"/>
  <c r="EU91" i="9"/>
  <c r="ET91" i="9"/>
  <c r="ES91" i="9"/>
  <c r="ER91" i="9"/>
  <c r="EQ91" i="9"/>
  <c r="EP91" i="9"/>
  <c r="EO91" i="9"/>
  <c r="EN91" i="9"/>
  <c r="EM91" i="9"/>
  <c r="EL91" i="9"/>
  <c r="EK91" i="9"/>
  <c r="EJ91" i="9"/>
  <c r="EI91" i="9"/>
  <c r="EH91" i="9"/>
  <c r="EG91" i="9"/>
  <c r="EF91" i="9"/>
  <c r="EE91" i="9"/>
  <c r="ED91" i="9"/>
  <c r="EC91" i="9"/>
  <c r="EB91" i="9"/>
  <c r="EA91" i="9"/>
  <c r="DZ91" i="9"/>
  <c r="DY91" i="9"/>
  <c r="DX91" i="9"/>
  <c r="DW91" i="9"/>
  <c r="DV91" i="9"/>
  <c r="DU91" i="9"/>
  <c r="DT91" i="9"/>
  <c r="DS91" i="9"/>
  <c r="DR91" i="9"/>
  <c r="DQ91" i="9"/>
  <c r="DP91" i="9"/>
  <c r="DO91" i="9"/>
  <c r="DN91" i="9"/>
  <c r="DM91" i="9"/>
  <c r="DL91" i="9"/>
  <c r="DK91" i="9"/>
  <c r="DJ91" i="9"/>
  <c r="DI91" i="9"/>
  <c r="DH91" i="9"/>
  <c r="DG91" i="9"/>
  <c r="DF91" i="9"/>
  <c r="DE91" i="9"/>
  <c r="DD91" i="9"/>
  <c r="DC91" i="9"/>
  <c r="DB91" i="9"/>
  <c r="DA91" i="9"/>
  <c r="CZ91" i="9"/>
  <c r="CY91" i="9"/>
  <c r="CX91" i="9"/>
  <c r="CW91" i="9"/>
  <c r="CV91" i="9"/>
  <c r="CU91" i="9"/>
  <c r="CT91" i="9"/>
  <c r="CS91" i="9"/>
  <c r="CR91" i="9"/>
  <c r="CQ91" i="9"/>
  <c r="CP91" i="9"/>
  <c r="CO91" i="9"/>
  <c r="CN91" i="9"/>
  <c r="CM91" i="9"/>
  <c r="CL91" i="9"/>
  <c r="CK91" i="9"/>
  <c r="CJ91" i="9"/>
  <c r="CI91" i="9"/>
  <c r="CH91" i="9"/>
  <c r="CG91" i="9"/>
  <c r="CF91" i="9"/>
  <c r="CE91" i="9"/>
  <c r="CD91" i="9"/>
  <c r="CC91" i="9"/>
  <c r="CB91" i="9"/>
  <c r="CA91" i="9"/>
  <c r="BZ91" i="9"/>
  <c r="BY91" i="9"/>
  <c r="BX91" i="9"/>
  <c r="BW91" i="9"/>
  <c r="BV91" i="9"/>
  <c r="BU91" i="9"/>
  <c r="BT91" i="9"/>
  <c r="BS91" i="9"/>
  <c r="BR91" i="9"/>
  <c r="BQ91" i="9"/>
  <c r="BP91" i="9"/>
  <c r="BO91" i="9"/>
  <c r="BN91" i="9"/>
  <c r="BM91" i="9"/>
  <c r="BL91" i="9"/>
  <c r="BK91" i="9"/>
  <c r="BJ91" i="9"/>
  <c r="BI91" i="9"/>
  <c r="BH91" i="9"/>
  <c r="BG91" i="9"/>
  <c r="BF91" i="9"/>
  <c r="BE91" i="9"/>
  <c r="BD91" i="9"/>
  <c r="BC91" i="9"/>
  <c r="BB91" i="9"/>
  <c r="BA91" i="9"/>
  <c r="AZ91" i="9"/>
  <c r="AY91" i="9"/>
  <c r="AX91" i="9"/>
  <c r="AW91" i="9"/>
  <c r="AV91" i="9"/>
  <c r="AU91" i="9"/>
  <c r="AT91" i="9"/>
  <c r="AS91" i="9"/>
  <c r="AR91" i="9"/>
  <c r="AQ91" i="9"/>
  <c r="AP91" i="9"/>
  <c r="AO91" i="9"/>
  <c r="AN91" i="9"/>
  <c r="AM91" i="9"/>
  <c r="AL91" i="9"/>
  <c r="AK91" i="9"/>
  <c r="AJ91" i="9"/>
  <c r="AI91" i="9"/>
  <c r="AH91" i="9"/>
  <c r="AG91" i="9"/>
  <c r="AF91" i="9"/>
  <c r="AE91" i="9"/>
  <c r="AD91" i="9"/>
  <c r="AC91" i="9"/>
  <c r="AB91" i="9"/>
  <c r="AA91" i="9"/>
  <c r="Z91" i="9"/>
  <c r="Y91" i="9"/>
  <c r="X91" i="9"/>
  <c r="W91" i="9"/>
  <c r="V91" i="9"/>
  <c r="U91" i="9"/>
  <c r="T91" i="9"/>
  <c r="S91" i="9"/>
  <c r="R91" i="9"/>
  <c r="Q91" i="9"/>
  <c r="P91" i="9"/>
  <c r="O91" i="9"/>
  <c r="N91" i="9"/>
  <c r="M91" i="9"/>
  <c r="L91" i="9"/>
  <c r="K91" i="9"/>
  <c r="J91" i="9"/>
  <c r="I91" i="9"/>
  <c r="H91" i="9"/>
  <c r="G91" i="9"/>
  <c r="F91" i="9"/>
  <c r="E91" i="9"/>
  <c r="D91" i="9"/>
  <c r="C91" i="9"/>
  <c r="B91" i="9"/>
  <c r="UB90" i="9"/>
  <c r="UA90" i="9"/>
  <c r="TZ90" i="9"/>
  <c r="TY90" i="9"/>
  <c r="TX90" i="9"/>
  <c r="TW90" i="9"/>
  <c r="TV90" i="9"/>
  <c r="TU90" i="9"/>
  <c r="TT90" i="9"/>
  <c r="TS90" i="9"/>
  <c r="TR90" i="9"/>
  <c r="TQ90" i="9"/>
  <c r="TP90" i="9"/>
  <c r="TO90" i="9"/>
  <c r="TN90" i="9"/>
  <c r="TM90" i="9"/>
  <c r="TL90" i="9"/>
  <c r="TK90" i="9"/>
  <c r="TJ90" i="9"/>
  <c r="TI90" i="9"/>
  <c r="TH90" i="9"/>
  <c r="TG90" i="9"/>
  <c r="TF90" i="9"/>
  <c r="TE90" i="9"/>
  <c r="TD90" i="9"/>
  <c r="TC90" i="9"/>
  <c r="TB90" i="9"/>
  <c r="TA90" i="9"/>
  <c r="SZ90" i="9"/>
  <c r="SY90" i="9"/>
  <c r="SX90" i="9"/>
  <c r="SW90" i="9"/>
  <c r="SV90" i="9"/>
  <c r="SU90" i="9"/>
  <c r="ST90" i="9"/>
  <c r="SS90" i="9"/>
  <c r="SR90" i="9"/>
  <c r="SQ90" i="9"/>
  <c r="SP90" i="9"/>
  <c r="SO90" i="9"/>
  <c r="SN90" i="9"/>
  <c r="SM90" i="9"/>
  <c r="SL90" i="9"/>
  <c r="SK90" i="9"/>
  <c r="SJ90" i="9"/>
  <c r="SI90" i="9"/>
  <c r="SH90" i="9"/>
  <c r="SG90" i="9"/>
  <c r="SF90" i="9"/>
  <c r="SE90" i="9"/>
  <c r="SD90" i="9"/>
  <c r="SC90" i="9"/>
  <c r="SB90" i="9"/>
  <c r="SA90" i="9"/>
  <c r="RZ90" i="9"/>
  <c r="RY90" i="9"/>
  <c r="RX90" i="9"/>
  <c r="RW90" i="9"/>
  <c r="RV90" i="9"/>
  <c r="RU90" i="9"/>
  <c r="RT90" i="9"/>
  <c r="RS90" i="9"/>
  <c r="RR90" i="9"/>
  <c r="RQ90" i="9"/>
  <c r="RP90" i="9"/>
  <c r="RO90" i="9"/>
  <c r="RN90" i="9"/>
  <c r="RM90" i="9"/>
  <c r="RL90" i="9"/>
  <c r="RK90" i="9"/>
  <c r="RJ90" i="9"/>
  <c r="RI90" i="9"/>
  <c r="RH90" i="9"/>
  <c r="RG90" i="9"/>
  <c r="RF90" i="9"/>
  <c r="RE90" i="9"/>
  <c r="RD90" i="9"/>
  <c r="RC90" i="9"/>
  <c r="RB90" i="9"/>
  <c r="RA90" i="9"/>
  <c r="QZ90" i="9"/>
  <c r="QY90" i="9"/>
  <c r="QX90" i="9"/>
  <c r="QW90" i="9"/>
  <c r="QV90" i="9"/>
  <c r="QU90" i="9"/>
  <c r="QT90" i="9"/>
  <c r="QS90" i="9"/>
  <c r="QR90" i="9"/>
  <c r="QQ90" i="9"/>
  <c r="QP90" i="9"/>
  <c r="QO90" i="9"/>
  <c r="QN90" i="9"/>
  <c r="QM90" i="9"/>
  <c r="QL90" i="9"/>
  <c r="QK90" i="9"/>
  <c r="QJ90" i="9"/>
  <c r="QI90" i="9"/>
  <c r="QH90" i="9"/>
  <c r="QG90" i="9"/>
  <c r="QF90" i="9"/>
  <c r="QE90" i="9"/>
  <c r="QD90" i="9"/>
  <c r="QC90" i="9"/>
  <c r="QB90" i="9"/>
  <c r="QA90" i="9"/>
  <c r="PZ90" i="9"/>
  <c r="PY90" i="9"/>
  <c r="PX90" i="9"/>
  <c r="PW90" i="9"/>
  <c r="PV90" i="9"/>
  <c r="PU90" i="9"/>
  <c r="PT90" i="9"/>
  <c r="PS90" i="9"/>
  <c r="PR90" i="9"/>
  <c r="PQ90" i="9"/>
  <c r="PP90" i="9"/>
  <c r="PO90" i="9"/>
  <c r="PN90" i="9"/>
  <c r="PM90" i="9"/>
  <c r="PL90" i="9"/>
  <c r="PK90" i="9"/>
  <c r="PJ90" i="9"/>
  <c r="PI90" i="9"/>
  <c r="PH90" i="9"/>
  <c r="PG90" i="9"/>
  <c r="PF90" i="9"/>
  <c r="PE90" i="9"/>
  <c r="PD90" i="9"/>
  <c r="PC90" i="9"/>
  <c r="PB90" i="9"/>
  <c r="PA90" i="9"/>
  <c r="OZ90" i="9"/>
  <c r="OY90" i="9"/>
  <c r="OX90" i="9"/>
  <c r="OW90" i="9"/>
  <c r="OV90" i="9"/>
  <c r="OU90" i="9"/>
  <c r="OT90" i="9"/>
  <c r="OS90" i="9"/>
  <c r="OR90" i="9"/>
  <c r="OQ90" i="9"/>
  <c r="OP90" i="9"/>
  <c r="OO90" i="9"/>
  <c r="ON90" i="9"/>
  <c r="OM90" i="9"/>
  <c r="OL90" i="9"/>
  <c r="OK90" i="9"/>
  <c r="OJ90" i="9"/>
  <c r="OI90" i="9"/>
  <c r="OH90" i="9"/>
  <c r="OG90" i="9"/>
  <c r="OF90" i="9"/>
  <c r="OE90" i="9"/>
  <c r="OD90" i="9"/>
  <c r="OC90" i="9"/>
  <c r="OB90" i="9"/>
  <c r="OA90" i="9"/>
  <c r="NZ90" i="9"/>
  <c r="NY90" i="9"/>
  <c r="NX90" i="9"/>
  <c r="NW90" i="9"/>
  <c r="NV90" i="9"/>
  <c r="NU90" i="9"/>
  <c r="NT90" i="9"/>
  <c r="NS90" i="9"/>
  <c r="NR90" i="9"/>
  <c r="NQ90" i="9"/>
  <c r="NP90" i="9"/>
  <c r="NO90" i="9"/>
  <c r="NN90" i="9"/>
  <c r="NM90" i="9"/>
  <c r="NL90" i="9"/>
  <c r="NK90" i="9"/>
  <c r="NJ90" i="9"/>
  <c r="NI90" i="9"/>
  <c r="NH90" i="9"/>
  <c r="NG90" i="9"/>
  <c r="NF90" i="9"/>
  <c r="NE90" i="9"/>
  <c r="ND90" i="9"/>
  <c r="NC90" i="9"/>
  <c r="NB90" i="9"/>
  <c r="NA90" i="9"/>
  <c r="MZ90" i="9"/>
  <c r="MY90" i="9"/>
  <c r="MX90" i="9"/>
  <c r="MW90" i="9"/>
  <c r="MV90" i="9"/>
  <c r="MU90" i="9"/>
  <c r="MT90" i="9"/>
  <c r="MS90" i="9"/>
  <c r="MR90" i="9"/>
  <c r="MQ90" i="9"/>
  <c r="MP90" i="9"/>
  <c r="MO90" i="9"/>
  <c r="MN90" i="9"/>
  <c r="MM90" i="9"/>
  <c r="ML90" i="9"/>
  <c r="MK90" i="9"/>
  <c r="MJ90" i="9"/>
  <c r="MI90" i="9"/>
  <c r="MH90" i="9"/>
  <c r="MG90" i="9"/>
  <c r="MF90" i="9"/>
  <c r="ME90" i="9"/>
  <c r="MD90" i="9"/>
  <c r="MC90" i="9"/>
  <c r="MB90" i="9"/>
  <c r="MA90" i="9"/>
  <c r="LZ90" i="9"/>
  <c r="LY90" i="9"/>
  <c r="LX90" i="9"/>
  <c r="LW90" i="9"/>
  <c r="LV90" i="9"/>
  <c r="LU90" i="9"/>
  <c r="LT90" i="9"/>
  <c r="LS90" i="9"/>
  <c r="LR90" i="9"/>
  <c r="LQ90" i="9"/>
  <c r="LP90" i="9"/>
  <c r="LO90" i="9"/>
  <c r="LN90" i="9"/>
  <c r="LM90" i="9"/>
  <c r="LL90" i="9"/>
  <c r="LK90" i="9"/>
  <c r="LJ90" i="9"/>
  <c r="LI90" i="9"/>
  <c r="LH90" i="9"/>
  <c r="LG90" i="9"/>
  <c r="LF90" i="9"/>
  <c r="LE90" i="9"/>
  <c r="LD90" i="9"/>
  <c r="LC90" i="9"/>
  <c r="LB90" i="9"/>
  <c r="LA90" i="9"/>
  <c r="KZ90" i="9"/>
  <c r="KY90" i="9"/>
  <c r="KX90" i="9"/>
  <c r="KW90" i="9"/>
  <c r="KV90" i="9"/>
  <c r="KU90" i="9"/>
  <c r="KT90" i="9"/>
  <c r="KS90" i="9"/>
  <c r="KR90" i="9"/>
  <c r="KQ90" i="9"/>
  <c r="KP90" i="9"/>
  <c r="KO90" i="9"/>
  <c r="KN90" i="9"/>
  <c r="KM90" i="9"/>
  <c r="KL90" i="9"/>
  <c r="KK90" i="9"/>
  <c r="KJ90" i="9"/>
  <c r="KI90" i="9"/>
  <c r="KH90" i="9"/>
  <c r="KG90" i="9"/>
  <c r="KF90" i="9"/>
  <c r="KE90" i="9"/>
  <c r="KD90" i="9"/>
  <c r="KC90" i="9"/>
  <c r="KB90" i="9"/>
  <c r="KA90" i="9"/>
  <c r="JZ90" i="9"/>
  <c r="JY90" i="9"/>
  <c r="JX90" i="9"/>
  <c r="JW90" i="9"/>
  <c r="JV90" i="9"/>
  <c r="JU90" i="9"/>
  <c r="JT90" i="9"/>
  <c r="JS90" i="9"/>
  <c r="JR90" i="9"/>
  <c r="JQ90" i="9"/>
  <c r="JP90" i="9"/>
  <c r="JO90" i="9"/>
  <c r="JN90" i="9"/>
  <c r="JM90" i="9"/>
  <c r="JL90" i="9"/>
  <c r="JK90" i="9"/>
  <c r="JJ90" i="9"/>
  <c r="JI90" i="9"/>
  <c r="JH90" i="9"/>
  <c r="JG90" i="9"/>
  <c r="JF90" i="9"/>
  <c r="JE90" i="9"/>
  <c r="JD90" i="9"/>
  <c r="JC90" i="9"/>
  <c r="JB90" i="9"/>
  <c r="JA90" i="9"/>
  <c r="IZ90" i="9"/>
  <c r="IY90" i="9"/>
  <c r="IX90" i="9"/>
  <c r="IW90" i="9"/>
  <c r="IV90" i="9"/>
  <c r="IU90" i="9"/>
  <c r="IT90" i="9"/>
  <c r="IS90" i="9"/>
  <c r="IR90" i="9"/>
  <c r="IQ90" i="9"/>
  <c r="IP90" i="9"/>
  <c r="IO90" i="9"/>
  <c r="IN90" i="9"/>
  <c r="IM90" i="9"/>
  <c r="IL90" i="9"/>
  <c r="IK90" i="9"/>
  <c r="IJ90" i="9"/>
  <c r="II90" i="9"/>
  <c r="IH90" i="9"/>
  <c r="IG90" i="9"/>
  <c r="IF90" i="9"/>
  <c r="IE90" i="9"/>
  <c r="ID90" i="9"/>
  <c r="IC90" i="9"/>
  <c r="IB90" i="9"/>
  <c r="IA90" i="9"/>
  <c r="HZ90" i="9"/>
  <c r="HY90" i="9"/>
  <c r="HX90" i="9"/>
  <c r="HW90" i="9"/>
  <c r="HV90" i="9"/>
  <c r="HU90" i="9"/>
  <c r="HT90" i="9"/>
  <c r="HS90" i="9"/>
  <c r="HR90" i="9"/>
  <c r="HQ90" i="9"/>
  <c r="HP90" i="9"/>
  <c r="HO90" i="9"/>
  <c r="HN90" i="9"/>
  <c r="HM90" i="9"/>
  <c r="HL90" i="9"/>
  <c r="HK90" i="9"/>
  <c r="HJ90" i="9"/>
  <c r="HI90" i="9"/>
  <c r="HH90" i="9"/>
  <c r="HG90" i="9"/>
  <c r="HF90" i="9"/>
  <c r="HE90" i="9"/>
  <c r="HD90" i="9"/>
  <c r="HC90" i="9"/>
  <c r="HB90" i="9"/>
  <c r="HA90" i="9"/>
  <c r="GZ90" i="9"/>
  <c r="GY90" i="9"/>
  <c r="GX90" i="9"/>
  <c r="GW90" i="9"/>
  <c r="GV90" i="9"/>
  <c r="GU90" i="9"/>
  <c r="GT90" i="9"/>
  <c r="GS90" i="9"/>
  <c r="GR90" i="9"/>
  <c r="GQ90" i="9"/>
  <c r="GP90" i="9"/>
  <c r="GO90" i="9"/>
  <c r="GN90" i="9"/>
  <c r="GM90" i="9"/>
  <c r="GL90" i="9"/>
  <c r="GK90" i="9"/>
  <c r="GJ90" i="9"/>
  <c r="GI90" i="9"/>
  <c r="GH90" i="9"/>
  <c r="GG90" i="9"/>
  <c r="GF90" i="9"/>
  <c r="GE90" i="9"/>
  <c r="GD90" i="9"/>
  <c r="GC90" i="9"/>
  <c r="GB90" i="9"/>
  <c r="GA90" i="9"/>
  <c r="FZ90" i="9"/>
  <c r="FY90" i="9"/>
  <c r="FX90" i="9"/>
  <c r="FW90" i="9"/>
  <c r="FV90" i="9"/>
  <c r="FU90" i="9"/>
  <c r="FT90" i="9"/>
  <c r="FS90" i="9"/>
  <c r="FR90" i="9"/>
  <c r="FQ90" i="9"/>
  <c r="FP90" i="9"/>
  <c r="FO90" i="9"/>
  <c r="FN90" i="9"/>
  <c r="FM90" i="9"/>
  <c r="FL90" i="9"/>
  <c r="FK90" i="9"/>
  <c r="FJ90" i="9"/>
  <c r="FI90" i="9"/>
  <c r="FH90" i="9"/>
  <c r="FG90" i="9"/>
  <c r="FF90" i="9"/>
  <c r="FE90" i="9"/>
  <c r="FD90" i="9"/>
  <c r="FC90" i="9"/>
  <c r="FB90" i="9"/>
  <c r="FA90" i="9"/>
  <c r="EZ90" i="9"/>
  <c r="EY90" i="9"/>
  <c r="EX90" i="9"/>
  <c r="EW90" i="9"/>
  <c r="EV90" i="9"/>
  <c r="EU90" i="9"/>
  <c r="ET90" i="9"/>
  <c r="ES90" i="9"/>
  <c r="ER90" i="9"/>
  <c r="EQ90" i="9"/>
  <c r="EP90" i="9"/>
  <c r="EO90" i="9"/>
  <c r="EN90" i="9"/>
  <c r="EM90" i="9"/>
  <c r="EL90" i="9"/>
  <c r="EK90" i="9"/>
  <c r="EJ90" i="9"/>
  <c r="EI90" i="9"/>
  <c r="EH90" i="9"/>
  <c r="EG90" i="9"/>
  <c r="EF90" i="9"/>
  <c r="EE90" i="9"/>
  <c r="ED90" i="9"/>
  <c r="EC90" i="9"/>
  <c r="EB90" i="9"/>
  <c r="EA90" i="9"/>
  <c r="DZ90" i="9"/>
  <c r="DY90" i="9"/>
  <c r="DX90" i="9"/>
  <c r="DW90" i="9"/>
  <c r="DV90" i="9"/>
  <c r="DU90" i="9"/>
  <c r="DT90" i="9"/>
  <c r="DS90" i="9"/>
  <c r="DR90" i="9"/>
  <c r="DQ90" i="9"/>
  <c r="DP90" i="9"/>
  <c r="DO90" i="9"/>
  <c r="DN90" i="9"/>
  <c r="DM90" i="9"/>
  <c r="DL90" i="9"/>
  <c r="DK90" i="9"/>
  <c r="DJ90" i="9"/>
  <c r="DI90" i="9"/>
  <c r="DH90" i="9"/>
  <c r="DG90" i="9"/>
  <c r="DF90" i="9"/>
  <c r="DE90" i="9"/>
  <c r="DD90" i="9"/>
  <c r="DC90" i="9"/>
  <c r="DB90" i="9"/>
  <c r="DA90" i="9"/>
  <c r="CZ90" i="9"/>
  <c r="CY90" i="9"/>
  <c r="CX90" i="9"/>
  <c r="CW90" i="9"/>
  <c r="CV90" i="9"/>
  <c r="CU90" i="9"/>
  <c r="CT90" i="9"/>
  <c r="CS90" i="9"/>
  <c r="CR90" i="9"/>
  <c r="CQ90" i="9"/>
  <c r="CP90" i="9"/>
  <c r="CO90" i="9"/>
  <c r="CN90" i="9"/>
  <c r="CM90" i="9"/>
  <c r="CL90" i="9"/>
  <c r="CK90" i="9"/>
  <c r="CJ90" i="9"/>
  <c r="CI90" i="9"/>
  <c r="CH90" i="9"/>
  <c r="CG90" i="9"/>
  <c r="CF90" i="9"/>
  <c r="CE90" i="9"/>
  <c r="CD90" i="9"/>
  <c r="CC90" i="9"/>
  <c r="CB90" i="9"/>
  <c r="CA90" i="9"/>
  <c r="BZ90" i="9"/>
  <c r="BY90" i="9"/>
  <c r="BX90" i="9"/>
  <c r="BW90" i="9"/>
  <c r="BV90" i="9"/>
  <c r="BU90" i="9"/>
  <c r="BT90" i="9"/>
  <c r="BS90" i="9"/>
  <c r="BR90" i="9"/>
  <c r="BQ90" i="9"/>
  <c r="BP90" i="9"/>
  <c r="BO90" i="9"/>
  <c r="BN90" i="9"/>
  <c r="BM90" i="9"/>
  <c r="BL90" i="9"/>
  <c r="BK90" i="9"/>
  <c r="BJ90" i="9"/>
  <c r="BI90" i="9"/>
  <c r="BH90" i="9"/>
  <c r="BG90" i="9"/>
  <c r="BF90" i="9"/>
  <c r="BE90" i="9"/>
  <c r="BD90" i="9"/>
  <c r="BC90" i="9"/>
  <c r="BB90" i="9"/>
  <c r="BA90" i="9"/>
  <c r="AZ90" i="9"/>
  <c r="AY90" i="9"/>
  <c r="AX90" i="9"/>
  <c r="AW90" i="9"/>
  <c r="AV90" i="9"/>
  <c r="AU90" i="9"/>
  <c r="AT90" i="9"/>
  <c r="AS90" i="9"/>
  <c r="AR90" i="9"/>
  <c r="AQ90" i="9"/>
  <c r="AP90" i="9"/>
  <c r="AO90" i="9"/>
  <c r="AN90" i="9"/>
  <c r="AM90" i="9"/>
  <c r="AL90" i="9"/>
  <c r="AK90" i="9"/>
  <c r="AJ90" i="9"/>
  <c r="AI90" i="9"/>
  <c r="AH90" i="9"/>
  <c r="AG90" i="9"/>
  <c r="AF90" i="9"/>
  <c r="AE90" i="9"/>
  <c r="AD90" i="9"/>
  <c r="AC90" i="9"/>
  <c r="AB90" i="9"/>
  <c r="AA90" i="9"/>
  <c r="Z90" i="9"/>
  <c r="Y90" i="9"/>
  <c r="X90" i="9"/>
  <c r="W90" i="9"/>
  <c r="V90" i="9"/>
  <c r="U90" i="9"/>
  <c r="T90" i="9"/>
  <c r="S90" i="9"/>
  <c r="R90" i="9"/>
  <c r="Q90" i="9"/>
  <c r="P90" i="9"/>
  <c r="O90" i="9"/>
  <c r="N90" i="9"/>
  <c r="M90" i="9"/>
  <c r="L90" i="9"/>
  <c r="K90" i="9"/>
  <c r="J90" i="9"/>
  <c r="I90" i="9"/>
  <c r="H90" i="9"/>
  <c r="G90" i="9"/>
  <c r="F90" i="9"/>
  <c r="E90" i="9"/>
  <c r="D90" i="9"/>
  <c r="C90" i="9"/>
  <c r="B90" i="9"/>
  <c r="UB89" i="9"/>
  <c r="UA89" i="9"/>
  <c r="TZ89" i="9"/>
  <c r="TY89" i="9"/>
  <c r="TX89" i="9"/>
  <c r="TW89" i="9"/>
  <c r="TV89" i="9"/>
  <c r="TU89" i="9"/>
  <c r="TT89" i="9"/>
  <c r="TS89" i="9"/>
  <c r="TR89" i="9"/>
  <c r="TQ89" i="9"/>
  <c r="TP89" i="9"/>
  <c r="TO89" i="9"/>
  <c r="TN89" i="9"/>
  <c r="TM89" i="9"/>
  <c r="TL89" i="9"/>
  <c r="TK89" i="9"/>
  <c r="TJ89" i="9"/>
  <c r="TI89" i="9"/>
  <c r="TH89" i="9"/>
  <c r="TG89" i="9"/>
  <c r="TF89" i="9"/>
  <c r="TE89" i="9"/>
  <c r="TD89" i="9"/>
  <c r="TC89" i="9"/>
  <c r="TB89" i="9"/>
  <c r="TA89" i="9"/>
  <c r="SZ89" i="9"/>
  <c r="SY89" i="9"/>
  <c r="SX89" i="9"/>
  <c r="SW89" i="9"/>
  <c r="SV89" i="9"/>
  <c r="SU89" i="9"/>
  <c r="ST89" i="9"/>
  <c r="SS89" i="9"/>
  <c r="SR89" i="9"/>
  <c r="SQ89" i="9"/>
  <c r="SP89" i="9"/>
  <c r="SO89" i="9"/>
  <c r="SN89" i="9"/>
  <c r="SM89" i="9"/>
  <c r="SL89" i="9"/>
  <c r="SK89" i="9"/>
  <c r="SJ89" i="9"/>
  <c r="SI89" i="9"/>
  <c r="SH89" i="9"/>
  <c r="SG89" i="9"/>
  <c r="SF89" i="9"/>
  <c r="SE89" i="9"/>
  <c r="SD89" i="9"/>
  <c r="SC89" i="9"/>
  <c r="SB89" i="9"/>
  <c r="SA89" i="9"/>
  <c r="RZ89" i="9"/>
  <c r="RY89" i="9"/>
  <c r="RX89" i="9"/>
  <c r="RW89" i="9"/>
  <c r="RV89" i="9"/>
  <c r="RU89" i="9"/>
  <c r="RT89" i="9"/>
  <c r="RS89" i="9"/>
  <c r="RR89" i="9"/>
  <c r="RQ89" i="9"/>
  <c r="RP89" i="9"/>
  <c r="RO89" i="9"/>
  <c r="RN89" i="9"/>
  <c r="RM89" i="9"/>
  <c r="RL89" i="9"/>
  <c r="RK89" i="9"/>
  <c r="RJ89" i="9"/>
  <c r="RI89" i="9"/>
  <c r="RH89" i="9"/>
  <c r="RG89" i="9"/>
  <c r="RF89" i="9"/>
  <c r="RE89" i="9"/>
  <c r="RD89" i="9"/>
  <c r="RC89" i="9"/>
  <c r="RB89" i="9"/>
  <c r="RA89" i="9"/>
  <c r="QZ89" i="9"/>
  <c r="QY89" i="9"/>
  <c r="QX89" i="9"/>
  <c r="QW89" i="9"/>
  <c r="QV89" i="9"/>
  <c r="QU89" i="9"/>
  <c r="QT89" i="9"/>
  <c r="QS89" i="9"/>
  <c r="QR89" i="9"/>
  <c r="QQ89" i="9"/>
  <c r="QP89" i="9"/>
  <c r="QO89" i="9"/>
  <c r="QN89" i="9"/>
  <c r="QM89" i="9"/>
  <c r="QL89" i="9"/>
  <c r="QK89" i="9"/>
  <c r="QJ89" i="9"/>
  <c r="QI89" i="9"/>
  <c r="QH89" i="9"/>
  <c r="QG89" i="9"/>
  <c r="QF89" i="9"/>
  <c r="QE89" i="9"/>
  <c r="QD89" i="9"/>
  <c r="QC89" i="9"/>
  <c r="QB89" i="9"/>
  <c r="QA89" i="9"/>
  <c r="PZ89" i="9"/>
  <c r="PY89" i="9"/>
  <c r="PX89" i="9"/>
  <c r="PW89" i="9"/>
  <c r="PV89" i="9"/>
  <c r="PU89" i="9"/>
  <c r="PT89" i="9"/>
  <c r="PS89" i="9"/>
  <c r="PR89" i="9"/>
  <c r="PQ89" i="9"/>
  <c r="PP89" i="9"/>
  <c r="PO89" i="9"/>
  <c r="PN89" i="9"/>
  <c r="PM89" i="9"/>
  <c r="PL89" i="9"/>
  <c r="PK89" i="9"/>
  <c r="PJ89" i="9"/>
  <c r="PI89" i="9"/>
  <c r="PH89" i="9"/>
  <c r="PG89" i="9"/>
  <c r="PF89" i="9"/>
  <c r="PE89" i="9"/>
  <c r="PD89" i="9"/>
  <c r="PC89" i="9"/>
  <c r="PB89" i="9"/>
  <c r="PA89" i="9"/>
  <c r="OZ89" i="9"/>
  <c r="OY89" i="9"/>
  <c r="OX89" i="9"/>
  <c r="OW89" i="9"/>
  <c r="OV89" i="9"/>
  <c r="OU89" i="9"/>
  <c r="OT89" i="9"/>
  <c r="OS89" i="9"/>
  <c r="OR89" i="9"/>
  <c r="OQ89" i="9"/>
  <c r="OP89" i="9"/>
  <c r="OO89" i="9"/>
  <c r="ON89" i="9"/>
  <c r="OM89" i="9"/>
  <c r="OL89" i="9"/>
  <c r="OK89" i="9"/>
  <c r="OJ89" i="9"/>
  <c r="OI89" i="9"/>
  <c r="OH89" i="9"/>
  <c r="OG89" i="9"/>
  <c r="OF89" i="9"/>
  <c r="OE89" i="9"/>
  <c r="OD89" i="9"/>
  <c r="OC89" i="9"/>
  <c r="OB89" i="9"/>
  <c r="OA89" i="9"/>
  <c r="NZ89" i="9"/>
  <c r="NY89" i="9"/>
  <c r="NX89" i="9"/>
  <c r="NW89" i="9"/>
  <c r="NV89" i="9"/>
  <c r="NU89" i="9"/>
  <c r="NT89" i="9"/>
  <c r="NS89" i="9"/>
  <c r="NR89" i="9"/>
  <c r="NQ89" i="9"/>
  <c r="NP89" i="9"/>
  <c r="NO89" i="9"/>
  <c r="NN89" i="9"/>
  <c r="NM89" i="9"/>
  <c r="NL89" i="9"/>
  <c r="NK89" i="9"/>
  <c r="NJ89" i="9"/>
  <c r="NI89" i="9"/>
  <c r="NH89" i="9"/>
  <c r="NG89" i="9"/>
  <c r="NF89" i="9"/>
  <c r="NE89" i="9"/>
  <c r="ND89" i="9"/>
  <c r="NC89" i="9"/>
  <c r="NB89" i="9"/>
  <c r="NA89" i="9"/>
  <c r="MZ89" i="9"/>
  <c r="MY89" i="9"/>
  <c r="MX89" i="9"/>
  <c r="MW89" i="9"/>
  <c r="MV89" i="9"/>
  <c r="MU89" i="9"/>
  <c r="MT89" i="9"/>
  <c r="MS89" i="9"/>
  <c r="MR89" i="9"/>
  <c r="MQ89" i="9"/>
  <c r="MP89" i="9"/>
  <c r="MO89" i="9"/>
  <c r="MN89" i="9"/>
  <c r="MM89" i="9"/>
  <c r="ML89" i="9"/>
  <c r="MK89" i="9"/>
  <c r="MJ89" i="9"/>
  <c r="MI89" i="9"/>
  <c r="MH89" i="9"/>
  <c r="MG89" i="9"/>
  <c r="MF89" i="9"/>
  <c r="ME89" i="9"/>
  <c r="MD89" i="9"/>
  <c r="MC89" i="9"/>
  <c r="MB89" i="9"/>
  <c r="MA89" i="9"/>
  <c r="LZ89" i="9"/>
  <c r="LY89" i="9"/>
  <c r="LX89" i="9"/>
  <c r="LW89" i="9"/>
  <c r="LV89" i="9"/>
  <c r="LU89" i="9"/>
  <c r="LT89" i="9"/>
  <c r="LS89" i="9"/>
  <c r="LR89" i="9"/>
  <c r="LQ89" i="9"/>
  <c r="LP89" i="9"/>
  <c r="LO89" i="9"/>
  <c r="LN89" i="9"/>
  <c r="LM89" i="9"/>
  <c r="LL89" i="9"/>
  <c r="LK89" i="9"/>
  <c r="LJ89" i="9"/>
  <c r="LI89" i="9"/>
  <c r="LH89" i="9"/>
  <c r="LG89" i="9"/>
  <c r="LF89" i="9"/>
  <c r="LE89" i="9"/>
  <c r="LD89" i="9"/>
  <c r="LC89" i="9"/>
  <c r="LB89" i="9"/>
  <c r="LA89" i="9"/>
  <c r="KZ89" i="9"/>
  <c r="KY89" i="9"/>
  <c r="KX89" i="9"/>
  <c r="KW89" i="9"/>
  <c r="KV89" i="9"/>
  <c r="KU89" i="9"/>
  <c r="KT89" i="9"/>
  <c r="KS89" i="9"/>
  <c r="KR89" i="9"/>
  <c r="KQ89" i="9"/>
  <c r="KP89" i="9"/>
  <c r="KO89" i="9"/>
  <c r="KN89" i="9"/>
  <c r="KM89" i="9"/>
  <c r="KL89" i="9"/>
  <c r="KK89" i="9"/>
  <c r="KJ89" i="9"/>
  <c r="KI89" i="9"/>
  <c r="KH89" i="9"/>
  <c r="KG89" i="9"/>
  <c r="KF89" i="9"/>
  <c r="KE89" i="9"/>
  <c r="KD89" i="9"/>
  <c r="KC89" i="9"/>
  <c r="KB89" i="9"/>
  <c r="KA89" i="9"/>
  <c r="JZ89" i="9"/>
  <c r="JY89" i="9"/>
  <c r="JX89" i="9"/>
  <c r="JW89" i="9"/>
  <c r="JV89" i="9"/>
  <c r="JU89" i="9"/>
  <c r="JT89" i="9"/>
  <c r="JS89" i="9"/>
  <c r="JR89" i="9"/>
  <c r="JQ89" i="9"/>
  <c r="JP89" i="9"/>
  <c r="JO89" i="9"/>
  <c r="JN89" i="9"/>
  <c r="JM89" i="9"/>
  <c r="JL89" i="9"/>
  <c r="JK89" i="9"/>
  <c r="JJ89" i="9"/>
  <c r="JI89" i="9"/>
  <c r="JH89" i="9"/>
  <c r="JG89" i="9"/>
  <c r="JF89" i="9"/>
  <c r="JE89" i="9"/>
  <c r="JD89" i="9"/>
  <c r="JC89" i="9"/>
  <c r="JB89" i="9"/>
  <c r="JA89" i="9"/>
  <c r="IZ89" i="9"/>
  <c r="IY89" i="9"/>
  <c r="IX89" i="9"/>
  <c r="IW89" i="9"/>
  <c r="IV89" i="9"/>
  <c r="IU89" i="9"/>
  <c r="IT89" i="9"/>
  <c r="IS89" i="9"/>
  <c r="IR89" i="9"/>
  <c r="IQ89" i="9"/>
  <c r="IP89" i="9"/>
  <c r="IO89" i="9"/>
  <c r="IN89" i="9"/>
  <c r="IM89" i="9"/>
  <c r="IL89" i="9"/>
  <c r="IK89" i="9"/>
  <c r="IJ89" i="9"/>
  <c r="II89" i="9"/>
  <c r="IH89" i="9"/>
  <c r="IG89" i="9"/>
  <c r="IF89" i="9"/>
  <c r="IE89" i="9"/>
  <c r="ID89" i="9"/>
  <c r="IC89" i="9"/>
  <c r="IB89" i="9"/>
  <c r="IA89" i="9"/>
  <c r="HZ89" i="9"/>
  <c r="HY89" i="9"/>
  <c r="HX89" i="9"/>
  <c r="HW89" i="9"/>
  <c r="HV89" i="9"/>
  <c r="HU89" i="9"/>
  <c r="HT89" i="9"/>
  <c r="HS89" i="9"/>
  <c r="HR89" i="9"/>
  <c r="HQ89" i="9"/>
  <c r="HP89" i="9"/>
  <c r="HO89" i="9"/>
  <c r="HN89" i="9"/>
  <c r="HM89" i="9"/>
  <c r="HL89" i="9"/>
  <c r="HK89" i="9"/>
  <c r="HJ89" i="9"/>
  <c r="HI89" i="9"/>
  <c r="HH89" i="9"/>
  <c r="HG89" i="9"/>
  <c r="HF89" i="9"/>
  <c r="HE89" i="9"/>
  <c r="HD89" i="9"/>
  <c r="HC89" i="9"/>
  <c r="HB89" i="9"/>
  <c r="HA89" i="9"/>
  <c r="GZ89" i="9"/>
  <c r="GY89" i="9"/>
  <c r="GX89" i="9"/>
  <c r="GW89" i="9"/>
  <c r="GV89" i="9"/>
  <c r="GU89" i="9"/>
  <c r="GT89" i="9"/>
  <c r="GS89" i="9"/>
  <c r="GR89" i="9"/>
  <c r="GQ89" i="9"/>
  <c r="GP89" i="9"/>
  <c r="GO89" i="9"/>
  <c r="GN89" i="9"/>
  <c r="GM89" i="9"/>
  <c r="GL89" i="9"/>
  <c r="GK89" i="9"/>
  <c r="GJ89" i="9"/>
  <c r="GI89" i="9"/>
  <c r="GH89" i="9"/>
  <c r="GG89" i="9"/>
  <c r="GF89" i="9"/>
  <c r="GE89" i="9"/>
  <c r="GD89" i="9"/>
  <c r="GC89" i="9"/>
  <c r="GB89" i="9"/>
  <c r="GA89" i="9"/>
  <c r="FZ89" i="9"/>
  <c r="FY89" i="9"/>
  <c r="FX89" i="9"/>
  <c r="FW89" i="9"/>
  <c r="FV89" i="9"/>
  <c r="FU89" i="9"/>
  <c r="FT89" i="9"/>
  <c r="FS89" i="9"/>
  <c r="FR89" i="9"/>
  <c r="FQ89" i="9"/>
  <c r="FP89" i="9"/>
  <c r="FO89" i="9"/>
  <c r="FN89" i="9"/>
  <c r="FM89" i="9"/>
  <c r="FL89" i="9"/>
  <c r="FK89" i="9"/>
  <c r="FJ89" i="9"/>
  <c r="FI89" i="9"/>
  <c r="FH89" i="9"/>
  <c r="FG89" i="9"/>
  <c r="FF89" i="9"/>
  <c r="FE89" i="9"/>
  <c r="FD89" i="9"/>
  <c r="FC89" i="9"/>
  <c r="FB89" i="9"/>
  <c r="FA89" i="9"/>
  <c r="EZ89" i="9"/>
  <c r="EY89" i="9"/>
  <c r="EX89" i="9"/>
  <c r="EW89" i="9"/>
  <c r="EV89" i="9"/>
  <c r="EU89" i="9"/>
  <c r="ET89" i="9"/>
  <c r="ES89" i="9"/>
  <c r="ER89" i="9"/>
  <c r="EQ89" i="9"/>
  <c r="EP89" i="9"/>
  <c r="EO89" i="9"/>
  <c r="EN89" i="9"/>
  <c r="EM89" i="9"/>
  <c r="EL89" i="9"/>
  <c r="EK89" i="9"/>
  <c r="EJ89" i="9"/>
  <c r="EI89" i="9"/>
  <c r="EH89" i="9"/>
  <c r="EG89" i="9"/>
  <c r="EF89" i="9"/>
  <c r="EE89" i="9"/>
  <c r="ED89" i="9"/>
  <c r="EC89" i="9"/>
  <c r="EB89" i="9"/>
  <c r="EA89" i="9"/>
  <c r="DZ89" i="9"/>
  <c r="DY89" i="9"/>
  <c r="DX89" i="9"/>
  <c r="DW89" i="9"/>
  <c r="DV89" i="9"/>
  <c r="DU89" i="9"/>
  <c r="DT89" i="9"/>
  <c r="DS89" i="9"/>
  <c r="DR89" i="9"/>
  <c r="DQ89" i="9"/>
  <c r="DP89" i="9"/>
  <c r="DO89" i="9"/>
  <c r="DN89" i="9"/>
  <c r="DM89" i="9"/>
  <c r="DL89" i="9"/>
  <c r="DK89" i="9"/>
  <c r="DJ89" i="9"/>
  <c r="DI89" i="9"/>
  <c r="DH89" i="9"/>
  <c r="DG89" i="9"/>
  <c r="DF89" i="9"/>
  <c r="DE89" i="9"/>
  <c r="DD89" i="9"/>
  <c r="DC89" i="9"/>
  <c r="DB89" i="9"/>
  <c r="DA89" i="9"/>
  <c r="CZ89" i="9"/>
  <c r="CY89" i="9"/>
  <c r="CX89" i="9"/>
  <c r="CW89" i="9"/>
  <c r="CV89" i="9"/>
  <c r="CU89" i="9"/>
  <c r="CT89" i="9"/>
  <c r="CS89" i="9"/>
  <c r="CR89" i="9"/>
  <c r="CQ89" i="9"/>
  <c r="CP89" i="9"/>
  <c r="CO89" i="9"/>
  <c r="CN89" i="9"/>
  <c r="CM89" i="9"/>
  <c r="CL89" i="9"/>
  <c r="CK89" i="9"/>
  <c r="CJ89" i="9"/>
  <c r="CI89" i="9"/>
  <c r="CH89" i="9"/>
  <c r="CG89" i="9"/>
  <c r="CF89" i="9"/>
  <c r="CE89" i="9"/>
  <c r="CD89" i="9"/>
  <c r="CC89" i="9"/>
  <c r="CB89" i="9"/>
  <c r="CA89" i="9"/>
  <c r="BZ89" i="9"/>
  <c r="BY89" i="9"/>
  <c r="BX89" i="9"/>
  <c r="BW89" i="9"/>
  <c r="BV89" i="9"/>
  <c r="BU89" i="9"/>
  <c r="BT89" i="9"/>
  <c r="BS89" i="9"/>
  <c r="BR89" i="9"/>
  <c r="BQ89" i="9"/>
  <c r="BP89" i="9"/>
  <c r="BO89" i="9"/>
  <c r="BN89" i="9"/>
  <c r="BM89" i="9"/>
  <c r="BL89" i="9"/>
  <c r="BK89" i="9"/>
  <c r="BJ89" i="9"/>
  <c r="BI89" i="9"/>
  <c r="BH89" i="9"/>
  <c r="BG89" i="9"/>
  <c r="BF89" i="9"/>
  <c r="BE89" i="9"/>
  <c r="BD89" i="9"/>
  <c r="BC89" i="9"/>
  <c r="BB89" i="9"/>
  <c r="BA89" i="9"/>
  <c r="AZ89" i="9"/>
  <c r="AY89" i="9"/>
  <c r="AX89" i="9"/>
  <c r="AW89" i="9"/>
  <c r="AV89" i="9"/>
  <c r="AU89" i="9"/>
  <c r="AT89" i="9"/>
  <c r="AS89" i="9"/>
  <c r="AR89" i="9"/>
  <c r="AQ89" i="9"/>
  <c r="AP89" i="9"/>
  <c r="AO89" i="9"/>
  <c r="AN89" i="9"/>
  <c r="AM89" i="9"/>
  <c r="AL89" i="9"/>
  <c r="AK89" i="9"/>
  <c r="AJ89" i="9"/>
  <c r="AI89" i="9"/>
  <c r="AH89" i="9"/>
  <c r="AG89" i="9"/>
  <c r="AF89" i="9"/>
  <c r="AE89" i="9"/>
  <c r="AD89" i="9"/>
  <c r="AC89" i="9"/>
  <c r="AB89" i="9"/>
  <c r="AA89" i="9"/>
  <c r="Z89" i="9"/>
  <c r="Y89" i="9"/>
  <c r="X89" i="9"/>
  <c r="W89" i="9"/>
  <c r="V89" i="9"/>
  <c r="U89" i="9"/>
  <c r="T89" i="9"/>
  <c r="S89" i="9"/>
  <c r="R89" i="9"/>
  <c r="Q89" i="9"/>
  <c r="P89" i="9"/>
  <c r="O89" i="9"/>
  <c r="N89" i="9"/>
  <c r="M89" i="9"/>
  <c r="L89" i="9"/>
  <c r="K89" i="9"/>
  <c r="J89" i="9"/>
  <c r="I89" i="9"/>
  <c r="H89" i="9"/>
  <c r="G89" i="9"/>
  <c r="F89" i="9"/>
  <c r="E89" i="9"/>
  <c r="D89" i="9"/>
  <c r="C89" i="9"/>
  <c r="B89" i="9"/>
  <c r="UB88" i="9"/>
  <c r="UA88" i="9"/>
  <c r="TZ88" i="9"/>
  <c r="TY88" i="9"/>
  <c r="TX88" i="9"/>
  <c r="TW88" i="9"/>
  <c r="TV88" i="9"/>
  <c r="TU88" i="9"/>
  <c r="TT88" i="9"/>
  <c r="TS88" i="9"/>
  <c r="TR88" i="9"/>
  <c r="TQ88" i="9"/>
  <c r="TP88" i="9"/>
  <c r="TO88" i="9"/>
  <c r="TN88" i="9"/>
  <c r="TM88" i="9"/>
  <c r="TL88" i="9"/>
  <c r="TK88" i="9"/>
  <c r="TJ88" i="9"/>
  <c r="TI88" i="9"/>
  <c r="TH88" i="9"/>
  <c r="TG88" i="9"/>
  <c r="TF88" i="9"/>
  <c r="TE88" i="9"/>
  <c r="TD88" i="9"/>
  <c r="TC88" i="9"/>
  <c r="TB88" i="9"/>
  <c r="TA88" i="9"/>
  <c r="SZ88" i="9"/>
  <c r="SY88" i="9"/>
  <c r="SX88" i="9"/>
  <c r="SW88" i="9"/>
  <c r="SV88" i="9"/>
  <c r="SU88" i="9"/>
  <c r="ST88" i="9"/>
  <c r="SS88" i="9"/>
  <c r="SR88" i="9"/>
  <c r="SQ88" i="9"/>
  <c r="SP88" i="9"/>
  <c r="SO88" i="9"/>
  <c r="SN88" i="9"/>
  <c r="SM88" i="9"/>
  <c r="SL88" i="9"/>
  <c r="SK88" i="9"/>
  <c r="SJ88" i="9"/>
  <c r="SI88" i="9"/>
  <c r="SH88" i="9"/>
  <c r="SG88" i="9"/>
  <c r="SF88" i="9"/>
  <c r="SE88" i="9"/>
  <c r="SD88" i="9"/>
  <c r="SC88" i="9"/>
  <c r="SB88" i="9"/>
  <c r="SA88" i="9"/>
  <c r="RZ88" i="9"/>
  <c r="RY88" i="9"/>
  <c r="RX88" i="9"/>
  <c r="RW88" i="9"/>
  <c r="RV88" i="9"/>
  <c r="RU88" i="9"/>
  <c r="RT88" i="9"/>
  <c r="RS88" i="9"/>
  <c r="RR88" i="9"/>
  <c r="RQ88" i="9"/>
  <c r="RP88" i="9"/>
  <c r="RO88" i="9"/>
  <c r="RN88" i="9"/>
  <c r="RM88" i="9"/>
  <c r="RL88" i="9"/>
  <c r="RK88" i="9"/>
  <c r="RJ88" i="9"/>
  <c r="RI88" i="9"/>
  <c r="RH88" i="9"/>
  <c r="RG88" i="9"/>
  <c r="RF88" i="9"/>
  <c r="RE88" i="9"/>
  <c r="RD88" i="9"/>
  <c r="RC88" i="9"/>
  <c r="RB88" i="9"/>
  <c r="RA88" i="9"/>
  <c r="QZ88" i="9"/>
  <c r="QY88" i="9"/>
  <c r="QX88" i="9"/>
  <c r="QW88" i="9"/>
  <c r="QV88" i="9"/>
  <c r="QU88" i="9"/>
  <c r="QT88" i="9"/>
  <c r="QS88" i="9"/>
  <c r="QR88" i="9"/>
  <c r="QQ88" i="9"/>
  <c r="QP88" i="9"/>
  <c r="QO88" i="9"/>
  <c r="QN88" i="9"/>
  <c r="QM88" i="9"/>
  <c r="QL88" i="9"/>
  <c r="QK88" i="9"/>
  <c r="QJ88" i="9"/>
  <c r="QI88" i="9"/>
  <c r="QH88" i="9"/>
  <c r="QG88" i="9"/>
  <c r="QF88" i="9"/>
  <c r="QE88" i="9"/>
  <c r="QD88" i="9"/>
  <c r="QC88" i="9"/>
  <c r="QB88" i="9"/>
  <c r="QA88" i="9"/>
  <c r="PZ88" i="9"/>
  <c r="PY88" i="9"/>
  <c r="PX88" i="9"/>
  <c r="PW88" i="9"/>
  <c r="PV88" i="9"/>
  <c r="PU88" i="9"/>
  <c r="PT88" i="9"/>
  <c r="PS88" i="9"/>
  <c r="PR88" i="9"/>
  <c r="PQ88" i="9"/>
  <c r="PP88" i="9"/>
  <c r="PO88" i="9"/>
  <c r="PN88" i="9"/>
  <c r="PM88" i="9"/>
  <c r="PL88" i="9"/>
  <c r="PK88" i="9"/>
  <c r="PJ88" i="9"/>
  <c r="PI88" i="9"/>
  <c r="PH88" i="9"/>
  <c r="PG88" i="9"/>
  <c r="PF88" i="9"/>
  <c r="PE88" i="9"/>
  <c r="PD88" i="9"/>
  <c r="PC88" i="9"/>
  <c r="PB88" i="9"/>
  <c r="PA88" i="9"/>
  <c r="OZ88" i="9"/>
  <c r="OY88" i="9"/>
  <c r="OX88" i="9"/>
  <c r="OW88" i="9"/>
  <c r="OV88" i="9"/>
  <c r="OU88" i="9"/>
  <c r="OT88" i="9"/>
  <c r="OS88" i="9"/>
  <c r="OR88" i="9"/>
  <c r="OQ88" i="9"/>
  <c r="OP88" i="9"/>
  <c r="OO88" i="9"/>
  <c r="ON88" i="9"/>
  <c r="OM88" i="9"/>
  <c r="OL88" i="9"/>
  <c r="OK88" i="9"/>
  <c r="OJ88" i="9"/>
  <c r="OI88" i="9"/>
  <c r="OH88" i="9"/>
  <c r="OG88" i="9"/>
  <c r="OF88" i="9"/>
  <c r="OE88" i="9"/>
  <c r="OD88" i="9"/>
  <c r="OC88" i="9"/>
  <c r="OB88" i="9"/>
  <c r="OA88" i="9"/>
  <c r="NZ88" i="9"/>
  <c r="NY88" i="9"/>
  <c r="NX88" i="9"/>
  <c r="NW88" i="9"/>
  <c r="NV88" i="9"/>
  <c r="NU88" i="9"/>
  <c r="NT88" i="9"/>
  <c r="NS88" i="9"/>
  <c r="NR88" i="9"/>
  <c r="NQ88" i="9"/>
  <c r="NP88" i="9"/>
  <c r="NO88" i="9"/>
  <c r="NN88" i="9"/>
  <c r="NM88" i="9"/>
  <c r="NL88" i="9"/>
  <c r="NK88" i="9"/>
  <c r="NJ88" i="9"/>
  <c r="NI88" i="9"/>
  <c r="NH88" i="9"/>
  <c r="NG88" i="9"/>
  <c r="NF88" i="9"/>
  <c r="NE88" i="9"/>
  <c r="ND88" i="9"/>
  <c r="NC88" i="9"/>
  <c r="NB88" i="9"/>
  <c r="NA88" i="9"/>
  <c r="MZ88" i="9"/>
  <c r="MY88" i="9"/>
  <c r="MX88" i="9"/>
  <c r="MW88" i="9"/>
  <c r="MV88" i="9"/>
  <c r="MU88" i="9"/>
  <c r="MT88" i="9"/>
  <c r="MS88" i="9"/>
  <c r="MR88" i="9"/>
  <c r="MQ88" i="9"/>
  <c r="MP88" i="9"/>
  <c r="MO88" i="9"/>
  <c r="MN88" i="9"/>
  <c r="MM88" i="9"/>
  <c r="ML88" i="9"/>
  <c r="MK88" i="9"/>
  <c r="MJ88" i="9"/>
  <c r="MI88" i="9"/>
  <c r="MH88" i="9"/>
  <c r="MG88" i="9"/>
  <c r="MF88" i="9"/>
  <c r="ME88" i="9"/>
  <c r="MD88" i="9"/>
  <c r="MC88" i="9"/>
  <c r="MB88" i="9"/>
  <c r="MA88" i="9"/>
  <c r="LZ88" i="9"/>
  <c r="LY88" i="9"/>
  <c r="LX88" i="9"/>
  <c r="LW88" i="9"/>
  <c r="LV88" i="9"/>
  <c r="LU88" i="9"/>
  <c r="LT88" i="9"/>
  <c r="LS88" i="9"/>
  <c r="LR88" i="9"/>
  <c r="LQ88" i="9"/>
  <c r="LP88" i="9"/>
  <c r="LO88" i="9"/>
  <c r="LN88" i="9"/>
  <c r="LM88" i="9"/>
  <c r="LL88" i="9"/>
  <c r="LK88" i="9"/>
  <c r="LJ88" i="9"/>
  <c r="LI88" i="9"/>
  <c r="LH88" i="9"/>
  <c r="LG88" i="9"/>
  <c r="LF88" i="9"/>
  <c r="LE88" i="9"/>
  <c r="LD88" i="9"/>
  <c r="LC88" i="9"/>
  <c r="LB88" i="9"/>
  <c r="LA88" i="9"/>
  <c r="KZ88" i="9"/>
  <c r="KY88" i="9"/>
  <c r="KX88" i="9"/>
  <c r="KW88" i="9"/>
  <c r="KV88" i="9"/>
  <c r="KU88" i="9"/>
  <c r="KT88" i="9"/>
  <c r="KS88" i="9"/>
  <c r="KR88" i="9"/>
  <c r="KQ88" i="9"/>
  <c r="KP88" i="9"/>
  <c r="KO88" i="9"/>
  <c r="KN88" i="9"/>
  <c r="KM88" i="9"/>
  <c r="KL88" i="9"/>
  <c r="KK88" i="9"/>
  <c r="KJ88" i="9"/>
  <c r="KI88" i="9"/>
  <c r="KH88" i="9"/>
  <c r="KG88" i="9"/>
  <c r="KF88" i="9"/>
  <c r="KE88" i="9"/>
  <c r="KD88" i="9"/>
  <c r="KC88" i="9"/>
  <c r="KB88" i="9"/>
  <c r="KA88" i="9"/>
  <c r="JZ88" i="9"/>
  <c r="JY88" i="9"/>
  <c r="JX88" i="9"/>
  <c r="JW88" i="9"/>
  <c r="JV88" i="9"/>
  <c r="JU88" i="9"/>
  <c r="JT88" i="9"/>
  <c r="JS88" i="9"/>
  <c r="JR88" i="9"/>
  <c r="JQ88" i="9"/>
  <c r="JP88" i="9"/>
  <c r="JO88" i="9"/>
  <c r="JN88" i="9"/>
  <c r="JM88" i="9"/>
  <c r="JL88" i="9"/>
  <c r="JK88" i="9"/>
  <c r="JJ88" i="9"/>
  <c r="JI88" i="9"/>
  <c r="JH88" i="9"/>
  <c r="JG88" i="9"/>
  <c r="JF88" i="9"/>
  <c r="JE88" i="9"/>
  <c r="JD88" i="9"/>
  <c r="JC88" i="9"/>
  <c r="JB88" i="9"/>
  <c r="JA88" i="9"/>
  <c r="IZ88" i="9"/>
  <c r="IY88" i="9"/>
  <c r="IX88" i="9"/>
  <c r="IW88" i="9"/>
  <c r="IV88" i="9"/>
  <c r="IU88" i="9"/>
  <c r="IT88" i="9"/>
  <c r="IS88" i="9"/>
  <c r="IR88" i="9"/>
  <c r="IQ88" i="9"/>
  <c r="IP88" i="9"/>
  <c r="IO88" i="9"/>
  <c r="IN88" i="9"/>
  <c r="IM88" i="9"/>
  <c r="IL88" i="9"/>
  <c r="IK88" i="9"/>
  <c r="IJ88" i="9"/>
  <c r="II88" i="9"/>
  <c r="IH88" i="9"/>
  <c r="IG88" i="9"/>
  <c r="IF88" i="9"/>
  <c r="IE88" i="9"/>
  <c r="ID88" i="9"/>
  <c r="IC88" i="9"/>
  <c r="IB88" i="9"/>
  <c r="IA88" i="9"/>
  <c r="HZ88" i="9"/>
  <c r="HY88" i="9"/>
  <c r="HX88" i="9"/>
  <c r="HW88" i="9"/>
  <c r="HV88" i="9"/>
  <c r="HU88" i="9"/>
  <c r="HT88" i="9"/>
  <c r="HS88" i="9"/>
  <c r="HR88" i="9"/>
  <c r="HQ88" i="9"/>
  <c r="HP88" i="9"/>
  <c r="HO88" i="9"/>
  <c r="HN88" i="9"/>
  <c r="HM88" i="9"/>
  <c r="HL88" i="9"/>
  <c r="HK88" i="9"/>
  <c r="HJ88" i="9"/>
  <c r="HI88" i="9"/>
  <c r="HH88" i="9"/>
  <c r="HG88" i="9"/>
  <c r="HF88" i="9"/>
  <c r="HE88" i="9"/>
  <c r="HD88" i="9"/>
  <c r="HC88" i="9"/>
  <c r="HB88" i="9"/>
  <c r="HA88" i="9"/>
  <c r="GZ88" i="9"/>
  <c r="GY88" i="9"/>
  <c r="GX88" i="9"/>
  <c r="GW88" i="9"/>
  <c r="GV88" i="9"/>
  <c r="GU88" i="9"/>
  <c r="GT88" i="9"/>
  <c r="GS88" i="9"/>
  <c r="GR88" i="9"/>
  <c r="GQ88" i="9"/>
  <c r="GP88" i="9"/>
  <c r="GO88" i="9"/>
  <c r="GN88" i="9"/>
  <c r="GM88" i="9"/>
  <c r="GL88" i="9"/>
  <c r="GK88" i="9"/>
  <c r="GJ88" i="9"/>
  <c r="GI88" i="9"/>
  <c r="GH88" i="9"/>
  <c r="GG88" i="9"/>
  <c r="GF88" i="9"/>
  <c r="GE88" i="9"/>
  <c r="GD88" i="9"/>
  <c r="GC88" i="9"/>
  <c r="GB88" i="9"/>
  <c r="GA88" i="9"/>
  <c r="FZ88" i="9"/>
  <c r="FY88" i="9"/>
  <c r="FX88" i="9"/>
  <c r="FW88" i="9"/>
  <c r="FV88" i="9"/>
  <c r="FU88" i="9"/>
  <c r="FT88" i="9"/>
  <c r="FS88" i="9"/>
  <c r="FR88" i="9"/>
  <c r="FQ88" i="9"/>
  <c r="FP88" i="9"/>
  <c r="FO88" i="9"/>
  <c r="FN88" i="9"/>
  <c r="FM88" i="9"/>
  <c r="FL88" i="9"/>
  <c r="FK88" i="9"/>
  <c r="FJ88" i="9"/>
  <c r="FI88" i="9"/>
  <c r="FH88" i="9"/>
  <c r="FG88" i="9"/>
  <c r="FF88" i="9"/>
  <c r="FE88" i="9"/>
  <c r="FD88" i="9"/>
  <c r="FC88" i="9"/>
  <c r="FB88" i="9"/>
  <c r="FA88" i="9"/>
  <c r="EZ88" i="9"/>
  <c r="EY88" i="9"/>
  <c r="EX88" i="9"/>
  <c r="EW88" i="9"/>
  <c r="EV88" i="9"/>
  <c r="EU88" i="9"/>
  <c r="ET88" i="9"/>
  <c r="ES88" i="9"/>
  <c r="ER88" i="9"/>
  <c r="EQ88" i="9"/>
  <c r="EP88" i="9"/>
  <c r="EO88" i="9"/>
  <c r="EN88" i="9"/>
  <c r="EM88" i="9"/>
  <c r="EL88" i="9"/>
  <c r="EK88" i="9"/>
  <c r="EJ88" i="9"/>
  <c r="EI88" i="9"/>
  <c r="EH88" i="9"/>
  <c r="EG88" i="9"/>
  <c r="EF88" i="9"/>
  <c r="EE88" i="9"/>
  <c r="ED88" i="9"/>
  <c r="EC88" i="9"/>
  <c r="EB88" i="9"/>
  <c r="EA88" i="9"/>
  <c r="DZ88" i="9"/>
  <c r="DY88" i="9"/>
  <c r="DX88" i="9"/>
  <c r="DW88" i="9"/>
  <c r="DV88" i="9"/>
  <c r="DU88" i="9"/>
  <c r="DT88" i="9"/>
  <c r="DS88" i="9"/>
  <c r="DR88" i="9"/>
  <c r="DQ88" i="9"/>
  <c r="DP88" i="9"/>
  <c r="DO88" i="9"/>
  <c r="DN88" i="9"/>
  <c r="DM88" i="9"/>
  <c r="DL88" i="9"/>
  <c r="DK88" i="9"/>
  <c r="DJ88" i="9"/>
  <c r="DI88" i="9"/>
  <c r="DH88" i="9"/>
  <c r="DG88" i="9"/>
  <c r="DF88" i="9"/>
  <c r="DE88" i="9"/>
  <c r="DD88" i="9"/>
  <c r="DC88" i="9"/>
  <c r="DB88" i="9"/>
  <c r="DA88" i="9"/>
  <c r="CZ88" i="9"/>
  <c r="CY88" i="9"/>
  <c r="CX88" i="9"/>
  <c r="CW88" i="9"/>
  <c r="CV88" i="9"/>
  <c r="CU88" i="9"/>
  <c r="CT88" i="9"/>
  <c r="CS88" i="9"/>
  <c r="CR88" i="9"/>
  <c r="CQ88" i="9"/>
  <c r="CP88" i="9"/>
  <c r="CO88" i="9"/>
  <c r="CN88" i="9"/>
  <c r="CM88" i="9"/>
  <c r="CL88" i="9"/>
  <c r="CK88" i="9"/>
  <c r="CJ88" i="9"/>
  <c r="CI88" i="9"/>
  <c r="CH88" i="9"/>
  <c r="CG88" i="9"/>
  <c r="CF88" i="9"/>
  <c r="CE88" i="9"/>
  <c r="CD88" i="9"/>
  <c r="CC88" i="9"/>
  <c r="CB88" i="9"/>
  <c r="CA88" i="9"/>
  <c r="BZ88" i="9"/>
  <c r="BY88" i="9"/>
  <c r="BX88" i="9"/>
  <c r="BW88" i="9"/>
  <c r="BV88" i="9"/>
  <c r="BU88" i="9"/>
  <c r="BT88" i="9"/>
  <c r="BS88" i="9"/>
  <c r="BR88" i="9"/>
  <c r="BQ88" i="9"/>
  <c r="BP88" i="9"/>
  <c r="BO88" i="9"/>
  <c r="BN88" i="9"/>
  <c r="BM88" i="9"/>
  <c r="BL88" i="9"/>
  <c r="BK88" i="9"/>
  <c r="BJ88" i="9"/>
  <c r="BI88" i="9"/>
  <c r="BH88" i="9"/>
  <c r="BG88" i="9"/>
  <c r="BF88" i="9"/>
  <c r="BE88" i="9"/>
  <c r="BD88" i="9"/>
  <c r="BC88" i="9"/>
  <c r="BB88" i="9"/>
  <c r="BA88" i="9"/>
  <c r="AZ88" i="9"/>
  <c r="AY88" i="9"/>
  <c r="AX88" i="9"/>
  <c r="AW88" i="9"/>
  <c r="AV88" i="9"/>
  <c r="AU88" i="9"/>
  <c r="AT88" i="9"/>
  <c r="AS88" i="9"/>
  <c r="AR88" i="9"/>
  <c r="AQ88" i="9"/>
  <c r="AP88" i="9"/>
  <c r="AO88" i="9"/>
  <c r="AN88" i="9"/>
  <c r="AM88" i="9"/>
  <c r="AL88" i="9"/>
  <c r="AK88" i="9"/>
  <c r="AJ88" i="9"/>
  <c r="AI88" i="9"/>
  <c r="AH88" i="9"/>
  <c r="AG88" i="9"/>
  <c r="AF88" i="9"/>
  <c r="AE88" i="9"/>
  <c r="AD88" i="9"/>
  <c r="AC88" i="9"/>
  <c r="AB88" i="9"/>
  <c r="AA88" i="9"/>
  <c r="Z88" i="9"/>
  <c r="Y88" i="9"/>
  <c r="X88" i="9"/>
  <c r="W88" i="9"/>
  <c r="V88" i="9"/>
  <c r="U88" i="9"/>
  <c r="T88" i="9"/>
  <c r="S88" i="9"/>
  <c r="R88" i="9"/>
  <c r="Q88" i="9"/>
  <c r="P88" i="9"/>
  <c r="O88" i="9"/>
  <c r="N88" i="9"/>
  <c r="M88" i="9"/>
  <c r="L88" i="9"/>
  <c r="K88" i="9"/>
  <c r="J88" i="9"/>
  <c r="I88" i="9"/>
  <c r="H88" i="9"/>
  <c r="G88" i="9"/>
  <c r="F88" i="9"/>
  <c r="E88" i="9"/>
  <c r="D88" i="9"/>
  <c r="C88" i="9"/>
  <c r="B88" i="9"/>
  <c r="UB87" i="9"/>
  <c r="UA87" i="9"/>
  <c r="TZ87" i="9"/>
  <c r="TY87" i="9"/>
  <c r="TX87" i="9"/>
  <c r="TW87" i="9"/>
  <c r="TV87" i="9"/>
  <c r="TU87" i="9"/>
  <c r="TT87" i="9"/>
  <c r="TS87" i="9"/>
  <c r="TR87" i="9"/>
  <c r="TQ87" i="9"/>
  <c r="TP87" i="9"/>
  <c r="TO87" i="9"/>
  <c r="TN87" i="9"/>
  <c r="TM87" i="9"/>
  <c r="TL87" i="9"/>
  <c r="TK87" i="9"/>
  <c r="TJ87" i="9"/>
  <c r="TI87" i="9"/>
  <c r="TH87" i="9"/>
  <c r="TG87" i="9"/>
  <c r="TF87" i="9"/>
  <c r="TE87" i="9"/>
  <c r="TD87" i="9"/>
  <c r="TC87" i="9"/>
  <c r="TB87" i="9"/>
  <c r="TA87" i="9"/>
  <c r="SZ87" i="9"/>
  <c r="SY87" i="9"/>
  <c r="SX87" i="9"/>
  <c r="SW87" i="9"/>
  <c r="SV87" i="9"/>
  <c r="SU87" i="9"/>
  <c r="ST87" i="9"/>
  <c r="SS87" i="9"/>
  <c r="SR87" i="9"/>
  <c r="SQ87" i="9"/>
  <c r="SP87" i="9"/>
  <c r="SO87" i="9"/>
  <c r="SN87" i="9"/>
  <c r="SM87" i="9"/>
  <c r="SL87" i="9"/>
  <c r="SK87" i="9"/>
  <c r="SJ87" i="9"/>
  <c r="SI87" i="9"/>
  <c r="SH87" i="9"/>
  <c r="SG87" i="9"/>
  <c r="SF87" i="9"/>
  <c r="SE87" i="9"/>
  <c r="SD87" i="9"/>
  <c r="SC87" i="9"/>
  <c r="SB87" i="9"/>
  <c r="SA87" i="9"/>
  <c r="RZ87" i="9"/>
  <c r="RY87" i="9"/>
  <c r="RX87" i="9"/>
  <c r="RW87" i="9"/>
  <c r="RV87" i="9"/>
  <c r="RU87" i="9"/>
  <c r="RT87" i="9"/>
  <c r="RS87" i="9"/>
  <c r="RR87" i="9"/>
  <c r="RQ87" i="9"/>
  <c r="RP87" i="9"/>
  <c r="RO87" i="9"/>
  <c r="RN87" i="9"/>
  <c r="RM87" i="9"/>
  <c r="RL87" i="9"/>
  <c r="RK87" i="9"/>
  <c r="RJ87" i="9"/>
  <c r="RI87" i="9"/>
  <c r="RH87" i="9"/>
  <c r="RG87" i="9"/>
  <c r="RF87" i="9"/>
  <c r="RE87" i="9"/>
  <c r="RD87" i="9"/>
  <c r="RC87" i="9"/>
  <c r="RB87" i="9"/>
  <c r="RA87" i="9"/>
  <c r="QZ87" i="9"/>
  <c r="QY87" i="9"/>
  <c r="QX87" i="9"/>
  <c r="QW87" i="9"/>
  <c r="QV87" i="9"/>
  <c r="QU87" i="9"/>
  <c r="QT87" i="9"/>
  <c r="QS87" i="9"/>
  <c r="QR87" i="9"/>
  <c r="QQ87" i="9"/>
  <c r="QP87" i="9"/>
  <c r="QO87" i="9"/>
  <c r="QN87" i="9"/>
  <c r="QM87" i="9"/>
  <c r="QL87" i="9"/>
  <c r="QK87" i="9"/>
  <c r="QJ87" i="9"/>
  <c r="QI87" i="9"/>
  <c r="QH87" i="9"/>
  <c r="QG87" i="9"/>
  <c r="QF87" i="9"/>
  <c r="QE87" i="9"/>
  <c r="QD87" i="9"/>
  <c r="QC87" i="9"/>
  <c r="QB87" i="9"/>
  <c r="QA87" i="9"/>
  <c r="PZ87" i="9"/>
  <c r="PY87" i="9"/>
  <c r="PX87" i="9"/>
  <c r="PW87" i="9"/>
  <c r="PV87" i="9"/>
  <c r="PU87" i="9"/>
  <c r="PT87" i="9"/>
  <c r="PS87" i="9"/>
  <c r="PR87" i="9"/>
  <c r="PQ87" i="9"/>
  <c r="PP87" i="9"/>
  <c r="PO87" i="9"/>
  <c r="PN87" i="9"/>
  <c r="PM87" i="9"/>
  <c r="PL87" i="9"/>
  <c r="PK87" i="9"/>
  <c r="PJ87" i="9"/>
  <c r="PI87" i="9"/>
  <c r="PH87" i="9"/>
  <c r="PG87" i="9"/>
  <c r="PF87" i="9"/>
  <c r="PE87" i="9"/>
  <c r="PD87" i="9"/>
  <c r="PC87" i="9"/>
  <c r="PB87" i="9"/>
  <c r="PA87" i="9"/>
  <c r="OZ87" i="9"/>
  <c r="OY87" i="9"/>
  <c r="OX87" i="9"/>
  <c r="OW87" i="9"/>
  <c r="OV87" i="9"/>
  <c r="OU87" i="9"/>
  <c r="OT87" i="9"/>
  <c r="OS87" i="9"/>
  <c r="OR87" i="9"/>
  <c r="OQ87" i="9"/>
  <c r="OP87" i="9"/>
  <c r="OO87" i="9"/>
  <c r="ON87" i="9"/>
  <c r="OM87" i="9"/>
  <c r="OL87" i="9"/>
  <c r="OK87" i="9"/>
  <c r="OJ87" i="9"/>
  <c r="OI87" i="9"/>
  <c r="OH87" i="9"/>
  <c r="OG87" i="9"/>
  <c r="OF87" i="9"/>
  <c r="OE87" i="9"/>
  <c r="OD87" i="9"/>
  <c r="OC87" i="9"/>
  <c r="OB87" i="9"/>
  <c r="OA87" i="9"/>
  <c r="NZ87" i="9"/>
  <c r="NY87" i="9"/>
  <c r="NX87" i="9"/>
  <c r="NW87" i="9"/>
  <c r="NV87" i="9"/>
  <c r="NU87" i="9"/>
  <c r="NT87" i="9"/>
  <c r="NS87" i="9"/>
  <c r="NR87" i="9"/>
  <c r="NQ87" i="9"/>
  <c r="NP87" i="9"/>
  <c r="NO87" i="9"/>
  <c r="NN87" i="9"/>
  <c r="NM87" i="9"/>
  <c r="NL87" i="9"/>
  <c r="NK87" i="9"/>
  <c r="NJ87" i="9"/>
  <c r="NI87" i="9"/>
  <c r="NH87" i="9"/>
  <c r="NG87" i="9"/>
  <c r="NF87" i="9"/>
  <c r="NE87" i="9"/>
  <c r="ND87" i="9"/>
  <c r="NC87" i="9"/>
  <c r="NB87" i="9"/>
  <c r="NA87" i="9"/>
  <c r="MZ87" i="9"/>
  <c r="MY87" i="9"/>
  <c r="MX87" i="9"/>
  <c r="MW87" i="9"/>
  <c r="MV87" i="9"/>
  <c r="MU87" i="9"/>
  <c r="MT87" i="9"/>
  <c r="MS87" i="9"/>
  <c r="MR87" i="9"/>
  <c r="MQ87" i="9"/>
  <c r="MP87" i="9"/>
  <c r="MO87" i="9"/>
  <c r="MN87" i="9"/>
  <c r="MM87" i="9"/>
  <c r="ML87" i="9"/>
  <c r="MK87" i="9"/>
  <c r="MJ87" i="9"/>
  <c r="MI87" i="9"/>
  <c r="MH87" i="9"/>
  <c r="MG87" i="9"/>
  <c r="MF87" i="9"/>
  <c r="ME87" i="9"/>
  <c r="MD87" i="9"/>
  <c r="MC87" i="9"/>
  <c r="MB87" i="9"/>
  <c r="MA87" i="9"/>
  <c r="LZ87" i="9"/>
  <c r="LY87" i="9"/>
  <c r="LX87" i="9"/>
  <c r="LW87" i="9"/>
  <c r="LV87" i="9"/>
  <c r="LU87" i="9"/>
  <c r="LT87" i="9"/>
  <c r="LS87" i="9"/>
  <c r="LR87" i="9"/>
  <c r="LQ87" i="9"/>
  <c r="LP87" i="9"/>
  <c r="LO87" i="9"/>
  <c r="LN87" i="9"/>
  <c r="LM87" i="9"/>
  <c r="LL87" i="9"/>
  <c r="LK87" i="9"/>
  <c r="LJ87" i="9"/>
  <c r="LI87" i="9"/>
  <c r="LH87" i="9"/>
  <c r="LG87" i="9"/>
  <c r="LF87" i="9"/>
  <c r="LE87" i="9"/>
  <c r="LD87" i="9"/>
  <c r="LC87" i="9"/>
  <c r="LB87" i="9"/>
  <c r="LA87" i="9"/>
  <c r="KZ87" i="9"/>
  <c r="KY87" i="9"/>
  <c r="KX87" i="9"/>
  <c r="KW87" i="9"/>
  <c r="KV87" i="9"/>
  <c r="KU87" i="9"/>
  <c r="KT87" i="9"/>
  <c r="KS87" i="9"/>
  <c r="KR87" i="9"/>
  <c r="KQ87" i="9"/>
  <c r="KP87" i="9"/>
  <c r="KO87" i="9"/>
  <c r="KN87" i="9"/>
  <c r="KM87" i="9"/>
  <c r="KL87" i="9"/>
  <c r="KK87" i="9"/>
  <c r="KJ87" i="9"/>
  <c r="KI87" i="9"/>
  <c r="KH87" i="9"/>
  <c r="KG87" i="9"/>
  <c r="KF87" i="9"/>
  <c r="KE87" i="9"/>
  <c r="KD87" i="9"/>
  <c r="KC87" i="9"/>
  <c r="KB87" i="9"/>
  <c r="KA87" i="9"/>
  <c r="JZ87" i="9"/>
  <c r="JY87" i="9"/>
  <c r="JX87" i="9"/>
  <c r="JW87" i="9"/>
  <c r="JV87" i="9"/>
  <c r="JU87" i="9"/>
  <c r="JT87" i="9"/>
  <c r="JS87" i="9"/>
  <c r="JR87" i="9"/>
  <c r="JQ87" i="9"/>
  <c r="JP87" i="9"/>
  <c r="JO87" i="9"/>
  <c r="JN87" i="9"/>
  <c r="JM87" i="9"/>
  <c r="JL87" i="9"/>
  <c r="JK87" i="9"/>
  <c r="JJ87" i="9"/>
  <c r="JI87" i="9"/>
  <c r="JH87" i="9"/>
  <c r="JG87" i="9"/>
  <c r="JF87" i="9"/>
  <c r="JE87" i="9"/>
  <c r="JD87" i="9"/>
  <c r="JC87" i="9"/>
  <c r="JB87" i="9"/>
  <c r="JA87" i="9"/>
  <c r="IZ87" i="9"/>
  <c r="IY87" i="9"/>
  <c r="IX87" i="9"/>
  <c r="IW87" i="9"/>
  <c r="IV87" i="9"/>
  <c r="IU87" i="9"/>
  <c r="IT87" i="9"/>
  <c r="IS87" i="9"/>
  <c r="IR87" i="9"/>
  <c r="IQ87" i="9"/>
  <c r="IP87" i="9"/>
  <c r="IO87" i="9"/>
  <c r="IN87" i="9"/>
  <c r="IM87" i="9"/>
  <c r="IL87" i="9"/>
  <c r="IK87" i="9"/>
  <c r="IJ87" i="9"/>
  <c r="II87" i="9"/>
  <c r="IH87" i="9"/>
  <c r="IG87" i="9"/>
  <c r="IF87" i="9"/>
  <c r="IE87" i="9"/>
  <c r="ID87" i="9"/>
  <c r="IC87" i="9"/>
  <c r="IB87" i="9"/>
  <c r="IA87" i="9"/>
  <c r="HZ87" i="9"/>
  <c r="HY87" i="9"/>
  <c r="HX87" i="9"/>
  <c r="HW87" i="9"/>
  <c r="HV87" i="9"/>
  <c r="HU87" i="9"/>
  <c r="HT87" i="9"/>
  <c r="HS87" i="9"/>
  <c r="HR87" i="9"/>
  <c r="HQ87" i="9"/>
  <c r="HP87" i="9"/>
  <c r="HO87" i="9"/>
  <c r="HN87" i="9"/>
  <c r="HM87" i="9"/>
  <c r="HL87" i="9"/>
  <c r="HK87" i="9"/>
  <c r="HJ87" i="9"/>
  <c r="HI87" i="9"/>
  <c r="HH87" i="9"/>
  <c r="HG87" i="9"/>
  <c r="HF87" i="9"/>
  <c r="HE87" i="9"/>
  <c r="HD87" i="9"/>
  <c r="HC87" i="9"/>
  <c r="HB87" i="9"/>
  <c r="HA87" i="9"/>
  <c r="GZ87" i="9"/>
  <c r="GY87" i="9"/>
  <c r="GX87" i="9"/>
  <c r="GW87" i="9"/>
  <c r="GV87" i="9"/>
  <c r="GU87" i="9"/>
  <c r="GT87" i="9"/>
  <c r="GS87" i="9"/>
  <c r="GR87" i="9"/>
  <c r="GQ87" i="9"/>
  <c r="GP87" i="9"/>
  <c r="GO87" i="9"/>
  <c r="GN87" i="9"/>
  <c r="GM87" i="9"/>
  <c r="GL87" i="9"/>
  <c r="GK87" i="9"/>
  <c r="GJ87" i="9"/>
  <c r="GI87" i="9"/>
  <c r="GH87" i="9"/>
  <c r="GG87" i="9"/>
  <c r="GF87" i="9"/>
  <c r="GE87" i="9"/>
  <c r="GD87" i="9"/>
  <c r="GC87" i="9"/>
  <c r="GB87" i="9"/>
  <c r="GA87" i="9"/>
  <c r="FZ87" i="9"/>
  <c r="FY87" i="9"/>
  <c r="FX87" i="9"/>
  <c r="FW87" i="9"/>
  <c r="FV87" i="9"/>
  <c r="FU87" i="9"/>
  <c r="FT87" i="9"/>
  <c r="FS87" i="9"/>
  <c r="FR87" i="9"/>
  <c r="FQ87" i="9"/>
  <c r="FP87" i="9"/>
  <c r="FO87" i="9"/>
  <c r="FN87" i="9"/>
  <c r="FM87" i="9"/>
  <c r="FL87" i="9"/>
  <c r="FK87" i="9"/>
  <c r="FJ87" i="9"/>
  <c r="FI87" i="9"/>
  <c r="FH87" i="9"/>
  <c r="FG87" i="9"/>
  <c r="FF87" i="9"/>
  <c r="FE87" i="9"/>
  <c r="FD87" i="9"/>
  <c r="FC87" i="9"/>
  <c r="FB87" i="9"/>
  <c r="FA87" i="9"/>
  <c r="EZ87" i="9"/>
  <c r="EY87" i="9"/>
  <c r="EX87" i="9"/>
  <c r="EW87" i="9"/>
  <c r="EV87" i="9"/>
  <c r="EU87" i="9"/>
  <c r="ET87" i="9"/>
  <c r="ES87" i="9"/>
  <c r="ER87" i="9"/>
  <c r="EQ87" i="9"/>
  <c r="EP87" i="9"/>
  <c r="EO87" i="9"/>
  <c r="EN87" i="9"/>
  <c r="EM87" i="9"/>
  <c r="EL87" i="9"/>
  <c r="EK87" i="9"/>
  <c r="EJ87" i="9"/>
  <c r="EI87" i="9"/>
  <c r="EH87" i="9"/>
  <c r="EG87" i="9"/>
  <c r="EF87" i="9"/>
  <c r="EE87" i="9"/>
  <c r="ED87" i="9"/>
  <c r="EC87" i="9"/>
  <c r="EB87" i="9"/>
  <c r="EA87" i="9"/>
  <c r="DZ87" i="9"/>
  <c r="DY87" i="9"/>
  <c r="DX87" i="9"/>
  <c r="DW87" i="9"/>
  <c r="DV87" i="9"/>
  <c r="DU87" i="9"/>
  <c r="DT87" i="9"/>
  <c r="DS87" i="9"/>
  <c r="DR87" i="9"/>
  <c r="DQ87" i="9"/>
  <c r="DP87" i="9"/>
  <c r="DO87" i="9"/>
  <c r="DN87" i="9"/>
  <c r="DM87" i="9"/>
  <c r="DL87" i="9"/>
  <c r="DK87" i="9"/>
  <c r="DJ87" i="9"/>
  <c r="DI87" i="9"/>
  <c r="DH87" i="9"/>
  <c r="DG87" i="9"/>
  <c r="DF87" i="9"/>
  <c r="DE87" i="9"/>
  <c r="DD87" i="9"/>
  <c r="DC87" i="9"/>
  <c r="DB87" i="9"/>
  <c r="DA87" i="9"/>
  <c r="CZ87" i="9"/>
  <c r="CY87" i="9"/>
  <c r="CX87" i="9"/>
  <c r="CW87" i="9"/>
  <c r="CV87" i="9"/>
  <c r="CU87" i="9"/>
  <c r="CT87" i="9"/>
  <c r="CS87" i="9"/>
  <c r="CR87" i="9"/>
  <c r="CQ87" i="9"/>
  <c r="CP87" i="9"/>
  <c r="CO87" i="9"/>
  <c r="CN87" i="9"/>
  <c r="CM87" i="9"/>
  <c r="CL87" i="9"/>
  <c r="CK87" i="9"/>
  <c r="CJ87" i="9"/>
  <c r="CI87" i="9"/>
  <c r="CH87" i="9"/>
  <c r="CG87" i="9"/>
  <c r="CF87" i="9"/>
  <c r="CE87" i="9"/>
  <c r="CD87" i="9"/>
  <c r="CC87" i="9"/>
  <c r="CB87" i="9"/>
  <c r="CA87" i="9"/>
  <c r="BZ87" i="9"/>
  <c r="BY87" i="9"/>
  <c r="BX87" i="9"/>
  <c r="BW87" i="9"/>
  <c r="BV87" i="9"/>
  <c r="BU87" i="9"/>
  <c r="BT87" i="9"/>
  <c r="BS87" i="9"/>
  <c r="BR87" i="9"/>
  <c r="BQ87" i="9"/>
  <c r="BP87" i="9"/>
  <c r="BO87" i="9"/>
  <c r="BN87" i="9"/>
  <c r="BM87" i="9"/>
  <c r="BL87" i="9"/>
  <c r="BK87" i="9"/>
  <c r="BJ87" i="9"/>
  <c r="BI87" i="9"/>
  <c r="BH87" i="9"/>
  <c r="BG87" i="9"/>
  <c r="BF87" i="9"/>
  <c r="BE87" i="9"/>
  <c r="BD87" i="9"/>
  <c r="BC87" i="9"/>
  <c r="BB87" i="9"/>
  <c r="BA87" i="9"/>
  <c r="AZ87" i="9"/>
  <c r="AY87" i="9"/>
  <c r="AX87" i="9"/>
  <c r="AW87" i="9"/>
  <c r="AV87" i="9"/>
  <c r="AU87" i="9"/>
  <c r="AT87" i="9"/>
  <c r="AS87" i="9"/>
  <c r="AR87" i="9"/>
  <c r="AQ87" i="9"/>
  <c r="AP87" i="9"/>
  <c r="AO87" i="9"/>
  <c r="AN87" i="9"/>
  <c r="AM87" i="9"/>
  <c r="AL87" i="9"/>
  <c r="AK87" i="9"/>
  <c r="AJ87" i="9"/>
  <c r="AI87" i="9"/>
  <c r="AH87" i="9"/>
  <c r="AG87" i="9"/>
  <c r="AF87" i="9"/>
  <c r="AE87" i="9"/>
  <c r="AD87" i="9"/>
  <c r="AC87" i="9"/>
  <c r="AB87" i="9"/>
  <c r="AA87" i="9"/>
  <c r="Z87" i="9"/>
  <c r="Y87" i="9"/>
  <c r="X87" i="9"/>
  <c r="W87" i="9"/>
  <c r="V87" i="9"/>
  <c r="U87" i="9"/>
  <c r="T87" i="9"/>
  <c r="S87" i="9"/>
  <c r="R87" i="9"/>
  <c r="Q87" i="9"/>
  <c r="P87" i="9"/>
  <c r="O87" i="9"/>
  <c r="N87" i="9"/>
  <c r="M87" i="9"/>
  <c r="L87" i="9"/>
  <c r="K87" i="9"/>
  <c r="J87" i="9"/>
  <c r="I87" i="9"/>
  <c r="H87" i="9"/>
  <c r="G87" i="9"/>
  <c r="F87" i="9"/>
  <c r="E87" i="9"/>
  <c r="D87" i="9"/>
  <c r="C87" i="9"/>
  <c r="B87" i="9"/>
  <c r="UB86" i="9"/>
  <c r="UA86" i="9"/>
  <c r="TZ86" i="9"/>
  <c r="TY86" i="9"/>
  <c r="TX86" i="9"/>
  <c r="TW86" i="9"/>
  <c r="TV86" i="9"/>
  <c r="TU86" i="9"/>
  <c r="TT86" i="9"/>
  <c r="TS86" i="9"/>
  <c r="TR86" i="9"/>
  <c r="TQ86" i="9"/>
  <c r="TP86" i="9"/>
  <c r="TO86" i="9"/>
  <c r="TN86" i="9"/>
  <c r="TM86" i="9"/>
  <c r="TL86" i="9"/>
  <c r="TK86" i="9"/>
  <c r="TJ86" i="9"/>
  <c r="TI86" i="9"/>
  <c r="TH86" i="9"/>
  <c r="TG86" i="9"/>
  <c r="TF86" i="9"/>
  <c r="TE86" i="9"/>
  <c r="TD86" i="9"/>
  <c r="TC86" i="9"/>
  <c r="TB86" i="9"/>
  <c r="TA86" i="9"/>
  <c r="SZ86" i="9"/>
  <c r="SY86" i="9"/>
  <c r="SX86" i="9"/>
  <c r="SW86" i="9"/>
  <c r="SV86" i="9"/>
  <c r="SU86" i="9"/>
  <c r="ST86" i="9"/>
  <c r="SS86" i="9"/>
  <c r="SR86" i="9"/>
  <c r="SQ86" i="9"/>
  <c r="SP86" i="9"/>
  <c r="SO86" i="9"/>
  <c r="SN86" i="9"/>
  <c r="SM86" i="9"/>
  <c r="SL86" i="9"/>
  <c r="SK86" i="9"/>
  <c r="SJ86" i="9"/>
  <c r="SI86" i="9"/>
  <c r="SH86" i="9"/>
  <c r="SG86" i="9"/>
  <c r="SF86" i="9"/>
  <c r="SE86" i="9"/>
  <c r="SD86" i="9"/>
  <c r="SC86" i="9"/>
  <c r="SB86" i="9"/>
  <c r="SA86" i="9"/>
  <c r="RZ86" i="9"/>
  <c r="RY86" i="9"/>
  <c r="RX86" i="9"/>
  <c r="RW86" i="9"/>
  <c r="RV86" i="9"/>
  <c r="RU86" i="9"/>
  <c r="RT86" i="9"/>
  <c r="RS86" i="9"/>
  <c r="RR86" i="9"/>
  <c r="RQ86" i="9"/>
  <c r="RP86" i="9"/>
  <c r="RO86" i="9"/>
  <c r="RN86" i="9"/>
  <c r="RM86" i="9"/>
  <c r="RL86" i="9"/>
  <c r="RK86" i="9"/>
  <c r="RJ86" i="9"/>
  <c r="RI86" i="9"/>
  <c r="RH86" i="9"/>
  <c r="RG86" i="9"/>
  <c r="RF86" i="9"/>
  <c r="RE86" i="9"/>
  <c r="RD86" i="9"/>
  <c r="RC86" i="9"/>
  <c r="RB86" i="9"/>
  <c r="RA86" i="9"/>
  <c r="QZ86" i="9"/>
  <c r="QY86" i="9"/>
  <c r="QX86" i="9"/>
  <c r="QW86" i="9"/>
  <c r="QV86" i="9"/>
  <c r="QU86" i="9"/>
  <c r="QT86" i="9"/>
  <c r="QS86" i="9"/>
  <c r="QR86" i="9"/>
  <c r="QQ86" i="9"/>
  <c r="QP86" i="9"/>
  <c r="QO86" i="9"/>
  <c r="QN86" i="9"/>
  <c r="QM86" i="9"/>
  <c r="QL86" i="9"/>
  <c r="QK86" i="9"/>
  <c r="QJ86" i="9"/>
  <c r="QI86" i="9"/>
  <c r="QH86" i="9"/>
  <c r="QG86" i="9"/>
  <c r="QF86" i="9"/>
  <c r="QE86" i="9"/>
  <c r="QD86" i="9"/>
  <c r="QC86" i="9"/>
  <c r="QB86" i="9"/>
  <c r="QA86" i="9"/>
  <c r="PZ86" i="9"/>
  <c r="PY86" i="9"/>
  <c r="PX86" i="9"/>
  <c r="PW86" i="9"/>
  <c r="PV86" i="9"/>
  <c r="PU86" i="9"/>
  <c r="PT86" i="9"/>
  <c r="PS86" i="9"/>
  <c r="PR86" i="9"/>
  <c r="PQ86" i="9"/>
  <c r="PP86" i="9"/>
  <c r="PO86" i="9"/>
  <c r="PN86" i="9"/>
  <c r="PM86" i="9"/>
  <c r="PL86" i="9"/>
  <c r="PK86" i="9"/>
  <c r="PJ86" i="9"/>
  <c r="PI86" i="9"/>
  <c r="PH86" i="9"/>
  <c r="PG86" i="9"/>
  <c r="PF86" i="9"/>
  <c r="PE86" i="9"/>
  <c r="PD86" i="9"/>
  <c r="PC86" i="9"/>
  <c r="PB86" i="9"/>
  <c r="PA86" i="9"/>
  <c r="OZ86" i="9"/>
  <c r="OY86" i="9"/>
  <c r="OX86" i="9"/>
  <c r="OW86" i="9"/>
  <c r="OV86" i="9"/>
  <c r="OU86" i="9"/>
  <c r="OT86" i="9"/>
  <c r="OS86" i="9"/>
  <c r="OR86" i="9"/>
  <c r="OQ86" i="9"/>
  <c r="OP86" i="9"/>
  <c r="OO86" i="9"/>
  <c r="ON86" i="9"/>
  <c r="OM86" i="9"/>
  <c r="OL86" i="9"/>
  <c r="OK86" i="9"/>
  <c r="OJ86" i="9"/>
  <c r="OI86" i="9"/>
  <c r="OH86" i="9"/>
  <c r="OG86" i="9"/>
  <c r="OF86" i="9"/>
  <c r="OE86" i="9"/>
  <c r="OD86" i="9"/>
  <c r="OC86" i="9"/>
  <c r="OB86" i="9"/>
  <c r="OA86" i="9"/>
  <c r="NZ86" i="9"/>
  <c r="NY86" i="9"/>
  <c r="NX86" i="9"/>
  <c r="NW86" i="9"/>
  <c r="NV86" i="9"/>
  <c r="NU86" i="9"/>
  <c r="NT86" i="9"/>
  <c r="NS86" i="9"/>
  <c r="NR86" i="9"/>
  <c r="NQ86" i="9"/>
  <c r="NP86" i="9"/>
  <c r="NO86" i="9"/>
  <c r="NN86" i="9"/>
  <c r="NM86" i="9"/>
  <c r="NL86" i="9"/>
  <c r="NK86" i="9"/>
  <c r="NJ86" i="9"/>
  <c r="NI86" i="9"/>
  <c r="NH86" i="9"/>
  <c r="NG86" i="9"/>
  <c r="NF86" i="9"/>
  <c r="NE86" i="9"/>
  <c r="ND86" i="9"/>
  <c r="NC86" i="9"/>
  <c r="NB86" i="9"/>
  <c r="NA86" i="9"/>
  <c r="MZ86" i="9"/>
  <c r="MY86" i="9"/>
  <c r="MX86" i="9"/>
  <c r="MW86" i="9"/>
  <c r="MV86" i="9"/>
  <c r="MU86" i="9"/>
  <c r="MT86" i="9"/>
  <c r="MS86" i="9"/>
  <c r="MR86" i="9"/>
  <c r="MQ86" i="9"/>
  <c r="MP86" i="9"/>
  <c r="MO86" i="9"/>
  <c r="MN86" i="9"/>
  <c r="MM86" i="9"/>
  <c r="ML86" i="9"/>
  <c r="MK86" i="9"/>
  <c r="MJ86" i="9"/>
  <c r="MI86" i="9"/>
  <c r="MH86" i="9"/>
  <c r="MG86" i="9"/>
  <c r="MF86" i="9"/>
  <c r="ME86" i="9"/>
  <c r="MD86" i="9"/>
  <c r="MC86" i="9"/>
  <c r="MB86" i="9"/>
  <c r="MA86" i="9"/>
  <c r="LZ86" i="9"/>
  <c r="LY86" i="9"/>
  <c r="LX86" i="9"/>
  <c r="LW86" i="9"/>
  <c r="LV86" i="9"/>
  <c r="LU86" i="9"/>
  <c r="LT86" i="9"/>
  <c r="LS86" i="9"/>
  <c r="LR86" i="9"/>
  <c r="LQ86" i="9"/>
  <c r="LP86" i="9"/>
  <c r="LO86" i="9"/>
  <c r="LN86" i="9"/>
  <c r="LM86" i="9"/>
  <c r="LL86" i="9"/>
  <c r="LK86" i="9"/>
  <c r="LJ86" i="9"/>
  <c r="LI86" i="9"/>
  <c r="LH86" i="9"/>
  <c r="LG86" i="9"/>
  <c r="LF86" i="9"/>
  <c r="LE86" i="9"/>
  <c r="LD86" i="9"/>
  <c r="LC86" i="9"/>
  <c r="LB86" i="9"/>
  <c r="LA86" i="9"/>
  <c r="KZ86" i="9"/>
  <c r="KY86" i="9"/>
  <c r="KX86" i="9"/>
  <c r="KW86" i="9"/>
  <c r="KV86" i="9"/>
  <c r="KU86" i="9"/>
  <c r="KT86" i="9"/>
  <c r="KS86" i="9"/>
  <c r="KR86" i="9"/>
  <c r="KQ86" i="9"/>
  <c r="KP86" i="9"/>
  <c r="KO86" i="9"/>
  <c r="KN86" i="9"/>
  <c r="KM86" i="9"/>
  <c r="KL86" i="9"/>
  <c r="KK86" i="9"/>
  <c r="KJ86" i="9"/>
  <c r="KI86" i="9"/>
  <c r="KH86" i="9"/>
  <c r="KG86" i="9"/>
  <c r="KF86" i="9"/>
  <c r="KE86" i="9"/>
  <c r="KD86" i="9"/>
  <c r="KC86" i="9"/>
  <c r="KB86" i="9"/>
  <c r="KA86" i="9"/>
  <c r="JZ86" i="9"/>
  <c r="JY86" i="9"/>
  <c r="JX86" i="9"/>
  <c r="JW86" i="9"/>
  <c r="JV86" i="9"/>
  <c r="JU86" i="9"/>
  <c r="JT86" i="9"/>
  <c r="JS86" i="9"/>
  <c r="JR86" i="9"/>
  <c r="JQ86" i="9"/>
  <c r="JP86" i="9"/>
  <c r="JO86" i="9"/>
  <c r="JN86" i="9"/>
  <c r="JM86" i="9"/>
  <c r="JL86" i="9"/>
  <c r="JK86" i="9"/>
  <c r="JJ86" i="9"/>
  <c r="JI86" i="9"/>
  <c r="JH86" i="9"/>
  <c r="JG86" i="9"/>
  <c r="JF86" i="9"/>
  <c r="JE86" i="9"/>
  <c r="JD86" i="9"/>
  <c r="JC86" i="9"/>
  <c r="JB86" i="9"/>
  <c r="JA86" i="9"/>
  <c r="IZ86" i="9"/>
  <c r="IY86" i="9"/>
  <c r="IX86" i="9"/>
  <c r="IW86" i="9"/>
  <c r="IV86" i="9"/>
  <c r="IU86" i="9"/>
  <c r="IT86" i="9"/>
  <c r="IS86" i="9"/>
  <c r="IR86" i="9"/>
  <c r="IQ86" i="9"/>
  <c r="IP86" i="9"/>
  <c r="IO86" i="9"/>
  <c r="IN86" i="9"/>
  <c r="IM86" i="9"/>
  <c r="IL86" i="9"/>
  <c r="IK86" i="9"/>
  <c r="IJ86" i="9"/>
  <c r="II86" i="9"/>
  <c r="IH86" i="9"/>
  <c r="IG86" i="9"/>
  <c r="IF86" i="9"/>
  <c r="IE86" i="9"/>
  <c r="ID86" i="9"/>
  <c r="IC86" i="9"/>
  <c r="IB86" i="9"/>
  <c r="IA86" i="9"/>
  <c r="HZ86" i="9"/>
  <c r="HY86" i="9"/>
  <c r="HX86" i="9"/>
  <c r="HW86" i="9"/>
  <c r="HV86" i="9"/>
  <c r="HU86" i="9"/>
  <c r="HT86" i="9"/>
  <c r="HS86" i="9"/>
  <c r="HR86" i="9"/>
  <c r="HQ86" i="9"/>
  <c r="HP86" i="9"/>
  <c r="HO86" i="9"/>
  <c r="HN86" i="9"/>
  <c r="HM86" i="9"/>
  <c r="HL86" i="9"/>
  <c r="HK86" i="9"/>
  <c r="HJ86" i="9"/>
  <c r="HI86" i="9"/>
  <c r="HH86" i="9"/>
  <c r="HG86" i="9"/>
  <c r="HF86" i="9"/>
  <c r="HE86" i="9"/>
  <c r="HD86" i="9"/>
  <c r="HC86" i="9"/>
  <c r="HB86" i="9"/>
  <c r="HA86" i="9"/>
  <c r="GZ86" i="9"/>
  <c r="GY86" i="9"/>
  <c r="GX86" i="9"/>
  <c r="GW86" i="9"/>
  <c r="GV86" i="9"/>
  <c r="GU86" i="9"/>
  <c r="GT86" i="9"/>
  <c r="GS86" i="9"/>
  <c r="GR86" i="9"/>
  <c r="GQ86" i="9"/>
  <c r="GP86" i="9"/>
  <c r="GO86" i="9"/>
  <c r="GN86" i="9"/>
  <c r="GM86" i="9"/>
  <c r="GL86" i="9"/>
  <c r="GK86" i="9"/>
  <c r="GJ86" i="9"/>
  <c r="GI86" i="9"/>
  <c r="GH86" i="9"/>
  <c r="GG86" i="9"/>
  <c r="GF86" i="9"/>
  <c r="GE86" i="9"/>
  <c r="GD86" i="9"/>
  <c r="GC86" i="9"/>
  <c r="GB86" i="9"/>
  <c r="GA86" i="9"/>
  <c r="FZ86" i="9"/>
  <c r="FY86" i="9"/>
  <c r="FX86" i="9"/>
  <c r="FW86" i="9"/>
  <c r="FV86" i="9"/>
  <c r="FU86" i="9"/>
  <c r="FT86" i="9"/>
  <c r="FS86" i="9"/>
  <c r="FR86" i="9"/>
  <c r="FQ86" i="9"/>
  <c r="FP86" i="9"/>
  <c r="FO86" i="9"/>
  <c r="FN86" i="9"/>
  <c r="FM86" i="9"/>
  <c r="FL86" i="9"/>
  <c r="FK86" i="9"/>
  <c r="FJ86" i="9"/>
  <c r="FI86" i="9"/>
  <c r="FH86" i="9"/>
  <c r="FG86" i="9"/>
  <c r="FF86" i="9"/>
  <c r="FE86" i="9"/>
  <c r="FD86" i="9"/>
  <c r="FC86" i="9"/>
  <c r="FB86" i="9"/>
  <c r="FA86" i="9"/>
  <c r="EZ86" i="9"/>
  <c r="EY86" i="9"/>
  <c r="EX86" i="9"/>
  <c r="EW86" i="9"/>
  <c r="EV86" i="9"/>
  <c r="EU86" i="9"/>
  <c r="ET86" i="9"/>
  <c r="ES86" i="9"/>
  <c r="ER86" i="9"/>
  <c r="EQ86" i="9"/>
  <c r="EP86" i="9"/>
  <c r="EO86" i="9"/>
  <c r="EN86" i="9"/>
  <c r="EM86" i="9"/>
  <c r="EL86" i="9"/>
  <c r="EK86" i="9"/>
  <c r="EJ86" i="9"/>
  <c r="EI86" i="9"/>
  <c r="EH86" i="9"/>
  <c r="EG86" i="9"/>
  <c r="EF86" i="9"/>
  <c r="EE86" i="9"/>
  <c r="ED86" i="9"/>
  <c r="EC86" i="9"/>
  <c r="EB86" i="9"/>
  <c r="EA86" i="9"/>
  <c r="DZ86" i="9"/>
  <c r="DY86" i="9"/>
  <c r="DX86" i="9"/>
  <c r="DW86" i="9"/>
  <c r="DV86" i="9"/>
  <c r="DU86" i="9"/>
  <c r="DT86" i="9"/>
  <c r="DS86" i="9"/>
  <c r="DR86" i="9"/>
  <c r="DQ86" i="9"/>
  <c r="DP86" i="9"/>
  <c r="DO86" i="9"/>
  <c r="DN86" i="9"/>
  <c r="DM86" i="9"/>
  <c r="DL86" i="9"/>
  <c r="DK86" i="9"/>
  <c r="DJ86" i="9"/>
  <c r="DI86" i="9"/>
  <c r="DH86" i="9"/>
  <c r="DG86" i="9"/>
  <c r="DF86" i="9"/>
  <c r="DE86" i="9"/>
  <c r="DD86" i="9"/>
  <c r="DC86" i="9"/>
  <c r="DB86" i="9"/>
  <c r="DA86" i="9"/>
  <c r="CZ86" i="9"/>
  <c r="CY86" i="9"/>
  <c r="CX86" i="9"/>
  <c r="CW86" i="9"/>
  <c r="CV86" i="9"/>
  <c r="CU86" i="9"/>
  <c r="CT86" i="9"/>
  <c r="CS86" i="9"/>
  <c r="CR86" i="9"/>
  <c r="CQ86" i="9"/>
  <c r="CP86" i="9"/>
  <c r="CO86" i="9"/>
  <c r="CN86" i="9"/>
  <c r="CM86" i="9"/>
  <c r="CL86" i="9"/>
  <c r="CK86" i="9"/>
  <c r="CJ86" i="9"/>
  <c r="CI86" i="9"/>
  <c r="CH86" i="9"/>
  <c r="CG86" i="9"/>
  <c r="CF86" i="9"/>
  <c r="CE86" i="9"/>
  <c r="CD86" i="9"/>
  <c r="CC86" i="9"/>
  <c r="CB86" i="9"/>
  <c r="CA86" i="9"/>
  <c r="BZ86" i="9"/>
  <c r="BY86" i="9"/>
  <c r="BX86" i="9"/>
  <c r="BW86" i="9"/>
  <c r="BV86" i="9"/>
  <c r="BU86" i="9"/>
  <c r="BT86" i="9"/>
  <c r="BS86" i="9"/>
  <c r="BR86" i="9"/>
  <c r="BQ86" i="9"/>
  <c r="BP86" i="9"/>
  <c r="BO86" i="9"/>
  <c r="BN86" i="9"/>
  <c r="BM86" i="9"/>
  <c r="BL86" i="9"/>
  <c r="BK86" i="9"/>
  <c r="BJ86" i="9"/>
  <c r="BI86" i="9"/>
  <c r="BH86" i="9"/>
  <c r="BG86" i="9"/>
  <c r="BF86" i="9"/>
  <c r="BE86" i="9"/>
  <c r="BD86" i="9"/>
  <c r="BC86" i="9"/>
  <c r="BB86" i="9"/>
  <c r="BA86" i="9"/>
  <c r="AZ86" i="9"/>
  <c r="AY86" i="9"/>
  <c r="AX86" i="9"/>
  <c r="AW86" i="9"/>
  <c r="AV86" i="9"/>
  <c r="AU86" i="9"/>
  <c r="AT86" i="9"/>
  <c r="AS86" i="9"/>
  <c r="AR86" i="9"/>
  <c r="AQ86" i="9"/>
  <c r="AP86" i="9"/>
  <c r="AO86" i="9"/>
  <c r="AN86" i="9"/>
  <c r="AM86" i="9"/>
  <c r="AL86" i="9"/>
  <c r="AK86" i="9"/>
  <c r="AJ86" i="9"/>
  <c r="AI86" i="9"/>
  <c r="AH86" i="9"/>
  <c r="AG86" i="9"/>
  <c r="AF86" i="9"/>
  <c r="AE86" i="9"/>
  <c r="AD86" i="9"/>
  <c r="AC86" i="9"/>
  <c r="AB86" i="9"/>
  <c r="AA86" i="9"/>
  <c r="Z86" i="9"/>
  <c r="Y86" i="9"/>
  <c r="X86" i="9"/>
  <c r="W86" i="9"/>
  <c r="V86" i="9"/>
  <c r="U86" i="9"/>
  <c r="T86" i="9"/>
  <c r="S86" i="9"/>
  <c r="R86" i="9"/>
  <c r="Q86" i="9"/>
  <c r="P86" i="9"/>
  <c r="O86" i="9"/>
  <c r="N86" i="9"/>
  <c r="M86" i="9"/>
  <c r="L86" i="9"/>
  <c r="K86" i="9"/>
  <c r="J86" i="9"/>
  <c r="I86" i="9"/>
  <c r="H86" i="9"/>
  <c r="G86" i="9"/>
  <c r="F86" i="9"/>
  <c r="E86" i="9"/>
  <c r="D86" i="9"/>
  <c r="C86" i="9"/>
  <c r="B86" i="9"/>
  <c r="UB85" i="9"/>
  <c r="UA85" i="9"/>
  <c r="TZ85" i="9"/>
  <c r="TY85" i="9"/>
  <c r="TX85" i="9"/>
  <c r="TW85" i="9"/>
  <c r="TV85" i="9"/>
  <c r="TU85" i="9"/>
  <c r="TT85" i="9"/>
  <c r="TS85" i="9"/>
  <c r="TR85" i="9"/>
  <c r="TQ85" i="9"/>
  <c r="TP85" i="9"/>
  <c r="TO85" i="9"/>
  <c r="TN85" i="9"/>
  <c r="TM85" i="9"/>
  <c r="TL85" i="9"/>
  <c r="TK85" i="9"/>
  <c r="TJ85" i="9"/>
  <c r="TI85" i="9"/>
  <c r="TH85" i="9"/>
  <c r="TG85" i="9"/>
  <c r="TF85" i="9"/>
  <c r="TE85" i="9"/>
  <c r="TD85" i="9"/>
  <c r="TC85" i="9"/>
  <c r="TB85" i="9"/>
  <c r="TA85" i="9"/>
  <c r="SZ85" i="9"/>
  <c r="SY85" i="9"/>
  <c r="SX85" i="9"/>
  <c r="SW85" i="9"/>
  <c r="SV85" i="9"/>
  <c r="SU85" i="9"/>
  <c r="ST85" i="9"/>
  <c r="SS85" i="9"/>
  <c r="SR85" i="9"/>
  <c r="SQ85" i="9"/>
  <c r="SP85" i="9"/>
  <c r="SO85" i="9"/>
  <c r="SN85" i="9"/>
  <c r="SM85" i="9"/>
  <c r="SL85" i="9"/>
  <c r="SK85" i="9"/>
  <c r="SJ85" i="9"/>
  <c r="SI85" i="9"/>
  <c r="SH85" i="9"/>
  <c r="SG85" i="9"/>
  <c r="SF85" i="9"/>
  <c r="SE85" i="9"/>
  <c r="SD85" i="9"/>
  <c r="SC85" i="9"/>
  <c r="SB85" i="9"/>
  <c r="SA85" i="9"/>
  <c r="RZ85" i="9"/>
  <c r="RY85" i="9"/>
  <c r="RX85" i="9"/>
  <c r="RW85" i="9"/>
  <c r="RV85" i="9"/>
  <c r="RU85" i="9"/>
  <c r="RT85" i="9"/>
  <c r="RS85" i="9"/>
  <c r="RR85" i="9"/>
  <c r="RQ85" i="9"/>
  <c r="RP85" i="9"/>
  <c r="RO85" i="9"/>
  <c r="RN85" i="9"/>
  <c r="RM85" i="9"/>
  <c r="RL85" i="9"/>
  <c r="RK85" i="9"/>
  <c r="RJ85" i="9"/>
  <c r="RI85" i="9"/>
  <c r="RH85" i="9"/>
  <c r="RG85" i="9"/>
  <c r="RF85" i="9"/>
  <c r="RE85" i="9"/>
  <c r="RD85" i="9"/>
  <c r="RC85" i="9"/>
  <c r="RB85" i="9"/>
  <c r="RA85" i="9"/>
  <c r="QZ85" i="9"/>
  <c r="QY85" i="9"/>
  <c r="QX85" i="9"/>
  <c r="QW85" i="9"/>
  <c r="QV85" i="9"/>
  <c r="QU85" i="9"/>
  <c r="QT85" i="9"/>
  <c r="QS85" i="9"/>
  <c r="QR85" i="9"/>
  <c r="QQ85" i="9"/>
  <c r="QP85" i="9"/>
  <c r="QO85" i="9"/>
  <c r="QN85" i="9"/>
  <c r="QM85" i="9"/>
  <c r="QL85" i="9"/>
  <c r="QK85" i="9"/>
  <c r="QJ85" i="9"/>
  <c r="QI85" i="9"/>
  <c r="QH85" i="9"/>
  <c r="QG85" i="9"/>
  <c r="QF85" i="9"/>
  <c r="QE85" i="9"/>
  <c r="QD85" i="9"/>
  <c r="QC85" i="9"/>
  <c r="QB85" i="9"/>
  <c r="QA85" i="9"/>
  <c r="PZ85" i="9"/>
  <c r="PY85" i="9"/>
  <c r="PX85" i="9"/>
  <c r="PW85" i="9"/>
  <c r="PV85" i="9"/>
  <c r="PU85" i="9"/>
  <c r="PT85" i="9"/>
  <c r="PS85" i="9"/>
  <c r="PR85" i="9"/>
  <c r="PQ85" i="9"/>
  <c r="PP85" i="9"/>
  <c r="PO85" i="9"/>
  <c r="PN85" i="9"/>
  <c r="PM85" i="9"/>
  <c r="PL85" i="9"/>
  <c r="PK85" i="9"/>
  <c r="PJ85" i="9"/>
  <c r="PI85" i="9"/>
  <c r="PH85" i="9"/>
  <c r="PG85" i="9"/>
  <c r="PF85" i="9"/>
  <c r="PE85" i="9"/>
  <c r="PD85" i="9"/>
  <c r="PC85" i="9"/>
  <c r="PB85" i="9"/>
  <c r="PA85" i="9"/>
  <c r="OZ85" i="9"/>
  <c r="OY85" i="9"/>
  <c r="OX85" i="9"/>
  <c r="OW85" i="9"/>
  <c r="OV85" i="9"/>
  <c r="OU85" i="9"/>
  <c r="OT85" i="9"/>
  <c r="OS85" i="9"/>
  <c r="OR85" i="9"/>
  <c r="OQ85" i="9"/>
  <c r="OP85" i="9"/>
  <c r="OO85" i="9"/>
  <c r="ON85" i="9"/>
  <c r="OM85" i="9"/>
  <c r="OL85" i="9"/>
  <c r="OK85" i="9"/>
  <c r="OJ85" i="9"/>
  <c r="OI85" i="9"/>
  <c r="OH85" i="9"/>
  <c r="OG85" i="9"/>
  <c r="OF85" i="9"/>
  <c r="OE85" i="9"/>
  <c r="OD85" i="9"/>
  <c r="OC85" i="9"/>
  <c r="OB85" i="9"/>
  <c r="OA85" i="9"/>
  <c r="NZ85" i="9"/>
  <c r="NY85" i="9"/>
  <c r="NX85" i="9"/>
  <c r="NW85" i="9"/>
  <c r="NV85" i="9"/>
  <c r="NU85" i="9"/>
  <c r="NT85" i="9"/>
  <c r="NS85" i="9"/>
  <c r="NR85" i="9"/>
  <c r="NQ85" i="9"/>
  <c r="NP85" i="9"/>
  <c r="NO85" i="9"/>
  <c r="NN85" i="9"/>
  <c r="NM85" i="9"/>
  <c r="NL85" i="9"/>
  <c r="NK85" i="9"/>
  <c r="NJ85" i="9"/>
  <c r="NI85" i="9"/>
  <c r="NH85" i="9"/>
  <c r="NG85" i="9"/>
  <c r="NF85" i="9"/>
  <c r="NE85" i="9"/>
  <c r="ND85" i="9"/>
  <c r="NC85" i="9"/>
  <c r="NB85" i="9"/>
  <c r="NA85" i="9"/>
  <c r="MZ85" i="9"/>
  <c r="MY85" i="9"/>
  <c r="MX85" i="9"/>
  <c r="MW85" i="9"/>
  <c r="MV85" i="9"/>
  <c r="MU85" i="9"/>
  <c r="MT85" i="9"/>
  <c r="MS85" i="9"/>
  <c r="MR85" i="9"/>
  <c r="MQ85" i="9"/>
  <c r="MP85" i="9"/>
  <c r="MO85" i="9"/>
  <c r="MN85" i="9"/>
  <c r="MM85" i="9"/>
  <c r="ML85" i="9"/>
  <c r="MK85" i="9"/>
  <c r="MJ85" i="9"/>
  <c r="MI85" i="9"/>
  <c r="MH85" i="9"/>
  <c r="MG85" i="9"/>
  <c r="MF85" i="9"/>
  <c r="ME85" i="9"/>
  <c r="MD85" i="9"/>
  <c r="MC85" i="9"/>
  <c r="MB85" i="9"/>
  <c r="MA85" i="9"/>
  <c r="LZ85" i="9"/>
  <c r="LY85" i="9"/>
  <c r="LX85" i="9"/>
  <c r="LW85" i="9"/>
  <c r="LV85" i="9"/>
  <c r="LU85" i="9"/>
  <c r="LT85" i="9"/>
  <c r="LS85" i="9"/>
  <c r="LR85" i="9"/>
  <c r="LQ85" i="9"/>
  <c r="LP85" i="9"/>
  <c r="LO85" i="9"/>
  <c r="LN85" i="9"/>
  <c r="LM85" i="9"/>
  <c r="LL85" i="9"/>
  <c r="LK85" i="9"/>
  <c r="LJ85" i="9"/>
  <c r="LI85" i="9"/>
  <c r="LH85" i="9"/>
  <c r="LG85" i="9"/>
  <c r="LF85" i="9"/>
  <c r="LE85" i="9"/>
  <c r="LD85" i="9"/>
  <c r="LC85" i="9"/>
  <c r="LB85" i="9"/>
  <c r="LA85" i="9"/>
  <c r="KZ85" i="9"/>
  <c r="KY85" i="9"/>
  <c r="KX85" i="9"/>
  <c r="KW85" i="9"/>
  <c r="KV85" i="9"/>
  <c r="KU85" i="9"/>
  <c r="KT85" i="9"/>
  <c r="KS85" i="9"/>
  <c r="KR85" i="9"/>
  <c r="KQ85" i="9"/>
  <c r="KP85" i="9"/>
  <c r="KO85" i="9"/>
  <c r="KN85" i="9"/>
  <c r="KM85" i="9"/>
  <c r="KL85" i="9"/>
  <c r="KK85" i="9"/>
  <c r="KJ85" i="9"/>
  <c r="KI85" i="9"/>
  <c r="KH85" i="9"/>
  <c r="KG85" i="9"/>
  <c r="KF85" i="9"/>
  <c r="KE85" i="9"/>
  <c r="KD85" i="9"/>
  <c r="KC85" i="9"/>
  <c r="KB85" i="9"/>
  <c r="KA85" i="9"/>
  <c r="JZ85" i="9"/>
  <c r="JY85" i="9"/>
  <c r="JX85" i="9"/>
  <c r="JW85" i="9"/>
  <c r="JV85" i="9"/>
  <c r="JU85" i="9"/>
  <c r="JT85" i="9"/>
  <c r="JS85" i="9"/>
  <c r="JR85" i="9"/>
  <c r="JQ85" i="9"/>
  <c r="JP85" i="9"/>
  <c r="JO85" i="9"/>
  <c r="JN85" i="9"/>
  <c r="JM85" i="9"/>
  <c r="JL85" i="9"/>
  <c r="JK85" i="9"/>
  <c r="JJ85" i="9"/>
  <c r="JI85" i="9"/>
  <c r="JH85" i="9"/>
  <c r="JG85" i="9"/>
  <c r="JF85" i="9"/>
  <c r="JE85" i="9"/>
  <c r="JD85" i="9"/>
  <c r="JC85" i="9"/>
  <c r="JB85" i="9"/>
  <c r="JA85" i="9"/>
  <c r="IZ85" i="9"/>
  <c r="IY85" i="9"/>
  <c r="IX85" i="9"/>
  <c r="IW85" i="9"/>
  <c r="IV85" i="9"/>
  <c r="IU85" i="9"/>
  <c r="IT85" i="9"/>
  <c r="IS85" i="9"/>
  <c r="IR85" i="9"/>
  <c r="IQ85" i="9"/>
  <c r="IP85" i="9"/>
  <c r="IO85" i="9"/>
  <c r="IN85" i="9"/>
  <c r="IM85" i="9"/>
  <c r="IL85" i="9"/>
  <c r="IK85" i="9"/>
  <c r="IJ85" i="9"/>
  <c r="II85" i="9"/>
  <c r="IH85" i="9"/>
  <c r="IG85" i="9"/>
  <c r="IF85" i="9"/>
  <c r="IE85" i="9"/>
  <c r="ID85" i="9"/>
  <c r="IC85" i="9"/>
  <c r="IB85" i="9"/>
  <c r="IA85" i="9"/>
  <c r="HZ85" i="9"/>
  <c r="HY85" i="9"/>
  <c r="HX85" i="9"/>
  <c r="HW85" i="9"/>
  <c r="HV85" i="9"/>
  <c r="HU85" i="9"/>
  <c r="HT85" i="9"/>
  <c r="HS85" i="9"/>
  <c r="HR85" i="9"/>
  <c r="HQ85" i="9"/>
  <c r="HP85" i="9"/>
  <c r="HO85" i="9"/>
  <c r="HN85" i="9"/>
  <c r="HM85" i="9"/>
  <c r="HL85" i="9"/>
  <c r="HK85" i="9"/>
  <c r="HJ85" i="9"/>
  <c r="HI85" i="9"/>
  <c r="HH85" i="9"/>
  <c r="HG85" i="9"/>
  <c r="HF85" i="9"/>
  <c r="HE85" i="9"/>
  <c r="HD85" i="9"/>
  <c r="HC85" i="9"/>
  <c r="HB85" i="9"/>
  <c r="HA85" i="9"/>
  <c r="GZ85" i="9"/>
  <c r="GY85" i="9"/>
  <c r="GX85" i="9"/>
  <c r="GW85" i="9"/>
  <c r="GV85" i="9"/>
  <c r="GU85" i="9"/>
  <c r="GT85" i="9"/>
  <c r="GS85" i="9"/>
  <c r="GR85" i="9"/>
  <c r="GQ85" i="9"/>
  <c r="GP85" i="9"/>
  <c r="GO85" i="9"/>
  <c r="GN85" i="9"/>
  <c r="GM85" i="9"/>
  <c r="GL85" i="9"/>
  <c r="GK85" i="9"/>
  <c r="GJ85" i="9"/>
  <c r="GI85" i="9"/>
  <c r="GH85" i="9"/>
  <c r="GG85" i="9"/>
  <c r="GF85" i="9"/>
  <c r="GE85" i="9"/>
  <c r="GD85" i="9"/>
  <c r="GC85" i="9"/>
  <c r="GB85" i="9"/>
  <c r="GA85" i="9"/>
  <c r="FZ85" i="9"/>
  <c r="FY85" i="9"/>
  <c r="FX85" i="9"/>
  <c r="FW85" i="9"/>
  <c r="FV85" i="9"/>
  <c r="FU85" i="9"/>
  <c r="FT85" i="9"/>
  <c r="FS85" i="9"/>
  <c r="FR85" i="9"/>
  <c r="FQ85" i="9"/>
  <c r="FP85" i="9"/>
  <c r="FO85" i="9"/>
  <c r="FN85" i="9"/>
  <c r="FM85" i="9"/>
  <c r="FL85" i="9"/>
  <c r="FK85" i="9"/>
  <c r="FJ85" i="9"/>
  <c r="FI85" i="9"/>
  <c r="FH85" i="9"/>
  <c r="FG85" i="9"/>
  <c r="FF85" i="9"/>
  <c r="FE85" i="9"/>
  <c r="FD85" i="9"/>
  <c r="FC85" i="9"/>
  <c r="FB85" i="9"/>
  <c r="FA85" i="9"/>
  <c r="EZ85" i="9"/>
  <c r="EY85" i="9"/>
  <c r="EX85" i="9"/>
  <c r="EW85" i="9"/>
  <c r="EV85" i="9"/>
  <c r="EU85" i="9"/>
  <c r="ET85" i="9"/>
  <c r="ES85" i="9"/>
  <c r="ER85" i="9"/>
  <c r="EQ85" i="9"/>
  <c r="EP85" i="9"/>
  <c r="EO85" i="9"/>
  <c r="EN85" i="9"/>
  <c r="EM85" i="9"/>
  <c r="EL85" i="9"/>
  <c r="EK85" i="9"/>
  <c r="EJ85" i="9"/>
  <c r="EI85" i="9"/>
  <c r="EH85" i="9"/>
  <c r="EG85" i="9"/>
  <c r="EF85" i="9"/>
  <c r="EE85" i="9"/>
  <c r="ED85" i="9"/>
  <c r="EC85" i="9"/>
  <c r="EB85" i="9"/>
  <c r="EA85" i="9"/>
  <c r="DZ85" i="9"/>
  <c r="DY85" i="9"/>
  <c r="DX85" i="9"/>
  <c r="DW85" i="9"/>
  <c r="DV85" i="9"/>
  <c r="DU85" i="9"/>
  <c r="DT85" i="9"/>
  <c r="DS85" i="9"/>
  <c r="DR85" i="9"/>
  <c r="DQ85" i="9"/>
  <c r="DP85" i="9"/>
  <c r="DO85" i="9"/>
  <c r="DN85" i="9"/>
  <c r="DM85" i="9"/>
  <c r="DL85" i="9"/>
  <c r="DK85" i="9"/>
  <c r="DJ85" i="9"/>
  <c r="DI85" i="9"/>
  <c r="DH85" i="9"/>
  <c r="DG85" i="9"/>
  <c r="DF85" i="9"/>
  <c r="DE85" i="9"/>
  <c r="DD85" i="9"/>
  <c r="DC85" i="9"/>
  <c r="DB85" i="9"/>
  <c r="DA85" i="9"/>
  <c r="CZ85" i="9"/>
  <c r="CY85" i="9"/>
  <c r="CX85" i="9"/>
  <c r="CW85" i="9"/>
  <c r="CV85" i="9"/>
  <c r="CU85" i="9"/>
  <c r="CT85" i="9"/>
  <c r="CS85" i="9"/>
  <c r="CR85" i="9"/>
  <c r="CQ85" i="9"/>
  <c r="CP85" i="9"/>
  <c r="CO85" i="9"/>
  <c r="CN85" i="9"/>
  <c r="CM85" i="9"/>
  <c r="CL85" i="9"/>
  <c r="CK85" i="9"/>
  <c r="CJ85" i="9"/>
  <c r="CI85" i="9"/>
  <c r="CH85" i="9"/>
  <c r="CG85" i="9"/>
  <c r="CF85" i="9"/>
  <c r="CE85" i="9"/>
  <c r="CD85" i="9"/>
  <c r="CC85" i="9"/>
  <c r="CB85" i="9"/>
  <c r="CA85" i="9"/>
  <c r="BZ85" i="9"/>
  <c r="BY85" i="9"/>
  <c r="BX85" i="9"/>
  <c r="BW85" i="9"/>
  <c r="BV85" i="9"/>
  <c r="BU85" i="9"/>
  <c r="BT85" i="9"/>
  <c r="BS85" i="9"/>
  <c r="BR85" i="9"/>
  <c r="BQ85" i="9"/>
  <c r="BP85" i="9"/>
  <c r="BO85" i="9"/>
  <c r="BN85" i="9"/>
  <c r="BM85" i="9"/>
  <c r="BL85" i="9"/>
  <c r="BK85" i="9"/>
  <c r="BJ85" i="9"/>
  <c r="BI85" i="9"/>
  <c r="BH85" i="9"/>
  <c r="BG85" i="9"/>
  <c r="BF85" i="9"/>
  <c r="BE85" i="9"/>
  <c r="BD85" i="9"/>
  <c r="BC85" i="9"/>
  <c r="BB85" i="9"/>
  <c r="BA85" i="9"/>
  <c r="AZ85" i="9"/>
  <c r="AY85" i="9"/>
  <c r="AX85" i="9"/>
  <c r="AW85" i="9"/>
  <c r="AV85" i="9"/>
  <c r="AU85" i="9"/>
  <c r="AT85" i="9"/>
  <c r="AS85" i="9"/>
  <c r="AR85" i="9"/>
  <c r="AQ85" i="9"/>
  <c r="AP85" i="9"/>
  <c r="AO85" i="9"/>
  <c r="AN85" i="9"/>
  <c r="AM85" i="9"/>
  <c r="AL85" i="9"/>
  <c r="AK85" i="9"/>
  <c r="AJ85" i="9"/>
  <c r="AI85" i="9"/>
  <c r="AH85" i="9"/>
  <c r="AG85" i="9"/>
  <c r="AF85" i="9"/>
  <c r="AE85" i="9"/>
  <c r="AD85" i="9"/>
  <c r="AC85" i="9"/>
  <c r="AB85" i="9"/>
  <c r="AA85" i="9"/>
  <c r="Z85" i="9"/>
  <c r="Y85" i="9"/>
  <c r="X85" i="9"/>
  <c r="W85" i="9"/>
  <c r="V85" i="9"/>
  <c r="U85" i="9"/>
  <c r="T85" i="9"/>
  <c r="S85" i="9"/>
  <c r="R85" i="9"/>
  <c r="Q85" i="9"/>
  <c r="P85" i="9"/>
  <c r="O85" i="9"/>
  <c r="N85" i="9"/>
  <c r="M85" i="9"/>
  <c r="L85" i="9"/>
  <c r="K85" i="9"/>
  <c r="J85" i="9"/>
  <c r="I85" i="9"/>
  <c r="H85" i="9"/>
  <c r="G85" i="9"/>
  <c r="F85" i="9"/>
  <c r="E85" i="9"/>
  <c r="D85" i="9"/>
  <c r="C85" i="9"/>
  <c r="B85" i="9"/>
  <c r="UB84" i="9"/>
  <c r="UA84" i="9"/>
  <c r="TZ84" i="9"/>
  <c r="TY84" i="9"/>
  <c r="TX84" i="9"/>
  <c r="TW84" i="9"/>
  <c r="TV84" i="9"/>
  <c r="TU84" i="9"/>
  <c r="TT84" i="9"/>
  <c r="TS84" i="9"/>
  <c r="TR84" i="9"/>
  <c r="TQ84" i="9"/>
  <c r="TP84" i="9"/>
  <c r="TO84" i="9"/>
  <c r="TN84" i="9"/>
  <c r="TM84" i="9"/>
  <c r="TL84" i="9"/>
  <c r="TK84" i="9"/>
  <c r="TJ84" i="9"/>
  <c r="TI84" i="9"/>
  <c r="TH84" i="9"/>
  <c r="TG84" i="9"/>
  <c r="TF84" i="9"/>
  <c r="TE84" i="9"/>
  <c r="TD84" i="9"/>
  <c r="TC84" i="9"/>
  <c r="TB84" i="9"/>
  <c r="TA84" i="9"/>
  <c r="SZ84" i="9"/>
  <c r="SY84" i="9"/>
  <c r="SX84" i="9"/>
  <c r="SW84" i="9"/>
  <c r="SV84" i="9"/>
  <c r="SU84" i="9"/>
  <c r="ST84" i="9"/>
  <c r="SS84" i="9"/>
  <c r="SR84" i="9"/>
  <c r="SQ84" i="9"/>
  <c r="SP84" i="9"/>
  <c r="SO84" i="9"/>
  <c r="SN84" i="9"/>
  <c r="SM84" i="9"/>
  <c r="SL84" i="9"/>
  <c r="SK84" i="9"/>
  <c r="SJ84" i="9"/>
  <c r="SI84" i="9"/>
  <c r="SH84" i="9"/>
  <c r="SG84" i="9"/>
  <c r="SF84" i="9"/>
  <c r="SE84" i="9"/>
  <c r="SD84" i="9"/>
  <c r="SC84" i="9"/>
  <c r="SB84" i="9"/>
  <c r="SA84" i="9"/>
  <c r="RZ84" i="9"/>
  <c r="RY84" i="9"/>
  <c r="RX84" i="9"/>
  <c r="RW84" i="9"/>
  <c r="RV84" i="9"/>
  <c r="RU84" i="9"/>
  <c r="RT84" i="9"/>
  <c r="RS84" i="9"/>
  <c r="RR84" i="9"/>
  <c r="RQ84" i="9"/>
  <c r="RP84" i="9"/>
  <c r="RO84" i="9"/>
  <c r="RN84" i="9"/>
  <c r="RM84" i="9"/>
  <c r="RL84" i="9"/>
  <c r="RK84" i="9"/>
  <c r="RJ84" i="9"/>
  <c r="RI84" i="9"/>
  <c r="RH84" i="9"/>
  <c r="RG84" i="9"/>
  <c r="RF84" i="9"/>
  <c r="RE84" i="9"/>
  <c r="RD84" i="9"/>
  <c r="RC84" i="9"/>
  <c r="RB84" i="9"/>
  <c r="RA84" i="9"/>
  <c r="QZ84" i="9"/>
  <c r="QY84" i="9"/>
  <c r="QX84" i="9"/>
  <c r="QW84" i="9"/>
  <c r="QV84" i="9"/>
  <c r="QU84" i="9"/>
  <c r="QT84" i="9"/>
  <c r="QS84" i="9"/>
  <c r="QR84" i="9"/>
  <c r="QQ84" i="9"/>
  <c r="QP84" i="9"/>
  <c r="QO84" i="9"/>
  <c r="QN84" i="9"/>
  <c r="QM84" i="9"/>
  <c r="QL84" i="9"/>
  <c r="QK84" i="9"/>
  <c r="QJ84" i="9"/>
  <c r="QI84" i="9"/>
  <c r="QH84" i="9"/>
  <c r="QG84" i="9"/>
  <c r="QF84" i="9"/>
  <c r="QE84" i="9"/>
  <c r="QD84" i="9"/>
  <c r="QC84" i="9"/>
  <c r="QB84" i="9"/>
  <c r="QA84" i="9"/>
  <c r="PZ84" i="9"/>
  <c r="PY84" i="9"/>
  <c r="PX84" i="9"/>
  <c r="PW84" i="9"/>
  <c r="PV84" i="9"/>
  <c r="PU84" i="9"/>
  <c r="PT84" i="9"/>
  <c r="PS84" i="9"/>
  <c r="PR84" i="9"/>
  <c r="PQ84" i="9"/>
  <c r="PP84" i="9"/>
  <c r="PO84" i="9"/>
  <c r="PN84" i="9"/>
  <c r="PM84" i="9"/>
  <c r="PL84" i="9"/>
  <c r="PK84" i="9"/>
  <c r="PJ84" i="9"/>
  <c r="PI84" i="9"/>
  <c r="PH84" i="9"/>
  <c r="PG84" i="9"/>
  <c r="PF84" i="9"/>
  <c r="PE84" i="9"/>
  <c r="PD84" i="9"/>
  <c r="PC84" i="9"/>
  <c r="PB84" i="9"/>
  <c r="PA84" i="9"/>
  <c r="OZ84" i="9"/>
  <c r="OY84" i="9"/>
  <c r="OX84" i="9"/>
  <c r="OW84" i="9"/>
  <c r="OV84" i="9"/>
  <c r="OU84" i="9"/>
  <c r="OT84" i="9"/>
  <c r="OS84" i="9"/>
  <c r="OR84" i="9"/>
  <c r="OQ84" i="9"/>
  <c r="OP84" i="9"/>
  <c r="OO84" i="9"/>
  <c r="ON84" i="9"/>
  <c r="OM84" i="9"/>
  <c r="OL84" i="9"/>
  <c r="OK84" i="9"/>
  <c r="OJ84" i="9"/>
  <c r="OI84" i="9"/>
  <c r="OH84" i="9"/>
  <c r="OG84" i="9"/>
  <c r="OF84" i="9"/>
  <c r="OE84" i="9"/>
  <c r="OD84" i="9"/>
  <c r="OC84" i="9"/>
  <c r="OB84" i="9"/>
  <c r="OA84" i="9"/>
  <c r="NZ84" i="9"/>
  <c r="NY84" i="9"/>
  <c r="NX84" i="9"/>
  <c r="NW84" i="9"/>
  <c r="NV84" i="9"/>
  <c r="NU84" i="9"/>
  <c r="NT84" i="9"/>
  <c r="NS84" i="9"/>
  <c r="NR84" i="9"/>
  <c r="NQ84" i="9"/>
  <c r="NP84" i="9"/>
  <c r="NO84" i="9"/>
  <c r="NN84" i="9"/>
  <c r="NM84" i="9"/>
  <c r="NL84" i="9"/>
  <c r="NK84" i="9"/>
  <c r="NJ84" i="9"/>
  <c r="NI84" i="9"/>
  <c r="NH84" i="9"/>
  <c r="NG84" i="9"/>
  <c r="NF84" i="9"/>
  <c r="NE84" i="9"/>
  <c r="ND84" i="9"/>
  <c r="NC84" i="9"/>
  <c r="NB84" i="9"/>
  <c r="NA84" i="9"/>
  <c r="MZ84" i="9"/>
  <c r="MY84" i="9"/>
  <c r="MX84" i="9"/>
  <c r="MW84" i="9"/>
  <c r="MV84" i="9"/>
  <c r="MU84" i="9"/>
  <c r="MT84" i="9"/>
  <c r="MS84" i="9"/>
  <c r="MR84" i="9"/>
  <c r="MQ84" i="9"/>
  <c r="MP84" i="9"/>
  <c r="MO84" i="9"/>
  <c r="MN84" i="9"/>
  <c r="MM84" i="9"/>
  <c r="ML84" i="9"/>
  <c r="MK84" i="9"/>
  <c r="MJ84" i="9"/>
  <c r="MI84" i="9"/>
  <c r="MH84" i="9"/>
  <c r="MG84" i="9"/>
  <c r="MF84" i="9"/>
  <c r="ME84" i="9"/>
  <c r="MD84" i="9"/>
  <c r="MC84" i="9"/>
  <c r="MB84" i="9"/>
  <c r="MA84" i="9"/>
  <c r="LZ84" i="9"/>
  <c r="LY84" i="9"/>
  <c r="LX84" i="9"/>
  <c r="LW84" i="9"/>
  <c r="LV84" i="9"/>
  <c r="LU84" i="9"/>
  <c r="LT84" i="9"/>
  <c r="LS84" i="9"/>
  <c r="LR84" i="9"/>
  <c r="LQ84" i="9"/>
  <c r="LP84" i="9"/>
  <c r="LO84" i="9"/>
  <c r="LN84" i="9"/>
  <c r="LM84" i="9"/>
  <c r="LL84" i="9"/>
  <c r="LK84" i="9"/>
  <c r="LJ84" i="9"/>
  <c r="LI84" i="9"/>
  <c r="LH84" i="9"/>
  <c r="LG84" i="9"/>
  <c r="LF84" i="9"/>
  <c r="LE84" i="9"/>
  <c r="LD84" i="9"/>
  <c r="LC84" i="9"/>
  <c r="LB84" i="9"/>
  <c r="LA84" i="9"/>
  <c r="KZ84" i="9"/>
  <c r="KY84" i="9"/>
  <c r="KX84" i="9"/>
  <c r="KW84" i="9"/>
  <c r="KV84" i="9"/>
  <c r="KU84" i="9"/>
  <c r="KT84" i="9"/>
  <c r="KS84" i="9"/>
  <c r="KR84" i="9"/>
  <c r="KQ84" i="9"/>
  <c r="KP84" i="9"/>
  <c r="KO84" i="9"/>
  <c r="KN84" i="9"/>
  <c r="KM84" i="9"/>
  <c r="KL84" i="9"/>
  <c r="KK84" i="9"/>
  <c r="KJ84" i="9"/>
  <c r="KI84" i="9"/>
  <c r="KH84" i="9"/>
  <c r="KG84" i="9"/>
  <c r="KF84" i="9"/>
  <c r="KE84" i="9"/>
  <c r="KD84" i="9"/>
  <c r="KC84" i="9"/>
  <c r="KB84" i="9"/>
  <c r="KA84" i="9"/>
  <c r="JZ84" i="9"/>
  <c r="JY84" i="9"/>
  <c r="JX84" i="9"/>
  <c r="JW84" i="9"/>
  <c r="JV84" i="9"/>
  <c r="JU84" i="9"/>
  <c r="JT84" i="9"/>
  <c r="JS84" i="9"/>
  <c r="JR84" i="9"/>
  <c r="JQ84" i="9"/>
  <c r="JP84" i="9"/>
  <c r="JO84" i="9"/>
  <c r="JN84" i="9"/>
  <c r="JM84" i="9"/>
  <c r="JL84" i="9"/>
  <c r="JK84" i="9"/>
  <c r="JJ84" i="9"/>
  <c r="JI84" i="9"/>
  <c r="JH84" i="9"/>
  <c r="JG84" i="9"/>
  <c r="JF84" i="9"/>
  <c r="JE84" i="9"/>
  <c r="JD84" i="9"/>
  <c r="JC84" i="9"/>
  <c r="JB84" i="9"/>
  <c r="JA84" i="9"/>
  <c r="IZ84" i="9"/>
  <c r="IY84" i="9"/>
  <c r="IX84" i="9"/>
  <c r="IW84" i="9"/>
  <c r="IV84" i="9"/>
  <c r="IU84" i="9"/>
  <c r="IT84" i="9"/>
  <c r="IS84" i="9"/>
  <c r="IR84" i="9"/>
  <c r="IQ84" i="9"/>
  <c r="IP84" i="9"/>
  <c r="IO84" i="9"/>
  <c r="IN84" i="9"/>
  <c r="IM84" i="9"/>
  <c r="IL84" i="9"/>
  <c r="IK84" i="9"/>
  <c r="IJ84" i="9"/>
  <c r="II84" i="9"/>
  <c r="IH84" i="9"/>
  <c r="IG84" i="9"/>
  <c r="IF84" i="9"/>
  <c r="IE84" i="9"/>
  <c r="ID84" i="9"/>
  <c r="IC84" i="9"/>
  <c r="IB84" i="9"/>
  <c r="IA84" i="9"/>
  <c r="HZ84" i="9"/>
  <c r="HY84" i="9"/>
  <c r="HX84" i="9"/>
  <c r="HW84" i="9"/>
  <c r="HV84" i="9"/>
  <c r="HU84" i="9"/>
  <c r="HT84" i="9"/>
  <c r="HS84" i="9"/>
  <c r="HR84" i="9"/>
  <c r="HQ84" i="9"/>
  <c r="HP84" i="9"/>
  <c r="HO84" i="9"/>
  <c r="HN84" i="9"/>
  <c r="HM84" i="9"/>
  <c r="HL84" i="9"/>
  <c r="HK84" i="9"/>
  <c r="HJ84" i="9"/>
  <c r="HI84" i="9"/>
  <c r="HH84" i="9"/>
  <c r="HG84" i="9"/>
  <c r="HF84" i="9"/>
  <c r="HE84" i="9"/>
  <c r="HD84" i="9"/>
  <c r="HC84" i="9"/>
  <c r="HB84" i="9"/>
  <c r="HA84" i="9"/>
  <c r="GZ84" i="9"/>
  <c r="GY84" i="9"/>
  <c r="GX84" i="9"/>
  <c r="GW84" i="9"/>
  <c r="GV84" i="9"/>
  <c r="GU84" i="9"/>
  <c r="GT84" i="9"/>
  <c r="GS84" i="9"/>
  <c r="GR84" i="9"/>
  <c r="GQ84" i="9"/>
  <c r="GP84" i="9"/>
  <c r="GO84" i="9"/>
  <c r="GN84" i="9"/>
  <c r="GM84" i="9"/>
  <c r="GL84" i="9"/>
  <c r="GK84" i="9"/>
  <c r="GJ84" i="9"/>
  <c r="GI84" i="9"/>
  <c r="GH84" i="9"/>
  <c r="GG84" i="9"/>
  <c r="GF84" i="9"/>
  <c r="GE84" i="9"/>
  <c r="GD84" i="9"/>
  <c r="GC84" i="9"/>
  <c r="GB84" i="9"/>
  <c r="GA84" i="9"/>
  <c r="FZ84" i="9"/>
  <c r="FY84" i="9"/>
  <c r="FX84" i="9"/>
  <c r="FW84" i="9"/>
  <c r="FV84" i="9"/>
  <c r="FU84" i="9"/>
  <c r="FT84" i="9"/>
  <c r="FS84" i="9"/>
  <c r="FR84" i="9"/>
  <c r="FQ84" i="9"/>
  <c r="FP84" i="9"/>
  <c r="FO84" i="9"/>
  <c r="FN84" i="9"/>
  <c r="FM84" i="9"/>
  <c r="FL84" i="9"/>
  <c r="FK84" i="9"/>
  <c r="FJ84" i="9"/>
  <c r="FI84" i="9"/>
  <c r="FH84" i="9"/>
  <c r="FG84" i="9"/>
  <c r="FF84" i="9"/>
  <c r="FE84" i="9"/>
  <c r="FD84" i="9"/>
  <c r="FC84" i="9"/>
  <c r="FB84" i="9"/>
  <c r="FA84" i="9"/>
  <c r="EZ84" i="9"/>
  <c r="EY84" i="9"/>
  <c r="EX84" i="9"/>
  <c r="EW84" i="9"/>
  <c r="EV84" i="9"/>
  <c r="EU84" i="9"/>
  <c r="ET84" i="9"/>
  <c r="ES84" i="9"/>
  <c r="ER84" i="9"/>
  <c r="EQ84" i="9"/>
  <c r="EP84" i="9"/>
  <c r="EO84" i="9"/>
  <c r="EN84" i="9"/>
  <c r="EM84" i="9"/>
  <c r="EL84" i="9"/>
  <c r="EK84" i="9"/>
  <c r="EJ84" i="9"/>
  <c r="EI84" i="9"/>
  <c r="EH84" i="9"/>
  <c r="EG84" i="9"/>
  <c r="EF84" i="9"/>
  <c r="EE84" i="9"/>
  <c r="ED84" i="9"/>
  <c r="EC84" i="9"/>
  <c r="EB84" i="9"/>
  <c r="EA84" i="9"/>
  <c r="DZ84" i="9"/>
  <c r="DY84" i="9"/>
  <c r="DX84" i="9"/>
  <c r="DW84" i="9"/>
  <c r="DV84" i="9"/>
  <c r="DU84" i="9"/>
  <c r="DT84" i="9"/>
  <c r="DS84" i="9"/>
  <c r="DR84" i="9"/>
  <c r="DQ84" i="9"/>
  <c r="DP84" i="9"/>
  <c r="DO84" i="9"/>
  <c r="DN84" i="9"/>
  <c r="DM84" i="9"/>
  <c r="DL84" i="9"/>
  <c r="DK84" i="9"/>
  <c r="DJ84" i="9"/>
  <c r="DI84" i="9"/>
  <c r="DH84" i="9"/>
  <c r="DG84" i="9"/>
  <c r="DF84" i="9"/>
  <c r="DE84" i="9"/>
  <c r="DD84" i="9"/>
  <c r="DC84" i="9"/>
  <c r="DB84" i="9"/>
  <c r="DA84" i="9"/>
  <c r="CZ84" i="9"/>
  <c r="CY84" i="9"/>
  <c r="CX84" i="9"/>
  <c r="CW84" i="9"/>
  <c r="CV84" i="9"/>
  <c r="CU84" i="9"/>
  <c r="CT84" i="9"/>
  <c r="CS84" i="9"/>
  <c r="CR84" i="9"/>
  <c r="CQ84" i="9"/>
  <c r="CP84" i="9"/>
  <c r="CO84" i="9"/>
  <c r="CN84" i="9"/>
  <c r="CM84" i="9"/>
  <c r="CL84" i="9"/>
  <c r="CK84" i="9"/>
  <c r="CJ84" i="9"/>
  <c r="CI84" i="9"/>
  <c r="CH84" i="9"/>
  <c r="CG84" i="9"/>
  <c r="CF84" i="9"/>
  <c r="CE84" i="9"/>
  <c r="CD84" i="9"/>
  <c r="CC84" i="9"/>
  <c r="CB84" i="9"/>
  <c r="CA84" i="9"/>
  <c r="BZ84" i="9"/>
  <c r="BY84" i="9"/>
  <c r="BX84" i="9"/>
  <c r="BW84" i="9"/>
  <c r="BV84" i="9"/>
  <c r="BU84" i="9"/>
  <c r="BT84" i="9"/>
  <c r="BS84" i="9"/>
  <c r="BR84" i="9"/>
  <c r="BQ84" i="9"/>
  <c r="BP84" i="9"/>
  <c r="BO84" i="9"/>
  <c r="BN84" i="9"/>
  <c r="BM84" i="9"/>
  <c r="BL84" i="9"/>
  <c r="BK84" i="9"/>
  <c r="BJ84" i="9"/>
  <c r="BI84" i="9"/>
  <c r="BH84" i="9"/>
  <c r="BG84" i="9"/>
  <c r="BF84" i="9"/>
  <c r="BE84" i="9"/>
  <c r="BD84" i="9"/>
  <c r="BC84" i="9"/>
  <c r="BB84" i="9"/>
  <c r="BA84" i="9"/>
  <c r="AZ84" i="9"/>
  <c r="AY84" i="9"/>
  <c r="AX84" i="9"/>
  <c r="AW84" i="9"/>
  <c r="AV84" i="9"/>
  <c r="AU84" i="9"/>
  <c r="AT84" i="9"/>
  <c r="AS84" i="9"/>
  <c r="AR84" i="9"/>
  <c r="AQ84" i="9"/>
  <c r="AP84" i="9"/>
  <c r="AO84" i="9"/>
  <c r="AN84" i="9"/>
  <c r="AM84" i="9"/>
  <c r="AL84" i="9"/>
  <c r="AK84" i="9"/>
  <c r="AJ84" i="9"/>
  <c r="AI84" i="9"/>
  <c r="AH84" i="9"/>
  <c r="AG84" i="9"/>
  <c r="AF84" i="9"/>
  <c r="AE84" i="9"/>
  <c r="AD84" i="9"/>
  <c r="AC84" i="9"/>
  <c r="AB84" i="9"/>
  <c r="AA84" i="9"/>
  <c r="Z84" i="9"/>
  <c r="Y84" i="9"/>
  <c r="X84" i="9"/>
  <c r="W84" i="9"/>
  <c r="V84" i="9"/>
  <c r="U84" i="9"/>
  <c r="T84" i="9"/>
  <c r="S84" i="9"/>
  <c r="R84" i="9"/>
  <c r="Q84" i="9"/>
  <c r="P84" i="9"/>
  <c r="O84" i="9"/>
  <c r="N84" i="9"/>
  <c r="M84" i="9"/>
  <c r="L84" i="9"/>
  <c r="K84" i="9"/>
  <c r="J84" i="9"/>
  <c r="I84" i="9"/>
  <c r="H84" i="9"/>
  <c r="G84" i="9"/>
  <c r="F84" i="9"/>
  <c r="E84" i="9"/>
  <c r="D84" i="9"/>
  <c r="C84" i="9"/>
  <c r="B84" i="9"/>
  <c r="UB83" i="9"/>
  <c r="UA83" i="9"/>
  <c r="TZ83" i="9"/>
  <c r="TY83" i="9"/>
  <c r="TX83" i="9"/>
  <c r="TW83" i="9"/>
  <c r="TV83" i="9"/>
  <c r="TU83" i="9"/>
  <c r="TT83" i="9"/>
  <c r="TS83" i="9"/>
  <c r="TR83" i="9"/>
  <c r="TQ83" i="9"/>
  <c r="TP83" i="9"/>
  <c r="TO83" i="9"/>
  <c r="TN83" i="9"/>
  <c r="TM83" i="9"/>
  <c r="TL83" i="9"/>
  <c r="TK83" i="9"/>
  <c r="TJ83" i="9"/>
  <c r="TI83" i="9"/>
  <c r="TH83" i="9"/>
  <c r="TG83" i="9"/>
  <c r="TF83" i="9"/>
  <c r="TE83" i="9"/>
  <c r="TD83" i="9"/>
  <c r="TC83" i="9"/>
  <c r="TB83" i="9"/>
  <c r="TA83" i="9"/>
  <c r="SZ83" i="9"/>
  <c r="SY83" i="9"/>
  <c r="SX83" i="9"/>
  <c r="SW83" i="9"/>
  <c r="SV83" i="9"/>
  <c r="SU83" i="9"/>
  <c r="ST83" i="9"/>
  <c r="SS83" i="9"/>
  <c r="SR83" i="9"/>
  <c r="SQ83" i="9"/>
  <c r="SP83" i="9"/>
  <c r="SO83" i="9"/>
  <c r="SN83" i="9"/>
  <c r="SM83" i="9"/>
  <c r="SL83" i="9"/>
  <c r="SK83" i="9"/>
  <c r="SJ83" i="9"/>
  <c r="SI83" i="9"/>
  <c r="SH83" i="9"/>
  <c r="SG83" i="9"/>
  <c r="SF83" i="9"/>
  <c r="SE83" i="9"/>
  <c r="SD83" i="9"/>
  <c r="SC83" i="9"/>
  <c r="SB83" i="9"/>
  <c r="SA83" i="9"/>
  <c r="RZ83" i="9"/>
  <c r="RY83" i="9"/>
  <c r="RX83" i="9"/>
  <c r="RW83" i="9"/>
  <c r="RV83" i="9"/>
  <c r="RU83" i="9"/>
  <c r="RT83" i="9"/>
  <c r="RS83" i="9"/>
  <c r="RR83" i="9"/>
  <c r="RQ83" i="9"/>
  <c r="RP83" i="9"/>
  <c r="RO83" i="9"/>
  <c r="RN83" i="9"/>
  <c r="RM83" i="9"/>
  <c r="RL83" i="9"/>
  <c r="RK83" i="9"/>
  <c r="RJ83" i="9"/>
  <c r="RI83" i="9"/>
  <c r="RH83" i="9"/>
  <c r="RG83" i="9"/>
  <c r="RF83" i="9"/>
  <c r="RE83" i="9"/>
  <c r="RD83" i="9"/>
  <c r="RC83" i="9"/>
  <c r="RB83" i="9"/>
  <c r="RA83" i="9"/>
  <c r="QZ83" i="9"/>
  <c r="QY83" i="9"/>
  <c r="QX83" i="9"/>
  <c r="QW83" i="9"/>
  <c r="QV83" i="9"/>
  <c r="QU83" i="9"/>
  <c r="QT83" i="9"/>
  <c r="QS83" i="9"/>
  <c r="QR83" i="9"/>
  <c r="QQ83" i="9"/>
  <c r="QP83" i="9"/>
  <c r="QO83" i="9"/>
  <c r="QN83" i="9"/>
  <c r="QM83" i="9"/>
  <c r="QL83" i="9"/>
  <c r="QK83" i="9"/>
  <c r="QJ83" i="9"/>
  <c r="QI83" i="9"/>
  <c r="QH83" i="9"/>
  <c r="QG83" i="9"/>
  <c r="QF83" i="9"/>
  <c r="QE83" i="9"/>
  <c r="QD83" i="9"/>
  <c r="QC83" i="9"/>
  <c r="QB83" i="9"/>
  <c r="QA83" i="9"/>
  <c r="PZ83" i="9"/>
  <c r="PY83" i="9"/>
  <c r="PX83" i="9"/>
  <c r="PW83" i="9"/>
  <c r="PV83" i="9"/>
  <c r="PU83" i="9"/>
  <c r="PT83" i="9"/>
  <c r="PS83" i="9"/>
  <c r="PR83" i="9"/>
  <c r="PQ83" i="9"/>
  <c r="PP83" i="9"/>
  <c r="PO83" i="9"/>
  <c r="PN83" i="9"/>
  <c r="PM83" i="9"/>
  <c r="PL83" i="9"/>
  <c r="PK83" i="9"/>
  <c r="PJ83" i="9"/>
  <c r="PI83" i="9"/>
  <c r="PH83" i="9"/>
  <c r="PG83" i="9"/>
  <c r="PF83" i="9"/>
  <c r="PE83" i="9"/>
  <c r="PD83" i="9"/>
  <c r="PC83" i="9"/>
  <c r="PB83" i="9"/>
  <c r="PA83" i="9"/>
  <c r="OZ83" i="9"/>
  <c r="OY83" i="9"/>
  <c r="OX83" i="9"/>
  <c r="OW83" i="9"/>
  <c r="OV83" i="9"/>
  <c r="OU83" i="9"/>
  <c r="OT83" i="9"/>
  <c r="OS83" i="9"/>
  <c r="OR83" i="9"/>
  <c r="OQ83" i="9"/>
  <c r="OP83" i="9"/>
  <c r="OO83" i="9"/>
  <c r="ON83" i="9"/>
  <c r="OM83" i="9"/>
  <c r="OL83" i="9"/>
  <c r="OK83" i="9"/>
  <c r="OJ83" i="9"/>
  <c r="OI83" i="9"/>
  <c r="OH83" i="9"/>
  <c r="OG83" i="9"/>
  <c r="OF83" i="9"/>
  <c r="OE83" i="9"/>
  <c r="OD83" i="9"/>
  <c r="OC83" i="9"/>
  <c r="OB83" i="9"/>
  <c r="OA83" i="9"/>
  <c r="NZ83" i="9"/>
  <c r="NY83" i="9"/>
  <c r="NX83" i="9"/>
  <c r="NW83" i="9"/>
  <c r="NV83" i="9"/>
  <c r="NU83" i="9"/>
  <c r="NT83" i="9"/>
  <c r="NS83" i="9"/>
  <c r="NR83" i="9"/>
  <c r="NQ83" i="9"/>
  <c r="NP83" i="9"/>
  <c r="NO83" i="9"/>
  <c r="NN83" i="9"/>
  <c r="NM83" i="9"/>
  <c r="NL83" i="9"/>
  <c r="NK83" i="9"/>
  <c r="NJ83" i="9"/>
  <c r="NI83" i="9"/>
  <c r="NH83" i="9"/>
  <c r="NG83" i="9"/>
  <c r="NF83" i="9"/>
  <c r="NE83" i="9"/>
  <c r="ND83" i="9"/>
  <c r="NC83" i="9"/>
  <c r="NB83" i="9"/>
  <c r="NA83" i="9"/>
  <c r="MZ83" i="9"/>
  <c r="MY83" i="9"/>
  <c r="MX83" i="9"/>
  <c r="MW83" i="9"/>
  <c r="MV83" i="9"/>
  <c r="MU83" i="9"/>
  <c r="MT83" i="9"/>
  <c r="MS83" i="9"/>
  <c r="MR83" i="9"/>
  <c r="MQ83" i="9"/>
  <c r="MP83" i="9"/>
  <c r="MO83" i="9"/>
  <c r="MN83" i="9"/>
  <c r="MM83" i="9"/>
  <c r="ML83" i="9"/>
  <c r="MK83" i="9"/>
  <c r="MJ83" i="9"/>
  <c r="MI83" i="9"/>
  <c r="MH83" i="9"/>
  <c r="MG83" i="9"/>
  <c r="MF83" i="9"/>
  <c r="ME83" i="9"/>
  <c r="MD83" i="9"/>
  <c r="MC83" i="9"/>
  <c r="MB83" i="9"/>
  <c r="MA83" i="9"/>
  <c r="LZ83" i="9"/>
  <c r="LY83" i="9"/>
  <c r="LX83" i="9"/>
  <c r="LW83" i="9"/>
  <c r="LV83" i="9"/>
  <c r="LU83" i="9"/>
  <c r="LT83" i="9"/>
  <c r="LS83" i="9"/>
  <c r="LR83" i="9"/>
  <c r="LQ83" i="9"/>
  <c r="LP83" i="9"/>
  <c r="LO83" i="9"/>
  <c r="LN83" i="9"/>
  <c r="LM83" i="9"/>
  <c r="LL83" i="9"/>
  <c r="LK83" i="9"/>
  <c r="LJ83" i="9"/>
  <c r="LI83" i="9"/>
  <c r="LH83" i="9"/>
  <c r="LG83" i="9"/>
  <c r="LF83" i="9"/>
  <c r="LE83" i="9"/>
  <c r="LD83" i="9"/>
  <c r="LC83" i="9"/>
  <c r="LB83" i="9"/>
  <c r="LA83" i="9"/>
  <c r="KZ83" i="9"/>
  <c r="KY83" i="9"/>
  <c r="KX83" i="9"/>
  <c r="KW83" i="9"/>
  <c r="KV83" i="9"/>
  <c r="KU83" i="9"/>
  <c r="KT83" i="9"/>
  <c r="KS83" i="9"/>
  <c r="KR83" i="9"/>
  <c r="KQ83" i="9"/>
  <c r="KP83" i="9"/>
  <c r="KO83" i="9"/>
  <c r="KN83" i="9"/>
  <c r="KM83" i="9"/>
  <c r="KL83" i="9"/>
  <c r="KK83" i="9"/>
  <c r="KJ83" i="9"/>
  <c r="KI83" i="9"/>
  <c r="KH83" i="9"/>
  <c r="KG83" i="9"/>
  <c r="KF83" i="9"/>
  <c r="KE83" i="9"/>
  <c r="KD83" i="9"/>
  <c r="KC83" i="9"/>
  <c r="KB83" i="9"/>
  <c r="KA83" i="9"/>
  <c r="JZ83" i="9"/>
  <c r="JY83" i="9"/>
  <c r="JX83" i="9"/>
  <c r="JW83" i="9"/>
  <c r="JV83" i="9"/>
  <c r="JU83" i="9"/>
  <c r="JT83" i="9"/>
  <c r="JS83" i="9"/>
  <c r="JR83" i="9"/>
  <c r="JQ83" i="9"/>
  <c r="JP83" i="9"/>
  <c r="JO83" i="9"/>
  <c r="JN83" i="9"/>
  <c r="JM83" i="9"/>
  <c r="JL83" i="9"/>
  <c r="JK83" i="9"/>
  <c r="JJ83" i="9"/>
  <c r="JI83" i="9"/>
  <c r="JH83" i="9"/>
  <c r="JG83" i="9"/>
  <c r="JF83" i="9"/>
  <c r="JE83" i="9"/>
  <c r="JD83" i="9"/>
  <c r="JC83" i="9"/>
  <c r="JB83" i="9"/>
  <c r="JA83" i="9"/>
  <c r="IZ83" i="9"/>
  <c r="IY83" i="9"/>
  <c r="IX83" i="9"/>
  <c r="IW83" i="9"/>
  <c r="IV83" i="9"/>
  <c r="IU83" i="9"/>
  <c r="IT83" i="9"/>
  <c r="IS83" i="9"/>
  <c r="IR83" i="9"/>
  <c r="IQ83" i="9"/>
  <c r="IP83" i="9"/>
  <c r="IO83" i="9"/>
  <c r="IN83" i="9"/>
  <c r="IM83" i="9"/>
  <c r="IL83" i="9"/>
  <c r="IK83" i="9"/>
  <c r="IJ83" i="9"/>
  <c r="II83" i="9"/>
  <c r="IH83" i="9"/>
  <c r="IG83" i="9"/>
  <c r="IF83" i="9"/>
  <c r="IE83" i="9"/>
  <c r="ID83" i="9"/>
  <c r="IC83" i="9"/>
  <c r="IB83" i="9"/>
  <c r="IA83" i="9"/>
  <c r="HZ83" i="9"/>
  <c r="HY83" i="9"/>
  <c r="HX83" i="9"/>
  <c r="HW83" i="9"/>
  <c r="HV83" i="9"/>
  <c r="HU83" i="9"/>
  <c r="HT83" i="9"/>
  <c r="HS83" i="9"/>
  <c r="HR83" i="9"/>
  <c r="HQ83" i="9"/>
  <c r="HP83" i="9"/>
  <c r="HO83" i="9"/>
  <c r="HN83" i="9"/>
  <c r="HM83" i="9"/>
  <c r="HL83" i="9"/>
  <c r="HK83" i="9"/>
  <c r="HJ83" i="9"/>
  <c r="HI83" i="9"/>
  <c r="HH83" i="9"/>
  <c r="HG83" i="9"/>
  <c r="HF83" i="9"/>
  <c r="HE83" i="9"/>
  <c r="HD83" i="9"/>
  <c r="HC83" i="9"/>
  <c r="HB83" i="9"/>
  <c r="HA83" i="9"/>
  <c r="GZ83" i="9"/>
  <c r="GY83" i="9"/>
  <c r="GX83" i="9"/>
  <c r="GW83" i="9"/>
  <c r="GV83" i="9"/>
  <c r="GU83" i="9"/>
  <c r="GT83" i="9"/>
  <c r="GS83" i="9"/>
  <c r="GR83" i="9"/>
  <c r="GQ83" i="9"/>
  <c r="GP83" i="9"/>
  <c r="GO83" i="9"/>
  <c r="GN83" i="9"/>
  <c r="GM83" i="9"/>
  <c r="GL83" i="9"/>
  <c r="GK83" i="9"/>
  <c r="GJ83" i="9"/>
  <c r="GI83" i="9"/>
  <c r="GH83" i="9"/>
  <c r="GG83" i="9"/>
  <c r="GF83" i="9"/>
  <c r="GE83" i="9"/>
  <c r="GD83" i="9"/>
  <c r="GC83" i="9"/>
  <c r="GB83" i="9"/>
  <c r="GA83" i="9"/>
  <c r="FZ83" i="9"/>
  <c r="FY83" i="9"/>
  <c r="FX83" i="9"/>
  <c r="FW83" i="9"/>
  <c r="FV83" i="9"/>
  <c r="FU83" i="9"/>
  <c r="FT83" i="9"/>
  <c r="FS83" i="9"/>
  <c r="FR83" i="9"/>
  <c r="FQ83" i="9"/>
  <c r="FP83" i="9"/>
  <c r="FO83" i="9"/>
  <c r="FN83" i="9"/>
  <c r="FM83" i="9"/>
  <c r="FL83" i="9"/>
  <c r="FK83" i="9"/>
  <c r="FJ83" i="9"/>
  <c r="FI83" i="9"/>
  <c r="FH83" i="9"/>
  <c r="FG83" i="9"/>
  <c r="FF83" i="9"/>
  <c r="FE83" i="9"/>
  <c r="FD83" i="9"/>
  <c r="FC83" i="9"/>
  <c r="FB83" i="9"/>
  <c r="FA83" i="9"/>
  <c r="EZ83" i="9"/>
  <c r="EY83" i="9"/>
  <c r="EX83" i="9"/>
  <c r="EW83" i="9"/>
  <c r="EV83" i="9"/>
  <c r="EU83" i="9"/>
  <c r="ET83" i="9"/>
  <c r="ES83" i="9"/>
  <c r="ER83" i="9"/>
  <c r="EQ83" i="9"/>
  <c r="EP83" i="9"/>
  <c r="EO83" i="9"/>
  <c r="EN83" i="9"/>
  <c r="EM83" i="9"/>
  <c r="EL83" i="9"/>
  <c r="EK83" i="9"/>
  <c r="EJ83" i="9"/>
  <c r="EI83" i="9"/>
  <c r="EH83" i="9"/>
  <c r="EG83" i="9"/>
  <c r="EF83" i="9"/>
  <c r="EE83" i="9"/>
  <c r="ED83" i="9"/>
  <c r="EC83" i="9"/>
  <c r="EB83" i="9"/>
  <c r="EA83" i="9"/>
  <c r="DZ83" i="9"/>
  <c r="DY83" i="9"/>
  <c r="DX83" i="9"/>
  <c r="DW83" i="9"/>
  <c r="DV83" i="9"/>
  <c r="DU83" i="9"/>
  <c r="DT83" i="9"/>
  <c r="DS83" i="9"/>
  <c r="DR83" i="9"/>
  <c r="DQ83" i="9"/>
  <c r="DP83" i="9"/>
  <c r="DO83" i="9"/>
  <c r="DN83" i="9"/>
  <c r="DM83" i="9"/>
  <c r="DL83" i="9"/>
  <c r="DK83" i="9"/>
  <c r="DJ83" i="9"/>
  <c r="DI83" i="9"/>
  <c r="DH83" i="9"/>
  <c r="DG83" i="9"/>
  <c r="DF83" i="9"/>
  <c r="DE83" i="9"/>
  <c r="DD83" i="9"/>
  <c r="DC83" i="9"/>
  <c r="DB83" i="9"/>
  <c r="DA83" i="9"/>
  <c r="CZ83" i="9"/>
  <c r="CY83" i="9"/>
  <c r="CX83" i="9"/>
  <c r="CW83" i="9"/>
  <c r="CV83" i="9"/>
  <c r="CU83" i="9"/>
  <c r="CT83" i="9"/>
  <c r="CS83" i="9"/>
  <c r="CR83" i="9"/>
  <c r="CQ83" i="9"/>
  <c r="CP83" i="9"/>
  <c r="CO83" i="9"/>
  <c r="CN83" i="9"/>
  <c r="CM83" i="9"/>
  <c r="CL83" i="9"/>
  <c r="CK83" i="9"/>
  <c r="CJ83" i="9"/>
  <c r="CI83" i="9"/>
  <c r="CH83" i="9"/>
  <c r="CG83" i="9"/>
  <c r="CF83" i="9"/>
  <c r="CE83" i="9"/>
  <c r="CD83" i="9"/>
  <c r="CC83" i="9"/>
  <c r="CB83" i="9"/>
  <c r="CA83" i="9"/>
  <c r="BZ83" i="9"/>
  <c r="BY83" i="9"/>
  <c r="BX83" i="9"/>
  <c r="BW83" i="9"/>
  <c r="BV83" i="9"/>
  <c r="BU83" i="9"/>
  <c r="BT83" i="9"/>
  <c r="BS83" i="9"/>
  <c r="BR83" i="9"/>
  <c r="BQ83" i="9"/>
  <c r="BP83" i="9"/>
  <c r="BO83" i="9"/>
  <c r="BN83" i="9"/>
  <c r="BM83" i="9"/>
  <c r="BL83" i="9"/>
  <c r="BK83" i="9"/>
  <c r="BJ83" i="9"/>
  <c r="BI83" i="9"/>
  <c r="BH83" i="9"/>
  <c r="BG83" i="9"/>
  <c r="BF83" i="9"/>
  <c r="BE83" i="9"/>
  <c r="BD83" i="9"/>
  <c r="BC83" i="9"/>
  <c r="BB83" i="9"/>
  <c r="BA83" i="9"/>
  <c r="AZ83" i="9"/>
  <c r="AY83" i="9"/>
  <c r="AX83" i="9"/>
  <c r="AW83" i="9"/>
  <c r="AV83" i="9"/>
  <c r="AU83" i="9"/>
  <c r="AT83" i="9"/>
  <c r="AS83" i="9"/>
  <c r="AR83" i="9"/>
  <c r="AQ83" i="9"/>
  <c r="AP83" i="9"/>
  <c r="AO83" i="9"/>
  <c r="AN83" i="9"/>
  <c r="AM83" i="9"/>
  <c r="AL83" i="9"/>
  <c r="AK83" i="9"/>
  <c r="AJ83" i="9"/>
  <c r="AI83" i="9"/>
  <c r="AH83" i="9"/>
  <c r="AG83" i="9"/>
  <c r="AF83" i="9"/>
  <c r="AE83" i="9"/>
  <c r="AD83" i="9"/>
  <c r="AC83" i="9"/>
  <c r="AB83" i="9"/>
  <c r="AA83" i="9"/>
  <c r="Z83" i="9"/>
  <c r="Y83" i="9"/>
  <c r="X83" i="9"/>
  <c r="W83" i="9"/>
  <c r="V83" i="9"/>
  <c r="U83" i="9"/>
  <c r="T83" i="9"/>
  <c r="S83" i="9"/>
  <c r="R83" i="9"/>
  <c r="Q83" i="9"/>
  <c r="P83" i="9"/>
  <c r="O83" i="9"/>
  <c r="N83" i="9"/>
  <c r="M83" i="9"/>
  <c r="L83" i="9"/>
  <c r="K83" i="9"/>
  <c r="J83" i="9"/>
  <c r="I83" i="9"/>
  <c r="H83" i="9"/>
  <c r="G83" i="9"/>
  <c r="F83" i="9"/>
  <c r="E83" i="9"/>
  <c r="D83" i="9"/>
  <c r="C83" i="9"/>
  <c r="B83" i="9"/>
  <c r="UB82" i="9"/>
  <c r="UA82" i="9"/>
  <c r="TZ82" i="9"/>
  <c r="TY82" i="9"/>
  <c r="TX82" i="9"/>
  <c r="TW82" i="9"/>
  <c r="TV82" i="9"/>
  <c r="TU82" i="9"/>
  <c r="TT82" i="9"/>
  <c r="TS82" i="9"/>
  <c r="TR82" i="9"/>
  <c r="TQ82" i="9"/>
  <c r="TP82" i="9"/>
  <c r="TO82" i="9"/>
  <c r="TN82" i="9"/>
  <c r="TM82" i="9"/>
  <c r="TL82" i="9"/>
  <c r="TK82" i="9"/>
  <c r="TJ82" i="9"/>
  <c r="TI82" i="9"/>
  <c r="TH82" i="9"/>
  <c r="TG82" i="9"/>
  <c r="TF82" i="9"/>
  <c r="TE82" i="9"/>
  <c r="TD82" i="9"/>
  <c r="TC82" i="9"/>
  <c r="TB82" i="9"/>
  <c r="TA82" i="9"/>
  <c r="SZ82" i="9"/>
  <c r="SY82" i="9"/>
  <c r="SX82" i="9"/>
  <c r="SW82" i="9"/>
  <c r="SV82" i="9"/>
  <c r="SU82" i="9"/>
  <c r="ST82" i="9"/>
  <c r="SS82" i="9"/>
  <c r="SR82" i="9"/>
  <c r="SQ82" i="9"/>
  <c r="SP82" i="9"/>
  <c r="SO82" i="9"/>
  <c r="SN82" i="9"/>
  <c r="SM82" i="9"/>
  <c r="SL82" i="9"/>
  <c r="SK82" i="9"/>
  <c r="SJ82" i="9"/>
  <c r="SI82" i="9"/>
  <c r="SH82" i="9"/>
  <c r="SG82" i="9"/>
  <c r="SF82" i="9"/>
  <c r="SE82" i="9"/>
  <c r="SD82" i="9"/>
  <c r="SC82" i="9"/>
  <c r="SB82" i="9"/>
  <c r="SA82" i="9"/>
  <c r="RZ82" i="9"/>
  <c r="RY82" i="9"/>
  <c r="RX82" i="9"/>
  <c r="RW82" i="9"/>
  <c r="RV82" i="9"/>
  <c r="RU82" i="9"/>
  <c r="RT82" i="9"/>
  <c r="RS82" i="9"/>
  <c r="RR82" i="9"/>
  <c r="RQ82" i="9"/>
  <c r="RP82" i="9"/>
  <c r="RO82" i="9"/>
  <c r="RN82" i="9"/>
  <c r="RM82" i="9"/>
  <c r="RL82" i="9"/>
  <c r="RK82" i="9"/>
  <c r="RJ82" i="9"/>
  <c r="RI82" i="9"/>
  <c r="RH82" i="9"/>
  <c r="RG82" i="9"/>
  <c r="RF82" i="9"/>
  <c r="RE82" i="9"/>
  <c r="RD82" i="9"/>
  <c r="RC82" i="9"/>
  <c r="RB82" i="9"/>
  <c r="RA82" i="9"/>
  <c r="QZ82" i="9"/>
  <c r="QY82" i="9"/>
  <c r="QX82" i="9"/>
  <c r="QW82" i="9"/>
  <c r="QV82" i="9"/>
  <c r="QU82" i="9"/>
  <c r="QT82" i="9"/>
  <c r="QS82" i="9"/>
  <c r="QR82" i="9"/>
  <c r="QQ82" i="9"/>
  <c r="QP82" i="9"/>
  <c r="QO82" i="9"/>
  <c r="QN82" i="9"/>
  <c r="QM82" i="9"/>
  <c r="QL82" i="9"/>
  <c r="QK82" i="9"/>
  <c r="QJ82" i="9"/>
  <c r="QI82" i="9"/>
  <c r="QH82" i="9"/>
  <c r="QG82" i="9"/>
  <c r="QF82" i="9"/>
  <c r="QE82" i="9"/>
  <c r="QD82" i="9"/>
  <c r="QC82" i="9"/>
  <c r="QB82" i="9"/>
  <c r="QA82" i="9"/>
  <c r="PZ82" i="9"/>
  <c r="PY82" i="9"/>
  <c r="PX82" i="9"/>
  <c r="PW82" i="9"/>
  <c r="PV82" i="9"/>
  <c r="PU82" i="9"/>
  <c r="PT82" i="9"/>
  <c r="PS82" i="9"/>
  <c r="PR82" i="9"/>
  <c r="PQ82" i="9"/>
  <c r="PP82" i="9"/>
  <c r="PO82" i="9"/>
  <c r="PN82" i="9"/>
  <c r="PM82" i="9"/>
  <c r="PL82" i="9"/>
  <c r="PK82" i="9"/>
  <c r="PJ82" i="9"/>
  <c r="PI82" i="9"/>
  <c r="PH82" i="9"/>
  <c r="PG82" i="9"/>
  <c r="PF82" i="9"/>
  <c r="PE82" i="9"/>
  <c r="PD82" i="9"/>
  <c r="PC82" i="9"/>
  <c r="PB82" i="9"/>
  <c r="PA82" i="9"/>
  <c r="OZ82" i="9"/>
  <c r="OY82" i="9"/>
  <c r="OX82" i="9"/>
  <c r="OW82" i="9"/>
  <c r="OV82" i="9"/>
  <c r="OU82" i="9"/>
  <c r="OT82" i="9"/>
  <c r="OS82" i="9"/>
  <c r="OR82" i="9"/>
  <c r="OQ82" i="9"/>
  <c r="OP82" i="9"/>
  <c r="OO82" i="9"/>
  <c r="ON82" i="9"/>
  <c r="OM82" i="9"/>
  <c r="OL82" i="9"/>
  <c r="OK82" i="9"/>
  <c r="OJ82" i="9"/>
  <c r="OI82" i="9"/>
  <c r="OH82" i="9"/>
  <c r="OG82" i="9"/>
  <c r="OF82" i="9"/>
  <c r="OE82" i="9"/>
  <c r="OD82" i="9"/>
  <c r="OC82" i="9"/>
  <c r="OB82" i="9"/>
  <c r="OA82" i="9"/>
  <c r="NZ82" i="9"/>
  <c r="NY82" i="9"/>
  <c r="NX82" i="9"/>
  <c r="NW82" i="9"/>
  <c r="NV82" i="9"/>
  <c r="NU82" i="9"/>
  <c r="NT82" i="9"/>
  <c r="NS82" i="9"/>
  <c r="NR82" i="9"/>
  <c r="NQ82" i="9"/>
  <c r="NP82" i="9"/>
  <c r="NO82" i="9"/>
  <c r="NN82" i="9"/>
  <c r="NM82" i="9"/>
  <c r="NL82" i="9"/>
  <c r="NK82" i="9"/>
  <c r="NJ82" i="9"/>
  <c r="NI82" i="9"/>
  <c r="NH82" i="9"/>
  <c r="NG82" i="9"/>
  <c r="NF82" i="9"/>
  <c r="NE82" i="9"/>
  <c r="ND82" i="9"/>
  <c r="NC82" i="9"/>
  <c r="NB82" i="9"/>
  <c r="NA82" i="9"/>
  <c r="MZ82" i="9"/>
  <c r="MY82" i="9"/>
  <c r="MX82" i="9"/>
  <c r="MW82" i="9"/>
  <c r="MV82" i="9"/>
  <c r="MU82" i="9"/>
  <c r="MT82" i="9"/>
  <c r="MS82" i="9"/>
  <c r="MR82" i="9"/>
  <c r="MQ82" i="9"/>
  <c r="MP82" i="9"/>
  <c r="MO82" i="9"/>
  <c r="MN82" i="9"/>
  <c r="MM82" i="9"/>
  <c r="ML82" i="9"/>
  <c r="MK82" i="9"/>
  <c r="MJ82" i="9"/>
  <c r="MI82" i="9"/>
  <c r="MH82" i="9"/>
  <c r="MG82" i="9"/>
  <c r="MF82" i="9"/>
  <c r="ME82" i="9"/>
  <c r="MD82" i="9"/>
  <c r="MC82" i="9"/>
  <c r="MB82" i="9"/>
  <c r="MA82" i="9"/>
  <c r="LZ82" i="9"/>
  <c r="LY82" i="9"/>
  <c r="LX82" i="9"/>
  <c r="LW82" i="9"/>
  <c r="LV82" i="9"/>
  <c r="LU82" i="9"/>
  <c r="LT82" i="9"/>
  <c r="LS82" i="9"/>
  <c r="LR82" i="9"/>
  <c r="LQ82" i="9"/>
  <c r="LP82" i="9"/>
  <c r="LO82" i="9"/>
  <c r="LN82" i="9"/>
  <c r="LM82" i="9"/>
  <c r="LL82" i="9"/>
  <c r="LK82" i="9"/>
  <c r="LJ82" i="9"/>
  <c r="LI82" i="9"/>
  <c r="LH82" i="9"/>
  <c r="LG82" i="9"/>
  <c r="LF82" i="9"/>
  <c r="LE82" i="9"/>
  <c r="LD82" i="9"/>
  <c r="LC82" i="9"/>
  <c r="LB82" i="9"/>
  <c r="LA82" i="9"/>
  <c r="KZ82" i="9"/>
  <c r="KY82" i="9"/>
  <c r="KX82" i="9"/>
  <c r="KW82" i="9"/>
  <c r="KV82" i="9"/>
  <c r="KU82" i="9"/>
  <c r="KT82" i="9"/>
  <c r="KS82" i="9"/>
  <c r="KR82" i="9"/>
  <c r="KQ82" i="9"/>
  <c r="KP82" i="9"/>
  <c r="KO82" i="9"/>
  <c r="KN82" i="9"/>
  <c r="KM82" i="9"/>
  <c r="KL82" i="9"/>
  <c r="KK82" i="9"/>
  <c r="KJ82" i="9"/>
  <c r="KI82" i="9"/>
  <c r="KH82" i="9"/>
  <c r="KG82" i="9"/>
  <c r="KF82" i="9"/>
  <c r="KE82" i="9"/>
  <c r="KD82" i="9"/>
  <c r="KC82" i="9"/>
  <c r="KB82" i="9"/>
  <c r="KA82" i="9"/>
  <c r="JZ82" i="9"/>
  <c r="JY82" i="9"/>
  <c r="JX82" i="9"/>
  <c r="JW82" i="9"/>
  <c r="JV82" i="9"/>
  <c r="JU82" i="9"/>
  <c r="JT82" i="9"/>
  <c r="JS82" i="9"/>
  <c r="JR82" i="9"/>
  <c r="JQ82" i="9"/>
  <c r="JP82" i="9"/>
  <c r="JO82" i="9"/>
  <c r="JN82" i="9"/>
  <c r="JM82" i="9"/>
  <c r="JL82" i="9"/>
  <c r="JK82" i="9"/>
  <c r="JJ82" i="9"/>
  <c r="JI82" i="9"/>
  <c r="JH82" i="9"/>
  <c r="JG82" i="9"/>
  <c r="JF82" i="9"/>
  <c r="JE82" i="9"/>
  <c r="JD82" i="9"/>
  <c r="JC82" i="9"/>
  <c r="JB82" i="9"/>
  <c r="JA82" i="9"/>
  <c r="IZ82" i="9"/>
  <c r="IY82" i="9"/>
  <c r="IX82" i="9"/>
  <c r="IW82" i="9"/>
  <c r="IV82" i="9"/>
  <c r="IU82" i="9"/>
  <c r="IT82" i="9"/>
  <c r="IS82" i="9"/>
  <c r="IR82" i="9"/>
  <c r="IQ82" i="9"/>
  <c r="IP82" i="9"/>
  <c r="IO82" i="9"/>
  <c r="IN82" i="9"/>
  <c r="IM82" i="9"/>
  <c r="IL82" i="9"/>
  <c r="IK82" i="9"/>
  <c r="IJ82" i="9"/>
  <c r="II82" i="9"/>
  <c r="IH82" i="9"/>
  <c r="IG82" i="9"/>
  <c r="IF82" i="9"/>
  <c r="IE82" i="9"/>
  <c r="ID82" i="9"/>
  <c r="IC82" i="9"/>
  <c r="IB82" i="9"/>
  <c r="IA82" i="9"/>
  <c r="HZ82" i="9"/>
  <c r="HY82" i="9"/>
  <c r="HX82" i="9"/>
  <c r="HW82" i="9"/>
  <c r="HV82" i="9"/>
  <c r="HU82" i="9"/>
  <c r="HT82" i="9"/>
  <c r="HS82" i="9"/>
  <c r="HR82" i="9"/>
  <c r="HQ82" i="9"/>
  <c r="HP82" i="9"/>
  <c r="HO82" i="9"/>
  <c r="HN82" i="9"/>
  <c r="HM82" i="9"/>
  <c r="HL82" i="9"/>
  <c r="HK82" i="9"/>
  <c r="HJ82" i="9"/>
  <c r="HI82" i="9"/>
  <c r="HH82" i="9"/>
  <c r="HG82" i="9"/>
  <c r="HF82" i="9"/>
  <c r="HE82" i="9"/>
  <c r="HD82" i="9"/>
  <c r="HC82" i="9"/>
  <c r="HB82" i="9"/>
  <c r="HA82" i="9"/>
  <c r="GZ82" i="9"/>
  <c r="GY82" i="9"/>
  <c r="GX82" i="9"/>
  <c r="GW82" i="9"/>
  <c r="GV82" i="9"/>
  <c r="GU82" i="9"/>
  <c r="GT82" i="9"/>
  <c r="GS82" i="9"/>
  <c r="GR82" i="9"/>
  <c r="GQ82" i="9"/>
  <c r="GP82" i="9"/>
  <c r="GO82" i="9"/>
  <c r="GN82" i="9"/>
  <c r="GM82" i="9"/>
  <c r="GL82" i="9"/>
  <c r="GK82" i="9"/>
  <c r="GJ82" i="9"/>
  <c r="GI82" i="9"/>
  <c r="GH82" i="9"/>
  <c r="GG82" i="9"/>
  <c r="GF82" i="9"/>
  <c r="GE82" i="9"/>
  <c r="GD82" i="9"/>
  <c r="GC82" i="9"/>
  <c r="GB82" i="9"/>
  <c r="GA82" i="9"/>
  <c r="FZ82" i="9"/>
  <c r="FY82" i="9"/>
  <c r="FX82" i="9"/>
  <c r="FW82" i="9"/>
  <c r="FV82" i="9"/>
  <c r="FU82" i="9"/>
  <c r="FT82" i="9"/>
  <c r="FS82" i="9"/>
  <c r="FR82" i="9"/>
  <c r="FQ82" i="9"/>
  <c r="FP82" i="9"/>
  <c r="FO82" i="9"/>
  <c r="FN82" i="9"/>
  <c r="FM82" i="9"/>
  <c r="FL82" i="9"/>
  <c r="FK82" i="9"/>
  <c r="FJ82" i="9"/>
  <c r="FI82" i="9"/>
  <c r="FH82" i="9"/>
  <c r="FG82" i="9"/>
  <c r="FF82" i="9"/>
  <c r="FE82" i="9"/>
  <c r="FD82" i="9"/>
  <c r="FC82" i="9"/>
  <c r="FB82" i="9"/>
  <c r="FA82" i="9"/>
  <c r="EZ82" i="9"/>
  <c r="EY82" i="9"/>
  <c r="EX82" i="9"/>
  <c r="EW82" i="9"/>
  <c r="EV82" i="9"/>
  <c r="EU82" i="9"/>
  <c r="ET82" i="9"/>
  <c r="ES82" i="9"/>
  <c r="ER82" i="9"/>
  <c r="EQ82" i="9"/>
  <c r="EP82" i="9"/>
  <c r="EO82" i="9"/>
  <c r="EN82" i="9"/>
  <c r="EM82" i="9"/>
  <c r="EL82" i="9"/>
  <c r="EK82" i="9"/>
  <c r="EJ82" i="9"/>
  <c r="EI82" i="9"/>
  <c r="EH82" i="9"/>
  <c r="EG82" i="9"/>
  <c r="EF82" i="9"/>
  <c r="EE82" i="9"/>
  <c r="ED82" i="9"/>
  <c r="EC82" i="9"/>
  <c r="EB82" i="9"/>
  <c r="EA82" i="9"/>
  <c r="DZ82" i="9"/>
  <c r="DY82" i="9"/>
  <c r="DX82" i="9"/>
  <c r="DW82" i="9"/>
  <c r="DV82" i="9"/>
  <c r="DU82" i="9"/>
  <c r="DT82" i="9"/>
  <c r="DS82" i="9"/>
  <c r="DR82" i="9"/>
  <c r="DQ82" i="9"/>
  <c r="DP82" i="9"/>
  <c r="DO82" i="9"/>
  <c r="DN82" i="9"/>
  <c r="DM82" i="9"/>
  <c r="DL82" i="9"/>
  <c r="DK82" i="9"/>
  <c r="DJ82" i="9"/>
  <c r="DI82" i="9"/>
  <c r="DH82" i="9"/>
  <c r="DG82" i="9"/>
  <c r="DF82" i="9"/>
  <c r="DE82" i="9"/>
  <c r="DD82" i="9"/>
  <c r="DC82" i="9"/>
  <c r="DB82" i="9"/>
  <c r="DA82" i="9"/>
  <c r="CZ82" i="9"/>
  <c r="CY82" i="9"/>
  <c r="CX82" i="9"/>
  <c r="CW82" i="9"/>
  <c r="CV82" i="9"/>
  <c r="CU82" i="9"/>
  <c r="CT82" i="9"/>
  <c r="CS82" i="9"/>
  <c r="CR82" i="9"/>
  <c r="CQ82" i="9"/>
  <c r="CP82" i="9"/>
  <c r="CO82" i="9"/>
  <c r="CN82" i="9"/>
  <c r="CM82" i="9"/>
  <c r="CL82" i="9"/>
  <c r="CK82" i="9"/>
  <c r="CJ82" i="9"/>
  <c r="CI82" i="9"/>
  <c r="CH82" i="9"/>
  <c r="CG82" i="9"/>
  <c r="CF82" i="9"/>
  <c r="CE82" i="9"/>
  <c r="CD82" i="9"/>
  <c r="CC82" i="9"/>
  <c r="CB82" i="9"/>
  <c r="CA82" i="9"/>
  <c r="BZ82" i="9"/>
  <c r="BY82" i="9"/>
  <c r="BX82" i="9"/>
  <c r="BW82" i="9"/>
  <c r="BV82" i="9"/>
  <c r="BU82" i="9"/>
  <c r="BT82" i="9"/>
  <c r="BS82" i="9"/>
  <c r="BR82" i="9"/>
  <c r="BQ82" i="9"/>
  <c r="BP82" i="9"/>
  <c r="BO82" i="9"/>
  <c r="BN82" i="9"/>
  <c r="BM82" i="9"/>
  <c r="BL82" i="9"/>
  <c r="BK82" i="9"/>
  <c r="BJ82" i="9"/>
  <c r="BI82" i="9"/>
  <c r="BH82" i="9"/>
  <c r="BG82" i="9"/>
  <c r="BF82" i="9"/>
  <c r="BE82" i="9"/>
  <c r="BD82" i="9"/>
  <c r="BC82" i="9"/>
  <c r="BB82" i="9"/>
  <c r="BA82" i="9"/>
  <c r="AZ82" i="9"/>
  <c r="AY82" i="9"/>
  <c r="AX82" i="9"/>
  <c r="AW82" i="9"/>
  <c r="AV82" i="9"/>
  <c r="AU82" i="9"/>
  <c r="AT82" i="9"/>
  <c r="AS82" i="9"/>
  <c r="AR82" i="9"/>
  <c r="AQ82" i="9"/>
  <c r="AP82" i="9"/>
  <c r="AO82" i="9"/>
  <c r="AN82" i="9"/>
  <c r="AM82" i="9"/>
  <c r="AL82" i="9"/>
  <c r="AK82" i="9"/>
  <c r="AJ82" i="9"/>
  <c r="AI82" i="9"/>
  <c r="AH82" i="9"/>
  <c r="AG82" i="9"/>
  <c r="AF82" i="9"/>
  <c r="AE82" i="9"/>
  <c r="AD82" i="9"/>
  <c r="AC82" i="9"/>
  <c r="AB82" i="9"/>
  <c r="AA82" i="9"/>
  <c r="Z82" i="9"/>
  <c r="Y82" i="9"/>
  <c r="X82" i="9"/>
  <c r="W82" i="9"/>
  <c r="V82" i="9"/>
  <c r="U82" i="9"/>
  <c r="T82" i="9"/>
  <c r="S82" i="9"/>
  <c r="R82" i="9"/>
  <c r="Q82" i="9"/>
  <c r="P82" i="9"/>
  <c r="O82" i="9"/>
  <c r="N82" i="9"/>
  <c r="M82" i="9"/>
  <c r="L82" i="9"/>
  <c r="K82" i="9"/>
  <c r="J82" i="9"/>
  <c r="I82" i="9"/>
  <c r="H82" i="9"/>
  <c r="G82" i="9"/>
  <c r="F82" i="9"/>
  <c r="E82" i="9"/>
  <c r="D82" i="9"/>
  <c r="C82" i="9"/>
  <c r="B82" i="9"/>
  <c r="UB81" i="9"/>
  <c r="UA81" i="9"/>
  <c r="TZ81" i="9"/>
  <c r="TY81" i="9"/>
  <c r="TX81" i="9"/>
  <c r="TW81" i="9"/>
  <c r="TV81" i="9"/>
  <c r="TU81" i="9"/>
  <c r="TT81" i="9"/>
  <c r="TS81" i="9"/>
  <c r="TR81" i="9"/>
  <c r="TQ81" i="9"/>
  <c r="TP81" i="9"/>
  <c r="TO81" i="9"/>
  <c r="TN81" i="9"/>
  <c r="TM81" i="9"/>
  <c r="TL81" i="9"/>
  <c r="TK81" i="9"/>
  <c r="TJ81" i="9"/>
  <c r="TI81" i="9"/>
  <c r="TH81" i="9"/>
  <c r="TG81" i="9"/>
  <c r="TF81" i="9"/>
  <c r="TE81" i="9"/>
  <c r="TD81" i="9"/>
  <c r="TC81" i="9"/>
  <c r="TB81" i="9"/>
  <c r="TA81" i="9"/>
  <c r="SZ81" i="9"/>
  <c r="SY81" i="9"/>
  <c r="SX81" i="9"/>
  <c r="SW81" i="9"/>
  <c r="SV81" i="9"/>
  <c r="SU81" i="9"/>
  <c r="ST81" i="9"/>
  <c r="SS81" i="9"/>
  <c r="SR81" i="9"/>
  <c r="SQ81" i="9"/>
  <c r="SP81" i="9"/>
  <c r="SO81" i="9"/>
  <c r="SN81" i="9"/>
  <c r="SM81" i="9"/>
  <c r="SL81" i="9"/>
  <c r="SK81" i="9"/>
  <c r="SJ81" i="9"/>
  <c r="SI81" i="9"/>
  <c r="SH81" i="9"/>
  <c r="SG81" i="9"/>
  <c r="SF81" i="9"/>
  <c r="SE81" i="9"/>
  <c r="SD81" i="9"/>
  <c r="SC81" i="9"/>
  <c r="SB81" i="9"/>
  <c r="SA81" i="9"/>
  <c r="RZ81" i="9"/>
  <c r="RY81" i="9"/>
  <c r="RX81" i="9"/>
  <c r="RW81" i="9"/>
  <c r="RV81" i="9"/>
  <c r="RU81" i="9"/>
  <c r="RT81" i="9"/>
  <c r="RS81" i="9"/>
  <c r="RR81" i="9"/>
  <c r="RQ81" i="9"/>
  <c r="RP81" i="9"/>
  <c r="RO81" i="9"/>
  <c r="RN81" i="9"/>
  <c r="RM81" i="9"/>
  <c r="RL81" i="9"/>
  <c r="RK81" i="9"/>
  <c r="RJ81" i="9"/>
  <c r="RI81" i="9"/>
  <c r="RH81" i="9"/>
  <c r="RG81" i="9"/>
  <c r="RF81" i="9"/>
  <c r="RE81" i="9"/>
  <c r="RD81" i="9"/>
  <c r="RC81" i="9"/>
  <c r="RB81" i="9"/>
  <c r="RA81" i="9"/>
  <c r="QZ81" i="9"/>
  <c r="QY81" i="9"/>
  <c r="QX81" i="9"/>
  <c r="QW81" i="9"/>
  <c r="QV81" i="9"/>
  <c r="QU81" i="9"/>
  <c r="QT81" i="9"/>
  <c r="QS81" i="9"/>
  <c r="QR81" i="9"/>
  <c r="QQ81" i="9"/>
  <c r="QP81" i="9"/>
  <c r="QO81" i="9"/>
  <c r="QN81" i="9"/>
  <c r="QM81" i="9"/>
  <c r="QL81" i="9"/>
  <c r="QK81" i="9"/>
  <c r="QJ81" i="9"/>
  <c r="QI81" i="9"/>
  <c r="QH81" i="9"/>
  <c r="QG81" i="9"/>
  <c r="QF81" i="9"/>
  <c r="QE81" i="9"/>
  <c r="QD81" i="9"/>
  <c r="QC81" i="9"/>
  <c r="QB81" i="9"/>
  <c r="QA81" i="9"/>
  <c r="PZ81" i="9"/>
  <c r="PY81" i="9"/>
  <c r="PX81" i="9"/>
  <c r="PW81" i="9"/>
  <c r="PV81" i="9"/>
  <c r="PU81" i="9"/>
  <c r="PT81" i="9"/>
  <c r="PS81" i="9"/>
  <c r="PR81" i="9"/>
  <c r="PQ81" i="9"/>
  <c r="PP81" i="9"/>
  <c r="PO81" i="9"/>
  <c r="PN81" i="9"/>
  <c r="PM81" i="9"/>
  <c r="PL81" i="9"/>
  <c r="PK81" i="9"/>
  <c r="PJ81" i="9"/>
  <c r="PI81" i="9"/>
  <c r="PH81" i="9"/>
  <c r="PG81" i="9"/>
  <c r="PF81" i="9"/>
  <c r="PE81" i="9"/>
  <c r="PD81" i="9"/>
  <c r="PC81" i="9"/>
  <c r="PB81" i="9"/>
  <c r="PA81" i="9"/>
  <c r="OZ81" i="9"/>
  <c r="OY81" i="9"/>
  <c r="OX81" i="9"/>
  <c r="OW81" i="9"/>
  <c r="OV81" i="9"/>
  <c r="OU81" i="9"/>
  <c r="OT81" i="9"/>
  <c r="OS81" i="9"/>
  <c r="OR81" i="9"/>
  <c r="OQ81" i="9"/>
  <c r="OP81" i="9"/>
  <c r="OO81" i="9"/>
  <c r="ON81" i="9"/>
  <c r="OM81" i="9"/>
  <c r="OL81" i="9"/>
  <c r="OK81" i="9"/>
  <c r="OJ81" i="9"/>
  <c r="OI81" i="9"/>
  <c r="OH81" i="9"/>
  <c r="OG81" i="9"/>
  <c r="OF81" i="9"/>
  <c r="OE81" i="9"/>
  <c r="OD81" i="9"/>
  <c r="OC81" i="9"/>
  <c r="OB81" i="9"/>
  <c r="OA81" i="9"/>
  <c r="NZ81" i="9"/>
  <c r="NY81" i="9"/>
  <c r="NX81" i="9"/>
  <c r="NW81" i="9"/>
  <c r="NV81" i="9"/>
  <c r="NU81" i="9"/>
  <c r="NT81" i="9"/>
  <c r="NS81" i="9"/>
  <c r="NR81" i="9"/>
  <c r="NQ81" i="9"/>
  <c r="NP81" i="9"/>
  <c r="NO81" i="9"/>
  <c r="NN81" i="9"/>
  <c r="NM81" i="9"/>
  <c r="NL81" i="9"/>
  <c r="NK81" i="9"/>
  <c r="NJ81" i="9"/>
  <c r="NI81" i="9"/>
  <c r="NH81" i="9"/>
  <c r="NG81" i="9"/>
  <c r="NF81" i="9"/>
  <c r="NE81" i="9"/>
  <c r="ND81" i="9"/>
  <c r="NC81" i="9"/>
  <c r="NB81" i="9"/>
  <c r="NA81" i="9"/>
  <c r="MZ81" i="9"/>
  <c r="MY81" i="9"/>
  <c r="MX81" i="9"/>
  <c r="MW81" i="9"/>
  <c r="MV81" i="9"/>
  <c r="MU81" i="9"/>
  <c r="MT81" i="9"/>
  <c r="MS81" i="9"/>
  <c r="MR81" i="9"/>
  <c r="MQ81" i="9"/>
  <c r="MP81" i="9"/>
  <c r="MO81" i="9"/>
  <c r="MN81" i="9"/>
  <c r="MM81" i="9"/>
  <c r="ML81" i="9"/>
  <c r="MK81" i="9"/>
  <c r="MJ81" i="9"/>
  <c r="MI81" i="9"/>
  <c r="MH81" i="9"/>
  <c r="MG81" i="9"/>
  <c r="MF81" i="9"/>
  <c r="ME81" i="9"/>
  <c r="MD81" i="9"/>
  <c r="MC81" i="9"/>
  <c r="MB81" i="9"/>
  <c r="MA81" i="9"/>
  <c r="LZ81" i="9"/>
  <c r="LY81" i="9"/>
  <c r="LX81" i="9"/>
  <c r="LW81" i="9"/>
  <c r="LV81" i="9"/>
  <c r="LU81" i="9"/>
  <c r="LT81" i="9"/>
  <c r="LS81" i="9"/>
  <c r="LR81" i="9"/>
  <c r="LQ81" i="9"/>
  <c r="LP81" i="9"/>
  <c r="LO81" i="9"/>
  <c r="LN81" i="9"/>
  <c r="LM81" i="9"/>
  <c r="LL81" i="9"/>
  <c r="LK81" i="9"/>
  <c r="LJ81" i="9"/>
  <c r="LI81" i="9"/>
  <c r="LH81" i="9"/>
  <c r="LG81" i="9"/>
  <c r="LF81" i="9"/>
  <c r="LE81" i="9"/>
  <c r="LD81" i="9"/>
  <c r="LC81" i="9"/>
  <c r="LB81" i="9"/>
  <c r="LA81" i="9"/>
  <c r="KZ81" i="9"/>
  <c r="KY81" i="9"/>
  <c r="KX81" i="9"/>
  <c r="KW81" i="9"/>
  <c r="KV81" i="9"/>
  <c r="KU81" i="9"/>
  <c r="KT81" i="9"/>
  <c r="KS81" i="9"/>
  <c r="KR81" i="9"/>
  <c r="KQ81" i="9"/>
  <c r="KP81" i="9"/>
  <c r="KO81" i="9"/>
  <c r="KN81" i="9"/>
  <c r="KM81" i="9"/>
  <c r="KL81" i="9"/>
  <c r="KK81" i="9"/>
  <c r="KJ81" i="9"/>
  <c r="KI81" i="9"/>
  <c r="KH81" i="9"/>
  <c r="KG81" i="9"/>
  <c r="KF81" i="9"/>
  <c r="KE81" i="9"/>
  <c r="KD81" i="9"/>
  <c r="KC81" i="9"/>
  <c r="KB81" i="9"/>
  <c r="KA81" i="9"/>
  <c r="JZ81" i="9"/>
  <c r="JY81" i="9"/>
  <c r="JX81" i="9"/>
  <c r="JW81" i="9"/>
  <c r="JV81" i="9"/>
  <c r="JU81" i="9"/>
  <c r="JT81" i="9"/>
  <c r="JS81" i="9"/>
  <c r="JR81" i="9"/>
  <c r="JQ81" i="9"/>
  <c r="JP81" i="9"/>
  <c r="JO81" i="9"/>
  <c r="JN81" i="9"/>
  <c r="JM81" i="9"/>
  <c r="JL81" i="9"/>
  <c r="JK81" i="9"/>
  <c r="JJ81" i="9"/>
  <c r="JI81" i="9"/>
  <c r="JH81" i="9"/>
  <c r="JG81" i="9"/>
  <c r="JF81" i="9"/>
  <c r="JE81" i="9"/>
  <c r="JD81" i="9"/>
  <c r="JC81" i="9"/>
  <c r="JB81" i="9"/>
  <c r="JA81" i="9"/>
  <c r="IZ81" i="9"/>
  <c r="IY81" i="9"/>
  <c r="IX81" i="9"/>
  <c r="IW81" i="9"/>
  <c r="IV81" i="9"/>
  <c r="IU81" i="9"/>
  <c r="IT81" i="9"/>
  <c r="IS81" i="9"/>
  <c r="IR81" i="9"/>
  <c r="IQ81" i="9"/>
  <c r="IP81" i="9"/>
  <c r="IO81" i="9"/>
  <c r="IN81" i="9"/>
  <c r="IM81" i="9"/>
  <c r="IL81" i="9"/>
  <c r="IK81" i="9"/>
  <c r="IJ81" i="9"/>
  <c r="II81" i="9"/>
  <c r="IH81" i="9"/>
  <c r="IG81" i="9"/>
  <c r="IF81" i="9"/>
  <c r="IE81" i="9"/>
  <c r="ID81" i="9"/>
  <c r="IC81" i="9"/>
  <c r="IB81" i="9"/>
  <c r="IA81" i="9"/>
  <c r="HZ81" i="9"/>
  <c r="HY81" i="9"/>
  <c r="HX81" i="9"/>
  <c r="HW81" i="9"/>
  <c r="HV81" i="9"/>
  <c r="HU81" i="9"/>
  <c r="HT81" i="9"/>
  <c r="HS81" i="9"/>
  <c r="HR81" i="9"/>
  <c r="HQ81" i="9"/>
  <c r="HP81" i="9"/>
  <c r="HO81" i="9"/>
  <c r="HN81" i="9"/>
  <c r="HM81" i="9"/>
  <c r="HL81" i="9"/>
  <c r="HK81" i="9"/>
  <c r="HJ81" i="9"/>
  <c r="HI81" i="9"/>
  <c r="HH81" i="9"/>
  <c r="HG81" i="9"/>
  <c r="HF81" i="9"/>
  <c r="HE81" i="9"/>
  <c r="HD81" i="9"/>
  <c r="HC81" i="9"/>
  <c r="HB81" i="9"/>
  <c r="HA81" i="9"/>
  <c r="GZ81" i="9"/>
  <c r="GY81" i="9"/>
  <c r="GX81" i="9"/>
  <c r="GW81" i="9"/>
  <c r="GV81" i="9"/>
  <c r="GU81" i="9"/>
  <c r="GT81" i="9"/>
  <c r="GS81" i="9"/>
  <c r="GR81" i="9"/>
  <c r="GQ81" i="9"/>
  <c r="GP81" i="9"/>
  <c r="GO81" i="9"/>
  <c r="GN81" i="9"/>
  <c r="GM81" i="9"/>
  <c r="GL81" i="9"/>
  <c r="GK81" i="9"/>
  <c r="GJ81" i="9"/>
  <c r="GI81" i="9"/>
  <c r="GH81" i="9"/>
  <c r="GG81" i="9"/>
  <c r="GF81" i="9"/>
  <c r="GE81" i="9"/>
  <c r="GD81" i="9"/>
  <c r="GC81" i="9"/>
  <c r="GB81" i="9"/>
  <c r="GA81" i="9"/>
  <c r="FZ81" i="9"/>
  <c r="FY81" i="9"/>
  <c r="FX81" i="9"/>
  <c r="FW81" i="9"/>
  <c r="FV81" i="9"/>
  <c r="FU81" i="9"/>
  <c r="FT81" i="9"/>
  <c r="FS81" i="9"/>
  <c r="FR81" i="9"/>
  <c r="FQ81" i="9"/>
  <c r="FP81" i="9"/>
  <c r="FO81" i="9"/>
  <c r="FN81" i="9"/>
  <c r="FM81" i="9"/>
  <c r="FL81" i="9"/>
  <c r="FK81" i="9"/>
  <c r="FJ81" i="9"/>
  <c r="FI81" i="9"/>
  <c r="FH81" i="9"/>
  <c r="FG81" i="9"/>
  <c r="FF81" i="9"/>
  <c r="FE81" i="9"/>
  <c r="FD81" i="9"/>
  <c r="FC81" i="9"/>
  <c r="FB81" i="9"/>
  <c r="FA81" i="9"/>
  <c r="EZ81" i="9"/>
  <c r="EY81" i="9"/>
  <c r="EX81" i="9"/>
  <c r="EW81" i="9"/>
  <c r="EV81" i="9"/>
  <c r="EU81" i="9"/>
  <c r="ET81" i="9"/>
  <c r="ES81" i="9"/>
  <c r="ER81" i="9"/>
  <c r="EQ81" i="9"/>
  <c r="EP81" i="9"/>
  <c r="EO81" i="9"/>
  <c r="EN81" i="9"/>
  <c r="EM81" i="9"/>
  <c r="EL81" i="9"/>
  <c r="EK81" i="9"/>
  <c r="EJ81" i="9"/>
  <c r="EI81" i="9"/>
  <c r="EH81" i="9"/>
  <c r="EG81" i="9"/>
  <c r="EF81" i="9"/>
  <c r="EE81" i="9"/>
  <c r="ED81" i="9"/>
  <c r="EC81" i="9"/>
  <c r="EB81" i="9"/>
  <c r="EA81" i="9"/>
  <c r="DZ81" i="9"/>
  <c r="DY81" i="9"/>
  <c r="DX81" i="9"/>
  <c r="DW81" i="9"/>
  <c r="DV81" i="9"/>
  <c r="DU81" i="9"/>
  <c r="DT81" i="9"/>
  <c r="DS81" i="9"/>
  <c r="DR81" i="9"/>
  <c r="DQ81" i="9"/>
  <c r="DP81" i="9"/>
  <c r="DO81" i="9"/>
  <c r="DN81" i="9"/>
  <c r="DM81" i="9"/>
  <c r="DL81" i="9"/>
  <c r="DK81" i="9"/>
  <c r="DJ81" i="9"/>
  <c r="DI81" i="9"/>
  <c r="DH81" i="9"/>
  <c r="DG81" i="9"/>
  <c r="DF81" i="9"/>
  <c r="DE81" i="9"/>
  <c r="DD81" i="9"/>
  <c r="DC81" i="9"/>
  <c r="DB81" i="9"/>
  <c r="DA81" i="9"/>
  <c r="CZ81" i="9"/>
  <c r="CY81" i="9"/>
  <c r="CX81" i="9"/>
  <c r="CW81" i="9"/>
  <c r="CV81" i="9"/>
  <c r="CU81" i="9"/>
  <c r="CT81" i="9"/>
  <c r="CS81" i="9"/>
  <c r="CR81" i="9"/>
  <c r="CQ81" i="9"/>
  <c r="CP81" i="9"/>
  <c r="CO81" i="9"/>
  <c r="CN81" i="9"/>
  <c r="CM81" i="9"/>
  <c r="CL81" i="9"/>
  <c r="CK81" i="9"/>
  <c r="CJ81" i="9"/>
  <c r="CI81" i="9"/>
  <c r="CH81" i="9"/>
  <c r="CG81" i="9"/>
  <c r="CF81" i="9"/>
  <c r="CE81" i="9"/>
  <c r="CD81" i="9"/>
  <c r="CC81" i="9"/>
  <c r="CB81" i="9"/>
  <c r="CA81" i="9"/>
  <c r="BZ81" i="9"/>
  <c r="BY81" i="9"/>
  <c r="BX81" i="9"/>
  <c r="BW81" i="9"/>
  <c r="BV81" i="9"/>
  <c r="BU81" i="9"/>
  <c r="BT81" i="9"/>
  <c r="BS81" i="9"/>
  <c r="BR81" i="9"/>
  <c r="BQ81" i="9"/>
  <c r="BP81" i="9"/>
  <c r="BO81" i="9"/>
  <c r="BN81" i="9"/>
  <c r="BM81" i="9"/>
  <c r="BL81" i="9"/>
  <c r="BK81" i="9"/>
  <c r="BJ81" i="9"/>
  <c r="BI81" i="9"/>
  <c r="BH81" i="9"/>
  <c r="BG81" i="9"/>
  <c r="BF81" i="9"/>
  <c r="BE81" i="9"/>
  <c r="BD81" i="9"/>
  <c r="BC81" i="9"/>
  <c r="BB81" i="9"/>
  <c r="BA81" i="9"/>
  <c r="AZ81" i="9"/>
  <c r="AY81" i="9"/>
  <c r="AX81" i="9"/>
  <c r="AW81" i="9"/>
  <c r="AV81" i="9"/>
  <c r="AU81" i="9"/>
  <c r="AT81" i="9"/>
  <c r="AS81" i="9"/>
  <c r="AR81" i="9"/>
  <c r="AQ81" i="9"/>
  <c r="AP81" i="9"/>
  <c r="AO81" i="9"/>
  <c r="AN81" i="9"/>
  <c r="AM81" i="9"/>
  <c r="AL81" i="9"/>
  <c r="AK81" i="9"/>
  <c r="AJ81" i="9"/>
  <c r="AI81" i="9"/>
  <c r="AH81" i="9"/>
  <c r="AG81" i="9"/>
  <c r="AF81" i="9"/>
  <c r="AE81" i="9"/>
  <c r="AD81" i="9"/>
  <c r="AC81" i="9"/>
  <c r="AB81" i="9"/>
  <c r="AA81" i="9"/>
  <c r="Z81" i="9"/>
  <c r="Y81" i="9"/>
  <c r="X81" i="9"/>
  <c r="W81" i="9"/>
  <c r="V81" i="9"/>
  <c r="U81" i="9"/>
  <c r="T81" i="9"/>
  <c r="S81" i="9"/>
  <c r="R81" i="9"/>
  <c r="Q81" i="9"/>
  <c r="P81" i="9"/>
  <c r="O81" i="9"/>
  <c r="N81" i="9"/>
  <c r="M81" i="9"/>
  <c r="L81" i="9"/>
  <c r="K81" i="9"/>
  <c r="J81" i="9"/>
  <c r="I81" i="9"/>
  <c r="H81" i="9"/>
  <c r="G81" i="9"/>
  <c r="F81" i="9"/>
  <c r="E81" i="9"/>
  <c r="D81" i="9"/>
  <c r="C81" i="9"/>
  <c r="B81" i="9"/>
  <c r="UB80" i="9"/>
  <c r="UA80" i="9"/>
  <c r="TZ80" i="9"/>
  <c r="TY80" i="9"/>
  <c r="TX80" i="9"/>
  <c r="TW80" i="9"/>
  <c r="TV80" i="9"/>
  <c r="TU80" i="9"/>
  <c r="TT80" i="9"/>
  <c r="TS80" i="9"/>
  <c r="TR80" i="9"/>
  <c r="TQ80" i="9"/>
  <c r="TP80" i="9"/>
  <c r="TO80" i="9"/>
  <c r="TN80" i="9"/>
  <c r="TM80" i="9"/>
  <c r="TL80" i="9"/>
  <c r="TK80" i="9"/>
  <c r="TJ80" i="9"/>
  <c r="TI80" i="9"/>
  <c r="TH80" i="9"/>
  <c r="TG80" i="9"/>
  <c r="TF80" i="9"/>
  <c r="TE80" i="9"/>
  <c r="TD80" i="9"/>
  <c r="TC80" i="9"/>
  <c r="TB80" i="9"/>
  <c r="TA80" i="9"/>
  <c r="SZ80" i="9"/>
  <c r="SY80" i="9"/>
  <c r="SX80" i="9"/>
  <c r="SW80" i="9"/>
  <c r="SV80" i="9"/>
  <c r="SU80" i="9"/>
  <c r="ST80" i="9"/>
  <c r="SS80" i="9"/>
  <c r="SR80" i="9"/>
  <c r="SQ80" i="9"/>
  <c r="SP80" i="9"/>
  <c r="SO80" i="9"/>
  <c r="SN80" i="9"/>
  <c r="SM80" i="9"/>
  <c r="SL80" i="9"/>
  <c r="SK80" i="9"/>
  <c r="SJ80" i="9"/>
  <c r="SI80" i="9"/>
  <c r="SH80" i="9"/>
  <c r="SG80" i="9"/>
  <c r="SF80" i="9"/>
  <c r="SE80" i="9"/>
  <c r="SD80" i="9"/>
  <c r="SC80" i="9"/>
  <c r="SB80" i="9"/>
  <c r="SA80" i="9"/>
  <c r="RZ80" i="9"/>
  <c r="RY80" i="9"/>
  <c r="RX80" i="9"/>
  <c r="RW80" i="9"/>
  <c r="RV80" i="9"/>
  <c r="RU80" i="9"/>
  <c r="RT80" i="9"/>
  <c r="RS80" i="9"/>
  <c r="RR80" i="9"/>
  <c r="RQ80" i="9"/>
  <c r="RP80" i="9"/>
  <c r="RO80" i="9"/>
  <c r="RN80" i="9"/>
  <c r="RM80" i="9"/>
  <c r="RL80" i="9"/>
  <c r="RK80" i="9"/>
  <c r="RJ80" i="9"/>
  <c r="RI80" i="9"/>
  <c r="RH80" i="9"/>
  <c r="RG80" i="9"/>
  <c r="RF80" i="9"/>
  <c r="RE80" i="9"/>
  <c r="RD80" i="9"/>
  <c r="RC80" i="9"/>
  <c r="RB80" i="9"/>
  <c r="RA80" i="9"/>
  <c r="QZ80" i="9"/>
  <c r="QY80" i="9"/>
  <c r="QX80" i="9"/>
  <c r="QW80" i="9"/>
  <c r="QV80" i="9"/>
  <c r="QU80" i="9"/>
  <c r="QT80" i="9"/>
  <c r="QS80" i="9"/>
  <c r="QR80" i="9"/>
  <c r="QQ80" i="9"/>
  <c r="QP80" i="9"/>
  <c r="QO80" i="9"/>
  <c r="QN80" i="9"/>
  <c r="QM80" i="9"/>
  <c r="QL80" i="9"/>
  <c r="QK80" i="9"/>
  <c r="QJ80" i="9"/>
  <c r="QI80" i="9"/>
  <c r="QH80" i="9"/>
  <c r="QG80" i="9"/>
  <c r="QF80" i="9"/>
  <c r="QE80" i="9"/>
  <c r="QD80" i="9"/>
  <c r="QC80" i="9"/>
  <c r="QB80" i="9"/>
  <c r="QA80" i="9"/>
  <c r="PZ80" i="9"/>
  <c r="PY80" i="9"/>
  <c r="PX80" i="9"/>
  <c r="PW80" i="9"/>
  <c r="PV80" i="9"/>
  <c r="PU80" i="9"/>
  <c r="PT80" i="9"/>
  <c r="PS80" i="9"/>
  <c r="PR80" i="9"/>
  <c r="PQ80" i="9"/>
  <c r="PP80" i="9"/>
  <c r="PO80" i="9"/>
  <c r="PN80" i="9"/>
  <c r="PM80" i="9"/>
  <c r="PL80" i="9"/>
  <c r="PK80" i="9"/>
  <c r="PJ80" i="9"/>
  <c r="PI80" i="9"/>
  <c r="PH80" i="9"/>
  <c r="PG80" i="9"/>
  <c r="PF80" i="9"/>
  <c r="PE80" i="9"/>
  <c r="PD80" i="9"/>
  <c r="PC80" i="9"/>
  <c r="PB80" i="9"/>
  <c r="PA80" i="9"/>
  <c r="OZ80" i="9"/>
  <c r="OY80" i="9"/>
  <c r="OX80" i="9"/>
  <c r="OW80" i="9"/>
  <c r="OV80" i="9"/>
  <c r="OU80" i="9"/>
  <c r="OT80" i="9"/>
  <c r="OS80" i="9"/>
  <c r="OR80" i="9"/>
  <c r="OQ80" i="9"/>
  <c r="OP80" i="9"/>
  <c r="OO80" i="9"/>
  <c r="ON80" i="9"/>
  <c r="OM80" i="9"/>
  <c r="OL80" i="9"/>
  <c r="OK80" i="9"/>
  <c r="OJ80" i="9"/>
  <c r="OI80" i="9"/>
  <c r="OH80" i="9"/>
  <c r="OG80" i="9"/>
  <c r="OF80" i="9"/>
  <c r="OE80" i="9"/>
  <c r="OD80" i="9"/>
  <c r="OC80" i="9"/>
  <c r="OB80" i="9"/>
  <c r="OA80" i="9"/>
  <c r="NZ80" i="9"/>
  <c r="NY80" i="9"/>
  <c r="NX80" i="9"/>
  <c r="NW80" i="9"/>
  <c r="NV80" i="9"/>
  <c r="NU80" i="9"/>
  <c r="NT80" i="9"/>
  <c r="NS80" i="9"/>
  <c r="NR80" i="9"/>
  <c r="NQ80" i="9"/>
  <c r="NP80" i="9"/>
  <c r="NO80" i="9"/>
  <c r="NN80" i="9"/>
  <c r="NM80" i="9"/>
  <c r="NL80" i="9"/>
  <c r="NK80" i="9"/>
  <c r="NJ80" i="9"/>
  <c r="NI80" i="9"/>
  <c r="NH80" i="9"/>
  <c r="NG80" i="9"/>
  <c r="NF80" i="9"/>
  <c r="NE80" i="9"/>
  <c r="ND80" i="9"/>
  <c r="NC80" i="9"/>
  <c r="NB80" i="9"/>
  <c r="NA80" i="9"/>
  <c r="MZ80" i="9"/>
  <c r="MY80" i="9"/>
  <c r="MX80" i="9"/>
  <c r="MW80" i="9"/>
  <c r="MV80" i="9"/>
  <c r="MU80" i="9"/>
  <c r="MT80" i="9"/>
  <c r="MS80" i="9"/>
  <c r="MR80" i="9"/>
  <c r="MQ80" i="9"/>
  <c r="MP80" i="9"/>
  <c r="MO80" i="9"/>
  <c r="MN80" i="9"/>
  <c r="MM80" i="9"/>
  <c r="ML80" i="9"/>
  <c r="MK80" i="9"/>
  <c r="MJ80" i="9"/>
  <c r="MI80" i="9"/>
  <c r="MH80" i="9"/>
  <c r="MG80" i="9"/>
  <c r="MF80" i="9"/>
  <c r="ME80" i="9"/>
  <c r="MD80" i="9"/>
  <c r="MC80" i="9"/>
  <c r="MB80" i="9"/>
  <c r="MA80" i="9"/>
  <c r="LZ80" i="9"/>
  <c r="LY80" i="9"/>
  <c r="LX80" i="9"/>
  <c r="LW80" i="9"/>
  <c r="LV80" i="9"/>
  <c r="LU80" i="9"/>
  <c r="LT80" i="9"/>
  <c r="LS80" i="9"/>
  <c r="LR80" i="9"/>
  <c r="LQ80" i="9"/>
  <c r="LP80" i="9"/>
  <c r="LO80" i="9"/>
  <c r="LN80" i="9"/>
  <c r="LM80" i="9"/>
  <c r="LL80" i="9"/>
  <c r="LK80" i="9"/>
  <c r="LJ80" i="9"/>
  <c r="LI80" i="9"/>
  <c r="LH80" i="9"/>
  <c r="LG80" i="9"/>
  <c r="LF80" i="9"/>
  <c r="LE80" i="9"/>
  <c r="LD80" i="9"/>
  <c r="LC80" i="9"/>
  <c r="LB80" i="9"/>
  <c r="LA80" i="9"/>
  <c r="KZ80" i="9"/>
  <c r="KY80" i="9"/>
  <c r="KX80" i="9"/>
  <c r="KW80" i="9"/>
  <c r="KV80" i="9"/>
  <c r="KU80" i="9"/>
  <c r="KT80" i="9"/>
  <c r="KS80" i="9"/>
  <c r="KR80" i="9"/>
  <c r="KQ80" i="9"/>
  <c r="KP80" i="9"/>
  <c r="KO80" i="9"/>
  <c r="KN80" i="9"/>
  <c r="KM80" i="9"/>
  <c r="KL80" i="9"/>
  <c r="KK80" i="9"/>
  <c r="KJ80" i="9"/>
  <c r="KI80" i="9"/>
  <c r="KH80" i="9"/>
  <c r="KG80" i="9"/>
  <c r="KF80" i="9"/>
  <c r="KE80" i="9"/>
  <c r="KD80" i="9"/>
  <c r="KC80" i="9"/>
  <c r="KB80" i="9"/>
  <c r="KA80" i="9"/>
  <c r="JZ80" i="9"/>
  <c r="JY80" i="9"/>
  <c r="JX80" i="9"/>
  <c r="JW80" i="9"/>
  <c r="JV80" i="9"/>
  <c r="JU80" i="9"/>
  <c r="JT80" i="9"/>
  <c r="JS80" i="9"/>
  <c r="JR80" i="9"/>
  <c r="JQ80" i="9"/>
  <c r="JP80" i="9"/>
  <c r="JO80" i="9"/>
  <c r="JN80" i="9"/>
  <c r="JM80" i="9"/>
  <c r="JL80" i="9"/>
  <c r="JK80" i="9"/>
  <c r="JJ80" i="9"/>
  <c r="JI80" i="9"/>
  <c r="JH80" i="9"/>
  <c r="JG80" i="9"/>
  <c r="JF80" i="9"/>
  <c r="JE80" i="9"/>
  <c r="JD80" i="9"/>
  <c r="JC80" i="9"/>
  <c r="JB80" i="9"/>
  <c r="JA80" i="9"/>
  <c r="IZ80" i="9"/>
  <c r="IY80" i="9"/>
  <c r="IX80" i="9"/>
  <c r="IW80" i="9"/>
  <c r="IV80" i="9"/>
  <c r="IU80" i="9"/>
  <c r="IT80" i="9"/>
  <c r="IS80" i="9"/>
  <c r="IR80" i="9"/>
  <c r="IQ80" i="9"/>
  <c r="IP80" i="9"/>
  <c r="IO80" i="9"/>
  <c r="IN80" i="9"/>
  <c r="IM80" i="9"/>
  <c r="IL80" i="9"/>
  <c r="IK80" i="9"/>
  <c r="IJ80" i="9"/>
  <c r="II80" i="9"/>
  <c r="IH80" i="9"/>
  <c r="IG80" i="9"/>
  <c r="IF80" i="9"/>
  <c r="IE80" i="9"/>
  <c r="ID80" i="9"/>
  <c r="IC80" i="9"/>
  <c r="IB80" i="9"/>
  <c r="IA80" i="9"/>
  <c r="HZ80" i="9"/>
  <c r="HY80" i="9"/>
  <c r="HX80" i="9"/>
  <c r="HW80" i="9"/>
  <c r="HV80" i="9"/>
  <c r="HU80" i="9"/>
  <c r="HT80" i="9"/>
  <c r="HS80" i="9"/>
  <c r="HR80" i="9"/>
  <c r="HQ80" i="9"/>
  <c r="HP80" i="9"/>
  <c r="HO80" i="9"/>
  <c r="HN80" i="9"/>
  <c r="HM80" i="9"/>
  <c r="HL80" i="9"/>
  <c r="HK80" i="9"/>
  <c r="HJ80" i="9"/>
  <c r="HI80" i="9"/>
  <c r="HH80" i="9"/>
  <c r="HG80" i="9"/>
  <c r="HF80" i="9"/>
  <c r="HE80" i="9"/>
  <c r="HD80" i="9"/>
  <c r="HC80" i="9"/>
  <c r="HB80" i="9"/>
  <c r="HA80" i="9"/>
  <c r="GZ80" i="9"/>
  <c r="GY80" i="9"/>
  <c r="GX80" i="9"/>
  <c r="GW80" i="9"/>
  <c r="GV80" i="9"/>
  <c r="GU80" i="9"/>
  <c r="GT80" i="9"/>
  <c r="GS80" i="9"/>
  <c r="GR80" i="9"/>
  <c r="GQ80" i="9"/>
  <c r="GP80" i="9"/>
  <c r="GO80" i="9"/>
  <c r="GN80" i="9"/>
  <c r="GM80" i="9"/>
  <c r="GL80" i="9"/>
  <c r="GK80" i="9"/>
  <c r="GJ80" i="9"/>
  <c r="GI80" i="9"/>
  <c r="GH80" i="9"/>
  <c r="GG80" i="9"/>
  <c r="GF80" i="9"/>
  <c r="GE80" i="9"/>
  <c r="GD80" i="9"/>
  <c r="GC80" i="9"/>
  <c r="GB80" i="9"/>
  <c r="GA80" i="9"/>
  <c r="FZ80" i="9"/>
  <c r="FY80" i="9"/>
  <c r="FX80" i="9"/>
  <c r="FW80" i="9"/>
  <c r="FV80" i="9"/>
  <c r="FU80" i="9"/>
  <c r="FT80" i="9"/>
  <c r="FS80" i="9"/>
  <c r="FR80" i="9"/>
  <c r="FQ80" i="9"/>
  <c r="FP80" i="9"/>
  <c r="FO80" i="9"/>
  <c r="FN80" i="9"/>
  <c r="FM80" i="9"/>
  <c r="FL80" i="9"/>
  <c r="FK80" i="9"/>
  <c r="FJ80" i="9"/>
  <c r="FI80" i="9"/>
  <c r="FH80" i="9"/>
  <c r="FG80" i="9"/>
  <c r="FF80" i="9"/>
  <c r="FE80" i="9"/>
  <c r="FD80" i="9"/>
  <c r="FC80" i="9"/>
  <c r="FB80" i="9"/>
  <c r="FA80" i="9"/>
  <c r="EZ80" i="9"/>
  <c r="EY80" i="9"/>
  <c r="EX80" i="9"/>
  <c r="EW80" i="9"/>
  <c r="EV80" i="9"/>
  <c r="EU80" i="9"/>
  <c r="ET80" i="9"/>
  <c r="ES80" i="9"/>
  <c r="ER80" i="9"/>
  <c r="EQ80" i="9"/>
  <c r="EP80" i="9"/>
  <c r="EO80" i="9"/>
  <c r="EN80" i="9"/>
  <c r="EM80" i="9"/>
  <c r="EL80" i="9"/>
  <c r="EK80" i="9"/>
  <c r="EJ80" i="9"/>
  <c r="EI80" i="9"/>
  <c r="EH80" i="9"/>
  <c r="EG80" i="9"/>
  <c r="EF80" i="9"/>
  <c r="EE80" i="9"/>
  <c r="ED80" i="9"/>
  <c r="EC80" i="9"/>
  <c r="EB80" i="9"/>
  <c r="EA80" i="9"/>
  <c r="DZ80" i="9"/>
  <c r="DY80" i="9"/>
  <c r="DX80" i="9"/>
  <c r="DW80" i="9"/>
  <c r="DV80" i="9"/>
  <c r="DU80" i="9"/>
  <c r="DT80" i="9"/>
  <c r="DS80" i="9"/>
  <c r="DR80" i="9"/>
  <c r="DQ80" i="9"/>
  <c r="DP80" i="9"/>
  <c r="DO80" i="9"/>
  <c r="DN80" i="9"/>
  <c r="DM80" i="9"/>
  <c r="DL80" i="9"/>
  <c r="DK80" i="9"/>
  <c r="DJ80" i="9"/>
  <c r="DI80" i="9"/>
  <c r="DH80" i="9"/>
  <c r="DG80" i="9"/>
  <c r="DF80" i="9"/>
  <c r="DE80" i="9"/>
  <c r="DD80" i="9"/>
  <c r="DC80" i="9"/>
  <c r="DB80" i="9"/>
  <c r="DA80" i="9"/>
  <c r="CZ80" i="9"/>
  <c r="CY80" i="9"/>
  <c r="CX80" i="9"/>
  <c r="CW80" i="9"/>
  <c r="CV80" i="9"/>
  <c r="CU80" i="9"/>
  <c r="CT80" i="9"/>
  <c r="CS80" i="9"/>
  <c r="CR80" i="9"/>
  <c r="CQ80" i="9"/>
  <c r="CP80" i="9"/>
  <c r="CO80" i="9"/>
  <c r="CN80" i="9"/>
  <c r="CM80" i="9"/>
  <c r="CL80" i="9"/>
  <c r="CK80" i="9"/>
  <c r="CJ80" i="9"/>
  <c r="CI80" i="9"/>
  <c r="CH80" i="9"/>
  <c r="CG80" i="9"/>
  <c r="CF80" i="9"/>
  <c r="CE80" i="9"/>
  <c r="CD80" i="9"/>
  <c r="CC80" i="9"/>
  <c r="CB80" i="9"/>
  <c r="CA80" i="9"/>
  <c r="BZ80" i="9"/>
  <c r="BY80" i="9"/>
  <c r="BX80" i="9"/>
  <c r="BW80" i="9"/>
  <c r="BV80" i="9"/>
  <c r="BU80" i="9"/>
  <c r="BT80" i="9"/>
  <c r="BS80" i="9"/>
  <c r="BR80" i="9"/>
  <c r="BQ80" i="9"/>
  <c r="BP80" i="9"/>
  <c r="BO80" i="9"/>
  <c r="BN80" i="9"/>
  <c r="BM80" i="9"/>
  <c r="BL80" i="9"/>
  <c r="BK80" i="9"/>
  <c r="BJ80" i="9"/>
  <c r="BI80" i="9"/>
  <c r="BH80" i="9"/>
  <c r="BG80" i="9"/>
  <c r="BF80" i="9"/>
  <c r="BE80" i="9"/>
  <c r="BD80" i="9"/>
  <c r="BC80" i="9"/>
  <c r="BB80" i="9"/>
  <c r="BA80" i="9"/>
  <c r="AZ80" i="9"/>
  <c r="AY80" i="9"/>
  <c r="AX80" i="9"/>
  <c r="AW80" i="9"/>
  <c r="AV80" i="9"/>
  <c r="AU80" i="9"/>
  <c r="AT80" i="9"/>
  <c r="AS80" i="9"/>
  <c r="AR80" i="9"/>
  <c r="AQ80" i="9"/>
  <c r="AP80" i="9"/>
  <c r="AO80" i="9"/>
  <c r="AN80" i="9"/>
  <c r="AM80" i="9"/>
  <c r="AL80" i="9"/>
  <c r="AK80" i="9"/>
  <c r="AJ80" i="9"/>
  <c r="AI80" i="9"/>
  <c r="AH80" i="9"/>
  <c r="AG80" i="9"/>
  <c r="AF80" i="9"/>
  <c r="AE80" i="9"/>
  <c r="AD80" i="9"/>
  <c r="AC80" i="9"/>
  <c r="AB80" i="9"/>
  <c r="AA80" i="9"/>
  <c r="Z80" i="9"/>
  <c r="Y80" i="9"/>
  <c r="X80" i="9"/>
  <c r="W80" i="9"/>
  <c r="V80" i="9"/>
  <c r="U80" i="9"/>
  <c r="T80" i="9"/>
  <c r="S80" i="9"/>
  <c r="R80" i="9"/>
  <c r="Q80" i="9"/>
  <c r="P80" i="9"/>
  <c r="O80" i="9"/>
  <c r="N80" i="9"/>
  <c r="M80" i="9"/>
  <c r="L80" i="9"/>
  <c r="K80" i="9"/>
  <c r="J80" i="9"/>
  <c r="I80" i="9"/>
  <c r="H80" i="9"/>
  <c r="G80" i="9"/>
  <c r="F80" i="9"/>
  <c r="E80" i="9"/>
  <c r="D80" i="9"/>
  <c r="C80" i="9"/>
  <c r="B80" i="9"/>
  <c r="UB79" i="9"/>
  <c r="UA79" i="9"/>
  <c r="TZ79" i="9"/>
  <c r="TY79" i="9"/>
  <c r="TX79" i="9"/>
  <c r="TW79" i="9"/>
  <c r="TV79" i="9"/>
  <c r="TU79" i="9"/>
  <c r="TT79" i="9"/>
  <c r="TS79" i="9"/>
  <c r="TR79" i="9"/>
  <c r="TQ79" i="9"/>
  <c r="TP79" i="9"/>
  <c r="TO79" i="9"/>
  <c r="TN79" i="9"/>
  <c r="TM79" i="9"/>
  <c r="TL79" i="9"/>
  <c r="TK79" i="9"/>
  <c r="TJ79" i="9"/>
  <c r="TI79" i="9"/>
  <c r="TH79" i="9"/>
  <c r="TG79" i="9"/>
  <c r="TF79" i="9"/>
  <c r="TE79" i="9"/>
  <c r="TD79" i="9"/>
  <c r="TC79" i="9"/>
  <c r="TB79" i="9"/>
  <c r="TA79" i="9"/>
  <c r="SZ79" i="9"/>
  <c r="SY79" i="9"/>
  <c r="SX79" i="9"/>
  <c r="SW79" i="9"/>
  <c r="SV79" i="9"/>
  <c r="SU79" i="9"/>
  <c r="ST79" i="9"/>
  <c r="SS79" i="9"/>
  <c r="SR79" i="9"/>
  <c r="SQ79" i="9"/>
  <c r="SP79" i="9"/>
  <c r="SO79" i="9"/>
  <c r="SN79" i="9"/>
  <c r="SM79" i="9"/>
  <c r="SL79" i="9"/>
  <c r="SK79" i="9"/>
  <c r="SJ79" i="9"/>
  <c r="SI79" i="9"/>
  <c r="SH79" i="9"/>
  <c r="SG79" i="9"/>
  <c r="SF79" i="9"/>
  <c r="SE79" i="9"/>
  <c r="SD79" i="9"/>
  <c r="SC79" i="9"/>
  <c r="SB79" i="9"/>
  <c r="SA79" i="9"/>
  <c r="RZ79" i="9"/>
  <c r="RY79" i="9"/>
  <c r="RX79" i="9"/>
  <c r="RW79" i="9"/>
  <c r="RV79" i="9"/>
  <c r="RU79" i="9"/>
  <c r="RT79" i="9"/>
  <c r="RS79" i="9"/>
  <c r="RR79" i="9"/>
  <c r="RQ79" i="9"/>
  <c r="RP79" i="9"/>
  <c r="RO79" i="9"/>
  <c r="RN79" i="9"/>
  <c r="RM79" i="9"/>
  <c r="RL79" i="9"/>
  <c r="RK79" i="9"/>
  <c r="RJ79" i="9"/>
  <c r="RI79" i="9"/>
  <c r="RH79" i="9"/>
  <c r="RG79" i="9"/>
  <c r="RF79" i="9"/>
  <c r="RE79" i="9"/>
  <c r="RD79" i="9"/>
  <c r="RC79" i="9"/>
  <c r="RB79" i="9"/>
  <c r="RA79" i="9"/>
  <c r="QZ79" i="9"/>
  <c r="QY79" i="9"/>
  <c r="QX79" i="9"/>
  <c r="QW79" i="9"/>
  <c r="QV79" i="9"/>
  <c r="QU79" i="9"/>
  <c r="QT79" i="9"/>
  <c r="QS79" i="9"/>
  <c r="QR79" i="9"/>
  <c r="QQ79" i="9"/>
  <c r="QP79" i="9"/>
  <c r="QO79" i="9"/>
  <c r="QN79" i="9"/>
  <c r="QM79" i="9"/>
  <c r="QL79" i="9"/>
  <c r="QK79" i="9"/>
  <c r="QJ79" i="9"/>
  <c r="QI79" i="9"/>
  <c r="QH79" i="9"/>
  <c r="QG79" i="9"/>
  <c r="QF79" i="9"/>
  <c r="QE79" i="9"/>
  <c r="QD79" i="9"/>
  <c r="QC79" i="9"/>
  <c r="QB79" i="9"/>
  <c r="QA79" i="9"/>
  <c r="PZ79" i="9"/>
  <c r="PY79" i="9"/>
  <c r="PX79" i="9"/>
  <c r="PW79" i="9"/>
  <c r="PV79" i="9"/>
  <c r="PU79" i="9"/>
  <c r="PT79" i="9"/>
  <c r="PS79" i="9"/>
  <c r="PR79" i="9"/>
  <c r="PQ79" i="9"/>
  <c r="PP79" i="9"/>
  <c r="PO79" i="9"/>
  <c r="PN79" i="9"/>
  <c r="PM79" i="9"/>
  <c r="PL79" i="9"/>
  <c r="PK79" i="9"/>
  <c r="PJ79" i="9"/>
  <c r="PI79" i="9"/>
  <c r="PH79" i="9"/>
  <c r="PG79" i="9"/>
  <c r="PF79" i="9"/>
  <c r="PE79" i="9"/>
  <c r="PD79" i="9"/>
  <c r="PC79" i="9"/>
  <c r="PB79" i="9"/>
  <c r="PA79" i="9"/>
  <c r="OZ79" i="9"/>
  <c r="OY79" i="9"/>
  <c r="OX79" i="9"/>
  <c r="OW79" i="9"/>
  <c r="OV79" i="9"/>
  <c r="OU79" i="9"/>
  <c r="OT79" i="9"/>
  <c r="OS79" i="9"/>
  <c r="OR79" i="9"/>
  <c r="OQ79" i="9"/>
  <c r="OP79" i="9"/>
  <c r="OO79" i="9"/>
  <c r="ON79" i="9"/>
  <c r="OM79" i="9"/>
  <c r="OL79" i="9"/>
  <c r="OK79" i="9"/>
  <c r="OJ79" i="9"/>
  <c r="OI79" i="9"/>
  <c r="OH79" i="9"/>
  <c r="OG79" i="9"/>
  <c r="OF79" i="9"/>
  <c r="OE79" i="9"/>
  <c r="OD79" i="9"/>
  <c r="OC79" i="9"/>
  <c r="OB79" i="9"/>
  <c r="OA79" i="9"/>
  <c r="NZ79" i="9"/>
  <c r="NY79" i="9"/>
  <c r="NX79" i="9"/>
  <c r="NW79" i="9"/>
  <c r="NV79" i="9"/>
  <c r="NU79" i="9"/>
  <c r="NT79" i="9"/>
  <c r="NS79" i="9"/>
  <c r="NR79" i="9"/>
  <c r="NQ79" i="9"/>
  <c r="NP79" i="9"/>
  <c r="NO79" i="9"/>
  <c r="NN79" i="9"/>
  <c r="NM79" i="9"/>
  <c r="NL79" i="9"/>
  <c r="NK79" i="9"/>
  <c r="NJ79" i="9"/>
  <c r="NI79" i="9"/>
  <c r="NH79" i="9"/>
  <c r="NG79" i="9"/>
  <c r="NF79" i="9"/>
  <c r="NE79" i="9"/>
  <c r="ND79" i="9"/>
  <c r="NC79" i="9"/>
  <c r="NB79" i="9"/>
  <c r="NA79" i="9"/>
  <c r="MZ79" i="9"/>
  <c r="MY79" i="9"/>
  <c r="MX79" i="9"/>
  <c r="MW79" i="9"/>
  <c r="MV79" i="9"/>
  <c r="MU79" i="9"/>
  <c r="MT79" i="9"/>
  <c r="MS79" i="9"/>
  <c r="MR79" i="9"/>
  <c r="MQ79" i="9"/>
  <c r="MP79" i="9"/>
  <c r="MO79" i="9"/>
  <c r="MN79" i="9"/>
  <c r="MM79" i="9"/>
  <c r="ML79" i="9"/>
  <c r="MK79" i="9"/>
  <c r="MJ79" i="9"/>
  <c r="MI79" i="9"/>
  <c r="MH79" i="9"/>
  <c r="MG79" i="9"/>
  <c r="MF79" i="9"/>
  <c r="ME79" i="9"/>
  <c r="MD79" i="9"/>
  <c r="MC79" i="9"/>
  <c r="MB79" i="9"/>
  <c r="MA79" i="9"/>
  <c r="LZ79" i="9"/>
  <c r="LY79" i="9"/>
  <c r="LX79" i="9"/>
  <c r="LW79" i="9"/>
  <c r="LV79" i="9"/>
  <c r="LU79" i="9"/>
  <c r="LT79" i="9"/>
  <c r="LS79" i="9"/>
  <c r="LR79" i="9"/>
  <c r="LQ79" i="9"/>
  <c r="LP79" i="9"/>
  <c r="LO79" i="9"/>
  <c r="LN79" i="9"/>
  <c r="LM79" i="9"/>
  <c r="LL79" i="9"/>
  <c r="LK79" i="9"/>
  <c r="LJ79" i="9"/>
  <c r="LI79" i="9"/>
  <c r="LH79" i="9"/>
  <c r="LG79" i="9"/>
  <c r="LF79" i="9"/>
  <c r="LE79" i="9"/>
  <c r="LD79" i="9"/>
  <c r="LC79" i="9"/>
  <c r="LB79" i="9"/>
  <c r="LA79" i="9"/>
  <c r="KZ79" i="9"/>
  <c r="KY79" i="9"/>
  <c r="KX79" i="9"/>
  <c r="KW79" i="9"/>
  <c r="KV79" i="9"/>
  <c r="KU79" i="9"/>
  <c r="KT79" i="9"/>
  <c r="KS79" i="9"/>
  <c r="KR79" i="9"/>
  <c r="KQ79" i="9"/>
  <c r="KP79" i="9"/>
  <c r="KO79" i="9"/>
  <c r="KN79" i="9"/>
  <c r="KM79" i="9"/>
  <c r="KL79" i="9"/>
  <c r="KK79" i="9"/>
  <c r="KJ79" i="9"/>
  <c r="KI79" i="9"/>
  <c r="KH79" i="9"/>
  <c r="KG79" i="9"/>
  <c r="KF79" i="9"/>
  <c r="KE79" i="9"/>
  <c r="KD79" i="9"/>
  <c r="KC79" i="9"/>
  <c r="KB79" i="9"/>
  <c r="KA79" i="9"/>
  <c r="JZ79" i="9"/>
  <c r="JY79" i="9"/>
  <c r="JX79" i="9"/>
  <c r="JW79" i="9"/>
  <c r="JV79" i="9"/>
  <c r="JU79" i="9"/>
  <c r="JT79" i="9"/>
  <c r="JS79" i="9"/>
  <c r="JR79" i="9"/>
  <c r="JQ79" i="9"/>
  <c r="JP79" i="9"/>
  <c r="JO79" i="9"/>
  <c r="JN79" i="9"/>
  <c r="JM79" i="9"/>
  <c r="JL79" i="9"/>
  <c r="JK79" i="9"/>
  <c r="JJ79" i="9"/>
  <c r="JI79" i="9"/>
  <c r="JH79" i="9"/>
  <c r="JG79" i="9"/>
  <c r="JF79" i="9"/>
  <c r="JE79" i="9"/>
  <c r="JD79" i="9"/>
  <c r="JC79" i="9"/>
  <c r="JB79" i="9"/>
  <c r="JA79" i="9"/>
  <c r="IZ79" i="9"/>
  <c r="IY79" i="9"/>
  <c r="IX79" i="9"/>
  <c r="IW79" i="9"/>
  <c r="IV79" i="9"/>
  <c r="IU79" i="9"/>
  <c r="IT79" i="9"/>
  <c r="IS79" i="9"/>
  <c r="IR79" i="9"/>
  <c r="IQ79" i="9"/>
  <c r="IP79" i="9"/>
  <c r="IO79" i="9"/>
  <c r="IN79" i="9"/>
  <c r="IM79" i="9"/>
  <c r="IL79" i="9"/>
  <c r="IK79" i="9"/>
  <c r="IJ79" i="9"/>
  <c r="II79" i="9"/>
  <c r="IH79" i="9"/>
  <c r="IG79" i="9"/>
  <c r="IF79" i="9"/>
  <c r="IE79" i="9"/>
  <c r="ID79" i="9"/>
  <c r="IC79" i="9"/>
  <c r="IB79" i="9"/>
  <c r="IA79" i="9"/>
  <c r="HZ79" i="9"/>
  <c r="HY79" i="9"/>
  <c r="HX79" i="9"/>
  <c r="HW79" i="9"/>
  <c r="HV79" i="9"/>
  <c r="HU79" i="9"/>
  <c r="HT79" i="9"/>
  <c r="HS79" i="9"/>
  <c r="HR79" i="9"/>
  <c r="HQ79" i="9"/>
  <c r="HP79" i="9"/>
  <c r="HO79" i="9"/>
  <c r="HN79" i="9"/>
  <c r="HM79" i="9"/>
  <c r="HL79" i="9"/>
  <c r="HK79" i="9"/>
  <c r="HJ79" i="9"/>
  <c r="HI79" i="9"/>
  <c r="HH79" i="9"/>
  <c r="HG79" i="9"/>
  <c r="HF79" i="9"/>
  <c r="HE79" i="9"/>
  <c r="HD79" i="9"/>
  <c r="HC79" i="9"/>
  <c r="HB79" i="9"/>
  <c r="HA79" i="9"/>
  <c r="GZ79" i="9"/>
  <c r="GY79" i="9"/>
  <c r="GX79" i="9"/>
  <c r="GW79" i="9"/>
  <c r="GV79" i="9"/>
  <c r="GU79" i="9"/>
  <c r="GT79" i="9"/>
  <c r="GS79" i="9"/>
  <c r="GR79" i="9"/>
  <c r="GQ79" i="9"/>
  <c r="GP79" i="9"/>
  <c r="GO79" i="9"/>
  <c r="GN79" i="9"/>
  <c r="GM79" i="9"/>
  <c r="GL79" i="9"/>
  <c r="GK79" i="9"/>
  <c r="GJ79" i="9"/>
  <c r="GI79" i="9"/>
  <c r="GH79" i="9"/>
  <c r="GG79" i="9"/>
  <c r="GF79" i="9"/>
  <c r="GE79" i="9"/>
  <c r="GD79" i="9"/>
  <c r="GC79" i="9"/>
  <c r="GB79" i="9"/>
  <c r="GA79" i="9"/>
  <c r="FZ79" i="9"/>
  <c r="FY79" i="9"/>
  <c r="FX79" i="9"/>
  <c r="FW79" i="9"/>
  <c r="FV79" i="9"/>
  <c r="FU79" i="9"/>
  <c r="FT79" i="9"/>
  <c r="FS79" i="9"/>
  <c r="FR79" i="9"/>
  <c r="FQ79" i="9"/>
  <c r="FP79" i="9"/>
  <c r="FO79" i="9"/>
  <c r="FN79" i="9"/>
  <c r="FM79" i="9"/>
  <c r="FL79" i="9"/>
  <c r="FK79" i="9"/>
  <c r="FJ79" i="9"/>
  <c r="FI79" i="9"/>
  <c r="FH79" i="9"/>
  <c r="FG79" i="9"/>
  <c r="FF79" i="9"/>
  <c r="FE79" i="9"/>
  <c r="FD79" i="9"/>
  <c r="FC79" i="9"/>
  <c r="FB79" i="9"/>
  <c r="FA79" i="9"/>
  <c r="EZ79" i="9"/>
  <c r="EY79" i="9"/>
  <c r="EX79" i="9"/>
  <c r="EW79" i="9"/>
  <c r="EV79" i="9"/>
  <c r="EU79" i="9"/>
  <c r="ET79" i="9"/>
  <c r="ES79" i="9"/>
  <c r="ER79" i="9"/>
  <c r="EQ79" i="9"/>
  <c r="EP79" i="9"/>
  <c r="EO79" i="9"/>
  <c r="EN79" i="9"/>
  <c r="EM79" i="9"/>
  <c r="EL79" i="9"/>
  <c r="EK79" i="9"/>
  <c r="EJ79" i="9"/>
  <c r="EI79" i="9"/>
  <c r="EH79" i="9"/>
  <c r="EG79" i="9"/>
  <c r="EF79" i="9"/>
  <c r="EE79" i="9"/>
  <c r="ED79" i="9"/>
  <c r="EC79" i="9"/>
  <c r="EB79" i="9"/>
  <c r="EA79" i="9"/>
  <c r="DZ79" i="9"/>
  <c r="DY79" i="9"/>
  <c r="DX79" i="9"/>
  <c r="DW79" i="9"/>
  <c r="DV79" i="9"/>
  <c r="DU79" i="9"/>
  <c r="DT79" i="9"/>
  <c r="DS79" i="9"/>
  <c r="DR79" i="9"/>
  <c r="DQ79" i="9"/>
  <c r="DP79" i="9"/>
  <c r="DO79" i="9"/>
  <c r="DN79" i="9"/>
  <c r="DM79" i="9"/>
  <c r="DL79" i="9"/>
  <c r="DK79" i="9"/>
  <c r="DJ79" i="9"/>
  <c r="DI79" i="9"/>
  <c r="DH79" i="9"/>
  <c r="DG79" i="9"/>
  <c r="DF79" i="9"/>
  <c r="DE79" i="9"/>
  <c r="DD79" i="9"/>
  <c r="DC79" i="9"/>
  <c r="DB79" i="9"/>
  <c r="DA79" i="9"/>
  <c r="CZ79" i="9"/>
  <c r="CY79" i="9"/>
  <c r="CX79" i="9"/>
  <c r="CW79" i="9"/>
  <c r="CV79" i="9"/>
  <c r="CU79" i="9"/>
  <c r="CT79" i="9"/>
  <c r="CS79" i="9"/>
  <c r="CR79" i="9"/>
  <c r="CQ79" i="9"/>
  <c r="CP79" i="9"/>
  <c r="CO79" i="9"/>
  <c r="CN79" i="9"/>
  <c r="CM79" i="9"/>
  <c r="CL79" i="9"/>
  <c r="CK79" i="9"/>
  <c r="CJ79" i="9"/>
  <c r="CI79" i="9"/>
  <c r="CH79" i="9"/>
  <c r="CG79" i="9"/>
  <c r="CF79" i="9"/>
  <c r="CE79" i="9"/>
  <c r="CD79" i="9"/>
  <c r="CC79" i="9"/>
  <c r="CB79" i="9"/>
  <c r="CA79" i="9"/>
  <c r="BZ79" i="9"/>
  <c r="BY79" i="9"/>
  <c r="BX79" i="9"/>
  <c r="BW79" i="9"/>
  <c r="BV79" i="9"/>
  <c r="BU79" i="9"/>
  <c r="BT79" i="9"/>
  <c r="BS79" i="9"/>
  <c r="BR79" i="9"/>
  <c r="BQ79" i="9"/>
  <c r="BP79" i="9"/>
  <c r="BO79" i="9"/>
  <c r="BN79" i="9"/>
  <c r="BM79" i="9"/>
  <c r="BL79" i="9"/>
  <c r="BK79" i="9"/>
  <c r="BJ79" i="9"/>
  <c r="BI79" i="9"/>
  <c r="BH79" i="9"/>
  <c r="BG79" i="9"/>
  <c r="BF79" i="9"/>
  <c r="BE79" i="9"/>
  <c r="BD79" i="9"/>
  <c r="BC79" i="9"/>
  <c r="BB79" i="9"/>
  <c r="BA79" i="9"/>
  <c r="AZ79" i="9"/>
  <c r="AY79" i="9"/>
  <c r="AX79" i="9"/>
  <c r="AW79" i="9"/>
  <c r="AV79" i="9"/>
  <c r="AU79" i="9"/>
  <c r="AT79" i="9"/>
  <c r="AS79" i="9"/>
  <c r="AR79" i="9"/>
  <c r="AQ79" i="9"/>
  <c r="AP79" i="9"/>
  <c r="AO79" i="9"/>
  <c r="AN79" i="9"/>
  <c r="AM79" i="9"/>
  <c r="AL79" i="9"/>
  <c r="AK79" i="9"/>
  <c r="AJ79" i="9"/>
  <c r="AI79" i="9"/>
  <c r="AH79" i="9"/>
  <c r="AG79" i="9"/>
  <c r="AF79" i="9"/>
  <c r="AE79" i="9"/>
  <c r="AD79" i="9"/>
  <c r="AC79" i="9"/>
  <c r="AB79" i="9"/>
  <c r="AA79" i="9"/>
  <c r="Z79" i="9"/>
  <c r="Y79" i="9"/>
  <c r="X79" i="9"/>
  <c r="W79" i="9"/>
  <c r="V79" i="9"/>
  <c r="U79" i="9"/>
  <c r="T79" i="9"/>
  <c r="S79" i="9"/>
  <c r="R79" i="9"/>
  <c r="Q79" i="9"/>
  <c r="P79" i="9"/>
  <c r="O79" i="9"/>
  <c r="N79" i="9"/>
  <c r="M79" i="9"/>
  <c r="L79" i="9"/>
  <c r="K79" i="9"/>
  <c r="J79" i="9"/>
  <c r="I79" i="9"/>
  <c r="H79" i="9"/>
  <c r="G79" i="9"/>
  <c r="F79" i="9"/>
  <c r="E79" i="9"/>
  <c r="D79" i="9"/>
  <c r="C79" i="9"/>
  <c r="B79" i="9"/>
  <c r="UB78" i="9"/>
  <c r="UA78" i="9"/>
  <c r="TZ78" i="9"/>
  <c r="TY78" i="9"/>
  <c r="TX78" i="9"/>
  <c r="TW78" i="9"/>
  <c r="TV78" i="9"/>
  <c r="TU78" i="9"/>
  <c r="TT78" i="9"/>
  <c r="TS78" i="9"/>
  <c r="TR78" i="9"/>
  <c r="TQ78" i="9"/>
  <c r="TP78" i="9"/>
  <c r="TO78" i="9"/>
  <c r="TN78" i="9"/>
  <c r="TM78" i="9"/>
  <c r="TL78" i="9"/>
  <c r="TK78" i="9"/>
  <c r="TJ78" i="9"/>
  <c r="TI78" i="9"/>
  <c r="TH78" i="9"/>
  <c r="TG78" i="9"/>
  <c r="TF78" i="9"/>
  <c r="TE78" i="9"/>
  <c r="TD78" i="9"/>
  <c r="TC78" i="9"/>
  <c r="TB78" i="9"/>
  <c r="TA78" i="9"/>
  <c r="SZ78" i="9"/>
  <c r="SY78" i="9"/>
  <c r="SX78" i="9"/>
  <c r="SW78" i="9"/>
  <c r="SV78" i="9"/>
  <c r="SU78" i="9"/>
  <c r="ST78" i="9"/>
  <c r="SS78" i="9"/>
  <c r="SR78" i="9"/>
  <c r="SQ78" i="9"/>
  <c r="SP78" i="9"/>
  <c r="SO78" i="9"/>
  <c r="SN78" i="9"/>
  <c r="SM78" i="9"/>
  <c r="SL78" i="9"/>
  <c r="SK78" i="9"/>
  <c r="SJ78" i="9"/>
  <c r="SI78" i="9"/>
  <c r="SH78" i="9"/>
  <c r="SG78" i="9"/>
  <c r="SF78" i="9"/>
  <c r="SE78" i="9"/>
  <c r="SD78" i="9"/>
  <c r="SC78" i="9"/>
  <c r="SB78" i="9"/>
  <c r="SA78" i="9"/>
  <c r="RZ78" i="9"/>
  <c r="RY78" i="9"/>
  <c r="RX78" i="9"/>
  <c r="RW78" i="9"/>
  <c r="RV78" i="9"/>
  <c r="RU78" i="9"/>
  <c r="RT78" i="9"/>
  <c r="RS78" i="9"/>
  <c r="RR78" i="9"/>
  <c r="RQ78" i="9"/>
  <c r="RP78" i="9"/>
  <c r="RO78" i="9"/>
  <c r="RN78" i="9"/>
  <c r="RM78" i="9"/>
  <c r="RL78" i="9"/>
  <c r="RK78" i="9"/>
  <c r="RJ78" i="9"/>
  <c r="RI78" i="9"/>
  <c r="RH78" i="9"/>
  <c r="RG78" i="9"/>
  <c r="RF78" i="9"/>
  <c r="RE78" i="9"/>
  <c r="RD78" i="9"/>
  <c r="RC78" i="9"/>
  <c r="RB78" i="9"/>
  <c r="RA78" i="9"/>
  <c r="QZ78" i="9"/>
  <c r="QY78" i="9"/>
  <c r="QX78" i="9"/>
  <c r="QW78" i="9"/>
  <c r="QV78" i="9"/>
  <c r="QU78" i="9"/>
  <c r="QT78" i="9"/>
  <c r="QS78" i="9"/>
  <c r="QR78" i="9"/>
  <c r="QQ78" i="9"/>
  <c r="QP78" i="9"/>
  <c r="QO78" i="9"/>
  <c r="QN78" i="9"/>
  <c r="QM78" i="9"/>
  <c r="QL78" i="9"/>
  <c r="QK78" i="9"/>
  <c r="QJ78" i="9"/>
  <c r="QI78" i="9"/>
  <c r="QH78" i="9"/>
  <c r="QG78" i="9"/>
  <c r="QF78" i="9"/>
  <c r="QE78" i="9"/>
  <c r="QD78" i="9"/>
  <c r="QC78" i="9"/>
  <c r="QB78" i="9"/>
  <c r="QA78" i="9"/>
  <c r="PZ78" i="9"/>
  <c r="PY78" i="9"/>
  <c r="PX78" i="9"/>
  <c r="PW78" i="9"/>
  <c r="PV78" i="9"/>
  <c r="PU78" i="9"/>
  <c r="PT78" i="9"/>
  <c r="PS78" i="9"/>
  <c r="PR78" i="9"/>
  <c r="PQ78" i="9"/>
  <c r="PP78" i="9"/>
  <c r="PO78" i="9"/>
  <c r="PN78" i="9"/>
  <c r="PM78" i="9"/>
  <c r="PL78" i="9"/>
  <c r="PK78" i="9"/>
  <c r="PJ78" i="9"/>
  <c r="PI78" i="9"/>
  <c r="PH78" i="9"/>
  <c r="PG78" i="9"/>
  <c r="PF78" i="9"/>
  <c r="PE78" i="9"/>
  <c r="PD78" i="9"/>
  <c r="PC78" i="9"/>
  <c r="PB78" i="9"/>
  <c r="PA78" i="9"/>
  <c r="OZ78" i="9"/>
  <c r="OY78" i="9"/>
  <c r="OX78" i="9"/>
  <c r="OW78" i="9"/>
  <c r="OV78" i="9"/>
  <c r="OU78" i="9"/>
  <c r="OT78" i="9"/>
  <c r="OS78" i="9"/>
  <c r="OR78" i="9"/>
  <c r="OQ78" i="9"/>
  <c r="OP78" i="9"/>
  <c r="OO78" i="9"/>
  <c r="ON78" i="9"/>
  <c r="OM78" i="9"/>
  <c r="OL78" i="9"/>
  <c r="OK78" i="9"/>
  <c r="OJ78" i="9"/>
  <c r="OI78" i="9"/>
  <c r="OH78" i="9"/>
  <c r="OG78" i="9"/>
  <c r="OF78" i="9"/>
  <c r="OE78" i="9"/>
  <c r="OD78" i="9"/>
  <c r="OC78" i="9"/>
  <c r="OB78" i="9"/>
  <c r="OA78" i="9"/>
  <c r="NZ78" i="9"/>
  <c r="NY78" i="9"/>
  <c r="NX78" i="9"/>
  <c r="NW78" i="9"/>
  <c r="NV78" i="9"/>
  <c r="NU78" i="9"/>
  <c r="NT78" i="9"/>
  <c r="NS78" i="9"/>
  <c r="NR78" i="9"/>
  <c r="NQ78" i="9"/>
  <c r="NP78" i="9"/>
  <c r="NO78" i="9"/>
  <c r="NN78" i="9"/>
  <c r="NM78" i="9"/>
  <c r="NL78" i="9"/>
  <c r="NK78" i="9"/>
  <c r="NJ78" i="9"/>
  <c r="NI78" i="9"/>
  <c r="NH78" i="9"/>
  <c r="NG78" i="9"/>
  <c r="NF78" i="9"/>
  <c r="NE78" i="9"/>
  <c r="ND78" i="9"/>
  <c r="NC78" i="9"/>
  <c r="NB78" i="9"/>
  <c r="NA78" i="9"/>
  <c r="MZ78" i="9"/>
  <c r="MY78" i="9"/>
  <c r="MX78" i="9"/>
  <c r="MW78" i="9"/>
  <c r="MV78" i="9"/>
  <c r="MU78" i="9"/>
  <c r="MT78" i="9"/>
  <c r="MS78" i="9"/>
  <c r="MR78" i="9"/>
  <c r="MQ78" i="9"/>
  <c r="MP78" i="9"/>
  <c r="MO78" i="9"/>
  <c r="MN78" i="9"/>
  <c r="MM78" i="9"/>
  <c r="ML78" i="9"/>
  <c r="MK78" i="9"/>
  <c r="MJ78" i="9"/>
  <c r="MI78" i="9"/>
  <c r="MH78" i="9"/>
  <c r="MG78" i="9"/>
  <c r="MF78" i="9"/>
  <c r="ME78" i="9"/>
  <c r="MD78" i="9"/>
  <c r="MC78" i="9"/>
  <c r="MB78" i="9"/>
  <c r="MA78" i="9"/>
  <c r="LZ78" i="9"/>
  <c r="LY78" i="9"/>
  <c r="LX78" i="9"/>
  <c r="LW78" i="9"/>
  <c r="LV78" i="9"/>
  <c r="LU78" i="9"/>
  <c r="LT78" i="9"/>
  <c r="LS78" i="9"/>
  <c r="LR78" i="9"/>
  <c r="LQ78" i="9"/>
  <c r="LP78" i="9"/>
  <c r="LO78" i="9"/>
  <c r="LN78" i="9"/>
  <c r="LM78" i="9"/>
  <c r="LL78" i="9"/>
  <c r="LK78" i="9"/>
  <c r="LJ78" i="9"/>
  <c r="LI78" i="9"/>
  <c r="LH78" i="9"/>
  <c r="LG78" i="9"/>
  <c r="LF78" i="9"/>
  <c r="LE78" i="9"/>
  <c r="LD78" i="9"/>
  <c r="LC78" i="9"/>
  <c r="LB78" i="9"/>
  <c r="LA78" i="9"/>
  <c r="KZ78" i="9"/>
  <c r="KY78" i="9"/>
  <c r="KX78" i="9"/>
  <c r="KW78" i="9"/>
  <c r="KV78" i="9"/>
  <c r="KU78" i="9"/>
  <c r="KT78" i="9"/>
  <c r="KS78" i="9"/>
  <c r="KR78" i="9"/>
  <c r="KQ78" i="9"/>
  <c r="KP78" i="9"/>
  <c r="KO78" i="9"/>
  <c r="KN78" i="9"/>
  <c r="KM78" i="9"/>
  <c r="KL78" i="9"/>
  <c r="KK78" i="9"/>
  <c r="KJ78" i="9"/>
  <c r="KI78" i="9"/>
  <c r="KH78" i="9"/>
  <c r="KG78" i="9"/>
  <c r="KF78" i="9"/>
  <c r="KE78" i="9"/>
  <c r="KD78" i="9"/>
  <c r="KC78" i="9"/>
  <c r="KB78" i="9"/>
  <c r="KA78" i="9"/>
  <c r="JZ78" i="9"/>
  <c r="JY78" i="9"/>
  <c r="JX78" i="9"/>
  <c r="JW78" i="9"/>
  <c r="JV78" i="9"/>
  <c r="JU78" i="9"/>
  <c r="JT78" i="9"/>
  <c r="JS78" i="9"/>
  <c r="JR78" i="9"/>
  <c r="JQ78" i="9"/>
  <c r="JP78" i="9"/>
  <c r="JO78" i="9"/>
  <c r="JN78" i="9"/>
  <c r="JM78" i="9"/>
  <c r="JL78" i="9"/>
  <c r="JK78" i="9"/>
  <c r="JJ78" i="9"/>
  <c r="JI78" i="9"/>
  <c r="JH78" i="9"/>
  <c r="JG78" i="9"/>
  <c r="JF78" i="9"/>
  <c r="JE78" i="9"/>
  <c r="JD78" i="9"/>
  <c r="JC78" i="9"/>
  <c r="JB78" i="9"/>
  <c r="JA78" i="9"/>
  <c r="IZ78" i="9"/>
  <c r="IY78" i="9"/>
  <c r="IX78" i="9"/>
  <c r="IW78" i="9"/>
  <c r="IV78" i="9"/>
  <c r="IU78" i="9"/>
  <c r="IT78" i="9"/>
  <c r="IS78" i="9"/>
  <c r="IR78" i="9"/>
  <c r="IQ78" i="9"/>
  <c r="IP78" i="9"/>
  <c r="IO78" i="9"/>
  <c r="IN78" i="9"/>
  <c r="IM78" i="9"/>
  <c r="IL78" i="9"/>
  <c r="IK78" i="9"/>
  <c r="IJ78" i="9"/>
  <c r="II78" i="9"/>
  <c r="IH78" i="9"/>
  <c r="IG78" i="9"/>
  <c r="IF78" i="9"/>
  <c r="IE78" i="9"/>
  <c r="ID78" i="9"/>
  <c r="IC78" i="9"/>
  <c r="IB78" i="9"/>
  <c r="IA78" i="9"/>
  <c r="HZ78" i="9"/>
  <c r="HY78" i="9"/>
  <c r="HX78" i="9"/>
  <c r="HW78" i="9"/>
  <c r="HV78" i="9"/>
  <c r="HU78" i="9"/>
  <c r="HT78" i="9"/>
  <c r="HS78" i="9"/>
  <c r="HR78" i="9"/>
  <c r="HQ78" i="9"/>
  <c r="HP78" i="9"/>
  <c r="HO78" i="9"/>
  <c r="HN78" i="9"/>
  <c r="HM78" i="9"/>
  <c r="HL78" i="9"/>
  <c r="HK78" i="9"/>
  <c r="HJ78" i="9"/>
  <c r="HI78" i="9"/>
  <c r="HH78" i="9"/>
  <c r="HG78" i="9"/>
  <c r="HF78" i="9"/>
  <c r="HE78" i="9"/>
  <c r="HD78" i="9"/>
  <c r="HC78" i="9"/>
  <c r="HB78" i="9"/>
  <c r="HA78" i="9"/>
  <c r="GZ78" i="9"/>
  <c r="GY78" i="9"/>
  <c r="GX78" i="9"/>
  <c r="GW78" i="9"/>
  <c r="GV78" i="9"/>
  <c r="GU78" i="9"/>
  <c r="GT78" i="9"/>
  <c r="GS78" i="9"/>
  <c r="GR78" i="9"/>
  <c r="GQ78" i="9"/>
  <c r="GP78" i="9"/>
  <c r="GO78" i="9"/>
  <c r="GN78" i="9"/>
  <c r="GM78" i="9"/>
  <c r="GL78" i="9"/>
  <c r="GK78" i="9"/>
  <c r="GJ78" i="9"/>
  <c r="GI78" i="9"/>
  <c r="GH78" i="9"/>
  <c r="GG78" i="9"/>
  <c r="GF78" i="9"/>
  <c r="GE78" i="9"/>
  <c r="GD78" i="9"/>
  <c r="GC78" i="9"/>
  <c r="GB78" i="9"/>
  <c r="GA78" i="9"/>
  <c r="FZ78" i="9"/>
  <c r="FY78" i="9"/>
  <c r="FX78" i="9"/>
  <c r="FW78" i="9"/>
  <c r="FV78" i="9"/>
  <c r="FU78" i="9"/>
  <c r="FT78" i="9"/>
  <c r="FS78" i="9"/>
  <c r="FR78" i="9"/>
  <c r="FQ78" i="9"/>
  <c r="FP78" i="9"/>
  <c r="FO78" i="9"/>
  <c r="FN78" i="9"/>
  <c r="FM78" i="9"/>
  <c r="FL78" i="9"/>
  <c r="FK78" i="9"/>
  <c r="FJ78" i="9"/>
  <c r="FI78" i="9"/>
  <c r="FH78" i="9"/>
  <c r="FG78" i="9"/>
  <c r="FF78" i="9"/>
  <c r="FE78" i="9"/>
  <c r="FD78" i="9"/>
  <c r="FC78" i="9"/>
  <c r="FB78" i="9"/>
  <c r="FA78" i="9"/>
  <c r="EZ78" i="9"/>
  <c r="EY78" i="9"/>
  <c r="EX78" i="9"/>
  <c r="EW78" i="9"/>
  <c r="EV78" i="9"/>
  <c r="EU78" i="9"/>
  <c r="ET78" i="9"/>
  <c r="ES78" i="9"/>
  <c r="ER78" i="9"/>
  <c r="EQ78" i="9"/>
  <c r="EP78" i="9"/>
  <c r="EO78" i="9"/>
  <c r="EN78" i="9"/>
  <c r="EM78" i="9"/>
  <c r="EL78" i="9"/>
  <c r="EK78" i="9"/>
  <c r="EJ78" i="9"/>
  <c r="EI78" i="9"/>
  <c r="EH78" i="9"/>
  <c r="EG78" i="9"/>
  <c r="EF78" i="9"/>
  <c r="EE78" i="9"/>
  <c r="ED78" i="9"/>
  <c r="EC78" i="9"/>
  <c r="EB78" i="9"/>
  <c r="EA78" i="9"/>
  <c r="DZ78" i="9"/>
  <c r="DY78" i="9"/>
  <c r="DX78" i="9"/>
  <c r="DW78" i="9"/>
  <c r="DV78" i="9"/>
  <c r="DU78" i="9"/>
  <c r="DT78" i="9"/>
  <c r="DS78" i="9"/>
  <c r="DR78" i="9"/>
  <c r="DQ78" i="9"/>
  <c r="DP78" i="9"/>
  <c r="DO78" i="9"/>
  <c r="DN78" i="9"/>
  <c r="DM78" i="9"/>
  <c r="DL78" i="9"/>
  <c r="DK78" i="9"/>
  <c r="DJ78" i="9"/>
  <c r="DI78" i="9"/>
  <c r="DH78" i="9"/>
  <c r="DG78" i="9"/>
  <c r="DF78" i="9"/>
  <c r="DE78" i="9"/>
  <c r="DD78" i="9"/>
  <c r="DC78" i="9"/>
  <c r="DB78" i="9"/>
  <c r="DA78" i="9"/>
  <c r="CZ78" i="9"/>
  <c r="CY78" i="9"/>
  <c r="CX78" i="9"/>
  <c r="CW78" i="9"/>
  <c r="CV78" i="9"/>
  <c r="CU78" i="9"/>
  <c r="CT78" i="9"/>
  <c r="CS78" i="9"/>
  <c r="CR78" i="9"/>
  <c r="CQ78" i="9"/>
  <c r="CP78" i="9"/>
  <c r="CO78" i="9"/>
  <c r="CN78" i="9"/>
  <c r="CM78" i="9"/>
  <c r="CL78" i="9"/>
  <c r="CK78" i="9"/>
  <c r="CJ78" i="9"/>
  <c r="CI78" i="9"/>
  <c r="CH78" i="9"/>
  <c r="CG78" i="9"/>
  <c r="CF78" i="9"/>
  <c r="CE78" i="9"/>
  <c r="CD78" i="9"/>
  <c r="CC78" i="9"/>
  <c r="CB78" i="9"/>
  <c r="CA78" i="9"/>
  <c r="BZ78" i="9"/>
  <c r="BY78" i="9"/>
  <c r="BX78" i="9"/>
  <c r="BW78" i="9"/>
  <c r="BV78" i="9"/>
  <c r="BU78" i="9"/>
  <c r="BT78" i="9"/>
  <c r="BS78" i="9"/>
  <c r="BR78" i="9"/>
  <c r="BQ78" i="9"/>
  <c r="BP78" i="9"/>
  <c r="BO78" i="9"/>
  <c r="BN78" i="9"/>
  <c r="BM78" i="9"/>
  <c r="BL78" i="9"/>
  <c r="BK78" i="9"/>
  <c r="BJ78" i="9"/>
  <c r="BI78" i="9"/>
  <c r="BH78" i="9"/>
  <c r="BG78" i="9"/>
  <c r="BF78" i="9"/>
  <c r="BE78" i="9"/>
  <c r="BD78" i="9"/>
  <c r="BC78" i="9"/>
  <c r="BB78" i="9"/>
  <c r="BA78" i="9"/>
  <c r="AZ78" i="9"/>
  <c r="AY78" i="9"/>
  <c r="AX78" i="9"/>
  <c r="AW78" i="9"/>
  <c r="AV78" i="9"/>
  <c r="AU78" i="9"/>
  <c r="AT78" i="9"/>
  <c r="AS78" i="9"/>
  <c r="AR78" i="9"/>
  <c r="AQ78" i="9"/>
  <c r="AP78" i="9"/>
  <c r="AO78" i="9"/>
  <c r="AN78" i="9"/>
  <c r="AM78" i="9"/>
  <c r="AL78" i="9"/>
  <c r="AK78" i="9"/>
  <c r="AJ78" i="9"/>
  <c r="AI78" i="9"/>
  <c r="AH78" i="9"/>
  <c r="AG78" i="9"/>
  <c r="AF78" i="9"/>
  <c r="AE78" i="9"/>
  <c r="AD78" i="9"/>
  <c r="AC78" i="9"/>
  <c r="AB78" i="9"/>
  <c r="AA78" i="9"/>
  <c r="Z78" i="9"/>
  <c r="Y78" i="9"/>
  <c r="X78" i="9"/>
  <c r="W78" i="9"/>
  <c r="V78" i="9"/>
  <c r="U78" i="9"/>
  <c r="T78" i="9"/>
  <c r="S78" i="9"/>
  <c r="R78" i="9"/>
  <c r="Q78" i="9"/>
  <c r="P78" i="9"/>
  <c r="O78" i="9"/>
  <c r="N78" i="9"/>
  <c r="M78" i="9"/>
  <c r="L78" i="9"/>
  <c r="K78" i="9"/>
  <c r="J78" i="9"/>
  <c r="I78" i="9"/>
  <c r="H78" i="9"/>
  <c r="G78" i="9"/>
  <c r="F78" i="9"/>
  <c r="E78" i="9"/>
  <c r="D78" i="9"/>
  <c r="C78" i="9"/>
  <c r="B78" i="9"/>
  <c r="UB77" i="9"/>
  <c r="UA77" i="9"/>
  <c r="TZ77" i="9"/>
  <c r="TY77" i="9"/>
  <c r="TX77" i="9"/>
  <c r="TW77" i="9"/>
  <c r="TV77" i="9"/>
  <c r="TU77" i="9"/>
  <c r="TT77" i="9"/>
  <c r="TS77" i="9"/>
  <c r="TR77" i="9"/>
  <c r="TQ77" i="9"/>
  <c r="TP77" i="9"/>
  <c r="TO77" i="9"/>
  <c r="TN77" i="9"/>
  <c r="TM77" i="9"/>
  <c r="TL77" i="9"/>
  <c r="TK77" i="9"/>
  <c r="TJ77" i="9"/>
  <c r="TI77" i="9"/>
  <c r="TH77" i="9"/>
  <c r="TG77" i="9"/>
  <c r="TF77" i="9"/>
  <c r="TE77" i="9"/>
  <c r="TD77" i="9"/>
  <c r="TC77" i="9"/>
  <c r="TB77" i="9"/>
  <c r="TA77" i="9"/>
  <c r="SZ77" i="9"/>
  <c r="SY77" i="9"/>
  <c r="SX77" i="9"/>
  <c r="SW77" i="9"/>
  <c r="SV77" i="9"/>
  <c r="SU77" i="9"/>
  <c r="ST77" i="9"/>
  <c r="SS77" i="9"/>
  <c r="SR77" i="9"/>
  <c r="SQ77" i="9"/>
  <c r="SP77" i="9"/>
  <c r="SO77" i="9"/>
  <c r="SN77" i="9"/>
  <c r="SM77" i="9"/>
  <c r="SL77" i="9"/>
  <c r="SK77" i="9"/>
  <c r="SJ77" i="9"/>
  <c r="SI77" i="9"/>
  <c r="SH77" i="9"/>
  <c r="SG77" i="9"/>
  <c r="SF77" i="9"/>
  <c r="SE77" i="9"/>
  <c r="SD77" i="9"/>
  <c r="SC77" i="9"/>
  <c r="SB77" i="9"/>
  <c r="SA77" i="9"/>
  <c r="RZ77" i="9"/>
  <c r="RY77" i="9"/>
  <c r="RX77" i="9"/>
  <c r="RW77" i="9"/>
  <c r="RV77" i="9"/>
  <c r="RU77" i="9"/>
  <c r="RT77" i="9"/>
  <c r="RS77" i="9"/>
  <c r="RR77" i="9"/>
  <c r="RQ77" i="9"/>
  <c r="RP77" i="9"/>
  <c r="RO77" i="9"/>
  <c r="RN77" i="9"/>
  <c r="RM77" i="9"/>
  <c r="RL77" i="9"/>
  <c r="RK77" i="9"/>
  <c r="RJ77" i="9"/>
  <c r="RI77" i="9"/>
  <c r="RH77" i="9"/>
  <c r="RG77" i="9"/>
  <c r="RF77" i="9"/>
  <c r="RE77" i="9"/>
  <c r="RD77" i="9"/>
  <c r="RC77" i="9"/>
  <c r="RB77" i="9"/>
  <c r="RA77" i="9"/>
  <c r="QZ77" i="9"/>
  <c r="QY77" i="9"/>
  <c r="QX77" i="9"/>
  <c r="QW77" i="9"/>
  <c r="QV77" i="9"/>
  <c r="QU77" i="9"/>
  <c r="QT77" i="9"/>
  <c r="QS77" i="9"/>
  <c r="QR77" i="9"/>
  <c r="QQ77" i="9"/>
  <c r="QP77" i="9"/>
  <c r="QO77" i="9"/>
  <c r="QN77" i="9"/>
  <c r="QM77" i="9"/>
  <c r="QL77" i="9"/>
  <c r="QK77" i="9"/>
  <c r="QJ77" i="9"/>
  <c r="QI77" i="9"/>
  <c r="QH77" i="9"/>
  <c r="QG77" i="9"/>
  <c r="QF77" i="9"/>
  <c r="QE77" i="9"/>
  <c r="QD77" i="9"/>
  <c r="QC77" i="9"/>
  <c r="QB77" i="9"/>
  <c r="QA77" i="9"/>
  <c r="PZ77" i="9"/>
  <c r="PY77" i="9"/>
  <c r="PX77" i="9"/>
  <c r="PW77" i="9"/>
  <c r="PV77" i="9"/>
  <c r="PU77" i="9"/>
  <c r="PT77" i="9"/>
  <c r="PS77" i="9"/>
  <c r="PR77" i="9"/>
  <c r="PQ77" i="9"/>
  <c r="PP77" i="9"/>
  <c r="PO77" i="9"/>
  <c r="PN77" i="9"/>
  <c r="PM77" i="9"/>
  <c r="PL77" i="9"/>
  <c r="PK77" i="9"/>
  <c r="PJ77" i="9"/>
  <c r="PI77" i="9"/>
  <c r="PH77" i="9"/>
  <c r="PG77" i="9"/>
  <c r="PF77" i="9"/>
  <c r="PE77" i="9"/>
  <c r="PD77" i="9"/>
  <c r="PC77" i="9"/>
  <c r="PB77" i="9"/>
  <c r="PA77" i="9"/>
  <c r="OZ77" i="9"/>
  <c r="OY77" i="9"/>
  <c r="OX77" i="9"/>
  <c r="OW77" i="9"/>
  <c r="OV77" i="9"/>
  <c r="OU77" i="9"/>
  <c r="OT77" i="9"/>
  <c r="OS77" i="9"/>
  <c r="OR77" i="9"/>
  <c r="OQ77" i="9"/>
  <c r="OP77" i="9"/>
  <c r="OO77" i="9"/>
  <c r="ON77" i="9"/>
  <c r="OM77" i="9"/>
  <c r="OL77" i="9"/>
  <c r="OK77" i="9"/>
  <c r="OJ77" i="9"/>
  <c r="OI77" i="9"/>
  <c r="OH77" i="9"/>
  <c r="OG77" i="9"/>
  <c r="OF77" i="9"/>
  <c r="OE77" i="9"/>
  <c r="OD77" i="9"/>
  <c r="OC77" i="9"/>
  <c r="OB77" i="9"/>
  <c r="OA77" i="9"/>
  <c r="NZ77" i="9"/>
  <c r="NY77" i="9"/>
  <c r="NX77" i="9"/>
  <c r="NW77" i="9"/>
  <c r="NV77" i="9"/>
  <c r="NU77" i="9"/>
  <c r="NT77" i="9"/>
  <c r="NS77" i="9"/>
  <c r="NR77" i="9"/>
  <c r="NQ77" i="9"/>
  <c r="NP77" i="9"/>
  <c r="NO77" i="9"/>
  <c r="NN77" i="9"/>
  <c r="NM77" i="9"/>
  <c r="NL77" i="9"/>
  <c r="NK77" i="9"/>
  <c r="NJ77" i="9"/>
  <c r="NI77" i="9"/>
  <c r="NH77" i="9"/>
  <c r="NG77" i="9"/>
  <c r="NF77" i="9"/>
  <c r="NE77" i="9"/>
  <c r="ND77" i="9"/>
  <c r="NC77" i="9"/>
  <c r="NB77" i="9"/>
  <c r="NA77" i="9"/>
  <c r="MZ77" i="9"/>
  <c r="MY77" i="9"/>
  <c r="MX77" i="9"/>
  <c r="MW77" i="9"/>
  <c r="MV77" i="9"/>
  <c r="MU77" i="9"/>
  <c r="MT77" i="9"/>
  <c r="MS77" i="9"/>
  <c r="MR77" i="9"/>
  <c r="MQ77" i="9"/>
  <c r="MP77" i="9"/>
  <c r="MO77" i="9"/>
  <c r="MN77" i="9"/>
  <c r="MM77" i="9"/>
  <c r="ML77" i="9"/>
  <c r="MK77" i="9"/>
  <c r="MJ77" i="9"/>
  <c r="MI77" i="9"/>
  <c r="MH77" i="9"/>
  <c r="MG77" i="9"/>
  <c r="MF77" i="9"/>
  <c r="ME77" i="9"/>
  <c r="MD77" i="9"/>
  <c r="MC77" i="9"/>
  <c r="MB77" i="9"/>
  <c r="MA77" i="9"/>
  <c r="LZ77" i="9"/>
  <c r="LY77" i="9"/>
  <c r="LX77" i="9"/>
  <c r="LW77" i="9"/>
  <c r="LV77" i="9"/>
  <c r="LU77" i="9"/>
  <c r="LT77" i="9"/>
  <c r="LS77" i="9"/>
  <c r="LR77" i="9"/>
  <c r="LQ77" i="9"/>
  <c r="LP77" i="9"/>
  <c r="LO77" i="9"/>
  <c r="LN77" i="9"/>
  <c r="LM77" i="9"/>
  <c r="LL77" i="9"/>
  <c r="LK77" i="9"/>
  <c r="LJ77" i="9"/>
  <c r="LI77" i="9"/>
  <c r="LH77" i="9"/>
  <c r="LG77" i="9"/>
  <c r="LF77" i="9"/>
  <c r="LE77" i="9"/>
  <c r="LD77" i="9"/>
  <c r="LC77" i="9"/>
  <c r="LB77" i="9"/>
  <c r="LA77" i="9"/>
  <c r="KZ77" i="9"/>
  <c r="KY77" i="9"/>
  <c r="KX77" i="9"/>
  <c r="KW77" i="9"/>
  <c r="KV77" i="9"/>
  <c r="KU77" i="9"/>
  <c r="KT77" i="9"/>
  <c r="KS77" i="9"/>
  <c r="KR77" i="9"/>
  <c r="KQ77" i="9"/>
  <c r="KP77" i="9"/>
  <c r="KO77" i="9"/>
  <c r="KN77" i="9"/>
  <c r="KM77" i="9"/>
  <c r="KL77" i="9"/>
  <c r="KK77" i="9"/>
  <c r="KJ77" i="9"/>
  <c r="KI77" i="9"/>
  <c r="KH77" i="9"/>
  <c r="KG77" i="9"/>
  <c r="KF77" i="9"/>
  <c r="KE77" i="9"/>
  <c r="KD77" i="9"/>
  <c r="KC77" i="9"/>
  <c r="KB77" i="9"/>
  <c r="KA77" i="9"/>
  <c r="JZ77" i="9"/>
  <c r="JY77" i="9"/>
  <c r="JX77" i="9"/>
  <c r="JW77" i="9"/>
  <c r="JV77" i="9"/>
  <c r="JU77" i="9"/>
  <c r="JT77" i="9"/>
  <c r="JS77" i="9"/>
  <c r="JR77" i="9"/>
  <c r="JQ77" i="9"/>
  <c r="JP77" i="9"/>
  <c r="JO77" i="9"/>
  <c r="JN77" i="9"/>
  <c r="JM77" i="9"/>
  <c r="JL77" i="9"/>
  <c r="JK77" i="9"/>
  <c r="JJ77" i="9"/>
  <c r="JI77" i="9"/>
  <c r="JH77" i="9"/>
  <c r="JG77" i="9"/>
  <c r="JF77" i="9"/>
  <c r="JE77" i="9"/>
  <c r="JD77" i="9"/>
  <c r="JC77" i="9"/>
  <c r="JB77" i="9"/>
  <c r="JA77" i="9"/>
  <c r="IZ77" i="9"/>
  <c r="IY77" i="9"/>
  <c r="IX77" i="9"/>
  <c r="IW77" i="9"/>
  <c r="IV77" i="9"/>
  <c r="IU77" i="9"/>
  <c r="IT77" i="9"/>
  <c r="IS77" i="9"/>
  <c r="IR77" i="9"/>
  <c r="IQ77" i="9"/>
  <c r="IP77" i="9"/>
  <c r="IO77" i="9"/>
  <c r="IN77" i="9"/>
  <c r="IM77" i="9"/>
  <c r="IL77" i="9"/>
  <c r="IK77" i="9"/>
  <c r="IJ77" i="9"/>
  <c r="II77" i="9"/>
  <c r="IH77" i="9"/>
  <c r="IG77" i="9"/>
  <c r="IF77" i="9"/>
  <c r="IE77" i="9"/>
  <c r="ID77" i="9"/>
  <c r="IC77" i="9"/>
  <c r="IB77" i="9"/>
  <c r="IA77" i="9"/>
  <c r="HZ77" i="9"/>
  <c r="HY77" i="9"/>
  <c r="HX77" i="9"/>
  <c r="HW77" i="9"/>
  <c r="HV77" i="9"/>
  <c r="HU77" i="9"/>
  <c r="HT77" i="9"/>
  <c r="HS77" i="9"/>
  <c r="HR77" i="9"/>
  <c r="HQ77" i="9"/>
  <c r="HP77" i="9"/>
  <c r="HO77" i="9"/>
  <c r="HN77" i="9"/>
  <c r="HM77" i="9"/>
  <c r="HL77" i="9"/>
  <c r="HK77" i="9"/>
  <c r="HJ77" i="9"/>
  <c r="HI77" i="9"/>
  <c r="HH77" i="9"/>
  <c r="HG77" i="9"/>
  <c r="HF77" i="9"/>
  <c r="HE77" i="9"/>
  <c r="HD77" i="9"/>
  <c r="HC77" i="9"/>
  <c r="HB77" i="9"/>
  <c r="HA77" i="9"/>
  <c r="GZ77" i="9"/>
  <c r="GY77" i="9"/>
  <c r="GX77" i="9"/>
  <c r="GW77" i="9"/>
  <c r="GV77" i="9"/>
  <c r="GU77" i="9"/>
  <c r="GT77" i="9"/>
  <c r="GS77" i="9"/>
  <c r="GR77" i="9"/>
  <c r="GQ77" i="9"/>
  <c r="GP77" i="9"/>
  <c r="GO77" i="9"/>
  <c r="GN77" i="9"/>
  <c r="GM77" i="9"/>
  <c r="GL77" i="9"/>
  <c r="GK77" i="9"/>
  <c r="GJ77" i="9"/>
  <c r="GI77" i="9"/>
  <c r="GH77" i="9"/>
  <c r="GG77" i="9"/>
  <c r="GF77" i="9"/>
  <c r="GE77" i="9"/>
  <c r="GD77" i="9"/>
  <c r="GC77" i="9"/>
  <c r="GB77" i="9"/>
  <c r="GA77" i="9"/>
  <c r="FZ77" i="9"/>
  <c r="FY77" i="9"/>
  <c r="FX77" i="9"/>
  <c r="FW77" i="9"/>
  <c r="FV77" i="9"/>
  <c r="FU77" i="9"/>
  <c r="FT77" i="9"/>
  <c r="FS77" i="9"/>
  <c r="FR77" i="9"/>
  <c r="FQ77" i="9"/>
  <c r="FP77" i="9"/>
  <c r="FO77" i="9"/>
  <c r="FN77" i="9"/>
  <c r="FM77" i="9"/>
  <c r="FL77" i="9"/>
  <c r="FK77" i="9"/>
  <c r="FJ77" i="9"/>
  <c r="FI77" i="9"/>
  <c r="FH77" i="9"/>
  <c r="FG77" i="9"/>
  <c r="FF77" i="9"/>
  <c r="FE77" i="9"/>
  <c r="FD77" i="9"/>
  <c r="FC77" i="9"/>
  <c r="FB77" i="9"/>
  <c r="FA77" i="9"/>
  <c r="EZ77" i="9"/>
  <c r="EY77" i="9"/>
  <c r="EX77" i="9"/>
  <c r="EW77" i="9"/>
  <c r="EV77" i="9"/>
  <c r="EU77" i="9"/>
  <c r="ET77" i="9"/>
  <c r="ES77" i="9"/>
  <c r="ER77" i="9"/>
  <c r="EQ77" i="9"/>
  <c r="EP77" i="9"/>
  <c r="EO77" i="9"/>
  <c r="EN77" i="9"/>
  <c r="EM77" i="9"/>
  <c r="EL77" i="9"/>
  <c r="EK77" i="9"/>
  <c r="EJ77" i="9"/>
  <c r="EI77" i="9"/>
  <c r="EH77" i="9"/>
  <c r="EG77" i="9"/>
  <c r="EF77" i="9"/>
  <c r="EE77" i="9"/>
  <c r="ED77" i="9"/>
  <c r="EC77" i="9"/>
  <c r="EB77" i="9"/>
  <c r="EA77" i="9"/>
  <c r="DZ77" i="9"/>
  <c r="DY77" i="9"/>
  <c r="DX77" i="9"/>
  <c r="DW77" i="9"/>
  <c r="DV77" i="9"/>
  <c r="DU77" i="9"/>
  <c r="DT77" i="9"/>
  <c r="DS77" i="9"/>
  <c r="DR77" i="9"/>
  <c r="DQ77" i="9"/>
  <c r="DP77" i="9"/>
  <c r="DO77" i="9"/>
  <c r="DN77" i="9"/>
  <c r="DM77" i="9"/>
  <c r="DL77" i="9"/>
  <c r="DK77" i="9"/>
  <c r="DJ77" i="9"/>
  <c r="DI77" i="9"/>
  <c r="DH77" i="9"/>
  <c r="DG77" i="9"/>
  <c r="DF77" i="9"/>
  <c r="DE77" i="9"/>
  <c r="DD77" i="9"/>
  <c r="DC77" i="9"/>
  <c r="DB77" i="9"/>
  <c r="DA77" i="9"/>
  <c r="CZ77" i="9"/>
  <c r="CY77" i="9"/>
  <c r="CX77" i="9"/>
  <c r="CW77" i="9"/>
  <c r="CV77" i="9"/>
  <c r="CU77" i="9"/>
  <c r="CT77" i="9"/>
  <c r="CS77" i="9"/>
  <c r="CR77" i="9"/>
  <c r="CQ77" i="9"/>
  <c r="CP77" i="9"/>
  <c r="CO77" i="9"/>
  <c r="CN77" i="9"/>
  <c r="CM77" i="9"/>
  <c r="CL77" i="9"/>
  <c r="CK77" i="9"/>
  <c r="CJ77" i="9"/>
  <c r="CI77" i="9"/>
  <c r="CH77" i="9"/>
  <c r="CG77" i="9"/>
  <c r="CF77" i="9"/>
  <c r="CE77" i="9"/>
  <c r="CD77" i="9"/>
  <c r="CC77" i="9"/>
  <c r="CB77" i="9"/>
  <c r="CA77" i="9"/>
  <c r="BZ77" i="9"/>
  <c r="BY77" i="9"/>
  <c r="BX77" i="9"/>
  <c r="BW77" i="9"/>
  <c r="BV77" i="9"/>
  <c r="BU77" i="9"/>
  <c r="BT77" i="9"/>
  <c r="BS77" i="9"/>
  <c r="BR77" i="9"/>
  <c r="BQ77" i="9"/>
  <c r="BP77" i="9"/>
  <c r="BO77" i="9"/>
  <c r="BN77" i="9"/>
  <c r="BM77" i="9"/>
  <c r="BL77" i="9"/>
  <c r="BK77" i="9"/>
  <c r="BJ77" i="9"/>
  <c r="BI77" i="9"/>
  <c r="BH77" i="9"/>
  <c r="BG77" i="9"/>
  <c r="BF77" i="9"/>
  <c r="BE77" i="9"/>
  <c r="BD77" i="9"/>
  <c r="BC77" i="9"/>
  <c r="BB77" i="9"/>
  <c r="BA77" i="9"/>
  <c r="AZ77" i="9"/>
  <c r="AY77" i="9"/>
  <c r="AX77" i="9"/>
  <c r="AW77" i="9"/>
  <c r="AV77" i="9"/>
  <c r="AU77" i="9"/>
  <c r="AT77" i="9"/>
  <c r="AS77" i="9"/>
  <c r="AR77" i="9"/>
  <c r="AQ77" i="9"/>
  <c r="AP77" i="9"/>
  <c r="AO77" i="9"/>
  <c r="AN77" i="9"/>
  <c r="AM77" i="9"/>
  <c r="AL77" i="9"/>
  <c r="AK77" i="9"/>
  <c r="AJ77" i="9"/>
  <c r="AI77" i="9"/>
  <c r="AH77" i="9"/>
  <c r="AG77" i="9"/>
  <c r="AF77" i="9"/>
  <c r="AE77" i="9"/>
  <c r="AD77" i="9"/>
  <c r="AC77" i="9"/>
  <c r="AB77" i="9"/>
  <c r="AA77" i="9"/>
  <c r="Z77" i="9"/>
  <c r="Y77" i="9"/>
  <c r="X77" i="9"/>
  <c r="W77" i="9"/>
  <c r="V77" i="9"/>
  <c r="U77" i="9"/>
  <c r="T77" i="9"/>
  <c r="S77" i="9"/>
  <c r="R77" i="9"/>
  <c r="Q77" i="9"/>
  <c r="P77" i="9"/>
  <c r="O77" i="9"/>
  <c r="N77" i="9"/>
  <c r="M77" i="9"/>
  <c r="L77" i="9"/>
  <c r="K77" i="9"/>
  <c r="J77" i="9"/>
  <c r="I77" i="9"/>
  <c r="H77" i="9"/>
  <c r="G77" i="9"/>
  <c r="F77" i="9"/>
  <c r="E77" i="9"/>
  <c r="D77" i="9"/>
  <c r="C77" i="9"/>
  <c r="B77" i="9"/>
  <c r="UB76" i="9"/>
  <c r="UA76" i="9"/>
  <c r="TZ76" i="9"/>
  <c r="TY76" i="9"/>
  <c r="TX76" i="9"/>
  <c r="TW76" i="9"/>
  <c r="TV76" i="9"/>
  <c r="TU76" i="9"/>
  <c r="TT76" i="9"/>
  <c r="TS76" i="9"/>
  <c r="TR76" i="9"/>
  <c r="TQ76" i="9"/>
  <c r="TP76" i="9"/>
  <c r="TO76" i="9"/>
  <c r="TN76" i="9"/>
  <c r="TM76" i="9"/>
  <c r="TL76" i="9"/>
  <c r="TK76" i="9"/>
  <c r="TJ76" i="9"/>
  <c r="TI76" i="9"/>
  <c r="TH76" i="9"/>
  <c r="TG76" i="9"/>
  <c r="TF76" i="9"/>
  <c r="TE76" i="9"/>
  <c r="TD76" i="9"/>
  <c r="TC76" i="9"/>
  <c r="TB76" i="9"/>
  <c r="TA76" i="9"/>
  <c r="SZ76" i="9"/>
  <c r="SY76" i="9"/>
  <c r="SX76" i="9"/>
  <c r="SW76" i="9"/>
  <c r="SV76" i="9"/>
  <c r="SU76" i="9"/>
  <c r="ST76" i="9"/>
  <c r="SS76" i="9"/>
  <c r="SR76" i="9"/>
  <c r="SQ76" i="9"/>
  <c r="SP76" i="9"/>
  <c r="SO76" i="9"/>
  <c r="SN76" i="9"/>
  <c r="SM76" i="9"/>
  <c r="SL76" i="9"/>
  <c r="SK76" i="9"/>
  <c r="SJ76" i="9"/>
  <c r="SI76" i="9"/>
  <c r="SH76" i="9"/>
  <c r="SG76" i="9"/>
  <c r="SF76" i="9"/>
  <c r="SE76" i="9"/>
  <c r="SD76" i="9"/>
  <c r="SC76" i="9"/>
  <c r="SB76" i="9"/>
  <c r="SA76" i="9"/>
  <c r="RZ76" i="9"/>
  <c r="RY76" i="9"/>
  <c r="RX76" i="9"/>
  <c r="RW76" i="9"/>
  <c r="RV76" i="9"/>
  <c r="RU76" i="9"/>
  <c r="RT76" i="9"/>
  <c r="RS76" i="9"/>
  <c r="RR76" i="9"/>
  <c r="RQ76" i="9"/>
  <c r="RP76" i="9"/>
  <c r="RO76" i="9"/>
  <c r="RN76" i="9"/>
  <c r="RM76" i="9"/>
  <c r="RL76" i="9"/>
  <c r="RK76" i="9"/>
  <c r="RJ76" i="9"/>
  <c r="RI76" i="9"/>
  <c r="RH76" i="9"/>
  <c r="RG76" i="9"/>
  <c r="RF76" i="9"/>
  <c r="RE76" i="9"/>
  <c r="RD76" i="9"/>
  <c r="RC76" i="9"/>
  <c r="RB76" i="9"/>
  <c r="RA76" i="9"/>
  <c r="QZ76" i="9"/>
  <c r="QY76" i="9"/>
  <c r="QX76" i="9"/>
  <c r="QW76" i="9"/>
  <c r="QV76" i="9"/>
  <c r="QU76" i="9"/>
  <c r="QT76" i="9"/>
  <c r="QS76" i="9"/>
  <c r="QR76" i="9"/>
  <c r="QQ76" i="9"/>
  <c r="QP76" i="9"/>
  <c r="QO76" i="9"/>
  <c r="QN76" i="9"/>
  <c r="QM76" i="9"/>
  <c r="QL76" i="9"/>
  <c r="QK76" i="9"/>
  <c r="QJ76" i="9"/>
  <c r="QI76" i="9"/>
  <c r="QH76" i="9"/>
  <c r="QG76" i="9"/>
  <c r="QF76" i="9"/>
  <c r="QE76" i="9"/>
  <c r="QD76" i="9"/>
  <c r="QC76" i="9"/>
  <c r="QB76" i="9"/>
  <c r="QA76" i="9"/>
  <c r="PZ76" i="9"/>
  <c r="PY76" i="9"/>
  <c r="PX76" i="9"/>
  <c r="PW76" i="9"/>
  <c r="PV76" i="9"/>
  <c r="PU76" i="9"/>
  <c r="PT76" i="9"/>
  <c r="PS76" i="9"/>
  <c r="PR76" i="9"/>
  <c r="PQ76" i="9"/>
  <c r="PP76" i="9"/>
  <c r="PO76" i="9"/>
  <c r="PN76" i="9"/>
  <c r="PM76" i="9"/>
  <c r="PL76" i="9"/>
  <c r="PK76" i="9"/>
  <c r="PJ76" i="9"/>
  <c r="PI76" i="9"/>
  <c r="PH76" i="9"/>
  <c r="PG76" i="9"/>
  <c r="PF76" i="9"/>
  <c r="PE76" i="9"/>
  <c r="PD76" i="9"/>
  <c r="PC76" i="9"/>
  <c r="PB76" i="9"/>
  <c r="PA76" i="9"/>
  <c r="OZ76" i="9"/>
  <c r="OY76" i="9"/>
  <c r="OX76" i="9"/>
  <c r="OW76" i="9"/>
  <c r="OV76" i="9"/>
  <c r="OU76" i="9"/>
  <c r="OT76" i="9"/>
  <c r="OS76" i="9"/>
  <c r="OR76" i="9"/>
  <c r="OQ76" i="9"/>
  <c r="OP76" i="9"/>
  <c r="OO76" i="9"/>
  <c r="ON76" i="9"/>
  <c r="OM76" i="9"/>
  <c r="OL76" i="9"/>
  <c r="OK76" i="9"/>
  <c r="OJ76" i="9"/>
  <c r="OI76" i="9"/>
  <c r="OH76" i="9"/>
  <c r="OG76" i="9"/>
  <c r="OF76" i="9"/>
  <c r="OE76" i="9"/>
  <c r="OD76" i="9"/>
  <c r="OC76" i="9"/>
  <c r="OB76" i="9"/>
  <c r="OA76" i="9"/>
  <c r="NZ76" i="9"/>
  <c r="NY76" i="9"/>
  <c r="NX76" i="9"/>
  <c r="NW76" i="9"/>
  <c r="NV76" i="9"/>
  <c r="NU76" i="9"/>
  <c r="NT76" i="9"/>
  <c r="NS76" i="9"/>
  <c r="NR76" i="9"/>
  <c r="NQ76" i="9"/>
  <c r="NP76" i="9"/>
  <c r="NO76" i="9"/>
  <c r="NN76" i="9"/>
  <c r="NM76" i="9"/>
  <c r="NL76" i="9"/>
  <c r="NK76" i="9"/>
  <c r="NJ76" i="9"/>
  <c r="NI76" i="9"/>
  <c r="NH76" i="9"/>
  <c r="NG76" i="9"/>
  <c r="NF76" i="9"/>
  <c r="NE76" i="9"/>
  <c r="ND76" i="9"/>
  <c r="NC76" i="9"/>
  <c r="NB76" i="9"/>
  <c r="NA76" i="9"/>
  <c r="MZ76" i="9"/>
  <c r="MY76" i="9"/>
  <c r="MX76" i="9"/>
  <c r="MW76" i="9"/>
  <c r="MV76" i="9"/>
  <c r="MU76" i="9"/>
  <c r="MT76" i="9"/>
  <c r="MS76" i="9"/>
  <c r="MR76" i="9"/>
  <c r="MQ76" i="9"/>
  <c r="MP76" i="9"/>
  <c r="MO76" i="9"/>
  <c r="MN76" i="9"/>
  <c r="MM76" i="9"/>
  <c r="ML76" i="9"/>
  <c r="MK76" i="9"/>
  <c r="MJ76" i="9"/>
  <c r="MI76" i="9"/>
  <c r="MH76" i="9"/>
  <c r="MG76" i="9"/>
  <c r="MF76" i="9"/>
  <c r="ME76" i="9"/>
  <c r="MD76" i="9"/>
  <c r="MC76" i="9"/>
  <c r="MB76" i="9"/>
  <c r="MA76" i="9"/>
  <c r="LZ76" i="9"/>
  <c r="LY76" i="9"/>
  <c r="LX76" i="9"/>
  <c r="LW76" i="9"/>
  <c r="LV76" i="9"/>
  <c r="LU76" i="9"/>
  <c r="LT76" i="9"/>
  <c r="LS76" i="9"/>
  <c r="LR76" i="9"/>
  <c r="LQ76" i="9"/>
  <c r="LP76" i="9"/>
  <c r="LO76" i="9"/>
  <c r="LN76" i="9"/>
  <c r="LM76" i="9"/>
  <c r="LL76" i="9"/>
  <c r="LK76" i="9"/>
  <c r="LJ76" i="9"/>
  <c r="LI76" i="9"/>
  <c r="LH76" i="9"/>
  <c r="LG76" i="9"/>
  <c r="LF76" i="9"/>
  <c r="LE76" i="9"/>
  <c r="LD76" i="9"/>
  <c r="LC76" i="9"/>
  <c r="LB76" i="9"/>
  <c r="LA76" i="9"/>
  <c r="KZ76" i="9"/>
  <c r="KY76" i="9"/>
  <c r="KX76" i="9"/>
  <c r="KW76" i="9"/>
  <c r="KV76" i="9"/>
  <c r="KU76" i="9"/>
  <c r="KT76" i="9"/>
  <c r="KS76" i="9"/>
  <c r="KR76" i="9"/>
  <c r="KQ76" i="9"/>
  <c r="KP76" i="9"/>
  <c r="KO76" i="9"/>
  <c r="KN76" i="9"/>
  <c r="KM76" i="9"/>
  <c r="KL76" i="9"/>
  <c r="KK76" i="9"/>
  <c r="KJ76" i="9"/>
  <c r="KI76" i="9"/>
  <c r="KH76" i="9"/>
  <c r="KG76" i="9"/>
  <c r="KF76" i="9"/>
  <c r="KE76" i="9"/>
  <c r="KD76" i="9"/>
  <c r="KC76" i="9"/>
  <c r="KB76" i="9"/>
  <c r="KA76" i="9"/>
  <c r="JZ76" i="9"/>
  <c r="JY76" i="9"/>
  <c r="JX76" i="9"/>
  <c r="JW76" i="9"/>
  <c r="JV76" i="9"/>
  <c r="JU76" i="9"/>
  <c r="JT76" i="9"/>
  <c r="JS76" i="9"/>
  <c r="JR76" i="9"/>
  <c r="JQ76" i="9"/>
  <c r="JP76" i="9"/>
  <c r="JO76" i="9"/>
  <c r="JN76" i="9"/>
  <c r="JM76" i="9"/>
  <c r="JL76" i="9"/>
  <c r="JK76" i="9"/>
  <c r="JJ76" i="9"/>
  <c r="JI76" i="9"/>
  <c r="JH76" i="9"/>
  <c r="JG76" i="9"/>
  <c r="JF76" i="9"/>
  <c r="JE76" i="9"/>
  <c r="JD76" i="9"/>
  <c r="JC76" i="9"/>
  <c r="JB76" i="9"/>
  <c r="JA76" i="9"/>
  <c r="IZ76" i="9"/>
  <c r="IY76" i="9"/>
  <c r="IX76" i="9"/>
  <c r="IW76" i="9"/>
  <c r="IV76" i="9"/>
  <c r="IU76" i="9"/>
  <c r="IT76" i="9"/>
  <c r="IS76" i="9"/>
  <c r="IR76" i="9"/>
  <c r="IQ76" i="9"/>
  <c r="IP76" i="9"/>
  <c r="IO76" i="9"/>
  <c r="IN76" i="9"/>
  <c r="IM76" i="9"/>
  <c r="IL76" i="9"/>
  <c r="IK76" i="9"/>
  <c r="IJ76" i="9"/>
  <c r="II76" i="9"/>
  <c r="IH76" i="9"/>
  <c r="IG76" i="9"/>
  <c r="IF76" i="9"/>
  <c r="IE76" i="9"/>
  <c r="ID76" i="9"/>
  <c r="IC76" i="9"/>
  <c r="IB76" i="9"/>
  <c r="IA76" i="9"/>
  <c r="HZ76" i="9"/>
  <c r="HY76" i="9"/>
  <c r="HX76" i="9"/>
  <c r="HW76" i="9"/>
  <c r="HV76" i="9"/>
  <c r="HU76" i="9"/>
  <c r="HT76" i="9"/>
  <c r="HS76" i="9"/>
  <c r="HR76" i="9"/>
  <c r="HQ76" i="9"/>
  <c r="HP76" i="9"/>
  <c r="HO76" i="9"/>
  <c r="HN76" i="9"/>
  <c r="HM76" i="9"/>
  <c r="HL76" i="9"/>
  <c r="HK76" i="9"/>
  <c r="HJ76" i="9"/>
  <c r="HI76" i="9"/>
  <c r="HH76" i="9"/>
  <c r="HG76" i="9"/>
  <c r="HF76" i="9"/>
  <c r="HE76" i="9"/>
  <c r="HD76" i="9"/>
  <c r="HC76" i="9"/>
  <c r="HB76" i="9"/>
  <c r="HA76" i="9"/>
  <c r="GZ76" i="9"/>
  <c r="GY76" i="9"/>
  <c r="GX76" i="9"/>
  <c r="GW76" i="9"/>
  <c r="GV76" i="9"/>
  <c r="GU76" i="9"/>
  <c r="GT76" i="9"/>
  <c r="GS76" i="9"/>
  <c r="GR76" i="9"/>
  <c r="GQ76" i="9"/>
  <c r="GP76" i="9"/>
  <c r="GO76" i="9"/>
  <c r="GN76" i="9"/>
  <c r="GM76" i="9"/>
  <c r="GL76" i="9"/>
  <c r="GK76" i="9"/>
  <c r="GJ76" i="9"/>
  <c r="GI76" i="9"/>
  <c r="GH76" i="9"/>
  <c r="GG76" i="9"/>
  <c r="GF76" i="9"/>
  <c r="GE76" i="9"/>
  <c r="GD76" i="9"/>
  <c r="GC76" i="9"/>
  <c r="GB76" i="9"/>
  <c r="GA76" i="9"/>
  <c r="FZ76" i="9"/>
  <c r="FY76" i="9"/>
  <c r="FX76" i="9"/>
  <c r="FW76" i="9"/>
  <c r="FV76" i="9"/>
  <c r="FU76" i="9"/>
  <c r="FT76" i="9"/>
  <c r="FS76" i="9"/>
  <c r="FR76" i="9"/>
  <c r="FQ76" i="9"/>
  <c r="FP76" i="9"/>
  <c r="FO76" i="9"/>
  <c r="FN76" i="9"/>
  <c r="FM76" i="9"/>
  <c r="FL76" i="9"/>
  <c r="FK76" i="9"/>
  <c r="FJ76" i="9"/>
  <c r="FI76" i="9"/>
  <c r="FH76" i="9"/>
  <c r="FG76" i="9"/>
  <c r="FF76" i="9"/>
  <c r="FE76" i="9"/>
  <c r="FD76" i="9"/>
  <c r="FC76" i="9"/>
  <c r="FB76" i="9"/>
  <c r="FA76" i="9"/>
  <c r="EZ76" i="9"/>
  <c r="EY76" i="9"/>
  <c r="EX76" i="9"/>
  <c r="EW76" i="9"/>
  <c r="EV76" i="9"/>
  <c r="EU76" i="9"/>
  <c r="ET76" i="9"/>
  <c r="ES76" i="9"/>
  <c r="ER76" i="9"/>
  <c r="EQ76" i="9"/>
  <c r="EP76" i="9"/>
  <c r="EO76" i="9"/>
  <c r="EN76" i="9"/>
  <c r="EM76" i="9"/>
  <c r="EL76" i="9"/>
  <c r="EK76" i="9"/>
  <c r="EJ76" i="9"/>
  <c r="EI76" i="9"/>
  <c r="EH76" i="9"/>
  <c r="EG76" i="9"/>
  <c r="EF76" i="9"/>
  <c r="EE76" i="9"/>
  <c r="ED76" i="9"/>
  <c r="EC76" i="9"/>
  <c r="EB76" i="9"/>
  <c r="EA76" i="9"/>
  <c r="DZ76" i="9"/>
  <c r="DY76" i="9"/>
  <c r="DX76" i="9"/>
  <c r="DW76" i="9"/>
  <c r="DV76" i="9"/>
  <c r="DU76" i="9"/>
  <c r="DT76" i="9"/>
  <c r="DS76" i="9"/>
  <c r="DR76" i="9"/>
  <c r="DQ76" i="9"/>
  <c r="DP76" i="9"/>
  <c r="DO76" i="9"/>
  <c r="DN76" i="9"/>
  <c r="DM76" i="9"/>
  <c r="DL76" i="9"/>
  <c r="DK76" i="9"/>
  <c r="DJ76" i="9"/>
  <c r="DI76" i="9"/>
  <c r="DH76" i="9"/>
  <c r="DG76" i="9"/>
  <c r="DF76" i="9"/>
  <c r="DE76" i="9"/>
  <c r="DD76" i="9"/>
  <c r="DC76" i="9"/>
  <c r="DB76" i="9"/>
  <c r="DA76" i="9"/>
  <c r="CZ76" i="9"/>
  <c r="CY76" i="9"/>
  <c r="CX76" i="9"/>
  <c r="CW76" i="9"/>
  <c r="CV76" i="9"/>
  <c r="CU76" i="9"/>
  <c r="CT76" i="9"/>
  <c r="CS76" i="9"/>
  <c r="CR76" i="9"/>
  <c r="CQ76" i="9"/>
  <c r="CP76" i="9"/>
  <c r="CO76" i="9"/>
  <c r="CN76" i="9"/>
  <c r="CM76" i="9"/>
  <c r="CL76" i="9"/>
  <c r="CK76" i="9"/>
  <c r="CJ76" i="9"/>
  <c r="CI76" i="9"/>
  <c r="CH76" i="9"/>
  <c r="CG76" i="9"/>
  <c r="CF76" i="9"/>
  <c r="CE76" i="9"/>
  <c r="CD76" i="9"/>
  <c r="CC76" i="9"/>
  <c r="CB76" i="9"/>
  <c r="CA76" i="9"/>
  <c r="BZ76" i="9"/>
  <c r="BY76" i="9"/>
  <c r="BX76" i="9"/>
  <c r="BW76" i="9"/>
  <c r="BV76" i="9"/>
  <c r="BU76" i="9"/>
  <c r="BT76" i="9"/>
  <c r="BS76" i="9"/>
  <c r="BR76" i="9"/>
  <c r="BQ76" i="9"/>
  <c r="BP76" i="9"/>
  <c r="BO76" i="9"/>
  <c r="BN76" i="9"/>
  <c r="BM76" i="9"/>
  <c r="BL76" i="9"/>
  <c r="BK76" i="9"/>
  <c r="BJ76" i="9"/>
  <c r="BI76" i="9"/>
  <c r="BH76" i="9"/>
  <c r="BG76" i="9"/>
  <c r="BF76" i="9"/>
  <c r="BE76" i="9"/>
  <c r="BD76" i="9"/>
  <c r="BC76" i="9"/>
  <c r="BB76" i="9"/>
  <c r="BA76" i="9"/>
  <c r="AZ76" i="9"/>
  <c r="AY76" i="9"/>
  <c r="AX76" i="9"/>
  <c r="AW76" i="9"/>
  <c r="AV76" i="9"/>
  <c r="AU76" i="9"/>
  <c r="AT76" i="9"/>
  <c r="AS76" i="9"/>
  <c r="AR76" i="9"/>
  <c r="AQ76" i="9"/>
  <c r="AP76" i="9"/>
  <c r="AO76" i="9"/>
  <c r="AN76" i="9"/>
  <c r="AM76" i="9"/>
  <c r="AL76" i="9"/>
  <c r="AK76" i="9"/>
  <c r="AJ76" i="9"/>
  <c r="AI76" i="9"/>
  <c r="AH76" i="9"/>
  <c r="AG76" i="9"/>
  <c r="AF76" i="9"/>
  <c r="AE76" i="9"/>
  <c r="AD76" i="9"/>
  <c r="AC76" i="9"/>
  <c r="AB76" i="9"/>
  <c r="AA76" i="9"/>
  <c r="Z76" i="9"/>
  <c r="Y76" i="9"/>
  <c r="X76" i="9"/>
  <c r="W76" i="9"/>
  <c r="V76" i="9"/>
  <c r="U76" i="9"/>
  <c r="T76" i="9"/>
  <c r="S76" i="9"/>
  <c r="R76" i="9"/>
  <c r="Q76" i="9"/>
  <c r="P76" i="9"/>
  <c r="O76" i="9"/>
  <c r="N76" i="9"/>
  <c r="M76" i="9"/>
  <c r="L76" i="9"/>
  <c r="K76" i="9"/>
  <c r="J76" i="9"/>
  <c r="I76" i="9"/>
  <c r="H76" i="9"/>
  <c r="G76" i="9"/>
  <c r="F76" i="9"/>
  <c r="E76" i="9"/>
  <c r="D76" i="9"/>
  <c r="C76" i="9"/>
  <c r="B76" i="9"/>
  <c r="UB75" i="9"/>
  <c r="UA75" i="9"/>
  <c r="TZ75" i="9"/>
  <c r="TY75" i="9"/>
  <c r="TX75" i="9"/>
  <c r="TW75" i="9"/>
  <c r="TV75" i="9"/>
  <c r="TU75" i="9"/>
  <c r="TT75" i="9"/>
  <c r="TS75" i="9"/>
  <c r="TR75" i="9"/>
  <c r="TQ75" i="9"/>
  <c r="TP75" i="9"/>
  <c r="TO75" i="9"/>
  <c r="TN75" i="9"/>
  <c r="TM75" i="9"/>
  <c r="TL75" i="9"/>
  <c r="TK75" i="9"/>
  <c r="TJ75" i="9"/>
  <c r="TI75" i="9"/>
  <c r="TH75" i="9"/>
  <c r="TG75" i="9"/>
  <c r="TF75" i="9"/>
  <c r="TE75" i="9"/>
  <c r="TD75" i="9"/>
  <c r="TC75" i="9"/>
  <c r="TB75" i="9"/>
  <c r="TA75" i="9"/>
  <c r="SZ75" i="9"/>
  <c r="SY75" i="9"/>
  <c r="SX75" i="9"/>
  <c r="SW75" i="9"/>
  <c r="SV75" i="9"/>
  <c r="SU75" i="9"/>
  <c r="ST75" i="9"/>
  <c r="SS75" i="9"/>
  <c r="SR75" i="9"/>
  <c r="SQ75" i="9"/>
  <c r="SP75" i="9"/>
  <c r="SO75" i="9"/>
  <c r="SN75" i="9"/>
  <c r="SM75" i="9"/>
  <c r="SL75" i="9"/>
  <c r="SK75" i="9"/>
  <c r="SJ75" i="9"/>
  <c r="SI75" i="9"/>
  <c r="SH75" i="9"/>
  <c r="SG75" i="9"/>
  <c r="SF75" i="9"/>
  <c r="SE75" i="9"/>
  <c r="SD75" i="9"/>
  <c r="SC75" i="9"/>
  <c r="SB75" i="9"/>
  <c r="SA75" i="9"/>
  <c r="RZ75" i="9"/>
  <c r="RY75" i="9"/>
  <c r="RX75" i="9"/>
  <c r="RW75" i="9"/>
  <c r="RV75" i="9"/>
  <c r="RU75" i="9"/>
  <c r="RT75" i="9"/>
  <c r="RS75" i="9"/>
  <c r="RR75" i="9"/>
  <c r="RQ75" i="9"/>
  <c r="RP75" i="9"/>
  <c r="RO75" i="9"/>
  <c r="RN75" i="9"/>
  <c r="RM75" i="9"/>
  <c r="RL75" i="9"/>
  <c r="RK75" i="9"/>
  <c r="RJ75" i="9"/>
  <c r="RI75" i="9"/>
  <c r="RH75" i="9"/>
  <c r="RG75" i="9"/>
  <c r="RF75" i="9"/>
  <c r="RE75" i="9"/>
  <c r="RD75" i="9"/>
  <c r="RC75" i="9"/>
  <c r="RB75" i="9"/>
  <c r="RA75" i="9"/>
  <c r="QZ75" i="9"/>
  <c r="QY75" i="9"/>
  <c r="QX75" i="9"/>
  <c r="QW75" i="9"/>
  <c r="QV75" i="9"/>
  <c r="QU75" i="9"/>
  <c r="QT75" i="9"/>
  <c r="QS75" i="9"/>
  <c r="QR75" i="9"/>
  <c r="QQ75" i="9"/>
  <c r="QP75" i="9"/>
  <c r="QO75" i="9"/>
  <c r="QN75" i="9"/>
  <c r="QM75" i="9"/>
  <c r="QL75" i="9"/>
  <c r="QK75" i="9"/>
  <c r="QJ75" i="9"/>
  <c r="QI75" i="9"/>
  <c r="QH75" i="9"/>
  <c r="QG75" i="9"/>
  <c r="QF75" i="9"/>
  <c r="QE75" i="9"/>
  <c r="QD75" i="9"/>
  <c r="QC75" i="9"/>
  <c r="QB75" i="9"/>
  <c r="QA75" i="9"/>
  <c r="PZ75" i="9"/>
  <c r="PY75" i="9"/>
  <c r="PX75" i="9"/>
  <c r="PW75" i="9"/>
  <c r="PV75" i="9"/>
  <c r="PU75" i="9"/>
  <c r="PT75" i="9"/>
  <c r="PS75" i="9"/>
  <c r="PR75" i="9"/>
  <c r="PQ75" i="9"/>
  <c r="PP75" i="9"/>
  <c r="PO75" i="9"/>
  <c r="PN75" i="9"/>
  <c r="PM75" i="9"/>
  <c r="PL75" i="9"/>
  <c r="PK75" i="9"/>
  <c r="PJ75" i="9"/>
  <c r="PI75" i="9"/>
  <c r="PH75" i="9"/>
  <c r="PG75" i="9"/>
  <c r="PF75" i="9"/>
  <c r="PE75" i="9"/>
  <c r="PD75" i="9"/>
  <c r="PC75" i="9"/>
  <c r="PB75" i="9"/>
  <c r="PA75" i="9"/>
  <c r="OZ75" i="9"/>
  <c r="OY75" i="9"/>
  <c r="OX75" i="9"/>
  <c r="OW75" i="9"/>
  <c r="OV75" i="9"/>
  <c r="OU75" i="9"/>
  <c r="OT75" i="9"/>
  <c r="OS75" i="9"/>
  <c r="OR75" i="9"/>
  <c r="OQ75" i="9"/>
  <c r="OP75" i="9"/>
  <c r="OO75" i="9"/>
  <c r="ON75" i="9"/>
  <c r="OM75" i="9"/>
  <c r="OL75" i="9"/>
  <c r="OK75" i="9"/>
  <c r="OJ75" i="9"/>
  <c r="OI75" i="9"/>
  <c r="OH75" i="9"/>
  <c r="OG75" i="9"/>
  <c r="OF75" i="9"/>
  <c r="OE75" i="9"/>
  <c r="OD75" i="9"/>
  <c r="OC75" i="9"/>
  <c r="OB75" i="9"/>
  <c r="OA75" i="9"/>
  <c r="NZ75" i="9"/>
  <c r="NY75" i="9"/>
  <c r="NX75" i="9"/>
  <c r="NW75" i="9"/>
  <c r="NV75" i="9"/>
  <c r="NU75" i="9"/>
  <c r="NT75" i="9"/>
  <c r="NS75" i="9"/>
  <c r="NR75" i="9"/>
  <c r="NQ75" i="9"/>
  <c r="NP75" i="9"/>
  <c r="NO75" i="9"/>
  <c r="NN75" i="9"/>
  <c r="NM75" i="9"/>
  <c r="NL75" i="9"/>
  <c r="NK75" i="9"/>
  <c r="NJ75" i="9"/>
  <c r="NI75" i="9"/>
  <c r="NH75" i="9"/>
  <c r="NG75" i="9"/>
  <c r="NF75" i="9"/>
  <c r="NE75" i="9"/>
  <c r="ND75" i="9"/>
  <c r="NC75" i="9"/>
  <c r="NB75" i="9"/>
  <c r="NA75" i="9"/>
  <c r="MZ75" i="9"/>
  <c r="MY75" i="9"/>
  <c r="MX75" i="9"/>
  <c r="MW75" i="9"/>
  <c r="MV75" i="9"/>
  <c r="MU75" i="9"/>
  <c r="MT75" i="9"/>
  <c r="MS75" i="9"/>
  <c r="MR75" i="9"/>
  <c r="MQ75" i="9"/>
  <c r="MP75" i="9"/>
  <c r="MO75" i="9"/>
  <c r="MN75" i="9"/>
  <c r="MM75" i="9"/>
  <c r="ML75" i="9"/>
  <c r="MK75" i="9"/>
  <c r="MJ75" i="9"/>
  <c r="MI75" i="9"/>
  <c r="MH75" i="9"/>
  <c r="MG75" i="9"/>
  <c r="MF75" i="9"/>
  <c r="ME75" i="9"/>
  <c r="MD75" i="9"/>
  <c r="MC75" i="9"/>
  <c r="MB75" i="9"/>
  <c r="MA75" i="9"/>
  <c r="LZ75" i="9"/>
  <c r="LY75" i="9"/>
  <c r="LX75" i="9"/>
  <c r="LW75" i="9"/>
  <c r="LV75" i="9"/>
  <c r="LU75" i="9"/>
  <c r="LT75" i="9"/>
  <c r="LS75" i="9"/>
  <c r="LR75" i="9"/>
  <c r="LQ75" i="9"/>
  <c r="LP75" i="9"/>
  <c r="LO75" i="9"/>
  <c r="LN75" i="9"/>
  <c r="LM75" i="9"/>
  <c r="LL75" i="9"/>
  <c r="LK75" i="9"/>
  <c r="LJ75" i="9"/>
  <c r="LI75" i="9"/>
  <c r="LH75" i="9"/>
  <c r="LG75" i="9"/>
  <c r="LF75" i="9"/>
  <c r="LE75" i="9"/>
  <c r="LD75" i="9"/>
  <c r="LC75" i="9"/>
  <c r="LB75" i="9"/>
  <c r="LA75" i="9"/>
  <c r="KZ75" i="9"/>
  <c r="KY75" i="9"/>
  <c r="KX75" i="9"/>
  <c r="KW75" i="9"/>
  <c r="KV75" i="9"/>
  <c r="KU75" i="9"/>
  <c r="KT75" i="9"/>
  <c r="KS75" i="9"/>
  <c r="KR75" i="9"/>
  <c r="KQ75" i="9"/>
  <c r="KP75" i="9"/>
  <c r="KO75" i="9"/>
  <c r="KN75" i="9"/>
  <c r="KM75" i="9"/>
  <c r="KL75" i="9"/>
  <c r="KK75" i="9"/>
  <c r="KJ75" i="9"/>
  <c r="KI75" i="9"/>
  <c r="KH75" i="9"/>
  <c r="KG75" i="9"/>
  <c r="KF75" i="9"/>
  <c r="KE75" i="9"/>
  <c r="KD75" i="9"/>
  <c r="KC75" i="9"/>
  <c r="KB75" i="9"/>
  <c r="KA75" i="9"/>
  <c r="JZ75" i="9"/>
  <c r="JY75" i="9"/>
  <c r="JX75" i="9"/>
  <c r="JW75" i="9"/>
  <c r="JV75" i="9"/>
  <c r="JU75" i="9"/>
  <c r="JT75" i="9"/>
  <c r="JS75" i="9"/>
  <c r="JR75" i="9"/>
  <c r="JQ75" i="9"/>
  <c r="JP75" i="9"/>
  <c r="JO75" i="9"/>
  <c r="JN75" i="9"/>
  <c r="JM75" i="9"/>
  <c r="JL75" i="9"/>
  <c r="JK75" i="9"/>
  <c r="JJ75" i="9"/>
  <c r="JI75" i="9"/>
  <c r="JH75" i="9"/>
  <c r="JG75" i="9"/>
  <c r="JF75" i="9"/>
  <c r="JE75" i="9"/>
  <c r="JD75" i="9"/>
  <c r="JC75" i="9"/>
  <c r="JB75" i="9"/>
  <c r="JA75" i="9"/>
  <c r="IZ75" i="9"/>
  <c r="IY75" i="9"/>
  <c r="IX75" i="9"/>
  <c r="IW75" i="9"/>
  <c r="IV75" i="9"/>
  <c r="IU75" i="9"/>
  <c r="IT75" i="9"/>
  <c r="IS75" i="9"/>
  <c r="IR75" i="9"/>
  <c r="IQ75" i="9"/>
  <c r="IP75" i="9"/>
  <c r="IO75" i="9"/>
  <c r="IN75" i="9"/>
  <c r="IM75" i="9"/>
  <c r="IL75" i="9"/>
  <c r="IK75" i="9"/>
  <c r="IJ75" i="9"/>
  <c r="II75" i="9"/>
  <c r="IH75" i="9"/>
  <c r="IG75" i="9"/>
  <c r="IF75" i="9"/>
  <c r="IE75" i="9"/>
  <c r="ID75" i="9"/>
  <c r="IC75" i="9"/>
  <c r="IB75" i="9"/>
  <c r="IA75" i="9"/>
  <c r="HZ75" i="9"/>
  <c r="HY75" i="9"/>
  <c r="HX75" i="9"/>
  <c r="HW75" i="9"/>
  <c r="HV75" i="9"/>
  <c r="HU75" i="9"/>
  <c r="HT75" i="9"/>
  <c r="HS75" i="9"/>
  <c r="HR75" i="9"/>
  <c r="HQ75" i="9"/>
  <c r="HP75" i="9"/>
  <c r="HO75" i="9"/>
  <c r="HN75" i="9"/>
  <c r="HM75" i="9"/>
  <c r="HL75" i="9"/>
  <c r="HK75" i="9"/>
  <c r="HJ75" i="9"/>
  <c r="HI75" i="9"/>
  <c r="HH75" i="9"/>
  <c r="HG75" i="9"/>
  <c r="HF75" i="9"/>
  <c r="HE75" i="9"/>
  <c r="HD75" i="9"/>
  <c r="HC75" i="9"/>
  <c r="HB75" i="9"/>
  <c r="HA75" i="9"/>
  <c r="GZ75" i="9"/>
  <c r="GY75" i="9"/>
  <c r="GX75" i="9"/>
  <c r="GW75" i="9"/>
  <c r="GV75" i="9"/>
  <c r="GU75" i="9"/>
  <c r="GT75" i="9"/>
  <c r="GS75" i="9"/>
  <c r="GR75" i="9"/>
  <c r="GQ75" i="9"/>
  <c r="GP75" i="9"/>
  <c r="GO75" i="9"/>
  <c r="GN75" i="9"/>
  <c r="GM75" i="9"/>
  <c r="GL75" i="9"/>
  <c r="GK75" i="9"/>
  <c r="GJ75" i="9"/>
  <c r="GI75" i="9"/>
  <c r="GH75" i="9"/>
  <c r="GG75" i="9"/>
  <c r="GF75" i="9"/>
  <c r="GE75" i="9"/>
  <c r="GD75" i="9"/>
  <c r="GC75" i="9"/>
  <c r="GB75" i="9"/>
  <c r="GA75" i="9"/>
  <c r="FZ75" i="9"/>
  <c r="FY75" i="9"/>
  <c r="FX75" i="9"/>
  <c r="FW75" i="9"/>
  <c r="FV75" i="9"/>
  <c r="FU75" i="9"/>
  <c r="FT75" i="9"/>
  <c r="FS75" i="9"/>
  <c r="FR75" i="9"/>
  <c r="FQ75" i="9"/>
  <c r="FP75" i="9"/>
  <c r="FO75" i="9"/>
  <c r="FN75" i="9"/>
  <c r="FM75" i="9"/>
  <c r="FL75" i="9"/>
  <c r="FK75" i="9"/>
  <c r="FJ75" i="9"/>
  <c r="FI75" i="9"/>
  <c r="FH75" i="9"/>
  <c r="FG75" i="9"/>
  <c r="FF75" i="9"/>
  <c r="FE75" i="9"/>
  <c r="FD75" i="9"/>
  <c r="FC75" i="9"/>
  <c r="FB75" i="9"/>
  <c r="FA75" i="9"/>
  <c r="EZ75" i="9"/>
  <c r="EY75" i="9"/>
  <c r="EX75" i="9"/>
  <c r="EW75" i="9"/>
  <c r="EV75" i="9"/>
  <c r="EU75" i="9"/>
  <c r="ET75" i="9"/>
  <c r="ES75" i="9"/>
  <c r="ER75" i="9"/>
  <c r="EQ75" i="9"/>
  <c r="EP75" i="9"/>
  <c r="EO75" i="9"/>
  <c r="EN75" i="9"/>
  <c r="EM75" i="9"/>
  <c r="EL75" i="9"/>
  <c r="EK75" i="9"/>
  <c r="EJ75" i="9"/>
  <c r="EI75" i="9"/>
  <c r="EH75" i="9"/>
  <c r="EG75" i="9"/>
  <c r="EF75" i="9"/>
  <c r="EE75" i="9"/>
  <c r="ED75" i="9"/>
  <c r="EC75" i="9"/>
  <c r="EB75" i="9"/>
  <c r="EA75" i="9"/>
  <c r="DZ75" i="9"/>
  <c r="DY75" i="9"/>
  <c r="DX75" i="9"/>
  <c r="DW75" i="9"/>
  <c r="DV75" i="9"/>
  <c r="DU75" i="9"/>
  <c r="DT75" i="9"/>
  <c r="DS75" i="9"/>
  <c r="DR75" i="9"/>
  <c r="DQ75" i="9"/>
  <c r="DP75" i="9"/>
  <c r="DO75" i="9"/>
  <c r="DN75" i="9"/>
  <c r="DM75" i="9"/>
  <c r="DL75" i="9"/>
  <c r="DK75" i="9"/>
  <c r="DJ75" i="9"/>
  <c r="DI75" i="9"/>
  <c r="DH75" i="9"/>
  <c r="DG75" i="9"/>
  <c r="DF75" i="9"/>
  <c r="DE75" i="9"/>
  <c r="DD75" i="9"/>
  <c r="DC75" i="9"/>
  <c r="DB75" i="9"/>
  <c r="DA75" i="9"/>
  <c r="CZ75" i="9"/>
  <c r="CY75" i="9"/>
  <c r="CX75" i="9"/>
  <c r="CW75" i="9"/>
  <c r="CV75" i="9"/>
  <c r="CU75" i="9"/>
  <c r="CT75" i="9"/>
  <c r="CS75" i="9"/>
  <c r="CR75" i="9"/>
  <c r="CQ75" i="9"/>
  <c r="CP75" i="9"/>
  <c r="CO75" i="9"/>
  <c r="CN75" i="9"/>
  <c r="CM75" i="9"/>
  <c r="CL75" i="9"/>
  <c r="CK75" i="9"/>
  <c r="CJ75" i="9"/>
  <c r="CI75" i="9"/>
  <c r="CH75" i="9"/>
  <c r="CG75" i="9"/>
  <c r="CF75" i="9"/>
  <c r="CE75" i="9"/>
  <c r="CD75" i="9"/>
  <c r="CC75" i="9"/>
  <c r="CB75" i="9"/>
  <c r="CA75" i="9"/>
  <c r="BZ75" i="9"/>
  <c r="BY75" i="9"/>
  <c r="BX75" i="9"/>
  <c r="BW75" i="9"/>
  <c r="BV75" i="9"/>
  <c r="BU75" i="9"/>
  <c r="BT75" i="9"/>
  <c r="BS75" i="9"/>
  <c r="BR75" i="9"/>
  <c r="BQ75" i="9"/>
  <c r="BP75" i="9"/>
  <c r="BO75" i="9"/>
  <c r="BN75" i="9"/>
  <c r="BM75" i="9"/>
  <c r="BL75" i="9"/>
  <c r="BK75" i="9"/>
  <c r="BJ75" i="9"/>
  <c r="BI75" i="9"/>
  <c r="BH75" i="9"/>
  <c r="BG75" i="9"/>
  <c r="BF75" i="9"/>
  <c r="BE75" i="9"/>
  <c r="BD75" i="9"/>
  <c r="BC75" i="9"/>
  <c r="BB75" i="9"/>
  <c r="BA75" i="9"/>
  <c r="AZ75" i="9"/>
  <c r="AY75" i="9"/>
  <c r="AX75" i="9"/>
  <c r="AW75" i="9"/>
  <c r="AV75" i="9"/>
  <c r="AU75" i="9"/>
  <c r="AT75" i="9"/>
  <c r="AS75" i="9"/>
  <c r="AR75" i="9"/>
  <c r="AQ75" i="9"/>
  <c r="AP75" i="9"/>
  <c r="AO75" i="9"/>
  <c r="AN75" i="9"/>
  <c r="AM75" i="9"/>
  <c r="AL75" i="9"/>
  <c r="AK75" i="9"/>
  <c r="AJ75" i="9"/>
  <c r="AI75" i="9"/>
  <c r="AH75" i="9"/>
  <c r="AG75" i="9"/>
  <c r="AF75" i="9"/>
  <c r="AE75" i="9"/>
  <c r="AD75" i="9"/>
  <c r="AC75" i="9"/>
  <c r="AB75" i="9"/>
  <c r="AA75" i="9"/>
  <c r="Z75" i="9"/>
  <c r="Y75" i="9"/>
  <c r="X75" i="9"/>
  <c r="W75" i="9"/>
  <c r="V75" i="9"/>
  <c r="U75" i="9"/>
  <c r="T75" i="9"/>
  <c r="S75" i="9"/>
  <c r="R75" i="9"/>
  <c r="Q75" i="9"/>
  <c r="P75" i="9"/>
  <c r="O75" i="9"/>
  <c r="N75" i="9"/>
  <c r="M75" i="9"/>
  <c r="L75" i="9"/>
  <c r="K75" i="9"/>
  <c r="J75" i="9"/>
  <c r="I75" i="9"/>
  <c r="H75" i="9"/>
  <c r="G75" i="9"/>
  <c r="F75" i="9"/>
  <c r="E75" i="9"/>
  <c r="D75" i="9"/>
  <c r="C75" i="9"/>
  <c r="B75" i="9"/>
  <c r="UB74" i="9"/>
  <c r="UA74" i="9"/>
  <c r="TZ74" i="9"/>
  <c r="TY74" i="9"/>
  <c r="TX74" i="9"/>
  <c r="TW74" i="9"/>
  <c r="TV74" i="9"/>
  <c r="TU74" i="9"/>
  <c r="TT74" i="9"/>
  <c r="TS74" i="9"/>
  <c r="TR74" i="9"/>
  <c r="TQ74" i="9"/>
  <c r="TP74" i="9"/>
  <c r="TO74" i="9"/>
  <c r="TN74" i="9"/>
  <c r="TM74" i="9"/>
  <c r="TL74" i="9"/>
  <c r="TK74" i="9"/>
  <c r="TJ74" i="9"/>
  <c r="TI74" i="9"/>
  <c r="TH74" i="9"/>
  <c r="TG74" i="9"/>
  <c r="TF74" i="9"/>
  <c r="TE74" i="9"/>
  <c r="TD74" i="9"/>
  <c r="TC74" i="9"/>
  <c r="TB74" i="9"/>
  <c r="TA74" i="9"/>
  <c r="SZ74" i="9"/>
  <c r="SY74" i="9"/>
  <c r="SX74" i="9"/>
  <c r="SW74" i="9"/>
  <c r="SV74" i="9"/>
  <c r="SU74" i="9"/>
  <c r="ST74" i="9"/>
  <c r="SS74" i="9"/>
  <c r="SR74" i="9"/>
  <c r="SQ74" i="9"/>
  <c r="SP74" i="9"/>
  <c r="SO74" i="9"/>
  <c r="SN74" i="9"/>
  <c r="SM74" i="9"/>
  <c r="SL74" i="9"/>
  <c r="SK74" i="9"/>
  <c r="SJ74" i="9"/>
  <c r="SI74" i="9"/>
  <c r="SH74" i="9"/>
  <c r="SG74" i="9"/>
  <c r="SF74" i="9"/>
  <c r="SE74" i="9"/>
  <c r="SD74" i="9"/>
  <c r="SC74" i="9"/>
  <c r="SB74" i="9"/>
  <c r="SA74" i="9"/>
  <c r="RZ74" i="9"/>
  <c r="RY74" i="9"/>
  <c r="RX74" i="9"/>
  <c r="RW74" i="9"/>
  <c r="RV74" i="9"/>
  <c r="RU74" i="9"/>
  <c r="RT74" i="9"/>
  <c r="RS74" i="9"/>
  <c r="RR74" i="9"/>
  <c r="RQ74" i="9"/>
  <c r="RP74" i="9"/>
  <c r="RO74" i="9"/>
  <c r="RN74" i="9"/>
  <c r="RM74" i="9"/>
  <c r="RL74" i="9"/>
  <c r="RK74" i="9"/>
  <c r="RJ74" i="9"/>
  <c r="RI74" i="9"/>
  <c r="RH74" i="9"/>
  <c r="RG74" i="9"/>
  <c r="RF74" i="9"/>
  <c r="RE74" i="9"/>
  <c r="RD74" i="9"/>
  <c r="RC74" i="9"/>
  <c r="RB74" i="9"/>
  <c r="RA74" i="9"/>
  <c r="QZ74" i="9"/>
  <c r="QY74" i="9"/>
  <c r="QX74" i="9"/>
  <c r="QW74" i="9"/>
  <c r="QV74" i="9"/>
  <c r="QU74" i="9"/>
  <c r="QT74" i="9"/>
  <c r="QS74" i="9"/>
  <c r="QR74" i="9"/>
  <c r="QQ74" i="9"/>
  <c r="QP74" i="9"/>
  <c r="QO74" i="9"/>
  <c r="QN74" i="9"/>
  <c r="QM74" i="9"/>
  <c r="QL74" i="9"/>
  <c r="QK74" i="9"/>
  <c r="QJ74" i="9"/>
  <c r="QI74" i="9"/>
  <c r="QH74" i="9"/>
  <c r="QG74" i="9"/>
  <c r="QF74" i="9"/>
  <c r="QE74" i="9"/>
  <c r="QD74" i="9"/>
  <c r="QC74" i="9"/>
  <c r="QB74" i="9"/>
  <c r="QA74" i="9"/>
  <c r="PZ74" i="9"/>
  <c r="PY74" i="9"/>
  <c r="PX74" i="9"/>
  <c r="PW74" i="9"/>
  <c r="PV74" i="9"/>
  <c r="PU74" i="9"/>
  <c r="PT74" i="9"/>
  <c r="PS74" i="9"/>
  <c r="PR74" i="9"/>
  <c r="PQ74" i="9"/>
  <c r="PP74" i="9"/>
  <c r="PO74" i="9"/>
  <c r="PN74" i="9"/>
  <c r="PM74" i="9"/>
  <c r="PL74" i="9"/>
  <c r="PK74" i="9"/>
  <c r="PJ74" i="9"/>
  <c r="PI74" i="9"/>
  <c r="PH74" i="9"/>
  <c r="PG74" i="9"/>
  <c r="PF74" i="9"/>
  <c r="PE74" i="9"/>
  <c r="PD74" i="9"/>
  <c r="PC74" i="9"/>
  <c r="PB74" i="9"/>
  <c r="PA74" i="9"/>
  <c r="OZ74" i="9"/>
  <c r="OY74" i="9"/>
  <c r="OX74" i="9"/>
  <c r="OW74" i="9"/>
  <c r="OV74" i="9"/>
  <c r="OU74" i="9"/>
  <c r="OT74" i="9"/>
  <c r="OS74" i="9"/>
  <c r="OR74" i="9"/>
  <c r="OQ74" i="9"/>
  <c r="OP74" i="9"/>
  <c r="OO74" i="9"/>
  <c r="ON74" i="9"/>
  <c r="OM74" i="9"/>
  <c r="OL74" i="9"/>
  <c r="OK74" i="9"/>
  <c r="OJ74" i="9"/>
  <c r="OI74" i="9"/>
  <c r="OH74" i="9"/>
  <c r="OG74" i="9"/>
  <c r="OF74" i="9"/>
  <c r="OE74" i="9"/>
  <c r="OD74" i="9"/>
  <c r="OC74" i="9"/>
  <c r="OB74" i="9"/>
  <c r="OA74" i="9"/>
  <c r="NZ74" i="9"/>
  <c r="NY74" i="9"/>
  <c r="NX74" i="9"/>
  <c r="NW74" i="9"/>
  <c r="NV74" i="9"/>
  <c r="NU74" i="9"/>
  <c r="NT74" i="9"/>
  <c r="NS74" i="9"/>
  <c r="NR74" i="9"/>
  <c r="NQ74" i="9"/>
  <c r="NP74" i="9"/>
  <c r="NO74" i="9"/>
  <c r="NN74" i="9"/>
  <c r="NM74" i="9"/>
  <c r="NL74" i="9"/>
  <c r="NK74" i="9"/>
  <c r="NJ74" i="9"/>
  <c r="NI74" i="9"/>
  <c r="NH74" i="9"/>
  <c r="NG74" i="9"/>
  <c r="NF74" i="9"/>
  <c r="NE74" i="9"/>
  <c r="ND74" i="9"/>
  <c r="NC74" i="9"/>
  <c r="NB74" i="9"/>
  <c r="NA74" i="9"/>
  <c r="MZ74" i="9"/>
  <c r="MY74" i="9"/>
  <c r="MX74" i="9"/>
  <c r="MW74" i="9"/>
  <c r="MV74" i="9"/>
  <c r="MU74" i="9"/>
  <c r="MT74" i="9"/>
  <c r="MS74" i="9"/>
  <c r="MR74" i="9"/>
  <c r="MQ74" i="9"/>
  <c r="MP74" i="9"/>
  <c r="MO74" i="9"/>
  <c r="MN74" i="9"/>
  <c r="MM74" i="9"/>
  <c r="ML74" i="9"/>
  <c r="MK74" i="9"/>
  <c r="MJ74" i="9"/>
  <c r="MI74" i="9"/>
  <c r="MH74" i="9"/>
  <c r="MG74" i="9"/>
  <c r="MF74" i="9"/>
  <c r="ME74" i="9"/>
  <c r="MD74" i="9"/>
  <c r="MC74" i="9"/>
  <c r="MB74" i="9"/>
  <c r="MA74" i="9"/>
  <c r="LZ74" i="9"/>
  <c r="LY74" i="9"/>
  <c r="LX74" i="9"/>
  <c r="LW74" i="9"/>
  <c r="LV74" i="9"/>
  <c r="LU74" i="9"/>
  <c r="LT74" i="9"/>
  <c r="LS74" i="9"/>
  <c r="LR74" i="9"/>
  <c r="LQ74" i="9"/>
  <c r="LP74" i="9"/>
  <c r="LO74" i="9"/>
  <c r="LN74" i="9"/>
  <c r="LM74" i="9"/>
  <c r="LL74" i="9"/>
  <c r="LK74" i="9"/>
  <c r="LJ74" i="9"/>
  <c r="LI74" i="9"/>
  <c r="LH74" i="9"/>
  <c r="LG74" i="9"/>
  <c r="LF74" i="9"/>
  <c r="LE74" i="9"/>
  <c r="LD74" i="9"/>
  <c r="LC74" i="9"/>
  <c r="LB74" i="9"/>
  <c r="LA74" i="9"/>
  <c r="KZ74" i="9"/>
  <c r="KY74" i="9"/>
  <c r="KX74" i="9"/>
  <c r="KW74" i="9"/>
  <c r="KV74" i="9"/>
  <c r="KU74" i="9"/>
  <c r="KT74" i="9"/>
  <c r="KS74" i="9"/>
  <c r="KR74" i="9"/>
  <c r="KQ74" i="9"/>
  <c r="KP74" i="9"/>
  <c r="KO74" i="9"/>
  <c r="KN74" i="9"/>
  <c r="KM74" i="9"/>
  <c r="KL74" i="9"/>
  <c r="KK74" i="9"/>
  <c r="KJ74" i="9"/>
  <c r="KI74" i="9"/>
  <c r="KH74" i="9"/>
  <c r="KG74" i="9"/>
  <c r="KF74" i="9"/>
  <c r="KE74" i="9"/>
  <c r="KD74" i="9"/>
  <c r="KC74" i="9"/>
  <c r="KB74" i="9"/>
  <c r="KA74" i="9"/>
  <c r="JZ74" i="9"/>
  <c r="JY74" i="9"/>
  <c r="JX74" i="9"/>
  <c r="JW74" i="9"/>
  <c r="JV74" i="9"/>
  <c r="JU74" i="9"/>
  <c r="JT74" i="9"/>
  <c r="JS74" i="9"/>
  <c r="JR74" i="9"/>
  <c r="JQ74" i="9"/>
  <c r="JP74" i="9"/>
  <c r="JO74" i="9"/>
  <c r="JN74" i="9"/>
  <c r="JM74" i="9"/>
  <c r="JL74" i="9"/>
  <c r="JK74" i="9"/>
  <c r="JJ74" i="9"/>
  <c r="JI74" i="9"/>
  <c r="JH74" i="9"/>
  <c r="JG74" i="9"/>
  <c r="JF74" i="9"/>
  <c r="JE74" i="9"/>
  <c r="JD74" i="9"/>
  <c r="JC74" i="9"/>
  <c r="JB74" i="9"/>
  <c r="JA74" i="9"/>
  <c r="IZ74" i="9"/>
  <c r="IY74" i="9"/>
  <c r="IX74" i="9"/>
  <c r="IW74" i="9"/>
  <c r="IV74" i="9"/>
  <c r="IU74" i="9"/>
  <c r="IT74" i="9"/>
  <c r="IS74" i="9"/>
  <c r="IR74" i="9"/>
  <c r="IQ74" i="9"/>
  <c r="IP74" i="9"/>
  <c r="IO74" i="9"/>
  <c r="IN74" i="9"/>
  <c r="IM74" i="9"/>
  <c r="IL74" i="9"/>
  <c r="IK74" i="9"/>
  <c r="IJ74" i="9"/>
  <c r="II74" i="9"/>
  <c r="IH74" i="9"/>
  <c r="IG74" i="9"/>
  <c r="IF74" i="9"/>
  <c r="IE74" i="9"/>
  <c r="ID74" i="9"/>
  <c r="IC74" i="9"/>
  <c r="IB74" i="9"/>
  <c r="IA74" i="9"/>
  <c r="HZ74" i="9"/>
  <c r="HY74" i="9"/>
  <c r="HX74" i="9"/>
  <c r="HW74" i="9"/>
  <c r="HV74" i="9"/>
  <c r="HU74" i="9"/>
  <c r="HT74" i="9"/>
  <c r="HS74" i="9"/>
  <c r="HR74" i="9"/>
  <c r="HQ74" i="9"/>
  <c r="HP74" i="9"/>
  <c r="HO74" i="9"/>
  <c r="HN74" i="9"/>
  <c r="HM74" i="9"/>
  <c r="HL74" i="9"/>
  <c r="HK74" i="9"/>
  <c r="HJ74" i="9"/>
  <c r="HI74" i="9"/>
  <c r="HH74" i="9"/>
  <c r="HG74" i="9"/>
  <c r="HF74" i="9"/>
  <c r="HE74" i="9"/>
  <c r="HD74" i="9"/>
  <c r="HC74" i="9"/>
  <c r="HB74" i="9"/>
  <c r="HA74" i="9"/>
  <c r="GZ74" i="9"/>
  <c r="GY74" i="9"/>
  <c r="GX74" i="9"/>
  <c r="GW74" i="9"/>
  <c r="GV74" i="9"/>
  <c r="GU74" i="9"/>
  <c r="GT74" i="9"/>
  <c r="GS74" i="9"/>
  <c r="GR74" i="9"/>
  <c r="GQ74" i="9"/>
  <c r="GP74" i="9"/>
  <c r="GO74" i="9"/>
  <c r="GN74" i="9"/>
  <c r="GM74" i="9"/>
  <c r="GL74" i="9"/>
  <c r="GK74" i="9"/>
  <c r="GJ74" i="9"/>
  <c r="GI74" i="9"/>
  <c r="GH74" i="9"/>
  <c r="GG74" i="9"/>
  <c r="GF74" i="9"/>
  <c r="GE74" i="9"/>
  <c r="GD74" i="9"/>
  <c r="GC74" i="9"/>
  <c r="GB74" i="9"/>
  <c r="GA74" i="9"/>
  <c r="FZ74" i="9"/>
  <c r="FY74" i="9"/>
  <c r="FX74" i="9"/>
  <c r="FW74" i="9"/>
  <c r="FV74" i="9"/>
  <c r="FU74" i="9"/>
  <c r="FT74" i="9"/>
  <c r="FS74" i="9"/>
  <c r="FR74" i="9"/>
  <c r="FQ74" i="9"/>
  <c r="FP74" i="9"/>
  <c r="FO74" i="9"/>
  <c r="FN74" i="9"/>
  <c r="FM74" i="9"/>
  <c r="FL74" i="9"/>
  <c r="FK74" i="9"/>
  <c r="FJ74" i="9"/>
  <c r="FI74" i="9"/>
  <c r="FH74" i="9"/>
  <c r="FG74" i="9"/>
  <c r="FF74" i="9"/>
  <c r="FE74" i="9"/>
  <c r="FD74" i="9"/>
  <c r="FC74" i="9"/>
  <c r="FB74" i="9"/>
  <c r="FA74" i="9"/>
  <c r="EZ74" i="9"/>
  <c r="EY74" i="9"/>
  <c r="EX74" i="9"/>
  <c r="EW74" i="9"/>
  <c r="EV74" i="9"/>
  <c r="EU74" i="9"/>
  <c r="ET74" i="9"/>
  <c r="ES74" i="9"/>
  <c r="ER74" i="9"/>
  <c r="EQ74" i="9"/>
  <c r="EP74" i="9"/>
  <c r="EO74" i="9"/>
  <c r="EN74" i="9"/>
  <c r="EM74" i="9"/>
  <c r="EL74" i="9"/>
  <c r="EK74" i="9"/>
  <c r="EJ74" i="9"/>
  <c r="EI74" i="9"/>
  <c r="EH74" i="9"/>
  <c r="EG74" i="9"/>
  <c r="EF74" i="9"/>
  <c r="EE74" i="9"/>
  <c r="ED74" i="9"/>
  <c r="EC74" i="9"/>
  <c r="EB74" i="9"/>
  <c r="EA74" i="9"/>
  <c r="DZ74" i="9"/>
  <c r="DY74" i="9"/>
  <c r="DX74" i="9"/>
  <c r="DW74" i="9"/>
  <c r="DV74" i="9"/>
  <c r="DU74" i="9"/>
  <c r="DT74" i="9"/>
  <c r="DS74" i="9"/>
  <c r="DR74" i="9"/>
  <c r="DQ74" i="9"/>
  <c r="DP74" i="9"/>
  <c r="DO74" i="9"/>
  <c r="DN74" i="9"/>
  <c r="DM74" i="9"/>
  <c r="DL74" i="9"/>
  <c r="DK74" i="9"/>
  <c r="DJ74" i="9"/>
  <c r="DI74" i="9"/>
  <c r="DH74" i="9"/>
  <c r="DG74" i="9"/>
  <c r="DF74" i="9"/>
  <c r="DE74" i="9"/>
  <c r="DD74" i="9"/>
  <c r="DC74" i="9"/>
  <c r="DB74" i="9"/>
  <c r="DA74" i="9"/>
  <c r="CZ74" i="9"/>
  <c r="CY74" i="9"/>
  <c r="CX74" i="9"/>
  <c r="CW74" i="9"/>
  <c r="CV74" i="9"/>
  <c r="CU74" i="9"/>
  <c r="CT74" i="9"/>
  <c r="CS74" i="9"/>
  <c r="CR74" i="9"/>
  <c r="CQ74" i="9"/>
  <c r="CP74" i="9"/>
  <c r="CO74" i="9"/>
  <c r="CN74" i="9"/>
  <c r="CM74" i="9"/>
  <c r="CL74" i="9"/>
  <c r="CK74" i="9"/>
  <c r="CJ74" i="9"/>
  <c r="CI74" i="9"/>
  <c r="CH74" i="9"/>
  <c r="CG74" i="9"/>
  <c r="CF74" i="9"/>
  <c r="CE74" i="9"/>
  <c r="CD74" i="9"/>
  <c r="CC74" i="9"/>
  <c r="CB74" i="9"/>
  <c r="CA74" i="9"/>
  <c r="BZ74" i="9"/>
  <c r="BY74" i="9"/>
  <c r="BX74" i="9"/>
  <c r="BW74" i="9"/>
  <c r="BV74" i="9"/>
  <c r="BU74" i="9"/>
  <c r="BT74" i="9"/>
  <c r="BS74" i="9"/>
  <c r="BR74" i="9"/>
  <c r="BQ74" i="9"/>
  <c r="BP74" i="9"/>
  <c r="BO74" i="9"/>
  <c r="BN74" i="9"/>
  <c r="BM74" i="9"/>
  <c r="BL74" i="9"/>
  <c r="BK74" i="9"/>
  <c r="BJ74" i="9"/>
  <c r="BI74" i="9"/>
  <c r="BH74" i="9"/>
  <c r="BG74" i="9"/>
  <c r="BF74" i="9"/>
  <c r="BE74" i="9"/>
  <c r="BD74" i="9"/>
  <c r="BC74" i="9"/>
  <c r="BB74" i="9"/>
  <c r="BA74" i="9"/>
  <c r="AZ74" i="9"/>
  <c r="AY74" i="9"/>
  <c r="AX74" i="9"/>
  <c r="AW74" i="9"/>
  <c r="AV74" i="9"/>
  <c r="AU74" i="9"/>
  <c r="AT74" i="9"/>
  <c r="AS74" i="9"/>
  <c r="AR74" i="9"/>
  <c r="AQ74" i="9"/>
  <c r="AP74" i="9"/>
  <c r="AO74" i="9"/>
  <c r="AN74" i="9"/>
  <c r="AM74" i="9"/>
  <c r="AL74" i="9"/>
  <c r="AK74" i="9"/>
  <c r="AJ74" i="9"/>
  <c r="AI74" i="9"/>
  <c r="AH74" i="9"/>
  <c r="AG74" i="9"/>
  <c r="AF74" i="9"/>
  <c r="AE74" i="9"/>
  <c r="AD74" i="9"/>
  <c r="AC74" i="9"/>
  <c r="AB74" i="9"/>
  <c r="AA74" i="9"/>
  <c r="Z74" i="9"/>
  <c r="Y74" i="9"/>
  <c r="X74" i="9"/>
  <c r="W74" i="9"/>
  <c r="V74" i="9"/>
  <c r="U74" i="9"/>
  <c r="T74" i="9"/>
  <c r="S74" i="9"/>
  <c r="R74" i="9"/>
  <c r="Q74" i="9"/>
  <c r="P74" i="9"/>
  <c r="O74" i="9"/>
  <c r="N74" i="9"/>
  <c r="M74" i="9"/>
  <c r="L74" i="9"/>
  <c r="K74" i="9"/>
  <c r="J74" i="9"/>
  <c r="I74" i="9"/>
  <c r="H74" i="9"/>
  <c r="G74" i="9"/>
  <c r="F74" i="9"/>
  <c r="E74" i="9"/>
  <c r="D74" i="9"/>
  <c r="C74" i="9"/>
  <c r="B74" i="9"/>
  <c r="UB73" i="9"/>
  <c r="UA73" i="9"/>
  <c r="TZ73" i="9"/>
  <c r="TY73" i="9"/>
  <c r="TX73" i="9"/>
  <c r="TW73" i="9"/>
  <c r="TV73" i="9"/>
  <c r="TU73" i="9"/>
  <c r="TT73" i="9"/>
  <c r="TS73" i="9"/>
  <c r="TR73" i="9"/>
  <c r="TQ73" i="9"/>
  <c r="TP73" i="9"/>
  <c r="TO73" i="9"/>
  <c r="TN73" i="9"/>
  <c r="TM73" i="9"/>
  <c r="TL73" i="9"/>
  <c r="TK73" i="9"/>
  <c r="TJ73" i="9"/>
  <c r="TI73" i="9"/>
  <c r="TH73" i="9"/>
  <c r="TG73" i="9"/>
  <c r="TF73" i="9"/>
  <c r="TE73" i="9"/>
  <c r="TD73" i="9"/>
  <c r="TC73" i="9"/>
  <c r="TB73" i="9"/>
  <c r="TA73" i="9"/>
  <c r="SZ73" i="9"/>
  <c r="SY73" i="9"/>
  <c r="SX73" i="9"/>
  <c r="SW73" i="9"/>
  <c r="SV73" i="9"/>
  <c r="SU73" i="9"/>
  <c r="ST73" i="9"/>
  <c r="SS73" i="9"/>
  <c r="SR73" i="9"/>
  <c r="SQ73" i="9"/>
  <c r="SP73" i="9"/>
  <c r="SO73" i="9"/>
  <c r="SN73" i="9"/>
  <c r="SM73" i="9"/>
  <c r="SL73" i="9"/>
  <c r="SK73" i="9"/>
  <c r="SJ73" i="9"/>
  <c r="SI73" i="9"/>
  <c r="SH73" i="9"/>
  <c r="SG73" i="9"/>
  <c r="SF73" i="9"/>
  <c r="SE73" i="9"/>
  <c r="SD73" i="9"/>
  <c r="SC73" i="9"/>
  <c r="SB73" i="9"/>
  <c r="SA73" i="9"/>
  <c r="RZ73" i="9"/>
  <c r="RY73" i="9"/>
  <c r="RX73" i="9"/>
  <c r="RW73" i="9"/>
  <c r="RV73" i="9"/>
  <c r="RU73" i="9"/>
  <c r="RT73" i="9"/>
  <c r="RS73" i="9"/>
  <c r="RR73" i="9"/>
  <c r="RQ73" i="9"/>
  <c r="RP73" i="9"/>
  <c r="RO73" i="9"/>
  <c r="RN73" i="9"/>
  <c r="RM73" i="9"/>
  <c r="RL73" i="9"/>
  <c r="RK73" i="9"/>
  <c r="RJ73" i="9"/>
  <c r="RI73" i="9"/>
  <c r="RH73" i="9"/>
  <c r="RG73" i="9"/>
  <c r="RF73" i="9"/>
  <c r="RE73" i="9"/>
  <c r="RD73" i="9"/>
  <c r="RC73" i="9"/>
  <c r="RB73" i="9"/>
  <c r="RA73" i="9"/>
  <c r="QZ73" i="9"/>
  <c r="QY73" i="9"/>
  <c r="QX73" i="9"/>
  <c r="QW73" i="9"/>
  <c r="QV73" i="9"/>
  <c r="QU73" i="9"/>
  <c r="QT73" i="9"/>
  <c r="QS73" i="9"/>
  <c r="QR73" i="9"/>
  <c r="QQ73" i="9"/>
  <c r="QP73" i="9"/>
  <c r="QO73" i="9"/>
  <c r="QN73" i="9"/>
  <c r="QM73" i="9"/>
  <c r="QL73" i="9"/>
  <c r="QK73" i="9"/>
  <c r="QJ73" i="9"/>
  <c r="QI73" i="9"/>
  <c r="QH73" i="9"/>
  <c r="QG73" i="9"/>
  <c r="QF73" i="9"/>
  <c r="QE73" i="9"/>
  <c r="QD73" i="9"/>
  <c r="QC73" i="9"/>
  <c r="QB73" i="9"/>
  <c r="QA73" i="9"/>
  <c r="PZ73" i="9"/>
  <c r="PY73" i="9"/>
  <c r="PX73" i="9"/>
  <c r="PW73" i="9"/>
  <c r="PV73" i="9"/>
  <c r="PU73" i="9"/>
  <c r="PT73" i="9"/>
  <c r="PS73" i="9"/>
  <c r="PR73" i="9"/>
  <c r="PQ73" i="9"/>
  <c r="PP73" i="9"/>
  <c r="PO73" i="9"/>
  <c r="PN73" i="9"/>
  <c r="PM73" i="9"/>
  <c r="PL73" i="9"/>
  <c r="PK73" i="9"/>
  <c r="PJ73" i="9"/>
  <c r="PI73" i="9"/>
  <c r="PH73" i="9"/>
  <c r="PG73" i="9"/>
  <c r="PF73" i="9"/>
  <c r="PE73" i="9"/>
  <c r="PD73" i="9"/>
  <c r="PC73" i="9"/>
  <c r="PB73" i="9"/>
  <c r="PA73" i="9"/>
  <c r="OZ73" i="9"/>
  <c r="OY73" i="9"/>
  <c r="OX73" i="9"/>
  <c r="OW73" i="9"/>
  <c r="OV73" i="9"/>
  <c r="OU73" i="9"/>
  <c r="OT73" i="9"/>
  <c r="OS73" i="9"/>
  <c r="OR73" i="9"/>
  <c r="OQ73" i="9"/>
  <c r="OP73" i="9"/>
  <c r="OO73" i="9"/>
  <c r="ON73" i="9"/>
  <c r="OM73" i="9"/>
  <c r="OL73" i="9"/>
  <c r="OK73" i="9"/>
  <c r="OJ73" i="9"/>
  <c r="OI73" i="9"/>
  <c r="OH73" i="9"/>
  <c r="OG73" i="9"/>
  <c r="OF73" i="9"/>
  <c r="OE73" i="9"/>
  <c r="OD73" i="9"/>
  <c r="OC73" i="9"/>
  <c r="OB73" i="9"/>
  <c r="OA73" i="9"/>
  <c r="NZ73" i="9"/>
  <c r="NY73" i="9"/>
  <c r="NX73" i="9"/>
  <c r="NW73" i="9"/>
  <c r="NV73" i="9"/>
  <c r="NU73" i="9"/>
  <c r="NT73" i="9"/>
  <c r="NS73" i="9"/>
  <c r="NR73" i="9"/>
  <c r="NQ73" i="9"/>
  <c r="NP73" i="9"/>
  <c r="NO73" i="9"/>
  <c r="NN73" i="9"/>
  <c r="NM73" i="9"/>
  <c r="NL73" i="9"/>
  <c r="NK73" i="9"/>
  <c r="NJ73" i="9"/>
  <c r="NI73" i="9"/>
  <c r="NH73" i="9"/>
  <c r="NG73" i="9"/>
  <c r="NF73" i="9"/>
  <c r="NE73" i="9"/>
  <c r="ND73" i="9"/>
  <c r="NC73" i="9"/>
  <c r="NB73" i="9"/>
  <c r="NA73" i="9"/>
  <c r="MZ73" i="9"/>
  <c r="MY73" i="9"/>
  <c r="MX73" i="9"/>
  <c r="MW73" i="9"/>
  <c r="MV73" i="9"/>
  <c r="MU73" i="9"/>
  <c r="MT73" i="9"/>
  <c r="MS73" i="9"/>
  <c r="MR73" i="9"/>
  <c r="MQ73" i="9"/>
  <c r="MP73" i="9"/>
  <c r="MO73" i="9"/>
  <c r="MN73" i="9"/>
  <c r="MM73" i="9"/>
  <c r="ML73" i="9"/>
  <c r="MK73" i="9"/>
  <c r="MJ73" i="9"/>
  <c r="MI73" i="9"/>
  <c r="MH73" i="9"/>
  <c r="MG73" i="9"/>
  <c r="MF73" i="9"/>
  <c r="ME73" i="9"/>
  <c r="MD73" i="9"/>
  <c r="MC73" i="9"/>
  <c r="MB73" i="9"/>
  <c r="MA73" i="9"/>
  <c r="LZ73" i="9"/>
  <c r="LY73" i="9"/>
  <c r="LX73" i="9"/>
  <c r="LW73" i="9"/>
  <c r="LV73" i="9"/>
  <c r="LU73" i="9"/>
  <c r="LT73" i="9"/>
  <c r="LS73" i="9"/>
  <c r="LR73" i="9"/>
  <c r="LQ73" i="9"/>
  <c r="LP73" i="9"/>
  <c r="LO73" i="9"/>
  <c r="LN73" i="9"/>
  <c r="LM73" i="9"/>
  <c r="LL73" i="9"/>
  <c r="LK73" i="9"/>
  <c r="LJ73" i="9"/>
  <c r="LI73" i="9"/>
  <c r="LH73" i="9"/>
  <c r="LG73" i="9"/>
  <c r="LF73" i="9"/>
  <c r="LE73" i="9"/>
  <c r="LD73" i="9"/>
  <c r="LC73" i="9"/>
  <c r="LB73" i="9"/>
  <c r="LA73" i="9"/>
  <c r="KZ73" i="9"/>
  <c r="KY73" i="9"/>
  <c r="KX73" i="9"/>
  <c r="KW73" i="9"/>
  <c r="KV73" i="9"/>
  <c r="KU73" i="9"/>
  <c r="KT73" i="9"/>
  <c r="KS73" i="9"/>
  <c r="KR73" i="9"/>
  <c r="KQ73" i="9"/>
  <c r="KP73" i="9"/>
  <c r="KO73" i="9"/>
  <c r="KN73" i="9"/>
  <c r="KM73" i="9"/>
  <c r="KL73" i="9"/>
  <c r="KK73" i="9"/>
  <c r="KJ73" i="9"/>
  <c r="KI73" i="9"/>
  <c r="KH73" i="9"/>
  <c r="KG73" i="9"/>
  <c r="KF73" i="9"/>
  <c r="KE73" i="9"/>
  <c r="KD73" i="9"/>
  <c r="KC73" i="9"/>
  <c r="KB73" i="9"/>
  <c r="KA73" i="9"/>
  <c r="JZ73" i="9"/>
  <c r="JY73" i="9"/>
  <c r="JX73" i="9"/>
  <c r="JW73" i="9"/>
  <c r="JV73" i="9"/>
  <c r="JU73" i="9"/>
  <c r="JT73" i="9"/>
  <c r="JS73" i="9"/>
  <c r="JR73" i="9"/>
  <c r="JQ73" i="9"/>
  <c r="JP73" i="9"/>
  <c r="JO73" i="9"/>
  <c r="JN73" i="9"/>
  <c r="JM73" i="9"/>
  <c r="JL73" i="9"/>
  <c r="JK73" i="9"/>
  <c r="JJ73" i="9"/>
  <c r="JI73" i="9"/>
  <c r="JH73" i="9"/>
  <c r="JG73" i="9"/>
  <c r="JF73" i="9"/>
  <c r="JE73" i="9"/>
  <c r="JD73" i="9"/>
  <c r="JC73" i="9"/>
  <c r="JB73" i="9"/>
  <c r="JA73" i="9"/>
  <c r="IZ73" i="9"/>
  <c r="IY73" i="9"/>
  <c r="IX73" i="9"/>
  <c r="IW73" i="9"/>
  <c r="IV73" i="9"/>
  <c r="IU73" i="9"/>
  <c r="IT73" i="9"/>
  <c r="IS73" i="9"/>
  <c r="IR73" i="9"/>
  <c r="IQ73" i="9"/>
  <c r="IP73" i="9"/>
  <c r="IO73" i="9"/>
  <c r="IN73" i="9"/>
  <c r="IM73" i="9"/>
  <c r="IL73" i="9"/>
  <c r="IK73" i="9"/>
  <c r="IJ73" i="9"/>
  <c r="II73" i="9"/>
  <c r="IH73" i="9"/>
  <c r="IG73" i="9"/>
  <c r="IF73" i="9"/>
  <c r="IE73" i="9"/>
  <c r="ID73" i="9"/>
  <c r="IC73" i="9"/>
  <c r="IB73" i="9"/>
  <c r="IA73" i="9"/>
  <c r="HZ73" i="9"/>
  <c r="HY73" i="9"/>
  <c r="HX73" i="9"/>
  <c r="HW73" i="9"/>
  <c r="HV73" i="9"/>
  <c r="HU73" i="9"/>
  <c r="HT73" i="9"/>
  <c r="HS73" i="9"/>
  <c r="HR73" i="9"/>
  <c r="HQ73" i="9"/>
  <c r="HP73" i="9"/>
  <c r="HO73" i="9"/>
  <c r="HN73" i="9"/>
  <c r="HM73" i="9"/>
  <c r="HL73" i="9"/>
  <c r="HK73" i="9"/>
  <c r="HJ73" i="9"/>
  <c r="HI73" i="9"/>
  <c r="HH73" i="9"/>
  <c r="HG73" i="9"/>
  <c r="HF73" i="9"/>
  <c r="HE73" i="9"/>
  <c r="HD73" i="9"/>
  <c r="HC73" i="9"/>
  <c r="HB73" i="9"/>
  <c r="HA73" i="9"/>
  <c r="GZ73" i="9"/>
  <c r="GY73" i="9"/>
  <c r="GX73" i="9"/>
  <c r="GW73" i="9"/>
  <c r="GV73" i="9"/>
  <c r="GU73" i="9"/>
  <c r="GT73" i="9"/>
  <c r="GS73" i="9"/>
  <c r="GR73" i="9"/>
  <c r="GQ73" i="9"/>
  <c r="GP73" i="9"/>
  <c r="GO73" i="9"/>
  <c r="GN73" i="9"/>
  <c r="GM73" i="9"/>
  <c r="GL73" i="9"/>
  <c r="GK73" i="9"/>
  <c r="GJ73" i="9"/>
  <c r="GI73" i="9"/>
  <c r="GH73" i="9"/>
  <c r="GG73" i="9"/>
  <c r="GF73" i="9"/>
  <c r="GE73" i="9"/>
  <c r="GD73" i="9"/>
  <c r="GC73" i="9"/>
  <c r="GB73" i="9"/>
  <c r="GA73" i="9"/>
  <c r="FZ73" i="9"/>
  <c r="FY73" i="9"/>
  <c r="FX73" i="9"/>
  <c r="FW73" i="9"/>
  <c r="FV73" i="9"/>
  <c r="FU73" i="9"/>
  <c r="FT73" i="9"/>
  <c r="FS73" i="9"/>
  <c r="FR73" i="9"/>
  <c r="FQ73" i="9"/>
  <c r="FP73" i="9"/>
  <c r="FO73" i="9"/>
  <c r="FN73" i="9"/>
  <c r="FM73" i="9"/>
  <c r="FL73" i="9"/>
  <c r="FK73" i="9"/>
  <c r="FJ73" i="9"/>
  <c r="FI73" i="9"/>
  <c r="FH73" i="9"/>
  <c r="FG73" i="9"/>
  <c r="FF73" i="9"/>
  <c r="FE73" i="9"/>
  <c r="FD73" i="9"/>
  <c r="FC73" i="9"/>
  <c r="FB73" i="9"/>
  <c r="FA73" i="9"/>
  <c r="EZ73" i="9"/>
  <c r="EY73" i="9"/>
  <c r="EX73" i="9"/>
  <c r="EW73" i="9"/>
  <c r="EV73" i="9"/>
  <c r="EU73" i="9"/>
  <c r="ET73" i="9"/>
  <c r="ES73" i="9"/>
  <c r="ER73" i="9"/>
  <c r="EQ73" i="9"/>
  <c r="EP73" i="9"/>
  <c r="EO73" i="9"/>
  <c r="EN73" i="9"/>
  <c r="EM73" i="9"/>
  <c r="EL73" i="9"/>
  <c r="EK73" i="9"/>
  <c r="EJ73" i="9"/>
  <c r="EI73" i="9"/>
  <c r="EH73" i="9"/>
  <c r="EG73" i="9"/>
  <c r="EF73" i="9"/>
  <c r="EE73" i="9"/>
  <c r="ED73" i="9"/>
  <c r="EC73" i="9"/>
  <c r="EB73" i="9"/>
  <c r="EA73" i="9"/>
  <c r="DZ73" i="9"/>
  <c r="DY73" i="9"/>
  <c r="DX73" i="9"/>
  <c r="DW73" i="9"/>
  <c r="DV73" i="9"/>
  <c r="DU73" i="9"/>
  <c r="DT73" i="9"/>
  <c r="DS73" i="9"/>
  <c r="DR73" i="9"/>
  <c r="DQ73" i="9"/>
  <c r="DP73" i="9"/>
  <c r="DO73" i="9"/>
  <c r="DN73" i="9"/>
  <c r="DM73" i="9"/>
  <c r="DL73" i="9"/>
  <c r="DK73" i="9"/>
  <c r="DJ73" i="9"/>
  <c r="DI73" i="9"/>
  <c r="DH73" i="9"/>
  <c r="DG73" i="9"/>
  <c r="DF73" i="9"/>
  <c r="DE73" i="9"/>
  <c r="DD73" i="9"/>
  <c r="DC73" i="9"/>
  <c r="DB73" i="9"/>
  <c r="DA73" i="9"/>
  <c r="CZ73" i="9"/>
  <c r="CY73" i="9"/>
  <c r="CX73" i="9"/>
  <c r="CW73" i="9"/>
  <c r="CV73" i="9"/>
  <c r="CU73" i="9"/>
  <c r="CT73" i="9"/>
  <c r="CS73" i="9"/>
  <c r="CR73" i="9"/>
  <c r="CQ73" i="9"/>
  <c r="CP73" i="9"/>
  <c r="CO73" i="9"/>
  <c r="CN73" i="9"/>
  <c r="CM73" i="9"/>
  <c r="CL73" i="9"/>
  <c r="CK73" i="9"/>
  <c r="CJ73" i="9"/>
  <c r="CI73" i="9"/>
  <c r="CH73" i="9"/>
  <c r="CG73" i="9"/>
  <c r="CF73" i="9"/>
  <c r="CE73" i="9"/>
  <c r="CD73" i="9"/>
  <c r="CC73" i="9"/>
  <c r="CB73" i="9"/>
  <c r="CA73" i="9"/>
  <c r="BZ73" i="9"/>
  <c r="BY73" i="9"/>
  <c r="BX73" i="9"/>
  <c r="BW73" i="9"/>
  <c r="BV73" i="9"/>
  <c r="BU73" i="9"/>
  <c r="BT73" i="9"/>
  <c r="BS73" i="9"/>
  <c r="BR73" i="9"/>
  <c r="BQ73" i="9"/>
  <c r="BP73" i="9"/>
  <c r="BO73" i="9"/>
  <c r="BN73" i="9"/>
  <c r="BM73" i="9"/>
  <c r="BL73" i="9"/>
  <c r="BK73" i="9"/>
  <c r="BJ73" i="9"/>
  <c r="BI73" i="9"/>
  <c r="BH73" i="9"/>
  <c r="BG73" i="9"/>
  <c r="BF73" i="9"/>
  <c r="BE73" i="9"/>
  <c r="BD73" i="9"/>
  <c r="BC73" i="9"/>
  <c r="BB73" i="9"/>
  <c r="BA73" i="9"/>
  <c r="AZ73" i="9"/>
  <c r="AY73" i="9"/>
  <c r="AX73" i="9"/>
  <c r="AW73" i="9"/>
  <c r="AV73" i="9"/>
  <c r="AU73" i="9"/>
  <c r="AT73" i="9"/>
  <c r="AS73" i="9"/>
  <c r="AR73" i="9"/>
  <c r="AQ73" i="9"/>
  <c r="AP73" i="9"/>
  <c r="AO73" i="9"/>
  <c r="AN73" i="9"/>
  <c r="AM73" i="9"/>
  <c r="AL73" i="9"/>
  <c r="AK73" i="9"/>
  <c r="AJ73" i="9"/>
  <c r="AI73" i="9"/>
  <c r="AH73" i="9"/>
  <c r="AG73" i="9"/>
  <c r="AF73" i="9"/>
  <c r="AE73" i="9"/>
  <c r="AD73" i="9"/>
  <c r="AC73" i="9"/>
  <c r="AB73" i="9"/>
  <c r="AA73" i="9"/>
  <c r="Z73" i="9"/>
  <c r="Y73" i="9"/>
  <c r="X73" i="9"/>
  <c r="W73" i="9"/>
  <c r="V73" i="9"/>
  <c r="U73" i="9"/>
  <c r="T73" i="9"/>
  <c r="S73" i="9"/>
  <c r="R73" i="9"/>
  <c r="Q73" i="9"/>
  <c r="P73" i="9"/>
  <c r="O73" i="9"/>
  <c r="N73" i="9"/>
  <c r="M73" i="9"/>
  <c r="L73" i="9"/>
  <c r="K73" i="9"/>
  <c r="J73" i="9"/>
  <c r="I73" i="9"/>
  <c r="H73" i="9"/>
  <c r="G73" i="9"/>
  <c r="F73" i="9"/>
  <c r="E73" i="9"/>
  <c r="D73" i="9"/>
  <c r="C73" i="9"/>
  <c r="B73" i="9"/>
  <c r="UB72" i="9"/>
  <c r="UA72" i="9"/>
  <c r="TZ72" i="9"/>
  <c r="TY72" i="9"/>
  <c r="TX72" i="9"/>
  <c r="TW72" i="9"/>
  <c r="TV72" i="9"/>
  <c r="TU72" i="9"/>
  <c r="TT72" i="9"/>
  <c r="TS72" i="9"/>
  <c r="TR72" i="9"/>
  <c r="TQ72" i="9"/>
  <c r="TP72" i="9"/>
  <c r="TO72" i="9"/>
  <c r="TN72" i="9"/>
  <c r="TM72" i="9"/>
  <c r="TL72" i="9"/>
  <c r="TK72" i="9"/>
  <c r="TJ72" i="9"/>
  <c r="TI72" i="9"/>
  <c r="TH72" i="9"/>
  <c r="TG72" i="9"/>
  <c r="TF72" i="9"/>
  <c r="TE72" i="9"/>
  <c r="TD72" i="9"/>
  <c r="TC72" i="9"/>
  <c r="TB72" i="9"/>
  <c r="TA72" i="9"/>
  <c r="SZ72" i="9"/>
  <c r="SY72" i="9"/>
  <c r="SX72" i="9"/>
  <c r="SW72" i="9"/>
  <c r="SV72" i="9"/>
  <c r="SU72" i="9"/>
  <c r="ST72" i="9"/>
  <c r="SS72" i="9"/>
  <c r="SR72" i="9"/>
  <c r="SQ72" i="9"/>
  <c r="SP72" i="9"/>
  <c r="SO72" i="9"/>
  <c r="SN72" i="9"/>
  <c r="SM72" i="9"/>
  <c r="SL72" i="9"/>
  <c r="SK72" i="9"/>
  <c r="SJ72" i="9"/>
  <c r="SI72" i="9"/>
  <c r="SH72" i="9"/>
  <c r="SG72" i="9"/>
  <c r="SF72" i="9"/>
  <c r="SE72" i="9"/>
  <c r="SD72" i="9"/>
  <c r="SC72" i="9"/>
  <c r="SB72" i="9"/>
  <c r="SA72" i="9"/>
  <c r="RZ72" i="9"/>
  <c r="RY72" i="9"/>
  <c r="RX72" i="9"/>
  <c r="RW72" i="9"/>
  <c r="RV72" i="9"/>
  <c r="RU72" i="9"/>
  <c r="RT72" i="9"/>
  <c r="RS72" i="9"/>
  <c r="RR72" i="9"/>
  <c r="RQ72" i="9"/>
  <c r="RP72" i="9"/>
  <c r="RO72" i="9"/>
  <c r="RN72" i="9"/>
  <c r="RM72" i="9"/>
  <c r="RL72" i="9"/>
  <c r="RK72" i="9"/>
  <c r="RJ72" i="9"/>
  <c r="RI72" i="9"/>
  <c r="RH72" i="9"/>
  <c r="RG72" i="9"/>
  <c r="RF72" i="9"/>
  <c r="RE72" i="9"/>
  <c r="RD72" i="9"/>
  <c r="RC72" i="9"/>
  <c r="RB72" i="9"/>
  <c r="RA72" i="9"/>
  <c r="QZ72" i="9"/>
  <c r="QY72" i="9"/>
  <c r="QX72" i="9"/>
  <c r="QW72" i="9"/>
  <c r="QV72" i="9"/>
  <c r="QU72" i="9"/>
  <c r="QT72" i="9"/>
  <c r="QS72" i="9"/>
  <c r="QR72" i="9"/>
  <c r="QQ72" i="9"/>
  <c r="QP72" i="9"/>
  <c r="QO72" i="9"/>
  <c r="QN72" i="9"/>
  <c r="QM72" i="9"/>
  <c r="QL72" i="9"/>
  <c r="QK72" i="9"/>
  <c r="QJ72" i="9"/>
  <c r="QI72" i="9"/>
  <c r="QH72" i="9"/>
  <c r="QG72" i="9"/>
  <c r="QF72" i="9"/>
  <c r="QE72" i="9"/>
  <c r="QD72" i="9"/>
  <c r="QC72" i="9"/>
  <c r="QB72" i="9"/>
  <c r="QA72" i="9"/>
  <c r="PZ72" i="9"/>
  <c r="PY72" i="9"/>
  <c r="PX72" i="9"/>
  <c r="PW72" i="9"/>
  <c r="PV72" i="9"/>
  <c r="PU72" i="9"/>
  <c r="PT72" i="9"/>
  <c r="PS72" i="9"/>
  <c r="PR72" i="9"/>
  <c r="PQ72" i="9"/>
  <c r="PP72" i="9"/>
  <c r="PO72" i="9"/>
  <c r="PN72" i="9"/>
  <c r="PM72" i="9"/>
  <c r="PL72" i="9"/>
  <c r="PK72" i="9"/>
  <c r="PJ72" i="9"/>
  <c r="PI72" i="9"/>
  <c r="PH72" i="9"/>
  <c r="PG72" i="9"/>
  <c r="PF72" i="9"/>
  <c r="PE72" i="9"/>
  <c r="PD72" i="9"/>
  <c r="PC72" i="9"/>
  <c r="PB72" i="9"/>
  <c r="PA72" i="9"/>
  <c r="OZ72" i="9"/>
  <c r="OY72" i="9"/>
  <c r="OX72" i="9"/>
  <c r="OW72" i="9"/>
  <c r="OV72" i="9"/>
  <c r="OU72" i="9"/>
  <c r="OT72" i="9"/>
  <c r="OS72" i="9"/>
  <c r="OR72" i="9"/>
  <c r="OQ72" i="9"/>
  <c r="OP72" i="9"/>
  <c r="OO72" i="9"/>
  <c r="ON72" i="9"/>
  <c r="OM72" i="9"/>
  <c r="OL72" i="9"/>
  <c r="OK72" i="9"/>
  <c r="OJ72" i="9"/>
  <c r="OI72" i="9"/>
  <c r="OH72" i="9"/>
  <c r="OG72" i="9"/>
  <c r="OF72" i="9"/>
  <c r="OE72" i="9"/>
  <c r="OD72" i="9"/>
  <c r="OC72" i="9"/>
  <c r="OB72" i="9"/>
  <c r="OA72" i="9"/>
  <c r="NZ72" i="9"/>
  <c r="NY72" i="9"/>
  <c r="NX72" i="9"/>
  <c r="NW72" i="9"/>
  <c r="NV72" i="9"/>
  <c r="NU72" i="9"/>
  <c r="NT72" i="9"/>
  <c r="NS72" i="9"/>
  <c r="NR72" i="9"/>
  <c r="NQ72" i="9"/>
  <c r="NP72" i="9"/>
  <c r="NO72" i="9"/>
  <c r="NN72" i="9"/>
  <c r="NM72" i="9"/>
  <c r="NL72" i="9"/>
  <c r="NK72" i="9"/>
  <c r="NJ72" i="9"/>
  <c r="NI72" i="9"/>
  <c r="NH72" i="9"/>
  <c r="NG72" i="9"/>
  <c r="NF72" i="9"/>
  <c r="NE72" i="9"/>
  <c r="ND72" i="9"/>
  <c r="NC72" i="9"/>
  <c r="NB72" i="9"/>
  <c r="NA72" i="9"/>
  <c r="MZ72" i="9"/>
  <c r="MY72" i="9"/>
  <c r="MX72" i="9"/>
  <c r="MW72" i="9"/>
  <c r="MV72" i="9"/>
  <c r="MU72" i="9"/>
  <c r="MT72" i="9"/>
  <c r="MS72" i="9"/>
  <c r="MR72" i="9"/>
  <c r="MQ72" i="9"/>
  <c r="MP72" i="9"/>
  <c r="MO72" i="9"/>
  <c r="MN72" i="9"/>
  <c r="MM72" i="9"/>
  <c r="ML72" i="9"/>
  <c r="MK72" i="9"/>
  <c r="MJ72" i="9"/>
  <c r="MI72" i="9"/>
  <c r="MH72" i="9"/>
  <c r="MG72" i="9"/>
  <c r="MF72" i="9"/>
  <c r="ME72" i="9"/>
  <c r="MD72" i="9"/>
  <c r="MC72" i="9"/>
  <c r="MB72" i="9"/>
  <c r="MA72" i="9"/>
  <c r="LZ72" i="9"/>
  <c r="LY72" i="9"/>
  <c r="LX72" i="9"/>
  <c r="LW72" i="9"/>
  <c r="LV72" i="9"/>
  <c r="LU72" i="9"/>
  <c r="LT72" i="9"/>
  <c r="LS72" i="9"/>
  <c r="LR72" i="9"/>
  <c r="LQ72" i="9"/>
  <c r="LP72" i="9"/>
  <c r="LO72" i="9"/>
  <c r="LN72" i="9"/>
  <c r="LM72" i="9"/>
  <c r="LL72" i="9"/>
  <c r="LK72" i="9"/>
  <c r="LJ72" i="9"/>
  <c r="LI72" i="9"/>
  <c r="LH72" i="9"/>
  <c r="LG72" i="9"/>
  <c r="LF72" i="9"/>
  <c r="LE72" i="9"/>
  <c r="LD72" i="9"/>
  <c r="LC72" i="9"/>
  <c r="LB72" i="9"/>
  <c r="LA72" i="9"/>
  <c r="KZ72" i="9"/>
  <c r="KY72" i="9"/>
  <c r="KX72" i="9"/>
  <c r="KW72" i="9"/>
  <c r="KV72" i="9"/>
  <c r="KU72" i="9"/>
  <c r="KT72" i="9"/>
  <c r="KS72" i="9"/>
  <c r="KR72" i="9"/>
  <c r="KQ72" i="9"/>
  <c r="KP72" i="9"/>
  <c r="KO72" i="9"/>
  <c r="KN72" i="9"/>
  <c r="KM72" i="9"/>
  <c r="KL72" i="9"/>
  <c r="KK72" i="9"/>
  <c r="KJ72" i="9"/>
  <c r="KI72" i="9"/>
  <c r="KH72" i="9"/>
  <c r="KG72" i="9"/>
  <c r="KF72" i="9"/>
  <c r="KE72" i="9"/>
  <c r="KD72" i="9"/>
  <c r="KC72" i="9"/>
  <c r="KB72" i="9"/>
  <c r="KA72" i="9"/>
  <c r="JZ72" i="9"/>
  <c r="JY72" i="9"/>
  <c r="JX72" i="9"/>
  <c r="JW72" i="9"/>
  <c r="JV72" i="9"/>
  <c r="JU72" i="9"/>
  <c r="JT72" i="9"/>
  <c r="JS72" i="9"/>
  <c r="JR72" i="9"/>
  <c r="JQ72" i="9"/>
  <c r="JP72" i="9"/>
  <c r="JO72" i="9"/>
  <c r="JN72" i="9"/>
  <c r="JM72" i="9"/>
  <c r="JL72" i="9"/>
  <c r="JK72" i="9"/>
  <c r="JJ72" i="9"/>
  <c r="JI72" i="9"/>
  <c r="JH72" i="9"/>
  <c r="JG72" i="9"/>
  <c r="JF72" i="9"/>
  <c r="JE72" i="9"/>
  <c r="JD72" i="9"/>
  <c r="JC72" i="9"/>
  <c r="JB72" i="9"/>
  <c r="JA72" i="9"/>
  <c r="IZ72" i="9"/>
  <c r="IY72" i="9"/>
  <c r="IX72" i="9"/>
  <c r="IW72" i="9"/>
  <c r="IV72" i="9"/>
  <c r="IU72" i="9"/>
  <c r="IT72" i="9"/>
  <c r="IS72" i="9"/>
  <c r="IR72" i="9"/>
  <c r="IQ72" i="9"/>
  <c r="IP72" i="9"/>
  <c r="IO72" i="9"/>
  <c r="IN72" i="9"/>
  <c r="IM72" i="9"/>
  <c r="IL72" i="9"/>
  <c r="IK72" i="9"/>
  <c r="IJ72" i="9"/>
  <c r="II72" i="9"/>
  <c r="IH72" i="9"/>
  <c r="IG72" i="9"/>
  <c r="IF72" i="9"/>
  <c r="IE72" i="9"/>
  <c r="ID72" i="9"/>
  <c r="IC72" i="9"/>
  <c r="IB72" i="9"/>
  <c r="IA72" i="9"/>
  <c r="HZ72" i="9"/>
  <c r="HY72" i="9"/>
  <c r="HX72" i="9"/>
  <c r="HW72" i="9"/>
  <c r="HV72" i="9"/>
  <c r="HU72" i="9"/>
  <c r="HT72" i="9"/>
  <c r="HS72" i="9"/>
  <c r="HR72" i="9"/>
  <c r="HQ72" i="9"/>
  <c r="HP72" i="9"/>
  <c r="HO72" i="9"/>
  <c r="HN72" i="9"/>
  <c r="HM72" i="9"/>
  <c r="HL72" i="9"/>
  <c r="HK72" i="9"/>
  <c r="HJ72" i="9"/>
  <c r="HI72" i="9"/>
  <c r="HH72" i="9"/>
  <c r="HG72" i="9"/>
  <c r="HF72" i="9"/>
  <c r="HE72" i="9"/>
  <c r="HD72" i="9"/>
  <c r="HC72" i="9"/>
  <c r="HB72" i="9"/>
  <c r="HA72" i="9"/>
  <c r="GZ72" i="9"/>
  <c r="GY72" i="9"/>
  <c r="GX72" i="9"/>
  <c r="GW72" i="9"/>
  <c r="GV72" i="9"/>
  <c r="GU72" i="9"/>
  <c r="GT72" i="9"/>
  <c r="GS72" i="9"/>
  <c r="GR72" i="9"/>
  <c r="GQ72" i="9"/>
  <c r="GP72" i="9"/>
  <c r="GO72" i="9"/>
  <c r="GN72" i="9"/>
  <c r="GM72" i="9"/>
  <c r="GL72" i="9"/>
  <c r="GK72" i="9"/>
  <c r="GJ72" i="9"/>
  <c r="GI72" i="9"/>
  <c r="GH72" i="9"/>
  <c r="GG72" i="9"/>
  <c r="GF72" i="9"/>
  <c r="GE72" i="9"/>
  <c r="GD72" i="9"/>
  <c r="GC72" i="9"/>
  <c r="GB72" i="9"/>
  <c r="GA72" i="9"/>
  <c r="FZ72" i="9"/>
  <c r="FY72" i="9"/>
  <c r="FX72" i="9"/>
  <c r="FW72" i="9"/>
  <c r="FV72" i="9"/>
  <c r="FU72" i="9"/>
  <c r="FT72" i="9"/>
  <c r="FS72" i="9"/>
  <c r="FR72" i="9"/>
  <c r="FQ72" i="9"/>
  <c r="FP72" i="9"/>
  <c r="FO72" i="9"/>
  <c r="FN72" i="9"/>
  <c r="FM72" i="9"/>
  <c r="FL72" i="9"/>
  <c r="FK72" i="9"/>
  <c r="FJ72" i="9"/>
  <c r="FI72" i="9"/>
  <c r="FH72" i="9"/>
  <c r="FG72" i="9"/>
  <c r="FF72" i="9"/>
  <c r="FE72" i="9"/>
  <c r="FD72" i="9"/>
  <c r="FC72" i="9"/>
  <c r="FB72" i="9"/>
  <c r="FA72" i="9"/>
  <c r="EZ72" i="9"/>
  <c r="EY72" i="9"/>
  <c r="EX72" i="9"/>
  <c r="EW72" i="9"/>
  <c r="EV72" i="9"/>
  <c r="EU72" i="9"/>
  <c r="ET72" i="9"/>
  <c r="ES72" i="9"/>
  <c r="ER72" i="9"/>
  <c r="EQ72" i="9"/>
  <c r="EP72" i="9"/>
  <c r="EO72" i="9"/>
  <c r="EN72" i="9"/>
  <c r="EM72" i="9"/>
  <c r="EL72" i="9"/>
  <c r="EK72" i="9"/>
  <c r="EJ72" i="9"/>
  <c r="EI72" i="9"/>
  <c r="EH72" i="9"/>
  <c r="EG72" i="9"/>
  <c r="EF72" i="9"/>
  <c r="EE72" i="9"/>
  <c r="ED72" i="9"/>
  <c r="EC72" i="9"/>
  <c r="EB72" i="9"/>
  <c r="EA72" i="9"/>
  <c r="DZ72" i="9"/>
  <c r="DY72" i="9"/>
  <c r="DX72" i="9"/>
  <c r="DW72" i="9"/>
  <c r="DV72" i="9"/>
  <c r="DU72" i="9"/>
  <c r="DT72" i="9"/>
  <c r="DS72" i="9"/>
  <c r="DR72" i="9"/>
  <c r="DQ72" i="9"/>
  <c r="DP72" i="9"/>
  <c r="DO72" i="9"/>
  <c r="DN72" i="9"/>
  <c r="DM72" i="9"/>
  <c r="DL72" i="9"/>
  <c r="DK72" i="9"/>
  <c r="DJ72" i="9"/>
  <c r="DI72" i="9"/>
  <c r="DH72" i="9"/>
  <c r="DG72" i="9"/>
  <c r="DF72" i="9"/>
  <c r="DE72" i="9"/>
  <c r="DD72" i="9"/>
  <c r="DC72" i="9"/>
  <c r="DB72" i="9"/>
  <c r="DA72" i="9"/>
  <c r="CZ72" i="9"/>
  <c r="CY72" i="9"/>
  <c r="CX72" i="9"/>
  <c r="CW72" i="9"/>
  <c r="CV72" i="9"/>
  <c r="CU72" i="9"/>
  <c r="CT72" i="9"/>
  <c r="CS72" i="9"/>
  <c r="CR72" i="9"/>
  <c r="CQ72" i="9"/>
  <c r="CP72" i="9"/>
  <c r="CO72" i="9"/>
  <c r="CN72" i="9"/>
  <c r="CM72" i="9"/>
  <c r="CL72" i="9"/>
  <c r="CK72" i="9"/>
  <c r="CJ72" i="9"/>
  <c r="CI72" i="9"/>
  <c r="CH72" i="9"/>
  <c r="CG72" i="9"/>
  <c r="CF72" i="9"/>
  <c r="CE72" i="9"/>
  <c r="CD72" i="9"/>
  <c r="CC72" i="9"/>
  <c r="CB72" i="9"/>
  <c r="CA72" i="9"/>
  <c r="BZ72" i="9"/>
  <c r="BY72" i="9"/>
  <c r="BX72" i="9"/>
  <c r="BW72" i="9"/>
  <c r="BV72" i="9"/>
  <c r="BU72" i="9"/>
  <c r="BT72" i="9"/>
  <c r="BS72" i="9"/>
  <c r="BR72" i="9"/>
  <c r="BQ72" i="9"/>
  <c r="BP72" i="9"/>
  <c r="BO72" i="9"/>
  <c r="BN72" i="9"/>
  <c r="BM72" i="9"/>
  <c r="BL72" i="9"/>
  <c r="BK72" i="9"/>
  <c r="BJ72" i="9"/>
  <c r="BI72" i="9"/>
  <c r="BH72" i="9"/>
  <c r="BG72" i="9"/>
  <c r="BF72" i="9"/>
  <c r="BE72" i="9"/>
  <c r="BD72" i="9"/>
  <c r="BC72" i="9"/>
  <c r="BB72" i="9"/>
  <c r="BA72" i="9"/>
  <c r="AZ72" i="9"/>
  <c r="AY72" i="9"/>
  <c r="AX72" i="9"/>
  <c r="AW72" i="9"/>
  <c r="AV72" i="9"/>
  <c r="AU72" i="9"/>
  <c r="AT72" i="9"/>
  <c r="AS72" i="9"/>
  <c r="AR72" i="9"/>
  <c r="AQ72" i="9"/>
  <c r="AP72" i="9"/>
  <c r="AO72" i="9"/>
  <c r="AN72" i="9"/>
  <c r="AM72" i="9"/>
  <c r="AL72" i="9"/>
  <c r="AK72" i="9"/>
  <c r="AJ72" i="9"/>
  <c r="AI72" i="9"/>
  <c r="AH72" i="9"/>
  <c r="AG72" i="9"/>
  <c r="AF72" i="9"/>
  <c r="AE72" i="9"/>
  <c r="AD72" i="9"/>
  <c r="AC72" i="9"/>
  <c r="AB72" i="9"/>
  <c r="AA72" i="9"/>
  <c r="Z72" i="9"/>
  <c r="Y72" i="9"/>
  <c r="X72" i="9"/>
  <c r="W72" i="9"/>
  <c r="V72" i="9"/>
  <c r="U72" i="9"/>
  <c r="T72" i="9"/>
  <c r="S72" i="9"/>
  <c r="R72" i="9"/>
  <c r="Q72" i="9"/>
  <c r="P72" i="9"/>
  <c r="O72" i="9"/>
  <c r="N72" i="9"/>
  <c r="M72" i="9"/>
  <c r="L72" i="9"/>
  <c r="K72" i="9"/>
  <c r="J72" i="9"/>
  <c r="I72" i="9"/>
  <c r="H72" i="9"/>
  <c r="G72" i="9"/>
  <c r="F72" i="9"/>
  <c r="E72" i="9"/>
  <c r="D72" i="9"/>
  <c r="C72" i="9"/>
  <c r="B72" i="9"/>
  <c r="UB71" i="9"/>
  <c r="UA71" i="9"/>
  <c r="TZ71" i="9"/>
  <c r="TY71" i="9"/>
  <c r="TX71" i="9"/>
  <c r="TW71" i="9"/>
  <c r="TV71" i="9"/>
  <c r="TU71" i="9"/>
  <c r="TT71" i="9"/>
  <c r="TS71" i="9"/>
  <c r="TR71" i="9"/>
  <c r="TQ71" i="9"/>
  <c r="TP71" i="9"/>
  <c r="TO71" i="9"/>
  <c r="TN71" i="9"/>
  <c r="TM71" i="9"/>
  <c r="TL71" i="9"/>
  <c r="TK71" i="9"/>
  <c r="TJ71" i="9"/>
  <c r="TI71" i="9"/>
  <c r="TH71" i="9"/>
  <c r="TG71" i="9"/>
  <c r="TF71" i="9"/>
  <c r="TE71" i="9"/>
  <c r="TD71" i="9"/>
  <c r="TC71" i="9"/>
  <c r="TB71" i="9"/>
  <c r="TA71" i="9"/>
  <c r="SZ71" i="9"/>
  <c r="SY71" i="9"/>
  <c r="SX71" i="9"/>
  <c r="SW71" i="9"/>
  <c r="SV71" i="9"/>
  <c r="SU71" i="9"/>
  <c r="ST71" i="9"/>
  <c r="SS71" i="9"/>
  <c r="SR71" i="9"/>
  <c r="SQ71" i="9"/>
  <c r="SP71" i="9"/>
  <c r="SO71" i="9"/>
  <c r="SN71" i="9"/>
  <c r="SM71" i="9"/>
  <c r="SL71" i="9"/>
  <c r="SK71" i="9"/>
  <c r="SJ71" i="9"/>
  <c r="SI71" i="9"/>
  <c r="SH71" i="9"/>
  <c r="SG71" i="9"/>
  <c r="SF71" i="9"/>
  <c r="SE71" i="9"/>
  <c r="SD71" i="9"/>
  <c r="SC71" i="9"/>
  <c r="SB71" i="9"/>
  <c r="SA71" i="9"/>
  <c r="RZ71" i="9"/>
  <c r="RY71" i="9"/>
  <c r="RX71" i="9"/>
  <c r="RW71" i="9"/>
  <c r="RV71" i="9"/>
  <c r="RU71" i="9"/>
  <c r="RT71" i="9"/>
  <c r="RS71" i="9"/>
  <c r="RR71" i="9"/>
  <c r="RQ71" i="9"/>
  <c r="RP71" i="9"/>
  <c r="RO71" i="9"/>
  <c r="RN71" i="9"/>
  <c r="RM71" i="9"/>
  <c r="RL71" i="9"/>
  <c r="RK71" i="9"/>
  <c r="RJ71" i="9"/>
  <c r="RI71" i="9"/>
  <c r="RH71" i="9"/>
  <c r="RG71" i="9"/>
  <c r="RF71" i="9"/>
  <c r="RE71" i="9"/>
  <c r="RD71" i="9"/>
  <c r="RC71" i="9"/>
  <c r="RB71" i="9"/>
  <c r="RA71" i="9"/>
  <c r="QZ71" i="9"/>
  <c r="QY71" i="9"/>
  <c r="QX71" i="9"/>
  <c r="QW71" i="9"/>
  <c r="QV71" i="9"/>
  <c r="QU71" i="9"/>
  <c r="QT71" i="9"/>
  <c r="QS71" i="9"/>
  <c r="QR71" i="9"/>
  <c r="QQ71" i="9"/>
  <c r="QP71" i="9"/>
  <c r="QO71" i="9"/>
  <c r="QN71" i="9"/>
  <c r="QM71" i="9"/>
  <c r="QL71" i="9"/>
  <c r="QK71" i="9"/>
  <c r="QJ71" i="9"/>
  <c r="QI71" i="9"/>
  <c r="QH71" i="9"/>
  <c r="QG71" i="9"/>
  <c r="QF71" i="9"/>
  <c r="QE71" i="9"/>
  <c r="QD71" i="9"/>
  <c r="QC71" i="9"/>
  <c r="QB71" i="9"/>
  <c r="QA71" i="9"/>
  <c r="PZ71" i="9"/>
  <c r="PY71" i="9"/>
  <c r="PX71" i="9"/>
  <c r="PW71" i="9"/>
  <c r="PV71" i="9"/>
  <c r="PU71" i="9"/>
  <c r="PT71" i="9"/>
  <c r="PS71" i="9"/>
  <c r="PR71" i="9"/>
  <c r="PQ71" i="9"/>
  <c r="PP71" i="9"/>
  <c r="PO71" i="9"/>
  <c r="PN71" i="9"/>
  <c r="PM71" i="9"/>
  <c r="PL71" i="9"/>
  <c r="PK71" i="9"/>
  <c r="PJ71" i="9"/>
  <c r="PI71" i="9"/>
  <c r="PH71" i="9"/>
  <c r="PG71" i="9"/>
  <c r="PF71" i="9"/>
  <c r="PE71" i="9"/>
  <c r="PD71" i="9"/>
  <c r="PC71" i="9"/>
  <c r="PB71" i="9"/>
  <c r="PA71" i="9"/>
  <c r="OZ71" i="9"/>
  <c r="OY71" i="9"/>
  <c r="OX71" i="9"/>
  <c r="OW71" i="9"/>
  <c r="OV71" i="9"/>
  <c r="OU71" i="9"/>
  <c r="OT71" i="9"/>
  <c r="OS71" i="9"/>
  <c r="OR71" i="9"/>
  <c r="OQ71" i="9"/>
  <c r="OP71" i="9"/>
  <c r="OO71" i="9"/>
  <c r="ON71" i="9"/>
  <c r="OM71" i="9"/>
  <c r="OL71" i="9"/>
  <c r="OK71" i="9"/>
  <c r="OJ71" i="9"/>
  <c r="OI71" i="9"/>
  <c r="OH71" i="9"/>
  <c r="OG71" i="9"/>
  <c r="OF71" i="9"/>
  <c r="OE71" i="9"/>
  <c r="OD71" i="9"/>
  <c r="OC71" i="9"/>
  <c r="OB71" i="9"/>
  <c r="OA71" i="9"/>
  <c r="NZ71" i="9"/>
  <c r="NY71" i="9"/>
  <c r="NX71" i="9"/>
  <c r="NW71" i="9"/>
  <c r="NV71" i="9"/>
  <c r="NU71" i="9"/>
  <c r="NT71" i="9"/>
  <c r="NS71" i="9"/>
  <c r="NR71" i="9"/>
  <c r="NQ71" i="9"/>
  <c r="NP71" i="9"/>
  <c r="NO71" i="9"/>
  <c r="NN71" i="9"/>
  <c r="NM71" i="9"/>
  <c r="NL71" i="9"/>
  <c r="NK71" i="9"/>
  <c r="NJ71" i="9"/>
  <c r="NI71" i="9"/>
  <c r="NH71" i="9"/>
  <c r="NG71" i="9"/>
  <c r="NF71" i="9"/>
  <c r="NE71" i="9"/>
  <c r="ND71" i="9"/>
  <c r="NC71" i="9"/>
  <c r="NB71" i="9"/>
  <c r="NA71" i="9"/>
  <c r="MZ71" i="9"/>
  <c r="MY71" i="9"/>
  <c r="MX71" i="9"/>
  <c r="MW71" i="9"/>
  <c r="MV71" i="9"/>
  <c r="MU71" i="9"/>
  <c r="MT71" i="9"/>
  <c r="MS71" i="9"/>
  <c r="MR71" i="9"/>
  <c r="MQ71" i="9"/>
  <c r="MP71" i="9"/>
  <c r="MO71" i="9"/>
  <c r="MN71" i="9"/>
  <c r="MM71" i="9"/>
  <c r="ML71" i="9"/>
  <c r="MK71" i="9"/>
  <c r="MJ71" i="9"/>
  <c r="MI71" i="9"/>
  <c r="MH71" i="9"/>
  <c r="MG71" i="9"/>
  <c r="MF71" i="9"/>
  <c r="ME71" i="9"/>
  <c r="MD71" i="9"/>
  <c r="MC71" i="9"/>
  <c r="MB71" i="9"/>
  <c r="MA71" i="9"/>
  <c r="LZ71" i="9"/>
  <c r="LY71" i="9"/>
  <c r="LX71" i="9"/>
  <c r="LW71" i="9"/>
  <c r="LV71" i="9"/>
  <c r="LU71" i="9"/>
  <c r="LT71" i="9"/>
  <c r="LS71" i="9"/>
  <c r="LR71" i="9"/>
  <c r="LQ71" i="9"/>
  <c r="LP71" i="9"/>
  <c r="LO71" i="9"/>
  <c r="LN71" i="9"/>
  <c r="LM71" i="9"/>
  <c r="LL71" i="9"/>
  <c r="LK71" i="9"/>
  <c r="LJ71" i="9"/>
  <c r="LI71" i="9"/>
  <c r="LH71" i="9"/>
  <c r="LG71" i="9"/>
  <c r="LF71" i="9"/>
  <c r="LE71" i="9"/>
  <c r="LD71" i="9"/>
  <c r="LC71" i="9"/>
  <c r="LB71" i="9"/>
  <c r="LA71" i="9"/>
  <c r="KZ71" i="9"/>
  <c r="KY71" i="9"/>
  <c r="KX71" i="9"/>
  <c r="KW71" i="9"/>
  <c r="KV71" i="9"/>
  <c r="KU71" i="9"/>
  <c r="KT71" i="9"/>
  <c r="KS71" i="9"/>
  <c r="KR71" i="9"/>
  <c r="KQ71" i="9"/>
  <c r="KP71" i="9"/>
  <c r="KO71" i="9"/>
  <c r="KN71" i="9"/>
  <c r="KM71" i="9"/>
  <c r="KL71" i="9"/>
  <c r="KK71" i="9"/>
  <c r="KJ71" i="9"/>
  <c r="KI71" i="9"/>
  <c r="KH71" i="9"/>
  <c r="KG71" i="9"/>
  <c r="KF71" i="9"/>
  <c r="KE71" i="9"/>
  <c r="KD71" i="9"/>
  <c r="KC71" i="9"/>
  <c r="KB71" i="9"/>
  <c r="KA71" i="9"/>
  <c r="JZ71" i="9"/>
  <c r="JY71" i="9"/>
  <c r="JX71" i="9"/>
  <c r="JW71" i="9"/>
  <c r="JV71" i="9"/>
  <c r="JU71" i="9"/>
  <c r="JT71" i="9"/>
  <c r="JS71" i="9"/>
  <c r="JR71" i="9"/>
  <c r="JQ71" i="9"/>
  <c r="JP71" i="9"/>
  <c r="JO71" i="9"/>
  <c r="JN71" i="9"/>
  <c r="JM71" i="9"/>
  <c r="JL71" i="9"/>
  <c r="JK71" i="9"/>
  <c r="JJ71" i="9"/>
  <c r="JI71" i="9"/>
  <c r="JH71" i="9"/>
  <c r="JG71" i="9"/>
  <c r="JF71" i="9"/>
  <c r="JE71" i="9"/>
  <c r="JD71" i="9"/>
  <c r="JC71" i="9"/>
  <c r="JB71" i="9"/>
  <c r="JA71" i="9"/>
  <c r="IZ71" i="9"/>
  <c r="IY71" i="9"/>
  <c r="IX71" i="9"/>
  <c r="IW71" i="9"/>
  <c r="IV71" i="9"/>
  <c r="IU71" i="9"/>
  <c r="IT71" i="9"/>
  <c r="IS71" i="9"/>
  <c r="IR71" i="9"/>
  <c r="IQ71" i="9"/>
  <c r="IP71" i="9"/>
  <c r="IO71" i="9"/>
  <c r="IN71" i="9"/>
  <c r="IM71" i="9"/>
  <c r="IL71" i="9"/>
  <c r="IK71" i="9"/>
  <c r="IJ71" i="9"/>
  <c r="II71" i="9"/>
  <c r="IH71" i="9"/>
  <c r="IG71" i="9"/>
  <c r="IF71" i="9"/>
  <c r="IE71" i="9"/>
  <c r="ID71" i="9"/>
  <c r="IC71" i="9"/>
  <c r="IB71" i="9"/>
  <c r="IA71" i="9"/>
  <c r="HZ71" i="9"/>
  <c r="HY71" i="9"/>
  <c r="HX71" i="9"/>
  <c r="HW71" i="9"/>
  <c r="HV71" i="9"/>
  <c r="HU71" i="9"/>
  <c r="HT71" i="9"/>
  <c r="HS71" i="9"/>
  <c r="HR71" i="9"/>
  <c r="HQ71" i="9"/>
  <c r="HP71" i="9"/>
  <c r="HO71" i="9"/>
  <c r="HN71" i="9"/>
  <c r="HM71" i="9"/>
  <c r="HL71" i="9"/>
  <c r="HK71" i="9"/>
  <c r="HJ71" i="9"/>
  <c r="HI71" i="9"/>
  <c r="HH71" i="9"/>
  <c r="HG71" i="9"/>
  <c r="HF71" i="9"/>
  <c r="HE71" i="9"/>
  <c r="HD71" i="9"/>
  <c r="HC71" i="9"/>
  <c r="HB71" i="9"/>
  <c r="HA71" i="9"/>
  <c r="GZ71" i="9"/>
  <c r="GY71" i="9"/>
  <c r="GX71" i="9"/>
  <c r="GW71" i="9"/>
  <c r="GV71" i="9"/>
  <c r="GU71" i="9"/>
  <c r="GT71" i="9"/>
  <c r="GS71" i="9"/>
  <c r="GR71" i="9"/>
  <c r="GQ71" i="9"/>
  <c r="GP71" i="9"/>
  <c r="GO71" i="9"/>
  <c r="GN71" i="9"/>
  <c r="GM71" i="9"/>
  <c r="GL71" i="9"/>
  <c r="GK71" i="9"/>
  <c r="GJ71" i="9"/>
  <c r="GI71" i="9"/>
  <c r="GH71" i="9"/>
  <c r="GG71" i="9"/>
  <c r="GF71" i="9"/>
  <c r="GE71" i="9"/>
  <c r="GD71" i="9"/>
  <c r="GC71" i="9"/>
  <c r="GB71" i="9"/>
  <c r="GA71" i="9"/>
  <c r="FZ71" i="9"/>
  <c r="FY71" i="9"/>
  <c r="FX71" i="9"/>
  <c r="FW71" i="9"/>
  <c r="FV71" i="9"/>
  <c r="FU71" i="9"/>
  <c r="FT71" i="9"/>
  <c r="FS71" i="9"/>
  <c r="FR71" i="9"/>
  <c r="FQ71" i="9"/>
  <c r="FP71" i="9"/>
  <c r="FO71" i="9"/>
  <c r="FN71" i="9"/>
  <c r="FM71" i="9"/>
  <c r="FL71" i="9"/>
  <c r="FK71" i="9"/>
  <c r="FJ71" i="9"/>
  <c r="FI71" i="9"/>
  <c r="FH71" i="9"/>
  <c r="FG71" i="9"/>
  <c r="FF71" i="9"/>
  <c r="FE71" i="9"/>
  <c r="FD71" i="9"/>
  <c r="FC71" i="9"/>
  <c r="FB71" i="9"/>
  <c r="FA71" i="9"/>
  <c r="EZ71" i="9"/>
  <c r="EY71" i="9"/>
  <c r="EX71" i="9"/>
  <c r="EW71" i="9"/>
  <c r="EV71" i="9"/>
  <c r="EU71" i="9"/>
  <c r="ET71" i="9"/>
  <c r="ES71" i="9"/>
  <c r="ER71" i="9"/>
  <c r="EQ71" i="9"/>
  <c r="EP71" i="9"/>
  <c r="EO71" i="9"/>
  <c r="EN71" i="9"/>
  <c r="EM71" i="9"/>
  <c r="EL71" i="9"/>
  <c r="EK71" i="9"/>
  <c r="EJ71" i="9"/>
  <c r="EI71" i="9"/>
  <c r="EH71" i="9"/>
  <c r="EG71" i="9"/>
  <c r="EF71" i="9"/>
  <c r="EE71" i="9"/>
  <c r="ED71" i="9"/>
  <c r="EC71" i="9"/>
  <c r="EB71" i="9"/>
  <c r="EA71" i="9"/>
  <c r="DZ71" i="9"/>
  <c r="DY71" i="9"/>
  <c r="DX71" i="9"/>
  <c r="DW71" i="9"/>
  <c r="DV71" i="9"/>
  <c r="DU71" i="9"/>
  <c r="DT71" i="9"/>
  <c r="DS71" i="9"/>
  <c r="DR71" i="9"/>
  <c r="DQ71" i="9"/>
  <c r="DP71" i="9"/>
  <c r="DO71" i="9"/>
  <c r="DN71" i="9"/>
  <c r="DM71" i="9"/>
  <c r="DL71" i="9"/>
  <c r="DK71" i="9"/>
  <c r="DJ71" i="9"/>
  <c r="DI71" i="9"/>
  <c r="DH71" i="9"/>
  <c r="DG71" i="9"/>
  <c r="DF71" i="9"/>
  <c r="DE71" i="9"/>
  <c r="DD71" i="9"/>
  <c r="DC71" i="9"/>
  <c r="DB71" i="9"/>
  <c r="DA71" i="9"/>
  <c r="CZ71" i="9"/>
  <c r="CY71" i="9"/>
  <c r="CX71" i="9"/>
  <c r="CW71" i="9"/>
  <c r="CV71" i="9"/>
  <c r="CU71" i="9"/>
  <c r="CT71" i="9"/>
  <c r="CS71" i="9"/>
  <c r="CR71" i="9"/>
  <c r="CQ71" i="9"/>
  <c r="CP71" i="9"/>
  <c r="CO71" i="9"/>
  <c r="CN71" i="9"/>
  <c r="CM71" i="9"/>
  <c r="CL71" i="9"/>
  <c r="CK71" i="9"/>
  <c r="CJ71" i="9"/>
  <c r="CI71" i="9"/>
  <c r="CH71" i="9"/>
  <c r="CG71" i="9"/>
  <c r="CF71" i="9"/>
  <c r="CE71" i="9"/>
  <c r="CD71" i="9"/>
  <c r="CC71" i="9"/>
  <c r="CB71" i="9"/>
  <c r="CA71" i="9"/>
  <c r="BZ71" i="9"/>
  <c r="BY71" i="9"/>
  <c r="BX71" i="9"/>
  <c r="BW71" i="9"/>
  <c r="BV71" i="9"/>
  <c r="BU71" i="9"/>
  <c r="BT71" i="9"/>
  <c r="BS71" i="9"/>
  <c r="BR71" i="9"/>
  <c r="BQ71" i="9"/>
  <c r="BP71" i="9"/>
  <c r="BO71" i="9"/>
  <c r="BN71" i="9"/>
  <c r="BM71" i="9"/>
  <c r="BL71" i="9"/>
  <c r="BK71" i="9"/>
  <c r="BJ71" i="9"/>
  <c r="BI71" i="9"/>
  <c r="BH71" i="9"/>
  <c r="BG71" i="9"/>
  <c r="BF71" i="9"/>
  <c r="BE71" i="9"/>
  <c r="BD71" i="9"/>
  <c r="BC71" i="9"/>
  <c r="BB71" i="9"/>
  <c r="BA71" i="9"/>
  <c r="AZ71" i="9"/>
  <c r="AY71" i="9"/>
  <c r="AX71" i="9"/>
  <c r="AW71" i="9"/>
  <c r="AV71" i="9"/>
  <c r="AU71" i="9"/>
  <c r="AT71" i="9"/>
  <c r="AS71" i="9"/>
  <c r="AR71" i="9"/>
  <c r="AQ71" i="9"/>
  <c r="AP71" i="9"/>
  <c r="AO71" i="9"/>
  <c r="AN71" i="9"/>
  <c r="AM71" i="9"/>
  <c r="AL71" i="9"/>
  <c r="AK71" i="9"/>
  <c r="AJ71" i="9"/>
  <c r="AI71" i="9"/>
  <c r="AH71" i="9"/>
  <c r="AG71" i="9"/>
  <c r="AF71" i="9"/>
  <c r="AE71" i="9"/>
  <c r="AD71" i="9"/>
  <c r="AC71" i="9"/>
  <c r="AB71" i="9"/>
  <c r="AA71" i="9"/>
  <c r="Z71" i="9"/>
  <c r="Y71" i="9"/>
  <c r="X71" i="9"/>
  <c r="W71" i="9"/>
  <c r="V71" i="9"/>
  <c r="U71" i="9"/>
  <c r="T71" i="9"/>
  <c r="S71" i="9"/>
  <c r="R71" i="9"/>
  <c r="Q71" i="9"/>
  <c r="P71" i="9"/>
  <c r="O71" i="9"/>
  <c r="N71" i="9"/>
  <c r="M71" i="9"/>
  <c r="L71" i="9"/>
  <c r="K71" i="9"/>
  <c r="J71" i="9"/>
  <c r="I71" i="9"/>
  <c r="H71" i="9"/>
  <c r="G71" i="9"/>
  <c r="F71" i="9"/>
  <c r="E71" i="9"/>
  <c r="D71" i="9"/>
  <c r="C71" i="9"/>
  <c r="B71" i="9"/>
  <c r="UB70" i="9"/>
  <c r="UA70" i="9"/>
  <c r="TZ70" i="9"/>
  <c r="TY70" i="9"/>
  <c r="TX70" i="9"/>
  <c r="TW70" i="9"/>
  <c r="TV70" i="9"/>
  <c r="TU70" i="9"/>
  <c r="TT70" i="9"/>
  <c r="TS70" i="9"/>
  <c r="TR70" i="9"/>
  <c r="TQ70" i="9"/>
  <c r="TP70" i="9"/>
  <c r="TO70" i="9"/>
  <c r="TN70" i="9"/>
  <c r="TM70" i="9"/>
  <c r="TL70" i="9"/>
  <c r="TK70" i="9"/>
  <c r="TJ70" i="9"/>
  <c r="TI70" i="9"/>
  <c r="TH70" i="9"/>
  <c r="TG70" i="9"/>
  <c r="TF70" i="9"/>
  <c r="TE70" i="9"/>
  <c r="TD70" i="9"/>
  <c r="TC70" i="9"/>
  <c r="TB70" i="9"/>
  <c r="TA70" i="9"/>
  <c r="SZ70" i="9"/>
  <c r="SY70" i="9"/>
  <c r="SX70" i="9"/>
  <c r="SW70" i="9"/>
  <c r="SV70" i="9"/>
  <c r="SU70" i="9"/>
  <c r="ST70" i="9"/>
  <c r="SS70" i="9"/>
  <c r="SR70" i="9"/>
  <c r="SQ70" i="9"/>
  <c r="SP70" i="9"/>
  <c r="SO70" i="9"/>
  <c r="SN70" i="9"/>
  <c r="SM70" i="9"/>
  <c r="SL70" i="9"/>
  <c r="SK70" i="9"/>
  <c r="SJ70" i="9"/>
  <c r="SI70" i="9"/>
  <c r="SH70" i="9"/>
  <c r="SG70" i="9"/>
  <c r="SF70" i="9"/>
  <c r="SE70" i="9"/>
  <c r="SD70" i="9"/>
  <c r="SC70" i="9"/>
  <c r="SB70" i="9"/>
  <c r="SA70" i="9"/>
  <c r="RZ70" i="9"/>
  <c r="RY70" i="9"/>
  <c r="RX70" i="9"/>
  <c r="RW70" i="9"/>
  <c r="RV70" i="9"/>
  <c r="RU70" i="9"/>
  <c r="RT70" i="9"/>
  <c r="RS70" i="9"/>
  <c r="RR70" i="9"/>
  <c r="RQ70" i="9"/>
  <c r="RP70" i="9"/>
  <c r="RO70" i="9"/>
  <c r="RN70" i="9"/>
  <c r="RM70" i="9"/>
  <c r="RL70" i="9"/>
  <c r="RK70" i="9"/>
  <c r="RJ70" i="9"/>
  <c r="RI70" i="9"/>
  <c r="RH70" i="9"/>
  <c r="RG70" i="9"/>
  <c r="RF70" i="9"/>
  <c r="RE70" i="9"/>
  <c r="RD70" i="9"/>
  <c r="RC70" i="9"/>
  <c r="RB70" i="9"/>
  <c r="RA70" i="9"/>
  <c r="QZ70" i="9"/>
  <c r="QY70" i="9"/>
  <c r="QX70" i="9"/>
  <c r="QW70" i="9"/>
  <c r="QV70" i="9"/>
  <c r="QU70" i="9"/>
  <c r="QT70" i="9"/>
  <c r="QS70" i="9"/>
  <c r="QR70" i="9"/>
  <c r="QQ70" i="9"/>
  <c r="QP70" i="9"/>
  <c r="QO70" i="9"/>
  <c r="QN70" i="9"/>
  <c r="QM70" i="9"/>
  <c r="QL70" i="9"/>
  <c r="QK70" i="9"/>
  <c r="QJ70" i="9"/>
  <c r="QI70" i="9"/>
  <c r="QH70" i="9"/>
  <c r="QG70" i="9"/>
  <c r="QF70" i="9"/>
  <c r="QE70" i="9"/>
  <c r="QD70" i="9"/>
  <c r="QC70" i="9"/>
  <c r="QB70" i="9"/>
  <c r="QA70" i="9"/>
  <c r="PZ70" i="9"/>
  <c r="PY70" i="9"/>
  <c r="PX70" i="9"/>
  <c r="PW70" i="9"/>
  <c r="PV70" i="9"/>
  <c r="PU70" i="9"/>
  <c r="PT70" i="9"/>
  <c r="PS70" i="9"/>
  <c r="PR70" i="9"/>
  <c r="PQ70" i="9"/>
  <c r="PP70" i="9"/>
  <c r="PO70" i="9"/>
  <c r="PN70" i="9"/>
  <c r="PM70" i="9"/>
  <c r="PL70" i="9"/>
  <c r="PK70" i="9"/>
  <c r="PJ70" i="9"/>
  <c r="PI70" i="9"/>
  <c r="PH70" i="9"/>
  <c r="PG70" i="9"/>
  <c r="PF70" i="9"/>
  <c r="PE70" i="9"/>
  <c r="PD70" i="9"/>
  <c r="PC70" i="9"/>
  <c r="PB70" i="9"/>
  <c r="PA70" i="9"/>
  <c r="OZ70" i="9"/>
  <c r="OY70" i="9"/>
  <c r="OX70" i="9"/>
  <c r="OW70" i="9"/>
  <c r="OV70" i="9"/>
  <c r="OU70" i="9"/>
  <c r="OT70" i="9"/>
  <c r="OS70" i="9"/>
  <c r="OR70" i="9"/>
  <c r="OQ70" i="9"/>
  <c r="OP70" i="9"/>
  <c r="OO70" i="9"/>
  <c r="ON70" i="9"/>
  <c r="OM70" i="9"/>
  <c r="OL70" i="9"/>
  <c r="OK70" i="9"/>
  <c r="OJ70" i="9"/>
  <c r="OI70" i="9"/>
  <c r="OH70" i="9"/>
  <c r="OG70" i="9"/>
  <c r="OF70" i="9"/>
  <c r="OE70" i="9"/>
  <c r="OD70" i="9"/>
  <c r="OC70" i="9"/>
  <c r="OB70" i="9"/>
  <c r="OA70" i="9"/>
  <c r="NZ70" i="9"/>
  <c r="NY70" i="9"/>
  <c r="NX70" i="9"/>
  <c r="NW70" i="9"/>
  <c r="NV70" i="9"/>
  <c r="NU70" i="9"/>
  <c r="NT70" i="9"/>
  <c r="NS70" i="9"/>
  <c r="NR70" i="9"/>
  <c r="NQ70" i="9"/>
  <c r="NP70" i="9"/>
  <c r="NO70" i="9"/>
  <c r="NN70" i="9"/>
  <c r="NM70" i="9"/>
  <c r="NL70" i="9"/>
  <c r="NK70" i="9"/>
  <c r="NJ70" i="9"/>
  <c r="NI70" i="9"/>
  <c r="NH70" i="9"/>
  <c r="NG70" i="9"/>
  <c r="NF70" i="9"/>
  <c r="NE70" i="9"/>
  <c r="ND70" i="9"/>
  <c r="NC70" i="9"/>
  <c r="NB70" i="9"/>
  <c r="NA70" i="9"/>
  <c r="MZ70" i="9"/>
  <c r="MY70" i="9"/>
  <c r="MX70" i="9"/>
  <c r="MW70" i="9"/>
  <c r="MV70" i="9"/>
  <c r="MU70" i="9"/>
  <c r="MT70" i="9"/>
  <c r="MS70" i="9"/>
  <c r="MR70" i="9"/>
  <c r="MQ70" i="9"/>
  <c r="MP70" i="9"/>
  <c r="MO70" i="9"/>
  <c r="MN70" i="9"/>
  <c r="MM70" i="9"/>
  <c r="ML70" i="9"/>
  <c r="MK70" i="9"/>
  <c r="MJ70" i="9"/>
  <c r="MI70" i="9"/>
  <c r="MH70" i="9"/>
  <c r="MG70" i="9"/>
  <c r="MF70" i="9"/>
  <c r="ME70" i="9"/>
  <c r="MD70" i="9"/>
  <c r="MC70" i="9"/>
  <c r="MB70" i="9"/>
  <c r="MA70" i="9"/>
  <c r="LZ70" i="9"/>
  <c r="LY70" i="9"/>
  <c r="LX70" i="9"/>
  <c r="LW70" i="9"/>
  <c r="LV70" i="9"/>
  <c r="LU70" i="9"/>
  <c r="LT70" i="9"/>
  <c r="LS70" i="9"/>
  <c r="LR70" i="9"/>
  <c r="LQ70" i="9"/>
  <c r="LP70" i="9"/>
  <c r="LO70" i="9"/>
  <c r="LN70" i="9"/>
  <c r="LM70" i="9"/>
  <c r="LL70" i="9"/>
  <c r="LK70" i="9"/>
  <c r="LJ70" i="9"/>
  <c r="LI70" i="9"/>
  <c r="LH70" i="9"/>
  <c r="LG70" i="9"/>
  <c r="LF70" i="9"/>
  <c r="LE70" i="9"/>
  <c r="LD70" i="9"/>
  <c r="LC70" i="9"/>
  <c r="LB70" i="9"/>
  <c r="LA70" i="9"/>
  <c r="KZ70" i="9"/>
  <c r="KY70" i="9"/>
  <c r="KX70" i="9"/>
  <c r="KW70" i="9"/>
  <c r="KV70" i="9"/>
  <c r="KU70" i="9"/>
  <c r="KT70" i="9"/>
  <c r="KS70" i="9"/>
  <c r="KR70" i="9"/>
  <c r="KQ70" i="9"/>
  <c r="KP70" i="9"/>
  <c r="KO70" i="9"/>
  <c r="KN70" i="9"/>
  <c r="KM70" i="9"/>
  <c r="KL70" i="9"/>
  <c r="KK70" i="9"/>
  <c r="KJ70" i="9"/>
  <c r="KI70" i="9"/>
  <c r="KH70" i="9"/>
  <c r="KG70" i="9"/>
  <c r="KF70" i="9"/>
  <c r="KE70" i="9"/>
  <c r="KD70" i="9"/>
  <c r="KC70" i="9"/>
  <c r="KB70" i="9"/>
  <c r="KA70" i="9"/>
  <c r="JZ70" i="9"/>
  <c r="JY70" i="9"/>
  <c r="JX70" i="9"/>
  <c r="JW70" i="9"/>
  <c r="JV70" i="9"/>
  <c r="JU70" i="9"/>
  <c r="JT70" i="9"/>
  <c r="JS70" i="9"/>
  <c r="JR70" i="9"/>
  <c r="JQ70" i="9"/>
  <c r="JP70" i="9"/>
  <c r="JO70" i="9"/>
  <c r="JN70" i="9"/>
  <c r="JM70" i="9"/>
  <c r="JL70" i="9"/>
  <c r="JK70" i="9"/>
  <c r="JJ70" i="9"/>
  <c r="JI70" i="9"/>
  <c r="JH70" i="9"/>
  <c r="JG70" i="9"/>
  <c r="JF70" i="9"/>
  <c r="JE70" i="9"/>
  <c r="JD70" i="9"/>
  <c r="JC70" i="9"/>
  <c r="JB70" i="9"/>
  <c r="JA70" i="9"/>
  <c r="IZ70" i="9"/>
  <c r="IY70" i="9"/>
  <c r="IX70" i="9"/>
  <c r="IW70" i="9"/>
  <c r="IV70" i="9"/>
  <c r="IU70" i="9"/>
  <c r="IT70" i="9"/>
  <c r="IS70" i="9"/>
  <c r="IR70" i="9"/>
  <c r="IQ70" i="9"/>
  <c r="IP70" i="9"/>
  <c r="IO70" i="9"/>
  <c r="IN70" i="9"/>
  <c r="IM70" i="9"/>
  <c r="IL70" i="9"/>
  <c r="IK70" i="9"/>
  <c r="IJ70" i="9"/>
  <c r="II70" i="9"/>
  <c r="IH70" i="9"/>
  <c r="IG70" i="9"/>
  <c r="IF70" i="9"/>
  <c r="IE70" i="9"/>
  <c r="ID70" i="9"/>
  <c r="IC70" i="9"/>
  <c r="IB70" i="9"/>
  <c r="IA70" i="9"/>
  <c r="HZ70" i="9"/>
  <c r="HY70" i="9"/>
  <c r="HX70" i="9"/>
  <c r="HW70" i="9"/>
  <c r="HV70" i="9"/>
  <c r="HU70" i="9"/>
  <c r="HT70" i="9"/>
  <c r="HS70" i="9"/>
  <c r="HR70" i="9"/>
  <c r="HQ70" i="9"/>
  <c r="HP70" i="9"/>
  <c r="HO70" i="9"/>
  <c r="HN70" i="9"/>
  <c r="HM70" i="9"/>
  <c r="HL70" i="9"/>
  <c r="HK70" i="9"/>
  <c r="HJ70" i="9"/>
  <c r="HI70" i="9"/>
  <c r="HH70" i="9"/>
  <c r="HG70" i="9"/>
  <c r="HF70" i="9"/>
  <c r="HE70" i="9"/>
  <c r="HD70" i="9"/>
  <c r="HC70" i="9"/>
  <c r="HB70" i="9"/>
  <c r="HA70" i="9"/>
  <c r="GZ70" i="9"/>
  <c r="GY70" i="9"/>
  <c r="GX70" i="9"/>
  <c r="GW70" i="9"/>
  <c r="GV70" i="9"/>
  <c r="GU70" i="9"/>
  <c r="GT70" i="9"/>
  <c r="GS70" i="9"/>
  <c r="GR70" i="9"/>
  <c r="GQ70" i="9"/>
  <c r="GP70" i="9"/>
  <c r="GO70" i="9"/>
  <c r="GN70" i="9"/>
  <c r="GM70" i="9"/>
  <c r="GL70" i="9"/>
  <c r="GK70" i="9"/>
  <c r="GJ70" i="9"/>
  <c r="GI70" i="9"/>
  <c r="GH70" i="9"/>
  <c r="GG70" i="9"/>
  <c r="GF70" i="9"/>
  <c r="GE70" i="9"/>
  <c r="GD70" i="9"/>
  <c r="GC70" i="9"/>
  <c r="GB70" i="9"/>
  <c r="GA70" i="9"/>
  <c r="FZ70" i="9"/>
  <c r="FY70" i="9"/>
  <c r="FX70" i="9"/>
  <c r="FW70" i="9"/>
  <c r="FV70" i="9"/>
  <c r="FU70" i="9"/>
  <c r="FT70" i="9"/>
  <c r="FS70" i="9"/>
  <c r="FR70" i="9"/>
  <c r="FQ70" i="9"/>
  <c r="FP70" i="9"/>
  <c r="FO70" i="9"/>
  <c r="FN70" i="9"/>
  <c r="FM70" i="9"/>
  <c r="FL70" i="9"/>
  <c r="FK70" i="9"/>
  <c r="FJ70" i="9"/>
  <c r="FI70" i="9"/>
  <c r="FH70" i="9"/>
  <c r="FG70" i="9"/>
  <c r="FF70" i="9"/>
  <c r="FE70" i="9"/>
  <c r="FD70" i="9"/>
  <c r="FC70" i="9"/>
  <c r="FB70" i="9"/>
  <c r="FA70" i="9"/>
  <c r="EZ70" i="9"/>
  <c r="EY70" i="9"/>
  <c r="EX70" i="9"/>
  <c r="EW70" i="9"/>
  <c r="EV70" i="9"/>
  <c r="EU70" i="9"/>
  <c r="ET70" i="9"/>
  <c r="ES70" i="9"/>
  <c r="ER70" i="9"/>
  <c r="EQ70" i="9"/>
  <c r="EP70" i="9"/>
  <c r="EO70" i="9"/>
  <c r="EN70" i="9"/>
  <c r="EM70" i="9"/>
  <c r="EL70" i="9"/>
  <c r="EK70" i="9"/>
  <c r="EJ70" i="9"/>
  <c r="EI70" i="9"/>
  <c r="EH70" i="9"/>
  <c r="EG70" i="9"/>
  <c r="EF70" i="9"/>
  <c r="EE70" i="9"/>
  <c r="ED70" i="9"/>
  <c r="EC70" i="9"/>
  <c r="EB70" i="9"/>
  <c r="EA70" i="9"/>
  <c r="DZ70" i="9"/>
  <c r="DY70" i="9"/>
  <c r="DX70" i="9"/>
  <c r="DW70" i="9"/>
  <c r="DV70" i="9"/>
  <c r="DU70" i="9"/>
  <c r="DT70" i="9"/>
  <c r="DS70" i="9"/>
  <c r="DR70" i="9"/>
  <c r="DQ70" i="9"/>
  <c r="DP70" i="9"/>
  <c r="DO70" i="9"/>
  <c r="DN70" i="9"/>
  <c r="DM70" i="9"/>
  <c r="DL70" i="9"/>
  <c r="DK70" i="9"/>
  <c r="DJ70" i="9"/>
  <c r="DI70" i="9"/>
  <c r="DH70" i="9"/>
  <c r="DG70" i="9"/>
  <c r="DF70" i="9"/>
  <c r="DE70" i="9"/>
  <c r="DD70" i="9"/>
  <c r="DC70" i="9"/>
  <c r="DB70" i="9"/>
  <c r="DA70" i="9"/>
  <c r="CZ70" i="9"/>
  <c r="CY70" i="9"/>
  <c r="CX70" i="9"/>
  <c r="CW70" i="9"/>
  <c r="CV70" i="9"/>
  <c r="CU70" i="9"/>
  <c r="CT70" i="9"/>
  <c r="CS70" i="9"/>
  <c r="CR70" i="9"/>
  <c r="CQ70" i="9"/>
  <c r="CP70" i="9"/>
  <c r="CO70" i="9"/>
  <c r="CN70" i="9"/>
  <c r="CM70" i="9"/>
  <c r="CL70" i="9"/>
  <c r="CK70" i="9"/>
  <c r="CJ70" i="9"/>
  <c r="CI70" i="9"/>
  <c r="CH70" i="9"/>
  <c r="CG70" i="9"/>
  <c r="CF70" i="9"/>
  <c r="CE70" i="9"/>
  <c r="CD70" i="9"/>
  <c r="CC70" i="9"/>
  <c r="CB70" i="9"/>
  <c r="CA70" i="9"/>
  <c r="BZ70" i="9"/>
  <c r="BY70" i="9"/>
  <c r="BX70" i="9"/>
  <c r="BW70" i="9"/>
  <c r="BV70" i="9"/>
  <c r="BU70" i="9"/>
  <c r="BT70" i="9"/>
  <c r="BS70" i="9"/>
  <c r="BR70" i="9"/>
  <c r="BQ70" i="9"/>
  <c r="BP70" i="9"/>
  <c r="BO70" i="9"/>
  <c r="BN70" i="9"/>
  <c r="BM70" i="9"/>
  <c r="BL70" i="9"/>
  <c r="BK70" i="9"/>
  <c r="BJ70" i="9"/>
  <c r="BI70" i="9"/>
  <c r="BH70" i="9"/>
  <c r="BG70" i="9"/>
  <c r="BF70" i="9"/>
  <c r="BE70" i="9"/>
  <c r="BD70" i="9"/>
  <c r="BC70" i="9"/>
  <c r="BB70" i="9"/>
  <c r="BA70" i="9"/>
  <c r="AZ70" i="9"/>
  <c r="AY70" i="9"/>
  <c r="AX70" i="9"/>
  <c r="AW70" i="9"/>
  <c r="AV70" i="9"/>
  <c r="AU70" i="9"/>
  <c r="AT70" i="9"/>
  <c r="AS70" i="9"/>
  <c r="AR70" i="9"/>
  <c r="AQ70" i="9"/>
  <c r="AP70" i="9"/>
  <c r="AO70" i="9"/>
  <c r="AN70" i="9"/>
  <c r="AM70" i="9"/>
  <c r="AL70" i="9"/>
  <c r="AK70" i="9"/>
  <c r="AJ70" i="9"/>
  <c r="AI70" i="9"/>
  <c r="AH70" i="9"/>
  <c r="AG70" i="9"/>
  <c r="AF70" i="9"/>
  <c r="AE70" i="9"/>
  <c r="AD70" i="9"/>
  <c r="AC70" i="9"/>
  <c r="AB70" i="9"/>
  <c r="AA70" i="9"/>
  <c r="Z70" i="9"/>
  <c r="Y70" i="9"/>
  <c r="X70" i="9"/>
  <c r="W70" i="9"/>
  <c r="V70" i="9"/>
  <c r="U70" i="9"/>
  <c r="T70" i="9"/>
  <c r="S70" i="9"/>
  <c r="R70" i="9"/>
  <c r="Q70" i="9"/>
  <c r="P70" i="9"/>
  <c r="O70" i="9"/>
  <c r="N70" i="9"/>
  <c r="M70" i="9"/>
  <c r="L70" i="9"/>
  <c r="K70" i="9"/>
  <c r="J70" i="9"/>
  <c r="I70" i="9"/>
  <c r="H70" i="9"/>
  <c r="G70" i="9"/>
  <c r="F70" i="9"/>
  <c r="E70" i="9"/>
  <c r="D70" i="9"/>
  <c r="C70" i="9"/>
  <c r="B70" i="9"/>
  <c r="UB69" i="9"/>
  <c r="UA69" i="9"/>
  <c r="TZ69" i="9"/>
  <c r="TY69" i="9"/>
  <c r="TX69" i="9"/>
  <c r="TW69" i="9"/>
  <c r="TV69" i="9"/>
  <c r="TU69" i="9"/>
  <c r="TT69" i="9"/>
  <c r="TS69" i="9"/>
  <c r="TR69" i="9"/>
  <c r="TQ69" i="9"/>
  <c r="TP69" i="9"/>
  <c r="TO69" i="9"/>
  <c r="TN69" i="9"/>
  <c r="TM69" i="9"/>
  <c r="TL69" i="9"/>
  <c r="TK69" i="9"/>
  <c r="TJ69" i="9"/>
  <c r="TI69" i="9"/>
  <c r="TH69" i="9"/>
  <c r="TG69" i="9"/>
  <c r="TF69" i="9"/>
  <c r="TE69" i="9"/>
  <c r="TD69" i="9"/>
  <c r="TC69" i="9"/>
  <c r="TB69" i="9"/>
  <c r="TA69" i="9"/>
  <c r="SZ69" i="9"/>
  <c r="SY69" i="9"/>
  <c r="SX69" i="9"/>
  <c r="SW69" i="9"/>
  <c r="SV69" i="9"/>
  <c r="SU69" i="9"/>
  <c r="ST69" i="9"/>
  <c r="SS69" i="9"/>
  <c r="SR69" i="9"/>
  <c r="SQ69" i="9"/>
  <c r="SP69" i="9"/>
  <c r="SO69" i="9"/>
  <c r="SN69" i="9"/>
  <c r="SM69" i="9"/>
  <c r="SL69" i="9"/>
  <c r="SK69" i="9"/>
  <c r="SJ69" i="9"/>
  <c r="SI69" i="9"/>
  <c r="SH69" i="9"/>
  <c r="SG69" i="9"/>
  <c r="SF69" i="9"/>
  <c r="SE69" i="9"/>
  <c r="SD69" i="9"/>
  <c r="SC69" i="9"/>
  <c r="SB69" i="9"/>
  <c r="SA69" i="9"/>
  <c r="RZ69" i="9"/>
  <c r="RY69" i="9"/>
  <c r="RX69" i="9"/>
  <c r="RW69" i="9"/>
  <c r="RV69" i="9"/>
  <c r="RU69" i="9"/>
  <c r="RT69" i="9"/>
  <c r="RS69" i="9"/>
  <c r="RR69" i="9"/>
  <c r="RQ69" i="9"/>
  <c r="RP69" i="9"/>
  <c r="RO69" i="9"/>
  <c r="RN69" i="9"/>
  <c r="RM69" i="9"/>
  <c r="RL69" i="9"/>
  <c r="RK69" i="9"/>
  <c r="RJ69" i="9"/>
  <c r="RI69" i="9"/>
  <c r="RH69" i="9"/>
  <c r="RG69" i="9"/>
  <c r="RF69" i="9"/>
  <c r="RE69" i="9"/>
  <c r="RD69" i="9"/>
  <c r="RC69" i="9"/>
  <c r="RB69" i="9"/>
  <c r="RA69" i="9"/>
  <c r="QZ69" i="9"/>
  <c r="QY69" i="9"/>
  <c r="QX69" i="9"/>
  <c r="QW69" i="9"/>
  <c r="QV69" i="9"/>
  <c r="QU69" i="9"/>
  <c r="QT69" i="9"/>
  <c r="QS69" i="9"/>
  <c r="QR69" i="9"/>
  <c r="QQ69" i="9"/>
  <c r="QP69" i="9"/>
  <c r="QO69" i="9"/>
  <c r="QN69" i="9"/>
  <c r="QM69" i="9"/>
  <c r="QL69" i="9"/>
  <c r="QK69" i="9"/>
  <c r="QJ69" i="9"/>
  <c r="QI69" i="9"/>
  <c r="QH69" i="9"/>
  <c r="QG69" i="9"/>
  <c r="QF69" i="9"/>
  <c r="QE69" i="9"/>
  <c r="QD69" i="9"/>
  <c r="QC69" i="9"/>
  <c r="QB69" i="9"/>
  <c r="QA69" i="9"/>
  <c r="PZ69" i="9"/>
  <c r="PY69" i="9"/>
  <c r="PX69" i="9"/>
  <c r="PW69" i="9"/>
  <c r="PV69" i="9"/>
  <c r="PU69" i="9"/>
  <c r="PT69" i="9"/>
  <c r="PS69" i="9"/>
  <c r="PR69" i="9"/>
  <c r="PQ69" i="9"/>
  <c r="PP69" i="9"/>
  <c r="PO69" i="9"/>
  <c r="PN69" i="9"/>
  <c r="PM69" i="9"/>
  <c r="PL69" i="9"/>
  <c r="PK69" i="9"/>
  <c r="PJ69" i="9"/>
  <c r="PI69" i="9"/>
  <c r="PH69" i="9"/>
  <c r="PG69" i="9"/>
  <c r="PF69" i="9"/>
  <c r="PE69" i="9"/>
  <c r="PD69" i="9"/>
  <c r="PC69" i="9"/>
  <c r="PB69" i="9"/>
  <c r="PA69" i="9"/>
  <c r="OZ69" i="9"/>
  <c r="OY69" i="9"/>
  <c r="OX69" i="9"/>
  <c r="OW69" i="9"/>
  <c r="OV69" i="9"/>
  <c r="OU69" i="9"/>
  <c r="OT69" i="9"/>
  <c r="OS69" i="9"/>
  <c r="OR69" i="9"/>
  <c r="OQ69" i="9"/>
  <c r="OP69" i="9"/>
  <c r="OO69" i="9"/>
  <c r="ON69" i="9"/>
  <c r="OM69" i="9"/>
  <c r="OL69" i="9"/>
  <c r="OK69" i="9"/>
  <c r="OJ69" i="9"/>
  <c r="OI69" i="9"/>
  <c r="OH69" i="9"/>
  <c r="OG69" i="9"/>
  <c r="OF69" i="9"/>
  <c r="OE69" i="9"/>
  <c r="OD69" i="9"/>
  <c r="OC69" i="9"/>
  <c r="OB69" i="9"/>
  <c r="OA69" i="9"/>
  <c r="NZ69" i="9"/>
  <c r="NY69" i="9"/>
  <c r="NX69" i="9"/>
  <c r="NW69" i="9"/>
  <c r="NV69" i="9"/>
  <c r="NU69" i="9"/>
  <c r="NT69" i="9"/>
  <c r="NS69" i="9"/>
  <c r="NR69" i="9"/>
  <c r="NQ69" i="9"/>
  <c r="NP69" i="9"/>
  <c r="NO69" i="9"/>
  <c r="NN69" i="9"/>
  <c r="NM69" i="9"/>
  <c r="NL69" i="9"/>
  <c r="NK69" i="9"/>
  <c r="NJ69" i="9"/>
  <c r="NI69" i="9"/>
  <c r="NH69" i="9"/>
  <c r="NG69" i="9"/>
  <c r="NF69" i="9"/>
  <c r="NE69" i="9"/>
  <c r="ND69" i="9"/>
  <c r="NC69" i="9"/>
  <c r="NB69" i="9"/>
  <c r="NA69" i="9"/>
  <c r="MZ69" i="9"/>
  <c r="MY69" i="9"/>
  <c r="MX69" i="9"/>
  <c r="MW69" i="9"/>
  <c r="MV69" i="9"/>
  <c r="MU69" i="9"/>
  <c r="MT69" i="9"/>
  <c r="MS69" i="9"/>
  <c r="MR69" i="9"/>
  <c r="MQ69" i="9"/>
  <c r="MP69" i="9"/>
  <c r="MO69" i="9"/>
  <c r="MN69" i="9"/>
  <c r="MM69" i="9"/>
  <c r="ML69" i="9"/>
  <c r="MK69" i="9"/>
  <c r="MJ69" i="9"/>
  <c r="MI69" i="9"/>
  <c r="MH69" i="9"/>
  <c r="MG69" i="9"/>
  <c r="MF69" i="9"/>
  <c r="ME69" i="9"/>
  <c r="MD69" i="9"/>
  <c r="MC69" i="9"/>
  <c r="MB69" i="9"/>
  <c r="MA69" i="9"/>
  <c r="LZ69" i="9"/>
  <c r="LY69" i="9"/>
  <c r="LX69" i="9"/>
  <c r="LW69" i="9"/>
  <c r="LV69" i="9"/>
  <c r="LU69" i="9"/>
  <c r="LT69" i="9"/>
  <c r="LS69" i="9"/>
  <c r="LR69" i="9"/>
  <c r="LQ69" i="9"/>
  <c r="LP69" i="9"/>
  <c r="LO69" i="9"/>
  <c r="LN69" i="9"/>
  <c r="LM69" i="9"/>
  <c r="LL69" i="9"/>
  <c r="LK69" i="9"/>
  <c r="LJ69" i="9"/>
  <c r="LI69" i="9"/>
  <c r="LH69" i="9"/>
  <c r="LG69" i="9"/>
  <c r="LF69" i="9"/>
  <c r="LE69" i="9"/>
  <c r="LD69" i="9"/>
  <c r="LC69" i="9"/>
  <c r="LB69" i="9"/>
  <c r="LA69" i="9"/>
  <c r="KZ69" i="9"/>
  <c r="KY69" i="9"/>
  <c r="KX69" i="9"/>
  <c r="KW69" i="9"/>
  <c r="KV69" i="9"/>
  <c r="KU69" i="9"/>
  <c r="KT69" i="9"/>
  <c r="KS69" i="9"/>
  <c r="KR69" i="9"/>
  <c r="KQ69" i="9"/>
  <c r="KP69" i="9"/>
  <c r="KO69" i="9"/>
  <c r="KN69" i="9"/>
  <c r="KM69" i="9"/>
  <c r="KL69" i="9"/>
  <c r="KK69" i="9"/>
  <c r="KJ69" i="9"/>
  <c r="KI69" i="9"/>
  <c r="KH69" i="9"/>
  <c r="KG69" i="9"/>
  <c r="KF69" i="9"/>
  <c r="KE69" i="9"/>
  <c r="KD69" i="9"/>
  <c r="KC69" i="9"/>
  <c r="KB69" i="9"/>
  <c r="KA69" i="9"/>
  <c r="JZ69" i="9"/>
  <c r="JY69" i="9"/>
  <c r="JX69" i="9"/>
  <c r="JW69" i="9"/>
  <c r="JV69" i="9"/>
  <c r="JU69" i="9"/>
  <c r="JT69" i="9"/>
  <c r="JS69" i="9"/>
  <c r="JR69" i="9"/>
  <c r="JQ69" i="9"/>
  <c r="JP69" i="9"/>
  <c r="JO69" i="9"/>
  <c r="JN69" i="9"/>
  <c r="JM69" i="9"/>
  <c r="JL69" i="9"/>
  <c r="JK69" i="9"/>
  <c r="JJ69" i="9"/>
  <c r="JI69" i="9"/>
  <c r="JH69" i="9"/>
  <c r="JG69" i="9"/>
  <c r="JF69" i="9"/>
  <c r="JE69" i="9"/>
  <c r="JD69" i="9"/>
  <c r="JC69" i="9"/>
  <c r="JB69" i="9"/>
  <c r="JA69" i="9"/>
  <c r="IZ69" i="9"/>
  <c r="IY69" i="9"/>
  <c r="IX69" i="9"/>
  <c r="IW69" i="9"/>
  <c r="IV69" i="9"/>
  <c r="IU69" i="9"/>
  <c r="IT69" i="9"/>
  <c r="IS69" i="9"/>
  <c r="IR69" i="9"/>
  <c r="IQ69" i="9"/>
  <c r="IP69" i="9"/>
  <c r="IO69" i="9"/>
  <c r="IN69" i="9"/>
  <c r="IM69" i="9"/>
  <c r="IL69" i="9"/>
  <c r="IK69" i="9"/>
  <c r="IJ69" i="9"/>
  <c r="II69" i="9"/>
  <c r="IH69" i="9"/>
  <c r="IG69" i="9"/>
  <c r="IF69" i="9"/>
  <c r="IE69" i="9"/>
  <c r="ID69" i="9"/>
  <c r="IC69" i="9"/>
  <c r="IB69" i="9"/>
  <c r="IA69" i="9"/>
  <c r="HZ69" i="9"/>
  <c r="HY69" i="9"/>
  <c r="HX69" i="9"/>
  <c r="HW69" i="9"/>
  <c r="HV69" i="9"/>
  <c r="HU69" i="9"/>
  <c r="HT69" i="9"/>
  <c r="HS69" i="9"/>
  <c r="HR69" i="9"/>
  <c r="HQ69" i="9"/>
  <c r="HP69" i="9"/>
  <c r="HO69" i="9"/>
  <c r="HN69" i="9"/>
  <c r="HM69" i="9"/>
  <c r="HL69" i="9"/>
  <c r="HK69" i="9"/>
  <c r="HJ69" i="9"/>
  <c r="HI69" i="9"/>
  <c r="HH69" i="9"/>
  <c r="HG69" i="9"/>
  <c r="HF69" i="9"/>
  <c r="HE69" i="9"/>
  <c r="HD69" i="9"/>
  <c r="HC69" i="9"/>
  <c r="HB69" i="9"/>
  <c r="HA69" i="9"/>
  <c r="GZ69" i="9"/>
  <c r="GY69" i="9"/>
  <c r="GX69" i="9"/>
  <c r="GW69" i="9"/>
  <c r="GV69" i="9"/>
  <c r="GU69" i="9"/>
  <c r="GT69" i="9"/>
  <c r="GS69" i="9"/>
  <c r="GR69" i="9"/>
  <c r="GQ69" i="9"/>
  <c r="GP69" i="9"/>
  <c r="GO69" i="9"/>
  <c r="GN69" i="9"/>
  <c r="GM69" i="9"/>
  <c r="GL69" i="9"/>
  <c r="GK69" i="9"/>
  <c r="GJ69" i="9"/>
  <c r="GI69" i="9"/>
  <c r="GH69" i="9"/>
  <c r="GG69" i="9"/>
  <c r="GF69" i="9"/>
  <c r="GE69" i="9"/>
  <c r="GD69" i="9"/>
  <c r="GC69" i="9"/>
  <c r="GB69" i="9"/>
  <c r="GA69" i="9"/>
  <c r="FZ69" i="9"/>
  <c r="FY69" i="9"/>
  <c r="FX69" i="9"/>
  <c r="FW69" i="9"/>
  <c r="FV69" i="9"/>
  <c r="FU69" i="9"/>
  <c r="FT69" i="9"/>
  <c r="FS69" i="9"/>
  <c r="FR69" i="9"/>
  <c r="FQ69" i="9"/>
  <c r="FP69" i="9"/>
  <c r="FO69" i="9"/>
  <c r="FN69" i="9"/>
  <c r="FM69" i="9"/>
  <c r="FL69" i="9"/>
  <c r="FK69" i="9"/>
  <c r="FJ69" i="9"/>
  <c r="FI69" i="9"/>
  <c r="FH69" i="9"/>
  <c r="FG69" i="9"/>
  <c r="FF69" i="9"/>
  <c r="FE69" i="9"/>
  <c r="FD69" i="9"/>
  <c r="FC69" i="9"/>
  <c r="FB69" i="9"/>
  <c r="FA69" i="9"/>
  <c r="EZ69" i="9"/>
  <c r="EY69" i="9"/>
  <c r="EX69" i="9"/>
  <c r="EW69" i="9"/>
  <c r="EV69" i="9"/>
  <c r="EU69" i="9"/>
  <c r="ET69" i="9"/>
  <c r="ES69" i="9"/>
  <c r="ER69" i="9"/>
  <c r="EQ69" i="9"/>
  <c r="EP69" i="9"/>
  <c r="EO69" i="9"/>
  <c r="EN69" i="9"/>
  <c r="EM69" i="9"/>
  <c r="EL69" i="9"/>
  <c r="EK69" i="9"/>
  <c r="EJ69" i="9"/>
  <c r="EI69" i="9"/>
  <c r="EH69" i="9"/>
  <c r="EG69" i="9"/>
  <c r="EF69" i="9"/>
  <c r="EE69" i="9"/>
  <c r="ED69" i="9"/>
  <c r="EC69" i="9"/>
  <c r="EB69" i="9"/>
  <c r="EA69" i="9"/>
  <c r="DZ69" i="9"/>
  <c r="DY69" i="9"/>
  <c r="DX69" i="9"/>
  <c r="DW69" i="9"/>
  <c r="DV69" i="9"/>
  <c r="DU69" i="9"/>
  <c r="DT69" i="9"/>
  <c r="DS69" i="9"/>
  <c r="DR69" i="9"/>
  <c r="DQ69" i="9"/>
  <c r="DP69" i="9"/>
  <c r="DO69" i="9"/>
  <c r="DN69" i="9"/>
  <c r="DM69" i="9"/>
  <c r="DL69" i="9"/>
  <c r="DK69" i="9"/>
  <c r="DJ69" i="9"/>
  <c r="DI69" i="9"/>
  <c r="DH69" i="9"/>
  <c r="DG69" i="9"/>
  <c r="DF69" i="9"/>
  <c r="DE69" i="9"/>
  <c r="DD69" i="9"/>
  <c r="DC69" i="9"/>
  <c r="DB69" i="9"/>
  <c r="DA69" i="9"/>
  <c r="CZ69" i="9"/>
  <c r="CY69" i="9"/>
  <c r="CX69" i="9"/>
  <c r="CW69" i="9"/>
  <c r="CV69" i="9"/>
  <c r="CU69" i="9"/>
  <c r="CT69" i="9"/>
  <c r="CS69" i="9"/>
  <c r="CR69" i="9"/>
  <c r="CQ69" i="9"/>
  <c r="CP69" i="9"/>
  <c r="CO69" i="9"/>
  <c r="CN69" i="9"/>
  <c r="CM69" i="9"/>
  <c r="CL69" i="9"/>
  <c r="CK69" i="9"/>
  <c r="CJ69" i="9"/>
  <c r="CI69" i="9"/>
  <c r="CH69" i="9"/>
  <c r="CG69" i="9"/>
  <c r="CF69" i="9"/>
  <c r="CE69" i="9"/>
  <c r="CD69" i="9"/>
  <c r="CC69" i="9"/>
  <c r="CB69" i="9"/>
  <c r="CA69" i="9"/>
  <c r="BZ69" i="9"/>
  <c r="BY69" i="9"/>
  <c r="BX69" i="9"/>
  <c r="BW69" i="9"/>
  <c r="BV69" i="9"/>
  <c r="BU69" i="9"/>
  <c r="BT69" i="9"/>
  <c r="BS69" i="9"/>
  <c r="BR69" i="9"/>
  <c r="BQ69" i="9"/>
  <c r="BP69" i="9"/>
  <c r="BO69" i="9"/>
  <c r="BN69" i="9"/>
  <c r="BM69" i="9"/>
  <c r="BL69" i="9"/>
  <c r="BK69" i="9"/>
  <c r="BJ69" i="9"/>
  <c r="BI69" i="9"/>
  <c r="BH69" i="9"/>
  <c r="BG69" i="9"/>
  <c r="BF69" i="9"/>
  <c r="BE69" i="9"/>
  <c r="BD69" i="9"/>
  <c r="BC69" i="9"/>
  <c r="BB69" i="9"/>
  <c r="BA69" i="9"/>
  <c r="AZ69" i="9"/>
  <c r="AY69" i="9"/>
  <c r="AX69" i="9"/>
  <c r="AW69" i="9"/>
  <c r="AV69" i="9"/>
  <c r="AU69" i="9"/>
  <c r="AT69" i="9"/>
  <c r="AS69" i="9"/>
  <c r="AR69" i="9"/>
  <c r="AQ69" i="9"/>
  <c r="AP69" i="9"/>
  <c r="AO69" i="9"/>
  <c r="AN69" i="9"/>
  <c r="AM69" i="9"/>
  <c r="AL69" i="9"/>
  <c r="AK69" i="9"/>
  <c r="AJ69" i="9"/>
  <c r="AI69" i="9"/>
  <c r="AH69" i="9"/>
  <c r="AG69" i="9"/>
  <c r="AF69" i="9"/>
  <c r="AE69" i="9"/>
  <c r="AD69" i="9"/>
  <c r="AC69" i="9"/>
  <c r="AB69" i="9"/>
  <c r="AA69" i="9"/>
  <c r="Z69" i="9"/>
  <c r="Y69" i="9"/>
  <c r="X69" i="9"/>
  <c r="W69" i="9"/>
  <c r="V69" i="9"/>
  <c r="U69" i="9"/>
  <c r="T69" i="9"/>
  <c r="S69" i="9"/>
  <c r="R69" i="9"/>
  <c r="Q69" i="9"/>
  <c r="P69" i="9"/>
  <c r="O69" i="9"/>
  <c r="N69" i="9"/>
  <c r="M69" i="9"/>
  <c r="L69" i="9"/>
  <c r="K69" i="9"/>
  <c r="J69" i="9"/>
  <c r="I69" i="9"/>
  <c r="H69" i="9"/>
  <c r="G69" i="9"/>
  <c r="F69" i="9"/>
  <c r="E69" i="9"/>
  <c r="D69" i="9"/>
  <c r="C69" i="9"/>
  <c r="B69" i="9"/>
  <c r="UB68" i="9"/>
  <c r="UA68" i="9"/>
  <c r="TZ68" i="9"/>
  <c r="TY68" i="9"/>
  <c r="TX68" i="9"/>
  <c r="TW68" i="9"/>
  <c r="TV68" i="9"/>
  <c r="TU68" i="9"/>
  <c r="TT68" i="9"/>
  <c r="TS68" i="9"/>
  <c r="TR68" i="9"/>
  <c r="TQ68" i="9"/>
  <c r="TP68" i="9"/>
  <c r="TO68" i="9"/>
  <c r="TN68" i="9"/>
  <c r="TM68" i="9"/>
  <c r="TL68" i="9"/>
  <c r="TK68" i="9"/>
  <c r="TJ68" i="9"/>
  <c r="TI68" i="9"/>
  <c r="TH68" i="9"/>
  <c r="TG68" i="9"/>
  <c r="TF68" i="9"/>
  <c r="TE68" i="9"/>
  <c r="TD68" i="9"/>
  <c r="TC68" i="9"/>
  <c r="TB68" i="9"/>
  <c r="TA68" i="9"/>
  <c r="SZ68" i="9"/>
  <c r="SY68" i="9"/>
  <c r="SX68" i="9"/>
  <c r="SW68" i="9"/>
  <c r="SV68" i="9"/>
  <c r="SU68" i="9"/>
  <c r="ST68" i="9"/>
  <c r="SS68" i="9"/>
  <c r="SR68" i="9"/>
  <c r="SQ68" i="9"/>
  <c r="SP68" i="9"/>
  <c r="SO68" i="9"/>
  <c r="SN68" i="9"/>
  <c r="SM68" i="9"/>
  <c r="SL68" i="9"/>
  <c r="SK68" i="9"/>
  <c r="SJ68" i="9"/>
  <c r="SI68" i="9"/>
  <c r="SH68" i="9"/>
  <c r="SG68" i="9"/>
  <c r="SF68" i="9"/>
  <c r="SE68" i="9"/>
  <c r="SD68" i="9"/>
  <c r="SC68" i="9"/>
  <c r="SB68" i="9"/>
  <c r="SA68" i="9"/>
  <c r="RZ68" i="9"/>
  <c r="RY68" i="9"/>
  <c r="RX68" i="9"/>
  <c r="RW68" i="9"/>
  <c r="RV68" i="9"/>
  <c r="RU68" i="9"/>
  <c r="RT68" i="9"/>
  <c r="RS68" i="9"/>
  <c r="RR68" i="9"/>
  <c r="RQ68" i="9"/>
  <c r="RP68" i="9"/>
  <c r="RO68" i="9"/>
  <c r="RN68" i="9"/>
  <c r="RM68" i="9"/>
  <c r="RL68" i="9"/>
  <c r="RK68" i="9"/>
  <c r="RJ68" i="9"/>
  <c r="RI68" i="9"/>
  <c r="RH68" i="9"/>
  <c r="RG68" i="9"/>
  <c r="RF68" i="9"/>
  <c r="RE68" i="9"/>
  <c r="RD68" i="9"/>
  <c r="RC68" i="9"/>
  <c r="RB68" i="9"/>
  <c r="RA68" i="9"/>
  <c r="QZ68" i="9"/>
  <c r="QY68" i="9"/>
  <c r="QX68" i="9"/>
  <c r="QW68" i="9"/>
  <c r="QV68" i="9"/>
  <c r="QU68" i="9"/>
  <c r="QT68" i="9"/>
  <c r="QS68" i="9"/>
  <c r="QR68" i="9"/>
  <c r="QQ68" i="9"/>
  <c r="QP68" i="9"/>
  <c r="QO68" i="9"/>
  <c r="QN68" i="9"/>
  <c r="QM68" i="9"/>
  <c r="QL68" i="9"/>
  <c r="QK68" i="9"/>
  <c r="QJ68" i="9"/>
  <c r="QI68" i="9"/>
  <c r="QH68" i="9"/>
  <c r="QG68" i="9"/>
  <c r="QF68" i="9"/>
  <c r="QE68" i="9"/>
  <c r="QD68" i="9"/>
  <c r="QC68" i="9"/>
  <c r="QB68" i="9"/>
  <c r="QA68" i="9"/>
  <c r="PZ68" i="9"/>
  <c r="PY68" i="9"/>
  <c r="PX68" i="9"/>
  <c r="PW68" i="9"/>
  <c r="PV68" i="9"/>
  <c r="PU68" i="9"/>
  <c r="PT68" i="9"/>
  <c r="PS68" i="9"/>
  <c r="PR68" i="9"/>
  <c r="PQ68" i="9"/>
  <c r="PP68" i="9"/>
  <c r="PO68" i="9"/>
  <c r="PN68" i="9"/>
  <c r="PM68" i="9"/>
  <c r="PL68" i="9"/>
  <c r="PK68" i="9"/>
  <c r="PJ68" i="9"/>
  <c r="PI68" i="9"/>
  <c r="PH68" i="9"/>
  <c r="PG68" i="9"/>
  <c r="PF68" i="9"/>
  <c r="PE68" i="9"/>
  <c r="PD68" i="9"/>
  <c r="PC68" i="9"/>
  <c r="PB68" i="9"/>
  <c r="PA68" i="9"/>
  <c r="OZ68" i="9"/>
  <c r="OY68" i="9"/>
  <c r="OX68" i="9"/>
  <c r="OW68" i="9"/>
  <c r="OV68" i="9"/>
  <c r="OU68" i="9"/>
  <c r="OT68" i="9"/>
  <c r="OS68" i="9"/>
  <c r="OR68" i="9"/>
  <c r="OQ68" i="9"/>
  <c r="OP68" i="9"/>
  <c r="OO68" i="9"/>
  <c r="ON68" i="9"/>
  <c r="OM68" i="9"/>
  <c r="OL68" i="9"/>
  <c r="OK68" i="9"/>
  <c r="OJ68" i="9"/>
  <c r="OI68" i="9"/>
  <c r="OH68" i="9"/>
  <c r="OG68" i="9"/>
  <c r="OF68" i="9"/>
  <c r="OE68" i="9"/>
  <c r="OD68" i="9"/>
  <c r="OC68" i="9"/>
  <c r="OB68" i="9"/>
  <c r="OA68" i="9"/>
  <c r="NZ68" i="9"/>
  <c r="NY68" i="9"/>
  <c r="NX68" i="9"/>
  <c r="NW68" i="9"/>
  <c r="NV68" i="9"/>
  <c r="NU68" i="9"/>
  <c r="NT68" i="9"/>
  <c r="NS68" i="9"/>
  <c r="NR68" i="9"/>
  <c r="NQ68" i="9"/>
  <c r="NP68" i="9"/>
  <c r="NO68" i="9"/>
  <c r="NN68" i="9"/>
  <c r="NM68" i="9"/>
  <c r="NL68" i="9"/>
  <c r="NK68" i="9"/>
  <c r="NJ68" i="9"/>
  <c r="NI68" i="9"/>
  <c r="NH68" i="9"/>
  <c r="NG68" i="9"/>
  <c r="NF68" i="9"/>
  <c r="NE68" i="9"/>
  <c r="ND68" i="9"/>
  <c r="NC68" i="9"/>
  <c r="NB68" i="9"/>
  <c r="NA68" i="9"/>
  <c r="MZ68" i="9"/>
  <c r="MY68" i="9"/>
  <c r="MX68" i="9"/>
  <c r="MW68" i="9"/>
  <c r="MV68" i="9"/>
  <c r="MU68" i="9"/>
  <c r="MT68" i="9"/>
  <c r="MS68" i="9"/>
  <c r="MR68" i="9"/>
  <c r="MQ68" i="9"/>
  <c r="MP68" i="9"/>
  <c r="MO68" i="9"/>
  <c r="MN68" i="9"/>
  <c r="MM68" i="9"/>
  <c r="ML68" i="9"/>
  <c r="MK68" i="9"/>
  <c r="MJ68" i="9"/>
  <c r="MI68" i="9"/>
  <c r="MH68" i="9"/>
  <c r="MG68" i="9"/>
  <c r="MF68" i="9"/>
  <c r="ME68" i="9"/>
  <c r="MD68" i="9"/>
  <c r="MC68" i="9"/>
  <c r="MB68" i="9"/>
  <c r="MA68" i="9"/>
  <c r="LZ68" i="9"/>
  <c r="LY68" i="9"/>
  <c r="LX68" i="9"/>
  <c r="LW68" i="9"/>
  <c r="LV68" i="9"/>
  <c r="LU68" i="9"/>
  <c r="LT68" i="9"/>
  <c r="LS68" i="9"/>
  <c r="LR68" i="9"/>
  <c r="LQ68" i="9"/>
  <c r="LP68" i="9"/>
  <c r="LO68" i="9"/>
  <c r="LN68" i="9"/>
  <c r="LM68" i="9"/>
  <c r="LL68" i="9"/>
  <c r="LK68" i="9"/>
  <c r="LJ68" i="9"/>
  <c r="LI68" i="9"/>
  <c r="LH68" i="9"/>
  <c r="LG68" i="9"/>
  <c r="LF68" i="9"/>
  <c r="LE68" i="9"/>
  <c r="LD68" i="9"/>
  <c r="LC68" i="9"/>
  <c r="LB68" i="9"/>
  <c r="LA68" i="9"/>
  <c r="KZ68" i="9"/>
  <c r="KY68" i="9"/>
  <c r="KX68" i="9"/>
  <c r="KW68" i="9"/>
  <c r="KV68" i="9"/>
  <c r="KU68" i="9"/>
  <c r="KT68" i="9"/>
  <c r="KS68" i="9"/>
  <c r="KR68" i="9"/>
  <c r="KQ68" i="9"/>
  <c r="KP68" i="9"/>
  <c r="KO68" i="9"/>
  <c r="KN68" i="9"/>
  <c r="KM68" i="9"/>
  <c r="KL68" i="9"/>
  <c r="KK68" i="9"/>
  <c r="KJ68" i="9"/>
  <c r="KI68" i="9"/>
  <c r="KH68" i="9"/>
  <c r="KG68" i="9"/>
  <c r="KF68" i="9"/>
  <c r="KE68" i="9"/>
  <c r="KD68" i="9"/>
  <c r="KC68" i="9"/>
  <c r="KB68" i="9"/>
  <c r="KA68" i="9"/>
  <c r="JZ68" i="9"/>
  <c r="JY68" i="9"/>
  <c r="JX68" i="9"/>
  <c r="JW68" i="9"/>
  <c r="JV68" i="9"/>
  <c r="JU68" i="9"/>
  <c r="JT68" i="9"/>
  <c r="JS68" i="9"/>
  <c r="JR68" i="9"/>
  <c r="JQ68" i="9"/>
  <c r="JP68" i="9"/>
  <c r="JO68" i="9"/>
  <c r="JN68" i="9"/>
  <c r="JM68" i="9"/>
  <c r="JL68" i="9"/>
  <c r="JK68" i="9"/>
  <c r="JJ68" i="9"/>
  <c r="JI68" i="9"/>
  <c r="JH68" i="9"/>
  <c r="JG68" i="9"/>
  <c r="JF68" i="9"/>
  <c r="JE68" i="9"/>
  <c r="JD68" i="9"/>
  <c r="JC68" i="9"/>
  <c r="JB68" i="9"/>
  <c r="JA68" i="9"/>
  <c r="IZ68" i="9"/>
  <c r="IY68" i="9"/>
  <c r="IX68" i="9"/>
  <c r="IW68" i="9"/>
  <c r="IV68" i="9"/>
  <c r="IU68" i="9"/>
  <c r="IT68" i="9"/>
  <c r="IS68" i="9"/>
  <c r="IR68" i="9"/>
  <c r="IQ68" i="9"/>
  <c r="IP68" i="9"/>
  <c r="IO68" i="9"/>
  <c r="IN68" i="9"/>
  <c r="IM68" i="9"/>
  <c r="IL68" i="9"/>
  <c r="IK68" i="9"/>
  <c r="IJ68" i="9"/>
  <c r="II68" i="9"/>
  <c r="IH68" i="9"/>
  <c r="IG68" i="9"/>
  <c r="IF68" i="9"/>
  <c r="IE68" i="9"/>
  <c r="ID68" i="9"/>
  <c r="IC68" i="9"/>
  <c r="IB68" i="9"/>
  <c r="IA68" i="9"/>
  <c r="HZ68" i="9"/>
  <c r="HY68" i="9"/>
  <c r="HX68" i="9"/>
  <c r="HW68" i="9"/>
  <c r="HV68" i="9"/>
  <c r="HU68" i="9"/>
  <c r="HT68" i="9"/>
  <c r="HS68" i="9"/>
  <c r="HR68" i="9"/>
  <c r="HQ68" i="9"/>
  <c r="HP68" i="9"/>
  <c r="HO68" i="9"/>
  <c r="HN68" i="9"/>
  <c r="HM68" i="9"/>
  <c r="HL68" i="9"/>
  <c r="HK68" i="9"/>
  <c r="HJ68" i="9"/>
  <c r="HI68" i="9"/>
  <c r="HH68" i="9"/>
  <c r="HG68" i="9"/>
  <c r="HF68" i="9"/>
  <c r="HE68" i="9"/>
  <c r="HD68" i="9"/>
  <c r="HC68" i="9"/>
  <c r="HB68" i="9"/>
  <c r="HA68" i="9"/>
  <c r="GZ68" i="9"/>
  <c r="GY68" i="9"/>
  <c r="GX68" i="9"/>
  <c r="GW68" i="9"/>
  <c r="GV68" i="9"/>
  <c r="GU68" i="9"/>
  <c r="GT68" i="9"/>
  <c r="GS68" i="9"/>
  <c r="GR68" i="9"/>
  <c r="GQ68" i="9"/>
  <c r="GP68" i="9"/>
  <c r="GO68" i="9"/>
  <c r="GN68" i="9"/>
  <c r="GM68" i="9"/>
  <c r="GL68" i="9"/>
  <c r="GK68" i="9"/>
  <c r="GJ68" i="9"/>
  <c r="GI68" i="9"/>
  <c r="GH68" i="9"/>
  <c r="GG68" i="9"/>
  <c r="GF68" i="9"/>
  <c r="GE68" i="9"/>
  <c r="GD68" i="9"/>
  <c r="GC68" i="9"/>
  <c r="GB68" i="9"/>
  <c r="GA68" i="9"/>
  <c r="FZ68" i="9"/>
  <c r="FY68" i="9"/>
  <c r="FX68" i="9"/>
  <c r="FW68" i="9"/>
  <c r="FV68" i="9"/>
  <c r="FU68" i="9"/>
  <c r="FT68" i="9"/>
  <c r="FS68" i="9"/>
  <c r="FR68" i="9"/>
  <c r="FQ68" i="9"/>
  <c r="FP68" i="9"/>
  <c r="FO68" i="9"/>
  <c r="FN68" i="9"/>
  <c r="FM68" i="9"/>
  <c r="FL68" i="9"/>
  <c r="FK68" i="9"/>
  <c r="FJ68" i="9"/>
  <c r="FI68" i="9"/>
  <c r="FH68" i="9"/>
  <c r="FG68" i="9"/>
  <c r="FF68" i="9"/>
  <c r="FE68" i="9"/>
  <c r="FD68" i="9"/>
  <c r="FC68" i="9"/>
  <c r="FB68" i="9"/>
  <c r="FA68" i="9"/>
  <c r="EZ68" i="9"/>
  <c r="EY68" i="9"/>
  <c r="EX68" i="9"/>
  <c r="EW68" i="9"/>
  <c r="EV68" i="9"/>
  <c r="EU68" i="9"/>
  <c r="ET68" i="9"/>
  <c r="ES68" i="9"/>
  <c r="ER68" i="9"/>
  <c r="EQ68" i="9"/>
  <c r="EP68" i="9"/>
  <c r="EO68" i="9"/>
  <c r="EN68" i="9"/>
  <c r="EM68" i="9"/>
  <c r="EL68" i="9"/>
  <c r="EK68" i="9"/>
  <c r="EJ68" i="9"/>
  <c r="EI68" i="9"/>
  <c r="EH68" i="9"/>
  <c r="EG68" i="9"/>
  <c r="EF68" i="9"/>
  <c r="EE68" i="9"/>
  <c r="ED68" i="9"/>
  <c r="EC68" i="9"/>
  <c r="EB68" i="9"/>
  <c r="EA68" i="9"/>
  <c r="DZ68" i="9"/>
  <c r="DY68" i="9"/>
  <c r="DX68" i="9"/>
  <c r="DW68" i="9"/>
  <c r="DV68" i="9"/>
  <c r="DU68" i="9"/>
  <c r="DT68" i="9"/>
  <c r="DS68" i="9"/>
  <c r="DR68" i="9"/>
  <c r="DQ68" i="9"/>
  <c r="DP68" i="9"/>
  <c r="DO68" i="9"/>
  <c r="DN68" i="9"/>
  <c r="DM68" i="9"/>
  <c r="DL68" i="9"/>
  <c r="DK68" i="9"/>
  <c r="DJ68" i="9"/>
  <c r="DI68" i="9"/>
  <c r="DH68" i="9"/>
  <c r="DG68" i="9"/>
  <c r="DF68" i="9"/>
  <c r="DE68" i="9"/>
  <c r="DD68" i="9"/>
  <c r="DC68" i="9"/>
  <c r="DB68" i="9"/>
  <c r="DA68" i="9"/>
  <c r="CZ68" i="9"/>
  <c r="CY68" i="9"/>
  <c r="CX68" i="9"/>
  <c r="CW68" i="9"/>
  <c r="CV68" i="9"/>
  <c r="CU68" i="9"/>
  <c r="CT68" i="9"/>
  <c r="CS68" i="9"/>
  <c r="CR68" i="9"/>
  <c r="CQ68" i="9"/>
  <c r="CP68" i="9"/>
  <c r="CO68" i="9"/>
  <c r="CN68" i="9"/>
  <c r="CM68" i="9"/>
  <c r="CL68" i="9"/>
  <c r="CK68" i="9"/>
  <c r="CJ68" i="9"/>
  <c r="CI68" i="9"/>
  <c r="CH68" i="9"/>
  <c r="CG68" i="9"/>
  <c r="CF68" i="9"/>
  <c r="CE68" i="9"/>
  <c r="CD68" i="9"/>
  <c r="CC68" i="9"/>
  <c r="CB68" i="9"/>
  <c r="CA68" i="9"/>
  <c r="BZ68" i="9"/>
  <c r="BY68" i="9"/>
  <c r="BX68" i="9"/>
  <c r="BW68" i="9"/>
  <c r="BV68" i="9"/>
  <c r="BU68" i="9"/>
  <c r="BT68" i="9"/>
  <c r="BS68" i="9"/>
  <c r="BR68" i="9"/>
  <c r="BQ68" i="9"/>
  <c r="BP68" i="9"/>
  <c r="BO68" i="9"/>
  <c r="BN68" i="9"/>
  <c r="BM68" i="9"/>
  <c r="BL68" i="9"/>
  <c r="BK68" i="9"/>
  <c r="BJ68" i="9"/>
  <c r="BI68" i="9"/>
  <c r="BH68" i="9"/>
  <c r="BG68" i="9"/>
  <c r="BF68" i="9"/>
  <c r="BE68" i="9"/>
  <c r="BD68" i="9"/>
  <c r="BC68" i="9"/>
  <c r="BB68" i="9"/>
  <c r="BA68" i="9"/>
  <c r="AZ68" i="9"/>
  <c r="AY68" i="9"/>
  <c r="AX68" i="9"/>
  <c r="AW68" i="9"/>
  <c r="AV68" i="9"/>
  <c r="AU68" i="9"/>
  <c r="AT68" i="9"/>
  <c r="AS68" i="9"/>
  <c r="AR68" i="9"/>
  <c r="AQ68" i="9"/>
  <c r="AP68" i="9"/>
  <c r="AO68" i="9"/>
  <c r="AN68" i="9"/>
  <c r="AM68" i="9"/>
  <c r="AL68" i="9"/>
  <c r="AK68" i="9"/>
  <c r="AJ68" i="9"/>
  <c r="AI68" i="9"/>
  <c r="AH68" i="9"/>
  <c r="AG68" i="9"/>
  <c r="AF68" i="9"/>
  <c r="AE68" i="9"/>
  <c r="AD68" i="9"/>
  <c r="AC68" i="9"/>
  <c r="AB68" i="9"/>
  <c r="AA68" i="9"/>
  <c r="Z68" i="9"/>
  <c r="Y68" i="9"/>
  <c r="X68" i="9"/>
  <c r="W68" i="9"/>
  <c r="V68" i="9"/>
  <c r="U68" i="9"/>
  <c r="T68" i="9"/>
  <c r="S68" i="9"/>
  <c r="R68" i="9"/>
  <c r="Q68" i="9"/>
  <c r="P68" i="9"/>
  <c r="O68" i="9"/>
  <c r="N68" i="9"/>
  <c r="M68" i="9"/>
  <c r="L68" i="9"/>
  <c r="K68" i="9"/>
  <c r="J68" i="9"/>
  <c r="I68" i="9"/>
  <c r="H68" i="9"/>
  <c r="G68" i="9"/>
  <c r="F68" i="9"/>
  <c r="E68" i="9"/>
  <c r="D68" i="9"/>
  <c r="C68" i="9"/>
  <c r="B68" i="9"/>
  <c r="UB67" i="9"/>
  <c r="UA67" i="9"/>
  <c r="TZ67" i="9"/>
  <c r="TY67" i="9"/>
  <c r="TX67" i="9"/>
  <c r="TW67" i="9"/>
  <c r="TV67" i="9"/>
  <c r="TU67" i="9"/>
  <c r="TT67" i="9"/>
  <c r="TS67" i="9"/>
  <c r="TR67" i="9"/>
  <c r="TQ67" i="9"/>
  <c r="TP67" i="9"/>
  <c r="TO67" i="9"/>
  <c r="TN67" i="9"/>
  <c r="TM67" i="9"/>
  <c r="TL67" i="9"/>
  <c r="TK67" i="9"/>
  <c r="TJ67" i="9"/>
  <c r="TI67" i="9"/>
  <c r="TH67" i="9"/>
  <c r="TG67" i="9"/>
  <c r="TF67" i="9"/>
  <c r="TE67" i="9"/>
  <c r="TD67" i="9"/>
  <c r="TC67" i="9"/>
  <c r="TB67" i="9"/>
  <c r="TA67" i="9"/>
  <c r="SZ67" i="9"/>
  <c r="SY67" i="9"/>
  <c r="SX67" i="9"/>
  <c r="SW67" i="9"/>
  <c r="SV67" i="9"/>
  <c r="SU67" i="9"/>
  <c r="ST67" i="9"/>
  <c r="SS67" i="9"/>
  <c r="SR67" i="9"/>
  <c r="SQ67" i="9"/>
  <c r="SP67" i="9"/>
  <c r="SO67" i="9"/>
  <c r="SN67" i="9"/>
  <c r="SM67" i="9"/>
  <c r="SL67" i="9"/>
  <c r="SK67" i="9"/>
  <c r="SJ67" i="9"/>
  <c r="SI67" i="9"/>
  <c r="SH67" i="9"/>
  <c r="SG67" i="9"/>
  <c r="SF67" i="9"/>
  <c r="SE67" i="9"/>
  <c r="SD67" i="9"/>
  <c r="SC67" i="9"/>
  <c r="SB67" i="9"/>
  <c r="SA67" i="9"/>
  <c r="RZ67" i="9"/>
  <c r="RY67" i="9"/>
  <c r="RX67" i="9"/>
  <c r="RW67" i="9"/>
  <c r="RV67" i="9"/>
  <c r="RU67" i="9"/>
  <c r="RT67" i="9"/>
  <c r="RS67" i="9"/>
  <c r="RR67" i="9"/>
  <c r="RQ67" i="9"/>
  <c r="RP67" i="9"/>
  <c r="RO67" i="9"/>
  <c r="RN67" i="9"/>
  <c r="RM67" i="9"/>
  <c r="RL67" i="9"/>
  <c r="RK67" i="9"/>
  <c r="RJ67" i="9"/>
  <c r="RI67" i="9"/>
  <c r="RH67" i="9"/>
  <c r="RG67" i="9"/>
  <c r="RF67" i="9"/>
  <c r="RE67" i="9"/>
  <c r="RD67" i="9"/>
  <c r="RC67" i="9"/>
  <c r="RB67" i="9"/>
  <c r="RA67" i="9"/>
  <c r="QZ67" i="9"/>
  <c r="QY67" i="9"/>
  <c r="QX67" i="9"/>
  <c r="QW67" i="9"/>
  <c r="QV67" i="9"/>
  <c r="QU67" i="9"/>
  <c r="QT67" i="9"/>
  <c r="QS67" i="9"/>
  <c r="QR67" i="9"/>
  <c r="QQ67" i="9"/>
  <c r="QP67" i="9"/>
  <c r="QO67" i="9"/>
  <c r="QN67" i="9"/>
  <c r="QM67" i="9"/>
  <c r="QL67" i="9"/>
  <c r="QK67" i="9"/>
  <c r="QJ67" i="9"/>
  <c r="QI67" i="9"/>
  <c r="QH67" i="9"/>
  <c r="QG67" i="9"/>
  <c r="QF67" i="9"/>
  <c r="QE67" i="9"/>
  <c r="QD67" i="9"/>
  <c r="QC67" i="9"/>
  <c r="QB67" i="9"/>
  <c r="QA67" i="9"/>
  <c r="PZ67" i="9"/>
  <c r="PY67" i="9"/>
  <c r="PX67" i="9"/>
  <c r="PW67" i="9"/>
  <c r="PV67" i="9"/>
  <c r="PU67" i="9"/>
  <c r="PT67" i="9"/>
  <c r="PS67" i="9"/>
  <c r="PR67" i="9"/>
  <c r="PQ67" i="9"/>
  <c r="PP67" i="9"/>
  <c r="PO67" i="9"/>
  <c r="PN67" i="9"/>
  <c r="PM67" i="9"/>
  <c r="PL67" i="9"/>
  <c r="PK67" i="9"/>
  <c r="PJ67" i="9"/>
  <c r="PI67" i="9"/>
  <c r="PH67" i="9"/>
  <c r="PG67" i="9"/>
  <c r="PF67" i="9"/>
  <c r="PE67" i="9"/>
  <c r="PD67" i="9"/>
  <c r="PC67" i="9"/>
  <c r="PB67" i="9"/>
  <c r="PA67" i="9"/>
  <c r="OZ67" i="9"/>
  <c r="OY67" i="9"/>
  <c r="OX67" i="9"/>
  <c r="OW67" i="9"/>
  <c r="OV67" i="9"/>
  <c r="OU67" i="9"/>
  <c r="OT67" i="9"/>
  <c r="OS67" i="9"/>
  <c r="OR67" i="9"/>
  <c r="OQ67" i="9"/>
  <c r="OP67" i="9"/>
  <c r="OO67" i="9"/>
  <c r="ON67" i="9"/>
  <c r="OM67" i="9"/>
  <c r="OL67" i="9"/>
  <c r="OK67" i="9"/>
  <c r="OJ67" i="9"/>
  <c r="OI67" i="9"/>
  <c r="OH67" i="9"/>
  <c r="OG67" i="9"/>
  <c r="OF67" i="9"/>
  <c r="OE67" i="9"/>
  <c r="OD67" i="9"/>
  <c r="OC67" i="9"/>
  <c r="OB67" i="9"/>
  <c r="OA67" i="9"/>
  <c r="NZ67" i="9"/>
  <c r="NY67" i="9"/>
  <c r="NX67" i="9"/>
  <c r="NW67" i="9"/>
  <c r="NV67" i="9"/>
  <c r="NU67" i="9"/>
  <c r="NT67" i="9"/>
  <c r="NS67" i="9"/>
  <c r="NR67" i="9"/>
  <c r="NQ67" i="9"/>
  <c r="NP67" i="9"/>
  <c r="NO67" i="9"/>
  <c r="NN67" i="9"/>
  <c r="NM67" i="9"/>
  <c r="NL67" i="9"/>
  <c r="NK67" i="9"/>
  <c r="NJ67" i="9"/>
  <c r="NI67" i="9"/>
  <c r="NH67" i="9"/>
  <c r="NG67" i="9"/>
  <c r="NF67" i="9"/>
  <c r="NE67" i="9"/>
  <c r="ND67" i="9"/>
  <c r="NC67" i="9"/>
  <c r="NB67" i="9"/>
  <c r="NA67" i="9"/>
  <c r="MZ67" i="9"/>
  <c r="MY67" i="9"/>
  <c r="MX67" i="9"/>
  <c r="MW67" i="9"/>
  <c r="MV67" i="9"/>
  <c r="MU67" i="9"/>
  <c r="MT67" i="9"/>
  <c r="MS67" i="9"/>
  <c r="MR67" i="9"/>
  <c r="MQ67" i="9"/>
  <c r="MP67" i="9"/>
  <c r="MO67" i="9"/>
  <c r="MN67" i="9"/>
  <c r="MM67" i="9"/>
  <c r="ML67" i="9"/>
  <c r="MK67" i="9"/>
  <c r="MJ67" i="9"/>
  <c r="MI67" i="9"/>
  <c r="MH67" i="9"/>
  <c r="MG67" i="9"/>
  <c r="MF67" i="9"/>
  <c r="ME67" i="9"/>
  <c r="MD67" i="9"/>
  <c r="MC67" i="9"/>
  <c r="MB67" i="9"/>
  <c r="MA67" i="9"/>
  <c r="LZ67" i="9"/>
  <c r="LY67" i="9"/>
  <c r="LX67" i="9"/>
  <c r="LW67" i="9"/>
  <c r="LV67" i="9"/>
  <c r="LU67" i="9"/>
  <c r="LT67" i="9"/>
  <c r="LS67" i="9"/>
  <c r="LR67" i="9"/>
  <c r="LQ67" i="9"/>
  <c r="LP67" i="9"/>
  <c r="LO67" i="9"/>
  <c r="LN67" i="9"/>
  <c r="LM67" i="9"/>
  <c r="LL67" i="9"/>
  <c r="LK67" i="9"/>
  <c r="LJ67" i="9"/>
  <c r="LI67" i="9"/>
  <c r="LH67" i="9"/>
  <c r="LG67" i="9"/>
  <c r="LF67" i="9"/>
  <c r="LE67" i="9"/>
  <c r="LD67" i="9"/>
  <c r="LC67" i="9"/>
  <c r="LB67" i="9"/>
  <c r="LA67" i="9"/>
  <c r="KZ67" i="9"/>
  <c r="KY67" i="9"/>
  <c r="KX67" i="9"/>
  <c r="KW67" i="9"/>
  <c r="KV67" i="9"/>
  <c r="KU67" i="9"/>
  <c r="KT67" i="9"/>
  <c r="KS67" i="9"/>
  <c r="KR67" i="9"/>
  <c r="KQ67" i="9"/>
  <c r="KP67" i="9"/>
  <c r="KO67" i="9"/>
  <c r="KN67" i="9"/>
  <c r="KM67" i="9"/>
  <c r="KL67" i="9"/>
  <c r="KK67" i="9"/>
  <c r="KJ67" i="9"/>
  <c r="KI67" i="9"/>
  <c r="KH67" i="9"/>
  <c r="KG67" i="9"/>
  <c r="KF67" i="9"/>
  <c r="KE67" i="9"/>
  <c r="KD67" i="9"/>
  <c r="KC67" i="9"/>
  <c r="KB67" i="9"/>
  <c r="KA67" i="9"/>
  <c r="JZ67" i="9"/>
  <c r="JY67" i="9"/>
  <c r="JX67" i="9"/>
  <c r="JW67" i="9"/>
  <c r="JV67" i="9"/>
  <c r="JU67" i="9"/>
  <c r="JT67" i="9"/>
  <c r="JS67" i="9"/>
  <c r="JR67" i="9"/>
  <c r="JQ67" i="9"/>
  <c r="JP67" i="9"/>
  <c r="JO67" i="9"/>
  <c r="JN67" i="9"/>
  <c r="JM67" i="9"/>
  <c r="JL67" i="9"/>
  <c r="JK67" i="9"/>
  <c r="JJ67" i="9"/>
  <c r="JI67" i="9"/>
  <c r="JH67" i="9"/>
  <c r="JG67" i="9"/>
  <c r="JF67" i="9"/>
  <c r="JE67" i="9"/>
  <c r="JD67" i="9"/>
  <c r="JC67" i="9"/>
  <c r="JB67" i="9"/>
  <c r="JA67" i="9"/>
  <c r="IZ67" i="9"/>
  <c r="IY67" i="9"/>
  <c r="IX67" i="9"/>
  <c r="IW67" i="9"/>
  <c r="IV67" i="9"/>
  <c r="IU67" i="9"/>
  <c r="IT67" i="9"/>
  <c r="IS67" i="9"/>
  <c r="IR67" i="9"/>
  <c r="IQ67" i="9"/>
  <c r="IP67" i="9"/>
  <c r="IO67" i="9"/>
  <c r="IN67" i="9"/>
  <c r="IM67" i="9"/>
  <c r="IL67" i="9"/>
  <c r="IK67" i="9"/>
  <c r="IJ67" i="9"/>
  <c r="II67" i="9"/>
  <c r="IH67" i="9"/>
  <c r="IG67" i="9"/>
  <c r="IF67" i="9"/>
  <c r="IE67" i="9"/>
  <c r="ID67" i="9"/>
  <c r="IC67" i="9"/>
  <c r="IB67" i="9"/>
  <c r="IA67" i="9"/>
  <c r="HZ67" i="9"/>
  <c r="HY67" i="9"/>
  <c r="HX67" i="9"/>
  <c r="HW67" i="9"/>
  <c r="HV67" i="9"/>
  <c r="HU67" i="9"/>
  <c r="HT67" i="9"/>
  <c r="HS67" i="9"/>
  <c r="HR67" i="9"/>
  <c r="HQ67" i="9"/>
  <c r="HP67" i="9"/>
  <c r="HO67" i="9"/>
  <c r="HN67" i="9"/>
  <c r="HM67" i="9"/>
  <c r="HL67" i="9"/>
  <c r="HK67" i="9"/>
  <c r="HJ67" i="9"/>
  <c r="HI67" i="9"/>
  <c r="HH67" i="9"/>
  <c r="HG67" i="9"/>
  <c r="HF67" i="9"/>
  <c r="HE67" i="9"/>
  <c r="HD67" i="9"/>
  <c r="HC67" i="9"/>
  <c r="HB67" i="9"/>
  <c r="HA67" i="9"/>
  <c r="GZ67" i="9"/>
  <c r="GY67" i="9"/>
  <c r="GX67" i="9"/>
  <c r="GW67" i="9"/>
  <c r="GV67" i="9"/>
  <c r="GU67" i="9"/>
  <c r="GT67" i="9"/>
  <c r="GS67" i="9"/>
  <c r="GR67" i="9"/>
  <c r="GQ67" i="9"/>
  <c r="GP67" i="9"/>
  <c r="GO67" i="9"/>
  <c r="GN67" i="9"/>
  <c r="GM67" i="9"/>
  <c r="GL67" i="9"/>
  <c r="GK67" i="9"/>
  <c r="GJ67" i="9"/>
  <c r="GI67" i="9"/>
  <c r="GH67" i="9"/>
  <c r="GG67" i="9"/>
  <c r="GF67" i="9"/>
  <c r="GE67" i="9"/>
  <c r="GD67" i="9"/>
  <c r="GC67" i="9"/>
  <c r="GB67" i="9"/>
  <c r="GA67" i="9"/>
  <c r="FZ67" i="9"/>
  <c r="FY67" i="9"/>
  <c r="FX67" i="9"/>
  <c r="FW67" i="9"/>
  <c r="FV67" i="9"/>
  <c r="FU67" i="9"/>
  <c r="FT67" i="9"/>
  <c r="FS67" i="9"/>
  <c r="FR67" i="9"/>
  <c r="FQ67" i="9"/>
  <c r="FP67" i="9"/>
  <c r="FO67" i="9"/>
  <c r="FN67" i="9"/>
  <c r="FM67" i="9"/>
  <c r="FL67" i="9"/>
  <c r="FK67" i="9"/>
  <c r="FJ67" i="9"/>
  <c r="FI67" i="9"/>
  <c r="FH67" i="9"/>
  <c r="FG67" i="9"/>
  <c r="FF67" i="9"/>
  <c r="FE67" i="9"/>
  <c r="FD67" i="9"/>
  <c r="FC67" i="9"/>
  <c r="FB67" i="9"/>
  <c r="FA67" i="9"/>
  <c r="EZ67" i="9"/>
  <c r="EY67" i="9"/>
  <c r="EX67" i="9"/>
  <c r="EW67" i="9"/>
  <c r="EV67" i="9"/>
  <c r="EU67" i="9"/>
  <c r="ET67" i="9"/>
  <c r="ES67" i="9"/>
  <c r="ER67" i="9"/>
  <c r="EQ67" i="9"/>
  <c r="EP67" i="9"/>
  <c r="EO67" i="9"/>
  <c r="EN67" i="9"/>
  <c r="EM67" i="9"/>
  <c r="EL67" i="9"/>
  <c r="EK67" i="9"/>
  <c r="EJ67" i="9"/>
  <c r="EI67" i="9"/>
  <c r="EH67" i="9"/>
  <c r="EG67" i="9"/>
  <c r="EF67" i="9"/>
  <c r="EE67" i="9"/>
  <c r="ED67" i="9"/>
  <c r="EC67" i="9"/>
  <c r="EB67" i="9"/>
  <c r="EA67" i="9"/>
  <c r="DZ67" i="9"/>
  <c r="DY67" i="9"/>
  <c r="DX67" i="9"/>
  <c r="DW67" i="9"/>
  <c r="DV67" i="9"/>
  <c r="DU67" i="9"/>
  <c r="DT67" i="9"/>
  <c r="DS67" i="9"/>
  <c r="DR67" i="9"/>
  <c r="DQ67" i="9"/>
  <c r="DP67" i="9"/>
  <c r="DO67" i="9"/>
  <c r="DN67" i="9"/>
  <c r="DM67" i="9"/>
  <c r="DL67" i="9"/>
  <c r="DK67" i="9"/>
  <c r="DJ67" i="9"/>
  <c r="DI67" i="9"/>
  <c r="DH67" i="9"/>
  <c r="DG67" i="9"/>
  <c r="DF67" i="9"/>
  <c r="DE67" i="9"/>
  <c r="DD67" i="9"/>
  <c r="DC67" i="9"/>
  <c r="DB67" i="9"/>
  <c r="DA67" i="9"/>
  <c r="CZ67" i="9"/>
  <c r="CY67" i="9"/>
  <c r="CX67" i="9"/>
  <c r="CW67" i="9"/>
  <c r="CV67" i="9"/>
  <c r="CU67" i="9"/>
  <c r="CT67" i="9"/>
  <c r="CS67" i="9"/>
  <c r="CR67" i="9"/>
  <c r="CQ67" i="9"/>
  <c r="CP67" i="9"/>
  <c r="CO67" i="9"/>
  <c r="CN67" i="9"/>
  <c r="CM67" i="9"/>
  <c r="CL67" i="9"/>
  <c r="CK67" i="9"/>
  <c r="CJ67" i="9"/>
  <c r="CI67" i="9"/>
  <c r="CH67" i="9"/>
  <c r="CG67" i="9"/>
  <c r="CF67" i="9"/>
  <c r="CE67" i="9"/>
  <c r="CD67" i="9"/>
  <c r="CC67" i="9"/>
  <c r="CB67" i="9"/>
  <c r="CA67" i="9"/>
  <c r="BZ67" i="9"/>
  <c r="BY67" i="9"/>
  <c r="BX67" i="9"/>
  <c r="BW67" i="9"/>
  <c r="BV67" i="9"/>
  <c r="BU67" i="9"/>
  <c r="BT67" i="9"/>
  <c r="BS67" i="9"/>
  <c r="BR67" i="9"/>
  <c r="BQ67" i="9"/>
  <c r="BP67" i="9"/>
  <c r="BO67" i="9"/>
  <c r="BN67" i="9"/>
  <c r="BM67" i="9"/>
  <c r="BL67" i="9"/>
  <c r="BK67" i="9"/>
  <c r="BJ67" i="9"/>
  <c r="BI67" i="9"/>
  <c r="BH67" i="9"/>
  <c r="BG67" i="9"/>
  <c r="BF67" i="9"/>
  <c r="BE67" i="9"/>
  <c r="BD67" i="9"/>
  <c r="BC67" i="9"/>
  <c r="BB67" i="9"/>
  <c r="BA67" i="9"/>
  <c r="AZ67" i="9"/>
  <c r="AY67" i="9"/>
  <c r="AX67" i="9"/>
  <c r="AW67" i="9"/>
  <c r="AV67" i="9"/>
  <c r="AU67" i="9"/>
  <c r="AT67" i="9"/>
  <c r="AS67" i="9"/>
  <c r="AR67" i="9"/>
  <c r="AQ67" i="9"/>
  <c r="AP67" i="9"/>
  <c r="AO67" i="9"/>
  <c r="AN67" i="9"/>
  <c r="AM67" i="9"/>
  <c r="AL67" i="9"/>
  <c r="AK67" i="9"/>
  <c r="AJ67" i="9"/>
  <c r="AI67" i="9"/>
  <c r="AH67" i="9"/>
  <c r="AG67" i="9"/>
  <c r="AF67" i="9"/>
  <c r="AE67" i="9"/>
  <c r="AD67" i="9"/>
  <c r="AC67" i="9"/>
  <c r="AB67" i="9"/>
  <c r="AA67" i="9"/>
  <c r="Z67" i="9"/>
  <c r="Y67" i="9"/>
  <c r="X67" i="9"/>
  <c r="W67" i="9"/>
  <c r="V67" i="9"/>
  <c r="U67" i="9"/>
  <c r="T67" i="9"/>
  <c r="S67" i="9"/>
  <c r="R67" i="9"/>
  <c r="Q67" i="9"/>
  <c r="P67" i="9"/>
  <c r="O67" i="9"/>
  <c r="N67" i="9"/>
  <c r="M67" i="9"/>
  <c r="L67" i="9"/>
  <c r="K67" i="9"/>
  <c r="J67" i="9"/>
  <c r="I67" i="9"/>
  <c r="H67" i="9"/>
  <c r="G67" i="9"/>
  <c r="F67" i="9"/>
  <c r="E67" i="9"/>
  <c r="D67" i="9"/>
  <c r="C67" i="9"/>
  <c r="B67" i="9"/>
  <c r="UB66" i="9"/>
  <c r="UA66" i="9"/>
  <c r="TZ66" i="9"/>
  <c r="TY66" i="9"/>
  <c r="TX66" i="9"/>
  <c r="TW66" i="9"/>
  <c r="TV66" i="9"/>
  <c r="TU66" i="9"/>
  <c r="TT66" i="9"/>
  <c r="TS66" i="9"/>
  <c r="TR66" i="9"/>
  <c r="TQ66" i="9"/>
  <c r="TP66" i="9"/>
  <c r="TO66" i="9"/>
  <c r="TN66" i="9"/>
  <c r="TM66" i="9"/>
  <c r="TL66" i="9"/>
  <c r="TK66" i="9"/>
  <c r="TJ66" i="9"/>
  <c r="TI66" i="9"/>
  <c r="TH66" i="9"/>
  <c r="TG66" i="9"/>
  <c r="TF66" i="9"/>
  <c r="TE66" i="9"/>
  <c r="TD66" i="9"/>
  <c r="TC66" i="9"/>
  <c r="TB66" i="9"/>
  <c r="TA66" i="9"/>
  <c r="SZ66" i="9"/>
  <c r="SY66" i="9"/>
  <c r="SX66" i="9"/>
  <c r="SW66" i="9"/>
  <c r="SV66" i="9"/>
  <c r="SU66" i="9"/>
  <c r="ST66" i="9"/>
  <c r="SS66" i="9"/>
  <c r="SR66" i="9"/>
  <c r="SQ66" i="9"/>
  <c r="SP66" i="9"/>
  <c r="SO66" i="9"/>
  <c r="SN66" i="9"/>
  <c r="SM66" i="9"/>
  <c r="SL66" i="9"/>
  <c r="SK66" i="9"/>
  <c r="SJ66" i="9"/>
  <c r="SI66" i="9"/>
  <c r="SH66" i="9"/>
  <c r="SG66" i="9"/>
  <c r="SF66" i="9"/>
  <c r="SE66" i="9"/>
  <c r="SD66" i="9"/>
  <c r="SC66" i="9"/>
  <c r="SB66" i="9"/>
  <c r="SA66" i="9"/>
  <c r="RZ66" i="9"/>
  <c r="RY66" i="9"/>
  <c r="RX66" i="9"/>
  <c r="RW66" i="9"/>
  <c r="RV66" i="9"/>
  <c r="RU66" i="9"/>
  <c r="RT66" i="9"/>
  <c r="RS66" i="9"/>
  <c r="RR66" i="9"/>
  <c r="RQ66" i="9"/>
  <c r="RP66" i="9"/>
  <c r="RO66" i="9"/>
  <c r="RN66" i="9"/>
  <c r="RM66" i="9"/>
  <c r="RL66" i="9"/>
  <c r="RK66" i="9"/>
  <c r="RJ66" i="9"/>
  <c r="RI66" i="9"/>
  <c r="RH66" i="9"/>
  <c r="RG66" i="9"/>
  <c r="RF66" i="9"/>
  <c r="RE66" i="9"/>
  <c r="RD66" i="9"/>
  <c r="RC66" i="9"/>
  <c r="RB66" i="9"/>
  <c r="RA66" i="9"/>
  <c r="QZ66" i="9"/>
  <c r="QY66" i="9"/>
  <c r="QX66" i="9"/>
  <c r="QW66" i="9"/>
  <c r="QV66" i="9"/>
  <c r="QU66" i="9"/>
  <c r="QT66" i="9"/>
  <c r="QS66" i="9"/>
  <c r="QR66" i="9"/>
  <c r="QQ66" i="9"/>
  <c r="QP66" i="9"/>
  <c r="QO66" i="9"/>
  <c r="QN66" i="9"/>
  <c r="QM66" i="9"/>
  <c r="QL66" i="9"/>
  <c r="QK66" i="9"/>
  <c r="QJ66" i="9"/>
  <c r="QI66" i="9"/>
  <c r="QH66" i="9"/>
  <c r="QG66" i="9"/>
  <c r="QF66" i="9"/>
  <c r="QE66" i="9"/>
  <c r="QD66" i="9"/>
  <c r="QC66" i="9"/>
  <c r="QB66" i="9"/>
  <c r="QA66" i="9"/>
  <c r="PZ66" i="9"/>
  <c r="PY66" i="9"/>
  <c r="PX66" i="9"/>
  <c r="PW66" i="9"/>
  <c r="PV66" i="9"/>
  <c r="PU66" i="9"/>
  <c r="PT66" i="9"/>
  <c r="PS66" i="9"/>
  <c r="PR66" i="9"/>
  <c r="PQ66" i="9"/>
  <c r="PP66" i="9"/>
  <c r="PO66" i="9"/>
  <c r="PN66" i="9"/>
  <c r="PM66" i="9"/>
  <c r="PL66" i="9"/>
  <c r="PK66" i="9"/>
  <c r="PJ66" i="9"/>
  <c r="PI66" i="9"/>
  <c r="PH66" i="9"/>
  <c r="PG66" i="9"/>
  <c r="PF66" i="9"/>
  <c r="PE66" i="9"/>
  <c r="PD66" i="9"/>
  <c r="PC66" i="9"/>
  <c r="PB66" i="9"/>
  <c r="PA66" i="9"/>
  <c r="OZ66" i="9"/>
  <c r="OY66" i="9"/>
  <c r="OX66" i="9"/>
  <c r="OW66" i="9"/>
  <c r="OV66" i="9"/>
  <c r="OU66" i="9"/>
  <c r="OT66" i="9"/>
  <c r="OS66" i="9"/>
  <c r="OR66" i="9"/>
  <c r="OQ66" i="9"/>
  <c r="OP66" i="9"/>
  <c r="OO66" i="9"/>
  <c r="ON66" i="9"/>
  <c r="OM66" i="9"/>
  <c r="OL66" i="9"/>
  <c r="OK66" i="9"/>
  <c r="OJ66" i="9"/>
  <c r="OI66" i="9"/>
  <c r="OH66" i="9"/>
  <c r="OG66" i="9"/>
  <c r="OF66" i="9"/>
  <c r="OE66" i="9"/>
  <c r="OD66" i="9"/>
  <c r="OC66" i="9"/>
  <c r="OB66" i="9"/>
  <c r="OA66" i="9"/>
  <c r="NZ66" i="9"/>
  <c r="NY66" i="9"/>
  <c r="NX66" i="9"/>
  <c r="NW66" i="9"/>
  <c r="NV66" i="9"/>
  <c r="NU66" i="9"/>
  <c r="NT66" i="9"/>
  <c r="NS66" i="9"/>
  <c r="NR66" i="9"/>
  <c r="NQ66" i="9"/>
  <c r="NP66" i="9"/>
  <c r="NO66" i="9"/>
  <c r="NN66" i="9"/>
  <c r="NM66" i="9"/>
  <c r="NL66" i="9"/>
  <c r="NK66" i="9"/>
  <c r="NJ66" i="9"/>
  <c r="NI66" i="9"/>
  <c r="NH66" i="9"/>
  <c r="NG66" i="9"/>
  <c r="NF66" i="9"/>
  <c r="NE66" i="9"/>
  <c r="ND66" i="9"/>
  <c r="NC66" i="9"/>
  <c r="NB66" i="9"/>
  <c r="NA66" i="9"/>
  <c r="MZ66" i="9"/>
  <c r="MY66" i="9"/>
  <c r="MX66" i="9"/>
  <c r="MW66" i="9"/>
  <c r="MV66" i="9"/>
  <c r="MU66" i="9"/>
  <c r="MT66" i="9"/>
  <c r="MS66" i="9"/>
  <c r="MR66" i="9"/>
  <c r="MQ66" i="9"/>
  <c r="MP66" i="9"/>
  <c r="MO66" i="9"/>
  <c r="MN66" i="9"/>
  <c r="MM66" i="9"/>
  <c r="ML66" i="9"/>
  <c r="MK66" i="9"/>
  <c r="MJ66" i="9"/>
  <c r="MI66" i="9"/>
  <c r="MH66" i="9"/>
  <c r="MG66" i="9"/>
  <c r="MF66" i="9"/>
  <c r="ME66" i="9"/>
  <c r="MD66" i="9"/>
  <c r="MC66" i="9"/>
  <c r="MB66" i="9"/>
  <c r="MA66" i="9"/>
  <c r="LZ66" i="9"/>
  <c r="LY66" i="9"/>
  <c r="LX66" i="9"/>
  <c r="LW66" i="9"/>
  <c r="LV66" i="9"/>
  <c r="LU66" i="9"/>
  <c r="LT66" i="9"/>
  <c r="LS66" i="9"/>
  <c r="LR66" i="9"/>
  <c r="LQ66" i="9"/>
  <c r="LP66" i="9"/>
  <c r="LO66" i="9"/>
  <c r="LN66" i="9"/>
  <c r="LM66" i="9"/>
  <c r="LL66" i="9"/>
  <c r="LK66" i="9"/>
  <c r="LJ66" i="9"/>
  <c r="LI66" i="9"/>
  <c r="LH66" i="9"/>
  <c r="LG66" i="9"/>
  <c r="LF66" i="9"/>
  <c r="LE66" i="9"/>
  <c r="LD66" i="9"/>
  <c r="LC66" i="9"/>
  <c r="LB66" i="9"/>
  <c r="LA66" i="9"/>
  <c r="KZ66" i="9"/>
  <c r="KY66" i="9"/>
  <c r="KX66" i="9"/>
  <c r="KW66" i="9"/>
  <c r="KV66" i="9"/>
  <c r="KU66" i="9"/>
  <c r="KT66" i="9"/>
  <c r="KS66" i="9"/>
  <c r="KR66" i="9"/>
  <c r="KQ66" i="9"/>
  <c r="KP66" i="9"/>
  <c r="KO66" i="9"/>
  <c r="KN66" i="9"/>
  <c r="KM66" i="9"/>
  <c r="KL66" i="9"/>
  <c r="KK66" i="9"/>
  <c r="KJ66" i="9"/>
  <c r="KI66" i="9"/>
  <c r="KH66" i="9"/>
  <c r="KG66" i="9"/>
  <c r="KF66" i="9"/>
  <c r="KE66" i="9"/>
  <c r="KD66" i="9"/>
  <c r="KC66" i="9"/>
  <c r="KB66" i="9"/>
  <c r="KA66" i="9"/>
  <c r="JZ66" i="9"/>
  <c r="JY66" i="9"/>
  <c r="JX66" i="9"/>
  <c r="JW66" i="9"/>
  <c r="JV66" i="9"/>
  <c r="JU66" i="9"/>
  <c r="JT66" i="9"/>
  <c r="JS66" i="9"/>
  <c r="JR66" i="9"/>
  <c r="JQ66" i="9"/>
  <c r="JP66" i="9"/>
  <c r="JO66" i="9"/>
  <c r="JN66" i="9"/>
  <c r="JM66" i="9"/>
  <c r="JL66" i="9"/>
  <c r="JK66" i="9"/>
  <c r="JJ66" i="9"/>
  <c r="JI66" i="9"/>
  <c r="JH66" i="9"/>
  <c r="JG66" i="9"/>
  <c r="JF66" i="9"/>
  <c r="JE66" i="9"/>
  <c r="JD66" i="9"/>
  <c r="JC66" i="9"/>
  <c r="JB66" i="9"/>
  <c r="JA66" i="9"/>
  <c r="IZ66" i="9"/>
  <c r="IY66" i="9"/>
  <c r="IX66" i="9"/>
  <c r="IW66" i="9"/>
  <c r="IV66" i="9"/>
  <c r="IU66" i="9"/>
  <c r="IT66" i="9"/>
  <c r="IS66" i="9"/>
  <c r="IR66" i="9"/>
  <c r="IQ66" i="9"/>
  <c r="IP66" i="9"/>
  <c r="IO66" i="9"/>
  <c r="IN66" i="9"/>
  <c r="IM66" i="9"/>
  <c r="IL66" i="9"/>
  <c r="IK66" i="9"/>
  <c r="IJ66" i="9"/>
  <c r="II66" i="9"/>
  <c r="IH66" i="9"/>
  <c r="IG66" i="9"/>
  <c r="IF66" i="9"/>
  <c r="IE66" i="9"/>
  <c r="ID66" i="9"/>
  <c r="IC66" i="9"/>
  <c r="IB66" i="9"/>
  <c r="IA66" i="9"/>
  <c r="HZ66" i="9"/>
  <c r="HY66" i="9"/>
  <c r="HX66" i="9"/>
  <c r="HW66" i="9"/>
  <c r="HV66" i="9"/>
  <c r="HU66" i="9"/>
  <c r="HT66" i="9"/>
  <c r="HS66" i="9"/>
  <c r="HR66" i="9"/>
  <c r="HQ66" i="9"/>
  <c r="HP66" i="9"/>
  <c r="HO66" i="9"/>
  <c r="HN66" i="9"/>
  <c r="HM66" i="9"/>
  <c r="HL66" i="9"/>
  <c r="HK66" i="9"/>
  <c r="HJ66" i="9"/>
  <c r="HI66" i="9"/>
  <c r="HH66" i="9"/>
  <c r="HG66" i="9"/>
  <c r="HF66" i="9"/>
  <c r="HE66" i="9"/>
  <c r="HD66" i="9"/>
  <c r="HC66" i="9"/>
  <c r="HB66" i="9"/>
  <c r="HA66" i="9"/>
  <c r="GZ66" i="9"/>
  <c r="GY66" i="9"/>
  <c r="GX66" i="9"/>
  <c r="GW66" i="9"/>
  <c r="GV66" i="9"/>
  <c r="GU66" i="9"/>
  <c r="GT66" i="9"/>
  <c r="GS66" i="9"/>
  <c r="GR66" i="9"/>
  <c r="GQ66" i="9"/>
  <c r="GP66" i="9"/>
  <c r="GO66" i="9"/>
  <c r="GN66" i="9"/>
  <c r="GM66" i="9"/>
  <c r="GL66" i="9"/>
  <c r="GK66" i="9"/>
  <c r="GJ66" i="9"/>
  <c r="GI66" i="9"/>
  <c r="GH66" i="9"/>
  <c r="GG66" i="9"/>
  <c r="GF66" i="9"/>
  <c r="GE66" i="9"/>
  <c r="GD66" i="9"/>
  <c r="GC66" i="9"/>
  <c r="GB66" i="9"/>
  <c r="GA66" i="9"/>
  <c r="FZ66" i="9"/>
  <c r="FY66" i="9"/>
  <c r="FX66" i="9"/>
  <c r="FW66" i="9"/>
  <c r="FV66" i="9"/>
  <c r="FU66" i="9"/>
  <c r="FT66" i="9"/>
  <c r="FS66" i="9"/>
  <c r="FR66" i="9"/>
  <c r="FQ66" i="9"/>
  <c r="FP66" i="9"/>
  <c r="FO66" i="9"/>
  <c r="FN66" i="9"/>
  <c r="FM66" i="9"/>
  <c r="FL66" i="9"/>
  <c r="FK66" i="9"/>
  <c r="FJ66" i="9"/>
  <c r="FI66" i="9"/>
  <c r="FH66" i="9"/>
  <c r="FG66" i="9"/>
  <c r="FF66" i="9"/>
  <c r="FE66" i="9"/>
  <c r="FD66" i="9"/>
  <c r="FC66" i="9"/>
  <c r="FB66" i="9"/>
  <c r="FA66" i="9"/>
  <c r="EZ66" i="9"/>
  <c r="EY66" i="9"/>
  <c r="EX66" i="9"/>
  <c r="EW66" i="9"/>
  <c r="EV66" i="9"/>
  <c r="EU66" i="9"/>
  <c r="ET66" i="9"/>
  <c r="ES66" i="9"/>
  <c r="ER66" i="9"/>
  <c r="EQ66" i="9"/>
  <c r="EP66" i="9"/>
  <c r="EO66" i="9"/>
  <c r="EN66" i="9"/>
  <c r="EM66" i="9"/>
  <c r="EL66" i="9"/>
  <c r="EK66" i="9"/>
  <c r="EJ66" i="9"/>
  <c r="EI66" i="9"/>
  <c r="EH66" i="9"/>
  <c r="EG66" i="9"/>
  <c r="EF66" i="9"/>
  <c r="EE66" i="9"/>
  <c r="ED66" i="9"/>
  <c r="EC66" i="9"/>
  <c r="EB66" i="9"/>
  <c r="EA66" i="9"/>
  <c r="DZ66" i="9"/>
  <c r="DY66" i="9"/>
  <c r="DX66" i="9"/>
  <c r="DW66" i="9"/>
  <c r="DV66" i="9"/>
  <c r="DU66" i="9"/>
  <c r="DT66" i="9"/>
  <c r="DS66" i="9"/>
  <c r="DR66" i="9"/>
  <c r="DQ66" i="9"/>
  <c r="DP66" i="9"/>
  <c r="DO66" i="9"/>
  <c r="DN66" i="9"/>
  <c r="DM66" i="9"/>
  <c r="DL66" i="9"/>
  <c r="DK66" i="9"/>
  <c r="DJ66" i="9"/>
  <c r="DI66" i="9"/>
  <c r="DH66" i="9"/>
  <c r="DG66" i="9"/>
  <c r="DF66" i="9"/>
  <c r="DE66" i="9"/>
  <c r="DD66" i="9"/>
  <c r="DC66" i="9"/>
  <c r="DB66" i="9"/>
  <c r="DA66" i="9"/>
  <c r="CZ66" i="9"/>
  <c r="CY66" i="9"/>
  <c r="CX66" i="9"/>
  <c r="CW66" i="9"/>
  <c r="CV66" i="9"/>
  <c r="CU66" i="9"/>
  <c r="CT66" i="9"/>
  <c r="CS66" i="9"/>
  <c r="CR66" i="9"/>
  <c r="CQ66" i="9"/>
  <c r="CP66" i="9"/>
  <c r="CO66" i="9"/>
  <c r="CN66" i="9"/>
  <c r="CM66" i="9"/>
  <c r="CL66" i="9"/>
  <c r="CK66" i="9"/>
  <c r="CJ66" i="9"/>
  <c r="CI66" i="9"/>
  <c r="CH66" i="9"/>
  <c r="CG66" i="9"/>
  <c r="CF66" i="9"/>
  <c r="CE66" i="9"/>
  <c r="CD66" i="9"/>
  <c r="CC66" i="9"/>
  <c r="CB66" i="9"/>
  <c r="CA66" i="9"/>
  <c r="BZ66" i="9"/>
  <c r="BY66" i="9"/>
  <c r="BX66" i="9"/>
  <c r="BW66" i="9"/>
  <c r="BV66" i="9"/>
  <c r="BU66" i="9"/>
  <c r="BT66" i="9"/>
  <c r="BS66" i="9"/>
  <c r="BR66" i="9"/>
  <c r="BQ66" i="9"/>
  <c r="BP66" i="9"/>
  <c r="BO66" i="9"/>
  <c r="BN66" i="9"/>
  <c r="BM66" i="9"/>
  <c r="BL66" i="9"/>
  <c r="BK66" i="9"/>
  <c r="BJ66" i="9"/>
  <c r="BI66" i="9"/>
  <c r="BH66" i="9"/>
  <c r="BG66" i="9"/>
  <c r="BF66" i="9"/>
  <c r="BE66" i="9"/>
  <c r="BD66" i="9"/>
  <c r="BC66" i="9"/>
  <c r="BB66" i="9"/>
  <c r="BA66" i="9"/>
  <c r="AZ66" i="9"/>
  <c r="AY66" i="9"/>
  <c r="AX66" i="9"/>
  <c r="AW66" i="9"/>
  <c r="AV66" i="9"/>
  <c r="AU66" i="9"/>
  <c r="AT66" i="9"/>
  <c r="AS66" i="9"/>
  <c r="AR66" i="9"/>
  <c r="AQ66" i="9"/>
  <c r="AP66" i="9"/>
  <c r="AO66" i="9"/>
  <c r="AN66" i="9"/>
  <c r="AM66" i="9"/>
  <c r="AL66" i="9"/>
  <c r="AK66" i="9"/>
  <c r="AJ66" i="9"/>
  <c r="AI66" i="9"/>
  <c r="AH66" i="9"/>
  <c r="AG66" i="9"/>
  <c r="AF66" i="9"/>
  <c r="AE66" i="9"/>
  <c r="AD66" i="9"/>
  <c r="AC66" i="9"/>
  <c r="AB66" i="9"/>
  <c r="AA66" i="9"/>
  <c r="Z66" i="9"/>
  <c r="Y66" i="9"/>
  <c r="X66" i="9"/>
  <c r="W66" i="9"/>
  <c r="V66" i="9"/>
  <c r="U66" i="9"/>
  <c r="T66" i="9"/>
  <c r="S66" i="9"/>
  <c r="R66" i="9"/>
  <c r="Q66" i="9"/>
  <c r="P66" i="9"/>
  <c r="O66" i="9"/>
  <c r="N66" i="9"/>
  <c r="M66" i="9"/>
  <c r="L66" i="9"/>
  <c r="K66" i="9"/>
  <c r="J66" i="9"/>
  <c r="I66" i="9"/>
  <c r="H66" i="9"/>
  <c r="G66" i="9"/>
  <c r="F66" i="9"/>
  <c r="E66" i="9"/>
  <c r="D66" i="9"/>
  <c r="C66" i="9"/>
  <c r="B66" i="9"/>
  <c r="UB65" i="9"/>
  <c r="UA65" i="9"/>
  <c r="TZ65" i="9"/>
  <c r="TY65" i="9"/>
  <c r="TX65" i="9"/>
  <c r="TW65" i="9"/>
  <c r="TV65" i="9"/>
  <c r="TU65" i="9"/>
  <c r="TT65" i="9"/>
  <c r="TS65" i="9"/>
  <c r="TR65" i="9"/>
  <c r="TQ65" i="9"/>
  <c r="TP65" i="9"/>
  <c r="TO65" i="9"/>
  <c r="TN65" i="9"/>
  <c r="TM65" i="9"/>
  <c r="TL65" i="9"/>
  <c r="TK65" i="9"/>
  <c r="TJ65" i="9"/>
  <c r="TI65" i="9"/>
  <c r="TH65" i="9"/>
  <c r="TG65" i="9"/>
  <c r="TF65" i="9"/>
  <c r="TE65" i="9"/>
  <c r="TD65" i="9"/>
  <c r="TC65" i="9"/>
  <c r="TB65" i="9"/>
  <c r="TA65" i="9"/>
  <c r="SZ65" i="9"/>
  <c r="SY65" i="9"/>
  <c r="SX65" i="9"/>
  <c r="SW65" i="9"/>
  <c r="SV65" i="9"/>
  <c r="SU65" i="9"/>
  <c r="ST65" i="9"/>
  <c r="SS65" i="9"/>
  <c r="SR65" i="9"/>
  <c r="SQ65" i="9"/>
  <c r="SP65" i="9"/>
  <c r="SO65" i="9"/>
  <c r="SN65" i="9"/>
  <c r="SM65" i="9"/>
  <c r="SL65" i="9"/>
  <c r="SK65" i="9"/>
  <c r="SJ65" i="9"/>
  <c r="SI65" i="9"/>
  <c r="SH65" i="9"/>
  <c r="SG65" i="9"/>
  <c r="SF65" i="9"/>
  <c r="SE65" i="9"/>
  <c r="SD65" i="9"/>
  <c r="SC65" i="9"/>
  <c r="SB65" i="9"/>
  <c r="SA65" i="9"/>
  <c r="RZ65" i="9"/>
  <c r="RY65" i="9"/>
  <c r="RX65" i="9"/>
  <c r="RW65" i="9"/>
  <c r="RV65" i="9"/>
  <c r="RU65" i="9"/>
  <c r="RT65" i="9"/>
  <c r="RS65" i="9"/>
  <c r="RR65" i="9"/>
  <c r="RQ65" i="9"/>
  <c r="RP65" i="9"/>
  <c r="RO65" i="9"/>
  <c r="RN65" i="9"/>
  <c r="RM65" i="9"/>
  <c r="RL65" i="9"/>
  <c r="RK65" i="9"/>
  <c r="RJ65" i="9"/>
  <c r="RI65" i="9"/>
  <c r="RH65" i="9"/>
  <c r="RG65" i="9"/>
  <c r="RF65" i="9"/>
  <c r="RE65" i="9"/>
  <c r="RD65" i="9"/>
  <c r="RC65" i="9"/>
  <c r="RB65" i="9"/>
  <c r="RA65" i="9"/>
  <c r="QZ65" i="9"/>
  <c r="QY65" i="9"/>
  <c r="QX65" i="9"/>
  <c r="QW65" i="9"/>
  <c r="QV65" i="9"/>
  <c r="QU65" i="9"/>
  <c r="QT65" i="9"/>
  <c r="QS65" i="9"/>
  <c r="QR65" i="9"/>
  <c r="QQ65" i="9"/>
  <c r="QP65" i="9"/>
  <c r="QO65" i="9"/>
  <c r="QN65" i="9"/>
  <c r="QM65" i="9"/>
  <c r="QL65" i="9"/>
  <c r="QK65" i="9"/>
  <c r="QJ65" i="9"/>
  <c r="QI65" i="9"/>
  <c r="QH65" i="9"/>
  <c r="QG65" i="9"/>
  <c r="QF65" i="9"/>
  <c r="QE65" i="9"/>
  <c r="QD65" i="9"/>
  <c r="QC65" i="9"/>
  <c r="QB65" i="9"/>
  <c r="QA65" i="9"/>
  <c r="PZ65" i="9"/>
  <c r="PY65" i="9"/>
  <c r="PX65" i="9"/>
  <c r="PW65" i="9"/>
  <c r="PV65" i="9"/>
  <c r="PU65" i="9"/>
  <c r="PT65" i="9"/>
  <c r="PS65" i="9"/>
  <c r="PR65" i="9"/>
  <c r="PQ65" i="9"/>
  <c r="PP65" i="9"/>
  <c r="PO65" i="9"/>
  <c r="PN65" i="9"/>
  <c r="PM65" i="9"/>
  <c r="PL65" i="9"/>
  <c r="PK65" i="9"/>
  <c r="PJ65" i="9"/>
  <c r="PI65" i="9"/>
  <c r="PH65" i="9"/>
  <c r="PG65" i="9"/>
  <c r="PF65" i="9"/>
  <c r="PE65" i="9"/>
  <c r="PD65" i="9"/>
  <c r="PC65" i="9"/>
  <c r="PB65" i="9"/>
  <c r="PA65" i="9"/>
  <c r="OZ65" i="9"/>
  <c r="OY65" i="9"/>
  <c r="OX65" i="9"/>
  <c r="OW65" i="9"/>
  <c r="OV65" i="9"/>
  <c r="OU65" i="9"/>
  <c r="OT65" i="9"/>
  <c r="OS65" i="9"/>
  <c r="OR65" i="9"/>
  <c r="OQ65" i="9"/>
  <c r="OP65" i="9"/>
  <c r="OO65" i="9"/>
  <c r="ON65" i="9"/>
  <c r="OM65" i="9"/>
  <c r="OL65" i="9"/>
  <c r="OK65" i="9"/>
  <c r="OJ65" i="9"/>
  <c r="OI65" i="9"/>
  <c r="OH65" i="9"/>
  <c r="OG65" i="9"/>
  <c r="OF65" i="9"/>
  <c r="OE65" i="9"/>
  <c r="OD65" i="9"/>
  <c r="OC65" i="9"/>
  <c r="OB65" i="9"/>
  <c r="OA65" i="9"/>
  <c r="NZ65" i="9"/>
  <c r="NY65" i="9"/>
  <c r="NX65" i="9"/>
  <c r="NW65" i="9"/>
  <c r="NV65" i="9"/>
  <c r="NU65" i="9"/>
  <c r="NT65" i="9"/>
  <c r="NS65" i="9"/>
  <c r="NR65" i="9"/>
  <c r="NQ65" i="9"/>
  <c r="NP65" i="9"/>
  <c r="NO65" i="9"/>
  <c r="NN65" i="9"/>
  <c r="NM65" i="9"/>
  <c r="NL65" i="9"/>
  <c r="NK65" i="9"/>
  <c r="NJ65" i="9"/>
  <c r="NI65" i="9"/>
  <c r="NH65" i="9"/>
  <c r="NG65" i="9"/>
  <c r="NF65" i="9"/>
  <c r="NE65" i="9"/>
  <c r="ND65" i="9"/>
  <c r="NC65" i="9"/>
  <c r="NB65" i="9"/>
  <c r="NA65" i="9"/>
  <c r="MZ65" i="9"/>
  <c r="MY65" i="9"/>
  <c r="MX65" i="9"/>
  <c r="MW65" i="9"/>
  <c r="MV65" i="9"/>
  <c r="MU65" i="9"/>
  <c r="MT65" i="9"/>
  <c r="MS65" i="9"/>
  <c r="MR65" i="9"/>
  <c r="MQ65" i="9"/>
  <c r="MP65" i="9"/>
  <c r="MO65" i="9"/>
  <c r="MN65" i="9"/>
  <c r="MM65" i="9"/>
  <c r="ML65" i="9"/>
  <c r="MK65" i="9"/>
  <c r="MJ65" i="9"/>
  <c r="MI65" i="9"/>
  <c r="MH65" i="9"/>
  <c r="MG65" i="9"/>
  <c r="MF65" i="9"/>
  <c r="ME65" i="9"/>
  <c r="MD65" i="9"/>
  <c r="MC65" i="9"/>
  <c r="MB65" i="9"/>
  <c r="MA65" i="9"/>
  <c r="LZ65" i="9"/>
  <c r="LY65" i="9"/>
  <c r="LX65" i="9"/>
  <c r="LW65" i="9"/>
  <c r="LV65" i="9"/>
  <c r="LU65" i="9"/>
  <c r="LT65" i="9"/>
  <c r="LS65" i="9"/>
  <c r="LR65" i="9"/>
  <c r="LQ65" i="9"/>
  <c r="LP65" i="9"/>
  <c r="LO65" i="9"/>
  <c r="LN65" i="9"/>
  <c r="LM65" i="9"/>
  <c r="LL65" i="9"/>
  <c r="LK65" i="9"/>
  <c r="LJ65" i="9"/>
  <c r="LI65" i="9"/>
  <c r="LH65" i="9"/>
  <c r="LG65" i="9"/>
  <c r="LF65" i="9"/>
  <c r="LE65" i="9"/>
  <c r="LD65" i="9"/>
  <c r="LC65" i="9"/>
  <c r="LB65" i="9"/>
  <c r="LA65" i="9"/>
  <c r="KZ65" i="9"/>
  <c r="KY65" i="9"/>
  <c r="KX65" i="9"/>
  <c r="KW65" i="9"/>
  <c r="KV65" i="9"/>
  <c r="KU65" i="9"/>
  <c r="KT65" i="9"/>
  <c r="KS65" i="9"/>
  <c r="KR65" i="9"/>
  <c r="KQ65" i="9"/>
  <c r="KP65" i="9"/>
  <c r="KO65" i="9"/>
  <c r="KN65" i="9"/>
  <c r="KM65" i="9"/>
  <c r="KL65" i="9"/>
  <c r="KK65" i="9"/>
  <c r="KJ65" i="9"/>
  <c r="KI65" i="9"/>
  <c r="KH65" i="9"/>
  <c r="KG65" i="9"/>
  <c r="KF65" i="9"/>
  <c r="KE65" i="9"/>
  <c r="KD65" i="9"/>
  <c r="KC65" i="9"/>
  <c r="KB65" i="9"/>
  <c r="KA65" i="9"/>
  <c r="JZ65" i="9"/>
  <c r="JY65" i="9"/>
  <c r="JX65" i="9"/>
  <c r="JW65" i="9"/>
  <c r="JV65" i="9"/>
  <c r="JU65" i="9"/>
  <c r="JT65" i="9"/>
  <c r="JS65" i="9"/>
  <c r="JR65" i="9"/>
  <c r="JQ65" i="9"/>
  <c r="JP65" i="9"/>
  <c r="JO65" i="9"/>
  <c r="JN65" i="9"/>
  <c r="JM65" i="9"/>
  <c r="JL65" i="9"/>
  <c r="JK65" i="9"/>
  <c r="JJ65" i="9"/>
  <c r="JI65" i="9"/>
  <c r="JH65" i="9"/>
  <c r="JG65" i="9"/>
  <c r="JF65" i="9"/>
  <c r="JE65" i="9"/>
  <c r="JD65" i="9"/>
  <c r="JC65" i="9"/>
  <c r="JB65" i="9"/>
  <c r="JA65" i="9"/>
  <c r="IZ65" i="9"/>
  <c r="IY65" i="9"/>
  <c r="IX65" i="9"/>
  <c r="IW65" i="9"/>
  <c r="IV65" i="9"/>
  <c r="IU65" i="9"/>
  <c r="IT65" i="9"/>
  <c r="IS65" i="9"/>
  <c r="IR65" i="9"/>
  <c r="IQ65" i="9"/>
  <c r="IP65" i="9"/>
  <c r="IO65" i="9"/>
  <c r="IN65" i="9"/>
  <c r="IM65" i="9"/>
  <c r="IL65" i="9"/>
  <c r="IK65" i="9"/>
  <c r="IJ65" i="9"/>
  <c r="II65" i="9"/>
  <c r="IH65" i="9"/>
  <c r="IG65" i="9"/>
  <c r="IF65" i="9"/>
  <c r="IE65" i="9"/>
  <c r="ID65" i="9"/>
  <c r="IC65" i="9"/>
  <c r="IB65" i="9"/>
  <c r="IA65" i="9"/>
  <c r="HZ65" i="9"/>
  <c r="HY65" i="9"/>
  <c r="HX65" i="9"/>
  <c r="HW65" i="9"/>
  <c r="HV65" i="9"/>
  <c r="HU65" i="9"/>
  <c r="HT65" i="9"/>
  <c r="HS65" i="9"/>
  <c r="HR65" i="9"/>
  <c r="HQ65" i="9"/>
  <c r="HP65" i="9"/>
  <c r="HO65" i="9"/>
  <c r="HN65" i="9"/>
  <c r="HM65" i="9"/>
  <c r="HL65" i="9"/>
  <c r="HK65" i="9"/>
  <c r="HJ65" i="9"/>
  <c r="HI65" i="9"/>
  <c r="HH65" i="9"/>
  <c r="HG65" i="9"/>
  <c r="HF65" i="9"/>
  <c r="HE65" i="9"/>
  <c r="HD65" i="9"/>
  <c r="HC65" i="9"/>
  <c r="HB65" i="9"/>
  <c r="HA65" i="9"/>
  <c r="GZ65" i="9"/>
  <c r="GY65" i="9"/>
  <c r="GX65" i="9"/>
  <c r="GW65" i="9"/>
  <c r="GV65" i="9"/>
  <c r="GU65" i="9"/>
  <c r="GT65" i="9"/>
  <c r="GS65" i="9"/>
  <c r="GR65" i="9"/>
  <c r="GQ65" i="9"/>
  <c r="GP65" i="9"/>
  <c r="GO65" i="9"/>
  <c r="GN65" i="9"/>
  <c r="GM65" i="9"/>
  <c r="GL65" i="9"/>
  <c r="GK65" i="9"/>
  <c r="GJ65" i="9"/>
  <c r="GI65" i="9"/>
  <c r="GH65" i="9"/>
  <c r="GG65" i="9"/>
  <c r="GF65" i="9"/>
  <c r="GE65" i="9"/>
  <c r="GD65" i="9"/>
  <c r="GC65" i="9"/>
  <c r="GB65" i="9"/>
  <c r="GA65" i="9"/>
  <c r="FZ65" i="9"/>
  <c r="FY65" i="9"/>
  <c r="FX65" i="9"/>
  <c r="FW65" i="9"/>
  <c r="FV65" i="9"/>
  <c r="FU65" i="9"/>
  <c r="FT65" i="9"/>
  <c r="FS65" i="9"/>
  <c r="FR65" i="9"/>
  <c r="FQ65" i="9"/>
  <c r="FP65" i="9"/>
  <c r="FO65" i="9"/>
  <c r="FN65" i="9"/>
  <c r="FM65" i="9"/>
  <c r="FL65" i="9"/>
  <c r="FK65" i="9"/>
  <c r="FJ65" i="9"/>
  <c r="FI65" i="9"/>
  <c r="FH65" i="9"/>
  <c r="FG65" i="9"/>
  <c r="FF65" i="9"/>
  <c r="FE65" i="9"/>
  <c r="FD65" i="9"/>
  <c r="FC65" i="9"/>
  <c r="FB65" i="9"/>
  <c r="FA65" i="9"/>
  <c r="EZ65" i="9"/>
  <c r="EY65" i="9"/>
  <c r="EX65" i="9"/>
  <c r="EW65" i="9"/>
  <c r="EV65" i="9"/>
  <c r="EU65" i="9"/>
  <c r="ET65" i="9"/>
  <c r="ES65" i="9"/>
  <c r="ER65" i="9"/>
  <c r="EQ65" i="9"/>
  <c r="EP65" i="9"/>
  <c r="EO65" i="9"/>
  <c r="EN65" i="9"/>
  <c r="EM65" i="9"/>
  <c r="EL65" i="9"/>
  <c r="EK65" i="9"/>
  <c r="EJ65" i="9"/>
  <c r="EI65" i="9"/>
  <c r="EH65" i="9"/>
  <c r="EG65" i="9"/>
  <c r="EF65" i="9"/>
  <c r="EE65" i="9"/>
  <c r="ED65" i="9"/>
  <c r="EC65" i="9"/>
  <c r="EB65" i="9"/>
  <c r="EA65" i="9"/>
  <c r="DZ65" i="9"/>
  <c r="DY65" i="9"/>
  <c r="DX65" i="9"/>
  <c r="DW65" i="9"/>
  <c r="DV65" i="9"/>
  <c r="DU65" i="9"/>
  <c r="DT65" i="9"/>
  <c r="DS65" i="9"/>
  <c r="DR65" i="9"/>
  <c r="DQ65" i="9"/>
  <c r="DP65" i="9"/>
  <c r="DO65" i="9"/>
  <c r="DN65" i="9"/>
  <c r="DM65" i="9"/>
  <c r="DL65" i="9"/>
  <c r="DK65" i="9"/>
  <c r="DJ65" i="9"/>
  <c r="DI65" i="9"/>
  <c r="DH65" i="9"/>
  <c r="DG65" i="9"/>
  <c r="DF65" i="9"/>
  <c r="DE65" i="9"/>
  <c r="DD65" i="9"/>
  <c r="DC65" i="9"/>
  <c r="DB65" i="9"/>
  <c r="DA65" i="9"/>
  <c r="CZ65" i="9"/>
  <c r="CY65" i="9"/>
  <c r="CX65" i="9"/>
  <c r="CW65" i="9"/>
  <c r="CV65" i="9"/>
  <c r="CU65" i="9"/>
  <c r="CT65" i="9"/>
  <c r="CS65" i="9"/>
  <c r="CR65" i="9"/>
  <c r="CQ65" i="9"/>
  <c r="CP65" i="9"/>
  <c r="CO65" i="9"/>
  <c r="CN65" i="9"/>
  <c r="CM65" i="9"/>
  <c r="CL65" i="9"/>
  <c r="CK65" i="9"/>
  <c r="CJ65" i="9"/>
  <c r="CI65" i="9"/>
  <c r="CH65" i="9"/>
  <c r="CG65" i="9"/>
  <c r="CF65" i="9"/>
  <c r="CE65" i="9"/>
  <c r="CD65" i="9"/>
  <c r="CC65" i="9"/>
  <c r="CB65" i="9"/>
  <c r="CA65" i="9"/>
  <c r="BZ65" i="9"/>
  <c r="BY65" i="9"/>
  <c r="BX65" i="9"/>
  <c r="BW65" i="9"/>
  <c r="BV65" i="9"/>
  <c r="BU65" i="9"/>
  <c r="BT65" i="9"/>
  <c r="BS65" i="9"/>
  <c r="BR65" i="9"/>
  <c r="BQ65" i="9"/>
  <c r="BP65" i="9"/>
  <c r="BO65" i="9"/>
  <c r="BN65" i="9"/>
  <c r="BM65" i="9"/>
  <c r="BL65" i="9"/>
  <c r="BK65" i="9"/>
  <c r="BJ65" i="9"/>
  <c r="BI65" i="9"/>
  <c r="BH65" i="9"/>
  <c r="BG65" i="9"/>
  <c r="BF65" i="9"/>
  <c r="BE65" i="9"/>
  <c r="BD65" i="9"/>
  <c r="BC65" i="9"/>
  <c r="BB65" i="9"/>
  <c r="BA65" i="9"/>
  <c r="AZ65" i="9"/>
  <c r="AY65" i="9"/>
  <c r="AX65" i="9"/>
  <c r="AW65" i="9"/>
  <c r="AV65" i="9"/>
  <c r="AU65" i="9"/>
  <c r="AT65" i="9"/>
  <c r="AS65" i="9"/>
  <c r="AR65" i="9"/>
  <c r="AQ65" i="9"/>
  <c r="AP65" i="9"/>
  <c r="AO65" i="9"/>
  <c r="AN65" i="9"/>
  <c r="AM65" i="9"/>
  <c r="AL65" i="9"/>
  <c r="AK65" i="9"/>
  <c r="AJ65" i="9"/>
  <c r="AI65" i="9"/>
  <c r="AH65" i="9"/>
  <c r="AG65" i="9"/>
  <c r="AF65" i="9"/>
  <c r="AE65" i="9"/>
  <c r="AD65" i="9"/>
  <c r="AC65" i="9"/>
  <c r="AB65" i="9"/>
  <c r="AA65" i="9"/>
  <c r="Z65" i="9"/>
  <c r="Y65" i="9"/>
  <c r="X65" i="9"/>
  <c r="W65" i="9"/>
  <c r="V65" i="9"/>
  <c r="U65" i="9"/>
  <c r="T65" i="9"/>
  <c r="S65" i="9"/>
  <c r="R65" i="9"/>
  <c r="Q65" i="9"/>
  <c r="P65" i="9"/>
  <c r="O65" i="9"/>
  <c r="N65" i="9"/>
  <c r="M65" i="9"/>
  <c r="L65" i="9"/>
  <c r="K65" i="9"/>
  <c r="J65" i="9"/>
  <c r="I65" i="9"/>
  <c r="H65" i="9"/>
  <c r="G65" i="9"/>
  <c r="F65" i="9"/>
  <c r="E65" i="9"/>
  <c r="D65" i="9"/>
  <c r="C65" i="9"/>
  <c r="B65" i="9"/>
  <c r="UB64" i="9"/>
  <c r="UA64" i="9"/>
  <c r="TZ64" i="9"/>
  <c r="TY64" i="9"/>
  <c r="TX64" i="9"/>
  <c r="TW64" i="9"/>
  <c r="TV64" i="9"/>
  <c r="TU64" i="9"/>
  <c r="TT64" i="9"/>
  <c r="TS64" i="9"/>
  <c r="TR64" i="9"/>
  <c r="TQ64" i="9"/>
  <c r="TP64" i="9"/>
  <c r="TO64" i="9"/>
  <c r="TN64" i="9"/>
  <c r="TM64" i="9"/>
  <c r="TL64" i="9"/>
  <c r="TK64" i="9"/>
  <c r="TJ64" i="9"/>
  <c r="TI64" i="9"/>
  <c r="TH64" i="9"/>
  <c r="TG64" i="9"/>
  <c r="TF64" i="9"/>
  <c r="TE64" i="9"/>
  <c r="TD64" i="9"/>
  <c r="TC64" i="9"/>
  <c r="TB64" i="9"/>
  <c r="TA64" i="9"/>
  <c r="SZ64" i="9"/>
  <c r="SY64" i="9"/>
  <c r="SX64" i="9"/>
  <c r="SW64" i="9"/>
  <c r="SV64" i="9"/>
  <c r="SU64" i="9"/>
  <c r="ST64" i="9"/>
  <c r="SS64" i="9"/>
  <c r="SR64" i="9"/>
  <c r="SQ64" i="9"/>
  <c r="SP64" i="9"/>
  <c r="SO64" i="9"/>
  <c r="SN64" i="9"/>
  <c r="SM64" i="9"/>
  <c r="SL64" i="9"/>
  <c r="SK64" i="9"/>
  <c r="SJ64" i="9"/>
  <c r="SI64" i="9"/>
  <c r="SH64" i="9"/>
  <c r="SG64" i="9"/>
  <c r="SF64" i="9"/>
  <c r="SE64" i="9"/>
  <c r="SD64" i="9"/>
  <c r="SC64" i="9"/>
  <c r="SB64" i="9"/>
  <c r="SA64" i="9"/>
  <c r="RZ64" i="9"/>
  <c r="RY64" i="9"/>
  <c r="RX64" i="9"/>
  <c r="RW64" i="9"/>
  <c r="RV64" i="9"/>
  <c r="RU64" i="9"/>
  <c r="RT64" i="9"/>
  <c r="RS64" i="9"/>
  <c r="RR64" i="9"/>
  <c r="RQ64" i="9"/>
  <c r="RP64" i="9"/>
  <c r="RO64" i="9"/>
  <c r="RN64" i="9"/>
  <c r="RM64" i="9"/>
  <c r="RL64" i="9"/>
  <c r="RK64" i="9"/>
  <c r="RJ64" i="9"/>
  <c r="RI64" i="9"/>
  <c r="RH64" i="9"/>
  <c r="RG64" i="9"/>
  <c r="RF64" i="9"/>
  <c r="RE64" i="9"/>
  <c r="RD64" i="9"/>
  <c r="RC64" i="9"/>
  <c r="RB64" i="9"/>
  <c r="RA64" i="9"/>
  <c r="QZ64" i="9"/>
  <c r="QY64" i="9"/>
  <c r="QX64" i="9"/>
  <c r="QW64" i="9"/>
  <c r="QV64" i="9"/>
  <c r="QU64" i="9"/>
  <c r="QT64" i="9"/>
  <c r="QS64" i="9"/>
  <c r="QR64" i="9"/>
  <c r="QQ64" i="9"/>
  <c r="QP64" i="9"/>
  <c r="QO64" i="9"/>
  <c r="QN64" i="9"/>
  <c r="QM64" i="9"/>
  <c r="QL64" i="9"/>
  <c r="QK64" i="9"/>
  <c r="QJ64" i="9"/>
  <c r="QI64" i="9"/>
  <c r="QH64" i="9"/>
  <c r="QG64" i="9"/>
  <c r="QF64" i="9"/>
  <c r="QE64" i="9"/>
  <c r="QD64" i="9"/>
  <c r="QC64" i="9"/>
  <c r="QB64" i="9"/>
  <c r="QA64" i="9"/>
  <c r="PZ64" i="9"/>
  <c r="PY64" i="9"/>
  <c r="PX64" i="9"/>
  <c r="PW64" i="9"/>
  <c r="PV64" i="9"/>
  <c r="PU64" i="9"/>
  <c r="PT64" i="9"/>
  <c r="PS64" i="9"/>
  <c r="PR64" i="9"/>
  <c r="PQ64" i="9"/>
  <c r="PP64" i="9"/>
  <c r="PO64" i="9"/>
  <c r="PN64" i="9"/>
  <c r="PM64" i="9"/>
  <c r="PL64" i="9"/>
  <c r="PK64" i="9"/>
  <c r="PJ64" i="9"/>
  <c r="PI64" i="9"/>
  <c r="PH64" i="9"/>
  <c r="PG64" i="9"/>
  <c r="PF64" i="9"/>
  <c r="PE64" i="9"/>
  <c r="PD64" i="9"/>
  <c r="PC64" i="9"/>
  <c r="PB64" i="9"/>
  <c r="PA64" i="9"/>
  <c r="OZ64" i="9"/>
  <c r="OY64" i="9"/>
  <c r="OX64" i="9"/>
  <c r="OW64" i="9"/>
  <c r="OV64" i="9"/>
  <c r="OU64" i="9"/>
  <c r="OT64" i="9"/>
  <c r="OS64" i="9"/>
  <c r="OR64" i="9"/>
  <c r="OQ64" i="9"/>
  <c r="OP64" i="9"/>
  <c r="OO64" i="9"/>
  <c r="ON64" i="9"/>
  <c r="OM64" i="9"/>
  <c r="OL64" i="9"/>
  <c r="OK64" i="9"/>
  <c r="OJ64" i="9"/>
  <c r="OI64" i="9"/>
  <c r="OH64" i="9"/>
  <c r="OG64" i="9"/>
  <c r="OF64" i="9"/>
  <c r="OE64" i="9"/>
  <c r="OD64" i="9"/>
  <c r="OC64" i="9"/>
  <c r="OB64" i="9"/>
  <c r="OA64" i="9"/>
  <c r="NZ64" i="9"/>
  <c r="NY64" i="9"/>
  <c r="NX64" i="9"/>
  <c r="NW64" i="9"/>
  <c r="NV64" i="9"/>
  <c r="NU64" i="9"/>
  <c r="NT64" i="9"/>
  <c r="NS64" i="9"/>
  <c r="NR64" i="9"/>
  <c r="NQ64" i="9"/>
  <c r="NP64" i="9"/>
  <c r="NO64" i="9"/>
  <c r="NN64" i="9"/>
  <c r="NM64" i="9"/>
  <c r="NL64" i="9"/>
  <c r="NK64" i="9"/>
  <c r="NJ64" i="9"/>
  <c r="NI64" i="9"/>
  <c r="NH64" i="9"/>
  <c r="NG64" i="9"/>
  <c r="NF64" i="9"/>
  <c r="NE64" i="9"/>
  <c r="ND64" i="9"/>
  <c r="NC64" i="9"/>
  <c r="NB64" i="9"/>
  <c r="NA64" i="9"/>
  <c r="MZ64" i="9"/>
  <c r="MY64" i="9"/>
  <c r="MX64" i="9"/>
  <c r="MW64" i="9"/>
  <c r="MV64" i="9"/>
  <c r="MU64" i="9"/>
  <c r="MT64" i="9"/>
  <c r="MS64" i="9"/>
  <c r="MR64" i="9"/>
  <c r="MQ64" i="9"/>
  <c r="MP64" i="9"/>
  <c r="MO64" i="9"/>
  <c r="MN64" i="9"/>
  <c r="MM64" i="9"/>
  <c r="ML64" i="9"/>
  <c r="MK64" i="9"/>
  <c r="MJ64" i="9"/>
  <c r="MI64" i="9"/>
  <c r="MH64" i="9"/>
  <c r="MG64" i="9"/>
  <c r="MF64" i="9"/>
  <c r="ME64" i="9"/>
  <c r="MD64" i="9"/>
  <c r="MC64" i="9"/>
  <c r="MB64" i="9"/>
  <c r="MA64" i="9"/>
  <c r="LZ64" i="9"/>
  <c r="LY64" i="9"/>
  <c r="LX64" i="9"/>
  <c r="LW64" i="9"/>
  <c r="LV64" i="9"/>
  <c r="LU64" i="9"/>
  <c r="LT64" i="9"/>
  <c r="LS64" i="9"/>
  <c r="LR64" i="9"/>
  <c r="LQ64" i="9"/>
  <c r="LP64" i="9"/>
  <c r="LO64" i="9"/>
  <c r="LN64" i="9"/>
  <c r="LM64" i="9"/>
  <c r="LL64" i="9"/>
  <c r="LK64" i="9"/>
  <c r="LJ64" i="9"/>
  <c r="LI64" i="9"/>
  <c r="LH64" i="9"/>
  <c r="LG64" i="9"/>
  <c r="LF64" i="9"/>
  <c r="LE64" i="9"/>
  <c r="LD64" i="9"/>
  <c r="LC64" i="9"/>
  <c r="LB64" i="9"/>
  <c r="LA64" i="9"/>
  <c r="KZ64" i="9"/>
  <c r="KY64" i="9"/>
  <c r="KX64" i="9"/>
  <c r="KW64" i="9"/>
  <c r="KV64" i="9"/>
  <c r="KU64" i="9"/>
  <c r="KT64" i="9"/>
  <c r="KS64" i="9"/>
  <c r="KR64" i="9"/>
  <c r="KQ64" i="9"/>
  <c r="KP64" i="9"/>
  <c r="KO64" i="9"/>
  <c r="KN64" i="9"/>
  <c r="KM64" i="9"/>
  <c r="KL64" i="9"/>
  <c r="KK64" i="9"/>
  <c r="KJ64" i="9"/>
  <c r="KI64" i="9"/>
  <c r="KH64" i="9"/>
  <c r="KG64" i="9"/>
  <c r="KF64" i="9"/>
  <c r="KE64" i="9"/>
  <c r="KD64" i="9"/>
  <c r="KC64" i="9"/>
  <c r="KB64" i="9"/>
  <c r="KA64" i="9"/>
  <c r="JZ64" i="9"/>
  <c r="JY64" i="9"/>
  <c r="JX64" i="9"/>
  <c r="JW64" i="9"/>
  <c r="JV64" i="9"/>
  <c r="JU64" i="9"/>
  <c r="JT64" i="9"/>
  <c r="JS64" i="9"/>
  <c r="JR64" i="9"/>
  <c r="JQ64" i="9"/>
  <c r="JP64" i="9"/>
  <c r="JO64" i="9"/>
  <c r="JN64" i="9"/>
  <c r="JM64" i="9"/>
  <c r="JL64" i="9"/>
  <c r="JK64" i="9"/>
  <c r="JJ64" i="9"/>
  <c r="JI64" i="9"/>
  <c r="JH64" i="9"/>
  <c r="JG64" i="9"/>
  <c r="JF64" i="9"/>
  <c r="JE64" i="9"/>
  <c r="JD64" i="9"/>
  <c r="JC64" i="9"/>
  <c r="JB64" i="9"/>
  <c r="JA64" i="9"/>
  <c r="IZ64" i="9"/>
  <c r="IY64" i="9"/>
  <c r="IX64" i="9"/>
  <c r="IW64" i="9"/>
  <c r="IV64" i="9"/>
  <c r="IU64" i="9"/>
  <c r="IT64" i="9"/>
  <c r="IS64" i="9"/>
  <c r="IR64" i="9"/>
  <c r="IQ64" i="9"/>
  <c r="IP64" i="9"/>
  <c r="IO64" i="9"/>
  <c r="IN64" i="9"/>
  <c r="IM64" i="9"/>
  <c r="IL64" i="9"/>
  <c r="IK64" i="9"/>
  <c r="IJ64" i="9"/>
  <c r="II64" i="9"/>
  <c r="IH64" i="9"/>
  <c r="IG64" i="9"/>
  <c r="IF64" i="9"/>
  <c r="IE64" i="9"/>
  <c r="ID64" i="9"/>
  <c r="IC64" i="9"/>
  <c r="IB64" i="9"/>
  <c r="IA64" i="9"/>
  <c r="HZ64" i="9"/>
  <c r="HY64" i="9"/>
  <c r="HX64" i="9"/>
  <c r="HW64" i="9"/>
  <c r="HV64" i="9"/>
  <c r="HU64" i="9"/>
  <c r="HT64" i="9"/>
  <c r="HS64" i="9"/>
  <c r="HR64" i="9"/>
  <c r="HQ64" i="9"/>
  <c r="HP64" i="9"/>
  <c r="HO64" i="9"/>
  <c r="HN64" i="9"/>
  <c r="HM64" i="9"/>
  <c r="HL64" i="9"/>
  <c r="HK64" i="9"/>
  <c r="HJ64" i="9"/>
  <c r="HI64" i="9"/>
  <c r="HH64" i="9"/>
  <c r="HG64" i="9"/>
  <c r="HF64" i="9"/>
  <c r="HE64" i="9"/>
  <c r="HD64" i="9"/>
  <c r="HC64" i="9"/>
  <c r="HB64" i="9"/>
  <c r="HA64" i="9"/>
  <c r="GZ64" i="9"/>
  <c r="GY64" i="9"/>
  <c r="GX64" i="9"/>
  <c r="GW64" i="9"/>
  <c r="GV64" i="9"/>
  <c r="GU64" i="9"/>
  <c r="GT64" i="9"/>
  <c r="GS64" i="9"/>
  <c r="GR64" i="9"/>
  <c r="GQ64" i="9"/>
  <c r="GP64" i="9"/>
  <c r="GO64" i="9"/>
  <c r="GN64" i="9"/>
  <c r="GM64" i="9"/>
  <c r="GL64" i="9"/>
  <c r="GK64" i="9"/>
  <c r="GJ64" i="9"/>
  <c r="GI64" i="9"/>
  <c r="GH64" i="9"/>
  <c r="GG64" i="9"/>
  <c r="GF64" i="9"/>
  <c r="GE64" i="9"/>
  <c r="GD64" i="9"/>
  <c r="GC64" i="9"/>
  <c r="GB64" i="9"/>
  <c r="GA64" i="9"/>
  <c r="FZ64" i="9"/>
  <c r="FY64" i="9"/>
  <c r="FX64" i="9"/>
  <c r="FW64" i="9"/>
  <c r="FV64" i="9"/>
  <c r="FU64" i="9"/>
  <c r="FT64" i="9"/>
  <c r="FS64" i="9"/>
  <c r="FR64" i="9"/>
  <c r="FQ64" i="9"/>
  <c r="FP64" i="9"/>
  <c r="FO64" i="9"/>
  <c r="FN64" i="9"/>
  <c r="FM64" i="9"/>
  <c r="FL64" i="9"/>
  <c r="FK64" i="9"/>
  <c r="FJ64" i="9"/>
  <c r="FI64" i="9"/>
  <c r="FH64" i="9"/>
  <c r="FG64" i="9"/>
  <c r="FF64" i="9"/>
  <c r="FE64" i="9"/>
  <c r="FD64" i="9"/>
  <c r="FC64" i="9"/>
  <c r="FB64" i="9"/>
  <c r="FA64" i="9"/>
  <c r="EZ64" i="9"/>
  <c r="EY64" i="9"/>
  <c r="EX64" i="9"/>
  <c r="EW64" i="9"/>
  <c r="EV64" i="9"/>
  <c r="EU64" i="9"/>
  <c r="ET64" i="9"/>
  <c r="ES64" i="9"/>
  <c r="ER64" i="9"/>
  <c r="EQ64" i="9"/>
  <c r="EP64" i="9"/>
  <c r="EO64" i="9"/>
  <c r="EN64" i="9"/>
  <c r="EM64" i="9"/>
  <c r="EL64" i="9"/>
  <c r="EK64" i="9"/>
  <c r="EJ64" i="9"/>
  <c r="EI64" i="9"/>
  <c r="EH64" i="9"/>
  <c r="EG64" i="9"/>
  <c r="EF64" i="9"/>
  <c r="EE64" i="9"/>
  <c r="ED64" i="9"/>
  <c r="EC64" i="9"/>
  <c r="EB64" i="9"/>
  <c r="EA64" i="9"/>
  <c r="DZ64" i="9"/>
  <c r="DY64" i="9"/>
  <c r="DX64" i="9"/>
  <c r="DW64" i="9"/>
  <c r="DV64" i="9"/>
  <c r="DU64" i="9"/>
  <c r="DT64" i="9"/>
  <c r="DS64" i="9"/>
  <c r="DR64" i="9"/>
  <c r="DQ64" i="9"/>
  <c r="DP64" i="9"/>
  <c r="DO64" i="9"/>
  <c r="DN64" i="9"/>
  <c r="DM64" i="9"/>
  <c r="DL64" i="9"/>
  <c r="DK64" i="9"/>
  <c r="DJ64" i="9"/>
  <c r="DI64" i="9"/>
  <c r="DH64" i="9"/>
  <c r="DG64" i="9"/>
  <c r="DF64" i="9"/>
  <c r="DE64" i="9"/>
  <c r="DD64" i="9"/>
  <c r="DC64" i="9"/>
  <c r="DB64" i="9"/>
  <c r="DA64" i="9"/>
  <c r="CZ64" i="9"/>
  <c r="CY64" i="9"/>
  <c r="CX64" i="9"/>
  <c r="CW64" i="9"/>
  <c r="CV64" i="9"/>
  <c r="CU64" i="9"/>
  <c r="CT64" i="9"/>
  <c r="CS64" i="9"/>
  <c r="CR64" i="9"/>
  <c r="CQ64" i="9"/>
  <c r="CP64" i="9"/>
  <c r="CO64" i="9"/>
  <c r="CN64" i="9"/>
  <c r="CM64" i="9"/>
  <c r="CL64" i="9"/>
  <c r="CK64" i="9"/>
  <c r="CJ64" i="9"/>
  <c r="CI64" i="9"/>
  <c r="CH64" i="9"/>
  <c r="CG64" i="9"/>
  <c r="CF64" i="9"/>
  <c r="CE64" i="9"/>
  <c r="CD64" i="9"/>
  <c r="CC64" i="9"/>
  <c r="CB64" i="9"/>
  <c r="CA64" i="9"/>
  <c r="BZ64" i="9"/>
  <c r="BY64" i="9"/>
  <c r="BX64" i="9"/>
  <c r="BW64" i="9"/>
  <c r="BV64" i="9"/>
  <c r="BU64" i="9"/>
  <c r="BT64" i="9"/>
  <c r="BS64" i="9"/>
  <c r="BR64" i="9"/>
  <c r="BQ64" i="9"/>
  <c r="BP64" i="9"/>
  <c r="BO64" i="9"/>
  <c r="BN64" i="9"/>
  <c r="BM64" i="9"/>
  <c r="BL64" i="9"/>
  <c r="BK64" i="9"/>
  <c r="BJ64" i="9"/>
  <c r="BI64" i="9"/>
  <c r="BH64" i="9"/>
  <c r="BG64" i="9"/>
  <c r="BF64" i="9"/>
  <c r="BE64" i="9"/>
  <c r="BD64" i="9"/>
  <c r="BC64" i="9"/>
  <c r="BB64" i="9"/>
  <c r="BA64" i="9"/>
  <c r="AZ64" i="9"/>
  <c r="AY64" i="9"/>
  <c r="AX64" i="9"/>
  <c r="AW64" i="9"/>
  <c r="AV64" i="9"/>
  <c r="AU64" i="9"/>
  <c r="AT64" i="9"/>
  <c r="AS64" i="9"/>
  <c r="AR64" i="9"/>
  <c r="AQ64" i="9"/>
  <c r="AP64" i="9"/>
  <c r="AO64" i="9"/>
  <c r="AN64" i="9"/>
  <c r="AM64" i="9"/>
  <c r="AL64" i="9"/>
  <c r="AK64" i="9"/>
  <c r="AJ64" i="9"/>
  <c r="AI64" i="9"/>
  <c r="AH64" i="9"/>
  <c r="AG64" i="9"/>
  <c r="AF64" i="9"/>
  <c r="AE64" i="9"/>
  <c r="AD64" i="9"/>
  <c r="AC64" i="9"/>
  <c r="AB64" i="9"/>
  <c r="AA64" i="9"/>
  <c r="Z64" i="9"/>
  <c r="Y64" i="9"/>
  <c r="X64" i="9"/>
  <c r="W64" i="9"/>
  <c r="V64" i="9"/>
  <c r="U64" i="9"/>
  <c r="T64" i="9"/>
  <c r="S64" i="9"/>
  <c r="R64" i="9"/>
  <c r="Q64" i="9"/>
  <c r="P64" i="9"/>
  <c r="O64" i="9"/>
  <c r="N64" i="9"/>
  <c r="M64" i="9"/>
  <c r="L64" i="9"/>
  <c r="K64" i="9"/>
  <c r="J64" i="9"/>
  <c r="I64" i="9"/>
  <c r="H64" i="9"/>
  <c r="G64" i="9"/>
  <c r="F64" i="9"/>
  <c r="E64" i="9"/>
  <c r="D64" i="9"/>
  <c r="C64" i="9"/>
  <c r="B64" i="9"/>
  <c r="UB63" i="9"/>
  <c r="UA63" i="9"/>
  <c r="TZ63" i="9"/>
  <c r="TY63" i="9"/>
  <c r="TX63" i="9"/>
  <c r="TW63" i="9"/>
  <c r="TV63" i="9"/>
  <c r="TU63" i="9"/>
  <c r="TT63" i="9"/>
  <c r="TS63" i="9"/>
  <c r="TR63" i="9"/>
  <c r="TQ63" i="9"/>
  <c r="TP63" i="9"/>
  <c r="TO63" i="9"/>
  <c r="TN63" i="9"/>
  <c r="TM63" i="9"/>
  <c r="TL63" i="9"/>
  <c r="TK63" i="9"/>
  <c r="TJ63" i="9"/>
  <c r="TI63" i="9"/>
  <c r="TH63" i="9"/>
  <c r="TG63" i="9"/>
  <c r="TF63" i="9"/>
  <c r="TE63" i="9"/>
  <c r="TD63" i="9"/>
  <c r="TC63" i="9"/>
  <c r="TB63" i="9"/>
  <c r="TA63" i="9"/>
  <c r="SZ63" i="9"/>
  <c r="SY63" i="9"/>
  <c r="SX63" i="9"/>
  <c r="SW63" i="9"/>
  <c r="SV63" i="9"/>
  <c r="SU63" i="9"/>
  <c r="ST63" i="9"/>
  <c r="SS63" i="9"/>
  <c r="SR63" i="9"/>
  <c r="SQ63" i="9"/>
  <c r="SP63" i="9"/>
  <c r="SO63" i="9"/>
  <c r="SN63" i="9"/>
  <c r="SM63" i="9"/>
  <c r="SL63" i="9"/>
  <c r="SK63" i="9"/>
  <c r="SJ63" i="9"/>
  <c r="SI63" i="9"/>
  <c r="SH63" i="9"/>
  <c r="SG63" i="9"/>
  <c r="SF63" i="9"/>
  <c r="SE63" i="9"/>
  <c r="SD63" i="9"/>
  <c r="SC63" i="9"/>
  <c r="SB63" i="9"/>
  <c r="SA63" i="9"/>
  <c r="RZ63" i="9"/>
  <c r="RY63" i="9"/>
  <c r="RX63" i="9"/>
  <c r="RW63" i="9"/>
  <c r="RV63" i="9"/>
  <c r="RU63" i="9"/>
  <c r="RT63" i="9"/>
  <c r="RS63" i="9"/>
  <c r="RR63" i="9"/>
  <c r="RQ63" i="9"/>
  <c r="RP63" i="9"/>
  <c r="RO63" i="9"/>
  <c r="RN63" i="9"/>
  <c r="RM63" i="9"/>
  <c r="RL63" i="9"/>
  <c r="RK63" i="9"/>
  <c r="RJ63" i="9"/>
  <c r="RI63" i="9"/>
  <c r="RH63" i="9"/>
  <c r="RG63" i="9"/>
  <c r="RF63" i="9"/>
  <c r="RE63" i="9"/>
  <c r="RD63" i="9"/>
  <c r="RC63" i="9"/>
  <c r="RB63" i="9"/>
  <c r="RA63" i="9"/>
  <c r="QZ63" i="9"/>
  <c r="QY63" i="9"/>
  <c r="QX63" i="9"/>
  <c r="QW63" i="9"/>
  <c r="QV63" i="9"/>
  <c r="QU63" i="9"/>
  <c r="QT63" i="9"/>
  <c r="QS63" i="9"/>
  <c r="QR63" i="9"/>
  <c r="QQ63" i="9"/>
  <c r="QP63" i="9"/>
  <c r="QO63" i="9"/>
  <c r="QN63" i="9"/>
  <c r="QM63" i="9"/>
  <c r="QL63" i="9"/>
  <c r="QK63" i="9"/>
  <c r="QJ63" i="9"/>
  <c r="QI63" i="9"/>
  <c r="QH63" i="9"/>
  <c r="QG63" i="9"/>
  <c r="QF63" i="9"/>
  <c r="QE63" i="9"/>
  <c r="QD63" i="9"/>
  <c r="QC63" i="9"/>
  <c r="QB63" i="9"/>
  <c r="QA63" i="9"/>
  <c r="PZ63" i="9"/>
  <c r="PY63" i="9"/>
  <c r="PX63" i="9"/>
  <c r="PW63" i="9"/>
  <c r="PV63" i="9"/>
  <c r="PU63" i="9"/>
  <c r="PT63" i="9"/>
  <c r="PS63" i="9"/>
  <c r="PR63" i="9"/>
  <c r="PQ63" i="9"/>
  <c r="PP63" i="9"/>
  <c r="PO63" i="9"/>
  <c r="PN63" i="9"/>
  <c r="PM63" i="9"/>
  <c r="PL63" i="9"/>
  <c r="PK63" i="9"/>
  <c r="PJ63" i="9"/>
  <c r="PI63" i="9"/>
  <c r="PH63" i="9"/>
  <c r="PG63" i="9"/>
  <c r="PF63" i="9"/>
  <c r="PE63" i="9"/>
  <c r="PD63" i="9"/>
  <c r="PC63" i="9"/>
  <c r="PB63" i="9"/>
  <c r="PA63" i="9"/>
  <c r="OZ63" i="9"/>
  <c r="OY63" i="9"/>
  <c r="OX63" i="9"/>
  <c r="OW63" i="9"/>
  <c r="OV63" i="9"/>
  <c r="OU63" i="9"/>
  <c r="OT63" i="9"/>
  <c r="OS63" i="9"/>
  <c r="OR63" i="9"/>
  <c r="OQ63" i="9"/>
  <c r="OP63" i="9"/>
  <c r="OO63" i="9"/>
  <c r="ON63" i="9"/>
  <c r="OM63" i="9"/>
  <c r="OL63" i="9"/>
  <c r="OK63" i="9"/>
  <c r="OJ63" i="9"/>
  <c r="OI63" i="9"/>
  <c r="OH63" i="9"/>
  <c r="OG63" i="9"/>
  <c r="OF63" i="9"/>
  <c r="OE63" i="9"/>
  <c r="OD63" i="9"/>
  <c r="OC63" i="9"/>
  <c r="OB63" i="9"/>
  <c r="OA63" i="9"/>
  <c r="NZ63" i="9"/>
  <c r="NY63" i="9"/>
  <c r="NX63" i="9"/>
  <c r="NW63" i="9"/>
  <c r="NV63" i="9"/>
  <c r="NU63" i="9"/>
  <c r="NT63" i="9"/>
  <c r="NS63" i="9"/>
  <c r="NR63" i="9"/>
  <c r="NQ63" i="9"/>
  <c r="NP63" i="9"/>
  <c r="NO63" i="9"/>
  <c r="NN63" i="9"/>
  <c r="NM63" i="9"/>
  <c r="NL63" i="9"/>
  <c r="NK63" i="9"/>
  <c r="NJ63" i="9"/>
  <c r="NI63" i="9"/>
  <c r="NH63" i="9"/>
  <c r="NG63" i="9"/>
  <c r="NF63" i="9"/>
  <c r="NE63" i="9"/>
  <c r="ND63" i="9"/>
  <c r="NC63" i="9"/>
  <c r="NB63" i="9"/>
  <c r="NA63" i="9"/>
  <c r="MZ63" i="9"/>
  <c r="MY63" i="9"/>
  <c r="MX63" i="9"/>
  <c r="MW63" i="9"/>
  <c r="MV63" i="9"/>
  <c r="MU63" i="9"/>
  <c r="MT63" i="9"/>
  <c r="MS63" i="9"/>
  <c r="MR63" i="9"/>
  <c r="MQ63" i="9"/>
  <c r="MP63" i="9"/>
  <c r="MO63" i="9"/>
  <c r="MN63" i="9"/>
  <c r="MM63" i="9"/>
  <c r="ML63" i="9"/>
  <c r="MK63" i="9"/>
  <c r="MJ63" i="9"/>
  <c r="MI63" i="9"/>
  <c r="MH63" i="9"/>
  <c r="MG63" i="9"/>
  <c r="MF63" i="9"/>
  <c r="ME63" i="9"/>
  <c r="MD63" i="9"/>
  <c r="MC63" i="9"/>
  <c r="MB63" i="9"/>
  <c r="MA63" i="9"/>
  <c r="LZ63" i="9"/>
  <c r="LY63" i="9"/>
  <c r="LX63" i="9"/>
  <c r="LW63" i="9"/>
  <c r="LV63" i="9"/>
  <c r="LU63" i="9"/>
  <c r="LT63" i="9"/>
  <c r="LS63" i="9"/>
  <c r="LR63" i="9"/>
  <c r="LQ63" i="9"/>
  <c r="LP63" i="9"/>
  <c r="LO63" i="9"/>
  <c r="LN63" i="9"/>
  <c r="LM63" i="9"/>
  <c r="LL63" i="9"/>
  <c r="LK63" i="9"/>
  <c r="LJ63" i="9"/>
  <c r="LI63" i="9"/>
  <c r="LH63" i="9"/>
  <c r="LG63" i="9"/>
  <c r="LF63" i="9"/>
  <c r="LE63" i="9"/>
  <c r="LD63" i="9"/>
  <c r="LC63" i="9"/>
  <c r="LB63" i="9"/>
  <c r="LA63" i="9"/>
  <c r="KZ63" i="9"/>
  <c r="KY63" i="9"/>
  <c r="KX63" i="9"/>
  <c r="KW63" i="9"/>
  <c r="KV63" i="9"/>
  <c r="KU63" i="9"/>
  <c r="KT63" i="9"/>
  <c r="KS63" i="9"/>
  <c r="KR63" i="9"/>
  <c r="KQ63" i="9"/>
  <c r="KP63" i="9"/>
  <c r="KO63" i="9"/>
  <c r="KN63" i="9"/>
  <c r="KM63" i="9"/>
  <c r="KL63" i="9"/>
  <c r="KK63" i="9"/>
  <c r="KJ63" i="9"/>
  <c r="KI63" i="9"/>
  <c r="KH63" i="9"/>
  <c r="KG63" i="9"/>
  <c r="KF63" i="9"/>
  <c r="KE63" i="9"/>
  <c r="KD63" i="9"/>
  <c r="KC63" i="9"/>
  <c r="KB63" i="9"/>
  <c r="KA63" i="9"/>
  <c r="JZ63" i="9"/>
  <c r="JY63" i="9"/>
  <c r="JX63" i="9"/>
  <c r="JW63" i="9"/>
  <c r="JV63" i="9"/>
  <c r="JU63" i="9"/>
  <c r="JT63" i="9"/>
  <c r="JS63" i="9"/>
  <c r="JR63" i="9"/>
  <c r="JQ63" i="9"/>
  <c r="JP63" i="9"/>
  <c r="JO63" i="9"/>
  <c r="JN63" i="9"/>
  <c r="JM63" i="9"/>
  <c r="JL63" i="9"/>
  <c r="JK63" i="9"/>
  <c r="JJ63" i="9"/>
  <c r="JI63" i="9"/>
  <c r="JH63" i="9"/>
  <c r="JG63" i="9"/>
  <c r="JF63" i="9"/>
  <c r="JE63" i="9"/>
  <c r="JD63" i="9"/>
  <c r="JC63" i="9"/>
  <c r="JB63" i="9"/>
  <c r="JA63" i="9"/>
  <c r="IZ63" i="9"/>
  <c r="IY63" i="9"/>
  <c r="IX63" i="9"/>
  <c r="IW63" i="9"/>
  <c r="IV63" i="9"/>
  <c r="IU63" i="9"/>
  <c r="IT63" i="9"/>
  <c r="IS63" i="9"/>
  <c r="IR63" i="9"/>
  <c r="IQ63" i="9"/>
  <c r="IP63" i="9"/>
  <c r="IO63" i="9"/>
  <c r="IN63" i="9"/>
  <c r="IM63" i="9"/>
  <c r="IL63" i="9"/>
  <c r="IK63" i="9"/>
  <c r="IJ63" i="9"/>
  <c r="II63" i="9"/>
  <c r="IH63" i="9"/>
  <c r="IG63" i="9"/>
  <c r="IF63" i="9"/>
  <c r="IE63" i="9"/>
  <c r="ID63" i="9"/>
  <c r="IC63" i="9"/>
  <c r="IB63" i="9"/>
  <c r="IA63" i="9"/>
  <c r="HZ63" i="9"/>
  <c r="HY63" i="9"/>
  <c r="HX63" i="9"/>
  <c r="HW63" i="9"/>
  <c r="HV63" i="9"/>
  <c r="HU63" i="9"/>
  <c r="HT63" i="9"/>
  <c r="HS63" i="9"/>
  <c r="HR63" i="9"/>
  <c r="HQ63" i="9"/>
  <c r="HP63" i="9"/>
  <c r="HO63" i="9"/>
  <c r="HN63" i="9"/>
  <c r="HM63" i="9"/>
  <c r="HL63" i="9"/>
  <c r="HK63" i="9"/>
  <c r="HJ63" i="9"/>
  <c r="HI63" i="9"/>
  <c r="HH63" i="9"/>
  <c r="HG63" i="9"/>
  <c r="HF63" i="9"/>
  <c r="HE63" i="9"/>
  <c r="HD63" i="9"/>
  <c r="HC63" i="9"/>
  <c r="HB63" i="9"/>
  <c r="HA63" i="9"/>
  <c r="GZ63" i="9"/>
  <c r="GY63" i="9"/>
  <c r="GX63" i="9"/>
  <c r="GW63" i="9"/>
  <c r="GV63" i="9"/>
  <c r="GU63" i="9"/>
  <c r="GT63" i="9"/>
  <c r="GS63" i="9"/>
  <c r="GR63" i="9"/>
  <c r="GQ63" i="9"/>
  <c r="GP63" i="9"/>
  <c r="GO63" i="9"/>
  <c r="GN63" i="9"/>
  <c r="GM63" i="9"/>
  <c r="GL63" i="9"/>
  <c r="GK63" i="9"/>
  <c r="GJ63" i="9"/>
  <c r="GI63" i="9"/>
  <c r="GH63" i="9"/>
  <c r="GG63" i="9"/>
  <c r="GF63" i="9"/>
  <c r="GE63" i="9"/>
  <c r="GD63" i="9"/>
  <c r="GC63" i="9"/>
  <c r="GB63" i="9"/>
  <c r="GA63" i="9"/>
  <c r="FZ63" i="9"/>
  <c r="FY63" i="9"/>
  <c r="FX63" i="9"/>
  <c r="FW63" i="9"/>
  <c r="FV63" i="9"/>
  <c r="FU63" i="9"/>
  <c r="FT63" i="9"/>
  <c r="FS63" i="9"/>
  <c r="FR63" i="9"/>
  <c r="FQ63" i="9"/>
  <c r="FP63" i="9"/>
  <c r="FO63" i="9"/>
  <c r="FN63" i="9"/>
  <c r="FM63" i="9"/>
  <c r="FL63" i="9"/>
  <c r="FK63" i="9"/>
  <c r="FJ63" i="9"/>
  <c r="FI63" i="9"/>
  <c r="FH63" i="9"/>
  <c r="FG63" i="9"/>
  <c r="FF63" i="9"/>
  <c r="FE63" i="9"/>
  <c r="FD63" i="9"/>
  <c r="FC63" i="9"/>
  <c r="FB63" i="9"/>
  <c r="FA63" i="9"/>
  <c r="EZ63" i="9"/>
  <c r="EY63" i="9"/>
  <c r="EX63" i="9"/>
  <c r="EW63" i="9"/>
  <c r="EV63" i="9"/>
  <c r="EU63" i="9"/>
  <c r="ET63" i="9"/>
  <c r="ES63" i="9"/>
  <c r="ER63" i="9"/>
  <c r="EQ63" i="9"/>
  <c r="EP63" i="9"/>
  <c r="EO63" i="9"/>
  <c r="EN63" i="9"/>
  <c r="EM63" i="9"/>
  <c r="EL63" i="9"/>
  <c r="EK63" i="9"/>
  <c r="EJ63" i="9"/>
  <c r="EI63" i="9"/>
  <c r="EH63" i="9"/>
  <c r="EG63" i="9"/>
  <c r="EF63" i="9"/>
  <c r="EE63" i="9"/>
  <c r="ED63" i="9"/>
  <c r="EC63" i="9"/>
  <c r="EB63" i="9"/>
  <c r="EA63" i="9"/>
  <c r="DZ63" i="9"/>
  <c r="DY63" i="9"/>
  <c r="DX63" i="9"/>
  <c r="DW63" i="9"/>
  <c r="DV63" i="9"/>
  <c r="DU63" i="9"/>
  <c r="DT63" i="9"/>
  <c r="DS63" i="9"/>
  <c r="DR63" i="9"/>
  <c r="DQ63" i="9"/>
  <c r="DP63" i="9"/>
  <c r="DO63" i="9"/>
  <c r="DN63" i="9"/>
  <c r="DM63" i="9"/>
  <c r="DL63" i="9"/>
  <c r="DK63" i="9"/>
  <c r="DJ63" i="9"/>
  <c r="DI63" i="9"/>
  <c r="DH63" i="9"/>
  <c r="DG63" i="9"/>
  <c r="DF63" i="9"/>
  <c r="DE63" i="9"/>
  <c r="DD63" i="9"/>
  <c r="DC63" i="9"/>
  <c r="DB63" i="9"/>
  <c r="DA63" i="9"/>
  <c r="CZ63" i="9"/>
  <c r="CY63" i="9"/>
  <c r="CX63" i="9"/>
  <c r="CW63" i="9"/>
  <c r="CV63" i="9"/>
  <c r="CU63" i="9"/>
  <c r="CT63" i="9"/>
  <c r="CS63" i="9"/>
  <c r="CR63" i="9"/>
  <c r="CQ63" i="9"/>
  <c r="CP63" i="9"/>
  <c r="CO63" i="9"/>
  <c r="CN63" i="9"/>
  <c r="CM63" i="9"/>
  <c r="CL63" i="9"/>
  <c r="CK63" i="9"/>
  <c r="CJ63" i="9"/>
  <c r="CI63" i="9"/>
  <c r="CH63" i="9"/>
  <c r="CG63" i="9"/>
  <c r="CF63" i="9"/>
  <c r="CE63" i="9"/>
  <c r="CD63" i="9"/>
  <c r="CC63" i="9"/>
  <c r="CB63" i="9"/>
  <c r="CA63" i="9"/>
  <c r="BZ63" i="9"/>
  <c r="BY63" i="9"/>
  <c r="BX63" i="9"/>
  <c r="BW63" i="9"/>
  <c r="BV63" i="9"/>
  <c r="BU63" i="9"/>
  <c r="BT63" i="9"/>
  <c r="BS63" i="9"/>
  <c r="BR63" i="9"/>
  <c r="BQ63" i="9"/>
  <c r="BP63" i="9"/>
  <c r="BO63" i="9"/>
  <c r="BN63" i="9"/>
  <c r="BM63" i="9"/>
  <c r="BL63" i="9"/>
  <c r="BK63" i="9"/>
  <c r="BJ63" i="9"/>
  <c r="BI63" i="9"/>
  <c r="BH63" i="9"/>
  <c r="BG63" i="9"/>
  <c r="BF63" i="9"/>
  <c r="BE63" i="9"/>
  <c r="BD63" i="9"/>
  <c r="BC63" i="9"/>
  <c r="BB63" i="9"/>
  <c r="BA63" i="9"/>
  <c r="AZ63" i="9"/>
  <c r="AY63" i="9"/>
  <c r="AX63" i="9"/>
  <c r="AW63" i="9"/>
  <c r="AV63" i="9"/>
  <c r="AU63" i="9"/>
  <c r="AT63" i="9"/>
  <c r="AS63" i="9"/>
  <c r="AR63" i="9"/>
  <c r="AQ63" i="9"/>
  <c r="AP63" i="9"/>
  <c r="AO63" i="9"/>
  <c r="AN63" i="9"/>
  <c r="AM63" i="9"/>
  <c r="AL63" i="9"/>
  <c r="AK63" i="9"/>
  <c r="AJ63" i="9"/>
  <c r="AI63" i="9"/>
  <c r="AH63" i="9"/>
  <c r="AG63" i="9"/>
  <c r="AF63" i="9"/>
  <c r="AE63" i="9"/>
  <c r="AD63" i="9"/>
  <c r="AC63" i="9"/>
  <c r="AB63" i="9"/>
  <c r="AA63" i="9"/>
  <c r="Z63" i="9"/>
  <c r="Y63" i="9"/>
  <c r="X63" i="9"/>
  <c r="W63" i="9"/>
  <c r="V63" i="9"/>
  <c r="U63" i="9"/>
  <c r="T63" i="9"/>
  <c r="S63" i="9"/>
  <c r="R63" i="9"/>
  <c r="Q63" i="9"/>
  <c r="P63" i="9"/>
  <c r="O63" i="9"/>
  <c r="N63" i="9"/>
  <c r="M63" i="9"/>
  <c r="L63" i="9"/>
  <c r="K63" i="9"/>
  <c r="J63" i="9"/>
  <c r="I63" i="9"/>
  <c r="H63" i="9"/>
  <c r="G63" i="9"/>
  <c r="F63" i="9"/>
  <c r="E63" i="9"/>
  <c r="D63" i="9"/>
  <c r="C63" i="9"/>
  <c r="B63" i="9"/>
  <c r="UB62" i="9"/>
  <c r="UA62" i="9"/>
  <c r="TZ62" i="9"/>
  <c r="TY62" i="9"/>
  <c r="TX62" i="9"/>
  <c r="TW62" i="9"/>
  <c r="TV62" i="9"/>
  <c r="TU62" i="9"/>
  <c r="TT62" i="9"/>
  <c r="TS62" i="9"/>
  <c r="TR62" i="9"/>
  <c r="TQ62" i="9"/>
  <c r="TP62" i="9"/>
  <c r="TO62" i="9"/>
  <c r="TN62" i="9"/>
  <c r="TM62" i="9"/>
  <c r="TL62" i="9"/>
  <c r="TK62" i="9"/>
  <c r="TJ62" i="9"/>
  <c r="TI62" i="9"/>
  <c r="TH62" i="9"/>
  <c r="TG62" i="9"/>
  <c r="TF62" i="9"/>
  <c r="TE62" i="9"/>
  <c r="TD62" i="9"/>
  <c r="TC62" i="9"/>
  <c r="TB62" i="9"/>
  <c r="TA62" i="9"/>
  <c r="SZ62" i="9"/>
  <c r="SY62" i="9"/>
  <c r="SX62" i="9"/>
  <c r="SW62" i="9"/>
  <c r="SV62" i="9"/>
  <c r="SU62" i="9"/>
  <c r="ST62" i="9"/>
  <c r="SS62" i="9"/>
  <c r="SR62" i="9"/>
  <c r="SQ62" i="9"/>
  <c r="SP62" i="9"/>
  <c r="SO62" i="9"/>
  <c r="SN62" i="9"/>
  <c r="SM62" i="9"/>
  <c r="SL62" i="9"/>
  <c r="SK62" i="9"/>
  <c r="SJ62" i="9"/>
  <c r="SI62" i="9"/>
  <c r="SH62" i="9"/>
  <c r="SG62" i="9"/>
  <c r="SF62" i="9"/>
  <c r="SE62" i="9"/>
  <c r="SD62" i="9"/>
  <c r="SC62" i="9"/>
  <c r="SB62" i="9"/>
  <c r="SA62" i="9"/>
  <c r="RZ62" i="9"/>
  <c r="RY62" i="9"/>
  <c r="RX62" i="9"/>
  <c r="RW62" i="9"/>
  <c r="RV62" i="9"/>
  <c r="RU62" i="9"/>
  <c r="RT62" i="9"/>
  <c r="RS62" i="9"/>
  <c r="RR62" i="9"/>
  <c r="RQ62" i="9"/>
  <c r="RP62" i="9"/>
  <c r="RO62" i="9"/>
  <c r="RN62" i="9"/>
  <c r="RM62" i="9"/>
  <c r="RL62" i="9"/>
  <c r="RK62" i="9"/>
  <c r="RJ62" i="9"/>
  <c r="RI62" i="9"/>
  <c r="RH62" i="9"/>
  <c r="RG62" i="9"/>
  <c r="RF62" i="9"/>
  <c r="RE62" i="9"/>
  <c r="RD62" i="9"/>
  <c r="RC62" i="9"/>
  <c r="RB62" i="9"/>
  <c r="RA62" i="9"/>
  <c r="QZ62" i="9"/>
  <c r="QY62" i="9"/>
  <c r="QX62" i="9"/>
  <c r="QW62" i="9"/>
  <c r="QV62" i="9"/>
  <c r="QU62" i="9"/>
  <c r="QT62" i="9"/>
  <c r="QS62" i="9"/>
  <c r="QR62" i="9"/>
  <c r="QQ62" i="9"/>
  <c r="QP62" i="9"/>
  <c r="QO62" i="9"/>
  <c r="QN62" i="9"/>
  <c r="QM62" i="9"/>
  <c r="QL62" i="9"/>
  <c r="QK62" i="9"/>
  <c r="QJ62" i="9"/>
  <c r="QI62" i="9"/>
  <c r="QH62" i="9"/>
  <c r="QG62" i="9"/>
  <c r="QF62" i="9"/>
  <c r="QE62" i="9"/>
  <c r="QD62" i="9"/>
  <c r="QC62" i="9"/>
  <c r="QB62" i="9"/>
  <c r="QA62" i="9"/>
  <c r="PZ62" i="9"/>
  <c r="PY62" i="9"/>
  <c r="PX62" i="9"/>
  <c r="PW62" i="9"/>
  <c r="PV62" i="9"/>
  <c r="PU62" i="9"/>
  <c r="PT62" i="9"/>
  <c r="PS62" i="9"/>
  <c r="PR62" i="9"/>
  <c r="PQ62" i="9"/>
  <c r="PP62" i="9"/>
  <c r="PO62" i="9"/>
  <c r="PN62" i="9"/>
  <c r="PM62" i="9"/>
  <c r="PL62" i="9"/>
  <c r="PK62" i="9"/>
  <c r="PJ62" i="9"/>
  <c r="PI62" i="9"/>
  <c r="PH62" i="9"/>
  <c r="PG62" i="9"/>
  <c r="PF62" i="9"/>
  <c r="PE62" i="9"/>
  <c r="PD62" i="9"/>
  <c r="PC62" i="9"/>
  <c r="PB62" i="9"/>
  <c r="PA62" i="9"/>
  <c r="OZ62" i="9"/>
  <c r="OY62" i="9"/>
  <c r="OX62" i="9"/>
  <c r="OW62" i="9"/>
  <c r="OV62" i="9"/>
  <c r="OU62" i="9"/>
  <c r="OT62" i="9"/>
  <c r="OS62" i="9"/>
  <c r="OR62" i="9"/>
  <c r="OQ62" i="9"/>
  <c r="OP62" i="9"/>
  <c r="OO62" i="9"/>
  <c r="ON62" i="9"/>
  <c r="OM62" i="9"/>
  <c r="OL62" i="9"/>
  <c r="OK62" i="9"/>
  <c r="OJ62" i="9"/>
  <c r="OI62" i="9"/>
  <c r="OH62" i="9"/>
  <c r="OG62" i="9"/>
  <c r="OF62" i="9"/>
  <c r="OE62" i="9"/>
  <c r="OD62" i="9"/>
  <c r="OC62" i="9"/>
  <c r="OB62" i="9"/>
  <c r="OA62" i="9"/>
  <c r="NZ62" i="9"/>
  <c r="NY62" i="9"/>
  <c r="NX62" i="9"/>
  <c r="NW62" i="9"/>
  <c r="NV62" i="9"/>
  <c r="NU62" i="9"/>
  <c r="NT62" i="9"/>
  <c r="NS62" i="9"/>
  <c r="NR62" i="9"/>
  <c r="NQ62" i="9"/>
  <c r="NP62" i="9"/>
  <c r="NO62" i="9"/>
  <c r="NN62" i="9"/>
  <c r="NM62" i="9"/>
  <c r="NL62" i="9"/>
  <c r="NK62" i="9"/>
  <c r="NJ62" i="9"/>
  <c r="NI62" i="9"/>
  <c r="NH62" i="9"/>
  <c r="NG62" i="9"/>
  <c r="NF62" i="9"/>
  <c r="NE62" i="9"/>
  <c r="ND62" i="9"/>
  <c r="NC62" i="9"/>
  <c r="NB62" i="9"/>
  <c r="NA62" i="9"/>
  <c r="MZ62" i="9"/>
  <c r="MY62" i="9"/>
  <c r="MX62" i="9"/>
  <c r="MW62" i="9"/>
  <c r="MV62" i="9"/>
  <c r="MU62" i="9"/>
  <c r="MT62" i="9"/>
  <c r="MS62" i="9"/>
  <c r="MR62" i="9"/>
  <c r="MQ62" i="9"/>
  <c r="MP62" i="9"/>
  <c r="MO62" i="9"/>
  <c r="MN62" i="9"/>
  <c r="MM62" i="9"/>
  <c r="ML62" i="9"/>
  <c r="MK62" i="9"/>
  <c r="MJ62" i="9"/>
  <c r="MI62" i="9"/>
  <c r="MH62" i="9"/>
  <c r="MG62" i="9"/>
  <c r="MF62" i="9"/>
  <c r="ME62" i="9"/>
  <c r="MD62" i="9"/>
  <c r="MC62" i="9"/>
  <c r="MB62" i="9"/>
  <c r="MA62" i="9"/>
  <c r="LZ62" i="9"/>
  <c r="LY62" i="9"/>
  <c r="LX62" i="9"/>
  <c r="LW62" i="9"/>
  <c r="LV62" i="9"/>
  <c r="LU62" i="9"/>
  <c r="LT62" i="9"/>
  <c r="LS62" i="9"/>
  <c r="LR62" i="9"/>
  <c r="LQ62" i="9"/>
  <c r="LP62" i="9"/>
  <c r="LO62" i="9"/>
  <c r="LN62" i="9"/>
  <c r="LM62" i="9"/>
  <c r="LL62" i="9"/>
  <c r="LK62" i="9"/>
  <c r="LJ62" i="9"/>
  <c r="LI62" i="9"/>
  <c r="LH62" i="9"/>
  <c r="LG62" i="9"/>
  <c r="LF62" i="9"/>
  <c r="LE62" i="9"/>
  <c r="LD62" i="9"/>
  <c r="LC62" i="9"/>
  <c r="LB62" i="9"/>
  <c r="LA62" i="9"/>
  <c r="KZ62" i="9"/>
  <c r="KY62" i="9"/>
  <c r="KX62" i="9"/>
  <c r="KW62" i="9"/>
  <c r="KV62" i="9"/>
  <c r="KU62" i="9"/>
  <c r="KT62" i="9"/>
  <c r="KS62" i="9"/>
  <c r="KR62" i="9"/>
  <c r="KQ62" i="9"/>
  <c r="KP62" i="9"/>
  <c r="KO62" i="9"/>
  <c r="KN62" i="9"/>
  <c r="KM62" i="9"/>
  <c r="KL62" i="9"/>
  <c r="KK62" i="9"/>
  <c r="KJ62" i="9"/>
  <c r="KI62" i="9"/>
  <c r="KH62" i="9"/>
  <c r="KG62" i="9"/>
  <c r="KF62" i="9"/>
  <c r="KE62" i="9"/>
  <c r="KD62" i="9"/>
  <c r="KC62" i="9"/>
  <c r="KB62" i="9"/>
  <c r="KA62" i="9"/>
  <c r="JZ62" i="9"/>
  <c r="JY62" i="9"/>
  <c r="JX62" i="9"/>
  <c r="JW62" i="9"/>
  <c r="JV62" i="9"/>
  <c r="JU62" i="9"/>
  <c r="JT62" i="9"/>
  <c r="JS62" i="9"/>
  <c r="JR62" i="9"/>
  <c r="JQ62" i="9"/>
  <c r="JP62" i="9"/>
  <c r="JO62" i="9"/>
  <c r="JN62" i="9"/>
  <c r="JM62" i="9"/>
  <c r="JL62" i="9"/>
  <c r="JK62" i="9"/>
  <c r="JJ62" i="9"/>
  <c r="JI62" i="9"/>
  <c r="JH62" i="9"/>
  <c r="JG62" i="9"/>
  <c r="JF62" i="9"/>
  <c r="JE62" i="9"/>
  <c r="JD62" i="9"/>
  <c r="JC62" i="9"/>
  <c r="JB62" i="9"/>
  <c r="JA62" i="9"/>
  <c r="IZ62" i="9"/>
  <c r="IY62" i="9"/>
  <c r="IX62" i="9"/>
  <c r="IW62" i="9"/>
  <c r="IV62" i="9"/>
  <c r="IU62" i="9"/>
  <c r="IT62" i="9"/>
  <c r="IS62" i="9"/>
  <c r="IR62" i="9"/>
  <c r="IQ62" i="9"/>
  <c r="IP62" i="9"/>
  <c r="IO62" i="9"/>
  <c r="IN62" i="9"/>
  <c r="IM62" i="9"/>
  <c r="IL62" i="9"/>
  <c r="IK62" i="9"/>
  <c r="IJ62" i="9"/>
  <c r="II62" i="9"/>
  <c r="IH62" i="9"/>
  <c r="IG62" i="9"/>
  <c r="IF62" i="9"/>
  <c r="IE62" i="9"/>
  <c r="ID62" i="9"/>
  <c r="IC62" i="9"/>
  <c r="IB62" i="9"/>
  <c r="IA62" i="9"/>
  <c r="HZ62" i="9"/>
  <c r="HY62" i="9"/>
  <c r="HX62" i="9"/>
  <c r="HW62" i="9"/>
  <c r="HV62" i="9"/>
  <c r="HU62" i="9"/>
  <c r="HT62" i="9"/>
  <c r="HS62" i="9"/>
  <c r="HR62" i="9"/>
  <c r="HQ62" i="9"/>
  <c r="HP62" i="9"/>
  <c r="HO62" i="9"/>
  <c r="HN62" i="9"/>
  <c r="HM62" i="9"/>
  <c r="HL62" i="9"/>
  <c r="HK62" i="9"/>
  <c r="HJ62" i="9"/>
  <c r="HI62" i="9"/>
  <c r="HH62" i="9"/>
  <c r="HG62" i="9"/>
  <c r="HF62" i="9"/>
  <c r="HE62" i="9"/>
  <c r="HD62" i="9"/>
  <c r="HC62" i="9"/>
  <c r="HB62" i="9"/>
  <c r="HA62" i="9"/>
  <c r="GZ62" i="9"/>
  <c r="GY62" i="9"/>
  <c r="GX62" i="9"/>
  <c r="GW62" i="9"/>
  <c r="GV62" i="9"/>
  <c r="GU62" i="9"/>
  <c r="GT62" i="9"/>
  <c r="GS62" i="9"/>
  <c r="GR62" i="9"/>
  <c r="GQ62" i="9"/>
  <c r="GP62" i="9"/>
  <c r="GO62" i="9"/>
  <c r="GN62" i="9"/>
  <c r="GM62" i="9"/>
  <c r="GL62" i="9"/>
  <c r="GK62" i="9"/>
  <c r="GJ62" i="9"/>
  <c r="GI62" i="9"/>
  <c r="GH62" i="9"/>
  <c r="GG62" i="9"/>
  <c r="GF62" i="9"/>
  <c r="GE62" i="9"/>
  <c r="GD62" i="9"/>
  <c r="GC62" i="9"/>
  <c r="GB62" i="9"/>
  <c r="GA62" i="9"/>
  <c r="FZ62" i="9"/>
  <c r="FY62" i="9"/>
  <c r="FX62" i="9"/>
  <c r="FW62" i="9"/>
  <c r="FV62" i="9"/>
  <c r="FU62" i="9"/>
  <c r="FT62" i="9"/>
  <c r="FS62" i="9"/>
  <c r="FR62" i="9"/>
  <c r="FQ62" i="9"/>
  <c r="FP62" i="9"/>
  <c r="FO62" i="9"/>
  <c r="FN62" i="9"/>
  <c r="FM62" i="9"/>
  <c r="FL62" i="9"/>
  <c r="FK62" i="9"/>
  <c r="FJ62" i="9"/>
  <c r="FI62" i="9"/>
  <c r="FH62" i="9"/>
  <c r="FG62" i="9"/>
  <c r="FF62" i="9"/>
  <c r="FE62" i="9"/>
  <c r="FD62" i="9"/>
  <c r="FC62" i="9"/>
  <c r="FB62" i="9"/>
  <c r="FA62" i="9"/>
  <c r="EZ62" i="9"/>
  <c r="EY62" i="9"/>
  <c r="EX62" i="9"/>
  <c r="EW62" i="9"/>
  <c r="EV62" i="9"/>
  <c r="EU62" i="9"/>
  <c r="ET62" i="9"/>
  <c r="ES62" i="9"/>
  <c r="ER62" i="9"/>
  <c r="EQ62" i="9"/>
  <c r="EP62" i="9"/>
  <c r="EO62" i="9"/>
  <c r="EN62" i="9"/>
  <c r="EM62" i="9"/>
  <c r="EL62" i="9"/>
  <c r="EK62" i="9"/>
  <c r="EJ62" i="9"/>
  <c r="EI62" i="9"/>
  <c r="EH62" i="9"/>
  <c r="EG62" i="9"/>
  <c r="EF62" i="9"/>
  <c r="EE62" i="9"/>
  <c r="ED62" i="9"/>
  <c r="EC62" i="9"/>
  <c r="EB62" i="9"/>
  <c r="EA62" i="9"/>
  <c r="DZ62" i="9"/>
  <c r="DY62" i="9"/>
  <c r="DX62" i="9"/>
  <c r="DW62" i="9"/>
  <c r="DV62" i="9"/>
  <c r="DU62" i="9"/>
  <c r="DT62" i="9"/>
  <c r="DS62" i="9"/>
  <c r="DR62" i="9"/>
  <c r="DQ62" i="9"/>
  <c r="DP62" i="9"/>
  <c r="DO62" i="9"/>
  <c r="DN62" i="9"/>
  <c r="DM62" i="9"/>
  <c r="DL62" i="9"/>
  <c r="DK62" i="9"/>
  <c r="DJ62" i="9"/>
  <c r="DI62" i="9"/>
  <c r="DH62" i="9"/>
  <c r="DG62" i="9"/>
  <c r="DF62" i="9"/>
  <c r="DE62" i="9"/>
  <c r="DD62" i="9"/>
  <c r="DC62" i="9"/>
  <c r="DB62" i="9"/>
  <c r="DA62" i="9"/>
  <c r="CZ62" i="9"/>
  <c r="CY62" i="9"/>
  <c r="CX62" i="9"/>
  <c r="CW62" i="9"/>
  <c r="CV62" i="9"/>
  <c r="CU62" i="9"/>
  <c r="CT62" i="9"/>
  <c r="CS62" i="9"/>
  <c r="CR62" i="9"/>
  <c r="CQ62" i="9"/>
  <c r="CP62" i="9"/>
  <c r="CO62" i="9"/>
  <c r="CN62" i="9"/>
  <c r="CM62" i="9"/>
  <c r="CL62" i="9"/>
  <c r="CK62" i="9"/>
  <c r="CJ62" i="9"/>
  <c r="CI62" i="9"/>
  <c r="CH62" i="9"/>
  <c r="CG62" i="9"/>
  <c r="CF62" i="9"/>
  <c r="CE62" i="9"/>
  <c r="CD62" i="9"/>
  <c r="CC62" i="9"/>
  <c r="CB62" i="9"/>
  <c r="CA62" i="9"/>
  <c r="BZ62" i="9"/>
  <c r="BY62" i="9"/>
  <c r="BX62" i="9"/>
  <c r="BW62" i="9"/>
  <c r="BV62" i="9"/>
  <c r="BU62" i="9"/>
  <c r="BT62" i="9"/>
  <c r="BS62" i="9"/>
  <c r="BR62" i="9"/>
  <c r="BQ62" i="9"/>
  <c r="BP62" i="9"/>
  <c r="BO62" i="9"/>
  <c r="BN62" i="9"/>
  <c r="BM62" i="9"/>
  <c r="BL62" i="9"/>
  <c r="BK62" i="9"/>
  <c r="BJ62" i="9"/>
  <c r="BI62" i="9"/>
  <c r="BH62" i="9"/>
  <c r="BG62" i="9"/>
  <c r="BF62" i="9"/>
  <c r="BE62" i="9"/>
  <c r="BD62" i="9"/>
  <c r="BC62" i="9"/>
  <c r="BB62" i="9"/>
  <c r="BA62" i="9"/>
  <c r="AZ62" i="9"/>
  <c r="AY62" i="9"/>
  <c r="AX62" i="9"/>
  <c r="AW62" i="9"/>
  <c r="AV62" i="9"/>
  <c r="AU62" i="9"/>
  <c r="AT62" i="9"/>
  <c r="AS62" i="9"/>
  <c r="AR62" i="9"/>
  <c r="AQ62" i="9"/>
  <c r="AP62" i="9"/>
  <c r="AO62" i="9"/>
  <c r="AN62" i="9"/>
  <c r="AM62" i="9"/>
  <c r="AL62" i="9"/>
  <c r="AK62" i="9"/>
  <c r="AJ62" i="9"/>
  <c r="AI62" i="9"/>
  <c r="AH62" i="9"/>
  <c r="AG62" i="9"/>
  <c r="AF62" i="9"/>
  <c r="AE62" i="9"/>
  <c r="AD62" i="9"/>
  <c r="AC62" i="9"/>
  <c r="AB62" i="9"/>
  <c r="AA62" i="9"/>
  <c r="Z62" i="9"/>
  <c r="Y62" i="9"/>
  <c r="X62" i="9"/>
  <c r="W62" i="9"/>
  <c r="V62" i="9"/>
  <c r="U62" i="9"/>
  <c r="T62" i="9"/>
  <c r="S62" i="9"/>
  <c r="R62" i="9"/>
  <c r="Q62" i="9"/>
  <c r="P62" i="9"/>
  <c r="O62" i="9"/>
  <c r="N62" i="9"/>
  <c r="M62" i="9"/>
  <c r="L62" i="9"/>
  <c r="K62" i="9"/>
  <c r="J62" i="9"/>
  <c r="I62" i="9"/>
  <c r="H62" i="9"/>
  <c r="G62" i="9"/>
  <c r="F62" i="9"/>
  <c r="E62" i="9"/>
  <c r="D62" i="9"/>
  <c r="C62" i="9"/>
  <c r="B62" i="9"/>
  <c r="UB61" i="9"/>
  <c r="UA61" i="9"/>
  <c r="TZ61" i="9"/>
  <c r="TY61" i="9"/>
  <c r="TX61" i="9"/>
  <c r="TW61" i="9"/>
  <c r="TV61" i="9"/>
  <c r="TU61" i="9"/>
  <c r="TT61" i="9"/>
  <c r="TS61" i="9"/>
  <c r="TR61" i="9"/>
  <c r="TQ61" i="9"/>
  <c r="TP61" i="9"/>
  <c r="TO61" i="9"/>
  <c r="TN61" i="9"/>
  <c r="TM61" i="9"/>
  <c r="TL61" i="9"/>
  <c r="TK61" i="9"/>
  <c r="TJ61" i="9"/>
  <c r="TI61" i="9"/>
  <c r="TH61" i="9"/>
  <c r="TG61" i="9"/>
  <c r="TF61" i="9"/>
  <c r="TE61" i="9"/>
  <c r="TD61" i="9"/>
  <c r="TC61" i="9"/>
  <c r="TB61" i="9"/>
  <c r="TA61" i="9"/>
  <c r="SZ61" i="9"/>
  <c r="SY61" i="9"/>
  <c r="SX61" i="9"/>
  <c r="SW61" i="9"/>
  <c r="SV61" i="9"/>
  <c r="SU61" i="9"/>
  <c r="ST61" i="9"/>
  <c r="SS61" i="9"/>
  <c r="SR61" i="9"/>
  <c r="SQ61" i="9"/>
  <c r="SP61" i="9"/>
  <c r="SO61" i="9"/>
  <c r="SN61" i="9"/>
  <c r="SM61" i="9"/>
  <c r="SL61" i="9"/>
  <c r="SK61" i="9"/>
  <c r="SJ61" i="9"/>
  <c r="SI61" i="9"/>
  <c r="SH61" i="9"/>
  <c r="SG61" i="9"/>
  <c r="SF61" i="9"/>
  <c r="SE61" i="9"/>
  <c r="SD61" i="9"/>
  <c r="SC61" i="9"/>
  <c r="SB61" i="9"/>
  <c r="SA61" i="9"/>
  <c r="RZ61" i="9"/>
  <c r="RY61" i="9"/>
  <c r="RX61" i="9"/>
  <c r="RW61" i="9"/>
  <c r="RV61" i="9"/>
  <c r="RU61" i="9"/>
  <c r="RT61" i="9"/>
  <c r="RS61" i="9"/>
  <c r="RR61" i="9"/>
  <c r="RQ61" i="9"/>
  <c r="RP61" i="9"/>
  <c r="RO61" i="9"/>
  <c r="RN61" i="9"/>
  <c r="RM61" i="9"/>
  <c r="RL61" i="9"/>
  <c r="RK61" i="9"/>
  <c r="RJ61" i="9"/>
  <c r="RI61" i="9"/>
  <c r="RH61" i="9"/>
  <c r="RG61" i="9"/>
  <c r="RF61" i="9"/>
  <c r="RE61" i="9"/>
  <c r="RD61" i="9"/>
  <c r="RC61" i="9"/>
  <c r="RB61" i="9"/>
  <c r="RA61" i="9"/>
  <c r="QZ61" i="9"/>
  <c r="QY61" i="9"/>
  <c r="QX61" i="9"/>
  <c r="QW61" i="9"/>
  <c r="QV61" i="9"/>
  <c r="QU61" i="9"/>
  <c r="QT61" i="9"/>
  <c r="QS61" i="9"/>
  <c r="QR61" i="9"/>
  <c r="QQ61" i="9"/>
  <c r="QP61" i="9"/>
  <c r="QO61" i="9"/>
  <c r="QN61" i="9"/>
  <c r="QM61" i="9"/>
  <c r="QL61" i="9"/>
  <c r="QK61" i="9"/>
  <c r="QJ61" i="9"/>
  <c r="QI61" i="9"/>
  <c r="QH61" i="9"/>
  <c r="QG61" i="9"/>
  <c r="QF61" i="9"/>
  <c r="QE61" i="9"/>
  <c r="QD61" i="9"/>
  <c r="QC61" i="9"/>
  <c r="QB61" i="9"/>
  <c r="QA61" i="9"/>
  <c r="PZ61" i="9"/>
  <c r="PY61" i="9"/>
  <c r="PX61" i="9"/>
  <c r="PW61" i="9"/>
  <c r="PV61" i="9"/>
  <c r="PU61" i="9"/>
  <c r="PT61" i="9"/>
  <c r="PS61" i="9"/>
  <c r="PR61" i="9"/>
  <c r="PQ61" i="9"/>
  <c r="PP61" i="9"/>
  <c r="PO61" i="9"/>
  <c r="PN61" i="9"/>
  <c r="PM61" i="9"/>
  <c r="PL61" i="9"/>
  <c r="PK61" i="9"/>
  <c r="PJ61" i="9"/>
  <c r="PI61" i="9"/>
  <c r="PH61" i="9"/>
  <c r="PG61" i="9"/>
  <c r="PF61" i="9"/>
  <c r="PE61" i="9"/>
  <c r="PD61" i="9"/>
  <c r="PC61" i="9"/>
  <c r="PB61" i="9"/>
  <c r="PA61" i="9"/>
  <c r="OZ61" i="9"/>
  <c r="OY61" i="9"/>
  <c r="OX61" i="9"/>
  <c r="OW61" i="9"/>
  <c r="OV61" i="9"/>
  <c r="OU61" i="9"/>
  <c r="OT61" i="9"/>
  <c r="OS61" i="9"/>
  <c r="OR61" i="9"/>
  <c r="OQ61" i="9"/>
  <c r="OP61" i="9"/>
  <c r="OO61" i="9"/>
  <c r="ON61" i="9"/>
  <c r="OM61" i="9"/>
  <c r="OL61" i="9"/>
  <c r="OK61" i="9"/>
  <c r="OJ61" i="9"/>
  <c r="OI61" i="9"/>
  <c r="OH61" i="9"/>
  <c r="OG61" i="9"/>
  <c r="OF61" i="9"/>
  <c r="OE61" i="9"/>
  <c r="OD61" i="9"/>
  <c r="OC61" i="9"/>
  <c r="OB61" i="9"/>
  <c r="OA61" i="9"/>
  <c r="NZ61" i="9"/>
  <c r="NY61" i="9"/>
  <c r="NX61" i="9"/>
  <c r="NW61" i="9"/>
  <c r="NV61" i="9"/>
  <c r="NU61" i="9"/>
  <c r="NT61" i="9"/>
  <c r="NS61" i="9"/>
  <c r="NR61" i="9"/>
  <c r="NQ61" i="9"/>
  <c r="NP61" i="9"/>
  <c r="NO61" i="9"/>
  <c r="NN61" i="9"/>
  <c r="NM61" i="9"/>
  <c r="NL61" i="9"/>
  <c r="NK61" i="9"/>
  <c r="NJ61" i="9"/>
  <c r="NI61" i="9"/>
  <c r="NH61" i="9"/>
  <c r="NG61" i="9"/>
  <c r="NF61" i="9"/>
  <c r="NE61" i="9"/>
  <c r="ND61" i="9"/>
  <c r="NC61" i="9"/>
  <c r="NB61" i="9"/>
  <c r="NA61" i="9"/>
  <c r="MZ61" i="9"/>
  <c r="MY61" i="9"/>
  <c r="MX61" i="9"/>
  <c r="MW61" i="9"/>
  <c r="MV61" i="9"/>
  <c r="MU61" i="9"/>
  <c r="MT61" i="9"/>
  <c r="MS61" i="9"/>
  <c r="MR61" i="9"/>
  <c r="MQ61" i="9"/>
  <c r="MP61" i="9"/>
  <c r="MO61" i="9"/>
  <c r="MN61" i="9"/>
  <c r="MM61" i="9"/>
  <c r="ML61" i="9"/>
  <c r="MK61" i="9"/>
  <c r="MJ61" i="9"/>
  <c r="MI61" i="9"/>
  <c r="MH61" i="9"/>
  <c r="MG61" i="9"/>
  <c r="MF61" i="9"/>
  <c r="ME61" i="9"/>
  <c r="MD61" i="9"/>
  <c r="MC61" i="9"/>
  <c r="MB61" i="9"/>
  <c r="MA61" i="9"/>
  <c r="LZ61" i="9"/>
  <c r="LY61" i="9"/>
  <c r="LX61" i="9"/>
  <c r="LW61" i="9"/>
  <c r="LV61" i="9"/>
  <c r="LU61" i="9"/>
  <c r="LT61" i="9"/>
  <c r="LS61" i="9"/>
  <c r="LR61" i="9"/>
  <c r="LQ61" i="9"/>
  <c r="LP61" i="9"/>
  <c r="LO61" i="9"/>
  <c r="LN61" i="9"/>
  <c r="LM61" i="9"/>
  <c r="LL61" i="9"/>
  <c r="LK61" i="9"/>
  <c r="LJ61" i="9"/>
  <c r="LI61" i="9"/>
  <c r="LH61" i="9"/>
  <c r="LG61" i="9"/>
  <c r="LF61" i="9"/>
  <c r="LE61" i="9"/>
  <c r="LD61" i="9"/>
  <c r="LC61" i="9"/>
  <c r="LB61" i="9"/>
  <c r="LA61" i="9"/>
  <c r="KZ61" i="9"/>
  <c r="KY61" i="9"/>
  <c r="KX61" i="9"/>
  <c r="KW61" i="9"/>
  <c r="KV61" i="9"/>
  <c r="KU61" i="9"/>
  <c r="KT61" i="9"/>
  <c r="KS61" i="9"/>
  <c r="KR61" i="9"/>
  <c r="KQ61" i="9"/>
  <c r="KP61" i="9"/>
  <c r="KO61" i="9"/>
  <c r="KN61" i="9"/>
  <c r="KM61" i="9"/>
  <c r="KL61" i="9"/>
  <c r="KK61" i="9"/>
  <c r="KJ61" i="9"/>
  <c r="KI61" i="9"/>
  <c r="KH61" i="9"/>
  <c r="KG61" i="9"/>
  <c r="KF61" i="9"/>
  <c r="KE61" i="9"/>
  <c r="KD61" i="9"/>
  <c r="KC61" i="9"/>
  <c r="KB61" i="9"/>
  <c r="KA61" i="9"/>
  <c r="JZ61" i="9"/>
  <c r="JY61" i="9"/>
  <c r="JX61" i="9"/>
  <c r="JW61" i="9"/>
  <c r="JV61" i="9"/>
  <c r="JU61" i="9"/>
  <c r="JT61" i="9"/>
  <c r="JS61" i="9"/>
  <c r="JR61" i="9"/>
  <c r="JQ61" i="9"/>
  <c r="JP61" i="9"/>
  <c r="JO61" i="9"/>
  <c r="JN61" i="9"/>
  <c r="JM61" i="9"/>
  <c r="JL61" i="9"/>
  <c r="JK61" i="9"/>
  <c r="JJ61" i="9"/>
  <c r="JI61" i="9"/>
  <c r="JH61" i="9"/>
  <c r="JG61" i="9"/>
  <c r="JF61" i="9"/>
  <c r="JE61" i="9"/>
  <c r="JD61" i="9"/>
  <c r="JC61" i="9"/>
  <c r="JB61" i="9"/>
  <c r="JA61" i="9"/>
  <c r="IZ61" i="9"/>
  <c r="IY61" i="9"/>
  <c r="IX61" i="9"/>
  <c r="IW61" i="9"/>
  <c r="IV61" i="9"/>
  <c r="IU61" i="9"/>
  <c r="IT61" i="9"/>
  <c r="IS61" i="9"/>
  <c r="IR61" i="9"/>
  <c r="IQ61" i="9"/>
  <c r="IP61" i="9"/>
  <c r="IO61" i="9"/>
  <c r="IN61" i="9"/>
  <c r="IM61" i="9"/>
  <c r="IL61" i="9"/>
  <c r="IK61" i="9"/>
  <c r="IJ61" i="9"/>
  <c r="II61" i="9"/>
  <c r="IH61" i="9"/>
  <c r="IG61" i="9"/>
  <c r="IF61" i="9"/>
  <c r="IE61" i="9"/>
  <c r="ID61" i="9"/>
  <c r="IC61" i="9"/>
  <c r="IB61" i="9"/>
  <c r="IA61" i="9"/>
  <c r="HZ61" i="9"/>
  <c r="HY61" i="9"/>
  <c r="HX61" i="9"/>
  <c r="HW61" i="9"/>
  <c r="HV61" i="9"/>
  <c r="HU61" i="9"/>
  <c r="HT61" i="9"/>
  <c r="HS61" i="9"/>
  <c r="HR61" i="9"/>
  <c r="HQ61" i="9"/>
  <c r="HP61" i="9"/>
  <c r="HO61" i="9"/>
  <c r="HN61" i="9"/>
  <c r="HM61" i="9"/>
  <c r="HL61" i="9"/>
  <c r="HK61" i="9"/>
  <c r="HJ61" i="9"/>
  <c r="HI61" i="9"/>
  <c r="HH61" i="9"/>
  <c r="HG61" i="9"/>
  <c r="HF61" i="9"/>
  <c r="HE61" i="9"/>
  <c r="HD61" i="9"/>
  <c r="HC61" i="9"/>
  <c r="HB61" i="9"/>
  <c r="HA61" i="9"/>
  <c r="GZ61" i="9"/>
  <c r="GY61" i="9"/>
  <c r="GX61" i="9"/>
  <c r="GW61" i="9"/>
  <c r="GV61" i="9"/>
  <c r="GU61" i="9"/>
  <c r="GT61" i="9"/>
  <c r="GS61" i="9"/>
  <c r="GR61" i="9"/>
  <c r="GQ61" i="9"/>
  <c r="GP61" i="9"/>
  <c r="GO61" i="9"/>
  <c r="GN61" i="9"/>
  <c r="GM61" i="9"/>
  <c r="GL61" i="9"/>
  <c r="GK61" i="9"/>
  <c r="GJ61" i="9"/>
  <c r="GI61" i="9"/>
  <c r="GH61" i="9"/>
  <c r="GG61" i="9"/>
  <c r="GF61" i="9"/>
  <c r="GE61" i="9"/>
  <c r="GD61" i="9"/>
  <c r="GC61" i="9"/>
  <c r="GB61" i="9"/>
  <c r="GA61" i="9"/>
  <c r="FZ61" i="9"/>
  <c r="FY61" i="9"/>
  <c r="FX61" i="9"/>
  <c r="FW61" i="9"/>
  <c r="FV61" i="9"/>
  <c r="FU61" i="9"/>
  <c r="FT61" i="9"/>
  <c r="FS61" i="9"/>
  <c r="FR61" i="9"/>
  <c r="FQ61" i="9"/>
  <c r="FP61" i="9"/>
  <c r="FO61" i="9"/>
  <c r="FN61" i="9"/>
  <c r="FM61" i="9"/>
  <c r="FL61" i="9"/>
  <c r="FK61" i="9"/>
  <c r="FJ61" i="9"/>
  <c r="FI61" i="9"/>
  <c r="FH61" i="9"/>
  <c r="FG61" i="9"/>
  <c r="FF61" i="9"/>
  <c r="FE61" i="9"/>
  <c r="FD61" i="9"/>
  <c r="FC61" i="9"/>
  <c r="FB61" i="9"/>
  <c r="FA61" i="9"/>
  <c r="EZ61" i="9"/>
  <c r="EY61" i="9"/>
  <c r="EX61" i="9"/>
  <c r="EW61" i="9"/>
  <c r="EV61" i="9"/>
  <c r="EU61" i="9"/>
  <c r="ET61" i="9"/>
  <c r="ES61" i="9"/>
  <c r="ER61" i="9"/>
  <c r="EQ61" i="9"/>
  <c r="EP61" i="9"/>
  <c r="EO61" i="9"/>
  <c r="EN61" i="9"/>
  <c r="EM61" i="9"/>
  <c r="EL61" i="9"/>
  <c r="EK61" i="9"/>
  <c r="EJ61" i="9"/>
  <c r="EI61" i="9"/>
  <c r="EH61" i="9"/>
  <c r="EG61" i="9"/>
  <c r="EF61" i="9"/>
  <c r="EE61" i="9"/>
  <c r="ED61" i="9"/>
  <c r="EC61" i="9"/>
  <c r="EB61" i="9"/>
  <c r="EA61" i="9"/>
  <c r="DZ61" i="9"/>
  <c r="DY61" i="9"/>
  <c r="DX61" i="9"/>
  <c r="DW61" i="9"/>
  <c r="DV61" i="9"/>
  <c r="DU61" i="9"/>
  <c r="DT61" i="9"/>
  <c r="DS61" i="9"/>
  <c r="DR61" i="9"/>
  <c r="DQ61" i="9"/>
  <c r="DP61" i="9"/>
  <c r="DO61" i="9"/>
  <c r="DN61" i="9"/>
  <c r="DM61" i="9"/>
  <c r="DL61" i="9"/>
  <c r="DK61" i="9"/>
  <c r="DJ61" i="9"/>
  <c r="DI61" i="9"/>
  <c r="DH61" i="9"/>
  <c r="DG61" i="9"/>
  <c r="DF61" i="9"/>
  <c r="DE61" i="9"/>
  <c r="DD61" i="9"/>
  <c r="DC61" i="9"/>
  <c r="DB61" i="9"/>
  <c r="DA61" i="9"/>
  <c r="CZ61" i="9"/>
  <c r="CY61" i="9"/>
  <c r="CX61" i="9"/>
  <c r="CW61" i="9"/>
  <c r="CV61" i="9"/>
  <c r="CU61" i="9"/>
  <c r="CT61" i="9"/>
  <c r="CS61" i="9"/>
  <c r="CR61" i="9"/>
  <c r="CQ61" i="9"/>
  <c r="CP61" i="9"/>
  <c r="CO61" i="9"/>
  <c r="CN61" i="9"/>
  <c r="CM61" i="9"/>
  <c r="CL61" i="9"/>
  <c r="CK61" i="9"/>
  <c r="CJ61" i="9"/>
  <c r="CI61" i="9"/>
  <c r="CH61" i="9"/>
  <c r="CG61" i="9"/>
  <c r="CF61" i="9"/>
  <c r="CE61" i="9"/>
  <c r="CD61" i="9"/>
  <c r="CC61" i="9"/>
  <c r="CB61" i="9"/>
  <c r="CA61" i="9"/>
  <c r="BZ61" i="9"/>
  <c r="BY61" i="9"/>
  <c r="BX61" i="9"/>
  <c r="BW61" i="9"/>
  <c r="BV61" i="9"/>
  <c r="BU61" i="9"/>
  <c r="BT61" i="9"/>
  <c r="BS61" i="9"/>
  <c r="BR61" i="9"/>
  <c r="BQ61" i="9"/>
  <c r="BP61" i="9"/>
  <c r="BO61" i="9"/>
  <c r="BN61" i="9"/>
  <c r="BM61" i="9"/>
  <c r="BL61" i="9"/>
  <c r="BK61" i="9"/>
  <c r="BJ61" i="9"/>
  <c r="BI61" i="9"/>
  <c r="BH61" i="9"/>
  <c r="BG61" i="9"/>
  <c r="BF61" i="9"/>
  <c r="BE61" i="9"/>
  <c r="BD61" i="9"/>
  <c r="BC61" i="9"/>
  <c r="BB61" i="9"/>
  <c r="BA61" i="9"/>
  <c r="AZ61" i="9"/>
  <c r="AY61" i="9"/>
  <c r="AX61" i="9"/>
  <c r="AW61" i="9"/>
  <c r="AV61" i="9"/>
  <c r="AU61" i="9"/>
  <c r="AT61" i="9"/>
  <c r="AS61" i="9"/>
  <c r="AR61" i="9"/>
  <c r="AQ61" i="9"/>
  <c r="AP61" i="9"/>
  <c r="AO61" i="9"/>
  <c r="AN61" i="9"/>
  <c r="AM61" i="9"/>
  <c r="AL61" i="9"/>
  <c r="AK61" i="9"/>
  <c r="AJ61" i="9"/>
  <c r="AI61" i="9"/>
  <c r="AH61" i="9"/>
  <c r="AG61" i="9"/>
  <c r="AF61" i="9"/>
  <c r="AE61" i="9"/>
  <c r="AD61" i="9"/>
  <c r="AC61" i="9"/>
  <c r="AB61" i="9"/>
  <c r="AA61" i="9"/>
  <c r="Z61" i="9"/>
  <c r="Y61" i="9"/>
  <c r="X61" i="9"/>
  <c r="W61" i="9"/>
  <c r="V61" i="9"/>
  <c r="U61" i="9"/>
  <c r="T61" i="9"/>
  <c r="S61" i="9"/>
  <c r="R61" i="9"/>
  <c r="Q61" i="9"/>
  <c r="P61" i="9"/>
  <c r="O61" i="9"/>
  <c r="N61" i="9"/>
  <c r="M61" i="9"/>
  <c r="L61" i="9"/>
  <c r="K61" i="9"/>
  <c r="J61" i="9"/>
  <c r="I61" i="9"/>
  <c r="H61" i="9"/>
  <c r="G61" i="9"/>
  <c r="F61" i="9"/>
  <c r="E61" i="9"/>
  <c r="D61" i="9"/>
  <c r="C61" i="9"/>
  <c r="B61" i="9"/>
  <c r="UB60" i="9"/>
  <c r="UA60" i="9"/>
  <c r="TZ60" i="9"/>
  <c r="TY60" i="9"/>
  <c r="TX60" i="9"/>
  <c r="TW60" i="9"/>
  <c r="TV60" i="9"/>
  <c r="TU60" i="9"/>
  <c r="TT60" i="9"/>
  <c r="TS60" i="9"/>
  <c r="TR60" i="9"/>
  <c r="TQ60" i="9"/>
  <c r="TP60" i="9"/>
  <c r="TO60" i="9"/>
  <c r="TN60" i="9"/>
  <c r="TM60" i="9"/>
  <c r="TL60" i="9"/>
  <c r="TK60" i="9"/>
  <c r="TJ60" i="9"/>
  <c r="TI60" i="9"/>
  <c r="TH60" i="9"/>
  <c r="TG60" i="9"/>
  <c r="TF60" i="9"/>
  <c r="TE60" i="9"/>
  <c r="TD60" i="9"/>
  <c r="TC60" i="9"/>
  <c r="TB60" i="9"/>
  <c r="TA60" i="9"/>
  <c r="SZ60" i="9"/>
  <c r="SY60" i="9"/>
  <c r="SX60" i="9"/>
  <c r="SW60" i="9"/>
  <c r="SV60" i="9"/>
  <c r="SU60" i="9"/>
  <c r="ST60" i="9"/>
  <c r="SS60" i="9"/>
  <c r="SR60" i="9"/>
  <c r="SQ60" i="9"/>
  <c r="SP60" i="9"/>
  <c r="SO60" i="9"/>
  <c r="SN60" i="9"/>
  <c r="SM60" i="9"/>
  <c r="SL60" i="9"/>
  <c r="SK60" i="9"/>
  <c r="SJ60" i="9"/>
  <c r="SI60" i="9"/>
  <c r="SH60" i="9"/>
  <c r="SG60" i="9"/>
  <c r="SF60" i="9"/>
  <c r="SE60" i="9"/>
  <c r="SD60" i="9"/>
  <c r="SC60" i="9"/>
  <c r="SB60" i="9"/>
  <c r="SA60" i="9"/>
  <c r="RZ60" i="9"/>
  <c r="RY60" i="9"/>
  <c r="RX60" i="9"/>
  <c r="RW60" i="9"/>
  <c r="RV60" i="9"/>
  <c r="RU60" i="9"/>
  <c r="RT60" i="9"/>
  <c r="RS60" i="9"/>
  <c r="RR60" i="9"/>
  <c r="RQ60" i="9"/>
  <c r="RP60" i="9"/>
  <c r="RO60" i="9"/>
  <c r="RN60" i="9"/>
  <c r="RM60" i="9"/>
  <c r="RL60" i="9"/>
  <c r="RK60" i="9"/>
  <c r="RJ60" i="9"/>
  <c r="RI60" i="9"/>
  <c r="RH60" i="9"/>
  <c r="RG60" i="9"/>
  <c r="RF60" i="9"/>
  <c r="RE60" i="9"/>
  <c r="RD60" i="9"/>
  <c r="RC60" i="9"/>
  <c r="RB60" i="9"/>
  <c r="RA60" i="9"/>
  <c r="QZ60" i="9"/>
  <c r="QY60" i="9"/>
  <c r="QX60" i="9"/>
  <c r="QW60" i="9"/>
  <c r="QV60" i="9"/>
  <c r="QU60" i="9"/>
  <c r="QT60" i="9"/>
  <c r="QS60" i="9"/>
  <c r="QR60" i="9"/>
  <c r="QQ60" i="9"/>
  <c r="QP60" i="9"/>
  <c r="QO60" i="9"/>
  <c r="QN60" i="9"/>
  <c r="QM60" i="9"/>
  <c r="QL60" i="9"/>
  <c r="QK60" i="9"/>
  <c r="QJ60" i="9"/>
  <c r="QI60" i="9"/>
  <c r="QH60" i="9"/>
  <c r="QG60" i="9"/>
  <c r="QF60" i="9"/>
  <c r="QE60" i="9"/>
  <c r="QD60" i="9"/>
  <c r="QC60" i="9"/>
  <c r="QB60" i="9"/>
  <c r="QA60" i="9"/>
  <c r="PZ60" i="9"/>
  <c r="PY60" i="9"/>
  <c r="PX60" i="9"/>
  <c r="PW60" i="9"/>
  <c r="PV60" i="9"/>
  <c r="PU60" i="9"/>
  <c r="PT60" i="9"/>
  <c r="PS60" i="9"/>
  <c r="PR60" i="9"/>
  <c r="PQ60" i="9"/>
  <c r="PP60" i="9"/>
  <c r="PO60" i="9"/>
  <c r="PN60" i="9"/>
  <c r="PM60" i="9"/>
  <c r="PL60" i="9"/>
  <c r="PK60" i="9"/>
  <c r="PJ60" i="9"/>
  <c r="PI60" i="9"/>
  <c r="PH60" i="9"/>
  <c r="PG60" i="9"/>
  <c r="PF60" i="9"/>
  <c r="PE60" i="9"/>
  <c r="PD60" i="9"/>
  <c r="PC60" i="9"/>
  <c r="PB60" i="9"/>
  <c r="PA60" i="9"/>
  <c r="OZ60" i="9"/>
  <c r="OY60" i="9"/>
  <c r="OX60" i="9"/>
  <c r="OW60" i="9"/>
  <c r="OV60" i="9"/>
  <c r="OU60" i="9"/>
  <c r="OT60" i="9"/>
  <c r="OS60" i="9"/>
  <c r="OR60" i="9"/>
  <c r="OQ60" i="9"/>
  <c r="OP60" i="9"/>
  <c r="OO60" i="9"/>
  <c r="ON60" i="9"/>
  <c r="OM60" i="9"/>
  <c r="OL60" i="9"/>
  <c r="OK60" i="9"/>
  <c r="OJ60" i="9"/>
  <c r="OI60" i="9"/>
  <c r="OH60" i="9"/>
  <c r="OG60" i="9"/>
  <c r="OF60" i="9"/>
  <c r="OE60" i="9"/>
  <c r="OD60" i="9"/>
  <c r="OC60" i="9"/>
  <c r="OB60" i="9"/>
  <c r="OA60" i="9"/>
  <c r="NZ60" i="9"/>
  <c r="NY60" i="9"/>
  <c r="NX60" i="9"/>
  <c r="NW60" i="9"/>
  <c r="NV60" i="9"/>
  <c r="NU60" i="9"/>
  <c r="NT60" i="9"/>
  <c r="NS60" i="9"/>
  <c r="NR60" i="9"/>
  <c r="NQ60" i="9"/>
  <c r="NP60" i="9"/>
  <c r="NO60" i="9"/>
  <c r="NN60" i="9"/>
  <c r="NM60" i="9"/>
  <c r="NL60" i="9"/>
  <c r="NK60" i="9"/>
  <c r="NJ60" i="9"/>
  <c r="NI60" i="9"/>
  <c r="NH60" i="9"/>
  <c r="NG60" i="9"/>
  <c r="NF60" i="9"/>
  <c r="NE60" i="9"/>
  <c r="ND60" i="9"/>
  <c r="NC60" i="9"/>
  <c r="NB60" i="9"/>
  <c r="NA60" i="9"/>
  <c r="MZ60" i="9"/>
  <c r="MY60" i="9"/>
  <c r="MX60" i="9"/>
  <c r="MW60" i="9"/>
  <c r="MV60" i="9"/>
  <c r="MU60" i="9"/>
  <c r="MT60" i="9"/>
  <c r="MS60" i="9"/>
  <c r="MR60" i="9"/>
  <c r="MQ60" i="9"/>
  <c r="MP60" i="9"/>
  <c r="MO60" i="9"/>
  <c r="MN60" i="9"/>
  <c r="MM60" i="9"/>
  <c r="ML60" i="9"/>
  <c r="MK60" i="9"/>
  <c r="MJ60" i="9"/>
  <c r="MI60" i="9"/>
  <c r="MH60" i="9"/>
  <c r="MG60" i="9"/>
  <c r="MF60" i="9"/>
  <c r="ME60" i="9"/>
  <c r="MD60" i="9"/>
  <c r="MC60" i="9"/>
  <c r="MB60" i="9"/>
  <c r="MA60" i="9"/>
  <c r="LZ60" i="9"/>
  <c r="LY60" i="9"/>
  <c r="LX60" i="9"/>
  <c r="LW60" i="9"/>
  <c r="LV60" i="9"/>
  <c r="LU60" i="9"/>
  <c r="LT60" i="9"/>
  <c r="LS60" i="9"/>
  <c r="LR60" i="9"/>
  <c r="LQ60" i="9"/>
  <c r="LP60" i="9"/>
  <c r="LO60" i="9"/>
  <c r="LN60" i="9"/>
  <c r="LM60" i="9"/>
  <c r="LL60" i="9"/>
  <c r="LK60" i="9"/>
  <c r="LJ60" i="9"/>
  <c r="LI60" i="9"/>
  <c r="LH60" i="9"/>
  <c r="LG60" i="9"/>
  <c r="LF60" i="9"/>
  <c r="LE60" i="9"/>
  <c r="LD60" i="9"/>
  <c r="LC60" i="9"/>
  <c r="LB60" i="9"/>
  <c r="LA60" i="9"/>
  <c r="KZ60" i="9"/>
  <c r="KY60" i="9"/>
  <c r="KX60" i="9"/>
  <c r="KW60" i="9"/>
  <c r="KV60" i="9"/>
  <c r="KU60" i="9"/>
  <c r="KT60" i="9"/>
  <c r="KS60" i="9"/>
  <c r="KR60" i="9"/>
  <c r="KQ60" i="9"/>
  <c r="KP60" i="9"/>
  <c r="KO60" i="9"/>
  <c r="KN60" i="9"/>
  <c r="KM60" i="9"/>
  <c r="KL60" i="9"/>
  <c r="KK60" i="9"/>
  <c r="KJ60" i="9"/>
  <c r="KI60" i="9"/>
  <c r="KH60" i="9"/>
  <c r="KG60" i="9"/>
  <c r="KF60" i="9"/>
  <c r="KE60" i="9"/>
  <c r="KD60" i="9"/>
  <c r="KC60" i="9"/>
  <c r="KB60" i="9"/>
  <c r="KA60" i="9"/>
  <c r="JZ60" i="9"/>
  <c r="JY60" i="9"/>
  <c r="JX60" i="9"/>
  <c r="JW60" i="9"/>
  <c r="JV60" i="9"/>
  <c r="JU60" i="9"/>
  <c r="JT60" i="9"/>
  <c r="JS60" i="9"/>
  <c r="JR60" i="9"/>
  <c r="JQ60" i="9"/>
  <c r="JP60" i="9"/>
  <c r="JO60" i="9"/>
  <c r="JN60" i="9"/>
  <c r="JM60" i="9"/>
  <c r="JL60" i="9"/>
  <c r="JK60" i="9"/>
  <c r="JJ60" i="9"/>
  <c r="JI60" i="9"/>
  <c r="JH60" i="9"/>
  <c r="JG60" i="9"/>
  <c r="JF60" i="9"/>
  <c r="JE60" i="9"/>
  <c r="JD60" i="9"/>
  <c r="JC60" i="9"/>
  <c r="JB60" i="9"/>
  <c r="JA60" i="9"/>
  <c r="IZ60" i="9"/>
  <c r="IY60" i="9"/>
  <c r="IX60" i="9"/>
  <c r="IW60" i="9"/>
  <c r="IV60" i="9"/>
  <c r="IU60" i="9"/>
  <c r="IT60" i="9"/>
  <c r="IS60" i="9"/>
  <c r="IR60" i="9"/>
  <c r="IQ60" i="9"/>
  <c r="IP60" i="9"/>
  <c r="IO60" i="9"/>
  <c r="IN60" i="9"/>
  <c r="IM60" i="9"/>
  <c r="IL60" i="9"/>
  <c r="IK60" i="9"/>
  <c r="IJ60" i="9"/>
  <c r="II60" i="9"/>
  <c r="IH60" i="9"/>
  <c r="IG60" i="9"/>
  <c r="IF60" i="9"/>
  <c r="IE60" i="9"/>
  <c r="ID60" i="9"/>
  <c r="IC60" i="9"/>
  <c r="IB60" i="9"/>
  <c r="IA60" i="9"/>
  <c r="HZ60" i="9"/>
  <c r="HY60" i="9"/>
  <c r="HX60" i="9"/>
  <c r="HW60" i="9"/>
  <c r="HV60" i="9"/>
  <c r="HU60" i="9"/>
  <c r="HT60" i="9"/>
  <c r="HS60" i="9"/>
  <c r="HR60" i="9"/>
  <c r="HQ60" i="9"/>
  <c r="HP60" i="9"/>
  <c r="HO60" i="9"/>
  <c r="HN60" i="9"/>
  <c r="HM60" i="9"/>
  <c r="HL60" i="9"/>
  <c r="HK60" i="9"/>
  <c r="HJ60" i="9"/>
  <c r="HI60" i="9"/>
  <c r="HH60" i="9"/>
  <c r="HG60" i="9"/>
  <c r="HF60" i="9"/>
  <c r="HE60" i="9"/>
  <c r="HD60" i="9"/>
  <c r="HC60" i="9"/>
  <c r="HB60" i="9"/>
  <c r="HA60" i="9"/>
  <c r="GZ60" i="9"/>
  <c r="GY60" i="9"/>
  <c r="GX60" i="9"/>
  <c r="GW60" i="9"/>
  <c r="GV60" i="9"/>
  <c r="GU60" i="9"/>
  <c r="GT60" i="9"/>
  <c r="GS60" i="9"/>
  <c r="GR60" i="9"/>
  <c r="GQ60" i="9"/>
  <c r="GP60" i="9"/>
  <c r="GO60" i="9"/>
  <c r="GN60" i="9"/>
  <c r="GM60" i="9"/>
  <c r="GL60" i="9"/>
  <c r="GK60" i="9"/>
  <c r="GJ60" i="9"/>
  <c r="GI60" i="9"/>
  <c r="GH60" i="9"/>
  <c r="GG60" i="9"/>
  <c r="GF60" i="9"/>
  <c r="GE60" i="9"/>
  <c r="GD60" i="9"/>
  <c r="GC60" i="9"/>
  <c r="GB60" i="9"/>
  <c r="GA60" i="9"/>
  <c r="FZ60" i="9"/>
  <c r="FY60" i="9"/>
  <c r="FX60" i="9"/>
  <c r="FW60" i="9"/>
  <c r="FV60" i="9"/>
  <c r="FU60" i="9"/>
  <c r="FT60" i="9"/>
  <c r="FS60" i="9"/>
  <c r="FR60" i="9"/>
  <c r="FQ60" i="9"/>
  <c r="FP60" i="9"/>
  <c r="FO60" i="9"/>
  <c r="FN60" i="9"/>
  <c r="FM60" i="9"/>
  <c r="FL60" i="9"/>
  <c r="FK60" i="9"/>
  <c r="FJ60" i="9"/>
  <c r="FI60" i="9"/>
  <c r="FH60" i="9"/>
  <c r="FG60" i="9"/>
  <c r="FF60" i="9"/>
  <c r="FE60" i="9"/>
  <c r="FD60" i="9"/>
  <c r="FC60" i="9"/>
  <c r="FB60" i="9"/>
  <c r="FA60" i="9"/>
  <c r="EZ60" i="9"/>
  <c r="EY60" i="9"/>
  <c r="EX60" i="9"/>
  <c r="EW60" i="9"/>
  <c r="EV60" i="9"/>
  <c r="EU60" i="9"/>
  <c r="ET60" i="9"/>
  <c r="ES60" i="9"/>
  <c r="ER60" i="9"/>
  <c r="EQ60" i="9"/>
  <c r="EP60" i="9"/>
  <c r="EO60" i="9"/>
  <c r="EN60" i="9"/>
  <c r="EM60" i="9"/>
  <c r="EL60" i="9"/>
  <c r="EK60" i="9"/>
  <c r="EJ60" i="9"/>
  <c r="EI60" i="9"/>
  <c r="EH60" i="9"/>
  <c r="EG60" i="9"/>
  <c r="EF60" i="9"/>
  <c r="EE60" i="9"/>
  <c r="ED60" i="9"/>
  <c r="EC60" i="9"/>
  <c r="EB60" i="9"/>
  <c r="EA60" i="9"/>
  <c r="DZ60" i="9"/>
  <c r="DY60" i="9"/>
  <c r="DX60" i="9"/>
  <c r="DW60" i="9"/>
  <c r="DV60" i="9"/>
  <c r="DU60" i="9"/>
  <c r="DT60" i="9"/>
  <c r="DS60" i="9"/>
  <c r="DR60" i="9"/>
  <c r="DQ60" i="9"/>
  <c r="DP60" i="9"/>
  <c r="DO60" i="9"/>
  <c r="DN60" i="9"/>
  <c r="DM60" i="9"/>
  <c r="DL60" i="9"/>
  <c r="DK60" i="9"/>
  <c r="DJ60" i="9"/>
  <c r="DI60" i="9"/>
  <c r="DH60" i="9"/>
  <c r="DG60" i="9"/>
  <c r="DF60" i="9"/>
  <c r="DE60" i="9"/>
  <c r="DD60" i="9"/>
  <c r="DC60" i="9"/>
  <c r="DB60" i="9"/>
  <c r="DA60" i="9"/>
  <c r="CZ60" i="9"/>
  <c r="CY60" i="9"/>
  <c r="CX60" i="9"/>
  <c r="CW60" i="9"/>
  <c r="CV60" i="9"/>
  <c r="CU60" i="9"/>
  <c r="CT60" i="9"/>
  <c r="CS60" i="9"/>
  <c r="CR60" i="9"/>
  <c r="CQ60" i="9"/>
  <c r="CP60" i="9"/>
  <c r="CO60" i="9"/>
  <c r="CN60" i="9"/>
  <c r="CM60" i="9"/>
  <c r="CL60" i="9"/>
  <c r="CK60" i="9"/>
  <c r="CJ60" i="9"/>
  <c r="CI60" i="9"/>
  <c r="CH60" i="9"/>
  <c r="CG60" i="9"/>
  <c r="CF60" i="9"/>
  <c r="CE60" i="9"/>
  <c r="CD60" i="9"/>
  <c r="CC60" i="9"/>
  <c r="CB60" i="9"/>
  <c r="CA60" i="9"/>
  <c r="BZ60" i="9"/>
  <c r="BY60" i="9"/>
  <c r="BX60" i="9"/>
  <c r="BW60" i="9"/>
  <c r="BV60" i="9"/>
  <c r="BU60" i="9"/>
  <c r="BT60" i="9"/>
  <c r="BS60" i="9"/>
  <c r="BR60" i="9"/>
  <c r="BQ60" i="9"/>
  <c r="BP60" i="9"/>
  <c r="BO60" i="9"/>
  <c r="BN60" i="9"/>
  <c r="BM60" i="9"/>
  <c r="BL60" i="9"/>
  <c r="BK60" i="9"/>
  <c r="BJ60" i="9"/>
  <c r="BI60" i="9"/>
  <c r="BH60" i="9"/>
  <c r="BG60" i="9"/>
  <c r="BF60" i="9"/>
  <c r="BE60" i="9"/>
  <c r="BD60" i="9"/>
  <c r="BC60" i="9"/>
  <c r="BB60" i="9"/>
  <c r="BA60" i="9"/>
  <c r="AZ60" i="9"/>
  <c r="AY60" i="9"/>
  <c r="AX60" i="9"/>
  <c r="AW60" i="9"/>
  <c r="AV60" i="9"/>
  <c r="AU60" i="9"/>
  <c r="AT60" i="9"/>
  <c r="AS60" i="9"/>
  <c r="AR60" i="9"/>
  <c r="AQ60" i="9"/>
  <c r="AP60" i="9"/>
  <c r="AO60" i="9"/>
  <c r="AN60" i="9"/>
  <c r="AM60" i="9"/>
  <c r="AL60" i="9"/>
  <c r="AK60" i="9"/>
  <c r="AJ60" i="9"/>
  <c r="AI60" i="9"/>
  <c r="AH60" i="9"/>
  <c r="AG60" i="9"/>
  <c r="AF60" i="9"/>
  <c r="AE60" i="9"/>
  <c r="AD60" i="9"/>
  <c r="AC60" i="9"/>
  <c r="AB60" i="9"/>
  <c r="AA60" i="9"/>
  <c r="Z60" i="9"/>
  <c r="Y60" i="9"/>
  <c r="X60" i="9"/>
  <c r="W60" i="9"/>
  <c r="V60" i="9"/>
  <c r="U60" i="9"/>
  <c r="T60" i="9"/>
  <c r="S60" i="9"/>
  <c r="R60" i="9"/>
  <c r="Q60" i="9"/>
  <c r="P60" i="9"/>
  <c r="O60" i="9"/>
  <c r="N60" i="9"/>
  <c r="M60" i="9"/>
  <c r="L60" i="9"/>
  <c r="K60" i="9"/>
  <c r="J60" i="9"/>
  <c r="I60" i="9"/>
  <c r="H60" i="9"/>
  <c r="G60" i="9"/>
  <c r="F60" i="9"/>
  <c r="E60" i="9"/>
  <c r="D60" i="9"/>
  <c r="C60" i="9"/>
  <c r="B60" i="9"/>
  <c r="UB59" i="9"/>
  <c r="UA59" i="9"/>
  <c r="TZ59" i="9"/>
  <c r="TY59" i="9"/>
  <c r="TX59" i="9"/>
  <c r="TW59" i="9"/>
  <c r="TV59" i="9"/>
  <c r="TU59" i="9"/>
  <c r="TT59" i="9"/>
  <c r="TS59" i="9"/>
  <c r="TR59" i="9"/>
  <c r="TQ59" i="9"/>
  <c r="TP59" i="9"/>
  <c r="TO59" i="9"/>
  <c r="TN59" i="9"/>
  <c r="TM59" i="9"/>
  <c r="TL59" i="9"/>
  <c r="TK59" i="9"/>
  <c r="TJ59" i="9"/>
  <c r="TI59" i="9"/>
  <c r="TH59" i="9"/>
  <c r="TG59" i="9"/>
  <c r="TF59" i="9"/>
  <c r="TE59" i="9"/>
  <c r="TD59" i="9"/>
  <c r="TC59" i="9"/>
  <c r="TB59" i="9"/>
  <c r="TA59" i="9"/>
  <c r="SZ59" i="9"/>
  <c r="SY59" i="9"/>
  <c r="SX59" i="9"/>
  <c r="SW59" i="9"/>
  <c r="SV59" i="9"/>
  <c r="SU59" i="9"/>
  <c r="ST59" i="9"/>
  <c r="SS59" i="9"/>
  <c r="SR59" i="9"/>
  <c r="SQ59" i="9"/>
  <c r="SP59" i="9"/>
  <c r="SO59" i="9"/>
  <c r="SN59" i="9"/>
  <c r="SM59" i="9"/>
  <c r="SL59" i="9"/>
  <c r="SK59" i="9"/>
  <c r="SJ59" i="9"/>
  <c r="SI59" i="9"/>
  <c r="SH59" i="9"/>
  <c r="SG59" i="9"/>
  <c r="SF59" i="9"/>
  <c r="SE59" i="9"/>
  <c r="SD59" i="9"/>
  <c r="SC59" i="9"/>
  <c r="SB59" i="9"/>
  <c r="SA59" i="9"/>
  <c r="RZ59" i="9"/>
  <c r="RY59" i="9"/>
  <c r="RX59" i="9"/>
  <c r="RW59" i="9"/>
  <c r="RV59" i="9"/>
  <c r="RU59" i="9"/>
  <c r="RT59" i="9"/>
  <c r="RS59" i="9"/>
  <c r="RR59" i="9"/>
  <c r="RQ59" i="9"/>
  <c r="RP59" i="9"/>
  <c r="RO59" i="9"/>
  <c r="RN59" i="9"/>
  <c r="RM59" i="9"/>
  <c r="RL59" i="9"/>
  <c r="RK59" i="9"/>
  <c r="RJ59" i="9"/>
  <c r="RI59" i="9"/>
  <c r="RH59" i="9"/>
  <c r="RG59" i="9"/>
  <c r="RF59" i="9"/>
  <c r="RE59" i="9"/>
  <c r="RD59" i="9"/>
  <c r="RC59" i="9"/>
  <c r="RB59" i="9"/>
  <c r="RA59" i="9"/>
  <c r="QZ59" i="9"/>
  <c r="QY59" i="9"/>
  <c r="QX59" i="9"/>
  <c r="QW59" i="9"/>
  <c r="QV59" i="9"/>
  <c r="QU59" i="9"/>
  <c r="QT59" i="9"/>
  <c r="QS59" i="9"/>
  <c r="QR59" i="9"/>
  <c r="QQ59" i="9"/>
  <c r="QP59" i="9"/>
  <c r="QO59" i="9"/>
  <c r="QN59" i="9"/>
  <c r="QM59" i="9"/>
  <c r="QL59" i="9"/>
  <c r="QK59" i="9"/>
  <c r="QJ59" i="9"/>
  <c r="QI59" i="9"/>
  <c r="QH59" i="9"/>
  <c r="QG59" i="9"/>
  <c r="QF59" i="9"/>
  <c r="QE59" i="9"/>
  <c r="QD59" i="9"/>
  <c r="QC59" i="9"/>
  <c r="QB59" i="9"/>
  <c r="QA59" i="9"/>
  <c r="PZ59" i="9"/>
  <c r="PY59" i="9"/>
  <c r="PX59" i="9"/>
  <c r="PW59" i="9"/>
  <c r="PV59" i="9"/>
  <c r="PU59" i="9"/>
  <c r="PT59" i="9"/>
  <c r="PS59" i="9"/>
  <c r="PR59" i="9"/>
  <c r="PQ59" i="9"/>
  <c r="PP59" i="9"/>
  <c r="PO59" i="9"/>
  <c r="PN59" i="9"/>
  <c r="PM59" i="9"/>
  <c r="PL59" i="9"/>
  <c r="PK59" i="9"/>
  <c r="PJ59" i="9"/>
  <c r="PI59" i="9"/>
  <c r="PH59" i="9"/>
  <c r="PG59" i="9"/>
  <c r="PF59" i="9"/>
  <c r="PE59" i="9"/>
  <c r="PD59" i="9"/>
  <c r="PC59" i="9"/>
  <c r="PB59" i="9"/>
  <c r="PA59" i="9"/>
  <c r="OZ59" i="9"/>
  <c r="OY59" i="9"/>
  <c r="OX59" i="9"/>
  <c r="OW59" i="9"/>
  <c r="OV59" i="9"/>
  <c r="OU59" i="9"/>
  <c r="OT59" i="9"/>
  <c r="OS59" i="9"/>
  <c r="OR59" i="9"/>
  <c r="OQ59" i="9"/>
  <c r="OP59" i="9"/>
  <c r="OO59" i="9"/>
  <c r="ON59" i="9"/>
  <c r="OM59" i="9"/>
  <c r="OL59" i="9"/>
  <c r="OK59" i="9"/>
  <c r="OJ59" i="9"/>
  <c r="OI59" i="9"/>
  <c r="OH59" i="9"/>
  <c r="OG59" i="9"/>
  <c r="OF59" i="9"/>
  <c r="OE59" i="9"/>
  <c r="OD59" i="9"/>
  <c r="OC59" i="9"/>
  <c r="OB59" i="9"/>
  <c r="OA59" i="9"/>
  <c r="NZ59" i="9"/>
  <c r="NY59" i="9"/>
  <c r="NX59" i="9"/>
  <c r="NW59" i="9"/>
  <c r="NV59" i="9"/>
  <c r="NU59" i="9"/>
  <c r="NT59" i="9"/>
  <c r="NS59" i="9"/>
  <c r="NR59" i="9"/>
  <c r="NQ59" i="9"/>
  <c r="NP59" i="9"/>
  <c r="NO59" i="9"/>
  <c r="NN59" i="9"/>
  <c r="NM59" i="9"/>
  <c r="NL59" i="9"/>
  <c r="NK59" i="9"/>
  <c r="NJ59" i="9"/>
  <c r="NI59" i="9"/>
  <c r="NH59" i="9"/>
  <c r="NG59" i="9"/>
  <c r="NF59" i="9"/>
  <c r="NE59" i="9"/>
  <c r="ND59" i="9"/>
  <c r="NC59" i="9"/>
  <c r="NB59" i="9"/>
  <c r="NA59" i="9"/>
  <c r="MZ59" i="9"/>
  <c r="MY59" i="9"/>
  <c r="MX59" i="9"/>
  <c r="MW59" i="9"/>
  <c r="MV59" i="9"/>
  <c r="MU59" i="9"/>
  <c r="MT59" i="9"/>
  <c r="MS59" i="9"/>
  <c r="MR59" i="9"/>
  <c r="MQ59" i="9"/>
  <c r="MP59" i="9"/>
  <c r="MO59" i="9"/>
  <c r="MN59" i="9"/>
  <c r="MM59" i="9"/>
  <c r="ML59" i="9"/>
  <c r="MK59" i="9"/>
  <c r="MJ59" i="9"/>
  <c r="MI59" i="9"/>
  <c r="MH59" i="9"/>
  <c r="MG59" i="9"/>
  <c r="MF59" i="9"/>
  <c r="ME59" i="9"/>
  <c r="MD59" i="9"/>
  <c r="MC59" i="9"/>
  <c r="MB59" i="9"/>
  <c r="MA59" i="9"/>
  <c r="LZ59" i="9"/>
  <c r="LY59" i="9"/>
  <c r="LX59" i="9"/>
  <c r="LW59" i="9"/>
  <c r="LV59" i="9"/>
  <c r="LU59" i="9"/>
  <c r="LT59" i="9"/>
  <c r="LS59" i="9"/>
  <c r="LR59" i="9"/>
  <c r="LQ59" i="9"/>
  <c r="LP59" i="9"/>
  <c r="LO59" i="9"/>
  <c r="LN59" i="9"/>
  <c r="LM59" i="9"/>
  <c r="LL59" i="9"/>
  <c r="LK59" i="9"/>
  <c r="LJ59" i="9"/>
  <c r="LI59" i="9"/>
  <c r="LH59" i="9"/>
  <c r="LG59" i="9"/>
  <c r="LF59" i="9"/>
  <c r="LE59" i="9"/>
  <c r="LD59" i="9"/>
  <c r="LC59" i="9"/>
  <c r="LB59" i="9"/>
  <c r="LA59" i="9"/>
  <c r="KZ59" i="9"/>
  <c r="KY59" i="9"/>
  <c r="KX59" i="9"/>
  <c r="KW59" i="9"/>
  <c r="KV59" i="9"/>
  <c r="KU59" i="9"/>
  <c r="KT59" i="9"/>
  <c r="KS59" i="9"/>
  <c r="KR59" i="9"/>
  <c r="KQ59" i="9"/>
  <c r="KP59" i="9"/>
  <c r="KO59" i="9"/>
  <c r="KN59" i="9"/>
  <c r="KM59" i="9"/>
  <c r="KL59" i="9"/>
  <c r="KK59" i="9"/>
  <c r="KJ59" i="9"/>
  <c r="KI59" i="9"/>
  <c r="KH59" i="9"/>
  <c r="KG59" i="9"/>
  <c r="KF59" i="9"/>
  <c r="KE59" i="9"/>
  <c r="KD59" i="9"/>
  <c r="KC59" i="9"/>
  <c r="KB59" i="9"/>
  <c r="KA59" i="9"/>
  <c r="JZ59" i="9"/>
  <c r="JY59" i="9"/>
  <c r="JX59" i="9"/>
  <c r="JW59" i="9"/>
  <c r="JV59" i="9"/>
  <c r="JU59" i="9"/>
  <c r="JT59" i="9"/>
  <c r="JS59" i="9"/>
  <c r="JR59" i="9"/>
  <c r="JQ59" i="9"/>
  <c r="JP59" i="9"/>
  <c r="JO59" i="9"/>
  <c r="JN59" i="9"/>
  <c r="JM59" i="9"/>
  <c r="JL59" i="9"/>
  <c r="JK59" i="9"/>
  <c r="JJ59" i="9"/>
  <c r="JI59" i="9"/>
  <c r="JH59" i="9"/>
  <c r="JG59" i="9"/>
  <c r="JF59" i="9"/>
  <c r="JE59" i="9"/>
  <c r="JD59" i="9"/>
  <c r="JC59" i="9"/>
  <c r="JB59" i="9"/>
  <c r="JA59" i="9"/>
  <c r="IZ59" i="9"/>
  <c r="IY59" i="9"/>
  <c r="IX59" i="9"/>
  <c r="IW59" i="9"/>
  <c r="IV59" i="9"/>
  <c r="IU59" i="9"/>
  <c r="IT59" i="9"/>
  <c r="IS59" i="9"/>
  <c r="IR59" i="9"/>
  <c r="IQ59" i="9"/>
  <c r="IP59" i="9"/>
  <c r="IO59" i="9"/>
  <c r="IN59" i="9"/>
  <c r="IM59" i="9"/>
  <c r="IL59" i="9"/>
  <c r="IK59" i="9"/>
  <c r="IJ59" i="9"/>
  <c r="II59" i="9"/>
  <c r="IH59" i="9"/>
  <c r="IG59" i="9"/>
  <c r="IF59" i="9"/>
  <c r="IE59" i="9"/>
  <c r="ID59" i="9"/>
  <c r="IC59" i="9"/>
  <c r="IB59" i="9"/>
  <c r="IA59" i="9"/>
  <c r="HZ59" i="9"/>
  <c r="HY59" i="9"/>
  <c r="HX59" i="9"/>
  <c r="HW59" i="9"/>
  <c r="HV59" i="9"/>
  <c r="HU59" i="9"/>
  <c r="HT59" i="9"/>
  <c r="HS59" i="9"/>
  <c r="HR59" i="9"/>
  <c r="HQ59" i="9"/>
  <c r="HP59" i="9"/>
  <c r="HO59" i="9"/>
  <c r="HN59" i="9"/>
  <c r="HM59" i="9"/>
  <c r="HL59" i="9"/>
  <c r="HK59" i="9"/>
  <c r="HJ59" i="9"/>
  <c r="HI59" i="9"/>
  <c r="HH59" i="9"/>
  <c r="HG59" i="9"/>
  <c r="HF59" i="9"/>
  <c r="HE59" i="9"/>
  <c r="HD59" i="9"/>
  <c r="HC59" i="9"/>
  <c r="HB59" i="9"/>
  <c r="HA59" i="9"/>
  <c r="GZ59" i="9"/>
  <c r="GY59" i="9"/>
  <c r="GX59" i="9"/>
  <c r="GW59" i="9"/>
  <c r="GV59" i="9"/>
  <c r="GU59" i="9"/>
  <c r="GT59" i="9"/>
  <c r="GS59" i="9"/>
  <c r="GR59" i="9"/>
  <c r="GQ59" i="9"/>
  <c r="GP59" i="9"/>
  <c r="GO59" i="9"/>
  <c r="GN59" i="9"/>
  <c r="GM59" i="9"/>
  <c r="GL59" i="9"/>
  <c r="GK59" i="9"/>
  <c r="GJ59" i="9"/>
  <c r="GI59" i="9"/>
  <c r="GH59" i="9"/>
  <c r="GG59" i="9"/>
  <c r="GF59" i="9"/>
  <c r="GE59" i="9"/>
  <c r="GD59" i="9"/>
  <c r="GC59" i="9"/>
  <c r="GB59" i="9"/>
  <c r="GA59" i="9"/>
  <c r="FZ59" i="9"/>
  <c r="FY59" i="9"/>
  <c r="FX59" i="9"/>
  <c r="FW59" i="9"/>
  <c r="FV59" i="9"/>
  <c r="FU59" i="9"/>
  <c r="FT59" i="9"/>
  <c r="FS59" i="9"/>
  <c r="FR59" i="9"/>
  <c r="FQ59" i="9"/>
  <c r="FP59" i="9"/>
  <c r="FO59" i="9"/>
  <c r="FN59" i="9"/>
  <c r="FM59" i="9"/>
  <c r="FL59" i="9"/>
  <c r="FK59" i="9"/>
  <c r="FJ59" i="9"/>
  <c r="FI59" i="9"/>
  <c r="FH59" i="9"/>
  <c r="FG59" i="9"/>
  <c r="FF59" i="9"/>
  <c r="FE59" i="9"/>
  <c r="FD59" i="9"/>
  <c r="FC59" i="9"/>
  <c r="FB59" i="9"/>
  <c r="FA59" i="9"/>
  <c r="EZ59" i="9"/>
  <c r="EY59" i="9"/>
  <c r="EX59" i="9"/>
  <c r="EW59" i="9"/>
  <c r="EV59" i="9"/>
  <c r="EU59" i="9"/>
  <c r="ET59" i="9"/>
  <c r="ES59" i="9"/>
  <c r="ER59" i="9"/>
  <c r="EQ59" i="9"/>
  <c r="EP59" i="9"/>
  <c r="EO59" i="9"/>
  <c r="EN59" i="9"/>
  <c r="EM59" i="9"/>
  <c r="EL59" i="9"/>
  <c r="EK59" i="9"/>
  <c r="EJ59" i="9"/>
  <c r="EI59" i="9"/>
  <c r="EH59" i="9"/>
  <c r="EG59" i="9"/>
  <c r="EF59" i="9"/>
  <c r="EE59" i="9"/>
  <c r="ED59" i="9"/>
  <c r="EC59" i="9"/>
  <c r="EB59" i="9"/>
  <c r="EA59" i="9"/>
  <c r="DZ59" i="9"/>
  <c r="DY59" i="9"/>
  <c r="DX59" i="9"/>
  <c r="DW59" i="9"/>
  <c r="DV59" i="9"/>
  <c r="DU59" i="9"/>
  <c r="DT59" i="9"/>
  <c r="DS59" i="9"/>
  <c r="DR59" i="9"/>
  <c r="DQ59" i="9"/>
  <c r="DP59" i="9"/>
  <c r="DO59" i="9"/>
  <c r="DN59" i="9"/>
  <c r="DM59" i="9"/>
  <c r="DL59" i="9"/>
  <c r="DK59" i="9"/>
  <c r="DJ59" i="9"/>
  <c r="DI59" i="9"/>
  <c r="DH59" i="9"/>
  <c r="DG59" i="9"/>
  <c r="DF59" i="9"/>
  <c r="DE59" i="9"/>
  <c r="DD59" i="9"/>
  <c r="DC59" i="9"/>
  <c r="DB59" i="9"/>
  <c r="DA59" i="9"/>
  <c r="CZ59" i="9"/>
  <c r="CY59" i="9"/>
  <c r="CX59" i="9"/>
  <c r="CW59" i="9"/>
  <c r="CV59" i="9"/>
  <c r="CU59" i="9"/>
  <c r="CT59" i="9"/>
  <c r="CS59" i="9"/>
  <c r="CR59" i="9"/>
  <c r="CQ59" i="9"/>
  <c r="CP59" i="9"/>
  <c r="CO59" i="9"/>
  <c r="CN59" i="9"/>
  <c r="CM59" i="9"/>
  <c r="CL59" i="9"/>
  <c r="CK59" i="9"/>
  <c r="CJ59" i="9"/>
  <c r="CI59" i="9"/>
  <c r="CH59" i="9"/>
  <c r="CG59" i="9"/>
  <c r="CF59" i="9"/>
  <c r="CE59" i="9"/>
  <c r="CD59" i="9"/>
  <c r="CC59" i="9"/>
  <c r="CB59" i="9"/>
  <c r="CA59" i="9"/>
  <c r="BZ59" i="9"/>
  <c r="BY59" i="9"/>
  <c r="BX59" i="9"/>
  <c r="BW59" i="9"/>
  <c r="BV59" i="9"/>
  <c r="BU59" i="9"/>
  <c r="BT59" i="9"/>
  <c r="BS59" i="9"/>
  <c r="BR59" i="9"/>
  <c r="BQ59" i="9"/>
  <c r="BP59" i="9"/>
  <c r="BO59" i="9"/>
  <c r="BN59" i="9"/>
  <c r="BM59" i="9"/>
  <c r="BL59" i="9"/>
  <c r="BK59" i="9"/>
  <c r="BJ59" i="9"/>
  <c r="BI59" i="9"/>
  <c r="BH59" i="9"/>
  <c r="BG59" i="9"/>
  <c r="BF59" i="9"/>
  <c r="BE59" i="9"/>
  <c r="BD59" i="9"/>
  <c r="BC59" i="9"/>
  <c r="BB59" i="9"/>
  <c r="BA59" i="9"/>
  <c r="AZ59" i="9"/>
  <c r="AY59" i="9"/>
  <c r="AX59" i="9"/>
  <c r="AW59" i="9"/>
  <c r="AV59" i="9"/>
  <c r="AU59" i="9"/>
  <c r="AT59" i="9"/>
  <c r="AS59" i="9"/>
  <c r="AR59" i="9"/>
  <c r="AQ59" i="9"/>
  <c r="AP59" i="9"/>
  <c r="AO59" i="9"/>
  <c r="AN59" i="9"/>
  <c r="AM59" i="9"/>
  <c r="AL59" i="9"/>
  <c r="AK59" i="9"/>
  <c r="AJ59" i="9"/>
  <c r="AI59" i="9"/>
  <c r="AH59" i="9"/>
  <c r="AG59" i="9"/>
  <c r="AF59" i="9"/>
  <c r="AE59" i="9"/>
  <c r="AD59" i="9"/>
  <c r="AC59" i="9"/>
  <c r="AB59" i="9"/>
  <c r="AA59" i="9"/>
  <c r="Z59" i="9"/>
  <c r="Y59" i="9"/>
  <c r="X59" i="9"/>
  <c r="W59" i="9"/>
  <c r="V59" i="9"/>
  <c r="U59" i="9"/>
  <c r="T59" i="9"/>
  <c r="S59" i="9"/>
  <c r="R59" i="9"/>
  <c r="Q59" i="9"/>
  <c r="P59" i="9"/>
  <c r="O59" i="9"/>
  <c r="N59" i="9"/>
  <c r="M59" i="9"/>
  <c r="L59" i="9"/>
  <c r="K59" i="9"/>
  <c r="J59" i="9"/>
  <c r="I59" i="9"/>
  <c r="H59" i="9"/>
  <c r="G59" i="9"/>
  <c r="F59" i="9"/>
  <c r="E59" i="9"/>
  <c r="D59" i="9"/>
  <c r="C59" i="9"/>
  <c r="B59" i="9"/>
  <c r="UB58" i="9"/>
  <c r="UA58" i="9"/>
  <c r="TZ58" i="9"/>
  <c r="TY58" i="9"/>
  <c r="TX58" i="9"/>
  <c r="TW58" i="9"/>
  <c r="TV58" i="9"/>
  <c r="TU58" i="9"/>
  <c r="TT58" i="9"/>
  <c r="TS58" i="9"/>
  <c r="TR58" i="9"/>
  <c r="TQ58" i="9"/>
  <c r="TP58" i="9"/>
  <c r="TO58" i="9"/>
  <c r="TN58" i="9"/>
  <c r="TM58" i="9"/>
  <c r="TL58" i="9"/>
  <c r="TK58" i="9"/>
  <c r="TJ58" i="9"/>
  <c r="TI58" i="9"/>
  <c r="TH58" i="9"/>
  <c r="TG58" i="9"/>
  <c r="TF58" i="9"/>
  <c r="TE58" i="9"/>
  <c r="TD58" i="9"/>
  <c r="TC58" i="9"/>
  <c r="TB58" i="9"/>
  <c r="TA58" i="9"/>
  <c r="SZ58" i="9"/>
  <c r="SY58" i="9"/>
  <c r="SX58" i="9"/>
  <c r="SW58" i="9"/>
  <c r="SV58" i="9"/>
  <c r="SU58" i="9"/>
  <c r="ST58" i="9"/>
  <c r="SS58" i="9"/>
  <c r="SR58" i="9"/>
  <c r="SQ58" i="9"/>
  <c r="SP58" i="9"/>
  <c r="SO58" i="9"/>
  <c r="SN58" i="9"/>
  <c r="SM58" i="9"/>
  <c r="SL58" i="9"/>
  <c r="SK58" i="9"/>
  <c r="SJ58" i="9"/>
  <c r="SI58" i="9"/>
  <c r="SH58" i="9"/>
  <c r="SG58" i="9"/>
  <c r="SF58" i="9"/>
  <c r="SE58" i="9"/>
  <c r="SD58" i="9"/>
  <c r="SC58" i="9"/>
  <c r="SB58" i="9"/>
  <c r="SA58" i="9"/>
  <c r="RZ58" i="9"/>
  <c r="RY58" i="9"/>
  <c r="RX58" i="9"/>
  <c r="RW58" i="9"/>
  <c r="RV58" i="9"/>
  <c r="RU58" i="9"/>
  <c r="RT58" i="9"/>
  <c r="RS58" i="9"/>
  <c r="RR58" i="9"/>
  <c r="RQ58" i="9"/>
  <c r="RP58" i="9"/>
  <c r="RO58" i="9"/>
  <c r="RN58" i="9"/>
  <c r="RM58" i="9"/>
  <c r="RL58" i="9"/>
  <c r="RK58" i="9"/>
  <c r="RJ58" i="9"/>
  <c r="RI58" i="9"/>
  <c r="RH58" i="9"/>
  <c r="RG58" i="9"/>
  <c r="RF58" i="9"/>
  <c r="RE58" i="9"/>
  <c r="RD58" i="9"/>
  <c r="RC58" i="9"/>
  <c r="RB58" i="9"/>
  <c r="RA58" i="9"/>
  <c r="QZ58" i="9"/>
  <c r="QY58" i="9"/>
  <c r="QX58" i="9"/>
  <c r="QW58" i="9"/>
  <c r="QV58" i="9"/>
  <c r="QU58" i="9"/>
  <c r="QT58" i="9"/>
  <c r="QS58" i="9"/>
  <c r="QR58" i="9"/>
  <c r="QQ58" i="9"/>
  <c r="QP58" i="9"/>
  <c r="QO58" i="9"/>
  <c r="QN58" i="9"/>
  <c r="QM58" i="9"/>
  <c r="QL58" i="9"/>
  <c r="QK58" i="9"/>
  <c r="QJ58" i="9"/>
  <c r="QI58" i="9"/>
  <c r="QH58" i="9"/>
  <c r="QG58" i="9"/>
  <c r="QF58" i="9"/>
  <c r="QE58" i="9"/>
  <c r="QD58" i="9"/>
  <c r="QC58" i="9"/>
  <c r="QB58" i="9"/>
  <c r="QA58" i="9"/>
  <c r="PZ58" i="9"/>
  <c r="PY58" i="9"/>
  <c r="PX58" i="9"/>
  <c r="PW58" i="9"/>
  <c r="PV58" i="9"/>
  <c r="PU58" i="9"/>
  <c r="PT58" i="9"/>
  <c r="PS58" i="9"/>
  <c r="PR58" i="9"/>
  <c r="PQ58" i="9"/>
  <c r="PP58" i="9"/>
  <c r="PO58" i="9"/>
  <c r="PN58" i="9"/>
  <c r="PM58" i="9"/>
  <c r="PL58" i="9"/>
  <c r="PK58" i="9"/>
  <c r="PJ58" i="9"/>
  <c r="PI58" i="9"/>
  <c r="PH58" i="9"/>
  <c r="PG58" i="9"/>
  <c r="PF58" i="9"/>
  <c r="PE58" i="9"/>
  <c r="PD58" i="9"/>
  <c r="PC58" i="9"/>
  <c r="PB58" i="9"/>
  <c r="PA58" i="9"/>
  <c r="OZ58" i="9"/>
  <c r="OY58" i="9"/>
  <c r="OX58" i="9"/>
  <c r="OW58" i="9"/>
  <c r="OV58" i="9"/>
  <c r="OU58" i="9"/>
  <c r="OT58" i="9"/>
  <c r="OS58" i="9"/>
  <c r="OR58" i="9"/>
  <c r="OQ58" i="9"/>
  <c r="OP58" i="9"/>
  <c r="OO58" i="9"/>
  <c r="ON58" i="9"/>
  <c r="OM58" i="9"/>
  <c r="OL58" i="9"/>
  <c r="OK58" i="9"/>
  <c r="OJ58" i="9"/>
  <c r="OI58" i="9"/>
  <c r="OH58" i="9"/>
  <c r="OG58" i="9"/>
  <c r="OF58" i="9"/>
  <c r="OE58" i="9"/>
  <c r="OD58" i="9"/>
  <c r="OC58" i="9"/>
  <c r="OB58" i="9"/>
  <c r="OA58" i="9"/>
  <c r="NZ58" i="9"/>
  <c r="NY58" i="9"/>
  <c r="NX58" i="9"/>
  <c r="NW58" i="9"/>
  <c r="NV58" i="9"/>
  <c r="NU58" i="9"/>
  <c r="NT58" i="9"/>
  <c r="NS58" i="9"/>
  <c r="NR58" i="9"/>
  <c r="NQ58" i="9"/>
  <c r="NP58" i="9"/>
  <c r="NO58" i="9"/>
  <c r="NN58" i="9"/>
  <c r="NM58" i="9"/>
  <c r="NL58" i="9"/>
  <c r="NK58" i="9"/>
  <c r="NJ58" i="9"/>
  <c r="NI58" i="9"/>
  <c r="NH58" i="9"/>
  <c r="NG58" i="9"/>
  <c r="NF58" i="9"/>
  <c r="NE58" i="9"/>
  <c r="ND58" i="9"/>
  <c r="NC58" i="9"/>
  <c r="NB58" i="9"/>
  <c r="NA58" i="9"/>
  <c r="MZ58" i="9"/>
  <c r="MY58" i="9"/>
  <c r="MX58" i="9"/>
  <c r="MW58" i="9"/>
  <c r="MV58" i="9"/>
  <c r="MU58" i="9"/>
  <c r="MT58" i="9"/>
  <c r="MS58" i="9"/>
  <c r="MR58" i="9"/>
  <c r="MQ58" i="9"/>
  <c r="MP58" i="9"/>
  <c r="MO58" i="9"/>
  <c r="MN58" i="9"/>
  <c r="MM58" i="9"/>
  <c r="ML58" i="9"/>
  <c r="MK58" i="9"/>
  <c r="MJ58" i="9"/>
  <c r="MI58" i="9"/>
  <c r="MH58" i="9"/>
  <c r="MG58" i="9"/>
  <c r="MF58" i="9"/>
  <c r="ME58" i="9"/>
  <c r="MD58" i="9"/>
  <c r="MC58" i="9"/>
  <c r="MB58" i="9"/>
  <c r="MA58" i="9"/>
  <c r="LZ58" i="9"/>
  <c r="LY58" i="9"/>
  <c r="LX58" i="9"/>
  <c r="LW58" i="9"/>
  <c r="LV58" i="9"/>
  <c r="LU58" i="9"/>
  <c r="LT58" i="9"/>
  <c r="LS58" i="9"/>
  <c r="LR58" i="9"/>
  <c r="LQ58" i="9"/>
  <c r="LP58" i="9"/>
  <c r="LO58" i="9"/>
  <c r="LN58" i="9"/>
  <c r="LM58" i="9"/>
  <c r="LL58" i="9"/>
  <c r="LK58" i="9"/>
  <c r="LJ58" i="9"/>
  <c r="LI58" i="9"/>
  <c r="LH58" i="9"/>
  <c r="LG58" i="9"/>
  <c r="LF58" i="9"/>
  <c r="LE58" i="9"/>
  <c r="LD58" i="9"/>
  <c r="LC58" i="9"/>
  <c r="LB58" i="9"/>
  <c r="LA58" i="9"/>
  <c r="KZ58" i="9"/>
  <c r="KY58" i="9"/>
  <c r="KX58" i="9"/>
  <c r="KW58" i="9"/>
  <c r="KV58" i="9"/>
  <c r="KU58" i="9"/>
  <c r="KT58" i="9"/>
  <c r="KS58" i="9"/>
  <c r="KR58" i="9"/>
  <c r="KQ58" i="9"/>
  <c r="KP58" i="9"/>
  <c r="KO58" i="9"/>
  <c r="KN58" i="9"/>
  <c r="KM58" i="9"/>
  <c r="KL58" i="9"/>
  <c r="KK58" i="9"/>
  <c r="KJ58" i="9"/>
  <c r="KI58" i="9"/>
  <c r="KH58" i="9"/>
  <c r="KG58" i="9"/>
  <c r="KF58" i="9"/>
  <c r="KE58" i="9"/>
  <c r="KD58" i="9"/>
  <c r="KC58" i="9"/>
  <c r="KB58" i="9"/>
  <c r="KA58" i="9"/>
  <c r="JZ58" i="9"/>
  <c r="JY58" i="9"/>
  <c r="JX58" i="9"/>
  <c r="JW58" i="9"/>
  <c r="JV58" i="9"/>
  <c r="JU58" i="9"/>
  <c r="JT58" i="9"/>
  <c r="JS58" i="9"/>
  <c r="JR58" i="9"/>
  <c r="JQ58" i="9"/>
  <c r="JP58" i="9"/>
  <c r="JO58" i="9"/>
  <c r="JN58" i="9"/>
  <c r="JM58" i="9"/>
  <c r="JL58" i="9"/>
  <c r="JK58" i="9"/>
  <c r="JJ58" i="9"/>
  <c r="JI58" i="9"/>
  <c r="JH58" i="9"/>
  <c r="JG58" i="9"/>
  <c r="JF58" i="9"/>
  <c r="JE58" i="9"/>
  <c r="JD58" i="9"/>
  <c r="JC58" i="9"/>
  <c r="JB58" i="9"/>
  <c r="JA58" i="9"/>
  <c r="IZ58" i="9"/>
  <c r="IY58" i="9"/>
  <c r="IX58" i="9"/>
  <c r="IW58" i="9"/>
  <c r="IV58" i="9"/>
  <c r="IU58" i="9"/>
  <c r="IT58" i="9"/>
  <c r="IS58" i="9"/>
  <c r="IR58" i="9"/>
  <c r="IQ58" i="9"/>
  <c r="IP58" i="9"/>
  <c r="IO58" i="9"/>
  <c r="IN58" i="9"/>
  <c r="IM58" i="9"/>
  <c r="IL58" i="9"/>
  <c r="IK58" i="9"/>
  <c r="IJ58" i="9"/>
  <c r="II58" i="9"/>
  <c r="IH58" i="9"/>
  <c r="IG58" i="9"/>
  <c r="IF58" i="9"/>
  <c r="IE58" i="9"/>
  <c r="ID58" i="9"/>
  <c r="IC58" i="9"/>
  <c r="IB58" i="9"/>
  <c r="IA58" i="9"/>
  <c r="HZ58" i="9"/>
  <c r="HY58" i="9"/>
  <c r="HX58" i="9"/>
  <c r="HW58" i="9"/>
  <c r="HV58" i="9"/>
  <c r="HU58" i="9"/>
  <c r="HT58" i="9"/>
  <c r="HS58" i="9"/>
  <c r="HR58" i="9"/>
  <c r="HQ58" i="9"/>
  <c r="HP58" i="9"/>
  <c r="HO58" i="9"/>
  <c r="HN58" i="9"/>
  <c r="HM58" i="9"/>
  <c r="HL58" i="9"/>
  <c r="HK58" i="9"/>
  <c r="HJ58" i="9"/>
  <c r="HI58" i="9"/>
  <c r="HH58" i="9"/>
  <c r="HG58" i="9"/>
  <c r="HF58" i="9"/>
  <c r="HE58" i="9"/>
  <c r="HD58" i="9"/>
  <c r="HC58" i="9"/>
  <c r="HB58" i="9"/>
  <c r="HA58" i="9"/>
  <c r="GZ58" i="9"/>
  <c r="GY58" i="9"/>
  <c r="GX58" i="9"/>
  <c r="GW58" i="9"/>
  <c r="GV58" i="9"/>
  <c r="GU58" i="9"/>
  <c r="GT58" i="9"/>
  <c r="GS58" i="9"/>
  <c r="GR58" i="9"/>
  <c r="GQ58" i="9"/>
  <c r="GP58" i="9"/>
  <c r="GO58" i="9"/>
  <c r="GN58" i="9"/>
  <c r="GM58" i="9"/>
  <c r="GL58" i="9"/>
  <c r="GK58" i="9"/>
  <c r="GJ58" i="9"/>
  <c r="GI58" i="9"/>
  <c r="GH58" i="9"/>
  <c r="GG58" i="9"/>
  <c r="GF58" i="9"/>
  <c r="GE58" i="9"/>
  <c r="GD58" i="9"/>
  <c r="GC58" i="9"/>
  <c r="GB58" i="9"/>
  <c r="GA58" i="9"/>
  <c r="FZ58" i="9"/>
  <c r="FY58" i="9"/>
  <c r="FX58" i="9"/>
  <c r="FW58" i="9"/>
  <c r="FV58" i="9"/>
  <c r="FU58" i="9"/>
  <c r="FT58" i="9"/>
  <c r="FS58" i="9"/>
  <c r="FR58" i="9"/>
  <c r="FQ58" i="9"/>
  <c r="FP58" i="9"/>
  <c r="FO58" i="9"/>
  <c r="FN58" i="9"/>
  <c r="FM58" i="9"/>
  <c r="FL58" i="9"/>
  <c r="FK58" i="9"/>
  <c r="FJ58" i="9"/>
  <c r="FI58" i="9"/>
  <c r="FH58" i="9"/>
  <c r="FG58" i="9"/>
  <c r="FF58" i="9"/>
  <c r="FE58" i="9"/>
  <c r="FD58" i="9"/>
  <c r="FC58" i="9"/>
  <c r="FB58" i="9"/>
  <c r="FA58" i="9"/>
  <c r="EZ58" i="9"/>
  <c r="EY58" i="9"/>
  <c r="EX58" i="9"/>
  <c r="EW58" i="9"/>
  <c r="EV58" i="9"/>
  <c r="EU58" i="9"/>
  <c r="ET58" i="9"/>
  <c r="ES58" i="9"/>
  <c r="ER58" i="9"/>
  <c r="EQ58" i="9"/>
  <c r="EP58" i="9"/>
  <c r="EO58" i="9"/>
  <c r="EN58" i="9"/>
  <c r="EM58" i="9"/>
  <c r="EL58" i="9"/>
  <c r="EK58" i="9"/>
  <c r="EJ58" i="9"/>
  <c r="EI58" i="9"/>
  <c r="EH58" i="9"/>
  <c r="EG58" i="9"/>
  <c r="EF58" i="9"/>
  <c r="EE58" i="9"/>
  <c r="ED58" i="9"/>
  <c r="EC58" i="9"/>
  <c r="EB58" i="9"/>
  <c r="EA58" i="9"/>
  <c r="DZ58" i="9"/>
  <c r="DY58" i="9"/>
  <c r="DX58" i="9"/>
  <c r="DW58" i="9"/>
  <c r="DV58" i="9"/>
  <c r="DU58" i="9"/>
  <c r="DT58" i="9"/>
  <c r="DS58" i="9"/>
  <c r="DR58" i="9"/>
  <c r="DQ58" i="9"/>
  <c r="DP58" i="9"/>
  <c r="DO58" i="9"/>
  <c r="DN58" i="9"/>
  <c r="DM58" i="9"/>
  <c r="DL58" i="9"/>
  <c r="DK58" i="9"/>
  <c r="DJ58" i="9"/>
  <c r="DI58" i="9"/>
  <c r="DH58" i="9"/>
  <c r="DG58" i="9"/>
  <c r="DF58" i="9"/>
  <c r="DE58" i="9"/>
  <c r="DD58" i="9"/>
  <c r="DC58" i="9"/>
  <c r="DB58" i="9"/>
  <c r="DA58" i="9"/>
  <c r="CZ58" i="9"/>
  <c r="CY58" i="9"/>
  <c r="CX58" i="9"/>
  <c r="CW58" i="9"/>
  <c r="CV58" i="9"/>
  <c r="CU58" i="9"/>
  <c r="CT58" i="9"/>
  <c r="CS58" i="9"/>
  <c r="CR58" i="9"/>
  <c r="CQ58" i="9"/>
  <c r="CP58" i="9"/>
  <c r="CO58" i="9"/>
  <c r="CN58" i="9"/>
  <c r="CM58" i="9"/>
  <c r="CL58" i="9"/>
  <c r="CK58" i="9"/>
  <c r="CJ58" i="9"/>
  <c r="CI58" i="9"/>
  <c r="CH58" i="9"/>
  <c r="CG58" i="9"/>
  <c r="CF58" i="9"/>
  <c r="CE58" i="9"/>
  <c r="CD58" i="9"/>
  <c r="CC58" i="9"/>
  <c r="CB58" i="9"/>
  <c r="CA58" i="9"/>
  <c r="BZ58" i="9"/>
  <c r="BY58" i="9"/>
  <c r="BX58" i="9"/>
  <c r="BW58" i="9"/>
  <c r="BV58" i="9"/>
  <c r="BU58" i="9"/>
  <c r="BT58" i="9"/>
  <c r="BS58" i="9"/>
  <c r="BR58" i="9"/>
  <c r="BQ58" i="9"/>
  <c r="BP58" i="9"/>
  <c r="BO58" i="9"/>
  <c r="BN58" i="9"/>
  <c r="BM58" i="9"/>
  <c r="BL58" i="9"/>
  <c r="BK58" i="9"/>
  <c r="BJ58" i="9"/>
  <c r="BI58" i="9"/>
  <c r="BH58" i="9"/>
  <c r="BG58" i="9"/>
  <c r="BF58" i="9"/>
  <c r="BE58" i="9"/>
  <c r="BD58" i="9"/>
  <c r="BC58" i="9"/>
  <c r="BB58" i="9"/>
  <c r="BA58" i="9"/>
  <c r="AZ58" i="9"/>
  <c r="AY58" i="9"/>
  <c r="AX58" i="9"/>
  <c r="AW58" i="9"/>
  <c r="AV58" i="9"/>
  <c r="AU58" i="9"/>
  <c r="AT58" i="9"/>
  <c r="AS58" i="9"/>
  <c r="AR58" i="9"/>
  <c r="AQ58" i="9"/>
  <c r="AP58" i="9"/>
  <c r="AO58" i="9"/>
  <c r="AN58" i="9"/>
  <c r="AM58" i="9"/>
  <c r="AL58" i="9"/>
  <c r="AK58" i="9"/>
  <c r="AJ58" i="9"/>
  <c r="AI58" i="9"/>
  <c r="AH58" i="9"/>
  <c r="AG58" i="9"/>
  <c r="AF58" i="9"/>
  <c r="AE58" i="9"/>
  <c r="AD58" i="9"/>
  <c r="AC58" i="9"/>
  <c r="AB58" i="9"/>
  <c r="AA58" i="9"/>
  <c r="Z58" i="9"/>
  <c r="Y58" i="9"/>
  <c r="X58" i="9"/>
  <c r="W58" i="9"/>
  <c r="V58" i="9"/>
  <c r="U58" i="9"/>
  <c r="T58" i="9"/>
  <c r="S58" i="9"/>
  <c r="R58" i="9"/>
  <c r="Q58" i="9"/>
  <c r="P58" i="9"/>
  <c r="O58" i="9"/>
  <c r="N58" i="9"/>
  <c r="M58" i="9"/>
  <c r="L58" i="9"/>
  <c r="K58" i="9"/>
  <c r="J58" i="9"/>
  <c r="I58" i="9"/>
  <c r="H58" i="9"/>
  <c r="G58" i="9"/>
  <c r="F58" i="9"/>
  <c r="E58" i="9"/>
  <c r="D58" i="9"/>
  <c r="C58" i="9"/>
  <c r="B58" i="9"/>
  <c r="UB57" i="9"/>
  <c r="UA57" i="9"/>
  <c r="TZ57" i="9"/>
  <c r="TY57" i="9"/>
  <c r="TX57" i="9"/>
  <c r="TW57" i="9"/>
  <c r="TV57" i="9"/>
  <c r="TU57" i="9"/>
  <c r="TT57" i="9"/>
  <c r="TS57" i="9"/>
  <c r="TR57" i="9"/>
  <c r="TQ57" i="9"/>
  <c r="TP57" i="9"/>
  <c r="TO57" i="9"/>
  <c r="TN57" i="9"/>
  <c r="TM57" i="9"/>
  <c r="TL57" i="9"/>
  <c r="TK57" i="9"/>
  <c r="TJ57" i="9"/>
  <c r="TI57" i="9"/>
  <c r="TH57" i="9"/>
  <c r="TG57" i="9"/>
  <c r="TF57" i="9"/>
  <c r="TE57" i="9"/>
  <c r="TD57" i="9"/>
  <c r="TC57" i="9"/>
  <c r="TB57" i="9"/>
  <c r="TA57" i="9"/>
  <c r="SZ57" i="9"/>
  <c r="SY57" i="9"/>
  <c r="SX57" i="9"/>
  <c r="SW57" i="9"/>
  <c r="SV57" i="9"/>
  <c r="SU57" i="9"/>
  <c r="ST57" i="9"/>
  <c r="SS57" i="9"/>
  <c r="SR57" i="9"/>
  <c r="SQ57" i="9"/>
  <c r="SP57" i="9"/>
  <c r="SO57" i="9"/>
  <c r="SN57" i="9"/>
  <c r="SM57" i="9"/>
  <c r="SL57" i="9"/>
  <c r="SK57" i="9"/>
  <c r="SJ57" i="9"/>
  <c r="SI57" i="9"/>
  <c r="SH57" i="9"/>
  <c r="SG57" i="9"/>
  <c r="SF57" i="9"/>
  <c r="SE57" i="9"/>
  <c r="SD57" i="9"/>
  <c r="SC57" i="9"/>
  <c r="SB57" i="9"/>
  <c r="SA57" i="9"/>
  <c r="RZ57" i="9"/>
  <c r="RY57" i="9"/>
  <c r="RX57" i="9"/>
  <c r="RW57" i="9"/>
  <c r="RV57" i="9"/>
  <c r="RU57" i="9"/>
  <c r="RT57" i="9"/>
  <c r="RS57" i="9"/>
  <c r="RR57" i="9"/>
  <c r="RQ57" i="9"/>
  <c r="RP57" i="9"/>
  <c r="RO57" i="9"/>
  <c r="RN57" i="9"/>
  <c r="RM57" i="9"/>
  <c r="RL57" i="9"/>
  <c r="RK57" i="9"/>
  <c r="RJ57" i="9"/>
  <c r="RI57" i="9"/>
  <c r="RH57" i="9"/>
  <c r="RG57" i="9"/>
  <c r="RF57" i="9"/>
  <c r="RE57" i="9"/>
  <c r="RD57" i="9"/>
  <c r="RC57" i="9"/>
  <c r="RB57" i="9"/>
  <c r="RA57" i="9"/>
  <c r="QZ57" i="9"/>
  <c r="QY57" i="9"/>
  <c r="QX57" i="9"/>
  <c r="QW57" i="9"/>
  <c r="QV57" i="9"/>
  <c r="QU57" i="9"/>
  <c r="QT57" i="9"/>
  <c r="QS57" i="9"/>
  <c r="QR57" i="9"/>
  <c r="QQ57" i="9"/>
  <c r="QP57" i="9"/>
  <c r="QO57" i="9"/>
  <c r="QN57" i="9"/>
  <c r="QM57" i="9"/>
  <c r="QL57" i="9"/>
  <c r="QK57" i="9"/>
  <c r="QJ57" i="9"/>
  <c r="QI57" i="9"/>
  <c r="QH57" i="9"/>
  <c r="QG57" i="9"/>
  <c r="QF57" i="9"/>
  <c r="QE57" i="9"/>
  <c r="QD57" i="9"/>
  <c r="QC57" i="9"/>
  <c r="QB57" i="9"/>
  <c r="QA57" i="9"/>
  <c r="PZ57" i="9"/>
  <c r="PY57" i="9"/>
  <c r="PX57" i="9"/>
  <c r="PW57" i="9"/>
  <c r="PV57" i="9"/>
  <c r="PU57" i="9"/>
  <c r="PT57" i="9"/>
  <c r="PS57" i="9"/>
  <c r="PR57" i="9"/>
  <c r="PQ57" i="9"/>
  <c r="PP57" i="9"/>
  <c r="PO57" i="9"/>
  <c r="PN57" i="9"/>
  <c r="PM57" i="9"/>
  <c r="PL57" i="9"/>
  <c r="PK57" i="9"/>
  <c r="PJ57" i="9"/>
  <c r="PI57" i="9"/>
  <c r="PH57" i="9"/>
  <c r="PG57" i="9"/>
  <c r="PF57" i="9"/>
  <c r="PE57" i="9"/>
  <c r="PD57" i="9"/>
  <c r="PC57" i="9"/>
  <c r="PB57" i="9"/>
  <c r="PA57" i="9"/>
  <c r="OZ57" i="9"/>
  <c r="OY57" i="9"/>
  <c r="OX57" i="9"/>
  <c r="OW57" i="9"/>
  <c r="OV57" i="9"/>
  <c r="OU57" i="9"/>
  <c r="OT57" i="9"/>
  <c r="OS57" i="9"/>
  <c r="OR57" i="9"/>
  <c r="OQ57" i="9"/>
  <c r="OP57" i="9"/>
  <c r="OO57" i="9"/>
  <c r="ON57" i="9"/>
  <c r="OM57" i="9"/>
  <c r="OL57" i="9"/>
  <c r="OK57" i="9"/>
  <c r="OJ57" i="9"/>
  <c r="OI57" i="9"/>
  <c r="OH57" i="9"/>
  <c r="OG57" i="9"/>
  <c r="OF57" i="9"/>
  <c r="OE57" i="9"/>
  <c r="OD57" i="9"/>
  <c r="OC57" i="9"/>
  <c r="OB57" i="9"/>
  <c r="OA57" i="9"/>
  <c r="NZ57" i="9"/>
  <c r="NY57" i="9"/>
  <c r="NX57" i="9"/>
  <c r="NW57" i="9"/>
  <c r="NV57" i="9"/>
  <c r="NU57" i="9"/>
  <c r="NT57" i="9"/>
  <c r="NS57" i="9"/>
  <c r="NR57" i="9"/>
  <c r="NQ57" i="9"/>
  <c r="NP57" i="9"/>
  <c r="NO57" i="9"/>
  <c r="NN57" i="9"/>
  <c r="NM57" i="9"/>
  <c r="NL57" i="9"/>
  <c r="NK57" i="9"/>
  <c r="NJ57" i="9"/>
  <c r="NI57" i="9"/>
  <c r="NH57" i="9"/>
  <c r="NG57" i="9"/>
  <c r="NF57" i="9"/>
  <c r="NE57" i="9"/>
  <c r="ND57" i="9"/>
  <c r="NC57" i="9"/>
  <c r="NB57" i="9"/>
  <c r="NA57" i="9"/>
  <c r="MZ57" i="9"/>
  <c r="MY57" i="9"/>
  <c r="MX57" i="9"/>
  <c r="MW57" i="9"/>
  <c r="MV57" i="9"/>
  <c r="MU57" i="9"/>
  <c r="MT57" i="9"/>
  <c r="MS57" i="9"/>
  <c r="MR57" i="9"/>
  <c r="MQ57" i="9"/>
  <c r="MP57" i="9"/>
  <c r="MO57" i="9"/>
  <c r="MN57" i="9"/>
  <c r="MM57" i="9"/>
  <c r="ML57" i="9"/>
  <c r="MK57" i="9"/>
  <c r="MJ57" i="9"/>
  <c r="MI57" i="9"/>
  <c r="MH57" i="9"/>
  <c r="MG57" i="9"/>
  <c r="MF57" i="9"/>
  <c r="ME57" i="9"/>
  <c r="MD57" i="9"/>
  <c r="MC57" i="9"/>
  <c r="MB57" i="9"/>
  <c r="MA57" i="9"/>
  <c r="LZ57" i="9"/>
  <c r="LY57" i="9"/>
  <c r="LX57" i="9"/>
  <c r="LW57" i="9"/>
  <c r="LV57" i="9"/>
  <c r="LU57" i="9"/>
  <c r="LT57" i="9"/>
  <c r="LS57" i="9"/>
  <c r="LR57" i="9"/>
  <c r="LQ57" i="9"/>
  <c r="LP57" i="9"/>
  <c r="LO57" i="9"/>
  <c r="LN57" i="9"/>
  <c r="LM57" i="9"/>
  <c r="LL57" i="9"/>
  <c r="LK57" i="9"/>
  <c r="LJ57" i="9"/>
  <c r="LI57" i="9"/>
  <c r="LH57" i="9"/>
  <c r="LG57" i="9"/>
  <c r="LF57" i="9"/>
  <c r="LE57" i="9"/>
  <c r="LD57" i="9"/>
  <c r="LC57" i="9"/>
  <c r="LB57" i="9"/>
  <c r="LA57" i="9"/>
  <c r="KZ57" i="9"/>
  <c r="KY57" i="9"/>
  <c r="KX57" i="9"/>
  <c r="KW57" i="9"/>
  <c r="KV57" i="9"/>
  <c r="KU57" i="9"/>
  <c r="KT57" i="9"/>
  <c r="KS57" i="9"/>
  <c r="KR57" i="9"/>
  <c r="KQ57" i="9"/>
  <c r="KP57" i="9"/>
  <c r="KO57" i="9"/>
  <c r="KN57" i="9"/>
  <c r="KM57" i="9"/>
  <c r="KL57" i="9"/>
  <c r="KK57" i="9"/>
  <c r="KJ57" i="9"/>
  <c r="KI57" i="9"/>
  <c r="KH57" i="9"/>
  <c r="KG57" i="9"/>
  <c r="KF57" i="9"/>
  <c r="KE57" i="9"/>
  <c r="KD57" i="9"/>
  <c r="KC57" i="9"/>
  <c r="KB57" i="9"/>
  <c r="KA57" i="9"/>
  <c r="JZ57" i="9"/>
  <c r="JY57" i="9"/>
  <c r="JX57" i="9"/>
  <c r="JW57" i="9"/>
  <c r="JV57" i="9"/>
  <c r="JU57" i="9"/>
  <c r="JT57" i="9"/>
  <c r="JS57" i="9"/>
  <c r="JR57" i="9"/>
  <c r="JQ57" i="9"/>
  <c r="JP57" i="9"/>
  <c r="JO57" i="9"/>
  <c r="JN57" i="9"/>
  <c r="JM57" i="9"/>
  <c r="JL57" i="9"/>
  <c r="JK57" i="9"/>
  <c r="JJ57" i="9"/>
  <c r="JI57" i="9"/>
  <c r="JH57" i="9"/>
  <c r="JG57" i="9"/>
  <c r="JF57" i="9"/>
  <c r="JE57" i="9"/>
  <c r="JD57" i="9"/>
  <c r="JC57" i="9"/>
  <c r="JB57" i="9"/>
  <c r="JA57" i="9"/>
  <c r="IZ57" i="9"/>
  <c r="IY57" i="9"/>
  <c r="IX57" i="9"/>
  <c r="IW57" i="9"/>
  <c r="IV57" i="9"/>
  <c r="IU57" i="9"/>
  <c r="IT57" i="9"/>
  <c r="IS57" i="9"/>
  <c r="IR57" i="9"/>
  <c r="IQ57" i="9"/>
  <c r="IP57" i="9"/>
  <c r="IO57" i="9"/>
  <c r="IN57" i="9"/>
  <c r="IM57" i="9"/>
  <c r="IL57" i="9"/>
  <c r="IK57" i="9"/>
  <c r="IJ57" i="9"/>
  <c r="II57" i="9"/>
  <c r="IH57" i="9"/>
  <c r="IG57" i="9"/>
  <c r="IF57" i="9"/>
  <c r="IE57" i="9"/>
  <c r="ID57" i="9"/>
  <c r="IC57" i="9"/>
  <c r="IB57" i="9"/>
  <c r="IA57" i="9"/>
  <c r="HZ57" i="9"/>
  <c r="HY57" i="9"/>
  <c r="HX57" i="9"/>
  <c r="HW57" i="9"/>
  <c r="HV57" i="9"/>
  <c r="HU57" i="9"/>
  <c r="HT57" i="9"/>
  <c r="HS57" i="9"/>
  <c r="HR57" i="9"/>
  <c r="HQ57" i="9"/>
  <c r="HP57" i="9"/>
  <c r="HO57" i="9"/>
  <c r="HN57" i="9"/>
  <c r="HM57" i="9"/>
  <c r="HL57" i="9"/>
  <c r="HK57" i="9"/>
  <c r="HJ57" i="9"/>
  <c r="HI57" i="9"/>
  <c r="HH57" i="9"/>
  <c r="HG57" i="9"/>
  <c r="HF57" i="9"/>
  <c r="HE57" i="9"/>
  <c r="HD57" i="9"/>
  <c r="HC57" i="9"/>
  <c r="HB57" i="9"/>
  <c r="HA57" i="9"/>
  <c r="GZ57" i="9"/>
  <c r="GY57" i="9"/>
  <c r="GX57" i="9"/>
  <c r="GW57" i="9"/>
  <c r="GV57" i="9"/>
  <c r="GU57" i="9"/>
  <c r="GT57" i="9"/>
  <c r="GS57" i="9"/>
  <c r="GR57" i="9"/>
  <c r="GQ57" i="9"/>
  <c r="GP57" i="9"/>
  <c r="GO57" i="9"/>
  <c r="GN57" i="9"/>
  <c r="GM57" i="9"/>
  <c r="GL57" i="9"/>
  <c r="GK57" i="9"/>
  <c r="GJ57" i="9"/>
  <c r="GI57" i="9"/>
  <c r="GH57" i="9"/>
  <c r="GG57" i="9"/>
  <c r="GF57" i="9"/>
  <c r="GE57" i="9"/>
  <c r="GD57" i="9"/>
  <c r="GC57" i="9"/>
  <c r="GB57" i="9"/>
  <c r="GA57" i="9"/>
  <c r="FZ57" i="9"/>
  <c r="FY57" i="9"/>
  <c r="FX57" i="9"/>
  <c r="FW57" i="9"/>
  <c r="FV57" i="9"/>
  <c r="FU57" i="9"/>
  <c r="FT57" i="9"/>
  <c r="FS57" i="9"/>
  <c r="FR57" i="9"/>
  <c r="FQ57" i="9"/>
  <c r="FP57" i="9"/>
  <c r="FO57" i="9"/>
  <c r="FN57" i="9"/>
  <c r="FM57" i="9"/>
  <c r="FL57" i="9"/>
  <c r="FK57" i="9"/>
  <c r="FJ57" i="9"/>
  <c r="FI57" i="9"/>
  <c r="FH57" i="9"/>
  <c r="FG57" i="9"/>
  <c r="FF57" i="9"/>
  <c r="FE57" i="9"/>
  <c r="FD57" i="9"/>
  <c r="FC57" i="9"/>
  <c r="FB57" i="9"/>
  <c r="FA57" i="9"/>
  <c r="EZ57" i="9"/>
  <c r="EY57" i="9"/>
  <c r="EX57" i="9"/>
  <c r="EW57" i="9"/>
  <c r="EV57" i="9"/>
  <c r="EU57" i="9"/>
  <c r="ET57" i="9"/>
  <c r="ES57" i="9"/>
  <c r="ER57" i="9"/>
  <c r="EQ57" i="9"/>
  <c r="EP57" i="9"/>
  <c r="EO57" i="9"/>
  <c r="EN57" i="9"/>
  <c r="EM57" i="9"/>
  <c r="EL57" i="9"/>
  <c r="EK57" i="9"/>
  <c r="EJ57" i="9"/>
  <c r="EI57" i="9"/>
  <c r="EH57" i="9"/>
  <c r="EG57" i="9"/>
  <c r="EF57" i="9"/>
  <c r="EE57" i="9"/>
  <c r="ED57" i="9"/>
  <c r="EC57" i="9"/>
  <c r="EB57" i="9"/>
  <c r="EA57" i="9"/>
  <c r="DZ57" i="9"/>
  <c r="DY57" i="9"/>
  <c r="DX57" i="9"/>
  <c r="DW57" i="9"/>
  <c r="DV57" i="9"/>
  <c r="DU57" i="9"/>
  <c r="DT57" i="9"/>
  <c r="DS57" i="9"/>
  <c r="DR57" i="9"/>
  <c r="DQ57" i="9"/>
  <c r="DP57" i="9"/>
  <c r="DO57" i="9"/>
  <c r="DN57" i="9"/>
  <c r="DM57" i="9"/>
  <c r="DL57" i="9"/>
  <c r="DK57" i="9"/>
  <c r="DJ57" i="9"/>
  <c r="DI57" i="9"/>
  <c r="DH57" i="9"/>
  <c r="DG57" i="9"/>
  <c r="DF57" i="9"/>
  <c r="DE57" i="9"/>
  <c r="DD57" i="9"/>
  <c r="DC57" i="9"/>
  <c r="DB57" i="9"/>
  <c r="DA57" i="9"/>
  <c r="CZ57" i="9"/>
  <c r="CY57" i="9"/>
  <c r="CX57" i="9"/>
  <c r="CW57" i="9"/>
  <c r="CV57" i="9"/>
  <c r="CU57" i="9"/>
  <c r="CT57" i="9"/>
  <c r="CS57" i="9"/>
  <c r="CR57" i="9"/>
  <c r="CQ57" i="9"/>
  <c r="CP57" i="9"/>
  <c r="CO57" i="9"/>
  <c r="CN57" i="9"/>
  <c r="CM57" i="9"/>
  <c r="CL57" i="9"/>
  <c r="CK57" i="9"/>
  <c r="CJ57" i="9"/>
  <c r="CI57" i="9"/>
  <c r="CH57" i="9"/>
  <c r="CG57" i="9"/>
  <c r="CF57" i="9"/>
  <c r="CE57" i="9"/>
  <c r="CD57" i="9"/>
  <c r="CC57" i="9"/>
  <c r="CB57" i="9"/>
  <c r="CA57" i="9"/>
  <c r="BZ57" i="9"/>
  <c r="BY57" i="9"/>
  <c r="BX57" i="9"/>
  <c r="BW57" i="9"/>
  <c r="BV57" i="9"/>
  <c r="BU57" i="9"/>
  <c r="BT57" i="9"/>
  <c r="BS57" i="9"/>
  <c r="BR57" i="9"/>
  <c r="BQ57" i="9"/>
  <c r="BP57" i="9"/>
  <c r="BO57" i="9"/>
  <c r="BN57" i="9"/>
  <c r="BM57" i="9"/>
  <c r="BL57" i="9"/>
  <c r="BK57" i="9"/>
  <c r="BJ57" i="9"/>
  <c r="BI57" i="9"/>
  <c r="BH57" i="9"/>
  <c r="BG57" i="9"/>
  <c r="BF57" i="9"/>
  <c r="BE57" i="9"/>
  <c r="BD57" i="9"/>
  <c r="BC57" i="9"/>
  <c r="BB57" i="9"/>
  <c r="BA57" i="9"/>
  <c r="AZ57" i="9"/>
  <c r="AY57" i="9"/>
  <c r="AX57" i="9"/>
  <c r="AW57" i="9"/>
  <c r="AV57" i="9"/>
  <c r="AU57" i="9"/>
  <c r="AT57" i="9"/>
  <c r="AS57" i="9"/>
  <c r="AR57" i="9"/>
  <c r="AQ57" i="9"/>
  <c r="AP57" i="9"/>
  <c r="AO57" i="9"/>
  <c r="AN57" i="9"/>
  <c r="AM57" i="9"/>
  <c r="AL57" i="9"/>
  <c r="AK57" i="9"/>
  <c r="AJ57" i="9"/>
  <c r="AI57" i="9"/>
  <c r="AH57" i="9"/>
  <c r="AG57" i="9"/>
  <c r="AF57" i="9"/>
  <c r="AE57" i="9"/>
  <c r="AD57" i="9"/>
  <c r="AC57" i="9"/>
  <c r="AB57" i="9"/>
  <c r="AA57" i="9"/>
  <c r="Z57" i="9"/>
  <c r="Y57" i="9"/>
  <c r="X57" i="9"/>
  <c r="W57" i="9"/>
  <c r="V57" i="9"/>
  <c r="U57" i="9"/>
  <c r="T57" i="9"/>
  <c r="S57" i="9"/>
  <c r="R57" i="9"/>
  <c r="Q57" i="9"/>
  <c r="P57" i="9"/>
  <c r="O57" i="9"/>
  <c r="N57" i="9"/>
  <c r="M57" i="9"/>
  <c r="L57" i="9"/>
  <c r="K57" i="9"/>
  <c r="J57" i="9"/>
  <c r="I57" i="9"/>
  <c r="H57" i="9"/>
  <c r="G57" i="9"/>
  <c r="F57" i="9"/>
  <c r="E57" i="9"/>
  <c r="D57" i="9"/>
  <c r="C57" i="9"/>
  <c r="B57" i="9"/>
  <c r="UB56" i="9"/>
  <c r="UA56" i="9"/>
  <c r="TZ56" i="9"/>
  <c r="TY56" i="9"/>
  <c r="TX56" i="9"/>
  <c r="TW56" i="9"/>
  <c r="TV56" i="9"/>
  <c r="TU56" i="9"/>
  <c r="TT56" i="9"/>
  <c r="TS56" i="9"/>
  <c r="TR56" i="9"/>
  <c r="TQ56" i="9"/>
  <c r="TP56" i="9"/>
  <c r="TO56" i="9"/>
  <c r="TN56" i="9"/>
  <c r="TM56" i="9"/>
  <c r="TL56" i="9"/>
  <c r="TK56" i="9"/>
  <c r="TJ56" i="9"/>
  <c r="TI56" i="9"/>
  <c r="TH56" i="9"/>
  <c r="TG56" i="9"/>
  <c r="TF56" i="9"/>
  <c r="TE56" i="9"/>
  <c r="TD56" i="9"/>
  <c r="TC56" i="9"/>
  <c r="TB56" i="9"/>
  <c r="TA56" i="9"/>
  <c r="SZ56" i="9"/>
  <c r="SY56" i="9"/>
  <c r="SX56" i="9"/>
  <c r="SW56" i="9"/>
  <c r="SV56" i="9"/>
  <c r="SU56" i="9"/>
  <c r="ST56" i="9"/>
  <c r="SS56" i="9"/>
  <c r="SR56" i="9"/>
  <c r="SQ56" i="9"/>
  <c r="SP56" i="9"/>
  <c r="SO56" i="9"/>
  <c r="SN56" i="9"/>
  <c r="SM56" i="9"/>
  <c r="SL56" i="9"/>
  <c r="SK56" i="9"/>
  <c r="SJ56" i="9"/>
  <c r="SI56" i="9"/>
  <c r="SH56" i="9"/>
  <c r="SG56" i="9"/>
  <c r="SF56" i="9"/>
  <c r="SE56" i="9"/>
  <c r="SD56" i="9"/>
  <c r="SC56" i="9"/>
  <c r="SB56" i="9"/>
  <c r="SA56" i="9"/>
  <c r="RZ56" i="9"/>
  <c r="RY56" i="9"/>
  <c r="RX56" i="9"/>
  <c r="RW56" i="9"/>
  <c r="RV56" i="9"/>
  <c r="RU56" i="9"/>
  <c r="RT56" i="9"/>
  <c r="RS56" i="9"/>
  <c r="RR56" i="9"/>
  <c r="RQ56" i="9"/>
  <c r="RP56" i="9"/>
  <c r="RO56" i="9"/>
  <c r="RN56" i="9"/>
  <c r="RM56" i="9"/>
  <c r="RL56" i="9"/>
  <c r="RK56" i="9"/>
  <c r="RJ56" i="9"/>
  <c r="RI56" i="9"/>
  <c r="RH56" i="9"/>
  <c r="RG56" i="9"/>
  <c r="RF56" i="9"/>
  <c r="RE56" i="9"/>
  <c r="RD56" i="9"/>
  <c r="RC56" i="9"/>
  <c r="RB56" i="9"/>
  <c r="RA56" i="9"/>
  <c r="QZ56" i="9"/>
  <c r="QY56" i="9"/>
  <c r="QX56" i="9"/>
  <c r="QW56" i="9"/>
  <c r="QV56" i="9"/>
  <c r="QU56" i="9"/>
  <c r="QT56" i="9"/>
  <c r="QS56" i="9"/>
  <c r="QR56" i="9"/>
  <c r="QQ56" i="9"/>
  <c r="QP56" i="9"/>
  <c r="QO56" i="9"/>
  <c r="QN56" i="9"/>
  <c r="QM56" i="9"/>
  <c r="QL56" i="9"/>
  <c r="QK56" i="9"/>
  <c r="QJ56" i="9"/>
  <c r="QI56" i="9"/>
  <c r="QH56" i="9"/>
  <c r="QG56" i="9"/>
  <c r="QF56" i="9"/>
  <c r="QE56" i="9"/>
  <c r="QD56" i="9"/>
  <c r="QC56" i="9"/>
  <c r="QB56" i="9"/>
  <c r="QA56" i="9"/>
  <c r="PZ56" i="9"/>
  <c r="PY56" i="9"/>
  <c r="PX56" i="9"/>
  <c r="PW56" i="9"/>
  <c r="PV56" i="9"/>
  <c r="PU56" i="9"/>
  <c r="PT56" i="9"/>
  <c r="PS56" i="9"/>
  <c r="PR56" i="9"/>
  <c r="PQ56" i="9"/>
  <c r="PP56" i="9"/>
  <c r="PO56" i="9"/>
  <c r="PN56" i="9"/>
  <c r="PM56" i="9"/>
  <c r="PL56" i="9"/>
  <c r="PK56" i="9"/>
  <c r="PJ56" i="9"/>
  <c r="PI56" i="9"/>
  <c r="PH56" i="9"/>
  <c r="PG56" i="9"/>
  <c r="PF56" i="9"/>
  <c r="PE56" i="9"/>
  <c r="PD56" i="9"/>
  <c r="PC56" i="9"/>
  <c r="PB56" i="9"/>
  <c r="PA56" i="9"/>
  <c r="OZ56" i="9"/>
  <c r="OY56" i="9"/>
  <c r="OX56" i="9"/>
  <c r="OW56" i="9"/>
  <c r="OV56" i="9"/>
  <c r="OU56" i="9"/>
  <c r="OT56" i="9"/>
  <c r="OS56" i="9"/>
  <c r="OR56" i="9"/>
  <c r="OQ56" i="9"/>
  <c r="OP56" i="9"/>
  <c r="OO56" i="9"/>
  <c r="ON56" i="9"/>
  <c r="OM56" i="9"/>
  <c r="OL56" i="9"/>
  <c r="OK56" i="9"/>
  <c r="OJ56" i="9"/>
  <c r="OI56" i="9"/>
  <c r="OH56" i="9"/>
  <c r="OG56" i="9"/>
  <c r="OF56" i="9"/>
  <c r="OE56" i="9"/>
  <c r="OD56" i="9"/>
  <c r="OC56" i="9"/>
  <c r="OB56" i="9"/>
  <c r="OA56" i="9"/>
  <c r="NZ56" i="9"/>
  <c r="NY56" i="9"/>
  <c r="NX56" i="9"/>
  <c r="NW56" i="9"/>
  <c r="NV56" i="9"/>
  <c r="NU56" i="9"/>
  <c r="NT56" i="9"/>
  <c r="NS56" i="9"/>
  <c r="NR56" i="9"/>
  <c r="NQ56" i="9"/>
  <c r="NP56" i="9"/>
  <c r="NO56" i="9"/>
  <c r="NN56" i="9"/>
  <c r="NM56" i="9"/>
  <c r="NL56" i="9"/>
  <c r="NK56" i="9"/>
  <c r="NJ56" i="9"/>
  <c r="NI56" i="9"/>
  <c r="NH56" i="9"/>
  <c r="NG56" i="9"/>
  <c r="NF56" i="9"/>
  <c r="NE56" i="9"/>
  <c r="ND56" i="9"/>
  <c r="NC56" i="9"/>
  <c r="NB56" i="9"/>
  <c r="NA56" i="9"/>
  <c r="MZ56" i="9"/>
  <c r="MY56" i="9"/>
  <c r="MX56" i="9"/>
  <c r="MW56" i="9"/>
  <c r="MV56" i="9"/>
  <c r="MU56" i="9"/>
  <c r="MT56" i="9"/>
  <c r="MS56" i="9"/>
  <c r="MR56" i="9"/>
  <c r="MQ56" i="9"/>
  <c r="MP56" i="9"/>
  <c r="MO56" i="9"/>
  <c r="MN56" i="9"/>
  <c r="MM56" i="9"/>
  <c r="ML56" i="9"/>
  <c r="MK56" i="9"/>
  <c r="MJ56" i="9"/>
  <c r="MI56" i="9"/>
  <c r="MH56" i="9"/>
  <c r="MG56" i="9"/>
  <c r="MF56" i="9"/>
  <c r="ME56" i="9"/>
  <c r="MD56" i="9"/>
  <c r="MC56" i="9"/>
  <c r="MB56" i="9"/>
  <c r="MA56" i="9"/>
  <c r="LZ56" i="9"/>
  <c r="LY56" i="9"/>
  <c r="LX56" i="9"/>
  <c r="LW56" i="9"/>
  <c r="LV56" i="9"/>
  <c r="LU56" i="9"/>
  <c r="LT56" i="9"/>
  <c r="LS56" i="9"/>
  <c r="LR56" i="9"/>
  <c r="LQ56" i="9"/>
  <c r="LP56" i="9"/>
  <c r="LO56" i="9"/>
  <c r="LN56" i="9"/>
  <c r="LM56" i="9"/>
  <c r="LL56" i="9"/>
  <c r="LK56" i="9"/>
  <c r="LJ56" i="9"/>
  <c r="LI56" i="9"/>
  <c r="LH56" i="9"/>
  <c r="LG56" i="9"/>
  <c r="LF56" i="9"/>
  <c r="LE56" i="9"/>
  <c r="LD56" i="9"/>
  <c r="LC56" i="9"/>
  <c r="LB56" i="9"/>
  <c r="LA56" i="9"/>
  <c r="KZ56" i="9"/>
  <c r="KY56" i="9"/>
  <c r="KX56" i="9"/>
  <c r="KW56" i="9"/>
  <c r="KV56" i="9"/>
  <c r="KU56" i="9"/>
  <c r="KT56" i="9"/>
  <c r="KS56" i="9"/>
  <c r="KR56" i="9"/>
  <c r="KQ56" i="9"/>
  <c r="KP56" i="9"/>
  <c r="KO56" i="9"/>
  <c r="KN56" i="9"/>
  <c r="KM56" i="9"/>
  <c r="KL56" i="9"/>
  <c r="KK56" i="9"/>
  <c r="KJ56" i="9"/>
  <c r="KI56" i="9"/>
  <c r="KH56" i="9"/>
  <c r="KG56" i="9"/>
  <c r="KF56" i="9"/>
  <c r="KE56" i="9"/>
  <c r="KD56" i="9"/>
  <c r="KC56" i="9"/>
  <c r="KB56" i="9"/>
  <c r="KA56" i="9"/>
  <c r="JZ56" i="9"/>
  <c r="JY56" i="9"/>
  <c r="JX56" i="9"/>
  <c r="JW56" i="9"/>
  <c r="JV56" i="9"/>
  <c r="JU56" i="9"/>
  <c r="JT56" i="9"/>
  <c r="JS56" i="9"/>
  <c r="JR56" i="9"/>
  <c r="JQ56" i="9"/>
  <c r="JP56" i="9"/>
  <c r="JO56" i="9"/>
  <c r="JN56" i="9"/>
  <c r="JM56" i="9"/>
  <c r="JL56" i="9"/>
  <c r="JK56" i="9"/>
  <c r="JJ56" i="9"/>
  <c r="JI56" i="9"/>
  <c r="JH56" i="9"/>
  <c r="JG56" i="9"/>
  <c r="JF56" i="9"/>
  <c r="JE56" i="9"/>
  <c r="JD56" i="9"/>
  <c r="JC56" i="9"/>
  <c r="JB56" i="9"/>
  <c r="JA56" i="9"/>
  <c r="IZ56" i="9"/>
  <c r="IY56" i="9"/>
  <c r="IX56" i="9"/>
  <c r="IW56" i="9"/>
  <c r="IV56" i="9"/>
  <c r="IU56" i="9"/>
  <c r="IT56" i="9"/>
  <c r="IS56" i="9"/>
  <c r="IR56" i="9"/>
  <c r="IQ56" i="9"/>
  <c r="IP56" i="9"/>
  <c r="IO56" i="9"/>
  <c r="IN56" i="9"/>
  <c r="IM56" i="9"/>
  <c r="IL56" i="9"/>
  <c r="IK56" i="9"/>
  <c r="IJ56" i="9"/>
  <c r="II56" i="9"/>
  <c r="IH56" i="9"/>
  <c r="IG56" i="9"/>
  <c r="IF56" i="9"/>
  <c r="IE56" i="9"/>
  <c r="ID56" i="9"/>
  <c r="IC56" i="9"/>
  <c r="IB56" i="9"/>
  <c r="IA56" i="9"/>
  <c r="HZ56" i="9"/>
  <c r="HY56" i="9"/>
  <c r="HX56" i="9"/>
  <c r="HW56" i="9"/>
  <c r="HV56" i="9"/>
  <c r="HU56" i="9"/>
  <c r="HT56" i="9"/>
  <c r="HS56" i="9"/>
  <c r="HR56" i="9"/>
  <c r="HQ56" i="9"/>
  <c r="HP56" i="9"/>
  <c r="HO56" i="9"/>
  <c r="HN56" i="9"/>
  <c r="HM56" i="9"/>
  <c r="HL56" i="9"/>
  <c r="HK56" i="9"/>
  <c r="HJ56" i="9"/>
  <c r="HI56" i="9"/>
  <c r="HH56" i="9"/>
  <c r="HG56" i="9"/>
  <c r="HF56" i="9"/>
  <c r="HE56" i="9"/>
  <c r="HD56" i="9"/>
  <c r="HC56" i="9"/>
  <c r="HB56" i="9"/>
  <c r="HA56" i="9"/>
  <c r="GZ56" i="9"/>
  <c r="GY56" i="9"/>
  <c r="GX56" i="9"/>
  <c r="GW56" i="9"/>
  <c r="GV56" i="9"/>
  <c r="GU56" i="9"/>
  <c r="GT56" i="9"/>
  <c r="GS56" i="9"/>
  <c r="GR56" i="9"/>
  <c r="GQ56" i="9"/>
  <c r="GP56" i="9"/>
  <c r="GO56" i="9"/>
  <c r="GN56" i="9"/>
  <c r="GM56" i="9"/>
  <c r="GL56" i="9"/>
  <c r="GK56" i="9"/>
  <c r="GJ56" i="9"/>
  <c r="GI56" i="9"/>
  <c r="GH56" i="9"/>
  <c r="GG56" i="9"/>
  <c r="GF56" i="9"/>
  <c r="GE56" i="9"/>
  <c r="GD56" i="9"/>
  <c r="GC56" i="9"/>
  <c r="GB56" i="9"/>
  <c r="GA56" i="9"/>
  <c r="FZ56" i="9"/>
  <c r="FY56" i="9"/>
  <c r="FX56" i="9"/>
  <c r="FW56" i="9"/>
  <c r="FV56" i="9"/>
  <c r="FU56" i="9"/>
  <c r="FT56" i="9"/>
  <c r="FS56" i="9"/>
  <c r="FR56" i="9"/>
  <c r="FQ56" i="9"/>
  <c r="FP56" i="9"/>
  <c r="FO56" i="9"/>
  <c r="FN56" i="9"/>
  <c r="FM56" i="9"/>
  <c r="FL56" i="9"/>
  <c r="FK56" i="9"/>
  <c r="FJ56" i="9"/>
  <c r="FI56" i="9"/>
  <c r="FH56" i="9"/>
  <c r="FG56" i="9"/>
  <c r="FF56" i="9"/>
  <c r="FE56" i="9"/>
  <c r="FD56" i="9"/>
  <c r="FC56" i="9"/>
  <c r="FB56" i="9"/>
  <c r="FA56" i="9"/>
  <c r="EZ56" i="9"/>
  <c r="EY56" i="9"/>
  <c r="EX56" i="9"/>
  <c r="EW56" i="9"/>
  <c r="EV56" i="9"/>
  <c r="EU56" i="9"/>
  <c r="ET56" i="9"/>
  <c r="ES56" i="9"/>
  <c r="ER56" i="9"/>
  <c r="EQ56" i="9"/>
  <c r="EP56" i="9"/>
  <c r="EO56" i="9"/>
  <c r="EN56" i="9"/>
  <c r="EM56" i="9"/>
  <c r="EL56" i="9"/>
  <c r="EK56" i="9"/>
  <c r="EJ56" i="9"/>
  <c r="EI56" i="9"/>
  <c r="EH56" i="9"/>
  <c r="EG56" i="9"/>
  <c r="EF56" i="9"/>
  <c r="EE56" i="9"/>
  <c r="ED56" i="9"/>
  <c r="EC56" i="9"/>
  <c r="EB56" i="9"/>
  <c r="EA56" i="9"/>
  <c r="DZ56" i="9"/>
  <c r="DY56" i="9"/>
  <c r="DX56" i="9"/>
  <c r="DW56" i="9"/>
  <c r="DV56" i="9"/>
  <c r="DU56" i="9"/>
  <c r="DT56" i="9"/>
  <c r="DS56" i="9"/>
  <c r="DR56" i="9"/>
  <c r="DQ56" i="9"/>
  <c r="DP56" i="9"/>
  <c r="DO56" i="9"/>
  <c r="DN56" i="9"/>
  <c r="DM56" i="9"/>
  <c r="DL56" i="9"/>
  <c r="DK56" i="9"/>
  <c r="DJ56" i="9"/>
  <c r="DI56" i="9"/>
  <c r="DH56" i="9"/>
  <c r="DG56" i="9"/>
  <c r="DF56" i="9"/>
  <c r="DE56" i="9"/>
  <c r="DD56" i="9"/>
  <c r="DC56" i="9"/>
  <c r="DB56" i="9"/>
  <c r="DA56" i="9"/>
  <c r="CZ56" i="9"/>
  <c r="CY56" i="9"/>
  <c r="CX56" i="9"/>
  <c r="CW56" i="9"/>
  <c r="CV56" i="9"/>
  <c r="CU56" i="9"/>
  <c r="CT56" i="9"/>
  <c r="CS56" i="9"/>
  <c r="CR56" i="9"/>
  <c r="CQ56" i="9"/>
  <c r="CP56" i="9"/>
  <c r="CO56" i="9"/>
  <c r="CN56" i="9"/>
  <c r="CM56" i="9"/>
  <c r="CL56" i="9"/>
  <c r="CK56" i="9"/>
  <c r="CJ56" i="9"/>
  <c r="CI56" i="9"/>
  <c r="CH56" i="9"/>
  <c r="CG56" i="9"/>
  <c r="CF56" i="9"/>
  <c r="CE56" i="9"/>
  <c r="CD56" i="9"/>
  <c r="CC56" i="9"/>
  <c r="CB56" i="9"/>
  <c r="CA56" i="9"/>
  <c r="BZ56" i="9"/>
  <c r="BY56" i="9"/>
  <c r="BX56" i="9"/>
  <c r="BW56" i="9"/>
  <c r="BV56" i="9"/>
  <c r="BU56" i="9"/>
  <c r="BT56" i="9"/>
  <c r="BS56" i="9"/>
  <c r="BR56" i="9"/>
  <c r="BQ56" i="9"/>
  <c r="BP56" i="9"/>
  <c r="BO56" i="9"/>
  <c r="BN56" i="9"/>
  <c r="BM56" i="9"/>
  <c r="BL56" i="9"/>
  <c r="BK56" i="9"/>
  <c r="BJ56" i="9"/>
  <c r="BI56" i="9"/>
  <c r="BH56" i="9"/>
  <c r="BG56" i="9"/>
  <c r="BF56" i="9"/>
  <c r="BE56" i="9"/>
  <c r="BD56" i="9"/>
  <c r="BC56" i="9"/>
  <c r="BB56" i="9"/>
  <c r="BA56" i="9"/>
  <c r="AZ56" i="9"/>
  <c r="AY56" i="9"/>
  <c r="AX56" i="9"/>
  <c r="AW56" i="9"/>
  <c r="AV56" i="9"/>
  <c r="AU56" i="9"/>
  <c r="AT56" i="9"/>
  <c r="AS56" i="9"/>
  <c r="AR56" i="9"/>
  <c r="AQ56" i="9"/>
  <c r="AP56" i="9"/>
  <c r="AO56" i="9"/>
  <c r="AN56" i="9"/>
  <c r="AM56" i="9"/>
  <c r="AL56" i="9"/>
  <c r="AK56" i="9"/>
  <c r="AJ56" i="9"/>
  <c r="AI56" i="9"/>
  <c r="AH56" i="9"/>
  <c r="AG56" i="9"/>
  <c r="AF56" i="9"/>
  <c r="AE56" i="9"/>
  <c r="AD56" i="9"/>
  <c r="AC56" i="9"/>
  <c r="AB56" i="9"/>
  <c r="AA56" i="9"/>
  <c r="Z56" i="9"/>
  <c r="Y56" i="9"/>
  <c r="X56" i="9"/>
  <c r="W56" i="9"/>
  <c r="V56" i="9"/>
  <c r="U56" i="9"/>
  <c r="T56" i="9"/>
  <c r="S56" i="9"/>
  <c r="R56" i="9"/>
  <c r="Q56" i="9"/>
  <c r="P56" i="9"/>
  <c r="O56" i="9"/>
  <c r="N56" i="9"/>
  <c r="M56" i="9"/>
  <c r="L56" i="9"/>
  <c r="K56" i="9"/>
  <c r="J56" i="9"/>
  <c r="I56" i="9"/>
  <c r="H56" i="9"/>
  <c r="G56" i="9"/>
  <c r="F56" i="9"/>
  <c r="E56" i="9"/>
  <c r="D56" i="9"/>
  <c r="C56" i="9"/>
  <c r="B56" i="9"/>
  <c r="UB55" i="9"/>
  <c r="UA55" i="9"/>
  <c r="TZ55" i="9"/>
  <c r="TY55" i="9"/>
  <c r="TX55" i="9"/>
  <c r="TW55" i="9"/>
  <c r="TV55" i="9"/>
  <c r="TU55" i="9"/>
  <c r="TT55" i="9"/>
  <c r="TS55" i="9"/>
  <c r="TR55" i="9"/>
  <c r="TQ55" i="9"/>
  <c r="TP55" i="9"/>
  <c r="TO55" i="9"/>
  <c r="TN55" i="9"/>
  <c r="TM55" i="9"/>
  <c r="TL55" i="9"/>
  <c r="TK55" i="9"/>
  <c r="TJ55" i="9"/>
  <c r="TI55" i="9"/>
  <c r="TH55" i="9"/>
  <c r="TG55" i="9"/>
  <c r="TF55" i="9"/>
  <c r="TE55" i="9"/>
  <c r="TD55" i="9"/>
  <c r="TC55" i="9"/>
  <c r="TB55" i="9"/>
  <c r="TA55" i="9"/>
  <c r="SZ55" i="9"/>
  <c r="SY55" i="9"/>
  <c r="SX55" i="9"/>
  <c r="SW55" i="9"/>
  <c r="SV55" i="9"/>
  <c r="SU55" i="9"/>
  <c r="ST55" i="9"/>
  <c r="SS55" i="9"/>
  <c r="SR55" i="9"/>
  <c r="SQ55" i="9"/>
  <c r="SP55" i="9"/>
  <c r="SO55" i="9"/>
  <c r="SN55" i="9"/>
  <c r="SM55" i="9"/>
  <c r="SL55" i="9"/>
  <c r="SK55" i="9"/>
  <c r="SJ55" i="9"/>
  <c r="SI55" i="9"/>
  <c r="SH55" i="9"/>
  <c r="SG55" i="9"/>
  <c r="SF55" i="9"/>
  <c r="SE55" i="9"/>
  <c r="SD55" i="9"/>
  <c r="SC55" i="9"/>
  <c r="SB55" i="9"/>
  <c r="SA55" i="9"/>
  <c r="RZ55" i="9"/>
  <c r="RY55" i="9"/>
  <c r="RX55" i="9"/>
  <c r="RW55" i="9"/>
  <c r="RV55" i="9"/>
  <c r="RU55" i="9"/>
  <c r="RT55" i="9"/>
  <c r="RS55" i="9"/>
  <c r="RR55" i="9"/>
  <c r="RQ55" i="9"/>
  <c r="RP55" i="9"/>
  <c r="RO55" i="9"/>
  <c r="RN55" i="9"/>
  <c r="RM55" i="9"/>
  <c r="RL55" i="9"/>
  <c r="RK55" i="9"/>
  <c r="RJ55" i="9"/>
  <c r="RI55" i="9"/>
  <c r="RH55" i="9"/>
  <c r="RG55" i="9"/>
  <c r="RF55" i="9"/>
  <c r="RE55" i="9"/>
  <c r="RD55" i="9"/>
  <c r="RC55" i="9"/>
  <c r="RB55" i="9"/>
  <c r="RA55" i="9"/>
  <c r="QZ55" i="9"/>
  <c r="QY55" i="9"/>
  <c r="QX55" i="9"/>
  <c r="QW55" i="9"/>
  <c r="QV55" i="9"/>
  <c r="QU55" i="9"/>
  <c r="QT55" i="9"/>
  <c r="QS55" i="9"/>
  <c r="QR55" i="9"/>
  <c r="QQ55" i="9"/>
  <c r="QP55" i="9"/>
  <c r="QO55" i="9"/>
  <c r="QN55" i="9"/>
  <c r="QM55" i="9"/>
  <c r="QL55" i="9"/>
  <c r="QK55" i="9"/>
  <c r="QJ55" i="9"/>
  <c r="QI55" i="9"/>
  <c r="QH55" i="9"/>
  <c r="QG55" i="9"/>
  <c r="QF55" i="9"/>
  <c r="QE55" i="9"/>
  <c r="QD55" i="9"/>
  <c r="QC55" i="9"/>
  <c r="QB55" i="9"/>
  <c r="QA55" i="9"/>
  <c r="PZ55" i="9"/>
  <c r="PY55" i="9"/>
  <c r="PX55" i="9"/>
  <c r="PW55" i="9"/>
  <c r="PV55" i="9"/>
  <c r="PU55" i="9"/>
  <c r="PT55" i="9"/>
  <c r="PS55" i="9"/>
  <c r="PR55" i="9"/>
  <c r="PQ55" i="9"/>
  <c r="PP55" i="9"/>
  <c r="PO55" i="9"/>
  <c r="PN55" i="9"/>
  <c r="PM55" i="9"/>
  <c r="PL55" i="9"/>
  <c r="PK55" i="9"/>
  <c r="PJ55" i="9"/>
  <c r="PI55" i="9"/>
  <c r="PH55" i="9"/>
  <c r="PG55" i="9"/>
  <c r="PF55" i="9"/>
  <c r="PE55" i="9"/>
  <c r="PD55" i="9"/>
  <c r="PC55" i="9"/>
  <c r="PB55" i="9"/>
  <c r="PA55" i="9"/>
  <c r="OZ55" i="9"/>
  <c r="OY55" i="9"/>
  <c r="OX55" i="9"/>
  <c r="OW55" i="9"/>
  <c r="OV55" i="9"/>
  <c r="OU55" i="9"/>
  <c r="OT55" i="9"/>
  <c r="OS55" i="9"/>
  <c r="OR55" i="9"/>
  <c r="OQ55" i="9"/>
  <c r="OP55" i="9"/>
  <c r="OO55" i="9"/>
  <c r="ON55" i="9"/>
  <c r="OM55" i="9"/>
  <c r="OL55" i="9"/>
  <c r="OK55" i="9"/>
  <c r="OJ55" i="9"/>
  <c r="OI55" i="9"/>
  <c r="OH55" i="9"/>
  <c r="OG55" i="9"/>
  <c r="OF55" i="9"/>
  <c r="OE55" i="9"/>
  <c r="OD55" i="9"/>
  <c r="OC55" i="9"/>
  <c r="OB55" i="9"/>
  <c r="OA55" i="9"/>
  <c r="NZ55" i="9"/>
  <c r="NY55" i="9"/>
  <c r="NX55" i="9"/>
  <c r="NW55" i="9"/>
  <c r="NV55" i="9"/>
  <c r="NU55" i="9"/>
  <c r="NT55" i="9"/>
  <c r="NS55" i="9"/>
  <c r="NR55" i="9"/>
  <c r="NQ55" i="9"/>
  <c r="NP55" i="9"/>
  <c r="NO55" i="9"/>
  <c r="NN55" i="9"/>
  <c r="NM55" i="9"/>
  <c r="NL55" i="9"/>
  <c r="NK55" i="9"/>
  <c r="NJ55" i="9"/>
  <c r="NI55" i="9"/>
  <c r="NH55" i="9"/>
  <c r="NG55" i="9"/>
  <c r="NF55" i="9"/>
  <c r="NE55" i="9"/>
  <c r="ND55" i="9"/>
  <c r="NC55" i="9"/>
  <c r="NB55" i="9"/>
  <c r="NA55" i="9"/>
  <c r="MZ55" i="9"/>
  <c r="MY55" i="9"/>
  <c r="MX55" i="9"/>
  <c r="MW55" i="9"/>
  <c r="MV55" i="9"/>
  <c r="MU55" i="9"/>
  <c r="MT55" i="9"/>
  <c r="MS55" i="9"/>
  <c r="MR55" i="9"/>
  <c r="MQ55" i="9"/>
  <c r="MP55" i="9"/>
  <c r="MO55" i="9"/>
  <c r="MN55" i="9"/>
  <c r="MM55" i="9"/>
  <c r="ML55" i="9"/>
  <c r="MK55" i="9"/>
  <c r="MJ55" i="9"/>
  <c r="MI55" i="9"/>
  <c r="MH55" i="9"/>
  <c r="MG55" i="9"/>
  <c r="MF55" i="9"/>
  <c r="ME55" i="9"/>
  <c r="MD55" i="9"/>
  <c r="MC55" i="9"/>
  <c r="MB55" i="9"/>
  <c r="MA55" i="9"/>
  <c r="LZ55" i="9"/>
  <c r="LY55" i="9"/>
  <c r="LX55" i="9"/>
  <c r="LW55" i="9"/>
  <c r="LV55" i="9"/>
  <c r="LU55" i="9"/>
  <c r="LT55" i="9"/>
  <c r="LS55" i="9"/>
  <c r="LR55" i="9"/>
  <c r="LQ55" i="9"/>
  <c r="LP55" i="9"/>
  <c r="LO55" i="9"/>
  <c r="LN55" i="9"/>
  <c r="LM55" i="9"/>
  <c r="LL55" i="9"/>
  <c r="LK55" i="9"/>
  <c r="LJ55" i="9"/>
  <c r="LI55" i="9"/>
  <c r="LH55" i="9"/>
  <c r="LG55" i="9"/>
  <c r="LF55" i="9"/>
  <c r="LE55" i="9"/>
  <c r="LD55" i="9"/>
  <c r="LC55" i="9"/>
  <c r="LB55" i="9"/>
  <c r="LA55" i="9"/>
  <c r="KZ55" i="9"/>
  <c r="KY55" i="9"/>
  <c r="KX55" i="9"/>
  <c r="KW55" i="9"/>
  <c r="KV55" i="9"/>
  <c r="KU55" i="9"/>
  <c r="KT55" i="9"/>
  <c r="KS55" i="9"/>
  <c r="KR55" i="9"/>
  <c r="KQ55" i="9"/>
  <c r="KP55" i="9"/>
  <c r="KO55" i="9"/>
  <c r="KN55" i="9"/>
  <c r="KM55" i="9"/>
  <c r="KL55" i="9"/>
  <c r="KK55" i="9"/>
  <c r="KJ55" i="9"/>
  <c r="KI55" i="9"/>
  <c r="KH55" i="9"/>
  <c r="KG55" i="9"/>
  <c r="KF55" i="9"/>
  <c r="KE55" i="9"/>
  <c r="KD55" i="9"/>
  <c r="KC55" i="9"/>
  <c r="KB55" i="9"/>
  <c r="KA55" i="9"/>
  <c r="JZ55" i="9"/>
  <c r="JY55" i="9"/>
  <c r="JX55" i="9"/>
  <c r="JW55" i="9"/>
  <c r="JV55" i="9"/>
  <c r="JU55" i="9"/>
  <c r="JT55" i="9"/>
  <c r="JS55" i="9"/>
  <c r="JR55" i="9"/>
  <c r="JQ55" i="9"/>
  <c r="JP55" i="9"/>
  <c r="JO55" i="9"/>
  <c r="JN55" i="9"/>
  <c r="JM55" i="9"/>
  <c r="JL55" i="9"/>
  <c r="JK55" i="9"/>
  <c r="JJ55" i="9"/>
  <c r="JI55" i="9"/>
  <c r="JH55" i="9"/>
  <c r="JG55" i="9"/>
  <c r="JF55" i="9"/>
  <c r="JE55" i="9"/>
  <c r="JD55" i="9"/>
  <c r="JC55" i="9"/>
  <c r="JB55" i="9"/>
  <c r="JA55" i="9"/>
  <c r="IZ55" i="9"/>
  <c r="IY55" i="9"/>
  <c r="IX55" i="9"/>
  <c r="IW55" i="9"/>
  <c r="IV55" i="9"/>
  <c r="IU55" i="9"/>
  <c r="IT55" i="9"/>
  <c r="IS55" i="9"/>
  <c r="IR55" i="9"/>
  <c r="IQ55" i="9"/>
  <c r="IP55" i="9"/>
  <c r="IO55" i="9"/>
  <c r="IN55" i="9"/>
  <c r="IM55" i="9"/>
  <c r="IL55" i="9"/>
  <c r="IK55" i="9"/>
  <c r="IJ55" i="9"/>
  <c r="II55" i="9"/>
  <c r="IH55" i="9"/>
  <c r="IG55" i="9"/>
  <c r="IF55" i="9"/>
  <c r="IE55" i="9"/>
  <c r="ID55" i="9"/>
  <c r="IC55" i="9"/>
  <c r="IB55" i="9"/>
  <c r="IA55" i="9"/>
  <c r="HZ55" i="9"/>
  <c r="HY55" i="9"/>
  <c r="HX55" i="9"/>
  <c r="HW55" i="9"/>
  <c r="HV55" i="9"/>
  <c r="HU55" i="9"/>
  <c r="HT55" i="9"/>
  <c r="HS55" i="9"/>
  <c r="HR55" i="9"/>
  <c r="HQ55" i="9"/>
  <c r="HP55" i="9"/>
  <c r="HO55" i="9"/>
  <c r="HN55" i="9"/>
  <c r="HM55" i="9"/>
  <c r="HL55" i="9"/>
  <c r="HK55" i="9"/>
  <c r="HJ55" i="9"/>
  <c r="HI55" i="9"/>
  <c r="HH55" i="9"/>
  <c r="HG55" i="9"/>
  <c r="HF55" i="9"/>
  <c r="HE55" i="9"/>
  <c r="HD55" i="9"/>
  <c r="HC55" i="9"/>
  <c r="HB55" i="9"/>
  <c r="HA55" i="9"/>
  <c r="GZ55" i="9"/>
  <c r="GY55" i="9"/>
  <c r="GX55" i="9"/>
  <c r="GW55" i="9"/>
  <c r="GV55" i="9"/>
  <c r="GU55" i="9"/>
  <c r="GT55" i="9"/>
  <c r="GS55" i="9"/>
  <c r="GR55" i="9"/>
  <c r="GQ55" i="9"/>
  <c r="GP55" i="9"/>
  <c r="GO55" i="9"/>
  <c r="GN55" i="9"/>
  <c r="GM55" i="9"/>
  <c r="GL55" i="9"/>
  <c r="GK55" i="9"/>
  <c r="GJ55" i="9"/>
  <c r="GI55" i="9"/>
  <c r="GH55" i="9"/>
  <c r="GG55" i="9"/>
  <c r="GF55" i="9"/>
  <c r="GE55" i="9"/>
  <c r="GD55" i="9"/>
  <c r="GC55" i="9"/>
  <c r="GB55" i="9"/>
  <c r="GA55" i="9"/>
  <c r="FZ55" i="9"/>
  <c r="FY55" i="9"/>
  <c r="FX55" i="9"/>
  <c r="FW55" i="9"/>
  <c r="FV55" i="9"/>
  <c r="FU55" i="9"/>
  <c r="FT55" i="9"/>
  <c r="FS55" i="9"/>
  <c r="FR55" i="9"/>
  <c r="FQ55" i="9"/>
  <c r="FP55" i="9"/>
  <c r="FO55" i="9"/>
  <c r="FN55" i="9"/>
  <c r="FM55" i="9"/>
  <c r="FL55" i="9"/>
  <c r="FK55" i="9"/>
  <c r="FJ55" i="9"/>
  <c r="FI55" i="9"/>
  <c r="FH55" i="9"/>
  <c r="FG55" i="9"/>
  <c r="FF55" i="9"/>
  <c r="FE55" i="9"/>
  <c r="FD55" i="9"/>
  <c r="FC55" i="9"/>
  <c r="FB55" i="9"/>
  <c r="FA55" i="9"/>
  <c r="EZ55" i="9"/>
  <c r="EY55" i="9"/>
  <c r="EX55" i="9"/>
  <c r="EW55" i="9"/>
  <c r="EV55" i="9"/>
  <c r="EU55" i="9"/>
  <c r="ET55" i="9"/>
  <c r="ES55" i="9"/>
  <c r="ER55" i="9"/>
  <c r="EQ55" i="9"/>
  <c r="EP55" i="9"/>
  <c r="EO55" i="9"/>
  <c r="EN55" i="9"/>
  <c r="EM55" i="9"/>
  <c r="EL55" i="9"/>
  <c r="EK55" i="9"/>
  <c r="EJ55" i="9"/>
  <c r="EI55" i="9"/>
  <c r="EH55" i="9"/>
  <c r="EG55" i="9"/>
  <c r="EF55" i="9"/>
  <c r="EE55" i="9"/>
  <c r="ED55" i="9"/>
  <c r="EC55" i="9"/>
  <c r="EB55" i="9"/>
  <c r="EA55" i="9"/>
  <c r="DZ55" i="9"/>
  <c r="DY55" i="9"/>
  <c r="DX55" i="9"/>
  <c r="DW55" i="9"/>
  <c r="DV55" i="9"/>
  <c r="DU55" i="9"/>
  <c r="DT55" i="9"/>
  <c r="DS55" i="9"/>
  <c r="DR55" i="9"/>
  <c r="DQ55" i="9"/>
  <c r="DP55" i="9"/>
  <c r="DO55" i="9"/>
  <c r="DN55" i="9"/>
  <c r="DM55" i="9"/>
  <c r="DL55" i="9"/>
  <c r="DK55" i="9"/>
  <c r="DJ55" i="9"/>
  <c r="DI55" i="9"/>
  <c r="DH55" i="9"/>
  <c r="DG55" i="9"/>
  <c r="DF55" i="9"/>
  <c r="DE55" i="9"/>
  <c r="DD55" i="9"/>
  <c r="DC55" i="9"/>
  <c r="DB55" i="9"/>
  <c r="DA55" i="9"/>
  <c r="CZ55" i="9"/>
  <c r="CY55" i="9"/>
  <c r="CX55" i="9"/>
  <c r="CW55" i="9"/>
  <c r="CV55" i="9"/>
  <c r="CU55" i="9"/>
  <c r="CT55" i="9"/>
  <c r="CS55" i="9"/>
  <c r="CR55" i="9"/>
  <c r="CQ55" i="9"/>
  <c r="CP55" i="9"/>
  <c r="CO55" i="9"/>
  <c r="CN55" i="9"/>
  <c r="CM55" i="9"/>
  <c r="CL55" i="9"/>
  <c r="CK55" i="9"/>
  <c r="CJ55" i="9"/>
  <c r="CI55" i="9"/>
  <c r="CH55" i="9"/>
  <c r="CG55" i="9"/>
  <c r="CF55" i="9"/>
  <c r="CE55" i="9"/>
  <c r="CD55" i="9"/>
  <c r="CC55" i="9"/>
  <c r="CB55" i="9"/>
  <c r="CA55" i="9"/>
  <c r="BZ55" i="9"/>
  <c r="BY55" i="9"/>
  <c r="BX55" i="9"/>
  <c r="BW55" i="9"/>
  <c r="BV55" i="9"/>
  <c r="BU55" i="9"/>
  <c r="BT55" i="9"/>
  <c r="BS55" i="9"/>
  <c r="BR55" i="9"/>
  <c r="BQ55" i="9"/>
  <c r="BP55" i="9"/>
  <c r="BO55" i="9"/>
  <c r="BN55" i="9"/>
  <c r="BM55" i="9"/>
  <c r="BL55" i="9"/>
  <c r="BK55" i="9"/>
  <c r="BJ55" i="9"/>
  <c r="BI55" i="9"/>
  <c r="BH55" i="9"/>
  <c r="BG55" i="9"/>
  <c r="BF55" i="9"/>
  <c r="BE55" i="9"/>
  <c r="BD55" i="9"/>
  <c r="BC55" i="9"/>
  <c r="BB55" i="9"/>
  <c r="BA55" i="9"/>
  <c r="AZ55" i="9"/>
  <c r="AY55" i="9"/>
  <c r="AX55" i="9"/>
  <c r="AW55" i="9"/>
  <c r="AV55" i="9"/>
  <c r="AU55" i="9"/>
  <c r="AT55" i="9"/>
  <c r="AS55" i="9"/>
  <c r="AR55" i="9"/>
  <c r="AQ55" i="9"/>
  <c r="AP55" i="9"/>
  <c r="AO55" i="9"/>
  <c r="AN55" i="9"/>
  <c r="AM55" i="9"/>
  <c r="AL55" i="9"/>
  <c r="AK55" i="9"/>
  <c r="AJ55" i="9"/>
  <c r="AI55" i="9"/>
  <c r="AH55" i="9"/>
  <c r="AG55" i="9"/>
  <c r="AF55" i="9"/>
  <c r="AE55" i="9"/>
  <c r="AD55" i="9"/>
  <c r="AC55" i="9"/>
  <c r="AB55" i="9"/>
  <c r="AA55" i="9"/>
  <c r="Z55" i="9"/>
  <c r="Y55" i="9"/>
  <c r="X55" i="9"/>
  <c r="W55" i="9"/>
  <c r="V55" i="9"/>
  <c r="U55" i="9"/>
  <c r="T55" i="9"/>
  <c r="S55" i="9"/>
  <c r="R55" i="9"/>
  <c r="Q55" i="9"/>
  <c r="P55" i="9"/>
  <c r="O55" i="9"/>
  <c r="N55" i="9"/>
  <c r="M55" i="9"/>
  <c r="L55" i="9"/>
  <c r="K55" i="9"/>
  <c r="J55" i="9"/>
  <c r="I55" i="9"/>
  <c r="H55" i="9"/>
  <c r="G55" i="9"/>
  <c r="F55" i="9"/>
  <c r="E55" i="9"/>
  <c r="D55" i="9"/>
  <c r="C55" i="9"/>
  <c r="B55" i="9"/>
  <c r="UB54" i="9"/>
  <c r="UA54" i="9"/>
  <c r="TZ54" i="9"/>
  <c r="TY54" i="9"/>
  <c r="TX54" i="9"/>
  <c r="TW54" i="9"/>
  <c r="TV54" i="9"/>
  <c r="TU54" i="9"/>
  <c r="TT54" i="9"/>
  <c r="TS54" i="9"/>
  <c r="TR54" i="9"/>
  <c r="TQ54" i="9"/>
  <c r="TP54" i="9"/>
  <c r="TO54" i="9"/>
  <c r="TN54" i="9"/>
  <c r="TM54" i="9"/>
  <c r="TL54" i="9"/>
  <c r="TK54" i="9"/>
  <c r="TJ54" i="9"/>
  <c r="TI54" i="9"/>
  <c r="TH54" i="9"/>
  <c r="TG54" i="9"/>
  <c r="TF54" i="9"/>
  <c r="TE54" i="9"/>
  <c r="TD54" i="9"/>
  <c r="TC54" i="9"/>
  <c r="TB54" i="9"/>
  <c r="TA54" i="9"/>
  <c r="SZ54" i="9"/>
  <c r="SY54" i="9"/>
  <c r="SX54" i="9"/>
  <c r="SW54" i="9"/>
  <c r="SV54" i="9"/>
  <c r="SU54" i="9"/>
  <c r="ST54" i="9"/>
  <c r="SS54" i="9"/>
  <c r="SR54" i="9"/>
  <c r="SQ54" i="9"/>
  <c r="SP54" i="9"/>
  <c r="SO54" i="9"/>
  <c r="SN54" i="9"/>
  <c r="SM54" i="9"/>
  <c r="SL54" i="9"/>
  <c r="SK54" i="9"/>
  <c r="SJ54" i="9"/>
  <c r="SI54" i="9"/>
  <c r="SH54" i="9"/>
  <c r="SG54" i="9"/>
  <c r="SF54" i="9"/>
  <c r="SE54" i="9"/>
  <c r="SD54" i="9"/>
  <c r="SC54" i="9"/>
  <c r="SB54" i="9"/>
  <c r="SA54" i="9"/>
  <c r="RZ54" i="9"/>
  <c r="RY54" i="9"/>
  <c r="RX54" i="9"/>
  <c r="RW54" i="9"/>
  <c r="RV54" i="9"/>
  <c r="RU54" i="9"/>
  <c r="RT54" i="9"/>
  <c r="RS54" i="9"/>
  <c r="RR54" i="9"/>
  <c r="RQ54" i="9"/>
  <c r="RP54" i="9"/>
  <c r="RO54" i="9"/>
  <c r="RN54" i="9"/>
  <c r="RM54" i="9"/>
  <c r="RL54" i="9"/>
  <c r="RK54" i="9"/>
  <c r="RJ54" i="9"/>
  <c r="RI54" i="9"/>
  <c r="RH54" i="9"/>
  <c r="RG54" i="9"/>
  <c r="RF54" i="9"/>
  <c r="RE54" i="9"/>
  <c r="RD54" i="9"/>
  <c r="RC54" i="9"/>
  <c r="RB54" i="9"/>
  <c r="RA54" i="9"/>
  <c r="QZ54" i="9"/>
  <c r="QY54" i="9"/>
  <c r="QX54" i="9"/>
  <c r="QW54" i="9"/>
  <c r="QV54" i="9"/>
  <c r="QU54" i="9"/>
  <c r="QT54" i="9"/>
  <c r="QS54" i="9"/>
  <c r="QR54" i="9"/>
  <c r="QQ54" i="9"/>
  <c r="QP54" i="9"/>
  <c r="QO54" i="9"/>
  <c r="QN54" i="9"/>
  <c r="QM54" i="9"/>
  <c r="QL54" i="9"/>
  <c r="QK54" i="9"/>
  <c r="QJ54" i="9"/>
  <c r="QI54" i="9"/>
  <c r="QH54" i="9"/>
  <c r="QG54" i="9"/>
  <c r="QF54" i="9"/>
  <c r="QE54" i="9"/>
  <c r="QD54" i="9"/>
  <c r="QC54" i="9"/>
  <c r="QB54" i="9"/>
  <c r="QA54" i="9"/>
  <c r="PZ54" i="9"/>
  <c r="PY54" i="9"/>
  <c r="PX54" i="9"/>
  <c r="PW54" i="9"/>
  <c r="PV54" i="9"/>
  <c r="PU54" i="9"/>
  <c r="PT54" i="9"/>
  <c r="PS54" i="9"/>
  <c r="PR54" i="9"/>
  <c r="PQ54" i="9"/>
  <c r="PP54" i="9"/>
  <c r="PO54" i="9"/>
  <c r="PN54" i="9"/>
  <c r="PM54" i="9"/>
  <c r="PL54" i="9"/>
  <c r="PK54" i="9"/>
  <c r="PJ54" i="9"/>
  <c r="PI54" i="9"/>
  <c r="PH54" i="9"/>
  <c r="PG54" i="9"/>
  <c r="PF54" i="9"/>
  <c r="PE54" i="9"/>
  <c r="PD54" i="9"/>
  <c r="PC54" i="9"/>
  <c r="PB54" i="9"/>
  <c r="PA54" i="9"/>
  <c r="OZ54" i="9"/>
  <c r="OY54" i="9"/>
  <c r="OX54" i="9"/>
  <c r="OW54" i="9"/>
  <c r="OV54" i="9"/>
  <c r="OU54" i="9"/>
  <c r="OT54" i="9"/>
  <c r="OS54" i="9"/>
  <c r="OR54" i="9"/>
  <c r="OQ54" i="9"/>
  <c r="OP54" i="9"/>
  <c r="OO54" i="9"/>
  <c r="ON54" i="9"/>
  <c r="OM54" i="9"/>
  <c r="OL54" i="9"/>
  <c r="OK54" i="9"/>
  <c r="OJ54" i="9"/>
  <c r="OI54" i="9"/>
  <c r="OH54" i="9"/>
  <c r="OG54" i="9"/>
  <c r="OF54" i="9"/>
  <c r="OE54" i="9"/>
  <c r="OD54" i="9"/>
  <c r="OC54" i="9"/>
  <c r="OB54" i="9"/>
  <c r="OA54" i="9"/>
  <c r="NZ54" i="9"/>
  <c r="NY54" i="9"/>
  <c r="NX54" i="9"/>
  <c r="NW54" i="9"/>
  <c r="NV54" i="9"/>
  <c r="NU54" i="9"/>
  <c r="NT54" i="9"/>
  <c r="NS54" i="9"/>
  <c r="NR54" i="9"/>
  <c r="NQ54" i="9"/>
  <c r="NP54" i="9"/>
  <c r="NO54" i="9"/>
  <c r="NN54" i="9"/>
  <c r="NM54" i="9"/>
  <c r="NL54" i="9"/>
  <c r="NK54" i="9"/>
  <c r="NJ54" i="9"/>
  <c r="NI54" i="9"/>
  <c r="NH54" i="9"/>
  <c r="NG54" i="9"/>
  <c r="NF54" i="9"/>
  <c r="NE54" i="9"/>
  <c r="ND54" i="9"/>
  <c r="NC54" i="9"/>
  <c r="NB54" i="9"/>
  <c r="NA54" i="9"/>
  <c r="MZ54" i="9"/>
  <c r="MY54" i="9"/>
  <c r="MX54" i="9"/>
  <c r="MW54" i="9"/>
  <c r="MV54" i="9"/>
  <c r="MU54" i="9"/>
  <c r="MT54" i="9"/>
  <c r="MS54" i="9"/>
  <c r="MR54" i="9"/>
  <c r="MQ54" i="9"/>
  <c r="MP54" i="9"/>
  <c r="MO54" i="9"/>
  <c r="MN54" i="9"/>
  <c r="MM54" i="9"/>
  <c r="ML54" i="9"/>
  <c r="MK54" i="9"/>
  <c r="MJ54" i="9"/>
  <c r="MI54" i="9"/>
  <c r="MH54" i="9"/>
  <c r="MG54" i="9"/>
  <c r="MF54" i="9"/>
  <c r="ME54" i="9"/>
  <c r="MD54" i="9"/>
  <c r="MC54" i="9"/>
  <c r="MB54" i="9"/>
  <c r="MA54" i="9"/>
  <c r="LZ54" i="9"/>
  <c r="LY54" i="9"/>
  <c r="LX54" i="9"/>
  <c r="LW54" i="9"/>
  <c r="LV54" i="9"/>
  <c r="LU54" i="9"/>
  <c r="LT54" i="9"/>
  <c r="LS54" i="9"/>
  <c r="LR54" i="9"/>
  <c r="LQ54" i="9"/>
  <c r="LP54" i="9"/>
  <c r="LO54" i="9"/>
  <c r="LN54" i="9"/>
  <c r="LM54" i="9"/>
  <c r="LL54" i="9"/>
  <c r="LK54" i="9"/>
  <c r="LJ54" i="9"/>
  <c r="LI54" i="9"/>
  <c r="LH54" i="9"/>
  <c r="LG54" i="9"/>
  <c r="LF54" i="9"/>
  <c r="LE54" i="9"/>
  <c r="LD54" i="9"/>
  <c r="LC54" i="9"/>
  <c r="LB54" i="9"/>
  <c r="LA54" i="9"/>
  <c r="KZ54" i="9"/>
  <c r="KY54" i="9"/>
  <c r="KX54" i="9"/>
  <c r="KW54" i="9"/>
  <c r="KV54" i="9"/>
  <c r="KU54" i="9"/>
  <c r="KT54" i="9"/>
  <c r="KS54" i="9"/>
  <c r="KR54" i="9"/>
  <c r="KQ54" i="9"/>
  <c r="KP54" i="9"/>
  <c r="KO54" i="9"/>
  <c r="KN54" i="9"/>
  <c r="KM54" i="9"/>
  <c r="KL54" i="9"/>
  <c r="KK54" i="9"/>
  <c r="KJ54" i="9"/>
  <c r="KI54" i="9"/>
  <c r="KH54" i="9"/>
  <c r="KG54" i="9"/>
  <c r="KF54" i="9"/>
  <c r="KE54" i="9"/>
  <c r="KD54" i="9"/>
  <c r="KC54" i="9"/>
  <c r="KB54" i="9"/>
  <c r="KA54" i="9"/>
  <c r="JZ54" i="9"/>
  <c r="JY54" i="9"/>
  <c r="JX54" i="9"/>
  <c r="JW54" i="9"/>
  <c r="JV54" i="9"/>
  <c r="JU54" i="9"/>
  <c r="JT54" i="9"/>
  <c r="JS54" i="9"/>
  <c r="JR54" i="9"/>
  <c r="JQ54" i="9"/>
  <c r="JP54" i="9"/>
  <c r="JO54" i="9"/>
  <c r="JN54" i="9"/>
  <c r="JM54" i="9"/>
  <c r="JL54" i="9"/>
  <c r="JK54" i="9"/>
  <c r="JJ54" i="9"/>
  <c r="JI54" i="9"/>
  <c r="JH54" i="9"/>
  <c r="JG54" i="9"/>
  <c r="JF54" i="9"/>
  <c r="JE54" i="9"/>
  <c r="JD54" i="9"/>
  <c r="JC54" i="9"/>
  <c r="JB54" i="9"/>
  <c r="JA54" i="9"/>
  <c r="IZ54" i="9"/>
  <c r="IY54" i="9"/>
  <c r="IX54" i="9"/>
  <c r="IW54" i="9"/>
  <c r="IV54" i="9"/>
  <c r="IU54" i="9"/>
  <c r="IT54" i="9"/>
  <c r="IS54" i="9"/>
  <c r="IR54" i="9"/>
  <c r="IQ54" i="9"/>
  <c r="IP54" i="9"/>
  <c r="IO54" i="9"/>
  <c r="IN54" i="9"/>
  <c r="IM54" i="9"/>
  <c r="IL54" i="9"/>
  <c r="IK54" i="9"/>
  <c r="IJ54" i="9"/>
  <c r="II54" i="9"/>
  <c r="IH54" i="9"/>
  <c r="IG54" i="9"/>
  <c r="IF54" i="9"/>
  <c r="IE54" i="9"/>
  <c r="ID54" i="9"/>
  <c r="IC54" i="9"/>
  <c r="IB54" i="9"/>
  <c r="IA54" i="9"/>
  <c r="HZ54" i="9"/>
  <c r="HY54" i="9"/>
  <c r="HX54" i="9"/>
  <c r="HW54" i="9"/>
  <c r="HV54" i="9"/>
  <c r="HU54" i="9"/>
  <c r="HT54" i="9"/>
  <c r="HS54" i="9"/>
  <c r="HR54" i="9"/>
  <c r="HQ54" i="9"/>
  <c r="HP54" i="9"/>
  <c r="HO54" i="9"/>
  <c r="HN54" i="9"/>
  <c r="HM54" i="9"/>
  <c r="HL54" i="9"/>
  <c r="HK54" i="9"/>
  <c r="HJ54" i="9"/>
  <c r="HI54" i="9"/>
  <c r="HH54" i="9"/>
  <c r="HG54" i="9"/>
  <c r="HF54" i="9"/>
  <c r="HE54" i="9"/>
  <c r="HD54" i="9"/>
  <c r="HC54" i="9"/>
  <c r="HB54" i="9"/>
  <c r="HA54" i="9"/>
  <c r="GZ54" i="9"/>
  <c r="GY54" i="9"/>
  <c r="GX54" i="9"/>
  <c r="GW54" i="9"/>
  <c r="GV54" i="9"/>
  <c r="GU54" i="9"/>
  <c r="GT54" i="9"/>
  <c r="GS54" i="9"/>
  <c r="GR54" i="9"/>
  <c r="GQ54" i="9"/>
  <c r="GP54" i="9"/>
  <c r="GO54" i="9"/>
  <c r="GN54" i="9"/>
  <c r="GM54" i="9"/>
  <c r="GL54" i="9"/>
  <c r="GK54" i="9"/>
  <c r="GJ54" i="9"/>
  <c r="GI54" i="9"/>
  <c r="GH54" i="9"/>
  <c r="GG54" i="9"/>
  <c r="GF54" i="9"/>
  <c r="GE54" i="9"/>
  <c r="GD54" i="9"/>
  <c r="GC54" i="9"/>
  <c r="GB54" i="9"/>
  <c r="GA54" i="9"/>
  <c r="FZ54" i="9"/>
  <c r="FY54" i="9"/>
  <c r="FX54" i="9"/>
  <c r="FW54" i="9"/>
  <c r="FV54" i="9"/>
  <c r="FU54" i="9"/>
  <c r="FT54" i="9"/>
  <c r="FS54" i="9"/>
  <c r="FR54" i="9"/>
  <c r="FQ54" i="9"/>
  <c r="FP54" i="9"/>
  <c r="FO54" i="9"/>
  <c r="FN54" i="9"/>
  <c r="FM54" i="9"/>
  <c r="FL54" i="9"/>
  <c r="FK54" i="9"/>
  <c r="FJ54" i="9"/>
  <c r="FI54" i="9"/>
  <c r="FH54" i="9"/>
  <c r="FG54" i="9"/>
  <c r="FF54" i="9"/>
  <c r="FE54" i="9"/>
  <c r="FD54" i="9"/>
  <c r="FC54" i="9"/>
  <c r="FB54" i="9"/>
  <c r="FA54" i="9"/>
  <c r="EZ54" i="9"/>
  <c r="EY54" i="9"/>
  <c r="EX54" i="9"/>
  <c r="EW54" i="9"/>
  <c r="EV54" i="9"/>
  <c r="EU54" i="9"/>
  <c r="ET54" i="9"/>
  <c r="ES54" i="9"/>
  <c r="ER54" i="9"/>
  <c r="EQ54" i="9"/>
  <c r="EP54" i="9"/>
  <c r="EO54" i="9"/>
  <c r="EN54" i="9"/>
  <c r="EM54" i="9"/>
  <c r="EL54" i="9"/>
  <c r="EK54" i="9"/>
  <c r="EJ54" i="9"/>
  <c r="EI54" i="9"/>
  <c r="EH54" i="9"/>
  <c r="EG54" i="9"/>
  <c r="EF54" i="9"/>
  <c r="EE54" i="9"/>
  <c r="ED54" i="9"/>
  <c r="EC54" i="9"/>
  <c r="EB54" i="9"/>
  <c r="EA54" i="9"/>
  <c r="DZ54" i="9"/>
  <c r="DY54" i="9"/>
  <c r="DX54" i="9"/>
  <c r="DW54" i="9"/>
  <c r="DV54" i="9"/>
  <c r="DU54" i="9"/>
  <c r="DT54" i="9"/>
  <c r="DS54" i="9"/>
  <c r="DR54" i="9"/>
  <c r="DQ54" i="9"/>
  <c r="DP54" i="9"/>
  <c r="DO54" i="9"/>
  <c r="DN54" i="9"/>
  <c r="DM54" i="9"/>
  <c r="DL54" i="9"/>
  <c r="DK54" i="9"/>
  <c r="DJ54" i="9"/>
  <c r="DI54" i="9"/>
  <c r="DH54" i="9"/>
  <c r="DG54" i="9"/>
  <c r="DF54" i="9"/>
  <c r="DE54" i="9"/>
  <c r="DD54" i="9"/>
  <c r="DC54" i="9"/>
  <c r="DB54" i="9"/>
  <c r="DA54" i="9"/>
  <c r="CZ54" i="9"/>
  <c r="CY54" i="9"/>
  <c r="CX54" i="9"/>
  <c r="CW54" i="9"/>
  <c r="CV54" i="9"/>
  <c r="CU54" i="9"/>
  <c r="CT54" i="9"/>
  <c r="CS54" i="9"/>
  <c r="CR54" i="9"/>
  <c r="CQ54" i="9"/>
  <c r="CP54" i="9"/>
  <c r="CO54" i="9"/>
  <c r="CN54" i="9"/>
  <c r="CM54" i="9"/>
  <c r="CL54" i="9"/>
  <c r="CK54" i="9"/>
  <c r="CJ54" i="9"/>
  <c r="CI54" i="9"/>
  <c r="CH54" i="9"/>
  <c r="CG54" i="9"/>
  <c r="CF54" i="9"/>
  <c r="CE54" i="9"/>
  <c r="CD54" i="9"/>
  <c r="CC54" i="9"/>
  <c r="CB54" i="9"/>
  <c r="CA54" i="9"/>
  <c r="BZ54" i="9"/>
  <c r="BY54" i="9"/>
  <c r="BX54" i="9"/>
  <c r="BW54" i="9"/>
  <c r="BV54" i="9"/>
  <c r="BU54" i="9"/>
  <c r="BT54" i="9"/>
  <c r="BS54" i="9"/>
  <c r="BR54" i="9"/>
  <c r="BQ54" i="9"/>
  <c r="BP54" i="9"/>
  <c r="BO54" i="9"/>
  <c r="BN54" i="9"/>
  <c r="BM54" i="9"/>
  <c r="BL54" i="9"/>
  <c r="BK54" i="9"/>
  <c r="BJ54" i="9"/>
  <c r="BI54" i="9"/>
  <c r="BH54" i="9"/>
  <c r="BG54" i="9"/>
  <c r="BF54" i="9"/>
  <c r="BE54" i="9"/>
  <c r="BD54" i="9"/>
  <c r="BC54" i="9"/>
  <c r="BB54" i="9"/>
  <c r="BA54" i="9"/>
  <c r="AZ54" i="9"/>
  <c r="AY54" i="9"/>
  <c r="AX54" i="9"/>
  <c r="AW54" i="9"/>
  <c r="AV54" i="9"/>
  <c r="AU54" i="9"/>
  <c r="AT54" i="9"/>
  <c r="AS54" i="9"/>
  <c r="AR54" i="9"/>
  <c r="AQ54" i="9"/>
  <c r="AP54" i="9"/>
  <c r="AO54" i="9"/>
  <c r="AN54" i="9"/>
  <c r="AM54" i="9"/>
  <c r="AL54" i="9"/>
  <c r="AK54" i="9"/>
  <c r="AJ54" i="9"/>
  <c r="AI54" i="9"/>
  <c r="AH54" i="9"/>
  <c r="AG54" i="9"/>
  <c r="AF54" i="9"/>
  <c r="AE54" i="9"/>
  <c r="AD54" i="9"/>
  <c r="AC54" i="9"/>
  <c r="AB54" i="9"/>
  <c r="AA54" i="9"/>
  <c r="Z54" i="9"/>
  <c r="Y54" i="9"/>
  <c r="X54" i="9"/>
  <c r="W54" i="9"/>
  <c r="V54" i="9"/>
  <c r="U54" i="9"/>
  <c r="T54" i="9"/>
  <c r="S54" i="9"/>
  <c r="R54" i="9"/>
  <c r="Q54" i="9"/>
  <c r="P54" i="9"/>
  <c r="O54" i="9"/>
  <c r="N54" i="9"/>
  <c r="M54" i="9"/>
  <c r="L54" i="9"/>
  <c r="K54" i="9"/>
  <c r="J54" i="9"/>
  <c r="I54" i="9"/>
  <c r="H54" i="9"/>
  <c r="G54" i="9"/>
  <c r="F54" i="9"/>
  <c r="E54" i="9"/>
  <c r="D54" i="9"/>
  <c r="C54" i="9"/>
  <c r="B54" i="9"/>
  <c r="UB53" i="9"/>
  <c r="UA53" i="9"/>
  <c r="TZ53" i="9"/>
  <c r="TY53" i="9"/>
  <c r="TX53" i="9"/>
  <c r="TW53" i="9"/>
  <c r="TV53" i="9"/>
  <c r="TU53" i="9"/>
  <c r="TT53" i="9"/>
  <c r="TS53" i="9"/>
  <c r="TR53" i="9"/>
  <c r="TQ53" i="9"/>
  <c r="TP53" i="9"/>
  <c r="TO53" i="9"/>
  <c r="TN53" i="9"/>
  <c r="TM53" i="9"/>
  <c r="TL53" i="9"/>
  <c r="TK53" i="9"/>
  <c r="TJ53" i="9"/>
  <c r="TI53" i="9"/>
  <c r="TH53" i="9"/>
  <c r="TG53" i="9"/>
  <c r="TF53" i="9"/>
  <c r="TE53" i="9"/>
  <c r="TD53" i="9"/>
  <c r="TC53" i="9"/>
  <c r="TB53" i="9"/>
  <c r="TA53" i="9"/>
  <c r="SZ53" i="9"/>
  <c r="SY53" i="9"/>
  <c r="SX53" i="9"/>
  <c r="SW53" i="9"/>
  <c r="SV53" i="9"/>
  <c r="SU53" i="9"/>
  <c r="ST53" i="9"/>
  <c r="SS53" i="9"/>
  <c r="SR53" i="9"/>
  <c r="SQ53" i="9"/>
  <c r="SP53" i="9"/>
  <c r="SO53" i="9"/>
  <c r="SN53" i="9"/>
  <c r="SM53" i="9"/>
  <c r="SL53" i="9"/>
  <c r="SK53" i="9"/>
  <c r="SJ53" i="9"/>
  <c r="SI53" i="9"/>
  <c r="SH53" i="9"/>
  <c r="SG53" i="9"/>
  <c r="SF53" i="9"/>
  <c r="SE53" i="9"/>
  <c r="SD53" i="9"/>
  <c r="SC53" i="9"/>
  <c r="SB53" i="9"/>
  <c r="SA53" i="9"/>
  <c r="RZ53" i="9"/>
  <c r="RY53" i="9"/>
  <c r="RX53" i="9"/>
  <c r="RW53" i="9"/>
  <c r="RV53" i="9"/>
  <c r="RU53" i="9"/>
  <c r="RT53" i="9"/>
  <c r="RS53" i="9"/>
  <c r="RR53" i="9"/>
  <c r="RQ53" i="9"/>
  <c r="RP53" i="9"/>
  <c r="RO53" i="9"/>
  <c r="RN53" i="9"/>
  <c r="RM53" i="9"/>
  <c r="RL53" i="9"/>
  <c r="RK53" i="9"/>
  <c r="RJ53" i="9"/>
  <c r="RI53" i="9"/>
  <c r="RH53" i="9"/>
  <c r="RG53" i="9"/>
  <c r="RF53" i="9"/>
  <c r="RE53" i="9"/>
  <c r="RD53" i="9"/>
  <c r="RC53" i="9"/>
  <c r="RB53" i="9"/>
  <c r="RA53" i="9"/>
  <c r="QZ53" i="9"/>
  <c r="QY53" i="9"/>
  <c r="QX53" i="9"/>
  <c r="QW53" i="9"/>
  <c r="QV53" i="9"/>
  <c r="QU53" i="9"/>
  <c r="QT53" i="9"/>
  <c r="QS53" i="9"/>
  <c r="QR53" i="9"/>
  <c r="QQ53" i="9"/>
  <c r="QP53" i="9"/>
  <c r="QO53" i="9"/>
  <c r="QN53" i="9"/>
  <c r="QM53" i="9"/>
  <c r="QL53" i="9"/>
  <c r="QK53" i="9"/>
  <c r="QJ53" i="9"/>
  <c r="QI53" i="9"/>
  <c r="QH53" i="9"/>
  <c r="QG53" i="9"/>
  <c r="QF53" i="9"/>
  <c r="QE53" i="9"/>
  <c r="QD53" i="9"/>
  <c r="QC53" i="9"/>
  <c r="QB53" i="9"/>
  <c r="QA53" i="9"/>
  <c r="PZ53" i="9"/>
  <c r="PY53" i="9"/>
  <c r="PX53" i="9"/>
  <c r="PW53" i="9"/>
  <c r="PV53" i="9"/>
  <c r="PU53" i="9"/>
  <c r="PT53" i="9"/>
  <c r="PS53" i="9"/>
  <c r="PR53" i="9"/>
  <c r="PQ53" i="9"/>
  <c r="PP53" i="9"/>
  <c r="PO53" i="9"/>
  <c r="PN53" i="9"/>
  <c r="PM53" i="9"/>
  <c r="PL53" i="9"/>
  <c r="PK53" i="9"/>
  <c r="PJ53" i="9"/>
  <c r="PI53" i="9"/>
  <c r="PH53" i="9"/>
  <c r="PG53" i="9"/>
  <c r="PF53" i="9"/>
  <c r="PE53" i="9"/>
  <c r="PD53" i="9"/>
  <c r="PC53" i="9"/>
  <c r="PB53" i="9"/>
  <c r="PA53" i="9"/>
  <c r="OZ53" i="9"/>
  <c r="OY53" i="9"/>
  <c r="OX53" i="9"/>
  <c r="OW53" i="9"/>
  <c r="OV53" i="9"/>
  <c r="OU53" i="9"/>
  <c r="OT53" i="9"/>
  <c r="OS53" i="9"/>
  <c r="OR53" i="9"/>
  <c r="OQ53" i="9"/>
  <c r="OP53" i="9"/>
  <c r="OO53" i="9"/>
  <c r="ON53" i="9"/>
  <c r="OM53" i="9"/>
  <c r="OL53" i="9"/>
  <c r="OK53" i="9"/>
  <c r="OJ53" i="9"/>
  <c r="OI53" i="9"/>
  <c r="OH53" i="9"/>
  <c r="OG53" i="9"/>
  <c r="OF53" i="9"/>
  <c r="OE53" i="9"/>
  <c r="OD53" i="9"/>
  <c r="OC53" i="9"/>
  <c r="OB53" i="9"/>
  <c r="OA53" i="9"/>
  <c r="NZ53" i="9"/>
  <c r="NY53" i="9"/>
  <c r="NX53" i="9"/>
  <c r="NW53" i="9"/>
  <c r="NV53" i="9"/>
  <c r="NU53" i="9"/>
  <c r="NT53" i="9"/>
  <c r="NS53" i="9"/>
  <c r="NR53" i="9"/>
  <c r="NQ53" i="9"/>
  <c r="NP53" i="9"/>
  <c r="NO53" i="9"/>
  <c r="NN53" i="9"/>
  <c r="NM53" i="9"/>
  <c r="NL53" i="9"/>
  <c r="NK53" i="9"/>
  <c r="NJ53" i="9"/>
  <c r="NI53" i="9"/>
  <c r="NH53" i="9"/>
  <c r="NG53" i="9"/>
  <c r="NF53" i="9"/>
  <c r="NE53" i="9"/>
  <c r="ND53" i="9"/>
  <c r="NC53" i="9"/>
  <c r="NB53" i="9"/>
  <c r="NA53" i="9"/>
  <c r="MZ53" i="9"/>
  <c r="MY53" i="9"/>
  <c r="MX53" i="9"/>
  <c r="MW53" i="9"/>
  <c r="MV53" i="9"/>
  <c r="MU53" i="9"/>
  <c r="MT53" i="9"/>
  <c r="MS53" i="9"/>
  <c r="MR53" i="9"/>
  <c r="MQ53" i="9"/>
  <c r="MP53" i="9"/>
  <c r="MO53" i="9"/>
  <c r="MN53" i="9"/>
  <c r="MM53" i="9"/>
  <c r="ML53" i="9"/>
  <c r="MK53" i="9"/>
  <c r="MJ53" i="9"/>
  <c r="MI53" i="9"/>
  <c r="MH53" i="9"/>
  <c r="MG53" i="9"/>
  <c r="MF53" i="9"/>
  <c r="ME53" i="9"/>
  <c r="MD53" i="9"/>
  <c r="MC53" i="9"/>
  <c r="MB53" i="9"/>
  <c r="MA53" i="9"/>
  <c r="LZ53" i="9"/>
  <c r="LY53" i="9"/>
  <c r="LX53" i="9"/>
  <c r="LW53" i="9"/>
  <c r="LV53" i="9"/>
  <c r="LU53" i="9"/>
  <c r="LT53" i="9"/>
  <c r="LS53" i="9"/>
  <c r="LR53" i="9"/>
  <c r="LQ53" i="9"/>
  <c r="LP53" i="9"/>
  <c r="LO53" i="9"/>
  <c r="LN53" i="9"/>
  <c r="LM53" i="9"/>
  <c r="LL53" i="9"/>
  <c r="LK53" i="9"/>
  <c r="LJ53" i="9"/>
  <c r="LI53" i="9"/>
  <c r="LH53" i="9"/>
  <c r="LG53" i="9"/>
  <c r="LF53" i="9"/>
  <c r="LE53" i="9"/>
  <c r="LD53" i="9"/>
  <c r="LC53" i="9"/>
  <c r="LB53" i="9"/>
  <c r="LA53" i="9"/>
  <c r="KZ53" i="9"/>
  <c r="KY53" i="9"/>
  <c r="KX53" i="9"/>
  <c r="KW53" i="9"/>
  <c r="KV53" i="9"/>
  <c r="KU53" i="9"/>
  <c r="KT53" i="9"/>
  <c r="KS53" i="9"/>
  <c r="KR53" i="9"/>
  <c r="KQ53" i="9"/>
  <c r="KP53" i="9"/>
  <c r="KO53" i="9"/>
  <c r="KN53" i="9"/>
  <c r="KM53" i="9"/>
  <c r="KL53" i="9"/>
  <c r="KK53" i="9"/>
  <c r="KJ53" i="9"/>
  <c r="KI53" i="9"/>
  <c r="KH53" i="9"/>
  <c r="KG53" i="9"/>
  <c r="KF53" i="9"/>
  <c r="KE53" i="9"/>
  <c r="KD53" i="9"/>
  <c r="KC53" i="9"/>
  <c r="KB53" i="9"/>
  <c r="KA53" i="9"/>
  <c r="JZ53" i="9"/>
  <c r="JY53" i="9"/>
  <c r="JX53" i="9"/>
  <c r="JW53" i="9"/>
  <c r="JV53" i="9"/>
  <c r="JU53" i="9"/>
  <c r="JT53" i="9"/>
  <c r="JS53" i="9"/>
  <c r="JR53" i="9"/>
  <c r="JQ53" i="9"/>
  <c r="JP53" i="9"/>
  <c r="JO53" i="9"/>
  <c r="JN53" i="9"/>
  <c r="JM53" i="9"/>
  <c r="JL53" i="9"/>
  <c r="JK53" i="9"/>
  <c r="JJ53" i="9"/>
  <c r="JI53" i="9"/>
  <c r="JH53" i="9"/>
  <c r="JG53" i="9"/>
  <c r="JF53" i="9"/>
  <c r="JE53" i="9"/>
  <c r="JD53" i="9"/>
  <c r="JC53" i="9"/>
  <c r="JB53" i="9"/>
  <c r="JA53" i="9"/>
  <c r="IZ53" i="9"/>
  <c r="IY53" i="9"/>
  <c r="IX53" i="9"/>
  <c r="IW53" i="9"/>
  <c r="IV53" i="9"/>
  <c r="IU53" i="9"/>
  <c r="IT53" i="9"/>
  <c r="IS53" i="9"/>
  <c r="IR53" i="9"/>
  <c r="IQ53" i="9"/>
  <c r="IP53" i="9"/>
  <c r="IO53" i="9"/>
  <c r="IN53" i="9"/>
  <c r="IM53" i="9"/>
  <c r="IL53" i="9"/>
  <c r="IK53" i="9"/>
  <c r="IJ53" i="9"/>
  <c r="II53" i="9"/>
  <c r="IH53" i="9"/>
  <c r="IG53" i="9"/>
  <c r="IF53" i="9"/>
  <c r="IE53" i="9"/>
  <c r="ID53" i="9"/>
  <c r="IC53" i="9"/>
  <c r="IB53" i="9"/>
  <c r="IA53" i="9"/>
  <c r="HZ53" i="9"/>
  <c r="HY53" i="9"/>
  <c r="HX53" i="9"/>
  <c r="HW53" i="9"/>
  <c r="HV53" i="9"/>
  <c r="HU53" i="9"/>
  <c r="HT53" i="9"/>
  <c r="HS53" i="9"/>
  <c r="HR53" i="9"/>
  <c r="HQ53" i="9"/>
  <c r="HP53" i="9"/>
  <c r="HO53" i="9"/>
  <c r="HN53" i="9"/>
  <c r="HM53" i="9"/>
  <c r="HL53" i="9"/>
  <c r="HK53" i="9"/>
  <c r="HJ53" i="9"/>
  <c r="HI53" i="9"/>
  <c r="HH53" i="9"/>
  <c r="HG53" i="9"/>
  <c r="HF53" i="9"/>
  <c r="HE53" i="9"/>
  <c r="HD53" i="9"/>
  <c r="HC53" i="9"/>
  <c r="HB53" i="9"/>
  <c r="HA53" i="9"/>
  <c r="GZ53" i="9"/>
  <c r="GY53" i="9"/>
  <c r="GX53" i="9"/>
  <c r="GW53" i="9"/>
  <c r="GV53" i="9"/>
  <c r="GU53" i="9"/>
  <c r="GT53" i="9"/>
  <c r="GS53" i="9"/>
  <c r="GR53" i="9"/>
  <c r="GQ53" i="9"/>
  <c r="GP53" i="9"/>
  <c r="GO53" i="9"/>
  <c r="GN53" i="9"/>
  <c r="GM53" i="9"/>
  <c r="GL53" i="9"/>
  <c r="GK53" i="9"/>
  <c r="GJ53" i="9"/>
  <c r="GI53" i="9"/>
  <c r="GH53" i="9"/>
  <c r="GG53" i="9"/>
  <c r="GF53" i="9"/>
  <c r="GE53" i="9"/>
  <c r="GD53" i="9"/>
  <c r="GC53" i="9"/>
  <c r="GB53" i="9"/>
  <c r="GA53" i="9"/>
  <c r="FZ53" i="9"/>
  <c r="FY53" i="9"/>
  <c r="FX53" i="9"/>
  <c r="FW53" i="9"/>
  <c r="FV53" i="9"/>
  <c r="FU53" i="9"/>
  <c r="FT53" i="9"/>
  <c r="FS53" i="9"/>
  <c r="FR53" i="9"/>
  <c r="FQ53" i="9"/>
  <c r="FP53" i="9"/>
  <c r="FO53" i="9"/>
  <c r="FN53" i="9"/>
  <c r="FM53" i="9"/>
  <c r="FL53" i="9"/>
  <c r="FK53" i="9"/>
  <c r="FJ53" i="9"/>
  <c r="FI53" i="9"/>
  <c r="FH53" i="9"/>
  <c r="FG53" i="9"/>
  <c r="FF53" i="9"/>
  <c r="FE53" i="9"/>
  <c r="FD53" i="9"/>
  <c r="FC53" i="9"/>
  <c r="FB53" i="9"/>
  <c r="FA53" i="9"/>
  <c r="EZ53" i="9"/>
  <c r="EY53" i="9"/>
  <c r="EX53" i="9"/>
  <c r="EW53" i="9"/>
  <c r="EV53" i="9"/>
  <c r="EU53" i="9"/>
  <c r="ET53" i="9"/>
  <c r="ES53" i="9"/>
  <c r="ER53" i="9"/>
  <c r="EQ53" i="9"/>
  <c r="EP53" i="9"/>
  <c r="EO53" i="9"/>
  <c r="EN53" i="9"/>
  <c r="EM53" i="9"/>
  <c r="EL53" i="9"/>
  <c r="EK53" i="9"/>
  <c r="EJ53" i="9"/>
  <c r="EI53" i="9"/>
  <c r="EH53" i="9"/>
  <c r="EG53" i="9"/>
  <c r="EF53" i="9"/>
  <c r="EE53" i="9"/>
  <c r="ED53" i="9"/>
  <c r="EC53" i="9"/>
  <c r="EB53" i="9"/>
  <c r="EA53" i="9"/>
  <c r="DZ53" i="9"/>
  <c r="DY53" i="9"/>
  <c r="DX53" i="9"/>
  <c r="DW53" i="9"/>
  <c r="DV53" i="9"/>
  <c r="DU53" i="9"/>
  <c r="DT53" i="9"/>
  <c r="DS53" i="9"/>
  <c r="DR53" i="9"/>
  <c r="DQ53" i="9"/>
  <c r="DP53" i="9"/>
  <c r="DO53" i="9"/>
  <c r="DN53" i="9"/>
  <c r="DM53" i="9"/>
  <c r="DL53" i="9"/>
  <c r="DK53" i="9"/>
  <c r="DJ53" i="9"/>
  <c r="DI53" i="9"/>
  <c r="DH53" i="9"/>
  <c r="DG53" i="9"/>
  <c r="DF53" i="9"/>
  <c r="DE53" i="9"/>
  <c r="DD53" i="9"/>
  <c r="DC53" i="9"/>
  <c r="DB53" i="9"/>
  <c r="DA53" i="9"/>
  <c r="CZ53" i="9"/>
  <c r="CY53" i="9"/>
  <c r="CX53" i="9"/>
  <c r="CW53" i="9"/>
  <c r="CV53" i="9"/>
  <c r="CU53" i="9"/>
  <c r="CT53" i="9"/>
  <c r="CS53" i="9"/>
  <c r="CR53" i="9"/>
  <c r="CQ53" i="9"/>
  <c r="CP53" i="9"/>
  <c r="CO53" i="9"/>
  <c r="CN53" i="9"/>
  <c r="CM53" i="9"/>
  <c r="CL53" i="9"/>
  <c r="CK53" i="9"/>
  <c r="CJ53" i="9"/>
  <c r="CI53" i="9"/>
  <c r="CH53" i="9"/>
  <c r="CG53" i="9"/>
  <c r="CF53" i="9"/>
  <c r="CE53" i="9"/>
  <c r="CD53" i="9"/>
  <c r="CC53" i="9"/>
  <c r="CB53" i="9"/>
  <c r="CA53" i="9"/>
  <c r="BZ53" i="9"/>
  <c r="BY53" i="9"/>
  <c r="BX53" i="9"/>
  <c r="BW53" i="9"/>
  <c r="BV53" i="9"/>
  <c r="BU53" i="9"/>
  <c r="BT53" i="9"/>
  <c r="BS53" i="9"/>
  <c r="BR53" i="9"/>
  <c r="BQ53" i="9"/>
  <c r="BP53" i="9"/>
  <c r="BO53" i="9"/>
  <c r="BN53" i="9"/>
  <c r="BM53" i="9"/>
  <c r="BL53" i="9"/>
  <c r="BK53" i="9"/>
  <c r="BJ53" i="9"/>
  <c r="BI53" i="9"/>
  <c r="BH53" i="9"/>
  <c r="BG53" i="9"/>
  <c r="BF53" i="9"/>
  <c r="BE53" i="9"/>
  <c r="BD53" i="9"/>
  <c r="BC53" i="9"/>
  <c r="BB53" i="9"/>
  <c r="BA53" i="9"/>
  <c r="AZ53" i="9"/>
  <c r="AY53" i="9"/>
  <c r="AX53" i="9"/>
  <c r="AW53" i="9"/>
  <c r="AV53" i="9"/>
  <c r="AU53" i="9"/>
  <c r="AT53" i="9"/>
  <c r="AS53" i="9"/>
  <c r="AR53" i="9"/>
  <c r="AQ53" i="9"/>
  <c r="AP53" i="9"/>
  <c r="AO53" i="9"/>
  <c r="AN53" i="9"/>
  <c r="AM53" i="9"/>
  <c r="AL53" i="9"/>
  <c r="AK53" i="9"/>
  <c r="AJ53" i="9"/>
  <c r="AI53" i="9"/>
  <c r="AH53" i="9"/>
  <c r="AG53" i="9"/>
  <c r="AF53" i="9"/>
  <c r="AE53" i="9"/>
  <c r="AD53" i="9"/>
  <c r="AC53" i="9"/>
  <c r="AB53" i="9"/>
  <c r="AA53" i="9"/>
  <c r="Z53" i="9"/>
  <c r="Y53" i="9"/>
  <c r="X53" i="9"/>
  <c r="W53" i="9"/>
  <c r="V53" i="9"/>
  <c r="U53" i="9"/>
  <c r="T53" i="9"/>
  <c r="S53" i="9"/>
  <c r="R53" i="9"/>
  <c r="Q53" i="9"/>
  <c r="P53" i="9"/>
  <c r="O53" i="9"/>
  <c r="N53" i="9"/>
  <c r="M53" i="9"/>
  <c r="L53" i="9"/>
  <c r="K53" i="9"/>
  <c r="J53" i="9"/>
  <c r="I53" i="9"/>
  <c r="H53" i="9"/>
  <c r="G53" i="9"/>
  <c r="F53" i="9"/>
  <c r="E53" i="9"/>
  <c r="D53" i="9"/>
  <c r="C53" i="9"/>
  <c r="B53" i="9"/>
  <c r="UB52" i="9"/>
  <c r="UA52" i="9"/>
  <c r="TZ52" i="9"/>
  <c r="TY52" i="9"/>
  <c r="TX52" i="9"/>
  <c r="TW52" i="9"/>
  <c r="TV52" i="9"/>
  <c r="TU52" i="9"/>
  <c r="TT52" i="9"/>
  <c r="TS52" i="9"/>
  <c r="TR52" i="9"/>
  <c r="TQ52" i="9"/>
  <c r="TP52" i="9"/>
  <c r="TO52" i="9"/>
  <c r="TN52" i="9"/>
  <c r="TM52" i="9"/>
  <c r="TL52" i="9"/>
  <c r="TK52" i="9"/>
  <c r="TJ52" i="9"/>
  <c r="TI52" i="9"/>
  <c r="TH52" i="9"/>
  <c r="TG52" i="9"/>
  <c r="TF52" i="9"/>
  <c r="TE52" i="9"/>
  <c r="TD52" i="9"/>
  <c r="TC52" i="9"/>
  <c r="TB52" i="9"/>
  <c r="TA52" i="9"/>
  <c r="SZ52" i="9"/>
  <c r="SY52" i="9"/>
  <c r="SX52" i="9"/>
  <c r="SW52" i="9"/>
  <c r="SV52" i="9"/>
  <c r="SU52" i="9"/>
  <c r="ST52" i="9"/>
  <c r="SS52" i="9"/>
  <c r="SR52" i="9"/>
  <c r="SQ52" i="9"/>
  <c r="SP52" i="9"/>
  <c r="SO52" i="9"/>
  <c r="SN52" i="9"/>
  <c r="SM52" i="9"/>
  <c r="SL52" i="9"/>
  <c r="SK52" i="9"/>
  <c r="SJ52" i="9"/>
  <c r="SI52" i="9"/>
  <c r="SH52" i="9"/>
  <c r="SG52" i="9"/>
  <c r="SF52" i="9"/>
  <c r="SE52" i="9"/>
  <c r="SD52" i="9"/>
  <c r="SC52" i="9"/>
  <c r="SB52" i="9"/>
  <c r="SA52" i="9"/>
  <c r="RZ52" i="9"/>
  <c r="RY52" i="9"/>
  <c r="RX52" i="9"/>
  <c r="RW52" i="9"/>
  <c r="RV52" i="9"/>
  <c r="RU52" i="9"/>
  <c r="RT52" i="9"/>
  <c r="RS52" i="9"/>
  <c r="RR52" i="9"/>
  <c r="RQ52" i="9"/>
  <c r="RP52" i="9"/>
  <c r="RO52" i="9"/>
  <c r="RN52" i="9"/>
  <c r="RM52" i="9"/>
  <c r="RL52" i="9"/>
  <c r="RK52" i="9"/>
  <c r="RJ52" i="9"/>
  <c r="RI52" i="9"/>
  <c r="RH52" i="9"/>
  <c r="RG52" i="9"/>
  <c r="RF52" i="9"/>
  <c r="RE52" i="9"/>
  <c r="RD52" i="9"/>
  <c r="RC52" i="9"/>
  <c r="RB52" i="9"/>
  <c r="RA52" i="9"/>
  <c r="QZ52" i="9"/>
  <c r="QY52" i="9"/>
  <c r="QX52" i="9"/>
  <c r="QW52" i="9"/>
  <c r="QV52" i="9"/>
  <c r="QU52" i="9"/>
  <c r="QT52" i="9"/>
  <c r="QS52" i="9"/>
  <c r="QR52" i="9"/>
  <c r="QQ52" i="9"/>
  <c r="QP52" i="9"/>
  <c r="QO52" i="9"/>
  <c r="QN52" i="9"/>
  <c r="QM52" i="9"/>
  <c r="QL52" i="9"/>
  <c r="QK52" i="9"/>
  <c r="QJ52" i="9"/>
  <c r="QI52" i="9"/>
  <c r="QH52" i="9"/>
  <c r="QG52" i="9"/>
  <c r="QF52" i="9"/>
  <c r="QE52" i="9"/>
  <c r="QD52" i="9"/>
  <c r="QC52" i="9"/>
  <c r="QB52" i="9"/>
  <c r="QA52" i="9"/>
  <c r="PZ52" i="9"/>
  <c r="PY52" i="9"/>
  <c r="PX52" i="9"/>
  <c r="PW52" i="9"/>
  <c r="PV52" i="9"/>
  <c r="PU52" i="9"/>
  <c r="PT52" i="9"/>
  <c r="PS52" i="9"/>
  <c r="PR52" i="9"/>
  <c r="PQ52" i="9"/>
  <c r="PP52" i="9"/>
  <c r="PO52" i="9"/>
  <c r="PN52" i="9"/>
  <c r="PM52" i="9"/>
  <c r="PL52" i="9"/>
  <c r="PK52" i="9"/>
  <c r="PJ52" i="9"/>
  <c r="PI52" i="9"/>
  <c r="PH52" i="9"/>
  <c r="PG52" i="9"/>
  <c r="PF52" i="9"/>
  <c r="PE52" i="9"/>
  <c r="PD52" i="9"/>
  <c r="PC52" i="9"/>
  <c r="PB52" i="9"/>
  <c r="PA52" i="9"/>
  <c r="OZ52" i="9"/>
  <c r="OY52" i="9"/>
  <c r="OX52" i="9"/>
  <c r="OW52" i="9"/>
  <c r="OV52" i="9"/>
  <c r="OU52" i="9"/>
  <c r="OT52" i="9"/>
  <c r="OS52" i="9"/>
  <c r="OR52" i="9"/>
  <c r="OQ52" i="9"/>
  <c r="OP52" i="9"/>
  <c r="OO52" i="9"/>
  <c r="ON52" i="9"/>
  <c r="OM52" i="9"/>
  <c r="OL52" i="9"/>
  <c r="OK52" i="9"/>
  <c r="OJ52" i="9"/>
  <c r="OI52" i="9"/>
  <c r="OH52" i="9"/>
  <c r="OG52" i="9"/>
  <c r="OF52" i="9"/>
  <c r="OE52" i="9"/>
  <c r="OD52" i="9"/>
  <c r="OC52" i="9"/>
  <c r="OB52" i="9"/>
  <c r="OA52" i="9"/>
  <c r="NZ52" i="9"/>
  <c r="NY52" i="9"/>
  <c r="NX52" i="9"/>
  <c r="NW52" i="9"/>
  <c r="NV52" i="9"/>
  <c r="NU52" i="9"/>
  <c r="NT52" i="9"/>
  <c r="NS52" i="9"/>
  <c r="NR52" i="9"/>
  <c r="NQ52" i="9"/>
  <c r="NP52" i="9"/>
  <c r="NO52" i="9"/>
  <c r="NN52" i="9"/>
  <c r="NM52" i="9"/>
  <c r="NL52" i="9"/>
  <c r="NK52" i="9"/>
  <c r="NJ52" i="9"/>
  <c r="NI52" i="9"/>
  <c r="NH52" i="9"/>
  <c r="NG52" i="9"/>
  <c r="NF52" i="9"/>
  <c r="NE52" i="9"/>
  <c r="ND52" i="9"/>
  <c r="NC52" i="9"/>
  <c r="NB52" i="9"/>
  <c r="NA52" i="9"/>
  <c r="MZ52" i="9"/>
  <c r="MY52" i="9"/>
  <c r="MX52" i="9"/>
  <c r="MW52" i="9"/>
  <c r="MV52" i="9"/>
  <c r="MU52" i="9"/>
  <c r="MT52" i="9"/>
  <c r="MS52" i="9"/>
  <c r="MR52" i="9"/>
  <c r="MQ52" i="9"/>
  <c r="MP52" i="9"/>
  <c r="MO52" i="9"/>
  <c r="MN52" i="9"/>
  <c r="MM52" i="9"/>
  <c r="ML52" i="9"/>
  <c r="MK52" i="9"/>
  <c r="MJ52" i="9"/>
  <c r="MI52" i="9"/>
  <c r="MH52" i="9"/>
  <c r="MG52" i="9"/>
  <c r="MF52" i="9"/>
  <c r="ME52" i="9"/>
  <c r="MD52" i="9"/>
  <c r="MC52" i="9"/>
  <c r="MB52" i="9"/>
  <c r="MA52" i="9"/>
  <c r="LZ52" i="9"/>
  <c r="LY52" i="9"/>
  <c r="LX52" i="9"/>
  <c r="LW52" i="9"/>
  <c r="LV52" i="9"/>
  <c r="LU52" i="9"/>
  <c r="LT52" i="9"/>
  <c r="LS52" i="9"/>
  <c r="LR52" i="9"/>
  <c r="LQ52" i="9"/>
  <c r="LP52" i="9"/>
  <c r="LO52" i="9"/>
  <c r="LN52" i="9"/>
  <c r="LM52" i="9"/>
  <c r="LL52" i="9"/>
  <c r="LK52" i="9"/>
  <c r="LJ52" i="9"/>
  <c r="LI52" i="9"/>
  <c r="LH52" i="9"/>
  <c r="LG52" i="9"/>
  <c r="LF52" i="9"/>
  <c r="LE52" i="9"/>
  <c r="LD52" i="9"/>
  <c r="LC52" i="9"/>
  <c r="LB52" i="9"/>
  <c r="LA52" i="9"/>
  <c r="KZ52" i="9"/>
  <c r="KY52" i="9"/>
  <c r="KX52" i="9"/>
  <c r="KW52" i="9"/>
  <c r="KV52" i="9"/>
  <c r="KU52" i="9"/>
  <c r="KT52" i="9"/>
  <c r="KS52" i="9"/>
  <c r="KR52" i="9"/>
  <c r="KQ52" i="9"/>
  <c r="KP52" i="9"/>
  <c r="KO52" i="9"/>
  <c r="KN52" i="9"/>
  <c r="KM52" i="9"/>
  <c r="KL52" i="9"/>
  <c r="KK52" i="9"/>
  <c r="KJ52" i="9"/>
  <c r="KI52" i="9"/>
  <c r="KH52" i="9"/>
  <c r="KG52" i="9"/>
  <c r="KF52" i="9"/>
  <c r="KE52" i="9"/>
  <c r="KD52" i="9"/>
  <c r="KC52" i="9"/>
  <c r="KB52" i="9"/>
  <c r="KA52" i="9"/>
  <c r="JZ52" i="9"/>
  <c r="JY52" i="9"/>
  <c r="JX52" i="9"/>
  <c r="JW52" i="9"/>
  <c r="JV52" i="9"/>
  <c r="JU52" i="9"/>
  <c r="JT52" i="9"/>
  <c r="JS52" i="9"/>
  <c r="JR52" i="9"/>
  <c r="JQ52" i="9"/>
  <c r="JP52" i="9"/>
  <c r="JO52" i="9"/>
  <c r="JN52" i="9"/>
  <c r="JM52" i="9"/>
  <c r="JL52" i="9"/>
  <c r="JK52" i="9"/>
  <c r="JJ52" i="9"/>
  <c r="JI52" i="9"/>
  <c r="JH52" i="9"/>
  <c r="JG52" i="9"/>
  <c r="JF52" i="9"/>
  <c r="JE52" i="9"/>
  <c r="JD52" i="9"/>
  <c r="JC52" i="9"/>
  <c r="JB52" i="9"/>
  <c r="JA52" i="9"/>
  <c r="IZ52" i="9"/>
  <c r="IY52" i="9"/>
  <c r="IX52" i="9"/>
  <c r="IW52" i="9"/>
  <c r="IV52" i="9"/>
  <c r="IU52" i="9"/>
  <c r="IT52" i="9"/>
  <c r="IS52" i="9"/>
  <c r="IR52" i="9"/>
  <c r="IQ52" i="9"/>
  <c r="IP52" i="9"/>
  <c r="IO52" i="9"/>
  <c r="IN52" i="9"/>
  <c r="IM52" i="9"/>
  <c r="IL52" i="9"/>
  <c r="IK52" i="9"/>
  <c r="IJ52" i="9"/>
  <c r="II52" i="9"/>
  <c r="IH52" i="9"/>
  <c r="IG52" i="9"/>
  <c r="IF52" i="9"/>
  <c r="IE52" i="9"/>
  <c r="ID52" i="9"/>
  <c r="IC52" i="9"/>
  <c r="IB52" i="9"/>
  <c r="IA52" i="9"/>
  <c r="HZ52" i="9"/>
  <c r="HY52" i="9"/>
  <c r="HX52" i="9"/>
  <c r="HW52" i="9"/>
  <c r="HV52" i="9"/>
  <c r="HU52" i="9"/>
  <c r="HT52" i="9"/>
  <c r="HS52" i="9"/>
  <c r="HR52" i="9"/>
  <c r="HQ52" i="9"/>
  <c r="HP52" i="9"/>
  <c r="HO52" i="9"/>
  <c r="HN52" i="9"/>
  <c r="HM52" i="9"/>
  <c r="HL52" i="9"/>
  <c r="HK52" i="9"/>
  <c r="HJ52" i="9"/>
  <c r="HI52" i="9"/>
  <c r="HH52" i="9"/>
  <c r="HG52" i="9"/>
  <c r="HF52" i="9"/>
  <c r="HE52" i="9"/>
  <c r="HD52" i="9"/>
  <c r="HC52" i="9"/>
  <c r="HB52" i="9"/>
  <c r="HA52" i="9"/>
  <c r="GZ52" i="9"/>
  <c r="GY52" i="9"/>
  <c r="GX52" i="9"/>
  <c r="GW52" i="9"/>
  <c r="GV52" i="9"/>
  <c r="GU52" i="9"/>
  <c r="GT52" i="9"/>
  <c r="GS52" i="9"/>
  <c r="GR52" i="9"/>
  <c r="GQ52" i="9"/>
  <c r="GP52" i="9"/>
  <c r="GO52" i="9"/>
  <c r="GN52" i="9"/>
  <c r="GM52" i="9"/>
  <c r="GL52" i="9"/>
  <c r="GK52" i="9"/>
  <c r="GJ52" i="9"/>
  <c r="GI52" i="9"/>
  <c r="GH52" i="9"/>
  <c r="GG52" i="9"/>
  <c r="GF52" i="9"/>
  <c r="GE52" i="9"/>
  <c r="GD52" i="9"/>
  <c r="GC52" i="9"/>
  <c r="GB52" i="9"/>
  <c r="GA52" i="9"/>
  <c r="FZ52" i="9"/>
  <c r="FY52" i="9"/>
  <c r="FX52" i="9"/>
  <c r="FW52" i="9"/>
  <c r="FV52" i="9"/>
  <c r="FU52" i="9"/>
  <c r="FT52" i="9"/>
  <c r="FS52" i="9"/>
  <c r="FR52" i="9"/>
  <c r="FQ52" i="9"/>
  <c r="FP52" i="9"/>
  <c r="FO52" i="9"/>
  <c r="FN52" i="9"/>
  <c r="FM52" i="9"/>
  <c r="FL52" i="9"/>
  <c r="FK52" i="9"/>
  <c r="FJ52" i="9"/>
  <c r="FI52" i="9"/>
  <c r="FH52" i="9"/>
  <c r="FG52" i="9"/>
  <c r="FF52" i="9"/>
  <c r="FE52" i="9"/>
  <c r="FD52" i="9"/>
  <c r="FC52" i="9"/>
  <c r="FB52" i="9"/>
  <c r="FA52" i="9"/>
  <c r="EZ52" i="9"/>
  <c r="EY52" i="9"/>
  <c r="EX52" i="9"/>
  <c r="EW52" i="9"/>
  <c r="EV52" i="9"/>
  <c r="EU52" i="9"/>
  <c r="ET52" i="9"/>
  <c r="ES52" i="9"/>
  <c r="ER52" i="9"/>
  <c r="EQ52" i="9"/>
  <c r="EP52" i="9"/>
  <c r="EO52" i="9"/>
  <c r="EN52" i="9"/>
  <c r="EM52" i="9"/>
  <c r="EL52" i="9"/>
  <c r="EK52" i="9"/>
  <c r="EJ52" i="9"/>
  <c r="EI52" i="9"/>
  <c r="EH52" i="9"/>
  <c r="EG52" i="9"/>
  <c r="EF52" i="9"/>
  <c r="EE52" i="9"/>
  <c r="ED52" i="9"/>
  <c r="EC52" i="9"/>
  <c r="EB52" i="9"/>
  <c r="EA52" i="9"/>
  <c r="DZ52" i="9"/>
  <c r="DY52" i="9"/>
  <c r="DX52" i="9"/>
  <c r="DW52" i="9"/>
  <c r="DV52" i="9"/>
  <c r="DU52" i="9"/>
  <c r="DT52" i="9"/>
  <c r="DS52" i="9"/>
  <c r="DR52" i="9"/>
  <c r="DQ52" i="9"/>
  <c r="DP52" i="9"/>
  <c r="DO52" i="9"/>
  <c r="DN52" i="9"/>
  <c r="DM52" i="9"/>
  <c r="DL52" i="9"/>
  <c r="DK52" i="9"/>
  <c r="DJ52" i="9"/>
  <c r="DI52" i="9"/>
  <c r="DH52" i="9"/>
  <c r="DG52" i="9"/>
  <c r="DF52" i="9"/>
  <c r="DE52" i="9"/>
  <c r="DD52" i="9"/>
  <c r="DC52" i="9"/>
  <c r="DB52" i="9"/>
  <c r="DA52" i="9"/>
  <c r="CZ52" i="9"/>
  <c r="CY52" i="9"/>
  <c r="CX52" i="9"/>
  <c r="CW52" i="9"/>
  <c r="CV52" i="9"/>
  <c r="CU52" i="9"/>
  <c r="CT52" i="9"/>
  <c r="CS52" i="9"/>
  <c r="CR52" i="9"/>
  <c r="CQ52" i="9"/>
  <c r="CP52" i="9"/>
  <c r="CO52" i="9"/>
  <c r="CN52" i="9"/>
  <c r="CM52" i="9"/>
  <c r="CL52" i="9"/>
  <c r="CK52" i="9"/>
  <c r="CJ52" i="9"/>
  <c r="CI52" i="9"/>
  <c r="CH52" i="9"/>
  <c r="CG52" i="9"/>
  <c r="CF52" i="9"/>
  <c r="CE52" i="9"/>
  <c r="CD52" i="9"/>
  <c r="CC52" i="9"/>
  <c r="CB52" i="9"/>
  <c r="CA52" i="9"/>
  <c r="BZ52" i="9"/>
  <c r="BY52" i="9"/>
  <c r="BX52" i="9"/>
  <c r="BW52" i="9"/>
  <c r="BV52" i="9"/>
  <c r="BU52" i="9"/>
  <c r="BT52" i="9"/>
  <c r="BS52" i="9"/>
  <c r="BR52" i="9"/>
  <c r="BQ52" i="9"/>
  <c r="BP52" i="9"/>
  <c r="BO52" i="9"/>
  <c r="BN52" i="9"/>
  <c r="BM52" i="9"/>
  <c r="BL52" i="9"/>
  <c r="BK52" i="9"/>
  <c r="BJ52" i="9"/>
  <c r="BI52" i="9"/>
  <c r="BH52" i="9"/>
  <c r="BG52" i="9"/>
  <c r="BF52" i="9"/>
  <c r="BE52" i="9"/>
  <c r="BD52" i="9"/>
  <c r="BC52" i="9"/>
  <c r="BB52" i="9"/>
  <c r="BA52" i="9"/>
  <c r="AZ52" i="9"/>
  <c r="AY52" i="9"/>
  <c r="AX52" i="9"/>
  <c r="AW52" i="9"/>
  <c r="AV52" i="9"/>
  <c r="AU52" i="9"/>
  <c r="AT52" i="9"/>
  <c r="AS52" i="9"/>
  <c r="AR52" i="9"/>
  <c r="AQ52" i="9"/>
  <c r="AP52" i="9"/>
  <c r="AO52" i="9"/>
  <c r="AN52" i="9"/>
  <c r="AM52" i="9"/>
  <c r="AL52" i="9"/>
  <c r="AK52" i="9"/>
  <c r="AJ52" i="9"/>
  <c r="AI52" i="9"/>
  <c r="AH52" i="9"/>
  <c r="AG52" i="9"/>
  <c r="AF52" i="9"/>
  <c r="AE52" i="9"/>
  <c r="AD52" i="9"/>
  <c r="AC52" i="9"/>
  <c r="AB52" i="9"/>
  <c r="AA52" i="9"/>
  <c r="Z52" i="9"/>
  <c r="Y52" i="9"/>
  <c r="X52" i="9"/>
  <c r="W52" i="9"/>
  <c r="V52" i="9"/>
  <c r="U52" i="9"/>
  <c r="T52" i="9"/>
  <c r="S52" i="9"/>
  <c r="R52" i="9"/>
  <c r="Q52" i="9"/>
  <c r="P52" i="9"/>
  <c r="O52" i="9"/>
  <c r="N52" i="9"/>
  <c r="M52" i="9"/>
  <c r="L52" i="9"/>
  <c r="K52" i="9"/>
  <c r="J52" i="9"/>
  <c r="I52" i="9"/>
  <c r="H52" i="9"/>
  <c r="G52" i="9"/>
  <c r="F52" i="9"/>
  <c r="E52" i="9"/>
  <c r="D52" i="9"/>
  <c r="C52" i="9"/>
  <c r="B52" i="9"/>
  <c r="UB51" i="9"/>
  <c r="UA51" i="9"/>
  <c r="TZ51" i="9"/>
  <c r="TY51" i="9"/>
  <c r="TX51" i="9"/>
  <c r="TW51" i="9"/>
  <c r="TV51" i="9"/>
  <c r="TU51" i="9"/>
  <c r="TT51" i="9"/>
  <c r="TS51" i="9"/>
  <c r="TR51" i="9"/>
  <c r="TQ51" i="9"/>
  <c r="TP51" i="9"/>
  <c r="TO51" i="9"/>
  <c r="TN51" i="9"/>
  <c r="TM51" i="9"/>
  <c r="TL51" i="9"/>
  <c r="TK51" i="9"/>
  <c r="TJ51" i="9"/>
  <c r="TI51" i="9"/>
  <c r="TH51" i="9"/>
  <c r="TG51" i="9"/>
  <c r="TF51" i="9"/>
  <c r="TE51" i="9"/>
  <c r="TD51" i="9"/>
  <c r="TC51" i="9"/>
  <c r="TB51" i="9"/>
  <c r="TA51" i="9"/>
  <c r="SZ51" i="9"/>
  <c r="SY51" i="9"/>
  <c r="SX51" i="9"/>
  <c r="SW51" i="9"/>
  <c r="SV51" i="9"/>
  <c r="SU51" i="9"/>
  <c r="ST51" i="9"/>
  <c r="SS51" i="9"/>
  <c r="SR51" i="9"/>
  <c r="SQ51" i="9"/>
  <c r="SP51" i="9"/>
  <c r="SO51" i="9"/>
  <c r="SN51" i="9"/>
  <c r="SM51" i="9"/>
  <c r="SL51" i="9"/>
  <c r="SK51" i="9"/>
  <c r="SJ51" i="9"/>
  <c r="SI51" i="9"/>
  <c r="SH51" i="9"/>
  <c r="SG51" i="9"/>
  <c r="SF51" i="9"/>
  <c r="SE51" i="9"/>
  <c r="SD51" i="9"/>
  <c r="SC51" i="9"/>
  <c r="SB51" i="9"/>
  <c r="SA51" i="9"/>
  <c r="RZ51" i="9"/>
  <c r="RY51" i="9"/>
  <c r="RX51" i="9"/>
  <c r="RW51" i="9"/>
  <c r="RV51" i="9"/>
  <c r="RU51" i="9"/>
  <c r="RT51" i="9"/>
  <c r="RS51" i="9"/>
  <c r="RR51" i="9"/>
  <c r="RQ51" i="9"/>
  <c r="RP51" i="9"/>
  <c r="RO51" i="9"/>
  <c r="RN51" i="9"/>
  <c r="RM51" i="9"/>
  <c r="RL51" i="9"/>
  <c r="RK51" i="9"/>
  <c r="RJ51" i="9"/>
  <c r="RI51" i="9"/>
  <c r="RH51" i="9"/>
  <c r="RG51" i="9"/>
  <c r="RF51" i="9"/>
  <c r="RE51" i="9"/>
  <c r="RD51" i="9"/>
  <c r="RC51" i="9"/>
  <c r="RB51" i="9"/>
  <c r="RA51" i="9"/>
  <c r="QZ51" i="9"/>
  <c r="QY51" i="9"/>
  <c r="QX51" i="9"/>
  <c r="QW51" i="9"/>
  <c r="QV51" i="9"/>
  <c r="QU51" i="9"/>
  <c r="QT51" i="9"/>
  <c r="QS51" i="9"/>
  <c r="QR51" i="9"/>
  <c r="QQ51" i="9"/>
  <c r="QP51" i="9"/>
  <c r="QO51" i="9"/>
  <c r="QN51" i="9"/>
  <c r="QM51" i="9"/>
  <c r="QL51" i="9"/>
  <c r="QK51" i="9"/>
  <c r="QJ51" i="9"/>
  <c r="QI51" i="9"/>
  <c r="QH51" i="9"/>
  <c r="QG51" i="9"/>
  <c r="QF51" i="9"/>
  <c r="QE51" i="9"/>
  <c r="QD51" i="9"/>
  <c r="QC51" i="9"/>
  <c r="QB51" i="9"/>
  <c r="QA51" i="9"/>
  <c r="PZ51" i="9"/>
  <c r="PY51" i="9"/>
  <c r="PX51" i="9"/>
  <c r="PW51" i="9"/>
  <c r="PV51" i="9"/>
  <c r="PU51" i="9"/>
  <c r="PT51" i="9"/>
  <c r="PS51" i="9"/>
  <c r="PR51" i="9"/>
  <c r="PQ51" i="9"/>
  <c r="PP51" i="9"/>
  <c r="PO51" i="9"/>
  <c r="PN51" i="9"/>
  <c r="PM51" i="9"/>
  <c r="PL51" i="9"/>
  <c r="PK51" i="9"/>
  <c r="PJ51" i="9"/>
  <c r="PI51" i="9"/>
  <c r="PH51" i="9"/>
  <c r="PG51" i="9"/>
  <c r="PF51" i="9"/>
  <c r="PE51" i="9"/>
  <c r="PD51" i="9"/>
  <c r="PC51" i="9"/>
  <c r="PB51" i="9"/>
  <c r="PA51" i="9"/>
  <c r="OZ51" i="9"/>
  <c r="OY51" i="9"/>
  <c r="OX51" i="9"/>
  <c r="OW51" i="9"/>
  <c r="OV51" i="9"/>
  <c r="OU51" i="9"/>
  <c r="OT51" i="9"/>
  <c r="OS51" i="9"/>
  <c r="OR51" i="9"/>
  <c r="OQ51" i="9"/>
  <c r="OP51" i="9"/>
  <c r="OO51" i="9"/>
  <c r="ON51" i="9"/>
  <c r="OM51" i="9"/>
  <c r="OL51" i="9"/>
  <c r="OK51" i="9"/>
  <c r="OJ51" i="9"/>
  <c r="OI51" i="9"/>
  <c r="OH51" i="9"/>
  <c r="OG51" i="9"/>
  <c r="OF51" i="9"/>
  <c r="OE51" i="9"/>
  <c r="OD51" i="9"/>
  <c r="OC51" i="9"/>
  <c r="OB51" i="9"/>
  <c r="OA51" i="9"/>
  <c r="NZ51" i="9"/>
  <c r="NY51" i="9"/>
  <c r="NX51" i="9"/>
  <c r="NW51" i="9"/>
  <c r="NV51" i="9"/>
  <c r="NU51" i="9"/>
  <c r="NT51" i="9"/>
  <c r="NS51" i="9"/>
  <c r="NR51" i="9"/>
  <c r="NQ51" i="9"/>
  <c r="NP51" i="9"/>
  <c r="NO51" i="9"/>
  <c r="NN51" i="9"/>
  <c r="NM51" i="9"/>
  <c r="NL51" i="9"/>
  <c r="NK51" i="9"/>
  <c r="NJ51" i="9"/>
  <c r="NI51" i="9"/>
  <c r="NH51" i="9"/>
  <c r="NG51" i="9"/>
  <c r="NF51" i="9"/>
  <c r="NE51" i="9"/>
  <c r="ND51" i="9"/>
  <c r="NC51" i="9"/>
  <c r="NB51" i="9"/>
  <c r="NA51" i="9"/>
  <c r="MZ51" i="9"/>
  <c r="MY51" i="9"/>
  <c r="MX51" i="9"/>
  <c r="MW51" i="9"/>
  <c r="MV51" i="9"/>
  <c r="MU51" i="9"/>
  <c r="MT51" i="9"/>
  <c r="MS51" i="9"/>
  <c r="MR51" i="9"/>
  <c r="MQ51" i="9"/>
  <c r="MP51" i="9"/>
  <c r="MO51" i="9"/>
  <c r="MN51" i="9"/>
  <c r="MM51" i="9"/>
  <c r="ML51" i="9"/>
  <c r="MK51" i="9"/>
  <c r="MJ51" i="9"/>
  <c r="MI51" i="9"/>
  <c r="MH51" i="9"/>
  <c r="MG51" i="9"/>
  <c r="MF51" i="9"/>
  <c r="ME51" i="9"/>
  <c r="MD51" i="9"/>
  <c r="MC51" i="9"/>
  <c r="MB51" i="9"/>
  <c r="MA51" i="9"/>
  <c r="LZ51" i="9"/>
  <c r="LY51" i="9"/>
  <c r="LX51" i="9"/>
  <c r="LW51" i="9"/>
  <c r="LV51" i="9"/>
  <c r="LU51" i="9"/>
  <c r="LT51" i="9"/>
  <c r="LS51" i="9"/>
  <c r="LR51" i="9"/>
  <c r="LQ51" i="9"/>
  <c r="LP51" i="9"/>
  <c r="LO51" i="9"/>
  <c r="LN51" i="9"/>
  <c r="LM51" i="9"/>
  <c r="LL51" i="9"/>
  <c r="LK51" i="9"/>
  <c r="LJ51" i="9"/>
  <c r="LI51" i="9"/>
  <c r="LH51" i="9"/>
  <c r="LG51" i="9"/>
  <c r="LF51" i="9"/>
  <c r="LE51" i="9"/>
  <c r="LD51" i="9"/>
  <c r="LC51" i="9"/>
  <c r="LB51" i="9"/>
  <c r="LA51" i="9"/>
  <c r="KZ51" i="9"/>
  <c r="KY51" i="9"/>
  <c r="KX51" i="9"/>
  <c r="KW51" i="9"/>
  <c r="KV51" i="9"/>
  <c r="KU51" i="9"/>
  <c r="KT51" i="9"/>
  <c r="KS51" i="9"/>
  <c r="KR51" i="9"/>
  <c r="KQ51" i="9"/>
  <c r="KP51" i="9"/>
  <c r="KO51" i="9"/>
  <c r="KN51" i="9"/>
  <c r="KM51" i="9"/>
  <c r="KL51" i="9"/>
  <c r="KK51" i="9"/>
  <c r="KJ51" i="9"/>
  <c r="KI51" i="9"/>
  <c r="KH51" i="9"/>
  <c r="KG51" i="9"/>
  <c r="KF51" i="9"/>
  <c r="KE51" i="9"/>
  <c r="KD51" i="9"/>
  <c r="KC51" i="9"/>
  <c r="KB51" i="9"/>
  <c r="KA51" i="9"/>
  <c r="JZ51" i="9"/>
  <c r="JY51" i="9"/>
  <c r="JX51" i="9"/>
  <c r="JW51" i="9"/>
  <c r="JV51" i="9"/>
  <c r="JU51" i="9"/>
  <c r="JT51" i="9"/>
  <c r="JS51" i="9"/>
  <c r="JR51" i="9"/>
  <c r="JQ51" i="9"/>
  <c r="JP51" i="9"/>
  <c r="JO51" i="9"/>
  <c r="JN51" i="9"/>
  <c r="JM51" i="9"/>
  <c r="JL51" i="9"/>
  <c r="JK51" i="9"/>
  <c r="JJ51" i="9"/>
  <c r="JI51" i="9"/>
  <c r="JH51" i="9"/>
  <c r="JG51" i="9"/>
  <c r="JF51" i="9"/>
  <c r="JE51" i="9"/>
  <c r="JD51" i="9"/>
  <c r="JC51" i="9"/>
  <c r="JB51" i="9"/>
  <c r="JA51" i="9"/>
  <c r="IZ51" i="9"/>
  <c r="IY51" i="9"/>
  <c r="IX51" i="9"/>
  <c r="IW51" i="9"/>
  <c r="IV51" i="9"/>
  <c r="IU51" i="9"/>
  <c r="IT51" i="9"/>
  <c r="IS51" i="9"/>
  <c r="IR51" i="9"/>
  <c r="IQ51" i="9"/>
  <c r="IP51" i="9"/>
  <c r="IO51" i="9"/>
  <c r="IN51" i="9"/>
  <c r="IM51" i="9"/>
  <c r="IL51" i="9"/>
  <c r="IK51" i="9"/>
  <c r="IJ51" i="9"/>
  <c r="II51" i="9"/>
  <c r="IH51" i="9"/>
  <c r="IG51" i="9"/>
  <c r="IF51" i="9"/>
  <c r="IE51" i="9"/>
  <c r="ID51" i="9"/>
  <c r="IC51" i="9"/>
  <c r="IB51" i="9"/>
  <c r="IA51" i="9"/>
  <c r="HZ51" i="9"/>
  <c r="HY51" i="9"/>
  <c r="HX51" i="9"/>
  <c r="HW51" i="9"/>
  <c r="HV51" i="9"/>
  <c r="HU51" i="9"/>
  <c r="HT51" i="9"/>
  <c r="HS51" i="9"/>
  <c r="HR51" i="9"/>
  <c r="HQ51" i="9"/>
  <c r="HP51" i="9"/>
  <c r="HO51" i="9"/>
  <c r="HN51" i="9"/>
  <c r="HM51" i="9"/>
  <c r="HL51" i="9"/>
  <c r="HK51" i="9"/>
  <c r="HJ51" i="9"/>
  <c r="HI51" i="9"/>
  <c r="HH51" i="9"/>
  <c r="HG51" i="9"/>
  <c r="HF51" i="9"/>
  <c r="HE51" i="9"/>
  <c r="HD51" i="9"/>
  <c r="HC51" i="9"/>
  <c r="HB51" i="9"/>
  <c r="HA51" i="9"/>
  <c r="GZ51" i="9"/>
  <c r="GY51" i="9"/>
  <c r="GX51" i="9"/>
  <c r="GW51" i="9"/>
  <c r="GV51" i="9"/>
  <c r="GU51" i="9"/>
  <c r="GT51" i="9"/>
  <c r="GS51" i="9"/>
  <c r="GR51" i="9"/>
  <c r="GQ51" i="9"/>
  <c r="GP51" i="9"/>
  <c r="GO51" i="9"/>
  <c r="GN51" i="9"/>
  <c r="GM51" i="9"/>
  <c r="GL51" i="9"/>
  <c r="GK51" i="9"/>
  <c r="GJ51" i="9"/>
  <c r="GI51" i="9"/>
  <c r="GH51" i="9"/>
  <c r="GG51" i="9"/>
  <c r="GF51" i="9"/>
  <c r="GE51" i="9"/>
  <c r="GD51" i="9"/>
  <c r="GC51" i="9"/>
  <c r="GB51" i="9"/>
  <c r="GA51" i="9"/>
  <c r="FZ51" i="9"/>
  <c r="FY51" i="9"/>
  <c r="FX51" i="9"/>
  <c r="FW51" i="9"/>
  <c r="FV51" i="9"/>
  <c r="FU51" i="9"/>
  <c r="FT51" i="9"/>
  <c r="FS51" i="9"/>
  <c r="FR51" i="9"/>
  <c r="FQ51" i="9"/>
  <c r="FP51" i="9"/>
  <c r="FO51" i="9"/>
  <c r="FN51" i="9"/>
  <c r="FM51" i="9"/>
  <c r="FL51" i="9"/>
  <c r="FK51" i="9"/>
  <c r="FJ51" i="9"/>
  <c r="FI51" i="9"/>
  <c r="FH51" i="9"/>
  <c r="FG51" i="9"/>
  <c r="FF51" i="9"/>
  <c r="FE51" i="9"/>
  <c r="FD51" i="9"/>
  <c r="FC51" i="9"/>
  <c r="FB51" i="9"/>
  <c r="FA51" i="9"/>
  <c r="EZ51" i="9"/>
  <c r="EY51" i="9"/>
  <c r="EX51" i="9"/>
  <c r="EW51" i="9"/>
  <c r="EV51" i="9"/>
  <c r="EU51" i="9"/>
  <c r="ET51" i="9"/>
  <c r="ES51" i="9"/>
  <c r="ER51" i="9"/>
  <c r="EQ51" i="9"/>
  <c r="EP51" i="9"/>
  <c r="EO51" i="9"/>
  <c r="EN51" i="9"/>
  <c r="EM51" i="9"/>
  <c r="EL51" i="9"/>
  <c r="EK51" i="9"/>
  <c r="EJ51" i="9"/>
  <c r="EI51" i="9"/>
  <c r="EH51" i="9"/>
  <c r="EG51" i="9"/>
  <c r="EF51" i="9"/>
  <c r="EE51" i="9"/>
  <c r="ED51" i="9"/>
  <c r="EC51" i="9"/>
  <c r="EB51" i="9"/>
  <c r="EA51" i="9"/>
  <c r="DZ51" i="9"/>
  <c r="DY51" i="9"/>
  <c r="DX51" i="9"/>
  <c r="DW51" i="9"/>
  <c r="DV51" i="9"/>
  <c r="DU51" i="9"/>
  <c r="DT51" i="9"/>
  <c r="DS51" i="9"/>
  <c r="DR51" i="9"/>
  <c r="DQ51" i="9"/>
  <c r="DP51" i="9"/>
  <c r="DO51" i="9"/>
  <c r="DN51" i="9"/>
  <c r="DM51" i="9"/>
  <c r="DL51" i="9"/>
  <c r="DK51" i="9"/>
  <c r="DJ51" i="9"/>
  <c r="DI51" i="9"/>
  <c r="DH51" i="9"/>
  <c r="DG51" i="9"/>
  <c r="DF51" i="9"/>
  <c r="DE51" i="9"/>
  <c r="DD51" i="9"/>
  <c r="DC51" i="9"/>
  <c r="DB51" i="9"/>
  <c r="DA51" i="9"/>
  <c r="CZ51" i="9"/>
  <c r="CY51" i="9"/>
  <c r="CX51" i="9"/>
  <c r="CW51" i="9"/>
  <c r="CV51" i="9"/>
  <c r="CU51" i="9"/>
  <c r="CT51" i="9"/>
  <c r="CS51" i="9"/>
  <c r="CR51" i="9"/>
  <c r="CQ51" i="9"/>
  <c r="CP51" i="9"/>
  <c r="CO51" i="9"/>
  <c r="CN51" i="9"/>
  <c r="CM51" i="9"/>
  <c r="CL51" i="9"/>
  <c r="CK51" i="9"/>
  <c r="CJ51" i="9"/>
  <c r="CI51" i="9"/>
  <c r="CH51" i="9"/>
  <c r="CG51" i="9"/>
  <c r="CF51" i="9"/>
  <c r="CE51" i="9"/>
  <c r="CD51" i="9"/>
  <c r="CC51" i="9"/>
  <c r="CB51" i="9"/>
  <c r="CA51" i="9"/>
  <c r="BZ51" i="9"/>
  <c r="BY51" i="9"/>
  <c r="BX51" i="9"/>
  <c r="BW51" i="9"/>
  <c r="BV51" i="9"/>
  <c r="BU51" i="9"/>
  <c r="BT51" i="9"/>
  <c r="BS51" i="9"/>
  <c r="BR51" i="9"/>
  <c r="BQ51" i="9"/>
  <c r="BP51" i="9"/>
  <c r="BO51" i="9"/>
  <c r="BN51" i="9"/>
  <c r="BM51" i="9"/>
  <c r="BL51" i="9"/>
  <c r="BK51" i="9"/>
  <c r="BJ51" i="9"/>
  <c r="BI51" i="9"/>
  <c r="BH51" i="9"/>
  <c r="BG51" i="9"/>
  <c r="BF51" i="9"/>
  <c r="BE51" i="9"/>
  <c r="BD51" i="9"/>
  <c r="BC51" i="9"/>
  <c r="BB51" i="9"/>
  <c r="BA51" i="9"/>
  <c r="AZ51" i="9"/>
  <c r="AY51" i="9"/>
  <c r="AX51" i="9"/>
  <c r="AW51" i="9"/>
  <c r="AV51" i="9"/>
  <c r="AU51" i="9"/>
  <c r="AT51" i="9"/>
  <c r="AS51" i="9"/>
  <c r="AR51" i="9"/>
  <c r="AQ51" i="9"/>
  <c r="AP51" i="9"/>
  <c r="AO51" i="9"/>
  <c r="AN51" i="9"/>
  <c r="AM51" i="9"/>
  <c r="AL51" i="9"/>
  <c r="AK51" i="9"/>
  <c r="AJ51" i="9"/>
  <c r="AI51" i="9"/>
  <c r="AH51" i="9"/>
  <c r="AG51" i="9"/>
  <c r="AF51" i="9"/>
  <c r="AE51" i="9"/>
  <c r="AD51" i="9"/>
  <c r="AC51" i="9"/>
  <c r="AB51" i="9"/>
  <c r="AA51" i="9"/>
  <c r="Z51" i="9"/>
  <c r="Y51" i="9"/>
  <c r="X51" i="9"/>
  <c r="W51" i="9"/>
  <c r="V51" i="9"/>
  <c r="U51" i="9"/>
  <c r="T51" i="9"/>
  <c r="S51" i="9"/>
  <c r="R51" i="9"/>
  <c r="Q51" i="9"/>
  <c r="P51" i="9"/>
  <c r="O51" i="9"/>
  <c r="N51" i="9"/>
  <c r="M51" i="9"/>
  <c r="L51" i="9"/>
  <c r="K51" i="9"/>
  <c r="J51" i="9"/>
  <c r="I51" i="9"/>
  <c r="H51" i="9"/>
  <c r="G51" i="9"/>
  <c r="F51" i="9"/>
  <c r="E51" i="9"/>
  <c r="D51" i="9"/>
  <c r="C51" i="9"/>
  <c r="B51" i="9"/>
  <c r="UB50" i="9"/>
  <c r="UA50" i="9"/>
  <c r="TZ50" i="9"/>
  <c r="TY50" i="9"/>
  <c r="TX50" i="9"/>
  <c r="TW50" i="9"/>
  <c r="TV50" i="9"/>
  <c r="TU50" i="9"/>
  <c r="TT50" i="9"/>
  <c r="TS50" i="9"/>
  <c r="TR50" i="9"/>
  <c r="TQ50" i="9"/>
  <c r="TP50" i="9"/>
  <c r="TO50" i="9"/>
  <c r="TN50" i="9"/>
  <c r="TM50" i="9"/>
  <c r="TL50" i="9"/>
  <c r="TK50" i="9"/>
  <c r="TJ50" i="9"/>
  <c r="TI50" i="9"/>
  <c r="TH50" i="9"/>
  <c r="TG50" i="9"/>
  <c r="TF50" i="9"/>
  <c r="TE50" i="9"/>
  <c r="TD50" i="9"/>
  <c r="TC50" i="9"/>
  <c r="TB50" i="9"/>
  <c r="TA50" i="9"/>
  <c r="SZ50" i="9"/>
  <c r="SY50" i="9"/>
  <c r="SX50" i="9"/>
  <c r="SW50" i="9"/>
  <c r="SV50" i="9"/>
  <c r="SU50" i="9"/>
  <c r="ST50" i="9"/>
  <c r="SS50" i="9"/>
  <c r="SR50" i="9"/>
  <c r="SQ50" i="9"/>
  <c r="SP50" i="9"/>
  <c r="SO50" i="9"/>
  <c r="SN50" i="9"/>
  <c r="SM50" i="9"/>
  <c r="SL50" i="9"/>
  <c r="SK50" i="9"/>
  <c r="SJ50" i="9"/>
  <c r="SI50" i="9"/>
  <c r="SH50" i="9"/>
  <c r="SG50" i="9"/>
  <c r="SF50" i="9"/>
  <c r="SE50" i="9"/>
  <c r="SD50" i="9"/>
  <c r="SC50" i="9"/>
  <c r="SB50" i="9"/>
  <c r="SA50" i="9"/>
  <c r="RZ50" i="9"/>
  <c r="RY50" i="9"/>
  <c r="RX50" i="9"/>
  <c r="RW50" i="9"/>
  <c r="RV50" i="9"/>
  <c r="RU50" i="9"/>
  <c r="RT50" i="9"/>
  <c r="RS50" i="9"/>
  <c r="RR50" i="9"/>
  <c r="RQ50" i="9"/>
  <c r="RP50" i="9"/>
  <c r="RO50" i="9"/>
  <c r="RN50" i="9"/>
  <c r="RM50" i="9"/>
  <c r="RL50" i="9"/>
  <c r="RK50" i="9"/>
  <c r="RJ50" i="9"/>
  <c r="RI50" i="9"/>
  <c r="RH50" i="9"/>
  <c r="RG50" i="9"/>
  <c r="RF50" i="9"/>
  <c r="RE50" i="9"/>
  <c r="RD50" i="9"/>
  <c r="RC50" i="9"/>
  <c r="RB50" i="9"/>
  <c r="RA50" i="9"/>
  <c r="QZ50" i="9"/>
  <c r="QY50" i="9"/>
  <c r="QX50" i="9"/>
  <c r="QW50" i="9"/>
  <c r="QV50" i="9"/>
  <c r="QU50" i="9"/>
  <c r="QT50" i="9"/>
  <c r="QS50" i="9"/>
  <c r="QR50" i="9"/>
  <c r="QQ50" i="9"/>
  <c r="QP50" i="9"/>
  <c r="QO50" i="9"/>
  <c r="QN50" i="9"/>
  <c r="QM50" i="9"/>
  <c r="QL50" i="9"/>
  <c r="QK50" i="9"/>
  <c r="QJ50" i="9"/>
  <c r="QI50" i="9"/>
  <c r="QH50" i="9"/>
  <c r="QG50" i="9"/>
  <c r="QF50" i="9"/>
  <c r="QE50" i="9"/>
  <c r="QD50" i="9"/>
  <c r="QC50" i="9"/>
  <c r="QB50" i="9"/>
  <c r="QA50" i="9"/>
  <c r="PZ50" i="9"/>
  <c r="PY50" i="9"/>
  <c r="PX50" i="9"/>
  <c r="PW50" i="9"/>
  <c r="PV50" i="9"/>
  <c r="PU50" i="9"/>
  <c r="PT50" i="9"/>
  <c r="PS50" i="9"/>
  <c r="PR50" i="9"/>
  <c r="PQ50" i="9"/>
  <c r="PP50" i="9"/>
  <c r="PO50" i="9"/>
  <c r="PN50" i="9"/>
  <c r="PM50" i="9"/>
  <c r="PL50" i="9"/>
  <c r="PK50" i="9"/>
  <c r="PJ50" i="9"/>
  <c r="PI50" i="9"/>
  <c r="PH50" i="9"/>
  <c r="PG50" i="9"/>
  <c r="PF50" i="9"/>
  <c r="PE50" i="9"/>
  <c r="PD50" i="9"/>
  <c r="PC50" i="9"/>
  <c r="PB50" i="9"/>
  <c r="PA50" i="9"/>
  <c r="OZ50" i="9"/>
  <c r="OY50" i="9"/>
  <c r="OX50" i="9"/>
  <c r="OW50" i="9"/>
  <c r="OV50" i="9"/>
  <c r="OU50" i="9"/>
  <c r="OT50" i="9"/>
  <c r="OS50" i="9"/>
  <c r="OR50" i="9"/>
  <c r="OQ50" i="9"/>
  <c r="OP50" i="9"/>
  <c r="OO50" i="9"/>
  <c r="ON50" i="9"/>
  <c r="OM50" i="9"/>
  <c r="OL50" i="9"/>
  <c r="OK50" i="9"/>
  <c r="OJ50" i="9"/>
  <c r="OI50" i="9"/>
  <c r="OH50" i="9"/>
  <c r="OG50" i="9"/>
  <c r="OF50" i="9"/>
  <c r="OE50" i="9"/>
  <c r="OD50" i="9"/>
  <c r="OC50" i="9"/>
  <c r="OB50" i="9"/>
  <c r="OA50" i="9"/>
  <c r="NZ50" i="9"/>
  <c r="NY50" i="9"/>
  <c r="NX50" i="9"/>
  <c r="NW50" i="9"/>
  <c r="NV50" i="9"/>
  <c r="NU50" i="9"/>
  <c r="NT50" i="9"/>
  <c r="NS50" i="9"/>
  <c r="NR50" i="9"/>
  <c r="NQ50" i="9"/>
  <c r="NP50" i="9"/>
  <c r="NO50" i="9"/>
  <c r="NN50" i="9"/>
  <c r="NM50" i="9"/>
  <c r="NL50" i="9"/>
  <c r="NK50" i="9"/>
  <c r="NJ50" i="9"/>
  <c r="NI50" i="9"/>
  <c r="NH50" i="9"/>
  <c r="NG50" i="9"/>
  <c r="NF50" i="9"/>
  <c r="NE50" i="9"/>
  <c r="ND50" i="9"/>
  <c r="NC50" i="9"/>
  <c r="NB50" i="9"/>
  <c r="NA50" i="9"/>
  <c r="MZ50" i="9"/>
  <c r="MY50" i="9"/>
  <c r="MX50" i="9"/>
  <c r="MW50" i="9"/>
  <c r="MV50" i="9"/>
  <c r="MU50" i="9"/>
  <c r="MT50" i="9"/>
  <c r="MS50" i="9"/>
  <c r="MR50" i="9"/>
  <c r="MQ50" i="9"/>
  <c r="MP50" i="9"/>
  <c r="MO50" i="9"/>
  <c r="MN50" i="9"/>
  <c r="MM50" i="9"/>
  <c r="ML50" i="9"/>
  <c r="MK50" i="9"/>
  <c r="MJ50" i="9"/>
  <c r="MI50" i="9"/>
  <c r="MH50" i="9"/>
  <c r="MG50" i="9"/>
  <c r="MF50" i="9"/>
  <c r="ME50" i="9"/>
  <c r="MD50" i="9"/>
  <c r="MC50" i="9"/>
  <c r="MB50" i="9"/>
  <c r="MA50" i="9"/>
  <c r="LZ50" i="9"/>
  <c r="LY50" i="9"/>
  <c r="LX50" i="9"/>
  <c r="LW50" i="9"/>
  <c r="LV50" i="9"/>
  <c r="LU50" i="9"/>
  <c r="LT50" i="9"/>
  <c r="LS50" i="9"/>
  <c r="LR50" i="9"/>
  <c r="LQ50" i="9"/>
  <c r="LP50" i="9"/>
  <c r="LO50" i="9"/>
  <c r="LN50" i="9"/>
  <c r="LM50" i="9"/>
  <c r="LL50" i="9"/>
  <c r="LK50" i="9"/>
  <c r="LJ50" i="9"/>
  <c r="LI50" i="9"/>
  <c r="LH50" i="9"/>
  <c r="LG50" i="9"/>
  <c r="LF50" i="9"/>
  <c r="LE50" i="9"/>
  <c r="LD50" i="9"/>
  <c r="LC50" i="9"/>
  <c r="LB50" i="9"/>
  <c r="LA50" i="9"/>
  <c r="KZ50" i="9"/>
  <c r="KY50" i="9"/>
  <c r="KX50" i="9"/>
  <c r="KW50" i="9"/>
  <c r="KV50" i="9"/>
  <c r="KU50" i="9"/>
  <c r="KT50" i="9"/>
  <c r="KS50" i="9"/>
  <c r="KR50" i="9"/>
  <c r="KQ50" i="9"/>
  <c r="KP50" i="9"/>
  <c r="KO50" i="9"/>
  <c r="KN50" i="9"/>
  <c r="KM50" i="9"/>
  <c r="KL50" i="9"/>
  <c r="KK50" i="9"/>
  <c r="KJ50" i="9"/>
  <c r="KI50" i="9"/>
  <c r="KH50" i="9"/>
  <c r="KG50" i="9"/>
  <c r="KF50" i="9"/>
  <c r="KE50" i="9"/>
  <c r="KD50" i="9"/>
  <c r="KC50" i="9"/>
  <c r="KB50" i="9"/>
  <c r="KA50" i="9"/>
  <c r="JZ50" i="9"/>
  <c r="JY50" i="9"/>
  <c r="JX50" i="9"/>
  <c r="JW50" i="9"/>
  <c r="JV50" i="9"/>
  <c r="JU50" i="9"/>
  <c r="JT50" i="9"/>
  <c r="JS50" i="9"/>
  <c r="JR50" i="9"/>
  <c r="JQ50" i="9"/>
  <c r="JP50" i="9"/>
  <c r="JO50" i="9"/>
  <c r="JN50" i="9"/>
  <c r="JM50" i="9"/>
  <c r="JL50" i="9"/>
  <c r="JK50" i="9"/>
  <c r="JJ50" i="9"/>
  <c r="JI50" i="9"/>
  <c r="JH50" i="9"/>
  <c r="JG50" i="9"/>
  <c r="JF50" i="9"/>
  <c r="JE50" i="9"/>
  <c r="JD50" i="9"/>
  <c r="JC50" i="9"/>
  <c r="JB50" i="9"/>
  <c r="JA50" i="9"/>
  <c r="IZ50" i="9"/>
  <c r="IY50" i="9"/>
  <c r="IX50" i="9"/>
  <c r="IW50" i="9"/>
  <c r="IV50" i="9"/>
  <c r="IU50" i="9"/>
  <c r="IT50" i="9"/>
  <c r="IS50" i="9"/>
  <c r="IR50" i="9"/>
  <c r="IQ50" i="9"/>
  <c r="IP50" i="9"/>
  <c r="IO50" i="9"/>
  <c r="IN50" i="9"/>
  <c r="IM50" i="9"/>
  <c r="IL50" i="9"/>
  <c r="IK50" i="9"/>
  <c r="IJ50" i="9"/>
  <c r="II50" i="9"/>
  <c r="IH50" i="9"/>
  <c r="IG50" i="9"/>
  <c r="IF50" i="9"/>
  <c r="IE50" i="9"/>
  <c r="ID50" i="9"/>
  <c r="IC50" i="9"/>
  <c r="IB50" i="9"/>
  <c r="IA50" i="9"/>
  <c r="HZ50" i="9"/>
  <c r="HY50" i="9"/>
  <c r="HX50" i="9"/>
  <c r="HW50" i="9"/>
  <c r="HV50" i="9"/>
  <c r="HU50" i="9"/>
  <c r="HT50" i="9"/>
  <c r="HS50" i="9"/>
  <c r="HR50" i="9"/>
  <c r="HQ50" i="9"/>
  <c r="HP50" i="9"/>
  <c r="HO50" i="9"/>
  <c r="HN50" i="9"/>
  <c r="HM50" i="9"/>
  <c r="HL50" i="9"/>
  <c r="HK50" i="9"/>
  <c r="HJ50" i="9"/>
  <c r="HI50" i="9"/>
  <c r="HH50" i="9"/>
  <c r="HG50" i="9"/>
  <c r="HF50" i="9"/>
  <c r="HE50" i="9"/>
  <c r="HD50" i="9"/>
  <c r="HC50" i="9"/>
  <c r="HB50" i="9"/>
  <c r="HA50" i="9"/>
  <c r="GZ50" i="9"/>
  <c r="GY50" i="9"/>
  <c r="GX50" i="9"/>
  <c r="GW50" i="9"/>
  <c r="GV50" i="9"/>
  <c r="GU50" i="9"/>
  <c r="GT50" i="9"/>
  <c r="GS50" i="9"/>
  <c r="GR50" i="9"/>
  <c r="GQ50" i="9"/>
  <c r="GP50" i="9"/>
  <c r="GO50" i="9"/>
  <c r="GN50" i="9"/>
  <c r="GM50" i="9"/>
  <c r="GL50" i="9"/>
  <c r="GK50" i="9"/>
  <c r="GJ50" i="9"/>
  <c r="GI50" i="9"/>
  <c r="GH50" i="9"/>
  <c r="GG50" i="9"/>
  <c r="GF50" i="9"/>
  <c r="GE50" i="9"/>
  <c r="GD50" i="9"/>
  <c r="GC50" i="9"/>
  <c r="GB50" i="9"/>
  <c r="GA50" i="9"/>
  <c r="FZ50" i="9"/>
  <c r="FY50" i="9"/>
  <c r="FX50" i="9"/>
  <c r="FW50" i="9"/>
  <c r="FV50" i="9"/>
  <c r="FU50" i="9"/>
  <c r="FT50" i="9"/>
  <c r="FS50" i="9"/>
  <c r="FR50" i="9"/>
  <c r="FQ50" i="9"/>
  <c r="FP50" i="9"/>
  <c r="FO50" i="9"/>
  <c r="FN50" i="9"/>
  <c r="FM50" i="9"/>
  <c r="FL50" i="9"/>
  <c r="FK50" i="9"/>
  <c r="FJ50" i="9"/>
  <c r="FI50" i="9"/>
  <c r="FH50" i="9"/>
  <c r="FG50" i="9"/>
  <c r="FF50" i="9"/>
  <c r="FE50" i="9"/>
  <c r="FD50" i="9"/>
  <c r="FC50" i="9"/>
  <c r="FB50" i="9"/>
  <c r="FA50" i="9"/>
  <c r="EZ50" i="9"/>
  <c r="EY50" i="9"/>
  <c r="EX50" i="9"/>
  <c r="EW50" i="9"/>
  <c r="EV50" i="9"/>
  <c r="EU50" i="9"/>
  <c r="ET50" i="9"/>
  <c r="ES50" i="9"/>
  <c r="ER50" i="9"/>
  <c r="EQ50" i="9"/>
  <c r="EP50" i="9"/>
  <c r="EO50" i="9"/>
  <c r="EN50" i="9"/>
  <c r="EM50" i="9"/>
  <c r="EL50" i="9"/>
  <c r="EK50" i="9"/>
  <c r="EJ50" i="9"/>
  <c r="EI50" i="9"/>
  <c r="EH50" i="9"/>
  <c r="EG50" i="9"/>
  <c r="EF50" i="9"/>
  <c r="EE50" i="9"/>
  <c r="ED50" i="9"/>
  <c r="EC50" i="9"/>
  <c r="EB50" i="9"/>
  <c r="EA50" i="9"/>
  <c r="DZ50" i="9"/>
  <c r="DY50" i="9"/>
  <c r="DX50" i="9"/>
  <c r="DW50" i="9"/>
  <c r="DV50" i="9"/>
  <c r="DU50" i="9"/>
  <c r="DT50" i="9"/>
  <c r="DS50" i="9"/>
  <c r="DR50" i="9"/>
  <c r="DQ50" i="9"/>
  <c r="DP50" i="9"/>
  <c r="DO50" i="9"/>
  <c r="DN50" i="9"/>
  <c r="DM50" i="9"/>
  <c r="DL50" i="9"/>
  <c r="DK50" i="9"/>
  <c r="DJ50" i="9"/>
  <c r="DI50" i="9"/>
  <c r="DH50" i="9"/>
  <c r="DG50" i="9"/>
  <c r="DF50" i="9"/>
  <c r="DE50" i="9"/>
  <c r="DD50" i="9"/>
  <c r="DC50" i="9"/>
  <c r="DB50" i="9"/>
  <c r="DA50" i="9"/>
  <c r="CZ50" i="9"/>
  <c r="CY50" i="9"/>
  <c r="CX50" i="9"/>
  <c r="CW50" i="9"/>
  <c r="CV50" i="9"/>
  <c r="CU50" i="9"/>
  <c r="CT50" i="9"/>
  <c r="CS50" i="9"/>
  <c r="CR50" i="9"/>
  <c r="CQ50" i="9"/>
  <c r="CP50" i="9"/>
  <c r="CO50" i="9"/>
  <c r="CN50" i="9"/>
  <c r="CM50" i="9"/>
  <c r="CL50" i="9"/>
  <c r="CK50" i="9"/>
  <c r="CJ50" i="9"/>
  <c r="CI50" i="9"/>
  <c r="CH50" i="9"/>
  <c r="CG50" i="9"/>
  <c r="CF50" i="9"/>
  <c r="CE50" i="9"/>
  <c r="CD50" i="9"/>
  <c r="CC50" i="9"/>
  <c r="CB50" i="9"/>
  <c r="CA50" i="9"/>
  <c r="BZ50" i="9"/>
  <c r="BY50" i="9"/>
  <c r="BX50" i="9"/>
  <c r="BW50" i="9"/>
  <c r="BV50" i="9"/>
  <c r="BU50" i="9"/>
  <c r="BT50" i="9"/>
  <c r="BS50" i="9"/>
  <c r="BR50" i="9"/>
  <c r="BQ50" i="9"/>
  <c r="BP50" i="9"/>
  <c r="BO50" i="9"/>
  <c r="BN50" i="9"/>
  <c r="BM50" i="9"/>
  <c r="BL50" i="9"/>
  <c r="BK50" i="9"/>
  <c r="BJ50" i="9"/>
  <c r="BI50" i="9"/>
  <c r="BH50" i="9"/>
  <c r="BG50" i="9"/>
  <c r="BF50" i="9"/>
  <c r="BE50" i="9"/>
  <c r="BD50" i="9"/>
  <c r="BC50" i="9"/>
  <c r="BB50" i="9"/>
  <c r="BA50" i="9"/>
  <c r="AZ50" i="9"/>
  <c r="AY50" i="9"/>
  <c r="AX50" i="9"/>
  <c r="AW50" i="9"/>
  <c r="AV50" i="9"/>
  <c r="AU50" i="9"/>
  <c r="AT50" i="9"/>
  <c r="AS50" i="9"/>
  <c r="AR50" i="9"/>
  <c r="AQ50" i="9"/>
  <c r="AP50" i="9"/>
  <c r="AO50" i="9"/>
  <c r="AN50" i="9"/>
  <c r="AM50" i="9"/>
  <c r="AL50" i="9"/>
  <c r="AK50" i="9"/>
  <c r="AJ50" i="9"/>
  <c r="AI50" i="9"/>
  <c r="AH50" i="9"/>
  <c r="AG50" i="9"/>
  <c r="AF50" i="9"/>
  <c r="AE50" i="9"/>
  <c r="AD50" i="9"/>
  <c r="AC50" i="9"/>
  <c r="AB50" i="9"/>
  <c r="AA50" i="9"/>
  <c r="Z50" i="9"/>
  <c r="Y50" i="9"/>
  <c r="X50" i="9"/>
  <c r="W50" i="9"/>
  <c r="V50" i="9"/>
  <c r="U50" i="9"/>
  <c r="T50" i="9"/>
  <c r="S50" i="9"/>
  <c r="R50" i="9"/>
  <c r="Q50" i="9"/>
  <c r="P50" i="9"/>
  <c r="O50" i="9"/>
  <c r="N50" i="9"/>
  <c r="M50" i="9"/>
  <c r="L50" i="9"/>
  <c r="K50" i="9"/>
  <c r="J50" i="9"/>
  <c r="I50" i="9"/>
  <c r="H50" i="9"/>
  <c r="G50" i="9"/>
  <c r="F50" i="9"/>
  <c r="E50" i="9"/>
  <c r="D50" i="9"/>
  <c r="C50" i="9"/>
  <c r="B50" i="9"/>
  <c r="UB49" i="9"/>
  <c r="UA49" i="9"/>
  <c r="TZ49" i="9"/>
  <c r="TY49" i="9"/>
  <c r="TX49" i="9"/>
  <c r="TW49" i="9"/>
  <c r="TV49" i="9"/>
  <c r="TU49" i="9"/>
  <c r="TT49" i="9"/>
  <c r="TS49" i="9"/>
  <c r="TR49" i="9"/>
  <c r="TQ49" i="9"/>
  <c r="TP49" i="9"/>
  <c r="TO49" i="9"/>
  <c r="TN49" i="9"/>
  <c r="TM49" i="9"/>
  <c r="TL49" i="9"/>
  <c r="TK49" i="9"/>
  <c r="TJ49" i="9"/>
  <c r="TI49" i="9"/>
  <c r="TH49" i="9"/>
  <c r="TG49" i="9"/>
  <c r="TF49" i="9"/>
  <c r="TE49" i="9"/>
  <c r="TD49" i="9"/>
  <c r="TC49" i="9"/>
  <c r="TB49" i="9"/>
  <c r="TA49" i="9"/>
  <c r="SZ49" i="9"/>
  <c r="SY49" i="9"/>
  <c r="SX49" i="9"/>
  <c r="SW49" i="9"/>
  <c r="SV49" i="9"/>
  <c r="SU49" i="9"/>
  <c r="ST49" i="9"/>
  <c r="SS49" i="9"/>
  <c r="SR49" i="9"/>
  <c r="SQ49" i="9"/>
  <c r="SP49" i="9"/>
  <c r="SO49" i="9"/>
  <c r="SN49" i="9"/>
  <c r="SM49" i="9"/>
  <c r="SL49" i="9"/>
  <c r="SK49" i="9"/>
  <c r="SJ49" i="9"/>
  <c r="SI49" i="9"/>
  <c r="SH49" i="9"/>
  <c r="SG49" i="9"/>
  <c r="SF49" i="9"/>
  <c r="SE49" i="9"/>
  <c r="SD49" i="9"/>
  <c r="SC49" i="9"/>
  <c r="SB49" i="9"/>
  <c r="SA49" i="9"/>
  <c r="RZ49" i="9"/>
  <c r="RY49" i="9"/>
  <c r="RX49" i="9"/>
  <c r="RW49" i="9"/>
  <c r="RV49" i="9"/>
  <c r="RU49" i="9"/>
  <c r="RT49" i="9"/>
  <c r="RS49" i="9"/>
  <c r="RR49" i="9"/>
  <c r="RQ49" i="9"/>
  <c r="RP49" i="9"/>
  <c r="RO49" i="9"/>
  <c r="RN49" i="9"/>
  <c r="RM49" i="9"/>
  <c r="RL49" i="9"/>
  <c r="RK49" i="9"/>
  <c r="RJ49" i="9"/>
  <c r="RI49" i="9"/>
  <c r="RH49" i="9"/>
  <c r="RG49" i="9"/>
  <c r="RF49" i="9"/>
  <c r="RE49" i="9"/>
  <c r="RD49" i="9"/>
  <c r="RC49" i="9"/>
  <c r="RB49" i="9"/>
  <c r="RA49" i="9"/>
  <c r="QZ49" i="9"/>
  <c r="QY49" i="9"/>
  <c r="QX49" i="9"/>
  <c r="QW49" i="9"/>
  <c r="QV49" i="9"/>
  <c r="QU49" i="9"/>
  <c r="QT49" i="9"/>
  <c r="QS49" i="9"/>
  <c r="QR49" i="9"/>
  <c r="QQ49" i="9"/>
  <c r="QP49" i="9"/>
  <c r="QO49" i="9"/>
  <c r="QN49" i="9"/>
  <c r="QM49" i="9"/>
  <c r="QL49" i="9"/>
  <c r="QK49" i="9"/>
  <c r="QJ49" i="9"/>
  <c r="QI49" i="9"/>
  <c r="QH49" i="9"/>
  <c r="QG49" i="9"/>
  <c r="QF49" i="9"/>
  <c r="QE49" i="9"/>
  <c r="QD49" i="9"/>
  <c r="QC49" i="9"/>
  <c r="QB49" i="9"/>
  <c r="QA49" i="9"/>
  <c r="PZ49" i="9"/>
  <c r="PY49" i="9"/>
  <c r="PX49" i="9"/>
  <c r="PW49" i="9"/>
  <c r="PV49" i="9"/>
  <c r="PU49" i="9"/>
  <c r="PT49" i="9"/>
  <c r="PS49" i="9"/>
  <c r="PR49" i="9"/>
  <c r="PQ49" i="9"/>
  <c r="PP49" i="9"/>
  <c r="PO49" i="9"/>
  <c r="PN49" i="9"/>
  <c r="PM49" i="9"/>
  <c r="PL49" i="9"/>
  <c r="PK49" i="9"/>
  <c r="PJ49" i="9"/>
  <c r="PI49" i="9"/>
  <c r="PH49" i="9"/>
  <c r="PG49" i="9"/>
  <c r="PF49" i="9"/>
  <c r="PE49" i="9"/>
  <c r="PD49" i="9"/>
  <c r="PC49" i="9"/>
  <c r="PB49" i="9"/>
  <c r="PA49" i="9"/>
  <c r="OZ49" i="9"/>
  <c r="OY49" i="9"/>
  <c r="OX49" i="9"/>
  <c r="OW49" i="9"/>
  <c r="OV49" i="9"/>
  <c r="OU49" i="9"/>
  <c r="OT49" i="9"/>
  <c r="OS49" i="9"/>
  <c r="OR49" i="9"/>
  <c r="OQ49" i="9"/>
  <c r="OP49" i="9"/>
  <c r="OO49" i="9"/>
  <c r="ON49" i="9"/>
  <c r="OM49" i="9"/>
  <c r="OL49" i="9"/>
  <c r="OK49" i="9"/>
  <c r="OJ49" i="9"/>
  <c r="OI49" i="9"/>
  <c r="OH49" i="9"/>
  <c r="OG49" i="9"/>
  <c r="OF49" i="9"/>
  <c r="OE49" i="9"/>
  <c r="OD49" i="9"/>
  <c r="OC49" i="9"/>
  <c r="OB49" i="9"/>
  <c r="OA49" i="9"/>
  <c r="NZ49" i="9"/>
  <c r="NY49" i="9"/>
  <c r="NX49" i="9"/>
  <c r="NW49" i="9"/>
  <c r="NV49" i="9"/>
  <c r="NU49" i="9"/>
  <c r="NT49" i="9"/>
  <c r="NS49" i="9"/>
  <c r="NR49" i="9"/>
  <c r="NQ49" i="9"/>
  <c r="NP49" i="9"/>
  <c r="NO49" i="9"/>
  <c r="NN49" i="9"/>
  <c r="NM49" i="9"/>
  <c r="NL49" i="9"/>
  <c r="NK49" i="9"/>
  <c r="NJ49" i="9"/>
  <c r="NI49" i="9"/>
  <c r="NH49" i="9"/>
  <c r="NG49" i="9"/>
  <c r="NF49" i="9"/>
  <c r="NE49" i="9"/>
  <c r="ND49" i="9"/>
  <c r="NC49" i="9"/>
  <c r="NB49" i="9"/>
  <c r="NA49" i="9"/>
  <c r="MZ49" i="9"/>
  <c r="MY49" i="9"/>
  <c r="MX49" i="9"/>
  <c r="MW49" i="9"/>
  <c r="MV49" i="9"/>
  <c r="MU49" i="9"/>
  <c r="MT49" i="9"/>
  <c r="MS49" i="9"/>
  <c r="MR49" i="9"/>
  <c r="MQ49" i="9"/>
  <c r="MP49" i="9"/>
  <c r="MO49" i="9"/>
  <c r="MN49" i="9"/>
  <c r="MM49" i="9"/>
  <c r="ML49" i="9"/>
  <c r="MK49" i="9"/>
  <c r="MJ49" i="9"/>
  <c r="MI49" i="9"/>
  <c r="MH49" i="9"/>
  <c r="MG49" i="9"/>
  <c r="MF49" i="9"/>
  <c r="ME49" i="9"/>
  <c r="MD49" i="9"/>
  <c r="MC49" i="9"/>
  <c r="MB49" i="9"/>
  <c r="MA49" i="9"/>
  <c r="LZ49" i="9"/>
  <c r="LY49" i="9"/>
  <c r="LX49" i="9"/>
  <c r="LW49" i="9"/>
  <c r="LV49" i="9"/>
  <c r="LU49" i="9"/>
  <c r="LT49" i="9"/>
  <c r="LS49" i="9"/>
  <c r="LR49" i="9"/>
  <c r="LQ49" i="9"/>
  <c r="LP49" i="9"/>
  <c r="LO49" i="9"/>
  <c r="LN49" i="9"/>
  <c r="LM49" i="9"/>
  <c r="LL49" i="9"/>
  <c r="LK49" i="9"/>
  <c r="LJ49" i="9"/>
  <c r="LI49" i="9"/>
  <c r="LH49" i="9"/>
  <c r="LG49" i="9"/>
  <c r="LF49" i="9"/>
  <c r="LE49" i="9"/>
  <c r="LD49" i="9"/>
  <c r="LC49" i="9"/>
  <c r="LB49" i="9"/>
  <c r="LA49" i="9"/>
  <c r="KZ49" i="9"/>
  <c r="KY49" i="9"/>
  <c r="KX49" i="9"/>
  <c r="KW49" i="9"/>
  <c r="KV49" i="9"/>
  <c r="KU49" i="9"/>
  <c r="KT49" i="9"/>
  <c r="KS49" i="9"/>
  <c r="KR49" i="9"/>
  <c r="KQ49" i="9"/>
  <c r="KP49" i="9"/>
  <c r="KO49" i="9"/>
  <c r="KN49" i="9"/>
  <c r="KM49" i="9"/>
  <c r="KL49" i="9"/>
  <c r="KK49" i="9"/>
  <c r="KJ49" i="9"/>
  <c r="KI49" i="9"/>
  <c r="KH49" i="9"/>
  <c r="KG49" i="9"/>
  <c r="KF49" i="9"/>
  <c r="KE49" i="9"/>
  <c r="KD49" i="9"/>
  <c r="KC49" i="9"/>
  <c r="KB49" i="9"/>
  <c r="KA49" i="9"/>
  <c r="JZ49" i="9"/>
  <c r="JY49" i="9"/>
  <c r="JX49" i="9"/>
  <c r="JW49" i="9"/>
  <c r="JV49" i="9"/>
  <c r="JU49" i="9"/>
  <c r="JT49" i="9"/>
  <c r="JS49" i="9"/>
  <c r="JR49" i="9"/>
  <c r="JQ49" i="9"/>
  <c r="JP49" i="9"/>
  <c r="JO49" i="9"/>
  <c r="JN49" i="9"/>
  <c r="JM49" i="9"/>
  <c r="JL49" i="9"/>
  <c r="JK49" i="9"/>
  <c r="JJ49" i="9"/>
  <c r="JI49" i="9"/>
  <c r="JH49" i="9"/>
  <c r="JG49" i="9"/>
  <c r="JF49" i="9"/>
  <c r="JE49" i="9"/>
  <c r="JD49" i="9"/>
  <c r="JC49" i="9"/>
  <c r="JB49" i="9"/>
  <c r="JA49" i="9"/>
  <c r="IZ49" i="9"/>
  <c r="IY49" i="9"/>
  <c r="IX49" i="9"/>
  <c r="IW49" i="9"/>
  <c r="IV49" i="9"/>
  <c r="IU49" i="9"/>
  <c r="IT49" i="9"/>
  <c r="IS49" i="9"/>
  <c r="IR49" i="9"/>
  <c r="IQ49" i="9"/>
  <c r="IP49" i="9"/>
  <c r="IO49" i="9"/>
  <c r="IN49" i="9"/>
  <c r="IM49" i="9"/>
  <c r="IL49" i="9"/>
  <c r="IK49" i="9"/>
  <c r="IJ49" i="9"/>
  <c r="II49" i="9"/>
  <c r="IH49" i="9"/>
  <c r="IG49" i="9"/>
  <c r="IF49" i="9"/>
  <c r="IE49" i="9"/>
  <c r="ID49" i="9"/>
  <c r="IC49" i="9"/>
  <c r="IB49" i="9"/>
  <c r="IA49" i="9"/>
  <c r="HZ49" i="9"/>
  <c r="HY49" i="9"/>
  <c r="HX49" i="9"/>
  <c r="HW49" i="9"/>
  <c r="HV49" i="9"/>
  <c r="HU49" i="9"/>
  <c r="HT49" i="9"/>
  <c r="HS49" i="9"/>
  <c r="HR49" i="9"/>
  <c r="HQ49" i="9"/>
  <c r="HP49" i="9"/>
  <c r="HO49" i="9"/>
  <c r="HN49" i="9"/>
  <c r="HM49" i="9"/>
  <c r="HL49" i="9"/>
  <c r="HK49" i="9"/>
  <c r="HJ49" i="9"/>
  <c r="HI49" i="9"/>
  <c r="HH49" i="9"/>
  <c r="HG49" i="9"/>
  <c r="HF49" i="9"/>
  <c r="HE49" i="9"/>
  <c r="HD49" i="9"/>
  <c r="HC49" i="9"/>
  <c r="HB49" i="9"/>
  <c r="HA49" i="9"/>
  <c r="GZ49" i="9"/>
  <c r="GY49" i="9"/>
  <c r="GX49" i="9"/>
  <c r="GW49" i="9"/>
  <c r="GV49" i="9"/>
  <c r="GU49" i="9"/>
  <c r="GT49" i="9"/>
  <c r="GS49" i="9"/>
  <c r="GR49" i="9"/>
  <c r="GQ49" i="9"/>
  <c r="GP49" i="9"/>
  <c r="GO49" i="9"/>
  <c r="GN49" i="9"/>
  <c r="GM49" i="9"/>
  <c r="GL49" i="9"/>
  <c r="GK49" i="9"/>
  <c r="GJ49" i="9"/>
  <c r="GI49" i="9"/>
  <c r="GH49" i="9"/>
  <c r="GG49" i="9"/>
  <c r="GF49" i="9"/>
  <c r="GE49" i="9"/>
  <c r="GD49" i="9"/>
  <c r="GC49" i="9"/>
  <c r="GB49" i="9"/>
  <c r="GA49" i="9"/>
  <c r="FZ49" i="9"/>
  <c r="FY49" i="9"/>
  <c r="FX49" i="9"/>
  <c r="FW49" i="9"/>
  <c r="FV49" i="9"/>
  <c r="FU49" i="9"/>
  <c r="FT49" i="9"/>
  <c r="FS49" i="9"/>
  <c r="FR49" i="9"/>
  <c r="FQ49" i="9"/>
  <c r="FP49" i="9"/>
  <c r="FO49" i="9"/>
  <c r="FN49" i="9"/>
  <c r="FM49" i="9"/>
  <c r="FL49" i="9"/>
  <c r="FK49" i="9"/>
  <c r="FJ49" i="9"/>
  <c r="FI49" i="9"/>
  <c r="FH49" i="9"/>
  <c r="FG49" i="9"/>
  <c r="FF49" i="9"/>
  <c r="FE49" i="9"/>
  <c r="FD49" i="9"/>
  <c r="FC49" i="9"/>
  <c r="FB49" i="9"/>
  <c r="FA49" i="9"/>
  <c r="EZ49" i="9"/>
  <c r="EY49" i="9"/>
  <c r="EX49" i="9"/>
  <c r="EW49" i="9"/>
  <c r="EV49" i="9"/>
  <c r="EU49" i="9"/>
  <c r="ET49" i="9"/>
  <c r="ES49" i="9"/>
  <c r="ER49" i="9"/>
  <c r="EQ49" i="9"/>
  <c r="EP49" i="9"/>
  <c r="EO49" i="9"/>
  <c r="EN49" i="9"/>
  <c r="EM49" i="9"/>
  <c r="EL49" i="9"/>
  <c r="EK49" i="9"/>
  <c r="EJ49" i="9"/>
  <c r="EI49" i="9"/>
  <c r="EH49" i="9"/>
  <c r="EG49" i="9"/>
  <c r="EF49" i="9"/>
  <c r="EE49" i="9"/>
  <c r="ED49" i="9"/>
  <c r="EC49" i="9"/>
  <c r="EB49" i="9"/>
  <c r="EA49" i="9"/>
  <c r="DZ49" i="9"/>
  <c r="DY49" i="9"/>
  <c r="DX49" i="9"/>
  <c r="DW49" i="9"/>
  <c r="DV49" i="9"/>
  <c r="DU49" i="9"/>
  <c r="DT49" i="9"/>
  <c r="DS49" i="9"/>
  <c r="DR49" i="9"/>
  <c r="DQ49" i="9"/>
  <c r="DP49" i="9"/>
  <c r="DO49" i="9"/>
  <c r="DN49" i="9"/>
  <c r="DM49" i="9"/>
  <c r="DL49" i="9"/>
  <c r="DK49" i="9"/>
  <c r="DJ49" i="9"/>
  <c r="DI49" i="9"/>
  <c r="DH49" i="9"/>
  <c r="DG49" i="9"/>
  <c r="DF49" i="9"/>
  <c r="DE49" i="9"/>
  <c r="DD49" i="9"/>
  <c r="DC49" i="9"/>
  <c r="DB49" i="9"/>
  <c r="DA49" i="9"/>
  <c r="CZ49" i="9"/>
  <c r="CY49" i="9"/>
  <c r="CX49" i="9"/>
  <c r="CW49" i="9"/>
  <c r="CV49" i="9"/>
  <c r="CU49" i="9"/>
  <c r="CT49" i="9"/>
  <c r="CS49" i="9"/>
  <c r="CR49" i="9"/>
  <c r="CQ49" i="9"/>
  <c r="CP49" i="9"/>
  <c r="CO49" i="9"/>
  <c r="CN49" i="9"/>
  <c r="CM49" i="9"/>
  <c r="CL49" i="9"/>
  <c r="CK49" i="9"/>
  <c r="CJ49" i="9"/>
  <c r="CI49" i="9"/>
  <c r="CH49" i="9"/>
  <c r="CG49" i="9"/>
  <c r="CF49" i="9"/>
  <c r="CE49" i="9"/>
  <c r="CD49" i="9"/>
  <c r="CC49" i="9"/>
  <c r="CB49" i="9"/>
  <c r="CA49" i="9"/>
  <c r="BZ49" i="9"/>
  <c r="BY49" i="9"/>
  <c r="BX49" i="9"/>
  <c r="BW49" i="9"/>
  <c r="BV49" i="9"/>
  <c r="BU49" i="9"/>
  <c r="BT49" i="9"/>
  <c r="BS49" i="9"/>
  <c r="BR49" i="9"/>
  <c r="BQ49" i="9"/>
  <c r="BP49" i="9"/>
  <c r="BO49" i="9"/>
  <c r="BN49" i="9"/>
  <c r="BM49" i="9"/>
  <c r="BL49" i="9"/>
  <c r="BK49" i="9"/>
  <c r="BJ49" i="9"/>
  <c r="BI49" i="9"/>
  <c r="BH49" i="9"/>
  <c r="BG49" i="9"/>
  <c r="BF49" i="9"/>
  <c r="BE49" i="9"/>
  <c r="BD49" i="9"/>
  <c r="BC49" i="9"/>
  <c r="BB49" i="9"/>
  <c r="BA49" i="9"/>
  <c r="AZ49" i="9"/>
  <c r="AY49" i="9"/>
  <c r="AX49" i="9"/>
  <c r="AW49" i="9"/>
  <c r="AV49" i="9"/>
  <c r="AU49" i="9"/>
  <c r="AT49" i="9"/>
  <c r="AS49" i="9"/>
  <c r="AR49" i="9"/>
  <c r="AQ49" i="9"/>
  <c r="AP49" i="9"/>
  <c r="AO49" i="9"/>
  <c r="AN49" i="9"/>
  <c r="AM49" i="9"/>
  <c r="AL49" i="9"/>
  <c r="AK49" i="9"/>
  <c r="AJ49" i="9"/>
  <c r="AI49" i="9"/>
  <c r="AH49" i="9"/>
  <c r="AG49" i="9"/>
  <c r="AF49" i="9"/>
  <c r="AE49" i="9"/>
  <c r="AD49" i="9"/>
  <c r="AC49" i="9"/>
  <c r="AB49" i="9"/>
  <c r="AA49" i="9"/>
  <c r="Z49" i="9"/>
  <c r="Y49" i="9"/>
  <c r="X49" i="9"/>
  <c r="W49" i="9"/>
  <c r="V49" i="9"/>
  <c r="U49" i="9"/>
  <c r="T49" i="9"/>
  <c r="S49" i="9"/>
  <c r="R49" i="9"/>
  <c r="Q49" i="9"/>
  <c r="P49" i="9"/>
  <c r="O49" i="9"/>
  <c r="N49" i="9"/>
  <c r="M49" i="9"/>
  <c r="L49" i="9"/>
  <c r="K49" i="9"/>
  <c r="J49" i="9"/>
  <c r="I49" i="9"/>
  <c r="H49" i="9"/>
  <c r="G49" i="9"/>
  <c r="F49" i="9"/>
  <c r="E49" i="9"/>
  <c r="D49" i="9"/>
  <c r="C49" i="9"/>
  <c r="B49" i="9"/>
  <c r="UB48" i="9"/>
  <c r="UA48" i="9"/>
  <c r="TZ48" i="9"/>
  <c r="TY48" i="9"/>
  <c r="TX48" i="9"/>
  <c r="TW48" i="9"/>
  <c r="TV48" i="9"/>
  <c r="TU48" i="9"/>
  <c r="TT48" i="9"/>
  <c r="TS48" i="9"/>
  <c r="TR48" i="9"/>
  <c r="TQ48" i="9"/>
  <c r="TP48" i="9"/>
  <c r="TO48" i="9"/>
  <c r="TN48" i="9"/>
  <c r="TM48" i="9"/>
  <c r="TL48" i="9"/>
  <c r="TK48" i="9"/>
  <c r="TJ48" i="9"/>
  <c r="TI48" i="9"/>
  <c r="TH48" i="9"/>
  <c r="TG48" i="9"/>
  <c r="TF48" i="9"/>
  <c r="TE48" i="9"/>
  <c r="TD48" i="9"/>
  <c r="TC48" i="9"/>
  <c r="TB48" i="9"/>
  <c r="TA48" i="9"/>
  <c r="SZ48" i="9"/>
  <c r="SY48" i="9"/>
  <c r="SX48" i="9"/>
  <c r="SW48" i="9"/>
  <c r="SV48" i="9"/>
  <c r="SU48" i="9"/>
  <c r="ST48" i="9"/>
  <c r="SS48" i="9"/>
  <c r="SR48" i="9"/>
  <c r="SQ48" i="9"/>
  <c r="SP48" i="9"/>
  <c r="SO48" i="9"/>
  <c r="SN48" i="9"/>
  <c r="SM48" i="9"/>
  <c r="SL48" i="9"/>
  <c r="SK48" i="9"/>
  <c r="SJ48" i="9"/>
  <c r="SI48" i="9"/>
  <c r="SH48" i="9"/>
  <c r="SG48" i="9"/>
  <c r="SF48" i="9"/>
  <c r="SE48" i="9"/>
  <c r="SD48" i="9"/>
  <c r="SC48" i="9"/>
  <c r="SB48" i="9"/>
  <c r="SA48" i="9"/>
  <c r="RZ48" i="9"/>
  <c r="RY48" i="9"/>
  <c r="RX48" i="9"/>
  <c r="RW48" i="9"/>
  <c r="RV48" i="9"/>
  <c r="RU48" i="9"/>
  <c r="RT48" i="9"/>
  <c r="RS48" i="9"/>
  <c r="RR48" i="9"/>
  <c r="RQ48" i="9"/>
  <c r="RP48" i="9"/>
  <c r="RO48" i="9"/>
  <c r="RN48" i="9"/>
  <c r="RM48" i="9"/>
  <c r="RL48" i="9"/>
  <c r="RK48" i="9"/>
  <c r="RJ48" i="9"/>
  <c r="RI48" i="9"/>
  <c r="RH48" i="9"/>
  <c r="RG48" i="9"/>
  <c r="RF48" i="9"/>
  <c r="RE48" i="9"/>
  <c r="RD48" i="9"/>
  <c r="RC48" i="9"/>
  <c r="RB48" i="9"/>
  <c r="RA48" i="9"/>
  <c r="QZ48" i="9"/>
  <c r="QY48" i="9"/>
  <c r="QX48" i="9"/>
  <c r="QW48" i="9"/>
  <c r="QV48" i="9"/>
  <c r="QU48" i="9"/>
  <c r="QT48" i="9"/>
  <c r="QS48" i="9"/>
  <c r="QR48" i="9"/>
  <c r="QQ48" i="9"/>
  <c r="QP48" i="9"/>
  <c r="QO48" i="9"/>
  <c r="QN48" i="9"/>
  <c r="QM48" i="9"/>
  <c r="QL48" i="9"/>
  <c r="QK48" i="9"/>
  <c r="QJ48" i="9"/>
  <c r="QI48" i="9"/>
  <c r="QH48" i="9"/>
  <c r="QG48" i="9"/>
  <c r="QF48" i="9"/>
  <c r="QE48" i="9"/>
  <c r="QD48" i="9"/>
  <c r="QC48" i="9"/>
  <c r="QB48" i="9"/>
  <c r="QA48" i="9"/>
  <c r="PZ48" i="9"/>
  <c r="PY48" i="9"/>
  <c r="PX48" i="9"/>
  <c r="PW48" i="9"/>
  <c r="PV48" i="9"/>
  <c r="PU48" i="9"/>
  <c r="PT48" i="9"/>
  <c r="PS48" i="9"/>
  <c r="PR48" i="9"/>
  <c r="PQ48" i="9"/>
  <c r="PP48" i="9"/>
  <c r="PO48" i="9"/>
  <c r="PN48" i="9"/>
  <c r="PM48" i="9"/>
  <c r="PL48" i="9"/>
  <c r="PK48" i="9"/>
  <c r="PJ48" i="9"/>
  <c r="PI48" i="9"/>
  <c r="PH48" i="9"/>
  <c r="PG48" i="9"/>
  <c r="PF48" i="9"/>
  <c r="PE48" i="9"/>
  <c r="PD48" i="9"/>
  <c r="PC48" i="9"/>
  <c r="PB48" i="9"/>
  <c r="PA48" i="9"/>
  <c r="OZ48" i="9"/>
  <c r="OY48" i="9"/>
  <c r="OX48" i="9"/>
  <c r="OW48" i="9"/>
  <c r="OV48" i="9"/>
  <c r="OU48" i="9"/>
  <c r="OT48" i="9"/>
  <c r="OS48" i="9"/>
  <c r="OR48" i="9"/>
  <c r="OQ48" i="9"/>
  <c r="OP48" i="9"/>
  <c r="OO48" i="9"/>
  <c r="ON48" i="9"/>
  <c r="OM48" i="9"/>
  <c r="OL48" i="9"/>
  <c r="OK48" i="9"/>
  <c r="OJ48" i="9"/>
  <c r="OI48" i="9"/>
  <c r="OH48" i="9"/>
  <c r="OG48" i="9"/>
  <c r="OF48" i="9"/>
  <c r="OE48" i="9"/>
  <c r="OD48" i="9"/>
  <c r="OC48" i="9"/>
  <c r="OB48" i="9"/>
  <c r="OA48" i="9"/>
  <c r="NZ48" i="9"/>
  <c r="NY48" i="9"/>
  <c r="NX48" i="9"/>
  <c r="NW48" i="9"/>
  <c r="NV48" i="9"/>
  <c r="NU48" i="9"/>
  <c r="NT48" i="9"/>
  <c r="NS48" i="9"/>
  <c r="NR48" i="9"/>
  <c r="NQ48" i="9"/>
  <c r="NP48" i="9"/>
  <c r="NO48" i="9"/>
  <c r="NN48" i="9"/>
  <c r="NM48" i="9"/>
  <c r="NL48" i="9"/>
  <c r="NK48" i="9"/>
  <c r="NJ48" i="9"/>
  <c r="NI48" i="9"/>
  <c r="NH48" i="9"/>
  <c r="NG48" i="9"/>
  <c r="NF48" i="9"/>
  <c r="NE48" i="9"/>
  <c r="ND48" i="9"/>
  <c r="NC48" i="9"/>
  <c r="NB48" i="9"/>
  <c r="NA48" i="9"/>
  <c r="MZ48" i="9"/>
  <c r="MY48" i="9"/>
  <c r="MX48" i="9"/>
  <c r="MW48" i="9"/>
  <c r="MV48" i="9"/>
  <c r="MU48" i="9"/>
  <c r="MT48" i="9"/>
  <c r="MS48" i="9"/>
  <c r="MR48" i="9"/>
  <c r="MQ48" i="9"/>
  <c r="MP48" i="9"/>
  <c r="MO48" i="9"/>
  <c r="MN48" i="9"/>
  <c r="MM48" i="9"/>
  <c r="ML48" i="9"/>
  <c r="MK48" i="9"/>
  <c r="MJ48" i="9"/>
  <c r="MI48" i="9"/>
  <c r="MH48" i="9"/>
  <c r="MG48" i="9"/>
  <c r="MF48" i="9"/>
  <c r="ME48" i="9"/>
  <c r="MD48" i="9"/>
  <c r="MC48" i="9"/>
  <c r="MB48" i="9"/>
  <c r="MA48" i="9"/>
  <c r="LZ48" i="9"/>
  <c r="LY48" i="9"/>
  <c r="LX48" i="9"/>
  <c r="LW48" i="9"/>
  <c r="LV48" i="9"/>
  <c r="LU48" i="9"/>
  <c r="LT48" i="9"/>
  <c r="LS48" i="9"/>
  <c r="LR48" i="9"/>
  <c r="LQ48" i="9"/>
  <c r="LP48" i="9"/>
  <c r="LO48" i="9"/>
  <c r="LN48" i="9"/>
  <c r="LM48" i="9"/>
  <c r="LL48" i="9"/>
  <c r="LK48" i="9"/>
  <c r="LJ48" i="9"/>
  <c r="LI48" i="9"/>
  <c r="LH48" i="9"/>
  <c r="LG48" i="9"/>
  <c r="LF48" i="9"/>
  <c r="LE48" i="9"/>
  <c r="LD48" i="9"/>
  <c r="LC48" i="9"/>
  <c r="LB48" i="9"/>
  <c r="LA48" i="9"/>
  <c r="KZ48" i="9"/>
  <c r="KY48" i="9"/>
  <c r="KX48" i="9"/>
  <c r="KW48" i="9"/>
  <c r="KV48" i="9"/>
  <c r="KU48" i="9"/>
  <c r="KT48" i="9"/>
  <c r="KS48" i="9"/>
  <c r="KR48" i="9"/>
  <c r="KQ48" i="9"/>
  <c r="KP48" i="9"/>
  <c r="KO48" i="9"/>
  <c r="KN48" i="9"/>
  <c r="KM48" i="9"/>
  <c r="KL48" i="9"/>
  <c r="KK48" i="9"/>
  <c r="KJ48" i="9"/>
  <c r="KI48" i="9"/>
  <c r="KH48" i="9"/>
  <c r="KG48" i="9"/>
  <c r="KF48" i="9"/>
  <c r="KE48" i="9"/>
  <c r="KD48" i="9"/>
  <c r="KC48" i="9"/>
  <c r="KB48" i="9"/>
  <c r="KA48" i="9"/>
  <c r="JZ48" i="9"/>
  <c r="JY48" i="9"/>
  <c r="JX48" i="9"/>
  <c r="JW48" i="9"/>
  <c r="JV48" i="9"/>
  <c r="JU48" i="9"/>
  <c r="JT48" i="9"/>
  <c r="JS48" i="9"/>
  <c r="JR48" i="9"/>
  <c r="JQ48" i="9"/>
  <c r="JP48" i="9"/>
  <c r="JO48" i="9"/>
  <c r="JN48" i="9"/>
  <c r="JM48" i="9"/>
  <c r="JL48" i="9"/>
  <c r="JK48" i="9"/>
  <c r="JJ48" i="9"/>
  <c r="JI48" i="9"/>
  <c r="JH48" i="9"/>
  <c r="JG48" i="9"/>
  <c r="JF48" i="9"/>
  <c r="JE48" i="9"/>
  <c r="JD48" i="9"/>
  <c r="JC48" i="9"/>
  <c r="JB48" i="9"/>
  <c r="JA48" i="9"/>
  <c r="IZ48" i="9"/>
  <c r="IY48" i="9"/>
  <c r="IX48" i="9"/>
  <c r="IW48" i="9"/>
  <c r="IV48" i="9"/>
  <c r="IU48" i="9"/>
  <c r="IT48" i="9"/>
  <c r="IS48" i="9"/>
  <c r="IR48" i="9"/>
  <c r="IQ48" i="9"/>
  <c r="IP48" i="9"/>
  <c r="IO48" i="9"/>
  <c r="IN48" i="9"/>
  <c r="IM48" i="9"/>
  <c r="IL48" i="9"/>
  <c r="IK48" i="9"/>
  <c r="IJ48" i="9"/>
  <c r="II48" i="9"/>
  <c r="IH48" i="9"/>
  <c r="IG48" i="9"/>
  <c r="IF48" i="9"/>
  <c r="IE48" i="9"/>
  <c r="ID48" i="9"/>
  <c r="IC48" i="9"/>
  <c r="IB48" i="9"/>
  <c r="IA48" i="9"/>
  <c r="HZ48" i="9"/>
  <c r="HY48" i="9"/>
  <c r="HX48" i="9"/>
  <c r="HW48" i="9"/>
  <c r="HV48" i="9"/>
  <c r="HU48" i="9"/>
  <c r="HT48" i="9"/>
  <c r="HS48" i="9"/>
  <c r="HR48" i="9"/>
  <c r="HQ48" i="9"/>
  <c r="HP48" i="9"/>
  <c r="HO48" i="9"/>
  <c r="HN48" i="9"/>
  <c r="HM48" i="9"/>
  <c r="HL48" i="9"/>
  <c r="HK48" i="9"/>
  <c r="HJ48" i="9"/>
  <c r="HI48" i="9"/>
  <c r="HH48" i="9"/>
  <c r="HG48" i="9"/>
  <c r="HF48" i="9"/>
  <c r="HE48" i="9"/>
  <c r="HD48" i="9"/>
  <c r="HC48" i="9"/>
  <c r="HB48" i="9"/>
  <c r="HA48" i="9"/>
  <c r="GZ48" i="9"/>
  <c r="GY48" i="9"/>
  <c r="GX48" i="9"/>
  <c r="GW48" i="9"/>
  <c r="GV48" i="9"/>
  <c r="GU48" i="9"/>
  <c r="GT48" i="9"/>
  <c r="GS48" i="9"/>
  <c r="GR48" i="9"/>
  <c r="GQ48" i="9"/>
  <c r="GP48" i="9"/>
  <c r="GO48" i="9"/>
  <c r="GN48" i="9"/>
  <c r="GM48" i="9"/>
  <c r="GL48" i="9"/>
  <c r="GK48" i="9"/>
  <c r="GJ48" i="9"/>
  <c r="GI48" i="9"/>
  <c r="GH48" i="9"/>
  <c r="GG48" i="9"/>
  <c r="GF48" i="9"/>
  <c r="GE48" i="9"/>
  <c r="GD48" i="9"/>
  <c r="GC48" i="9"/>
  <c r="GB48" i="9"/>
  <c r="GA48" i="9"/>
  <c r="FZ48" i="9"/>
  <c r="FY48" i="9"/>
  <c r="FX48" i="9"/>
  <c r="FW48" i="9"/>
  <c r="FV48" i="9"/>
  <c r="FU48" i="9"/>
  <c r="FT48" i="9"/>
  <c r="FS48" i="9"/>
  <c r="FR48" i="9"/>
  <c r="FQ48" i="9"/>
  <c r="FP48" i="9"/>
  <c r="FO48" i="9"/>
  <c r="FN48" i="9"/>
  <c r="FM48" i="9"/>
  <c r="FL48" i="9"/>
  <c r="FK48" i="9"/>
  <c r="FJ48" i="9"/>
  <c r="FI48" i="9"/>
  <c r="FH48" i="9"/>
  <c r="FG48" i="9"/>
  <c r="FF48" i="9"/>
  <c r="FE48" i="9"/>
  <c r="FD48" i="9"/>
  <c r="FC48" i="9"/>
  <c r="FB48" i="9"/>
  <c r="FA48" i="9"/>
  <c r="EZ48" i="9"/>
  <c r="EY48" i="9"/>
  <c r="EX48" i="9"/>
  <c r="EW48" i="9"/>
  <c r="EV48" i="9"/>
  <c r="EU48" i="9"/>
  <c r="ET48" i="9"/>
  <c r="ES48" i="9"/>
  <c r="ER48" i="9"/>
  <c r="EQ48" i="9"/>
  <c r="EP48" i="9"/>
  <c r="EO48" i="9"/>
  <c r="EN48" i="9"/>
  <c r="EM48" i="9"/>
  <c r="EL48" i="9"/>
  <c r="EK48" i="9"/>
  <c r="EJ48" i="9"/>
  <c r="EI48" i="9"/>
  <c r="EH48" i="9"/>
  <c r="EG48" i="9"/>
  <c r="EF48" i="9"/>
  <c r="EE48" i="9"/>
  <c r="ED48" i="9"/>
  <c r="EC48" i="9"/>
  <c r="EB48" i="9"/>
  <c r="EA48" i="9"/>
  <c r="DZ48" i="9"/>
  <c r="DY48" i="9"/>
  <c r="DX48" i="9"/>
  <c r="DW48" i="9"/>
  <c r="DV48" i="9"/>
  <c r="DU48" i="9"/>
  <c r="DT48" i="9"/>
  <c r="DS48" i="9"/>
  <c r="DR48" i="9"/>
  <c r="DQ48" i="9"/>
  <c r="DP48" i="9"/>
  <c r="DO48" i="9"/>
  <c r="DN48" i="9"/>
  <c r="DM48" i="9"/>
  <c r="DL48" i="9"/>
  <c r="DK48" i="9"/>
  <c r="DJ48" i="9"/>
  <c r="DI48" i="9"/>
  <c r="DH48" i="9"/>
  <c r="DG48" i="9"/>
  <c r="DF48" i="9"/>
  <c r="DE48" i="9"/>
  <c r="DD48" i="9"/>
  <c r="DC48" i="9"/>
  <c r="DB48" i="9"/>
  <c r="DA48" i="9"/>
  <c r="CZ48" i="9"/>
  <c r="CY48" i="9"/>
  <c r="CX48" i="9"/>
  <c r="CW48" i="9"/>
  <c r="CV48" i="9"/>
  <c r="CU48" i="9"/>
  <c r="CT48" i="9"/>
  <c r="CS48" i="9"/>
  <c r="CR48" i="9"/>
  <c r="CQ48" i="9"/>
  <c r="CP48" i="9"/>
  <c r="CO48" i="9"/>
  <c r="CN48" i="9"/>
  <c r="CM48" i="9"/>
  <c r="CL48" i="9"/>
  <c r="CK48" i="9"/>
  <c r="CJ48" i="9"/>
  <c r="CI48" i="9"/>
  <c r="CH48" i="9"/>
  <c r="CG48" i="9"/>
  <c r="CF48" i="9"/>
  <c r="CE48" i="9"/>
  <c r="CD48" i="9"/>
  <c r="CC48" i="9"/>
  <c r="CB48" i="9"/>
  <c r="CA48" i="9"/>
  <c r="BZ48" i="9"/>
  <c r="BY48" i="9"/>
  <c r="BX48" i="9"/>
  <c r="BW48" i="9"/>
  <c r="BV48" i="9"/>
  <c r="BU48" i="9"/>
  <c r="BT48" i="9"/>
  <c r="BS48" i="9"/>
  <c r="BR48" i="9"/>
  <c r="BQ48" i="9"/>
  <c r="BP48" i="9"/>
  <c r="BO48" i="9"/>
  <c r="BN48" i="9"/>
  <c r="BM48" i="9"/>
  <c r="BL48" i="9"/>
  <c r="BK48" i="9"/>
  <c r="BJ48" i="9"/>
  <c r="BI48" i="9"/>
  <c r="BH48" i="9"/>
  <c r="BG48" i="9"/>
  <c r="BF48" i="9"/>
  <c r="BE48" i="9"/>
  <c r="BD48" i="9"/>
  <c r="BC48" i="9"/>
  <c r="BB48" i="9"/>
  <c r="BA48" i="9"/>
  <c r="AZ48" i="9"/>
  <c r="AY48" i="9"/>
  <c r="AX48" i="9"/>
  <c r="AW48" i="9"/>
  <c r="AV48" i="9"/>
  <c r="AU48" i="9"/>
  <c r="AT48" i="9"/>
  <c r="AS48" i="9"/>
  <c r="AR48" i="9"/>
  <c r="AQ48" i="9"/>
  <c r="AP48" i="9"/>
  <c r="AO48" i="9"/>
  <c r="AN48" i="9"/>
  <c r="AM48" i="9"/>
  <c r="AL48" i="9"/>
  <c r="AK48" i="9"/>
  <c r="AJ48" i="9"/>
  <c r="AI48" i="9"/>
  <c r="AH48" i="9"/>
  <c r="AG48" i="9"/>
  <c r="AF48" i="9"/>
  <c r="AE48" i="9"/>
  <c r="AD48" i="9"/>
  <c r="AC48" i="9"/>
  <c r="AB48" i="9"/>
  <c r="AA48" i="9"/>
  <c r="Z48" i="9"/>
  <c r="Y48" i="9"/>
  <c r="X48" i="9"/>
  <c r="W48" i="9"/>
  <c r="V48" i="9"/>
  <c r="U48" i="9"/>
  <c r="T48" i="9"/>
  <c r="S48" i="9"/>
  <c r="R48" i="9"/>
  <c r="Q48" i="9"/>
  <c r="P48" i="9"/>
  <c r="O48" i="9"/>
  <c r="N48" i="9"/>
  <c r="M48" i="9"/>
  <c r="L48" i="9"/>
  <c r="K48" i="9"/>
  <c r="J48" i="9"/>
  <c r="I48" i="9"/>
  <c r="H48" i="9"/>
  <c r="G48" i="9"/>
  <c r="F48" i="9"/>
  <c r="E48" i="9"/>
  <c r="D48" i="9"/>
  <c r="C48" i="9"/>
  <c r="B48" i="9"/>
  <c r="UB47" i="9"/>
  <c r="UA47" i="9"/>
  <c r="TZ47" i="9"/>
  <c r="TY47" i="9"/>
  <c r="TX47" i="9"/>
  <c r="TW47" i="9"/>
  <c r="TV47" i="9"/>
  <c r="TU47" i="9"/>
  <c r="TT47" i="9"/>
  <c r="TS47" i="9"/>
  <c r="TR47" i="9"/>
  <c r="TQ47" i="9"/>
  <c r="TP47" i="9"/>
  <c r="TO47" i="9"/>
  <c r="TN47" i="9"/>
  <c r="TM47" i="9"/>
  <c r="TL47" i="9"/>
  <c r="TK47" i="9"/>
  <c r="TJ47" i="9"/>
  <c r="TI47" i="9"/>
  <c r="TH47" i="9"/>
  <c r="TG47" i="9"/>
  <c r="TF47" i="9"/>
  <c r="TE47" i="9"/>
  <c r="TD47" i="9"/>
  <c r="TC47" i="9"/>
  <c r="TB47" i="9"/>
  <c r="TA47" i="9"/>
  <c r="SZ47" i="9"/>
  <c r="SY47" i="9"/>
  <c r="SX47" i="9"/>
  <c r="SW47" i="9"/>
  <c r="SV47" i="9"/>
  <c r="SU47" i="9"/>
  <c r="ST47" i="9"/>
  <c r="SS47" i="9"/>
  <c r="SR47" i="9"/>
  <c r="SQ47" i="9"/>
  <c r="SP47" i="9"/>
  <c r="SO47" i="9"/>
  <c r="SN47" i="9"/>
  <c r="SM47" i="9"/>
  <c r="SL47" i="9"/>
  <c r="SK47" i="9"/>
  <c r="SJ47" i="9"/>
  <c r="SI47" i="9"/>
  <c r="SH47" i="9"/>
  <c r="SG47" i="9"/>
  <c r="SF47" i="9"/>
  <c r="SE47" i="9"/>
  <c r="SD47" i="9"/>
  <c r="SC47" i="9"/>
  <c r="SB47" i="9"/>
  <c r="SA47" i="9"/>
  <c r="RZ47" i="9"/>
  <c r="RY47" i="9"/>
  <c r="RX47" i="9"/>
  <c r="RW47" i="9"/>
  <c r="RV47" i="9"/>
  <c r="RU47" i="9"/>
  <c r="RT47" i="9"/>
  <c r="RS47" i="9"/>
  <c r="RR47" i="9"/>
  <c r="RQ47" i="9"/>
  <c r="RP47" i="9"/>
  <c r="RO47" i="9"/>
  <c r="RN47" i="9"/>
  <c r="RM47" i="9"/>
  <c r="RL47" i="9"/>
  <c r="RK47" i="9"/>
  <c r="RJ47" i="9"/>
  <c r="RI47" i="9"/>
  <c r="RH47" i="9"/>
  <c r="RG47" i="9"/>
  <c r="RF47" i="9"/>
  <c r="RE47" i="9"/>
  <c r="RD47" i="9"/>
  <c r="RC47" i="9"/>
  <c r="RB47" i="9"/>
  <c r="RA47" i="9"/>
  <c r="QZ47" i="9"/>
  <c r="QY47" i="9"/>
  <c r="QX47" i="9"/>
  <c r="QW47" i="9"/>
  <c r="QV47" i="9"/>
  <c r="QU47" i="9"/>
  <c r="QT47" i="9"/>
  <c r="QS47" i="9"/>
  <c r="QR47" i="9"/>
  <c r="QQ47" i="9"/>
  <c r="QP47" i="9"/>
  <c r="QO47" i="9"/>
  <c r="QN47" i="9"/>
  <c r="QM47" i="9"/>
  <c r="QL47" i="9"/>
  <c r="QK47" i="9"/>
  <c r="QJ47" i="9"/>
  <c r="QI47" i="9"/>
  <c r="QH47" i="9"/>
  <c r="QG47" i="9"/>
  <c r="QF47" i="9"/>
  <c r="QE47" i="9"/>
  <c r="QD47" i="9"/>
  <c r="QC47" i="9"/>
  <c r="QB47" i="9"/>
  <c r="QA47" i="9"/>
  <c r="PZ47" i="9"/>
  <c r="PY47" i="9"/>
  <c r="PX47" i="9"/>
  <c r="PW47" i="9"/>
  <c r="PV47" i="9"/>
  <c r="PU47" i="9"/>
  <c r="PT47" i="9"/>
  <c r="PS47" i="9"/>
  <c r="PR47" i="9"/>
  <c r="PQ47" i="9"/>
  <c r="PP47" i="9"/>
  <c r="PO47" i="9"/>
  <c r="PN47" i="9"/>
  <c r="PM47" i="9"/>
  <c r="PL47" i="9"/>
  <c r="PK47" i="9"/>
  <c r="PJ47" i="9"/>
  <c r="PI47" i="9"/>
  <c r="PH47" i="9"/>
  <c r="PG47" i="9"/>
  <c r="PF47" i="9"/>
  <c r="PE47" i="9"/>
  <c r="PD47" i="9"/>
  <c r="PC47" i="9"/>
  <c r="PB47" i="9"/>
  <c r="PA47" i="9"/>
  <c r="OZ47" i="9"/>
  <c r="OY47" i="9"/>
  <c r="OX47" i="9"/>
  <c r="OW47" i="9"/>
  <c r="OV47" i="9"/>
  <c r="OU47" i="9"/>
  <c r="OT47" i="9"/>
  <c r="OS47" i="9"/>
  <c r="OR47" i="9"/>
  <c r="OQ47" i="9"/>
  <c r="OP47" i="9"/>
  <c r="OO47" i="9"/>
  <c r="ON47" i="9"/>
  <c r="OM47" i="9"/>
  <c r="OL47" i="9"/>
  <c r="OK47" i="9"/>
  <c r="OJ47" i="9"/>
  <c r="OI47" i="9"/>
  <c r="OH47" i="9"/>
  <c r="OG47" i="9"/>
  <c r="OF47" i="9"/>
  <c r="OE47" i="9"/>
  <c r="OD47" i="9"/>
  <c r="OC47" i="9"/>
  <c r="OB47" i="9"/>
  <c r="OA47" i="9"/>
  <c r="NZ47" i="9"/>
  <c r="NY47" i="9"/>
  <c r="NX47" i="9"/>
  <c r="NW47" i="9"/>
  <c r="NV47" i="9"/>
  <c r="NU47" i="9"/>
  <c r="NT47" i="9"/>
  <c r="NS47" i="9"/>
  <c r="NR47" i="9"/>
  <c r="NQ47" i="9"/>
  <c r="NP47" i="9"/>
  <c r="NO47" i="9"/>
  <c r="NN47" i="9"/>
  <c r="NM47" i="9"/>
  <c r="NL47" i="9"/>
  <c r="NK47" i="9"/>
  <c r="NJ47" i="9"/>
  <c r="NI47" i="9"/>
  <c r="NH47" i="9"/>
  <c r="NG47" i="9"/>
  <c r="NF47" i="9"/>
  <c r="NE47" i="9"/>
  <c r="ND47" i="9"/>
  <c r="NC47" i="9"/>
  <c r="NB47" i="9"/>
  <c r="NA47" i="9"/>
  <c r="MZ47" i="9"/>
  <c r="MY47" i="9"/>
  <c r="MX47" i="9"/>
  <c r="MW47" i="9"/>
  <c r="MV47" i="9"/>
  <c r="MU47" i="9"/>
  <c r="MT47" i="9"/>
  <c r="MS47" i="9"/>
  <c r="MR47" i="9"/>
  <c r="MQ47" i="9"/>
  <c r="MP47" i="9"/>
  <c r="MO47" i="9"/>
  <c r="MN47" i="9"/>
  <c r="MM47" i="9"/>
  <c r="ML47" i="9"/>
  <c r="MK47" i="9"/>
  <c r="MJ47" i="9"/>
  <c r="MI47" i="9"/>
  <c r="MH47" i="9"/>
  <c r="MG47" i="9"/>
  <c r="MF47" i="9"/>
  <c r="ME47" i="9"/>
  <c r="MD47" i="9"/>
  <c r="MC47" i="9"/>
  <c r="MB47" i="9"/>
  <c r="MA47" i="9"/>
  <c r="LZ47" i="9"/>
  <c r="LY47" i="9"/>
  <c r="LX47" i="9"/>
  <c r="LW47" i="9"/>
  <c r="LV47" i="9"/>
  <c r="LU47" i="9"/>
  <c r="LT47" i="9"/>
  <c r="LS47" i="9"/>
  <c r="LR47" i="9"/>
  <c r="LQ47" i="9"/>
  <c r="LP47" i="9"/>
  <c r="LO47" i="9"/>
  <c r="LN47" i="9"/>
  <c r="LM47" i="9"/>
  <c r="LL47" i="9"/>
  <c r="LK47" i="9"/>
  <c r="LJ47" i="9"/>
  <c r="LI47" i="9"/>
  <c r="LH47" i="9"/>
  <c r="LG47" i="9"/>
  <c r="LF47" i="9"/>
  <c r="LE47" i="9"/>
  <c r="LD47" i="9"/>
  <c r="LC47" i="9"/>
  <c r="LB47" i="9"/>
  <c r="LA47" i="9"/>
  <c r="KZ47" i="9"/>
  <c r="KY47" i="9"/>
  <c r="KX47" i="9"/>
  <c r="KW47" i="9"/>
  <c r="KV47" i="9"/>
  <c r="KU47" i="9"/>
  <c r="KT47" i="9"/>
  <c r="KS47" i="9"/>
  <c r="KR47" i="9"/>
  <c r="KQ47" i="9"/>
  <c r="KP47" i="9"/>
  <c r="KO47" i="9"/>
  <c r="KN47" i="9"/>
  <c r="KM47" i="9"/>
  <c r="KL47" i="9"/>
  <c r="KK47" i="9"/>
  <c r="KJ47" i="9"/>
  <c r="KI47" i="9"/>
  <c r="KH47" i="9"/>
  <c r="KG47" i="9"/>
  <c r="KF47" i="9"/>
  <c r="KE47" i="9"/>
  <c r="KD47" i="9"/>
  <c r="KC47" i="9"/>
  <c r="KB47" i="9"/>
  <c r="KA47" i="9"/>
  <c r="JZ47" i="9"/>
  <c r="JY47" i="9"/>
  <c r="JX47" i="9"/>
  <c r="JW47" i="9"/>
  <c r="JV47" i="9"/>
  <c r="JU47" i="9"/>
  <c r="JT47" i="9"/>
  <c r="JS47" i="9"/>
  <c r="JR47" i="9"/>
  <c r="JQ47" i="9"/>
  <c r="JP47" i="9"/>
  <c r="JO47" i="9"/>
  <c r="JN47" i="9"/>
  <c r="JM47" i="9"/>
  <c r="JL47" i="9"/>
  <c r="JK47" i="9"/>
  <c r="JJ47" i="9"/>
  <c r="JI47" i="9"/>
  <c r="JH47" i="9"/>
  <c r="JG47" i="9"/>
  <c r="JF47" i="9"/>
  <c r="JE47" i="9"/>
  <c r="JD47" i="9"/>
  <c r="JC47" i="9"/>
  <c r="JB47" i="9"/>
  <c r="JA47" i="9"/>
  <c r="IZ47" i="9"/>
  <c r="IY47" i="9"/>
  <c r="IX47" i="9"/>
  <c r="IW47" i="9"/>
  <c r="IV47" i="9"/>
  <c r="IU47" i="9"/>
  <c r="IT47" i="9"/>
  <c r="IS47" i="9"/>
  <c r="IR47" i="9"/>
  <c r="IQ47" i="9"/>
  <c r="IP47" i="9"/>
  <c r="IO47" i="9"/>
  <c r="IN47" i="9"/>
  <c r="IM47" i="9"/>
  <c r="IL47" i="9"/>
  <c r="IK47" i="9"/>
  <c r="IJ47" i="9"/>
  <c r="II47" i="9"/>
  <c r="IH47" i="9"/>
  <c r="IG47" i="9"/>
  <c r="IF47" i="9"/>
  <c r="IE47" i="9"/>
  <c r="ID47" i="9"/>
  <c r="IC47" i="9"/>
  <c r="IB47" i="9"/>
  <c r="IA47" i="9"/>
  <c r="HZ47" i="9"/>
  <c r="HY47" i="9"/>
  <c r="HX47" i="9"/>
  <c r="HW47" i="9"/>
  <c r="HV47" i="9"/>
  <c r="HU47" i="9"/>
  <c r="HT47" i="9"/>
  <c r="HS47" i="9"/>
  <c r="HR47" i="9"/>
  <c r="HQ47" i="9"/>
  <c r="HP47" i="9"/>
  <c r="HO47" i="9"/>
  <c r="HN47" i="9"/>
  <c r="HM47" i="9"/>
  <c r="HL47" i="9"/>
  <c r="HK47" i="9"/>
  <c r="HJ47" i="9"/>
  <c r="HI47" i="9"/>
  <c r="HH47" i="9"/>
  <c r="HG47" i="9"/>
  <c r="HF47" i="9"/>
  <c r="HE47" i="9"/>
  <c r="HD47" i="9"/>
  <c r="HC47" i="9"/>
  <c r="HB47" i="9"/>
  <c r="HA47" i="9"/>
  <c r="GZ47" i="9"/>
  <c r="GY47" i="9"/>
  <c r="GX47" i="9"/>
  <c r="GW47" i="9"/>
  <c r="GV47" i="9"/>
  <c r="GU47" i="9"/>
  <c r="GT47" i="9"/>
  <c r="GS47" i="9"/>
  <c r="GR47" i="9"/>
  <c r="GQ47" i="9"/>
  <c r="GP47" i="9"/>
  <c r="GO47" i="9"/>
  <c r="GN47" i="9"/>
  <c r="GM47" i="9"/>
  <c r="GL47" i="9"/>
  <c r="GK47" i="9"/>
  <c r="GJ47" i="9"/>
  <c r="GI47" i="9"/>
  <c r="GH47" i="9"/>
  <c r="GG47" i="9"/>
  <c r="GF47" i="9"/>
  <c r="GE47" i="9"/>
  <c r="GD47" i="9"/>
  <c r="GC47" i="9"/>
  <c r="GB47" i="9"/>
  <c r="GA47" i="9"/>
  <c r="FZ47" i="9"/>
  <c r="FY47" i="9"/>
  <c r="FX47" i="9"/>
  <c r="FW47" i="9"/>
  <c r="FV47" i="9"/>
  <c r="FU47" i="9"/>
  <c r="FT47" i="9"/>
  <c r="FS47" i="9"/>
  <c r="FR47" i="9"/>
  <c r="FQ47" i="9"/>
  <c r="FP47" i="9"/>
  <c r="FO47" i="9"/>
  <c r="FN47" i="9"/>
  <c r="FM47" i="9"/>
  <c r="FL47" i="9"/>
  <c r="FK47" i="9"/>
  <c r="FJ47" i="9"/>
  <c r="FI47" i="9"/>
  <c r="FH47" i="9"/>
  <c r="FG47" i="9"/>
  <c r="FF47" i="9"/>
  <c r="FE47" i="9"/>
  <c r="FD47" i="9"/>
  <c r="FC47" i="9"/>
  <c r="FB47" i="9"/>
  <c r="FA47" i="9"/>
  <c r="EZ47" i="9"/>
  <c r="EY47" i="9"/>
  <c r="EX47" i="9"/>
  <c r="EW47" i="9"/>
  <c r="EV47" i="9"/>
  <c r="EU47" i="9"/>
  <c r="ET47" i="9"/>
  <c r="ES47" i="9"/>
  <c r="ER47" i="9"/>
  <c r="EQ47" i="9"/>
  <c r="EP47" i="9"/>
  <c r="EO47" i="9"/>
  <c r="EN47" i="9"/>
  <c r="EM47" i="9"/>
  <c r="EL47" i="9"/>
  <c r="EK47" i="9"/>
  <c r="EJ47" i="9"/>
  <c r="EI47" i="9"/>
  <c r="EH47" i="9"/>
  <c r="EG47" i="9"/>
  <c r="EF47" i="9"/>
  <c r="EE47" i="9"/>
  <c r="ED47" i="9"/>
  <c r="EC47" i="9"/>
  <c r="EB47" i="9"/>
  <c r="EA47" i="9"/>
  <c r="DZ47" i="9"/>
  <c r="DY47" i="9"/>
  <c r="DX47" i="9"/>
  <c r="DW47" i="9"/>
  <c r="DV47" i="9"/>
  <c r="DU47" i="9"/>
  <c r="DT47" i="9"/>
  <c r="DS47" i="9"/>
  <c r="DR47" i="9"/>
  <c r="DQ47" i="9"/>
  <c r="DP47" i="9"/>
  <c r="DO47" i="9"/>
  <c r="DN47" i="9"/>
  <c r="DM47" i="9"/>
  <c r="DL47" i="9"/>
  <c r="DK47" i="9"/>
  <c r="DJ47" i="9"/>
  <c r="DI47" i="9"/>
  <c r="DH47" i="9"/>
  <c r="DG47" i="9"/>
  <c r="DF47" i="9"/>
  <c r="DE47" i="9"/>
  <c r="DD47" i="9"/>
  <c r="DC47" i="9"/>
  <c r="DB47" i="9"/>
  <c r="DA47" i="9"/>
  <c r="CZ47" i="9"/>
  <c r="CY47" i="9"/>
  <c r="CX47" i="9"/>
  <c r="CW47" i="9"/>
  <c r="CV47" i="9"/>
  <c r="CU47" i="9"/>
  <c r="CT47" i="9"/>
  <c r="CS47" i="9"/>
  <c r="CR47" i="9"/>
  <c r="CQ47" i="9"/>
  <c r="CP47" i="9"/>
  <c r="CO47" i="9"/>
  <c r="CN47" i="9"/>
  <c r="CM47" i="9"/>
  <c r="CL47" i="9"/>
  <c r="CK47" i="9"/>
  <c r="CJ47" i="9"/>
  <c r="CI47" i="9"/>
  <c r="CH47" i="9"/>
  <c r="CG47" i="9"/>
  <c r="CF47" i="9"/>
  <c r="CE47" i="9"/>
  <c r="CD47" i="9"/>
  <c r="CC47" i="9"/>
  <c r="CB47" i="9"/>
  <c r="CA47" i="9"/>
  <c r="BZ47" i="9"/>
  <c r="BY47" i="9"/>
  <c r="BX47" i="9"/>
  <c r="BW47" i="9"/>
  <c r="BV47" i="9"/>
  <c r="BU47" i="9"/>
  <c r="BT47" i="9"/>
  <c r="BS47" i="9"/>
  <c r="BR47" i="9"/>
  <c r="BQ47" i="9"/>
  <c r="BP47" i="9"/>
  <c r="BO47" i="9"/>
  <c r="BN47" i="9"/>
  <c r="BM47" i="9"/>
  <c r="BL47" i="9"/>
  <c r="BK47" i="9"/>
  <c r="BJ47" i="9"/>
  <c r="BI47" i="9"/>
  <c r="BH47" i="9"/>
  <c r="BG47" i="9"/>
  <c r="BF47" i="9"/>
  <c r="BE47" i="9"/>
  <c r="BD47" i="9"/>
  <c r="BC47" i="9"/>
  <c r="BB47" i="9"/>
  <c r="BA47" i="9"/>
  <c r="AZ47" i="9"/>
  <c r="AY47" i="9"/>
  <c r="AX47" i="9"/>
  <c r="AW47" i="9"/>
  <c r="AV47" i="9"/>
  <c r="AU47" i="9"/>
  <c r="AT47" i="9"/>
  <c r="AS47" i="9"/>
  <c r="AR47" i="9"/>
  <c r="AQ47" i="9"/>
  <c r="AP47" i="9"/>
  <c r="AO47" i="9"/>
  <c r="AN47" i="9"/>
  <c r="AM47" i="9"/>
  <c r="AL47" i="9"/>
  <c r="AK47" i="9"/>
  <c r="AJ47" i="9"/>
  <c r="AI47" i="9"/>
  <c r="AH47" i="9"/>
  <c r="AG47" i="9"/>
  <c r="AF47" i="9"/>
  <c r="AE47" i="9"/>
  <c r="AD47" i="9"/>
  <c r="AC47" i="9"/>
  <c r="AB47" i="9"/>
  <c r="AA47" i="9"/>
  <c r="Z47" i="9"/>
  <c r="Y47" i="9"/>
  <c r="X47" i="9"/>
  <c r="W47" i="9"/>
  <c r="V47" i="9"/>
  <c r="U47" i="9"/>
  <c r="T47" i="9"/>
  <c r="S47" i="9"/>
  <c r="R47" i="9"/>
  <c r="Q47" i="9"/>
  <c r="P47" i="9"/>
  <c r="O47" i="9"/>
  <c r="N47" i="9"/>
  <c r="M47" i="9"/>
  <c r="L47" i="9"/>
  <c r="K47" i="9"/>
  <c r="J47" i="9"/>
  <c r="I47" i="9"/>
  <c r="H47" i="9"/>
  <c r="G47" i="9"/>
  <c r="F47" i="9"/>
  <c r="E47" i="9"/>
  <c r="D47" i="9"/>
  <c r="C47" i="9"/>
  <c r="B47" i="9"/>
  <c r="UB46" i="9"/>
  <c r="UA46" i="9"/>
  <c r="TZ46" i="9"/>
  <c r="TY46" i="9"/>
  <c r="TX46" i="9"/>
  <c r="TW46" i="9"/>
  <c r="TV46" i="9"/>
  <c r="TU46" i="9"/>
  <c r="TT46" i="9"/>
  <c r="TS46" i="9"/>
  <c r="TR46" i="9"/>
  <c r="TQ46" i="9"/>
  <c r="TP46" i="9"/>
  <c r="TO46" i="9"/>
  <c r="TN46" i="9"/>
  <c r="TM46" i="9"/>
  <c r="TL46" i="9"/>
  <c r="TK46" i="9"/>
  <c r="TJ46" i="9"/>
  <c r="TI46" i="9"/>
  <c r="TH46" i="9"/>
  <c r="TG46" i="9"/>
  <c r="TF46" i="9"/>
  <c r="TE46" i="9"/>
  <c r="TD46" i="9"/>
  <c r="TC46" i="9"/>
  <c r="TB46" i="9"/>
  <c r="TA46" i="9"/>
  <c r="SZ46" i="9"/>
  <c r="SY46" i="9"/>
  <c r="SX46" i="9"/>
  <c r="SW46" i="9"/>
  <c r="SV46" i="9"/>
  <c r="SU46" i="9"/>
  <c r="ST46" i="9"/>
  <c r="SS46" i="9"/>
  <c r="SR46" i="9"/>
  <c r="SQ46" i="9"/>
  <c r="SP46" i="9"/>
  <c r="SO46" i="9"/>
  <c r="SN46" i="9"/>
  <c r="SM46" i="9"/>
  <c r="SL46" i="9"/>
  <c r="SK46" i="9"/>
  <c r="SJ46" i="9"/>
  <c r="SI46" i="9"/>
  <c r="SH46" i="9"/>
  <c r="SG46" i="9"/>
  <c r="SF46" i="9"/>
  <c r="SE46" i="9"/>
  <c r="SD46" i="9"/>
  <c r="SC46" i="9"/>
  <c r="SB46" i="9"/>
  <c r="SA46" i="9"/>
  <c r="RZ46" i="9"/>
  <c r="RY46" i="9"/>
  <c r="RX46" i="9"/>
  <c r="RW46" i="9"/>
  <c r="RV46" i="9"/>
  <c r="RU46" i="9"/>
  <c r="RT46" i="9"/>
  <c r="RS46" i="9"/>
  <c r="RR46" i="9"/>
  <c r="RQ46" i="9"/>
  <c r="RP46" i="9"/>
  <c r="RO46" i="9"/>
  <c r="RN46" i="9"/>
  <c r="RM46" i="9"/>
  <c r="RL46" i="9"/>
  <c r="RK46" i="9"/>
  <c r="RJ46" i="9"/>
  <c r="RI46" i="9"/>
  <c r="RH46" i="9"/>
  <c r="RG46" i="9"/>
  <c r="RF46" i="9"/>
  <c r="RE46" i="9"/>
  <c r="RD46" i="9"/>
  <c r="RC46" i="9"/>
  <c r="RB46" i="9"/>
  <c r="RA46" i="9"/>
  <c r="QZ46" i="9"/>
  <c r="QY46" i="9"/>
  <c r="QX46" i="9"/>
  <c r="QW46" i="9"/>
  <c r="QV46" i="9"/>
  <c r="QU46" i="9"/>
  <c r="QT46" i="9"/>
  <c r="QS46" i="9"/>
  <c r="QR46" i="9"/>
  <c r="QQ46" i="9"/>
  <c r="QP46" i="9"/>
  <c r="QO46" i="9"/>
  <c r="QN46" i="9"/>
  <c r="QM46" i="9"/>
  <c r="QL46" i="9"/>
  <c r="QK46" i="9"/>
  <c r="QJ46" i="9"/>
  <c r="QI46" i="9"/>
  <c r="QH46" i="9"/>
  <c r="QG46" i="9"/>
  <c r="QF46" i="9"/>
  <c r="QE46" i="9"/>
  <c r="QD46" i="9"/>
  <c r="QC46" i="9"/>
  <c r="QB46" i="9"/>
  <c r="QA46" i="9"/>
  <c r="PZ46" i="9"/>
  <c r="PY46" i="9"/>
  <c r="PX46" i="9"/>
  <c r="PW46" i="9"/>
  <c r="PV46" i="9"/>
  <c r="PU46" i="9"/>
  <c r="PT46" i="9"/>
  <c r="PS46" i="9"/>
  <c r="PR46" i="9"/>
  <c r="PQ46" i="9"/>
  <c r="PP46" i="9"/>
  <c r="PO46" i="9"/>
  <c r="PN46" i="9"/>
  <c r="PM46" i="9"/>
  <c r="PL46" i="9"/>
  <c r="PK46" i="9"/>
  <c r="PJ46" i="9"/>
  <c r="PI46" i="9"/>
  <c r="PH46" i="9"/>
  <c r="PG46" i="9"/>
  <c r="PF46" i="9"/>
  <c r="PE46" i="9"/>
  <c r="PD46" i="9"/>
  <c r="PC46" i="9"/>
  <c r="PB46" i="9"/>
  <c r="PA46" i="9"/>
  <c r="OZ46" i="9"/>
  <c r="OY46" i="9"/>
  <c r="OX46" i="9"/>
  <c r="OW46" i="9"/>
  <c r="OV46" i="9"/>
  <c r="OU46" i="9"/>
  <c r="OT46" i="9"/>
  <c r="OS46" i="9"/>
  <c r="OR46" i="9"/>
  <c r="OQ46" i="9"/>
  <c r="OP46" i="9"/>
  <c r="OO46" i="9"/>
  <c r="ON46" i="9"/>
  <c r="OM46" i="9"/>
  <c r="OL46" i="9"/>
  <c r="OK46" i="9"/>
  <c r="OJ46" i="9"/>
  <c r="OI46" i="9"/>
  <c r="OH46" i="9"/>
  <c r="OG46" i="9"/>
  <c r="OF46" i="9"/>
  <c r="OE46" i="9"/>
  <c r="OD46" i="9"/>
  <c r="OC46" i="9"/>
  <c r="OB46" i="9"/>
  <c r="OA46" i="9"/>
  <c r="NZ46" i="9"/>
  <c r="NY46" i="9"/>
  <c r="NX46" i="9"/>
  <c r="NW46" i="9"/>
  <c r="NV46" i="9"/>
  <c r="NU46" i="9"/>
  <c r="NT46" i="9"/>
  <c r="NS46" i="9"/>
  <c r="NR46" i="9"/>
  <c r="NQ46" i="9"/>
  <c r="NP46" i="9"/>
  <c r="NO46" i="9"/>
  <c r="NN46" i="9"/>
  <c r="NM46" i="9"/>
  <c r="NL46" i="9"/>
  <c r="NK46" i="9"/>
  <c r="NJ46" i="9"/>
  <c r="NI46" i="9"/>
  <c r="NH46" i="9"/>
  <c r="NG46" i="9"/>
  <c r="NF46" i="9"/>
  <c r="NE46" i="9"/>
  <c r="ND46" i="9"/>
  <c r="NC46" i="9"/>
  <c r="NB46" i="9"/>
  <c r="NA46" i="9"/>
  <c r="MZ46" i="9"/>
  <c r="MY46" i="9"/>
  <c r="MX46" i="9"/>
  <c r="MW46" i="9"/>
  <c r="MV46" i="9"/>
  <c r="MU46" i="9"/>
  <c r="MT46" i="9"/>
  <c r="MS46" i="9"/>
  <c r="MR46" i="9"/>
  <c r="MQ46" i="9"/>
  <c r="MP46" i="9"/>
  <c r="MO46" i="9"/>
  <c r="MN46" i="9"/>
  <c r="MM46" i="9"/>
  <c r="ML46" i="9"/>
  <c r="MK46" i="9"/>
  <c r="MJ46" i="9"/>
  <c r="MI46" i="9"/>
  <c r="MH46" i="9"/>
  <c r="MG46" i="9"/>
  <c r="MF46" i="9"/>
  <c r="ME46" i="9"/>
  <c r="MD46" i="9"/>
  <c r="MC46" i="9"/>
  <c r="MB46" i="9"/>
  <c r="MA46" i="9"/>
  <c r="LZ46" i="9"/>
  <c r="LY46" i="9"/>
  <c r="LX46" i="9"/>
  <c r="LW46" i="9"/>
  <c r="LV46" i="9"/>
  <c r="LU46" i="9"/>
  <c r="LT46" i="9"/>
  <c r="LS46" i="9"/>
  <c r="LR46" i="9"/>
  <c r="LQ46" i="9"/>
  <c r="LP46" i="9"/>
  <c r="LO46" i="9"/>
  <c r="LN46" i="9"/>
  <c r="LM46" i="9"/>
  <c r="LL46" i="9"/>
  <c r="LK46" i="9"/>
  <c r="LJ46" i="9"/>
  <c r="LI46" i="9"/>
  <c r="LH46" i="9"/>
  <c r="LG46" i="9"/>
  <c r="LF46" i="9"/>
  <c r="LE46" i="9"/>
  <c r="LD46" i="9"/>
  <c r="LC46" i="9"/>
  <c r="LB46" i="9"/>
  <c r="LA46" i="9"/>
  <c r="KZ46" i="9"/>
  <c r="KY46" i="9"/>
  <c r="KX46" i="9"/>
  <c r="KW46" i="9"/>
  <c r="KV46" i="9"/>
  <c r="KU46" i="9"/>
  <c r="KT46" i="9"/>
  <c r="KS46" i="9"/>
  <c r="KR46" i="9"/>
  <c r="KQ46" i="9"/>
  <c r="KP46" i="9"/>
  <c r="KO46" i="9"/>
  <c r="KN46" i="9"/>
  <c r="KM46" i="9"/>
  <c r="KL46" i="9"/>
  <c r="KK46" i="9"/>
  <c r="KJ46" i="9"/>
  <c r="KI46" i="9"/>
  <c r="KH46" i="9"/>
  <c r="KG46" i="9"/>
  <c r="KF46" i="9"/>
  <c r="KE46" i="9"/>
  <c r="KD46" i="9"/>
  <c r="KC46" i="9"/>
  <c r="KB46" i="9"/>
  <c r="KA46" i="9"/>
  <c r="JZ46" i="9"/>
  <c r="JY46" i="9"/>
  <c r="JX46" i="9"/>
  <c r="JW46" i="9"/>
  <c r="JV46" i="9"/>
  <c r="JU46" i="9"/>
  <c r="JT46" i="9"/>
  <c r="JS46" i="9"/>
  <c r="JR46" i="9"/>
  <c r="JQ46" i="9"/>
  <c r="JP46" i="9"/>
  <c r="JO46" i="9"/>
  <c r="JN46" i="9"/>
  <c r="JM46" i="9"/>
  <c r="JL46" i="9"/>
  <c r="JK46" i="9"/>
  <c r="JJ46" i="9"/>
  <c r="JI46" i="9"/>
  <c r="JH46" i="9"/>
  <c r="JG46" i="9"/>
  <c r="JF46" i="9"/>
  <c r="JE46" i="9"/>
  <c r="JD46" i="9"/>
  <c r="JC46" i="9"/>
  <c r="JB46" i="9"/>
  <c r="JA46" i="9"/>
  <c r="IZ46" i="9"/>
  <c r="IY46" i="9"/>
  <c r="IX46" i="9"/>
  <c r="IW46" i="9"/>
  <c r="IV46" i="9"/>
  <c r="IU46" i="9"/>
  <c r="IT46" i="9"/>
  <c r="IS46" i="9"/>
  <c r="IR46" i="9"/>
  <c r="IQ46" i="9"/>
  <c r="IP46" i="9"/>
  <c r="IO46" i="9"/>
  <c r="IN46" i="9"/>
  <c r="IM46" i="9"/>
  <c r="IL46" i="9"/>
  <c r="IK46" i="9"/>
  <c r="IJ46" i="9"/>
  <c r="II46" i="9"/>
  <c r="IH46" i="9"/>
  <c r="IG46" i="9"/>
  <c r="IF46" i="9"/>
  <c r="IE46" i="9"/>
  <c r="ID46" i="9"/>
  <c r="IC46" i="9"/>
  <c r="IB46" i="9"/>
  <c r="IA46" i="9"/>
  <c r="HZ46" i="9"/>
  <c r="HY46" i="9"/>
  <c r="HX46" i="9"/>
  <c r="HW46" i="9"/>
  <c r="HV46" i="9"/>
  <c r="HU46" i="9"/>
  <c r="HT46" i="9"/>
  <c r="HS46" i="9"/>
  <c r="HR46" i="9"/>
  <c r="HQ46" i="9"/>
  <c r="HP46" i="9"/>
  <c r="HO46" i="9"/>
  <c r="HN46" i="9"/>
  <c r="HM46" i="9"/>
  <c r="HL46" i="9"/>
  <c r="HK46" i="9"/>
  <c r="HJ46" i="9"/>
  <c r="HI46" i="9"/>
  <c r="HH46" i="9"/>
  <c r="HG46" i="9"/>
  <c r="HF46" i="9"/>
  <c r="HE46" i="9"/>
  <c r="HD46" i="9"/>
  <c r="HC46" i="9"/>
  <c r="HB46" i="9"/>
  <c r="HA46" i="9"/>
  <c r="GZ46" i="9"/>
  <c r="GY46" i="9"/>
  <c r="GX46" i="9"/>
  <c r="GW46" i="9"/>
  <c r="GV46" i="9"/>
  <c r="GU46" i="9"/>
  <c r="GT46" i="9"/>
  <c r="GS46" i="9"/>
  <c r="GR46" i="9"/>
  <c r="GQ46" i="9"/>
  <c r="GP46" i="9"/>
  <c r="GO46" i="9"/>
  <c r="GN46" i="9"/>
  <c r="GM46" i="9"/>
  <c r="GL46" i="9"/>
  <c r="GK46" i="9"/>
  <c r="GJ46" i="9"/>
  <c r="GI46" i="9"/>
  <c r="GH46" i="9"/>
  <c r="GG46" i="9"/>
  <c r="GF46" i="9"/>
  <c r="GE46" i="9"/>
  <c r="GD46" i="9"/>
  <c r="GC46" i="9"/>
  <c r="GB46" i="9"/>
  <c r="GA46" i="9"/>
  <c r="FZ46" i="9"/>
  <c r="FY46" i="9"/>
  <c r="FX46" i="9"/>
  <c r="FW46" i="9"/>
  <c r="FV46" i="9"/>
  <c r="FU46" i="9"/>
  <c r="FT46" i="9"/>
  <c r="FS46" i="9"/>
  <c r="FR46" i="9"/>
  <c r="FQ46" i="9"/>
  <c r="FP46" i="9"/>
  <c r="FO46" i="9"/>
  <c r="FN46" i="9"/>
  <c r="FM46" i="9"/>
  <c r="FL46" i="9"/>
  <c r="FK46" i="9"/>
  <c r="FJ46" i="9"/>
  <c r="FI46" i="9"/>
  <c r="FH46" i="9"/>
  <c r="FG46" i="9"/>
  <c r="FF46" i="9"/>
  <c r="FE46" i="9"/>
  <c r="FD46" i="9"/>
  <c r="FC46" i="9"/>
  <c r="FB46" i="9"/>
  <c r="FA46" i="9"/>
  <c r="EZ46" i="9"/>
  <c r="EY46" i="9"/>
  <c r="EX46" i="9"/>
  <c r="EW46" i="9"/>
  <c r="EV46" i="9"/>
  <c r="EU46" i="9"/>
  <c r="ET46" i="9"/>
  <c r="ES46" i="9"/>
  <c r="ER46" i="9"/>
  <c r="EQ46" i="9"/>
  <c r="EP46" i="9"/>
  <c r="EO46" i="9"/>
  <c r="EN46" i="9"/>
  <c r="EM46" i="9"/>
  <c r="EL46" i="9"/>
  <c r="EK46" i="9"/>
  <c r="EJ46" i="9"/>
  <c r="EI46" i="9"/>
  <c r="EH46" i="9"/>
  <c r="EG46" i="9"/>
  <c r="EF46" i="9"/>
  <c r="EE46" i="9"/>
  <c r="ED46" i="9"/>
  <c r="EC46" i="9"/>
  <c r="EB46" i="9"/>
  <c r="EA46" i="9"/>
  <c r="DZ46" i="9"/>
  <c r="DY46" i="9"/>
  <c r="DX46" i="9"/>
  <c r="DW46" i="9"/>
  <c r="DV46" i="9"/>
  <c r="DU46" i="9"/>
  <c r="DT46" i="9"/>
  <c r="DS46" i="9"/>
  <c r="DR46" i="9"/>
  <c r="DQ46" i="9"/>
  <c r="DP46" i="9"/>
  <c r="DO46" i="9"/>
  <c r="DN46" i="9"/>
  <c r="DM46" i="9"/>
  <c r="DL46" i="9"/>
  <c r="DK46" i="9"/>
  <c r="DJ46" i="9"/>
  <c r="DI46" i="9"/>
  <c r="DH46" i="9"/>
  <c r="DG46" i="9"/>
  <c r="DF46" i="9"/>
  <c r="DE46" i="9"/>
  <c r="DD46" i="9"/>
  <c r="DC46" i="9"/>
  <c r="DB46" i="9"/>
  <c r="DA46" i="9"/>
  <c r="CZ46" i="9"/>
  <c r="CY46" i="9"/>
  <c r="CX46" i="9"/>
  <c r="CW46" i="9"/>
  <c r="CV46" i="9"/>
  <c r="CU46" i="9"/>
  <c r="CT46" i="9"/>
  <c r="CS46" i="9"/>
  <c r="CR46" i="9"/>
  <c r="CQ46" i="9"/>
  <c r="CP46" i="9"/>
  <c r="CO46" i="9"/>
  <c r="CN46" i="9"/>
  <c r="CM46" i="9"/>
  <c r="CL46" i="9"/>
  <c r="CK46" i="9"/>
  <c r="CJ46" i="9"/>
  <c r="CI46" i="9"/>
  <c r="CH46" i="9"/>
  <c r="CG46" i="9"/>
  <c r="CF46" i="9"/>
  <c r="CE46" i="9"/>
  <c r="CD46" i="9"/>
  <c r="CC46" i="9"/>
  <c r="CB46" i="9"/>
  <c r="CA46" i="9"/>
  <c r="BZ46" i="9"/>
  <c r="BY46" i="9"/>
  <c r="BX46" i="9"/>
  <c r="BW46" i="9"/>
  <c r="BV46" i="9"/>
  <c r="BU46" i="9"/>
  <c r="BT46" i="9"/>
  <c r="BS46" i="9"/>
  <c r="BR46" i="9"/>
  <c r="BQ46" i="9"/>
  <c r="BP46" i="9"/>
  <c r="BO46" i="9"/>
  <c r="BN46" i="9"/>
  <c r="BM46" i="9"/>
  <c r="BL46" i="9"/>
  <c r="BK46" i="9"/>
  <c r="BJ46" i="9"/>
  <c r="BI46" i="9"/>
  <c r="BH46" i="9"/>
  <c r="BG46" i="9"/>
  <c r="BF46" i="9"/>
  <c r="BE46" i="9"/>
  <c r="BD46" i="9"/>
  <c r="BC46" i="9"/>
  <c r="BB46" i="9"/>
  <c r="BA46" i="9"/>
  <c r="AZ46" i="9"/>
  <c r="AY46" i="9"/>
  <c r="AX46" i="9"/>
  <c r="AW46" i="9"/>
  <c r="AV46" i="9"/>
  <c r="AU46" i="9"/>
  <c r="AT46" i="9"/>
  <c r="AS46" i="9"/>
  <c r="AR46" i="9"/>
  <c r="AQ46" i="9"/>
  <c r="AP46" i="9"/>
  <c r="AO46" i="9"/>
  <c r="AN46" i="9"/>
  <c r="AM46" i="9"/>
  <c r="AL46" i="9"/>
  <c r="AK46" i="9"/>
  <c r="AJ46" i="9"/>
  <c r="AI46" i="9"/>
  <c r="AH46" i="9"/>
  <c r="AG46" i="9"/>
  <c r="AF46" i="9"/>
  <c r="AE46" i="9"/>
  <c r="AD46" i="9"/>
  <c r="AC46" i="9"/>
  <c r="AB46" i="9"/>
  <c r="AA46" i="9"/>
  <c r="Z46" i="9"/>
  <c r="Y46" i="9"/>
  <c r="X46" i="9"/>
  <c r="W46" i="9"/>
  <c r="V46" i="9"/>
  <c r="U46" i="9"/>
  <c r="T46" i="9"/>
  <c r="S46" i="9"/>
  <c r="R46" i="9"/>
  <c r="Q46" i="9"/>
  <c r="P46" i="9"/>
  <c r="O46" i="9"/>
  <c r="N46" i="9"/>
  <c r="M46" i="9"/>
  <c r="L46" i="9"/>
  <c r="K46" i="9"/>
  <c r="J46" i="9"/>
  <c r="I46" i="9"/>
  <c r="H46" i="9"/>
  <c r="G46" i="9"/>
  <c r="F46" i="9"/>
  <c r="E46" i="9"/>
  <c r="D46" i="9"/>
  <c r="C46" i="9"/>
  <c r="B46" i="9"/>
  <c r="UB45" i="9"/>
  <c r="UA45" i="9"/>
  <c r="TZ45" i="9"/>
  <c r="TY45" i="9"/>
  <c r="TX45" i="9"/>
  <c r="TW45" i="9"/>
  <c r="TV45" i="9"/>
  <c r="TU45" i="9"/>
  <c r="TT45" i="9"/>
  <c r="TS45" i="9"/>
  <c r="TR45" i="9"/>
  <c r="TQ45" i="9"/>
  <c r="TP45" i="9"/>
  <c r="TO45" i="9"/>
  <c r="TN45" i="9"/>
  <c r="TM45" i="9"/>
  <c r="TL45" i="9"/>
  <c r="TK45" i="9"/>
  <c r="TJ45" i="9"/>
  <c r="TI45" i="9"/>
  <c r="TH45" i="9"/>
  <c r="TG45" i="9"/>
  <c r="TF45" i="9"/>
  <c r="TE45" i="9"/>
  <c r="TD45" i="9"/>
  <c r="TC45" i="9"/>
  <c r="TB45" i="9"/>
  <c r="TA45" i="9"/>
  <c r="SZ45" i="9"/>
  <c r="SY45" i="9"/>
  <c r="SX45" i="9"/>
  <c r="SW45" i="9"/>
  <c r="SV45" i="9"/>
  <c r="SU45" i="9"/>
  <c r="ST45" i="9"/>
  <c r="SS45" i="9"/>
  <c r="SR45" i="9"/>
  <c r="SQ45" i="9"/>
  <c r="SP45" i="9"/>
  <c r="SO45" i="9"/>
  <c r="SN45" i="9"/>
  <c r="SM45" i="9"/>
  <c r="SL45" i="9"/>
  <c r="SK45" i="9"/>
  <c r="SJ45" i="9"/>
  <c r="SI45" i="9"/>
  <c r="SH45" i="9"/>
  <c r="SG45" i="9"/>
  <c r="SF45" i="9"/>
  <c r="SE45" i="9"/>
  <c r="SD45" i="9"/>
  <c r="SC45" i="9"/>
  <c r="SB45" i="9"/>
  <c r="SA45" i="9"/>
  <c r="RZ45" i="9"/>
  <c r="RY45" i="9"/>
  <c r="RX45" i="9"/>
  <c r="RW45" i="9"/>
  <c r="RV45" i="9"/>
  <c r="RU45" i="9"/>
  <c r="RT45" i="9"/>
  <c r="RS45" i="9"/>
  <c r="RR45" i="9"/>
  <c r="RQ45" i="9"/>
  <c r="RP45" i="9"/>
  <c r="RO45" i="9"/>
  <c r="RN45" i="9"/>
  <c r="RM45" i="9"/>
  <c r="RL45" i="9"/>
  <c r="RK45" i="9"/>
  <c r="RJ45" i="9"/>
  <c r="RI45" i="9"/>
  <c r="RH45" i="9"/>
  <c r="RG45" i="9"/>
  <c r="RF45" i="9"/>
  <c r="RE45" i="9"/>
  <c r="RD45" i="9"/>
  <c r="RC45" i="9"/>
  <c r="RB45" i="9"/>
  <c r="RA45" i="9"/>
  <c r="QZ45" i="9"/>
  <c r="QY45" i="9"/>
  <c r="QX45" i="9"/>
  <c r="QW45" i="9"/>
  <c r="QV45" i="9"/>
  <c r="QU45" i="9"/>
  <c r="QT45" i="9"/>
  <c r="QS45" i="9"/>
  <c r="QR45" i="9"/>
  <c r="QQ45" i="9"/>
  <c r="QP45" i="9"/>
  <c r="QO45" i="9"/>
  <c r="QN45" i="9"/>
  <c r="QM45" i="9"/>
  <c r="QL45" i="9"/>
  <c r="QK45" i="9"/>
  <c r="QJ45" i="9"/>
  <c r="QI45" i="9"/>
  <c r="QH45" i="9"/>
  <c r="QG45" i="9"/>
  <c r="QF45" i="9"/>
  <c r="QE45" i="9"/>
  <c r="QD45" i="9"/>
  <c r="QC45" i="9"/>
  <c r="QB45" i="9"/>
  <c r="QA45" i="9"/>
  <c r="PZ45" i="9"/>
  <c r="PY45" i="9"/>
  <c r="PX45" i="9"/>
  <c r="PW45" i="9"/>
  <c r="PV45" i="9"/>
  <c r="PU45" i="9"/>
  <c r="PT45" i="9"/>
  <c r="PS45" i="9"/>
  <c r="PR45" i="9"/>
  <c r="PQ45" i="9"/>
  <c r="PP45" i="9"/>
  <c r="PO45" i="9"/>
  <c r="PN45" i="9"/>
  <c r="PM45" i="9"/>
  <c r="PL45" i="9"/>
  <c r="PK45" i="9"/>
  <c r="PJ45" i="9"/>
  <c r="PI45" i="9"/>
  <c r="PH45" i="9"/>
  <c r="PG45" i="9"/>
  <c r="PF45" i="9"/>
  <c r="PE45" i="9"/>
  <c r="PD45" i="9"/>
  <c r="PC45" i="9"/>
  <c r="PB45" i="9"/>
  <c r="PA45" i="9"/>
  <c r="OZ45" i="9"/>
  <c r="OY45" i="9"/>
  <c r="OX45" i="9"/>
  <c r="OW45" i="9"/>
  <c r="OV45" i="9"/>
  <c r="OU45" i="9"/>
  <c r="OT45" i="9"/>
  <c r="OS45" i="9"/>
  <c r="OR45" i="9"/>
  <c r="OQ45" i="9"/>
  <c r="OP45" i="9"/>
  <c r="OO45" i="9"/>
  <c r="ON45" i="9"/>
  <c r="OM45" i="9"/>
  <c r="OL45" i="9"/>
  <c r="OK45" i="9"/>
  <c r="OJ45" i="9"/>
  <c r="OI45" i="9"/>
  <c r="OH45" i="9"/>
  <c r="OG45" i="9"/>
  <c r="OF45" i="9"/>
  <c r="OE45" i="9"/>
  <c r="OD45" i="9"/>
  <c r="OC45" i="9"/>
  <c r="OB45" i="9"/>
  <c r="OA45" i="9"/>
  <c r="NZ45" i="9"/>
  <c r="NY45" i="9"/>
  <c r="NX45" i="9"/>
  <c r="NW45" i="9"/>
  <c r="NV45" i="9"/>
  <c r="NU45" i="9"/>
  <c r="NT45" i="9"/>
  <c r="NS45" i="9"/>
  <c r="NR45" i="9"/>
  <c r="NQ45" i="9"/>
  <c r="NP45" i="9"/>
  <c r="NO45" i="9"/>
  <c r="NN45" i="9"/>
  <c r="NM45" i="9"/>
  <c r="NL45" i="9"/>
  <c r="NK45" i="9"/>
  <c r="NJ45" i="9"/>
  <c r="NI45" i="9"/>
  <c r="NH45" i="9"/>
  <c r="NG45" i="9"/>
  <c r="NF45" i="9"/>
  <c r="NE45" i="9"/>
  <c r="ND45" i="9"/>
  <c r="NC45" i="9"/>
  <c r="NB45" i="9"/>
  <c r="NA45" i="9"/>
  <c r="MZ45" i="9"/>
  <c r="MY45" i="9"/>
  <c r="MX45" i="9"/>
  <c r="MW45" i="9"/>
  <c r="MV45" i="9"/>
  <c r="MU45" i="9"/>
  <c r="MT45" i="9"/>
  <c r="MS45" i="9"/>
  <c r="MR45" i="9"/>
  <c r="MQ45" i="9"/>
  <c r="MP45" i="9"/>
  <c r="MO45" i="9"/>
  <c r="MN45" i="9"/>
  <c r="MM45" i="9"/>
  <c r="ML45" i="9"/>
  <c r="MK45" i="9"/>
  <c r="MJ45" i="9"/>
  <c r="MI45" i="9"/>
  <c r="MH45" i="9"/>
  <c r="MG45" i="9"/>
  <c r="MF45" i="9"/>
  <c r="ME45" i="9"/>
  <c r="MD45" i="9"/>
  <c r="MC45" i="9"/>
  <c r="MB45" i="9"/>
  <c r="MA45" i="9"/>
  <c r="LZ45" i="9"/>
  <c r="LY45" i="9"/>
  <c r="LX45" i="9"/>
  <c r="LW45" i="9"/>
  <c r="LV45" i="9"/>
  <c r="LU45" i="9"/>
  <c r="LT45" i="9"/>
  <c r="LS45" i="9"/>
  <c r="LR45" i="9"/>
  <c r="LQ45" i="9"/>
  <c r="LP45" i="9"/>
  <c r="LO45" i="9"/>
  <c r="LN45" i="9"/>
  <c r="LM45" i="9"/>
  <c r="LL45" i="9"/>
  <c r="LK45" i="9"/>
  <c r="LJ45" i="9"/>
  <c r="LI45" i="9"/>
  <c r="LH45" i="9"/>
  <c r="LG45" i="9"/>
  <c r="LF45" i="9"/>
  <c r="LE45" i="9"/>
  <c r="LD45" i="9"/>
  <c r="LC45" i="9"/>
  <c r="LB45" i="9"/>
  <c r="LA45" i="9"/>
  <c r="KZ45" i="9"/>
  <c r="KY45" i="9"/>
  <c r="KX45" i="9"/>
  <c r="KW45" i="9"/>
  <c r="KV45" i="9"/>
  <c r="KU45" i="9"/>
  <c r="KT45" i="9"/>
  <c r="KS45" i="9"/>
  <c r="KR45" i="9"/>
  <c r="KQ45" i="9"/>
  <c r="KP45" i="9"/>
  <c r="KO45" i="9"/>
  <c r="KN45" i="9"/>
  <c r="KM45" i="9"/>
  <c r="KL45" i="9"/>
  <c r="KK45" i="9"/>
  <c r="KJ45" i="9"/>
  <c r="KI45" i="9"/>
  <c r="KH45" i="9"/>
  <c r="KG45" i="9"/>
  <c r="KF45" i="9"/>
  <c r="KE45" i="9"/>
  <c r="KD45" i="9"/>
  <c r="KC45" i="9"/>
  <c r="KB45" i="9"/>
  <c r="KA45" i="9"/>
  <c r="JZ45" i="9"/>
  <c r="JY45" i="9"/>
  <c r="JX45" i="9"/>
  <c r="JW45" i="9"/>
  <c r="JV45" i="9"/>
  <c r="JU45" i="9"/>
  <c r="JT45" i="9"/>
  <c r="JS45" i="9"/>
  <c r="JR45" i="9"/>
  <c r="JQ45" i="9"/>
  <c r="JP45" i="9"/>
  <c r="JO45" i="9"/>
  <c r="JN45" i="9"/>
  <c r="JM45" i="9"/>
  <c r="JL45" i="9"/>
  <c r="JK45" i="9"/>
  <c r="JJ45" i="9"/>
  <c r="JI45" i="9"/>
  <c r="JH45" i="9"/>
  <c r="JG45" i="9"/>
  <c r="JF45" i="9"/>
  <c r="JE45" i="9"/>
  <c r="JD45" i="9"/>
  <c r="JC45" i="9"/>
  <c r="JB45" i="9"/>
  <c r="JA45" i="9"/>
  <c r="IZ45" i="9"/>
  <c r="IY45" i="9"/>
  <c r="IX45" i="9"/>
  <c r="IW45" i="9"/>
  <c r="IV45" i="9"/>
  <c r="IU45" i="9"/>
  <c r="IT45" i="9"/>
  <c r="IS45" i="9"/>
  <c r="IR45" i="9"/>
  <c r="IQ45" i="9"/>
  <c r="IP45" i="9"/>
  <c r="IO45" i="9"/>
  <c r="IN45" i="9"/>
  <c r="IM45" i="9"/>
  <c r="IL45" i="9"/>
  <c r="IK45" i="9"/>
  <c r="IJ45" i="9"/>
  <c r="II45" i="9"/>
  <c r="IH45" i="9"/>
  <c r="IG45" i="9"/>
  <c r="IF45" i="9"/>
  <c r="IE45" i="9"/>
  <c r="ID45" i="9"/>
  <c r="IC45" i="9"/>
  <c r="IB45" i="9"/>
  <c r="IA45" i="9"/>
  <c r="HZ45" i="9"/>
  <c r="HY45" i="9"/>
  <c r="HX45" i="9"/>
  <c r="HW45" i="9"/>
  <c r="HV45" i="9"/>
  <c r="HU45" i="9"/>
  <c r="HT45" i="9"/>
  <c r="HS45" i="9"/>
  <c r="HR45" i="9"/>
  <c r="HQ45" i="9"/>
  <c r="HP45" i="9"/>
  <c r="HO45" i="9"/>
  <c r="HN45" i="9"/>
  <c r="HM45" i="9"/>
  <c r="HL45" i="9"/>
  <c r="HK45" i="9"/>
  <c r="HJ45" i="9"/>
  <c r="HI45" i="9"/>
  <c r="HH45" i="9"/>
  <c r="HG45" i="9"/>
  <c r="HF45" i="9"/>
  <c r="HE45" i="9"/>
  <c r="HD45" i="9"/>
  <c r="HC45" i="9"/>
  <c r="HB45" i="9"/>
  <c r="HA45" i="9"/>
  <c r="GZ45" i="9"/>
  <c r="GY45" i="9"/>
  <c r="GX45" i="9"/>
  <c r="GW45" i="9"/>
  <c r="GV45" i="9"/>
  <c r="GU45" i="9"/>
  <c r="GT45" i="9"/>
  <c r="GS45" i="9"/>
  <c r="GR45" i="9"/>
  <c r="GQ45" i="9"/>
  <c r="GP45" i="9"/>
  <c r="GO45" i="9"/>
  <c r="GN45" i="9"/>
  <c r="GM45" i="9"/>
  <c r="GL45" i="9"/>
  <c r="GK45" i="9"/>
  <c r="GJ45" i="9"/>
  <c r="GI45" i="9"/>
  <c r="GH45" i="9"/>
  <c r="GG45" i="9"/>
  <c r="GF45" i="9"/>
  <c r="GE45" i="9"/>
  <c r="GD45" i="9"/>
  <c r="GC45" i="9"/>
  <c r="GB45" i="9"/>
  <c r="GA45" i="9"/>
  <c r="FZ45" i="9"/>
  <c r="FY45" i="9"/>
  <c r="FX45" i="9"/>
  <c r="FW45" i="9"/>
  <c r="FV45" i="9"/>
  <c r="FU45" i="9"/>
  <c r="FT45" i="9"/>
  <c r="FS45" i="9"/>
  <c r="FR45" i="9"/>
  <c r="FQ45" i="9"/>
  <c r="FP45" i="9"/>
  <c r="FO45" i="9"/>
  <c r="FN45" i="9"/>
  <c r="FM45" i="9"/>
  <c r="FL45" i="9"/>
  <c r="FK45" i="9"/>
  <c r="FJ45" i="9"/>
  <c r="FI45" i="9"/>
  <c r="FH45" i="9"/>
  <c r="FG45" i="9"/>
  <c r="FF45" i="9"/>
  <c r="FE45" i="9"/>
  <c r="FD45" i="9"/>
  <c r="FC45" i="9"/>
  <c r="FB45" i="9"/>
  <c r="FA45" i="9"/>
  <c r="EZ45" i="9"/>
  <c r="EY45" i="9"/>
  <c r="EX45" i="9"/>
  <c r="EW45" i="9"/>
  <c r="EV45" i="9"/>
  <c r="EU45" i="9"/>
  <c r="ET45" i="9"/>
  <c r="ES45" i="9"/>
  <c r="ER45" i="9"/>
  <c r="EQ45" i="9"/>
  <c r="EP45" i="9"/>
  <c r="EO45" i="9"/>
  <c r="EN45" i="9"/>
  <c r="EM45" i="9"/>
  <c r="EL45" i="9"/>
  <c r="EK45" i="9"/>
  <c r="EJ45" i="9"/>
  <c r="EI45" i="9"/>
  <c r="EH45" i="9"/>
  <c r="EG45" i="9"/>
  <c r="EF45" i="9"/>
  <c r="EE45" i="9"/>
  <c r="ED45" i="9"/>
  <c r="EC45" i="9"/>
  <c r="EB45" i="9"/>
  <c r="EA45" i="9"/>
  <c r="DZ45" i="9"/>
  <c r="DY45" i="9"/>
  <c r="DX45" i="9"/>
  <c r="DW45" i="9"/>
  <c r="DV45" i="9"/>
  <c r="DU45" i="9"/>
  <c r="DT45" i="9"/>
  <c r="DS45" i="9"/>
  <c r="DR45" i="9"/>
  <c r="DQ45" i="9"/>
  <c r="DP45" i="9"/>
  <c r="DO45" i="9"/>
  <c r="DN45" i="9"/>
  <c r="DM45" i="9"/>
  <c r="DL45" i="9"/>
  <c r="DK45" i="9"/>
  <c r="DJ45" i="9"/>
  <c r="DI45" i="9"/>
  <c r="DH45" i="9"/>
  <c r="DG45" i="9"/>
  <c r="DF45" i="9"/>
  <c r="DE45" i="9"/>
  <c r="DD45" i="9"/>
  <c r="DC45" i="9"/>
  <c r="DB45" i="9"/>
  <c r="DA45" i="9"/>
  <c r="CZ45" i="9"/>
  <c r="CY45" i="9"/>
  <c r="CX45" i="9"/>
  <c r="CW45" i="9"/>
  <c r="CV45" i="9"/>
  <c r="CU45" i="9"/>
  <c r="CT45" i="9"/>
  <c r="CS45" i="9"/>
  <c r="CR45" i="9"/>
  <c r="CQ45" i="9"/>
  <c r="CP45" i="9"/>
  <c r="CO45" i="9"/>
  <c r="CN45" i="9"/>
  <c r="CM45" i="9"/>
  <c r="CL45" i="9"/>
  <c r="CK45" i="9"/>
  <c r="CJ45" i="9"/>
  <c r="CI45" i="9"/>
  <c r="CH45" i="9"/>
  <c r="CG45" i="9"/>
  <c r="CF45" i="9"/>
  <c r="CE45" i="9"/>
  <c r="CD45" i="9"/>
  <c r="CC45" i="9"/>
  <c r="CB45" i="9"/>
  <c r="CA45" i="9"/>
  <c r="BZ45" i="9"/>
  <c r="BY45" i="9"/>
  <c r="BX45" i="9"/>
  <c r="BW45" i="9"/>
  <c r="BV45" i="9"/>
  <c r="BU45" i="9"/>
  <c r="BT45" i="9"/>
  <c r="BS45" i="9"/>
  <c r="BR45" i="9"/>
  <c r="BQ45" i="9"/>
  <c r="BP45" i="9"/>
  <c r="BO45" i="9"/>
  <c r="BN45" i="9"/>
  <c r="BM45" i="9"/>
  <c r="BL45" i="9"/>
  <c r="BK45" i="9"/>
  <c r="BJ45" i="9"/>
  <c r="BI45" i="9"/>
  <c r="BH45" i="9"/>
  <c r="BG45" i="9"/>
  <c r="BF45" i="9"/>
  <c r="BE45" i="9"/>
  <c r="BD45" i="9"/>
  <c r="BC45" i="9"/>
  <c r="BB45" i="9"/>
  <c r="BA45" i="9"/>
  <c r="AZ45" i="9"/>
  <c r="AY45" i="9"/>
  <c r="AX45" i="9"/>
  <c r="AW45" i="9"/>
  <c r="AV45" i="9"/>
  <c r="AU45" i="9"/>
  <c r="AT45" i="9"/>
  <c r="AS45" i="9"/>
  <c r="AR45" i="9"/>
  <c r="AQ45" i="9"/>
  <c r="AP45" i="9"/>
  <c r="AO45" i="9"/>
  <c r="AN45" i="9"/>
  <c r="AM45" i="9"/>
  <c r="AL45" i="9"/>
  <c r="AK45" i="9"/>
  <c r="AJ45" i="9"/>
  <c r="AI45" i="9"/>
  <c r="AH45" i="9"/>
  <c r="AG45" i="9"/>
  <c r="AF45" i="9"/>
  <c r="AE45" i="9"/>
  <c r="AD45" i="9"/>
  <c r="AC45" i="9"/>
  <c r="AB45" i="9"/>
  <c r="AA45" i="9"/>
  <c r="Z45" i="9"/>
  <c r="Y45" i="9"/>
  <c r="X45" i="9"/>
  <c r="W45" i="9"/>
  <c r="V45" i="9"/>
  <c r="U45" i="9"/>
  <c r="T45" i="9"/>
  <c r="S45" i="9"/>
  <c r="R45" i="9"/>
  <c r="Q45" i="9"/>
  <c r="P45" i="9"/>
  <c r="O45" i="9"/>
  <c r="N45" i="9"/>
  <c r="M45" i="9"/>
  <c r="L45" i="9"/>
  <c r="K45" i="9"/>
  <c r="J45" i="9"/>
  <c r="I45" i="9"/>
  <c r="H45" i="9"/>
  <c r="G45" i="9"/>
  <c r="F45" i="9"/>
  <c r="E45" i="9"/>
  <c r="D45" i="9"/>
  <c r="C45" i="9"/>
  <c r="B45" i="9"/>
  <c r="UB44" i="9"/>
  <c r="UA44" i="9"/>
  <c r="TZ44" i="9"/>
  <c r="TY44" i="9"/>
  <c r="TX44" i="9"/>
  <c r="TW44" i="9"/>
  <c r="TV44" i="9"/>
  <c r="TU44" i="9"/>
  <c r="TT44" i="9"/>
  <c r="TS44" i="9"/>
  <c r="TR44" i="9"/>
  <c r="TQ44" i="9"/>
  <c r="TP44" i="9"/>
  <c r="TO44" i="9"/>
  <c r="TN44" i="9"/>
  <c r="TM44" i="9"/>
  <c r="TL44" i="9"/>
  <c r="TK44" i="9"/>
  <c r="TJ44" i="9"/>
  <c r="TI44" i="9"/>
  <c r="TH44" i="9"/>
  <c r="TG44" i="9"/>
  <c r="TF44" i="9"/>
  <c r="TE44" i="9"/>
  <c r="TD44" i="9"/>
  <c r="TC44" i="9"/>
  <c r="TB44" i="9"/>
  <c r="TA44" i="9"/>
  <c r="SZ44" i="9"/>
  <c r="SY44" i="9"/>
  <c r="SX44" i="9"/>
  <c r="SW44" i="9"/>
  <c r="SV44" i="9"/>
  <c r="SU44" i="9"/>
  <c r="ST44" i="9"/>
  <c r="SS44" i="9"/>
  <c r="SR44" i="9"/>
  <c r="SQ44" i="9"/>
  <c r="SP44" i="9"/>
  <c r="SO44" i="9"/>
  <c r="SN44" i="9"/>
  <c r="SM44" i="9"/>
  <c r="SL44" i="9"/>
  <c r="SK44" i="9"/>
  <c r="SJ44" i="9"/>
  <c r="SI44" i="9"/>
  <c r="SH44" i="9"/>
  <c r="SG44" i="9"/>
  <c r="SF44" i="9"/>
  <c r="SE44" i="9"/>
  <c r="SD44" i="9"/>
  <c r="SC44" i="9"/>
  <c r="SB44" i="9"/>
  <c r="SA44" i="9"/>
  <c r="RZ44" i="9"/>
  <c r="RY44" i="9"/>
  <c r="RX44" i="9"/>
  <c r="RW44" i="9"/>
  <c r="RV44" i="9"/>
  <c r="RU44" i="9"/>
  <c r="RT44" i="9"/>
  <c r="RS44" i="9"/>
  <c r="RR44" i="9"/>
  <c r="RQ44" i="9"/>
  <c r="RP44" i="9"/>
  <c r="RO44" i="9"/>
  <c r="RN44" i="9"/>
  <c r="RM44" i="9"/>
  <c r="RL44" i="9"/>
  <c r="RK44" i="9"/>
  <c r="RJ44" i="9"/>
  <c r="RI44" i="9"/>
  <c r="RH44" i="9"/>
  <c r="RG44" i="9"/>
  <c r="RF44" i="9"/>
  <c r="RE44" i="9"/>
  <c r="RD44" i="9"/>
  <c r="RC44" i="9"/>
  <c r="RB44" i="9"/>
  <c r="RA44" i="9"/>
  <c r="QZ44" i="9"/>
  <c r="QY44" i="9"/>
  <c r="QX44" i="9"/>
  <c r="QW44" i="9"/>
  <c r="QV44" i="9"/>
  <c r="QU44" i="9"/>
  <c r="QT44" i="9"/>
  <c r="QS44" i="9"/>
  <c r="QR44" i="9"/>
  <c r="QQ44" i="9"/>
  <c r="QP44" i="9"/>
  <c r="QO44" i="9"/>
  <c r="QN44" i="9"/>
  <c r="QM44" i="9"/>
  <c r="QL44" i="9"/>
  <c r="QK44" i="9"/>
  <c r="QJ44" i="9"/>
  <c r="QI44" i="9"/>
  <c r="QH44" i="9"/>
  <c r="QG44" i="9"/>
  <c r="QF44" i="9"/>
  <c r="QE44" i="9"/>
  <c r="QD44" i="9"/>
  <c r="QC44" i="9"/>
  <c r="QB44" i="9"/>
  <c r="QA44" i="9"/>
  <c r="PZ44" i="9"/>
  <c r="PY44" i="9"/>
  <c r="PX44" i="9"/>
  <c r="PW44" i="9"/>
  <c r="PV44" i="9"/>
  <c r="PU44" i="9"/>
  <c r="PT44" i="9"/>
  <c r="PS44" i="9"/>
  <c r="PR44" i="9"/>
  <c r="PQ44" i="9"/>
  <c r="PP44" i="9"/>
  <c r="PO44" i="9"/>
  <c r="PN44" i="9"/>
  <c r="PM44" i="9"/>
  <c r="PL44" i="9"/>
  <c r="PK44" i="9"/>
  <c r="PJ44" i="9"/>
  <c r="PI44" i="9"/>
  <c r="PH44" i="9"/>
  <c r="PG44" i="9"/>
  <c r="PF44" i="9"/>
  <c r="PE44" i="9"/>
  <c r="PD44" i="9"/>
  <c r="PC44" i="9"/>
  <c r="PB44" i="9"/>
  <c r="PA44" i="9"/>
  <c r="OZ44" i="9"/>
  <c r="OY44" i="9"/>
  <c r="OX44" i="9"/>
  <c r="OW44" i="9"/>
  <c r="OV44" i="9"/>
  <c r="OU44" i="9"/>
  <c r="OT44" i="9"/>
  <c r="OS44" i="9"/>
  <c r="OR44" i="9"/>
  <c r="OQ44" i="9"/>
  <c r="OP44" i="9"/>
  <c r="OO44" i="9"/>
  <c r="ON44" i="9"/>
  <c r="OM44" i="9"/>
  <c r="OL44" i="9"/>
  <c r="OK44" i="9"/>
  <c r="OJ44" i="9"/>
  <c r="OI44" i="9"/>
  <c r="OH44" i="9"/>
  <c r="OG44" i="9"/>
  <c r="OF44" i="9"/>
  <c r="OE44" i="9"/>
  <c r="OD44" i="9"/>
  <c r="OC44" i="9"/>
  <c r="OB44" i="9"/>
  <c r="OA44" i="9"/>
  <c r="NZ44" i="9"/>
  <c r="NY44" i="9"/>
  <c r="NX44" i="9"/>
  <c r="NW44" i="9"/>
  <c r="NV44" i="9"/>
  <c r="NU44" i="9"/>
  <c r="NT44" i="9"/>
  <c r="NS44" i="9"/>
  <c r="NR44" i="9"/>
  <c r="NQ44" i="9"/>
  <c r="NP44" i="9"/>
  <c r="NO44" i="9"/>
  <c r="NN44" i="9"/>
  <c r="NM44" i="9"/>
  <c r="NL44" i="9"/>
  <c r="NK44" i="9"/>
  <c r="NJ44" i="9"/>
  <c r="NI44" i="9"/>
  <c r="NH44" i="9"/>
  <c r="NG44" i="9"/>
  <c r="NF44" i="9"/>
  <c r="NE44" i="9"/>
  <c r="ND44" i="9"/>
  <c r="NC44" i="9"/>
  <c r="NB44" i="9"/>
  <c r="NA44" i="9"/>
  <c r="MZ44" i="9"/>
  <c r="MY44" i="9"/>
  <c r="MX44" i="9"/>
  <c r="MW44" i="9"/>
  <c r="MV44" i="9"/>
  <c r="MU44" i="9"/>
  <c r="MT44" i="9"/>
  <c r="MS44" i="9"/>
  <c r="MR44" i="9"/>
  <c r="MQ44" i="9"/>
  <c r="MP44" i="9"/>
  <c r="MO44" i="9"/>
  <c r="MN44" i="9"/>
  <c r="MM44" i="9"/>
  <c r="ML44" i="9"/>
  <c r="MK44" i="9"/>
  <c r="MJ44" i="9"/>
  <c r="MI44" i="9"/>
  <c r="MH44" i="9"/>
  <c r="MG44" i="9"/>
  <c r="MF44" i="9"/>
  <c r="ME44" i="9"/>
  <c r="MD44" i="9"/>
  <c r="MC44" i="9"/>
  <c r="MB44" i="9"/>
  <c r="MA44" i="9"/>
  <c r="LZ44" i="9"/>
  <c r="LY44" i="9"/>
  <c r="LX44" i="9"/>
  <c r="LW44" i="9"/>
  <c r="LV44" i="9"/>
  <c r="LU44" i="9"/>
  <c r="LT44" i="9"/>
  <c r="LS44" i="9"/>
  <c r="LR44" i="9"/>
  <c r="LQ44" i="9"/>
  <c r="LP44" i="9"/>
  <c r="LO44" i="9"/>
  <c r="LN44" i="9"/>
  <c r="LM44" i="9"/>
  <c r="LL44" i="9"/>
  <c r="LK44" i="9"/>
  <c r="LJ44" i="9"/>
  <c r="LI44" i="9"/>
  <c r="LH44" i="9"/>
  <c r="LG44" i="9"/>
  <c r="LF44" i="9"/>
  <c r="LE44" i="9"/>
  <c r="LD44" i="9"/>
  <c r="LC44" i="9"/>
  <c r="LB44" i="9"/>
  <c r="LA44" i="9"/>
  <c r="KZ44" i="9"/>
  <c r="KY44" i="9"/>
  <c r="KX44" i="9"/>
  <c r="KW44" i="9"/>
  <c r="KV44" i="9"/>
  <c r="KU44" i="9"/>
  <c r="KT44" i="9"/>
  <c r="KS44" i="9"/>
  <c r="KR44" i="9"/>
  <c r="KQ44" i="9"/>
  <c r="KP44" i="9"/>
  <c r="KO44" i="9"/>
  <c r="KN44" i="9"/>
  <c r="KM44" i="9"/>
  <c r="KL44" i="9"/>
  <c r="KK44" i="9"/>
  <c r="KJ44" i="9"/>
  <c r="KI44" i="9"/>
  <c r="KH44" i="9"/>
  <c r="KG44" i="9"/>
  <c r="KF44" i="9"/>
  <c r="KE44" i="9"/>
  <c r="KD44" i="9"/>
  <c r="KC44" i="9"/>
  <c r="KB44" i="9"/>
  <c r="KA44" i="9"/>
  <c r="JZ44" i="9"/>
  <c r="JY44" i="9"/>
  <c r="JX44" i="9"/>
  <c r="JW44" i="9"/>
  <c r="JV44" i="9"/>
  <c r="JU44" i="9"/>
  <c r="JT44" i="9"/>
  <c r="JS44" i="9"/>
  <c r="JR44" i="9"/>
  <c r="JQ44" i="9"/>
  <c r="JP44" i="9"/>
  <c r="JO44" i="9"/>
  <c r="JN44" i="9"/>
  <c r="JM44" i="9"/>
  <c r="JL44" i="9"/>
  <c r="JK44" i="9"/>
  <c r="JJ44" i="9"/>
  <c r="JI44" i="9"/>
  <c r="JH44" i="9"/>
  <c r="JG44" i="9"/>
  <c r="JF44" i="9"/>
  <c r="JE44" i="9"/>
  <c r="JD44" i="9"/>
  <c r="JC44" i="9"/>
  <c r="JB44" i="9"/>
  <c r="JA44" i="9"/>
  <c r="IZ44" i="9"/>
  <c r="IY44" i="9"/>
  <c r="IX44" i="9"/>
  <c r="IW44" i="9"/>
  <c r="IV44" i="9"/>
  <c r="IU44" i="9"/>
  <c r="IT44" i="9"/>
  <c r="IS44" i="9"/>
  <c r="IR44" i="9"/>
  <c r="IQ44" i="9"/>
  <c r="IP44" i="9"/>
  <c r="IO44" i="9"/>
  <c r="IN44" i="9"/>
  <c r="IM44" i="9"/>
  <c r="IL44" i="9"/>
  <c r="IK44" i="9"/>
  <c r="IJ44" i="9"/>
  <c r="II44" i="9"/>
  <c r="IH44" i="9"/>
  <c r="IG44" i="9"/>
  <c r="IF44" i="9"/>
  <c r="IE44" i="9"/>
  <c r="ID44" i="9"/>
  <c r="IC44" i="9"/>
  <c r="IB44" i="9"/>
  <c r="IA44" i="9"/>
  <c r="HZ44" i="9"/>
  <c r="HY44" i="9"/>
  <c r="HX44" i="9"/>
  <c r="HW44" i="9"/>
  <c r="HV44" i="9"/>
  <c r="HU44" i="9"/>
  <c r="HT44" i="9"/>
  <c r="HS44" i="9"/>
  <c r="HR44" i="9"/>
  <c r="HQ44" i="9"/>
  <c r="HP44" i="9"/>
  <c r="HO44" i="9"/>
  <c r="HN44" i="9"/>
  <c r="HM44" i="9"/>
  <c r="HL44" i="9"/>
  <c r="HK44" i="9"/>
  <c r="HJ44" i="9"/>
  <c r="HI44" i="9"/>
  <c r="HH44" i="9"/>
  <c r="HG44" i="9"/>
  <c r="HF44" i="9"/>
  <c r="HE44" i="9"/>
  <c r="HD44" i="9"/>
  <c r="HC44" i="9"/>
  <c r="HB44" i="9"/>
  <c r="HA44" i="9"/>
  <c r="GZ44" i="9"/>
  <c r="GY44" i="9"/>
  <c r="GX44" i="9"/>
  <c r="GW44" i="9"/>
  <c r="GV44" i="9"/>
  <c r="GU44" i="9"/>
  <c r="GT44" i="9"/>
  <c r="GS44" i="9"/>
  <c r="GR44" i="9"/>
  <c r="GQ44" i="9"/>
  <c r="GP44" i="9"/>
  <c r="GO44" i="9"/>
  <c r="GN44" i="9"/>
  <c r="GM44" i="9"/>
  <c r="GL44" i="9"/>
  <c r="GK44" i="9"/>
  <c r="GJ44" i="9"/>
  <c r="GI44" i="9"/>
  <c r="GH44" i="9"/>
  <c r="GG44" i="9"/>
  <c r="GF44" i="9"/>
  <c r="GE44" i="9"/>
  <c r="GD44" i="9"/>
  <c r="GC44" i="9"/>
  <c r="GB44" i="9"/>
  <c r="GA44" i="9"/>
  <c r="FZ44" i="9"/>
  <c r="FY44" i="9"/>
  <c r="FX44" i="9"/>
  <c r="FW44" i="9"/>
  <c r="FV44" i="9"/>
  <c r="FU44" i="9"/>
  <c r="FT44" i="9"/>
  <c r="FS44" i="9"/>
  <c r="FR44" i="9"/>
  <c r="FQ44" i="9"/>
  <c r="FP44" i="9"/>
  <c r="FO44" i="9"/>
  <c r="FN44" i="9"/>
  <c r="FM44" i="9"/>
  <c r="FL44" i="9"/>
  <c r="FK44" i="9"/>
  <c r="FJ44" i="9"/>
  <c r="FI44" i="9"/>
  <c r="FH44" i="9"/>
  <c r="FG44" i="9"/>
  <c r="FF44" i="9"/>
  <c r="FE44" i="9"/>
  <c r="FD44" i="9"/>
  <c r="FC44" i="9"/>
  <c r="FB44" i="9"/>
  <c r="FA44" i="9"/>
  <c r="EZ44" i="9"/>
  <c r="EY44" i="9"/>
  <c r="EX44" i="9"/>
  <c r="EW44" i="9"/>
  <c r="EV44" i="9"/>
  <c r="EU44" i="9"/>
  <c r="ET44" i="9"/>
  <c r="ES44" i="9"/>
  <c r="ER44" i="9"/>
  <c r="EQ44" i="9"/>
  <c r="EP44" i="9"/>
  <c r="EO44" i="9"/>
  <c r="EN44" i="9"/>
  <c r="EM44" i="9"/>
  <c r="EL44" i="9"/>
  <c r="EK44" i="9"/>
  <c r="EJ44" i="9"/>
  <c r="EI44" i="9"/>
  <c r="EH44" i="9"/>
  <c r="EG44" i="9"/>
  <c r="EF44" i="9"/>
  <c r="EE44" i="9"/>
  <c r="ED44" i="9"/>
  <c r="EC44" i="9"/>
  <c r="EB44" i="9"/>
  <c r="EA44" i="9"/>
  <c r="DZ44" i="9"/>
  <c r="DY44" i="9"/>
  <c r="DX44" i="9"/>
  <c r="DW44" i="9"/>
  <c r="DV44" i="9"/>
  <c r="DU44" i="9"/>
  <c r="DT44" i="9"/>
  <c r="DS44" i="9"/>
  <c r="DR44" i="9"/>
  <c r="DQ44" i="9"/>
  <c r="DP44" i="9"/>
  <c r="DO44" i="9"/>
  <c r="DN44" i="9"/>
  <c r="DM44" i="9"/>
  <c r="DL44" i="9"/>
  <c r="DK44" i="9"/>
  <c r="DJ44" i="9"/>
  <c r="DI44" i="9"/>
  <c r="DH44" i="9"/>
  <c r="DG44" i="9"/>
  <c r="DF44" i="9"/>
  <c r="DE44" i="9"/>
  <c r="DD44" i="9"/>
  <c r="DC44" i="9"/>
  <c r="DB44" i="9"/>
  <c r="DA44" i="9"/>
  <c r="CZ44" i="9"/>
  <c r="CY44" i="9"/>
  <c r="CX44" i="9"/>
  <c r="CW44" i="9"/>
  <c r="CV44" i="9"/>
  <c r="CU44" i="9"/>
  <c r="CT44" i="9"/>
  <c r="CS44" i="9"/>
  <c r="CR44" i="9"/>
  <c r="CQ44" i="9"/>
  <c r="CP44" i="9"/>
  <c r="CO44" i="9"/>
  <c r="CN44" i="9"/>
  <c r="CM44" i="9"/>
  <c r="CL44" i="9"/>
  <c r="CK44" i="9"/>
  <c r="CJ44" i="9"/>
  <c r="CI44" i="9"/>
  <c r="CH44" i="9"/>
  <c r="CG44" i="9"/>
  <c r="CF44" i="9"/>
  <c r="CE44" i="9"/>
  <c r="CD44" i="9"/>
  <c r="CC44" i="9"/>
  <c r="CB44" i="9"/>
  <c r="CA44" i="9"/>
  <c r="BZ44" i="9"/>
  <c r="BY44" i="9"/>
  <c r="BX44" i="9"/>
  <c r="BW44" i="9"/>
  <c r="BV44" i="9"/>
  <c r="BU44" i="9"/>
  <c r="BT44" i="9"/>
  <c r="BS44" i="9"/>
  <c r="BR44" i="9"/>
  <c r="BQ44" i="9"/>
  <c r="BP44" i="9"/>
  <c r="BO44" i="9"/>
  <c r="BN44" i="9"/>
  <c r="BM44" i="9"/>
  <c r="BL44" i="9"/>
  <c r="BK44" i="9"/>
  <c r="BJ44" i="9"/>
  <c r="BI44" i="9"/>
  <c r="BH44" i="9"/>
  <c r="BG44" i="9"/>
  <c r="BF44" i="9"/>
  <c r="BE44" i="9"/>
  <c r="BD44" i="9"/>
  <c r="BC44" i="9"/>
  <c r="BB44" i="9"/>
  <c r="BA44" i="9"/>
  <c r="AZ44" i="9"/>
  <c r="AY44" i="9"/>
  <c r="AX44" i="9"/>
  <c r="AW44" i="9"/>
  <c r="AV44" i="9"/>
  <c r="AU44" i="9"/>
  <c r="AT44" i="9"/>
  <c r="AS44" i="9"/>
  <c r="AR44" i="9"/>
  <c r="AQ44" i="9"/>
  <c r="AP44" i="9"/>
  <c r="AO44" i="9"/>
  <c r="AN44" i="9"/>
  <c r="AM44" i="9"/>
  <c r="AL44" i="9"/>
  <c r="AK44" i="9"/>
  <c r="AJ44" i="9"/>
  <c r="AI44" i="9"/>
  <c r="AH44" i="9"/>
  <c r="AG44" i="9"/>
  <c r="AF44" i="9"/>
  <c r="AE44" i="9"/>
  <c r="AD44" i="9"/>
  <c r="AC44" i="9"/>
  <c r="AB44" i="9"/>
  <c r="AA44" i="9"/>
  <c r="Z44" i="9"/>
  <c r="Y44" i="9"/>
  <c r="X44" i="9"/>
  <c r="W44" i="9"/>
  <c r="V44" i="9"/>
  <c r="U44" i="9"/>
  <c r="T44" i="9"/>
  <c r="S44" i="9"/>
  <c r="R44" i="9"/>
  <c r="Q44" i="9"/>
  <c r="P44" i="9"/>
  <c r="O44" i="9"/>
  <c r="N44" i="9"/>
  <c r="M44" i="9"/>
  <c r="L44" i="9"/>
  <c r="K44" i="9"/>
  <c r="J44" i="9"/>
  <c r="I44" i="9"/>
  <c r="H44" i="9"/>
  <c r="G44" i="9"/>
  <c r="F44" i="9"/>
  <c r="E44" i="9"/>
  <c r="D44" i="9"/>
  <c r="C44" i="9"/>
  <c r="B44" i="9"/>
  <c r="UB43" i="9"/>
  <c r="UA43" i="9"/>
  <c r="TZ43" i="9"/>
  <c r="TY43" i="9"/>
  <c r="TX43" i="9"/>
  <c r="TW43" i="9"/>
  <c r="TV43" i="9"/>
  <c r="TU43" i="9"/>
  <c r="TT43" i="9"/>
  <c r="TS43" i="9"/>
  <c r="TR43" i="9"/>
  <c r="TQ43" i="9"/>
  <c r="TP43" i="9"/>
  <c r="TO43" i="9"/>
  <c r="TN43" i="9"/>
  <c r="TM43" i="9"/>
  <c r="TL43" i="9"/>
  <c r="TK43" i="9"/>
  <c r="TJ43" i="9"/>
  <c r="TI43" i="9"/>
  <c r="TH43" i="9"/>
  <c r="TG43" i="9"/>
  <c r="TF43" i="9"/>
  <c r="TE43" i="9"/>
  <c r="TD43" i="9"/>
  <c r="TC43" i="9"/>
  <c r="TB43" i="9"/>
  <c r="TA43" i="9"/>
  <c r="SZ43" i="9"/>
  <c r="SY43" i="9"/>
  <c r="SX43" i="9"/>
  <c r="SW43" i="9"/>
  <c r="SV43" i="9"/>
  <c r="SU43" i="9"/>
  <c r="ST43" i="9"/>
  <c r="SS43" i="9"/>
  <c r="SR43" i="9"/>
  <c r="SQ43" i="9"/>
  <c r="SP43" i="9"/>
  <c r="SO43" i="9"/>
  <c r="SN43" i="9"/>
  <c r="SM43" i="9"/>
  <c r="SL43" i="9"/>
  <c r="SK43" i="9"/>
  <c r="SJ43" i="9"/>
  <c r="SI43" i="9"/>
  <c r="SH43" i="9"/>
  <c r="SG43" i="9"/>
  <c r="SF43" i="9"/>
  <c r="SE43" i="9"/>
  <c r="SD43" i="9"/>
  <c r="SC43" i="9"/>
  <c r="SB43" i="9"/>
  <c r="SA43" i="9"/>
  <c r="RZ43" i="9"/>
  <c r="RY43" i="9"/>
  <c r="RX43" i="9"/>
  <c r="RW43" i="9"/>
  <c r="RV43" i="9"/>
  <c r="RU43" i="9"/>
  <c r="RT43" i="9"/>
  <c r="RS43" i="9"/>
  <c r="RR43" i="9"/>
  <c r="RQ43" i="9"/>
  <c r="RP43" i="9"/>
  <c r="RO43" i="9"/>
  <c r="RN43" i="9"/>
  <c r="RM43" i="9"/>
  <c r="RL43" i="9"/>
  <c r="RK43" i="9"/>
  <c r="RJ43" i="9"/>
  <c r="RI43" i="9"/>
  <c r="RH43" i="9"/>
  <c r="RG43" i="9"/>
  <c r="RF43" i="9"/>
  <c r="RE43" i="9"/>
  <c r="RD43" i="9"/>
  <c r="RC43" i="9"/>
  <c r="RB43" i="9"/>
  <c r="RA43" i="9"/>
  <c r="QZ43" i="9"/>
  <c r="QY43" i="9"/>
  <c r="QX43" i="9"/>
  <c r="QW43" i="9"/>
  <c r="QV43" i="9"/>
  <c r="QU43" i="9"/>
  <c r="QT43" i="9"/>
  <c r="QS43" i="9"/>
  <c r="QR43" i="9"/>
  <c r="QQ43" i="9"/>
  <c r="QP43" i="9"/>
  <c r="QO43" i="9"/>
  <c r="QN43" i="9"/>
  <c r="QM43" i="9"/>
  <c r="QL43" i="9"/>
  <c r="QK43" i="9"/>
  <c r="QJ43" i="9"/>
  <c r="QI43" i="9"/>
  <c r="QH43" i="9"/>
  <c r="QG43" i="9"/>
  <c r="QF43" i="9"/>
  <c r="QE43" i="9"/>
  <c r="QD43" i="9"/>
  <c r="QC43" i="9"/>
  <c r="QB43" i="9"/>
  <c r="QA43" i="9"/>
  <c r="PZ43" i="9"/>
  <c r="PY43" i="9"/>
  <c r="PX43" i="9"/>
  <c r="PW43" i="9"/>
  <c r="PV43" i="9"/>
  <c r="PU43" i="9"/>
  <c r="PT43" i="9"/>
  <c r="PS43" i="9"/>
  <c r="PR43" i="9"/>
  <c r="PQ43" i="9"/>
  <c r="PP43" i="9"/>
  <c r="PO43" i="9"/>
  <c r="PN43" i="9"/>
  <c r="PM43" i="9"/>
  <c r="PL43" i="9"/>
  <c r="PK43" i="9"/>
  <c r="PJ43" i="9"/>
  <c r="PI43" i="9"/>
  <c r="PH43" i="9"/>
  <c r="PG43" i="9"/>
  <c r="PF43" i="9"/>
  <c r="PE43" i="9"/>
  <c r="PD43" i="9"/>
  <c r="PC43" i="9"/>
  <c r="PB43" i="9"/>
  <c r="PA43" i="9"/>
  <c r="OZ43" i="9"/>
  <c r="OY43" i="9"/>
  <c r="OX43" i="9"/>
  <c r="OW43" i="9"/>
  <c r="OV43" i="9"/>
  <c r="OU43" i="9"/>
  <c r="OT43" i="9"/>
  <c r="OS43" i="9"/>
  <c r="OR43" i="9"/>
  <c r="OQ43" i="9"/>
  <c r="OP43" i="9"/>
  <c r="OO43" i="9"/>
  <c r="ON43" i="9"/>
  <c r="OM43" i="9"/>
  <c r="OL43" i="9"/>
  <c r="OK43" i="9"/>
  <c r="OJ43" i="9"/>
  <c r="OI43" i="9"/>
  <c r="OH43" i="9"/>
  <c r="OG43" i="9"/>
  <c r="OF43" i="9"/>
  <c r="OE43" i="9"/>
  <c r="OD43" i="9"/>
  <c r="OC43" i="9"/>
  <c r="OB43" i="9"/>
  <c r="OA43" i="9"/>
  <c r="NZ43" i="9"/>
  <c r="NY43" i="9"/>
  <c r="NX43" i="9"/>
  <c r="NW43" i="9"/>
  <c r="NV43" i="9"/>
  <c r="NU43" i="9"/>
  <c r="NT43" i="9"/>
  <c r="NS43" i="9"/>
  <c r="NR43" i="9"/>
  <c r="NQ43" i="9"/>
  <c r="NP43" i="9"/>
  <c r="NO43" i="9"/>
  <c r="NN43" i="9"/>
  <c r="NM43" i="9"/>
  <c r="NL43" i="9"/>
  <c r="NK43" i="9"/>
  <c r="NJ43" i="9"/>
  <c r="NI43" i="9"/>
  <c r="NH43" i="9"/>
  <c r="NG43" i="9"/>
  <c r="NF43" i="9"/>
  <c r="NE43" i="9"/>
  <c r="ND43" i="9"/>
  <c r="NC43" i="9"/>
  <c r="NB43" i="9"/>
  <c r="NA43" i="9"/>
  <c r="MZ43" i="9"/>
  <c r="MY43" i="9"/>
  <c r="MX43" i="9"/>
  <c r="MW43" i="9"/>
  <c r="MV43" i="9"/>
  <c r="MU43" i="9"/>
  <c r="MT43" i="9"/>
  <c r="MS43" i="9"/>
  <c r="MR43" i="9"/>
  <c r="MQ43" i="9"/>
  <c r="MP43" i="9"/>
  <c r="MO43" i="9"/>
  <c r="MN43" i="9"/>
  <c r="MM43" i="9"/>
  <c r="ML43" i="9"/>
  <c r="MK43" i="9"/>
  <c r="MJ43" i="9"/>
  <c r="MI43" i="9"/>
  <c r="MH43" i="9"/>
  <c r="MG43" i="9"/>
  <c r="MF43" i="9"/>
  <c r="ME43" i="9"/>
  <c r="MD43" i="9"/>
  <c r="MC43" i="9"/>
  <c r="MB43" i="9"/>
  <c r="MA43" i="9"/>
  <c r="LZ43" i="9"/>
  <c r="LY43" i="9"/>
  <c r="LX43" i="9"/>
  <c r="LW43" i="9"/>
  <c r="LV43" i="9"/>
  <c r="LU43" i="9"/>
  <c r="LT43" i="9"/>
  <c r="LS43" i="9"/>
  <c r="LR43" i="9"/>
  <c r="LQ43" i="9"/>
  <c r="LP43" i="9"/>
  <c r="LO43" i="9"/>
  <c r="LN43" i="9"/>
  <c r="LM43" i="9"/>
  <c r="LL43" i="9"/>
  <c r="LK43" i="9"/>
  <c r="LJ43" i="9"/>
  <c r="LI43" i="9"/>
  <c r="LH43" i="9"/>
  <c r="LG43" i="9"/>
  <c r="LF43" i="9"/>
  <c r="LE43" i="9"/>
  <c r="LD43" i="9"/>
  <c r="LC43" i="9"/>
  <c r="LB43" i="9"/>
  <c r="LA43" i="9"/>
  <c r="KZ43" i="9"/>
  <c r="KY43" i="9"/>
  <c r="KX43" i="9"/>
  <c r="KW43" i="9"/>
  <c r="KV43" i="9"/>
  <c r="KU43" i="9"/>
  <c r="KT43" i="9"/>
  <c r="KS43" i="9"/>
  <c r="KR43" i="9"/>
  <c r="KQ43" i="9"/>
  <c r="KP43" i="9"/>
  <c r="KO43" i="9"/>
  <c r="KN43" i="9"/>
  <c r="KM43" i="9"/>
  <c r="KL43" i="9"/>
  <c r="KK43" i="9"/>
  <c r="KJ43" i="9"/>
  <c r="KI43" i="9"/>
  <c r="KH43" i="9"/>
  <c r="KG43" i="9"/>
  <c r="KF43" i="9"/>
  <c r="KE43" i="9"/>
  <c r="KD43" i="9"/>
  <c r="KC43" i="9"/>
  <c r="KB43" i="9"/>
  <c r="KA43" i="9"/>
  <c r="JZ43" i="9"/>
  <c r="JY43" i="9"/>
  <c r="JX43" i="9"/>
  <c r="JW43" i="9"/>
  <c r="JV43" i="9"/>
  <c r="JU43" i="9"/>
  <c r="JT43" i="9"/>
  <c r="JS43" i="9"/>
  <c r="JR43" i="9"/>
  <c r="JQ43" i="9"/>
  <c r="JP43" i="9"/>
  <c r="JO43" i="9"/>
  <c r="JN43" i="9"/>
  <c r="JM43" i="9"/>
  <c r="JL43" i="9"/>
  <c r="JK43" i="9"/>
  <c r="JJ43" i="9"/>
  <c r="JI43" i="9"/>
  <c r="JH43" i="9"/>
  <c r="JG43" i="9"/>
  <c r="JF43" i="9"/>
  <c r="JE43" i="9"/>
  <c r="JD43" i="9"/>
  <c r="JC43" i="9"/>
  <c r="JB43" i="9"/>
  <c r="JA43" i="9"/>
  <c r="IZ43" i="9"/>
  <c r="IY43" i="9"/>
  <c r="IX43" i="9"/>
  <c r="IW43" i="9"/>
  <c r="IV43" i="9"/>
  <c r="IU43" i="9"/>
  <c r="IT43" i="9"/>
  <c r="IS43" i="9"/>
  <c r="IR43" i="9"/>
  <c r="IQ43" i="9"/>
  <c r="IP43" i="9"/>
  <c r="IO43" i="9"/>
  <c r="IN43" i="9"/>
  <c r="IM43" i="9"/>
  <c r="IL43" i="9"/>
  <c r="IK43" i="9"/>
  <c r="IJ43" i="9"/>
  <c r="II43" i="9"/>
  <c r="IH43" i="9"/>
  <c r="IG43" i="9"/>
  <c r="IF43" i="9"/>
  <c r="IE43" i="9"/>
  <c r="ID43" i="9"/>
  <c r="IC43" i="9"/>
  <c r="IB43" i="9"/>
  <c r="IA43" i="9"/>
  <c r="HZ43" i="9"/>
  <c r="HY43" i="9"/>
  <c r="HX43" i="9"/>
  <c r="HW43" i="9"/>
  <c r="HV43" i="9"/>
  <c r="HU43" i="9"/>
  <c r="HT43" i="9"/>
  <c r="HS43" i="9"/>
  <c r="HR43" i="9"/>
  <c r="HQ43" i="9"/>
  <c r="HP43" i="9"/>
  <c r="HO43" i="9"/>
  <c r="HN43" i="9"/>
  <c r="HM43" i="9"/>
  <c r="HL43" i="9"/>
  <c r="HK43" i="9"/>
  <c r="HJ43" i="9"/>
  <c r="HI43" i="9"/>
  <c r="HH43" i="9"/>
  <c r="HG43" i="9"/>
  <c r="HF43" i="9"/>
  <c r="HE43" i="9"/>
  <c r="HD43" i="9"/>
  <c r="HC43" i="9"/>
  <c r="HB43" i="9"/>
  <c r="HA43" i="9"/>
  <c r="GZ43" i="9"/>
  <c r="GY43" i="9"/>
  <c r="GX43" i="9"/>
  <c r="GW43" i="9"/>
  <c r="GV43" i="9"/>
  <c r="GU43" i="9"/>
  <c r="GT43" i="9"/>
  <c r="GS43" i="9"/>
  <c r="GR43" i="9"/>
  <c r="GQ43" i="9"/>
  <c r="GP43" i="9"/>
  <c r="GO43" i="9"/>
  <c r="GN43" i="9"/>
  <c r="GM43" i="9"/>
  <c r="GL43" i="9"/>
  <c r="GK43" i="9"/>
  <c r="GJ43" i="9"/>
  <c r="GI43" i="9"/>
  <c r="GH43" i="9"/>
  <c r="GG43" i="9"/>
  <c r="GF43" i="9"/>
  <c r="GE43" i="9"/>
  <c r="GD43" i="9"/>
  <c r="GC43" i="9"/>
  <c r="GB43" i="9"/>
  <c r="GA43" i="9"/>
  <c r="FZ43" i="9"/>
  <c r="FY43" i="9"/>
  <c r="FX43" i="9"/>
  <c r="FW43" i="9"/>
  <c r="FV43" i="9"/>
  <c r="FU43" i="9"/>
  <c r="FT43" i="9"/>
  <c r="FS43" i="9"/>
  <c r="FR43" i="9"/>
  <c r="FQ43" i="9"/>
  <c r="FP43" i="9"/>
  <c r="FO43" i="9"/>
  <c r="FN43" i="9"/>
  <c r="FM43" i="9"/>
  <c r="FL43" i="9"/>
  <c r="FK43" i="9"/>
  <c r="FJ43" i="9"/>
  <c r="FI43" i="9"/>
  <c r="FH43" i="9"/>
  <c r="FG43" i="9"/>
  <c r="FF43" i="9"/>
  <c r="FE43" i="9"/>
  <c r="FD43" i="9"/>
  <c r="FC43" i="9"/>
  <c r="FB43" i="9"/>
  <c r="FA43" i="9"/>
  <c r="EZ43" i="9"/>
  <c r="EY43" i="9"/>
  <c r="EX43" i="9"/>
  <c r="EW43" i="9"/>
  <c r="EV43" i="9"/>
  <c r="EU43" i="9"/>
  <c r="ET43" i="9"/>
  <c r="ES43" i="9"/>
  <c r="ER43" i="9"/>
  <c r="EQ43" i="9"/>
  <c r="EP43" i="9"/>
  <c r="EO43" i="9"/>
  <c r="EN43" i="9"/>
  <c r="EM43" i="9"/>
  <c r="EL43" i="9"/>
  <c r="EK43" i="9"/>
  <c r="EJ43" i="9"/>
  <c r="EI43" i="9"/>
  <c r="EH43" i="9"/>
  <c r="EG43" i="9"/>
  <c r="EF43" i="9"/>
  <c r="EE43" i="9"/>
  <c r="ED43" i="9"/>
  <c r="EC43" i="9"/>
  <c r="EB43" i="9"/>
  <c r="EA43" i="9"/>
  <c r="DZ43" i="9"/>
  <c r="DY43" i="9"/>
  <c r="DX43" i="9"/>
  <c r="DW43" i="9"/>
  <c r="DV43" i="9"/>
  <c r="DU43" i="9"/>
  <c r="DT43" i="9"/>
  <c r="DS43" i="9"/>
  <c r="DR43" i="9"/>
  <c r="DQ43" i="9"/>
  <c r="DP43" i="9"/>
  <c r="DO43" i="9"/>
  <c r="DN43" i="9"/>
  <c r="DM43" i="9"/>
  <c r="DL43" i="9"/>
  <c r="DK43" i="9"/>
  <c r="DJ43" i="9"/>
  <c r="DI43" i="9"/>
  <c r="DH43" i="9"/>
  <c r="DG43" i="9"/>
  <c r="DF43" i="9"/>
  <c r="DE43" i="9"/>
  <c r="DD43" i="9"/>
  <c r="DC43" i="9"/>
  <c r="DB43" i="9"/>
  <c r="DA43" i="9"/>
  <c r="CZ43" i="9"/>
  <c r="CY43" i="9"/>
  <c r="CX43" i="9"/>
  <c r="CW43" i="9"/>
  <c r="CV43" i="9"/>
  <c r="CU43" i="9"/>
  <c r="CT43" i="9"/>
  <c r="CS43" i="9"/>
  <c r="CR43" i="9"/>
  <c r="CQ43" i="9"/>
  <c r="CP43" i="9"/>
  <c r="CO43" i="9"/>
  <c r="CN43" i="9"/>
  <c r="CM43" i="9"/>
  <c r="CL43" i="9"/>
  <c r="CK43" i="9"/>
  <c r="CJ43" i="9"/>
  <c r="CI43" i="9"/>
  <c r="CH43" i="9"/>
  <c r="CG43" i="9"/>
  <c r="CF43" i="9"/>
  <c r="CE43" i="9"/>
  <c r="CD43" i="9"/>
  <c r="CC43" i="9"/>
  <c r="CB43" i="9"/>
  <c r="CA43" i="9"/>
  <c r="BZ43" i="9"/>
  <c r="BY43" i="9"/>
  <c r="BX43" i="9"/>
  <c r="BW43" i="9"/>
  <c r="BV43" i="9"/>
  <c r="BU43" i="9"/>
  <c r="BT43" i="9"/>
  <c r="BS43" i="9"/>
  <c r="BR43" i="9"/>
  <c r="BQ43" i="9"/>
  <c r="BP43" i="9"/>
  <c r="BO43" i="9"/>
  <c r="BN43" i="9"/>
  <c r="BM43" i="9"/>
  <c r="BL43" i="9"/>
  <c r="BK43" i="9"/>
  <c r="BJ43" i="9"/>
  <c r="BI43" i="9"/>
  <c r="BH43" i="9"/>
  <c r="BG43" i="9"/>
  <c r="BF43" i="9"/>
  <c r="BE43" i="9"/>
  <c r="BD43" i="9"/>
  <c r="BC43" i="9"/>
  <c r="BB43" i="9"/>
  <c r="BA43" i="9"/>
  <c r="AZ43" i="9"/>
  <c r="AY43" i="9"/>
  <c r="AX43" i="9"/>
  <c r="AW43" i="9"/>
  <c r="AV43" i="9"/>
  <c r="AU43" i="9"/>
  <c r="AT43" i="9"/>
  <c r="AS43" i="9"/>
  <c r="AR43" i="9"/>
  <c r="AQ43" i="9"/>
  <c r="AP43" i="9"/>
  <c r="AO43" i="9"/>
  <c r="AN43" i="9"/>
  <c r="AM43" i="9"/>
  <c r="AL43" i="9"/>
  <c r="AK43" i="9"/>
  <c r="AJ43" i="9"/>
  <c r="AI43" i="9"/>
  <c r="AH43" i="9"/>
  <c r="AG43" i="9"/>
  <c r="AF43" i="9"/>
  <c r="AE43" i="9"/>
  <c r="AD43" i="9"/>
  <c r="AC43" i="9"/>
  <c r="AB43" i="9"/>
  <c r="AA43" i="9"/>
  <c r="Z43" i="9"/>
  <c r="Y43" i="9"/>
  <c r="X43" i="9"/>
  <c r="W43" i="9"/>
  <c r="V43" i="9"/>
  <c r="U43" i="9"/>
  <c r="T43" i="9"/>
  <c r="S43" i="9"/>
  <c r="R43" i="9"/>
  <c r="Q43" i="9"/>
  <c r="P43" i="9"/>
  <c r="O43" i="9"/>
  <c r="N43" i="9"/>
  <c r="M43" i="9"/>
  <c r="L43" i="9"/>
  <c r="K43" i="9"/>
  <c r="J43" i="9"/>
  <c r="I43" i="9"/>
  <c r="H43" i="9"/>
  <c r="G43" i="9"/>
  <c r="F43" i="9"/>
  <c r="E43" i="9"/>
  <c r="D43" i="9"/>
  <c r="C43" i="9"/>
  <c r="B43" i="9"/>
  <c r="UB42" i="9"/>
  <c r="UA42" i="9"/>
  <c r="TZ42" i="9"/>
  <c r="TY42" i="9"/>
  <c r="TX42" i="9"/>
  <c r="TW42" i="9"/>
  <c r="TV42" i="9"/>
  <c r="TU42" i="9"/>
  <c r="TT42" i="9"/>
  <c r="TS42" i="9"/>
  <c r="TR42" i="9"/>
  <c r="TQ42" i="9"/>
  <c r="TP42" i="9"/>
  <c r="TO42" i="9"/>
  <c r="TN42" i="9"/>
  <c r="TM42" i="9"/>
  <c r="TL42" i="9"/>
  <c r="TK42" i="9"/>
  <c r="TJ42" i="9"/>
  <c r="TI42" i="9"/>
  <c r="TH42" i="9"/>
  <c r="TG42" i="9"/>
  <c r="TF42" i="9"/>
  <c r="TE42" i="9"/>
  <c r="TD42" i="9"/>
  <c r="TC42" i="9"/>
  <c r="TB42" i="9"/>
  <c r="TA42" i="9"/>
  <c r="SZ42" i="9"/>
  <c r="SY42" i="9"/>
  <c r="SX42" i="9"/>
  <c r="SW42" i="9"/>
  <c r="SV42" i="9"/>
  <c r="SU42" i="9"/>
  <c r="ST42" i="9"/>
  <c r="SS42" i="9"/>
  <c r="SR42" i="9"/>
  <c r="SQ42" i="9"/>
  <c r="SP42" i="9"/>
  <c r="SO42" i="9"/>
  <c r="SN42" i="9"/>
  <c r="SM42" i="9"/>
  <c r="SL42" i="9"/>
  <c r="SK42" i="9"/>
  <c r="SJ42" i="9"/>
  <c r="SI42" i="9"/>
  <c r="SH42" i="9"/>
  <c r="SG42" i="9"/>
  <c r="SF42" i="9"/>
  <c r="SE42" i="9"/>
  <c r="SD42" i="9"/>
  <c r="SC42" i="9"/>
  <c r="SB42" i="9"/>
  <c r="SA42" i="9"/>
  <c r="RZ42" i="9"/>
  <c r="RY42" i="9"/>
  <c r="RX42" i="9"/>
  <c r="RW42" i="9"/>
  <c r="RV42" i="9"/>
  <c r="RU42" i="9"/>
  <c r="RT42" i="9"/>
  <c r="RS42" i="9"/>
  <c r="RR42" i="9"/>
  <c r="RQ42" i="9"/>
  <c r="RP42" i="9"/>
  <c r="RO42" i="9"/>
  <c r="RN42" i="9"/>
  <c r="RM42" i="9"/>
  <c r="RL42" i="9"/>
  <c r="RK42" i="9"/>
  <c r="RJ42" i="9"/>
  <c r="RI42" i="9"/>
  <c r="RH42" i="9"/>
  <c r="RG42" i="9"/>
  <c r="RF42" i="9"/>
  <c r="RE42" i="9"/>
  <c r="RD42" i="9"/>
  <c r="RC42" i="9"/>
  <c r="RB42" i="9"/>
  <c r="RA42" i="9"/>
  <c r="QZ42" i="9"/>
  <c r="QY42" i="9"/>
  <c r="QX42" i="9"/>
  <c r="QW42" i="9"/>
  <c r="QV42" i="9"/>
  <c r="QU42" i="9"/>
  <c r="QT42" i="9"/>
  <c r="QS42" i="9"/>
  <c r="QR42" i="9"/>
  <c r="QQ42" i="9"/>
  <c r="QP42" i="9"/>
  <c r="QO42" i="9"/>
  <c r="QN42" i="9"/>
  <c r="QM42" i="9"/>
  <c r="QL42" i="9"/>
  <c r="QK42" i="9"/>
  <c r="QJ42" i="9"/>
  <c r="QI42" i="9"/>
  <c r="QH42" i="9"/>
  <c r="QG42" i="9"/>
  <c r="QF42" i="9"/>
  <c r="QE42" i="9"/>
  <c r="QD42" i="9"/>
  <c r="QC42" i="9"/>
  <c r="QB42" i="9"/>
  <c r="QA42" i="9"/>
  <c r="PZ42" i="9"/>
  <c r="PY42" i="9"/>
  <c r="PX42" i="9"/>
  <c r="PW42" i="9"/>
  <c r="PV42" i="9"/>
  <c r="PU42" i="9"/>
  <c r="PT42" i="9"/>
  <c r="PS42" i="9"/>
  <c r="PR42" i="9"/>
  <c r="PQ42" i="9"/>
  <c r="PP42" i="9"/>
  <c r="PO42" i="9"/>
  <c r="PN42" i="9"/>
  <c r="PM42" i="9"/>
  <c r="PL42" i="9"/>
  <c r="PK42" i="9"/>
  <c r="PJ42" i="9"/>
  <c r="PI42" i="9"/>
  <c r="PH42" i="9"/>
  <c r="PG42" i="9"/>
  <c r="PF42" i="9"/>
  <c r="PE42" i="9"/>
  <c r="PD42" i="9"/>
  <c r="PC42" i="9"/>
  <c r="PB42" i="9"/>
  <c r="PA42" i="9"/>
  <c r="OZ42" i="9"/>
  <c r="OY42" i="9"/>
  <c r="OX42" i="9"/>
  <c r="OW42" i="9"/>
  <c r="OV42" i="9"/>
  <c r="OU42" i="9"/>
  <c r="OT42" i="9"/>
  <c r="OS42" i="9"/>
  <c r="OR42" i="9"/>
  <c r="OQ42" i="9"/>
  <c r="OP42" i="9"/>
  <c r="OO42" i="9"/>
  <c r="ON42" i="9"/>
  <c r="OM42" i="9"/>
  <c r="OL42" i="9"/>
  <c r="OK42" i="9"/>
  <c r="OJ42" i="9"/>
  <c r="OI42" i="9"/>
  <c r="OH42" i="9"/>
  <c r="OG42" i="9"/>
  <c r="OF42" i="9"/>
  <c r="OE42" i="9"/>
  <c r="OD42" i="9"/>
  <c r="OC42" i="9"/>
  <c r="OB42" i="9"/>
  <c r="OA42" i="9"/>
  <c r="NZ42" i="9"/>
  <c r="NY42" i="9"/>
  <c r="NX42" i="9"/>
  <c r="NW42" i="9"/>
  <c r="NV42" i="9"/>
  <c r="NU42" i="9"/>
  <c r="NT42" i="9"/>
  <c r="NS42" i="9"/>
  <c r="NR42" i="9"/>
  <c r="NQ42" i="9"/>
  <c r="NP42" i="9"/>
  <c r="NO42" i="9"/>
  <c r="NN42" i="9"/>
  <c r="NM42" i="9"/>
  <c r="NL42" i="9"/>
  <c r="NK42" i="9"/>
  <c r="NJ42" i="9"/>
  <c r="NI42" i="9"/>
  <c r="NH42" i="9"/>
  <c r="NG42" i="9"/>
  <c r="NF42" i="9"/>
  <c r="NE42" i="9"/>
  <c r="ND42" i="9"/>
  <c r="NC42" i="9"/>
  <c r="NB42" i="9"/>
  <c r="NA42" i="9"/>
  <c r="MZ42" i="9"/>
  <c r="MY42" i="9"/>
  <c r="MX42" i="9"/>
  <c r="MW42" i="9"/>
  <c r="MV42" i="9"/>
  <c r="MU42" i="9"/>
  <c r="MT42" i="9"/>
  <c r="MS42" i="9"/>
  <c r="MR42" i="9"/>
  <c r="MQ42" i="9"/>
  <c r="MP42" i="9"/>
  <c r="MO42" i="9"/>
  <c r="MN42" i="9"/>
  <c r="MM42" i="9"/>
  <c r="ML42" i="9"/>
  <c r="MK42" i="9"/>
  <c r="MJ42" i="9"/>
  <c r="MI42" i="9"/>
  <c r="MH42" i="9"/>
  <c r="MG42" i="9"/>
  <c r="MF42" i="9"/>
  <c r="ME42" i="9"/>
  <c r="MD42" i="9"/>
  <c r="MC42" i="9"/>
  <c r="MB42" i="9"/>
  <c r="MA42" i="9"/>
  <c r="LZ42" i="9"/>
  <c r="LY42" i="9"/>
  <c r="LX42" i="9"/>
  <c r="LW42" i="9"/>
  <c r="LV42" i="9"/>
  <c r="LU42" i="9"/>
  <c r="LT42" i="9"/>
  <c r="LS42" i="9"/>
  <c r="LR42" i="9"/>
  <c r="LQ42" i="9"/>
  <c r="LP42" i="9"/>
  <c r="LO42" i="9"/>
  <c r="LN42" i="9"/>
  <c r="LM42" i="9"/>
  <c r="LL42" i="9"/>
  <c r="LK42" i="9"/>
  <c r="LJ42" i="9"/>
  <c r="LI42" i="9"/>
  <c r="LH42" i="9"/>
  <c r="LG42" i="9"/>
  <c r="LF42" i="9"/>
  <c r="LE42" i="9"/>
  <c r="LD42" i="9"/>
  <c r="LC42" i="9"/>
  <c r="LB42" i="9"/>
  <c r="LA42" i="9"/>
  <c r="KZ42" i="9"/>
  <c r="KY42" i="9"/>
  <c r="KX42" i="9"/>
  <c r="KW42" i="9"/>
  <c r="KV42" i="9"/>
  <c r="KU42" i="9"/>
  <c r="KT42" i="9"/>
  <c r="KS42" i="9"/>
  <c r="KR42" i="9"/>
  <c r="KQ42" i="9"/>
  <c r="KP42" i="9"/>
  <c r="KO42" i="9"/>
  <c r="KN42" i="9"/>
  <c r="KM42" i="9"/>
  <c r="KL42" i="9"/>
  <c r="KK42" i="9"/>
  <c r="KJ42" i="9"/>
  <c r="KI42" i="9"/>
  <c r="KH42" i="9"/>
  <c r="KG42" i="9"/>
  <c r="KF42" i="9"/>
  <c r="KE42" i="9"/>
  <c r="KD42" i="9"/>
  <c r="KC42" i="9"/>
  <c r="KB42" i="9"/>
  <c r="KA42" i="9"/>
  <c r="JZ42" i="9"/>
  <c r="JY42" i="9"/>
  <c r="JX42" i="9"/>
  <c r="JW42" i="9"/>
  <c r="JV42" i="9"/>
  <c r="JU42" i="9"/>
  <c r="JT42" i="9"/>
  <c r="JS42" i="9"/>
  <c r="JR42" i="9"/>
  <c r="JQ42" i="9"/>
  <c r="JP42" i="9"/>
  <c r="JO42" i="9"/>
  <c r="JN42" i="9"/>
  <c r="JM42" i="9"/>
  <c r="JL42" i="9"/>
  <c r="JK42" i="9"/>
  <c r="JJ42" i="9"/>
  <c r="JI42" i="9"/>
  <c r="JH42" i="9"/>
  <c r="JG42" i="9"/>
  <c r="JF42" i="9"/>
  <c r="JE42" i="9"/>
  <c r="JD42" i="9"/>
  <c r="JC42" i="9"/>
  <c r="JB42" i="9"/>
  <c r="JA42" i="9"/>
  <c r="IZ42" i="9"/>
  <c r="IY42" i="9"/>
  <c r="IX42" i="9"/>
  <c r="IW42" i="9"/>
  <c r="IV42" i="9"/>
  <c r="IU42" i="9"/>
  <c r="IT42" i="9"/>
  <c r="IS42" i="9"/>
  <c r="IR42" i="9"/>
  <c r="IQ42" i="9"/>
  <c r="IP42" i="9"/>
  <c r="IO42" i="9"/>
  <c r="IN42" i="9"/>
  <c r="IM42" i="9"/>
  <c r="IL42" i="9"/>
  <c r="IK42" i="9"/>
  <c r="IJ42" i="9"/>
  <c r="II42" i="9"/>
  <c r="IH42" i="9"/>
  <c r="IG42" i="9"/>
  <c r="IF42" i="9"/>
  <c r="IE42" i="9"/>
  <c r="ID42" i="9"/>
  <c r="IC42" i="9"/>
  <c r="IB42" i="9"/>
  <c r="IA42" i="9"/>
  <c r="HZ42" i="9"/>
  <c r="HY42" i="9"/>
  <c r="HX42" i="9"/>
  <c r="HW42" i="9"/>
  <c r="HV42" i="9"/>
  <c r="HU42" i="9"/>
  <c r="HT42" i="9"/>
  <c r="HS42" i="9"/>
  <c r="HR42" i="9"/>
  <c r="HQ42" i="9"/>
  <c r="HP42" i="9"/>
  <c r="HO42" i="9"/>
  <c r="HN42" i="9"/>
  <c r="HM42" i="9"/>
  <c r="HL42" i="9"/>
  <c r="HK42" i="9"/>
  <c r="HJ42" i="9"/>
  <c r="HI42" i="9"/>
  <c r="HH42" i="9"/>
  <c r="HG42" i="9"/>
  <c r="HF42" i="9"/>
  <c r="HE42" i="9"/>
  <c r="HD42" i="9"/>
  <c r="HC42" i="9"/>
  <c r="HB42" i="9"/>
  <c r="HA42" i="9"/>
  <c r="GZ42" i="9"/>
  <c r="GY42" i="9"/>
  <c r="GX42" i="9"/>
  <c r="GW42" i="9"/>
  <c r="GV42" i="9"/>
  <c r="GU42" i="9"/>
  <c r="GT42" i="9"/>
  <c r="GS42" i="9"/>
  <c r="GR42" i="9"/>
  <c r="GQ42" i="9"/>
  <c r="GP42" i="9"/>
  <c r="GO42" i="9"/>
  <c r="GN42" i="9"/>
  <c r="GM42" i="9"/>
  <c r="GL42" i="9"/>
  <c r="GK42" i="9"/>
  <c r="GJ42" i="9"/>
  <c r="GI42" i="9"/>
  <c r="GH42" i="9"/>
  <c r="GG42" i="9"/>
  <c r="GF42" i="9"/>
  <c r="GE42" i="9"/>
  <c r="GD42" i="9"/>
  <c r="GC42" i="9"/>
  <c r="GB42" i="9"/>
  <c r="GA42" i="9"/>
  <c r="FZ42" i="9"/>
  <c r="FY42" i="9"/>
  <c r="FX42" i="9"/>
  <c r="FW42" i="9"/>
  <c r="FV42" i="9"/>
  <c r="FU42" i="9"/>
  <c r="FT42" i="9"/>
  <c r="FS42" i="9"/>
  <c r="FR42" i="9"/>
  <c r="FQ42" i="9"/>
  <c r="FP42" i="9"/>
  <c r="FO42" i="9"/>
  <c r="FN42" i="9"/>
  <c r="FM42" i="9"/>
  <c r="FL42" i="9"/>
  <c r="FK42" i="9"/>
  <c r="FJ42" i="9"/>
  <c r="FI42" i="9"/>
  <c r="FH42" i="9"/>
  <c r="FG42" i="9"/>
  <c r="FF42" i="9"/>
  <c r="FE42" i="9"/>
  <c r="FD42" i="9"/>
  <c r="FC42" i="9"/>
  <c r="FB42" i="9"/>
  <c r="FA42" i="9"/>
  <c r="EZ42" i="9"/>
  <c r="EY42" i="9"/>
  <c r="EX42" i="9"/>
  <c r="EW42" i="9"/>
  <c r="EV42" i="9"/>
  <c r="EU42" i="9"/>
  <c r="ET42" i="9"/>
  <c r="ES42" i="9"/>
  <c r="ER42" i="9"/>
  <c r="EQ42" i="9"/>
  <c r="EP42" i="9"/>
  <c r="EO42" i="9"/>
  <c r="EN42" i="9"/>
  <c r="EM42" i="9"/>
  <c r="EL42" i="9"/>
  <c r="EK42" i="9"/>
  <c r="EJ42" i="9"/>
  <c r="EI42" i="9"/>
  <c r="EH42" i="9"/>
  <c r="EG42" i="9"/>
  <c r="EF42" i="9"/>
  <c r="EE42" i="9"/>
  <c r="ED42" i="9"/>
  <c r="EC42" i="9"/>
  <c r="EB42" i="9"/>
  <c r="EA42" i="9"/>
  <c r="DZ42" i="9"/>
  <c r="DY42" i="9"/>
  <c r="DX42" i="9"/>
  <c r="DW42" i="9"/>
  <c r="DV42" i="9"/>
  <c r="DU42" i="9"/>
  <c r="DT42" i="9"/>
  <c r="DS42" i="9"/>
  <c r="DR42" i="9"/>
  <c r="DQ42" i="9"/>
  <c r="DP42" i="9"/>
  <c r="DO42" i="9"/>
  <c r="DN42" i="9"/>
  <c r="DM42" i="9"/>
  <c r="DL42" i="9"/>
  <c r="DK42" i="9"/>
  <c r="DJ42" i="9"/>
  <c r="DI42" i="9"/>
  <c r="DH42" i="9"/>
  <c r="DG42" i="9"/>
  <c r="DF42" i="9"/>
  <c r="DE42" i="9"/>
  <c r="DD42" i="9"/>
  <c r="DC42" i="9"/>
  <c r="DB42" i="9"/>
  <c r="DA42" i="9"/>
  <c r="CZ42" i="9"/>
  <c r="CY42" i="9"/>
  <c r="CX42" i="9"/>
  <c r="CW42" i="9"/>
  <c r="CV42" i="9"/>
  <c r="CU42" i="9"/>
  <c r="CT42" i="9"/>
  <c r="CS42" i="9"/>
  <c r="CR42" i="9"/>
  <c r="CQ42" i="9"/>
  <c r="CP42" i="9"/>
  <c r="CO42" i="9"/>
  <c r="CN42" i="9"/>
  <c r="CM42" i="9"/>
  <c r="CL42" i="9"/>
  <c r="CK42" i="9"/>
  <c r="CJ42" i="9"/>
  <c r="CI42" i="9"/>
  <c r="CH42" i="9"/>
  <c r="CG42" i="9"/>
  <c r="CF42" i="9"/>
  <c r="CE42" i="9"/>
  <c r="CD42" i="9"/>
  <c r="CC42" i="9"/>
  <c r="CB42" i="9"/>
  <c r="CA42" i="9"/>
  <c r="BZ42" i="9"/>
  <c r="BY42" i="9"/>
  <c r="BX42" i="9"/>
  <c r="BW42" i="9"/>
  <c r="BV42" i="9"/>
  <c r="BU42" i="9"/>
  <c r="BT42" i="9"/>
  <c r="BS42" i="9"/>
  <c r="BR42" i="9"/>
  <c r="BQ42" i="9"/>
  <c r="BP42" i="9"/>
  <c r="BO42" i="9"/>
  <c r="BN42" i="9"/>
  <c r="BM42" i="9"/>
  <c r="BL42" i="9"/>
  <c r="BK42" i="9"/>
  <c r="BJ42" i="9"/>
  <c r="BI42" i="9"/>
  <c r="BH42" i="9"/>
  <c r="BG42" i="9"/>
  <c r="BF42" i="9"/>
  <c r="BE42" i="9"/>
  <c r="BD42" i="9"/>
  <c r="BC42" i="9"/>
  <c r="BB42" i="9"/>
  <c r="BA42" i="9"/>
  <c r="AZ42" i="9"/>
  <c r="AY42" i="9"/>
  <c r="AX42" i="9"/>
  <c r="AW42" i="9"/>
  <c r="AV42" i="9"/>
  <c r="AU42" i="9"/>
  <c r="AT42" i="9"/>
  <c r="AS42" i="9"/>
  <c r="AR42" i="9"/>
  <c r="AQ42" i="9"/>
  <c r="AP42" i="9"/>
  <c r="AO42" i="9"/>
  <c r="AN42" i="9"/>
  <c r="AM42" i="9"/>
  <c r="AL42" i="9"/>
  <c r="AK42" i="9"/>
  <c r="AJ42" i="9"/>
  <c r="AI42" i="9"/>
  <c r="AH42" i="9"/>
  <c r="AG42" i="9"/>
  <c r="AF42" i="9"/>
  <c r="AE42" i="9"/>
  <c r="AD42" i="9"/>
  <c r="AC42" i="9"/>
  <c r="AB42" i="9"/>
  <c r="AA42" i="9"/>
  <c r="Z42" i="9"/>
  <c r="Y42" i="9"/>
  <c r="X42" i="9"/>
  <c r="W42" i="9"/>
  <c r="V42" i="9"/>
  <c r="U42" i="9"/>
  <c r="T42" i="9"/>
  <c r="S42" i="9"/>
  <c r="R42" i="9"/>
  <c r="Q42" i="9"/>
  <c r="P42" i="9"/>
  <c r="O42" i="9"/>
  <c r="N42" i="9"/>
  <c r="M42" i="9"/>
  <c r="L42" i="9"/>
  <c r="K42" i="9"/>
  <c r="J42" i="9"/>
  <c r="I42" i="9"/>
  <c r="H42" i="9"/>
  <c r="G42" i="9"/>
  <c r="F42" i="9"/>
  <c r="E42" i="9"/>
  <c r="D42" i="9"/>
  <c r="C42" i="9"/>
  <c r="B42" i="9"/>
  <c r="UB41" i="9"/>
  <c r="UA41" i="9"/>
  <c r="TZ41" i="9"/>
  <c r="TY41" i="9"/>
  <c r="TX41" i="9"/>
  <c r="TW41" i="9"/>
  <c r="TV41" i="9"/>
  <c r="TU41" i="9"/>
  <c r="TT41" i="9"/>
  <c r="TS41" i="9"/>
  <c r="TR41" i="9"/>
  <c r="TQ41" i="9"/>
  <c r="TP41" i="9"/>
  <c r="TO41" i="9"/>
  <c r="TN41" i="9"/>
  <c r="TM41" i="9"/>
  <c r="TL41" i="9"/>
  <c r="TK41" i="9"/>
  <c r="TJ41" i="9"/>
  <c r="TI41" i="9"/>
  <c r="TH41" i="9"/>
  <c r="TG41" i="9"/>
  <c r="TF41" i="9"/>
  <c r="TE41" i="9"/>
  <c r="TD41" i="9"/>
  <c r="TC41" i="9"/>
  <c r="TB41" i="9"/>
  <c r="TA41" i="9"/>
  <c r="SZ41" i="9"/>
  <c r="SY41" i="9"/>
  <c r="SX41" i="9"/>
  <c r="SW41" i="9"/>
  <c r="SV41" i="9"/>
  <c r="SU41" i="9"/>
  <c r="ST41" i="9"/>
  <c r="SS41" i="9"/>
  <c r="SR41" i="9"/>
  <c r="SQ41" i="9"/>
  <c r="SP41" i="9"/>
  <c r="SO41" i="9"/>
  <c r="SN41" i="9"/>
  <c r="SM41" i="9"/>
  <c r="SL41" i="9"/>
  <c r="SK41" i="9"/>
  <c r="SJ41" i="9"/>
  <c r="SI41" i="9"/>
  <c r="SH41" i="9"/>
  <c r="SG41" i="9"/>
  <c r="SF41" i="9"/>
  <c r="SE41" i="9"/>
  <c r="SD41" i="9"/>
  <c r="SC41" i="9"/>
  <c r="SB41" i="9"/>
  <c r="SA41" i="9"/>
  <c r="RZ41" i="9"/>
  <c r="RY41" i="9"/>
  <c r="RX41" i="9"/>
  <c r="RW41" i="9"/>
  <c r="RV41" i="9"/>
  <c r="RU41" i="9"/>
  <c r="RT41" i="9"/>
  <c r="RS41" i="9"/>
  <c r="RR41" i="9"/>
  <c r="RQ41" i="9"/>
  <c r="RP41" i="9"/>
  <c r="RO41" i="9"/>
  <c r="RN41" i="9"/>
  <c r="RM41" i="9"/>
  <c r="RL41" i="9"/>
  <c r="RK41" i="9"/>
  <c r="RJ41" i="9"/>
  <c r="RI41" i="9"/>
  <c r="RH41" i="9"/>
  <c r="RG41" i="9"/>
  <c r="RF41" i="9"/>
  <c r="RE41" i="9"/>
  <c r="RD41" i="9"/>
  <c r="RC41" i="9"/>
  <c r="RB41" i="9"/>
  <c r="RA41" i="9"/>
  <c r="QZ41" i="9"/>
  <c r="QY41" i="9"/>
  <c r="QX41" i="9"/>
  <c r="QW41" i="9"/>
  <c r="QV41" i="9"/>
  <c r="QU41" i="9"/>
  <c r="QT41" i="9"/>
  <c r="QS41" i="9"/>
  <c r="QR41" i="9"/>
  <c r="QQ41" i="9"/>
  <c r="QP41" i="9"/>
  <c r="QO41" i="9"/>
  <c r="QN41" i="9"/>
  <c r="QM41" i="9"/>
  <c r="QL41" i="9"/>
  <c r="QK41" i="9"/>
  <c r="QJ41" i="9"/>
  <c r="QI41" i="9"/>
  <c r="QH41" i="9"/>
  <c r="QG41" i="9"/>
  <c r="QF41" i="9"/>
  <c r="QE41" i="9"/>
  <c r="QD41" i="9"/>
  <c r="QC41" i="9"/>
  <c r="QB41" i="9"/>
  <c r="QA41" i="9"/>
  <c r="PZ41" i="9"/>
  <c r="PY41" i="9"/>
  <c r="PX41" i="9"/>
  <c r="PW41" i="9"/>
  <c r="PV41" i="9"/>
  <c r="PU41" i="9"/>
  <c r="PT41" i="9"/>
  <c r="PS41" i="9"/>
  <c r="PR41" i="9"/>
  <c r="PQ41" i="9"/>
  <c r="PP41" i="9"/>
  <c r="PO41" i="9"/>
  <c r="PN41" i="9"/>
  <c r="PM41" i="9"/>
  <c r="PL41" i="9"/>
  <c r="PK41" i="9"/>
  <c r="PJ41" i="9"/>
  <c r="PI41" i="9"/>
  <c r="PH41" i="9"/>
  <c r="PG41" i="9"/>
  <c r="PF41" i="9"/>
  <c r="PE41" i="9"/>
  <c r="PD41" i="9"/>
  <c r="PC41" i="9"/>
  <c r="PB41" i="9"/>
  <c r="PA41" i="9"/>
  <c r="OZ41" i="9"/>
  <c r="OY41" i="9"/>
  <c r="OX41" i="9"/>
  <c r="OW41" i="9"/>
  <c r="OV41" i="9"/>
  <c r="OU41" i="9"/>
  <c r="OT41" i="9"/>
  <c r="OS41" i="9"/>
  <c r="OR41" i="9"/>
  <c r="OQ41" i="9"/>
  <c r="OP41" i="9"/>
  <c r="OO41" i="9"/>
  <c r="ON41" i="9"/>
  <c r="OM41" i="9"/>
  <c r="OL41" i="9"/>
  <c r="OK41" i="9"/>
  <c r="OJ41" i="9"/>
  <c r="OI41" i="9"/>
  <c r="OH41" i="9"/>
  <c r="OG41" i="9"/>
  <c r="OF41" i="9"/>
  <c r="OE41" i="9"/>
  <c r="OD41" i="9"/>
  <c r="OC41" i="9"/>
  <c r="OB41" i="9"/>
  <c r="OA41" i="9"/>
  <c r="NZ41" i="9"/>
  <c r="NY41" i="9"/>
  <c r="NX41" i="9"/>
  <c r="NW41" i="9"/>
  <c r="NV41" i="9"/>
  <c r="NU41" i="9"/>
  <c r="NT41" i="9"/>
  <c r="NS41" i="9"/>
  <c r="NR41" i="9"/>
  <c r="NQ41" i="9"/>
  <c r="NP41" i="9"/>
  <c r="NO41" i="9"/>
  <c r="NN41" i="9"/>
  <c r="NM41" i="9"/>
  <c r="NL41" i="9"/>
  <c r="NK41" i="9"/>
  <c r="NJ41" i="9"/>
  <c r="NI41" i="9"/>
  <c r="NH41" i="9"/>
  <c r="NG41" i="9"/>
  <c r="NF41" i="9"/>
  <c r="NE41" i="9"/>
  <c r="ND41" i="9"/>
  <c r="NC41" i="9"/>
  <c r="NB41" i="9"/>
  <c r="NA41" i="9"/>
  <c r="MZ41" i="9"/>
  <c r="MY41" i="9"/>
  <c r="MX41" i="9"/>
  <c r="MW41" i="9"/>
  <c r="MV41" i="9"/>
  <c r="MU41" i="9"/>
  <c r="MT41" i="9"/>
  <c r="MS41" i="9"/>
  <c r="MR41" i="9"/>
  <c r="MQ41" i="9"/>
  <c r="MP41" i="9"/>
  <c r="MO41" i="9"/>
  <c r="MN41" i="9"/>
  <c r="MM41" i="9"/>
  <c r="ML41" i="9"/>
  <c r="MK41" i="9"/>
  <c r="MJ41" i="9"/>
  <c r="MI41" i="9"/>
  <c r="MH41" i="9"/>
  <c r="MG41" i="9"/>
  <c r="MF41" i="9"/>
  <c r="ME41" i="9"/>
  <c r="MD41" i="9"/>
  <c r="MC41" i="9"/>
  <c r="MB41" i="9"/>
  <c r="MA41" i="9"/>
  <c r="LZ41" i="9"/>
  <c r="LY41" i="9"/>
  <c r="LX41" i="9"/>
  <c r="LW41" i="9"/>
  <c r="LV41" i="9"/>
  <c r="LU41" i="9"/>
  <c r="LT41" i="9"/>
  <c r="LS41" i="9"/>
  <c r="LR41" i="9"/>
  <c r="LQ41" i="9"/>
  <c r="LP41" i="9"/>
  <c r="LO41" i="9"/>
  <c r="LN41" i="9"/>
  <c r="LM41" i="9"/>
  <c r="LL41" i="9"/>
  <c r="LK41" i="9"/>
  <c r="LJ41" i="9"/>
  <c r="LI41" i="9"/>
  <c r="LH41" i="9"/>
  <c r="LG41" i="9"/>
  <c r="LF41" i="9"/>
  <c r="LE41" i="9"/>
  <c r="LD41" i="9"/>
  <c r="LC41" i="9"/>
  <c r="LB41" i="9"/>
  <c r="LA41" i="9"/>
  <c r="KZ41" i="9"/>
  <c r="KY41" i="9"/>
  <c r="KX41" i="9"/>
  <c r="KW41" i="9"/>
  <c r="KV41" i="9"/>
  <c r="KU41" i="9"/>
  <c r="KT41" i="9"/>
  <c r="KS41" i="9"/>
  <c r="KR41" i="9"/>
  <c r="KQ41" i="9"/>
  <c r="KP41" i="9"/>
  <c r="KO41" i="9"/>
  <c r="KN41" i="9"/>
  <c r="KM41" i="9"/>
  <c r="KL41" i="9"/>
  <c r="KK41" i="9"/>
  <c r="KJ41" i="9"/>
  <c r="KI41" i="9"/>
  <c r="KH41" i="9"/>
  <c r="KG41" i="9"/>
  <c r="KF41" i="9"/>
  <c r="KE41" i="9"/>
  <c r="KD41" i="9"/>
  <c r="KC41" i="9"/>
  <c r="KB41" i="9"/>
  <c r="KA41" i="9"/>
  <c r="JZ41" i="9"/>
  <c r="JY41" i="9"/>
  <c r="JX41" i="9"/>
  <c r="JW41" i="9"/>
  <c r="JV41" i="9"/>
  <c r="JU41" i="9"/>
  <c r="JT41" i="9"/>
  <c r="JS41" i="9"/>
  <c r="JR41" i="9"/>
  <c r="JQ41" i="9"/>
  <c r="JP41" i="9"/>
  <c r="JO41" i="9"/>
  <c r="JN41" i="9"/>
  <c r="JM41" i="9"/>
  <c r="JL41" i="9"/>
  <c r="JK41" i="9"/>
  <c r="JJ41" i="9"/>
  <c r="JI41" i="9"/>
  <c r="JH41" i="9"/>
  <c r="JG41" i="9"/>
  <c r="JF41" i="9"/>
  <c r="JE41" i="9"/>
  <c r="JD41" i="9"/>
  <c r="JC41" i="9"/>
  <c r="JB41" i="9"/>
  <c r="JA41" i="9"/>
  <c r="IZ41" i="9"/>
  <c r="IY41" i="9"/>
  <c r="IX41" i="9"/>
  <c r="IW41" i="9"/>
  <c r="IV41" i="9"/>
  <c r="IU41" i="9"/>
  <c r="IT41" i="9"/>
  <c r="IS41" i="9"/>
  <c r="IR41" i="9"/>
  <c r="IQ41" i="9"/>
  <c r="IP41" i="9"/>
  <c r="IO41" i="9"/>
  <c r="IN41" i="9"/>
  <c r="IM41" i="9"/>
  <c r="IL41" i="9"/>
  <c r="IK41" i="9"/>
  <c r="IJ41" i="9"/>
  <c r="II41" i="9"/>
  <c r="IH41" i="9"/>
  <c r="IG41" i="9"/>
  <c r="IF41" i="9"/>
  <c r="IE41" i="9"/>
  <c r="ID41" i="9"/>
  <c r="IC41" i="9"/>
  <c r="IB41" i="9"/>
  <c r="IA41" i="9"/>
  <c r="HZ41" i="9"/>
  <c r="HY41" i="9"/>
  <c r="HX41" i="9"/>
  <c r="HW41" i="9"/>
  <c r="HV41" i="9"/>
  <c r="HU41" i="9"/>
  <c r="HT41" i="9"/>
  <c r="HS41" i="9"/>
  <c r="HR41" i="9"/>
  <c r="HQ41" i="9"/>
  <c r="HP41" i="9"/>
  <c r="HO41" i="9"/>
  <c r="HN41" i="9"/>
  <c r="HM41" i="9"/>
  <c r="HL41" i="9"/>
  <c r="HK41" i="9"/>
  <c r="HJ41" i="9"/>
  <c r="HI41" i="9"/>
  <c r="HH41" i="9"/>
  <c r="HG41" i="9"/>
  <c r="HF41" i="9"/>
  <c r="HE41" i="9"/>
  <c r="HD41" i="9"/>
  <c r="HC41" i="9"/>
  <c r="HB41" i="9"/>
  <c r="HA41" i="9"/>
  <c r="GZ41" i="9"/>
  <c r="GY41" i="9"/>
  <c r="GX41" i="9"/>
  <c r="GW41" i="9"/>
  <c r="GV41" i="9"/>
  <c r="GU41" i="9"/>
  <c r="GT41" i="9"/>
  <c r="GS41" i="9"/>
  <c r="GR41" i="9"/>
  <c r="GQ41" i="9"/>
  <c r="GP41" i="9"/>
  <c r="GO41" i="9"/>
  <c r="GN41" i="9"/>
  <c r="GM41" i="9"/>
  <c r="GL41" i="9"/>
  <c r="GK41" i="9"/>
  <c r="GJ41" i="9"/>
  <c r="GI41" i="9"/>
  <c r="GH41" i="9"/>
  <c r="GG41" i="9"/>
  <c r="GF41" i="9"/>
  <c r="GE41" i="9"/>
  <c r="GD41" i="9"/>
  <c r="GC41" i="9"/>
  <c r="GB41" i="9"/>
  <c r="GA41" i="9"/>
  <c r="FZ41" i="9"/>
  <c r="FY41" i="9"/>
  <c r="FX41" i="9"/>
  <c r="FW41" i="9"/>
  <c r="FV41" i="9"/>
  <c r="FU41" i="9"/>
  <c r="FT41" i="9"/>
  <c r="FS41" i="9"/>
  <c r="FR41" i="9"/>
  <c r="FQ41" i="9"/>
  <c r="FP41" i="9"/>
  <c r="FO41" i="9"/>
  <c r="FN41" i="9"/>
  <c r="FM41" i="9"/>
  <c r="FL41" i="9"/>
  <c r="FK41" i="9"/>
  <c r="FJ41" i="9"/>
  <c r="FI41" i="9"/>
  <c r="FH41" i="9"/>
  <c r="FG41" i="9"/>
  <c r="FF41" i="9"/>
  <c r="FE41" i="9"/>
  <c r="FD41" i="9"/>
  <c r="FC41" i="9"/>
  <c r="FB41" i="9"/>
  <c r="FA41" i="9"/>
  <c r="EZ41" i="9"/>
  <c r="EY41" i="9"/>
  <c r="EX41" i="9"/>
  <c r="EW41" i="9"/>
  <c r="EV41" i="9"/>
  <c r="EU41" i="9"/>
  <c r="ET41" i="9"/>
  <c r="ES41" i="9"/>
  <c r="ER41" i="9"/>
  <c r="EQ41" i="9"/>
  <c r="EP41" i="9"/>
  <c r="EO41" i="9"/>
  <c r="EN41" i="9"/>
  <c r="EM41" i="9"/>
  <c r="EL41" i="9"/>
  <c r="EK41" i="9"/>
  <c r="EJ41" i="9"/>
  <c r="EI41" i="9"/>
  <c r="EH41" i="9"/>
  <c r="EG41" i="9"/>
  <c r="EF41" i="9"/>
  <c r="EE41" i="9"/>
  <c r="ED41" i="9"/>
  <c r="EC41" i="9"/>
  <c r="EB41" i="9"/>
  <c r="EA41" i="9"/>
  <c r="DZ41" i="9"/>
  <c r="DY41" i="9"/>
  <c r="DX41" i="9"/>
  <c r="DW41" i="9"/>
  <c r="DV41" i="9"/>
  <c r="DU41" i="9"/>
  <c r="DT41" i="9"/>
  <c r="DS41" i="9"/>
  <c r="DR41" i="9"/>
  <c r="DQ41" i="9"/>
  <c r="DP41" i="9"/>
  <c r="DO41" i="9"/>
  <c r="DN41" i="9"/>
  <c r="DM41" i="9"/>
  <c r="DL41" i="9"/>
  <c r="DK41" i="9"/>
  <c r="DJ41" i="9"/>
  <c r="DI41" i="9"/>
  <c r="DH41" i="9"/>
  <c r="DG41" i="9"/>
  <c r="DF41" i="9"/>
  <c r="DE41" i="9"/>
  <c r="DD41" i="9"/>
  <c r="DC41" i="9"/>
  <c r="DB41" i="9"/>
  <c r="DA41" i="9"/>
  <c r="CZ41" i="9"/>
  <c r="CY41" i="9"/>
  <c r="CX41" i="9"/>
  <c r="CW41" i="9"/>
  <c r="CV41" i="9"/>
  <c r="CU41" i="9"/>
  <c r="CT41" i="9"/>
  <c r="CS41" i="9"/>
  <c r="CR41" i="9"/>
  <c r="CQ41" i="9"/>
  <c r="CP41" i="9"/>
  <c r="CO41" i="9"/>
  <c r="CN41" i="9"/>
  <c r="CM41" i="9"/>
  <c r="CL41" i="9"/>
  <c r="CK41" i="9"/>
  <c r="CJ41" i="9"/>
  <c r="CI41" i="9"/>
  <c r="CH41" i="9"/>
  <c r="CG41" i="9"/>
  <c r="CF41" i="9"/>
  <c r="CE41" i="9"/>
  <c r="CD41" i="9"/>
  <c r="CC41" i="9"/>
  <c r="CB41" i="9"/>
  <c r="CA41" i="9"/>
  <c r="BZ41" i="9"/>
  <c r="BY41" i="9"/>
  <c r="BX41" i="9"/>
  <c r="BW41" i="9"/>
  <c r="BV41" i="9"/>
  <c r="BU41" i="9"/>
  <c r="BT41" i="9"/>
  <c r="BS41" i="9"/>
  <c r="BR41" i="9"/>
  <c r="BQ41" i="9"/>
  <c r="BP41" i="9"/>
  <c r="BO41" i="9"/>
  <c r="BN41" i="9"/>
  <c r="BM41" i="9"/>
  <c r="BL41" i="9"/>
  <c r="BK41" i="9"/>
  <c r="BJ41" i="9"/>
  <c r="BI41" i="9"/>
  <c r="BH41" i="9"/>
  <c r="BG41" i="9"/>
  <c r="BF41" i="9"/>
  <c r="BE41" i="9"/>
  <c r="BD41" i="9"/>
  <c r="BC41" i="9"/>
  <c r="BB41" i="9"/>
  <c r="BA41" i="9"/>
  <c r="AZ41" i="9"/>
  <c r="AY41" i="9"/>
  <c r="AX41" i="9"/>
  <c r="AW41" i="9"/>
  <c r="AV41" i="9"/>
  <c r="AU41" i="9"/>
  <c r="AT41" i="9"/>
  <c r="AS41" i="9"/>
  <c r="AR41" i="9"/>
  <c r="AQ41" i="9"/>
  <c r="AP41" i="9"/>
  <c r="AO41" i="9"/>
  <c r="AN41" i="9"/>
  <c r="AM41" i="9"/>
  <c r="AL41" i="9"/>
  <c r="AK41" i="9"/>
  <c r="AJ41" i="9"/>
  <c r="AI41" i="9"/>
  <c r="AH41" i="9"/>
  <c r="AG41" i="9"/>
  <c r="AF41" i="9"/>
  <c r="AE41" i="9"/>
  <c r="AD41" i="9"/>
  <c r="AC41" i="9"/>
  <c r="AB41" i="9"/>
  <c r="AA41" i="9"/>
  <c r="Z41" i="9"/>
  <c r="Y41" i="9"/>
  <c r="X41" i="9"/>
  <c r="W41" i="9"/>
  <c r="V41" i="9"/>
  <c r="U41" i="9"/>
  <c r="T41" i="9"/>
  <c r="S41" i="9"/>
  <c r="R41" i="9"/>
  <c r="Q41" i="9"/>
  <c r="P41" i="9"/>
  <c r="O41" i="9"/>
  <c r="N41" i="9"/>
  <c r="M41" i="9"/>
  <c r="L41" i="9"/>
  <c r="K41" i="9"/>
  <c r="J41" i="9"/>
  <c r="I41" i="9"/>
  <c r="H41" i="9"/>
  <c r="G41" i="9"/>
  <c r="F41" i="9"/>
  <c r="E41" i="9"/>
  <c r="D41" i="9"/>
  <c r="C41" i="9"/>
  <c r="B41" i="9"/>
  <c r="UB40" i="9"/>
  <c r="UA40" i="9"/>
  <c r="TZ40" i="9"/>
  <c r="TY40" i="9"/>
  <c r="TX40" i="9"/>
  <c r="TW40" i="9"/>
  <c r="TV40" i="9"/>
  <c r="TU40" i="9"/>
  <c r="TT40" i="9"/>
  <c r="TS40" i="9"/>
  <c r="TR40" i="9"/>
  <c r="TQ40" i="9"/>
  <c r="TP40" i="9"/>
  <c r="TO40" i="9"/>
  <c r="TN40" i="9"/>
  <c r="TM40" i="9"/>
  <c r="TL40" i="9"/>
  <c r="TK40" i="9"/>
  <c r="TJ40" i="9"/>
  <c r="TI40" i="9"/>
  <c r="TH40" i="9"/>
  <c r="TG40" i="9"/>
  <c r="TF40" i="9"/>
  <c r="TE40" i="9"/>
  <c r="TD40" i="9"/>
  <c r="TC40" i="9"/>
  <c r="TB40" i="9"/>
  <c r="TA40" i="9"/>
  <c r="SZ40" i="9"/>
  <c r="SY40" i="9"/>
  <c r="SX40" i="9"/>
  <c r="SW40" i="9"/>
  <c r="SV40" i="9"/>
  <c r="SU40" i="9"/>
  <c r="ST40" i="9"/>
  <c r="SS40" i="9"/>
  <c r="SR40" i="9"/>
  <c r="SQ40" i="9"/>
  <c r="SP40" i="9"/>
  <c r="SO40" i="9"/>
  <c r="SN40" i="9"/>
  <c r="SM40" i="9"/>
  <c r="SL40" i="9"/>
  <c r="SK40" i="9"/>
  <c r="SJ40" i="9"/>
  <c r="SI40" i="9"/>
  <c r="SH40" i="9"/>
  <c r="SG40" i="9"/>
  <c r="SF40" i="9"/>
  <c r="SE40" i="9"/>
  <c r="SD40" i="9"/>
  <c r="SC40" i="9"/>
  <c r="SB40" i="9"/>
  <c r="SA40" i="9"/>
  <c r="RZ40" i="9"/>
  <c r="RY40" i="9"/>
  <c r="RX40" i="9"/>
  <c r="RW40" i="9"/>
  <c r="RV40" i="9"/>
  <c r="RU40" i="9"/>
  <c r="RT40" i="9"/>
  <c r="RS40" i="9"/>
  <c r="RR40" i="9"/>
  <c r="RQ40" i="9"/>
  <c r="RP40" i="9"/>
  <c r="RO40" i="9"/>
  <c r="RN40" i="9"/>
  <c r="RM40" i="9"/>
  <c r="RL40" i="9"/>
  <c r="RK40" i="9"/>
  <c r="RJ40" i="9"/>
  <c r="RI40" i="9"/>
  <c r="RH40" i="9"/>
  <c r="RG40" i="9"/>
  <c r="RF40" i="9"/>
  <c r="RE40" i="9"/>
  <c r="RD40" i="9"/>
  <c r="RC40" i="9"/>
  <c r="RB40" i="9"/>
  <c r="RA40" i="9"/>
  <c r="QZ40" i="9"/>
  <c r="QY40" i="9"/>
  <c r="QX40" i="9"/>
  <c r="QW40" i="9"/>
  <c r="QV40" i="9"/>
  <c r="QU40" i="9"/>
  <c r="QT40" i="9"/>
  <c r="QS40" i="9"/>
  <c r="QR40" i="9"/>
  <c r="QQ40" i="9"/>
  <c r="QP40" i="9"/>
  <c r="QO40" i="9"/>
  <c r="QN40" i="9"/>
  <c r="QM40" i="9"/>
  <c r="QL40" i="9"/>
  <c r="QK40" i="9"/>
  <c r="QJ40" i="9"/>
  <c r="QI40" i="9"/>
  <c r="QH40" i="9"/>
  <c r="QG40" i="9"/>
  <c r="QF40" i="9"/>
  <c r="QE40" i="9"/>
  <c r="QD40" i="9"/>
  <c r="QC40" i="9"/>
  <c r="QB40" i="9"/>
  <c r="QA40" i="9"/>
  <c r="PZ40" i="9"/>
  <c r="PY40" i="9"/>
  <c r="PX40" i="9"/>
  <c r="PW40" i="9"/>
  <c r="PV40" i="9"/>
  <c r="PU40" i="9"/>
  <c r="PT40" i="9"/>
  <c r="PS40" i="9"/>
  <c r="PR40" i="9"/>
  <c r="PQ40" i="9"/>
  <c r="PP40" i="9"/>
  <c r="PO40" i="9"/>
  <c r="PN40" i="9"/>
  <c r="PM40" i="9"/>
  <c r="PL40" i="9"/>
  <c r="PK40" i="9"/>
  <c r="PJ40" i="9"/>
  <c r="PI40" i="9"/>
  <c r="PH40" i="9"/>
  <c r="PG40" i="9"/>
  <c r="PF40" i="9"/>
  <c r="PE40" i="9"/>
  <c r="PD40" i="9"/>
  <c r="PC40" i="9"/>
  <c r="PB40" i="9"/>
  <c r="PA40" i="9"/>
  <c r="OZ40" i="9"/>
  <c r="OY40" i="9"/>
  <c r="OX40" i="9"/>
  <c r="OW40" i="9"/>
  <c r="OV40" i="9"/>
  <c r="OU40" i="9"/>
  <c r="OT40" i="9"/>
  <c r="OS40" i="9"/>
  <c r="OR40" i="9"/>
  <c r="OQ40" i="9"/>
  <c r="OP40" i="9"/>
  <c r="OO40" i="9"/>
  <c r="ON40" i="9"/>
  <c r="OM40" i="9"/>
  <c r="OL40" i="9"/>
  <c r="OK40" i="9"/>
  <c r="OJ40" i="9"/>
  <c r="OI40" i="9"/>
  <c r="OH40" i="9"/>
  <c r="OG40" i="9"/>
  <c r="OF40" i="9"/>
  <c r="OE40" i="9"/>
  <c r="OD40" i="9"/>
  <c r="OC40" i="9"/>
  <c r="OB40" i="9"/>
  <c r="OA40" i="9"/>
  <c r="NZ40" i="9"/>
  <c r="NY40" i="9"/>
  <c r="NX40" i="9"/>
  <c r="NW40" i="9"/>
  <c r="NV40" i="9"/>
  <c r="NU40" i="9"/>
  <c r="NT40" i="9"/>
  <c r="NS40" i="9"/>
  <c r="NR40" i="9"/>
  <c r="NQ40" i="9"/>
  <c r="NP40" i="9"/>
  <c r="NO40" i="9"/>
  <c r="NN40" i="9"/>
  <c r="NM40" i="9"/>
  <c r="NL40" i="9"/>
  <c r="NK40" i="9"/>
  <c r="NJ40" i="9"/>
  <c r="NI40" i="9"/>
  <c r="NH40" i="9"/>
  <c r="NG40" i="9"/>
  <c r="NF40" i="9"/>
  <c r="NE40" i="9"/>
  <c r="ND40" i="9"/>
  <c r="NC40" i="9"/>
  <c r="NB40" i="9"/>
  <c r="NA40" i="9"/>
  <c r="MZ40" i="9"/>
  <c r="MY40" i="9"/>
  <c r="MX40" i="9"/>
  <c r="MW40" i="9"/>
  <c r="MV40" i="9"/>
  <c r="MU40" i="9"/>
  <c r="MT40" i="9"/>
  <c r="MS40" i="9"/>
  <c r="MR40" i="9"/>
  <c r="MQ40" i="9"/>
  <c r="MP40" i="9"/>
  <c r="MO40" i="9"/>
  <c r="MN40" i="9"/>
  <c r="MM40" i="9"/>
  <c r="ML40" i="9"/>
  <c r="MK40" i="9"/>
  <c r="MJ40" i="9"/>
  <c r="MI40" i="9"/>
  <c r="MH40" i="9"/>
  <c r="MG40" i="9"/>
  <c r="MF40" i="9"/>
  <c r="ME40" i="9"/>
  <c r="MD40" i="9"/>
  <c r="MC40" i="9"/>
  <c r="MB40" i="9"/>
  <c r="MA40" i="9"/>
  <c r="LZ40" i="9"/>
  <c r="LY40" i="9"/>
  <c r="LX40" i="9"/>
  <c r="LW40" i="9"/>
  <c r="LV40" i="9"/>
  <c r="LU40" i="9"/>
  <c r="LT40" i="9"/>
  <c r="LS40" i="9"/>
  <c r="LR40" i="9"/>
  <c r="LQ40" i="9"/>
  <c r="LP40" i="9"/>
  <c r="LO40" i="9"/>
  <c r="LN40" i="9"/>
  <c r="LM40" i="9"/>
  <c r="LL40" i="9"/>
  <c r="LK40" i="9"/>
  <c r="LJ40" i="9"/>
  <c r="LI40" i="9"/>
  <c r="LH40" i="9"/>
  <c r="LG40" i="9"/>
  <c r="LF40" i="9"/>
  <c r="LE40" i="9"/>
  <c r="LD40" i="9"/>
  <c r="LC40" i="9"/>
  <c r="LB40" i="9"/>
  <c r="LA40" i="9"/>
  <c r="KZ40" i="9"/>
  <c r="KY40" i="9"/>
  <c r="KX40" i="9"/>
  <c r="KW40" i="9"/>
  <c r="KV40" i="9"/>
  <c r="KU40" i="9"/>
  <c r="KT40" i="9"/>
  <c r="KS40" i="9"/>
  <c r="KR40" i="9"/>
  <c r="KQ40" i="9"/>
  <c r="KP40" i="9"/>
  <c r="KO40" i="9"/>
  <c r="KN40" i="9"/>
  <c r="KM40" i="9"/>
  <c r="KL40" i="9"/>
  <c r="KK40" i="9"/>
  <c r="KJ40" i="9"/>
  <c r="KI40" i="9"/>
  <c r="KH40" i="9"/>
  <c r="KG40" i="9"/>
  <c r="KF40" i="9"/>
  <c r="KE40" i="9"/>
  <c r="KD40" i="9"/>
  <c r="KC40" i="9"/>
  <c r="KB40" i="9"/>
  <c r="KA40" i="9"/>
  <c r="JZ40" i="9"/>
  <c r="JY40" i="9"/>
  <c r="JX40" i="9"/>
  <c r="JW40" i="9"/>
  <c r="JV40" i="9"/>
  <c r="JU40" i="9"/>
  <c r="JT40" i="9"/>
  <c r="JS40" i="9"/>
  <c r="JR40" i="9"/>
  <c r="JQ40" i="9"/>
  <c r="JP40" i="9"/>
  <c r="JO40" i="9"/>
  <c r="JN40" i="9"/>
  <c r="JM40" i="9"/>
  <c r="JL40" i="9"/>
  <c r="JK40" i="9"/>
  <c r="JJ40" i="9"/>
  <c r="JI40" i="9"/>
  <c r="JH40" i="9"/>
  <c r="JG40" i="9"/>
  <c r="JF40" i="9"/>
  <c r="JE40" i="9"/>
  <c r="JD40" i="9"/>
  <c r="JC40" i="9"/>
  <c r="JB40" i="9"/>
  <c r="JA40" i="9"/>
  <c r="IZ40" i="9"/>
  <c r="IY40" i="9"/>
  <c r="IX40" i="9"/>
  <c r="IW40" i="9"/>
  <c r="IV40" i="9"/>
  <c r="IU40" i="9"/>
  <c r="IT40" i="9"/>
  <c r="IS40" i="9"/>
  <c r="IR40" i="9"/>
  <c r="IQ40" i="9"/>
  <c r="IP40" i="9"/>
  <c r="IO40" i="9"/>
  <c r="IN40" i="9"/>
  <c r="IM40" i="9"/>
  <c r="IL40" i="9"/>
  <c r="IK40" i="9"/>
  <c r="IJ40" i="9"/>
  <c r="II40" i="9"/>
  <c r="IH40" i="9"/>
  <c r="IG40" i="9"/>
  <c r="IF40" i="9"/>
  <c r="IE40" i="9"/>
  <c r="ID40" i="9"/>
  <c r="IC40" i="9"/>
  <c r="IB40" i="9"/>
  <c r="IA40" i="9"/>
  <c r="HZ40" i="9"/>
  <c r="HY40" i="9"/>
  <c r="HX40" i="9"/>
  <c r="HW40" i="9"/>
  <c r="HV40" i="9"/>
  <c r="HU40" i="9"/>
  <c r="HT40" i="9"/>
  <c r="HS40" i="9"/>
  <c r="HR40" i="9"/>
  <c r="HQ40" i="9"/>
  <c r="HP40" i="9"/>
  <c r="HO40" i="9"/>
  <c r="HN40" i="9"/>
  <c r="HM40" i="9"/>
  <c r="HL40" i="9"/>
  <c r="HK40" i="9"/>
  <c r="HJ40" i="9"/>
  <c r="HI40" i="9"/>
  <c r="HH40" i="9"/>
  <c r="HG40" i="9"/>
  <c r="HF40" i="9"/>
  <c r="HE40" i="9"/>
  <c r="HD40" i="9"/>
  <c r="HC40" i="9"/>
  <c r="HB40" i="9"/>
  <c r="HA40" i="9"/>
  <c r="GZ40" i="9"/>
  <c r="GY40" i="9"/>
  <c r="GX40" i="9"/>
  <c r="GW40" i="9"/>
  <c r="GV40" i="9"/>
  <c r="GU40" i="9"/>
  <c r="GT40" i="9"/>
  <c r="GS40" i="9"/>
  <c r="GR40" i="9"/>
  <c r="GQ40" i="9"/>
  <c r="GP40" i="9"/>
  <c r="GO40" i="9"/>
  <c r="GN40" i="9"/>
  <c r="GM40" i="9"/>
  <c r="GL40" i="9"/>
  <c r="GK40" i="9"/>
  <c r="GJ40" i="9"/>
  <c r="GI40" i="9"/>
  <c r="GH40" i="9"/>
  <c r="GG40" i="9"/>
  <c r="GF40" i="9"/>
  <c r="GE40" i="9"/>
  <c r="GD40" i="9"/>
  <c r="GC40" i="9"/>
  <c r="GB40" i="9"/>
  <c r="GA40" i="9"/>
  <c r="FZ40" i="9"/>
  <c r="FY40" i="9"/>
  <c r="FX40" i="9"/>
  <c r="FW40" i="9"/>
  <c r="FV40" i="9"/>
  <c r="FU40" i="9"/>
  <c r="FT40" i="9"/>
  <c r="FS40" i="9"/>
  <c r="FR40" i="9"/>
  <c r="FQ40" i="9"/>
  <c r="FP40" i="9"/>
  <c r="FO40" i="9"/>
  <c r="FN40" i="9"/>
  <c r="FM40" i="9"/>
  <c r="FL40" i="9"/>
  <c r="FK40" i="9"/>
  <c r="FJ40" i="9"/>
  <c r="FI40" i="9"/>
  <c r="FH40" i="9"/>
  <c r="FG40" i="9"/>
  <c r="FF40" i="9"/>
  <c r="FE40" i="9"/>
  <c r="FD40" i="9"/>
  <c r="FC40" i="9"/>
  <c r="FB40" i="9"/>
  <c r="FA40" i="9"/>
  <c r="EZ40" i="9"/>
  <c r="EY40" i="9"/>
  <c r="EX40" i="9"/>
  <c r="EW40" i="9"/>
  <c r="EV40" i="9"/>
  <c r="EU40" i="9"/>
  <c r="ET40" i="9"/>
  <c r="ES40" i="9"/>
  <c r="ER40" i="9"/>
  <c r="EQ40" i="9"/>
  <c r="EP40" i="9"/>
  <c r="EO40" i="9"/>
  <c r="EN40" i="9"/>
  <c r="EM40" i="9"/>
  <c r="EL40" i="9"/>
  <c r="EK40" i="9"/>
  <c r="EJ40" i="9"/>
  <c r="EI40" i="9"/>
  <c r="EH40" i="9"/>
  <c r="EG40" i="9"/>
  <c r="EF40" i="9"/>
  <c r="EE40" i="9"/>
  <c r="ED40" i="9"/>
  <c r="EC40" i="9"/>
  <c r="EB40" i="9"/>
  <c r="EA40" i="9"/>
  <c r="DZ40" i="9"/>
  <c r="DY40" i="9"/>
  <c r="DX40" i="9"/>
  <c r="DW40" i="9"/>
  <c r="DV40" i="9"/>
  <c r="DU40" i="9"/>
  <c r="DT40" i="9"/>
  <c r="DS40" i="9"/>
  <c r="DR40" i="9"/>
  <c r="DQ40" i="9"/>
  <c r="DP40" i="9"/>
  <c r="DO40" i="9"/>
  <c r="DN40" i="9"/>
  <c r="DM40" i="9"/>
  <c r="DL40" i="9"/>
  <c r="DK40" i="9"/>
  <c r="DJ40" i="9"/>
  <c r="DI40" i="9"/>
  <c r="DH40" i="9"/>
  <c r="DG40" i="9"/>
  <c r="DF40" i="9"/>
  <c r="DE40" i="9"/>
  <c r="DD40" i="9"/>
  <c r="DC40" i="9"/>
  <c r="DB40" i="9"/>
  <c r="DA40" i="9"/>
  <c r="CZ40" i="9"/>
  <c r="CY40" i="9"/>
  <c r="CX40" i="9"/>
  <c r="CW40" i="9"/>
  <c r="CV40" i="9"/>
  <c r="CU40" i="9"/>
  <c r="CT40" i="9"/>
  <c r="CS40" i="9"/>
  <c r="CR40" i="9"/>
  <c r="CQ40" i="9"/>
  <c r="CP40" i="9"/>
  <c r="CO40" i="9"/>
  <c r="CN40" i="9"/>
  <c r="CM40" i="9"/>
  <c r="CL40" i="9"/>
  <c r="CK40" i="9"/>
  <c r="CJ40" i="9"/>
  <c r="CI40" i="9"/>
  <c r="CH40" i="9"/>
  <c r="CG40" i="9"/>
  <c r="CF40" i="9"/>
  <c r="CE40" i="9"/>
  <c r="CD40" i="9"/>
  <c r="CC40" i="9"/>
  <c r="CB40" i="9"/>
  <c r="CA40" i="9"/>
  <c r="BZ40" i="9"/>
  <c r="BY40" i="9"/>
  <c r="BX40" i="9"/>
  <c r="BW40" i="9"/>
  <c r="BV40" i="9"/>
  <c r="BU40" i="9"/>
  <c r="BT40" i="9"/>
  <c r="BS40" i="9"/>
  <c r="BR40" i="9"/>
  <c r="BQ40" i="9"/>
  <c r="BP40" i="9"/>
  <c r="BO40" i="9"/>
  <c r="BN40" i="9"/>
  <c r="BM40" i="9"/>
  <c r="BL40" i="9"/>
  <c r="BK40" i="9"/>
  <c r="BJ40" i="9"/>
  <c r="BI40" i="9"/>
  <c r="BH40" i="9"/>
  <c r="BG40" i="9"/>
  <c r="BF40" i="9"/>
  <c r="BE40" i="9"/>
  <c r="BD40" i="9"/>
  <c r="BC40" i="9"/>
  <c r="BB40" i="9"/>
  <c r="BA40" i="9"/>
  <c r="AZ40" i="9"/>
  <c r="AY40" i="9"/>
  <c r="AX40" i="9"/>
  <c r="AW40" i="9"/>
  <c r="AV40" i="9"/>
  <c r="AU40" i="9"/>
  <c r="AT40" i="9"/>
  <c r="AS40" i="9"/>
  <c r="AR40" i="9"/>
  <c r="AQ40" i="9"/>
  <c r="AP40" i="9"/>
  <c r="AO40" i="9"/>
  <c r="AN40" i="9"/>
  <c r="AM40" i="9"/>
  <c r="AL40" i="9"/>
  <c r="AK40" i="9"/>
  <c r="AJ40" i="9"/>
  <c r="AI40" i="9"/>
  <c r="AH40" i="9"/>
  <c r="AG40" i="9"/>
  <c r="AF40" i="9"/>
  <c r="AE40" i="9"/>
  <c r="AD40" i="9"/>
  <c r="AC40" i="9"/>
  <c r="AB40" i="9"/>
  <c r="AA40" i="9"/>
  <c r="Z40" i="9"/>
  <c r="Y40" i="9"/>
  <c r="X40" i="9"/>
  <c r="W40" i="9"/>
  <c r="V40" i="9"/>
  <c r="U40" i="9"/>
  <c r="T40" i="9"/>
  <c r="S40" i="9"/>
  <c r="R40" i="9"/>
  <c r="Q40" i="9"/>
  <c r="P40" i="9"/>
  <c r="O40" i="9"/>
  <c r="N40" i="9"/>
  <c r="M40" i="9"/>
  <c r="L40" i="9"/>
  <c r="K40" i="9"/>
  <c r="J40" i="9"/>
  <c r="I40" i="9"/>
  <c r="H40" i="9"/>
  <c r="G40" i="9"/>
  <c r="F40" i="9"/>
  <c r="E40" i="9"/>
  <c r="D40" i="9"/>
  <c r="C40" i="9"/>
  <c r="B40" i="9"/>
  <c r="UB39" i="9"/>
  <c r="UA39" i="9"/>
  <c r="TZ39" i="9"/>
  <c r="TY39" i="9"/>
  <c r="TX39" i="9"/>
  <c r="TW39" i="9"/>
  <c r="TV39" i="9"/>
  <c r="TU39" i="9"/>
  <c r="TT39" i="9"/>
  <c r="TS39" i="9"/>
  <c r="TR39" i="9"/>
  <c r="TQ39" i="9"/>
  <c r="TP39" i="9"/>
  <c r="TO39" i="9"/>
  <c r="TN39" i="9"/>
  <c r="TM39" i="9"/>
  <c r="TL39" i="9"/>
  <c r="TK39" i="9"/>
  <c r="TJ39" i="9"/>
  <c r="TI39" i="9"/>
  <c r="TH39" i="9"/>
  <c r="TG39" i="9"/>
  <c r="TF39" i="9"/>
  <c r="TE39" i="9"/>
  <c r="TD39" i="9"/>
  <c r="TC39" i="9"/>
  <c r="TB39" i="9"/>
  <c r="TA39" i="9"/>
  <c r="SZ39" i="9"/>
  <c r="SY39" i="9"/>
  <c r="SX39" i="9"/>
  <c r="SW39" i="9"/>
  <c r="SV39" i="9"/>
  <c r="SU39" i="9"/>
  <c r="ST39" i="9"/>
  <c r="SS39" i="9"/>
  <c r="SR39" i="9"/>
  <c r="SQ39" i="9"/>
  <c r="SP39" i="9"/>
  <c r="SO39" i="9"/>
  <c r="SN39" i="9"/>
  <c r="SM39" i="9"/>
  <c r="SL39" i="9"/>
  <c r="SK39" i="9"/>
  <c r="SJ39" i="9"/>
  <c r="SI39" i="9"/>
  <c r="SH39" i="9"/>
  <c r="SG39" i="9"/>
  <c r="SF39" i="9"/>
  <c r="SE39" i="9"/>
  <c r="SD39" i="9"/>
  <c r="SC39" i="9"/>
  <c r="SB39" i="9"/>
  <c r="SA39" i="9"/>
  <c r="RZ39" i="9"/>
  <c r="RY39" i="9"/>
  <c r="RX39" i="9"/>
  <c r="RW39" i="9"/>
  <c r="RV39" i="9"/>
  <c r="RU39" i="9"/>
  <c r="RT39" i="9"/>
  <c r="RS39" i="9"/>
  <c r="RR39" i="9"/>
  <c r="RQ39" i="9"/>
  <c r="RP39" i="9"/>
  <c r="RO39" i="9"/>
  <c r="RN39" i="9"/>
  <c r="RM39" i="9"/>
  <c r="RL39" i="9"/>
  <c r="RK39" i="9"/>
  <c r="RJ39" i="9"/>
  <c r="RI39" i="9"/>
  <c r="RH39" i="9"/>
  <c r="RG39" i="9"/>
  <c r="RF39" i="9"/>
  <c r="RE39" i="9"/>
  <c r="RD39" i="9"/>
  <c r="RC39" i="9"/>
  <c r="RB39" i="9"/>
  <c r="RA39" i="9"/>
  <c r="QZ39" i="9"/>
  <c r="QY39" i="9"/>
  <c r="QX39" i="9"/>
  <c r="QW39" i="9"/>
  <c r="QV39" i="9"/>
  <c r="QU39" i="9"/>
  <c r="QT39" i="9"/>
  <c r="QS39" i="9"/>
  <c r="QR39" i="9"/>
  <c r="QQ39" i="9"/>
  <c r="QP39" i="9"/>
  <c r="QO39" i="9"/>
  <c r="QN39" i="9"/>
  <c r="QM39" i="9"/>
  <c r="QL39" i="9"/>
  <c r="QK39" i="9"/>
  <c r="QJ39" i="9"/>
  <c r="QI39" i="9"/>
  <c r="QH39" i="9"/>
  <c r="QG39" i="9"/>
  <c r="QF39" i="9"/>
  <c r="QE39" i="9"/>
  <c r="QD39" i="9"/>
  <c r="QC39" i="9"/>
  <c r="QB39" i="9"/>
  <c r="QA39" i="9"/>
  <c r="PZ39" i="9"/>
  <c r="PY39" i="9"/>
  <c r="PX39" i="9"/>
  <c r="PW39" i="9"/>
  <c r="PV39" i="9"/>
  <c r="PU39" i="9"/>
  <c r="PT39" i="9"/>
  <c r="PS39" i="9"/>
  <c r="PR39" i="9"/>
  <c r="PQ39" i="9"/>
  <c r="PP39" i="9"/>
  <c r="PO39" i="9"/>
  <c r="PN39" i="9"/>
  <c r="PM39" i="9"/>
  <c r="PL39" i="9"/>
  <c r="PK39" i="9"/>
  <c r="PJ39" i="9"/>
  <c r="PI39" i="9"/>
  <c r="PH39" i="9"/>
  <c r="PG39" i="9"/>
  <c r="PF39" i="9"/>
  <c r="PE39" i="9"/>
  <c r="PD39" i="9"/>
  <c r="PC39" i="9"/>
  <c r="PB39" i="9"/>
  <c r="PA39" i="9"/>
  <c r="OZ39" i="9"/>
  <c r="OY39" i="9"/>
  <c r="OX39" i="9"/>
  <c r="OW39" i="9"/>
  <c r="OV39" i="9"/>
  <c r="OU39" i="9"/>
  <c r="OT39" i="9"/>
  <c r="OS39" i="9"/>
  <c r="OR39" i="9"/>
  <c r="OQ39" i="9"/>
  <c r="OP39" i="9"/>
  <c r="OO39" i="9"/>
  <c r="ON39" i="9"/>
  <c r="OM39" i="9"/>
  <c r="OL39" i="9"/>
  <c r="OK39" i="9"/>
  <c r="OJ39" i="9"/>
  <c r="OI39" i="9"/>
  <c r="OH39" i="9"/>
  <c r="OG39" i="9"/>
  <c r="OF39" i="9"/>
  <c r="OE39" i="9"/>
  <c r="OD39" i="9"/>
  <c r="OC39" i="9"/>
  <c r="OB39" i="9"/>
  <c r="OA39" i="9"/>
  <c r="NZ39" i="9"/>
  <c r="NY39" i="9"/>
  <c r="NX39" i="9"/>
  <c r="NW39" i="9"/>
  <c r="NV39" i="9"/>
  <c r="NU39" i="9"/>
  <c r="NT39" i="9"/>
  <c r="NS39" i="9"/>
  <c r="NR39" i="9"/>
  <c r="NQ39" i="9"/>
  <c r="NP39" i="9"/>
  <c r="NO39" i="9"/>
  <c r="NN39" i="9"/>
  <c r="NM39" i="9"/>
  <c r="NL39" i="9"/>
  <c r="NK39" i="9"/>
  <c r="NJ39" i="9"/>
  <c r="NI39" i="9"/>
  <c r="NH39" i="9"/>
  <c r="NG39" i="9"/>
  <c r="NF39" i="9"/>
  <c r="NE39" i="9"/>
  <c r="ND39" i="9"/>
  <c r="NC39" i="9"/>
  <c r="NB39" i="9"/>
  <c r="NA39" i="9"/>
  <c r="MZ39" i="9"/>
  <c r="MY39" i="9"/>
  <c r="MX39" i="9"/>
  <c r="MW39" i="9"/>
  <c r="MV39" i="9"/>
  <c r="MU39" i="9"/>
  <c r="MT39" i="9"/>
  <c r="MS39" i="9"/>
  <c r="MR39" i="9"/>
  <c r="MQ39" i="9"/>
  <c r="MP39" i="9"/>
  <c r="MO39" i="9"/>
  <c r="MN39" i="9"/>
  <c r="MM39" i="9"/>
  <c r="ML39" i="9"/>
  <c r="MK39" i="9"/>
  <c r="MJ39" i="9"/>
  <c r="MI39" i="9"/>
  <c r="MH39" i="9"/>
  <c r="MG39" i="9"/>
  <c r="MF39" i="9"/>
  <c r="ME39" i="9"/>
  <c r="MD39" i="9"/>
  <c r="MC39" i="9"/>
  <c r="MB39" i="9"/>
  <c r="MA39" i="9"/>
  <c r="LZ39" i="9"/>
  <c r="LY39" i="9"/>
  <c r="LX39" i="9"/>
  <c r="LW39" i="9"/>
  <c r="LV39" i="9"/>
  <c r="LU39" i="9"/>
  <c r="LT39" i="9"/>
  <c r="LS39" i="9"/>
  <c r="LR39" i="9"/>
  <c r="LQ39" i="9"/>
  <c r="LP39" i="9"/>
  <c r="LO39" i="9"/>
  <c r="LN39" i="9"/>
  <c r="LM39" i="9"/>
  <c r="LL39" i="9"/>
  <c r="LK39" i="9"/>
  <c r="LJ39" i="9"/>
  <c r="LI39" i="9"/>
  <c r="LH39" i="9"/>
  <c r="LG39" i="9"/>
  <c r="LF39" i="9"/>
  <c r="LE39" i="9"/>
  <c r="LD39" i="9"/>
  <c r="LC39" i="9"/>
  <c r="LB39" i="9"/>
  <c r="LA39" i="9"/>
  <c r="KZ39" i="9"/>
  <c r="KY39" i="9"/>
  <c r="KX39" i="9"/>
  <c r="KW39" i="9"/>
  <c r="KV39" i="9"/>
  <c r="KU39" i="9"/>
  <c r="KT39" i="9"/>
  <c r="KS39" i="9"/>
  <c r="KR39" i="9"/>
  <c r="KQ39" i="9"/>
  <c r="KP39" i="9"/>
  <c r="KO39" i="9"/>
  <c r="KN39" i="9"/>
  <c r="KM39" i="9"/>
  <c r="KL39" i="9"/>
  <c r="KK39" i="9"/>
  <c r="KJ39" i="9"/>
  <c r="KI39" i="9"/>
  <c r="KH39" i="9"/>
  <c r="KG39" i="9"/>
  <c r="KF39" i="9"/>
  <c r="KE39" i="9"/>
  <c r="KD39" i="9"/>
  <c r="KC39" i="9"/>
  <c r="KB39" i="9"/>
  <c r="KA39" i="9"/>
  <c r="JZ39" i="9"/>
  <c r="JY39" i="9"/>
  <c r="JX39" i="9"/>
  <c r="JW39" i="9"/>
  <c r="JV39" i="9"/>
  <c r="JU39" i="9"/>
  <c r="JT39" i="9"/>
  <c r="JS39" i="9"/>
  <c r="JR39" i="9"/>
  <c r="JQ39" i="9"/>
  <c r="JP39" i="9"/>
  <c r="JO39" i="9"/>
  <c r="JN39" i="9"/>
  <c r="JM39" i="9"/>
  <c r="JL39" i="9"/>
  <c r="JK39" i="9"/>
  <c r="JJ39" i="9"/>
  <c r="JI39" i="9"/>
  <c r="JH39" i="9"/>
  <c r="JG39" i="9"/>
  <c r="JF39" i="9"/>
  <c r="JE39" i="9"/>
  <c r="JD39" i="9"/>
  <c r="JC39" i="9"/>
  <c r="JB39" i="9"/>
  <c r="JA39" i="9"/>
  <c r="IZ39" i="9"/>
  <c r="IY39" i="9"/>
  <c r="IX39" i="9"/>
  <c r="IW39" i="9"/>
  <c r="IV39" i="9"/>
  <c r="IU39" i="9"/>
  <c r="IT39" i="9"/>
  <c r="IS39" i="9"/>
  <c r="IR39" i="9"/>
  <c r="IQ39" i="9"/>
  <c r="IP39" i="9"/>
  <c r="IO39" i="9"/>
  <c r="IN39" i="9"/>
  <c r="IM39" i="9"/>
  <c r="IL39" i="9"/>
  <c r="IK39" i="9"/>
  <c r="IJ39" i="9"/>
  <c r="II39" i="9"/>
  <c r="IH39" i="9"/>
  <c r="IG39" i="9"/>
  <c r="IF39" i="9"/>
  <c r="IE39" i="9"/>
  <c r="ID39" i="9"/>
  <c r="IC39" i="9"/>
  <c r="IB39" i="9"/>
  <c r="IA39" i="9"/>
  <c r="HZ39" i="9"/>
  <c r="HY39" i="9"/>
  <c r="HX39" i="9"/>
  <c r="HW39" i="9"/>
  <c r="HV39" i="9"/>
  <c r="HU39" i="9"/>
  <c r="HT39" i="9"/>
  <c r="HS39" i="9"/>
  <c r="HR39" i="9"/>
  <c r="HQ39" i="9"/>
  <c r="HP39" i="9"/>
  <c r="HO39" i="9"/>
  <c r="HN39" i="9"/>
  <c r="HM39" i="9"/>
  <c r="HL39" i="9"/>
  <c r="HK39" i="9"/>
  <c r="HJ39" i="9"/>
  <c r="HI39" i="9"/>
  <c r="HH39" i="9"/>
  <c r="HG39" i="9"/>
  <c r="HF39" i="9"/>
  <c r="HE39" i="9"/>
  <c r="HD39" i="9"/>
  <c r="HC39" i="9"/>
  <c r="HB39" i="9"/>
  <c r="HA39" i="9"/>
  <c r="GZ39" i="9"/>
  <c r="GY39" i="9"/>
  <c r="GX39" i="9"/>
  <c r="GW39" i="9"/>
  <c r="GV39" i="9"/>
  <c r="GU39" i="9"/>
  <c r="GT39" i="9"/>
  <c r="GS39" i="9"/>
  <c r="GR39" i="9"/>
  <c r="GQ39" i="9"/>
  <c r="GP39" i="9"/>
  <c r="GO39" i="9"/>
  <c r="GN39" i="9"/>
  <c r="GM39" i="9"/>
  <c r="GL39" i="9"/>
  <c r="GK39" i="9"/>
  <c r="GJ39" i="9"/>
  <c r="GI39" i="9"/>
  <c r="GH39" i="9"/>
  <c r="GG39" i="9"/>
  <c r="GF39" i="9"/>
  <c r="GE39" i="9"/>
  <c r="GD39" i="9"/>
  <c r="GC39" i="9"/>
  <c r="GB39" i="9"/>
  <c r="GA39" i="9"/>
  <c r="FZ39" i="9"/>
  <c r="FY39" i="9"/>
  <c r="FX39" i="9"/>
  <c r="FW39" i="9"/>
  <c r="FV39" i="9"/>
  <c r="FU39" i="9"/>
  <c r="FT39" i="9"/>
  <c r="FS39" i="9"/>
  <c r="FR39" i="9"/>
  <c r="FQ39" i="9"/>
  <c r="FP39" i="9"/>
  <c r="FO39" i="9"/>
  <c r="FN39" i="9"/>
  <c r="FM39" i="9"/>
  <c r="FL39" i="9"/>
  <c r="FK39" i="9"/>
  <c r="FJ39" i="9"/>
  <c r="FI39" i="9"/>
  <c r="FH39" i="9"/>
  <c r="FG39" i="9"/>
  <c r="FF39" i="9"/>
  <c r="FE39" i="9"/>
  <c r="FD39" i="9"/>
  <c r="FC39" i="9"/>
  <c r="FB39" i="9"/>
  <c r="FA39" i="9"/>
  <c r="EZ39" i="9"/>
  <c r="EY39" i="9"/>
  <c r="EX39" i="9"/>
  <c r="EW39" i="9"/>
  <c r="EV39" i="9"/>
  <c r="EU39" i="9"/>
  <c r="ET39" i="9"/>
  <c r="ES39" i="9"/>
  <c r="ER39" i="9"/>
  <c r="EQ39" i="9"/>
  <c r="EP39" i="9"/>
  <c r="EO39" i="9"/>
  <c r="EN39" i="9"/>
  <c r="EM39" i="9"/>
  <c r="EL39" i="9"/>
  <c r="EK39" i="9"/>
  <c r="EJ39" i="9"/>
  <c r="EI39" i="9"/>
  <c r="EH39" i="9"/>
  <c r="EG39" i="9"/>
  <c r="EF39" i="9"/>
  <c r="EE39" i="9"/>
  <c r="ED39" i="9"/>
  <c r="EC39" i="9"/>
  <c r="EB39" i="9"/>
  <c r="EA39" i="9"/>
  <c r="DZ39" i="9"/>
  <c r="DY39" i="9"/>
  <c r="DX39" i="9"/>
  <c r="DW39" i="9"/>
  <c r="DV39" i="9"/>
  <c r="DU39" i="9"/>
  <c r="DT39" i="9"/>
  <c r="DS39" i="9"/>
  <c r="DR39" i="9"/>
  <c r="DQ39" i="9"/>
  <c r="DP39" i="9"/>
  <c r="DO39" i="9"/>
  <c r="DN39" i="9"/>
  <c r="DM39" i="9"/>
  <c r="DL39" i="9"/>
  <c r="DK39" i="9"/>
  <c r="DJ39" i="9"/>
  <c r="DI39" i="9"/>
  <c r="DH39" i="9"/>
  <c r="DG39" i="9"/>
  <c r="DF39" i="9"/>
  <c r="DE39" i="9"/>
  <c r="DD39" i="9"/>
  <c r="DC39" i="9"/>
  <c r="DB39" i="9"/>
  <c r="DA39" i="9"/>
  <c r="CZ39" i="9"/>
  <c r="CY39" i="9"/>
  <c r="CX39" i="9"/>
  <c r="CW39" i="9"/>
  <c r="CV39" i="9"/>
  <c r="CU39" i="9"/>
  <c r="CT39" i="9"/>
  <c r="CS39" i="9"/>
  <c r="CR39" i="9"/>
  <c r="CQ39" i="9"/>
  <c r="CP39" i="9"/>
  <c r="CO39" i="9"/>
  <c r="CN39" i="9"/>
  <c r="CM39" i="9"/>
  <c r="CL39" i="9"/>
  <c r="CK39" i="9"/>
  <c r="CJ39" i="9"/>
  <c r="CI39" i="9"/>
  <c r="CH39" i="9"/>
  <c r="CG39" i="9"/>
  <c r="CF39" i="9"/>
  <c r="CE39" i="9"/>
  <c r="CD39" i="9"/>
  <c r="CC39" i="9"/>
  <c r="CB39" i="9"/>
  <c r="CA39" i="9"/>
  <c r="BZ39" i="9"/>
  <c r="BY39" i="9"/>
  <c r="BX39" i="9"/>
  <c r="BW39" i="9"/>
  <c r="BV39" i="9"/>
  <c r="BU39" i="9"/>
  <c r="BT39" i="9"/>
  <c r="BS39" i="9"/>
  <c r="BR39" i="9"/>
  <c r="BQ39" i="9"/>
  <c r="BP39" i="9"/>
  <c r="BO39" i="9"/>
  <c r="BN39" i="9"/>
  <c r="BM39" i="9"/>
  <c r="BL39" i="9"/>
  <c r="BK39" i="9"/>
  <c r="BJ39" i="9"/>
  <c r="BI39" i="9"/>
  <c r="BH39" i="9"/>
  <c r="BG39" i="9"/>
  <c r="BF39" i="9"/>
  <c r="BE39" i="9"/>
  <c r="BD39" i="9"/>
  <c r="BC39" i="9"/>
  <c r="BB39" i="9"/>
  <c r="BA39" i="9"/>
  <c r="AZ39" i="9"/>
  <c r="AY39" i="9"/>
  <c r="AX39" i="9"/>
  <c r="AW39" i="9"/>
  <c r="AV39" i="9"/>
  <c r="AU39" i="9"/>
  <c r="AT39" i="9"/>
  <c r="AS39" i="9"/>
  <c r="AR39" i="9"/>
  <c r="AQ39" i="9"/>
  <c r="AP39" i="9"/>
  <c r="AO39" i="9"/>
  <c r="AN39" i="9"/>
  <c r="AM39" i="9"/>
  <c r="AL39" i="9"/>
  <c r="AK39" i="9"/>
  <c r="AJ39" i="9"/>
  <c r="AI39" i="9"/>
  <c r="AH39" i="9"/>
  <c r="AG39" i="9"/>
  <c r="AF39" i="9"/>
  <c r="AE39" i="9"/>
  <c r="AD39" i="9"/>
  <c r="AC39" i="9"/>
  <c r="AB39" i="9"/>
  <c r="AA39" i="9"/>
  <c r="Z39" i="9"/>
  <c r="Y39" i="9"/>
  <c r="X39" i="9"/>
  <c r="W39" i="9"/>
  <c r="V39" i="9"/>
  <c r="U39" i="9"/>
  <c r="T39" i="9"/>
  <c r="S39" i="9"/>
  <c r="R39" i="9"/>
  <c r="Q39" i="9"/>
  <c r="P39" i="9"/>
  <c r="O39" i="9"/>
  <c r="N39" i="9"/>
  <c r="M39" i="9"/>
  <c r="L39" i="9"/>
  <c r="K39" i="9"/>
  <c r="J39" i="9"/>
  <c r="I39" i="9"/>
  <c r="H39" i="9"/>
  <c r="G39" i="9"/>
  <c r="F39" i="9"/>
  <c r="E39" i="9"/>
  <c r="D39" i="9"/>
  <c r="C39" i="9"/>
  <c r="B39" i="9"/>
  <c r="UB38" i="9"/>
  <c r="UA38" i="9"/>
  <c r="TZ38" i="9"/>
  <c r="TY38" i="9"/>
  <c r="TX38" i="9"/>
  <c r="TW38" i="9"/>
  <c r="TV38" i="9"/>
  <c r="TU38" i="9"/>
  <c r="TT38" i="9"/>
  <c r="TS38" i="9"/>
  <c r="TR38" i="9"/>
  <c r="TQ38" i="9"/>
  <c r="TP38" i="9"/>
  <c r="TO38" i="9"/>
  <c r="TN38" i="9"/>
  <c r="TM38" i="9"/>
  <c r="TL38" i="9"/>
  <c r="TK38" i="9"/>
  <c r="TJ38" i="9"/>
  <c r="TI38" i="9"/>
  <c r="TH38" i="9"/>
  <c r="TG38" i="9"/>
  <c r="TF38" i="9"/>
  <c r="TE38" i="9"/>
  <c r="TD38" i="9"/>
  <c r="TC38" i="9"/>
  <c r="TB38" i="9"/>
  <c r="TA38" i="9"/>
  <c r="SZ38" i="9"/>
  <c r="SY38" i="9"/>
  <c r="SX38" i="9"/>
  <c r="SW38" i="9"/>
  <c r="SV38" i="9"/>
  <c r="SU38" i="9"/>
  <c r="ST38" i="9"/>
  <c r="SS38" i="9"/>
  <c r="SR38" i="9"/>
  <c r="SQ38" i="9"/>
  <c r="SP38" i="9"/>
  <c r="SO38" i="9"/>
  <c r="SN38" i="9"/>
  <c r="SM38" i="9"/>
  <c r="SL38" i="9"/>
  <c r="SK38" i="9"/>
  <c r="SJ38" i="9"/>
  <c r="SI38" i="9"/>
  <c r="SH38" i="9"/>
  <c r="SG38" i="9"/>
  <c r="SF38" i="9"/>
  <c r="SE38" i="9"/>
  <c r="SD38" i="9"/>
  <c r="SC38" i="9"/>
  <c r="SB38" i="9"/>
  <c r="SA38" i="9"/>
  <c r="RZ38" i="9"/>
  <c r="RY38" i="9"/>
  <c r="RX38" i="9"/>
  <c r="RW38" i="9"/>
  <c r="RV38" i="9"/>
  <c r="RU38" i="9"/>
  <c r="RT38" i="9"/>
  <c r="RS38" i="9"/>
  <c r="RR38" i="9"/>
  <c r="RQ38" i="9"/>
  <c r="RP38" i="9"/>
  <c r="RO38" i="9"/>
  <c r="RN38" i="9"/>
  <c r="RM38" i="9"/>
  <c r="RL38" i="9"/>
  <c r="RK38" i="9"/>
  <c r="RJ38" i="9"/>
  <c r="RI38" i="9"/>
  <c r="RH38" i="9"/>
  <c r="RG38" i="9"/>
  <c r="RF38" i="9"/>
  <c r="RE38" i="9"/>
  <c r="RD38" i="9"/>
  <c r="RC38" i="9"/>
  <c r="RB38" i="9"/>
  <c r="RA38" i="9"/>
  <c r="QZ38" i="9"/>
  <c r="QY38" i="9"/>
  <c r="QX38" i="9"/>
  <c r="QW38" i="9"/>
  <c r="QV38" i="9"/>
  <c r="QU38" i="9"/>
  <c r="QT38" i="9"/>
  <c r="QS38" i="9"/>
  <c r="QR38" i="9"/>
  <c r="QQ38" i="9"/>
  <c r="QP38" i="9"/>
  <c r="QO38" i="9"/>
  <c r="QN38" i="9"/>
  <c r="QM38" i="9"/>
  <c r="QL38" i="9"/>
  <c r="QK38" i="9"/>
  <c r="QJ38" i="9"/>
  <c r="QI38" i="9"/>
  <c r="QH38" i="9"/>
  <c r="QG38" i="9"/>
  <c r="QF38" i="9"/>
  <c r="QE38" i="9"/>
  <c r="QD38" i="9"/>
  <c r="QC38" i="9"/>
  <c r="QB38" i="9"/>
  <c r="QA38" i="9"/>
  <c r="PZ38" i="9"/>
  <c r="PY38" i="9"/>
  <c r="PX38" i="9"/>
  <c r="PW38" i="9"/>
  <c r="PV38" i="9"/>
  <c r="PU38" i="9"/>
  <c r="PT38" i="9"/>
  <c r="PS38" i="9"/>
  <c r="PR38" i="9"/>
  <c r="PQ38" i="9"/>
  <c r="PP38" i="9"/>
  <c r="PO38" i="9"/>
  <c r="PN38" i="9"/>
  <c r="PM38" i="9"/>
  <c r="PL38" i="9"/>
  <c r="PK38" i="9"/>
  <c r="PJ38" i="9"/>
  <c r="PI38" i="9"/>
  <c r="PH38" i="9"/>
  <c r="PG38" i="9"/>
  <c r="PF38" i="9"/>
  <c r="PE38" i="9"/>
  <c r="PD38" i="9"/>
  <c r="PC38" i="9"/>
  <c r="PB38" i="9"/>
  <c r="PA38" i="9"/>
  <c r="OZ38" i="9"/>
  <c r="OY38" i="9"/>
  <c r="OX38" i="9"/>
  <c r="OW38" i="9"/>
  <c r="OV38" i="9"/>
  <c r="OU38" i="9"/>
  <c r="OT38" i="9"/>
  <c r="OS38" i="9"/>
  <c r="OR38" i="9"/>
  <c r="OQ38" i="9"/>
  <c r="OP38" i="9"/>
  <c r="OO38" i="9"/>
  <c r="ON38" i="9"/>
  <c r="OM38" i="9"/>
  <c r="OL38" i="9"/>
  <c r="OK38" i="9"/>
  <c r="OJ38" i="9"/>
  <c r="OI38" i="9"/>
  <c r="OH38" i="9"/>
  <c r="OG38" i="9"/>
  <c r="OF38" i="9"/>
  <c r="OE38" i="9"/>
  <c r="OD38" i="9"/>
  <c r="OC38" i="9"/>
  <c r="OB38" i="9"/>
  <c r="OA38" i="9"/>
  <c r="NZ38" i="9"/>
  <c r="NY38" i="9"/>
  <c r="NX38" i="9"/>
  <c r="NW38" i="9"/>
  <c r="NV38" i="9"/>
  <c r="NU38" i="9"/>
  <c r="NT38" i="9"/>
  <c r="NS38" i="9"/>
  <c r="NR38" i="9"/>
  <c r="NQ38" i="9"/>
  <c r="NP38" i="9"/>
  <c r="NO38" i="9"/>
  <c r="NN38" i="9"/>
  <c r="NM38" i="9"/>
  <c r="NL38" i="9"/>
  <c r="NK38" i="9"/>
  <c r="NJ38" i="9"/>
  <c r="NI38" i="9"/>
  <c r="NH38" i="9"/>
  <c r="NG38" i="9"/>
  <c r="NF38" i="9"/>
  <c r="NE38" i="9"/>
  <c r="ND38" i="9"/>
  <c r="NC38" i="9"/>
  <c r="NB38" i="9"/>
  <c r="NA38" i="9"/>
  <c r="MZ38" i="9"/>
  <c r="MY38" i="9"/>
  <c r="MX38" i="9"/>
  <c r="MW38" i="9"/>
  <c r="MV38" i="9"/>
  <c r="MU38" i="9"/>
  <c r="MT38" i="9"/>
  <c r="MS38" i="9"/>
  <c r="MR38" i="9"/>
  <c r="MQ38" i="9"/>
  <c r="MP38" i="9"/>
  <c r="MO38" i="9"/>
  <c r="MN38" i="9"/>
  <c r="MM38" i="9"/>
  <c r="ML38" i="9"/>
  <c r="MK38" i="9"/>
  <c r="MJ38" i="9"/>
  <c r="MI38" i="9"/>
  <c r="MH38" i="9"/>
  <c r="MG38" i="9"/>
  <c r="MF38" i="9"/>
  <c r="ME38" i="9"/>
  <c r="MD38" i="9"/>
  <c r="MC38" i="9"/>
  <c r="MB38" i="9"/>
  <c r="MA38" i="9"/>
  <c r="LZ38" i="9"/>
  <c r="LY38" i="9"/>
  <c r="LX38" i="9"/>
  <c r="LW38" i="9"/>
  <c r="LV38" i="9"/>
  <c r="LU38" i="9"/>
  <c r="LT38" i="9"/>
  <c r="LS38" i="9"/>
  <c r="LR38" i="9"/>
  <c r="LQ38" i="9"/>
  <c r="LP38" i="9"/>
  <c r="LO38" i="9"/>
  <c r="LN38" i="9"/>
  <c r="LM38" i="9"/>
  <c r="LL38" i="9"/>
  <c r="LK38" i="9"/>
  <c r="LJ38" i="9"/>
  <c r="LI38" i="9"/>
  <c r="LH38" i="9"/>
  <c r="LG38" i="9"/>
  <c r="LF38" i="9"/>
  <c r="LE38" i="9"/>
  <c r="LD38" i="9"/>
  <c r="LC38" i="9"/>
  <c r="LB38" i="9"/>
  <c r="LA38" i="9"/>
  <c r="KZ38" i="9"/>
  <c r="KY38" i="9"/>
  <c r="KX38" i="9"/>
  <c r="KW38" i="9"/>
  <c r="KV38" i="9"/>
  <c r="KU38" i="9"/>
  <c r="KT38" i="9"/>
  <c r="KS38" i="9"/>
  <c r="KR38" i="9"/>
  <c r="KQ38" i="9"/>
  <c r="KP38" i="9"/>
  <c r="KO38" i="9"/>
  <c r="KN38" i="9"/>
  <c r="KM38" i="9"/>
  <c r="KL38" i="9"/>
  <c r="KK38" i="9"/>
  <c r="KJ38" i="9"/>
  <c r="KI38" i="9"/>
  <c r="KH38" i="9"/>
  <c r="KG38" i="9"/>
  <c r="KF38" i="9"/>
  <c r="KE38" i="9"/>
  <c r="KD38" i="9"/>
  <c r="KC38" i="9"/>
  <c r="KB38" i="9"/>
  <c r="KA38" i="9"/>
  <c r="JZ38" i="9"/>
  <c r="JY38" i="9"/>
  <c r="JX38" i="9"/>
  <c r="JW38" i="9"/>
  <c r="JV38" i="9"/>
  <c r="JU38" i="9"/>
  <c r="JT38" i="9"/>
  <c r="JS38" i="9"/>
  <c r="JR38" i="9"/>
  <c r="JQ38" i="9"/>
  <c r="JP38" i="9"/>
  <c r="JO38" i="9"/>
  <c r="JN38" i="9"/>
  <c r="JM38" i="9"/>
  <c r="JL38" i="9"/>
  <c r="JK38" i="9"/>
  <c r="JJ38" i="9"/>
  <c r="JI38" i="9"/>
  <c r="JH38" i="9"/>
  <c r="JG38" i="9"/>
  <c r="JF38" i="9"/>
  <c r="JE38" i="9"/>
  <c r="JD38" i="9"/>
  <c r="JC38" i="9"/>
  <c r="JB38" i="9"/>
  <c r="JA38" i="9"/>
  <c r="IZ38" i="9"/>
  <c r="IY38" i="9"/>
  <c r="IX38" i="9"/>
  <c r="IW38" i="9"/>
  <c r="IV38" i="9"/>
  <c r="IU38" i="9"/>
  <c r="IT38" i="9"/>
  <c r="IS38" i="9"/>
  <c r="IR38" i="9"/>
  <c r="IQ38" i="9"/>
  <c r="IP38" i="9"/>
  <c r="IO38" i="9"/>
  <c r="IN38" i="9"/>
  <c r="IM38" i="9"/>
  <c r="IL38" i="9"/>
  <c r="IK38" i="9"/>
  <c r="IJ38" i="9"/>
  <c r="II38" i="9"/>
  <c r="IH38" i="9"/>
  <c r="IG38" i="9"/>
  <c r="IF38" i="9"/>
  <c r="IE38" i="9"/>
  <c r="ID38" i="9"/>
  <c r="IC38" i="9"/>
  <c r="IB38" i="9"/>
  <c r="IA38" i="9"/>
  <c r="HZ38" i="9"/>
  <c r="HY38" i="9"/>
  <c r="HX38" i="9"/>
  <c r="HW38" i="9"/>
  <c r="HV38" i="9"/>
  <c r="HU38" i="9"/>
  <c r="HT38" i="9"/>
  <c r="HS38" i="9"/>
  <c r="HR38" i="9"/>
  <c r="HQ38" i="9"/>
  <c r="HP38" i="9"/>
  <c r="HO38" i="9"/>
  <c r="HN38" i="9"/>
  <c r="HM38" i="9"/>
  <c r="HL38" i="9"/>
  <c r="HK38" i="9"/>
  <c r="HJ38" i="9"/>
  <c r="HI38" i="9"/>
  <c r="HH38" i="9"/>
  <c r="HG38" i="9"/>
  <c r="HF38" i="9"/>
  <c r="HE38" i="9"/>
  <c r="HD38" i="9"/>
  <c r="HC38" i="9"/>
  <c r="HB38" i="9"/>
  <c r="HA38" i="9"/>
  <c r="GZ38" i="9"/>
  <c r="GY38" i="9"/>
  <c r="GX38" i="9"/>
  <c r="GW38" i="9"/>
  <c r="GV38" i="9"/>
  <c r="GU38" i="9"/>
  <c r="GT38" i="9"/>
  <c r="GS38" i="9"/>
  <c r="GR38" i="9"/>
  <c r="GQ38" i="9"/>
  <c r="GP38" i="9"/>
  <c r="GO38" i="9"/>
  <c r="GN38" i="9"/>
  <c r="GM38" i="9"/>
  <c r="GL38" i="9"/>
  <c r="GK38" i="9"/>
  <c r="GJ38" i="9"/>
  <c r="GI38" i="9"/>
  <c r="GH38" i="9"/>
  <c r="GG38" i="9"/>
  <c r="GF38" i="9"/>
  <c r="GE38" i="9"/>
  <c r="GD38" i="9"/>
  <c r="GC38" i="9"/>
  <c r="GB38" i="9"/>
  <c r="GA38" i="9"/>
  <c r="FZ38" i="9"/>
  <c r="FY38" i="9"/>
  <c r="FX38" i="9"/>
  <c r="FW38" i="9"/>
  <c r="FV38" i="9"/>
  <c r="FU38" i="9"/>
  <c r="FT38" i="9"/>
  <c r="FS38" i="9"/>
  <c r="FR38" i="9"/>
  <c r="FQ38" i="9"/>
  <c r="FP38" i="9"/>
  <c r="FO38" i="9"/>
  <c r="FN38" i="9"/>
  <c r="FM38" i="9"/>
  <c r="FL38" i="9"/>
  <c r="FK38" i="9"/>
  <c r="FJ38" i="9"/>
  <c r="FI38" i="9"/>
  <c r="FH38" i="9"/>
  <c r="FG38" i="9"/>
  <c r="FF38" i="9"/>
  <c r="FE38" i="9"/>
  <c r="FD38" i="9"/>
  <c r="FC38" i="9"/>
  <c r="FB38" i="9"/>
  <c r="FA38" i="9"/>
  <c r="EZ38" i="9"/>
  <c r="EY38" i="9"/>
  <c r="EX38" i="9"/>
  <c r="EW38" i="9"/>
  <c r="EV38" i="9"/>
  <c r="EU38" i="9"/>
  <c r="ET38" i="9"/>
  <c r="ES38" i="9"/>
  <c r="ER38" i="9"/>
  <c r="EQ38" i="9"/>
  <c r="EP38" i="9"/>
  <c r="EO38" i="9"/>
  <c r="EN38" i="9"/>
  <c r="EM38" i="9"/>
  <c r="EL38" i="9"/>
  <c r="EK38" i="9"/>
  <c r="EJ38" i="9"/>
  <c r="EI38" i="9"/>
  <c r="EH38" i="9"/>
  <c r="EG38" i="9"/>
  <c r="EF38" i="9"/>
  <c r="EE38" i="9"/>
  <c r="ED38" i="9"/>
  <c r="EC38" i="9"/>
  <c r="EB38" i="9"/>
  <c r="EA38" i="9"/>
  <c r="DZ38" i="9"/>
  <c r="DY38" i="9"/>
  <c r="DX38" i="9"/>
  <c r="DW38" i="9"/>
  <c r="DV38" i="9"/>
  <c r="DU38" i="9"/>
  <c r="DT38" i="9"/>
  <c r="DS38" i="9"/>
  <c r="DR38" i="9"/>
  <c r="DQ38" i="9"/>
  <c r="DP38" i="9"/>
  <c r="DO38" i="9"/>
  <c r="DN38" i="9"/>
  <c r="DM38" i="9"/>
  <c r="DL38" i="9"/>
  <c r="DK38" i="9"/>
  <c r="DJ38" i="9"/>
  <c r="DI38" i="9"/>
  <c r="DH38" i="9"/>
  <c r="DG38" i="9"/>
  <c r="DF38" i="9"/>
  <c r="DE38" i="9"/>
  <c r="DD38" i="9"/>
  <c r="DC38" i="9"/>
  <c r="DB38" i="9"/>
  <c r="DA38" i="9"/>
  <c r="CZ38" i="9"/>
  <c r="CY38" i="9"/>
  <c r="CX38" i="9"/>
  <c r="CW38" i="9"/>
  <c r="CV38" i="9"/>
  <c r="CU38" i="9"/>
  <c r="CT38" i="9"/>
  <c r="CS38" i="9"/>
  <c r="CR38" i="9"/>
  <c r="CQ38" i="9"/>
  <c r="CP38" i="9"/>
  <c r="CO38" i="9"/>
  <c r="CN38" i="9"/>
  <c r="CM38" i="9"/>
  <c r="CL38" i="9"/>
  <c r="CK38" i="9"/>
  <c r="CJ38" i="9"/>
  <c r="CI38" i="9"/>
  <c r="CH38" i="9"/>
  <c r="CG38" i="9"/>
  <c r="CF38" i="9"/>
  <c r="CE38" i="9"/>
  <c r="CD38" i="9"/>
  <c r="CC38" i="9"/>
  <c r="CB38" i="9"/>
  <c r="CA38" i="9"/>
  <c r="BZ38" i="9"/>
  <c r="BY38" i="9"/>
  <c r="BX38" i="9"/>
  <c r="BW38" i="9"/>
  <c r="BV38" i="9"/>
  <c r="BU38" i="9"/>
  <c r="BT38" i="9"/>
  <c r="BS38" i="9"/>
  <c r="BR38" i="9"/>
  <c r="BQ38" i="9"/>
  <c r="BP38" i="9"/>
  <c r="BO38" i="9"/>
  <c r="BN38" i="9"/>
  <c r="BM38" i="9"/>
  <c r="BL38" i="9"/>
  <c r="BK38" i="9"/>
  <c r="BJ38" i="9"/>
  <c r="BI38" i="9"/>
  <c r="BH38" i="9"/>
  <c r="BG38" i="9"/>
  <c r="BF38" i="9"/>
  <c r="BE38" i="9"/>
  <c r="BD38" i="9"/>
  <c r="BC38" i="9"/>
  <c r="BB38" i="9"/>
  <c r="BA38" i="9"/>
  <c r="AZ38" i="9"/>
  <c r="AY38" i="9"/>
  <c r="AX38" i="9"/>
  <c r="AW38" i="9"/>
  <c r="AV38" i="9"/>
  <c r="AU38" i="9"/>
  <c r="AT38" i="9"/>
  <c r="AS38" i="9"/>
  <c r="AR38" i="9"/>
  <c r="AQ38" i="9"/>
  <c r="AP38" i="9"/>
  <c r="AO38" i="9"/>
  <c r="AN38" i="9"/>
  <c r="AM38" i="9"/>
  <c r="AL38" i="9"/>
  <c r="AK38" i="9"/>
  <c r="AJ38" i="9"/>
  <c r="AI38" i="9"/>
  <c r="AH38" i="9"/>
  <c r="AG38" i="9"/>
  <c r="AF38" i="9"/>
  <c r="AE38" i="9"/>
  <c r="AD38" i="9"/>
  <c r="AC38" i="9"/>
  <c r="AB38" i="9"/>
  <c r="AA38" i="9"/>
  <c r="Z38" i="9"/>
  <c r="Y38" i="9"/>
  <c r="X38" i="9"/>
  <c r="W38" i="9"/>
  <c r="V38" i="9"/>
  <c r="U38" i="9"/>
  <c r="T38" i="9"/>
  <c r="S38" i="9"/>
  <c r="R38" i="9"/>
  <c r="Q38" i="9"/>
  <c r="P38" i="9"/>
  <c r="O38" i="9"/>
  <c r="N38" i="9"/>
  <c r="M38" i="9"/>
  <c r="L38" i="9"/>
  <c r="K38" i="9"/>
  <c r="J38" i="9"/>
  <c r="I38" i="9"/>
  <c r="H38" i="9"/>
  <c r="G38" i="9"/>
  <c r="F38" i="9"/>
  <c r="E38" i="9"/>
  <c r="D38" i="9"/>
  <c r="C38" i="9"/>
  <c r="B38" i="9"/>
  <c r="UB37" i="9"/>
  <c r="UA37" i="9"/>
  <c r="TZ37" i="9"/>
  <c r="TY37" i="9"/>
  <c r="TX37" i="9"/>
  <c r="TW37" i="9"/>
  <c r="TV37" i="9"/>
  <c r="TU37" i="9"/>
  <c r="TT37" i="9"/>
  <c r="TS37" i="9"/>
  <c r="TR37" i="9"/>
  <c r="TQ37" i="9"/>
  <c r="TP37" i="9"/>
  <c r="TO37" i="9"/>
  <c r="TN37" i="9"/>
  <c r="TM37" i="9"/>
  <c r="TL37" i="9"/>
  <c r="TK37" i="9"/>
  <c r="TJ37" i="9"/>
  <c r="TI37" i="9"/>
  <c r="TH37" i="9"/>
  <c r="TG37" i="9"/>
  <c r="TF37" i="9"/>
  <c r="TE37" i="9"/>
  <c r="TD37" i="9"/>
  <c r="TC37" i="9"/>
  <c r="TB37" i="9"/>
  <c r="TA37" i="9"/>
  <c r="SZ37" i="9"/>
  <c r="SY37" i="9"/>
  <c r="SX37" i="9"/>
  <c r="SW37" i="9"/>
  <c r="SV37" i="9"/>
  <c r="SU37" i="9"/>
  <c r="ST37" i="9"/>
  <c r="SS37" i="9"/>
  <c r="SR37" i="9"/>
  <c r="SQ37" i="9"/>
  <c r="SP37" i="9"/>
  <c r="SO37" i="9"/>
  <c r="SN37" i="9"/>
  <c r="SM37" i="9"/>
  <c r="SL37" i="9"/>
  <c r="SK37" i="9"/>
  <c r="SJ37" i="9"/>
  <c r="SI37" i="9"/>
  <c r="SH37" i="9"/>
  <c r="SG37" i="9"/>
  <c r="SF37" i="9"/>
  <c r="SE37" i="9"/>
  <c r="SD37" i="9"/>
  <c r="SC37" i="9"/>
  <c r="SB37" i="9"/>
  <c r="SA37" i="9"/>
  <c r="RZ37" i="9"/>
  <c r="RY37" i="9"/>
  <c r="RX37" i="9"/>
  <c r="RW37" i="9"/>
  <c r="RV37" i="9"/>
  <c r="RU37" i="9"/>
  <c r="RT37" i="9"/>
  <c r="RS37" i="9"/>
  <c r="RR37" i="9"/>
  <c r="RQ37" i="9"/>
  <c r="RP37" i="9"/>
  <c r="RO37" i="9"/>
  <c r="RN37" i="9"/>
  <c r="RM37" i="9"/>
  <c r="RL37" i="9"/>
  <c r="RK37" i="9"/>
  <c r="RJ37" i="9"/>
  <c r="RI37" i="9"/>
  <c r="RH37" i="9"/>
  <c r="RG37" i="9"/>
  <c r="RF37" i="9"/>
  <c r="RE37" i="9"/>
  <c r="RD37" i="9"/>
  <c r="RC37" i="9"/>
  <c r="RB37" i="9"/>
  <c r="RA37" i="9"/>
  <c r="QZ37" i="9"/>
  <c r="QY37" i="9"/>
  <c r="QX37" i="9"/>
  <c r="QW37" i="9"/>
  <c r="QV37" i="9"/>
  <c r="QU37" i="9"/>
  <c r="QT37" i="9"/>
  <c r="QS37" i="9"/>
  <c r="QR37" i="9"/>
  <c r="QQ37" i="9"/>
  <c r="QP37" i="9"/>
  <c r="QO37" i="9"/>
  <c r="QN37" i="9"/>
  <c r="QM37" i="9"/>
  <c r="QL37" i="9"/>
  <c r="QK37" i="9"/>
  <c r="QJ37" i="9"/>
  <c r="QI37" i="9"/>
  <c r="QH37" i="9"/>
  <c r="QG37" i="9"/>
  <c r="QF37" i="9"/>
  <c r="QE37" i="9"/>
  <c r="QD37" i="9"/>
  <c r="QC37" i="9"/>
  <c r="QB37" i="9"/>
  <c r="QA37" i="9"/>
  <c r="PZ37" i="9"/>
  <c r="PY37" i="9"/>
  <c r="PX37" i="9"/>
  <c r="PW37" i="9"/>
  <c r="PV37" i="9"/>
  <c r="PU37" i="9"/>
  <c r="PT37" i="9"/>
  <c r="PS37" i="9"/>
  <c r="PR37" i="9"/>
  <c r="PQ37" i="9"/>
  <c r="PP37" i="9"/>
  <c r="PO37" i="9"/>
  <c r="PN37" i="9"/>
  <c r="PM37" i="9"/>
  <c r="PL37" i="9"/>
  <c r="PK37" i="9"/>
  <c r="PJ37" i="9"/>
  <c r="PI37" i="9"/>
  <c r="PH37" i="9"/>
  <c r="PG37" i="9"/>
  <c r="PF37" i="9"/>
  <c r="PE37" i="9"/>
  <c r="PD37" i="9"/>
  <c r="PC37" i="9"/>
  <c r="PB37" i="9"/>
  <c r="PA37" i="9"/>
  <c r="OZ37" i="9"/>
  <c r="OY37" i="9"/>
  <c r="OX37" i="9"/>
  <c r="OW37" i="9"/>
  <c r="OV37" i="9"/>
  <c r="OU37" i="9"/>
  <c r="OT37" i="9"/>
  <c r="OS37" i="9"/>
  <c r="OR37" i="9"/>
  <c r="OQ37" i="9"/>
  <c r="OP37" i="9"/>
  <c r="OO37" i="9"/>
  <c r="ON37" i="9"/>
  <c r="OM37" i="9"/>
  <c r="OL37" i="9"/>
  <c r="OK37" i="9"/>
  <c r="OJ37" i="9"/>
  <c r="OI37" i="9"/>
  <c r="OH37" i="9"/>
  <c r="OG37" i="9"/>
  <c r="OF37" i="9"/>
  <c r="OE37" i="9"/>
  <c r="OD37" i="9"/>
  <c r="OC37" i="9"/>
  <c r="OB37" i="9"/>
  <c r="OA37" i="9"/>
  <c r="NZ37" i="9"/>
  <c r="NY37" i="9"/>
  <c r="NX37" i="9"/>
  <c r="NW37" i="9"/>
  <c r="NV37" i="9"/>
  <c r="NU37" i="9"/>
  <c r="NT37" i="9"/>
  <c r="NS37" i="9"/>
  <c r="NR37" i="9"/>
  <c r="NQ37" i="9"/>
  <c r="NP37" i="9"/>
  <c r="NO37" i="9"/>
  <c r="NN37" i="9"/>
  <c r="NM37" i="9"/>
  <c r="NL37" i="9"/>
  <c r="NK37" i="9"/>
  <c r="NJ37" i="9"/>
  <c r="NI37" i="9"/>
  <c r="NH37" i="9"/>
  <c r="NG37" i="9"/>
  <c r="NF37" i="9"/>
  <c r="NE37" i="9"/>
  <c r="ND37" i="9"/>
  <c r="NC37" i="9"/>
  <c r="NB37" i="9"/>
  <c r="NA37" i="9"/>
  <c r="MZ37" i="9"/>
  <c r="MY37" i="9"/>
  <c r="MX37" i="9"/>
  <c r="MW37" i="9"/>
  <c r="MV37" i="9"/>
  <c r="MU37" i="9"/>
  <c r="MT37" i="9"/>
  <c r="MS37" i="9"/>
  <c r="MR37" i="9"/>
  <c r="MQ37" i="9"/>
  <c r="MP37" i="9"/>
  <c r="MO37" i="9"/>
  <c r="MN37" i="9"/>
  <c r="MM37" i="9"/>
  <c r="ML37" i="9"/>
  <c r="MK37" i="9"/>
  <c r="MJ37" i="9"/>
  <c r="MI37" i="9"/>
  <c r="MH37" i="9"/>
  <c r="MG37" i="9"/>
  <c r="MF37" i="9"/>
  <c r="ME37" i="9"/>
  <c r="MD37" i="9"/>
  <c r="MC37" i="9"/>
  <c r="MB37" i="9"/>
  <c r="MA37" i="9"/>
  <c r="LZ37" i="9"/>
  <c r="LY37" i="9"/>
  <c r="LX37" i="9"/>
  <c r="LW37" i="9"/>
  <c r="LV37" i="9"/>
  <c r="LU37" i="9"/>
  <c r="LT37" i="9"/>
  <c r="LS37" i="9"/>
  <c r="LR37" i="9"/>
  <c r="LQ37" i="9"/>
  <c r="LP37" i="9"/>
  <c r="LO37" i="9"/>
  <c r="LN37" i="9"/>
  <c r="LM37" i="9"/>
  <c r="LL37" i="9"/>
  <c r="LK37" i="9"/>
  <c r="LJ37" i="9"/>
  <c r="LI37" i="9"/>
  <c r="LH37" i="9"/>
  <c r="LG37" i="9"/>
  <c r="LF37" i="9"/>
  <c r="LE37" i="9"/>
  <c r="LD37" i="9"/>
  <c r="LC37" i="9"/>
  <c r="LB37" i="9"/>
  <c r="LA37" i="9"/>
  <c r="KZ37" i="9"/>
  <c r="KY37" i="9"/>
  <c r="KX37" i="9"/>
  <c r="KW37" i="9"/>
  <c r="KV37" i="9"/>
  <c r="KU37" i="9"/>
  <c r="KT37" i="9"/>
  <c r="KS37" i="9"/>
  <c r="KR37" i="9"/>
  <c r="KQ37" i="9"/>
  <c r="KP37" i="9"/>
  <c r="KO37" i="9"/>
  <c r="KN37" i="9"/>
  <c r="KM37" i="9"/>
  <c r="KL37" i="9"/>
  <c r="KK37" i="9"/>
  <c r="KJ37" i="9"/>
  <c r="KI37" i="9"/>
  <c r="KH37" i="9"/>
  <c r="KG37" i="9"/>
  <c r="KF37" i="9"/>
  <c r="KE37" i="9"/>
  <c r="KD37" i="9"/>
  <c r="KC37" i="9"/>
  <c r="KB37" i="9"/>
  <c r="KA37" i="9"/>
  <c r="JZ37" i="9"/>
  <c r="JY37" i="9"/>
  <c r="JX37" i="9"/>
  <c r="JW37" i="9"/>
  <c r="JV37" i="9"/>
  <c r="JU37" i="9"/>
  <c r="JT37" i="9"/>
  <c r="JS37" i="9"/>
  <c r="JR37" i="9"/>
  <c r="JQ37" i="9"/>
  <c r="JP37" i="9"/>
  <c r="JO37" i="9"/>
  <c r="JN37" i="9"/>
  <c r="JM37" i="9"/>
  <c r="JL37" i="9"/>
  <c r="JK37" i="9"/>
  <c r="JJ37" i="9"/>
  <c r="JI37" i="9"/>
  <c r="JH37" i="9"/>
  <c r="JG37" i="9"/>
  <c r="JF37" i="9"/>
  <c r="JE37" i="9"/>
  <c r="JD37" i="9"/>
  <c r="JC37" i="9"/>
  <c r="JB37" i="9"/>
  <c r="JA37" i="9"/>
  <c r="IZ37" i="9"/>
  <c r="IY37" i="9"/>
  <c r="IX37" i="9"/>
  <c r="IW37" i="9"/>
  <c r="IV37" i="9"/>
  <c r="IU37" i="9"/>
  <c r="IT37" i="9"/>
  <c r="IS37" i="9"/>
  <c r="IR37" i="9"/>
  <c r="IQ37" i="9"/>
  <c r="IP37" i="9"/>
  <c r="IO37" i="9"/>
  <c r="IN37" i="9"/>
  <c r="IM37" i="9"/>
  <c r="IL37" i="9"/>
  <c r="IK37" i="9"/>
  <c r="IJ37" i="9"/>
  <c r="II37" i="9"/>
  <c r="IH37" i="9"/>
  <c r="IG37" i="9"/>
  <c r="IF37" i="9"/>
  <c r="IE37" i="9"/>
  <c r="ID37" i="9"/>
  <c r="IC37" i="9"/>
  <c r="IB37" i="9"/>
  <c r="IA37" i="9"/>
  <c r="HZ37" i="9"/>
  <c r="HY37" i="9"/>
  <c r="HX37" i="9"/>
  <c r="HW37" i="9"/>
  <c r="HV37" i="9"/>
  <c r="HU37" i="9"/>
  <c r="HT37" i="9"/>
  <c r="HS37" i="9"/>
  <c r="HR37" i="9"/>
  <c r="HQ37" i="9"/>
  <c r="HP37" i="9"/>
  <c r="HO37" i="9"/>
  <c r="HN37" i="9"/>
  <c r="HM37" i="9"/>
  <c r="HL37" i="9"/>
  <c r="HK37" i="9"/>
  <c r="HJ37" i="9"/>
  <c r="HI37" i="9"/>
  <c r="HH37" i="9"/>
  <c r="HG37" i="9"/>
  <c r="HF37" i="9"/>
  <c r="HE37" i="9"/>
  <c r="HD37" i="9"/>
  <c r="HC37" i="9"/>
  <c r="HB37" i="9"/>
  <c r="HA37" i="9"/>
  <c r="GZ37" i="9"/>
  <c r="GY37" i="9"/>
  <c r="GX37" i="9"/>
  <c r="GW37" i="9"/>
  <c r="GV37" i="9"/>
  <c r="GU37" i="9"/>
  <c r="GT37" i="9"/>
  <c r="GS37" i="9"/>
  <c r="GR37" i="9"/>
  <c r="GQ37" i="9"/>
  <c r="GP37" i="9"/>
  <c r="GO37" i="9"/>
  <c r="GN37" i="9"/>
  <c r="GM37" i="9"/>
  <c r="GL37" i="9"/>
  <c r="GK37" i="9"/>
  <c r="GJ37" i="9"/>
  <c r="GI37" i="9"/>
  <c r="GH37" i="9"/>
  <c r="GG37" i="9"/>
  <c r="GF37" i="9"/>
  <c r="GE37" i="9"/>
  <c r="GD37" i="9"/>
  <c r="GC37" i="9"/>
  <c r="GB37" i="9"/>
  <c r="GA37" i="9"/>
  <c r="FZ37" i="9"/>
  <c r="FY37" i="9"/>
  <c r="FX37" i="9"/>
  <c r="FW37" i="9"/>
  <c r="FV37" i="9"/>
  <c r="FU37" i="9"/>
  <c r="FT37" i="9"/>
  <c r="FS37" i="9"/>
  <c r="FR37" i="9"/>
  <c r="FQ37" i="9"/>
  <c r="FP37" i="9"/>
  <c r="FO37" i="9"/>
  <c r="FN37" i="9"/>
  <c r="FM37" i="9"/>
  <c r="FL37" i="9"/>
  <c r="FK37" i="9"/>
  <c r="FJ37" i="9"/>
  <c r="FI37" i="9"/>
  <c r="FH37" i="9"/>
  <c r="FG37" i="9"/>
  <c r="FF37" i="9"/>
  <c r="FE37" i="9"/>
  <c r="FD37" i="9"/>
  <c r="FC37" i="9"/>
  <c r="FB37" i="9"/>
  <c r="FA37" i="9"/>
  <c r="EZ37" i="9"/>
  <c r="EY37" i="9"/>
  <c r="EX37" i="9"/>
  <c r="EW37" i="9"/>
  <c r="EV37" i="9"/>
  <c r="EU37" i="9"/>
  <c r="ET37" i="9"/>
  <c r="ES37" i="9"/>
  <c r="ER37" i="9"/>
  <c r="EQ37" i="9"/>
  <c r="EP37" i="9"/>
  <c r="EO37" i="9"/>
  <c r="EN37" i="9"/>
  <c r="EM37" i="9"/>
  <c r="EL37" i="9"/>
  <c r="EK37" i="9"/>
  <c r="EJ37" i="9"/>
  <c r="EI37" i="9"/>
  <c r="EH37" i="9"/>
  <c r="EG37" i="9"/>
  <c r="EF37" i="9"/>
  <c r="EE37" i="9"/>
  <c r="ED37" i="9"/>
  <c r="EC37" i="9"/>
  <c r="EB37" i="9"/>
  <c r="EA37" i="9"/>
  <c r="DZ37" i="9"/>
  <c r="DY37" i="9"/>
  <c r="DX37" i="9"/>
  <c r="DW37" i="9"/>
  <c r="DV37" i="9"/>
  <c r="DU37" i="9"/>
  <c r="DT37" i="9"/>
  <c r="DS37" i="9"/>
  <c r="DR37" i="9"/>
  <c r="DQ37" i="9"/>
  <c r="DP37" i="9"/>
  <c r="DO37" i="9"/>
  <c r="DN37" i="9"/>
  <c r="DM37" i="9"/>
  <c r="DL37" i="9"/>
  <c r="DK37" i="9"/>
  <c r="DJ37" i="9"/>
  <c r="DI37" i="9"/>
  <c r="DH37" i="9"/>
  <c r="DG37" i="9"/>
  <c r="DF37" i="9"/>
  <c r="DE37" i="9"/>
  <c r="DD37" i="9"/>
  <c r="DC37" i="9"/>
  <c r="DB37" i="9"/>
  <c r="DA37" i="9"/>
  <c r="CZ37" i="9"/>
  <c r="CY37" i="9"/>
  <c r="CX37" i="9"/>
  <c r="CW37" i="9"/>
  <c r="CV37" i="9"/>
  <c r="CU37" i="9"/>
  <c r="CT37" i="9"/>
  <c r="CS37" i="9"/>
  <c r="CR37" i="9"/>
  <c r="CQ37" i="9"/>
  <c r="CP37" i="9"/>
  <c r="CO37" i="9"/>
  <c r="CN37" i="9"/>
  <c r="CM37" i="9"/>
  <c r="CL37" i="9"/>
  <c r="CK37" i="9"/>
  <c r="CJ37" i="9"/>
  <c r="CI37" i="9"/>
  <c r="CH37" i="9"/>
  <c r="CG37" i="9"/>
  <c r="CF37" i="9"/>
  <c r="CE37" i="9"/>
  <c r="CD37" i="9"/>
  <c r="CC37" i="9"/>
  <c r="CB37" i="9"/>
  <c r="CA37" i="9"/>
  <c r="BZ37" i="9"/>
  <c r="BY37" i="9"/>
  <c r="BX37" i="9"/>
  <c r="BW37" i="9"/>
  <c r="BV37" i="9"/>
  <c r="BU37" i="9"/>
  <c r="BT37" i="9"/>
  <c r="BS37" i="9"/>
  <c r="BR37" i="9"/>
  <c r="BQ37" i="9"/>
  <c r="BP37" i="9"/>
  <c r="BO37" i="9"/>
  <c r="BN37" i="9"/>
  <c r="BM37" i="9"/>
  <c r="BL37" i="9"/>
  <c r="BK37" i="9"/>
  <c r="BJ37" i="9"/>
  <c r="BI37" i="9"/>
  <c r="BH37" i="9"/>
  <c r="BG37" i="9"/>
  <c r="BF37" i="9"/>
  <c r="BE37" i="9"/>
  <c r="BD37" i="9"/>
  <c r="BC37" i="9"/>
  <c r="BB37" i="9"/>
  <c r="BA37" i="9"/>
  <c r="AZ37" i="9"/>
  <c r="AY37" i="9"/>
  <c r="AX37" i="9"/>
  <c r="AW37" i="9"/>
  <c r="AV37" i="9"/>
  <c r="AU37" i="9"/>
  <c r="AT37" i="9"/>
  <c r="AS37" i="9"/>
  <c r="AR37" i="9"/>
  <c r="AQ37" i="9"/>
  <c r="AP37" i="9"/>
  <c r="AO37" i="9"/>
  <c r="AN37" i="9"/>
  <c r="AM37" i="9"/>
  <c r="AL37" i="9"/>
  <c r="AK37" i="9"/>
  <c r="AJ37" i="9"/>
  <c r="AI37" i="9"/>
  <c r="AH37" i="9"/>
  <c r="AG37" i="9"/>
  <c r="AF37" i="9"/>
  <c r="AE37" i="9"/>
  <c r="AD37" i="9"/>
  <c r="AC37" i="9"/>
  <c r="AB37" i="9"/>
  <c r="AA37" i="9"/>
  <c r="Z37" i="9"/>
  <c r="Y37" i="9"/>
  <c r="X37" i="9"/>
  <c r="W37" i="9"/>
  <c r="V37" i="9"/>
  <c r="U37" i="9"/>
  <c r="T37" i="9"/>
  <c r="S37" i="9"/>
  <c r="R37" i="9"/>
  <c r="Q37" i="9"/>
  <c r="P37" i="9"/>
  <c r="O37" i="9"/>
  <c r="N37" i="9"/>
  <c r="M37" i="9"/>
  <c r="L37" i="9"/>
  <c r="K37" i="9"/>
  <c r="J37" i="9"/>
  <c r="I37" i="9"/>
  <c r="H37" i="9"/>
  <c r="G37" i="9"/>
  <c r="F37" i="9"/>
  <c r="E37" i="9"/>
  <c r="D37" i="9"/>
  <c r="C37" i="9"/>
  <c r="B37" i="9"/>
  <c r="UB36" i="9"/>
  <c r="UA36" i="9"/>
  <c r="TZ36" i="9"/>
  <c r="TY36" i="9"/>
  <c r="TX36" i="9"/>
  <c r="TW36" i="9"/>
  <c r="TV36" i="9"/>
  <c r="TU36" i="9"/>
  <c r="TT36" i="9"/>
  <c r="TS36" i="9"/>
  <c r="TR36" i="9"/>
  <c r="TQ36" i="9"/>
  <c r="TP36" i="9"/>
  <c r="TO36" i="9"/>
  <c r="TN36" i="9"/>
  <c r="TM36" i="9"/>
  <c r="TL36" i="9"/>
  <c r="TK36" i="9"/>
  <c r="TJ36" i="9"/>
  <c r="TI36" i="9"/>
  <c r="TH36" i="9"/>
  <c r="TG36" i="9"/>
  <c r="TF36" i="9"/>
  <c r="TE36" i="9"/>
  <c r="TD36" i="9"/>
  <c r="TC36" i="9"/>
  <c r="TB36" i="9"/>
  <c r="TA36" i="9"/>
  <c r="SZ36" i="9"/>
  <c r="SY36" i="9"/>
  <c r="SX36" i="9"/>
  <c r="SW36" i="9"/>
  <c r="SV36" i="9"/>
  <c r="SU36" i="9"/>
  <c r="ST36" i="9"/>
  <c r="SS36" i="9"/>
  <c r="SR36" i="9"/>
  <c r="SQ36" i="9"/>
  <c r="SP36" i="9"/>
  <c r="SO36" i="9"/>
  <c r="SN36" i="9"/>
  <c r="SM36" i="9"/>
  <c r="SL36" i="9"/>
  <c r="SK36" i="9"/>
  <c r="SJ36" i="9"/>
  <c r="SI36" i="9"/>
  <c r="SH36" i="9"/>
  <c r="SG36" i="9"/>
  <c r="SF36" i="9"/>
  <c r="SE36" i="9"/>
  <c r="SD36" i="9"/>
  <c r="SC36" i="9"/>
  <c r="SB36" i="9"/>
  <c r="SA36" i="9"/>
  <c r="RZ36" i="9"/>
  <c r="RY36" i="9"/>
  <c r="RX36" i="9"/>
  <c r="RW36" i="9"/>
  <c r="RV36" i="9"/>
  <c r="RU36" i="9"/>
  <c r="RT36" i="9"/>
  <c r="RS36" i="9"/>
  <c r="RR36" i="9"/>
  <c r="RQ36" i="9"/>
  <c r="RP36" i="9"/>
  <c r="RO36" i="9"/>
  <c r="RN36" i="9"/>
  <c r="RM36" i="9"/>
  <c r="RL36" i="9"/>
  <c r="RK36" i="9"/>
  <c r="RJ36" i="9"/>
  <c r="RI36" i="9"/>
  <c r="RH36" i="9"/>
  <c r="RG36" i="9"/>
  <c r="RF36" i="9"/>
  <c r="RE36" i="9"/>
  <c r="RD36" i="9"/>
  <c r="RC36" i="9"/>
  <c r="RB36" i="9"/>
  <c r="RA36" i="9"/>
  <c r="QZ36" i="9"/>
  <c r="QY36" i="9"/>
  <c r="QX36" i="9"/>
  <c r="QW36" i="9"/>
  <c r="QV36" i="9"/>
  <c r="QU36" i="9"/>
  <c r="QT36" i="9"/>
  <c r="QS36" i="9"/>
  <c r="QR36" i="9"/>
  <c r="QQ36" i="9"/>
  <c r="QP36" i="9"/>
  <c r="QO36" i="9"/>
  <c r="QN36" i="9"/>
  <c r="QM36" i="9"/>
  <c r="QL36" i="9"/>
  <c r="QK36" i="9"/>
  <c r="QJ36" i="9"/>
  <c r="QI36" i="9"/>
  <c r="QH36" i="9"/>
  <c r="QG36" i="9"/>
  <c r="QF36" i="9"/>
  <c r="QE36" i="9"/>
  <c r="QD36" i="9"/>
  <c r="QC36" i="9"/>
  <c r="QB36" i="9"/>
  <c r="QA36" i="9"/>
  <c r="PZ36" i="9"/>
  <c r="PY36" i="9"/>
  <c r="PX36" i="9"/>
  <c r="PW36" i="9"/>
  <c r="PV36" i="9"/>
  <c r="PU36" i="9"/>
  <c r="PT36" i="9"/>
  <c r="PS36" i="9"/>
  <c r="PR36" i="9"/>
  <c r="PQ36" i="9"/>
  <c r="PP36" i="9"/>
  <c r="PO36" i="9"/>
  <c r="PN36" i="9"/>
  <c r="PM36" i="9"/>
  <c r="PL36" i="9"/>
  <c r="PK36" i="9"/>
  <c r="PJ36" i="9"/>
  <c r="PI36" i="9"/>
  <c r="PH36" i="9"/>
  <c r="PG36" i="9"/>
  <c r="PF36" i="9"/>
  <c r="PE36" i="9"/>
  <c r="PD36" i="9"/>
  <c r="PC36" i="9"/>
  <c r="PB36" i="9"/>
  <c r="PA36" i="9"/>
  <c r="OZ36" i="9"/>
  <c r="OY36" i="9"/>
  <c r="OX36" i="9"/>
  <c r="OW36" i="9"/>
  <c r="OV36" i="9"/>
  <c r="OU36" i="9"/>
  <c r="OT36" i="9"/>
  <c r="OS36" i="9"/>
  <c r="OR36" i="9"/>
  <c r="OQ36" i="9"/>
  <c r="OP36" i="9"/>
  <c r="OO36" i="9"/>
  <c r="ON36" i="9"/>
  <c r="OM36" i="9"/>
  <c r="OL36" i="9"/>
  <c r="OK36" i="9"/>
  <c r="OJ36" i="9"/>
  <c r="OI36" i="9"/>
  <c r="OH36" i="9"/>
  <c r="OG36" i="9"/>
  <c r="OF36" i="9"/>
  <c r="OE36" i="9"/>
  <c r="OD36" i="9"/>
  <c r="OC36" i="9"/>
  <c r="OB36" i="9"/>
  <c r="OA36" i="9"/>
  <c r="NZ36" i="9"/>
  <c r="NY36" i="9"/>
  <c r="NX36" i="9"/>
  <c r="NW36" i="9"/>
  <c r="NV36" i="9"/>
  <c r="NU36" i="9"/>
  <c r="NT36" i="9"/>
  <c r="NS36" i="9"/>
  <c r="NR36" i="9"/>
  <c r="NQ36" i="9"/>
  <c r="NP36" i="9"/>
  <c r="NO36" i="9"/>
  <c r="NN36" i="9"/>
  <c r="NM36" i="9"/>
  <c r="NL36" i="9"/>
  <c r="NK36" i="9"/>
  <c r="NJ36" i="9"/>
  <c r="NI36" i="9"/>
  <c r="NH36" i="9"/>
  <c r="NG36" i="9"/>
  <c r="NF36" i="9"/>
  <c r="NE36" i="9"/>
  <c r="ND36" i="9"/>
  <c r="NC36" i="9"/>
  <c r="NB36" i="9"/>
  <c r="NA36" i="9"/>
  <c r="MZ36" i="9"/>
  <c r="MY36" i="9"/>
  <c r="MX36" i="9"/>
  <c r="MW36" i="9"/>
  <c r="MV36" i="9"/>
  <c r="MU36" i="9"/>
  <c r="MT36" i="9"/>
  <c r="MS36" i="9"/>
  <c r="MR36" i="9"/>
  <c r="MQ36" i="9"/>
  <c r="MP36" i="9"/>
  <c r="MO36" i="9"/>
  <c r="MN36" i="9"/>
  <c r="MM36" i="9"/>
  <c r="ML36" i="9"/>
  <c r="MK36" i="9"/>
  <c r="MJ36" i="9"/>
  <c r="MI36" i="9"/>
  <c r="MH36" i="9"/>
  <c r="MG36" i="9"/>
  <c r="MF36" i="9"/>
  <c r="ME36" i="9"/>
  <c r="MD36" i="9"/>
  <c r="MC36" i="9"/>
  <c r="MB36" i="9"/>
  <c r="MA36" i="9"/>
  <c r="LZ36" i="9"/>
  <c r="LY36" i="9"/>
  <c r="LX36" i="9"/>
  <c r="LW36" i="9"/>
  <c r="LV36" i="9"/>
  <c r="LU36" i="9"/>
  <c r="LT36" i="9"/>
  <c r="LS36" i="9"/>
  <c r="LR36" i="9"/>
  <c r="LQ36" i="9"/>
  <c r="LP36" i="9"/>
  <c r="LO36" i="9"/>
  <c r="LN36" i="9"/>
  <c r="LM36" i="9"/>
  <c r="LL36" i="9"/>
  <c r="LK36" i="9"/>
  <c r="LJ36" i="9"/>
  <c r="LI36" i="9"/>
  <c r="LH36" i="9"/>
  <c r="LG36" i="9"/>
  <c r="LF36" i="9"/>
  <c r="LE36" i="9"/>
  <c r="LD36" i="9"/>
  <c r="LC36" i="9"/>
  <c r="LB36" i="9"/>
  <c r="LA36" i="9"/>
  <c r="KZ36" i="9"/>
  <c r="KY36" i="9"/>
  <c r="KX36" i="9"/>
  <c r="KW36" i="9"/>
  <c r="KV36" i="9"/>
  <c r="KU36" i="9"/>
  <c r="KT36" i="9"/>
  <c r="KS36" i="9"/>
  <c r="KR36" i="9"/>
  <c r="KQ36" i="9"/>
  <c r="KP36" i="9"/>
  <c r="KO36" i="9"/>
  <c r="KN36" i="9"/>
  <c r="KM36" i="9"/>
  <c r="KL36" i="9"/>
  <c r="KK36" i="9"/>
  <c r="KJ36" i="9"/>
  <c r="KI36" i="9"/>
  <c r="KH36" i="9"/>
  <c r="KG36" i="9"/>
  <c r="KF36" i="9"/>
  <c r="KE36" i="9"/>
  <c r="KD36" i="9"/>
  <c r="KC36" i="9"/>
  <c r="KB36" i="9"/>
  <c r="KA36" i="9"/>
  <c r="JZ36" i="9"/>
  <c r="JY36" i="9"/>
  <c r="JX36" i="9"/>
  <c r="JW36" i="9"/>
  <c r="JV36" i="9"/>
  <c r="JU36" i="9"/>
  <c r="JT36" i="9"/>
  <c r="JS36" i="9"/>
  <c r="JR36" i="9"/>
  <c r="JQ36" i="9"/>
  <c r="JP36" i="9"/>
  <c r="JO36" i="9"/>
  <c r="JN36" i="9"/>
  <c r="JM36" i="9"/>
  <c r="JL36" i="9"/>
  <c r="JK36" i="9"/>
  <c r="JJ36" i="9"/>
  <c r="JI36" i="9"/>
  <c r="JH36" i="9"/>
  <c r="JG36" i="9"/>
  <c r="JF36" i="9"/>
  <c r="JE36" i="9"/>
  <c r="JD36" i="9"/>
  <c r="JC36" i="9"/>
  <c r="JB36" i="9"/>
  <c r="JA36" i="9"/>
  <c r="IZ36" i="9"/>
  <c r="IY36" i="9"/>
  <c r="IX36" i="9"/>
  <c r="IW36" i="9"/>
  <c r="IV36" i="9"/>
  <c r="IU36" i="9"/>
  <c r="IT36" i="9"/>
  <c r="IS36" i="9"/>
  <c r="IR36" i="9"/>
  <c r="IQ36" i="9"/>
  <c r="IP36" i="9"/>
  <c r="IO36" i="9"/>
  <c r="IN36" i="9"/>
  <c r="IM36" i="9"/>
  <c r="IL36" i="9"/>
  <c r="IK36" i="9"/>
  <c r="IJ36" i="9"/>
  <c r="II36" i="9"/>
  <c r="IH36" i="9"/>
  <c r="IG36" i="9"/>
  <c r="IF36" i="9"/>
  <c r="IE36" i="9"/>
  <c r="ID36" i="9"/>
  <c r="IC36" i="9"/>
  <c r="IB36" i="9"/>
  <c r="IA36" i="9"/>
  <c r="HZ36" i="9"/>
  <c r="HY36" i="9"/>
  <c r="HX36" i="9"/>
  <c r="HW36" i="9"/>
  <c r="HV36" i="9"/>
  <c r="HU36" i="9"/>
  <c r="HT36" i="9"/>
  <c r="HS36" i="9"/>
  <c r="HR36" i="9"/>
  <c r="HQ36" i="9"/>
  <c r="HP36" i="9"/>
  <c r="HO36" i="9"/>
  <c r="HN36" i="9"/>
  <c r="HM36" i="9"/>
  <c r="HL36" i="9"/>
  <c r="HK36" i="9"/>
  <c r="HJ36" i="9"/>
  <c r="HI36" i="9"/>
  <c r="HH36" i="9"/>
  <c r="HG36" i="9"/>
  <c r="HF36" i="9"/>
  <c r="HE36" i="9"/>
  <c r="HD36" i="9"/>
  <c r="HC36" i="9"/>
  <c r="HB36" i="9"/>
  <c r="HA36" i="9"/>
  <c r="GZ36" i="9"/>
  <c r="GY36" i="9"/>
  <c r="GX36" i="9"/>
  <c r="GW36" i="9"/>
  <c r="GV36" i="9"/>
  <c r="GU36" i="9"/>
  <c r="GT36" i="9"/>
  <c r="GS36" i="9"/>
  <c r="GR36" i="9"/>
  <c r="GQ36" i="9"/>
  <c r="GP36" i="9"/>
  <c r="GO36" i="9"/>
  <c r="GN36" i="9"/>
  <c r="GM36" i="9"/>
  <c r="GL36" i="9"/>
  <c r="GK36" i="9"/>
  <c r="GJ36" i="9"/>
  <c r="GI36" i="9"/>
  <c r="GH36" i="9"/>
  <c r="GG36" i="9"/>
  <c r="GF36" i="9"/>
  <c r="GE36" i="9"/>
  <c r="GD36" i="9"/>
  <c r="GC36" i="9"/>
  <c r="GB36" i="9"/>
  <c r="GA36" i="9"/>
  <c r="FZ36" i="9"/>
  <c r="FY36" i="9"/>
  <c r="FX36" i="9"/>
  <c r="FW36" i="9"/>
  <c r="FV36" i="9"/>
  <c r="FU36" i="9"/>
  <c r="FT36" i="9"/>
  <c r="FS36" i="9"/>
  <c r="FR36" i="9"/>
  <c r="FQ36" i="9"/>
  <c r="FP36" i="9"/>
  <c r="FO36" i="9"/>
  <c r="FN36" i="9"/>
  <c r="FM36" i="9"/>
  <c r="FL36" i="9"/>
  <c r="FK36" i="9"/>
  <c r="FJ36" i="9"/>
  <c r="FI36" i="9"/>
  <c r="FH36" i="9"/>
  <c r="FG36" i="9"/>
  <c r="FF36" i="9"/>
  <c r="FE36" i="9"/>
  <c r="FD36" i="9"/>
  <c r="FC36" i="9"/>
  <c r="FB36" i="9"/>
  <c r="FA36" i="9"/>
  <c r="EZ36" i="9"/>
  <c r="EY36" i="9"/>
  <c r="EX36" i="9"/>
  <c r="EW36" i="9"/>
  <c r="EV36" i="9"/>
  <c r="EU36" i="9"/>
  <c r="ET36" i="9"/>
  <c r="ES36" i="9"/>
  <c r="ER36" i="9"/>
  <c r="EQ36" i="9"/>
  <c r="EP36" i="9"/>
  <c r="EO36" i="9"/>
  <c r="EN36" i="9"/>
  <c r="EM36" i="9"/>
  <c r="EL36" i="9"/>
  <c r="EK36" i="9"/>
  <c r="EJ36" i="9"/>
  <c r="EI36" i="9"/>
  <c r="EH36" i="9"/>
  <c r="EG36" i="9"/>
  <c r="EF36" i="9"/>
  <c r="EE36" i="9"/>
  <c r="ED36" i="9"/>
  <c r="EC36" i="9"/>
  <c r="EB36" i="9"/>
  <c r="EA36" i="9"/>
  <c r="DZ36" i="9"/>
  <c r="DY36" i="9"/>
  <c r="DX36" i="9"/>
  <c r="DW36" i="9"/>
  <c r="DV36" i="9"/>
  <c r="DU36" i="9"/>
  <c r="DT36" i="9"/>
  <c r="DS36" i="9"/>
  <c r="DR36" i="9"/>
  <c r="DQ36" i="9"/>
  <c r="DP36" i="9"/>
  <c r="DO36" i="9"/>
  <c r="DN36" i="9"/>
  <c r="DM36" i="9"/>
  <c r="DL36" i="9"/>
  <c r="DK36" i="9"/>
  <c r="DJ36" i="9"/>
  <c r="DI36" i="9"/>
  <c r="DH36" i="9"/>
  <c r="DG36" i="9"/>
  <c r="DF36" i="9"/>
  <c r="DE36" i="9"/>
  <c r="DD36" i="9"/>
  <c r="DC36" i="9"/>
  <c r="DB36" i="9"/>
  <c r="DA36" i="9"/>
  <c r="CZ36" i="9"/>
  <c r="CY36" i="9"/>
  <c r="CX36" i="9"/>
  <c r="CW36" i="9"/>
  <c r="CV36" i="9"/>
  <c r="CU36" i="9"/>
  <c r="CT36" i="9"/>
  <c r="CS36" i="9"/>
  <c r="CR36" i="9"/>
  <c r="CQ36" i="9"/>
  <c r="CP36" i="9"/>
  <c r="CO36" i="9"/>
  <c r="CN36" i="9"/>
  <c r="CM36" i="9"/>
  <c r="CL36" i="9"/>
  <c r="CK36" i="9"/>
  <c r="CJ36" i="9"/>
  <c r="CI36" i="9"/>
  <c r="CH36" i="9"/>
  <c r="CG36" i="9"/>
  <c r="CF36" i="9"/>
  <c r="CE36" i="9"/>
  <c r="CD36" i="9"/>
  <c r="CC36" i="9"/>
  <c r="CB36" i="9"/>
  <c r="CA36" i="9"/>
  <c r="BZ36" i="9"/>
  <c r="BY36" i="9"/>
  <c r="BX36" i="9"/>
  <c r="BW36" i="9"/>
  <c r="BV36" i="9"/>
  <c r="BU36" i="9"/>
  <c r="BT36" i="9"/>
  <c r="BS36" i="9"/>
  <c r="BR36" i="9"/>
  <c r="BQ36" i="9"/>
  <c r="BP36" i="9"/>
  <c r="BO36" i="9"/>
  <c r="BN36" i="9"/>
  <c r="BM36" i="9"/>
  <c r="BL36" i="9"/>
  <c r="BK36" i="9"/>
  <c r="BJ36" i="9"/>
  <c r="BI36" i="9"/>
  <c r="BH36" i="9"/>
  <c r="BG36" i="9"/>
  <c r="BF36" i="9"/>
  <c r="BE36" i="9"/>
  <c r="BD36" i="9"/>
  <c r="BC36" i="9"/>
  <c r="BB36" i="9"/>
  <c r="BA36" i="9"/>
  <c r="AZ36" i="9"/>
  <c r="AY36" i="9"/>
  <c r="AX36" i="9"/>
  <c r="AW36" i="9"/>
  <c r="AV36" i="9"/>
  <c r="AU36" i="9"/>
  <c r="AT36" i="9"/>
  <c r="AS36" i="9"/>
  <c r="AR36" i="9"/>
  <c r="AQ36" i="9"/>
  <c r="AP36" i="9"/>
  <c r="AO36" i="9"/>
  <c r="AN36" i="9"/>
  <c r="AM36" i="9"/>
  <c r="AL36" i="9"/>
  <c r="AK36" i="9"/>
  <c r="AJ36" i="9"/>
  <c r="AI36" i="9"/>
  <c r="AH36" i="9"/>
  <c r="AG36" i="9"/>
  <c r="AF36" i="9"/>
  <c r="AE36" i="9"/>
  <c r="AD36" i="9"/>
  <c r="AC36" i="9"/>
  <c r="AB36" i="9"/>
  <c r="AA36" i="9"/>
  <c r="Z36" i="9"/>
  <c r="Y36" i="9"/>
  <c r="X36" i="9"/>
  <c r="W36" i="9"/>
  <c r="V36" i="9"/>
  <c r="U36" i="9"/>
  <c r="T36" i="9"/>
  <c r="S36" i="9"/>
  <c r="R36" i="9"/>
  <c r="Q36" i="9"/>
  <c r="P36" i="9"/>
  <c r="O36" i="9"/>
  <c r="N36" i="9"/>
  <c r="M36" i="9"/>
  <c r="L36" i="9"/>
  <c r="K36" i="9"/>
  <c r="J36" i="9"/>
  <c r="I36" i="9"/>
  <c r="H36" i="9"/>
  <c r="G36" i="9"/>
  <c r="F36" i="9"/>
  <c r="E36" i="9"/>
  <c r="D36" i="9"/>
  <c r="C36" i="9"/>
  <c r="B36" i="9"/>
  <c r="UB35" i="9"/>
  <c r="UA35" i="9"/>
  <c r="TZ35" i="9"/>
  <c r="TY35" i="9"/>
  <c r="TX35" i="9"/>
  <c r="TW35" i="9"/>
  <c r="TV35" i="9"/>
  <c r="TU35" i="9"/>
  <c r="TT35" i="9"/>
  <c r="TS35" i="9"/>
  <c r="TR35" i="9"/>
  <c r="TQ35" i="9"/>
  <c r="TP35" i="9"/>
  <c r="TO35" i="9"/>
  <c r="TN35" i="9"/>
  <c r="TM35" i="9"/>
  <c r="TL35" i="9"/>
  <c r="TK35" i="9"/>
  <c r="TJ35" i="9"/>
  <c r="TI35" i="9"/>
  <c r="TH35" i="9"/>
  <c r="TG35" i="9"/>
  <c r="TF35" i="9"/>
  <c r="TE35" i="9"/>
  <c r="TD35" i="9"/>
  <c r="TC35" i="9"/>
  <c r="TB35" i="9"/>
  <c r="TA35" i="9"/>
  <c r="SZ35" i="9"/>
  <c r="SY35" i="9"/>
  <c r="SX35" i="9"/>
  <c r="SW35" i="9"/>
  <c r="SV35" i="9"/>
  <c r="SU35" i="9"/>
  <c r="ST35" i="9"/>
  <c r="SS35" i="9"/>
  <c r="SR35" i="9"/>
  <c r="SQ35" i="9"/>
  <c r="SP35" i="9"/>
  <c r="SO35" i="9"/>
  <c r="SN35" i="9"/>
  <c r="SM35" i="9"/>
  <c r="SL35" i="9"/>
  <c r="SK35" i="9"/>
  <c r="SJ35" i="9"/>
  <c r="SI35" i="9"/>
  <c r="SH35" i="9"/>
  <c r="SG35" i="9"/>
  <c r="SF35" i="9"/>
  <c r="SE35" i="9"/>
  <c r="SD35" i="9"/>
  <c r="SC35" i="9"/>
  <c r="SB35" i="9"/>
  <c r="SA35" i="9"/>
  <c r="RZ35" i="9"/>
  <c r="RY35" i="9"/>
  <c r="RX35" i="9"/>
  <c r="RW35" i="9"/>
  <c r="RV35" i="9"/>
  <c r="RU35" i="9"/>
  <c r="RT35" i="9"/>
  <c r="RS35" i="9"/>
  <c r="RR35" i="9"/>
  <c r="RQ35" i="9"/>
  <c r="RP35" i="9"/>
  <c r="RO35" i="9"/>
  <c r="RN35" i="9"/>
  <c r="RM35" i="9"/>
  <c r="RL35" i="9"/>
  <c r="RK35" i="9"/>
  <c r="RJ35" i="9"/>
  <c r="RI35" i="9"/>
  <c r="RH35" i="9"/>
  <c r="RG35" i="9"/>
  <c r="RF35" i="9"/>
  <c r="RE35" i="9"/>
  <c r="RD35" i="9"/>
  <c r="RC35" i="9"/>
  <c r="RB35" i="9"/>
  <c r="RA35" i="9"/>
  <c r="QZ35" i="9"/>
  <c r="QY35" i="9"/>
  <c r="QX35" i="9"/>
  <c r="QW35" i="9"/>
  <c r="QV35" i="9"/>
  <c r="QU35" i="9"/>
  <c r="QT35" i="9"/>
  <c r="QS35" i="9"/>
  <c r="QR35" i="9"/>
  <c r="QQ35" i="9"/>
  <c r="QP35" i="9"/>
  <c r="QO35" i="9"/>
  <c r="QN35" i="9"/>
  <c r="QM35" i="9"/>
  <c r="QL35" i="9"/>
  <c r="QK35" i="9"/>
  <c r="QJ35" i="9"/>
  <c r="QI35" i="9"/>
  <c r="QH35" i="9"/>
  <c r="QG35" i="9"/>
  <c r="QF35" i="9"/>
  <c r="QE35" i="9"/>
  <c r="QD35" i="9"/>
  <c r="QC35" i="9"/>
  <c r="QB35" i="9"/>
  <c r="QA35" i="9"/>
  <c r="PZ35" i="9"/>
  <c r="PY35" i="9"/>
  <c r="PX35" i="9"/>
  <c r="PW35" i="9"/>
  <c r="PV35" i="9"/>
  <c r="PU35" i="9"/>
  <c r="PT35" i="9"/>
  <c r="PS35" i="9"/>
  <c r="PR35" i="9"/>
  <c r="PQ35" i="9"/>
  <c r="PP35" i="9"/>
  <c r="PO35" i="9"/>
  <c r="PN35" i="9"/>
  <c r="PM35" i="9"/>
  <c r="PL35" i="9"/>
  <c r="PK35" i="9"/>
  <c r="PJ35" i="9"/>
  <c r="PI35" i="9"/>
  <c r="PH35" i="9"/>
  <c r="PG35" i="9"/>
  <c r="PF35" i="9"/>
  <c r="PE35" i="9"/>
  <c r="PD35" i="9"/>
  <c r="PC35" i="9"/>
  <c r="PB35" i="9"/>
  <c r="PA35" i="9"/>
  <c r="OZ35" i="9"/>
  <c r="OY35" i="9"/>
  <c r="OX35" i="9"/>
  <c r="OW35" i="9"/>
  <c r="OV35" i="9"/>
  <c r="OU35" i="9"/>
  <c r="OT35" i="9"/>
  <c r="OS35" i="9"/>
  <c r="OR35" i="9"/>
  <c r="OQ35" i="9"/>
  <c r="OP35" i="9"/>
  <c r="OO35" i="9"/>
  <c r="ON35" i="9"/>
  <c r="OM35" i="9"/>
  <c r="OL35" i="9"/>
  <c r="OK35" i="9"/>
  <c r="OJ35" i="9"/>
  <c r="OI35" i="9"/>
  <c r="OH35" i="9"/>
  <c r="OG35" i="9"/>
  <c r="OF35" i="9"/>
  <c r="OE35" i="9"/>
  <c r="OD35" i="9"/>
  <c r="OC35" i="9"/>
  <c r="OB35" i="9"/>
  <c r="OA35" i="9"/>
  <c r="NZ35" i="9"/>
  <c r="NY35" i="9"/>
  <c r="NX35" i="9"/>
  <c r="NW35" i="9"/>
  <c r="NV35" i="9"/>
  <c r="NU35" i="9"/>
  <c r="NT35" i="9"/>
  <c r="NS35" i="9"/>
  <c r="NR35" i="9"/>
  <c r="NQ35" i="9"/>
  <c r="NP35" i="9"/>
  <c r="NO35" i="9"/>
  <c r="NN35" i="9"/>
  <c r="NM35" i="9"/>
  <c r="NL35" i="9"/>
  <c r="NK35" i="9"/>
  <c r="NJ35" i="9"/>
  <c r="NI35" i="9"/>
  <c r="NH35" i="9"/>
  <c r="NG35" i="9"/>
  <c r="NF35" i="9"/>
  <c r="NE35" i="9"/>
  <c r="ND35" i="9"/>
  <c r="NC35" i="9"/>
  <c r="NB35" i="9"/>
  <c r="NA35" i="9"/>
  <c r="MZ35" i="9"/>
  <c r="MY35" i="9"/>
  <c r="MX35" i="9"/>
  <c r="MW35" i="9"/>
  <c r="MV35" i="9"/>
  <c r="MU35" i="9"/>
  <c r="MT35" i="9"/>
  <c r="MS35" i="9"/>
  <c r="MR35" i="9"/>
  <c r="MQ35" i="9"/>
  <c r="MP35" i="9"/>
  <c r="MO35" i="9"/>
  <c r="MN35" i="9"/>
  <c r="MM35" i="9"/>
  <c r="ML35" i="9"/>
  <c r="MK35" i="9"/>
  <c r="MJ35" i="9"/>
  <c r="MI35" i="9"/>
  <c r="MH35" i="9"/>
  <c r="MG35" i="9"/>
  <c r="MF35" i="9"/>
  <c r="ME35" i="9"/>
  <c r="MD35" i="9"/>
  <c r="MC35" i="9"/>
  <c r="MB35" i="9"/>
  <c r="MA35" i="9"/>
  <c r="LZ35" i="9"/>
  <c r="LY35" i="9"/>
  <c r="LX35" i="9"/>
  <c r="LW35" i="9"/>
  <c r="LV35" i="9"/>
  <c r="LU35" i="9"/>
  <c r="LT35" i="9"/>
  <c r="LS35" i="9"/>
  <c r="LR35" i="9"/>
  <c r="LQ35" i="9"/>
  <c r="LP35" i="9"/>
  <c r="LO35" i="9"/>
  <c r="LN35" i="9"/>
  <c r="LM35" i="9"/>
  <c r="LL35" i="9"/>
  <c r="LK35" i="9"/>
  <c r="LJ35" i="9"/>
  <c r="LI35" i="9"/>
  <c r="LH35" i="9"/>
  <c r="LG35" i="9"/>
  <c r="LF35" i="9"/>
  <c r="LE35" i="9"/>
  <c r="LD35" i="9"/>
  <c r="LC35" i="9"/>
  <c r="LB35" i="9"/>
  <c r="LA35" i="9"/>
  <c r="KZ35" i="9"/>
  <c r="KY35" i="9"/>
  <c r="KX35" i="9"/>
  <c r="KW35" i="9"/>
  <c r="KV35" i="9"/>
  <c r="KU35" i="9"/>
  <c r="KT35" i="9"/>
  <c r="KS35" i="9"/>
  <c r="KR35" i="9"/>
  <c r="KQ35" i="9"/>
  <c r="KP35" i="9"/>
  <c r="KO35" i="9"/>
  <c r="KN35" i="9"/>
  <c r="KM35" i="9"/>
  <c r="KL35" i="9"/>
  <c r="KK35" i="9"/>
  <c r="KJ35" i="9"/>
  <c r="KI35" i="9"/>
  <c r="KH35" i="9"/>
  <c r="KG35" i="9"/>
  <c r="KF35" i="9"/>
  <c r="KE35" i="9"/>
  <c r="KD35" i="9"/>
  <c r="KC35" i="9"/>
  <c r="KB35" i="9"/>
  <c r="KA35" i="9"/>
  <c r="JZ35" i="9"/>
  <c r="JY35" i="9"/>
  <c r="JX35" i="9"/>
  <c r="JW35" i="9"/>
  <c r="JV35" i="9"/>
  <c r="JU35" i="9"/>
  <c r="JT35" i="9"/>
  <c r="JS35" i="9"/>
  <c r="JR35" i="9"/>
  <c r="JQ35" i="9"/>
  <c r="JP35" i="9"/>
  <c r="JO35" i="9"/>
  <c r="JN35" i="9"/>
  <c r="JM35" i="9"/>
  <c r="JL35" i="9"/>
  <c r="JK35" i="9"/>
  <c r="JJ35" i="9"/>
  <c r="JI35" i="9"/>
  <c r="JH35" i="9"/>
  <c r="JG35" i="9"/>
  <c r="JF35" i="9"/>
  <c r="JE35" i="9"/>
  <c r="JD35" i="9"/>
  <c r="JC35" i="9"/>
  <c r="JB35" i="9"/>
  <c r="JA35" i="9"/>
  <c r="IZ35" i="9"/>
  <c r="IY35" i="9"/>
  <c r="IX35" i="9"/>
  <c r="IW35" i="9"/>
  <c r="IV35" i="9"/>
  <c r="IU35" i="9"/>
  <c r="IT35" i="9"/>
  <c r="IS35" i="9"/>
  <c r="IR35" i="9"/>
  <c r="IQ35" i="9"/>
  <c r="IP35" i="9"/>
  <c r="IO35" i="9"/>
  <c r="IN35" i="9"/>
  <c r="IM35" i="9"/>
  <c r="IL35" i="9"/>
  <c r="IK35" i="9"/>
  <c r="IJ35" i="9"/>
  <c r="II35" i="9"/>
  <c r="IH35" i="9"/>
  <c r="IG35" i="9"/>
  <c r="IF35" i="9"/>
  <c r="IE35" i="9"/>
  <c r="ID35" i="9"/>
  <c r="IC35" i="9"/>
  <c r="IB35" i="9"/>
  <c r="IA35" i="9"/>
  <c r="HZ35" i="9"/>
  <c r="HY35" i="9"/>
  <c r="HX35" i="9"/>
  <c r="HW35" i="9"/>
  <c r="HV35" i="9"/>
  <c r="HU35" i="9"/>
  <c r="HT35" i="9"/>
  <c r="HS35" i="9"/>
  <c r="HR35" i="9"/>
  <c r="HQ35" i="9"/>
  <c r="HP35" i="9"/>
  <c r="HO35" i="9"/>
  <c r="HN35" i="9"/>
  <c r="HM35" i="9"/>
  <c r="HL35" i="9"/>
  <c r="HK35" i="9"/>
  <c r="HJ35" i="9"/>
  <c r="HI35" i="9"/>
  <c r="HH35" i="9"/>
  <c r="HG35" i="9"/>
  <c r="HF35" i="9"/>
  <c r="HE35" i="9"/>
  <c r="HD35" i="9"/>
  <c r="HC35" i="9"/>
  <c r="HB35" i="9"/>
  <c r="HA35" i="9"/>
  <c r="GZ35" i="9"/>
  <c r="GY35" i="9"/>
  <c r="GX35" i="9"/>
  <c r="GW35" i="9"/>
  <c r="GV35" i="9"/>
  <c r="GU35" i="9"/>
  <c r="GT35" i="9"/>
  <c r="GS35" i="9"/>
  <c r="GR35" i="9"/>
  <c r="GQ35" i="9"/>
  <c r="GP35" i="9"/>
  <c r="GO35" i="9"/>
  <c r="GN35" i="9"/>
  <c r="GM35" i="9"/>
  <c r="GL35" i="9"/>
  <c r="GK35" i="9"/>
  <c r="GJ35" i="9"/>
  <c r="GI35" i="9"/>
  <c r="GH35" i="9"/>
  <c r="GG35" i="9"/>
  <c r="GF35" i="9"/>
  <c r="GE35" i="9"/>
  <c r="GD35" i="9"/>
  <c r="GC35" i="9"/>
  <c r="GB35" i="9"/>
  <c r="GA35" i="9"/>
  <c r="FZ35" i="9"/>
  <c r="FY35" i="9"/>
  <c r="FX35" i="9"/>
  <c r="FW35" i="9"/>
  <c r="FV35" i="9"/>
  <c r="FU35" i="9"/>
  <c r="FT35" i="9"/>
  <c r="FS35" i="9"/>
  <c r="FR35" i="9"/>
  <c r="FQ35" i="9"/>
  <c r="FP35" i="9"/>
  <c r="FO35" i="9"/>
  <c r="FN35" i="9"/>
  <c r="FM35" i="9"/>
  <c r="FL35" i="9"/>
  <c r="FK35" i="9"/>
  <c r="FJ35" i="9"/>
  <c r="FI35" i="9"/>
  <c r="FH35" i="9"/>
  <c r="FG35" i="9"/>
  <c r="FF35" i="9"/>
  <c r="FE35" i="9"/>
  <c r="FD35" i="9"/>
  <c r="FC35" i="9"/>
  <c r="FB35" i="9"/>
  <c r="FA35" i="9"/>
  <c r="EZ35" i="9"/>
  <c r="EY35" i="9"/>
  <c r="EX35" i="9"/>
  <c r="EW35" i="9"/>
  <c r="EV35" i="9"/>
  <c r="EU35" i="9"/>
  <c r="ET35" i="9"/>
  <c r="ES35" i="9"/>
  <c r="ER35" i="9"/>
  <c r="EQ35" i="9"/>
  <c r="EP35" i="9"/>
  <c r="EO35" i="9"/>
  <c r="EN35" i="9"/>
  <c r="EM35" i="9"/>
  <c r="EL35" i="9"/>
  <c r="EK35" i="9"/>
  <c r="EJ35" i="9"/>
  <c r="EI35" i="9"/>
  <c r="EH35" i="9"/>
  <c r="EG35" i="9"/>
  <c r="EF35" i="9"/>
  <c r="EE35" i="9"/>
  <c r="ED35" i="9"/>
  <c r="EC35" i="9"/>
  <c r="EB35" i="9"/>
  <c r="EA35" i="9"/>
  <c r="DZ35" i="9"/>
  <c r="DY35" i="9"/>
  <c r="DX35" i="9"/>
  <c r="DW35" i="9"/>
  <c r="DV35" i="9"/>
  <c r="DU35" i="9"/>
  <c r="DT35" i="9"/>
  <c r="DS35" i="9"/>
  <c r="DR35" i="9"/>
  <c r="DQ35" i="9"/>
  <c r="DP35" i="9"/>
  <c r="DO35" i="9"/>
  <c r="DN35" i="9"/>
  <c r="DM35" i="9"/>
  <c r="DL35" i="9"/>
  <c r="DK35" i="9"/>
  <c r="DJ35" i="9"/>
  <c r="DI35" i="9"/>
  <c r="DH35" i="9"/>
  <c r="DG35" i="9"/>
  <c r="DF35" i="9"/>
  <c r="DE35" i="9"/>
  <c r="DD35" i="9"/>
  <c r="DC35" i="9"/>
  <c r="DB35" i="9"/>
  <c r="DA35" i="9"/>
  <c r="CZ35" i="9"/>
  <c r="CY35" i="9"/>
  <c r="CX35" i="9"/>
  <c r="CW35" i="9"/>
  <c r="CV35" i="9"/>
  <c r="CU35" i="9"/>
  <c r="CT35" i="9"/>
  <c r="CS35" i="9"/>
  <c r="CR35" i="9"/>
  <c r="CQ35" i="9"/>
  <c r="CP35" i="9"/>
  <c r="CO35" i="9"/>
  <c r="CN35" i="9"/>
  <c r="CM35" i="9"/>
  <c r="CL35" i="9"/>
  <c r="CK35" i="9"/>
  <c r="CJ35" i="9"/>
  <c r="CI35" i="9"/>
  <c r="CH35" i="9"/>
  <c r="CG35" i="9"/>
  <c r="CF35" i="9"/>
  <c r="CE35" i="9"/>
  <c r="CD35" i="9"/>
  <c r="CC35" i="9"/>
  <c r="CB35" i="9"/>
  <c r="CA35" i="9"/>
  <c r="BZ35" i="9"/>
  <c r="BY35" i="9"/>
  <c r="BX35" i="9"/>
  <c r="BW35" i="9"/>
  <c r="BV35" i="9"/>
  <c r="BU35" i="9"/>
  <c r="BT35" i="9"/>
  <c r="BS35" i="9"/>
  <c r="BR35" i="9"/>
  <c r="BQ35" i="9"/>
  <c r="BP35" i="9"/>
  <c r="BO35" i="9"/>
  <c r="BN35" i="9"/>
  <c r="BM35" i="9"/>
  <c r="BL35" i="9"/>
  <c r="BK35" i="9"/>
  <c r="BJ35" i="9"/>
  <c r="BI35" i="9"/>
  <c r="BH35" i="9"/>
  <c r="BG35" i="9"/>
  <c r="BF35" i="9"/>
  <c r="BE35" i="9"/>
  <c r="BD35" i="9"/>
  <c r="BC35" i="9"/>
  <c r="BB35" i="9"/>
  <c r="BA35" i="9"/>
  <c r="AZ35" i="9"/>
  <c r="AY35" i="9"/>
  <c r="AX35" i="9"/>
  <c r="AW35" i="9"/>
  <c r="AV35" i="9"/>
  <c r="AU35" i="9"/>
  <c r="AT35" i="9"/>
  <c r="AS35" i="9"/>
  <c r="AR35" i="9"/>
  <c r="AQ35" i="9"/>
  <c r="AP35" i="9"/>
  <c r="AO35" i="9"/>
  <c r="AN35" i="9"/>
  <c r="AM35" i="9"/>
  <c r="AL35" i="9"/>
  <c r="AK35" i="9"/>
  <c r="AJ35" i="9"/>
  <c r="AI35" i="9"/>
  <c r="AH35" i="9"/>
  <c r="AG35" i="9"/>
  <c r="AF35" i="9"/>
  <c r="AE35" i="9"/>
  <c r="AD35" i="9"/>
  <c r="AC35" i="9"/>
  <c r="AB35" i="9"/>
  <c r="AA35" i="9"/>
  <c r="Z35" i="9"/>
  <c r="Y35" i="9"/>
  <c r="X35" i="9"/>
  <c r="W35" i="9"/>
  <c r="V35" i="9"/>
  <c r="U35" i="9"/>
  <c r="T35" i="9"/>
  <c r="S35" i="9"/>
  <c r="R35" i="9"/>
  <c r="Q35" i="9"/>
  <c r="P35" i="9"/>
  <c r="O35" i="9"/>
  <c r="N35" i="9"/>
  <c r="M35" i="9"/>
  <c r="L35" i="9"/>
  <c r="K35" i="9"/>
  <c r="J35" i="9"/>
  <c r="I35" i="9"/>
  <c r="H35" i="9"/>
  <c r="G35" i="9"/>
  <c r="F35" i="9"/>
  <c r="E35" i="9"/>
  <c r="D35" i="9"/>
  <c r="C35" i="9"/>
  <c r="B35" i="9"/>
  <c r="UB34" i="9"/>
  <c r="UA34" i="9"/>
  <c r="TZ34" i="9"/>
  <c r="TY34" i="9"/>
  <c r="TX34" i="9"/>
  <c r="TW34" i="9"/>
  <c r="TV34" i="9"/>
  <c r="TU34" i="9"/>
  <c r="TT34" i="9"/>
  <c r="TS34" i="9"/>
  <c r="TR34" i="9"/>
  <c r="TQ34" i="9"/>
  <c r="TP34" i="9"/>
  <c r="TO34" i="9"/>
  <c r="TN34" i="9"/>
  <c r="TM34" i="9"/>
  <c r="TL34" i="9"/>
  <c r="TK34" i="9"/>
  <c r="TJ34" i="9"/>
  <c r="TI34" i="9"/>
  <c r="TH34" i="9"/>
  <c r="TG34" i="9"/>
  <c r="TF34" i="9"/>
  <c r="TE34" i="9"/>
  <c r="TD34" i="9"/>
  <c r="TC34" i="9"/>
  <c r="TB34" i="9"/>
  <c r="TA34" i="9"/>
  <c r="SZ34" i="9"/>
  <c r="SY34" i="9"/>
  <c r="SX34" i="9"/>
  <c r="SW34" i="9"/>
  <c r="SV34" i="9"/>
  <c r="SU34" i="9"/>
  <c r="ST34" i="9"/>
  <c r="SS34" i="9"/>
  <c r="SR34" i="9"/>
  <c r="SQ34" i="9"/>
  <c r="SP34" i="9"/>
  <c r="SO34" i="9"/>
  <c r="SN34" i="9"/>
  <c r="SM34" i="9"/>
  <c r="SL34" i="9"/>
  <c r="SK34" i="9"/>
  <c r="SJ34" i="9"/>
  <c r="SI34" i="9"/>
  <c r="SH34" i="9"/>
  <c r="SG34" i="9"/>
  <c r="SF34" i="9"/>
  <c r="SE34" i="9"/>
  <c r="SD34" i="9"/>
  <c r="SC34" i="9"/>
  <c r="SB34" i="9"/>
  <c r="SA34" i="9"/>
  <c r="RZ34" i="9"/>
  <c r="RY34" i="9"/>
  <c r="RX34" i="9"/>
  <c r="RW34" i="9"/>
  <c r="RV34" i="9"/>
  <c r="RU34" i="9"/>
  <c r="RT34" i="9"/>
  <c r="RS34" i="9"/>
  <c r="RR34" i="9"/>
  <c r="RQ34" i="9"/>
  <c r="RP34" i="9"/>
  <c r="RO34" i="9"/>
  <c r="RN34" i="9"/>
  <c r="RM34" i="9"/>
  <c r="RL34" i="9"/>
  <c r="RK34" i="9"/>
  <c r="RJ34" i="9"/>
  <c r="RI34" i="9"/>
  <c r="RH34" i="9"/>
  <c r="RG34" i="9"/>
  <c r="RF34" i="9"/>
  <c r="RE34" i="9"/>
  <c r="RD34" i="9"/>
  <c r="RC34" i="9"/>
  <c r="RB34" i="9"/>
  <c r="RA34" i="9"/>
  <c r="QZ34" i="9"/>
  <c r="QY34" i="9"/>
  <c r="QX34" i="9"/>
  <c r="QW34" i="9"/>
  <c r="QV34" i="9"/>
  <c r="QU34" i="9"/>
  <c r="QT34" i="9"/>
  <c r="QS34" i="9"/>
  <c r="QR34" i="9"/>
  <c r="QQ34" i="9"/>
  <c r="QP34" i="9"/>
  <c r="QO34" i="9"/>
  <c r="QN34" i="9"/>
  <c r="QM34" i="9"/>
  <c r="QL34" i="9"/>
  <c r="QK34" i="9"/>
  <c r="QJ34" i="9"/>
  <c r="QI34" i="9"/>
  <c r="QH34" i="9"/>
  <c r="QG34" i="9"/>
  <c r="QF34" i="9"/>
  <c r="QE34" i="9"/>
  <c r="QD34" i="9"/>
  <c r="QC34" i="9"/>
  <c r="QB34" i="9"/>
  <c r="QA34" i="9"/>
  <c r="PZ34" i="9"/>
  <c r="PY34" i="9"/>
  <c r="PX34" i="9"/>
  <c r="PW34" i="9"/>
  <c r="PV34" i="9"/>
  <c r="PU34" i="9"/>
  <c r="PT34" i="9"/>
  <c r="PS34" i="9"/>
  <c r="PR34" i="9"/>
  <c r="PQ34" i="9"/>
  <c r="PP34" i="9"/>
  <c r="PO34" i="9"/>
  <c r="PN34" i="9"/>
  <c r="PM34" i="9"/>
  <c r="PL34" i="9"/>
  <c r="PK34" i="9"/>
  <c r="PJ34" i="9"/>
  <c r="PI34" i="9"/>
  <c r="PH34" i="9"/>
  <c r="PG34" i="9"/>
  <c r="PF34" i="9"/>
  <c r="PE34" i="9"/>
  <c r="PD34" i="9"/>
  <c r="PC34" i="9"/>
  <c r="PB34" i="9"/>
  <c r="PA34" i="9"/>
  <c r="OZ34" i="9"/>
  <c r="OY34" i="9"/>
  <c r="OX34" i="9"/>
  <c r="OW34" i="9"/>
  <c r="OV34" i="9"/>
  <c r="OU34" i="9"/>
  <c r="OT34" i="9"/>
  <c r="OS34" i="9"/>
  <c r="OR34" i="9"/>
  <c r="OQ34" i="9"/>
  <c r="OP34" i="9"/>
  <c r="OO34" i="9"/>
  <c r="ON34" i="9"/>
  <c r="OM34" i="9"/>
  <c r="OL34" i="9"/>
  <c r="OK34" i="9"/>
  <c r="OJ34" i="9"/>
  <c r="OI34" i="9"/>
  <c r="OH34" i="9"/>
  <c r="OG34" i="9"/>
  <c r="OF34" i="9"/>
  <c r="OE34" i="9"/>
  <c r="OD34" i="9"/>
  <c r="OC34" i="9"/>
  <c r="OB34" i="9"/>
  <c r="OA34" i="9"/>
  <c r="NZ34" i="9"/>
  <c r="NY34" i="9"/>
  <c r="NX34" i="9"/>
  <c r="NW34" i="9"/>
  <c r="NV34" i="9"/>
  <c r="NU34" i="9"/>
  <c r="NT34" i="9"/>
  <c r="NS34" i="9"/>
  <c r="NR34" i="9"/>
  <c r="NQ34" i="9"/>
  <c r="NP34" i="9"/>
  <c r="NO34" i="9"/>
  <c r="NN34" i="9"/>
  <c r="NM34" i="9"/>
  <c r="NL34" i="9"/>
  <c r="NK34" i="9"/>
  <c r="NJ34" i="9"/>
  <c r="NI34" i="9"/>
  <c r="NH34" i="9"/>
  <c r="NG34" i="9"/>
  <c r="NF34" i="9"/>
  <c r="NE34" i="9"/>
  <c r="ND34" i="9"/>
  <c r="NC34" i="9"/>
  <c r="NB34" i="9"/>
  <c r="NA34" i="9"/>
  <c r="MZ34" i="9"/>
  <c r="MY34" i="9"/>
  <c r="MX34" i="9"/>
  <c r="MW34" i="9"/>
  <c r="MV34" i="9"/>
  <c r="MU34" i="9"/>
  <c r="MT34" i="9"/>
  <c r="MS34" i="9"/>
  <c r="MR34" i="9"/>
  <c r="MQ34" i="9"/>
  <c r="MP34" i="9"/>
  <c r="MO34" i="9"/>
  <c r="MN34" i="9"/>
  <c r="MM34" i="9"/>
  <c r="ML34" i="9"/>
  <c r="MK34" i="9"/>
  <c r="MJ34" i="9"/>
  <c r="MI34" i="9"/>
  <c r="MH34" i="9"/>
  <c r="MG34" i="9"/>
  <c r="MF34" i="9"/>
  <c r="ME34" i="9"/>
  <c r="MD34" i="9"/>
  <c r="MC34" i="9"/>
  <c r="MB34" i="9"/>
  <c r="MA34" i="9"/>
  <c r="LZ34" i="9"/>
  <c r="LY34" i="9"/>
  <c r="LX34" i="9"/>
  <c r="LW34" i="9"/>
  <c r="LV34" i="9"/>
  <c r="LU34" i="9"/>
  <c r="LT34" i="9"/>
  <c r="LS34" i="9"/>
  <c r="LR34" i="9"/>
  <c r="LQ34" i="9"/>
  <c r="LP34" i="9"/>
  <c r="LO34" i="9"/>
  <c r="LN34" i="9"/>
  <c r="LM34" i="9"/>
  <c r="LL34" i="9"/>
  <c r="LK34" i="9"/>
  <c r="LJ34" i="9"/>
  <c r="LI34" i="9"/>
  <c r="LH34" i="9"/>
  <c r="LG34" i="9"/>
  <c r="LF34" i="9"/>
  <c r="LE34" i="9"/>
  <c r="LD34" i="9"/>
  <c r="LC34" i="9"/>
  <c r="LB34" i="9"/>
  <c r="LA34" i="9"/>
  <c r="KZ34" i="9"/>
  <c r="KY34" i="9"/>
  <c r="KX34" i="9"/>
  <c r="KW34" i="9"/>
  <c r="KV34" i="9"/>
  <c r="KU34" i="9"/>
  <c r="KT34" i="9"/>
  <c r="KS34" i="9"/>
  <c r="KR34" i="9"/>
  <c r="KQ34" i="9"/>
  <c r="KP34" i="9"/>
  <c r="KO34" i="9"/>
  <c r="KN34" i="9"/>
  <c r="KM34" i="9"/>
  <c r="KL34" i="9"/>
  <c r="KK34" i="9"/>
  <c r="KJ34" i="9"/>
  <c r="KI34" i="9"/>
  <c r="KH34" i="9"/>
  <c r="KG34" i="9"/>
  <c r="KF34" i="9"/>
  <c r="KE34" i="9"/>
  <c r="KD34" i="9"/>
  <c r="KC34" i="9"/>
  <c r="KB34" i="9"/>
  <c r="KA34" i="9"/>
  <c r="JZ34" i="9"/>
  <c r="JY34" i="9"/>
  <c r="JX34" i="9"/>
  <c r="JW34" i="9"/>
  <c r="JV34" i="9"/>
  <c r="JU34" i="9"/>
  <c r="JT34" i="9"/>
  <c r="JS34" i="9"/>
  <c r="JR34" i="9"/>
  <c r="JQ34" i="9"/>
  <c r="JP34" i="9"/>
  <c r="JO34" i="9"/>
  <c r="JN34" i="9"/>
  <c r="JM34" i="9"/>
  <c r="JL34" i="9"/>
  <c r="JK34" i="9"/>
  <c r="JJ34" i="9"/>
  <c r="JI34" i="9"/>
  <c r="JH34" i="9"/>
  <c r="JG34" i="9"/>
  <c r="JF34" i="9"/>
  <c r="JE34" i="9"/>
  <c r="JD34" i="9"/>
  <c r="JC34" i="9"/>
  <c r="JB34" i="9"/>
  <c r="JA34" i="9"/>
  <c r="IZ34" i="9"/>
  <c r="IY34" i="9"/>
  <c r="IX34" i="9"/>
  <c r="IW34" i="9"/>
  <c r="IV34" i="9"/>
  <c r="IU34" i="9"/>
  <c r="IT34" i="9"/>
  <c r="IS34" i="9"/>
  <c r="IR34" i="9"/>
  <c r="IQ34" i="9"/>
  <c r="IP34" i="9"/>
  <c r="IO34" i="9"/>
  <c r="IN34" i="9"/>
  <c r="IM34" i="9"/>
  <c r="IL34" i="9"/>
  <c r="IK34" i="9"/>
  <c r="IJ34" i="9"/>
  <c r="II34" i="9"/>
  <c r="IH34" i="9"/>
  <c r="IG34" i="9"/>
  <c r="IF34" i="9"/>
  <c r="IE34" i="9"/>
  <c r="ID34" i="9"/>
  <c r="IC34" i="9"/>
  <c r="IB34" i="9"/>
  <c r="IA34" i="9"/>
  <c r="HZ34" i="9"/>
  <c r="HY34" i="9"/>
  <c r="HX34" i="9"/>
  <c r="HW34" i="9"/>
  <c r="HV34" i="9"/>
  <c r="HU34" i="9"/>
  <c r="HT34" i="9"/>
  <c r="HS34" i="9"/>
  <c r="HR34" i="9"/>
  <c r="HQ34" i="9"/>
  <c r="HP34" i="9"/>
  <c r="HO34" i="9"/>
  <c r="HN34" i="9"/>
  <c r="HM34" i="9"/>
  <c r="HL34" i="9"/>
  <c r="HK34" i="9"/>
  <c r="HJ34" i="9"/>
  <c r="HI34" i="9"/>
  <c r="HH34" i="9"/>
  <c r="HG34" i="9"/>
  <c r="HF34" i="9"/>
  <c r="HE34" i="9"/>
  <c r="HD34" i="9"/>
  <c r="HC34" i="9"/>
  <c r="HB34" i="9"/>
  <c r="HA34" i="9"/>
  <c r="GZ34" i="9"/>
  <c r="GY34" i="9"/>
  <c r="GX34" i="9"/>
  <c r="GW34" i="9"/>
  <c r="GV34" i="9"/>
  <c r="GU34" i="9"/>
  <c r="GT34" i="9"/>
  <c r="GS34" i="9"/>
  <c r="GR34" i="9"/>
  <c r="GQ34" i="9"/>
  <c r="GP34" i="9"/>
  <c r="GO34" i="9"/>
  <c r="GN34" i="9"/>
  <c r="GM34" i="9"/>
  <c r="GL34" i="9"/>
  <c r="GK34" i="9"/>
  <c r="GJ34" i="9"/>
  <c r="GI34" i="9"/>
  <c r="GH34" i="9"/>
  <c r="GG34" i="9"/>
  <c r="GF34" i="9"/>
  <c r="GE34" i="9"/>
  <c r="GD34" i="9"/>
  <c r="GC34" i="9"/>
  <c r="GB34" i="9"/>
  <c r="GA34" i="9"/>
  <c r="FZ34" i="9"/>
  <c r="FY34" i="9"/>
  <c r="FX34" i="9"/>
  <c r="FW34" i="9"/>
  <c r="FV34" i="9"/>
  <c r="FU34" i="9"/>
  <c r="FT34" i="9"/>
  <c r="FS34" i="9"/>
  <c r="FR34" i="9"/>
  <c r="FQ34" i="9"/>
  <c r="FP34" i="9"/>
  <c r="FO34" i="9"/>
  <c r="FN34" i="9"/>
  <c r="FM34" i="9"/>
  <c r="FL34" i="9"/>
  <c r="FK34" i="9"/>
  <c r="FJ34" i="9"/>
  <c r="FI34" i="9"/>
  <c r="FH34" i="9"/>
  <c r="FG34" i="9"/>
  <c r="FF34" i="9"/>
  <c r="FE34" i="9"/>
  <c r="FD34" i="9"/>
  <c r="FC34" i="9"/>
  <c r="FB34" i="9"/>
  <c r="FA34" i="9"/>
  <c r="EZ34" i="9"/>
  <c r="EY34" i="9"/>
  <c r="EX34" i="9"/>
  <c r="EW34" i="9"/>
  <c r="EV34" i="9"/>
  <c r="EU34" i="9"/>
  <c r="ET34" i="9"/>
  <c r="ES34" i="9"/>
  <c r="ER34" i="9"/>
  <c r="EQ34" i="9"/>
  <c r="EP34" i="9"/>
  <c r="EO34" i="9"/>
  <c r="EN34" i="9"/>
  <c r="EM34" i="9"/>
  <c r="EL34" i="9"/>
  <c r="EK34" i="9"/>
  <c r="EJ34" i="9"/>
  <c r="EI34" i="9"/>
  <c r="EH34" i="9"/>
  <c r="EG34" i="9"/>
  <c r="EF34" i="9"/>
  <c r="EE34" i="9"/>
  <c r="ED34" i="9"/>
  <c r="EC34" i="9"/>
  <c r="EB34" i="9"/>
  <c r="EA34" i="9"/>
  <c r="DZ34" i="9"/>
  <c r="DY34" i="9"/>
  <c r="DX34" i="9"/>
  <c r="DW34" i="9"/>
  <c r="DV34" i="9"/>
  <c r="DU34" i="9"/>
  <c r="DT34" i="9"/>
  <c r="DS34" i="9"/>
  <c r="DR34" i="9"/>
  <c r="DQ34" i="9"/>
  <c r="DP34" i="9"/>
  <c r="DO34" i="9"/>
  <c r="DN34" i="9"/>
  <c r="DM34" i="9"/>
  <c r="DL34" i="9"/>
  <c r="DK34" i="9"/>
  <c r="DJ34" i="9"/>
  <c r="DI34" i="9"/>
  <c r="DH34" i="9"/>
  <c r="DG34" i="9"/>
  <c r="DF34" i="9"/>
  <c r="DE34" i="9"/>
  <c r="DD34" i="9"/>
  <c r="DC34" i="9"/>
  <c r="DB34" i="9"/>
  <c r="DA34" i="9"/>
  <c r="CZ34" i="9"/>
  <c r="CY34" i="9"/>
  <c r="CX34" i="9"/>
  <c r="CW34" i="9"/>
  <c r="CV34" i="9"/>
  <c r="CU34" i="9"/>
  <c r="CT34" i="9"/>
  <c r="CS34" i="9"/>
  <c r="CR34" i="9"/>
  <c r="CQ34" i="9"/>
  <c r="CP34" i="9"/>
  <c r="CO34" i="9"/>
  <c r="CN34" i="9"/>
  <c r="CM34" i="9"/>
  <c r="CL34" i="9"/>
  <c r="CK34" i="9"/>
  <c r="CJ34" i="9"/>
  <c r="CI34" i="9"/>
  <c r="CH34" i="9"/>
  <c r="CG34" i="9"/>
  <c r="CF34" i="9"/>
  <c r="CE34" i="9"/>
  <c r="CD34" i="9"/>
  <c r="CC34" i="9"/>
  <c r="CB34" i="9"/>
  <c r="CA34" i="9"/>
  <c r="BZ34" i="9"/>
  <c r="BY34" i="9"/>
  <c r="BX34" i="9"/>
  <c r="BW34" i="9"/>
  <c r="BV34" i="9"/>
  <c r="BU34" i="9"/>
  <c r="BT34" i="9"/>
  <c r="BS34" i="9"/>
  <c r="BR34" i="9"/>
  <c r="BQ34" i="9"/>
  <c r="BP34" i="9"/>
  <c r="BO34" i="9"/>
  <c r="BN34" i="9"/>
  <c r="BM34" i="9"/>
  <c r="BL34" i="9"/>
  <c r="BK34" i="9"/>
  <c r="BJ34" i="9"/>
  <c r="BI34" i="9"/>
  <c r="BH34" i="9"/>
  <c r="BG34" i="9"/>
  <c r="BF34" i="9"/>
  <c r="BE34" i="9"/>
  <c r="BD34" i="9"/>
  <c r="BC34" i="9"/>
  <c r="BB34" i="9"/>
  <c r="BA34" i="9"/>
  <c r="AZ34" i="9"/>
  <c r="AY34" i="9"/>
  <c r="AX34" i="9"/>
  <c r="AW34" i="9"/>
  <c r="AV34" i="9"/>
  <c r="AU34" i="9"/>
  <c r="AT34" i="9"/>
  <c r="AS34" i="9"/>
  <c r="AR34" i="9"/>
  <c r="AQ34" i="9"/>
  <c r="AP34" i="9"/>
  <c r="AO34" i="9"/>
  <c r="AN34" i="9"/>
  <c r="AM34" i="9"/>
  <c r="AL34" i="9"/>
  <c r="AK34" i="9"/>
  <c r="AJ34" i="9"/>
  <c r="AI34" i="9"/>
  <c r="AH34" i="9"/>
  <c r="AG34" i="9"/>
  <c r="AF34" i="9"/>
  <c r="AE34" i="9"/>
  <c r="AD34" i="9"/>
  <c r="AC34" i="9"/>
  <c r="AB34" i="9"/>
  <c r="AA34" i="9"/>
  <c r="Z34" i="9"/>
  <c r="Y34" i="9"/>
  <c r="X34" i="9"/>
  <c r="W34" i="9"/>
  <c r="V34" i="9"/>
  <c r="U34" i="9"/>
  <c r="T34" i="9"/>
  <c r="S34" i="9"/>
  <c r="R34" i="9"/>
  <c r="Q34" i="9"/>
  <c r="P34" i="9"/>
  <c r="O34" i="9"/>
  <c r="N34" i="9"/>
  <c r="M34" i="9"/>
  <c r="L34" i="9"/>
  <c r="K34" i="9"/>
  <c r="J34" i="9"/>
  <c r="I34" i="9"/>
  <c r="H34" i="9"/>
  <c r="G34" i="9"/>
  <c r="F34" i="9"/>
  <c r="E34" i="9"/>
  <c r="D34" i="9"/>
  <c r="C34" i="9"/>
  <c r="B34" i="9"/>
  <c r="UB33" i="9"/>
  <c r="UA33" i="9"/>
  <c r="TZ33" i="9"/>
  <c r="TY33" i="9"/>
  <c r="TX33" i="9"/>
  <c r="TW33" i="9"/>
  <c r="TV33" i="9"/>
  <c r="TU33" i="9"/>
  <c r="TT33" i="9"/>
  <c r="TS33" i="9"/>
  <c r="TR33" i="9"/>
  <c r="TQ33" i="9"/>
  <c r="TP33" i="9"/>
  <c r="TO33" i="9"/>
  <c r="TN33" i="9"/>
  <c r="TM33" i="9"/>
  <c r="TL33" i="9"/>
  <c r="TK33" i="9"/>
  <c r="TJ33" i="9"/>
  <c r="TI33" i="9"/>
  <c r="TH33" i="9"/>
  <c r="TG33" i="9"/>
  <c r="TF33" i="9"/>
  <c r="TE33" i="9"/>
  <c r="TD33" i="9"/>
  <c r="TC33" i="9"/>
  <c r="TB33" i="9"/>
  <c r="TA33" i="9"/>
  <c r="SZ33" i="9"/>
  <c r="SY33" i="9"/>
  <c r="SX33" i="9"/>
  <c r="SW33" i="9"/>
  <c r="SV33" i="9"/>
  <c r="SU33" i="9"/>
  <c r="ST33" i="9"/>
  <c r="SS33" i="9"/>
  <c r="SR33" i="9"/>
  <c r="SQ33" i="9"/>
  <c r="SP33" i="9"/>
  <c r="SO33" i="9"/>
  <c r="SN33" i="9"/>
  <c r="SM33" i="9"/>
  <c r="SL33" i="9"/>
  <c r="SK33" i="9"/>
  <c r="SJ33" i="9"/>
  <c r="SI33" i="9"/>
  <c r="SH33" i="9"/>
  <c r="SG33" i="9"/>
  <c r="SF33" i="9"/>
  <c r="SE33" i="9"/>
  <c r="SD33" i="9"/>
  <c r="SC33" i="9"/>
  <c r="SB33" i="9"/>
  <c r="SA33" i="9"/>
  <c r="RZ33" i="9"/>
  <c r="RY33" i="9"/>
  <c r="RX33" i="9"/>
  <c r="RW33" i="9"/>
  <c r="RV33" i="9"/>
  <c r="RU33" i="9"/>
  <c r="RT33" i="9"/>
  <c r="RS33" i="9"/>
  <c r="RR33" i="9"/>
  <c r="RQ33" i="9"/>
  <c r="RP33" i="9"/>
  <c r="RO33" i="9"/>
  <c r="RN33" i="9"/>
  <c r="RM33" i="9"/>
  <c r="RL33" i="9"/>
  <c r="RK33" i="9"/>
  <c r="RJ33" i="9"/>
  <c r="RI33" i="9"/>
  <c r="RH33" i="9"/>
  <c r="RG33" i="9"/>
  <c r="RF33" i="9"/>
  <c r="RE33" i="9"/>
  <c r="RD33" i="9"/>
  <c r="RC33" i="9"/>
  <c r="RB33" i="9"/>
  <c r="RA33" i="9"/>
  <c r="QZ33" i="9"/>
  <c r="QY33" i="9"/>
  <c r="QX33" i="9"/>
  <c r="QW33" i="9"/>
  <c r="QV33" i="9"/>
  <c r="QU33" i="9"/>
  <c r="QT33" i="9"/>
  <c r="QS33" i="9"/>
  <c r="QR33" i="9"/>
  <c r="QQ33" i="9"/>
  <c r="QP33" i="9"/>
  <c r="QO33" i="9"/>
  <c r="QN33" i="9"/>
  <c r="QM33" i="9"/>
  <c r="QL33" i="9"/>
  <c r="QK33" i="9"/>
  <c r="QJ33" i="9"/>
  <c r="QI33" i="9"/>
  <c r="QH33" i="9"/>
  <c r="QG33" i="9"/>
  <c r="QF33" i="9"/>
  <c r="QE33" i="9"/>
  <c r="QD33" i="9"/>
  <c r="QC33" i="9"/>
  <c r="QB33" i="9"/>
  <c r="QA33" i="9"/>
  <c r="PZ33" i="9"/>
  <c r="PY33" i="9"/>
  <c r="PX33" i="9"/>
  <c r="PW33" i="9"/>
  <c r="PV33" i="9"/>
  <c r="PU33" i="9"/>
  <c r="PT33" i="9"/>
  <c r="PS33" i="9"/>
  <c r="PR33" i="9"/>
  <c r="PQ33" i="9"/>
  <c r="PP33" i="9"/>
  <c r="PO33" i="9"/>
  <c r="PN33" i="9"/>
  <c r="PM33" i="9"/>
  <c r="PL33" i="9"/>
  <c r="PK33" i="9"/>
  <c r="PJ33" i="9"/>
  <c r="PI33" i="9"/>
  <c r="PH33" i="9"/>
  <c r="PG33" i="9"/>
  <c r="PF33" i="9"/>
  <c r="PE33" i="9"/>
  <c r="PD33" i="9"/>
  <c r="PC33" i="9"/>
  <c r="PB33" i="9"/>
  <c r="PA33" i="9"/>
  <c r="OZ33" i="9"/>
  <c r="OY33" i="9"/>
  <c r="OX33" i="9"/>
  <c r="OW33" i="9"/>
  <c r="OV33" i="9"/>
  <c r="OU33" i="9"/>
  <c r="OT33" i="9"/>
  <c r="OS33" i="9"/>
  <c r="OR33" i="9"/>
  <c r="OQ33" i="9"/>
  <c r="OP33" i="9"/>
  <c r="OO33" i="9"/>
  <c r="ON33" i="9"/>
  <c r="OM33" i="9"/>
  <c r="OL33" i="9"/>
  <c r="OK33" i="9"/>
  <c r="OJ33" i="9"/>
  <c r="OI33" i="9"/>
  <c r="OH33" i="9"/>
  <c r="OG33" i="9"/>
  <c r="OF33" i="9"/>
  <c r="OE33" i="9"/>
  <c r="OD33" i="9"/>
  <c r="OC33" i="9"/>
  <c r="OB33" i="9"/>
  <c r="OA33" i="9"/>
  <c r="NZ33" i="9"/>
  <c r="NY33" i="9"/>
  <c r="NX33" i="9"/>
  <c r="NW33" i="9"/>
  <c r="NV33" i="9"/>
  <c r="NU33" i="9"/>
  <c r="NT33" i="9"/>
  <c r="NS33" i="9"/>
  <c r="NR33" i="9"/>
  <c r="NQ33" i="9"/>
  <c r="NP33" i="9"/>
  <c r="NO33" i="9"/>
  <c r="NN33" i="9"/>
  <c r="NM33" i="9"/>
  <c r="NL33" i="9"/>
  <c r="NK33" i="9"/>
  <c r="NJ33" i="9"/>
  <c r="NI33" i="9"/>
  <c r="NH33" i="9"/>
  <c r="NG33" i="9"/>
  <c r="NF33" i="9"/>
  <c r="NE33" i="9"/>
  <c r="ND33" i="9"/>
  <c r="NC33" i="9"/>
  <c r="NB33" i="9"/>
  <c r="NA33" i="9"/>
  <c r="MZ33" i="9"/>
  <c r="MY33" i="9"/>
  <c r="MX33" i="9"/>
  <c r="MW33" i="9"/>
  <c r="MV33" i="9"/>
  <c r="MU33" i="9"/>
  <c r="MT33" i="9"/>
  <c r="MS33" i="9"/>
  <c r="MR33" i="9"/>
  <c r="MQ33" i="9"/>
  <c r="MP33" i="9"/>
  <c r="MO33" i="9"/>
  <c r="MN33" i="9"/>
  <c r="MM33" i="9"/>
  <c r="ML33" i="9"/>
  <c r="MK33" i="9"/>
  <c r="MJ33" i="9"/>
  <c r="MI33" i="9"/>
  <c r="MH33" i="9"/>
  <c r="MG33" i="9"/>
  <c r="MF33" i="9"/>
  <c r="ME33" i="9"/>
  <c r="MD33" i="9"/>
  <c r="MC33" i="9"/>
  <c r="MB33" i="9"/>
  <c r="MA33" i="9"/>
  <c r="LZ33" i="9"/>
  <c r="LY33" i="9"/>
  <c r="LX33" i="9"/>
  <c r="LW33" i="9"/>
  <c r="LV33" i="9"/>
  <c r="LU33" i="9"/>
  <c r="LT33" i="9"/>
  <c r="LS33" i="9"/>
  <c r="LR33" i="9"/>
  <c r="LQ33" i="9"/>
  <c r="LP33" i="9"/>
  <c r="LO33" i="9"/>
  <c r="LN33" i="9"/>
  <c r="LM33" i="9"/>
  <c r="LL33" i="9"/>
  <c r="LK33" i="9"/>
  <c r="LJ33" i="9"/>
  <c r="LI33" i="9"/>
  <c r="LH33" i="9"/>
  <c r="LG33" i="9"/>
  <c r="LF33" i="9"/>
  <c r="LE33" i="9"/>
  <c r="LD33" i="9"/>
  <c r="LC33" i="9"/>
  <c r="LB33" i="9"/>
  <c r="LA33" i="9"/>
  <c r="KZ33" i="9"/>
  <c r="KY33" i="9"/>
  <c r="KX33" i="9"/>
  <c r="KW33" i="9"/>
  <c r="KV33" i="9"/>
  <c r="KU33" i="9"/>
  <c r="KT33" i="9"/>
  <c r="KS33" i="9"/>
  <c r="KR33" i="9"/>
  <c r="KQ33" i="9"/>
  <c r="KP33" i="9"/>
  <c r="KO33" i="9"/>
  <c r="KN33" i="9"/>
  <c r="KM33" i="9"/>
  <c r="KL33" i="9"/>
  <c r="KK33" i="9"/>
  <c r="KJ33" i="9"/>
  <c r="KI33" i="9"/>
  <c r="KH33" i="9"/>
  <c r="KG33" i="9"/>
  <c r="KF33" i="9"/>
  <c r="KE33" i="9"/>
  <c r="KD33" i="9"/>
  <c r="KC33" i="9"/>
  <c r="KB33" i="9"/>
  <c r="KA33" i="9"/>
  <c r="JZ33" i="9"/>
  <c r="JY33" i="9"/>
  <c r="JX33" i="9"/>
  <c r="JW33" i="9"/>
  <c r="JV33" i="9"/>
  <c r="JU33" i="9"/>
  <c r="JT33" i="9"/>
  <c r="JS33" i="9"/>
  <c r="JR33" i="9"/>
  <c r="JQ33" i="9"/>
  <c r="JP33" i="9"/>
  <c r="JO33" i="9"/>
  <c r="JN33" i="9"/>
  <c r="JM33" i="9"/>
  <c r="JL33" i="9"/>
  <c r="JK33" i="9"/>
  <c r="JJ33" i="9"/>
  <c r="JI33" i="9"/>
  <c r="JH33" i="9"/>
  <c r="JG33" i="9"/>
  <c r="JF33" i="9"/>
  <c r="JE33" i="9"/>
  <c r="JD33" i="9"/>
  <c r="JC33" i="9"/>
  <c r="JB33" i="9"/>
  <c r="JA33" i="9"/>
  <c r="IZ33" i="9"/>
  <c r="IY33" i="9"/>
  <c r="IX33" i="9"/>
  <c r="IW33" i="9"/>
  <c r="IV33" i="9"/>
  <c r="IU33" i="9"/>
  <c r="IT33" i="9"/>
  <c r="IS33" i="9"/>
  <c r="IR33" i="9"/>
  <c r="IQ33" i="9"/>
  <c r="IP33" i="9"/>
  <c r="IO33" i="9"/>
  <c r="IN33" i="9"/>
  <c r="IM33" i="9"/>
  <c r="IL33" i="9"/>
  <c r="IK33" i="9"/>
  <c r="IJ33" i="9"/>
  <c r="II33" i="9"/>
  <c r="IH33" i="9"/>
  <c r="IG33" i="9"/>
  <c r="IF33" i="9"/>
  <c r="IE33" i="9"/>
  <c r="ID33" i="9"/>
  <c r="IC33" i="9"/>
  <c r="IB33" i="9"/>
  <c r="IA33" i="9"/>
  <c r="HZ33" i="9"/>
  <c r="HY33" i="9"/>
  <c r="HX33" i="9"/>
  <c r="HW33" i="9"/>
  <c r="HV33" i="9"/>
  <c r="HU33" i="9"/>
  <c r="HT33" i="9"/>
  <c r="HS33" i="9"/>
  <c r="HR33" i="9"/>
  <c r="HQ33" i="9"/>
  <c r="HP33" i="9"/>
  <c r="HO33" i="9"/>
  <c r="HN33" i="9"/>
  <c r="HM33" i="9"/>
  <c r="HL33" i="9"/>
  <c r="HK33" i="9"/>
  <c r="HJ33" i="9"/>
  <c r="HI33" i="9"/>
  <c r="HH33" i="9"/>
  <c r="HG33" i="9"/>
  <c r="HF33" i="9"/>
  <c r="HE33" i="9"/>
  <c r="HD33" i="9"/>
  <c r="HC33" i="9"/>
  <c r="HB33" i="9"/>
  <c r="HA33" i="9"/>
  <c r="GZ33" i="9"/>
  <c r="GY33" i="9"/>
  <c r="GX33" i="9"/>
  <c r="GW33" i="9"/>
  <c r="GV33" i="9"/>
  <c r="GU33" i="9"/>
  <c r="GT33" i="9"/>
  <c r="GS33" i="9"/>
  <c r="GR33" i="9"/>
  <c r="GQ33" i="9"/>
  <c r="GP33" i="9"/>
  <c r="GO33" i="9"/>
  <c r="GN33" i="9"/>
  <c r="GM33" i="9"/>
  <c r="GL33" i="9"/>
  <c r="GK33" i="9"/>
  <c r="GJ33" i="9"/>
  <c r="GI33" i="9"/>
  <c r="GH33" i="9"/>
  <c r="GG33" i="9"/>
  <c r="GF33" i="9"/>
  <c r="GE33" i="9"/>
  <c r="GD33" i="9"/>
  <c r="GC33" i="9"/>
  <c r="GB33" i="9"/>
  <c r="GA33" i="9"/>
  <c r="FZ33" i="9"/>
  <c r="FY33" i="9"/>
  <c r="FX33" i="9"/>
  <c r="FW33" i="9"/>
  <c r="FV33" i="9"/>
  <c r="FU33" i="9"/>
  <c r="FT33" i="9"/>
  <c r="FS33" i="9"/>
  <c r="FR33" i="9"/>
  <c r="FQ33" i="9"/>
  <c r="FP33" i="9"/>
  <c r="FO33" i="9"/>
  <c r="FN33" i="9"/>
  <c r="FM33" i="9"/>
  <c r="FL33" i="9"/>
  <c r="FK33" i="9"/>
  <c r="FJ33" i="9"/>
  <c r="FI33" i="9"/>
  <c r="FH33" i="9"/>
  <c r="FG33" i="9"/>
  <c r="FF33" i="9"/>
  <c r="FE33" i="9"/>
  <c r="FD33" i="9"/>
  <c r="FC33" i="9"/>
  <c r="FB33" i="9"/>
  <c r="FA33" i="9"/>
  <c r="EZ33" i="9"/>
  <c r="EY33" i="9"/>
  <c r="EX33" i="9"/>
  <c r="EW33" i="9"/>
  <c r="EV33" i="9"/>
  <c r="EU33" i="9"/>
  <c r="ET33" i="9"/>
  <c r="ES33" i="9"/>
  <c r="ER33" i="9"/>
  <c r="EQ33" i="9"/>
  <c r="EP33" i="9"/>
  <c r="EO33" i="9"/>
  <c r="EN33" i="9"/>
  <c r="EM33" i="9"/>
  <c r="EL33" i="9"/>
  <c r="EK33" i="9"/>
  <c r="EJ33" i="9"/>
  <c r="EI33" i="9"/>
  <c r="EH33" i="9"/>
  <c r="EG33" i="9"/>
  <c r="EF33" i="9"/>
  <c r="EE33" i="9"/>
  <c r="ED33" i="9"/>
  <c r="EC33" i="9"/>
  <c r="EB33" i="9"/>
  <c r="EA33" i="9"/>
  <c r="DZ33" i="9"/>
  <c r="DY33" i="9"/>
  <c r="DX33" i="9"/>
  <c r="DW33" i="9"/>
  <c r="DV33" i="9"/>
  <c r="DU33" i="9"/>
  <c r="DT33" i="9"/>
  <c r="DS33" i="9"/>
  <c r="DR33" i="9"/>
  <c r="DQ33" i="9"/>
  <c r="DP33" i="9"/>
  <c r="DO33" i="9"/>
  <c r="DN33" i="9"/>
  <c r="DM33" i="9"/>
  <c r="DL33" i="9"/>
  <c r="DK33" i="9"/>
  <c r="DJ33" i="9"/>
  <c r="DI33" i="9"/>
  <c r="DH33" i="9"/>
  <c r="DG33" i="9"/>
  <c r="DF33" i="9"/>
  <c r="DE33" i="9"/>
  <c r="DD33" i="9"/>
  <c r="DC33" i="9"/>
  <c r="DB33" i="9"/>
  <c r="DA33" i="9"/>
  <c r="CZ33" i="9"/>
  <c r="CY33" i="9"/>
  <c r="CX33" i="9"/>
  <c r="CW33" i="9"/>
  <c r="CV33" i="9"/>
  <c r="CU33" i="9"/>
  <c r="CT33" i="9"/>
  <c r="CS33" i="9"/>
  <c r="CR33" i="9"/>
  <c r="CQ33" i="9"/>
  <c r="CP33" i="9"/>
  <c r="CO33" i="9"/>
  <c r="CN33" i="9"/>
  <c r="CM33" i="9"/>
  <c r="CL33" i="9"/>
  <c r="CK33" i="9"/>
  <c r="CJ33" i="9"/>
  <c r="CI33" i="9"/>
  <c r="CH33" i="9"/>
  <c r="CG33" i="9"/>
  <c r="CF33" i="9"/>
  <c r="CE33" i="9"/>
  <c r="CD33" i="9"/>
  <c r="CC33" i="9"/>
  <c r="CB33" i="9"/>
  <c r="CA33" i="9"/>
  <c r="BZ33" i="9"/>
  <c r="BY33" i="9"/>
  <c r="BX33" i="9"/>
  <c r="BW33" i="9"/>
  <c r="BV33" i="9"/>
  <c r="BU33" i="9"/>
  <c r="BT33" i="9"/>
  <c r="BS33" i="9"/>
  <c r="BR33" i="9"/>
  <c r="BQ33" i="9"/>
  <c r="BP33" i="9"/>
  <c r="BO33" i="9"/>
  <c r="BN33" i="9"/>
  <c r="BM33" i="9"/>
  <c r="BL33" i="9"/>
  <c r="BK33" i="9"/>
  <c r="BJ33" i="9"/>
  <c r="BI33" i="9"/>
  <c r="BH33" i="9"/>
  <c r="BG33" i="9"/>
  <c r="BF33" i="9"/>
  <c r="BE33" i="9"/>
  <c r="BD33" i="9"/>
  <c r="BC33" i="9"/>
  <c r="BB33" i="9"/>
  <c r="BA33" i="9"/>
  <c r="AZ33" i="9"/>
  <c r="AY33" i="9"/>
  <c r="AX33" i="9"/>
  <c r="AW33" i="9"/>
  <c r="AV33" i="9"/>
  <c r="AU33" i="9"/>
  <c r="AT33" i="9"/>
  <c r="AS33" i="9"/>
  <c r="AR33" i="9"/>
  <c r="AQ33" i="9"/>
  <c r="AP33" i="9"/>
  <c r="AO33" i="9"/>
  <c r="AN33" i="9"/>
  <c r="AM33" i="9"/>
  <c r="AL33" i="9"/>
  <c r="AK33" i="9"/>
  <c r="AJ33" i="9"/>
  <c r="AI33" i="9"/>
  <c r="AH33" i="9"/>
  <c r="AG33" i="9"/>
  <c r="AF33" i="9"/>
  <c r="AE33" i="9"/>
  <c r="AD33" i="9"/>
  <c r="AC33" i="9"/>
  <c r="AB33" i="9"/>
  <c r="AA33" i="9"/>
  <c r="Z33" i="9"/>
  <c r="Y33" i="9"/>
  <c r="X33" i="9"/>
  <c r="W33" i="9"/>
  <c r="V33" i="9"/>
  <c r="U33" i="9"/>
  <c r="T33" i="9"/>
  <c r="S33" i="9"/>
  <c r="R33" i="9"/>
  <c r="Q33" i="9"/>
  <c r="P33" i="9"/>
  <c r="O33" i="9"/>
  <c r="N33" i="9"/>
  <c r="M33" i="9"/>
  <c r="L33" i="9"/>
  <c r="K33" i="9"/>
  <c r="J33" i="9"/>
  <c r="I33" i="9"/>
  <c r="H33" i="9"/>
  <c r="G33" i="9"/>
  <c r="F33" i="9"/>
  <c r="E33" i="9"/>
  <c r="D33" i="9"/>
  <c r="C33" i="9"/>
  <c r="B33" i="9"/>
  <c r="UB32" i="9"/>
  <c r="UA32" i="9"/>
  <c r="TZ32" i="9"/>
  <c r="TY32" i="9"/>
  <c r="TX32" i="9"/>
  <c r="TW32" i="9"/>
  <c r="TV32" i="9"/>
  <c r="TU32" i="9"/>
  <c r="TT32" i="9"/>
  <c r="TS32" i="9"/>
  <c r="TR32" i="9"/>
  <c r="TQ32" i="9"/>
  <c r="TP32" i="9"/>
  <c r="TO32" i="9"/>
  <c r="TN32" i="9"/>
  <c r="TM32" i="9"/>
  <c r="TL32" i="9"/>
  <c r="TK32" i="9"/>
  <c r="TJ32" i="9"/>
  <c r="TI32" i="9"/>
  <c r="TH32" i="9"/>
  <c r="TG32" i="9"/>
  <c r="TF32" i="9"/>
  <c r="TE32" i="9"/>
  <c r="TD32" i="9"/>
  <c r="TC32" i="9"/>
  <c r="TB32" i="9"/>
  <c r="TA32" i="9"/>
  <c r="SZ32" i="9"/>
  <c r="SY32" i="9"/>
  <c r="SX32" i="9"/>
  <c r="SW32" i="9"/>
  <c r="SV32" i="9"/>
  <c r="SU32" i="9"/>
  <c r="ST32" i="9"/>
  <c r="SS32" i="9"/>
  <c r="SR32" i="9"/>
  <c r="SQ32" i="9"/>
  <c r="SP32" i="9"/>
  <c r="SO32" i="9"/>
  <c r="SN32" i="9"/>
  <c r="SM32" i="9"/>
  <c r="SL32" i="9"/>
  <c r="SK32" i="9"/>
  <c r="SJ32" i="9"/>
  <c r="SI32" i="9"/>
  <c r="SH32" i="9"/>
  <c r="SG32" i="9"/>
  <c r="SF32" i="9"/>
  <c r="SE32" i="9"/>
  <c r="SD32" i="9"/>
  <c r="SC32" i="9"/>
  <c r="SB32" i="9"/>
  <c r="SA32" i="9"/>
  <c r="RZ32" i="9"/>
  <c r="RY32" i="9"/>
  <c r="RX32" i="9"/>
  <c r="RW32" i="9"/>
  <c r="RV32" i="9"/>
  <c r="RU32" i="9"/>
  <c r="RT32" i="9"/>
  <c r="RS32" i="9"/>
  <c r="RR32" i="9"/>
  <c r="RQ32" i="9"/>
  <c r="RP32" i="9"/>
  <c r="RO32" i="9"/>
  <c r="RN32" i="9"/>
  <c r="RM32" i="9"/>
  <c r="RL32" i="9"/>
  <c r="RK32" i="9"/>
  <c r="RJ32" i="9"/>
  <c r="RI32" i="9"/>
  <c r="RH32" i="9"/>
  <c r="RG32" i="9"/>
  <c r="RF32" i="9"/>
  <c r="RE32" i="9"/>
  <c r="RD32" i="9"/>
  <c r="RC32" i="9"/>
  <c r="RB32" i="9"/>
  <c r="RA32" i="9"/>
  <c r="QZ32" i="9"/>
  <c r="QY32" i="9"/>
  <c r="QX32" i="9"/>
  <c r="QW32" i="9"/>
  <c r="QV32" i="9"/>
  <c r="QU32" i="9"/>
  <c r="QT32" i="9"/>
  <c r="QS32" i="9"/>
  <c r="QR32" i="9"/>
  <c r="QQ32" i="9"/>
  <c r="QP32" i="9"/>
  <c r="QO32" i="9"/>
  <c r="QN32" i="9"/>
  <c r="QM32" i="9"/>
  <c r="QL32" i="9"/>
  <c r="QK32" i="9"/>
  <c r="QJ32" i="9"/>
  <c r="QI32" i="9"/>
  <c r="QH32" i="9"/>
  <c r="QG32" i="9"/>
  <c r="QF32" i="9"/>
  <c r="QE32" i="9"/>
  <c r="QD32" i="9"/>
  <c r="QC32" i="9"/>
  <c r="QB32" i="9"/>
  <c r="QA32" i="9"/>
  <c r="PZ32" i="9"/>
  <c r="PY32" i="9"/>
  <c r="PX32" i="9"/>
  <c r="PW32" i="9"/>
  <c r="PV32" i="9"/>
  <c r="PU32" i="9"/>
  <c r="PT32" i="9"/>
  <c r="PS32" i="9"/>
  <c r="PR32" i="9"/>
  <c r="PQ32" i="9"/>
  <c r="PP32" i="9"/>
  <c r="PO32" i="9"/>
  <c r="PN32" i="9"/>
  <c r="PM32" i="9"/>
  <c r="PL32" i="9"/>
  <c r="PK32" i="9"/>
  <c r="PJ32" i="9"/>
  <c r="PI32" i="9"/>
  <c r="PH32" i="9"/>
  <c r="PG32" i="9"/>
  <c r="PF32" i="9"/>
  <c r="PE32" i="9"/>
  <c r="PD32" i="9"/>
  <c r="PC32" i="9"/>
  <c r="PB32" i="9"/>
  <c r="PA32" i="9"/>
  <c r="OZ32" i="9"/>
  <c r="OY32" i="9"/>
  <c r="OX32" i="9"/>
  <c r="OW32" i="9"/>
  <c r="OV32" i="9"/>
  <c r="OU32" i="9"/>
  <c r="OT32" i="9"/>
  <c r="OS32" i="9"/>
  <c r="OR32" i="9"/>
  <c r="OQ32" i="9"/>
  <c r="OP32" i="9"/>
  <c r="OO32" i="9"/>
  <c r="ON32" i="9"/>
  <c r="OM32" i="9"/>
  <c r="OL32" i="9"/>
  <c r="OK32" i="9"/>
  <c r="OJ32" i="9"/>
  <c r="OI32" i="9"/>
  <c r="OH32" i="9"/>
  <c r="OG32" i="9"/>
  <c r="OF32" i="9"/>
  <c r="OE32" i="9"/>
  <c r="OD32" i="9"/>
  <c r="OC32" i="9"/>
  <c r="OB32" i="9"/>
  <c r="OA32" i="9"/>
  <c r="NZ32" i="9"/>
  <c r="NY32" i="9"/>
  <c r="NX32" i="9"/>
  <c r="NW32" i="9"/>
  <c r="NV32" i="9"/>
  <c r="NU32" i="9"/>
  <c r="NT32" i="9"/>
  <c r="NS32" i="9"/>
  <c r="NR32" i="9"/>
  <c r="NQ32" i="9"/>
  <c r="NP32" i="9"/>
  <c r="NO32" i="9"/>
  <c r="NN32" i="9"/>
  <c r="NM32" i="9"/>
  <c r="NL32" i="9"/>
  <c r="NK32" i="9"/>
  <c r="NJ32" i="9"/>
  <c r="NI32" i="9"/>
  <c r="NH32" i="9"/>
  <c r="NG32" i="9"/>
  <c r="NF32" i="9"/>
  <c r="NE32" i="9"/>
  <c r="ND32" i="9"/>
  <c r="NC32" i="9"/>
  <c r="NB32" i="9"/>
  <c r="NA32" i="9"/>
  <c r="MZ32" i="9"/>
  <c r="MY32" i="9"/>
  <c r="MX32" i="9"/>
  <c r="MW32" i="9"/>
  <c r="MV32" i="9"/>
  <c r="MU32" i="9"/>
  <c r="MT32" i="9"/>
  <c r="MS32" i="9"/>
  <c r="MR32" i="9"/>
  <c r="MQ32" i="9"/>
  <c r="MP32" i="9"/>
  <c r="MO32" i="9"/>
  <c r="MN32" i="9"/>
  <c r="MM32" i="9"/>
  <c r="ML32" i="9"/>
  <c r="MK32" i="9"/>
  <c r="MJ32" i="9"/>
  <c r="MI32" i="9"/>
  <c r="MH32" i="9"/>
  <c r="MG32" i="9"/>
  <c r="MF32" i="9"/>
  <c r="ME32" i="9"/>
  <c r="MD32" i="9"/>
  <c r="MC32" i="9"/>
  <c r="MB32" i="9"/>
  <c r="MA32" i="9"/>
  <c r="LZ32" i="9"/>
  <c r="LY32" i="9"/>
  <c r="LX32" i="9"/>
  <c r="LW32" i="9"/>
  <c r="LV32" i="9"/>
  <c r="LU32" i="9"/>
  <c r="LT32" i="9"/>
  <c r="LS32" i="9"/>
  <c r="LR32" i="9"/>
  <c r="LQ32" i="9"/>
  <c r="LP32" i="9"/>
  <c r="LO32" i="9"/>
  <c r="LN32" i="9"/>
  <c r="LM32" i="9"/>
  <c r="LL32" i="9"/>
  <c r="LK32" i="9"/>
  <c r="LJ32" i="9"/>
  <c r="LI32" i="9"/>
  <c r="LH32" i="9"/>
  <c r="LG32" i="9"/>
  <c r="LF32" i="9"/>
  <c r="LE32" i="9"/>
  <c r="LD32" i="9"/>
  <c r="LC32" i="9"/>
  <c r="LB32" i="9"/>
  <c r="LA32" i="9"/>
  <c r="KZ32" i="9"/>
  <c r="KY32" i="9"/>
  <c r="KX32" i="9"/>
  <c r="KW32" i="9"/>
  <c r="KV32" i="9"/>
  <c r="KU32" i="9"/>
  <c r="KT32" i="9"/>
  <c r="KS32" i="9"/>
  <c r="KR32" i="9"/>
  <c r="KQ32" i="9"/>
  <c r="KP32" i="9"/>
  <c r="KO32" i="9"/>
  <c r="KN32" i="9"/>
  <c r="KM32" i="9"/>
  <c r="KL32" i="9"/>
  <c r="KK32" i="9"/>
  <c r="KJ32" i="9"/>
  <c r="KI32" i="9"/>
  <c r="KH32" i="9"/>
  <c r="KG32" i="9"/>
  <c r="KF32" i="9"/>
  <c r="KE32" i="9"/>
  <c r="KD32" i="9"/>
  <c r="KC32" i="9"/>
  <c r="KB32" i="9"/>
  <c r="KA32" i="9"/>
  <c r="JZ32" i="9"/>
  <c r="JY32" i="9"/>
  <c r="JX32" i="9"/>
  <c r="JW32" i="9"/>
  <c r="JV32" i="9"/>
  <c r="JU32" i="9"/>
  <c r="JT32" i="9"/>
  <c r="JS32" i="9"/>
  <c r="JR32" i="9"/>
  <c r="JQ32" i="9"/>
  <c r="JP32" i="9"/>
  <c r="JO32" i="9"/>
  <c r="JN32" i="9"/>
  <c r="JM32" i="9"/>
  <c r="JL32" i="9"/>
  <c r="JK32" i="9"/>
  <c r="JJ32" i="9"/>
  <c r="JI32" i="9"/>
  <c r="JH32" i="9"/>
  <c r="JG32" i="9"/>
  <c r="JF32" i="9"/>
  <c r="JE32" i="9"/>
  <c r="JD32" i="9"/>
  <c r="JC32" i="9"/>
  <c r="JB32" i="9"/>
  <c r="JA32" i="9"/>
  <c r="IZ32" i="9"/>
  <c r="IY32" i="9"/>
  <c r="IX32" i="9"/>
  <c r="IW32" i="9"/>
  <c r="IV32" i="9"/>
  <c r="IU32" i="9"/>
  <c r="IT32" i="9"/>
  <c r="IS32" i="9"/>
  <c r="IR32" i="9"/>
  <c r="IQ32" i="9"/>
  <c r="IP32" i="9"/>
  <c r="IO32" i="9"/>
  <c r="IN32" i="9"/>
  <c r="IM32" i="9"/>
  <c r="IL32" i="9"/>
  <c r="IK32" i="9"/>
  <c r="IJ32" i="9"/>
  <c r="II32" i="9"/>
  <c r="IH32" i="9"/>
  <c r="IG32" i="9"/>
  <c r="IF32" i="9"/>
  <c r="IE32" i="9"/>
  <c r="ID32" i="9"/>
  <c r="IC32" i="9"/>
  <c r="IB32" i="9"/>
  <c r="IA32" i="9"/>
  <c r="HZ32" i="9"/>
  <c r="HY32" i="9"/>
  <c r="HX32" i="9"/>
  <c r="HW32" i="9"/>
  <c r="HV32" i="9"/>
  <c r="HU32" i="9"/>
  <c r="HT32" i="9"/>
  <c r="HS32" i="9"/>
  <c r="HR32" i="9"/>
  <c r="HQ32" i="9"/>
  <c r="HP32" i="9"/>
  <c r="HO32" i="9"/>
  <c r="HN32" i="9"/>
  <c r="HM32" i="9"/>
  <c r="HL32" i="9"/>
  <c r="HK32" i="9"/>
  <c r="HJ32" i="9"/>
  <c r="HI32" i="9"/>
  <c r="HH32" i="9"/>
  <c r="HG32" i="9"/>
  <c r="HF32" i="9"/>
  <c r="HE32" i="9"/>
  <c r="HD32" i="9"/>
  <c r="HC32" i="9"/>
  <c r="HB32" i="9"/>
  <c r="HA32" i="9"/>
  <c r="GZ32" i="9"/>
  <c r="GY32" i="9"/>
  <c r="GX32" i="9"/>
  <c r="GW32" i="9"/>
  <c r="GV32" i="9"/>
  <c r="GU32" i="9"/>
  <c r="GT32" i="9"/>
  <c r="GS32" i="9"/>
  <c r="GR32" i="9"/>
  <c r="GQ32" i="9"/>
  <c r="GP32" i="9"/>
  <c r="GO32" i="9"/>
  <c r="GN32" i="9"/>
  <c r="GM32" i="9"/>
  <c r="GL32" i="9"/>
  <c r="GK32" i="9"/>
  <c r="GJ32" i="9"/>
  <c r="GI32" i="9"/>
  <c r="GH32" i="9"/>
  <c r="GG32" i="9"/>
  <c r="GF32" i="9"/>
  <c r="GE32" i="9"/>
  <c r="GD32" i="9"/>
  <c r="GC32" i="9"/>
  <c r="GB32" i="9"/>
  <c r="GA32" i="9"/>
  <c r="FZ32" i="9"/>
  <c r="FY32" i="9"/>
  <c r="FX32" i="9"/>
  <c r="FW32" i="9"/>
  <c r="FV32" i="9"/>
  <c r="FU32" i="9"/>
  <c r="FT32" i="9"/>
  <c r="FS32" i="9"/>
  <c r="FR32" i="9"/>
  <c r="FQ32" i="9"/>
  <c r="FP32" i="9"/>
  <c r="FO32" i="9"/>
  <c r="FN32" i="9"/>
  <c r="FM32" i="9"/>
  <c r="FL32" i="9"/>
  <c r="FK32" i="9"/>
  <c r="FJ32" i="9"/>
  <c r="FI32" i="9"/>
  <c r="FH32" i="9"/>
  <c r="FG32" i="9"/>
  <c r="FF32" i="9"/>
  <c r="FE32" i="9"/>
  <c r="FD32" i="9"/>
  <c r="FC32" i="9"/>
  <c r="FB32" i="9"/>
  <c r="FA32" i="9"/>
  <c r="EZ32" i="9"/>
  <c r="EY32" i="9"/>
  <c r="EX32" i="9"/>
  <c r="EW32" i="9"/>
  <c r="EV32" i="9"/>
  <c r="EU32" i="9"/>
  <c r="ET32" i="9"/>
  <c r="ES32" i="9"/>
  <c r="ER32" i="9"/>
  <c r="EQ32" i="9"/>
  <c r="EP32" i="9"/>
  <c r="EO32" i="9"/>
  <c r="EN32" i="9"/>
  <c r="EM32" i="9"/>
  <c r="EL32" i="9"/>
  <c r="EK32" i="9"/>
  <c r="EJ32" i="9"/>
  <c r="EI32" i="9"/>
  <c r="EH32" i="9"/>
  <c r="EG32" i="9"/>
  <c r="EF32" i="9"/>
  <c r="EE32" i="9"/>
  <c r="ED32" i="9"/>
  <c r="EC32" i="9"/>
  <c r="EB32" i="9"/>
  <c r="EA32" i="9"/>
  <c r="DZ32" i="9"/>
  <c r="DY32" i="9"/>
  <c r="DX32" i="9"/>
  <c r="DW32" i="9"/>
  <c r="DV32" i="9"/>
  <c r="DU32" i="9"/>
  <c r="DT32" i="9"/>
  <c r="DS32" i="9"/>
  <c r="DR32" i="9"/>
  <c r="DQ32" i="9"/>
  <c r="DP32" i="9"/>
  <c r="DO32" i="9"/>
  <c r="DN32" i="9"/>
  <c r="DM32" i="9"/>
  <c r="DL32" i="9"/>
  <c r="DK32" i="9"/>
  <c r="DJ32" i="9"/>
  <c r="DI32" i="9"/>
  <c r="DH32" i="9"/>
  <c r="DG32" i="9"/>
  <c r="DF32" i="9"/>
  <c r="DE32" i="9"/>
  <c r="DD32" i="9"/>
  <c r="DC32" i="9"/>
  <c r="DB32" i="9"/>
  <c r="DA32" i="9"/>
  <c r="CZ32" i="9"/>
  <c r="CY32" i="9"/>
  <c r="CX32" i="9"/>
  <c r="CW32" i="9"/>
  <c r="CV32" i="9"/>
  <c r="CU32" i="9"/>
  <c r="CT32" i="9"/>
  <c r="CS32" i="9"/>
  <c r="CR32" i="9"/>
  <c r="CQ32" i="9"/>
  <c r="CP32" i="9"/>
  <c r="CO32" i="9"/>
  <c r="CN32" i="9"/>
  <c r="CM32" i="9"/>
  <c r="CL32" i="9"/>
  <c r="CK32" i="9"/>
  <c r="CJ32" i="9"/>
  <c r="CI32" i="9"/>
  <c r="CH32" i="9"/>
  <c r="CG32" i="9"/>
  <c r="CF32" i="9"/>
  <c r="CE32" i="9"/>
  <c r="CD32" i="9"/>
  <c r="CC32" i="9"/>
  <c r="CB32" i="9"/>
  <c r="CA32" i="9"/>
  <c r="BZ32" i="9"/>
  <c r="BY32" i="9"/>
  <c r="BX32" i="9"/>
  <c r="BW32" i="9"/>
  <c r="BV32" i="9"/>
  <c r="BU32" i="9"/>
  <c r="BT32" i="9"/>
  <c r="BS32" i="9"/>
  <c r="BR32" i="9"/>
  <c r="BQ32" i="9"/>
  <c r="BP32" i="9"/>
  <c r="BO32" i="9"/>
  <c r="BN32" i="9"/>
  <c r="BM32" i="9"/>
  <c r="BL32" i="9"/>
  <c r="BK32" i="9"/>
  <c r="BJ32" i="9"/>
  <c r="BI32" i="9"/>
  <c r="BH32" i="9"/>
  <c r="BG32" i="9"/>
  <c r="BF32" i="9"/>
  <c r="BE32" i="9"/>
  <c r="BD32" i="9"/>
  <c r="BC32" i="9"/>
  <c r="BB32" i="9"/>
  <c r="BA32" i="9"/>
  <c r="AZ32" i="9"/>
  <c r="AY32" i="9"/>
  <c r="AX32" i="9"/>
  <c r="AW32" i="9"/>
  <c r="AV32" i="9"/>
  <c r="AU32" i="9"/>
  <c r="AT32" i="9"/>
  <c r="AS32" i="9"/>
  <c r="AR32" i="9"/>
  <c r="AQ32" i="9"/>
  <c r="AP32" i="9"/>
  <c r="AO32" i="9"/>
  <c r="AN32" i="9"/>
  <c r="AM32" i="9"/>
  <c r="AL32" i="9"/>
  <c r="AK32" i="9"/>
  <c r="AJ32" i="9"/>
  <c r="AI32" i="9"/>
  <c r="AH32" i="9"/>
  <c r="AG32" i="9"/>
  <c r="AF32" i="9"/>
  <c r="AE32" i="9"/>
  <c r="AD32" i="9"/>
  <c r="AC32" i="9"/>
  <c r="AB32" i="9"/>
  <c r="AA32" i="9"/>
  <c r="Z32" i="9"/>
  <c r="Y32" i="9"/>
  <c r="X32" i="9"/>
  <c r="W32" i="9"/>
  <c r="V32" i="9"/>
  <c r="U32" i="9"/>
  <c r="T32" i="9"/>
  <c r="S32" i="9"/>
  <c r="R32" i="9"/>
  <c r="Q32" i="9"/>
  <c r="P32" i="9"/>
  <c r="O32" i="9"/>
  <c r="N32" i="9"/>
  <c r="M32" i="9"/>
  <c r="L32" i="9"/>
  <c r="K32" i="9"/>
  <c r="J32" i="9"/>
  <c r="I32" i="9"/>
  <c r="H32" i="9"/>
  <c r="G32" i="9"/>
  <c r="F32" i="9"/>
  <c r="E32" i="9"/>
  <c r="D32" i="9"/>
  <c r="C32" i="9"/>
  <c r="B32" i="9"/>
  <c r="UB31" i="9"/>
  <c r="UA31" i="9"/>
  <c r="TZ31" i="9"/>
  <c r="TY31" i="9"/>
  <c r="TX31" i="9"/>
  <c r="TW31" i="9"/>
  <c r="TV31" i="9"/>
  <c r="TU31" i="9"/>
  <c r="TT31" i="9"/>
  <c r="TS31" i="9"/>
  <c r="TR31" i="9"/>
  <c r="TQ31" i="9"/>
  <c r="TP31" i="9"/>
  <c r="TO31" i="9"/>
  <c r="TN31" i="9"/>
  <c r="TM31" i="9"/>
  <c r="TL31" i="9"/>
  <c r="TK31" i="9"/>
  <c r="TJ31" i="9"/>
  <c r="TI31" i="9"/>
  <c r="TH31" i="9"/>
  <c r="TG31" i="9"/>
  <c r="TF31" i="9"/>
  <c r="TE31" i="9"/>
  <c r="TD31" i="9"/>
  <c r="TC31" i="9"/>
  <c r="TB31" i="9"/>
  <c r="TA31" i="9"/>
  <c r="SZ31" i="9"/>
  <c r="SY31" i="9"/>
  <c r="SX31" i="9"/>
  <c r="SW31" i="9"/>
  <c r="SV31" i="9"/>
  <c r="SU31" i="9"/>
  <c r="ST31" i="9"/>
  <c r="SS31" i="9"/>
  <c r="SR31" i="9"/>
  <c r="SQ31" i="9"/>
  <c r="SP31" i="9"/>
  <c r="SO31" i="9"/>
  <c r="SN31" i="9"/>
  <c r="SM31" i="9"/>
  <c r="SL31" i="9"/>
  <c r="SK31" i="9"/>
  <c r="SJ31" i="9"/>
  <c r="SI31" i="9"/>
  <c r="SH31" i="9"/>
  <c r="SG31" i="9"/>
  <c r="SF31" i="9"/>
  <c r="SE31" i="9"/>
  <c r="SD31" i="9"/>
  <c r="SC31" i="9"/>
  <c r="SB31" i="9"/>
  <c r="SA31" i="9"/>
  <c r="RZ31" i="9"/>
  <c r="RY31" i="9"/>
  <c r="RX31" i="9"/>
  <c r="RW31" i="9"/>
  <c r="RV31" i="9"/>
  <c r="RU31" i="9"/>
  <c r="RT31" i="9"/>
  <c r="RS31" i="9"/>
  <c r="RR31" i="9"/>
  <c r="RQ31" i="9"/>
  <c r="RP31" i="9"/>
  <c r="RO31" i="9"/>
  <c r="RN31" i="9"/>
  <c r="RM31" i="9"/>
  <c r="RL31" i="9"/>
  <c r="RK31" i="9"/>
  <c r="RJ31" i="9"/>
  <c r="RI31" i="9"/>
  <c r="RH31" i="9"/>
  <c r="RG31" i="9"/>
  <c r="RF31" i="9"/>
  <c r="RE31" i="9"/>
  <c r="RD31" i="9"/>
  <c r="RC31" i="9"/>
  <c r="RB31" i="9"/>
  <c r="RA31" i="9"/>
  <c r="QZ31" i="9"/>
  <c r="QY31" i="9"/>
  <c r="QX31" i="9"/>
  <c r="QW31" i="9"/>
  <c r="QV31" i="9"/>
  <c r="QU31" i="9"/>
  <c r="QT31" i="9"/>
  <c r="QS31" i="9"/>
  <c r="QR31" i="9"/>
  <c r="QQ31" i="9"/>
  <c r="QP31" i="9"/>
  <c r="QO31" i="9"/>
  <c r="QN31" i="9"/>
  <c r="QM31" i="9"/>
  <c r="QL31" i="9"/>
  <c r="QK31" i="9"/>
  <c r="QJ31" i="9"/>
  <c r="QI31" i="9"/>
  <c r="QH31" i="9"/>
  <c r="QG31" i="9"/>
  <c r="QF31" i="9"/>
  <c r="QE31" i="9"/>
  <c r="QD31" i="9"/>
  <c r="QC31" i="9"/>
  <c r="QB31" i="9"/>
  <c r="QA31" i="9"/>
  <c r="PZ31" i="9"/>
  <c r="PY31" i="9"/>
  <c r="PX31" i="9"/>
  <c r="PW31" i="9"/>
  <c r="PV31" i="9"/>
  <c r="PU31" i="9"/>
  <c r="PT31" i="9"/>
  <c r="PS31" i="9"/>
  <c r="PR31" i="9"/>
  <c r="PQ31" i="9"/>
  <c r="PP31" i="9"/>
  <c r="PO31" i="9"/>
  <c r="PN31" i="9"/>
  <c r="PM31" i="9"/>
  <c r="PL31" i="9"/>
  <c r="PK31" i="9"/>
  <c r="PJ31" i="9"/>
  <c r="PI31" i="9"/>
  <c r="PH31" i="9"/>
  <c r="PG31" i="9"/>
  <c r="PF31" i="9"/>
  <c r="PE31" i="9"/>
  <c r="PD31" i="9"/>
  <c r="PC31" i="9"/>
  <c r="PB31" i="9"/>
  <c r="PA31" i="9"/>
  <c r="OZ31" i="9"/>
  <c r="OY31" i="9"/>
  <c r="OX31" i="9"/>
  <c r="OW31" i="9"/>
  <c r="OV31" i="9"/>
  <c r="OU31" i="9"/>
  <c r="OT31" i="9"/>
  <c r="OS31" i="9"/>
  <c r="OR31" i="9"/>
  <c r="OQ31" i="9"/>
  <c r="OP31" i="9"/>
  <c r="OO31" i="9"/>
  <c r="ON31" i="9"/>
  <c r="OM31" i="9"/>
  <c r="OL31" i="9"/>
  <c r="OK31" i="9"/>
  <c r="OJ31" i="9"/>
  <c r="OI31" i="9"/>
  <c r="OH31" i="9"/>
  <c r="OG31" i="9"/>
  <c r="OF31" i="9"/>
  <c r="OE31" i="9"/>
  <c r="OD31" i="9"/>
  <c r="OC31" i="9"/>
  <c r="OB31" i="9"/>
  <c r="OA31" i="9"/>
  <c r="NZ31" i="9"/>
  <c r="NY31" i="9"/>
  <c r="NX31" i="9"/>
  <c r="NW31" i="9"/>
  <c r="NV31" i="9"/>
  <c r="NU31" i="9"/>
  <c r="NT31" i="9"/>
  <c r="NS31" i="9"/>
  <c r="NR31" i="9"/>
  <c r="NQ31" i="9"/>
  <c r="NP31" i="9"/>
  <c r="NO31" i="9"/>
  <c r="NN31" i="9"/>
  <c r="NM31" i="9"/>
  <c r="NL31" i="9"/>
  <c r="NK31" i="9"/>
  <c r="NJ31" i="9"/>
  <c r="NI31" i="9"/>
  <c r="NH31" i="9"/>
  <c r="NG31" i="9"/>
  <c r="NF31" i="9"/>
  <c r="NE31" i="9"/>
  <c r="ND31" i="9"/>
  <c r="NC31" i="9"/>
  <c r="NB31" i="9"/>
  <c r="NA31" i="9"/>
  <c r="MZ31" i="9"/>
  <c r="MY31" i="9"/>
  <c r="MX31" i="9"/>
  <c r="MW31" i="9"/>
  <c r="MV31" i="9"/>
  <c r="MU31" i="9"/>
  <c r="MT31" i="9"/>
  <c r="MS31" i="9"/>
  <c r="MR31" i="9"/>
  <c r="MQ31" i="9"/>
  <c r="MP31" i="9"/>
  <c r="MO31" i="9"/>
  <c r="MN31" i="9"/>
  <c r="MM31" i="9"/>
  <c r="ML31" i="9"/>
  <c r="MK31" i="9"/>
  <c r="MJ31" i="9"/>
  <c r="MI31" i="9"/>
  <c r="MH31" i="9"/>
  <c r="MG31" i="9"/>
  <c r="MF31" i="9"/>
  <c r="ME31" i="9"/>
  <c r="MD31" i="9"/>
  <c r="MC31" i="9"/>
  <c r="MB31" i="9"/>
  <c r="MA31" i="9"/>
  <c r="LZ31" i="9"/>
  <c r="LY31" i="9"/>
  <c r="LX31" i="9"/>
  <c r="LW31" i="9"/>
  <c r="LV31" i="9"/>
  <c r="LU31" i="9"/>
  <c r="LT31" i="9"/>
  <c r="LS31" i="9"/>
  <c r="LR31" i="9"/>
  <c r="LQ31" i="9"/>
  <c r="LP31" i="9"/>
  <c r="LO31" i="9"/>
  <c r="LN31" i="9"/>
  <c r="LM31" i="9"/>
  <c r="LL31" i="9"/>
  <c r="LK31" i="9"/>
  <c r="LJ31" i="9"/>
  <c r="LI31" i="9"/>
  <c r="LH31" i="9"/>
  <c r="LG31" i="9"/>
  <c r="LF31" i="9"/>
  <c r="LE31" i="9"/>
  <c r="LD31" i="9"/>
  <c r="LC31" i="9"/>
  <c r="LB31" i="9"/>
  <c r="LA31" i="9"/>
  <c r="KZ31" i="9"/>
  <c r="KY31" i="9"/>
  <c r="KX31" i="9"/>
  <c r="KW31" i="9"/>
  <c r="KV31" i="9"/>
  <c r="KU31" i="9"/>
  <c r="KT31" i="9"/>
  <c r="KS31" i="9"/>
  <c r="KR31" i="9"/>
  <c r="KQ31" i="9"/>
  <c r="KP31" i="9"/>
  <c r="KO31" i="9"/>
  <c r="KN31" i="9"/>
  <c r="KM31" i="9"/>
  <c r="KL31" i="9"/>
  <c r="KK31" i="9"/>
  <c r="KJ31" i="9"/>
  <c r="KI31" i="9"/>
  <c r="KH31" i="9"/>
  <c r="KG31" i="9"/>
  <c r="KF31" i="9"/>
  <c r="KE31" i="9"/>
  <c r="KD31" i="9"/>
  <c r="KC31" i="9"/>
  <c r="KB31" i="9"/>
  <c r="KA31" i="9"/>
  <c r="JZ31" i="9"/>
  <c r="JY31" i="9"/>
  <c r="JX31" i="9"/>
  <c r="JW31" i="9"/>
  <c r="JV31" i="9"/>
  <c r="JU31" i="9"/>
  <c r="JT31" i="9"/>
  <c r="JS31" i="9"/>
  <c r="JR31" i="9"/>
  <c r="JQ31" i="9"/>
  <c r="JP31" i="9"/>
  <c r="JO31" i="9"/>
  <c r="JN31" i="9"/>
  <c r="JM31" i="9"/>
  <c r="JL31" i="9"/>
  <c r="JK31" i="9"/>
  <c r="JJ31" i="9"/>
  <c r="JI31" i="9"/>
  <c r="JH31" i="9"/>
  <c r="JG31" i="9"/>
  <c r="JF31" i="9"/>
  <c r="JE31" i="9"/>
  <c r="JD31" i="9"/>
  <c r="JC31" i="9"/>
  <c r="JB31" i="9"/>
  <c r="JA31" i="9"/>
  <c r="IZ31" i="9"/>
  <c r="IY31" i="9"/>
  <c r="IX31" i="9"/>
  <c r="IW31" i="9"/>
  <c r="IV31" i="9"/>
  <c r="IU31" i="9"/>
  <c r="IT31" i="9"/>
  <c r="IS31" i="9"/>
  <c r="IR31" i="9"/>
  <c r="IQ31" i="9"/>
  <c r="IP31" i="9"/>
  <c r="IO31" i="9"/>
  <c r="IN31" i="9"/>
  <c r="IM31" i="9"/>
  <c r="IL31" i="9"/>
  <c r="IK31" i="9"/>
  <c r="IJ31" i="9"/>
  <c r="II31" i="9"/>
  <c r="IH31" i="9"/>
  <c r="IG31" i="9"/>
  <c r="IF31" i="9"/>
  <c r="IE31" i="9"/>
  <c r="ID31" i="9"/>
  <c r="IC31" i="9"/>
  <c r="IB31" i="9"/>
  <c r="IA31" i="9"/>
  <c r="HZ31" i="9"/>
  <c r="HY31" i="9"/>
  <c r="HX31" i="9"/>
  <c r="HW31" i="9"/>
  <c r="HV31" i="9"/>
  <c r="HU31" i="9"/>
  <c r="HT31" i="9"/>
  <c r="HS31" i="9"/>
  <c r="HR31" i="9"/>
  <c r="HQ31" i="9"/>
  <c r="HP31" i="9"/>
  <c r="HO31" i="9"/>
  <c r="HN31" i="9"/>
  <c r="HM31" i="9"/>
  <c r="HL31" i="9"/>
  <c r="HK31" i="9"/>
  <c r="HJ31" i="9"/>
  <c r="HI31" i="9"/>
  <c r="HH31" i="9"/>
  <c r="HG31" i="9"/>
  <c r="HF31" i="9"/>
  <c r="HE31" i="9"/>
  <c r="HD31" i="9"/>
  <c r="HC31" i="9"/>
  <c r="HB31" i="9"/>
  <c r="HA31" i="9"/>
  <c r="GZ31" i="9"/>
  <c r="GY31" i="9"/>
  <c r="GX31" i="9"/>
  <c r="GW31" i="9"/>
  <c r="GV31" i="9"/>
  <c r="GU31" i="9"/>
  <c r="GT31" i="9"/>
  <c r="GS31" i="9"/>
  <c r="GR31" i="9"/>
  <c r="GQ31" i="9"/>
  <c r="GP31" i="9"/>
  <c r="GO31" i="9"/>
  <c r="GN31" i="9"/>
  <c r="GM31" i="9"/>
  <c r="GL31" i="9"/>
  <c r="GK31" i="9"/>
  <c r="GJ31" i="9"/>
  <c r="GI31" i="9"/>
  <c r="GH31" i="9"/>
  <c r="GG31" i="9"/>
  <c r="GF31" i="9"/>
  <c r="GE31" i="9"/>
  <c r="GD31" i="9"/>
  <c r="GC31" i="9"/>
  <c r="GB31" i="9"/>
  <c r="GA31" i="9"/>
  <c r="FZ31" i="9"/>
  <c r="FY31" i="9"/>
  <c r="FX31" i="9"/>
  <c r="FW31" i="9"/>
  <c r="FV31" i="9"/>
  <c r="FU31" i="9"/>
  <c r="FT31" i="9"/>
  <c r="FS31" i="9"/>
  <c r="FR31" i="9"/>
  <c r="FQ31" i="9"/>
  <c r="FP31" i="9"/>
  <c r="FO31" i="9"/>
  <c r="FN31" i="9"/>
  <c r="FM31" i="9"/>
  <c r="FL31" i="9"/>
  <c r="FK31" i="9"/>
  <c r="FJ31" i="9"/>
  <c r="FI31" i="9"/>
  <c r="FH31" i="9"/>
  <c r="FG31" i="9"/>
  <c r="FF31" i="9"/>
  <c r="FE31" i="9"/>
  <c r="FD31" i="9"/>
  <c r="FC31" i="9"/>
  <c r="FB31" i="9"/>
  <c r="FA31" i="9"/>
  <c r="EZ31" i="9"/>
  <c r="EY31" i="9"/>
  <c r="EX31" i="9"/>
  <c r="EW31" i="9"/>
  <c r="EV31" i="9"/>
  <c r="EU31" i="9"/>
  <c r="ET31" i="9"/>
  <c r="ES31" i="9"/>
  <c r="ER31" i="9"/>
  <c r="EQ31" i="9"/>
  <c r="EP31" i="9"/>
  <c r="EO31" i="9"/>
  <c r="EN31" i="9"/>
  <c r="EM31" i="9"/>
  <c r="EL31" i="9"/>
  <c r="EK31" i="9"/>
  <c r="EJ31" i="9"/>
  <c r="EI31" i="9"/>
  <c r="EH31" i="9"/>
  <c r="EG31" i="9"/>
  <c r="EF31" i="9"/>
  <c r="EE31" i="9"/>
  <c r="ED31" i="9"/>
  <c r="EC31" i="9"/>
  <c r="EB31" i="9"/>
  <c r="EA31" i="9"/>
  <c r="DZ31" i="9"/>
  <c r="DY31" i="9"/>
  <c r="DX31" i="9"/>
  <c r="DW31" i="9"/>
  <c r="DV31" i="9"/>
  <c r="DU31" i="9"/>
  <c r="DT31" i="9"/>
  <c r="DS31" i="9"/>
  <c r="DR31" i="9"/>
  <c r="DQ31" i="9"/>
  <c r="DP31" i="9"/>
  <c r="DO31" i="9"/>
  <c r="DN31" i="9"/>
  <c r="DM31" i="9"/>
  <c r="DL31" i="9"/>
  <c r="DK31" i="9"/>
  <c r="DJ31" i="9"/>
  <c r="DI31" i="9"/>
  <c r="DH31" i="9"/>
  <c r="DG31" i="9"/>
  <c r="DF31" i="9"/>
  <c r="DE31" i="9"/>
  <c r="DD31" i="9"/>
  <c r="DC31" i="9"/>
  <c r="DB31" i="9"/>
  <c r="DA31" i="9"/>
  <c r="CZ31" i="9"/>
  <c r="CY31" i="9"/>
  <c r="CX31" i="9"/>
  <c r="CW31" i="9"/>
  <c r="CV31" i="9"/>
  <c r="CU31" i="9"/>
  <c r="CT31" i="9"/>
  <c r="CS31" i="9"/>
  <c r="CR31" i="9"/>
  <c r="CQ31" i="9"/>
  <c r="CP31" i="9"/>
  <c r="CO31" i="9"/>
  <c r="CN31" i="9"/>
  <c r="CM31" i="9"/>
  <c r="CL31" i="9"/>
  <c r="CK31" i="9"/>
  <c r="CJ31" i="9"/>
  <c r="CI31" i="9"/>
  <c r="CH31" i="9"/>
  <c r="CG31" i="9"/>
  <c r="CF31" i="9"/>
  <c r="CE31" i="9"/>
  <c r="CD31" i="9"/>
  <c r="CC31" i="9"/>
  <c r="CB31" i="9"/>
  <c r="CA31" i="9"/>
  <c r="BZ31" i="9"/>
  <c r="BY31" i="9"/>
  <c r="BX31" i="9"/>
  <c r="BW31" i="9"/>
  <c r="BV31" i="9"/>
  <c r="BU31" i="9"/>
  <c r="BT31" i="9"/>
  <c r="BS31" i="9"/>
  <c r="BR31" i="9"/>
  <c r="BQ31" i="9"/>
  <c r="BP31" i="9"/>
  <c r="BO31" i="9"/>
  <c r="BN31" i="9"/>
  <c r="BM31" i="9"/>
  <c r="BL31" i="9"/>
  <c r="BK31" i="9"/>
  <c r="BJ31" i="9"/>
  <c r="BI31" i="9"/>
  <c r="BH31" i="9"/>
  <c r="BG31" i="9"/>
  <c r="BF31" i="9"/>
  <c r="BE31" i="9"/>
  <c r="BD31" i="9"/>
  <c r="BC31" i="9"/>
  <c r="BB31" i="9"/>
  <c r="BA31" i="9"/>
  <c r="AZ31" i="9"/>
  <c r="AY31" i="9"/>
  <c r="AX31" i="9"/>
  <c r="AW31" i="9"/>
  <c r="AV31" i="9"/>
  <c r="AU31" i="9"/>
  <c r="AT31" i="9"/>
  <c r="AS31" i="9"/>
  <c r="AR31" i="9"/>
  <c r="AQ31" i="9"/>
  <c r="AP31" i="9"/>
  <c r="AO31" i="9"/>
  <c r="AN31" i="9"/>
  <c r="AM31" i="9"/>
  <c r="AL31" i="9"/>
  <c r="AK31" i="9"/>
  <c r="AJ31" i="9"/>
  <c r="AI31" i="9"/>
  <c r="AH31" i="9"/>
  <c r="AG31" i="9"/>
  <c r="AF31" i="9"/>
  <c r="AE31" i="9"/>
  <c r="AD31" i="9"/>
  <c r="AC31" i="9"/>
  <c r="AB31" i="9"/>
  <c r="AA31" i="9"/>
  <c r="Z31" i="9"/>
  <c r="Y31" i="9"/>
  <c r="X31" i="9"/>
  <c r="W31" i="9"/>
  <c r="V31" i="9"/>
  <c r="U31" i="9"/>
  <c r="T31" i="9"/>
  <c r="S31" i="9"/>
  <c r="R31" i="9"/>
  <c r="Q31" i="9"/>
  <c r="P31" i="9"/>
  <c r="O31" i="9"/>
  <c r="N31" i="9"/>
  <c r="M31" i="9"/>
  <c r="L31" i="9"/>
  <c r="K31" i="9"/>
  <c r="J31" i="9"/>
  <c r="I31" i="9"/>
  <c r="H31" i="9"/>
  <c r="G31" i="9"/>
  <c r="F31" i="9"/>
  <c r="E31" i="9"/>
  <c r="D31" i="9"/>
  <c r="C31" i="9"/>
  <c r="B31" i="9"/>
  <c r="UB30" i="9"/>
  <c r="UA30" i="9"/>
  <c r="TZ30" i="9"/>
  <c r="TY30" i="9"/>
  <c r="TX30" i="9"/>
  <c r="TW30" i="9"/>
  <c r="TV30" i="9"/>
  <c r="TU30" i="9"/>
  <c r="TT30" i="9"/>
  <c r="TS30" i="9"/>
  <c r="TR30" i="9"/>
  <c r="TQ30" i="9"/>
  <c r="TP30" i="9"/>
  <c r="TO30" i="9"/>
  <c r="TN30" i="9"/>
  <c r="TM30" i="9"/>
  <c r="TL30" i="9"/>
  <c r="TK30" i="9"/>
  <c r="TJ30" i="9"/>
  <c r="TI30" i="9"/>
  <c r="TH30" i="9"/>
  <c r="TG30" i="9"/>
  <c r="TF30" i="9"/>
  <c r="TE30" i="9"/>
  <c r="TD30" i="9"/>
  <c r="TC30" i="9"/>
  <c r="TB30" i="9"/>
  <c r="TA30" i="9"/>
  <c r="SZ30" i="9"/>
  <c r="SY30" i="9"/>
  <c r="SX30" i="9"/>
  <c r="SW30" i="9"/>
  <c r="SV30" i="9"/>
  <c r="SU30" i="9"/>
  <c r="ST30" i="9"/>
  <c r="SS30" i="9"/>
  <c r="SR30" i="9"/>
  <c r="SQ30" i="9"/>
  <c r="SP30" i="9"/>
  <c r="SO30" i="9"/>
  <c r="SN30" i="9"/>
  <c r="SM30" i="9"/>
  <c r="SL30" i="9"/>
  <c r="SK30" i="9"/>
  <c r="SJ30" i="9"/>
  <c r="SI30" i="9"/>
  <c r="SH30" i="9"/>
  <c r="SG30" i="9"/>
  <c r="SF30" i="9"/>
  <c r="SE30" i="9"/>
  <c r="SD30" i="9"/>
  <c r="SC30" i="9"/>
  <c r="SB30" i="9"/>
  <c r="SA30" i="9"/>
  <c r="RZ30" i="9"/>
  <c r="RY30" i="9"/>
  <c r="RX30" i="9"/>
  <c r="RW30" i="9"/>
  <c r="RV30" i="9"/>
  <c r="RU30" i="9"/>
  <c r="RT30" i="9"/>
  <c r="RS30" i="9"/>
  <c r="RR30" i="9"/>
  <c r="RQ30" i="9"/>
  <c r="RP30" i="9"/>
  <c r="RO30" i="9"/>
  <c r="RN30" i="9"/>
  <c r="RM30" i="9"/>
  <c r="RL30" i="9"/>
  <c r="RK30" i="9"/>
  <c r="RJ30" i="9"/>
  <c r="RI30" i="9"/>
  <c r="RH30" i="9"/>
  <c r="RG30" i="9"/>
  <c r="RF30" i="9"/>
  <c r="RE30" i="9"/>
  <c r="RD30" i="9"/>
  <c r="RC30" i="9"/>
  <c r="RB30" i="9"/>
  <c r="RA30" i="9"/>
  <c r="QZ30" i="9"/>
  <c r="QY30" i="9"/>
  <c r="QX30" i="9"/>
  <c r="QW30" i="9"/>
  <c r="QV30" i="9"/>
  <c r="QU30" i="9"/>
  <c r="QT30" i="9"/>
  <c r="QS30" i="9"/>
  <c r="QR30" i="9"/>
  <c r="QQ30" i="9"/>
  <c r="QP30" i="9"/>
  <c r="QO30" i="9"/>
  <c r="QN30" i="9"/>
  <c r="QM30" i="9"/>
  <c r="QL30" i="9"/>
  <c r="QK30" i="9"/>
  <c r="QJ30" i="9"/>
  <c r="QI30" i="9"/>
  <c r="QH30" i="9"/>
  <c r="QG30" i="9"/>
  <c r="QF30" i="9"/>
  <c r="QE30" i="9"/>
  <c r="QD30" i="9"/>
  <c r="QC30" i="9"/>
  <c r="QB30" i="9"/>
  <c r="QA30" i="9"/>
  <c r="PZ30" i="9"/>
  <c r="PY30" i="9"/>
  <c r="PX30" i="9"/>
  <c r="PW30" i="9"/>
  <c r="PV30" i="9"/>
  <c r="PU30" i="9"/>
  <c r="PT30" i="9"/>
  <c r="PS30" i="9"/>
  <c r="PR30" i="9"/>
  <c r="PQ30" i="9"/>
  <c r="PP30" i="9"/>
  <c r="PO30" i="9"/>
  <c r="PN30" i="9"/>
  <c r="PM30" i="9"/>
  <c r="PL30" i="9"/>
  <c r="PK30" i="9"/>
  <c r="PJ30" i="9"/>
  <c r="PI30" i="9"/>
  <c r="PH30" i="9"/>
  <c r="PG30" i="9"/>
  <c r="PF30" i="9"/>
  <c r="PE30" i="9"/>
  <c r="PD30" i="9"/>
  <c r="PC30" i="9"/>
  <c r="PB30" i="9"/>
  <c r="PA30" i="9"/>
  <c r="OZ30" i="9"/>
  <c r="OY30" i="9"/>
  <c r="OX30" i="9"/>
  <c r="OW30" i="9"/>
  <c r="OV30" i="9"/>
  <c r="OU30" i="9"/>
  <c r="OT30" i="9"/>
  <c r="OS30" i="9"/>
  <c r="OR30" i="9"/>
  <c r="OQ30" i="9"/>
  <c r="OP30" i="9"/>
  <c r="OO30" i="9"/>
  <c r="ON30" i="9"/>
  <c r="OM30" i="9"/>
  <c r="OL30" i="9"/>
  <c r="OK30" i="9"/>
  <c r="OJ30" i="9"/>
  <c r="OI30" i="9"/>
  <c r="OH30" i="9"/>
  <c r="OG30" i="9"/>
  <c r="OF30" i="9"/>
  <c r="OE30" i="9"/>
  <c r="OD30" i="9"/>
  <c r="OC30" i="9"/>
  <c r="OB30" i="9"/>
  <c r="OA30" i="9"/>
  <c r="NZ30" i="9"/>
  <c r="NY30" i="9"/>
  <c r="NX30" i="9"/>
  <c r="NW30" i="9"/>
  <c r="NV30" i="9"/>
  <c r="NU30" i="9"/>
  <c r="NT30" i="9"/>
  <c r="NS30" i="9"/>
  <c r="NR30" i="9"/>
  <c r="NQ30" i="9"/>
  <c r="NP30" i="9"/>
  <c r="NO30" i="9"/>
  <c r="NN30" i="9"/>
  <c r="NM30" i="9"/>
  <c r="NL30" i="9"/>
  <c r="NK30" i="9"/>
  <c r="NJ30" i="9"/>
  <c r="NI30" i="9"/>
  <c r="NH30" i="9"/>
  <c r="NG30" i="9"/>
  <c r="NF30" i="9"/>
  <c r="NE30" i="9"/>
  <c r="ND30" i="9"/>
  <c r="NC30" i="9"/>
  <c r="NB30" i="9"/>
  <c r="NA30" i="9"/>
  <c r="MZ30" i="9"/>
  <c r="MY30" i="9"/>
  <c r="MX30" i="9"/>
  <c r="MW30" i="9"/>
  <c r="MV30" i="9"/>
  <c r="MU30" i="9"/>
  <c r="MT30" i="9"/>
  <c r="MS30" i="9"/>
  <c r="MR30" i="9"/>
  <c r="MQ30" i="9"/>
  <c r="MP30" i="9"/>
  <c r="MO30" i="9"/>
  <c r="MN30" i="9"/>
  <c r="MM30" i="9"/>
  <c r="ML30" i="9"/>
  <c r="MK30" i="9"/>
  <c r="MJ30" i="9"/>
  <c r="MI30" i="9"/>
  <c r="MH30" i="9"/>
  <c r="MG30" i="9"/>
  <c r="MF30" i="9"/>
  <c r="ME30" i="9"/>
  <c r="MD30" i="9"/>
  <c r="MC30" i="9"/>
  <c r="MB30" i="9"/>
  <c r="MA30" i="9"/>
  <c r="LZ30" i="9"/>
  <c r="LY30" i="9"/>
  <c r="LX30" i="9"/>
  <c r="LW30" i="9"/>
  <c r="LV30" i="9"/>
  <c r="LU30" i="9"/>
  <c r="LT30" i="9"/>
  <c r="LS30" i="9"/>
  <c r="LR30" i="9"/>
  <c r="LQ30" i="9"/>
  <c r="LP30" i="9"/>
  <c r="LO30" i="9"/>
  <c r="LN30" i="9"/>
  <c r="LM30" i="9"/>
  <c r="LL30" i="9"/>
  <c r="LK30" i="9"/>
  <c r="LJ30" i="9"/>
  <c r="LI30" i="9"/>
  <c r="LH30" i="9"/>
  <c r="LG30" i="9"/>
  <c r="LF30" i="9"/>
  <c r="LE30" i="9"/>
  <c r="LD30" i="9"/>
  <c r="LC30" i="9"/>
  <c r="LB30" i="9"/>
  <c r="LA30" i="9"/>
  <c r="KZ30" i="9"/>
  <c r="KY30" i="9"/>
  <c r="KX30" i="9"/>
  <c r="KW30" i="9"/>
  <c r="KV30" i="9"/>
  <c r="KU30" i="9"/>
  <c r="KT30" i="9"/>
  <c r="KS30" i="9"/>
  <c r="KR30" i="9"/>
  <c r="KQ30" i="9"/>
  <c r="KP30" i="9"/>
  <c r="KO30" i="9"/>
  <c r="KN30" i="9"/>
  <c r="KM30" i="9"/>
  <c r="KL30" i="9"/>
  <c r="KK30" i="9"/>
  <c r="KJ30" i="9"/>
  <c r="KI30" i="9"/>
  <c r="KH30" i="9"/>
  <c r="KG30" i="9"/>
  <c r="KF30" i="9"/>
  <c r="KE30" i="9"/>
  <c r="KD30" i="9"/>
  <c r="KC30" i="9"/>
  <c r="KB30" i="9"/>
  <c r="KA30" i="9"/>
  <c r="JZ30" i="9"/>
  <c r="JY30" i="9"/>
  <c r="JX30" i="9"/>
  <c r="JW30" i="9"/>
  <c r="JV30" i="9"/>
  <c r="JU30" i="9"/>
  <c r="JT30" i="9"/>
  <c r="JS30" i="9"/>
  <c r="JR30" i="9"/>
  <c r="JQ30" i="9"/>
  <c r="JP30" i="9"/>
  <c r="JO30" i="9"/>
  <c r="JN30" i="9"/>
  <c r="JM30" i="9"/>
  <c r="JL30" i="9"/>
  <c r="JK30" i="9"/>
  <c r="JJ30" i="9"/>
  <c r="JI30" i="9"/>
  <c r="JH30" i="9"/>
  <c r="JG30" i="9"/>
  <c r="JF30" i="9"/>
  <c r="JE30" i="9"/>
  <c r="JD30" i="9"/>
  <c r="JC30" i="9"/>
  <c r="JB30" i="9"/>
  <c r="JA30" i="9"/>
  <c r="IZ30" i="9"/>
  <c r="IY30" i="9"/>
  <c r="IX30" i="9"/>
  <c r="IW30" i="9"/>
  <c r="IV30" i="9"/>
  <c r="IU30" i="9"/>
  <c r="IT30" i="9"/>
  <c r="IS30" i="9"/>
  <c r="IR30" i="9"/>
  <c r="IQ30" i="9"/>
  <c r="IP30" i="9"/>
  <c r="IO30" i="9"/>
  <c r="IN30" i="9"/>
  <c r="IM30" i="9"/>
  <c r="IL30" i="9"/>
  <c r="IK30" i="9"/>
  <c r="IJ30" i="9"/>
  <c r="II30" i="9"/>
  <c r="IH30" i="9"/>
  <c r="IG30" i="9"/>
  <c r="IF30" i="9"/>
  <c r="IE30" i="9"/>
  <c r="ID30" i="9"/>
  <c r="IC30" i="9"/>
  <c r="IB30" i="9"/>
  <c r="IA30" i="9"/>
  <c r="HZ30" i="9"/>
  <c r="HY30" i="9"/>
  <c r="HX30" i="9"/>
  <c r="HW30" i="9"/>
  <c r="HV30" i="9"/>
  <c r="HU30" i="9"/>
  <c r="HT30" i="9"/>
  <c r="HS30" i="9"/>
  <c r="HR30" i="9"/>
  <c r="HQ30" i="9"/>
  <c r="HP30" i="9"/>
  <c r="HO30" i="9"/>
  <c r="HN30" i="9"/>
  <c r="HM30" i="9"/>
  <c r="HL30" i="9"/>
  <c r="HK30" i="9"/>
  <c r="HJ30" i="9"/>
  <c r="HI30" i="9"/>
  <c r="HH30" i="9"/>
  <c r="HG30" i="9"/>
  <c r="HF30" i="9"/>
  <c r="HE30" i="9"/>
  <c r="HD30" i="9"/>
  <c r="HC30" i="9"/>
  <c r="HB30" i="9"/>
  <c r="HA30" i="9"/>
  <c r="GZ30" i="9"/>
  <c r="GY30" i="9"/>
  <c r="GX30" i="9"/>
  <c r="GW30" i="9"/>
  <c r="GV30" i="9"/>
  <c r="GU30" i="9"/>
  <c r="GT30" i="9"/>
  <c r="GS30" i="9"/>
  <c r="GR30" i="9"/>
  <c r="GQ30" i="9"/>
  <c r="GP30" i="9"/>
  <c r="GO30" i="9"/>
  <c r="GN30" i="9"/>
  <c r="GM30" i="9"/>
  <c r="GL30" i="9"/>
  <c r="GK30" i="9"/>
  <c r="GJ30" i="9"/>
  <c r="GI30" i="9"/>
  <c r="GH30" i="9"/>
  <c r="GG30" i="9"/>
  <c r="GF30" i="9"/>
  <c r="GE30" i="9"/>
  <c r="GD30" i="9"/>
  <c r="GC30" i="9"/>
  <c r="GB30" i="9"/>
  <c r="GA30" i="9"/>
  <c r="FZ30" i="9"/>
  <c r="FY30" i="9"/>
  <c r="FX30" i="9"/>
  <c r="FW30" i="9"/>
  <c r="FV30" i="9"/>
  <c r="FU30" i="9"/>
  <c r="FT30" i="9"/>
  <c r="FS30" i="9"/>
  <c r="FR30" i="9"/>
  <c r="FQ30" i="9"/>
  <c r="FP30" i="9"/>
  <c r="FO30" i="9"/>
  <c r="FN30" i="9"/>
  <c r="FM30" i="9"/>
  <c r="FL30" i="9"/>
  <c r="FK30" i="9"/>
  <c r="FJ30" i="9"/>
  <c r="FI30" i="9"/>
  <c r="FH30" i="9"/>
  <c r="FG30" i="9"/>
  <c r="FF30" i="9"/>
  <c r="FE30" i="9"/>
  <c r="FD30" i="9"/>
  <c r="FC30" i="9"/>
  <c r="FB30" i="9"/>
  <c r="FA30" i="9"/>
  <c r="EZ30" i="9"/>
  <c r="EY30" i="9"/>
  <c r="EX30" i="9"/>
  <c r="EW30" i="9"/>
  <c r="EV30" i="9"/>
  <c r="EU30" i="9"/>
  <c r="ET30" i="9"/>
  <c r="ES30" i="9"/>
  <c r="ER30" i="9"/>
  <c r="EQ30" i="9"/>
  <c r="EP30" i="9"/>
  <c r="EO30" i="9"/>
  <c r="EN30" i="9"/>
  <c r="EM30" i="9"/>
  <c r="EL30" i="9"/>
  <c r="EK30" i="9"/>
  <c r="EJ30" i="9"/>
  <c r="EI30" i="9"/>
  <c r="EH30" i="9"/>
  <c r="EG30" i="9"/>
  <c r="EF30" i="9"/>
  <c r="EE30" i="9"/>
  <c r="ED30" i="9"/>
  <c r="EC30" i="9"/>
  <c r="EB30" i="9"/>
  <c r="EA30" i="9"/>
  <c r="DZ30" i="9"/>
  <c r="DY30" i="9"/>
  <c r="DX30" i="9"/>
  <c r="DW30" i="9"/>
  <c r="DV30" i="9"/>
  <c r="DU30" i="9"/>
  <c r="DT30" i="9"/>
  <c r="DS30" i="9"/>
  <c r="DR30" i="9"/>
  <c r="DQ30" i="9"/>
  <c r="DP30" i="9"/>
  <c r="DO30" i="9"/>
  <c r="DN30" i="9"/>
  <c r="DM30" i="9"/>
  <c r="DL30" i="9"/>
  <c r="DK30" i="9"/>
  <c r="DJ30" i="9"/>
  <c r="DI30" i="9"/>
  <c r="DH30" i="9"/>
  <c r="DG30" i="9"/>
  <c r="DF30" i="9"/>
  <c r="DE30" i="9"/>
  <c r="DD30" i="9"/>
  <c r="DC30" i="9"/>
  <c r="DB30" i="9"/>
  <c r="DA30" i="9"/>
  <c r="CZ30" i="9"/>
  <c r="CY30" i="9"/>
  <c r="CX30" i="9"/>
  <c r="CW30" i="9"/>
  <c r="CV30" i="9"/>
  <c r="CU30" i="9"/>
  <c r="CT30" i="9"/>
  <c r="CS30" i="9"/>
  <c r="CR30" i="9"/>
  <c r="CQ30" i="9"/>
  <c r="CP30" i="9"/>
  <c r="CO30" i="9"/>
  <c r="CN30" i="9"/>
  <c r="CM30" i="9"/>
  <c r="CL30" i="9"/>
  <c r="CK30" i="9"/>
  <c r="CJ30" i="9"/>
  <c r="CI30" i="9"/>
  <c r="CH30" i="9"/>
  <c r="CG30" i="9"/>
  <c r="CF30" i="9"/>
  <c r="CE30" i="9"/>
  <c r="CD30" i="9"/>
  <c r="CC30" i="9"/>
  <c r="CB30" i="9"/>
  <c r="CA30" i="9"/>
  <c r="BZ30" i="9"/>
  <c r="BY30" i="9"/>
  <c r="BX30" i="9"/>
  <c r="BW30" i="9"/>
  <c r="BV30" i="9"/>
  <c r="BU30" i="9"/>
  <c r="BT30" i="9"/>
  <c r="BS30" i="9"/>
  <c r="BR30" i="9"/>
  <c r="BQ30" i="9"/>
  <c r="BP30" i="9"/>
  <c r="BO30" i="9"/>
  <c r="BN30" i="9"/>
  <c r="BM30" i="9"/>
  <c r="BL30" i="9"/>
  <c r="BK30" i="9"/>
  <c r="BJ30" i="9"/>
  <c r="BI30" i="9"/>
  <c r="BH30" i="9"/>
  <c r="BG30" i="9"/>
  <c r="BF30" i="9"/>
  <c r="BE30" i="9"/>
  <c r="BD30" i="9"/>
  <c r="BC30" i="9"/>
  <c r="BB30" i="9"/>
  <c r="BA30" i="9"/>
  <c r="AZ30" i="9"/>
  <c r="AY30" i="9"/>
  <c r="AX30" i="9"/>
  <c r="AW30" i="9"/>
  <c r="AV30" i="9"/>
  <c r="AU30" i="9"/>
  <c r="AT30" i="9"/>
  <c r="AS30" i="9"/>
  <c r="AR30" i="9"/>
  <c r="AQ30" i="9"/>
  <c r="AP30" i="9"/>
  <c r="AO30" i="9"/>
  <c r="AN30" i="9"/>
  <c r="AM30" i="9"/>
  <c r="AL30" i="9"/>
  <c r="AK30" i="9"/>
  <c r="AJ30" i="9"/>
  <c r="AI30" i="9"/>
  <c r="AH30" i="9"/>
  <c r="AG30" i="9"/>
  <c r="AF30" i="9"/>
  <c r="AE30" i="9"/>
  <c r="AD30" i="9"/>
  <c r="AC30" i="9"/>
  <c r="AB30" i="9"/>
  <c r="AA30" i="9"/>
  <c r="Z30" i="9"/>
  <c r="Y30" i="9"/>
  <c r="X30" i="9"/>
  <c r="W30" i="9"/>
  <c r="V30" i="9"/>
  <c r="U30" i="9"/>
  <c r="T30" i="9"/>
  <c r="S30" i="9"/>
  <c r="R30" i="9"/>
  <c r="Q30" i="9"/>
  <c r="P30" i="9"/>
  <c r="O30" i="9"/>
  <c r="N30" i="9"/>
  <c r="M30" i="9"/>
  <c r="L30" i="9"/>
  <c r="K30" i="9"/>
  <c r="J30" i="9"/>
  <c r="I30" i="9"/>
  <c r="H30" i="9"/>
  <c r="G30" i="9"/>
  <c r="F30" i="9"/>
  <c r="E30" i="9"/>
  <c r="D30" i="9"/>
  <c r="C30" i="9"/>
  <c r="B30" i="9"/>
  <c r="UB29" i="9"/>
  <c r="UA29" i="9"/>
  <c r="TZ29" i="9"/>
  <c r="TY29" i="9"/>
  <c r="TX29" i="9"/>
  <c r="TW29" i="9"/>
  <c r="TV29" i="9"/>
  <c r="TU29" i="9"/>
  <c r="TT29" i="9"/>
  <c r="TS29" i="9"/>
  <c r="TR29" i="9"/>
  <c r="TQ29" i="9"/>
  <c r="TP29" i="9"/>
  <c r="TO29" i="9"/>
  <c r="TN29" i="9"/>
  <c r="TM29" i="9"/>
  <c r="TL29" i="9"/>
  <c r="TK29" i="9"/>
  <c r="TJ29" i="9"/>
  <c r="TI29" i="9"/>
  <c r="TH29" i="9"/>
  <c r="TG29" i="9"/>
  <c r="TF29" i="9"/>
  <c r="TE29" i="9"/>
  <c r="TD29" i="9"/>
  <c r="TC29" i="9"/>
  <c r="TB29" i="9"/>
  <c r="TA29" i="9"/>
  <c r="SZ29" i="9"/>
  <c r="SY29" i="9"/>
  <c r="SX29" i="9"/>
  <c r="SW29" i="9"/>
  <c r="SV29" i="9"/>
  <c r="SU29" i="9"/>
  <c r="ST29" i="9"/>
  <c r="SS29" i="9"/>
  <c r="SR29" i="9"/>
  <c r="SQ29" i="9"/>
  <c r="SP29" i="9"/>
  <c r="SO29" i="9"/>
  <c r="SN29" i="9"/>
  <c r="SM29" i="9"/>
  <c r="SL29" i="9"/>
  <c r="SK29" i="9"/>
  <c r="SJ29" i="9"/>
  <c r="SI29" i="9"/>
  <c r="SH29" i="9"/>
  <c r="SG29" i="9"/>
  <c r="SF29" i="9"/>
  <c r="SE29" i="9"/>
  <c r="SD29" i="9"/>
  <c r="SC29" i="9"/>
  <c r="SB29" i="9"/>
  <c r="SA29" i="9"/>
  <c r="RZ29" i="9"/>
  <c r="RY29" i="9"/>
  <c r="RX29" i="9"/>
  <c r="RW29" i="9"/>
  <c r="RV29" i="9"/>
  <c r="RU29" i="9"/>
  <c r="RT29" i="9"/>
  <c r="RS29" i="9"/>
  <c r="RR29" i="9"/>
  <c r="RQ29" i="9"/>
  <c r="RP29" i="9"/>
  <c r="RO29" i="9"/>
  <c r="RN29" i="9"/>
  <c r="RM29" i="9"/>
  <c r="RL29" i="9"/>
  <c r="RK29" i="9"/>
  <c r="RJ29" i="9"/>
  <c r="RI29" i="9"/>
  <c r="RH29" i="9"/>
  <c r="RG29" i="9"/>
  <c r="RF29" i="9"/>
  <c r="RE29" i="9"/>
  <c r="RD29" i="9"/>
  <c r="RC29" i="9"/>
  <c r="RB29" i="9"/>
  <c r="RA29" i="9"/>
  <c r="QZ29" i="9"/>
  <c r="QY29" i="9"/>
  <c r="QX29" i="9"/>
  <c r="QW29" i="9"/>
  <c r="QV29" i="9"/>
  <c r="QU29" i="9"/>
  <c r="QT29" i="9"/>
  <c r="QS29" i="9"/>
  <c r="QR29" i="9"/>
  <c r="QQ29" i="9"/>
  <c r="QP29" i="9"/>
  <c r="QO29" i="9"/>
  <c r="QN29" i="9"/>
  <c r="QM29" i="9"/>
  <c r="QL29" i="9"/>
  <c r="QK29" i="9"/>
  <c r="QJ29" i="9"/>
  <c r="QI29" i="9"/>
  <c r="QH29" i="9"/>
  <c r="QG29" i="9"/>
  <c r="QF29" i="9"/>
  <c r="QE29" i="9"/>
  <c r="QD29" i="9"/>
  <c r="QC29" i="9"/>
  <c r="QB29" i="9"/>
  <c r="QA29" i="9"/>
  <c r="PZ29" i="9"/>
  <c r="PY29" i="9"/>
  <c r="PX29" i="9"/>
  <c r="PW29" i="9"/>
  <c r="PV29" i="9"/>
  <c r="PU29" i="9"/>
  <c r="PT29" i="9"/>
  <c r="PS29" i="9"/>
  <c r="PR29" i="9"/>
  <c r="PQ29" i="9"/>
  <c r="PP29" i="9"/>
  <c r="PO29" i="9"/>
  <c r="PN29" i="9"/>
  <c r="PM29" i="9"/>
  <c r="PL29" i="9"/>
  <c r="PK29" i="9"/>
  <c r="PJ29" i="9"/>
  <c r="PI29" i="9"/>
  <c r="PH29" i="9"/>
  <c r="PG29" i="9"/>
  <c r="PF29" i="9"/>
  <c r="PE29" i="9"/>
  <c r="PD29" i="9"/>
  <c r="PC29" i="9"/>
  <c r="PB29" i="9"/>
  <c r="PA29" i="9"/>
  <c r="OZ29" i="9"/>
  <c r="OY29" i="9"/>
  <c r="OX29" i="9"/>
  <c r="OW29" i="9"/>
  <c r="OV29" i="9"/>
  <c r="OU29" i="9"/>
  <c r="OT29" i="9"/>
  <c r="OS29" i="9"/>
  <c r="OR29" i="9"/>
  <c r="OQ29" i="9"/>
  <c r="OP29" i="9"/>
  <c r="OO29" i="9"/>
  <c r="ON29" i="9"/>
  <c r="OM29" i="9"/>
  <c r="OL29" i="9"/>
  <c r="OK29" i="9"/>
  <c r="OJ29" i="9"/>
  <c r="OI29" i="9"/>
  <c r="OH29" i="9"/>
  <c r="OG29" i="9"/>
  <c r="OF29" i="9"/>
  <c r="OE29" i="9"/>
  <c r="OD29" i="9"/>
  <c r="OC29" i="9"/>
  <c r="OB29" i="9"/>
  <c r="OA29" i="9"/>
  <c r="NZ29" i="9"/>
  <c r="NY29" i="9"/>
  <c r="NX29" i="9"/>
  <c r="NW29" i="9"/>
  <c r="NV29" i="9"/>
  <c r="NU29" i="9"/>
  <c r="NT29" i="9"/>
  <c r="NS29" i="9"/>
  <c r="NR29" i="9"/>
  <c r="NQ29" i="9"/>
  <c r="NP29" i="9"/>
  <c r="NO29" i="9"/>
  <c r="NN29" i="9"/>
  <c r="NM29" i="9"/>
  <c r="NL29" i="9"/>
  <c r="NK29" i="9"/>
  <c r="NJ29" i="9"/>
  <c r="NI29" i="9"/>
  <c r="NH29" i="9"/>
  <c r="NG29" i="9"/>
  <c r="NF29" i="9"/>
  <c r="NE29" i="9"/>
  <c r="ND29" i="9"/>
  <c r="NC29" i="9"/>
  <c r="NB29" i="9"/>
  <c r="NA29" i="9"/>
  <c r="MZ29" i="9"/>
  <c r="MY29" i="9"/>
  <c r="MX29" i="9"/>
  <c r="MW29" i="9"/>
  <c r="MV29" i="9"/>
  <c r="MU29" i="9"/>
  <c r="MT29" i="9"/>
  <c r="MS29" i="9"/>
  <c r="MR29" i="9"/>
  <c r="MQ29" i="9"/>
  <c r="MP29" i="9"/>
  <c r="MO29" i="9"/>
  <c r="MN29" i="9"/>
  <c r="MM29" i="9"/>
  <c r="ML29" i="9"/>
  <c r="MK29" i="9"/>
  <c r="MJ29" i="9"/>
  <c r="MI29" i="9"/>
  <c r="MH29" i="9"/>
  <c r="MG29" i="9"/>
  <c r="MF29" i="9"/>
  <c r="ME29" i="9"/>
  <c r="MD29" i="9"/>
  <c r="MC29" i="9"/>
  <c r="MB29" i="9"/>
  <c r="MA29" i="9"/>
  <c r="LZ29" i="9"/>
  <c r="LY29" i="9"/>
  <c r="LX29" i="9"/>
  <c r="LW29" i="9"/>
  <c r="LV29" i="9"/>
  <c r="LU29" i="9"/>
  <c r="LT29" i="9"/>
  <c r="LS29" i="9"/>
  <c r="LR29" i="9"/>
  <c r="LQ29" i="9"/>
  <c r="LP29" i="9"/>
  <c r="LO29" i="9"/>
  <c r="LN29" i="9"/>
  <c r="LM29" i="9"/>
  <c r="LL29" i="9"/>
  <c r="LK29" i="9"/>
  <c r="LJ29" i="9"/>
  <c r="LI29" i="9"/>
  <c r="LH29" i="9"/>
  <c r="LG29" i="9"/>
  <c r="LF29" i="9"/>
  <c r="LE29" i="9"/>
  <c r="LD29" i="9"/>
  <c r="LC29" i="9"/>
  <c r="LB29" i="9"/>
  <c r="LA29" i="9"/>
  <c r="KZ29" i="9"/>
  <c r="KY29" i="9"/>
  <c r="KX29" i="9"/>
  <c r="KW29" i="9"/>
  <c r="KV29" i="9"/>
  <c r="KU29" i="9"/>
  <c r="KT29" i="9"/>
  <c r="KS29" i="9"/>
  <c r="KR29" i="9"/>
  <c r="KQ29" i="9"/>
  <c r="KP29" i="9"/>
  <c r="KO29" i="9"/>
  <c r="KN29" i="9"/>
  <c r="KM29" i="9"/>
  <c r="KL29" i="9"/>
  <c r="KK29" i="9"/>
  <c r="KJ29" i="9"/>
  <c r="KI29" i="9"/>
  <c r="KH29" i="9"/>
  <c r="KG29" i="9"/>
  <c r="KF29" i="9"/>
  <c r="KE29" i="9"/>
  <c r="KD29" i="9"/>
  <c r="KC29" i="9"/>
  <c r="KB29" i="9"/>
  <c r="KA29" i="9"/>
  <c r="JZ29" i="9"/>
  <c r="JY29" i="9"/>
  <c r="JX29" i="9"/>
  <c r="JW29" i="9"/>
  <c r="JV29" i="9"/>
  <c r="JU29" i="9"/>
  <c r="JT29" i="9"/>
  <c r="JS29" i="9"/>
  <c r="JR29" i="9"/>
  <c r="JQ29" i="9"/>
  <c r="JP29" i="9"/>
  <c r="JO29" i="9"/>
  <c r="JN29" i="9"/>
  <c r="JM29" i="9"/>
  <c r="JL29" i="9"/>
  <c r="JK29" i="9"/>
  <c r="JJ29" i="9"/>
  <c r="JI29" i="9"/>
  <c r="JH29" i="9"/>
  <c r="JG29" i="9"/>
  <c r="JF29" i="9"/>
  <c r="JE29" i="9"/>
  <c r="JD29" i="9"/>
  <c r="JC29" i="9"/>
  <c r="JB29" i="9"/>
  <c r="JA29" i="9"/>
  <c r="IZ29" i="9"/>
  <c r="IY29" i="9"/>
  <c r="IX29" i="9"/>
  <c r="IW29" i="9"/>
  <c r="IV29" i="9"/>
  <c r="IU29" i="9"/>
  <c r="IT29" i="9"/>
  <c r="IS29" i="9"/>
  <c r="IR29" i="9"/>
  <c r="IQ29" i="9"/>
  <c r="IP29" i="9"/>
  <c r="IO29" i="9"/>
  <c r="IN29" i="9"/>
  <c r="IM29" i="9"/>
  <c r="IL29" i="9"/>
  <c r="IK29" i="9"/>
  <c r="IJ29" i="9"/>
  <c r="II29" i="9"/>
  <c r="IH29" i="9"/>
  <c r="IG29" i="9"/>
  <c r="IF29" i="9"/>
  <c r="IE29" i="9"/>
  <c r="ID29" i="9"/>
  <c r="IC29" i="9"/>
  <c r="IB29" i="9"/>
  <c r="IA29" i="9"/>
  <c r="HZ29" i="9"/>
  <c r="HY29" i="9"/>
  <c r="HX29" i="9"/>
  <c r="HW29" i="9"/>
  <c r="HV29" i="9"/>
  <c r="HU29" i="9"/>
  <c r="HT29" i="9"/>
  <c r="HS29" i="9"/>
  <c r="HR29" i="9"/>
  <c r="HQ29" i="9"/>
  <c r="HP29" i="9"/>
  <c r="HO29" i="9"/>
  <c r="HN29" i="9"/>
  <c r="HM29" i="9"/>
  <c r="HL29" i="9"/>
  <c r="HK29" i="9"/>
  <c r="HJ29" i="9"/>
  <c r="HI29" i="9"/>
  <c r="HH29" i="9"/>
  <c r="HG29" i="9"/>
  <c r="HF29" i="9"/>
  <c r="HE29" i="9"/>
  <c r="HD29" i="9"/>
  <c r="HC29" i="9"/>
  <c r="HB29" i="9"/>
  <c r="HA29" i="9"/>
  <c r="GZ29" i="9"/>
  <c r="GY29" i="9"/>
  <c r="GX29" i="9"/>
  <c r="GW29" i="9"/>
  <c r="GV29" i="9"/>
  <c r="GU29" i="9"/>
  <c r="GT29" i="9"/>
  <c r="GS29" i="9"/>
  <c r="GR29" i="9"/>
  <c r="GQ29" i="9"/>
  <c r="GP29" i="9"/>
  <c r="GO29" i="9"/>
  <c r="GN29" i="9"/>
  <c r="GM29" i="9"/>
  <c r="GL29" i="9"/>
  <c r="GK29" i="9"/>
  <c r="GJ29" i="9"/>
  <c r="GI29" i="9"/>
  <c r="GH29" i="9"/>
  <c r="GG29" i="9"/>
  <c r="GF29" i="9"/>
  <c r="GE29" i="9"/>
  <c r="GD29" i="9"/>
  <c r="GC29" i="9"/>
  <c r="GB29" i="9"/>
  <c r="GA29" i="9"/>
  <c r="FZ29" i="9"/>
  <c r="FY29" i="9"/>
  <c r="FX29" i="9"/>
  <c r="FW29" i="9"/>
  <c r="FV29" i="9"/>
  <c r="FU29" i="9"/>
  <c r="FT29" i="9"/>
  <c r="FS29" i="9"/>
  <c r="FR29" i="9"/>
  <c r="FQ29" i="9"/>
  <c r="FP29" i="9"/>
  <c r="FO29" i="9"/>
  <c r="FN29" i="9"/>
  <c r="FM29" i="9"/>
  <c r="FL29" i="9"/>
  <c r="FK29" i="9"/>
  <c r="FJ29" i="9"/>
  <c r="FI29" i="9"/>
  <c r="FH29" i="9"/>
  <c r="FG29" i="9"/>
  <c r="FF29" i="9"/>
  <c r="FE29" i="9"/>
  <c r="FD29" i="9"/>
  <c r="FC29" i="9"/>
  <c r="FB29" i="9"/>
  <c r="FA29" i="9"/>
  <c r="EZ29" i="9"/>
  <c r="EY29" i="9"/>
  <c r="EX29" i="9"/>
  <c r="EW29" i="9"/>
  <c r="EV29" i="9"/>
  <c r="EU29" i="9"/>
  <c r="ET29" i="9"/>
  <c r="ES29" i="9"/>
  <c r="ER29" i="9"/>
  <c r="EQ29" i="9"/>
  <c r="EP29" i="9"/>
  <c r="EO29" i="9"/>
  <c r="EN29" i="9"/>
  <c r="EM29" i="9"/>
  <c r="EL29" i="9"/>
  <c r="EK29" i="9"/>
  <c r="EJ29" i="9"/>
  <c r="EI29" i="9"/>
  <c r="EH29" i="9"/>
  <c r="EG29" i="9"/>
  <c r="EF29" i="9"/>
  <c r="EE29" i="9"/>
  <c r="ED29" i="9"/>
  <c r="EC29" i="9"/>
  <c r="EB29" i="9"/>
  <c r="EA29" i="9"/>
  <c r="DZ29" i="9"/>
  <c r="DY29" i="9"/>
  <c r="DX29" i="9"/>
  <c r="DW29" i="9"/>
  <c r="DV29" i="9"/>
  <c r="DU29" i="9"/>
  <c r="DT29" i="9"/>
  <c r="DS29" i="9"/>
  <c r="DR29" i="9"/>
  <c r="DQ29" i="9"/>
  <c r="DP29" i="9"/>
  <c r="DO29" i="9"/>
  <c r="DN29" i="9"/>
  <c r="DM29" i="9"/>
  <c r="DL29" i="9"/>
  <c r="DK29" i="9"/>
  <c r="DJ29" i="9"/>
  <c r="DI29" i="9"/>
  <c r="DH29" i="9"/>
  <c r="DG29" i="9"/>
  <c r="DF29" i="9"/>
  <c r="DE29" i="9"/>
  <c r="DD29" i="9"/>
  <c r="DC29" i="9"/>
  <c r="DB29" i="9"/>
  <c r="DA29" i="9"/>
  <c r="CZ29" i="9"/>
  <c r="CY29" i="9"/>
  <c r="CX29" i="9"/>
  <c r="CW29" i="9"/>
  <c r="CV29" i="9"/>
  <c r="CU29" i="9"/>
  <c r="CT29" i="9"/>
  <c r="CS29" i="9"/>
  <c r="CR29" i="9"/>
  <c r="CQ29" i="9"/>
  <c r="CP29" i="9"/>
  <c r="CO29" i="9"/>
  <c r="CN29" i="9"/>
  <c r="CM29" i="9"/>
  <c r="CL29" i="9"/>
  <c r="CK29" i="9"/>
  <c r="CJ29" i="9"/>
  <c r="CI29" i="9"/>
  <c r="CH29" i="9"/>
  <c r="CG29" i="9"/>
  <c r="CF29" i="9"/>
  <c r="CE29" i="9"/>
  <c r="CD29" i="9"/>
  <c r="CC29" i="9"/>
  <c r="CB29" i="9"/>
  <c r="CA29" i="9"/>
  <c r="BZ29" i="9"/>
  <c r="BY29" i="9"/>
  <c r="BX29" i="9"/>
  <c r="BW29" i="9"/>
  <c r="BV29" i="9"/>
  <c r="BU29" i="9"/>
  <c r="BT29" i="9"/>
  <c r="BS29" i="9"/>
  <c r="BR29" i="9"/>
  <c r="BQ29" i="9"/>
  <c r="BP29" i="9"/>
  <c r="BO29" i="9"/>
  <c r="BN29" i="9"/>
  <c r="BM29" i="9"/>
  <c r="BL29" i="9"/>
  <c r="BK29" i="9"/>
  <c r="BJ29" i="9"/>
  <c r="BI29" i="9"/>
  <c r="BH29" i="9"/>
  <c r="BG29" i="9"/>
  <c r="BF29" i="9"/>
  <c r="BE29" i="9"/>
  <c r="BD29" i="9"/>
  <c r="BC29" i="9"/>
  <c r="BB29" i="9"/>
  <c r="BA29" i="9"/>
  <c r="AZ29" i="9"/>
  <c r="AY29" i="9"/>
  <c r="AX29" i="9"/>
  <c r="AW29" i="9"/>
  <c r="AV29" i="9"/>
  <c r="AU29" i="9"/>
  <c r="AT29" i="9"/>
  <c r="AS29" i="9"/>
  <c r="AR29" i="9"/>
  <c r="AQ29" i="9"/>
  <c r="AP29" i="9"/>
  <c r="AO29" i="9"/>
  <c r="AN29" i="9"/>
  <c r="AM29" i="9"/>
  <c r="AL29" i="9"/>
  <c r="AK29" i="9"/>
  <c r="AJ29" i="9"/>
  <c r="AI29" i="9"/>
  <c r="AH29" i="9"/>
  <c r="AG29" i="9"/>
  <c r="AF29" i="9"/>
  <c r="AE29" i="9"/>
  <c r="AD29" i="9"/>
  <c r="AC29" i="9"/>
  <c r="AB29" i="9"/>
  <c r="AA29" i="9"/>
  <c r="Z29" i="9"/>
  <c r="Y29" i="9"/>
  <c r="X29" i="9"/>
  <c r="W29" i="9"/>
  <c r="V29" i="9"/>
  <c r="U29" i="9"/>
  <c r="T29" i="9"/>
  <c r="S29" i="9"/>
  <c r="R29" i="9"/>
  <c r="Q29" i="9"/>
  <c r="P29" i="9"/>
  <c r="O29" i="9"/>
  <c r="N29" i="9"/>
  <c r="M29" i="9"/>
  <c r="L29" i="9"/>
  <c r="K29" i="9"/>
  <c r="J29" i="9"/>
  <c r="I29" i="9"/>
  <c r="H29" i="9"/>
  <c r="G29" i="9"/>
  <c r="F29" i="9"/>
  <c r="E29" i="9"/>
  <c r="D29" i="9"/>
  <c r="C29" i="9"/>
  <c r="B29" i="9"/>
  <c r="UB28" i="9"/>
  <c r="UA28" i="9"/>
  <c r="TZ28" i="9"/>
  <c r="TY28" i="9"/>
  <c r="TX28" i="9"/>
  <c r="TW28" i="9"/>
  <c r="TV28" i="9"/>
  <c r="TU28" i="9"/>
  <c r="TT28" i="9"/>
  <c r="TS28" i="9"/>
  <c r="TR28" i="9"/>
  <c r="TQ28" i="9"/>
  <c r="TP28" i="9"/>
  <c r="TO28" i="9"/>
  <c r="TN28" i="9"/>
  <c r="TM28" i="9"/>
  <c r="TL28" i="9"/>
  <c r="TK28" i="9"/>
  <c r="TJ28" i="9"/>
  <c r="TI28" i="9"/>
  <c r="TH28" i="9"/>
  <c r="TG28" i="9"/>
  <c r="TF28" i="9"/>
  <c r="TE28" i="9"/>
  <c r="TD28" i="9"/>
  <c r="TC28" i="9"/>
  <c r="TB28" i="9"/>
  <c r="TA28" i="9"/>
  <c r="SZ28" i="9"/>
  <c r="SY28" i="9"/>
  <c r="SX28" i="9"/>
  <c r="SW28" i="9"/>
  <c r="SV28" i="9"/>
  <c r="SU28" i="9"/>
  <c r="ST28" i="9"/>
  <c r="SS28" i="9"/>
  <c r="SR28" i="9"/>
  <c r="SQ28" i="9"/>
  <c r="SP28" i="9"/>
  <c r="SO28" i="9"/>
  <c r="SN28" i="9"/>
  <c r="SM28" i="9"/>
  <c r="SL28" i="9"/>
  <c r="SK28" i="9"/>
  <c r="SJ28" i="9"/>
  <c r="SI28" i="9"/>
  <c r="SH28" i="9"/>
  <c r="SG28" i="9"/>
  <c r="SF28" i="9"/>
  <c r="SE28" i="9"/>
  <c r="SD28" i="9"/>
  <c r="SC28" i="9"/>
  <c r="SB28" i="9"/>
  <c r="SA28" i="9"/>
  <c r="RZ28" i="9"/>
  <c r="RY28" i="9"/>
  <c r="RX28" i="9"/>
  <c r="RW28" i="9"/>
  <c r="RV28" i="9"/>
  <c r="RU28" i="9"/>
  <c r="RT28" i="9"/>
  <c r="RS28" i="9"/>
  <c r="RR28" i="9"/>
  <c r="RQ28" i="9"/>
  <c r="RP28" i="9"/>
  <c r="RO28" i="9"/>
  <c r="RN28" i="9"/>
  <c r="RM28" i="9"/>
  <c r="RL28" i="9"/>
  <c r="RK28" i="9"/>
  <c r="RJ28" i="9"/>
  <c r="RI28" i="9"/>
  <c r="RH28" i="9"/>
  <c r="RG28" i="9"/>
  <c r="RF28" i="9"/>
  <c r="RE28" i="9"/>
  <c r="RD28" i="9"/>
  <c r="RC28" i="9"/>
  <c r="RB28" i="9"/>
  <c r="RA28" i="9"/>
  <c r="QZ28" i="9"/>
  <c r="QY28" i="9"/>
  <c r="QX28" i="9"/>
  <c r="QW28" i="9"/>
  <c r="QV28" i="9"/>
  <c r="QU28" i="9"/>
  <c r="QT28" i="9"/>
  <c r="QS28" i="9"/>
  <c r="QR28" i="9"/>
  <c r="QQ28" i="9"/>
  <c r="QP28" i="9"/>
  <c r="QO28" i="9"/>
  <c r="QN28" i="9"/>
  <c r="QM28" i="9"/>
  <c r="QL28" i="9"/>
  <c r="QK28" i="9"/>
  <c r="QJ28" i="9"/>
  <c r="QI28" i="9"/>
  <c r="QH28" i="9"/>
  <c r="QG28" i="9"/>
  <c r="QF28" i="9"/>
  <c r="QE28" i="9"/>
  <c r="QD28" i="9"/>
  <c r="QC28" i="9"/>
  <c r="QB28" i="9"/>
  <c r="QA28" i="9"/>
  <c r="PZ28" i="9"/>
  <c r="PY28" i="9"/>
  <c r="PX28" i="9"/>
  <c r="PW28" i="9"/>
  <c r="PV28" i="9"/>
  <c r="PU28" i="9"/>
  <c r="PT28" i="9"/>
  <c r="PS28" i="9"/>
  <c r="PR28" i="9"/>
  <c r="PQ28" i="9"/>
  <c r="PP28" i="9"/>
  <c r="PO28" i="9"/>
  <c r="PN28" i="9"/>
  <c r="PM28" i="9"/>
  <c r="PL28" i="9"/>
  <c r="PK28" i="9"/>
  <c r="PJ28" i="9"/>
  <c r="PI28" i="9"/>
  <c r="PH28" i="9"/>
  <c r="PG28" i="9"/>
  <c r="PF28" i="9"/>
  <c r="PE28" i="9"/>
  <c r="PD28" i="9"/>
  <c r="PC28" i="9"/>
  <c r="PB28" i="9"/>
  <c r="PA28" i="9"/>
  <c r="OZ28" i="9"/>
  <c r="OY28" i="9"/>
  <c r="OX28" i="9"/>
  <c r="OW28" i="9"/>
  <c r="OV28" i="9"/>
  <c r="OU28" i="9"/>
  <c r="OT28" i="9"/>
  <c r="OS28" i="9"/>
  <c r="OR28" i="9"/>
  <c r="OQ28" i="9"/>
  <c r="OP28" i="9"/>
  <c r="OO28" i="9"/>
  <c r="ON28" i="9"/>
  <c r="OM28" i="9"/>
  <c r="OL28" i="9"/>
  <c r="OK28" i="9"/>
  <c r="OJ28" i="9"/>
  <c r="OI28" i="9"/>
  <c r="OH28" i="9"/>
  <c r="OG28" i="9"/>
  <c r="OF28" i="9"/>
  <c r="OE28" i="9"/>
  <c r="OD28" i="9"/>
  <c r="OC28" i="9"/>
  <c r="OB28" i="9"/>
  <c r="OA28" i="9"/>
  <c r="NZ28" i="9"/>
  <c r="NY28" i="9"/>
  <c r="NX28" i="9"/>
  <c r="NW28" i="9"/>
  <c r="NV28" i="9"/>
  <c r="NU28" i="9"/>
  <c r="NT28" i="9"/>
  <c r="NS28" i="9"/>
  <c r="NR28" i="9"/>
  <c r="NQ28" i="9"/>
  <c r="NP28" i="9"/>
  <c r="NO28" i="9"/>
  <c r="NN28" i="9"/>
  <c r="NM28" i="9"/>
  <c r="NL28" i="9"/>
  <c r="NK28" i="9"/>
  <c r="NJ28" i="9"/>
  <c r="NI28" i="9"/>
  <c r="NH28" i="9"/>
  <c r="NG28" i="9"/>
  <c r="NF28" i="9"/>
  <c r="NE28" i="9"/>
  <c r="ND28" i="9"/>
  <c r="NC28" i="9"/>
  <c r="NB28" i="9"/>
  <c r="NA28" i="9"/>
  <c r="MZ28" i="9"/>
  <c r="MY28" i="9"/>
  <c r="MX28" i="9"/>
  <c r="MW28" i="9"/>
  <c r="MV28" i="9"/>
  <c r="MU28" i="9"/>
  <c r="MT28" i="9"/>
  <c r="MS28" i="9"/>
  <c r="MR28" i="9"/>
  <c r="MQ28" i="9"/>
  <c r="MP28" i="9"/>
  <c r="MO28" i="9"/>
  <c r="MN28" i="9"/>
  <c r="MM28" i="9"/>
  <c r="ML28" i="9"/>
  <c r="MK28" i="9"/>
  <c r="MJ28" i="9"/>
  <c r="MI28" i="9"/>
  <c r="MH28" i="9"/>
  <c r="MG28" i="9"/>
  <c r="MF28" i="9"/>
  <c r="ME28" i="9"/>
  <c r="MD28" i="9"/>
  <c r="MC28" i="9"/>
  <c r="MB28" i="9"/>
  <c r="MA28" i="9"/>
  <c r="LZ28" i="9"/>
  <c r="LY28" i="9"/>
  <c r="LX28" i="9"/>
  <c r="LW28" i="9"/>
  <c r="LV28" i="9"/>
  <c r="LU28" i="9"/>
  <c r="LT28" i="9"/>
  <c r="LS28" i="9"/>
  <c r="LR28" i="9"/>
  <c r="LQ28" i="9"/>
  <c r="LP28" i="9"/>
  <c r="LO28" i="9"/>
  <c r="LN28" i="9"/>
  <c r="LM28" i="9"/>
  <c r="LL28" i="9"/>
  <c r="LK28" i="9"/>
  <c r="LJ28" i="9"/>
  <c r="LI28" i="9"/>
  <c r="LH28" i="9"/>
  <c r="LG28" i="9"/>
  <c r="LF28" i="9"/>
  <c r="LE28" i="9"/>
  <c r="LD28" i="9"/>
  <c r="LC28" i="9"/>
  <c r="LB28" i="9"/>
  <c r="LA28" i="9"/>
  <c r="KZ28" i="9"/>
  <c r="KY28" i="9"/>
  <c r="KX28" i="9"/>
  <c r="KW28" i="9"/>
  <c r="KV28" i="9"/>
  <c r="KU28" i="9"/>
  <c r="KT28" i="9"/>
  <c r="KS28" i="9"/>
  <c r="KR28" i="9"/>
  <c r="KQ28" i="9"/>
  <c r="KP28" i="9"/>
  <c r="KO28" i="9"/>
  <c r="KN28" i="9"/>
  <c r="KM28" i="9"/>
  <c r="KL28" i="9"/>
  <c r="KK28" i="9"/>
  <c r="KJ28" i="9"/>
  <c r="KI28" i="9"/>
  <c r="KH28" i="9"/>
  <c r="KG28" i="9"/>
  <c r="KF28" i="9"/>
  <c r="KE28" i="9"/>
  <c r="KD28" i="9"/>
  <c r="KC28" i="9"/>
  <c r="KB28" i="9"/>
  <c r="KA28" i="9"/>
  <c r="JZ28" i="9"/>
  <c r="JY28" i="9"/>
  <c r="JX28" i="9"/>
  <c r="JW28" i="9"/>
  <c r="JV28" i="9"/>
  <c r="JU28" i="9"/>
  <c r="JT28" i="9"/>
  <c r="JS28" i="9"/>
  <c r="JR28" i="9"/>
  <c r="JQ28" i="9"/>
  <c r="JP28" i="9"/>
  <c r="JO28" i="9"/>
  <c r="JN28" i="9"/>
  <c r="JM28" i="9"/>
  <c r="JL28" i="9"/>
  <c r="JK28" i="9"/>
  <c r="JJ28" i="9"/>
  <c r="JI28" i="9"/>
  <c r="JH28" i="9"/>
  <c r="JG28" i="9"/>
  <c r="JF28" i="9"/>
  <c r="JE28" i="9"/>
  <c r="JD28" i="9"/>
  <c r="JC28" i="9"/>
  <c r="JB28" i="9"/>
  <c r="JA28" i="9"/>
  <c r="IZ28" i="9"/>
  <c r="IY28" i="9"/>
  <c r="IX28" i="9"/>
  <c r="IW28" i="9"/>
  <c r="IV28" i="9"/>
  <c r="IU28" i="9"/>
  <c r="IT28" i="9"/>
  <c r="IS28" i="9"/>
  <c r="IR28" i="9"/>
  <c r="IQ28" i="9"/>
  <c r="IP28" i="9"/>
  <c r="IO28" i="9"/>
  <c r="IN28" i="9"/>
  <c r="IM28" i="9"/>
  <c r="IL28" i="9"/>
  <c r="IK28" i="9"/>
  <c r="IJ28" i="9"/>
  <c r="II28" i="9"/>
  <c r="IH28" i="9"/>
  <c r="IG28" i="9"/>
  <c r="IF28" i="9"/>
  <c r="IE28" i="9"/>
  <c r="ID28" i="9"/>
  <c r="IC28" i="9"/>
  <c r="IB28" i="9"/>
  <c r="IA28" i="9"/>
  <c r="HZ28" i="9"/>
  <c r="HY28" i="9"/>
  <c r="HX28" i="9"/>
  <c r="HW28" i="9"/>
  <c r="HV28" i="9"/>
  <c r="HU28" i="9"/>
  <c r="HT28" i="9"/>
  <c r="HS28" i="9"/>
  <c r="HR28" i="9"/>
  <c r="HQ28" i="9"/>
  <c r="HP28" i="9"/>
  <c r="HO28" i="9"/>
  <c r="HN28" i="9"/>
  <c r="HM28" i="9"/>
  <c r="HL28" i="9"/>
  <c r="HK28" i="9"/>
  <c r="HJ28" i="9"/>
  <c r="HI28" i="9"/>
  <c r="HH28" i="9"/>
  <c r="HG28" i="9"/>
  <c r="HF28" i="9"/>
  <c r="HE28" i="9"/>
  <c r="HD28" i="9"/>
  <c r="HC28" i="9"/>
  <c r="HB28" i="9"/>
  <c r="HA28" i="9"/>
  <c r="GZ28" i="9"/>
  <c r="GY28" i="9"/>
  <c r="GX28" i="9"/>
  <c r="GW28" i="9"/>
  <c r="GV28" i="9"/>
  <c r="GU28" i="9"/>
  <c r="GT28" i="9"/>
  <c r="GS28" i="9"/>
  <c r="GR28" i="9"/>
  <c r="GQ28" i="9"/>
  <c r="GP28" i="9"/>
  <c r="GO28" i="9"/>
  <c r="GN28" i="9"/>
  <c r="GM28" i="9"/>
  <c r="GL28" i="9"/>
  <c r="GK28" i="9"/>
  <c r="GJ28" i="9"/>
  <c r="GI28" i="9"/>
  <c r="GH28" i="9"/>
  <c r="GG28" i="9"/>
  <c r="GF28" i="9"/>
  <c r="GE28" i="9"/>
  <c r="GD28" i="9"/>
  <c r="GC28" i="9"/>
  <c r="GB28" i="9"/>
  <c r="GA28" i="9"/>
  <c r="FZ28" i="9"/>
  <c r="FY28" i="9"/>
  <c r="FX28" i="9"/>
  <c r="FW28" i="9"/>
  <c r="FV28" i="9"/>
  <c r="FU28" i="9"/>
  <c r="FT28" i="9"/>
  <c r="FS28" i="9"/>
  <c r="FR28" i="9"/>
  <c r="FQ28" i="9"/>
  <c r="FP28" i="9"/>
  <c r="FO28" i="9"/>
  <c r="FN28" i="9"/>
  <c r="FM28" i="9"/>
  <c r="FL28" i="9"/>
  <c r="FK28" i="9"/>
  <c r="FJ28" i="9"/>
  <c r="FI28" i="9"/>
  <c r="FH28" i="9"/>
  <c r="FG28" i="9"/>
  <c r="FF28" i="9"/>
  <c r="FE28" i="9"/>
  <c r="FD28" i="9"/>
  <c r="FC28" i="9"/>
  <c r="FB28" i="9"/>
  <c r="FA28" i="9"/>
  <c r="EZ28" i="9"/>
  <c r="EY28" i="9"/>
  <c r="EX28" i="9"/>
  <c r="EW28" i="9"/>
  <c r="EV28" i="9"/>
  <c r="EU28" i="9"/>
  <c r="ET28" i="9"/>
  <c r="ES28" i="9"/>
  <c r="ER28" i="9"/>
  <c r="EQ28" i="9"/>
  <c r="EP28" i="9"/>
  <c r="EO28" i="9"/>
  <c r="EN28" i="9"/>
  <c r="EM28" i="9"/>
  <c r="EL28" i="9"/>
  <c r="EK28" i="9"/>
  <c r="EJ28" i="9"/>
  <c r="EI28" i="9"/>
  <c r="EH28" i="9"/>
  <c r="EG28" i="9"/>
  <c r="EF28" i="9"/>
  <c r="EE28" i="9"/>
  <c r="ED28" i="9"/>
  <c r="EC28" i="9"/>
  <c r="EB28" i="9"/>
  <c r="EA28" i="9"/>
  <c r="DZ28" i="9"/>
  <c r="DY28" i="9"/>
  <c r="DX28" i="9"/>
  <c r="DW28" i="9"/>
  <c r="DV28" i="9"/>
  <c r="DU28" i="9"/>
  <c r="DT28" i="9"/>
  <c r="DS28" i="9"/>
  <c r="DR28" i="9"/>
  <c r="DQ28" i="9"/>
  <c r="DP28" i="9"/>
  <c r="DO28" i="9"/>
  <c r="DN28" i="9"/>
  <c r="DM28" i="9"/>
  <c r="DL28" i="9"/>
  <c r="DK28" i="9"/>
  <c r="DJ28" i="9"/>
  <c r="DI28" i="9"/>
  <c r="DH28" i="9"/>
  <c r="DG28" i="9"/>
  <c r="DF28" i="9"/>
  <c r="DE28" i="9"/>
  <c r="DD28" i="9"/>
  <c r="DC28" i="9"/>
  <c r="DB28" i="9"/>
  <c r="DA28" i="9"/>
  <c r="CZ28" i="9"/>
  <c r="CY28" i="9"/>
  <c r="CX28" i="9"/>
  <c r="CW28" i="9"/>
  <c r="CV28" i="9"/>
  <c r="CU28" i="9"/>
  <c r="CT28" i="9"/>
  <c r="CS28" i="9"/>
  <c r="CR28" i="9"/>
  <c r="CQ28" i="9"/>
  <c r="CP28" i="9"/>
  <c r="CO28" i="9"/>
  <c r="CN28" i="9"/>
  <c r="CM28" i="9"/>
  <c r="CL28" i="9"/>
  <c r="CK28" i="9"/>
  <c r="CJ28" i="9"/>
  <c r="CI28" i="9"/>
  <c r="CH28" i="9"/>
  <c r="CG28" i="9"/>
  <c r="CF28" i="9"/>
  <c r="CE28" i="9"/>
  <c r="CD28" i="9"/>
  <c r="CC28" i="9"/>
  <c r="CB28" i="9"/>
  <c r="CA28" i="9"/>
  <c r="BZ28" i="9"/>
  <c r="BY28" i="9"/>
  <c r="BX28" i="9"/>
  <c r="BW28" i="9"/>
  <c r="BV28" i="9"/>
  <c r="BU28" i="9"/>
  <c r="BT28" i="9"/>
  <c r="BS28" i="9"/>
  <c r="BR28" i="9"/>
  <c r="BQ28" i="9"/>
  <c r="BP28" i="9"/>
  <c r="BO28" i="9"/>
  <c r="BN28" i="9"/>
  <c r="BM28" i="9"/>
  <c r="BL28" i="9"/>
  <c r="BK28" i="9"/>
  <c r="BJ28" i="9"/>
  <c r="BI28" i="9"/>
  <c r="BH28" i="9"/>
  <c r="BG28" i="9"/>
  <c r="BF28" i="9"/>
  <c r="BE28" i="9"/>
  <c r="BD28" i="9"/>
  <c r="BC28" i="9"/>
  <c r="BB28" i="9"/>
  <c r="BA28" i="9"/>
  <c r="AZ28" i="9"/>
  <c r="AY28" i="9"/>
  <c r="AX28" i="9"/>
  <c r="AW28" i="9"/>
  <c r="AV28" i="9"/>
  <c r="AU28" i="9"/>
  <c r="AT28" i="9"/>
  <c r="AS28" i="9"/>
  <c r="AR28" i="9"/>
  <c r="AQ28" i="9"/>
  <c r="AP28" i="9"/>
  <c r="AO28" i="9"/>
  <c r="AN28" i="9"/>
  <c r="AM28" i="9"/>
  <c r="AL28" i="9"/>
  <c r="AK28" i="9"/>
  <c r="AJ28" i="9"/>
  <c r="AI28" i="9"/>
  <c r="AH28" i="9"/>
  <c r="AG28" i="9"/>
  <c r="AF28" i="9"/>
  <c r="AE28" i="9"/>
  <c r="AD28" i="9"/>
  <c r="AC28" i="9"/>
  <c r="AB28" i="9"/>
  <c r="AA28" i="9"/>
  <c r="Z28" i="9"/>
  <c r="Y28" i="9"/>
  <c r="X28" i="9"/>
  <c r="W28" i="9"/>
  <c r="V28" i="9"/>
  <c r="U28" i="9"/>
  <c r="T28" i="9"/>
  <c r="S28" i="9"/>
  <c r="R28" i="9"/>
  <c r="Q28" i="9"/>
  <c r="P28" i="9"/>
  <c r="O28" i="9"/>
  <c r="N28" i="9"/>
  <c r="M28" i="9"/>
  <c r="L28" i="9"/>
  <c r="K28" i="9"/>
  <c r="J28" i="9"/>
  <c r="I28" i="9"/>
  <c r="H28" i="9"/>
  <c r="G28" i="9"/>
  <c r="F28" i="9"/>
  <c r="E28" i="9"/>
  <c r="D28" i="9"/>
  <c r="C28" i="9"/>
  <c r="B28" i="9"/>
  <c r="UB27" i="9"/>
  <c r="UA27" i="9"/>
  <c r="TZ27" i="9"/>
  <c r="TY27" i="9"/>
  <c r="TX27" i="9"/>
  <c r="TW27" i="9"/>
  <c r="TV27" i="9"/>
  <c r="TU27" i="9"/>
  <c r="TT27" i="9"/>
  <c r="TS27" i="9"/>
  <c r="TR27" i="9"/>
  <c r="TQ27" i="9"/>
  <c r="TP27" i="9"/>
  <c r="TO27" i="9"/>
  <c r="TN27" i="9"/>
  <c r="TM27" i="9"/>
  <c r="TL27" i="9"/>
  <c r="TK27" i="9"/>
  <c r="TJ27" i="9"/>
  <c r="TI27" i="9"/>
  <c r="TH27" i="9"/>
  <c r="TG27" i="9"/>
  <c r="TF27" i="9"/>
  <c r="TE27" i="9"/>
  <c r="TD27" i="9"/>
  <c r="TC27" i="9"/>
  <c r="TB27" i="9"/>
  <c r="TA27" i="9"/>
  <c r="SZ27" i="9"/>
  <c r="SY27" i="9"/>
  <c r="SX27" i="9"/>
  <c r="SW27" i="9"/>
  <c r="SV27" i="9"/>
  <c r="SU27" i="9"/>
  <c r="ST27" i="9"/>
  <c r="SS27" i="9"/>
  <c r="SR27" i="9"/>
  <c r="SQ27" i="9"/>
  <c r="SP27" i="9"/>
  <c r="SO27" i="9"/>
  <c r="SN27" i="9"/>
  <c r="SM27" i="9"/>
  <c r="SL27" i="9"/>
  <c r="SK27" i="9"/>
  <c r="SJ27" i="9"/>
  <c r="SI27" i="9"/>
  <c r="SH27" i="9"/>
  <c r="SG27" i="9"/>
  <c r="SF27" i="9"/>
  <c r="SE27" i="9"/>
  <c r="SD27" i="9"/>
  <c r="SC27" i="9"/>
  <c r="SB27" i="9"/>
  <c r="SA27" i="9"/>
  <c r="RZ27" i="9"/>
  <c r="RY27" i="9"/>
  <c r="RX27" i="9"/>
  <c r="RW27" i="9"/>
  <c r="RV27" i="9"/>
  <c r="RU27" i="9"/>
  <c r="RT27" i="9"/>
  <c r="RS27" i="9"/>
  <c r="RR27" i="9"/>
  <c r="RQ27" i="9"/>
  <c r="RP27" i="9"/>
  <c r="RO27" i="9"/>
  <c r="RN27" i="9"/>
  <c r="RM27" i="9"/>
  <c r="RL27" i="9"/>
  <c r="RK27" i="9"/>
  <c r="RJ27" i="9"/>
  <c r="RI27" i="9"/>
  <c r="RH27" i="9"/>
  <c r="RG27" i="9"/>
  <c r="RF27" i="9"/>
  <c r="RE27" i="9"/>
  <c r="RD27" i="9"/>
  <c r="RC27" i="9"/>
  <c r="RB27" i="9"/>
  <c r="RA27" i="9"/>
  <c r="QZ27" i="9"/>
  <c r="QY27" i="9"/>
  <c r="QX27" i="9"/>
  <c r="QW27" i="9"/>
  <c r="QV27" i="9"/>
  <c r="QU27" i="9"/>
  <c r="QT27" i="9"/>
  <c r="QS27" i="9"/>
  <c r="QR27" i="9"/>
  <c r="QQ27" i="9"/>
  <c r="QP27" i="9"/>
  <c r="QO27" i="9"/>
  <c r="QN27" i="9"/>
  <c r="QM27" i="9"/>
  <c r="QL27" i="9"/>
  <c r="QK27" i="9"/>
  <c r="QJ27" i="9"/>
  <c r="QI27" i="9"/>
  <c r="QH27" i="9"/>
  <c r="QG27" i="9"/>
  <c r="QF27" i="9"/>
  <c r="QE27" i="9"/>
  <c r="QD27" i="9"/>
  <c r="QC27" i="9"/>
  <c r="QB27" i="9"/>
  <c r="QA27" i="9"/>
  <c r="PZ27" i="9"/>
  <c r="PY27" i="9"/>
  <c r="PX27" i="9"/>
  <c r="PW27" i="9"/>
  <c r="PV27" i="9"/>
  <c r="PU27" i="9"/>
  <c r="PT27" i="9"/>
  <c r="PS27" i="9"/>
  <c r="PR27" i="9"/>
  <c r="PQ27" i="9"/>
  <c r="PP27" i="9"/>
  <c r="PO27" i="9"/>
  <c r="PN27" i="9"/>
  <c r="PM27" i="9"/>
  <c r="PL27" i="9"/>
  <c r="PK27" i="9"/>
  <c r="PJ27" i="9"/>
  <c r="PI27" i="9"/>
  <c r="PH27" i="9"/>
  <c r="PG27" i="9"/>
  <c r="PF27" i="9"/>
  <c r="PE27" i="9"/>
  <c r="PD27" i="9"/>
  <c r="PC27" i="9"/>
  <c r="PB27" i="9"/>
  <c r="PA27" i="9"/>
  <c r="OZ27" i="9"/>
  <c r="OY27" i="9"/>
  <c r="OX27" i="9"/>
  <c r="OW27" i="9"/>
  <c r="OV27" i="9"/>
  <c r="OU27" i="9"/>
  <c r="OT27" i="9"/>
  <c r="OS27" i="9"/>
  <c r="OR27" i="9"/>
  <c r="OQ27" i="9"/>
  <c r="OP27" i="9"/>
  <c r="OO27" i="9"/>
  <c r="ON27" i="9"/>
  <c r="OM27" i="9"/>
  <c r="OL27" i="9"/>
  <c r="OK27" i="9"/>
  <c r="OJ27" i="9"/>
  <c r="OI27" i="9"/>
  <c r="OH27" i="9"/>
  <c r="OG27" i="9"/>
  <c r="OF27" i="9"/>
  <c r="OE27" i="9"/>
  <c r="OD27" i="9"/>
  <c r="OC27" i="9"/>
  <c r="OB27" i="9"/>
  <c r="OA27" i="9"/>
  <c r="NZ27" i="9"/>
  <c r="NY27" i="9"/>
  <c r="NX27" i="9"/>
  <c r="NW27" i="9"/>
  <c r="NV27" i="9"/>
  <c r="NU27" i="9"/>
  <c r="NT27" i="9"/>
  <c r="NS27" i="9"/>
  <c r="NR27" i="9"/>
  <c r="NQ27" i="9"/>
  <c r="NP27" i="9"/>
  <c r="NO27" i="9"/>
  <c r="NN27" i="9"/>
  <c r="NM27" i="9"/>
  <c r="NL27" i="9"/>
  <c r="NK27" i="9"/>
  <c r="NJ27" i="9"/>
  <c r="NI27" i="9"/>
  <c r="NH27" i="9"/>
  <c r="NG27" i="9"/>
  <c r="NF27" i="9"/>
  <c r="NE27" i="9"/>
  <c r="ND27" i="9"/>
  <c r="NC27" i="9"/>
  <c r="NB27" i="9"/>
  <c r="NA27" i="9"/>
  <c r="MZ27" i="9"/>
  <c r="MY27" i="9"/>
  <c r="MX27" i="9"/>
  <c r="MW27" i="9"/>
  <c r="MV27" i="9"/>
  <c r="MU27" i="9"/>
  <c r="MT27" i="9"/>
  <c r="MS27" i="9"/>
  <c r="MR27" i="9"/>
  <c r="MQ27" i="9"/>
  <c r="MP27" i="9"/>
  <c r="MO27" i="9"/>
  <c r="MN27" i="9"/>
  <c r="MM27" i="9"/>
  <c r="ML27" i="9"/>
  <c r="MK27" i="9"/>
  <c r="MJ27" i="9"/>
  <c r="MI27" i="9"/>
  <c r="MH27" i="9"/>
  <c r="MG27" i="9"/>
  <c r="MF27" i="9"/>
  <c r="ME27" i="9"/>
  <c r="MD27" i="9"/>
  <c r="MC27" i="9"/>
  <c r="MB27" i="9"/>
  <c r="MA27" i="9"/>
  <c r="LZ27" i="9"/>
  <c r="LY27" i="9"/>
  <c r="LX27" i="9"/>
  <c r="LW27" i="9"/>
  <c r="LV27" i="9"/>
  <c r="LU27" i="9"/>
  <c r="LT27" i="9"/>
  <c r="LS27" i="9"/>
  <c r="LR27" i="9"/>
  <c r="LQ27" i="9"/>
  <c r="LP27" i="9"/>
  <c r="LO27" i="9"/>
  <c r="LN27" i="9"/>
  <c r="LM27" i="9"/>
  <c r="LL27" i="9"/>
  <c r="LK27" i="9"/>
  <c r="LJ27" i="9"/>
  <c r="LI27" i="9"/>
  <c r="LH27" i="9"/>
  <c r="LG27" i="9"/>
  <c r="LF27" i="9"/>
  <c r="LE27" i="9"/>
  <c r="LD27" i="9"/>
  <c r="LC27" i="9"/>
  <c r="LB27" i="9"/>
  <c r="LA27" i="9"/>
  <c r="KZ27" i="9"/>
  <c r="KY27" i="9"/>
  <c r="KX27" i="9"/>
  <c r="KW27" i="9"/>
  <c r="KV27" i="9"/>
  <c r="KU27" i="9"/>
  <c r="KT27" i="9"/>
  <c r="KS27" i="9"/>
  <c r="KR27" i="9"/>
  <c r="KQ27" i="9"/>
  <c r="KP27" i="9"/>
  <c r="KO27" i="9"/>
  <c r="KN27" i="9"/>
  <c r="KM27" i="9"/>
  <c r="KL27" i="9"/>
  <c r="KK27" i="9"/>
  <c r="KJ27" i="9"/>
  <c r="KI27" i="9"/>
  <c r="KH27" i="9"/>
  <c r="KG27" i="9"/>
  <c r="KF27" i="9"/>
  <c r="KE27" i="9"/>
  <c r="KD27" i="9"/>
  <c r="KC27" i="9"/>
  <c r="KB27" i="9"/>
  <c r="KA27" i="9"/>
  <c r="JZ27" i="9"/>
  <c r="JY27" i="9"/>
  <c r="JX27" i="9"/>
  <c r="JW27" i="9"/>
  <c r="JV27" i="9"/>
  <c r="JU27" i="9"/>
  <c r="JT27" i="9"/>
  <c r="JS27" i="9"/>
  <c r="JR27" i="9"/>
  <c r="JQ27" i="9"/>
  <c r="JP27" i="9"/>
  <c r="JO27" i="9"/>
  <c r="JN27" i="9"/>
  <c r="JM27" i="9"/>
  <c r="JL27" i="9"/>
  <c r="JK27" i="9"/>
  <c r="JJ27" i="9"/>
  <c r="JI27" i="9"/>
  <c r="JH27" i="9"/>
  <c r="JG27" i="9"/>
  <c r="JF27" i="9"/>
  <c r="JE27" i="9"/>
  <c r="JD27" i="9"/>
  <c r="JC27" i="9"/>
  <c r="JB27" i="9"/>
  <c r="JA27" i="9"/>
  <c r="IZ27" i="9"/>
  <c r="IY27" i="9"/>
  <c r="IX27" i="9"/>
  <c r="IW27" i="9"/>
  <c r="IV27" i="9"/>
  <c r="IU27" i="9"/>
  <c r="IT27" i="9"/>
  <c r="IS27" i="9"/>
  <c r="IR27" i="9"/>
  <c r="IQ27" i="9"/>
  <c r="IP27" i="9"/>
  <c r="IO27" i="9"/>
  <c r="IN27" i="9"/>
  <c r="IM27" i="9"/>
  <c r="IL27" i="9"/>
  <c r="IK27" i="9"/>
  <c r="IJ27" i="9"/>
  <c r="II27" i="9"/>
  <c r="IH27" i="9"/>
  <c r="IG27" i="9"/>
  <c r="IF27" i="9"/>
  <c r="IE27" i="9"/>
  <c r="ID27" i="9"/>
  <c r="IC27" i="9"/>
  <c r="IB27" i="9"/>
  <c r="IA27" i="9"/>
  <c r="HZ27" i="9"/>
  <c r="HY27" i="9"/>
  <c r="HX27" i="9"/>
  <c r="HW27" i="9"/>
  <c r="HV27" i="9"/>
  <c r="HU27" i="9"/>
  <c r="HT27" i="9"/>
  <c r="HS27" i="9"/>
  <c r="HR27" i="9"/>
  <c r="HQ27" i="9"/>
  <c r="HP27" i="9"/>
  <c r="HO27" i="9"/>
  <c r="HN27" i="9"/>
  <c r="HM27" i="9"/>
  <c r="HL27" i="9"/>
  <c r="HK27" i="9"/>
  <c r="HJ27" i="9"/>
  <c r="HI27" i="9"/>
  <c r="HH27" i="9"/>
  <c r="HG27" i="9"/>
  <c r="HF27" i="9"/>
  <c r="HE27" i="9"/>
  <c r="HD27" i="9"/>
  <c r="HC27" i="9"/>
  <c r="HB27" i="9"/>
  <c r="HA27" i="9"/>
  <c r="GZ27" i="9"/>
  <c r="GY27" i="9"/>
  <c r="GX27" i="9"/>
  <c r="GW27" i="9"/>
  <c r="GV27" i="9"/>
  <c r="GU27" i="9"/>
  <c r="GT27" i="9"/>
  <c r="GS27" i="9"/>
  <c r="GR27" i="9"/>
  <c r="GQ27" i="9"/>
  <c r="GP27" i="9"/>
  <c r="GO27" i="9"/>
  <c r="GN27" i="9"/>
  <c r="GM27" i="9"/>
  <c r="GL27" i="9"/>
  <c r="GK27" i="9"/>
  <c r="GJ27" i="9"/>
  <c r="GI27" i="9"/>
  <c r="GH27" i="9"/>
  <c r="GG27" i="9"/>
  <c r="GF27" i="9"/>
  <c r="GE27" i="9"/>
  <c r="GD27" i="9"/>
  <c r="GC27" i="9"/>
  <c r="GB27" i="9"/>
  <c r="GA27" i="9"/>
  <c r="FZ27" i="9"/>
  <c r="FY27" i="9"/>
  <c r="FX27" i="9"/>
  <c r="FW27" i="9"/>
  <c r="FV27" i="9"/>
  <c r="FU27" i="9"/>
  <c r="FT27" i="9"/>
  <c r="FS27" i="9"/>
  <c r="FR27" i="9"/>
  <c r="FQ27" i="9"/>
  <c r="FP27" i="9"/>
  <c r="FO27" i="9"/>
  <c r="FN27" i="9"/>
  <c r="FM27" i="9"/>
  <c r="FL27" i="9"/>
  <c r="FK27" i="9"/>
  <c r="FJ27" i="9"/>
  <c r="FI27" i="9"/>
  <c r="FH27" i="9"/>
  <c r="FG27" i="9"/>
  <c r="FF27" i="9"/>
  <c r="FE27" i="9"/>
  <c r="FD27" i="9"/>
  <c r="FC27" i="9"/>
  <c r="FB27" i="9"/>
  <c r="FA27" i="9"/>
  <c r="EZ27" i="9"/>
  <c r="EY27" i="9"/>
  <c r="EX27" i="9"/>
  <c r="EW27" i="9"/>
  <c r="EV27" i="9"/>
  <c r="EU27" i="9"/>
  <c r="ET27" i="9"/>
  <c r="ES27" i="9"/>
  <c r="ER27" i="9"/>
  <c r="EQ27" i="9"/>
  <c r="EP27" i="9"/>
  <c r="EO27" i="9"/>
  <c r="EN27" i="9"/>
  <c r="EM27" i="9"/>
  <c r="EL27" i="9"/>
  <c r="EK27" i="9"/>
  <c r="EJ27" i="9"/>
  <c r="EI27" i="9"/>
  <c r="EH27" i="9"/>
  <c r="EG27" i="9"/>
  <c r="EF27" i="9"/>
  <c r="EE27" i="9"/>
  <c r="ED27" i="9"/>
  <c r="EC27" i="9"/>
  <c r="EB27" i="9"/>
  <c r="EA27" i="9"/>
  <c r="DZ27" i="9"/>
  <c r="DY27" i="9"/>
  <c r="DX27" i="9"/>
  <c r="DW27" i="9"/>
  <c r="DV27" i="9"/>
  <c r="DU27" i="9"/>
  <c r="DT27" i="9"/>
  <c r="DS27" i="9"/>
  <c r="DR27" i="9"/>
  <c r="DQ27" i="9"/>
  <c r="DP27" i="9"/>
  <c r="DO27" i="9"/>
  <c r="DN27" i="9"/>
  <c r="DM27" i="9"/>
  <c r="DL27" i="9"/>
  <c r="DK27" i="9"/>
  <c r="DJ27" i="9"/>
  <c r="DI27" i="9"/>
  <c r="DH27" i="9"/>
  <c r="DG27" i="9"/>
  <c r="DF27" i="9"/>
  <c r="DE27" i="9"/>
  <c r="DD27" i="9"/>
  <c r="DC27" i="9"/>
  <c r="DB27" i="9"/>
  <c r="DA27" i="9"/>
  <c r="CZ27" i="9"/>
  <c r="CY27" i="9"/>
  <c r="CX27" i="9"/>
  <c r="CW27" i="9"/>
  <c r="CV27" i="9"/>
  <c r="CU27" i="9"/>
  <c r="CT27" i="9"/>
  <c r="CS27" i="9"/>
  <c r="CR27" i="9"/>
  <c r="CQ27" i="9"/>
  <c r="CP27" i="9"/>
  <c r="CO27" i="9"/>
  <c r="CN27" i="9"/>
  <c r="CM27" i="9"/>
  <c r="CL27" i="9"/>
  <c r="CK27" i="9"/>
  <c r="CJ27" i="9"/>
  <c r="CI27" i="9"/>
  <c r="CH27" i="9"/>
  <c r="CG27" i="9"/>
  <c r="CF27" i="9"/>
  <c r="CE27" i="9"/>
  <c r="CD27" i="9"/>
  <c r="CC27" i="9"/>
  <c r="CB27" i="9"/>
  <c r="CA27" i="9"/>
  <c r="BZ27" i="9"/>
  <c r="BY27" i="9"/>
  <c r="BX27" i="9"/>
  <c r="BW27" i="9"/>
  <c r="BV27" i="9"/>
  <c r="BU27" i="9"/>
  <c r="BT27" i="9"/>
  <c r="BS27" i="9"/>
  <c r="BR27" i="9"/>
  <c r="BQ27" i="9"/>
  <c r="BP27" i="9"/>
  <c r="BO27" i="9"/>
  <c r="BN27" i="9"/>
  <c r="BM27" i="9"/>
  <c r="BL27" i="9"/>
  <c r="BK27" i="9"/>
  <c r="BJ27" i="9"/>
  <c r="BI27" i="9"/>
  <c r="BH27" i="9"/>
  <c r="BG27" i="9"/>
  <c r="BF27" i="9"/>
  <c r="BE27" i="9"/>
  <c r="BD27" i="9"/>
  <c r="BC27" i="9"/>
  <c r="BB27" i="9"/>
  <c r="BA27" i="9"/>
  <c r="AZ27" i="9"/>
  <c r="AY27" i="9"/>
  <c r="AX27" i="9"/>
  <c r="AW27" i="9"/>
  <c r="AV27" i="9"/>
  <c r="AU27" i="9"/>
  <c r="AT27" i="9"/>
  <c r="AS27" i="9"/>
  <c r="AR27" i="9"/>
  <c r="AQ27" i="9"/>
  <c r="AP27" i="9"/>
  <c r="AO27" i="9"/>
  <c r="AN27" i="9"/>
  <c r="AM27" i="9"/>
  <c r="AL27" i="9"/>
  <c r="AK27" i="9"/>
  <c r="AJ27" i="9"/>
  <c r="AI27" i="9"/>
  <c r="AH27" i="9"/>
  <c r="AG27" i="9"/>
  <c r="AF27" i="9"/>
  <c r="AE27" i="9"/>
  <c r="AD27" i="9"/>
  <c r="AC27" i="9"/>
  <c r="AB27" i="9"/>
  <c r="AA27" i="9"/>
  <c r="Z27" i="9"/>
  <c r="Y27" i="9"/>
  <c r="X27" i="9"/>
  <c r="W27" i="9"/>
  <c r="V27" i="9"/>
  <c r="U27" i="9"/>
  <c r="T27" i="9"/>
  <c r="S27" i="9"/>
  <c r="R27" i="9"/>
  <c r="Q27" i="9"/>
  <c r="P27" i="9"/>
  <c r="O27" i="9"/>
  <c r="N27" i="9"/>
  <c r="M27" i="9"/>
  <c r="L27" i="9"/>
  <c r="K27" i="9"/>
  <c r="J27" i="9"/>
  <c r="I27" i="9"/>
  <c r="H27" i="9"/>
  <c r="G27" i="9"/>
  <c r="F27" i="9"/>
  <c r="E27" i="9"/>
  <c r="D27" i="9"/>
  <c r="C27" i="9"/>
  <c r="B27" i="9"/>
  <c r="UB26" i="9"/>
  <c r="UA26" i="9"/>
  <c r="TZ26" i="9"/>
  <c r="TY26" i="9"/>
  <c r="TX26" i="9"/>
  <c r="TW26" i="9"/>
  <c r="TV26" i="9"/>
  <c r="TU26" i="9"/>
  <c r="TT26" i="9"/>
  <c r="TS26" i="9"/>
  <c r="TR26" i="9"/>
  <c r="TQ26" i="9"/>
  <c r="TP26" i="9"/>
  <c r="TO26" i="9"/>
  <c r="TN26" i="9"/>
  <c r="TM26" i="9"/>
  <c r="TL26" i="9"/>
  <c r="TK26" i="9"/>
  <c r="TJ26" i="9"/>
  <c r="TI26" i="9"/>
  <c r="TH26" i="9"/>
  <c r="TG26" i="9"/>
  <c r="TF26" i="9"/>
  <c r="TE26" i="9"/>
  <c r="TD26" i="9"/>
  <c r="TC26" i="9"/>
  <c r="TB26" i="9"/>
  <c r="TA26" i="9"/>
  <c r="SZ26" i="9"/>
  <c r="SY26" i="9"/>
  <c r="SX26" i="9"/>
  <c r="SW26" i="9"/>
  <c r="SV26" i="9"/>
  <c r="SU26" i="9"/>
  <c r="ST26" i="9"/>
  <c r="SS26" i="9"/>
  <c r="SR26" i="9"/>
  <c r="SQ26" i="9"/>
  <c r="SP26" i="9"/>
  <c r="SO26" i="9"/>
  <c r="SN26" i="9"/>
  <c r="SM26" i="9"/>
  <c r="SL26" i="9"/>
  <c r="SK26" i="9"/>
  <c r="SJ26" i="9"/>
  <c r="SI26" i="9"/>
  <c r="SH26" i="9"/>
  <c r="SG26" i="9"/>
  <c r="SF26" i="9"/>
  <c r="SE26" i="9"/>
  <c r="SD26" i="9"/>
  <c r="SC26" i="9"/>
  <c r="SB26" i="9"/>
  <c r="SA26" i="9"/>
  <c r="RZ26" i="9"/>
  <c r="RY26" i="9"/>
  <c r="RX26" i="9"/>
  <c r="RW26" i="9"/>
  <c r="RV26" i="9"/>
  <c r="RU26" i="9"/>
  <c r="RT26" i="9"/>
  <c r="RS26" i="9"/>
  <c r="RR26" i="9"/>
  <c r="RQ26" i="9"/>
  <c r="RP26" i="9"/>
  <c r="RO26" i="9"/>
  <c r="RN26" i="9"/>
  <c r="RM26" i="9"/>
  <c r="RL26" i="9"/>
  <c r="RK26" i="9"/>
  <c r="RJ26" i="9"/>
  <c r="RI26" i="9"/>
  <c r="RH26" i="9"/>
  <c r="RG26" i="9"/>
  <c r="RF26" i="9"/>
  <c r="RE26" i="9"/>
  <c r="RD26" i="9"/>
  <c r="RC26" i="9"/>
  <c r="RB26" i="9"/>
  <c r="RA26" i="9"/>
  <c r="QZ26" i="9"/>
  <c r="QY26" i="9"/>
  <c r="QX26" i="9"/>
  <c r="QW26" i="9"/>
  <c r="QV26" i="9"/>
  <c r="QU26" i="9"/>
  <c r="QT26" i="9"/>
  <c r="QS26" i="9"/>
  <c r="QR26" i="9"/>
  <c r="QQ26" i="9"/>
  <c r="QP26" i="9"/>
  <c r="QO26" i="9"/>
  <c r="QN26" i="9"/>
  <c r="QM26" i="9"/>
  <c r="QL26" i="9"/>
  <c r="QK26" i="9"/>
  <c r="QJ26" i="9"/>
  <c r="QI26" i="9"/>
  <c r="QH26" i="9"/>
  <c r="QG26" i="9"/>
  <c r="QF26" i="9"/>
  <c r="QE26" i="9"/>
  <c r="QD26" i="9"/>
  <c r="QC26" i="9"/>
  <c r="QB26" i="9"/>
  <c r="QA26" i="9"/>
  <c r="PZ26" i="9"/>
  <c r="PY26" i="9"/>
  <c r="PX26" i="9"/>
  <c r="PW26" i="9"/>
  <c r="PV26" i="9"/>
  <c r="PU26" i="9"/>
  <c r="PT26" i="9"/>
  <c r="PS26" i="9"/>
  <c r="PR26" i="9"/>
  <c r="PQ26" i="9"/>
  <c r="PP26" i="9"/>
  <c r="PO26" i="9"/>
  <c r="PN26" i="9"/>
  <c r="PM26" i="9"/>
  <c r="PL26" i="9"/>
  <c r="PK26" i="9"/>
  <c r="PJ26" i="9"/>
  <c r="PI26" i="9"/>
  <c r="PH26" i="9"/>
  <c r="PG26" i="9"/>
  <c r="PF26" i="9"/>
  <c r="PE26" i="9"/>
  <c r="PD26" i="9"/>
  <c r="PC26" i="9"/>
  <c r="PB26" i="9"/>
  <c r="PA26" i="9"/>
  <c r="OZ26" i="9"/>
  <c r="OY26" i="9"/>
  <c r="OX26" i="9"/>
  <c r="OW26" i="9"/>
  <c r="OV26" i="9"/>
  <c r="OU26" i="9"/>
  <c r="OT26" i="9"/>
  <c r="OS26" i="9"/>
  <c r="OR26" i="9"/>
  <c r="OQ26" i="9"/>
  <c r="OP26" i="9"/>
  <c r="OO26" i="9"/>
  <c r="ON26" i="9"/>
  <c r="OM26" i="9"/>
  <c r="OL26" i="9"/>
  <c r="OK26" i="9"/>
  <c r="OJ26" i="9"/>
  <c r="OI26" i="9"/>
  <c r="OH26" i="9"/>
  <c r="OG26" i="9"/>
  <c r="OF26" i="9"/>
  <c r="OE26" i="9"/>
  <c r="OD26" i="9"/>
  <c r="OC26" i="9"/>
  <c r="OB26" i="9"/>
  <c r="OA26" i="9"/>
  <c r="NZ26" i="9"/>
  <c r="NY26" i="9"/>
  <c r="NX26" i="9"/>
  <c r="NW26" i="9"/>
  <c r="NV26" i="9"/>
  <c r="NU26" i="9"/>
  <c r="NT26" i="9"/>
  <c r="NS26" i="9"/>
  <c r="NR26" i="9"/>
  <c r="NQ26" i="9"/>
  <c r="NP26" i="9"/>
  <c r="NO26" i="9"/>
  <c r="NN26" i="9"/>
  <c r="NM26" i="9"/>
  <c r="NL26" i="9"/>
  <c r="NK26" i="9"/>
  <c r="NJ26" i="9"/>
  <c r="NI26" i="9"/>
  <c r="NH26" i="9"/>
  <c r="NG26" i="9"/>
  <c r="NF26" i="9"/>
  <c r="NE26" i="9"/>
  <c r="ND26" i="9"/>
  <c r="NC26" i="9"/>
  <c r="NB26" i="9"/>
  <c r="NA26" i="9"/>
  <c r="MZ26" i="9"/>
  <c r="MY26" i="9"/>
  <c r="MX26" i="9"/>
  <c r="MW26" i="9"/>
  <c r="MV26" i="9"/>
  <c r="MU26" i="9"/>
  <c r="MT26" i="9"/>
  <c r="MS26" i="9"/>
  <c r="MR26" i="9"/>
  <c r="MQ26" i="9"/>
  <c r="MP26" i="9"/>
  <c r="MO26" i="9"/>
  <c r="MN26" i="9"/>
  <c r="MM26" i="9"/>
  <c r="ML26" i="9"/>
  <c r="MK26" i="9"/>
  <c r="MJ26" i="9"/>
  <c r="MI26" i="9"/>
  <c r="MH26" i="9"/>
  <c r="MG26" i="9"/>
  <c r="MF26" i="9"/>
  <c r="ME26" i="9"/>
  <c r="MD26" i="9"/>
  <c r="MC26" i="9"/>
  <c r="MB26" i="9"/>
  <c r="MA26" i="9"/>
  <c r="LZ26" i="9"/>
  <c r="LY26" i="9"/>
  <c r="LX26" i="9"/>
  <c r="LW26" i="9"/>
  <c r="LV26" i="9"/>
  <c r="LU26" i="9"/>
  <c r="LT26" i="9"/>
  <c r="LS26" i="9"/>
  <c r="LR26" i="9"/>
  <c r="LQ26" i="9"/>
  <c r="LP26" i="9"/>
  <c r="LO26" i="9"/>
  <c r="LN26" i="9"/>
  <c r="LM26" i="9"/>
  <c r="LL26" i="9"/>
  <c r="LK26" i="9"/>
  <c r="LJ26" i="9"/>
  <c r="LI26" i="9"/>
  <c r="LH26" i="9"/>
  <c r="LG26" i="9"/>
  <c r="LF26" i="9"/>
  <c r="LE26" i="9"/>
  <c r="LD26" i="9"/>
  <c r="LC26" i="9"/>
  <c r="LB26" i="9"/>
  <c r="LA26" i="9"/>
  <c r="KZ26" i="9"/>
  <c r="KY26" i="9"/>
  <c r="KX26" i="9"/>
  <c r="KW26" i="9"/>
  <c r="KV26" i="9"/>
  <c r="KU26" i="9"/>
  <c r="KT26" i="9"/>
  <c r="KS26" i="9"/>
  <c r="KR26" i="9"/>
  <c r="KQ26" i="9"/>
  <c r="KP26" i="9"/>
  <c r="KO26" i="9"/>
  <c r="KN26" i="9"/>
  <c r="KM26" i="9"/>
  <c r="KL26" i="9"/>
  <c r="KK26" i="9"/>
  <c r="KJ26" i="9"/>
  <c r="KI26" i="9"/>
  <c r="KH26" i="9"/>
  <c r="KG26" i="9"/>
  <c r="KF26" i="9"/>
  <c r="KE26" i="9"/>
  <c r="KD26" i="9"/>
  <c r="KC26" i="9"/>
  <c r="KB26" i="9"/>
  <c r="KA26" i="9"/>
  <c r="JZ26" i="9"/>
  <c r="JY26" i="9"/>
  <c r="JX26" i="9"/>
  <c r="JW26" i="9"/>
  <c r="JV26" i="9"/>
  <c r="JU26" i="9"/>
  <c r="JT26" i="9"/>
  <c r="JS26" i="9"/>
  <c r="JR26" i="9"/>
  <c r="JQ26" i="9"/>
  <c r="JP26" i="9"/>
  <c r="JO26" i="9"/>
  <c r="JN26" i="9"/>
  <c r="JM26" i="9"/>
  <c r="JL26" i="9"/>
  <c r="JK26" i="9"/>
  <c r="JJ26" i="9"/>
  <c r="JI26" i="9"/>
  <c r="JH26" i="9"/>
  <c r="JG26" i="9"/>
  <c r="JF26" i="9"/>
  <c r="JE26" i="9"/>
  <c r="JD26" i="9"/>
  <c r="JC26" i="9"/>
  <c r="JB26" i="9"/>
  <c r="JA26" i="9"/>
  <c r="IZ26" i="9"/>
  <c r="IY26" i="9"/>
  <c r="IX26" i="9"/>
  <c r="IW26" i="9"/>
  <c r="IV26" i="9"/>
  <c r="IU26" i="9"/>
  <c r="IT26" i="9"/>
  <c r="IS26" i="9"/>
  <c r="IR26" i="9"/>
  <c r="IQ26" i="9"/>
  <c r="IP26" i="9"/>
  <c r="IO26" i="9"/>
  <c r="IN26" i="9"/>
  <c r="IM26" i="9"/>
  <c r="IL26" i="9"/>
  <c r="IK26" i="9"/>
  <c r="IJ26" i="9"/>
  <c r="II26" i="9"/>
  <c r="IH26" i="9"/>
  <c r="IG26" i="9"/>
  <c r="IF26" i="9"/>
  <c r="IE26" i="9"/>
  <c r="ID26" i="9"/>
  <c r="IC26" i="9"/>
  <c r="IB26" i="9"/>
  <c r="IA26" i="9"/>
  <c r="HZ26" i="9"/>
  <c r="HY26" i="9"/>
  <c r="HX26" i="9"/>
  <c r="HW26" i="9"/>
  <c r="HV26" i="9"/>
  <c r="HU26" i="9"/>
  <c r="HT26" i="9"/>
  <c r="HS26" i="9"/>
  <c r="HR26" i="9"/>
  <c r="HQ26" i="9"/>
  <c r="HP26" i="9"/>
  <c r="HO26" i="9"/>
  <c r="HN26" i="9"/>
  <c r="HM26" i="9"/>
  <c r="HL26" i="9"/>
  <c r="HK26" i="9"/>
  <c r="HJ26" i="9"/>
  <c r="HI26" i="9"/>
  <c r="HH26" i="9"/>
  <c r="HG26" i="9"/>
  <c r="HF26" i="9"/>
  <c r="HE26" i="9"/>
  <c r="HD26" i="9"/>
  <c r="HC26" i="9"/>
  <c r="HB26" i="9"/>
  <c r="HA26" i="9"/>
  <c r="GZ26" i="9"/>
  <c r="GY26" i="9"/>
  <c r="GX26" i="9"/>
  <c r="GW26" i="9"/>
  <c r="GV26" i="9"/>
  <c r="GU26" i="9"/>
  <c r="GT26" i="9"/>
  <c r="GS26" i="9"/>
  <c r="GR26" i="9"/>
  <c r="GQ26" i="9"/>
  <c r="GP26" i="9"/>
  <c r="GO26" i="9"/>
  <c r="GN26" i="9"/>
  <c r="GM26" i="9"/>
  <c r="GL26" i="9"/>
  <c r="GK26" i="9"/>
  <c r="GJ26" i="9"/>
  <c r="GI26" i="9"/>
  <c r="GH26" i="9"/>
  <c r="GG26" i="9"/>
  <c r="GF26" i="9"/>
  <c r="GE26" i="9"/>
  <c r="GD26" i="9"/>
  <c r="GC26" i="9"/>
  <c r="GB26" i="9"/>
  <c r="GA26" i="9"/>
  <c r="FZ26" i="9"/>
  <c r="FY26" i="9"/>
  <c r="FX26" i="9"/>
  <c r="FW26" i="9"/>
  <c r="FV26" i="9"/>
  <c r="FU26" i="9"/>
  <c r="FT26" i="9"/>
  <c r="FS26" i="9"/>
  <c r="FR26" i="9"/>
  <c r="FQ26" i="9"/>
  <c r="FP26" i="9"/>
  <c r="FO26" i="9"/>
  <c r="FN26" i="9"/>
  <c r="FM26" i="9"/>
  <c r="FL26" i="9"/>
  <c r="FK26" i="9"/>
  <c r="FJ26" i="9"/>
  <c r="FI26" i="9"/>
  <c r="FH26" i="9"/>
  <c r="FG26" i="9"/>
  <c r="FF26" i="9"/>
  <c r="FE26" i="9"/>
  <c r="FD26" i="9"/>
  <c r="FC26" i="9"/>
  <c r="FB26" i="9"/>
  <c r="FA26" i="9"/>
  <c r="EZ26" i="9"/>
  <c r="EY26" i="9"/>
  <c r="EX26" i="9"/>
  <c r="EW26" i="9"/>
  <c r="EV26" i="9"/>
  <c r="EU26" i="9"/>
  <c r="ET26" i="9"/>
  <c r="ES26" i="9"/>
  <c r="ER26" i="9"/>
  <c r="EQ26" i="9"/>
  <c r="EP26" i="9"/>
  <c r="EO26" i="9"/>
  <c r="EN26" i="9"/>
  <c r="EM26" i="9"/>
  <c r="EL26" i="9"/>
  <c r="EK26" i="9"/>
  <c r="EJ26" i="9"/>
  <c r="EI26" i="9"/>
  <c r="EH26" i="9"/>
  <c r="EG26" i="9"/>
  <c r="EF26" i="9"/>
  <c r="EE26" i="9"/>
  <c r="ED26" i="9"/>
  <c r="EC26" i="9"/>
  <c r="EB26" i="9"/>
  <c r="EA26" i="9"/>
  <c r="DZ26" i="9"/>
  <c r="DY26" i="9"/>
  <c r="DX26" i="9"/>
  <c r="DW26" i="9"/>
  <c r="DV26" i="9"/>
  <c r="DU26" i="9"/>
  <c r="DT26" i="9"/>
  <c r="DS26" i="9"/>
  <c r="DR26" i="9"/>
  <c r="DQ26" i="9"/>
  <c r="DP26" i="9"/>
  <c r="DO26" i="9"/>
  <c r="DN26" i="9"/>
  <c r="DM26" i="9"/>
  <c r="DL26" i="9"/>
  <c r="DK26" i="9"/>
  <c r="DJ26" i="9"/>
  <c r="DI26" i="9"/>
  <c r="DH26" i="9"/>
  <c r="DG26" i="9"/>
  <c r="DF26" i="9"/>
  <c r="DE26" i="9"/>
  <c r="DD26" i="9"/>
  <c r="DC26" i="9"/>
  <c r="DB26" i="9"/>
  <c r="DA26" i="9"/>
  <c r="CZ26" i="9"/>
  <c r="CY26" i="9"/>
  <c r="CX26" i="9"/>
  <c r="CW26" i="9"/>
  <c r="CV26" i="9"/>
  <c r="CU26" i="9"/>
  <c r="CT26" i="9"/>
  <c r="CS26" i="9"/>
  <c r="CR26" i="9"/>
  <c r="CQ26" i="9"/>
  <c r="CP26" i="9"/>
  <c r="CO26" i="9"/>
  <c r="CN26" i="9"/>
  <c r="CM26" i="9"/>
  <c r="CL26" i="9"/>
  <c r="CK26" i="9"/>
  <c r="CJ26" i="9"/>
  <c r="CI26" i="9"/>
  <c r="CH26" i="9"/>
  <c r="CG26" i="9"/>
  <c r="CF26" i="9"/>
  <c r="CE26" i="9"/>
  <c r="CD26" i="9"/>
  <c r="CC26" i="9"/>
  <c r="CB26" i="9"/>
  <c r="CA26" i="9"/>
  <c r="BZ26" i="9"/>
  <c r="BY26" i="9"/>
  <c r="BX26" i="9"/>
  <c r="BW26" i="9"/>
  <c r="BV26" i="9"/>
  <c r="BU26" i="9"/>
  <c r="BT26" i="9"/>
  <c r="BS26" i="9"/>
  <c r="BR26" i="9"/>
  <c r="BQ26" i="9"/>
  <c r="BP26" i="9"/>
  <c r="BO26" i="9"/>
  <c r="BN26" i="9"/>
  <c r="BM26" i="9"/>
  <c r="BL26" i="9"/>
  <c r="BK26" i="9"/>
  <c r="BJ26" i="9"/>
  <c r="BI26" i="9"/>
  <c r="BH26" i="9"/>
  <c r="BG26" i="9"/>
  <c r="BF26" i="9"/>
  <c r="BE26" i="9"/>
  <c r="BD26" i="9"/>
  <c r="BC26" i="9"/>
  <c r="BB26" i="9"/>
  <c r="BA26" i="9"/>
  <c r="AZ26" i="9"/>
  <c r="AY26" i="9"/>
  <c r="AX26" i="9"/>
  <c r="AW26" i="9"/>
  <c r="AV26" i="9"/>
  <c r="AU26" i="9"/>
  <c r="AT26" i="9"/>
  <c r="AS26" i="9"/>
  <c r="AR26" i="9"/>
  <c r="AQ26" i="9"/>
  <c r="AP26" i="9"/>
  <c r="AO26" i="9"/>
  <c r="AN26" i="9"/>
  <c r="AM26" i="9"/>
  <c r="AL26" i="9"/>
  <c r="AK26" i="9"/>
  <c r="AJ26" i="9"/>
  <c r="AI26" i="9"/>
  <c r="AH26" i="9"/>
  <c r="AG26" i="9"/>
  <c r="AF26" i="9"/>
  <c r="AE26" i="9"/>
  <c r="AD26" i="9"/>
  <c r="AC26" i="9"/>
  <c r="AB26" i="9"/>
  <c r="AA26" i="9"/>
  <c r="Z26" i="9"/>
  <c r="Y26" i="9"/>
  <c r="X26" i="9"/>
  <c r="W26" i="9"/>
  <c r="V26" i="9"/>
  <c r="U26" i="9"/>
  <c r="T26" i="9"/>
  <c r="S26" i="9"/>
  <c r="R26" i="9"/>
  <c r="Q26" i="9"/>
  <c r="P26" i="9"/>
  <c r="O26" i="9"/>
  <c r="N26" i="9"/>
  <c r="M26" i="9"/>
  <c r="L26" i="9"/>
  <c r="K26" i="9"/>
  <c r="J26" i="9"/>
  <c r="I26" i="9"/>
  <c r="H26" i="9"/>
  <c r="G26" i="9"/>
  <c r="F26" i="9"/>
  <c r="E26" i="9"/>
  <c r="D26" i="9"/>
  <c r="C26" i="9"/>
  <c r="B26" i="9"/>
  <c r="UB25" i="9"/>
  <c r="UA25" i="9"/>
  <c r="TZ25" i="9"/>
  <c r="TY25" i="9"/>
  <c r="TX25" i="9"/>
  <c r="TW25" i="9"/>
  <c r="TV25" i="9"/>
  <c r="TU25" i="9"/>
  <c r="TT25" i="9"/>
  <c r="TS25" i="9"/>
  <c r="TR25" i="9"/>
  <c r="TQ25" i="9"/>
  <c r="TP25" i="9"/>
  <c r="TO25" i="9"/>
  <c r="TN25" i="9"/>
  <c r="TM25" i="9"/>
  <c r="TL25" i="9"/>
  <c r="TK25" i="9"/>
  <c r="TJ25" i="9"/>
  <c r="TI25" i="9"/>
  <c r="TH25" i="9"/>
  <c r="TG25" i="9"/>
  <c r="TF25" i="9"/>
  <c r="TE25" i="9"/>
  <c r="TD25" i="9"/>
  <c r="TC25" i="9"/>
  <c r="TB25" i="9"/>
  <c r="TA25" i="9"/>
  <c r="SZ25" i="9"/>
  <c r="SY25" i="9"/>
  <c r="SX25" i="9"/>
  <c r="SW25" i="9"/>
  <c r="SV25" i="9"/>
  <c r="SU25" i="9"/>
  <c r="ST25" i="9"/>
  <c r="SS25" i="9"/>
  <c r="SR25" i="9"/>
  <c r="SQ25" i="9"/>
  <c r="SP25" i="9"/>
  <c r="SO25" i="9"/>
  <c r="SN25" i="9"/>
  <c r="SM25" i="9"/>
  <c r="SL25" i="9"/>
  <c r="SK25" i="9"/>
  <c r="SJ25" i="9"/>
  <c r="SI25" i="9"/>
  <c r="SH25" i="9"/>
  <c r="SG25" i="9"/>
  <c r="SF25" i="9"/>
  <c r="SE25" i="9"/>
  <c r="SD25" i="9"/>
  <c r="SC25" i="9"/>
  <c r="SB25" i="9"/>
  <c r="SA25" i="9"/>
  <c r="RZ25" i="9"/>
  <c r="RY25" i="9"/>
  <c r="RX25" i="9"/>
  <c r="RW25" i="9"/>
  <c r="RV25" i="9"/>
  <c r="RU25" i="9"/>
  <c r="RT25" i="9"/>
  <c r="RS25" i="9"/>
  <c r="RR25" i="9"/>
  <c r="RQ25" i="9"/>
  <c r="RP25" i="9"/>
  <c r="RO25" i="9"/>
  <c r="RN25" i="9"/>
  <c r="RM25" i="9"/>
  <c r="RL25" i="9"/>
  <c r="RK25" i="9"/>
  <c r="RJ25" i="9"/>
  <c r="RI25" i="9"/>
  <c r="RH25" i="9"/>
  <c r="RG25" i="9"/>
  <c r="RF25" i="9"/>
  <c r="RE25" i="9"/>
  <c r="RD25" i="9"/>
  <c r="RC25" i="9"/>
  <c r="RB25" i="9"/>
  <c r="RA25" i="9"/>
  <c r="QZ25" i="9"/>
  <c r="QY25" i="9"/>
  <c r="QX25" i="9"/>
  <c r="QW25" i="9"/>
  <c r="QV25" i="9"/>
  <c r="QU25" i="9"/>
  <c r="QT25" i="9"/>
  <c r="QS25" i="9"/>
  <c r="QR25" i="9"/>
  <c r="QQ25" i="9"/>
  <c r="QP25" i="9"/>
  <c r="QO25" i="9"/>
  <c r="QN25" i="9"/>
  <c r="QM25" i="9"/>
  <c r="QL25" i="9"/>
  <c r="QK25" i="9"/>
  <c r="QJ25" i="9"/>
  <c r="QI25" i="9"/>
  <c r="QH25" i="9"/>
  <c r="QG25" i="9"/>
  <c r="QF25" i="9"/>
  <c r="QE25" i="9"/>
  <c r="QD25" i="9"/>
  <c r="QC25" i="9"/>
  <c r="QB25" i="9"/>
  <c r="QA25" i="9"/>
  <c r="PZ25" i="9"/>
  <c r="PY25" i="9"/>
  <c r="PX25" i="9"/>
  <c r="PW25" i="9"/>
  <c r="PV25" i="9"/>
  <c r="PU25" i="9"/>
  <c r="PT25" i="9"/>
  <c r="PS25" i="9"/>
  <c r="PR25" i="9"/>
  <c r="PQ25" i="9"/>
  <c r="PP25" i="9"/>
  <c r="PO25" i="9"/>
  <c r="PN25" i="9"/>
  <c r="PM25" i="9"/>
  <c r="PL25" i="9"/>
  <c r="PK25" i="9"/>
  <c r="PJ25" i="9"/>
  <c r="PI25" i="9"/>
  <c r="PH25" i="9"/>
  <c r="PG25" i="9"/>
  <c r="PF25" i="9"/>
  <c r="PE25" i="9"/>
  <c r="PD25" i="9"/>
  <c r="PC25" i="9"/>
  <c r="PB25" i="9"/>
  <c r="PA25" i="9"/>
  <c r="OZ25" i="9"/>
  <c r="OY25" i="9"/>
  <c r="OX25" i="9"/>
  <c r="OW25" i="9"/>
  <c r="OV25" i="9"/>
  <c r="OU25" i="9"/>
  <c r="OT25" i="9"/>
  <c r="OS25" i="9"/>
  <c r="OR25" i="9"/>
  <c r="OQ25" i="9"/>
  <c r="OP25" i="9"/>
  <c r="OO25" i="9"/>
  <c r="ON25" i="9"/>
  <c r="OM25" i="9"/>
  <c r="OL25" i="9"/>
  <c r="OK25" i="9"/>
  <c r="OJ25" i="9"/>
  <c r="OI25" i="9"/>
  <c r="OH25" i="9"/>
  <c r="OG25" i="9"/>
  <c r="OF25" i="9"/>
  <c r="OE25" i="9"/>
  <c r="OD25" i="9"/>
  <c r="OC25" i="9"/>
  <c r="OB25" i="9"/>
  <c r="OA25" i="9"/>
  <c r="NZ25" i="9"/>
  <c r="NY25" i="9"/>
  <c r="NX25" i="9"/>
  <c r="NW25" i="9"/>
  <c r="NV25" i="9"/>
  <c r="NU25" i="9"/>
  <c r="NT25" i="9"/>
  <c r="NS25" i="9"/>
  <c r="NR25" i="9"/>
  <c r="NQ25" i="9"/>
  <c r="NP25" i="9"/>
  <c r="NO25" i="9"/>
  <c r="NN25" i="9"/>
  <c r="NM25" i="9"/>
  <c r="NL25" i="9"/>
  <c r="NK25" i="9"/>
  <c r="NJ25" i="9"/>
  <c r="NI25" i="9"/>
  <c r="NH25" i="9"/>
  <c r="NG25" i="9"/>
  <c r="NF25" i="9"/>
  <c r="NE25" i="9"/>
  <c r="ND25" i="9"/>
  <c r="NC25" i="9"/>
  <c r="NB25" i="9"/>
  <c r="NA25" i="9"/>
  <c r="MZ25" i="9"/>
  <c r="MY25" i="9"/>
  <c r="MX25" i="9"/>
  <c r="MW25" i="9"/>
  <c r="MV25" i="9"/>
  <c r="MU25" i="9"/>
  <c r="MT25" i="9"/>
  <c r="MS25" i="9"/>
  <c r="MR25" i="9"/>
  <c r="MQ25" i="9"/>
  <c r="MP25" i="9"/>
  <c r="MO25" i="9"/>
  <c r="MN25" i="9"/>
  <c r="MM25" i="9"/>
  <c r="ML25" i="9"/>
  <c r="MK25" i="9"/>
  <c r="MJ25" i="9"/>
  <c r="MI25" i="9"/>
  <c r="MH25" i="9"/>
  <c r="MG25" i="9"/>
  <c r="MF25" i="9"/>
  <c r="ME25" i="9"/>
  <c r="MD25" i="9"/>
  <c r="MC25" i="9"/>
  <c r="MB25" i="9"/>
  <c r="MA25" i="9"/>
  <c r="LZ25" i="9"/>
  <c r="LY25" i="9"/>
  <c r="LX25" i="9"/>
  <c r="LW25" i="9"/>
  <c r="LV25" i="9"/>
  <c r="LU25" i="9"/>
  <c r="LT25" i="9"/>
  <c r="LS25" i="9"/>
  <c r="LR25" i="9"/>
  <c r="LQ25" i="9"/>
  <c r="LP25" i="9"/>
  <c r="LO25" i="9"/>
  <c r="LN25" i="9"/>
  <c r="LM25" i="9"/>
  <c r="LL25" i="9"/>
  <c r="LK25" i="9"/>
  <c r="LJ25" i="9"/>
  <c r="LI25" i="9"/>
  <c r="LH25" i="9"/>
  <c r="LG25" i="9"/>
  <c r="LF25" i="9"/>
  <c r="LE25" i="9"/>
  <c r="LD25" i="9"/>
  <c r="LC25" i="9"/>
  <c r="LB25" i="9"/>
  <c r="LA25" i="9"/>
  <c r="KZ25" i="9"/>
  <c r="KY25" i="9"/>
  <c r="KX25" i="9"/>
  <c r="KW25" i="9"/>
  <c r="KV25" i="9"/>
  <c r="KU25" i="9"/>
  <c r="KT25" i="9"/>
  <c r="KS25" i="9"/>
  <c r="KR25" i="9"/>
  <c r="KQ25" i="9"/>
  <c r="KP25" i="9"/>
  <c r="KO25" i="9"/>
  <c r="KN25" i="9"/>
  <c r="KM25" i="9"/>
  <c r="KL25" i="9"/>
  <c r="KK25" i="9"/>
  <c r="KJ25" i="9"/>
  <c r="KI25" i="9"/>
  <c r="KH25" i="9"/>
  <c r="KG25" i="9"/>
  <c r="KF25" i="9"/>
  <c r="KE25" i="9"/>
  <c r="KD25" i="9"/>
  <c r="KC25" i="9"/>
  <c r="KB25" i="9"/>
  <c r="KA25" i="9"/>
  <c r="JZ25" i="9"/>
  <c r="JY25" i="9"/>
  <c r="JX25" i="9"/>
  <c r="JW25" i="9"/>
  <c r="JV25" i="9"/>
  <c r="JU25" i="9"/>
  <c r="JT25" i="9"/>
  <c r="JS25" i="9"/>
  <c r="JR25" i="9"/>
  <c r="JQ25" i="9"/>
  <c r="JP25" i="9"/>
  <c r="JO25" i="9"/>
  <c r="JN25" i="9"/>
  <c r="JM25" i="9"/>
  <c r="JL25" i="9"/>
  <c r="JK25" i="9"/>
  <c r="JJ25" i="9"/>
  <c r="JI25" i="9"/>
  <c r="JH25" i="9"/>
  <c r="JG25" i="9"/>
  <c r="JF25" i="9"/>
  <c r="JE25" i="9"/>
  <c r="JD25" i="9"/>
  <c r="JC25" i="9"/>
  <c r="JB25" i="9"/>
  <c r="JA25" i="9"/>
  <c r="IZ25" i="9"/>
  <c r="IY25" i="9"/>
  <c r="IX25" i="9"/>
  <c r="IW25" i="9"/>
  <c r="IV25" i="9"/>
  <c r="IU25" i="9"/>
  <c r="IT25" i="9"/>
  <c r="IS25" i="9"/>
  <c r="IR25" i="9"/>
  <c r="IQ25" i="9"/>
  <c r="IP25" i="9"/>
  <c r="IO25" i="9"/>
  <c r="IN25" i="9"/>
  <c r="IM25" i="9"/>
  <c r="IL25" i="9"/>
  <c r="IK25" i="9"/>
  <c r="IJ25" i="9"/>
  <c r="II25" i="9"/>
  <c r="IH25" i="9"/>
  <c r="IG25" i="9"/>
  <c r="IF25" i="9"/>
  <c r="IE25" i="9"/>
  <c r="ID25" i="9"/>
  <c r="IC25" i="9"/>
  <c r="IB25" i="9"/>
  <c r="IA25" i="9"/>
  <c r="HZ25" i="9"/>
  <c r="HY25" i="9"/>
  <c r="HX25" i="9"/>
  <c r="HW25" i="9"/>
  <c r="HV25" i="9"/>
  <c r="HU25" i="9"/>
  <c r="HT25" i="9"/>
  <c r="HS25" i="9"/>
  <c r="HR25" i="9"/>
  <c r="HQ25" i="9"/>
  <c r="HP25" i="9"/>
  <c r="HO25" i="9"/>
  <c r="HN25" i="9"/>
  <c r="HM25" i="9"/>
  <c r="HL25" i="9"/>
  <c r="HK25" i="9"/>
  <c r="HJ25" i="9"/>
  <c r="HI25" i="9"/>
  <c r="HH25" i="9"/>
  <c r="HG25" i="9"/>
  <c r="HF25" i="9"/>
  <c r="HE25" i="9"/>
  <c r="HD25" i="9"/>
  <c r="HC25" i="9"/>
  <c r="HB25" i="9"/>
  <c r="HA25" i="9"/>
  <c r="GZ25" i="9"/>
  <c r="GY25" i="9"/>
  <c r="GX25" i="9"/>
  <c r="GW25" i="9"/>
  <c r="GV25" i="9"/>
  <c r="GU25" i="9"/>
  <c r="GT25" i="9"/>
  <c r="GS25" i="9"/>
  <c r="GR25" i="9"/>
  <c r="GQ25" i="9"/>
  <c r="GP25" i="9"/>
  <c r="GO25" i="9"/>
  <c r="GN25" i="9"/>
  <c r="GM25" i="9"/>
  <c r="GL25" i="9"/>
  <c r="GK25" i="9"/>
  <c r="GJ25" i="9"/>
  <c r="GI25" i="9"/>
  <c r="GH25" i="9"/>
  <c r="GG25" i="9"/>
  <c r="GF25" i="9"/>
  <c r="GE25" i="9"/>
  <c r="GD25" i="9"/>
  <c r="GC25" i="9"/>
  <c r="GB25" i="9"/>
  <c r="GA25" i="9"/>
  <c r="FZ25" i="9"/>
  <c r="FY25" i="9"/>
  <c r="FX25" i="9"/>
  <c r="FW25" i="9"/>
  <c r="FV25" i="9"/>
  <c r="FU25" i="9"/>
  <c r="FT25" i="9"/>
  <c r="FS25" i="9"/>
  <c r="FR25" i="9"/>
  <c r="FQ25" i="9"/>
  <c r="FP25" i="9"/>
  <c r="FO25" i="9"/>
  <c r="FN25" i="9"/>
  <c r="FM25" i="9"/>
  <c r="FL25" i="9"/>
  <c r="FK25" i="9"/>
  <c r="FJ25" i="9"/>
  <c r="FI25" i="9"/>
  <c r="FH25" i="9"/>
  <c r="FG25" i="9"/>
  <c r="FF25" i="9"/>
  <c r="FE25" i="9"/>
  <c r="FD25" i="9"/>
  <c r="FC25" i="9"/>
  <c r="FB25" i="9"/>
  <c r="FA25" i="9"/>
  <c r="EZ25" i="9"/>
  <c r="EY25" i="9"/>
  <c r="EX25" i="9"/>
  <c r="EW25" i="9"/>
  <c r="EV25" i="9"/>
  <c r="EU25" i="9"/>
  <c r="ET25" i="9"/>
  <c r="ES25" i="9"/>
  <c r="ER25" i="9"/>
  <c r="EQ25" i="9"/>
  <c r="EP25" i="9"/>
  <c r="EO25" i="9"/>
  <c r="EN25" i="9"/>
  <c r="EM25" i="9"/>
  <c r="EL25" i="9"/>
  <c r="EK25" i="9"/>
  <c r="EJ25" i="9"/>
  <c r="EI25" i="9"/>
  <c r="EH25" i="9"/>
  <c r="EG25" i="9"/>
  <c r="EF25" i="9"/>
  <c r="EE25" i="9"/>
  <c r="ED25" i="9"/>
  <c r="EC25" i="9"/>
  <c r="EB25" i="9"/>
  <c r="EA25" i="9"/>
  <c r="DZ25" i="9"/>
  <c r="DY25" i="9"/>
  <c r="DX25" i="9"/>
  <c r="DW25" i="9"/>
  <c r="DV25" i="9"/>
  <c r="DU25" i="9"/>
  <c r="DT25" i="9"/>
  <c r="DS25" i="9"/>
  <c r="DR25" i="9"/>
  <c r="DQ25" i="9"/>
  <c r="DP25" i="9"/>
  <c r="DO25" i="9"/>
  <c r="DN25" i="9"/>
  <c r="DM25" i="9"/>
  <c r="DL25" i="9"/>
  <c r="DK25" i="9"/>
  <c r="DJ25" i="9"/>
  <c r="DI25" i="9"/>
  <c r="DH25" i="9"/>
  <c r="DG25" i="9"/>
  <c r="DF25" i="9"/>
  <c r="DE25" i="9"/>
  <c r="DD25" i="9"/>
  <c r="DC25" i="9"/>
  <c r="DB25" i="9"/>
  <c r="DA25" i="9"/>
  <c r="CZ25" i="9"/>
  <c r="CY25" i="9"/>
  <c r="CX25" i="9"/>
  <c r="CW25" i="9"/>
  <c r="CV25" i="9"/>
  <c r="CU25" i="9"/>
  <c r="CT25" i="9"/>
  <c r="CS25" i="9"/>
  <c r="CR25" i="9"/>
  <c r="CQ25" i="9"/>
  <c r="CP25" i="9"/>
  <c r="CO25" i="9"/>
  <c r="CN25" i="9"/>
  <c r="CM25" i="9"/>
  <c r="CL25" i="9"/>
  <c r="CK25" i="9"/>
  <c r="CJ25" i="9"/>
  <c r="CI25" i="9"/>
  <c r="CH25" i="9"/>
  <c r="CG25" i="9"/>
  <c r="CF25" i="9"/>
  <c r="CE25" i="9"/>
  <c r="CD25" i="9"/>
  <c r="CC25" i="9"/>
  <c r="CB25" i="9"/>
  <c r="CA25" i="9"/>
  <c r="BZ25" i="9"/>
  <c r="BY25" i="9"/>
  <c r="BX25" i="9"/>
  <c r="BW25" i="9"/>
  <c r="BV25" i="9"/>
  <c r="BU25" i="9"/>
  <c r="BT25" i="9"/>
  <c r="BS25" i="9"/>
  <c r="BR25" i="9"/>
  <c r="BQ25" i="9"/>
  <c r="BP25" i="9"/>
  <c r="BO25" i="9"/>
  <c r="BN25" i="9"/>
  <c r="BM25" i="9"/>
  <c r="BL25" i="9"/>
  <c r="BK25" i="9"/>
  <c r="BJ25" i="9"/>
  <c r="BI25" i="9"/>
  <c r="BH25" i="9"/>
  <c r="BG25" i="9"/>
  <c r="BF25" i="9"/>
  <c r="BE25" i="9"/>
  <c r="BD25" i="9"/>
  <c r="BC25" i="9"/>
  <c r="BB25" i="9"/>
  <c r="BA25" i="9"/>
  <c r="AZ25" i="9"/>
  <c r="AY25" i="9"/>
  <c r="AX25" i="9"/>
  <c r="AW25" i="9"/>
  <c r="AV25" i="9"/>
  <c r="AU25" i="9"/>
  <c r="AT25" i="9"/>
  <c r="AS25" i="9"/>
  <c r="AR25" i="9"/>
  <c r="AQ25" i="9"/>
  <c r="AP25" i="9"/>
  <c r="AO25" i="9"/>
  <c r="AN25" i="9"/>
  <c r="AM25" i="9"/>
  <c r="AL25" i="9"/>
  <c r="AK25" i="9"/>
  <c r="AJ25" i="9"/>
  <c r="AI25" i="9"/>
  <c r="AH25" i="9"/>
  <c r="AG25" i="9"/>
  <c r="AF25" i="9"/>
  <c r="AE25" i="9"/>
  <c r="AD25" i="9"/>
  <c r="AC25" i="9"/>
  <c r="AB25" i="9"/>
  <c r="AA25" i="9"/>
  <c r="Z25" i="9"/>
  <c r="Y25" i="9"/>
  <c r="X25" i="9"/>
  <c r="W25" i="9"/>
  <c r="V25" i="9"/>
  <c r="U25" i="9"/>
  <c r="T25" i="9"/>
  <c r="S25" i="9"/>
  <c r="R25" i="9"/>
  <c r="Q25" i="9"/>
  <c r="P25" i="9"/>
  <c r="O25" i="9"/>
  <c r="N25" i="9"/>
  <c r="M25" i="9"/>
  <c r="L25" i="9"/>
  <c r="K25" i="9"/>
  <c r="J25" i="9"/>
  <c r="I25" i="9"/>
  <c r="H25" i="9"/>
  <c r="G25" i="9"/>
  <c r="F25" i="9"/>
  <c r="E25" i="9"/>
  <c r="D25" i="9"/>
  <c r="C25" i="9"/>
  <c r="B25" i="9"/>
  <c r="UB24" i="9"/>
  <c r="UA24" i="9"/>
  <c r="TZ24" i="9"/>
  <c r="TY24" i="9"/>
  <c r="TX24" i="9"/>
  <c r="TW24" i="9"/>
  <c r="TV24" i="9"/>
  <c r="TU24" i="9"/>
  <c r="TT24" i="9"/>
  <c r="TS24" i="9"/>
  <c r="TR24" i="9"/>
  <c r="TQ24" i="9"/>
  <c r="TP24" i="9"/>
  <c r="TO24" i="9"/>
  <c r="TN24" i="9"/>
  <c r="TM24" i="9"/>
  <c r="TL24" i="9"/>
  <c r="TK24" i="9"/>
  <c r="TJ24" i="9"/>
  <c r="TI24" i="9"/>
  <c r="TH24" i="9"/>
  <c r="TG24" i="9"/>
  <c r="TF24" i="9"/>
  <c r="TE24" i="9"/>
  <c r="TD24" i="9"/>
  <c r="TC24" i="9"/>
  <c r="TB24" i="9"/>
  <c r="TA24" i="9"/>
  <c r="SZ24" i="9"/>
  <c r="SY24" i="9"/>
  <c r="SX24" i="9"/>
  <c r="SW24" i="9"/>
  <c r="SV24" i="9"/>
  <c r="SU24" i="9"/>
  <c r="ST24" i="9"/>
  <c r="SS24" i="9"/>
  <c r="SR24" i="9"/>
  <c r="SQ24" i="9"/>
  <c r="SP24" i="9"/>
  <c r="SO24" i="9"/>
  <c r="SN24" i="9"/>
  <c r="SM24" i="9"/>
  <c r="SL24" i="9"/>
  <c r="SK24" i="9"/>
  <c r="SJ24" i="9"/>
  <c r="SI24" i="9"/>
  <c r="SH24" i="9"/>
  <c r="SG24" i="9"/>
  <c r="SF24" i="9"/>
  <c r="SE24" i="9"/>
  <c r="SD24" i="9"/>
  <c r="SC24" i="9"/>
  <c r="SB24" i="9"/>
  <c r="SA24" i="9"/>
  <c r="RZ24" i="9"/>
  <c r="RY24" i="9"/>
  <c r="RX24" i="9"/>
  <c r="RW24" i="9"/>
  <c r="RV24" i="9"/>
  <c r="RU24" i="9"/>
  <c r="RT24" i="9"/>
  <c r="RS24" i="9"/>
  <c r="RR24" i="9"/>
  <c r="RQ24" i="9"/>
  <c r="RP24" i="9"/>
  <c r="RO24" i="9"/>
  <c r="RN24" i="9"/>
  <c r="RM24" i="9"/>
  <c r="RL24" i="9"/>
  <c r="RK24" i="9"/>
  <c r="RJ24" i="9"/>
  <c r="RI24" i="9"/>
  <c r="RH24" i="9"/>
  <c r="RG24" i="9"/>
  <c r="RF24" i="9"/>
  <c r="RE24" i="9"/>
  <c r="RD24" i="9"/>
  <c r="RC24" i="9"/>
  <c r="RB24" i="9"/>
  <c r="RA24" i="9"/>
  <c r="QZ24" i="9"/>
  <c r="QY24" i="9"/>
  <c r="QX24" i="9"/>
  <c r="QW24" i="9"/>
  <c r="QV24" i="9"/>
  <c r="QU24" i="9"/>
  <c r="QT24" i="9"/>
  <c r="QS24" i="9"/>
  <c r="QR24" i="9"/>
  <c r="QQ24" i="9"/>
  <c r="QP24" i="9"/>
  <c r="QO24" i="9"/>
  <c r="QN24" i="9"/>
  <c r="QM24" i="9"/>
  <c r="QL24" i="9"/>
  <c r="QK24" i="9"/>
  <c r="QJ24" i="9"/>
  <c r="QI24" i="9"/>
  <c r="QH24" i="9"/>
  <c r="QG24" i="9"/>
  <c r="QF24" i="9"/>
  <c r="QE24" i="9"/>
  <c r="QD24" i="9"/>
  <c r="QC24" i="9"/>
  <c r="QB24" i="9"/>
  <c r="QA24" i="9"/>
  <c r="PZ24" i="9"/>
  <c r="PY24" i="9"/>
  <c r="PX24" i="9"/>
  <c r="PW24" i="9"/>
  <c r="PV24" i="9"/>
  <c r="PU24" i="9"/>
  <c r="PT24" i="9"/>
  <c r="PS24" i="9"/>
  <c r="PR24" i="9"/>
  <c r="PQ24" i="9"/>
  <c r="PP24" i="9"/>
  <c r="PO24" i="9"/>
  <c r="PN24" i="9"/>
  <c r="PM24" i="9"/>
  <c r="PL24" i="9"/>
  <c r="PK24" i="9"/>
  <c r="PJ24" i="9"/>
  <c r="PI24" i="9"/>
  <c r="PH24" i="9"/>
  <c r="PG24" i="9"/>
  <c r="PF24" i="9"/>
  <c r="PE24" i="9"/>
  <c r="PD24" i="9"/>
  <c r="PC24" i="9"/>
  <c r="PB24" i="9"/>
  <c r="PA24" i="9"/>
  <c r="OZ24" i="9"/>
  <c r="OY24" i="9"/>
  <c r="OX24" i="9"/>
  <c r="OW24" i="9"/>
  <c r="OV24" i="9"/>
  <c r="OU24" i="9"/>
  <c r="OT24" i="9"/>
  <c r="OS24" i="9"/>
  <c r="OR24" i="9"/>
  <c r="OQ24" i="9"/>
  <c r="OP24" i="9"/>
  <c r="OO24" i="9"/>
  <c r="ON24" i="9"/>
  <c r="OM24" i="9"/>
  <c r="OL24" i="9"/>
  <c r="OK24" i="9"/>
  <c r="OJ24" i="9"/>
  <c r="OI24" i="9"/>
  <c r="OH24" i="9"/>
  <c r="OG24" i="9"/>
  <c r="OF24" i="9"/>
  <c r="OE24" i="9"/>
  <c r="OD24" i="9"/>
  <c r="OC24" i="9"/>
  <c r="OB24" i="9"/>
  <c r="OA24" i="9"/>
  <c r="NZ24" i="9"/>
  <c r="NY24" i="9"/>
  <c r="NX24" i="9"/>
  <c r="NW24" i="9"/>
  <c r="NV24" i="9"/>
  <c r="NU24" i="9"/>
  <c r="NT24" i="9"/>
  <c r="NS24" i="9"/>
  <c r="NR24" i="9"/>
  <c r="NQ24" i="9"/>
  <c r="NP24" i="9"/>
  <c r="NO24" i="9"/>
  <c r="NN24" i="9"/>
  <c r="NM24" i="9"/>
  <c r="NL24" i="9"/>
  <c r="NK24" i="9"/>
  <c r="NJ24" i="9"/>
  <c r="NI24" i="9"/>
  <c r="NH24" i="9"/>
  <c r="NG24" i="9"/>
  <c r="NF24" i="9"/>
  <c r="NE24" i="9"/>
  <c r="ND24" i="9"/>
  <c r="NC24" i="9"/>
  <c r="NB24" i="9"/>
  <c r="NA24" i="9"/>
  <c r="MZ24" i="9"/>
  <c r="MY24" i="9"/>
  <c r="MX24" i="9"/>
  <c r="MW24" i="9"/>
  <c r="MV24" i="9"/>
  <c r="MU24" i="9"/>
  <c r="MT24" i="9"/>
  <c r="MS24" i="9"/>
  <c r="MR24" i="9"/>
  <c r="MQ24" i="9"/>
  <c r="MP24" i="9"/>
  <c r="MO24" i="9"/>
  <c r="MN24" i="9"/>
  <c r="MM24" i="9"/>
  <c r="ML24" i="9"/>
  <c r="MK24" i="9"/>
  <c r="MJ24" i="9"/>
  <c r="MI24" i="9"/>
  <c r="MH24" i="9"/>
  <c r="MG24" i="9"/>
  <c r="MF24" i="9"/>
  <c r="ME24" i="9"/>
  <c r="MD24" i="9"/>
  <c r="MC24" i="9"/>
  <c r="MB24" i="9"/>
  <c r="MA24" i="9"/>
  <c r="LZ24" i="9"/>
  <c r="LY24" i="9"/>
  <c r="LX24" i="9"/>
  <c r="LW24" i="9"/>
  <c r="LV24" i="9"/>
  <c r="LU24" i="9"/>
  <c r="LT24" i="9"/>
  <c r="LS24" i="9"/>
  <c r="LR24" i="9"/>
  <c r="LQ24" i="9"/>
  <c r="LP24" i="9"/>
  <c r="LO24" i="9"/>
  <c r="LN24" i="9"/>
  <c r="LM24" i="9"/>
  <c r="LL24" i="9"/>
  <c r="LK24" i="9"/>
  <c r="LJ24" i="9"/>
  <c r="LI24" i="9"/>
  <c r="LH24" i="9"/>
  <c r="LG24" i="9"/>
  <c r="LF24" i="9"/>
  <c r="LE24" i="9"/>
  <c r="LD24" i="9"/>
  <c r="LC24" i="9"/>
  <c r="LB24" i="9"/>
  <c r="LA24" i="9"/>
  <c r="KZ24" i="9"/>
  <c r="KY24" i="9"/>
  <c r="KX24" i="9"/>
  <c r="KW24" i="9"/>
  <c r="KV24" i="9"/>
  <c r="KU24" i="9"/>
  <c r="KT24" i="9"/>
  <c r="KS24" i="9"/>
  <c r="KR24" i="9"/>
  <c r="KQ24" i="9"/>
  <c r="KP24" i="9"/>
  <c r="KO24" i="9"/>
  <c r="KN24" i="9"/>
  <c r="KM24" i="9"/>
  <c r="KL24" i="9"/>
  <c r="KK24" i="9"/>
  <c r="KJ24" i="9"/>
  <c r="KI24" i="9"/>
  <c r="KH24" i="9"/>
  <c r="KG24" i="9"/>
  <c r="KF24" i="9"/>
  <c r="KE24" i="9"/>
  <c r="KD24" i="9"/>
  <c r="KC24" i="9"/>
  <c r="KB24" i="9"/>
  <c r="KA24" i="9"/>
  <c r="JZ24" i="9"/>
  <c r="JY24" i="9"/>
  <c r="JX24" i="9"/>
  <c r="JW24" i="9"/>
  <c r="JV24" i="9"/>
  <c r="JU24" i="9"/>
  <c r="JT24" i="9"/>
  <c r="JS24" i="9"/>
  <c r="JR24" i="9"/>
  <c r="JQ24" i="9"/>
  <c r="JP24" i="9"/>
  <c r="JO24" i="9"/>
  <c r="JN24" i="9"/>
  <c r="JM24" i="9"/>
  <c r="JL24" i="9"/>
  <c r="JK24" i="9"/>
  <c r="JJ24" i="9"/>
  <c r="JI24" i="9"/>
  <c r="JH24" i="9"/>
  <c r="JG24" i="9"/>
  <c r="JF24" i="9"/>
  <c r="JE24" i="9"/>
  <c r="JD24" i="9"/>
  <c r="JC24" i="9"/>
  <c r="JB24" i="9"/>
  <c r="JA24" i="9"/>
  <c r="IZ24" i="9"/>
  <c r="IY24" i="9"/>
  <c r="IX24" i="9"/>
  <c r="IW24" i="9"/>
  <c r="IV24" i="9"/>
  <c r="IU24" i="9"/>
  <c r="IT24" i="9"/>
  <c r="IS24" i="9"/>
  <c r="IR24" i="9"/>
  <c r="IQ24" i="9"/>
  <c r="IP24" i="9"/>
  <c r="IO24" i="9"/>
  <c r="IN24" i="9"/>
  <c r="IM24" i="9"/>
  <c r="IL24" i="9"/>
  <c r="IK24" i="9"/>
  <c r="IJ24" i="9"/>
  <c r="II24" i="9"/>
  <c r="IH24" i="9"/>
  <c r="IG24" i="9"/>
  <c r="IF24" i="9"/>
  <c r="IE24" i="9"/>
  <c r="ID24" i="9"/>
  <c r="IC24" i="9"/>
  <c r="IB24" i="9"/>
  <c r="IA24" i="9"/>
  <c r="HZ24" i="9"/>
  <c r="HY24" i="9"/>
  <c r="HX24" i="9"/>
  <c r="HW24" i="9"/>
  <c r="HV24" i="9"/>
  <c r="HU24" i="9"/>
  <c r="HT24" i="9"/>
  <c r="HS24" i="9"/>
  <c r="HR24" i="9"/>
  <c r="HQ24" i="9"/>
  <c r="HP24" i="9"/>
  <c r="HO24" i="9"/>
  <c r="HN24" i="9"/>
  <c r="HM24" i="9"/>
  <c r="HL24" i="9"/>
  <c r="HK24" i="9"/>
  <c r="HJ24" i="9"/>
  <c r="HI24" i="9"/>
  <c r="HH24" i="9"/>
  <c r="HG24" i="9"/>
  <c r="HF24" i="9"/>
  <c r="HE24" i="9"/>
  <c r="HD24" i="9"/>
  <c r="HC24" i="9"/>
  <c r="HB24" i="9"/>
  <c r="HA24" i="9"/>
  <c r="GZ24" i="9"/>
  <c r="GY24" i="9"/>
  <c r="GX24" i="9"/>
  <c r="GW24" i="9"/>
  <c r="GV24" i="9"/>
  <c r="GU24" i="9"/>
  <c r="GT24" i="9"/>
  <c r="GS24" i="9"/>
  <c r="GR24" i="9"/>
  <c r="GQ24" i="9"/>
  <c r="GP24" i="9"/>
  <c r="GO24" i="9"/>
  <c r="GN24" i="9"/>
  <c r="GM24" i="9"/>
  <c r="GL24" i="9"/>
  <c r="GK24" i="9"/>
  <c r="GJ24" i="9"/>
  <c r="GI24" i="9"/>
  <c r="GH24" i="9"/>
  <c r="GG24" i="9"/>
  <c r="GF24" i="9"/>
  <c r="GE24" i="9"/>
  <c r="GD24" i="9"/>
  <c r="GC24" i="9"/>
  <c r="GB24" i="9"/>
  <c r="GA24" i="9"/>
  <c r="FZ24" i="9"/>
  <c r="FY24" i="9"/>
  <c r="FX24" i="9"/>
  <c r="FW24" i="9"/>
  <c r="FV24" i="9"/>
  <c r="FU24" i="9"/>
  <c r="FT24" i="9"/>
  <c r="FS24" i="9"/>
  <c r="FR24" i="9"/>
  <c r="FQ24" i="9"/>
  <c r="FP24" i="9"/>
  <c r="FO24" i="9"/>
  <c r="FN24" i="9"/>
  <c r="FM24" i="9"/>
  <c r="FL24" i="9"/>
  <c r="FK24" i="9"/>
  <c r="FJ24" i="9"/>
  <c r="FI24" i="9"/>
  <c r="FH24" i="9"/>
  <c r="FG24" i="9"/>
  <c r="FF24" i="9"/>
  <c r="FE24" i="9"/>
  <c r="FD24" i="9"/>
  <c r="FC24" i="9"/>
  <c r="FB24" i="9"/>
  <c r="FA24" i="9"/>
  <c r="EZ24" i="9"/>
  <c r="EY24" i="9"/>
  <c r="EX24" i="9"/>
  <c r="EW24" i="9"/>
  <c r="EV24" i="9"/>
  <c r="EU24" i="9"/>
  <c r="ET24" i="9"/>
  <c r="ES24" i="9"/>
  <c r="ER24" i="9"/>
  <c r="EQ24" i="9"/>
  <c r="EP24" i="9"/>
  <c r="EO24" i="9"/>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24" i="9"/>
  <c r="C24" i="9"/>
  <c r="B24" i="9"/>
  <c r="UB23" i="9"/>
  <c r="UA23" i="9"/>
  <c r="TZ23" i="9"/>
  <c r="TY23" i="9"/>
  <c r="TX23" i="9"/>
  <c r="TW23" i="9"/>
  <c r="TV23" i="9"/>
  <c r="TU23" i="9"/>
  <c r="TT23" i="9"/>
  <c r="TS23" i="9"/>
  <c r="TR23" i="9"/>
  <c r="TQ23" i="9"/>
  <c r="TP23" i="9"/>
  <c r="TO23" i="9"/>
  <c r="TN23" i="9"/>
  <c r="TM23" i="9"/>
  <c r="TL23" i="9"/>
  <c r="TK23" i="9"/>
  <c r="TJ23" i="9"/>
  <c r="TI23" i="9"/>
  <c r="TH23" i="9"/>
  <c r="TG23" i="9"/>
  <c r="TF23" i="9"/>
  <c r="TE23" i="9"/>
  <c r="TD23" i="9"/>
  <c r="TC23" i="9"/>
  <c r="TB23" i="9"/>
  <c r="TA23" i="9"/>
  <c r="SZ23" i="9"/>
  <c r="SY23" i="9"/>
  <c r="SX23" i="9"/>
  <c r="SW23" i="9"/>
  <c r="SV23" i="9"/>
  <c r="SU23" i="9"/>
  <c r="ST23" i="9"/>
  <c r="SS23" i="9"/>
  <c r="SR23" i="9"/>
  <c r="SQ23" i="9"/>
  <c r="SP23" i="9"/>
  <c r="SO23" i="9"/>
  <c r="SN23" i="9"/>
  <c r="SM23" i="9"/>
  <c r="SL23" i="9"/>
  <c r="SK23" i="9"/>
  <c r="SJ23" i="9"/>
  <c r="SI23" i="9"/>
  <c r="SH23" i="9"/>
  <c r="SG23" i="9"/>
  <c r="SF23" i="9"/>
  <c r="SE23" i="9"/>
  <c r="SD23" i="9"/>
  <c r="SC23" i="9"/>
  <c r="SB23" i="9"/>
  <c r="SA23" i="9"/>
  <c r="RZ23" i="9"/>
  <c r="RY23" i="9"/>
  <c r="RX23" i="9"/>
  <c r="RW23" i="9"/>
  <c r="RV23" i="9"/>
  <c r="RU23" i="9"/>
  <c r="RT23" i="9"/>
  <c r="RS23" i="9"/>
  <c r="RR23" i="9"/>
  <c r="RQ23" i="9"/>
  <c r="RP23" i="9"/>
  <c r="RO23" i="9"/>
  <c r="RN23" i="9"/>
  <c r="RM23" i="9"/>
  <c r="RL23" i="9"/>
  <c r="RK23" i="9"/>
  <c r="RJ23" i="9"/>
  <c r="RI23" i="9"/>
  <c r="RH23" i="9"/>
  <c r="RG23" i="9"/>
  <c r="RF23" i="9"/>
  <c r="RE23" i="9"/>
  <c r="RD23" i="9"/>
  <c r="RC23" i="9"/>
  <c r="RB23" i="9"/>
  <c r="RA23" i="9"/>
  <c r="QZ23" i="9"/>
  <c r="QY23" i="9"/>
  <c r="QX23" i="9"/>
  <c r="QW23" i="9"/>
  <c r="QV23" i="9"/>
  <c r="QU23" i="9"/>
  <c r="QT23" i="9"/>
  <c r="QS23" i="9"/>
  <c r="QR23" i="9"/>
  <c r="QQ23" i="9"/>
  <c r="QP23" i="9"/>
  <c r="QO23" i="9"/>
  <c r="QN23" i="9"/>
  <c r="QM23" i="9"/>
  <c r="QL23" i="9"/>
  <c r="QK23" i="9"/>
  <c r="QJ23" i="9"/>
  <c r="QI23" i="9"/>
  <c r="QH23" i="9"/>
  <c r="QG23" i="9"/>
  <c r="QF23" i="9"/>
  <c r="QE23" i="9"/>
  <c r="QD23" i="9"/>
  <c r="QC23" i="9"/>
  <c r="QB23" i="9"/>
  <c r="QA23" i="9"/>
  <c r="PZ23" i="9"/>
  <c r="PY23" i="9"/>
  <c r="PX23" i="9"/>
  <c r="PW23" i="9"/>
  <c r="PV23" i="9"/>
  <c r="PU23" i="9"/>
  <c r="PT23" i="9"/>
  <c r="PS23" i="9"/>
  <c r="PR23" i="9"/>
  <c r="PQ23" i="9"/>
  <c r="PP23" i="9"/>
  <c r="PO23" i="9"/>
  <c r="PN23" i="9"/>
  <c r="PM23" i="9"/>
  <c r="PL23" i="9"/>
  <c r="PK23" i="9"/>
  <c r="PJ23" i="9"/>
  <c r="PI23" i="9"/>
  <c r="PH23" i="9"/>
  <c r="PG23" i="9"/>
  <c r="PF23" i="9"/>
  <c r="PE23" i="9"/>
  <c r="PD23" i="9"/>
  <c r="PC23" i="9"/>
  <c r="PB23" i="9"/>
  <c r="PA23" i="9"/>
  <c r="OZ23" i="9"/>
  <c r="OY23" i="9"/>
  <c r="OX23" i="9"/>
  <c r="OW23" i="9"/>
  <c r="OV23" i="9"/>
  <c r="OU23" i="9"/>
  <c r="OT23" i="9"/>
  <c r="OS23" i="9"/>
  <c r="OR23" i="9"/>
  <c r="OQ23" i="9"/>
  <c r="OP23" i="9"/>
  <c r="OO23" i="9"/>
  <c r="ON23" i="9"/>
  <c r="OM23" i="9"/>
  <c r="OL23" i="9"/>
  <c r="OK23" i="9"/>
  <c r="OJ23" i="9"/>
  <c r="OI23" i="9"/>
  <c r="OH23" i="9"/>
  <c r="OG23" i="9"/>
  <c r="OF23" i="9"/>
  <c r="OE23" i="9"/>
  <c r="OD23" i="9"/>
  <c r="OC23" i="9"/>
  <c r="OB23" i="9"/>
  <c r="OA23" i="9"/>
  <c r="NZ23" i="9"/>
  <c r="NY23" i="9"/>
  <c r="NX23" i="9"/>
  <c r="NW23" i="9"/>
  <c r="NV23" i="9"/>
  <c r="NU23" i="9"/>
  <c r="NT23" i="9"/>
  <c r="NS23" i="9"/>
  <c r="NR23" i="9"/>
  <c r="NQ23" i="9"/>
  <c r="NP23" i="9"/>
  <c r="NO23" i="9"/>
  <c r="NN23" i="9"/>
  <c r="NM23" i="9"/>
  <c r="NL23" i="9"/>
  <c r="NK23" i="9"/>
  <c r="NJ23" i="9"/>
  <c r="NI23" i="9"/>
  <c r="NH23" i="9"/>
  <c r="NG23" i="9"/>
  <c r="NF23" i="9"/>
  <c r="NE23" i="9"/>
  <c r="ND23" i="9"/>
  <c r="NC23" i="9"/>
  <c r="NB23" i="9"/>
  <c r="NA23" i="9"/>
  <c r="MZ23" i="9"/>
  <c r="MY23" i="9"/>
  <c r="MX23" i="9"/>
  <c r="MW23" i="9"/>
  <c r="MV23" i="9"/>
  <c r="MU23" i="9"/>
  <c r="MT23" i="9"/>
  <c r="MS23" i="9"/>
  <c r="MR23" i="9"/>
  <c r="MQ23" i="9"/>
  <c r="MP23" i="9"/>
  <c r="MO23" i="9"/>
  <c r="MN23" i="9"/>
  <c r="MM23" i="9"/>
  <c r="ML23" i="9"/>
  <c r="MK23" i="9"/>
  <c r="MJ23" i="9"/>
  <c r="MI23" i="9"/>
  <c r="MH23" i="9"/>
  <c r="MG23" i="9"/>
  <c r="MF23" i="9"/>
  <c r="ME23" i="9"/>
  <c r="MD23" i="9"/>
  <c r="MC23" i="9"/>
  <c r="MB23" i="9"/>
  <c r="MA23" i="9"/>
  <c r="LZ23" i="9"/>
  <c r="LY23" i="9"/>
  <c r="LX23" i="9"/>
  <c r="LW23" i="9"/>
  <c r="LV23" i="9"/>
  <c r="LU23" i="9"/>
  <c r="LT23" i="9"/>
  <c r="LS23" i="9"/>
  <c r="LR23" i="9"/>
  <c r="LQ23" i="9"/>
  <c r="LP23" i="9"/>
  <c r="LO23" i="9"/>
  <c r="LN23" i="9"/>
  <c r="LM23" i="9"/>
  <c r="LL23" i="9"/>
  <c r="LK23" i="9"/>
  <c r="LJ23" i="9"/>
  <c r="LI23" i="9"/>
  <c r="LH23" i="9"/>
  <c r="LG23" i="9"/>
  <c r="LF23" i="9"/>
  <c r="LE23" i="9"/>
  <c r="LD23" i="9"/>
  <c r="LC23" i="9"/>
  <c r="LB23" i="9"/>
  <c r="LA23" i="9"/>
  <c r="KZ23" i="9"/>
  <c r="KY23" i="9"/>
  <c r="KX23" i="9"/>
  <c r="KW23" i="9"/>
  <c r="KV23" i="9"/>
  <c r="KU23" i="9"/>
  <c r="KT23" i="9"/>
  <c r="KS23" i="9"/>
  <c r="KR23" i="9"/>
  <c r="KQ23" i="9"/>
  <c r="KP23" i="9"/>
  <c r="KO23" i="9"/>
  <c r="KN23" i="9"/>
  <c r="KM23" i="9"/>
  <c r="KL23" i="9"/>
  <c r="KK23" i="9"/>
  <c r="KJ23" i="9"/>
  <c r="KI23" i="9"/>
  <c r="KH23" i="9"/>
  <c r="KG23" i="9"/>
  <c r="KF23" i="9"/>
  <c r="KE23" i="9"/>
  <c r="KD23" i="9"/>
  <c r="KC23" i="9"/>
  <c r="KB23" i="9"/>
  <c r="KA23" i="9"/>
  <c r="JZ23" i="9"/>
  <c r="JY23" i="9"/>
  <c r="JX23" i="9"/>
  <c r="JW23" i="9"/>
  <c r="JV23" i="9"/>
  <c r="JU23" i="9"/>
  <c r="JT23" i="9"/>
  <c r="JS23" i="9"/>
  <c r="JR23" i="9"/>
  <c r="JQ23" i="9"/>
  <c r="JP23" i="9"/>
  <c r="JO23" i="9"/>
  <c r="JN23" i="9"/>
  <c r="JM23" i="9"/>
  <c r="JL23" i="9"/>
  <c r="JK23" i="9"/>
  <c r="JJ23" i="9"/>
  <c r="JI23" i="9"/>
  <c r="JH23" i="9"/>
  <c r="JG23" i="9"/>
  <c r="JF23" i="9"/>
  <c r="JE23" i="9"/>
  <c r="JD23" i="9"/>
  <c r="JC23" i="9"/>
  <c r="JB23" i="9"/>
  <c r="JA23" i="9"/>
  <c r="IZ23" i="9"/>
  <c r="IY23" i="9"/>
  <c r="IX23" i="9"/>
  <c r="IW23" i="9"/>
  <c r="IV23" i="9"/>
  <c r="IU23" i="9"/>
  <c r="IT23" i="9"/>
  <c r="IS23" i="9"/>
  <c r="IR23" i="9"/>
  <c r="IQ23" i="9"/>
  <c r="IP23" i="9"/>
  <c r="IO23" i="9"/>
  <c r="IN23" i="9"/>
  <c r="IM23" i="9"/>
  <c r="IL23" i="9"/>
  <c r="IK23" i="9"/>
  <c r="IJ23" i="9"/>
  <c r="II23" i="9"/>
  <c r="IH23" i="9"/>
  <c r="IG23" i="9"/>
  <c r="IF23" i="9"/>
  <c r="IE23" i="9"/>
  <c r="ID23" i="9"/>
  <c r="IC23" i="9"/>
  <c r="IB23" i="9"/>
  <c r="IA23" i="9"/>
  <c r="HZ23" i="9"/>
  <c r="HY23" i="9"/>
  <c r="HX23" i="9"/>
  <c r="HW23" i="9"/>
  <c r="HV23" i="9"/>
  <c r="HU23" i="9"/>
  <c r="HT23" i="9"/>
  <c r="HS23" i="9"/>
  <c r="HR23" i="9"/>
  <c r="HQ23" i="9"/>
  <c r="HP23" i="9"/>
  <c r="HO23" i="9"/>
  <c r="HN23" i="9"/>
  <c r="HM23" i="9"/>
  <c r="HL23" i="9"/>
  <c r="HK23" i="9"/>
  <c r="HJ23" i="9"/>
  <c r="HI23" i="9"/>
  <c r="HH23" i="9"/>
  <c r="HG23" i="9"/>
  <c r="HF23" i="9"/>
  <c r="HE23" i="9"/>
  <c r="HD23" i="9"/>
  <c r="HC23" i="9"/>
  <c r="HB23" i="9"/>
  <c r="HA23" i="9"/>
  <c r="GZ23" i="9"/>
  <c r="GY23" i="9"/>
  <c r="GX23" i="9"/>
  <c r="GW23" i="9"/>
  <c r="GV23" i="9"/>
  <c r="GU23" i="9"/>
  <c r="GT23" i="9"/>
  <c r="GS23" i="9"/>
  <c r="GR23" i="9"/>
  <c r="GQ23" i="9"/>
  <c r="GP23" i="9"/>
  <c r="GO23" i="9"/>
  <c r="GN23" i="9"/>
  <c r="GM23" i="9"/>
  <c r="GL23" i="9"/>
  <c r="GK23" i="9"/>
  <c r="GJ23" i="9"/>
  <c r="GI23" i="9"/>
  <c r="GH23" i="9"/>
  <c r="GG23" i="9"/>
  <c r="GF23" i="9"/>
  <c r="GE23" i="9"/>
  <c r="GD23" i="9"/>
  <c r="GC23" i="9"/>
  <c r="GB23" i="9"/>
  <c r="GA23" i="9"/>
  <c r="FZ23" i="9"/>
  <c r="FY23" i="9"/>
  <c r="FX23" i="9"/>
  <c r="FW23" i="9"/>
  <c r="FV23" i="9"/>
  <c r="FU23" i="9"/>
  <c r="FT23" i="9"/>
  <c r="FS23" i="9"/>
  <c r="FR23" i="9"/>
  <c r="FQ23" i="9"/>
  <c r="FP23" i="9"/>
  <c r="FO23" i="9"/>
  <c r="FN23" i="9"/>
  <c r="FM23" i="9"/>
  <c r="FL23" i="9"/>
  <c r="FK23" i="9"/>
  <c r="FJ23" i="9"/>
  <c r="FI23" i="9"/>
  <c r="FH23" i="9"/>
  <c r="FG23" i="9"/>
  <c r="FF23" i="9"/>
  <c r="FE23" i="9"/>
  <c r="FD23" i="9"/>
  <c r="FC23" i="9"/>
  <c r="FB23" i="9"/>
  <c r="FA23" i="9"/>
  <c r="EZ23" i="9"/>
  <c r="EY23" i="9"/>
  <c r="EX23" i="9"/>
  <c r="EW23" i="9"/>
  <c r="EV23" i="9"/>
  <c r="EU23" i="9"/>
  <c r="ET23" i="9"/>
  <c r="ES23" i="9"/>
  <c r="ER23" i="9"/>
  <c r="EQ23" i="9"/>
  <c r="EP23" i="9"/>
  <c r="EO23" i="9"/>
  <c r="EN23" i="9"/>
  <c r="EM23"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23" i="9"/>
  <c r="C23" i="9"/>
  <c r="B23" i="9"/>
  <c r="UB22" i="9"/>
  <c r="UA22" i="9"/>
  <c r="TZ22" i="9"/>
  <c r="TY22" i="9"/>
  <c r="TX22" i="9"/>
  <c r="TW22" i="9"/>
  <c r="TV22" i="9"/>
  <c r="TU22" i="9"/>
  <c r="TT22" i="9"/>
  <c r="TS22" i="9"/>
  <c r="TR22" i="9"/>
  <c r="TQ22" i="9"/>
  <c r="TP22" i="9"/>
  <c r="TO22" i="9"/>
  <c r="TN22" i="9"/>
  <c r="TM22" i="9"/>
  <c r="TL22" i="9"/>
  <c r="TK22" i="9"/>
  <c r="TJ22" i="9"/>
  <c r="TI22" i="9"/>
  <c r="TH22" i="9"/>
  <c r="TG22" i="9"/>
  <c r="TF22" i="9"/>
  <c r="TE22" i="9"/>
  <c r="TD22" i="9"/>
  <c r="TC22" i="9"/>
  <c r="TB22" i="9"/>
  <c r="TA22" i="9"/>
  <c r="SZ22" i="9"/>
  <c r="SY22" i="9"/>
  <c r="SX22" i="9"/>
  <c r="SW22" i="9"/>
  <c r="SV22" i="9"/>
  <c r="SU22" i="9"/>
  <c r="ST22" i="9"/>
  <c r="SS22" i="9"/>
  <c r="SR22" i="9"/>
  <c r="SQ22" i="9"/>
  <c r="SP22" i="9"/>
  <c r="SO22" i="9"/>
  <c r="SN22" i="9"/>
  <c r="SM22" i="9"/>
  <c r="SL22" i="9"/>
  <c r="SK22" i="9"/>
  <c r="SJ22" i="9"/>
  <c r="SI22" i="9"/>
  <c r="SH22" i="9"/>
  <c r="SG22" i="9"/>
  <c r="SF22" i="9"/>
  <c r="SE22" i="9"/>
  <c r="SD22" i="9"/>
  <c r="SC22" i="9"/>
  <c r="SB22" i="9"/>
  <c r="SA22" i="9"/>
  <c r="RZ22" i="9"/>
  <c r="RY22" i="9"/>
  <c r="RX22" i="9"/>
  <c r="RW22" i="9"/>
  <c r="RV22" i="9"/>
  <c r="RU22" i="9"/>
  <c r="RT22" i="9"/>
  <c r="RS22" i="9"/>
  <c r="RR22" i="9"/>
  <c r="RQ22" i="9"/>
  <c r="RP22" i="9"/>
  <c r="RO22" i="9"/>
  <c r="RN22" i="9"/>
  <c r="RM22" i="9"/>
  <c r="RL22" i="9"/>
  <c r="RK22" i="9"/>
  <c r="RJ22" i="9"/>
  <c r="RI22" i="9"/>
  <c r="RH22" i="9"/>
  <c r="RG22" i="9"/>
  <c r="RF22" i="9"/>
  <c r="RE22" i="9"/>
  <c r="RD22" i="9"/>
  <c r="RC22" i="9"/>
  <c r="RB22" i="9"/>
  <c r="RA22" i="9"/>
  <c r="QZ22" i="9"/>
  <c r="QY22" i="9"/>
  <c r="QX22" i="9"/>
  <c r="QW22" i="9"/>
  <c r="QV22" i="9"/>
  <c r="QU22" i="9"/>
  <c r="QT22" i="9"/>
  <c r="QS22" i="9"/>
  <c r="QR22" i="9"/>
  <c r="QQ22" i="9"/>
  <c r="QP22" i="9"/>
  <c r="QO22" i="9"/>
  <c r="QN22" i="9"/>
  <c r="QM22" i="9"/>
  <c r="QL22" i="9"/>
  <c r="QK22" i="9"/>
  <c r="QJ22" i="9"/>
  <c r="QI22" i="9"/>
  <c r="QH22" i="9"/>
  <c r="QG22" i="9"/>
  <c r="QF22" i="9"/>
  <c r="QE22" i="9"/>
  <c r="QD22" i="9"/>
  <c r="QC22" i="9"/>
  <c r="QB22" i="9"/>
  <c r="QA22" i="9"/>
  <c r="PZ22" i="9"/>
  <c r="PY22" i="9"/>
  <c r="PX22" i="9"/>
  <c r="PW22" i="9"/>
  <c r="PV22" i="9"/>
  <c r="PU22" i="9"/>
  <c r="PT22" i="9"/>
  <c r="PS22" i="9"/>
  <c r="PR22" i="9"/>
  <c r="PQ22" i="9"/>
  <c r="PP22" i="9"/>
  <c r="PO22" i="9"/>
  <c r="PN22" i="9"/>
  <c r="PM22" i="9"/>
  <c r="PL22" i="9"/>
  <c r="PK22" i="9"/>
  <c r="PJ22" i="9"/>
  <c r="PI22" i="9"/>
  <c r="PH22" i="9"/>
  <c r="PG22" i="9"/>
  <c r="PF22" i="9"/>
  <c r="PE22" i="9"/>
  <c r="PD22" i="9"/>
  <c r="PC22" i="9"/>
  <c r="PB22" i="9"/>
  <c r="PA22" i="9"/>
  <c r="OZ22" i="9"/>
  <c r="OY22" i="9"/>
  <c r="OX22" i="9"/>
  <c r="OW22" i="9"/>
  <c r="OV22" i="9"/>
  <c r="OU22" i="9"/>
  <c r="OT22" i="9"/>
  <c r="OS22" i="9"/>
  <c r="OR22" i="9"/>
  <c r="OQ22" i="9"/>
  <c r="OP22" i="9"/>
  <c r="OO22" i="9"/>
  <c r="ON22" i="9"/>
  <c r="OM22" i="9"/>
  <c r="OL22" i="9"/>
  <c r="OK22" i="9"/>
  <c r="OJ22" i="9"/>
  <c r="OI22" i="9"/>
  <c r="OH22" i="9"/>
  <c r="OG22" i="9"/>
  <c r="OF22" i="9"/>
  <c r="OE22" i="9"/>
  <c r="OD22" i="9"/>
  <c r="OC22" i="9"/>
  <c r="OB22" i="9"/>
  <c r="OA22" i="9"/>
  <c r="NZ22" i="9"/>
  <c r="NY22" i="9"/>
  <c r="NX22" i="9"/>
  <c r="NW22" i="9"/>
  <c r="NV22" i="9"/>
  <c r="NU22" i="9"/>
  <c r="NT22" i="9"/>
  <c r="NS22" i="9"/>
  <c r="NR22" i="9"/>
  <c r="NQ22" i="9"/>
  <c r="NP22" i="9"/>
  <c r="NO22" i="9"/>
  <c r="NN22" i="9"/>
  <c r="NM22" i="9"/>
  <c r="NL22" i="9"/>
  <c r="NK22" i="9"/>
  <c r="NJ22" i="9"/>
  <c r="NI22" i="9"/>
  <c r="NH22" i="9"/>
  <c r="NG22" i="9"/>
  <c r="NF22" i="9"/>
  <c r="NE22" i="9"/>
  <c r="ND22" i="9"/>
  <c r="NC22" i="9"/>
  <c r="NB22" i="9"/>
  <c r="NA22" i="9"/>
  <c r="MZ22" i="9"/>
  <c r="MY22" i="9"/>
  <c r="MX22" i="9"/>
  <c r="MW22" i="9"/>
  <c r="MV22" i="9"/>
  <c r="MU22" i="9"/>
  <c r="MT22" i="9"/>
  <c r="MS22" i="9"/>
  <c r="MR22" i="9"/>
  <c r="MQ22" i="9"/>
  <c r="MP22" i="9"/>
  <c r="MO22" i="9"/>
  <c r="MN22" i="9"/>
  <c r="MM22" i="9"/>
  <c r="ML22" i="9"/>
  <c r="MK22" i="9"/>
  <c r="MJ22" i="9"/>
  <c r="MI22" i="9"/>
  <c r="MH22" i="9"/>
  <c r="MG22" i="9"/>
  <c r="MF22" i="9"/>
  <c r="ME22" i="9"/>
  <c r="MD22" i="9"/>
  <c r="MC22" i="9"/>
  <c r="MB22" i="9"/>
  <c r="MA22" i="9"/>
  <c r="LZ22" i="9"/>
  <c r="LY22" i="9"/>
  <c r="LX22" i="9"/>
  <c r="LW22" i="9"/>
  <c r="LV22" i="9"/>
  <c r="LU22" i="9"/>
  <c r="LT22" i="9"/>
  <c r="LS22" i="9"/>
  <c r="LR22" i="9"/>
  <c r="LQ22" i="9"/>
  <c r="LP22" i="9"/>
  <c r="LO22" i="9"/>
  <c r="LN22" i="9"/>
  <c r="LM22" i="9"/>
  <c r="LL22" i="9"/>
  <c r="LK22" i="9"/>
  <c r="LJ22" i="9"/>
  <c r="LI22" i="9"/>
  <c r="LH22" i="9"/>
  <c r="LG22" i="9"/>
  <c r="LF22" i="9"/>
  <c r="LE22" i="9"/>
  <c r="LD22" i="9"/>
  <c r="LC22" i="9"/>
  <c r="LB22" i="9"/>
  <c r="LA22" i="9"/>
  <c r="KZ22" i="9"/>
  <c r="KY22" i="9"/>
  <c r="KX22" i="9"/>
  <c r="KW22" i="9"/>
  <c r="KV22" i="9"/>
  <c r="KU22" i="9"/>
  <c r="KT22" i="9"/>
  <c r="KS22" i="9"/>
  <c r="KR22" i="9"/>
  <c r="KQ22" i="9"/>
  <c r="KP22" i="9"/>
  <c r="KO22" i="9"/>
  <c r="KN22" i="9"/>
  <c r="KM22" i="9"/>
  <c r="KL22" i="9"/>
  <c r="KK22" i="9"/>
  <c r="KJ22" i="9"/>
  <c r="KI22" i="9"/>
  <c r="KH22" i="9"/>
  <c r="KG22" i="9"/>
  <c r="KF22" i="9"/>
  <c r="KE22" i="9"/>
  <c r="KD22" i="9"/>
  <c r="KC22" i="9"/>
  <c r="KB22" i="9"/>
  <c r="KA22" i="9"/>
  <c r="JZ22" i="9"/>
  <c r="JY22" i="9"/>
  <c r="JX22" i="9"/>
  <c r="JW22" i="9"/>
  <c r="JV22" i="9"/>
  <c r="JU22" i="9"/>
  <c r="JT22" i="9"/>
  <c r="JS22" i="9"/>
  <c r="JR22" i="9"/>
  <c r="JQ22" i="9"/>
  <c r="JP22" i="9"/>
  <c r="JO22" i="9"/>
  <c r="JN22" i="9"/>
  <c r="JM22" i="9"/>
  <c r="JL22" i="9"/>
  <c r="JK22" i="9"/>
  <c r="JJ22" i="9"/>
  <c r="JI22" i="9"/>
  <c r="JH22" i="9"/>
  <c r="JG22" i="9"/>
  <c r="JF22" i="9"/>
  <c r="JE22" i="9"/>
  <c r="JD22" i="9"/>
  <c r="JC22" i="9"/>
  <c r="JB22" i="9"/>
  <c r="JA22" i="9"/>
  <c r="IZ22" i="9"/>
  <c r="IY22" i="9"/>
  <c r="IX22" i="9"/>
  <c r="IW22" i="9"/>
  <c r="IV22" i="9"/>
  <c r="IU22" i="9"/>
  <c r="IT22" i="9"/>
  <c r="IS22" i="9"/>
  <c r="IR22" i="9"/>
  <c r="IQ22" i="9"/>
  <c r="IP22" i="9"/>
  <c r="IO22" i="9"/>
  <c r="IN22" i="9"/>
  <c r="IM22" i="9"/>
  <c r="IL22" i="9"/>
  <c r="IK22" i="9"/>
  <c r="IJ22" i="9"/>
  <c r="II22" i="9"/>
  <c r="IH22" i="9"/>
  <c r="IG22" i="9"/>
  <c r="IF22" i="9"/>
  <c r="IE22" i="9"/>
  <c r="ID22" i="9"/>
  <c r="IC22" i="9"/>
  <c r="IB22" i="9"/>
  <c r="IA22" i="9"/>
  <c r="HZ22" i="9"/>
  <c r="HY22" i="9"/>
  <c r="HX22" i="9"/>
  <c r="HW22" i="9"/>
  <c r="HV22" i="9"/>
  <c r="HU22" i="9"/>
  <c r="HT22" i="9"/>
  <c r="HS22" i="9"/>
  <c r="HR22" i="9"/>
  <c r="HQ22" i="9"/>
  <c r="HP22" i="9"/>
  <c r="HO22" i="9"/>
  <c r="HN22" i="9"/>
  <c r="HM22" i="9"/>
  <c r="HL22" i="9"/>
  <c r="HK22" i="9"/>
  <c r="HJ22" i="9"/>
  <c r="HI22" i="9"/>
  <c r="HH22" i="9"/>
  <c r="HG22" i="9"/>
  <c r="HF22" i="9"/>
  <c r="HE22" i="9"/>
  <c r="HD22" i="9"/>
  <c r="HC22" i="9"/>
  <c r="HB22" i="9"/>
  <c r="HA22" i="9"/>
  <c r="GZ22" i="9"/>
  <c r="GY22" i="9"/>
  <c r="GX22" i="9"/>
  <c r="GW22" i="9"/>
  <c r="GV22" i="9"/>
  <c r="GU22" i="9"/>
  <c r="GT22" i="9"/>
  <c r="GS22" i="9"/>
  <c r="GR22" i="9"/>
  <c r="GQ22" i="9"/>
  <c r="GP22" i="9"/>
  <c r="GO22" i="9"/>
  <c r="GN22" i="9"/>
  <c r="GM22" i="9"/>
  <c r="GL22" i="9"/>
  <c r="GK22" i="9"/>
  <c r="GJ22" i="9"/>
  <c r="GI22" i="9"/>
  <c r="GH22" i="9"/>
  <c r="GG22" i="9"/>
  <c r="GF22" i="9"/>
  <c r="GE22" i="9"/>
  <c r="GD22" i="9"/>
  <c r="GC22" i="9"/>
  <c r="GB22" i="9"/>
  <c r="GA22" i="9"/>
  <c r="FZ22" i="9"/>
  <c r="FY22" i="9"/>
  <c r="FX22" i="9"/>
  <c r="FW22" i="9"/>
  <c r="FV22" i="9"/>
  <c r="FU22" i="9"/>
  <c r="FT22" i="9"/>
  <c r="FS22" i="9"/>
  <c r="FR22" i="9"/>
  <c r="FQ22" i="9"/>
  <c r="FP22" i="9"/>
  <c r="FO22" i="9"/>
  <c r="FN22" i="9"/>
  <c r="FM22" i="9"/>
  <c r="FL22" i="9"/>
  <c r="FK22" i="9"/>
  <c r="FJ22" i="9"/>
  <c r="FI22" i="9"/>
  <c r="FH22" i="9"/>
  <c r="FG22" i="9"/>
  <c r="FF22" i="9"/>
  <c r="FE22" i="9"/>
  <c r="FD22" i="9"/>
  <c r="FC22" i="9"/>
  <c r="FB22" i="9"/>
  <c r="FA22" i="9"/>
  <c r="EZ22" i="9"/>
  <c r="EY22" i="9"/>
  <c r="EX22" i="9"/>
  <c r="EW22" i="9"/>
  <c r="EV22" i="9"/>
  <c r="EU22" i="9"/>
  <c r="ET22" i="9"/>
  <c r="ES22" i="9"/>
  <c r="ER22" i="9"/>
  <c r="EQ22" i="9"/>
  <c r="EP22" i="9"/>
  <c r="EO22" i="9"/>
  <c r="EN22" i="9"/>
  <c r="EM22"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D22" i="9"/>
  <c r="C22" i="9"/>
  <c r="B22" i="9"/>
  <c r="UB21" i="9"/>
  <c r="UA21" i="9"/>
  <c r="TZ21" i="9"/>
  <c r="TY21" i="9"/>
  <c r="TX21" i="9"/>
  <c r="TW21" i="9"/>
  <c r="TV21" i="9"/>
  <c r="TU21" i="9"/>
  <c r="TT21" i="9"/>
  <c r="TS21" i="9"/>
  <c r="TR21" i="9"/>
  <c r="TQ21" i="9"/>
  <c r="TP21" i="9"/>
  <c r="TO21" i="9"/>
  <c r="TN21" i="9"/>
  <c r="TM21" i="9"/>
  <c r="TL21" i="9"/>
  <c r="TK21" i="9"/>
  <c r="TJ21" i="9"/>
  <c r="TI21" i="9"/>
  <c r="TH21" i="9"/>
  <c r="TG21" i="9"/>
  <c r="TF21" i="9"/>
  <c r="TE21" i="9"/>
  <c r="TD21" i="9"/>
  <c r="TC21" i="9"/>
  <c r="TB21" i="9"/>
  <c r="TA21" i="9"/>
  <c r="SZ21" i="9"/>
  <c r="SY21" i="9"/>
  <c r="SX21" i="9"/>
  <c r="SW21" i="9"/>
  <c r="SV21" i="9"/>
  <c r="SU21" i="9"/>
  <c r="ST21" i="9"/>
  <c r="SS21" i="9"/>
  <c r="SR21" i="9"/>
  <c r="SQ21" i="9"/>
  <c r="SP21" i="9"/>
  <c r="SO21" i="9"/>
  <c r="SN21" i="9"/>
  <c r="SM21" i="9"/>
  <c r="SL21" i="9"/>
  <c r="SK21" i="9"/>
  <c r="SJ21" i="9"/>
  <c r="SI21" i="9"/>
  <c r="SH21" i="9"/>
  <c r="SG21" i="9"/>
  <c r="SF21" i="9"/>
  <c r="SE21" i="9"/>
  <c r="SD21" i="9"/>
  <c r="SC21" i="9"/>
  <c r="SB21" i="9"/>
  <c r="SA21" i="9"/>
  <c r="RZ21" i="9"/>
  <c r="RY21" i="9"/>
  <c r="RX21" i="9"/>
  <c r="RW21" i="9"/>
  <c r="RV21" i="9"/>
  <c r="RU21" i="9"/>
  <c r="RT21" i="9"/>
  <c r="RS21" i="9"/>
  <c r="RR21" i="9"/>
  <c r="RQ21" i="9"/>
  <c r="RP21" i="9"/>
  <c r="RO21" i="9"/>
  <c r="RN21" i="9"/>
  <c r="RM21" i="9"/>
  <c r="RL21" i="9"/>
  <c r="RK21" i="9"/>
  <c r="RJ21" i="9"/>
  <c r="RI21" i="9"/>
  <c r="RH21" i="9"/>
  <c r="RG21" i="9"/>
  <c r="RF21" i="9"/>
  <c r="RE21" i="9"/>
  <c r="RD21" i="9"/>
  <c r="RC21" i="9"/>
  <c r="RB21" i="9"/>
  <c r="RA21" i="9"/>
  <c r="QZ21" i="9"/>
  <c r="QY21" i="9"/>
  <c r="QX21" i="9"/>
  <c r="QW21" i="9"/>
  <c r="QV21" i="9"/>
  <c r="QU21" i="9"/>
  <c r="QT21" i="9"/>
  <c r="QS21" i="9"/>
  <c r="QR21" i="9"/>
  <c r="QQ21" i="9"/>
  <c r="QP21" i="9"/>
  <c r="QO21" i="9"/>
  <c r="QN21" i="9"/>
  <c r="QM21" i="9"/>
  <c r="QL21" i="9"/>
  <c r="QK21" i="9"/>
  <c r="QJ21" i="9"/>
  <c r="QI21" i="9"/>
  <c r="QH21" i="9"/>
  <c r="QG21" i="9"/>
  <c r="QF21" i="9"/>
  <c r="QE21" i="9"/>
  <c r="QD21" i="9"/>
  <c r="QC21" i="9"/>
  <c r="QB21" i="9"/>
  <c r="QA21" i="9"/>
  <c r="PZ21" i="9"/>
  <c r="PY21" i="9"/>
  <c r="PX21" i="9"/>
  <c r="PW21" i="9"/>
  <c r="PV21" i="9"/>
  <c r="PU21" i="9"/>
  <c r="PT21" i="9"/>
  <c r="PS21" i="9"/>
  <c r="PR21" i="9"/>
  <c r="PQ21" i="9"/>
  <c r="PP21" i="9"/>
  <c r="PO21" i="9"/>
  <c r="PN21" i="9"/>
  <c r="PM21" i="9"/>
  <c r="PL21" i="9"/>
  <c r="PK21" i="9"/>
  <c r="PJ21" i="9"/>
  <c r="PI21" i="9"/>
  <c r="PH21" i="9"/>
  <c r="PG21" i="9"/>
  <c r="PF21" i="9"/>
  <c r="PE21" i="9"/>
  <c r="PD21" i="9"/>
  <c r="PC21" i="9"/>
  <c r="PB21" i="9"/>
  <c r="PA21" i="9"/>
  <c r="OZ21" i="9"/>
  <c r="OY21" i="9"/>
  <c r="OX21" i="9"/>
  <c r="OW21" i="9"/>
  <c r="OV21" i="9"/>
  <c r="OU21" i="9"/>
  <c r="OT21" i="9"/>
  <c r="OS21" i="9"/>
  <c r="OR21" i="9"/>
  <c r="OQ21" i="9"/>
  <c r="OP21" i="9"/>
  <c r="OO21" i="9"/>
  <c r="ON21" i="9"/>
  <c r="OM21" i="9"/>
  <c r="OL21" i="9"/>
  <c r="OK21" i="9"/>
  <c r="OJ21" i="9"/>
  <c r="OI21" i="9"/>
  <c r="OH21" i="9"/>
  <c r="OG21" i="9"/>
  <c r="OF21" i="9"/>
  <c r="OE21" i="9"/>
  <c r="OD21" i="9"/>
  <c r="OC21" i="9"/>
  <c r="OB21" i="9"/>
  <c r="OA21" i="9"/>
  <c r="NZ21" i="9"/>
  <c r="NY21" i="9"/>
  <c r="NX21" i="9"/>
  <c r="NW21" i="9"/>
  <c r="NV21" i="9"/>
  <c r="NU21" i="9"/>
  <c r="NT21" i="9"/>
  <c r="NS21" i="9"/>
  <c r="NR21" i="9"/>
  <c r="NQ21" i="9"/>
  <c r="NP21" i="9"/>
  <c r="NO21" i="9"/>
  <c r="NN21" i="9"/>
  <c r="NM21" i="9"/>
  <c r="NL21" i="9"/>
  <c r="NK21" i="9"/>
  <c r="NJ21" i="9"/>
  <c r="NI21" i="9"/>
  <c r="NH21" i="9"/>
  <c r="NG21" i="9"/>
  <c r="NF21" i="9"/>
  <c r="NE21" i="9"/>
  <c r="ND21" i="9"/>
  <c r="NC21" i="9"/>
  <c r="NB21" i="9"/>
  <c r="NA21" i="9"/>
  <c r="MZ21" i="9"/>
  <c r="MY21" i="9"/>
  <c r="MX21" i="9"/>
  <c r="MW21" i="9"/>
  <c r="MV21" i="9"/>
  <c r="MU21" i="9"/>
  <c r="MT21" i="9"/>
  <c r="MS21" i="9"/>
  <c r="MR21" i="9"/>
  <c r="MQ21" i="9"/>
  <c r="MP21" i="9"/>
  <c r="MO21" i="9"/>
  <c r="MN21" i="9"/>
  <c r="MM21" i="9"/>
  <c r="ML21" i="9"/>
  <c r="MK21" i="9"/>
  <c r="MJ21" i="9"/>
  <c r="MI21" i="9"/>
  <c r="MH21" i="9"/>
  <c r="MG21" i="9"/>
  <c r="MF21" i="9"/>
  <c r="ME21" i="9"/>
  <c r="MD21" i="9"/>
  <c r="MC21" i="9"/>
  <c r="MB21" i="9"/>
  <c r="MA21" i="9"/>
  <c r="LZ21" i="9"/>
  <c r="LY21" i="9"/>
  <c r="LX21" i="9"/>
  <c r="LW21" i="9"/>
  <c r="LV21" i="9"/>
  <c r="LU21" i="9"/>
  <c r="LT21" i="9"/>
  <c r="LS21" i="9"/>
  <c r="LR21" i="9"/>
  <c r="LQ21" i="9"/>
  <c r="LP21" i="9"/>
  <c r="LO21" i="9"/>
  <c r="LN21" i="9"/>
  <c r="LM21" i="9"/>
  <c r="LL21" i="9"/>
  <c r="LK21" i="9"/>
  <c r="LJ21" i="9"/>
  <c r="LI21" i="9"/>
  <c r="LH21" i="9"/>
  <c r="LG21" i="9"/>
  <c r="LF21" i="9"/>
  <c r="LE21" i="9"/>
  <c r="LD21" i="9"/>
  <c r="LC21" i="9"/>
  <c r="LB21" i="9"/>
  <c r="LA21" i="9"/>
  <c r="KZ21" i="9"/>
  <c r="KY21" i="9"/>
  <c r="KX21" i="9"/>
  <c r="KW21" i="9"/>
  <c r="KV21" i="9"/>
  <c r="KU21" i="9"/>
  <c r="KT21" i="9"/>
  <c r="KS21" i="9"/>
  <c r="KR21" i="9"/>
  <c r="KQ21" i="9"/>
  <c r="KP21" i="9"/>
  <c r="KO21" i="9"/>
  <c r="KN21" i="9"/>
  <c r="KM21" i="9"/>
  <c r="KL21" i="9"/>
  <c r="KK21" i="9"/>
  <c r="KJ21" i="9"/>
  <c r="KI21" i="9"/>
  <c r="KH21" i="9"/>
  <c r="KG21" i="9"/>
  <c r="KF21" i="9"/>
  <c r="KE21" i="9"/>
  <c r="KD21" i="9"/>
  <c r="KC21" i="9"/>
  <c r="KB21" i="9"/>
  <c r="KA21" i="9"/>
  <c r="JZ21" i="9"/>
  <c r="JY21" i="9"/>
  <c r="JX21" i="9"/>
  <c r="JW21" i="9"/>
  <c r="JV21" i="9"/>
  <c r="JU21" i="9"/>
  <c r="JT21" i="9"/>
  <c r="JS21" i="9"/>
  <c r="JR21" i="9"/>
  <c r="JQ21" i="9"/>
  <c r="JP21" i="9"/>
  <c r="JO21" i="9"/>
  <c r="JN21" i="9"/>
  <c r="JM21" i="9"/>
  <c r="JL21" i="9"/>
  <c r="JK21" i="9"/>
  <c r="JJ21" i="9"/>
  <c r="JI21" i="9"/>
  <c r="JH21" i="9"/>
  <c r="JG21" i="9"/>
  <c r="JF21" i="9"/>
  <c r="JE21" i="9"/>
  <c r="JD21" i="9"/>
  <c r="JC21" i="9"/>
  <c r="JB21" i="9"/>
  <c r="JA21" i="9"/>
  <c r="IZ21" i="9"/>
  <c r="IY21" i="9"/>
  <c r="IX21" i="9"/>
  <c r="IW21" i="9"/>
  <c r="IV21" i="9"/>
  <c r="IU21" i="9"/>
  <c r="IT21" i="9"/>
  <c r="IS21" i="9"/>
  <c r="IR21" i="9"/>
  <c r="IQ21" i="9"/>
  <c r="IP21" i="9"/>
  <c r="IO21" i="9"/>
  <c r="IN21" i="9"/>
  <c r="IM21" i="9"/>
  <c r="IL21" i="9"/>
  <c r="IK21" i="9"/>
  <c r="IJ21" i="9"/>
  <c r="II21" i="9"/>
  <c r="IH21" i="9"/>
  <c r="IG21" i="9"/>
  <c r="IF21" i="9"/>
  <c r="IE21" i="9"/>
  <c r="ID21" i="9"/>
  <c r="IC21" i="9"/>
  <c r="IB21" i="9"/>
  <c r="IA21" i="9"/>
  <c r="HZ21" i="9"/>
  <c r="HY21" i="9"/>
  <c r="HX21" i="9"/>
  <c r="HW21" i="9"/>
  <c r="HV21" i="9"/>
  <c r="HU21" i="9"/>
  <c r="HT21" i="9"/>
  <c r="HS21" i="9"/>
  <c r="HR21" i="9"/>
  <c r="HQ21" i="9"/>
  <c r="HP21" i="9"/>
  <c r="HO21" i="9"/>
  <c r="HN21" i="9"/>
  <c r="HM21" i="9"/>
  <c r="HL21" i="9"/>
  <c r="HK21" i="9"/>
  <c r="HJ21" i="9"/>
  <c r="HI21" i="9"/>
  <c r="HH21" i="9"/>
  <c r="HG21" i="9"/>
  <c r="HF21" i="9"/>
  <c r="HE21" i="9"/>
  <c r="HD21" i="9"/>
  <c r="HC21" i="9"/>
  <c r="HB21" i="9"/>
  <c r="HA21" i="9"/>
  <c r="GZ21" i="9"/>
  <c r="GY21" i="9"/>
  <c r="GX21" i="9"/>
  <c r="GW21" i="9"/>
  <c r="GV21" i="9"/>
  <c r="GU21" i="9"/>
  <c r="GT21" i="9"/>
  <c r="GS21" i="9"/>
  <c r="GR21" i="9"/>
  <c r="GQ21" i="9"/>
  <c r="GP21" i="9"/>
  <c r="GO21" i="9"/>
  <c r="GN21" i="9"/>
  <c r="GM21" i="9"/>
  <c r="GL21" i="9"/>
  <c r="GK21" i="9"/>
  <c r="GJ21" i="9"/>
  <c r="GI21" i="9"/>
  <c r="GH21" i="9"/>
  <c r="GG21" i="9"/>
  <c r="GF21" i="9"/>
  <c r="GE21" i="9"/>
  <c r="GD21" i="9"/>
  <c r="GC21" i="9"/>
  <c r="GB21" i="9"/>
  <c r="GA21" i="9"/>
  <c r="FZ21" i="9"/>
  <c r="FY21" i="9"/>
  <c r="FX21" i="9"/>
  <c r="FW21" i="9"/>
  <c r="FV21" i="9"/>
  <c r="FU21" i="9"/>
  <c r="FT21" i="9"/>
  <c r="FS21" i="9"/>
  <c r="FR21" i="9"/>
  <c r="FQ21" i="9"/>
  <c r="FP21" i="9"/>
  <c r="FO21" i="9"/>
  <c r="FN21" i="9"/>
  <c r="FM21" i="9"/>
  <c r="FL21" i="9"/>
  <c r="FK21" i="9"/>
  <c r="FJ21" i="9"/>
  <c r="FI21" i="9"/>
  <c r="FH21" i="9"/>
  <c r="FG21" i="9"/>
  <c r="FF21" i="9"/>
  <c r="FE21" i="9"/>
  <c r="FD21" i="9"/>
  <c r="FC21" i="9"/>
  <c r="FB21" i="9"/>
  <c r="FA21" i="9"/>
  <c r="EZ21" i="9"/>
  <c r="EY21" i="9"/>
  <c r="EX21" i="9"/>
  <c r="EW21" i="9"/>
  <c r="EV21" i="9"/>
  <c r="EU21" i="9"/>
  <c r="ET21" i="9"/>
  <c r="ES21" i="9"/>
  <c r="ER21" i="9"/>
  <c r="EQ21" i="9"/>
  <c r="EP21" i="9"/>
  <c r="EO21"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21" i="9"/>
  <c r="C21" i="9"/>
  <c r="B21" i="9"/>
  <c r="UB20" i="9"/>
  <c r="UA20" i="9"/>
  <c r="TZ20" i="9"/>
  <c r="TY20" i="9"/>
  <c r="TX20" i="9"/>
  <c r="TW20" i="9"/>
  <c r="TV20" i="9"/>
  <c r="TU20" i="9"/>
  <c r="TT20" i="9"/>
  <c r="TS20" i="9"/>
  <c r="TR20" i="9"/>
  <c r="TQ20" i="9"/>
  <c r="TP20" i="9"/>
  <c r="TO20" i="9"/>
  <c r="TN20" i="9"/>
  <c r="TM20" i="9"/>
  <c r="TL20" i="9"/>
  <c r="TK20" i="9"/>
  <c r="TJ20" i="9"/>
  <c r="TI20" i="9"/>
  <c r="TH20" i="9"/>
  <c r="TG20" i="9"/>
  <c r="TF20" i="9"/>
  <c r="TE20" i="9"/>
  <c r="TD20" i="9"/>
  <c r="TC20" i="9"/>
  <c r="TB20" i="9"/>
  <c r="TA20" i="9"/>
  <c r="SZ20" i="9"/>
  <c r="SY20" i="9"/>
  <c r="SX20" i="9"/>
  <c r="SW20" i="9"/>
  <c r="SV20" i="9"/>
  <c r="SU20" i="9"/>
  <c r="ST20" i="9"/>
  <c r="SS20" i="9"/>
  <c r="SR20" i="9"/>
  <c r="SQ20" i="9"/>
  <c r="SP20" i="9"/>
  <c r="SO20" i="9"/>
  <c r="SN20" i="9"/>
  <c r="SM20" i="9"/>
  <c r="SL20" i="9"/>
  <c r="SK20" i="9"/>
  <c r="SJ20" i="9"/>
  <c r="SI20" i="9"/>
  <c r="SH20" i="9"/>
  <c r="SG20" i="9"/>
  <c r="SF20" i="9"/>
  <c r="SE20" i="9"/>
  <c r="SD20" i="9"/>
  <c r="SC20" i="9"/>
  <c r="SB20" i="9"/>
  <c r="SA20" i="9"/>
  <c r="RZ20" i="9"/>
  <c r="RY20" i="9"/>
  <c r="RX20" i="9"/>
  <c r="RW20" i="9"/>
  <c r="RV20" i="9"/>
  <c r="RU20" i="9"/>
  <c r="RT20" i="9"/>
  <c r="RS20" i="9"/>
  <c r="RR20" i="9"/>
  <c r="RQ20" i="9"/>
  <c r="RP20" i="9"/>
  <c r="RO20" i="9"/>
  <c r="RN20" i="9"/>
  <c r="RM20" i="9"/>
  <c r="RL20" i="9"/>
  <c r="RK20" i="9"/>
  <c r="RJ20" i="9"/>
  <c r="RI20" i="9"/>
  <c r="RH20" i="9"/>
  <c r="RG20" i="9"/>
  <c r="RF20" i="9"/>
  <c r="RE20" i="9"/>
  <c r="RD20" i="9"/>
  <c r="RC20" i="9"/>
  <c r="RB20" i="9"/>
  <c r="RA20" i="9"/>
  <c r="QZ20" i="9"/>
  <c r="QY20" i="9"/>
  <c r="QX20" i="9"/>
  <c r="QW20" i="9"/>
  <c r="QV20" i="9"/>
  <c r="QU20" i="9"/>
  <c r="QT20" i="9"/>
  <c r="QS20" i="9"/>
  <c r="QR20" i="9"/>
  <c r="QQ20" i="9"/>
  <c r="QP20" i="9"/>
  <c r="QO20" i="9"/>
  <c r="QN20" i="9"/>
  <c r="QM20" i="9"/>
  <c r="QL20" i="9"/>
  <c r="QK20" i="9"/>
  <c r="QJ20" i="9"/>
  <c r="QI20" i="9"/>
  <c r="QH20" i="9"/>
  <c r="QG20" i="9"/>
  <c r="QF20" i="9"/>
  <c r="QE20" i="9"/>
  <c r="QD20" i="9"/>
  <c r="QC20" i="9"/>
  <c r="QB20" i="9"/>
  <c r="QA20" i="9"/>
  <c r="PZ20" i="9"/>
  <c r="PY20" i="9"/>
  <c r="PX20" i="9"/>
  <c r="PW20" i="9"/>
  <c r="PV20" i="9"/>
  <c r="PU20" i="9"/>
  <c r="PT20" i="9"/>
  <c r="PS20" i="9"/>
  <c r="PR20" i="9"/>
  <c r="PQ20" i="9"/>
  <c r="PP20" i="9"/>
  <c r="PO20" i="9"/>
  <c r="PN20" i="9"/>
  <c r="PM20" i="9"/>
  <c r="PL20" i="9"/>
  <c r="PK20" i="9"/>
  <c r="PJ20" i="9"/>
  <c r="PI20" i="9"/>
  <c r="PH20" i="9"/>
  <c r="PG20" i="9"/>
  <c r="PF20" i="9"/>
  <c r="PE20" i="9"/>
  <c r="PD20" i="9"/>
  <c r="PC20" i="9"/>
  <c r="PB20" i="9"/>
  <c r="PA20" i="9"/>
  <c r="OZ20" i="9"/>
  <c r="OY20" i="9"/>
  <c r="OX20" i="9"/>
  <c r="OW20" i="9"/>
  <c r="OV20" i="9"/>
  <c r="OU20" i="9"/>
  <c r="OT20" i="9"/>
  <c r="OS20" i="9"/>
  <c r="OR20" i="9"/>
  <c r="OQ20" i="9"/>
  <c r="OP20" i="9"/>
  <c r="OO20" i="9"/>
  <c r="ON20" i="9"/>
  <c r="OM20" i="9"/>
  <c r="OL20" i="9"/>
  <c r="OK20" i="9"/>
  <c r="OJ20" i="9"/>
  <c r="OI20" i="9"/>
  <c r="OH20" i="9"/>
  <c r="OG20" i="9"/>
  <c r="OF20" i="9"/>
  <c r="OE20" i="9"/>
  <c r="OD20" i="9"/>
  <c r="OC20" i="9"/>
  <c r="OB20" i="9"/>
  <c r="OA20" i="9"/>
  <c r="NZ20" i="9"/>
  <c r="NY20" i="9"/>
  <c r="NX20" i="9"/>
  <c r="NW20" i="9"/>
  <c r="NV20" i="9"/>
  <c r="NU20" i="9"/>
  <c r="NT20" i="9"/>
  <c r="NS20" i="9"/>
  <c r="NR20" i="9"/>
  <c r="NQ20" i="9"/>
  <c r="NP20" i="9"/>
  <c r="NO20" i="9"/>
  <c r="NN20" i="9"/>
  <c r="NM20" i="9"/>
  <c r="NL20" i="9"/>
  <c r="NK20" i="9"/>
  <c r="NJ20" i="9"/>
  <c r="NI20" i="9"/>
  <c r="NH20" i="9"/>
  <c r="NG20" i="9"/>
  <c r="NF20" i="9"/>
  <c r="NE20" i="9"/>
  <c r="ND20" i="9"/>
  <c r="NC20" i="9"/>
  <c r="NB20" i="9"/>
  <c r="NA20" i="9"/>
  <c r="MZ20" i="9"/>
  <c r="MY20" i="9"/>
  <c r="MX20" i="9"/>
  <c r="MW20" i="9"/>
  <c r="MV20" i="9"/>
  <c r="MU20" i="9"/>
  <c r="MT20" i="9"/>
  <c r="MS20" i="9"/>
  <c r="MR20" i="9"/>
  <c r="MQ20" i="9"/>
  <c r="MP20" i="9"/>
  <c r="MO20" i="9"/>
  <c r="MN20" i="9"/>
  <c r="MM20" i="9"/>
  <c r="ML20" i="9"/>
  <c r="MK20" i="9"/>
  <c r="MJ20" i="9"/>
  <c r="MI20" i="9"/>
  <c r="MH20" i="9"/>
  <c r="MG20" i="9"/>
  <c r="MF20" i="9"/>
  <c r="ME20" i="9"/>
  <c r="MD20" i="9"/>
  <c r="MC20" i="9"/>
  <c r="MB20" i="9"/>
  <c r="MA20" i="9"/>
  <c r="LZ20" i="9"/>
  <c r="LY20" i="9"/>
  <c r="LX20" i="9"/>
  <c r="LW20" i="9"/>
  <c r="LV20" i="9"/>
  <c r="LU20" i="9"/>
  <c r="LT20" i="9"/>
  <c r="LS20" i="9"/>
  <c r="LR20" i="9"/>
  <c r="LQ20" i="9"/>
  <c r="LP20" i="9"/>
  <c r="LO20" i="9"/>
  <c r="LN20" i="9"/>
  <c r="LM20" i="9"/>
  <c r="LL20" i="9"/>
  <c r="LK20" i="9"/>
  <c r="LJ20" i="9"/>
  <c r="LI20" i="9"/>
  <c r="LH20" i="9"/>
  <c r="LG20" i="9"/>
  <c r="LF20" i="9"/>
  <c r="LE20" i="9"/>
  <c r="LD20" i="9"/>
  <c r="LC20" i="9"/>
  <c r="LB20" i="9"/>
  <c r="LA20" i="9"/>
  <c r="KZ20" i="9"/>
  <c r="KY20" i="9"/>
  <c r="KX20" i="9"/>
  <c r="KW20" i="9"/>
  <c r="KV20" i="9"/>
  <c r="KU20" i="9"/>
  <c r="KT20" i="9"/>
  <c r="KS20" i="9"/>
  <c r="KR20" i="9"/>
  <c r="KQ20" i="9"/>
  <c r="KP20" i="9"/>
  <c r="KO20" i="9"/>
  <c r="KN20" i="9"/>
  <c r="KM20" i="9"/>
  <c r="KL20" i="9"/>
  <c r="KK20" i="9"/>
  <c r="KJ20" i="9"/>
  <c r="KI20" i="9"/>
  <c r="KH20" i="9"/>
  <c r="KG20" i="9"/>
  <c r="KF20" i="9"/>
  <c r="KE20" i="9"/>
  <c r="KD20" i="9"/>
  <c r="KC20" i="9"/>
  <c r="KB20" i="9"/>
  <c r="KA20" i="9"/>
  <c r="JZ20" i="9"/>
  <c r="JY20" i="9"/>
  <c r="JX20" i="9"/>
  <c r="JW20" i="9"/>
  <c r="JV20" i="9"/>
  <c r="JU20" i="9"/>
  <c r="JT20" i="9"/>
  <c r="JS20" i="9"/>
  <c r="JR20" i="9"/>
  <c r="JQ20" i="9"/>
  <c r="JP20" i="9"/>
  <c r="JO20" i="9"/>
  <c r="JN20" i="9"/>
  <c r="JM20" i="9"/>
  <c r="JL20" i="9"/>
  <c r="JK20" i="9"/>
  <c r="JJ20" i="9"/>
  <c r="JI20" i="9"/>
  <c r="JH20" i="9"/>
  <c r="JG20" i="9"/>
  <c r="JF20" i="9"/>
  <c r="JE20" i="9"/>
  <c r="JD20" i="9"/>
  <c r="JC20" i="9"/>
  <c r="JB20" i="9"/>
  <c r="JA20" i="9"/>
  <c r="IZ20" i="9"/>
  <c r="IY20" i="9"/>
  <c r="IX20" i="9"/>
  <c r="IW20" i="9"/>
  <c r="IV20" i="9"/>
  <c r="IU20" i="9"/>
  <c r="IT20" i="9"/>
  <c r="IS20" i="9"/>
  <c r="IR20" i="9"/>
  <c r="IQ20" i="9"/>
  <c r="IP20" i="9"/>
  <c r="IO20" i="9"/>
  <c r="IN20" i="9"/>
  <c r="IM20" i="9"/>
  <c r="IL20" i="9"/>
  <c r="IK20" i="9"/>
  <c r="IJ20" i="9"/>
  <c r="II20" i="9"/>
  <c r="IH20" i="9"/>
  <c r="IG20" i="9"/>
  <c r="IF20" i="9"/>
  <c r="IE20" i="9"/>
  <c r="ID20" i="9"/>
  <c r="IC20" i="9"/>
  <c r="IB20" i="9"/>
  <c r="IA20" i="9"/>
  <c r="HZ20" i="9"/>
  <c r="HY20" i="9"/>
  <c r="HX20" i="9"/>
  <c r="HW20" i="9"/>
  <c r="HV20" i="9"/>
  <c r="HU20" i="9"/>
  <c r="HT20" i="9"/>
  <c r="HS20" i="9"/>
  <c r="HR20" i="9"/>
  <c r="HQ20" i="9"/>
  <c r="HP20" i="9"/>
  <c r="HO20" i="9"/>
  <c r="HN20" i="9"/>
  <c r="HM20" i="9"/>
  <c r="HL20" i="9"/>
  <c r="HK20" i="9"/>
  <c r="HJ20" i="9"/>
  <c r="HI20" i="9"/>
  <c r="HH20" i="9"/>
  <c r="HG20" i="9"/>
  <c r="HF20" i="9"/>
  <c r="HE20" i="9"/>
  <c r="HD20" i="9"/>
  <c r="HC20" i="9"/>
  <c r="HB20" i="9"/>
  <c r="HA20" i="9"/>
  <c r="GZ20" i="9"/>
  <c r="GY20" i="9"/>
  <c r="GX20" i="9"/>
  <c r="GW20" i="9"/>
  <c r="GV20" i="9"/>
  <c r="GU20" i="9"/>
  <c r="GT20" i="9"/>
  <c r="GS20" i="9"/>
  <c r="GR20" i="9"/>
  <c r="GQ20" i="9"/>
  <c r="GP20" i="9"/>
  <c r="GO20" i="9"/>
  <c r="GN20" i="9"/>
  <c r="GM20" i="9"/>
  <c r="GL20" i="9"/>
  <c r="GK20" i="9"/>
  <c r="GJ20" i="9"/>
  <c r="GI20" i="9"/>
  <c r="GH20" i="9"/>
  <c r="GG20" i="9"/>
  <c r="GF20" i="9"/>
  <c r="GE20" i="9"/>
  <c r="GD20" i="9"/>
  <c r="GC20" i="9"/>
  <c r="GB20" i="9"/>
  <c r="GA20" i="9"/>
  <c r="FZ20" i="9"/>
  <c r="FY20" i="9"/>
  <c r="FX20" i="9"/>
  <c r="FW20" i="9"/>
  <c r="FV20" i="9"/>
  <c r="FU20" i="9"/>
  <c r="FT20" i="9"/>
  <c r="FS20" i="9"/>
  <c r="FR20" i="9"/>
  <c r="FQ20" i="9"/>
  <c r="FP20" i="9"/>
  <c r="FO20" i="9"/>
  <c r="FN20" i="9"/>
  <c r="FM20" i="9"/>
  <c r="FL20" i="9"/>
  <c r="FK20" i="9"/>
  <c r="FJ20" i="9"/>
  <c r="FI20" i="9"/>
  <c r="FH20" i="9"/>
  <c r="FG20" i="9"/>
  <c r="FF20" i="9"/>
  <c r="FE20" i="9"/>
  <c r="FD20" i="9"/>
  <c r="FC20" i="9"/>
  <c r="FB20" i="9"/>
  <c r="FA20" i="9"/>
  <c r="EZ20" i="9"/>
  <c r="EY20" i="9"/>
  <c r="EX20" i="9"/>
  <c r="EW20" i="9"/>
  <c r="EV20" i="9"/>
  <c r="EU20" i="9"/>
  <c r="ET20" i="9"/>
  <c r="ES20" i="9"/>
  <c r="ER20" i="9"/>
  <c r="EQ20" i="9"/>
  <c r="EP20" i="9"/>
  <c r="EO20" i="9"/>
  <c r="EN20" i="9"/>
  <c r="EM20" i="9"/>
  <c r="EL20" i="9"/>
  <c r="EK20" i="9"/>
  <c r="EJ20" i="9"/>
  <c r="EI20" i="9"/>
  <c r="EH20" i="9"/>
  <c r="EG20" i="9"/>
  <c r="EF20" i="9"/>
  <c r="EE20"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20" i="9"/>
  <c r="C20" i="9"/>
  <c r="B20" i="9"/>
  <c r="UB19" i="9"/>
  <c r="UA19" i="9"/>
  <c r="TZ19" i="9"/>
  <c r="TY19" i="9"/>
  <c r="TX19" i="9"/>
  <c r="TW19" i="9"/>
  <c r="TV19" i="9"/>
  <c r="TU19" i="9"/>
  <c r="TT19" i="9"/>
  <c r="TS19" i="9"/>
  <c r="TR19" i="9"/>
  <c r="TQ19" i="9"/>
  <c r="TP19" i="9"/>
  <c r="TO19" i="9"/>
  <c r="TN19" i="9"/>
  <c r="TM19" i="9"/>
  <c r="TL19" i="9"/>
  <c r="TK19" i="9"/>
  <c r="TJ19" i="9"/>
  <c r="TI19" i="9"/>
  <c r="TH19" i="9"/>
  <c r="TG19" i="9"/>
  <c r="TF19" i="9"/>
  <c r="TE19" i="9"/>
  <c r="TD19" i="9"/>
  <c r="TC19" i="9"/>
  <c r="TB19" i="9"/>
  <c r="TA19" i="9"/>
  <c r="SZ19" i="9"/>
  <c r="SY19" i="9"/>
  <c r="SX19" i="9"/>
  <c r="SW19" i="9"/>
  <c r="SV19" i="9"/>
  <c r="SU19" i="9"/>
  <c r="ST19" i="9"/>
  <c r="SS19" i="9"/>
  <c r="SR19" i="9"/>
  <c r="SQ19" i="9"/>
  <c r="SP19" i="9"/>
  <c r="SO19" i="9"/>
  <c r="SN19" i="9"/>
  <c r="SM19" i="9"/>
  <c r="SL19" i="9"/>
  <c r="SK19" i="9"/>
  <c r="SJ19" i="9"/>
  <c r="SI19" i="9"/>
  <c r="SH19" i="9"/>
  <c r="SG19" i="9"/>
  <c r="SF19" i="9"/>
  <c r="SE19" i="9"/>
  <c r="SD19" i="9"/>
  <c r="SC19" i="9"/>
  <c r="SB19" i="9"/>
  <c r="SA19" i="9"/>
  <c r="RZ19" i="9"/>
  <c r="RY19" i="9"/>
  <c r="RX19" i="9"/>
  <c r="RW19" i="9"/>
  <c r="RV19" i="9"/>
  <c r="RU19" i="9"/>
  <c r="RT19" i="9"/>
  <c r="RS19" i="9"/>
  <c r="RR19" i="9"/>
  <c r="RQ19" i="9"/>
  <c r="RP19" i="9"/>
  <c r="RO19" i="9"/>
  <c r="RN19" i="9"/>
  <c r="RM19" i="9"/>
  <c r="RL19" i="9"/>
  <c r="RK19" i="9"/>
  <c r="RJ19" i="9"/>
  <c r="RI19" i="9"/>
  <c r="RH19" i="9"/>
  <c r="RG19" i="9"/>
  <c r="RF19" i="9"/>
  <c r="RE19" i="9"/>
  <c r="RD19" i="9"/>
  <c r="RC19" i="9"/>
  <c r="RB19" i="9"/>
  <c r="RA19" i="9"/>
  <c r="QZ19" i="9"/>
  <c r="QY19" i="9"/>
  <c r="QX19" i="9"/>
  <c r="QW19" i="9"/>
  <c r="QV19" i="9"/>
  <c r="QU19" i="9"/>
  <c r="QT19" i="9"/>
  <c r="QS19" i="9"/>
  <c r="QR19" i="9"/>
  <c r="QQ19" i="9"/>
  <c r="QP19" i="9"/>
  <c r="QO19" i="9"/>
  <c r="QN19" i="9"/>
  <c r="QM19" i="9"/>
  <c r="QL19" i="9"/>
  <c r="QK19" i="9"/>
  <c r="QJ19" i="9"/>
  <c r="QI19" i="9"/>
  <c r="QH19" i="9"/>
  <c r="QG19" i="9"/>
  <c r="QF19" i="9"/>
  <c r="QE19" i="9"/>
  <c r="QD19" i="9"/>
  <c r="QC19" i="9"/>
  <c r="QB19" i="9"/>
  <c r="QA19" i="9"/>
  <c r="PZ19" i="9"/>
  <c r="PY19" i="9"/>
  <c r="PX19" i="9"/>
  <c r="PW19" i="9"/>
  <c r="PV19" i="9"/>
  <c r="PU19" i="9"/>
  <c r="PT19" i="9"/>
  <c r="PS19" i="9"/>
  <c r="PR19" i="9"/>
  <c r="PQ19" i="9"/>
  <c r="PP19" i="9"/>
  <c r="PO19" i="9"/>
  <c r="PN19" i="9"/>
  <c r="PM19" i="9"/>
  <c r="PL19" i="9"/>
  <c r="PK19" i="9"/>
  <c r="PJ19" i="9"/>
  <c r="PI19" i="9"/>
  <c r="PH19" i="9"/>
  <c r="PG19" i="9"/>
  <c r="PF19" i="9"/>
  <c r="PE19" i="9"/>
  <c r="PD19" i="9"/>
  <c r="PC19" i="9"/>
  <c r="PB19" i="9"/>
  <c r="PA19" i="9"/>
  <c r="OZ19" i="9"/>
  <c r="OY19" i="9"/>
  <c r="OX19" i="9"/>
  <c r="OW19" i="9"/>
  <c r="OV19" i="9"/>
  <c r="OU19" i="9"/>
  <c r="OT19" i="9"/>
  <c r="OS19" i="9"/>
  <c r="OR19" i="9"/>
  <c r="OQ19" i="9"/>
  <c r="OP19" i="9"/>
  <c r="OO19" i="9"/>
  <c r="ON19" i="9"/>
  <c r="OM19" i="9"/>
  <c r="OL19" i="9"/>
  <c r="OK19" i="9"/>
  <c r="OJ19" i="9"/>
  <c r="OI19" i="9"/>
  <c r="OH19" i="9"/>
  <c r="OG19" i="9"/>
  <c r="OF19" i="9"/>
  <c r="OE19" i="9"/>
  <c r="OD19" i="9"/>
  <c r="OC19" i="9"/>
  <c r="OB19" i="9"/>
  <c r="OA19" i="9"/>
  <c r="NZ19" i="9"/>
  <c r="NY19" i="9"/>
  <c r="NX19" i="9"/>
  <c r="NW19" i="9"/>
  <c r="NV19" i="9"/>
  <c r="NU19" i="9"/>
  <c r="NT19" i="9"/>
  <c r="NS19" i="9"/>
  <c r="NR19" i="9"/>
  <c r="NQ19" i="9"/>
  <c r="NP19" i="9"/>
  <c r="NO19" i="9"/>
  <c r="NN19" i="9"/>
  <c r="NM19" i="9"/>
  <c r="NL19" i="9"/>
  <c r="NK19" i="9"/>
  <c r="NJ19" i="9"/>
  <c r="NI19" i="9"/>
  <c r="NH19" i="9"/>
  <c r="NG19" i="9"/>
  <c r="NF19" i="9"/>
  <c r="NE19" i="9"/>
  <c r="ND19" i="9"/>
  <c r="NC19" i="9"/>
  <c r="NB19" i="9"/>
  <c r="NA19" i="9"/>
  <c r="MZ19" i="9"/>
  <c r="MY19" i="9"/>
  <c r="MX19" i="9"/>
  <c r="MW19" i="9"/>
  <c r="MV19" i="9"/>
  <c r="MU19" i="9"/>
  <c r="MT19" i="9"/>
  <c r="MS19" i="9"/>
  <c r="MR19" i="9"/>
  <c r="MQ19" i="9"/>
  <c r="MP19" i="9"/>
  <c r="MO19" i="9"/>
  <c r="MN19" i="9"/>
  <c r="MM19" i="9"/>
  <c r="ML19" i="9"/>
  <c r="MK19" i="9"/>
  <c r="MJ19" i="9"/>
  <c r="MI19" i="9"/>
  <c r="MH19" i="9"/>
  <c r="MG19" i="9"/>
  <c r="MF19" i="9"/>
  <c r="ME19" i="9"/>
  <c r="MD19" i="9"/>
  <c r="MC19" i="9"/>
  <c r="MB19" i="9"/>
  <c r="MA19" i="9"/>
  <c r="LZ19" i="9"/>
  <c r="LY19" i="9"/>
  <c r="LX19" i="9"/>
  <c r="LW19" i="9"/>
  <c r="LV19" i="9"/>
  <c r="LU19" i="9"/>
  <c r="LT19" i="9"/>
  <c r="LS19" i="9"/>
  <c r="LR19" i="9"/>
  <c r="LQ19" i="9"/>
  <c r="LP19" i="9"/>
  <c r="LO19" i="9"/>
  <c r="LN19" i="9"/>
  <c r="LM19" i="9"/>
  <c r="LL19" i="9"/>
  <c r="LK19" i="9"/>
  <c r="LJ19" i="9"/>
  <c r="LI19" i="9"/>
  <c r="LH19" i="9"/>
  <c r="LG19" i="9"/>
  <c r="LF19" i="9"/>
  <c r="LE19" i="9"/>
  <c r="LD19" i="9"/>
  <c r="LC19" i="9"/>
  <c r="LB19" i="9"/>
  <c r="LA19" i="9"/>
  <c r="KZ19" i="9"/>
  <c r="KY19" i="9"/>
  <c r="KX19" i="9"/>
  <c r="KW19" i="9"/>
  <c r="KV19" i="9"/>
  <c r="KU19" i="9"/>
  <c r="KT19" i="9"/>
  <c r="KS19" i="9"/>
  <c r="KR19" i="9"/>
  <c r="KQ19" i="9"/>
  <c r="KP19" i="9"/>
  <c r="KO19" i="9"/>
  <c r="KN19" i="9"/>
  <c r="KM19" i="9"/>
  <c r="KL19" i="9"/>
  <c r="KK19" i="9"/>
  <c r="KJ19" i="9"/>
  <c r="KI19" i="9"/>
  <c r="KH19" i="9"/>
  <c r="KG19" i="9"/>
  <c r="KF19" i="9"/>
  <c r="KE19" i="9"/>
  <c r="KD19" i="9"/>
  <c r="KC19" i="9"/>
  <c r="KB19" i="9"/>
  <c r="KA19" i="9"/>
  <c r="JZ19" i="9"/>
  <c r="JY19" i="9"/>
  <c r="JX19" i="9"/>
  <c r="JW19" i="9"/>
  <c r="JV19" i="9"/>
  <c r="JU19" i="9"/>
  <c r="JT19" i="9"/>
  <c r="JS19" i="9"/>
  <c r="JR19" i="9"/>
  <c r="JQ19" i="9"/>
  <c r="JP19" i="9"/>
  <c r="JO19" i="9"/>
  <c r="JN19" i="9"/>
  <c r="JM19" i="9"/>
  <c r="JL19" i="9"/>
  <c r="JK19" i="9"/>
  <c r="JJ19" i="9"/>
  <c r="JI19" i="9"/>
  <c r="JH19" i="9"/>
  <c r="JG19" i="9"/>
  <c r="JF19" i="9"/>
  <c r="JE19" i="9"/>
  <c r="JD19" i="9"/>
  <c r="JC19" i="9"/>
  <c r="JB19" i="9"/>
  <c r="JA19" i="9"/>
  <c r="IZ19" i="9"/>
  <c r="IY19" i="9"/>
  <c r="IX19" i="9"/>
  <c r="IW19" i="9"/>
  <c r="IV19" i="9"/>
  <c r="IU19" i="9"/>
  <c r="IT19" i="9"/>
  <c r="IS19" i="9"/>
  <c r="IR19" i="9"/>
  <c r="IQ19" i="9"/>
  <c r="IP19" i="9"/>
  <c r="IO19" i="9"/>
  <c r="IN19" i="9"/>
  <c r="IM19" i="9"/>
  <c r="IL19" i="9"/>
  <c r="IK19" i="9"/>
  <c r="IJ19" i="9"/>
  <c r="II19" i="9"/>
  <c r="IH19" i="9"/>
  <c r="IG19" i="9"/>
  <c r="IF19" i="9"/>
  <c r="IE19" i="9"/>
  <c r="ID19" i="9"/>
  <c r="IC19" i="9"/>
  <c r="IB19" i="9"/>
  <c r="IA19" i="9"/>
  <c r="HZ19" i="9"/>
  <c r="HY19" i="9"/>
  <c r="HX19" i="9"/>
  <c r="HW19" i="9"/>
  <c r="HV19" i="9"/>
  <c r="HU19" i="9"/>
  <c r="HT19" i="9"/>
  <c r="HS19" i="9"/>
  <c r="HR19" i="9"/>
  <c r="HQ19" i="9"/>
  <c r="HP19" i="9"/>
  <c r="HO19" i="9"/>
  <c r="HN19" i="9"/>
  <c r="HM19" i="9"/>
  <c r="HL19" i="9"/>
  <c r="HK19" i="9"/>
  <c r="HJ19" i="9"/>
  <c r="HI19" i="9"/>
  <c r="HH19" i="9"/>
  <c r="HG19" i="9"/>
  <c r="HF19" i="9"/>
  <c r="HE19" i="9"/>
  <c r="HD19" i="9"/>
  <c r="HC19" i="9"/>
  <c r="HB19" i="9"/>
  <c r="HA19" i="9"/>
  <c r="GZ19" i="9"/>
  <c r="GY19" i="9"/>
  <c r="GX19" i="9"/>
  <c r="GW19" i="9"/>
  <c r="GV19" i="9"/>
  <c r="GU19" i="9"/>
  <c r="GT19" i="9"/>
  <c r="GS19" i="9"/>
  <c r="GR19" i="9"/>
  <c r="GQ19" i="9"/>
  <c r="GP19" i="9"/>
  <c r="GO19" i="9"/>
  <c r="GN19" i="9"/>
  <c r="GM19" i="9"/>
  <c r="GL19" i="9"/>
  <c r="GK19" i="9"/>
  <c r="GJ19" i="9"/>
  <c r="GI19" i="9"/>
  <c r="GH19" i="9"/>
  <c r="GG19" i="9"/>
  <c r="GF19" i="9"/>
  <c r="GE19" i="9"/>
  <c r="GD19" i="9"/>
  <c r="GC19" i="9"/>
  <c r="GB19" i="9"/>
  <c r="GA19" i="9"/>
  <c r="FZ19" i="9"/>
  <c r="FY19" i="9"/>
  <c r="FX19" i="9"/>
  <c r="FW19" i="9"/>
  <c r="FV19" i="9"/>
  <c r="FU19" i="9"/>
  <c r="FT19" i="9"/>
  <c r="FS19" i="9"/>
  <c r="FR19" i="9"/>
  <c r="FQ19" i="9"/>
  <c r="FP19" i="9"/>
  <c r="FO19" i="9"/>
  <c r="FN19" i="9"/>
  <c r="FM19" i="9"/>
  <c r="FL19" i="9"/>
  <c r="FK19" i="9"/>
  <c r="FJ19" i="9"/>
  <c r="FI19" i="9"/>
  <c r="FH19" i="9"/>
  <c r="FG19" i="9"/>
  <c r="FF19" i="9"/>
  <c r="FE19" i="9"/>
  <c r="FD19" i="9"/>
  <c r="FC19" i="9"/>
  <c r="FB19" i="9"/>
  <c r="FA19" i="9"/>
  <c r="EZ19" i="9"/>
  <c r="EY19" i="9"/>
  <c r="EX19" i="9"/>
  <c r="EW19" i="9"/>
  <c r="EV19" i="9"/>
  <c r="EU19" i="9"/>
  <c r="ET19" i="9"/>
  <c r="ES19" i="9"/>
  <c r="ER19" i="9"/>
  <c r="EQ19" i="9"/>
  <c r="EP19" i="9"/>
  <c r="EO19" i="9"/>
  <c r="EN19" i="9"/>
  <c r="EM19" i="9"/>
  <c r="EL19" i="9"/>
  <c r="EK19" i="9"/>
  <c r="EJ19" i="9"/>
  <c r="EI19" i="9"/>
  <c r="EH19" i="9"/>
  <c r="EG19" i="9"/>
  <c r="EF19" i="9"/>
  <c r="EE19"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D19" i="9"/>
  <c r="C19" i="9"/>
  <c r="B19" i="9"/>
  <c r="UB18" i="9"/>
  <c r="UA18" i="9"/>
  <c r="TZ18" i="9"/>
  <c r="TY18" i="9"/>
  <c r="TX18" i="9"/>
  <c r="TW18" i="9"/>
  <c r="TV18" i="9"/>
  <c r="TU18" i="9"/>
  <c r="TT18" i="9"/>
  <c r="TS18" i="9"/>
  <c r="TR18" i="9"/>
  <c r="TQ18" i="9"/>
  <c r="TP18" i="9"/>
  <c r="TO18" i="9"/>
  <c r="TN18" i="9"/>
  <c r="TM18" i="9"/>
  <c r="TL18" i="9"/>
  <c r="TK18" i="9"/>
  <c r="TJ18" i="9"/>
  <c r="TI18" i="9"/>
  <c r="TH18" i="9"/>
  <c r="TG18" i="9"/>
  <c r="TF18" i="9"/>
  <c r="TE18" i="9"/>
  <c r="TD18" i="9"/>
  <c r="TC18" i="9"/>
  <c r="TB18" i="9"/>
  <c r="TA18" i="9"/>
  <c r="SZ18" i="9"/>
  <c r="SY18" i="9"/>
  <c r="SX18" i="9"/>
  <c r="SW18" i="9"/>
  <c r="SV18" i="9"/>
  <c r="SU18" i="9"/>
  <c r="ST18" i="9"/>
  <c r="SS18" i="9"/>
  <c r="SR18" i="9"/>
  <c r="SQ18" i="9"/>
  <c r="SP18" i="9"/>
  <c r="SO18" i="9"/>
  <c r="SN18" i="9"/>
  <c r="SM18" i="9"/>
  <c r="SL18" i="9"/>
  <c r="SK18" i="9"/>
  <c r="SJ18" i="9"/>
  <c r="SI18" i="9"/>
  <c r="SH18" i="9"/>
  <c r="SG18" i="9"/>
  <c r="SF18" i="9"/>
  <c r="SE18" i="9"/>
  <c r="SD18" i="9"/>
  <c r="SC18" i="9"/>
  <c r="SB18" i="9"/>
  <c r="SA18" i="9"/>
  <c r="RZ18" i="9"/>
  <c r="RY18" i="9"/>
  <c r="RX18" i="9"/>
  <c r="RW18" i="9"/>
  <c r="RV18" i="9"/>
  <c r="RU18" i="9"/>
  <c r="RT18" i="9"/>
  <c r="RS18" i="9"/>
  <c r="RR18" i="9"/>
  <c r="RQ18" i="9"/>
  <c r="RP18" i="9"/>
  <c r="RO18" i="9"/>
  <c r="RN18" i="9"/>
  <c r="RM18" i="9"/>
  <c r="RL18" i="9"/>
  <c r="RK18" i="9"/>
  <c r="RJ18" i="9"/>
  <c r="RI18" i="9"/>
  <c r="RH18" i="9"/>
  <c r="RG18" i="9"/>
  <c r="RF18" i="9"/>
  <c r="RE18" i="9"/>
  <c r="RD18" i="9"/>
  <c r="RC18" i="9"/>
  <c r="RB18" i="9"/>
  <c r="RA18" i="9"/>
  <c r="QZ18" i="9"/>
  <c r="QY18" i="9"/>
  <c r="QX18" i="9"/>
  <c r="QW18" i="9"/>
  <c r="QV18" i="9"/>
  <c r="QU18" i="9"/>
  <c r="QT18" i="9"/>
  <c r="QS18" i="9"/>
  <c r="QR18" i="9"/>
  <c r="QQ18" i="9"/>
  <c r="QP18" i="9"/>
  <c r="QO18" i="9"/>
  <c r="QN18" i="9"/>
  <c r="QM18" i="9"/>
  <c r="QL18" i="9"/>
  <c r="QK18" i="9"/>
  <c r="QJ18" i="9"/>
  <c r="QI18" i="9"/>
  <c r="QH18" i="9"/>
  <c r="QG18" i="9"/>
  <c r="QF18" i="9"/>
  <c r="QE18" i="9"/>
  <c r="QD18" i="9"/>
  <c r="QC18" i="9"/>
  <c r="QB18" i="9"/>
  <c r="QA18" i="9"/>
  <c r="PZ18" i="9"/>
  <c r="PY18" i="9"/>
  <c r="PX18" i="9"/>
  <c r="PW18" i="9"/>
  <c r="PV18" i="9"/>
  <c r="PU18" i="9"/>
  <c r="PT18" i="9"/>
  <c r="PS18" i="9"/>
  <c r="PR18" i="9"/>
  <c r="PQ18" i="9"/>
  <c r="PP18" i="9"/>
  <c r="PO18" i="9"/>
  <c r="PN18" i="9"/>
  <c r="PM18" i="9"/>
  <c r="PL18" i="9"/>
  <c r="PK18" i="9"/>
  <c r="PJ18" i="9"/>
  <c r="PI18" i="9"/>
  <c r="PH18" i="9"/>
  <c r="PG18" i="9"/>
  <c r="PF18" i="9"/>
  <c r="PE18" i="9"/>
  <c r="PD18" i="9"/>
  <c r="PC18" i="9"/>
  <c r="PB18" i="9"/>
  <c r="PA18" i="9"/>
  <c r="OZ18" i="9"/>
  <c r="OY18" i="9"/>
  <c r="OX18" i="9"/>
  <c r="OW18" i="9"/>
  <c r="OV18" i="9"/>
  <c r="OU18" i="9"/>
  <c r="OT18" i="9"/>
  <c r="OS18" i="9"/>
  <c r="OR18" i="9"/>
  <c r="OQ18" i="9"/>
  <c r="OP18" i="9"/>
  <c r="OO18" i="9"/>
  <c r="ON18" i="9"/>
  <c r="OM18" i="9"/>
  <c r="OL18" i="9"/>
  <c r="OK18" i="9"/>
  <c r="OJ18" i="9"/>
  <c r="OI18" i="9"/>
  <c r="OH18" i="9"/>
  <c r="OG18" i="9"/>
  <c r="OF18" i="9"/>
  <c r="OE18" i="9"/>
  <c r="OD18" i="9"/>
  <c r="OC18" i="9"/>
  <c r="OB18" i="9"/>
  <c r="OA18" i="9"/>
  <c r="NZ18" i="9"/>
  <c r="NY18" i="9"/>
  <c r="NX18" i="9"/>
  <c r="NW18" i="9"/>
  <c r="NV18" i="9"/>
  <c r="NU18" i="9"/>
  <c r="NT18" i="9"/>
  <c r="NS18" i="9"/>
  <c r="NR18" i="9"/>
  <c r="NQ18" i="9"/>
  <c r="NP18" i="9"/>
  <c r="NO18" i="9"/>
  <c r="NN18" i="9"/>
  <c r="NM18" i="9"/>
  <c r="NL18" i="9"/>
  <c r="NK18" i="9"/>
  <c r="NJ18" i="9"/>
  <c r="NI18" i="9"/>
  <c r="NH18" i="9"/>
  <c r="NG18" i="9"/>
  <c r="NF18" i="9"/>
  <c r="NE18" i="9"/>
  <c r="ND18" i="9"/>
  <c r="NC18" i="9"/>
  <c r="NB18" i="9"/>
  <c r="NA18" i="9"/>
  <c r="MZ18" i="9"/>
  <c r="MY18" i="9"/>
  <c r="MX18" i="9"/>
  <c r="MW18" i="9"/>
  <c r="MV18" i="9"/>
  <c r="MU18" i="9"/>
  <c r="MT18" i="9"/>
  <c r="MS18" i="9"/>
  <c r="MR18" i="9"/>
  <c r="MQ18" i="9"/>
  <c r="MP18" i="9"/>
  <c r="MO18" i="9"/>
  <c r="MN18" i="9"/>
  <c r="MM18" i="9"/>
  <c r="ML18" i="9"/>
  <c r="MK18" i="9"/>
  <c r="MJ18" i="9"/>
  <c r="MI18" i="9"/>
  <c r="MH18" i="9"/>
  <c r="MG18" i="9"/>
  <c r="MF18" i="9"/>
  <c r="ME18" i="9"/>
  <c r="MD18" i="9"/>
  <c r="MC18" i="9"/>
  <c r="MB18" i="9"/>
  <c r="MA18" i="9"/>
  <c r="LZ18" i="9"/>
  <c r="LY18" i="9"/>
  <c r="LX18" i="9"/>
  <c r="LW18" i="9"/>
  <c r="LV18" i="9"/>
  <c r="LU18" i="9"/>
  <c r="LT18" i="9"/>
  <c r="LS18" i="9"/>
  <c r="LR18" i="9"/>
  <c r="LQ18" i="9"/>
  <c r="LP18" i="9"/>
  <c r="LO18" i="9"/>
  <c r="LN18" i="9"/>
  <c r="LM18" i="9"/>
  <c r="LL18" i="9"/>
  <c r="LK18" i="9"/>
  <c r="LJ18" i="9"/>
  <c r="LI18" i="9"/>
  <c r="LH18" i="9"/>
  <c r="LG18" i="9"/>
  <c r="LF18" i="9"/>
  <c r="LE18" i="9"/>
  <c r="LD18" i="9"/>
  <c r="LC18" i="9"/>
  <c r="LB18" i="9"/>
  <c r="LA18" i="9"/>
  <c r="KZ18" i="9"/>
  <c r="KY18" i="9"/>
  <c r="KX18" i="9"/>
  <c r="KW18" i="9"/>
  <c r="KV18" i="9"/>
  <c r="KU18" i="9"/>
  <c r="KT18" i="9"/>
  <c r="KS18" i="9"/>
  <c r="KR18" i="9"/>
  <c r="KQ18" i="9"/>
  <c r="KP18" i="9"/>
  <c r="KO18" i="9"/>
  <c r="KN18" i="9"/>
  <c r="KM18" i="9"/>
  <c r="KL18" i="9"/>
  <c r="KK18" i="9"/>
  <c r="KJ18" i="9"/>
  <c r="KI18" i="9"/>
  <c r="KH18" i="9"/>
  <c r="KG18" i="9"/>
  <c r="KF18" i="9"/>
  <c r="KE18" i="9"/>
  <c r="KD18" i="9"/>
  <c r="KC18" i="9"/>
  <c r="KB18" i="9"/>
  <c r="KA18" i="9"/>
  <c r="JZ18" i="9"/>
  <c r="JY18" i="9"/>
  <c r="JX18" i="9"/>
  <c r="JW18" i="9"/>
  <c r="JV18" i="9"/>
  <c r="JU18" i="9"/>
  <c r="JT18" i="9"/>
  <c r="JS18" i="9"/>
  <c r="JR18" i="9"/>
  <c r="JQ18" i="9"/>
  <c r="JP18" i="9"/>
  <c r="JO18" i="9"/>
  <c r="JN18" i="9"/>
  <c r="JM18" i="9"/>
  <c r="JL18" i="9"/>
  <c r="JK18" i="9"/>
  <c r="JJ18" i="9"/>
  <c r="JI18" i="9"/>
  <c r="JH18" i="9"/>
  <c r="JG18" i="9"/>
  <c r="JF18" i="9"/>
  <c r="JE18" i="9"/>
  <c r="JD18" i="9"/>
  <c r="JC18" i="9"/>
  <c r="JB18" i="9"/>
  <c r="JA18" i="9"/>
  <c r="IZ18" i="9"/>
  <c r="IY18" i="9"/>
  <c r="IX18" i="9"/>
  <c r="IW18" i="9"/>
  <c r="IV18" i="9"/>
  <c r="IU18" i="9"/>
  <c r="IT18" i="9"/>
  <c r="IS18" i="9"/>
  <c r="IR18" i="9"/>
  <c r="IQ18" i="9"/>
  <c r="IP18" i="9"/>
  <c r="IO18" i="9"/>
  <c r="IN18" i="9"/>
  <c r="IM18" i="9"/>
  <c r="IL18" i="9"/>
  <c r="IK18" i="9"/>
  <c r="IJ18" i="9"/>
  <c r="II18" i="9"/>
  <c r="IH18" i="9"/>
  <c r="IG18" i="9"/>
  <c r="IF18" i="9"/>
  <c r="IE18" i="9"/>
  <c r="ID18" i="9"/>
  <c r="IC18" i="9"/>
  <c r="IB18" i="9"/>
  <c r="IA18" i="9"/>
  <c r="HZ18" i="9"/>
  <c r="HY18" i="9"/>
  <c r="HX18" i="9"/>
  <c r="HW18" i="9"/>
  <c r="HV18" i="9"/>
  <c r="HU18" i="9"/>
  <c r="HT18" i="9"/>
  <c r="HS18" i="9"/>
  <c r="HR18" i="9"/>
  <c r="HQ18" i="9"/>
  <c r="HP18" i="9"/>
  <c r="HO18" i="9"/>
  <c r="HN18" i="9"/>
  <c r="HM18" i="9"/>
  <c r="HL18" i="9"/>
  <c r="HK18" i="9"/>
  <c r="HJ18" i="9"/>
  <c r="HI18" i="9"/>
  <c r="HH18" i="9"/>
  <c r="HG18" i="9"/>
  <c r="HF18" i="9"/>
  <c r="HE18" i="9"/>
  <c r="HD18" i="9"/>
  <c r="HC18" i="9"/>
  <c r="HB18" i="9"/>
  <c r="HA18" i="9"/>
  <c r="GZ18" i="9"/>
  <c r="GY18" i="9"/>
  <c r="GX18" i="9"/>
  <c r="GW18" i="9"/>
  <c r="GV18" i="9"/>
  <c r="GU18" i="9"/>
  <c r="GT18" i="9"/>
  <c r="GS18" i="9"/>
  <c r="GR18" i="9"/>
  <c r="GQ18" i="9"/>
  <c r="GP18" i="9"/>
  <c r="GO18" i="9"/>
  <c r="GN18" i="9"/>
  <c r="GM18" i="9"/>
  <c r="GL18" i="9"/>
  <c r="GK18" i="9"/>
  <c r="GJ18" i="9"/>
  <c r="GI18" i="9"/>
  <c r="GH18" i="9"/>
  <c r="GG18" i="9"/>
  <c r="GF18" i="9"/>
  <c r="GE18" i="9"/>
  <c r="GD18" i="9"/>
  <c r="GC18" i="9"/>
  <c r="GB18" i="9"/>
  <c r="GA18" i="9"/>
  <c r="FZ18" i="9"/>
  <c r="FY18" i="9"/>
  <c r="FX18" i="9"/>
  <c r="FW18" i="9"/>
  <c r="FV18" i="9"/>
  <c r="FU18" i="9"/>
  <c r="FT18" i="9"/>
  <c r="FS18" i="9"/>
  <c r="FR18" i="9"/>
  <c r="FQ18" i="9"/>
  <c r="FP18" i="9"/>
  <c r="FO18" i="9"/>
  <c r="FN18" i="9"/>
  <c r="FM18" i="9"/>
  <c r="FL18" i="9"/>
  <c r="FK18" i="9"/>
  <c r="FJ18" i="9"/>
  <c r="FI18" i="9"/>
  <c r="FH18" i="9"/>
  <c r="FG18" i="9"/>
  <c r="FF18" i="9"/>
  <c r="FE18" i="9"/>
  <c r="FD18" i="9"/>
  <c r="FC18" i="9"/>
  <c r="FB18" i="9"/>
  <c r="FA18" i="9"/>
  <c r="EZ18" i="9"/>
  <c r="EY18" i="9"/>
  <c r="EX18" i="9"/>
  <c r="EW18" i="9"/>
  <c r="EV18" i="9"/>
  <c r="EU18" i="9"/>
  <c r="ET18" i="9"/>
  <c r="ES18" i="9"/>
  <c r="ER18" i="9"/>
  <c r="EQ18" i="9"/>
  <c r="EP18" i="9"/>
  <c r="EO18" i="9"/>
  <c r="EN18" i="9"/>
  <c r="EM18" i="9"/>
  <c r="EL18" i="9"/>
  <c r="EK18" i="9"/>
  <c r="EJ18" i="9"/>
  <c r="EI18" i="9"/>
  <c r="EH18" i="9"/>
  <c r="EG18" i="9"/>
  <c r="EF18" i="9"/>
  <c r="EE18" i="9"/>
  <c r="ED18" i="9"/>
  <c r="EC18" i="9"/>
  <c r="EB18" i="9"/>
  <c r="EA18" i="9"/>
  <c r="DZ18" i="9"/>
  <c r="DY18" i="9"/>
  <c r="DX18" i="9"/>
  <c r="DW18" i="9"/>
  <c r="DV18" i="9"/>
  <c r="DU18" i="9"/>
  <c r="DT18" i="9"/>
  <c r="DS18" i="9"/>
  <c r="DR18" i="9"/>
  <c r="DQ18" i="9"/>
  <c r="DP18" i="9"/>
  <c r="DO18" i="9"/>
  <c r="DN18" i="9"/>
  <c r="DM18" i="9"/>
  <c r="DL18" i="9"/>
  <c r="DK18" i="9"/>
  <c r="DJ18" i="9"/>
  <c r="DI18" i="9"/>
  <c r="DH18" i="9"/>
  <c r="DG18" i="9"/>
  <c r="DF18" i="9"/>
  <c r="DE18" i="9"/>
  <c r="DD18" i="9"/>
  <c r="DC18" i="9"/>
  <c r="DB18" i="9"/>
  <c r="DA18" i="9"/>
  <c r="CZ18" i="9"/>
  <c r="CY18" i="9"/>
  <c r="CX18" i="9"/>
  <c r="CW18" i="9"/>
  <c r="CV18" i="9"/>
  <c r="CU18" i="9"/>
  <c r="CT18" i="9"/>
  <c r="CS18" i="9"/>
  <c r="CR18" i="9"/>
  <c r="CQ18" i="9"/>
  <c r="CP18" i="9"/>
  <c r="CO18" i="9"/>
  <c r="CN18" i="9"/>
  <c r="CM18" i="9"/>
  <c r="CL18" i="9"/>
  <c r="CK18" i="9"/>
  <c r="CJ18" i="9"/>
  <c r="CI18" i="9"/>
  <c r="CH18" i="9"/>
  <c r="CG18" i="9"/>
  <c r="CF18" i="9"/>
  <c r="CE18" i="9"/>
  <c r="CD18" i="9"/>
  <c r="CC18" i="9"/>
  <c r="CB18" i="9"/>
  <c r="CA18" i="9"/>
  <c r="BZ18" i="9"/>
  <c r="BY18" i="9"/>
  <c r="BX18" i="9"/>
  <c r="BW18" i="9"/>
  <c r="BV18" i="9"/>
  <c r="BU18" i="9"/>
  <c r="BT18" i="9"/>
  <c r="BS18" i="9"/>
  <c r="BR18" i="9"/>
  <c r="BQ18" i="9"/>
  <c r="BP18" i="9"/>
  <c r="BO18" i="9"/>
  <c r="BN18" i="9"/>
  <c r="BM18" i="9"/>
  <c r="BL18" i="9"/>
  <c r="BK18" i="9"/>
  <c r="BJ18" i="9"/>
  <c r="BI18" i="9"/>
  <c r="BH18"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C18" i="9"/>
  <c r="AB18" i="9"/>
  <c r="AA18" i="9"/>
  <c r="Z18" i="9"/>
  <c r="Y18" i="9"/>
  <c r="X18" i="9"/>
  <c r="W18" i="9"/>
  <c r="V18" i="9"/>
  <c r="U18" i="9"/>
  <c r="T18" i="9"/>
  <c r="S18" i="9"/>
  <c r="R18" i="9"/>
  <c r="Q18" i="9"/>
  <c r="P18" i="9"/>
  <c r="O18" i="9"/>
  <c r="N18" i="9"/>
  <c r="M18" i="9"/>
  <c r="L18" i="9"/>
  <c r="K18" i="9"/>
  <c r="J18" i="9"/>
  <c r="I18" i="9"/>
  <c r="H18" i="9"/>
  <c r="G18" i="9"/>
  <c r="F18" i="9"/>
  <c r="E18" i="9"/>
  <c r="D18" i="9"/>
  <c r="C18" i="9"/>
  <c r="B18" i="9"/>
  <c r="UB17" i="9"/>
  <c r="UA17" i="9"/>
  <c r="TZ17" i="9"/>
  <c r="TY17" i="9"/>
  <c r="TX17" i="9"/>
  <c r="TW17" i="9"/>
  <c r="TV17" i="9"/>
  <c r="TU17" i="9"/>
  <c r="TT17" i="9"/>
  <c r="TS17" i="9"/>
  <c r="TR17" i="9"/>
  <c r="TQ17" i="9"/>
  <c r="TP17" i="9"/>
  <c r="TO17" i="9"/>
  <c r="TN17" i="9"/>
  <c r="TM17" i="9"/>
  <c r="TL17" i="9"/>
  <c r="TK17" i="9"/>
  <c r="TJ17" i="9"/>
  <c r="TI17" i="9"/>
  <c r="TH17" i="9"/>
  <c r="TG17" i="9"/>
  <c r="TF17" i="9"/>
  <c r="TE17" i="9"/>
  <c r="TD17" i="9"/>
  <c r="TC17" i="9"/>
  <c r="TB17" i="9"/>
  <c r="TA17" i="9"/>
  <c r="SZ17" i="9"/>
  <c r="SY17" i="9"/>
  <c r="SX17" i="9"/>
  <c r="SW17" i="9"/>
  <c r="SV17" i="9"/>
  <c r="SU17" i="9"/>
  <c r="ST17" i="9"/>
  <c r="SS17" i="9"/>
  <c r="SR17" i="9"/>
  <c r="SQ17" i="9"/>
  <c r="SP17" i="9"/>
  <c r="SO17" i="9"/>
  <c r="SN17" i="9"/>
  <c r="SM17" i="9"/>
  <c r="SL17" i="9"/>
  <c r="SK17" i="9"/>
  <c r="SJ17" i="9"/>
  <c r="SI17" i="9"/>
  <c r="SH17" i="9"/>
  <c r="SG17" i="9"/>
  <c r="SF17" i="9"/>
  <c r="SE17" i="9"/>
  <c r="SD17" i="9"/>
  <c r="SC17" i="9"/>
  <c r="SB17" i="9"/>
  <c r="SA17" i="9"/>
  <c r="RZ17" i="9"/>
  <c r="RY17" i="9"/>
  <c r="RX17" i="9"/>
  <c r="RW17" i="9"/>
  <c r="RV17" i="9"/>
  <c r="RU17" i="9"/>
  <c r="RT17" i="9"/>
  <c r="RS17" i="9"/>
  <c r="RR17" i="9"/>
  <c r="RQ17" i="9"/>
  <c r="RP17" i="9"/>
  <c r="RO17" i="9"/>
  <c r="RN17" i="9"/>
  <c r="RM17" i="9"/>
  <c r="RL17" i="9"/>
  <c r="RK17" i="9"/>
  <c r="RJ17" i="9"/>
  <c r="RI17" i="9"/>
  <c r="RH17" i="9"/>
  <c r="RG17" i="9"/>
  <c r="RF17" i="9"/>
  <c r="RE17" i="9"/>
  <c r="RD17" i="9"/>
  <c r="RC17" i="9"/>
  <c r="RB17" i="9"/>
  <c r="RA17" i="9"/>
  <c r="QZ17" i="9"/>
  <c r="QY17" i="9"/>
  <c r="QX17" i="9"/>
  <c r="QW17" i="9"/>
  <c r="QV17" i="9"/>
  <c r="QU17" i="9"/>
  <c r="QT17" i="9"/>
  <c r="QS17" i="9"/>
  <c r="QR17" i="9"/>
  <c r="QQ17" i="9"/>
  <c r="QP17" i="9"/>
  <c r="QO17" i="9"/>
  <c r="QN17" i="9"/>
  <c r="QM17" i="9"/>
  <c r="QL17" i="9"/>
  <c r="QK17" i="9"/>
  <c r="QJ17" i="9"/>
  <c r="QI17" i="9"/>
  <c r="QH17" i="9"/>
  <c r="QG17" i="9"/>
  <c r="QF17" i="9"/>
  <c r="QE17" i="9"/>
  <c r="QD17" i="9"/>
  <c r="QC17" i="9"/>
  <c r="QB17" i="9"/>
  <c r="QA17" i="9"/>
  <c r="PZ17" i="9"/>
  <c r="PY17" i="9"/>
  <c r="PX17" i="9"/>
  <c r="PW17" i="9"/>
  <c r="PV17" i="9"/>
  <c r="PU17" i="9"/>
  <c r="PT17" i="9"/>
  <c r="PS17" i="9"/>
  <c r="PR17" i="9"/>
  <c r="PQ17" i="9"/>
  <c r="PP17" i="9"/>
  <c r="PO17" i="9"/>
  <c r="PN17" i="9"/>
  <c r="PM17" i="9"/>
  <c r="PL17" i="9"/>
  <c r="PK17" i="9"/>
  <c r="PJ17" i="9"/>
  <c r="PI17" i="9"/>
  <c r="PH17" i="9"/>
  <c r="PG17" i="9"/>
  <c r="PF17" i="9"/>
  <c r="PE17" i="9"/>
  <c r="PD17" i="9"/>
  <c r="PC17" i="9"/>
  <c r="PB17" i="9"/>
  <c r="PA17" i="9"/>
  <c r="OZ17" i="9"/>
  <c r="OY17" i="9"/>
  <c r="OX17" i="9"/>
  <c r="OW17" i="9"/>
  <c r="OV17" i="9"/>
  <c r="OU17" i="9"/>
  <c r="OT17" i="9"/>
  <c r="OS17" i="9"/>
  <c r="OR17" i="9"/>
  <c r="OQ17" i="9"/>
  <c r="OP17" i="9"/>
  <c r="OO17" i="9"/>
  <c r="ON17" i="9"/>
  <c r="OM17" i="9"/>
  <c r="OL17" i="9"/>
  <c r="OK17" i="9"/>
  <c r="OJ17" i="9"/>
  <c r="OI17" i="9"/>
  <c r="OH17" i="9"/>
  <c r="OG17" i="9"/>
  <c r="OF17" i="9"/>
  <c r="OE17" i="9"/>
  <c r="OD17" i="9"/>
  <c r="OC17" i="9"/>
  <c r="OB17" i="9"/>
  <c r="OA17" i="9"/>
  <c r="NZ17" i="9"/>
  <c r="NY17" i="9"/>
  <c r="NX17" i="9"/>
  <c r="NW17" i="9"/>
  <c r="NV17" i="9"/>
  <c r="NU17" i="9"/>
  <c r="NT17" i="9"/>
  <c r="NS17" i="9"/>
  <c r="NR17" i="9"/>
  <c r="NQ17" i="9"/>
  <c r="NP17" i="9"/>
  <c r="NO17" i="9"/>
  <c r="NN17" i="9"/>
  <c r="NM17" i="9"/>
  <c r="NL17" i="9"/>
  <c r="NK17" i="9"/>
  <c r="NJ17" i="9"/>
  <c r="NI17" i="9"/>
  <c r="NH17" i="9"/>
  <c r="NG17" i="9"/>
  <c r="NF17" i="9"/>
  <c r="NE17" i="9"/>
  <c r="ND17" i="9"/>
  <c r="NC17" i="9"/>
  <c r="NB17" i="9"/>
  <c r="NA17" i="9"/>
  <c r="MZ17" i="9"/>
  <c r="MY17" i="9"/>
  <c r="MX17" i="9"/>
  <c r="MW17" i="9"/>
  <c r="MV17" i="9"/>
  <c r="MU17" i="9"/>
  <c r="MT17" i="9"/>
  <c r="MS17" i="9"/>
  <c r="MR17" i="9"/>
  <c r="MQ17" i="9"/>
  <c r="MP17" i="9"/>
  <c r="MO17" i="9"/>
  <c r="MN17" i="9"/>
  <c r="MM17" i="9"/>
  <c r="ML17" i="9"/>
  <c r="MK17" i="9"/>
  <c r="MJ17" i="9"/>
  <c r="MI17" i="9"/>
  <c r="MH17" i="9"/>
  <c r="MG17" i="9"/>
  <c r="MF17" i="9"/>
  <c r="ME17" i="9"/>
  <c r="MD17" i="9"/>
  <c r="MC17" i="9"/>
  <c r="MB17" i="9"/>
  <c r="MA17" i="9"/>
  <c r="LZ17" i="9"/>
  <c r="LY17" i="9"/>
  <c r="LX17" i="9"/>
  <c r="LW17" i="9"/>
  <c r="LV17" i="9"/>
  <c r="LU17" i="9"/>
  <c r="LT17" i="9"/>
  <c r="LS17" i="9"/>
  <c r="LR17" i="9"/>
  <c r="LQ17" i="9"/>
  <c r="LP17" i="9"/>
  <c r="LO17" i="9"/>
  <c r="LN17" i="9"/>
  <c r="LM17" i="9"/>
  <c r="LL17" i="9"/>
  <c r="LK17" i="9"/>
  <c r="LJ17" i="9"/>
  <c r="LI17" i="9"/>
  <c r="LH17" i="9"/>
  <c r="LG17" i="9"/>
  <c r="LF17" i="9"/>
  <c r="LE17" i="9"/>
  <c r="LD17" i="9"/>
  <c r="LC17" i="9"/>
  <c r="LB17" i="9"/>
  <c r="LA17" i="9"/>
  <c r="KZ17" i="9"/>
  <c r="KY17" i="9"/>
  <c r="KX17" i="9"/>
  <c r="KW17" i="9"/>
  <c r="KV17" i="9"/>
  <c r="KU17" i="9"/>
  <c r="KT17" i="9"/>
  <c r="KS17" i="9"/>
  <c r="KR17" i="9"/>
  <c r="KQ17" i="9"/>
  <c r="KP17" i="9"/>
  <c r="KO17" i="9"/>
  <c r="KN17" i="9"/>
  <c r="KM17" i="9"/>
  <c r="KL17" i="9"/>
  <c r="KK17" i="9"/>
  <c r="KJ17" i="9"/>
  <c r="KI17" i="9"/>
  <c r="KH17" i="9"/>
  <c r="KG17" i="9"/>
  <c r="KF17" i="9"/>
  <c r="KE17" i="9"/>
  <c r="KD17" i="9"/>
  <c r="KC17" i="9"/>
  <c r="KB17" i="9"/>
  <c r="KA17" i="9"/>
  <c r="JZ17" i="9"/>
  <c r="JY17" i="9"/>
  <c r="JX17" i="9"/>
  <c r="JW17" i="9"/>
  <c r="JV17" i="9"/>
  <c r="JU17" i="9"/>
  <c r="JT17" i="9"/>
  <c r="JS17" i="9"/>
  <c r="JR17" i="9"/>
  <c r="JQ17" i="9"/>
  <c r="JP17" i="9"/>
  <c r="JO17" i="9"/>
  <c r="JN17" i="9"/>
  <c r="JM17" i="9"/>
  <c r="JL17" i="9"/>
  <c r="JK17" i="9"/>
  <c r="JJ17" i="9"/>
  <c r="JI17" i="9"/>
  <c r="JH17" i="9"/>
  <c r="JG17" i="9"/>
  <c r="JF17" i="9"/>
  <c r="JE17" i="9"/>
  <c r="JD17" i="9"/>
  <c r="JC17" i="9"/>
  <c r="JB17" i="9"/>
  <c r="JA17" i="9"/>
  <c r="IZ17" i="9"/>
  <c r="IY17" i="9"/>
  <c r="IX17" i="9"/>
  <c r="IW17" i="9"/>
  <c r="IV17" i="9"/>
  <c r="IU17" i="9"/>
  <c r="IT17" i="9"/>
  <c r="IS17" i="9"/>
  <c r="IR17" i="9"/>
  <c r="IQ17" i="9"/>
  <c r="IP17" i="9"/>
  <c r="IO17" i="9"/>
  <c r="IN17" i="9"/>
  <c r="IM17" i="9"/>
  <c r="IL17" i="9"/>
  <c r="IK17" i="9"/>
  <c r="IJ17" i="9"/>
  <c r="II17" i="9"/>
  <c r="IH17" i="9"/>
  <c r="IG17" i="9"/>
  <c r="IF17" i="9"/>
  <c r="IE17" i="9"/>
  <c r="ID17" i="9"/>
  <c r="IC17" i="9"/>
  <c r="IB17" i="9"/>
  <c r="IA17" i="9"/>
  <c r="HZ17" i="9"/>
  <c r="HY17" i="9"/>
  <c r="HX17" i="9"/>
  <c r="HW17" i="9"/>
  <c r="HV17" i="9"/>
  <c r="HU17" i="9"/>
  <c r="HT17" i="9"/>
  <c r="HS17" i="9"/>
  <c r="HR17" i="9"/>
  <c r="HQ17" i="9"/>
  <c r="HP17" i="9"/>
  <c r="HO17" i="9"/>
  <c r="HN17" i="9"/>
  <c r="HM17" i="9"/>
  <c r="HL17" i="9"/>
  <c r="HK17" i="9"/>
  <c r="HJ17" i="9"/>
  <c r="HI17" i="9"/>
  <c r="HH17" i="9"/>
  <c r="HG17" i="9"/>
  <c r="HF17" i="9"/>
  <c r="HE17" i="9"/>
  <c r="HD17" i="9"/>
  <c r="HC17" i="9"/>
  <c r="HB17" i="9"/>
  <c r="HA17" i="9"/>
  <c r="GZ17" i="9"/>
  <c r="GY17" i="9"/>
  <c r="GX17" i="9"/>
  <c r="GW17" i="9"/>
  <c r="GV17" i="9"/>
  <c r="GU17" i="9"/>
  <c r="GT17" i="9"/>
  <c r="GS17" i="9"/>
  <c r="GR17" i="9"/>
  <c r="GQ17" i="9"/>
  <c r="GP17" i="9"/>
  <c r="GO17" i="9"/>
  <c r="GN17" i="9"/>
  <c r="GM17" i="9"/>
  <c r="GL17" i="9"/>
  <c r="GK17" i="9"/>
  <c r="GJ17" i="9"/>
  <c r="GI17" i="9"/>
  <c r="GH17" i="9"/>
  <c r="GG17" i="9"/>
  <c r="GF17" i="9"/>
  <c r="GE17" i="9"/>
  <c r="GD17" i="9"/>
  <c r="GC17" i="9"/>
  <c r="GB17" i="9"/>
  <c r="GA17" i="9"/>
  <c r="FZ17" i="9"/>
  <c r="FY17" i="9"/>
  <c r="FX17" i="9"/>
  <c r="FW17" i="9"/>
  <c r="FV17" i="9"/>
  <c r="FU17" i="9"/>
  <c r="FT17" i="9"/>
  <c r="FS17" i="9"/>
  <c r="FR17" i="9"/>
  <c r="FQ17" i="9"/>
  <c r="FP17" i="9"/>
  <c r="FO17" i="9"/>
  <c r="FN17" i="9"/>
  <c r="FM17" i="9"/>
  <c r="FL17" i="9"/>
  <c r="FK17" i="9"/>
  <c r="FJ17" i="9"/>
  <c r="FI17" i="9"/>
  <c r="FH17" i="9"/>
  <c r="FG17" i="9"/>
  <c r="FF17" i="9"/>
  <c r="FE17" i="9"/>
  <c r="FD17" i="9"/>
  <c r="FC17" i="9"/>
  <c r="FB17" i="9"/>
  <c r="FA17" i="9"/>
  <c r="EZ17" i="9"/>
  <c r="EY17" i="9"/>
  <c r="EX17" i="9"/>
  <c r="EW17" i="9"/>
  <c r="EV17" i="9"/>
  <c r="EU17" i="9"/>
  <c r="ET17" i="9"/>
  <c r="ES17" i="9"/>
  <c r="ER17" i="9"/>
  <c r="EQ17" i="9"/>
  <c r="EP17" i="9"/>
  <c r="EO17" i="9"/>
  <c r="EN17" i="9"/>
  <c r="EM17" i="9"/>
  <c r="EL17" i="9"/>
  <c r="EK17" i="9"/>
  <c r="EJ17" i="9"/>
  <c r="EI17" i="9"/>
  <c r="EH17" i="9"/>
  <c r="EG17" i="9"/>
  <c r="EF17" i="9"/>
  <c r="EE17" i="9"/>
  <c r="ED17" i="9"/>
  <c r="EC17" i="9"/>
  <c r="EB17" i="9"/>
  <c r="EA17" i="9"/>
  <c r="DZ17" i="9"/>
  <c r="DY17" i="9"/>
  <c r="DX17" i="9"/>
  <c r="DW17" i="9"/>
  <c r="DV17" i="9"/>
  <c r="DU17" i="9"/>
  <c r="DT17" i="9"/>
  <c r="DS17" i="9"/>
  <c r="DR17" i="9"/>
  <c r="DQ17" i="9"/>
  <c r="DP17" i="9"/>
  <c r="DO17" i="9"/>
  <c r="DN17" i="9"/>
  <c r="DM17" i="9"/>
  <c r="DL17" i="9"/>
  <c r="DK17" i="9"/>
  <c r="DJ17" i="9"/>
  <c r="DI17" i="9"/>
  <c r="DH17" i="9"/>
  <c r="DG17" i="9"/>
  <c r="DF17" i="9"/>
  <c r="DE17" i="9"/>
  <c r="DD17" i="9"/>
  <c r="DC17" i="9"/>
  <c r="DB17" i="9"/>
  <c r="DA17" i="9"/>
  <c r="CZ17" i="9"/>
  <c r="CY17" i="9"/>
  <c r="CX17" i="9"/>
  <c r="CW17" i="9"/>
  <c r="CV17" i="9"/>
  <c r="CU17" i="9"/>
  <c r="CT17" i="9"/>
  <c r="CS17" i="9"/>
  <c r="CR17" i="9"/>
  <c r="CQ17" i="9"/>
  <c r="CP17" i="9"/>
  <c r="CO17" i="9"/>
  <c r="CN17" i="9"/>
  <c r="CM17" i="9"/>
  <c r="CL17" i="9"/>
  <c r="CK17" i="9"/>
  <c r="CJ17" i="9"/>
  <c r="CI17" i="9"/>
  <c r="CH17" i="9"/>
  <c r="CG17" i="9"/>
  <c r="CF17" i="9"/>
  <c r="CE17" i="9"/>
  <c r="CD17" i="9"/>
  <c r="CC17" i="9"/>
  <c r="CB17" i="9"/>
  <c r="CA17" i="9"/>
  <c r="BZ17" i="9"/>
  <c r="BY17" i="9"/>
  <c r="BX17" i="9"/>
  <c r="BW17" i="9"/>
  <c r="BV17" i="9"/>
  <c r="BU17" i="9"/>
  <c r="BT17" i="9"/>
  <c r="BS17" i="9"/>
  <c r="BR17" i="9"/>
  <c r="BQ17" i="9"/>
  <c r="BP17" i="9"/>
  <c r="BO17" i="9"/>
  <c r="BN17" i="9"/>
  <c r="BM17" i="9"/>
  <c r="BL17" i="9"/>
  <c r="BK17" i="9"/>
  <c r="BJ17" i="9"/>
  <c r="BI17" i="9"/>
  <c r="BH17" i="9"/>
  <c r="BG17" i="9"/>
  <c r="BF17" i="9"/>
  <c r="BE17" i="9"/>
  <c r="BD17" i="9"/>
  <c r="BC17" i="9"/>
  <c r="BB17" i="9"/>
  <c r="BA17" i="9"/>
  <c r="AZ17" i="9"/>
  <c r="AY17" i="9"/>
  <c r="AX17" i="9"/>
  <c r="AW17" i="9"/>
  <c r="AV17" i="9"/>
  <c r="AU17" i="9"/>
  <c r="AT17" i="9"/>
  <c r="AS17" i="9"/>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P17" i="9"/>
  <c r="O17" i="9"/>
  <c r="N17" i="9"/>
  <c r="M17" i="9"/>
  <c r="L17" i="9"/>
  <c r="K17" i="9"/>
  <c r="J17" i="9"/>
  <c r="I17" i="9"/>
  <c r="H17" i="9"/>
  <c r="G17" i="9"/>
  <c r="F17" i="9"/>
  <c r="E17" i="9"/>
  <c r="D17" i="9"/>
  <c r="C17" i="9"/>
  <c r="B17" i="9"/>
  <c r="UB16" i="9"/>
  <c r="UA16" i="9"/>
  <c r="TZ16" i="9"/>
  <c r="TY16" i="9"/>
  <c r="TX16" i="9"/>
  <c r="TW16" i="9"/>
  <c r="TV16" i="9"/>
  <c r="TU16" i="9"/>
  <c r="TT16" i="9"/>
  <c r="TS16" i="9"/>
  <c r="TR16" i="9"/>
  <c r="TQ16" i="9"/>
  <c r="TP16" i="9"/>
  <c r="TO16" i="9"/>
  <c r="TN16" i="9"/>
  <c r="TM16" i="9"/>
  <c r="TL16" i="9"/>
  <c r="TK16" i="9"/>
  <c r="TJ16" i="9"/>
  <c r="TI16" i="9"/>
  <c r="TH16" i="9"/>
  <c r="TG16" i="9"/>
  <c r="TF16" i="9"/>
  <c r="TE16" i="9"/>
  <c r="TD16" i="9"/>
  <c r="TC16" i="9"/>
  <c r="TB16" i="9"/>
  <c r="TA16" i="9"/>
  <c r="SZ16" i="9"/>
  <c r="SY16" i="9"/>
  <c r="SX16" i="9"/>
  <c r="SW16" i="9"/>
  <c r="SV16" i="9"/>
  <c r="SU16" i="9"/>
  <c r="ST16" i="9"/>
  <c r="SS16" i="9"/>
  <c r="SR16" i="9"/>
  <c r="SQ16" i="9"/>
  <c r="SP16" i="9"/>
  <c r="SO16" i="9"/>
  <c r="SN16" i="9"/>
  <c r="SM16" i="9"/>
  <c r="SL16" i="9"/>
  <c r="SK16" i="9"/>
  <c r="SJ16" i="9"/>
  <c r="SI16" i="9"/>
  <c r="SH16" i="9"/>
  <c r="SG16" i="9"/>
  <c r="SF16" i="9"/>
  <c r="SE16" i="9"/>
  <c r="SD16" i="9"/>
  <c r="SC16" i="9"/>
  <c r="SB16" i="9"/>
  <c r="SA16" i="9"/>
  <c r="RZ16" i="9"/>
  <c r="RY16" i="9"/>
  <c r="RX16" i="9"/>
  <c r="RW16" i="9"/>
  <c r="RV16" i="9"/>
  <c r="RU16" i="9"/>
  <c r="RT16" i="9"/>
  <c r="RS16" i="9"/>
  <c r="RR16" i="9"/>
  <c r="RQ16" i="9"/>
  <c r="RP16" i="9"/>
  <c r="RO16" i="9"/>
  <c r="RN16" i="9"/>
  <c r="RM16" i="9"/>
  <c r="RL16" i="9"/>
  <c r="RK16" i="9"/>
  <c r="RJ16" i="9"/>
  <c r="RI16" i="9"/>
  <c r="RH16" i="9"/>
  <c r="RG16" i="9"/>
  <c r="RF16" i="9"/>
  <c r="RE16" i="9"/>
  <c r="RD16" i="9"/>
  <c r="RC16" i="9"/>
  <c r="RB16" i="9"/>
  <c r="RA16" i="9"/>
  <c r="QZ16" i="9"/>
  <c r="QY16" i="9"/>
  <c r="QX16" i="9"/>
  <c r="QW16" i="9"/>
  <c r="QV16" i="9"/>
  <c r="QU16" i="9"/>
  <c r="QT16" i="9"/>
  <c r="QS16" i="9"/>
  <c r="QR16" i="9"/>
  <c r="QQ16" i="9"/>
  <c r="QP16" i="9"/>
  <c r="QO16" i="9"/>
  <c r="QN16" i="9"/>
  <c r="QM16" i="9"/>
  <c r="QL16" i="9"/>
  <c r="QK16" i="9"/>
  <c r="QJ16" i="9"/>
  <c r="QI16" i="9"/>
  <c r="QH16" i="9"/>
  <c r="QG16" i="9"/>
  <c r="QF16" i="9"/>
  <c r="QE16" i="9"/>
  <c r="QD16" i="9"/>
  <c r="QC16" i="9"/>
  <c r="QB16" i="9"/>
  <c r="QA16" i="9"/>
  <c r="PZ16" i="9"/>
  <c r="PY16" i="9"/>
  <c r="PX16" i="9"/>
  <c r="PW16" i="9"/>
  <c r="PV16" i="9"/>
  <c r="PU16" i="9"/>
  <c r="PT16" i="9"/>
  <c r="PS16" i="9"/>
  <c r="PR16" i="9"/>
  <c r="PQ16" i="9"/>
  <c r="PP16" i="9"/>
  <c r="PO16" i="9"/>
  <c r="PN16" i="9"/>
  <c r="PM16" i="9"/>
  <c r="PL16" i="9"/>
  <c r="PK16" i="9"/>
  <c r="PJ16" i="9"/>
  <c r="PI16" i="9"/>
  <c r="PH16" i="9"/>
  <c r="PG16" i="9"/>
  <c r="PF16" i="9"/>
  <c r="PE16" i="9"/>
  <c r="PD16" i="9"/>
  <c r="PC16" i="9"/>
  <c r="PB16" i="9"/>
  <c r="PA16" i="9"/>
  <c r="OZ16" i="9"/>
  <c r="OY16" i="9"/>
  <c r="OX16" i="9"/>
  <c r="OW16" i="9"/>
  <c r="OV16" i="9"/>
  <c r="OU16" i="9"/>
  <c r="OT16" i="9"/>
  <c r="OS16" i="9"/>
  <c r="OR16" i="9"/>
  <c r="OQ16" i="9"/>
  <c r="OP16" i="9"/>
  <c r="OO16" i="9"/>
  <c r="ON16" i="9"/>
  <c r="OM16" i="9"/>
  <c r="OL16" i="9"/>
  <c r="OK16" i="9"/>
  <c r="OJ16" i="9"/>
  <c r="OI16" i="9"/>
  <c r="OH16" i="9"/>
  <c r="OG16" i="9"/>
  <c r="OF16" i="9"/>
  <c r="OE16" i="9"/>
  <c r="OD16" i="9"/>
  <c r="OC16" i="9"/>
  <c r="OB16" i="9"/>
  <c r="OA16" i="9"/>
  <c r="NZ16" i="9"/>
  <c r="NY16" i="9"/>
  <c r="NX16" i="9"/>
  <c r="NW16" i="9"/>
  <c r="NV16" i="9"/>
  <c r="NU16" i="9"/>
  <c r="NT16" i="9"/>
  <c r="NS16" i="9"/>
  <c r="NR16" i="9"/>
  <c r="NQ16" i="9"/>
  <c r="NP16" i="9"/>
  <c r="NO16" i="9"/>
  <c r="NN16" i="9"/>
  <c r="NM16" i="9"/>
  <c r="NL16" i="9"/>
  <c r="NK16" i="9"/>
  <c r="NJ16" i="9"/>
  <c r="NI16" i="9"/>
  <c r="NH16" i="9"/>
  <c r="NG16" i="9"/>
  <c r="NF16" i="9"/>
  <c r="NE16" i="9"/>
  <c r="ND16" i="9"/>
  <c r="NC16" i="9"/>
  <c r="NB16" i="9"/>
  <c r="NA16" i="9"/>
  <c r="MZ16" i="9"/>
  <c r="MY16" i="9"/>
  <c r="MX16" i="9"/>
  <c r="MW16" i="9"/>
  <c r="MV16" i="9"/>
  <c r="MU16" i="9"/>
  <c r="MT16" i="9"/>
  <c r="MS16" i="9"/>
  <c r="MR16" i="9"/>
  <c r="MQ16" i="9"/>
  <c r="MP16" i="9"/>
  <c r="MO16" i="9"/>
  <c r="MN16" i="9"/>
  <c r="MM16" i="9"/>
  <c r="ML16" i="9"/>
  <c r="MK16" i="9"/>
  <c r="MJ16" i="9"/>
  <c r="MI16" i="9"/>
  <c r="MH16" i="9"/>
  <c r="MG16" i="9"/>
  <c r="MF16" i="9"/>
  <c r="ME16" i="9"/>
  <c r="MD16" i="9"/>
  <c r="MC16" i="9"/>
  <c r="MB16" i="9"/>
  <c r="MA16" i="9"/>
  <c r="LZ16" i="9"/>
  <c r="LY16" i="9"/>
  <c r="LX16" i="9"/>
  <c r="LW16" i="9"/>
  <c r="LV16" i="9"/>
  <c r="LU16" i="9"/>
  <c r="LT16" i="9"/>
  <c r="LS16" i="9"/>
  <c r="LR16" i="9"/>
  <c r="LQ16" i="9"/>
  <c r="LP16" i="9"/>
  <c r="LO16" i="9"/>
  <c r="LN16" i="9"/>
  <c r="LM16" i="9"/>
  <c r="LL16" i="9"/>
  <c r="LK16" i="9"/>
  <c r="LJ16" i="9"/>
  <c r="LI16" i="9"/>
  <c r="LH16" i="9"/>
  <c r="LG16" i="9"/>
  <c r="LF16" i="9"/>
  <c r="LE16" i="9"/>
  <c r="LD16" i="9"/>
  <c r="LC16" i="9"/>
  <c r="LB16" i="9"/>
  <c r="LA16" i="9"/>
  <c r="KZ16" i="9"/>
  <c r="KY16" i="9"/>
  <c r="KX16" i="9"/>
  <c r="KW16" i="9"/>
  <c r="KV16" i="9"/>
  <c r="KU16" i="9"/>
  <c r="KT16" i="9"/>
  <c r="KS16" i="9"/>
  <c r="KR16" i="9"/>
  <c r="KQ16" i="9"/>
  <c r="KP16" i="9"/>
  <c r="KO16" i="9"/>
  <c r="KN16" i="9"/>
  <c r="KM16" i="9"/>
  <c r="KL16" i="9"/>
  <c r="KK16" i="9"/>
  <c r="KJ16" i="9"/>
  <c r="KI16" i="9"/>
  <c r="KH16" i="9"/>
  <c r="KG16" i="9"/>
  <c r="KF16" i="9"/>
  <c r="KE16" i="9"/>
  <c r="KD16" i="9"/>
  <c r="KC16" i="9"/>
  <c r="KB16" i="9"/>
  <c r="KA16" i="9"/>
  <c r="JZ16" i="9"/>
  <c r="JY16" i="9"/>
  <c r="JX16" i="9"/>
  <c r="JW16" i="9"/>
  <c r="JV16" i="9"/>
  <c r="JU16" i="9"/>
  <c r="JT16" i="9"/>
  <c r="JS16" i="9"/>
  <c r="JR16" i="9"/>
  <c r="JQ16" i="9"/>
  <c r="JP16" i="9"/>
  <c r="JO16" i="9"/>
  <c r="JN16" i="9"/>
  <c r="JM16" i="9"/>
  <c r="JL16" i="9"/>
  <c r="JK16" i="9"/>
  <c r="JJ16" i="9"/>
  <c r="JI16" i="9"/>
  <c r="JH16" i="9"/>
  <c r="JG16" i="9"/>
  <c r="JF16" i="9"/>
  <c r="JE16" i="9"/>
  <c r="JD16" i="9"/>
  <c r="JC16" i="9"/>
  <c r="JB16" i="9"/>
  <c r="JA16" i="9"/>
  <c r="IZ16" i="9"/>
  <c r="IY16" i="9"/>
  <c r="IX16" i="9"/>
  <c r="IW16" i="9"/>
  <c r="IV16" i="9"/>
  <c r="IU16" i="9"/>
  <c r="IT16" i="9"/>
  <c r="IS16" i="9"/>
  <c r="IR16" i="9"/>
  <c r="IQ16" i="9"/>
  <c r="IP16" i="9"/>
  <c r="IO16" i="9"/>
  <c r="IN16" i="9"/>
  <c r="IM16" i="9"/>
  <c r="IL16" i="9"/>
  <c r="IK16" i="9"/>
  <c r="IJ16" i="9"/>
  <c r="II16" i="9"/>
  <c r="IH16" i="9"/>
  <c r="IG16" i="9"/>
  <c r="IF16" i="9"/>
  <c r="IE16" i="9"/>
  <c r="ID16" i="9"/>
  <c r="IC16" i="9"/>
  <c r="IB16" i="9"/>
  <c r="IA16" i="9"/>
  <c r="HZ16" i="9"/>
  <c r="HY16" i="9"/>
  <c r="HX16" i="9"/>
  <c r="HW16" i="9"/>
  <c r="HV16" i="9"/>
  <c r="HU16" i="9"/>
  <c r="HT16" i="9"/>
  <c r="HS16" i="9"/>
  <c r="HR16" i="9"/>
  <c r="HQ16" i="9"/>
  <c r="HP16" i="9"/>
  <c r="HO16" i="9"/>
  <c r="HN16" i="9"/>
  <c r="HM16" i="9"/>
  <c r="HL16" i="9"/>
  <c r="HK16" i="9"/>
  <c r="HJ16" i="9"/>
  <c r="HI16" i="9"/>
  <c r="HH16" i="9"/>
  <c r="HG16" i="9"/>
  <c r="HF16" i="9"/>
  <c r="HE16" i="9"/>
  <c r="HD16" i="9"/>
  <c r="HC16" i="9"/>
  <c r="HB16" i="9"/>
  <c r="HA16" i="9"/>
  <c r="GZ16" i="9"/>
  <c r="GY16" i="9"/>
  <c r="GX16" i="9"/>
  <c r="GW16" i="9"/>
  <c r="GV16" i="9"/>
  <c r="GU16" i="9"/>
  <c r="GT16" i="9"/>
  <c r="GS16" i="9"/>
  <c r="GR16" i="9"/>
  <c r="GQ16" i="9"/>
  <c r="GP16" i="9"/>
  <c r="GO16" i="9"/>
  <c r="GN16" i="9"/>
  <c r="GM16" i="9"/>
  <c r="GL16" i="9"/>
  <c r="GK16" i="9"/>
  <c r="GJ16" i="9"/>
  <c r="GI16" i="9"/>
  <c r="GH16" i="9"/>
  <c r="GG16" i="9"/>
  <c r="GF16" i="9"/>
  <c r="GE16" i="9"/>
  <c r="GD16" i="9"/>
  <c r="GC16" i="9"/>
  <c r="GB16" i="9"/>
  <c r="GA16" i="9"/>
  <c r="FZ16" i="9"/>
  <c r="FY16" i="9"/>
  <c r="FX16" i="9"/>
  <c r="FW16" i="9"/>
  <c r="FV16" i="9"/>
  <c r="FU16" i="9"/>
  <c r="FT16" i="9"/>
  <c r="FS16" i="9"/>
  <c r="FR16" i="9"/>
  <c r="FQ16" i="9"/>
  <c r="FP16" i="9"/>
  <c r="FO16" i="9"/>
  <c r="FN16" i="9"/>
  <c r="FM16" i="9"/>
  <c r="FL16" i="9"/>
  <c r="FK16" i="9"/>
  <c r="FJ16" i="9"/>
  <c r="FI16" i="9"/>
  <c r="FH16" i="9"/>
  <c r="FG16" i="9"/>
  <c r="FF16" i="9"/>
  <c r="FE16" i="9"/>
  <c r="FD16" i="9"/>
  <c r="FC16" i="9"/>
  <c r="FB16" i="9"/>
  <c r="FA16" i="9"/>
  <c r="EZ16" i="9"/>
  <c r="EY16" i="9"/>
  <c r="EX16" i="9"/>
  <c r="EW16" i="9"/>
  <c r="EV16" i="9"/>
  <c r="EU16" i="9"/>
  <c r="ET16" i="9"/>
  <c r="ES16" i="9"/>
  <c r="ER16" i="9"/>
  <c r="EQ16" i="9"/>
  <c r="EP16" i="9"/>
  <c r="EO16" i="9"/>
  <c r="EN16" i="9"/>
  <c r="EM16" i="9"/>
  <c r="EL16" i="9"/>
  <c r="EK16" i="9"/>
  <c r="EJ16" i="9"/>
  <c r="EI16" i="9"/>
  <c r="EH16" i="9"/>
  <c r="EG16" i="9"/>
  <c r="EF16" i="9"/>
  <c r="EE16" i="9"/>
  <c r="ED16" i="9"/>
  <c r="EC16" i="9"/>
  <c r="EB16" i="9"/>
  <c r="EA16" i="9"/>
  <c r="DZ16" i="9"/>
  <c r="DY16" i="9"/>
  <c r="DX16" i="9"/>
  <c r="DW16" i="9"/>
  <c r="DV16" i="9"/>
  <c r="DU16" i="9"/>
  <c r="DT16" i="9"/>
  <c r="DS16" i="9"/>
  <c r="DR16" i="9"/>
  <c r="DQ16" i="9"/>
  <c r="DP16" i="9"/>
  <c r="DO16" i="9"/>
  <c r="DN16" i="9"/>
  <c r="DM16" i="9"/>
  <c r="DL16" i="9"/>
  <c r="DK16" i="9"/>
  <c r="DJ16" i="9"/>
  <c r="DI16" i="9"/>
  <c r="DH16" i="9"/>
  <c r="DG16" i="9"/>
  <c r="DF16" i="9"/>
  <c r="DE16" i="9"/>
  <c r="DD16" i="9"/>
  <c r="DC16" i="9"/>
  <c r="DB16" i="9"/>
  <c r="DA16" i="9"/>
  <c r="CZ16" i="9"/>
  <c r="CY16" i="9"/>
  <c r="CX16" i="9"/>
  <c r="CW16" i="9"/>
  <c r="CV16" i="9"/>
  <c r="CU16" i="9"/>
  <c r="CT16" i="9"/>
  <c r="CS16" i="9"/>
  <c r="CR16" i="9"/>
  <c r="CQ16" i="9"/>
  <c r="CP16" i="9"/>
  <c r="CO16" i="9"/>
  <c r="CN16" i="9"/>
  <c r="CM16" i="9"/>
  <c r="CL16" i="9"/>
  <c r="CK16" i="9"/>
  <c r="CJ16" i="9"/>
  <c r="CI16" i="9"/>
  <c r="CH16" i="9"/>
  <c r="CG16" i="9"/>
  <c r="CF16" i="9"/>
  <c r="CE16" i="9"/>
  <c r="CD16" i="9"/>
  <c r="CC16" i="9"/>
  <c r="CB16" i="9"/>
  <c r="CA16" i="9"/>
  <c r="BZ16" i="9"/>
  <c r="BY16" i="9"/>
  <c r="BX16" i="9"/>
  <c r="BW16" i="9"/>
  <c r="BV16" i="9"/>
  <c r="BU16" i="9"/>
  <c r="BT16" i="9"/>
  <c r="BS16" i="9"/>
  <c r="BR16" i="9"/>
  <c r="BQ16" i="9"/>
  <c r="BP16" i="9"/>
  <c r="BO16" i="9"/>
  <c r="BN16" i="9"/>
  <c r="BM16" i="9"/>
  <c r="BL16" i="9"/>
  <c r="BK16" i="9"/>
  <c r="BJ16" i="9"/>
  <c r="BI16" i="9"/>
  <c r="BH16" i="9"/>
  <c r="BG16" i="9"/>
  <c r="BF16" i="9"/>
  <c r="BE16" i="9"/>
  <c r="BD16" i="9"/>
  <c r="BC16" i="9"/>
  <c r="BB16" i="9"/>
  <c r="BA16" i="9"/>
  <c r="AZ16" i="9"/>
  <c r="AY16" i="9"/>
  <c r="AX16" i="9"/>
  <c r="AW16" i="9"/>
  <c r="AV16" i="9"/>
  <c r="AU16" i="9"/>
  <c r="AT16" i="9"/>
  <c r="AS16" i="9"/>
  <c r="AR16" i="9"/>
  <c r="AQ16" i="9"/>
  <c r="AP16" i="9"/>
  <c r="AO16" i="9"/>
  <c r="AN16" i="9"/>
  <c r="AM16" i="9"/>
  <c r="AL16" i="9"/>
  <c r="AK16" i="9"/>
  <c r="AJ16" i="9"/>
  <c r="AI16" i="9"/>
  <c r="AH16" i="9"/>
  <c r="AG16" i="9"/>
  <c r="AF16" i="9"/>
  <c r="AE16" i="9"/>
  <c r="AD16" i="9"/>
  <c r="AC16" i="9"/>
  <c r="AB16" i="9"/>
  <c r="AA16" i="9"/>
  <c r="Z16" i="9"/>
  <c r="Y16" i="9"/>
  <c r="X16" i="9"/>
  <c r="W16" i="9"/>
  <c r="V16" i="9"/>
  <c r="U16" i="9"/>
  <c r="T16" i="9"/>
  <c r="S16" i="9"/>
  <c r="R16" i="9"/>
  <c r="Q16" i="9"/>
  <c r="P16" i="9"/>
  <c r="O16" i="9"/>
  <c r="N16" i="9"/>
  <c r="M16" i="9"/>
  <c r="L16" i="9"/>
  <c r="K16" i="9"/>
  <c r="J16" i="9"/>
  <c r="I16" i="9"/>
  <c r="H16" i="9"/>
  <c r="G16" i="9"/>
  <c r="F16" i="9"/>
  <c r="E16" i="9"/>
  <c r="D16" i="9"/>
  <c r="C16" i="9"/>
  <c r="B16" i="9"/>
  <c r="UB15" i="9"/>
  <c r="UA15" i="9"/>
  <c r="TZ15" i="9"/>
  <c r="TY15" i="9"/>
  <c r="TX15" i="9"/>
  <c r="TW15" i="9"/>
  <c r="TV15" i="9"/>
  <c r="TU15" i="9"/>
  <c r="TT15" i="9"/>
  <c r="TS15" i="9"/>
  <c r="TR15" i="9"/>
  <c r="TQ15" i="9"/>
  <c r="TP15" i="9"/>
  <c r="TO15" i="9"/>
  <c r="TN15" i="9"/>
  <c r="TM15" i="9"/>
  <c r="TL15" i="9"/>
  <c r="TK15" i="9"/>
  <c r="TJ15" i="9"/>
  <c r="TI15" i="9"/>
  <c r="TH15" i="9"/>
  <c r="TG15" i="9"/>
  <c r="TF15" i="9"/>
  <c r="TE15" i="9"/>
  <c r="TD15" i="9"/>
  <c r="TC15" i="9"/>
  <c r="TB15" i="9"/>
  <c r="TA15" i="9"/>
  <c r="SZ15" i="9"/>
  <c r="SY15" i="9"/>
  <c r="SX15" i="9"/>
  <c r="SW15" i="9"/>
  <c r="SV15" i="9"/>
  <c r="SU15" i="9"/>
  <c r="ST15" i="9"/>
  <c r="SS15" i="9"/>
  <c r="SR15" i="9"/>
  <c r="SQ15" i="9"/>
  <c r="SP15" i="9"/>
  <c r="SO15" i="9"/>
  <c r="SN15" i="9"/>
  <c r="SM15" i="9"/>
  <c r="SL15" i="9"/>
  <c r="SK15" i="9"/>
  <c r="SJ15" i="9"/>
  <c r="SI15" i="9"/>
  <c r="SH15" i="9"/>
  <c r="SG15" i="9"/>
  <c r="SF15" i="9"/>
  <c r="SE15" i="9"/>
  <c r="SD15" i="9"/>
  <c r="SC15" i="9"/>
  <c r="SB15" i="9"/>
  <c r="SA15" i="9"/>
  <c r="RZ15" i="9"/>
  <c r="RY15" i="9"/>
  <c r="RX15" i="9"/>
  <c r="RW15" i="9"/>
  <c r="RV15" i="9"/>
  <c r="RU15" i="9"/>
  <c r="RT15" i="9"/>
  <c r="RS15" i="9"/>
  <c r="RR15" i="9"/>
  <c r="RQ15" i="9"/>
  <c r="RP15" i="9"/>
  <c r="RO15" i="9"/>
  <c r="RN15" i="9"/>
  <c r="RM15" i="9"/>
  <c r="RL15" i="9"/>
  <c r="RK15" i="9"/>
  <c r="RJ15" i="9"/>
  <c r="RI15" i="9"/>
  <c r="RH15" i="9"/>
  <c r="RG15" i="9"/>
  <c r="RF15" i="9"/>
  <c r="RE15" i="9"/>
  <c r="RD15" i="9"/>
  <c r="RC15" i="9"/>
  <c r="RB15" i="9"/>
  <c r="RA15" i="9"/>
  <c r="QZ15" i="9"/>
  <c r="QY15" i="9"/>
  <c r="QX15" i="9"/>
  <c r="QW15" i="9"/>
  <c r="QV15" i="9"/>
  <c r="QU15" i="9"/>
  <c r="QT15" i="9"/>
  <c r="QS15" i="9"/>
  <c r="QR15" i="9"/>
  <c r="QQ15" i="9"/>
  <c r="QP15" i="9"/>
  <c r="QO15" i="9"/>
  <c r="QN15" i="9"/>
  <c r="QM15" i="9"/>
  <c r="QL15" i="9"/>
  <c r="QK15" i="9"/>
  <c r="QJ15" i="9"/>
  <c r="QI15" i="9"/>
  <c r="QH15" i="9"/>
  <c r="QG15" i="9"/>
  <c r="QF15" i="9"/>
  <c r="QE15" i="9"/>
  <c r="QD15" i="9"/>
  <c r="QC15" i="9"/>
  <c r="QB15" i="9"/>
  <c r="QA15" i="9"/>
  <c r="PZ15" i="9"/>
  <c r="PY15" i="9"/>
  <c r="PX15" i="9"/>
  <c r="PW15" i="9"/>
  <c r="PV15" i="9"/>
  <c r="PU15" i="9"/>
  <c r="PT15" i="9"/>
  <c r="PS15" i="9"/>
  <c r="PR15" i="9"/>
  <c r="PQ15" i="9"/>
  <c r="PP15" i="9"/>
  <c r="PO15" i="9"/>
  <c r="PN15" i="9"/>
  <c r="PM15" i="9"/>
  <c r="PL15" i="9"/>
  <c r="PK15" i="9"/>
  <c r="PJ15" i="9"/>
  <c r="PI15" i="9"/>
  <c r="PH15" i="9"/>
  <c r="PG15" i="9"/>
  <c r="PF15" i="9"/>
  <c r="PE15" i="9"/>
  <c r="PD15" i="9"/>
  <c r="PC15" i="9"/>
  <c r="PB15" i="9"/>
  <c r="PA15" i="9"/>
  <c r="OZ15" i="9"/>
  <c r="OY15" i="9"/>
  <c r="OX15" i="9"/>
  <c r="OW15" i="9"/>
  <c r="OV15" i="9"/>
  <c r="OU15" i="9"/>
  <c r="OT15" i="9"/>
  <c r="OS15" i="9"/>
  <c r="OR15" i="9"/>
  <c r="OQ15" i="9"/>
  <c r="OP15" i="9"/>
  <c r="OO15" i="9"/>
  <c r="ON15" i="9"/>
  <c r="OM15" i="9"/>
  <c r="OL15" i="9"/>
  <c r="OK15" i="9"/>
  <c r="OJ15" i="9"/>
  <c r="OI15" i="9"/>
  <c r="OH15" i="9"/>
  <c r="OG15" i="9"/>
  <c r="OF15" i="9"/>
  <c r="OE15" i="9"/>
  <c r="OD15" i="9"/>
  <c r="OC15" i="9"/>
  <c r="OB15" i="9"/>
  <c r="OA15" i="9"/>
  <c r="NZ15" i="9"/>
  <c r="NY15" i="9"/>
  <c r="NX15" i="9"/>
  <c r="NW15" i="9"/>
  <c r="NV15" i="9"/>
  <c r="NU15" i="9"/>
  <c r="NT15" i="9"/>
  <c r="NS15" i="9"/>
  <c r="NR15" i="9"/>
  <c r="NQ15" i="9"/>
  <c r="NP15" i="9"/>
  <c r="NO15" i="9"/>
  <c r="NN15" i="9"/>
  <c r="NM15" i="9"/>
  <c r="NL15" i="9"/>
  <c r="NK15" i="9"/>
  <c r="NJ15" i="9"/>
  <c r="NI15" i="9"/>
  <c r="NH15" i="9"/>
  <c r="NG15" i="9"/>
  <c r="NF15" i="9"/>
  <c r="NE15" i="9"/>
  <c r="ND15" i="9"/>
  <c r="NC15" i="9"/>
  <c r="NB15" i="9"/>
  <c r="NA15" i="9"/>
  <c r="MZ15" i="9"/>
  <c r="MY15" i="9"/>
  <c r="MX15" i="9"/>
  <c r="MW15" i="9"/>
  <c r="MV15" i="9"/>
  <c r="MU15" i="9"/>
  <c r="MT15" i="9"/>
  <c r="MS15" i="9"/>
  <c r="MR15" i="9"/>
  <c r="MQ15" i="9"/>
  <c r="MP15" i="9"/>
  <c r="MO15" i="9"/>
  <c r="MN15" i="9"/>
  <c r="MM15" i="9"/>
  <c r="ML15" i="9"/>
  <c r="MK15" i="9"/>
  <c r="MJ15" i="9"/>
  <c r="MI15" i="9"/>
  <c r="MH15" i="9"/>
  <c r="MG15" i="9"/>
  <c r="MF15" i="9"/>
  <c r="ME15" i="9"/>
  <c r="MD15" i="9"/>
  <c r="MC15" i="9"/>
  <c r="MB15" i="9"/>
  <c r="MA15" i="9"/>
  <c r="LZ15" i="9"/>
  <c r="LY15" i="9"/>
  <c r="LX15" i="9"/>
  <c r="LW15" i="9"/>
  <c r="LV15" i="9"/>
  <c r="LU15" i="9"/>
  <c r="LT15" i="9"/>
  <c r="LS15" i="9"/>
  <c r="LR15" i="9"/>
  <c r="LQ15" i="9"/>
  <c r="LP15" i="9"/>
  <c r="LO15" i="9"/>
  <c r="LN15" i="9"/>
  <c r="LM15" i="9"/>
  <c r="LL15" i="9"/>
  <c r="LK15" i="9"/>
  <c r="LJ15" i="9"/>
  <c r="LI15" i="9"/>
  <c r="LH15" i="9"/>
  <c r="LG15" i="9"/>
  <c r="LF15" i="9"/>
  <c r="LE15" i="9"/>
  <c r="LD15" i="9"/>
  <c r="LC15" i="9"/>
  <c r="LB15" i="9"/>
  <c r="LA15" i="9"/>
  <c r="KZ15" i="9"/>
  <c r="KY15" i="9"/>
  <c r="KX15" i="9"/>
  <c r="KW15" i="9"/>
  <c r="KV15" i="9"/>
  <c r="KU15" i="9"/>
  <c r="KT15" i="9"/>
  <c r="KS15" i="9"/>
  <c r="KR15" i="9"/>
  <c r="KQ15" i="9"/>
  <c r="KP15" i="9"/>
  <c r="KO15" i="9"/>
  <c r="KN15" i="9"/>
  <c r="KM15" i="9"/>
  <c r="KL15" i="9"/>
  <c r="KK15" i="9"/>
  <c r="KJ15" i="9"/>
  <c r="KI15" i="9"/>
  <c r="KH15" i="9"/>
  <c r="KG15" i="9"/>
  <c r="KF15" i="9"/>
  <c r="KE15" i="9"/>
  <c r="KD15" i="9"/>
  <c r="KC15" i="9"/>
  <c r="KB15" i="9"/>
  <c r="KA15" i="9"/>
  <c r="JZ15" i="9"/>
  <c r="JY15" i="9"/>
  <c r="JX15" i="9"/>
  <c r="JW15" i="9"/>
  <c r="JV15" i="9"/>
  <c r="JU15" i="9"/>
  <c r="JT15" i="9"/>
  <c r="JS15" i="9"/>
  <c r="JR15" i="9"/>
  <c r="JQ15" i="9"/>
  <c r="JP15" i="9"/>
  <c r="JO15" i="9"/>
  <c r="JN15" i="9"/>
  <c r="JM15" i="9"/>
  <c r="JL15" i="9"/>
  <c r="JK15" i="9"/>
  <c r="JJ15" i="9"/>
  <c r="JI15" i="9"/>
  <c r="JH15" i="9"/>
  <c r="JG15" i="9"/>
  <c r="JF15" i="9"/>
  <c r="JE15" i="9"/>
  <c r="JD15" i="9"/>
  <c r="JC15" i="9"/>
  <c r="JB15" i="9"/>
  <c r="JA15" i="9"/>
  <c r="IZ15" i="9"/>
  <c r="IY15" i="9"/>
  <c r="IX15" i="9"/>
  <c r="IW15" i="9"/>
  <c r="IV15" i="9"/>
  <c r="IU15" i="9"/>
  <c r="IT15" i="9"/>
  <c r="IS15" i="9"/>
  <c r="IR15" i="9"/>
  <c r="IQ15" i="9"/>
  <c r="IP15" i="9"/>
  <c r="IO15" i="9"/>
  <c r="IN15" i="9"/>
  <c r="IM15" i="9"/>
  <c r="IL15" i="9"/>
  <c r="IK15" i="9"/>
  <c r="IJ15" i="9"/>
  <c r="II15" i="9"/>
  <c r="IH15" i="9"/>
  <c r="IG15" i="9"/>
  <c r="IF15" i="9"/>
  <c r="IE15" i="9"/>
  <c r="ID15" i="9"/>
  <c r="IC15" i="9"/>
  <c r="IB15" i="9"/>
  <c r="IA15" i="9"/>
  <c r="HZ15" i="9"/>
  <c r="HY15" i="9"/>
  <c r="HX15" i="9"/>
  <c r="HW15" i="9"/>
  <c r="HV15" i="9"/>
  <c r="HU15" i="9"/>
  <c r="HT15" i="9"/>
  <c r="HS15" i="9"/>
  <c r="HR15" i="9"/>
  <c r="HQ15" i="9"/>
  <c r="HP15" i="9"/>
  <c r="HO15" i="9"/>
  <c r="HN15" i="9"/>
  <c r="HM15" i="9"/>
  <c r="HL15" i="9"/>
  <c r="HK15" i="9"/>
  <c r="HJ15" i="9"/>
  <c r="HI15" i="9"/>
  <c r="HH15" i="9"/>
  <c r="HG15" i="9"/>
  <c r="HF15" i="9"/>
  <c r="HE15" i="9"/>
  <c r="HD15" i="9"/>
  <c r="HC15" i="9"/>
  <c r="HB15" i="9"/>
  <c r="HA15" i="9"/>
  <c r="GZ15" i="9"/>
  <c r="GY15" i="9"/>
  <c r="GX15" i="9"/>
  <c r="GW15" i="9"/>
  <c r="GV15" i="9"/>
  <c r="GU15" i="9"/>
  <c r="GT15" i="9"/>
  <c r="GS15" i="9"/>
  <c r="GR15" i="9"/>
  <c r="GQ15" i="9"/>
  <c r="GP15" i="9"/>
  <c r="GO15" i="9"/>
  <c r="GN15" i="9"/>
  <c r="GM15" i="9"/>
  <c r="GL15" i="9"/>
  <c r="GK15" i="9"/>
  <c r="GJ15" i="9"/>
  <c r="GI15" i="9"/>
  <c r="GH15" i="9"/>
  <c r="GG15" i="9"/>
  <c r="GF15" i="9"/>
  <c r="GE15" i="9"/>
  <c r="GD15" i="9"/>
  <c r="GC15" i="9"/>
  <c r="GB15" i="9"/>
  <c r="GA15" i="9"/>
  <c r="FZ15" i="9"/>
  <c r="FY15" i="9"/>
  <c r="FX15" i="9"/>
  <c r="FW15" i="9"/>
  <c r="FV15" i="9"/>
  <c r="FU15" i="9"/>
  <c r="FT15" i="9"/>
  <c r="FS15" i="9"/>
  <c r="FR15" i="9"/>
  <c r="FQ15" i="9"/>
  <c r="FP15" i="9"/>
  <c r="FO15" i="9"/>
  <c r="FN15" i="9"/>
  <c r="FM15" i="9"/>
  <c r="FL15" i="9"/>
  <c r="FK15" i="9"/>
  <c r="FJ15" i="9"/>
  <c r="FI15" i="9"/>
  <c r="FH15" i="9"/>
  <c r="FG15" i="9"/>
  <c r="FF15" i="9"/>
  <c r="FE15" i="9"/>
  <c r="FD15" i="9"/>
  <c r="FC15" i="9"/>
  <c r="FB15" i="9"/>
  <c r="FA15" i="9"/>
  <c r="EZ15" i="9"/>
  <c r="EY15" i="9"/>
  <c r="EX15" i="9"/>
  <c r="EW15" i="9"/>
  <c r="EV15" i="9"/>
  <c r="EU15" i="9"/>
  <c r="ET15" i="9"/>
  <c r="ES15" i="9"/>
  <c r="ER15" i="9"/>
  <c r="EQ15" i="9"/>
  <c r="EP15" i="9"/>
  <c r="EO15" i="9"/>
  <c r="EN15" i="9"/>
  <c r="EM15" i="9"/>
  <c r="EL15" i="9"/>
  <c r="EK15" i="9"/>
  <c r="EJ15" i="9"/>
  <c r="EI15" i="9"/>
  <c r="EH15" i="9"/>
  <c r="EG15" i="9"/>
  <c r="EF15" i="9"/>
  <c r="EE15" i="9"/>
  <c r="ED15" i="9"/>
  <c r="EC15" i="9"/>
  <c r="EB15" i="9"/>
  <c r="EA15" i="9"/>
  <c r="DZ15" i="9"/>
  <c r="DY15" i="9"/>
  <c r="DX15" i="9"/>
  <c r="DW15" i="9"/>
  <c r="DV15" i="9"/>
  <c r="DU15" i="9"/>
  <c r="DT15" i="9"/>
  <c r="DS15" i="9"/>
  <c r="DR15" i="9"/>
  <c r="DQ15" i="9"/>
  <c r="DP15" i="9"/>
  <c r="DO15" i="9"/>
  <c r="DN15" i="9"/>
  <c r="DM15" i="9"/>
  <c r="DL15" i="9"/>
  <c r="DK15" i="9"/>
  <c r="DJ15" i="9"/>
  <c r="DI15" i="9"/>
  <c r="DH15" i="9"/>
  <c r="DG15" i="9"/>
  <c r="DF15" i="9"/>
  <c r="DE15" i="9"/>
  <c r="DD15" i="9"/>
  <c r="DC15" i="9"/>
  <c r="DB15" i="9"/>
  <c r="DA15" i="9"/>
  <c r="CZ15" i="9"/>
  <c r="CY15" i="9"/>
  <c r="CX15" i="9"/>
  <c r="CW15" i="9"/>
  <c r="CV15" i="9"/>
  <c r="CU15" i="9"/>
  <c r="CT15" i="9"/>
  <c r="CS15" i="9"/>
  <c r="CR15" i="9"/>
  <c r="CQ15" i="9"/>
  <c r="CP15" i="9"/>
  <c r="CO15" i="9"/>
  <c r="CN15" i="9"/>
  <c r="CM15" i="9"/>
  <c r="CL15" i="9"/>
  <c r="CK15" i="9"/>
  <c r="CJ15" i="9"/>
  <c r="CI15" i="9"/>
  <c r="CH15" i="9"/>
  <c r="CG15" i="9"/>
  <c r="CF15" i="9"/>
  <c r="CE15" i="9"/>
  <c r="CD15" i="9"/>
  <c r="CC15" i="9"/>
  <c r="CB15" i="9"/>
  <c r="CA15" i="9"/>
  <c r="BZ15" i="9"/>
  <c r="BY15" i="9"/>
  <c r="BX15" i="9"/>
  <c r="BW15" i="9"/>
  <c r="BV15" i="9"/>
  <c r="BU15" i="9"/>
  <c r="BT15" i="9"/>
  <c r="BS15" i="9"/>
  <c r="BR15" i="9"/>
  <c r="BQ15" i="9"/>
  <c r="BP15" i="9"/>
  <c r="BO15" i="9"/>
  <c r="BN15" i="9"/>
  <c r="BM15" i="9"/>
  <c r="BL15" i="9"/>
  <c r="BK15" i="9"/>
  <c r="BJ15" i="9"/>
  <c r="BI15" i="9"/>
  <c r="BH15" i="9"/>
  <c r="BG15" i="9"/>
  <c r="BF15" i="9"/>
  <c r="BE15" i="9"/>
  <c r="BD15" i="9"/>
  <c r="BC15" i="9"/>
  <c r="BB15" i="9"/>
  <c r="BA15" i="9"/>
  <c r="AZ15" i="9"/>
  <c r="AY15" i="9"/>
  <c r="AX15" i="9"/>
  <c r="AW15" i="9"/>
  <c r="AV15" i="9"/>
  <c r="AU15" i="9"/>
  <c r="AT15" i="9"/>
  <c r="AS15" i="9"/>
  <c r="AR15" i="9"/>
  <c r="AQ15" i="9"/>
  <c r="AP15" i="9"/>
  <c r="AO15" i="9"/>
  <c r="AN15" i="9"/>
  <c r="AM15" i="9"/>
  <c r="AL15" i="9"/>
  <c r="AK15" i="9"/>
  <c r="AJ15" i="9"/>
  <c r="AI15" i="9"/>
  <c r="AH15" i="9"/>
  <c r="AG15" i="9"/>
  <c r="AF15" i="9"/>
  <c r="AE15" i="9"/>
  <c r="AD15" i="9"/>
  <c r="AC15" i="9"/>
  <c r="AB15" i="9"/>
  <c r="AA15" i="9"/>
  <c r="Z15" i="9"/>
  <c r="Y15" i="9"/>
  <c r="X15" i="9"/>
  <c r="W15" i="9"/>
  <c r="V15" i="9"/>
  <c r="U15" i="9"/>
  <c r="T15" i="9"/>
  <c r="S15" i="9"/>
  <c r="R15" i="9"/>
  <c r="Q15" i="9"/>
  <c r="P15" i="9"/>
  <c r="O15" i="9"/>
  <c r="N15" i="9"/>
  <c r="M15" i="9"/>
  <c r="L15" i="9"/>
  <c r="K15" i="9"/>
  <c r="J15" i="9"/>
  <c r="I15" i="9"/>
  <c r="H15" i="9"/>
  <c r="G15" i="9"/>
  <c r="F15" i="9"/>
  <c r="E15" i="9"/>
  <c r="D15" i="9"/>
  <c r="C15" i="9"/>
  <c r="B15" i="9"/>
  <c r="UB14" i="9"/>
  <c r="UA14" i="9"/>
  <c r="TZ14" i="9"/>
  <c r="TY14" i="9"/>
  <c r="TX14" i="9"/>
  <c r="TW14" i="9"/>
  <c r="TV14" i="9"/>
  <c r="TU14" i="9"/>
  <c r="TT14" i="9"/>
  <c r="TS14" i="9"/>
  <c r="TR14" i="9"/>
  <c r="TQ14" i="9"/>
  <c r="TP14" i="9"/>
  <c r="TO14" i="9"/>
  <c r="TN14" i="9"/>
  <c r="TM14" i="9"/>
  <c r="TL14" i="9"/>
  <c r="TK14" i="9"/>
  <c r="TJ14" i="9"/>
  <c r="TI14" i="9"/>
  <c r="TH14" i="9"/>
  <c r="TG14" i="9"/>
  <c r="TF14" i="9"/>
  <c r="TE14" i="9"/>
  <c r="TD14" i="9"/>
  <c r="TC14" i="9"/>
  <c r="TB14" i="9"/>
  <c r="TA14" i="9"/>
  <c r="SZ14" i="9"/>
  <c r="SY14" i="9"/>
  <c r="SX14" i="9"/>
  <c r="SW14" i="9"/>
  <c r="SV14" i="9"/>
  <c r="SU14" i="9"/>
  <c r="ST14" i="9"/>
  <c r="SS14" i="9"/>
  <c r="SR14" i="9"/>
  <c r="SQ14" i="9"/>
  <c r="SP14" i="9"/>
  <c r="SO14" i="9"/>
  <c r="SN14" i="9"/>
  <c r="SM14" i="9"/>
  <c r="SL14" i="9"/>
  <c r="SK14" i="9"/>
  <c r="SJ14" i="9"/>
  <c r="SI14" i="9"/>
  <c r="SH14" i="9"/>
  <c r="SG14" i="9"/>
  <c r="SF14" i="9"/>
  <c r="SE14" i="9"/>
  <c r="SD14" i="9"/>
  <c r="SC14" i="9"/>
  <c r="SB14" i="9"/>
  <c r="SA14" i="9"/>
  <c r="RZ14" i="9"/>
  <c r="RY14" i="9"/>
  <c r="RX14" i="9"/>
  <c r="RW14" i="9"/>
  <c r="RV14" i="9"/>
  <c r="RU14" i="9"/>
  <c r="RT14" i="9"/>
  <c r="RS14" i="9"/>
  <c r="RR14" i="9"/>
  <c r="RQ14" i="9"/>
  <c r="RP14" i="9"/>
  <c r="RO14" i="9"/>
  <c r="RN14" i="9"/>
  <c r="RM14" i="9"/>
  <c r="RL14" i="9"/>
  <c r="RK14" i="9"/>
  <c r="RJ14" i="9"/>
  <c r="RI14" i="9"/>
  <c r="RH14" i="9"/>
  <c r="RG14" i="9"/>
  <c r="RF14" i="9"/>
  <c r="RE14" i="9"/>
  <c r="RD14" i="9"/>
  <c r="RC14" i="9"/>
  <c r="RB14" i="9"/>
  <c r="RA14" i="9"/>
  <c r="QZ14" i="9"/>
  <c r="QY14" i="9"/>
  <c r="QX14" i="9"/>
  <c r="QW14" i="9"/>
  <c r="QV14" i="9"/>
  <c r="QU14" i="9"/>
  <c r="QT14" i="9"/>
  <c r="QS14" i="9"/>
  <c r="QR14" i="9"/>
  <c r="QQ14" i="9"/>
  <c r="QP14" i="9"/>
  <c r="QO14" i="9"/>
  <c r="QN14" i="9"/>
  <c r="QM14" i="9"/>
  <c r="QL14" i="9"/>
  <c r="QK14" i="9"/>
  <c r="QJ14" i="9"/>
  <c r="QI14" i="9"/>
  <c r="QH14" i="9"/>
  <c r="QG14" i="9"/>
  <c r="QF14" i="9"/>
  <c r="QE14" i="9"/>
  <c r="QD14" i="9"/>
  <c r="QC14" i="9"/>
  <c r="QB14" i="9"/>
  <c r="QA14" i="9"/>
  <c r="PZ14" i="9"/>
  <c r="PY14" i="9"/>
  <c r="PX14" i="9"/>
  <c r="PW14" i="9"/>
  <c r="PV14" i="9"/>
  <c r="PU14" i="9"/>
  <c r="PT14" i="9"/>
  <c r="PS14" i="9"/>
  <c r="PR14" i="9"/>
  <c r="PQ14" i="9"/>
  <c r="PP14" i="9"/>
  <c r="PO14" i="9"/>
  <c r="PN14" i="9"/>
  <c r="PM14" i="9"/>
  <c r="PL14" i="9"/>
  <c r="PK14" i="9"/>
  <c r="PJ14" i="9"/>
  <c r="PI14" i="9"/>
  <c r="PH14" i="9"/>
  <c r="PG14" i="9"/>
  <c r="PF14" i="9"/>
  <c r="PE14" i="9"/>
  <c r="PD14" i="9"/>
  <c r="PC14" i="9"/>
  <c r="PB14" i="9"/>
  <c r="PA14" i="9"/>
  <c r="OZ14" i="9"/>
  <c r="OY14" i="9"/>
  <c r="OX14" i="9"/>
  <c r="OW14" i="9"/>
  <c r="OV14" i="9"/>
  <c r="OU14" i="9"/>
  <c r="OT14" i="9"/>
  <c r="OS14" i="9"/>
  <c r="OR14" i="9"/>
  <c r="OQ14" i="9"/>
  <c r="OP14" i="9"/>
  <c r="OO14" i="9"/>
  <c r="ON14" i="9"/>
  <c r="OM14" i="9"/>
  <c r="OL14" i="9"/>
  <c r="OK14" i="9"/>
  <c r="OJ14" i="9"/>
  <c r="OI14" i="9"/>
  <c r="OH14" i="9"/>
  <c r="OG14" i="9"/>
  <c r="OF14" i="9"/>
  <c r="OE14" i="9"/>
  <c r="OD14" i="9"/>
  <c r="OC14" i="9"/>
  <c r="OB14" i="9"/>
  <c r="OA14" i="9"/>
  <c r="NZ14" i="9"/>
  <c r="NY14" i="9"/>
  <c r="NX14" i="9"/>
  <c r="NW14" i="9"/>
  <c r="NV14" i="9"/>
  <c r="NU14" i="9"/>
  <c r="NT14" i="9"/>
  <c r="NS14" i="9"/>
  <c r="NR14" i="9"/>
  <c r="NQ14" i="9"/>
  <c r="NP14" i="9"/>
  <c r="NO14" i="9"/>
  <c r="NN14" i="9"/>
  <c r="NM14" i="9"/>
  <c r="NL14" i="9"/>
  <c r="NK14" i="9"/>
  <c r="NJ14" i="9"/>
  <c r="NI14" i="9"/>
  <c r="NH14" i="9"/>
  <c r="NG14" i="9"/>
  <c r="NF14" i="9"/>
  <c r="NE14" i="9"/>
  <c r="ND14" i="9"/>
  <c r="NC14" i="9"/>
  <c r="NB14" i="9"/>
  <c r="NA14" i="9"/>
  <c r="MZ14" i="9"/>
  <c r="MY14" i="9"/>
  <c r="MX14" i="9"/>
  <c r="MW14" i="9"/>
  <c r="MV14" i="9"/>
  <c r="MU14" i="9"/>
  <c r="MT14" i="9"/>
  <c r="MS14" i="9"/>
  <c r="MR14" i="9"/>
  <c r="MQ14" i="9"/>
  <c r="MP14" i="9"/>
  <c r="MO14" i="9"/>
  <c r="MN14" i="9"/>
  <c r="MM14" i="9"/>
  <c r="ML14" i="9"/>
  <c r="MK14" i="9"/>
  <c r="MJ14" i="9"/>
  <c r="MI14" i="9"/>
  <c r="MH14" i="9"/>
  <c r="MG14" i="9"/>
  <c r="MF14" i="9"/>
  <c r="ME14" i="9"/>
  <c r="MD14" i="9"/>
  <c r="MC14" i="9"/>
  <c r="MB14" i="9"/>
  <c r="MA14" i="9"/>
  <c r="LZ14" i="9"/>
  <c r="LY14" i="9"/>
  <c r="LX14" i="9"/>
  <c r="LW14" i="9"/>
  <c r="LV14" i="9"/>
  <c r="LU14" i="9"/>
  <c r="LT14" i="9"/>
  <c r="LS14" i="9"/>
  <c r="LR14" i="9"/>
  <c r="LQ14" i="9"/>
  <c r="LP14" i="9"/>
  <c r="LO14" i="9"/>
  <c r="LN14" i="9"/>
  <c r="LM14" i="9"/>
  <c r="LL14" i="9"/>
  <c r="LK14" i="9"/>
  <c r="LJ14" i="9"/>
  <c r="LI14" i="9"/>
  <c r="LH14" i="9"/>
  <c r="LG14" i="9"/>
  <c r="LF14" i="9"/>
  <c r="LE14" i="9"/>
  <c r="LD14" i="9"/>
  <c r="LC14" i="9"/>
  <c r="LB14" i="9"/>
  <c r="LA14" i="9"/>
  <c r="KZ14" i="9"/>
  <c r="KY14" i="9"/>
  <c r="KX14" i="9"/>
  <c r="KW14" i="9"/>
  <c r="KV14" i="9"/>
  <c r="KU14" i="9"/>
  <c r="KT14" i="9"/>
  <c r="KS14" i="9"/>
  <c r="KR14" i="9"/>
  <c r="KQ14" i="9"/>
  <c r="KP14" i="9"/>
  <c r="KO14" i="9"/>
  <c r="KN14" i="9"/>
  <c r="KM14" i="9"/>
  <c r="KL14" i="9"/>
  <c r="KK14" i="9"/>
  <c r="KJ14" i="9"/>
  <c r="KI14" i="9"/>
  <c r="KH14" i="9"/>
  <c r="KG14" i="9"/>
  <c r="KF14" i="9"/>
  <c r="KE14" i="9"/>
  <c r="KD14" i="9"/>
  <c r="KC14" i="9"/>
  <c r="KB14" i="9"/>
  <c r="KA14" i="9"/>
  <c r="JZ14" i="9"/>
  <c r="JY14" i="9"/>
  <c r="JX14" i="9"/>
  <c r="JW14" i="9"/>
  <c r="JV14" i="9"/>
  <c r="JU14" i="9"/>
  <c r="JT14" i="9"/>
  <c r="JS14" i="9"/>
  <c r="JR14" i="9"/>
  <c r="JQ14" i="9"/>
  <c r="JP14" i="9"/>
  <c r="JO14" i="9"/>
  <c r="JN14" i="9"/>
  <c r="JM14" i="9"/>
  <c r="JL14" i="9"/>
  <c r="JK14" i="9"/>
  <c r="JJ14" i="9"/>
  <c r="JI14" i="9"/>
  <c r="JH14" i="9"/>
  <c r="JG14" i="9"/>
  <c r="JF14" i="9"/>
  <c r="JE14" i="9"/>
  <c r="JD14" i="9"/>
  <c r="JC14" i="9"/>
  <c r="JB14" i="9"/>
  <c r="JA14" i="9"/>
  <c r="IZ14" i="9"/>
  <c r="IY14" i="9"/>
  <c r="IX14" i="9"/>
  <c r="IW14" i="9"/>
  <c r="IV14" i="9"/>
  <c r="IU14" i="9"/>
  <c r="IT14" i="9"/>
  <c r="IS14" i="9"/>
  <c r="IR14" i="9"/>
  <c r="IQ14" i="9"/>
  <c r="IP14" i="9"/>
  <c r="IO14" i="9"/>
  <c r="IN14" i="9"/>
  <c r="IM14" i="9"/>
  <c r="IL14" i="9"/>
  <c r="IK14" i="9"/>
  <c r="IJ14" i="9"/>
  <c r="II14" i="9"/>
  <c r="IH14" i="9"/>
  <c r="IG14" i="9"/>
  <c r="IF14" i="9"/>
  <c r="IE14" i="9"/>
  <c r="ID14" i="9"/>
  <c r="IC14" i="9"/>
  <c r="IB14" i="9"/>
  <c r="IA14" i="9"/>
  <c r="HZ14" i="9"/>
  <c r="HY14" i="9"/>
  <c r="HX14" i="9"/>
  <c r="HW14" i="9"/>
  <c r="HV14" i="9"/>
  <c r="HU14" i="9"/>
  <c r="HT14" i="9"/>
  <c r="HS14" i="9"/>
  <c r="HR14" i="9"/>
  <c r="HQ14" i="9"/>
  <c r="HP14" i="9"/>
  <c r="HO14" i="9"/>
  <c r="HN14" i="9"/>
  <c r="HM14" i="9"/>
  <c r="HL14" i="9"/>
  <c r="HK14" i="9"/>
  <c r="HJ14" i="9"/>
  <c r="HI14" i="9"/>
  <c r="HH14" i="9"/>
  <c r="HG14" i="9"/>
  <c r="HF14" i="9"/>
  <c r="HE14" i="9"/>
  <c r="HD14" i="9"/>
  <c r="HC14" i="9"/>
  <c r="HB14" i="9"/>
  <c r="HA14" i="9"/>
  <c r="GZ14" i="9"/>
  <c r="GY14" i="9"/>
  <c r="GX14" i="9"/>
  <c r="GW14" i="9"/>
  <c r="GV14" i="9"/>
  <c r="GU14" i="9"/>
  <c r="GT14" i="9"/>
  <c r="GS14" i="9"/>
  <c r="GR14" i="9"/>
  <c r="GQ14" i="9"/>
  <c r="GP14" i="9"/>
  <c r="GO14" i="9"/>
  <c r="GN14" i="9"/>
  <c r="GM14" i="9"/>
  <c r="GL14" i="9"/>
  <c r="GK14" i="9"/>
  <c r="GJ14" i="9"/>
  <c r="GI14" i="9"/>
  <c r="GH14" i="9"/>
  <c r="GG14" i="9"/>
  <c r="GF14" i="9"/>
  <c r="GE14" i="9"/>
  <c r="GD14" i="9"/>
  <c r="GC14" i="9"/>
  <c r="GB14" i="9"/>
  <c r="GA14" i="9"/>
  <c r="FZ14" i="9"/>
  <c r="FY14" i="9"/>
  <c r="FX14" i="9"/>
  <c r="FW14" i="9"/>
  <c r="FV14" i="9"/>
  <c r="FU14" i="9"/>
  <c r="FT14" i="9"/>
  <c r="FS14" i="9"/>
  <c r="FR14" i="9"/>
  <c r="FQ14" i="9"/>
  <c r="FP14" i="9"/>
  <c r="FO14" i="9"/>
  <c r="FN14" i="9"/>
  <c r="FM14" i="9"/>
  <c r="FL14" i="9"/>
  <c r="FK14" i="9"/>
  <c r="FJ14" i="9"/>
  <c r="FI14" i="9"/>
  <c r="FH14" i="9"/>
  <c r="FG14" i="9"/>
  <c r="FF14" i="9"/>
  <c r="FE14" i="9"/>
  <c r="FD14" i="9"/>
  <c r="FC14" i="9"/>
  <c r="FB14" i="9"/>
  <c r="FA14" i="9"/>
  <c r="EZ14" i="9"/>
  <c r="EY14" i="9"/>
  <c r="EX14" i="9"/>
  <c r="EW14" i="9"/>
  <c r="EV14" i="9"/>
  <c r="EU14" i="9"/>
  <c r="ET14" i="9"/>
  <c r="ES14" i="9"/>
  <c r="ER14" i="9"/>
  <c r="EQ14" i="9"/>
  <c r="EP14" i="9"/>
  <c r="EO14" i="9"/>
  <c r="EN14" i="9"/>
  <c r="EM14" i="9"/>
  <c r="EL14" i="9"/>
  <c r="EK14" i="9"/>
  <c r="EJ14" i="9"/>
  <c r="EI14" i="9"/>
  <c r="EH14" i="9"/>
  <c r="EG14" i="9"/>
  <c r="EF14" i="9"/>
  <c r="EE14" i="9"/>
  <c r="ED14" i="9"/>
  <c r="EC14" i="9"/>
  <c r="EB14" i="9"/>
  <c r="EA14" i="9"/>
  <c r="DZ14" i="9"/>
  <c r="DY14" i="9"/>
  <c r="DX14" i="9"/>
  <c r="DW14" i="9"/>
  <c r="DV14" i="9"/>
  <c r="DU14" i="9"/>
  <c r="DT14" i="9"/>
  <c r="DS14" i="9"/>
  <c r="DR14" i="9"/>
  <c r="DQ14" i="9"/>
  <c r="DP14" i="9"/>
  <c r="DO14" i="9"/>
  <c r="DN14" i="9"/>
  <c r="DM14" i="9"/>
  <c r="DL14" i="9"/>
  <c r="DK14" i="9"/>
  <c r="DJ14" i="9"/>
  <c r="DI14" i="9"/>
  <c r="DH14" i="9"/>
  <c r="DG14" i="9"/>
  <c r="DF14" i="9"/>
  <c r="DE14" i="9"/>
  <c r="DD14" i="9"/>
  <c r="DC14" i="9"/>
  <c r="DB14" i="9"/>
  <c r="DA14" i="9"/>
  <c r="CZ14" i="9"/>
  <c r="CY14" i="9"/>
  <c r="CX14" i="9"/>
  <c r="CW14" i="9"/>
  <c r="CV14" i="9"/>
  <c r="CU14" i="9"/>
  <c r="CT14" i="9"/>
  <c r="CS14" i="9"/>
  <c r="CR14" i="9"/>
  <c r="CQ14" i="9"/>
  <c r="CP14" i="9"/>
  <c r="CO14" i="9"/>
  <c r="CN14" i="9"/>
  <c r="CM14" i="9"/>
  <c r="CL14" i="9"/>
  <c r="CK14" i="9"/>
  <c r="CJ14" i="9"/>
  <c r="CI14" i="9"/>
  <c r="CH14" i="9"/>
  <c r="CG14" i="9"/>
  <c r="CF14" i="9"/>
  <c r="CE14" i="9"/>
  <c r="CD14" i="9"/>
  <c r="CC14" i="9"/>
  <c r="CB14" i="9"/>
  <c r="CA14" i="9"/>
  <c r="BZ14" i="9"/>
  <c r="BY14" i="9"/>
  <c r="BX14" i="9"/>
  <c r="BW14" i="9"/>
  <c r="BV14" i="9"/>
  <c r="BU14" i="9"/>
  <c r="BT14" i="9"/>
  <c r="BS14" i="9"/>
  <c r="BR14" i="9"/>
  <c r="BQ14" i="9"/>
  <c r="BP14" i="9"/>
  <c r="BO14" i="9"/>
  <c r="BN14" i="9"/>
  <c r="BM14" i="9"/>
  <c r="BL14" i="9"/>
  <c r="BK14" i="9"/>
  <c r="BJ14" i="9"/>
  <c r="BI14" i="9"/>
  <c r="BH14" i="9"/>
  <c r="BG14" i="9"/>
  <c r="BF14" i="9"/>
  <c r="BE14" i="9"/>
  <c r="BD14" i="9"/>
  <c r="BC14" i="9"/>
  <c r="BB14" i="9"/>
  <c r="BA14" i="9"/>
  <c r="AZ14" i="9"/>
  <c r="AY14" i="9"/>
  <c r="AX14" i="9"/>
  <c r="AW14" i="9"/>
  <c r="AV14" i="9"/>
  <c r="AU14" i="9"/>
  <c r="AT14" i="9"/>
  <c r="AS14" i="9"/>
  <c r="AR14" i="9"/>
  <c r="AQ14" i="9"/>
  <c r="AP14" i="9"/>
  <c r="AO14" i="9"/>
  <c r="AN14" i="9"/>
  <c r="AM14" i="9"/>
  <c r="AL14" i="9"/>
  <c r="AK14" i="9"/>
  <c r="AJ14" i="9"/>
  <c r="AI14" i="9"/>
  <c r="AH14" i="9"/>
  <c r="AG14" i="9"/>
  <c r="AF14" i="9"/>
  <c r="AE14" i="9"/>
  <c r="AD14" i="9"/>
  <c r="AC14" i="9"/>
  <c r="AB14" i="9"/>
  <c r="AA14" i="9"/>
  <c r="Z14" i="9"/>
  <c r="Y14" i="9"/>
  <c r="X14" i="9"/>
  <c r="W14" i="9"/>
  <c r="V14" i="9"/>
  <c r="U14" i="9"/>
  <c r="T14" i="9"/>
  <c r="S14" i="9"/>
  <c r="R14" i="9"/>
  <c r="Q14" i="9"/>
  <c r="P14" i="9"/>
  <c r="O14" i="9"/>
  <c r="N14" i="9"/>
  <c r="M14" i="9"/>
  <c r="L14" i="9"/>
  <c r="K14" i="9"/>
  <c r="J14" i="9"/>
  <c r="I14" i="9"/>
  <c r="H14" i="9"/>
  <c r="G14" i="9"/>
  <c r="F14" i="9"/>
  <c r="E14" i="9"/>
  <c r="D14" i="9"/>
  <c r="C14" i="9"/>
  <c r="B14" i="9"/>
  <c r="UB13" i="9"/>
  <c r="UA13" i="9"/>
  <c r="TZ13" i="9"/>
  <c r="TY13" i="9"/>
  <c r="TX13" i="9"/>
  <c r="TW13" i="9"/>
  <c r="TV13" i="9"/>
  <c r="TU13" i="9"/>
  <c r="TT13" i="9"/>
  <c r="TS13" i="9"/>
  <c r="TR13" i="9"/>
  <c r="TQ13" i="9"/>
  <c r="TP13" i="9"/>
  <c r="TO13" i="9"/>
  <c r="TN13" i="9"/>
  <c r="TM13" i="9"/>
  <c r="TL13" i="9"/>
  <c r="TK13" i="9"/>
  <c r="TJ13" i="9"/>
  <c r="TI13" i="9"/>
  <c r="TH13" i="9"/>
  <c r="TG13" i="9"/>
  <c r="TF13" i="9"/>
  <c r="TE13" i="9"/>
  <c r="TD13" i="9"/>
  <c r="TC13" i="9"/>
  <c r="TB13" i="9"/>
  <c r="TA13" i="9"/>
  <c r="SZ13" i="9"/>
  <c r="SY13" i="9"/>
  <c r="SX13" i="9"/>
  <c r="SW13" i="9"/>
  <c r="SV13" i="9"/>
  <c r="SU13" i="9"/>
  <c r="ST13" i="9"/>
  <c r="SS13" i="9"/>
  <c r="SR13" i="9"/>
  <c r="SQ13" i="9"/>
  <c r="SP13" i="9"/>
  <c r="SO13" i="9"/>
  <c r="SN13" i="9"/>
  <c r="SM13" i="9"/>
  <c r="SL13" i="9"/>
  <c r="SK13" i="9"/>
  <c r="SJ13" i="9"/>
  <c r="SI13" i="9"/>
  <c r="SH13" i="9"/>
  <c r="SG13" i="9"/>
  <c r="SF13" i="9"/>
  <c r="SE13" i="9"/>
  <c r="SD13" i="9"/>
  <c r="SC13" i="9"/>
  <c r="SB13" i="9"/>
  <c r="SA13" i="9"/>
  <c r="RZ13" i="9"/>
  <c r="RY13" i="9"/>
  <c r="RX13" i="9"/>
  <c r="RW13" i="9"/>
  <c r="RV13" i="9"/>
  <c r="RU13" i="9"/>
  <c r="RT13" i="9"/>
  <c r="RS13" i="9"/>
  <c r="RR13" i="9"/>
  <c r="RQ13" i="9"/>
  <c r="RP13" i="9"/>
  <c r="RO13" i="9"/>
  <c r="RN13" i="9"/>
  <c r="RM13" i="9"/>
  <c r="RL13" i="9"/>
  <c r="RK13" i="9"/>
  <c r="RJ13" i="9"/>
  <c r="RI13" i="9"/>
  <c r="RH13" i="9"/>
  <c r="RG13" i="9"/>
  <c r="RF13" i="9"/>
  <c r="RE13" i="9"/>
  <c r="RD13" i="9"/>
  <c r="RC13" i="9"/>
  <c r="RB13" i="9"/>
  <c r="RA13" i="9"/>
  <c r="QZ13" i="9"/>
  <c r="QY13" i="9"/>
  <c r="QX13" i="9"/>
  <c r="QW13" i="9"/>
  <c r="QV13" i="9"/>
  <c r="QU13" i="9"/>
  <c r="QT13" i="9"/>
  <c r="QS13" i="9"/>
  <c r="QR13" i="9"/>
  <c r="QQ13" i="9"/>
  <c r="QP13" i="9"/>
  <c r="QO13" i="9"/>
  <c r="QN13" i="9"/>
  <c r="QM13" i="9"/>
  <c r="QL13" i="9"/>
  <c r="QK13" i="9"/>
  <c r="QJ13" i="9"/>
  <c r="QI13" i="9"/>
  <c r="QH13" i="9"/>
  <c r="QG13" i="9"/>
  <c r="QF13" i="9"/>
  <c r="QE13" i="9"/>
  <c r="QD13" i="9"/>
  <c r="QC13" i="9"/>
  <c r="QB13" i="9"/>
  <c r="QA13" i="9"/>
  <c r="PZ13" i="9"/>
  <c r="PY13" i="9"/>
  <c r="PX13" i="9"/>
  <c r="PW13" i="9"/>
  <c r="PV13" i="9"/>
  <c r="PU13" i="9"/>
  <c r="PT13" i="9"/>
  <c r="PS13" i="9"/>
  <c r="PR13" i="9"/>
  <c r="PQ13" i="9"/>
  <c r="PP13" i="9"/>
  <c r="PO13" i="9"/>
  <c r="PN13" i="9"/>
  <c r="PM13" i="9"/>
  <c r="PL13" i="9"/>
  <c r="PK13" i="9"/>
  <c r="PJ13" i="9"/>
  <c r="PI13" i="9"/>
  <c r="PH13" i="9"/>
  <c r="PG13" i="9"/>
  <c r="PF13" i="9"/>
  <c r="PE13" i="9"/>
  <c r="PD13" i="9"/>
  <c r="PC13" i="9"/>
  <c r="PB13" i="9"/>
  <c r="PA13" i="9"/>
  <c r="OZ13" i="9"/>
  <c r="OY13" i="9"/>
  <c r="OX13" i="9"/>
  <c r="OW13" i="9"/>
  <c r="OV13" i="9"/>
  <c r="OU13" i="9"/>
  <c r="OT13" i="9"/>
  <c r="OS13" i="9"/>
  <c r="OR13" i="9"/>
  <c r="OQ13" i="9"/>
  <c r="OP13" i="9"/>
  <c r="OO13" i="9"/>
  <c r="ON13" i="9"/>
  <c r="OM13" i="9"/>
  <c r="OL13" i="9"/>
  <c r="OK13" i="9"/>
  <c r="OJ13" i="9"/>
  <c r="OI13" i="9"/>
  <c r="OH13" i="9"/>
  <c r="OG13" i="9"/>
  <c r="OF13" i="9"/>
  <c r="OE13" i="9"/>
  <c r="OD13" i="9"/>
  <c r="OC13" i="9"/>
  <c r="OB13" i="9"/>
  <c r="OA13" i="9"/>
  <c r="NZ13" i="9"/>
  <c r="NY13" i="9"/>
  <c r="NX13" i="9"/>
  <c r="NW13" i="9"/>
  <c r="NV13" i="9"/>
  <c r="NU13" i="9"/>
  <c r="NT13" i="9"/>
  <c r="NS13" i="9"/>
  <c r="NR13" i="9"/>
  <c r="NQ13" i="9"/>
  <c r="NP13" i="9"/>
  <c r="NO13" i="9"/>
  <c r="NN13" i="9"/>
  <c r="NM13" i="9"/>
  <c r="NL13" i="9"/>
  <c r="NK13" i="9"/>
  <c r="NJ13" i="9"/>
  <c r="NI13" i="9"/>
  <c r="NH13" i="9"/>
  <c r="NG13" i="9"/>
  <c r="NF13" i="9"/>
  <c r="NE13" i="9"/>
  <c r="ND13" i="9"/>
  <c r="NC13" i="9"/>
  <c r="NB13" i="9"/>
  <c r="NA13" i="9"/>
  <c r="MZ13" i="9"/>
  <c r="MY13" i="9"/>
  <c r="MX13" i="9"/>
  <c r="MW13" i="9"/>
  <c r="MV13" i="9"/>
  <c r="MU13" i="9"/>
  <c r="MT13" i="9"/>
  <c r="MS13" i="9"/>
  <c r="MR13" i="9"/>
  <c r="MQ13" i="9"/>
  <c r="MP13" i="9"/>
  <c r="MO13" i="9"/>
  <c r="MN13" i="9"/>
  <c r="MM13" i="9"/>
  <c r="ML13" i="9"/>
  <c r="MK13" i="9"/>
  <c r="MJ13" i="9"/>
  <c r="MI13" i="9"/>
  <c r="MH13" i="9"/>
  <c r="MG13" i="9"/>
  <c r="MF13" i="9"/>
  <c r="ME13" i="9"/>
  <c r="MD13" i="9"/>
  <c r="MC13" i="9"/>
  <c r="MB13" i="9"/>
  <c r="MA13" i="9"/>
  <c r="LZ13" i="9"/>
  <c r="LY13" i="9"/>
  <c r="LX13" i="9"/>
  <c r="LW13" i="9"/>
  <c r="LV13" i="9"/>
  <c r="LU13" i="9"/>
  <c r="LT13" i="9"/>
  <c r="LS13" i="9"/>
  <c r="LR13" i="9"/>
  <c r="LQ13" i="9"/>
  <c r="LP13" i="9"/>
  <c r="LO13" i="9"/>
  <c r="LN13" i="9"/>
  <c r="LM13" i="9"/>
  <c r="LL13" i="9"/>
  <c r="LK13" i="9"/>
  <c r="LJ13" i="9"/>
  <c r="LI13" i="9"/>
  <c r="LH13" i="9"/>
  <c r="LG13" i="9"/>
  <c r="LF13" i="9"/>
  <c r="LE13" i="9"/>
  <c r="LD13" i="9"/>
  <c r="LC13" i="9"/>
  <c r="LB13" i="9"/>
  <c r="LA13" i="9"/>
  <c r="KZ13" i="9"/>
  <c r="KY13" i="9"/>
  <c r="KX13" i="9"/>
  <c r="KW13" i="9"/>
  <c r="KV13" i="9"/>
  <c r="KU13" i="9"/>
  <c r="KT13" i="9"/>
  <c r="KS13" i="9"/>
  <c r="KR13" i="9"/>
  <c r="KQ13" i="9"/>
  <c r="KP13" i="9"/>
  <c r="KO13" i="9"/>
  <c r="KN13" i="9"/>
  <c r="KM13" i="9"/>
  <c r="KL13" i="9"/>
  <c r="KK13" i="9"/>
  <c r="KJ13" i="9"/>
  <c r="KI13" i="9"/>
  <c r="KH13" i="9"/>
  <c r="KG13" i="9"/>
  <c r="KF13" i="9"/>
  <c r="KE13" i="9"/>
  <c r="KD13" i="9"/>
  <c r="KC13" i="9"/>
  <c r="KB13" i="9"/>
  <c r="KA13" i="9"/>
  <c r="JZ13" i="9"/>
  <c r="JY13" i="9"/>
  <c r="JX13" i="9"/>
  <c r="JW13" i="9"/>
  <c r="JV13" i="9"/>
  <c r="JU13" i="9"/>
  <c r="JT13" i="9"/>
  <c r="JS13" i="9"/>
  <c r="JR13" i="9"/>
  <c r="JQ13" i="9"/>
  <c r="JP13" i="9"/>
  <c r="JO13" i="9"/>
  <c r="JN13" i="9"/>
  <c r="JM13" i="9"/>
  <c r="JL13" i="9"/>
  <c r="JK13" i="9"/>
  <c r="JJ13" i="9"/>
  <c r="JI13" i="9"/>
  <c r="JH13" i="9"/>
  <c r="JG13" i="9"/>
  <c r="JF13" i="9"/>
  <c r="JE13" i="9"/>
  <c r="JD13" i="9"/>
  <c r="JC13" i="9"/>
  <c r="JB13" i="9"/>
  <c r="JA13" i="9"/>
  <c r="IZ13" i="9"/>
  <c r="IY13" i="9"/>
  <c r="IX13" i="9"/>
  <c r="IW13" i="9"/>
  <c r="IV13" i="9"/>
  <c r="IU13" i="9"/>
  <c r="IT13" i="9"/>
  <c r="IS13" i="9"/>
  <c r="IR13" i="9"/>
  <c r="IQ13" i="9"/>
  <c r="IP13" i="9"/>
  <c r="IO13" i="9"/>
  <c r="IN13" i="9"/>
  <c r="IM13" i="9"/>
  <c r="IL13" i="9"/>
  <c r="IK13" i="9"/>
  <c r="IJ13" i="9"/>
  <c r="II13" i="9"/>
  <c r="IH13" i="9"/>
  <c r="IG13" i="9"/>
  <c r="IF13" i="9"/>
  <c r="IE13" i="9"/>
  <c r="ID13" i="9"/>
  <c r="IC13" i="9"/>
  <c r="IB13" i="9"/>
  <c r="IA13" i="9"/>
  <c r="HZ13" i="9"/>
  <c r="HY13" i="9"/>
  <c r="HX13" i="9"/>
  <c r="HW13" i="9"/>
  <c r="HV13" i="9"/>
  <c r="HU13" i="9"/>
  <c r="HT13" i="9"/>
  <c r="HS13" i="9"/>
  <c r="HR13" i="9"/>
  <c r="HQ13" i="9"/>
  <c r="HP13" i="9"/>
  <c r="HO13" i="9"/>
  <c r="HN13" i="9"/>
  <c r="HM13" i="9"/>
  <c r="HL13" i="9"/>
  <c r="HK13" i="9"/>
  <c r="HJ13" i="9"/>
  <c r="HI13" i="9"/>
  <c r="HH13" i="9"/>
  <c r="HG13" i="9"/>
  <c r="HF13" i="9"/>
  <c r="HE13" i="9"/>
  <c r="HD13" i="9"/>
  <c r="HC13" i="9"/>
  <c r="HB13" i="9"/>
  <c r="HA13" i="9"/>
  <c r="GZ13" i="9"/>
  <c r="GY13" i="9"/>
  <c r="GX13" i="9"/>
  <c r="GW13" i="9"/>
  <c r="GV13" i="9"/>
  <c r="GU13" i="9"/>
  <c r="GT13" i="9"/>
  <c r="GS13" i="9"/>
  <c r="GR13" i="9"/>
  <c r="GQ13" i="9"/>
  <c r="GP13" i="9"/>
  <c r="GO13" i="9"/>
  <c r="GN13" i="9"/>
  <c r="GM13" i="9"/>
  <c r="GL13" i="9"/>
  <c r="GK13" i="9"/>
  <c r="GJ13" i="9"/>
  <c r="GI13" i="9"/>
  <c r="GH13" i="9"/>
  <c r="GG13" i="9"/>
  <c r="GF13" i="9"/>
  <c r="GE13" i="9"/>
  <c r="GD13" i="9"/>
  <c r="GC13" i="9"/>
  <c r="GB13" i="9"/>
  <c r="GA13" i="9"/>
  <c r="FZ13" i="9"/>
  <c r="FY13" i="9"/>
  <c r="FX13" i="9"/>
  <c r="FW13" i="9"/>
  <c r="FV13" i="9"/>
  <c r="FU13" i="9"/>
  <c r="FT13" i="9"/>
  <c r="FS13" i="9"/>
  <c r="FR13" i="9"/>
  <c r="FQ13" i="9"/>
  <c r="FP13" i="9"/>
  <c r="FO13" i="9"/>
  <c r="FN13" i="9"/>
  <c r="FM13" i="9"/>
  <c r="FL13" i="9"/>
  <c r="FK13" i="9"/>
  <c r="FJ13" i="9"/>
  <c r="FI13" i="9"/>
  <c r="FH13" i="9"/>
  <c r="FG13" i="9"/>
  <c r="FF13" i="9"/>
  <c r="FE13" i="9"/>
  <c r="FD13" i="9"/>
  <c r="FC13" i="9"/>
  <c r="FB13" i="9"/>
  <c r="FA13" i="9"/>
  <c r="EZ13" i="9"/>
  <c r="EY13" i="9"/>
  <c r="EX13" i="9"/>
  <c r="EW13" i="9"/>
  <c r="EV13" i="9"/>
  <c r="EU13" i="9"/>
  <c r="ET13" i="9"/>
  <c r="ES13" i="9"/>
  <c r="ER13" i="9"/>
  <c r="EQ13" i="9"/>
  <c r="EP13" i="9"/>
  <c r="EO13" i="9"/>
  <c r="EN13" i="9"/>
  <c r="EM13" i="9"/>
  <c r="EL13" i="9"/>
  <c r="EK13" i="9"/>
  <c r="EJ13" i="9"/>
  <c r="EI13" i="9"/>
  <c r="EH13" i="9"/>
  <c r="EG13" i="9"/>
  <c r="EF13" i="9"/>
  <c r="EE13" i="9"/>
  <c r="ED13" i="9"/>
  <c r="EC13" i="9"/>
  <c r="EB13" i="9"/>
  <c r="EA13" i="9"/>
  <c r="DZ13" i="9"/>
  <c r="DY13" i="9"/>
  <c r="DX13" i="9"/>
  <c r="DW13" i="9"/>
  <c r="DV13" i="9"/>
  <c r="DU13" i="9"/>
  <c r="DT13" i="9"/>
  <c r="DS13" i="9"/>
  <c r="DR13" i="9"/>
  <c r="DQ13" i="9"/>
  <c r="DP13" i="9"/>
  <c r="DO13" i="9"/>
  <c r="DN13" i="9"/>
  <c r="DM13" i="9"/>
  <c r="DL13" i="9"/>
  <c r="DK13" i="9"/>
  <c r="DJ13" i="9"/>
  <c r="DI13" i="9"/>
  <c r="DH13" i="9"/>
  <c r="DG13" i="9"/>
  <c r="DF13" i="9"/>
  <c r="DE13" i="9"/>
  <c r="DD13" i="9"/>
  <c r="DC13" i="9"/>
  <c r="DB13" i="9"/>
  <c r="DA13" i="9"/>
  <c r="CZ13" i="9"/>
  <c r="CY13" i="9"/>
  <c r="CX13" i="9"/>
  <c r="CW13" i="9"/>
  <c r="CV13" i="9"/>
  <c r="CU13" i="9"/>
  <c r="CT13" i="9"/>
  <c r="CS13" i="9"/>
  <c r="CR13" i="9"/>
  <c r="CQ13" i="9"/>
  <c r="CP13" i="9"/>
  <c r="CO13" i="9"/>
  <c r="CN13" i="9"/>
  <c r="CM13" i="9"/>
  <c r="CL13" i="9"/>
  <c r="CK13" i="9"/>
  <c r="CJ13" i="9"/>
  <c r="CI13" i="9"/>
  <c r="CH13" i="9"/>
  <c r="CG13" i="9"/>
  <c r="CF13" i="9"/>
  <c r="CE13" i="9"/>
  <c r="CD13" i="9"/>
  <c r="CC13" i="9"/>
  <c r="CB13" i="9"/>
  <c r="CA13" i="9"/>
  <c r="BZ13" i="9"/>
  <c r="BY13" i="9"/>
  <c r="BX13" i="9"/>
  <c r="BW13" i="9"/>
  <c r="BV13" i="9"/>
  <c r="BU13" i="9"/>
  <c r="BT13" i="9"/>
  <c r="BS13" i="9"/>
  <c r="BR13" i="9"/>
  <c r="BQ13" i="9"/>
  <c r="BP13" i="9"/>
  <c r="BO13" i="9"/>
  <c r="BN13" i="9"/>
  <c r="BM13" i="9"/>
  <c r="BL13" i="9"/>
  <c r="BK13" i="9"/>
  <c r="BJ13" i="9"/>
  <c r="BI13" i="9"/>
  <c r="BH13" i="9"/>
  <c r="BG13" i="9"/>
  <c r="BF13" i="9"/>
  <c r="BE13" i="9"/>
  <c r="BD13" i="9"/>
  <c r="BC13" i="9"/>
  <c r="BB13" i="9"/>
  <c r="BA13" i="9"/>
  <c r="AZ13" i="9"/>
  <c r="AY13" i="9"/>
  <c r="AX13" i="9"/>
  <c r="AW13" i="9"/>
  <c r="AV13" i="9"/>
  <c r="AU13" i="9"/>
  <c r="AT13" i="9"/>
  <c r="AS13" i="9"/>
  <c r="AR13" i="9"/>
  <c r="AQ13" i="9"/>
  <c r="AP13" i="9"/>
  <c r="AO13" i="9"/>
  <c r="AN13" i="9"/>
  <c r="AM13" i="9"/>
  <c r="AL13" i="9"/>
  <c r="AK13" i="9"/>
  <c r="AJ13" i="9"/>
  <c r="AI13" i="9"/>
  <c r="AH13" i="9"/>
  <c r="AG13" i="9"/>
  <c r="AF13" i="9"/>
  <c r="AE13" i="9"/>
  <c r="AD13" i="9"/>
  <c r="AC13" i="9"/>
  <c r="AB13" i="9"/>
  <c r="AA13" i="9"/>
  <c r="Z13" i="9"/>
  <c r="Y13" i="9"/>
  <c r="X13" i="9"/>
  <c r="W13" i="9"/>
  <c r="V13" i="9"/>
  <c r="U13" i="9"/>
  <c r="T13" i="9"/>
  <c r="S13" i="9"/>
  <c r="R13" i="9"/>
  <c r="Q13" i="9"/>
  <c r="P13" i="9"/>
  <c r="O13" i="9"/>
  <c r="N13" i="9"/>
  <c r="M13" i="9"/>
  <c r="L13" i="9"/>
  <c r="K13" i="9"/>
  <c r="J13" i="9"/>
  <c r="I13" i="9"/>
  <c r="H13" i="9"/>
  <c r="G13" i="9"/>
  <c r="F13" i="9"/>
  <c r="E13" i="9"/>
  <c r="D13" i="9"/>
  <c r="C13" i="9"/>
  <c r="B13" i="9"/>
  <c r="UB12" i="9"/>
  <c r="UA12" i="9"/>
  <c r="TZ12" i="9"/>
  <c r="TY12" i="9"/>
  <c r="TX12" i="9"/>
  <c r="TW12" i="9"/>
  <c r="TV12" i="9"/>
  <c r="TU12" i="9"/>
  <c r="TT12" i="9"/>
  <c r="TS12" i="9"/>
  <c r="TR12" i="9"/>
  <c r="TQ12" i="9"/>
  <c r="TP12" i="9"/>
  <c r="TO12" i="9"/>
  <c r="TN12" i="9"/>
  <c r="TM12" i="9"/>
  <c r="TL12" i="9"/>
  <c r="TK12" i="9"/>
  <c r="TJ12" i="9"/>
  <c r="TI12" i="9"/>
  <c r="TH12" i="9"/>
  <c r="TG12" i="9"/>
  <c r="TF12" i="9"/>
  <c r="TE12" i="9"/>
  <c r="TD12" i="9"/>
  <c r="TC12" i="9"/>
  <c r="TB12" i="9"/>
  <c r="TA12" i="9"/>
  <c r="SZ12" i="9"/>
  <c r="SY12" i="9"/>
  <c r="SX12" i="9"/>
  <c r="SW12" i="9"/>
  <c r="SV12" i="9"/>
  <c r="SU12" i="9"/>
  <c r="ST12" i="9"/>
  <c r="SS12" i="9"/>
  <c r="SR12" i="9"/>
  <c r="SQ12" i="9"/>
  <c r="SP12" i="9"/>
  <c r="SO12" i="9"/>
  <c r="SN12" i="9"/>
  <c r="SM12" i="9"/>
  <c r="SL12" i="9"/>
  <c r="SK12" i="9"/>
  <c r="SJ12" i="9"/>
  <c r="SI12" i="9"/>
  <c r="SH12" i="9"/>
  <c r="SG12" i="9"/>
  <c r="SF12" i="9"/>
  <c r="SE12" i="9"/>
  <c r="SD12" i="9"/>
  <c r="SC12" i="9"/>
  <c r="SB12" i="9"/>
  <c r="SA12" i="9"/>
  <c r="RZ12" i="9"/>
  <c r="RY12" i="9"/>
  <c r="RX12" i="9"/>
  <c r="RW12" i="9"/>
  <c r="RV12" i="9"/>
  <c r="RU12" i="9"/>
  <c r="RT12" i="9"/>
  <c r="RS12" i="9"/>
  <c r="RR12" i="9"/>
  <c r="RQ12" i="9"/>
  <c r="RP12" i="9"/>
  <c r="RO12" i="9"/>
  <c r="RN12" i="9"/>
  <c r="RM12" i="9"/>
  <c r="RL12" i="9"/>
  <c r="RK12" i="9"/>
  <c r="RJ12" i="9"/>
  <c r="RI12" i="9"/>
  <c r="RH12" i="9"/>
  <c r="RG12" i="9"/>
  <c r="RF12" i="9"/>
  <c r="RE12" i="9"/>
  <c r="RD12" i="9"/>
  <c r="RC12" i="9"/>
  <c r="RB12" i="9"/>
  <c r="RA12" i="9"/>
  <c r="QZ12" i="9"/>
  <c r="QY12" i="9"/>
  <c r="QX12" i="9"/>
  <c r="QW12" i="9"/>
  <c r="QV12" i="9"/>
  <c r="QU12" i="9"/>
  <c r="QT12" i="9"/>
  <c r="QS12" i="9"/>
  <c r="QR12" i="9"/>
  <c r="QQ12" i="9"/>
  <c r="QP12" i="9"/>
  <c r="QO12" i="9"/>
  <c r="QN12" i="9"/>
  <c r="QM12" i="9"/>
  <c r="QL12" i="9"/>
  <c r="QK12" i="9"/>
  <c r="QJ12" i="9"/>
  <c r="QI12" i="9"/>
  <c r="QH12" i="9"/>
  <c r="QG12" i="9"/>
  <c r="QF12" i="9"/>
  <c r="QE12" i="9"/>
  <c r="QD12" i="9"/>
  <c r="QC12" i="9"/>
  <c r="QB12" i="9"/>
  <c r="QA12" i="9"/>
  <c r="PZ12" i="9"/>
  <c r="PY12" i="9"/>
  <c r="PX12" i="9"/>
  <c r="PW12" i="9"/>
  <c r="PV12" i="9"/>
  <c r="PU12" i="9"/>
  <c r="PT12" i="9"/>
  <c r="PS12" i="9"/>
  <c r="PR12" i="9"/>
  <c r="PQ12" i="9"/>
  <c r="PP12" i="9"/>
  <c r="PO12" i="9"/>
  <c r="PN12" i="9"/>
  <c r="PM12" i="9"/>
  <c r="PL12" i="9"/>
  <c r="PK12" i="9"/>
  <c r="PJ12" i="9"/>
  <c r="PI12" i="9"/>
  <c r="PH12" i="9"/>
  <c r="PG12" i="9"/>
  <c r="PF12" i="9"/>
  <c r="PE12" i="9"/>
  <c r="PD12" i="9"/>
  <c r="PC12" i="9"/>
  <c r="PB12" i="9"/>
  <c r="PA12" i="9"/>
  <c r="OZ12" i="9"/>
  <c r="OY12" i="9"/>
  <c r="OX12" i="9"/>
  <c r="OW12" i="9"/>
  <c r="OV12" i="9"/>
  <c r="OU12" i="9"/>
  <c r="OT12" i="9"/>
  <c r="OS12" i="9"/>
  <c r="OR12" i="9"/>
  <c r="OQ12" i="9"/>
  <c r="OP12" i="9"/>
  <c r="OO12" i="9"/>
  <c r="ON12" i="9"/>
  <c r="OM12" i="9"/>
  <c r="OL12" i="9"/>
  <c r="OK12" i="9"/>
  <c r="OJ12" i="9"/>
  <c r="OI12" i="9"/>
  <c r="OH12" i="9"/>
  <c r="OG12" i="9"/>
  <c r="OF12" i="9"/>
  <c r="OE12" i="9"/>
  <c r="OD12" i="9"/>
  <c r="OC12" i="9"/>
  <c r="OB12" i="9"/>
  <c r="OA12" i="9"/>
  <c r="NZ12" i="9"/>
  <c r="NY12" i="9"/>
  <c r="NX12" i="9"/>
  <c r="NW12" i="9"/>
  <c r="NV12" i="9"/>
  <c r="NU12" i="9"/>
  <c r="NT12" i="9"/>
  <c r="NS12" i="9"/>
  <c r="NR12" i="9"/>
  <c r="NQ12" i="9"/>
  <c r="NP12" i="9"/>
  <c r="NO12" i="9"/>
  <c r="NN12" i="9"/>
  <c r="NM12" i="9"/>
  <c r="NL12" i="9"/>
  <c r="NK12" i="9"/>
  <c r="NJ12" i="9"/>
  <c r="NI12" i="9"/>
  <c r="NH12" i="9"/>
  <c r="NG12" i="9"/>
  <c r="NF12" i="9"/>
  <c r="NE12" i="9"/>
  <c r="ND12" i="9"/>
  <c r="NC12" i="9"/>
  <c r="NB12" i="9"/>
  <c r="NA12" i="9"/>
  <c r="MZ12" i="9"/>
  <c r="MY12" i="9"/>
  <c r="MX12" i="9"/>
  <c r="MW12" i="9"/>
  <c r="MV12" i="9"/>
  <c r="MU12" i="9"/>
  <c r="MT12" i="9"/>
  <c r="MS12" i="9"/>
  <c r="MR12" i="9"/>
  <c r="MQ12" i="9"/>
  <c r="MP12" i="9"/>
  <c r="MO12" i="9"/>
  <c r="MN12" i="9"/>
  <c r="MM12" i="9"/>
  <c r="ML12" i="9"/>
  <c r="MK12" i="9"/>
  <c r="MJ12" i="9"/>
  <c r="MI12" i="9"/>
  <c r="MH12" i="9"/>
  <c r="MG12" i="9"/>
  <c r="MF12" i="9"/>
  <c r="ME12" i="9"/>
  <c r="MD12" i="9"/>
  <c r="MC12" i="9"/>
  <c r="MB12" i="9"/>
  <c r="MA12" i="9"/>
  <c r="LZ12" i="9"/>
  <c r="LY12" i="9"/>
  <c r="LX12" i="9"/>
  <c r="LW12" i="9"/>
  <c r="LV12" i="9"/>
  <c r="LU12" i="9"/>
  <c r="LT12" i="9"/>
  <c r="LS12" i="9"/>
  <c r="LR12" i="9"/>
  <c r="LQ12" i="9"/>
  <c r="LP12" i="9"/>
  <c r="LO12" i="9"/>
  <c r="LN12" i="9"/>
  <c r="LM12" i="9"/>
  <c r="LL12" i="9"/>
  <c r="LK12" i="9"/>
  <c r="LJ12" i="9"/>
  <c r="LI12" i="9"/>
  <c r="LH12" i="9"/>
  <c r="LG12" i="9"/>
  <c r="LF12" i="9"/>
  <c r="LE12" i="9"/>
  <c r="LD12" i="9"/>
  <c r="LC12" i="9"/>
  <c r="LB12" i="9"/>
  <c r="LA12" i="9"/>
  <c r="KZ12" i="9"/>
  <c r="KY12" i="9"/>
  <c r="KX12" i="9"/>
  <c r="KW12" i="9"/>
  <c r="KV12" i="9"/>
  <c r="KU12" i="9"/>
  <c r="KT12" i="9"/>
  <c r="KS12" i="9"/>
  <c r="KR12" i="9"/>
  <c r="KQ12" i="9"/>
  <c r="KP12" i="9"/>
  <c r="KO12" i="9"/>
  <c r="KN12" i="9"/>
  <c r="KM12" i="9"/>
  <c r="KL12" i="9"/>
  <c r="KK12" i="9"/>
  <c r="KJ12" i="9"/>
  <c r="KI12" i="9"/>
  <c r="KH12" i="9"/>
  <c r="KG12" i="9"/>
  <c r="KF12" i="9"/>
  <c r="KE12" i="9"/>
  <c r="KD12" i="9"/>
  <c r="KC12" i="9"/>
  <c r="KB12" i="9"/>
  <c r="KA12" i="9"/>
  <c r="JZ12" i="9"/>
  <c r="JY12" i="9"/>
  <c r="JX12" i="9"/>
  <c r="JW12" i="9"/>
  <c r="JV12" i="9"/>
  <c r="JU12" i="9"/>
  <c r="JT12" i="9"/>
  <c r="JS12" i="9"/>
  <c r="JR12" i="9"/>
  <c r="JQ12" i="9"/>
  <c r="JP12" i="9"/>
  <c r="JO12" i="9"/>
  <c r="JN12" i="9"/>
  <c r="JM12" i="9"/>
  <c r="JL12" i="9"/>
  <c r="JK12" i="9"/>
  <c r="JJ12" i="9"/>
  <c r="JI12" i="9"/>
  <c r="JH12" i="9"/>
  <c r="JG12" i="9"/>
  <c r="JF12" i="9"/>
  <c r="JE12" i="9"/>
  <c r="JD12" i="9"/>
  <c r="JC12" i="9"/>
  <c r="JB12" i="9"/>
  <c r="JA12" i="9"/>
  <c r="IZ12" i="9"/>
  <c r="IY12" i="9"/>
  <c r="IX12" i="9"/>
  <c r="IW12" i="9"/>
  <c r="IV12" i="9"/>
  <c r="IU12" i="9"/>
  <c r="IT12" i="9"/>
  <c r="IS12" i="9"/>
  <c r="IR12" i="9"/>
  <c r="IQ12" i="9"/>
  <c r="IP12" i="9"/>
  <c r="IO12" i="9"/>
  <c r="IN12" i="9"/>
  <c r="IM12" i="9"/>
  <c r="IL12" i="9"/>
  <c r="IK12" i="9"/>
  <c r="IJ12" i="9"/>
  <c r="II12" i="9"/>
  <c r="IH12" i="9"/>
  <c r="IG12" i="9"/>
  <c r="IF12" i="9"/>
  <c r="IE12" i="9"/>
  <c r="ID12" i="9"/>
  <c r="IC12" i="9"/>
  <c r="IB12" i="9"/>
  <c r="IA12" i="9"/>
  <c r="HZ12" i="9"/>
  <c r="HY12" i="9"/>
  <c r="HX12" i="9"/>
  <c r="HW12" i="9"/>
  <c r="HV12" i="9"/>
  <c r="HU12" i="9"/>
  <c r="HT12" i="9"/>
  <c r="HS12" i="9"/>
  <c r="HR12" i="9"/>
  <c r="HQ12" i="9"/>
  <c r="HP12" i="9"/>
  <c r="HO12" i="9"/>
  <c r="HN12" i="9"/>
  <c r="HM12" i="9"/>
  <c r="HL12" i="9"/>
  <c r="HK12" i="9"/>
  <c r="HJ12" i="9"/>
  <c r="HI12" i="9"/>
  <c r="HH12" i="9"/>
  <c r="HG12" i="9"/>
  <c r="HF12" i="9"/>
  <c r="HE12" i="9"/>
  <c r="HD12" i="9"/>
  <c r="HC12" i="9"/>
  <c r="HB12" i="9"/>
  <c r="HA12" i="9"/>
  <c r="GZ12" i="9"/>
  <c r="GY12" i="9"/>
  <c r="GX12" i="9"/>
  <c r="GW12" i="9"/>
  <c r="GV12" i="9"/>
  <c r="GU12" i="9"/>
  <c r="GT12" i="9"/>
  <c r="GS12" i="9"/>
  <c r="GR12" i="9"/>
  <c r="GQ12" i="9"/>
  <c r="GP12" i="9"/>
  <c r="GO12" i="9"/>
  <c r="GN12" i="9"/>
  <c r="GM12" i="9"/>
  <c r="GL12" i="9"/>
  <c r="GK12" i="9"/>
  <c r="GJ12" i="9"/>
  <c r="GI12" i="9"/>
  <c r="GH12" i="9"/>
  <c r="GG12" i="9"/>
  <c r="GF12" i="9"/>
  <c r="GE12" i="9"/>
  <c r="GD12" i="9"/>
  <c r="GC12" i="9"/>
  <c r="GB12" i="9"/>
  <c r="GA12" i="9"/>
  <c r="FZ12" i="9"/>
  <c r="FY12" i="9"/>
  <c r="FX12" i="9"/>
  <c r="FW12" i="9"/>
  <c r="FV12" i="9"/>
  <c r="FU12" i="9"/>
  <c r="FT12" i="9"/>
  <c r="FS12" i="9"/>
  <c r="FR12" i="9"/>
  <c r="FQ12" i="9"/>
  <c r="FP12" i="9"/>
  <c r="FO12" i="9"/>
  <c r="FN12" i="9"/>
  <c r="FM12" i="9"/>
  <c r="FL12" i="9"/>
  <c r="FK12" i="9"/>
  <c r="FJ12" i="9"/>
  <c r="FI12" i="9"/>
  <c r="FH12" i="9"/>
  <c r="FG12" i="9"/>
  <c r="FF12" i="9"/>
  <c r="FE12" i="9"/>
  <c r="FD12" i="9"/>
  <c r="FC12" i="9"/>
  <c r="FB12" i="9"/>
  <c r="FA12" i="9"/>
  <c r="EZ12" i="9"/>
  <c r="EY12" i="9"/>
  <c r="EX12" i="9"/>
  <c r="EW12" i="9"/>
  <c r="EV12" i="9"/>
  <c r="EU12" i="9"/>
  <c r="ET12" i="9"/>
  <c r="ES12" i="9"/>
  <c r="ER12" i="9"/>
  <c r="EQ12" i="9"/>
  <c r="EP12" i="9"/>
  <c r="EO12" i="9"/>
  <c r="EN12" i="9"/>
  <c r="EM12" i="9"/>
  <c r="EL12" i="9"/>
  <c r="EK12" i="9"/>
  <c r="EJ12" i="9"/>
  <c r="EI12" i="9"/>
  <c r="EH12" i="9"/>
  <c r="EG12" i="9"/>
  <c r="EF12" i="9"/>
  <c r="EE12" i="9"/>
  <c r="ED12" i="9"/>
  <c r="EC12" i="9"/>
  <c r="EB12" i="9"/>
  <c r="EA12" i="9"/>
  <c r="DZ12" i="9"/>
  <c r="DY12" i="9"/>
  <c r="DX12" i="9"/>
  <c r="DW12" i="9"/>
  <c r="DV12" i="9"/>
  <c r="DU12" i="9"/>
  <c r="DT12" i="9"/>
  <c r="DS12" i="9"/>
  <c r="DR12" i="9"/>
  <c r="DQ12" i="9"/>
  <c r="DP12" i="9"/>
  <c r="DO12" i="9"/>
  <c r="DN12" i="9"/>
  <c r="DM12" i="9"/>
  <c r="DL12" i="9"/>
  <c r="DK12" i="9"/>
  <c r="DJ12" i="9"/>
  <c r="DI12" i="9"/>
  <c r="DH12" i="9"/>
  <c r="DG12" i="9"/>
  <c r="DF12" i="9"/>
  <c r="DE12" i="9"/>
  <c r="DD12" i="9"/>
  <c r="DC12" i="9"/>
  <c r="DB12" i="9"/>
  <c r="DA12" i="9"/>
  <c r="CZ12" i="9"/>
  <c r="CY12" i="9"/>
  <c r="CX12" i="9"/>
  <c r="CW12" i="9"/>
  <c r="CV12" i="9"/>
  <c r="CU12" i="9"/>
  <c r="CT12" i="9"/>
  <c r="CS12" i="9"/>
  <c r="CR12" i="9"/>
  <c r="CQ12" i="9"/>
  <c r="CP12" i="9"/>
  <c r="CO12" i="9"/>
  <c r="CN12" i="9"/>
  <c r="CM12" i="9"/>
  <c r="CL12" i="9"/>
  <c r="CK12" i="9"/>
  <c r="CJ12" i="9"/>
  <c r="CI12" i="9"/>
  <c r="CH12" i="9"/>
  <c r="CG12" i="9"/>
  <c r="CF12" i="9"/>
  <c r="CE12" i="9"/>
  <c r="CD12" i="9"/>
  <c r="CC12" i="9"/>
  <c r="CB12" i="9"/>
  <c r="CA12" i="9"/>
  <c r="BZ12" i="9"/>
  <c r="BY12" i="9"/>
  <c r="BX12" i="9"/>
  <c r="BW12" i="9"/>
  <c r="BV12" i="9"/>
  <c r="BU12" i="9"/>
  <c r="BT12" i="9"/>
  <c r="BS12" i="9"/>
  <c r="BR12" i="9"/>
  <c r="BQ12" i="9"/>
  <c r="BP12" i="9"/>
  <c r="BO12" i="9"/>
  <c r="BN12" i="9"/>
  <c r="BM12" i="9"/>
  <c r="BL12" i="9"/>
  <c r="BK12" i="9"/>
  <c r="BJ12" i="9"/>
  <c r="BI12" i="9"/>
  <c r="BH12" i="9"/>
  <c r="BG12" i="9"/>
  <c r="BF12" i="9"/>
  <c r="BE12" i="9"/>
  <c r="BD12" i="9"/>
  <c r="BC12" i="9"/>
  <c r="BB12" i="9"/>
  <c r="BA12" i="9"/>
  <c r="AZ12" i="9"/>
  <c r="AY12" i="9"/>
  <c r="AX12" i="9"/>
  <c r="AW12" i="9"/>
  <c r="AV12" i="9"/>
  <c r="AU12" i="9"/>
  <c r="AT12" i="9"/>
  <c r="AS12" i="9"/>
  <c r="AR12" i="9"/>
  <c r="AQ12" i="9"/>
  <c r="AP12" i="9"/>
  <c r="AO12" i="9"/>
  <c r="AN12" i="9"/>
  <c r="AM12" i="9"/>
  <c r="AL12" i="9"/>
  <c r="AK12" i="9"/>
  <c r="AJ12" i="9"/>
  <c r="AI12" i="9"/>
  <c r="AH12" i="9"/>
  <c r="AG12" i="9"/>
  <c r="AF12" i="9"/>
  <c r="AE12" i="9"/>
  <c r="AD12" i="9"/>
  <c r="AC12" i="9"/>
  <c r="AB12" i="9"/>
  <c r="AA12" i="9"/>
  <c r="Z12" i="9"/>
  <c r="Y12" i="9"/>
  <c r="X12" i="9"/>
  <c r="W12" i="9"/>
  <c r="V12" i="9"/>
  <c r="U12" i="9"/>
  <c r="T12" i="9"/>
  <c r="S12" i="9"/>
  <c r="R12" i="9"/>
  <c r="Q12" i="9"/>
  <c r="P12" i="9"/>
  <c r="O12" i="9"/>
  <c r="N12" i="9"/>
  <c r="M12" i="9"/>
  <c r="L12" i="9"/>
  <c r="K12" i="9"/>
  <c r="J12" i="9"/>
  <c r="I12" i="9"/>
  <c r="H12" i="9"/>
  <c r="G12" i="9"/>
  <c r="F12" i="9"/>
  <c r="E12" i="9"/>
  <c r="D12" i="9"/>
  <c r="C12" i="9"/>
  <c r="B12" i="9"/>
  <c r="UB11" i="9"/>
  <c r="UA11" i="9"/>
  <c r="TZ11" i="9"/>
  <c r="TY11" i="9"/>
  <c r="TX11" i="9"/>
  <c r="TW11" i="9"/>
  <c r="TV11" i="9"/>
  <c r="TU11" i="9"/>
  <c r="TT11" i="9"/>
  <c r="TS11" i="9"/>
  <c r="TR11" i="9"/>
  <c r="TQ11" i="9"/>
  <c r="TP11" i="9"/>
  <c r="TO11" i="9"/>
  <c r="TN11" i="9"/>
  <c r="TM11" i="9"/>
  <c r="TL11" i="9"/>
  <c r="TK11" i="9"/>
  <c r="TJ11" i="9"/>
  <c r="TI11" i="9"/>
  <c r="TH11" i="9"/>
  <c r="TG11" i="9"/>
  <c r="TF11" i="9"/>
  <c r="TE11" i="9"/>
  <c r="TD11" i="9"/>
  <c r="TC11" i="9"/>
  <c r="TB11" i="9"/>
  <c r="TA11" i="9"/>
  <c r="SZ11" i="9"/>
  <c r="SY11" i="9"/>
  <c r="SX11" i="9"/>
  <c r="SW11" i="9"/>
  <c r="SV11" i="9"/>
  <c r="SU11" i="9"/>
  <c r="ST11" i="9"/>
  <c r="SS11" i="9"/>
  <c r="SR11" i="9"/>
  <c r="SQ11" i="9"/>
  <c r="SP11" i="9"/>
  <c r="SO11" i="9"/>
  <c r="SN11" i="9"/>
  <c r="SM11" i="9"/>
  <c r="SL11" i="9"/>
  <c r="SK11" i="9"/>
  <c r="SJ11" i="9"/>
  <c r="SI11" i="9"/>
  <c r="SH11" i="9"/>
  <c r="SG11" i="9"/>
  <c r="SF11" i="9"/>
  <c r="SE11" i="9"/>
  <c r="SD11" i="9"/>
  <c r="SC11" i="9"/>
  <c r="SB11" i="9"/>
  <c r="SA11" i="9"/>
  <c r="RZ11" i="9"/>
  <c r="RY11" i="9"/>
  <c r="RX11" i="9"/>
  <c r="RW11" i="9"/>
  <c r="RV11" i="9"/>
  <c r="RU11" i="9"/>
  <c r="RT11" i="9"/>
  <c r="RS11" i="9"/>
  <c r="RR11" i="9"/>
  <c r="RQ11" i="9"/>
  <c r="RP11" i="9"/>
  <c r="RO11" i="9"/>
  <c r="RN11" i="9"/>
  <c r="RM11" i="9"/>
  <c r="RL11" i="9"/>
  <c r="RK11" i="9"/>
  <c r="RJ11" i="9"/>
  <c r="RI11" i="9"/>
  <c r="RH11" i="9"/>
  <c r="RG11" i="9"/>
  <c r="RF11" i="9"/>
  <c r="RE11" i="9"/>
  <c r="RD11" i="9"/>
  <c r="RC11" i="9"/>
  <c r="RB11" i="9"/>
  <c r="RA11" i="9"/>
  <c r="QZ11" i="9"/>
  <c r="QY11" i="9"/>
  <c r="QX11" i="9"/>
  <c r="QW11" i="9"/>
  <c r="QV11" i="9"/>
  <c r="QU11" i="9"/>
  <c r="QT11" i="9"/>
  <c r="QS11" i="9"/>
  <c r="QR11" i="9"/>
  <c r="QQ11" i="9"/>
  <c r="QP11" i="9"/>
  <c r="QO11" i="9"/>
  <c r="QN11" i="9"/>
  <c r="QM11" i="9"/>
  <c r="QL11" i="9"/>
  <c r="QK11" i="9"/>
  <c r="QJ11" i="9"/>
  <c r="QI11" i="9"/>
  <c r="QH11" i="9"/>
  <c r="QG11" i="9"/>
  <c r="QF11" i="9"/>
  <c r="QE11" i="9"/>
  <c r="QD11" i="9"/>
  <c r="QC11" i="9"/>
  <c r="QB11" i="9"/>
  <c r="QA11" i="9"/>
  <c r="PZ11" i="9"/>
  <c r="PY11" i="9"/>
  <c r="PX11" i="9"/>
  <c r="PW11" i="9"/>
  <c r="PV11" i="9"/>
  <c r="PU11" i="9"/>
  <c r="PT11" i="9"/>
  <c r="PS11" i="9"/>
  <c r="PR11" i="9"/>
  <c r="PQ11" i="9"/>
  <c r="PP11" i="9"/>
  <c r="PO11" i="9"/>
  <c r="PN11" i="9"/>
  <c r="PM11" i="9"/>
  <c r="PL11" i="9"/>
  <c r="PK11" i="9"/>
  <c r="PJ11" i="9"/>
  <c r="PI11" i="9"/>
  <c r="PH11" i="9"/>
  <c r="PG11" i="9"/>
  <c r="PF11" i="9"/>
  <c r="PE11" i="9"/>
  <c r="PD11" i="9"/>
  <c r="PC11" i="9"/>
  <c r="PB11" i="9"/>
  <c r="PA11" i="9"/>
  <c r="OZ11" i="9"/>
  <c r="OY11" i="9"/>
  <c r="OX11" i="9"/>
  <c r="OW11" i="9"/>
  <c r="OV11" i="9"/>
  <c r="OU11" i="9"/>
  <c r="OT11" i="9"/>
  <c r="OS11" i="9"/>
  <c r="OR11" i="9"/>
  <c r="OQ11" i="9"/>
  <c r="OP11" i="9"/>
  <c r="OO11" i="9"/>
  <c r="ON11" i="9"/>
  <c r="OM11" i="9"/>
  <c r="OL11" i="9"/>
  <c r="OK11" i="9"/>
  <c r="OJ11" i="9"/>
  <c r="OI11" i="9"/>
  <c r="OH11" i="9"/>
  <c r="OG11" i="9"/>
  <c r="OF11" i="9"/>
  <c r="OE11" i="9"/>
  <c r="OD11" i="9"/>
  <c r="OC11" i="9"/>
  <c r="OB11" i="9"/>
  <c r="OA11" i="9"/>
  <c r="NZ11" i="9"/>
  <c r="NY11" i="9"/>
  <c r="NX11" i="9"/>
  <c r="NW11" i="9"/>
  <c r="NV11" i="9"/>
  <c r="NU11" i="9"/>
  <c r="NT11" i="9"/>
  <c r="NS11" i="9"/>
  <c r="NR11" i="9"/>
  <c r="NQ11" i="9"/>
  <c r="NP11" i="9"/>
  <c r="NO11" i="9"/>
  <c r="NN11" i="9"/>
  <c r="NM11" i="9"/>
  <c r="NL11" i="9"/>
  <c r="NK11" i="9"/>
  <c r="NJ11" i="9"/>
  <c r="NI11" i="9"/>
  <c r="NH11" i="9"/>
  <c r="NG11" i="9"/>
  <c r="NF11" i="9"/>
  <c r="NE11" i="9"/>
  <c r="ND11" i="9"/>
  <c r="NC11" i="9"/>
  <c r="NB11" i="9"/>
  <c r="NA11" i="9"/>
  <c r="MZ11" i="9"/>
  <c r="MY11" i="9"/>
  <c r="MX11" i="9"/>
  <c r="MW11" i="9"/>
  <c r="MV11" i="9"/>
  <c r="MU11" i="9"/>
  <c r="MT11" i="9"/>
  <c r="MS11" i="9"/>
  <c r="MR11" i="9"/>
  <c r="MQ11" i="9"/>
  <c r="MP11" i="9"/>
  <c r="MO11" i="9"/>
  <c r="MN11" i="9"/>
  <c r="MM11" i="9"/>
  <c r="ML11" i="9"/>
  <c r="MK11" i="9"/>
  <c r="MJ11" i="9"/>
  <c r="MI11" i="9"/>
  <c r="MH11" i="9"/>
  <c r="MG11" i="9"/>
  <c r="MF11" i="9"/>
  <c r="ME11" i="9"/>
  <c r="MD11" i="9"/>
  <c r="MC11" i="9"/>
  <c r="MB11" i="9"/>
  <c r="MA11" i="9"/>
  <c r="LZ11" i="9"/>
  <c r="LY11" i="9"/>
  <c r="LX11" i="9"/>
  <c r="LW11" i="9"/>
  <c r="LV11" i="9"/>
  <c r="LU11" i="9"/>
  <c r="LT11" i="9"/>
  <c r="LS11" i="9"/>
  <c r="LR11" i="9"/>
  <c r="LQ11" i="9"/>
  <c r="LP11" i="9"/>
  <c r="LO11" i="9"/>
  <c r="LN11" i="9"/>
  <c r="LM11" i="9"/>
  <c r="LL11" i="9"/>
  <c r="LK11" i="9"/>
  <c r="LJ11" i="9"/>
  <c r="LI11" i="9"/>
  <c r="LH11" i="9"/>
  <c r="LG11" i="9"/>
  <c r="LF11" i="9"/>
  <c r="LE11" i="9"/>
  <c r="LD11" i="9"/>
  <c r="LC11" i="9"/>
  <c r="LB11" i="9"/>
  <c r="LA11" i="9"/>
  <c r="KZ11" i="9"/>
  <c r="KY11" i="9"/>
  <c r="KX11" i="9"/>
  <c r="KW11" i="9"/>
  <c r="KV11" i="9"/>
  <c r="KU11" i="9"/>
  <c r="KT11" i="9"/>
  <c r="KS11" i="9"/>
  <c r="KR11" i="9"/>
  <c r="KQ11" i="9"/>
  <c r="KP11" i="9"/>
  <c r="KO11" i="9"/>
  <c r="KN11" i="9"/>
  <c r="KM11" i="9"/>
  <c r="KL11" i="9"/>
  <c r="KK11" i="9"/>
  <c r="KJ11" i="9"/>
  <c r="KI11" i="9"/>
  <c r="KH11" i="9"/>
  <c r="KG11" i="9"/>
  <c r="KF11" i="9"/>
  <c r="KE11" i="9"/>
  <c r="KD11" i="9"/>
  <c r="KC11" i="9"/>
  <c r="KB11" i="9"/>
  <c r="KA11" i="9"/>
  <c r="JZ11" i="9"/>
  <c r="JY11" i="9"/>
  <c r="JX11" i="9"/>
  <c r="JW11" i="9"/>
  <c r="JV11" i="9"/>
  <c r="JU11" i="9"/>
  <c r="JT11" i="9"/>
  <c r="JS11" i="9"/>
  <c r="JR11" i="9"/>
  <c r="JQ11" i="9"/>
  <c r="JP11" i="9"/>
  <c r="JO11" i="9"/>
  <c r="JN11" i="9"/>
  <c r="JM11" i="9"/>
  <c r="JL11" i="9"/>
  <c r="JK11" i="9"/>
  <c r="JJ11" i="9"/>
  <c r="JI11" i="9"/>
  <c r="JH11" i="9"/>
  <c r="JG11" i="9"/>
  <c r="JF11" i="9"/>
  <c r="JE11" i="9"/>
  <c r="JD11" i="9"/>
  <c r="JC11" i="9"/>
  <c r="JB11" i="9"/>
  <c r="JA11" i="9"/>
  <c r="IZ11" i="9"/>
  <c r="IY11" i="9"/>
  <c r="IX11" i="9"/>
  <c r="IW11" i="9"/>
  <c r="IV11" i="9"/>
  <c r="IU11" i="9"/>
  <c r="IT11" i="9"/>
  <c r="IS11" i="9"/>
  <c r="IR11" i="9"/>
  <c r="IQ11" i="9"/>
  <c r="IP11" i="9"/>
  <c r="IO11" i="9"/>
  <c r="IN11" i="9"/>
  <c r="IM11" i="9"/>
  <c r="IL11" i="9"/>
  <c r="IK11" i="9"/>
  <c r="IJ11" i="9"/>
  <c r="II11" i="9"/>
  <c r="IH11" i="9"/>
  <c r="IG11" i="9"/>
  <c r="IF11" i="9"/>
  <c r="IE11" i="9"/>
  <c r="ID11" i="9"/>
  <c r="IC11" i="9"/>
  <c r="IB11" i="9"/>
  <c r="IA11" i="9"/>
  <c r="HZ11" i="9"/>
  <c r="HY11" i="9"/>
  <c r="HX11" i="9"/>
  <c r="HW11" i="9"/>
  <c r="HV11" i="9"/>
  <c r="HU11" i="9"/>
  <c r="HT11" i="9"/>
  <c r="HS11" i="9"/>
  <c r="HR11" i="9"/>
  <c r="HQ11" i="9"/>
  <c r="HP11" i="9"/>
  <c r="HO11" i="9"/>
  <c r="HN11" i="9"/>
  <c r="HM11" i="9"/>
  <c r="HL11" i="9"/>
  <c r="HK11" i="9"/>
  <c r="HJ11" i="9"/>
  <c r="HI11" i="9"/>
  <c r="HH11" i="9"/>
  <c r="HG11" i="9"/>
  <c r="HF11" i="9"/>
  <c r="HE11" i="9"/>
  <c r="HD11" i="9"/>
  <c r="HC11" i="9"/>
  <c r="HB11" i="9"/>
  <c r="HA11" i="9"/>
  <c r="GZ11" i="9"/>
  <c r="GY11" i="9"/>
  <c r="GX11" i="9"/>
  <c r="GW11" i="9"/>
  <c r="GV11" i="9"/>
  <c r="GU11" i="9"/>
  <c r="GT11" i="9"/>
  <c r="GS11" i="9"/>
  <c r="GR11" i="9"/>
  <c r="GQ11" i="9"/>
  <c r="GP11" i="9"/>
  <c r="GO11" i="9"/>
  <c r="GN11" i="9"/>
  <c r="GM11" i="9"/>
  <c r="GL11" i="9"/>
  <c r="GK11" i="9"/>
  <c r="GJ11" i="9"/>
  <c r="GI11" i="9"/>
  <c r="GH11" i="9"/>
  <c r="GG11" i="9"/>
  <c r="GF11" i="9"/>
  <c r="GE11" i="9"/>
  <c r="GD11" i="9"/>
  <c r="GC11" i="9"/>
  <c r="GB11" i="9"/>
  <c r="GA11" i="9"/>
  <c r="FZ11" i="9"/>
  <c r="FY11" i="9"/>
  <c r="FX11" i="9"/>
  <c r="FW11" i="9"/>
  <c r="FV11" i="9"/>
  <c r="FU11" i="9"/>
  <c r="FT11" i="9"/>
  <c r="FS11" i="9"/>
  <c r="FR11" i="9"/>
  <c r="FQ11" i="9"/>
  <c r="FP11" i="9"/>
  <c r="FO11" i="9"/>
  <c r="FN11" i="9"/>
  <c r="FM11" i="9"/>
  <c r="FL11" i="9"/>
  <c r="FK11" i="9"/>
  <c r="FJ11" i="9"/>
  <c r="FI11" i="9"/>
  <c r="FH11" i="9"/>
  <c r="FG11" i="9"/>
  <c r="FF11" i="9"/>
  <c r="FE11" i="9"/>
  <c r="FD11" i="9"/>
  <c r="FC11" i="9"/>
  <c r="FB11" i="9"/>
  <c r="FA11" i="9"/>
  <c r="EZ11" i="9"/>
  <c r="EY11" i="9"/>
  <c r="EX11" i="9"/>
  <c r="EW11" i="9"/>
  <c r="EV11" i="9"/>
  <c r="EU11" i="9"/>
  <c r="ET11" i="9"/>
  <c r="ES11" i="9"/>
  <c r="ER11" i="9"/>
  <c r="EQ11" i="9"/>
  <c r="EP11" i="9"/>
  <c r="EO11" i="9"/>
  <c r="EN11" i="9"/>
  <c r="EM11" i="9"/>
  <c r="EL11" i="9"/>
  <c r="EK11" i="9"/>
  <c r="EJ11" i="9"/>
  <c r="EI11" i="9"/>
  <c r="EH11" i="9"/>
  <c r="EG11" i="9"/>
  <c r="EF11" i="9"/>
  <c r="EE11" i="9"/>
  <c r="ED11" i="9"/>
  <c r="EC11" i="9"/>
  <c r="EB11" i="9"/>
  <c r="EA11" i="9"/>
  <c r="DZ11" i="9"/>
  <c r="DY11" i="9"/>
  <c r="DX11" i="9"/>
  <c r="DW11" i="9"/>
  <c r="DV11" i="9"/>
  <c r="DU11" i="9"/>
  <c r="DT11" i="9"/>
  <c r="DS11" i="9"/>
  <c r="DR11" i="9"/>
  <c r="DQ11" i="9"/>
  <c r="DP11" i="9"/>
  <c r="DO11" i="9"/>
  <c r="DN11" i="9"/>
  <c r="DM11" i="9"/>
  <c r="DL11" i="9"/>
  <c r="DK11" i="9"/>
  <c r="DJ11" i="9"/>
  <c r="DI11" i="9"/>
  <c r="DH11" i="9"/>
  <c r="DG11" i="9"/>
  <c r="DF11" i="9"/>
  <c r="DE11" i="9"/>
  <c r="DD11" i="9"/>
  <c r="DC11" i="9"/>
  <c r="DB11" i="9"/>
  <c r="DA11" i="9"/>
  <c r="CZ11" i="9"/>
  <c r="CY11" i="9"/>
  <c r="CX11" i="9"/>
  <c r="CW11" i="9"/>
  <c r="CV11" i="9"/>
  <c r="CU11" i="9"/>
  <c r="CT11" i="9"/>
  <c r="CS11" i="9"/>
  <c r="CR11" i="9"/>
  <c r="CQ11" i="9"/>
  <c r="CP11" i="9"/>
  <c r="CO11" i="9"/>
  <c r="CN11" i="9"/>
  <c r="CM11" i="9"/>
  <c r="CL11" i="9"/>
  <c r="CK11" i="9"/>
  <c r="CJ11" i="9"/>
  <c r="CI11" i="9"/>
  <c r="CH11" i="9"/>
  <c r="CG11" i="9"/>
  <c r="CF11" i="9"/>
  <c r="CE11" i="9"/>
  <c r="CD11" i="9"/>
  <c r="CC11" i="9"/>
  <c r="CB11" i="9"/>
  <c r="CA11" i="9"/>
  <c r="BZ11" i="9"/>
  <c r="BY11" i="9"/>
  <c r="BX11" i="9"/>
  <c r="BW11" i="9"/>
  <c r="BV11" i="9"/>
  <c r="BU11" i="9"/>
  <c r="BT11" i="9"/>
  <c r="BS11" i="9"/>
  <c r="BR11" i="9"/>
  <c r="BQ11" i="9"/>
  <c r="BP11" i="9"/>
  <c r="BO11" i="9"/>
  <c r="BN11" i="9"/>
  <c r="BM11" i="9"/>
  <c r="BL11" i="9"/>
  <c r="BK11" i="9"/>
  <c r="BJ11" i="9"/>
  <c r="BI11" i="9"/>
  <c r="BH11" i="9"/>
  <c r="BG11" i="9"/>
  <c r="BF11" i="9"/>
  <c r="BE11" i="9"/>
  <c r="BD11" i="9"/>
  <c r="BC11" i="9"/>
  <c r="BB11" i="9"/>
  <c r="BA11" i="9"/>
  <c r="AZ11" i="9"/>
  <c r="AY11" i="9"/>
  <c r="AX11" i="9"/>
  <c r="AW11" i="9"/>
  <c r="AV11" i="9"/>
  <c r="AU11" i="9"/>
  <c r="AT11" i="9"/>
  <c r="AS11" i="9"/>
  <c r="AR11" i="9"/>
  <c r="AQ11" i="9"/>
  <c r="AP11" i="9"/>
  <c r="AO11" i="9"/>
  <c r="AN11" i="9"/>
  <c r="AM11" i="9"/>
  <c r="AL11" i="9"/>
  <c r="AK11" i="9"/>
  <c r="AJ11" i="9"/>
  <c r="AI11" i="9"/>
  <c r="AH11" i="9"/>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UB10" i="9"/>
  <c r="UA10" i="9"/>
  <c r="TZ10" i="9"/>
  <c r="TY10" i="9"/>
  <c r="TX10" i="9"/>
  <c r="TW10" i="9"/>
  <c r="TV10" i="9"/>
  <c r="TU10" i="9"/>
  <c r="TT10" i="9"/>
  <c r="TS10" i="9"/>
  <c r="TR10" i="9"/>
  <c r="TQ10" i="9"/>
  <c r="TP10" i="9"/>
  <c r="TO10" i="9"/>
  <c r="TN10" i="9"/>
  <c r="TM10" i="9"/>
  <c r="TL10" i="9"/>
  <c r="TK10" i="9"/>
  <c r="TJ10" i="9"/>
  <c r="TI10" i="9"/>
  <c r="TH10" i="9"/>
  <c r="TG10" i="9"/>
  <c r="TF10" i="9"/>
  <c r="TE10" i="9"/>
  <c r="TD10" i="9"/>
  <c r="TC10" i="9"/>
  <c r="TB10" i="9"/>
  <c r="TA10" i="9"/>
  <c r="SZ10" i="9"/>
  <c r="SY10" i="9"/>
  <c r="SX10" i="9"/>
  <c r="SW10" i="9"/>
  <c r="SV10" i="9"/>
  <c r="SU10" i="9"/>
  <c r="ST10" i="9"/>
  <c r="SS10" i="9"/>
  <c r="SR10" i="9"/>
  <c r="SQ10" i="9"/>
  <c r="SP10" i="9"/>
  <c r="SO10" i="9"/>
  <c r="SN10" i="9"/>
  <c r="SM10" i="9"/>
  <c r="SL10" i="9"/>
  <c r="SK10" i="9"/>
  <c r="SJ10" i="9"/>
  <c r="SI10" i="9"/>
  <c r="SH10" i="9"/>
  <c r="SG10" i="9"/>
  <c r="SF10" i="9"/>
  <c r="SE10" i="9"/>
  <c r="SD10" i="9"/>
  <c r="SC10" i="9"/>
  <c r="SB10" i="9"/>
  <c r="SA10" i="9"/>
  <c r="RZ10" i="9"/>
  <c r="RY10" i="9"/>
  <c r="RX10" i="9"/>
  <c r="RW10" i="9"/>
  <c r="RV10" i="9"/>
  <c r="RU10" i="9"/>
  <c r="RT10" i="9"/>
  <c r="RS10" i="9"/>
  <c r="RR10" i="9"/>
  <c r="RQ10" i="9"/>
  <c r="RP10" i="9"/>
  <c r="RO10" i="9"/>
  <c r="RN10" i="9"/>
  <c r="RM10" i="9"/>
  <c r="RL10" i="9"/>
  <c r="RK10" i="9"/>
  <c r="RJ10" i="9"/>
  <c r="RI10" i="9"/>
  <c r="RH10" i="9"/>
  <c r="RG10" i="9"/>
  <c r="RF10" i="9"/>
  <c r="RE10" i="9"/>
  <c r="RD10" i="9"/>
  <c r="RC10" i="9"/>
  <c r="RB10" i="9"/>
  <c r="RA10" i="9"/>
  <c r="QZ10" i="9"/>
  <c r="QY10" i="9"/>
  <c r="QX10" i="9"/>
  <c r="QW10" i="9"/>
  <c r="QV10" i="9"/>
  <c r="QU10" i="9"/>
  <c r="QT10" i="9"/>
  <c r="QS10" i="9"/>
  <c r="QR10" i="9"/>
  <c r="QQ10" i="9"/>
  <c r="QP10" i="9"/>
  <c r="QO10" i="9"/>
  <c r="QN10" i="9"/>
  <c r="QM10" i="9"/>
  <c r="QL10" i="9"/>
  <c r="QK10" i="9"/>
  <c r="QJ10" i="9"/>
  <c r="QI10" i="9"/>
  <c r="QH10" i="9"/>
  <c r="QG10" i="9"/>
  <c r="QF10" i="9"/>
  <c r="QE10" i="9"/>
  <c r="QD10" i="9"/>
  <c r="QC10" i="9"/>
  <c r="QB10" i="9"/>
  <c r="QA10" i="9"/>
  <c r="PZ10" i="9"/>
  <c r="PY10" i="9"/>
  <c r="PX10" i="9"/>
  <c r="PW10" i="9"/>
  <c r="PV10" i="9"/>
  <c r="PU10" i="9"/>
  <c r="PT10" i="9"/>
  <c r="PS10" i="9"/>
  <c r="PR10" i="9"/>
  <c r="PQ10" i="9"/>
  <c r="PP10" i="9"/>
  <c r="PO10" i="9"/>
  <c r="PN10" i="9"/>
  <c r="PM10" i="9"/>
  <c r="PL10" i="9"/>
  <c r="PK10" i="9"/>
  <c r="PJ10" i="9"/>
  <c r="PI10" i="9"/>
  <c r="PH10" i="9"/>
  <c r="PG10" i="9"/>
  <c r="PF10" i="9"/>
  <c r="PE10" i="9"/>
  <c r="PD10" i="9"/>
  <c r="PC10" i="9"/>
  <c r="PB10" i="9"/>
  <c r="PA10" i="9"/>
  <c r="OZ10" i="9"/>
  <c r="OY10" i="9"/>
  <c r="OX10" i="9"/>
  <c r="OW10" i="9"/>
  <c r="OV10" i="9"/>
  <c r="OU10" i="9"/>
  <c r="OT10" i="9"/>
  <c r="OS10" i="9"/>
  <c r="OR10" i="9"/>
  <c r="OQ10" i="9"/>
  <c r="OP10" i="9"/>
  <c r="OO10" i="9"/>
  <c r="ON10" i="9"/>
  <c r="OM10" i="9"/>
  <c r="OL10" i="9"/>
  <c r="OK10" i="9"/>
  <c r="OJ10" i="9"/>
  <c r="OI10" i="9"/>
  <c r="OH10" i="9"/>
  <c r="OG10" i="9"/>
  <c r="OF10" i="9"/>
  <c r="OE10" i="9"/>
  <c r="OD10" i="9"/>
  <c r="OC10" i="9"/>
  <c r="OB10" i="9"/>
  <c r="OA10" i="9"/>
  <c r="NZ10" i="9"/>
  <c r="NY10" i="9"/>
  <c r="NX10" i="9"/>
  <c r="NW10" i="9"/>
  <c r="NV10" i="9"/>
  <c r="NU10" i="9"/>
  <c r="NT10" i="9"/>
  <c r="NS10" i="9"/>
  <c r="NR10" i="9"/>
  <c r="NQ10" i="9"/>
  <c r="NP10" i="9"/>
  <c r="NO10" i="9"/>
  <c r="NN10" i="9"/>
  <c r="NM10" i="9"/>
  <c r="NL10" i="9"/>
  <c r="NK10" i="9"/>
  <c r="NJ10" i="9"/>
  <c r="NI10" i="9"/>
  <c r="NH10" i="9"/>
  <c r="NG10" i="9"/>
  <c r="NF10" i="9"/>
  <c r="NE10" i="9"/>
  <c r="ND10" i="9"/>
  <c r="NC10" i="9"/>
  <c r="NB10" i="9"/>
  <c r="NA10" i="9"/>
  <c r="MZ10" i="9"/>
  <c r="MY10" i="9"/>
  <c r="MX10" i="9"/>
  <c r="MW10" i="9"/>
  <c r="MV10" i="9"/>
  <c r="MU10" i="9"/>
  <c r="MT10" i="9"/>
  <c r="MS10" i="9"/>
  <c r="MR10" i="9"/>
  <c r="MQ10" i="9"/>
  <c r="MP10" i="9"/>
  <c r="MO10" i="9"/>
  <c r="MN10" i="9"/>
  <c r="MM10" i="9"/>
  <c r="ML10" i="9"/>
  <c r="MK10" i="9"/>
  <c r="MJ10" i="9"/>
  <c r="MI10" i="9"/>
  <c r="MH10" i="9"/>
  <c r="MG10" i="9"/>
  <c r="MF10" i="9"/>
  <c r="ME10" i="9"/>
  <c r="MD10" i="9"/>
  <c r="MC10" i="9"/>
  <c r="MB10" i="9"/>
  <c r="MA10" i="9"/>
  <c r="LZ10" i="9"/>
  <c r="LY10" i="9"/>
  <c r="LX10" i="9"/>
  <c r="LW10" i="9"/>
  <c r="LV10" i="9"/>
  <c r="LU10" i="9"/>
  <c r="LT10" i="9"/>
  <c r="LS10" i="9"/>
  <c r="LR10" i="9"/>
  <c r="LQ10" i="9"/>
  <c r="LP10" i="9"/>
  <c r="LO10" i="9"/>
  <c r="LN10" i="9"/>
  <c r="LM10" i="9"/>
  <c r="LL10" i="9"/>
  <c r="LK10" i="9"/>
  <c r="LJ10" i="9"/>
  <c r="LI10" i="9"/>
  <c r="LH10" i="9"/>
  <c r="LG10" i="9"/>
  <c r="LF10" i="9"/>
  <c r="LE10" i="9"/>
  <c r="LD10" i="9"/>
  <c r="LC10" i="9"/>
  <c r="LB10" i="9"/>
  <c r="LA10" i="9"/>
  <c r="KZ10" i="9"/>
  <c r="KY10" i="9"/>
  <c r="KX10" i="9"/>
  <c r="KW10" i="9"/>
  <c r="KV10" i="9"/>
  <c r="KU10" i="9"/>
  <c r="KT10" i="9"/>
  <c r="KS10" i="9"/>
  <c r="KR10" i="9"/>
  <c r="KQ10" i="9"/>
  <c r="KP10" i="9"/>
  <c r="KO10" i="9"/>
  <c r="KN10" i="9"/>
  <c r="KM10" i="9"/>
  <c r="KL10" i="9"/>
  <c r="KK10" i="9"/>
  <c r="KJ10" i="9"/>
  <c r="KI10" i="9"/>
  <c r="KH10" i="9"/>
  <c r="KG10" i="9"/>
  <c r="KF10" i="9"/>
  <c r="KE10" i="9"/>
  <c r="KD10" i="9"/>
  <c r="KC10" i="9"/>
  <c r="KB10" i="9"/>
  <c r="KA10" i="9"/>
  <c r="JZ10" i="9"/>
  <c r="JY10" i="9"/>
  <c r="JX10" i="9"/>
  <c r="JW10" i="9"/>
  <c r="JV10" i="9"/>
  <c r="JU10" i="9"/>
  <c r="JT10" i="9"/>
  <c r="JS10" i="9"/>
  <c r="JR10" i="9"/>
  <c r="JQ10" i="9"/>
  <c r="JP10" i="9"/>
  <c r="JO10" i="9"/>
  <c r="JN10" i="9"/>
  <c r="JM10" i="9"/>
  <c r="JL10" i="9"/>
  <c r="JK10" i="9"/>
  <c r="JJ10" i="9"/>
  <c r="JI10" i="9"/>
  <c r="JH10" i="9"/>
  <c r="JG10" i="9"/>
  <c r="JF10" i="9"/>
  <c r="JE10" i="9"/>
  <c r="JD10" i="9"/>
  <c r="JC10" i="9"/>
  <c r="JB10" i="9"/>
  <c r="JA10" i="9"/>
  <c r="IZ10" i="9"/>
  <c r="IY10" i="9"/>
  <c r="IX10" i="9"/>
  <c r="IW10" i="9"/>
  <c r="IV10" i="9"/>
  <c r="IU10" i="9"/>
  <c r="IT10" i="9"/>
  <c r="IS10" i="9"/>
  <c r="IR10" i="9"/>
  <c r="IQ10" i="9"/>
  <c r="IP10" i="9"/>
  <c r="IO10" i="9"/>
  <c r="IN10" i="9"/>
  <c r="IM10" i="9"/>
  <c r="IL10" i="9"/>
  <c r="IK10" i="9"/>
  <c r="IJ10" i="9"/>
  <c r="II10" i="9"/>
  <c r="IH10" i="9"/>
  <c r="IG10" i="9"/>
  <c r="IF10" i="9"/>
  <c r="IE10" i="9"/>
  <c r="ID10" i="9"/>
  <c r="IC10" i="9"/>
  <c r="IB10" i="9"/>
  <c r="IA10" i="9"/>
  <c r="HZ10" i="9"/>
  <c r="HY10" i="9"/>
  <c r="HX10" i="9"/>
  <c r="HW10" i="9"/>
  <c r="HV10" i="9"/>
  <c r="HU10" i="9"/>
  <c r="HT10" i="9"/>
  <c r="HS10" i="9"/>
  <c r="HR10" i="9"/>
  <c r="HQ10" i="9"/>
  <c r="HP10" i="9"/>
  <c r="HO10" i="9"/>
  <c r="HN10" i="9"/>
  <c r="HM10" i="9"/>
  <c r="HL10" i="9"/>
  <c r="HK10" i="9"/>
  <c r="HJ10" i="9"/>
  <c r="HI10" i="9"/>
  <c r="HH10" i="9"/>
  <c r="HG10" i="9"/>
  <c r="HF10" i="9"/>
  <c r="HE10" i="9"/>
  <c r="HD10" i="9"/>
  <c r="HC10" i="9"/>
  <c r="HB10" i="9"/>
  <c r="HA10" i="9"/>
  <c r="GZ10" i="9"/>
  <c r="GY10" i="9"/>
  <c r="GX10" i="9"/>
  <c r="GW10" i="9"/>
  <c r="GV10" i="9"/>
  <c r="GU10" i="9"/>
  <c r="GT10" i="9"/>
  <c r="GS10" i="9"/>
  <c r="GR10" i="9"/>
  <c r="GQ10" i="9"/>
  <c r="GP10" i="9"/>
  <c r="GO10" i="9"/>
  <c r="GN10" i="9"/>
  <c r="GM10" i="9"/>
  <c r="GL10" i="9"/>
  <c r="GK10" i="9"/>
  <c r="GJ10" i="9"/>
  <c r="GI10" i="9"/>
  <c r="GH10" i="9"/>
  <c r="GG10" i="9"/>
  <c r="GF10" i="9"/>
  <c r="GE10" i="9"/>
  <c r="GD10" i="9"/>
  <c r="GC10" i="9"/>
  <c r="GB10" i="9"/>
  <c r="GA10" i="9"/>
  <c r="FZ10" i="9"/>
  <c r="FY10" i="9"/>
  <c r="FX10" i="9"/>
  <c r="FW10" i="9"/>
  <c r="FV10" i="9"/>
  <c r="FU10" i="9"/>
  <c r="FT10" i="9"/>
  <c r="FS10" i="9"/>
  <c r="FR10" i="9"/>
  <c r="FQ10" i="9"/>
  <c r="FP10" i="9"/>
  <c r="FO10" i="9"/>
  <c r="FN10" i="9"/>
  <c r="FM10" i="9"/>
  <c r="FL10" i="9"/>
  <c r="FK10" i="9"/>
  <c r="FJ10" i="9"/>
  <c r="FI10" i="9"/>
  <c r="FH10" i="9"/>
  <c r="FG10" i="9"/>
  <c r="FF10" i="9"/>
  <c r="FE10" i="9"/>
  <c r="FD10" i="9"/>
  <c r="FC10" i="9"/>
  <c r="FB10" i="9"/>
  <c r="FA10" i="9"/>
  <c r="EZ10" i="9"/>
  <c r="EY10" i="9"/>
  <c r="EX10" i="9"/>
  <c r="EW10" i="9"/>
  <c r="EV10" i="9"/>
  <c r="EU10" i="9"/>
  <c r="ET10" i="9"/>
  <c r="ES10" i="9"/>
  <c r="ER10" i="9"/>
  <c r="EQ10" i="9"/>
  <c r="EP10" i="9"/>
  <c r="EO10" i="9"/>
  <c r="EN10" i="9"/>
  <c r="EM10" i="9"/>
  <c r="EL10" i="9"/>
  <c r="EK10" i="9"/>
  <c r="EJ10" i="9"/>
  <c r="EI10" i="9"/>
  <c r="EH10" i="9"/>
  <c r="EG10" i="9"/>
  <c r="EF10" i="9"/>
  <c r="EE10" i="9"/>
  <c r="ED10" i="9"/>
  <c r="EC10" i="9"/>
  <c r="EB10" i="9"/>
  <c r="EA10" i="9"/>
  <c r="DZ10" i="9"/>
  <c r="DY10" i="9"/>
  <c r="DX10" i="9"/>
  <c r="DW10" i="9"/>
  <c r="DV10" i="9"/>
  <c r="DU10" i="9"/>
  <c r="DT10" i="9"/>
  <c r="DS10" i="9"/>
  <c r="DR10" i="9"/>
  <c r="DQ10" i="9"/>
  <c r="DP10" i="9"/>
  <c r="DO10" i="9"/>
  <c r="DN10" i="9"/>
  <c r="DM10" i="9"/>
  <c r="DL10" i="9"/>
  <c r="DK10" i="9"/>
  <c r="DJ10" i="9"/>
  <c r="DI10" i="9"/>
  <c r="DH10" i="9"/>
  <c r="DG10" i="9"/>
  <c r="DF10" i="9"/>
  <c r="DE10" i="9"/>
  <c r="DD10" i="9"/>
  <c r="DC10" i="9"/>
  <c r="DB10" i="9"/>
  <c r="DA10" i="9"/>
  <c r="CZ10" i="9"/>
  <c r="CY10" i="9"/>
  <c r="CX10" i="9"/>
  <c r="CW10" i="9"/>
  <c r="CV10" i="9"/>
  <c r="CU10" i="9"/>
  <c r="CT10" i="9"/>
  <c r="CS10" i="9"/>
  <c r="CR10" i="9"/>
  <c r="CQ10" i="9"/>
  <c r="CP10" i="9"/>
  <c r="CO10" i="9"/>
  <c r="CN10" i="9"/>
  <c r="CM10" i="9"/>
  <c r="CL10" i="9"/>
  <c r="CK10" i="9"/>
  <c r="CJ10" i="9"/>
  <c r="CI10" i="9"/>
  <c r="CH10" i="9"/>
  <c r="CG10" i="9"/>
  <c r="CF10" i="9"/>
  <c r="CE10" i="9"/>
  <c r="CD10" i="9"/>
  <c r="CC10" i="9"/>
  <c r="CB10" i="9"/>
  <c r="CA10" i="9"/>
  <c r="BZ10" i="9"/>
  <c r="BY10" i="9"/>
  <c r="BX10" i="9"/>
  <c r="BW10" i="9"/>
  <c r="BV10" i="9"/>
  <c r="BU10" i="9"/>
  <c r="BT10" i="9"/>
  <c r="BS10" i="9"/>
  <c r="BR10" i="9"/>
  <c r="BQ10" i="9"/>
  <c r="BP10" i="9"/>
  <c r="BO10" i="9"/>
  <c r="BN10" i="9"/>
  <c r="BM10" i="9"/>
  <c r="BL10" i="9"/>
  <c r="BK10" i="9"/>
  <c r="BJ10" i="9"/>
  <c r="BI10" i="9"/>
  <c r="BH10" i="9"/>
  <c r="BG10" i="9"/>
  <c r="BF10" i="9"/>
  <c r="BE10" i="9"/>
  <c r="BD10" i="9"/>
  <c r="BC10" i="9"/>
  <c r="BB10" i="9"/>
  <c r="BA10" i="9"/>
  <c r="AZ10" i="9"/>
  <c r="AY10" i="9"/>
  <c r="AX10" i="9"/>
  <c r="AW10" i="9"/>
  <c r="AV10" i="9"/>
  <c r="AU10" i="9"/>
  <c r="AT10" i="9"/>
  <c r="AS10" i="9"/>
  <c r="AR10" i="9"/>
  <c r="AQ10" i="9"/>
  <c r="AP10" i="9"/>
  <c r="AO10" i="9"/>
  <c r="AN10" i="9"/>
  <c r="AM10" i="9"/>
  <c r="AL10" i="9"/>
  <c r="AK10" i="9"/>
  <c r="AJ10" i="9"/>
  <c r="AI10" i="9"/>
  <c r="AH10" i="9"/>
  <c r="AG10"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UB9" i="9"/>
  <c r="UA9" i="9"/>
  <c r="TZ9" i="9"/>
  <c r="TY9" i="9"/>
  <c r="TX9" i="9"/>
  <c r="TW9" i="9"/>
  <c r="TV9" i="9"/>
  <c r="TU9" i="9"/>
  <c r="TT9" i="9"/>
  <c r="TS9" i="9"/>
  <c r="TR9" i="9"/>
  <c r="TQ9" i="9"/>
  <c r="TP9" i="9"/>
  <c r="TO9" i="9"/>
  <c r="TN9" i="9"/>
  <c r="TM9" i="9"/>
  <c r="TL9" i="9"/>
  <c r="TK9" i="9"/>
  <c r="TJ9" i="9"/>
  <c r="TI9" i="9"/>
  <c r="TH9" i="9"/>
  <c r="TG9" i="9"/>
  <c r="TF9" i="9"/>
  <c r="TE9" i="9"/>
  <c r="TD9" i="9"/>
  <c r="TC9" i="9"/>
  <c r="TB9" i="9"/>
  <c r="TA9" i="9"/>
  <c r="SZ9" i="9"/>
  <c r="SY9" i="9"/>
  <c r="SX9" i="9"/>
  <c r="SW9" i="9"/>
  <c r="SV9" i="9"/>
  <c r="SU9" i="9"/>
  <c r="ST9" i="9"/>
  <c r="SS9" i="9"/>
  <c r="SR9" i="9"/>
  <c r="SQ9" i="9"/>
  <c r="SP9" i="9"/>
  <c r="SO9" i="9"/>
  <c r="SN9" i="9"/>
  <c r="SM9" i="9"/>
  <c r="SL9" i="9"/>
  <c r="SK9" i="9"/>
  <c r="SJ9" i="9"/>
  <c r="SI9" i="9"/>
  <c r="SH9" i="9"/>
  <c r="SG9" i="9"/>
  <c r="SF9" i="9"/>
  <c r="SE9" i="9"/>
  <c r="SD9" i="9"/>
  <c r="SC9" i="9"/>
  <c r="SB9" i="9"/>
  <c r="SA9" i="9"/>
  <c r="RZ9" i="9"/>
  <c r="RY9" i="9"/>
  <c r="RX9" i="9"/>
  <c r="RW9" i="9"/>
  <c r="RV9" i="9"/>
  <c r="RU9" i="9"/>
  <c r="RT9" i="9"/>
  <c r="RS9" i="9"/>
  <c r="RR9" i="9"/>
  <c r="RQ9" i="9"/>
  <c r="RP9" i="9"/>
  <c r="RO9" i="9"/>
  <c r="RN9" i="9"/>
  <c r="RM9" i="9"/>
  <c r="RL9" i="9"/>
  <c r="RK9" i="9"/>
  <c r="RJ9" i="9"/>
  <c r="RI9" i="9"/>
  <c r="RH9" i="9"/>
  <c r="RG9" i="9"/>
  <c r="RF9" i="9"/>
  <c r="RE9" i="9"/>
  <c r="RD9" i="9"/>
  <c r="RC9" i="9"/>
  <c r="RB9" i="9"/>
  <c r="RA9" i="9"/>
  <c r="QZ9" i="9"/>
  <c r="QY9" i="9"/>
  <c r="QX9" i="9"/>
  <c r="QW9" i="9"/>
  <c r="QV9" i="9"/>
  <c r="QU9" i="9"/>
  <c r="QT9" i="9"/>
  <c r="QS9" i="9"/>
  <c r="QR9" i="9"/>
  <c r="QQ9" i="9"/>
  <c r="QP9" i="9"/>
  <c r="QO9" i="9"/>
  <c r="QN9" i="9"/>
  <c r="QM9" i="9"/>
  <c r="QL9" i="9"/>
  <c r="QK9" i="9"/>
  <c r="QJ9" i="9"/>
  <c r="QI9" i="9"/>
  <c r="QH9" i="9"/>
  <c r="QG9" i="9"/>
  <c r="QF9" i="9"/>
  <c r="QE9" i="9"/>
  <c r="QD9" i="9"/>
  <c r="QC9" i="9"/>
  <c r="QB9" i="9"/>
  <c r="QA9" i="9"/>
  <c r="PZ9" i="9"/>
  <c r="PY9" i="9"/>
  <c r="PX9" i="9"/>
  <c r="PW9" i="9"/>
  <c r="PV9" i="9"/>
  <c r="PU9" i="9"/>
  <c r="PT9" i="9"/>
  <c r="PS9" i="9"/>
  <c r="PR9" i="9"/>
  <c r="PQ9" i="9"/>
  <c r="PP9" i="9"/>
  <c r="PO9" i="9"/>
  <c r="PN9" i="9"/>
  <c r="PM9" i="9"/>
  <c r="PL9" i="9"/>
  <c r="PK9" i="9"/>
  <c r="PJ9" i="9"/>
  <c r="PI9" i="9"/>
  <c r="PH9" i="9"/>
  <c r="PG9" i="9"/>
  <c r="PF9" i="9"/>
  <c r="PE9" i="9"/>
  <c r="PD9" i="9"/>
  <c r="PC9" i="9"/>
  <c r="PB9" i="9"/>
  <c r="PA9" i="9"/>
  <c r="OZ9" i="9"/>
  <c r="OY9" i="9"/>
  <c r="OX9" i="9"/>
  <c r="OW9" i="9"/>
  <c r="OV9" i="9"/>
  <c r="OU9" i="9"/>
  <c r="OT9" i="9"/>
  <c r="OS9" i="9"/>
  <c r="OR9" i="9"/>
  <c r="OQ9" i="9"/>
  <c r="OP9" i="9"/>
  <c r="OO9" i="9"/>
  <c r="ON9" i="9"/>
  <c r="OM9" i="9"/>
  <c r="OL9" i="9"/>
  <c r="OK9" i="9"/>
  <c r="OJ9" i="9"/>
  <c r="OI9" i="9"/>
  <c r="OH9" i="9"/>
  <c r="OG9" i="9"/>
  <c r="OF9" i="9"/>
  <c r="OE9" i="9"/>
  <c r="OD9" i="9"/>
  <c r="OC9" i="9"/>
  <c r="OB9" i="9"/>
  <c r="OA9" i="9"/>
  <c r="NZ9" i="9"/>
  <c r="NY9" i="9"/>
  <c r="NX9" i="9"/>
  <c r="NW9" i="9"/>
  <c r="NV9" i="9"/>
  <c r="NU9" i="9"/>
  <c r="NT9" i="9"/>
  <c r="NS9" i="9"/>
  <c r="NR9" i="9"/>
  <c r="NQ9" i="9"/>
  <c r="NP9" i="9"/>
  <c r="NO9" i="9"/>
  <c r="NN9" i="9"/>
  <c r="NM9" i="9"/>
  <c r="NL9" i="9"/>
  <c r="NK9" i="9"/>
  <c r="NJ9" i="9"/>
  <c r="NI9" i="9"/>
  <c r="NH9" i="9"/>
  <c r="NG9" i="9"/>
  <c r="NF9" i="9"/>
  <c r="NE9" i="9"/>
  <c r="ND9" i="9"/>
  <c r="NC9" i="9"/>
  <c r="NB9" i="9"/>
  <c r="NA9" i="9"/>
  <c r="MZ9" i="9"/>
  <c r="MY9" i="9"/>
  <c r="MX9" i="9"/>
  <c r="MW9" i="9"/>
  <c r="MV9" i="9"/>
  <c r="MU9" i="9"/>
  <c r="MT9" i="9"/>
  <c r="MS9" i="9"/>
  <c r="MR9" i="9"/>
  <c r="MQ9" i="9"/>
  <c r="MP9" i="9"/>
  <c r="MO9" i="9"/>
  <c r="MN9" i="9"/>
  <c r="MM9" i="9"/>
  <c r="ML9" i="9"/>
  <c r="MK9" i="9"/>
  <c r="MJ9" i="9"/>
  <c r="MI9" i="9"/>
  <c r="MH9" i="9"/>
  <c r="MG9" i="9"/>
  <c r="MF9" i="9"/>
  <c r="ME9" i="9"/>
  <c r="MD9" i="9"/>
  <c r="MC9" i="9"/>
  <c r="MB9" i="9"/>
  <c r="MA9" i="9"/>
  <c r="LZ9" i="9"/>
  <c r="LY9" i="9"/>
  <c r="LX9" i="9"/>
  <c r="LW9" i="9"/>
  <c r="LV9" i="9"/>
  <c r="LU9" i="9"/>
  <c r="LT9" i="9"/>
  <c r="LS9" i="9"/>
  <c r="LR9" i="9"/>
  <c r="LQ9" i="9"/>
  <c r="LP9" i="9"/>
  <c r="LO9" i="9"/>
  <c r="LN9" i="9"/>
  <c r="LM9" i="9"/>
  <c r="LL9" i="9"/>
  <c r="LK9" i="9"/>
  <c r="LJ9" i="9"/>
  <c r="LI9" i="9"/>
  <c r="LH9" i="9"/>
  <c r="LG9" i="9"/>
  <c r="LF9" i="9"/>
  <c r="LE9" i="9"/>
  <c r="LD9" i="9"/>
  <c r="LC9" i="9"/>
  <c r="LB9" i="9"/>
  <c r="LA9" i="9"/>
  <c r="KZ9" i="9"/>
  <c r="KY9" i="9"/>
  <c r="KX9" i="9"/>
  <c r="KW9" i="9"/>
  <c r="KV9" i="9"/>
  <c r="KU9" i="9"/>
  <c r="KT9" i="9"/>
  <c r="KS9" i="9"/>
  <c r="KR9" i="9"/>
  <c r="KQ9" i="9"/>
  <c r="KP9" i="9"/>
  <c r="KO9" i="9"/>
  <c r="KN9" i="9"/>
  <c r="KM9" i="9"/>
  <c r="KL9" i="9"/>
  <c r="KK9" i="9"/>
  <c r="KJ9" i="9"/>
  <c r="KI9" i="9"/>
  <c r="KH9" i="9"/>
  <c r="KG9" i="9"/>
  <c r="KF9" i="9"/>
  <c r="KE9" i="9"/>
  <c r="KD9" i="9"/>
  <c r="KC9" i="9"/>
  <c r="KB9" i="9"/>
  <c r="KA9" i="9"/>
  <c r="JZ9" i="9"/>
  <c r="JY9" i="9"/>
  <c r="JX9" i="9"/>
  <c r="JW9" i="9"/>
  <c r="JV9" i="9"/>
  <c r="JU9" i="9"/>
  <c r="JT9" i="9"/>
  <c r="JS9" i="9"/>
  <c r="JR9" i="9"/>
  <c r="JQ9" i="9"/>
  <c r="JP9" i="9"/>
  <c r="JO9" i="9"/>
  <c r="JN9" i="9"/>
  <c r="JM9" i="9"/>
  <c r="JL9" i="9"/>
  <c r="JK9" i="9"/>
  <c r="JJ9" i="9"/>
  <c r="JI9" i="9"/>
  <c r="JH9" i="9"/>
  <c r="JG9" i="9"/>
  <c r="JF9" i="9"/>
  <c r="JE9" i="9"/>
  <c r="JD9" i="9"/>
  <c r="JC9" i="9"/>
  <c r="JB9" i="9"/>
  <c r="JA9" i="9"/>
  <c r="IZ9" i="9"/>
  <c r="IY9" i="9"/>
  <c r="IX9" i="9"/>
  <c r="IW9" i="9"/>
  <c r="IV9" i="9"/>
  <c r="IU9" i="9"/>
  <c r="IT9" i="9"/>
  <c r="IS9" i="9"/>
  <c r="IR9" i="9"/>
  <c r="IQ9" i="9"/>
  <c r="IP9" i="9"/>
  <c r="IO9" i="9"/>
  <c r="IN9" i="9"/>
  <c r="IM9" i="9"/>
  <c r="IL9" i="9"/>
  <c r="IK9" i="9"/>
  <c r="IJ9" i="9"/>
  <c r="II9" i="9"/>
  <c r="IH9" i="9"/>
  <c r="IG9" i="9"/>
  <c r="IF9" i="9"/>
  <c r="IE9" i="9"/>
  <c r="ID9" i="9"/>
  <c r="IC9" i="9"/>
  <c r="IB9" i="9"/>
  <c r="IA9" i="9"/>
  <c r="HZ9" i="9"/>
  <c r="HY9" i="9"/>
  <c r="HX9" i="9"/>
  <c r="HW9" i="9"/>
  <c r="HV9" i="9"/>
  <c r="HU9" i="9"/>
  <c r="HT9" i="9"/>
  <c r="HS9" i="9"/>
  <c r="HR9" i="9"/>
  <c r="HQ9" i="9"/>
  <c r="HP9" i="9"/>
  <c r="HO9" i="9"/>
  <c r="HN9" i="9"/>
  <c r="HM9" i="9"/>
  <c r="HL9" i="9"/>
  <c r="HK9" i="9"/>
  <c r="HJ9" i="9"/>
  <c r="HI9" i="9"/>
  <c r="HH9" i="9"/>
  <c r="HG9" i="9"/>
  <c r="HF9" i="9"/>
  <c r="HE9" i="9"/>
  <c r="HD9" i="9"/>
  <c r="HC9" i="9"/>
  <c r="HB9" i="9"/>
  <c r="HA9" i="9"/>
  <c r="GZ9" i="9"/>
  <c r="GY9" i="9"/>
  <c r="GX9" i="9"/>
  <c r="GW9" i="9"/>
  <c r="GV9" i="9"/>
  <c r="GU9" i="9"/>
  <c r="GT9" i="9"/>
  <c r="GS9" i="9"/>
  <c r="GR9" i="9"/>
  <c r="GQ9" i="9"/>
  <c r="GP9" i="9"/>
  <c r="GO9" i="9"/>
  <c r="GN9" i="9"/>
  <c r="GM9" i="9"/>
  <c r="GL9" i="9"/>
  <c r="GK9" i="9"/>
  <c r="GJ9" i="9"/>
  <c r="GI9" i="9"/>
  <c r="GH9" i="9"/>
  <c r="GG9" i="9"/>
  <c r="GF9" i="9"/>
  <c r="GE9" i="9"/>
  <c r="GD9" i="9"/>
  <c r="GC9" i="9"/>
  <c r="GB9" i="9"/>
  <c r="GA9" i="9"/>
  <c r="FZ9" i="9"/>
  <c r="FY9" i="9"/>
  <c r="FX9" i="9"/>
  <c r="FW9" i="9"/>
  <c r="FV9" i="9"/>
  <c r="FU9" i="9"/>
  <c r="FT9" i="9"/>
  <c r="FS9" i="9"/>
  <c r="FR9" i="9"/>
  <c r="FQ9" i="9"/>
  <c r="FP9" i="9"/>
  <c r="FO9" i="9"/>
  <c r="FN9" i="9"/>
  <c r="FM9" i="9"/>
  <c r="FL9" i="9"/>
  <c r="FK9" i="9"/>
  <c r="FJ9" i="9"/>
  <c r="FI9" i="9"/>
  <c r="FH9" i="9"/>
  <c r="FG9" i="9"/>
  <c r="FF9" i="9"/>
  <c r="FE9" i="9"/>
  <c r="FD9" i="9"/>
  <c r="FC9" i="9"/>
  <c r="FB9" i="9"/>
  <c r="FA9" i="9"/>
  <c r="EZ9" i="9"/>
  <c r="EY9" i="9"/>
  <c r="EX9" i="9"/>
  <c r="EW9" i="9"/>
  <c r="EV9" i="9"/>
  <c r="EU9" i="9"/>
  <c r="ET9" i="9"/>
  <c r="ES9" i="9"/>
  <c r="ER9" i="9"/>
  <c r="EQ9" i="9"/>
  <c r="EP9" i="9"/>
  <c r="EO9" i="9"/>
  <c r="EN9" i="9"/>
  <c r="EM9" i="9"/>
  <c r="EL9" i="9"/>
  <c r="EK9" i="9"/>
  <c r="EJ9" i="9"/>
  <c r="EI9" i="9"/>
  <c r="EH9" i="9"/>
  <c r="EG9" i="9"/>
  <c r="EF9" i="9"/>
  <c r="EE9" i="9"/>
  <c r="ED9" i="9"/>
  <c r="EC9" i="9"/>
  <c r="EB9" i="9"/>
  <c r="EA9" i="9"/>
  <c r="DZ9" i="9"/>
  <c r="DY9" i="9"/>
  <c r="DX9" i="9"/>
  <c r="DW9" i="9"/>
  <c r="DV9" i="9"/>
  <c r="DU9" i="9"/>
  <c r="DT9" i="9"/>
  <c r="DS9" i="9"/>
  <c r="DR9" i="9"/>
  <c r="DQ9" i="9"/>
  <c r="DP9" i="9"/>
  <c r="DO9" i="9"/>
  <c r="DN9" i="9"/>
  <c r="DM9" i="9"/>
  <c r="DL9" i="9"/>
  <c r="DK9" i="9"/>
  <c r="DJ9" i="9"/>
  <c r="DI9" i="9"/>
  <c r="DH9" i="9"/>
  <c r="DG9" i="9"/>
  <c r="DF9" i="9"/>
  <c r="DE9" i="9"/>
  <c r="DD9" i="9"/>
  <c r="DC9" i="9"/>
  <c r="DB9" i="9"/>
  <c r="DA9" i="9"/>
  <c r="CZ9" i="9"/>
  <c r="CY9" i="9"/>
  <c r="CX9" i="9"/>
  <c r="CW9" i="9"/>
  <c r="CV9" i="9"/>
  <c r="CU9" i="9"/>
  <c r="CT9" i="9"/>
  <c r="CS9" i="9"/>
  <c r="CR9" i="9"/>
  <c r="CQ9" i="9"/>
  <c r="CP9" i="9"/>
  <c r="CO9" i="9"/>
  <c r="CN9" i="9"/>
  <c r="CM9" i="9"/>
  <c r="CL9" i="9"/>
  <c r="CK9" i="9"/>
  <c r="CJ9" i="9"/>
  <c r="CI9" i="9"/>
  <c r="CH9" i="9"/>
  <c r="CG9" i="9"/>
  <c r="CF9" i="9"/>
  <c r="CE9" i="9"/>
  <c r="CD9" i="9"/>
  <c r="CC9" i="9"/>
  <c r="CB9" i="9"/>
  <c r="CA9" i="9"/>
  <c r="BZ9" i="9"/>
  <c r="BY9" i="9"/>
  <c r="BX9" i="9"/>
  <c r="BW9" i="9"/>
  <c r="BV9" i="9"/>
  <c r="BU9" i="9"/>
  <c r="BT9" i="9"/>
  <c r="BS9" i="9"/>
  <c r="BR9" i="9"/>
  <c r="BQ9" i="9"/>
  <c r="BP9" i="9"/>
  <c r="BO9" i="9"/>
  <c r="BN9" i="9"/>
  <c r="BM9" i="9"/>
  <c r="BL9" i="9"/>
  <c r="BK9" i="9"/>
  <c r="BJ9" i="9"/>
  <c r="BI9" i="9"/>
  <c r="BH9" i="9"/>
  <c r="BG9" i="9"/>
  <c r="BF9" i="9"/>
  <c r="BE9" i="9"/>
  <c r="BD9" i="9"/>
  <c r="BC9" i="9"/>
  <c r="BB9" i="9"/>
  <c r="BA9" i="9"/>
  <c r="AZ9" i="9"/>
  <c r="AY9" i="9"/>
  <c r="AX9" i="9"/>
  <c r="AW9" i="9"/>
  <c r="AV9" i="9"/>
  <c r="AU9" i="9"/>
  <c r="AT9" i="9"/>
  <c r="AS9" i="9"/>
  <c r="AR9" i="9"/>
  <c r="AQ9" i="9"/>
  <c r="AP9" i="9"/>
  <c r="AO9" i="9"/>
  <c r="AN9" i="9"/>
  <c r="AM9" i="9"/>
  <c r="AL9" i="9"/>
  <c r="AK9" i="9"/>
  <c r="AJ9" i="9"/>
  <c r="AI9" i="9"/>
  <c r="AH9" i="9"/>
  <c r="AG9" i="9"/>
  <c r="AF9" i="9"/>
  <c r="AE9" i="9"/>
  <c r="AD9" i="9"/>
  <c r="AC9" i="9"/>
  <c r="AB9" i="9"/>
  <c r="AA9" i="9"/>
  <c r="Z9" i="9"/>
  <c r="Y9" i="9"/>
  <c r="X9" i="9"/>
  <c r="W9" i="9"/>
  <c r="V9" i="9"/>
  <c r="T9" i="9"/>
  <c r="S9" i="9"/>
  <c r="R9" i="9"/>
  <c r="Q9" i="9"/>
  <c r="P9" i="9"/>
  <c r="O9" i="9"/>
  <c r="N9" i="9"/>
  <c r="M9" i="9"/>
  <c r="L9" i="9"/>
  <c r="K9" i="9"/>
  <c r="J9" i="9"/>
  <c r="I9" i="9"/>
  <c r="H9" i="9"/>
  <c r="G9" i="9"/>
  <c r="F9" i="9"/>
  <c r="E9" i="9"/>
  <c r="D9" i="9"/>
  <c r="C9" i="9"/>
  <c r="B9" i="9"/>
  <c r="UB8" i="9"/>
  <c r="UA8" i="9"/>
  <c r="TZ8" i="9"/>
  <c r="TY8" i="9"/>
  <c r="TX8" i="9"/>
  <c r="TW8" i="9"/>
  <c r="TV8" i="9"/>
  <c r="TU8" i="9"/>
  <c r="TT8" i="9"/>
  <c r="TS8" i="9"/>
  <c r="TR8" i="9"/>
  <c r="TQ8" i="9"/>
  <c r="TP8" i="9"/>
  <c r="TO8" i="9"/>
  <c r="TN8" i="9"/>
  <c r="TM8" i="9"/>
  <c r="TL8" i="9"/>
  <c r="TK8" i="9"/>
  <c r="TJ8" i="9"/>
  <c r="TI8" i="9"/>
  <c r="TH8" i="9"/>
  <c r="TG8" i="9"/>
  <c r="TF8" i="9"/>
  <c r="TE8" i="9"/>
  <c r="TD8" i="9"/>
  <c r="TC8" i="9"/>
  <c r="TB8" i="9"/>
  <c r="TA8" i="9"/>
  <c r="SZ8" i="9"/>
  <c r="SY8" i="9"/>
  <c r="SX8" i="9"/>
  <c r="SW8" i="9"/>
  <c r="SV8" i="9"/>
  <c r="SU8" i="9"/>
  <c r="ST8" i="9"/>
  <c r="SS8" i="9"/>
  <c r="SR8" i="9"/>
  <c r="SQ8" i="9"/>
  <c r="SP8" i="9"/>
  <c r="SO8" i="9"/>
  <c r="SN8" i="9"/>
  <c r="SM8" i="9"/>
  <c r="SL8" i="9"/>
  <c r="SK8" i="9"/>
  <c r="SJ8" i="9"/>
  <c r="SI8" i="9"/>
  <c r="SH8" i="9"/>
  <c r="SG8" i="9"/>
  <c r="SF8" i="9"/>
  <c r="SE8" i="9"/>
  <c r="SD8" i="9"/>
  <c r="SC8" i="9"/>
  <c r="SB8" i="9"/>
  <c r="SA8" i="9"/>
  <c r="RZ8" i="9"/>
  <c r="RY8" i="9"/>
  <c r="RX8" i="9"/>
  <c r="RW8" i="9"/>
  <c r="RV8" i="9"/>
  <c r="RU8" i="9"/>
  <c r="RT8" i="9"/>
  <c r="RS8" i="9"/>
  <c r="RR8" i="9"/>
  <c r="RQ8" i="9"/>
  <c r="RP8" i="9"/>
  <c r="RO8" i="9"/>
  <c r="RN8" i="9"/>
  <c r="RM8" i="9"/>
  <c r="RL8" i="9"/>
  <c r="RK8" i="9"/>
  <c r="RJ8" i="9"/>
  <c r="RI8" i="9"/>
  <c r="RH8" i="9"/>
  <c r="RG8" i="9"/>
  <c r="RF8" i="9"/>
  <c r="RE8" i="9"/>
  <c r="RD8" i="9"/>
  <c r="RC8" i="9"/>
  <c r="RB8" i="9"/>
  <c r="RA8" i="9"/>
  <c r="QZ8" i="9"/>
  <c r="QY8" i="9"/>
  <c r="QX8" i="9"/>
  <c r="QW8" i="9"/>
  <c r="QV8" i="9"/>
  <c r="QU8" i="9"/>
  <c r="QT8" i="9"/>
  <c r="QS8" i="9"/>
  <c r="QR8" i="9"/>
  <c r="QQ8" i="9"/>
  <c r="QP8" i="9"/>
  <c r="QO8" i="9"/>
  <c r="QN8" i="9"/>
  <c r="QM8" i="9"/>
  <c r="QL8" i="9"/>
  <c r="QK8" i="9"/>
  <c r="QJ8" i="9"/>
  <c r="QI8" i="9"/>
  <c r="QH8" i="9"/>
  <c r="QG8" i="9"/>
  <c r="QF8" i="9"/>
  <c r="QE8" i="9"/>
  <c r="QD8" i="9"/>
  <c r="QC8" i="9"/>
  <c r="QB8" i="9"/>
  <c r="QA8" i="9"/>
  <c r="PZ8" i="9"/>
  <c r="PY8" i="9"/>
  <c r="PX8" i="9"/>
  <c r="PW8" i="9"/>
  <c r="PV8" i="9"/>
  <c r="PU8" i="9"/>
  <c r="PT8" i="9"/>
  <c r="PS8" i="9"/>
  <c r="PR8" i="9"/>
  <c r="PQ8" i="9"/>
  <c r="PP8" i="9"/>
  <c r="PO8" i="9"/>
  <c r="PN8" i="9"/>
  <c r="PM8" i="9"/>
  <c r="PL8" i="9"/>
  <c r="PK8" i="9"/>
  <c r="PJ8" i="9"/>
  <c r="PI8" i="9"/>
  <c r="PH8" i="9"/>
  <c r="PG8" i="9"/>
  <c r="PF8" i="9"/>
  <c r="PE8" i="9"/>
  <c r="PD8" i="9"/>
  <c r="PC8" i="9"/>
  <c r="PB8" i="9"/>
  <c r="PA8" i="9"/>
  <c r="OZ8" i="9"/>
  <c r="OY8" i="9"/>
  <c r="OX8" i="9"/>
  <c r="OW8" i="9"/>
  <c r="OV8" i="9"/>
  <c r="OU8" i="9"/>
  <c r="OT8" i="9"/>
  <c r="OS8" i="9"/>
  <c r="OR8" i="9"/>
  <c r="OQ8" i="9"/>
  <c r="OP8" i="9"/>
  <c r="OO8" i="9"/>
  <c r="ON8" i="9"/>
  <c r="OM8" i="9"/>
  <c r="OL8" i="9"/>
  <c r="OK8" i="9"/>
  <c r="OJ8" i="9"/>
  <c r="OI8" i="9"/>
  <c r="OH8" i="9"/>
  <c r="OG8" i="9"/>
  <c r="OF8" i="9"/>
  <c r="OE8" i="9"/>
  <c r="OD8" i="9"/>
  <c r="OC8" i="9"/>
  <c r="OB8" i="9"/>
  <c r="OA8" i="9"/>
  <c r="NZ8" i="9"/>
  <c r="NY8" i="9"/>
  <c r="NX8" i="9"/>
  <c r="NW8" i="9"/>
  <c r="NV8" i="9"/>
  <c r="NU8" i="9"/>
  <c r="NT8" i="9"/>
  <c r="NS8" i="9"/>
  <c r="NR8" i="9"/>
  <c r="NQ8" i="9"/>
  <c r="NP8" i="9"/>
  <c r="NO8" i="9"/>
  <c r="NN8" i="9"/>
  <c r="NM8" i="9"/>
  <c r="NL8" i="9"/>
  <c r="NK8" i="9"/>
  <c r="NJ8" i="9"/>
  <c r="NI8" i="9"/>
  <c r="NH8" i="9"/>
  <c r="NG8" i="9"/>
  <c r="NF8" i="9"/>
  <c r="NE8" i="9"/>
  <c r="ND8" i="9"/>
  <c r="NC8" i="9"/>
  <c r="NB8" i="9"/>
  <c r="NA8" i="9"/>
  <c r="MZ8" i="9"/>
  <c r="MY8" i="9"/>
  <c r="MX8" i="9"/>
  <c r="MW8" i="9"/>
  <c r="MV8" i="9"/>
  <c r="MU8" i="9"/>
  <c r="MT8" i="9"/>
  <c r="MS8" i="9"/>
  <c r="MR8" i="9"/>
  <c r="MQ8" i="9"/>
  <c r="MP8" i="9"/>
  <c r="MO8" i="9"/>
  <c r="MN8" i="9"/>
  <c r="MM8" i="9"/>
  <c r="ML8" i="9"/>
  <c r="MK8" i="9"/>
  <c r="MJ8" i="9"/>
  <c r="MI8" i="9"/>
  <c r="MH8" i="9"/>
  <c r="MG8" i="9"/>
  <c r="MF8" i="9"/>
  <c r="ME8" i="9"/>
  <c r="MD8" i="9"/>
  <c r="MC8" i="9"/>
  <c r="MB8" i="9"/>
  <c r="MA8" i="9"/>
  <c r="LZ8" i="9"/>
  <c r="LY8" i="9"/>
  <c r="LX8" i="9"/>
  <c r="LW8" i="9"/>
  <c r="LV8" i="9"/>
  <c r="LU8" i="9"/>
  <c r="LT8" i="9"/>
  <c r="LS8" i="9"/>
  <c r="LR8" i="9"/>
  <c r="LQ8" i="9"/>
  <c r="LP8" i="9"/>
  <c r="LO8" i="9"/>
  <c r="LN8" i="9"/>
  <c r="LM8" i="9"/>
  <c r="LL8" i="9"/>
  <c r="LK8" i="9"/>
  <c r="LJ8" i="9"/>
  <c r="LI8" i="9"/>
  <c r="LH8" i="9"/>
  <c r="LG8" i="9"/>
  <c r="LF8" i="9"/>
  <c r="LE8" i="9"/>
  <c r="LD8" i="9"/>
  <c r="LC8" i="9"/>
  <c r="LB8" i="9"/>
  <c r="LA8" i="9"/>
  <c r="KZ8" i="9"/>
  <c r="KY8" i="9"/>
  <c r="KX8" i="9"/>
  <c r="KW8" i="9"/>
  <c r="KV8" i="9"/>
  <c r="KU8" i="9"/>
  <c r="KT8" i="9"/>
  <c r="KS8" i="9"/>
  <c r="KR8" i="9"/>
  <c r="KQ8" i="9"/>
  <c r="KP8" i="9"/>
  <c r="KO8" i="9"/>
  <c r="KN8" i="9"/>
  <c r="KM8" i="9"/>
  <c r="KL8" i="9"/>
  <c r="KK8" i="9"/>
  <c r="KJ8" i="9"/>
  <c r="KI8" i="9"/>
  <c r="KH8" i="9"/>
  <c r="KG8" i="9"/>
  <c r="KF8" i="9"/>
  <c r="KE8" i="9"/>
  <c r="KD8" i="9"/>
  <c r="KC8" i="9"/>
  <c r="KB8" i="9"/>
  <c r="KA8" i="9"/>
  <c r="JZ8" i="9"/>
  <c r="JY8" i="9"/>
  <c r="JX8" i="9"/>
  <c r="JW8" i="9"/>
  <c r="JV8" i="9"/>
  <c r="JU8" i="9"/>
  <c r="JT8" i="9"/>
  <c r="JS8" i="9"/>
  <c r="JR8" i="9"/>
  <c r="JQ8" i="9"/>
  <c r="JP8" i="9"/>
  <c r="JO8" i="9"/>
  <c r="JN8" i="9"/>
  <c r="JM8" i="9"/>
  <c r="JL8" i="9"/>
  <c r="JK8" i="9"/>
  <c r="JJ8" i="9"/>
  <c r="JI8" i="9"/>
  <c r="JH8" i="9"/>
  <c r="JG8" i="9"/>
  <c r="JF8" i="9"/>
  <c r="JE8" i="9"/>
  <c r="JD8" i="9"/>
  <c r="JC8" i="9"/>
  <c r="JB8" i="9"/>
  <c r="JA8" i="9"/>
  <c r="IZ8" i="9"/>
  <c r="IY8" i="9"/>
  <c r="IX8" i="9"/>
  <c r="IW8" i="9"/>
  <c r="IV8" i="9"/>
  <c r="IU8" i="9"/>
  <c r="IT8" i="9"/>
  <c r="IS8" i="9"/>
  <c r="IR8" i="9"/>
  <c r="IQ8" i="9"/>
  <c r="IP8" i="9"/>
  <c r="IO8" i="9"/>
  <c r="IN8" i="9"/>
  <c r="IM8" i="9"/>
  <c r="IL8" i="9"/>
  <c r="IK8" i="9"/>
  <c r="IJ8" i="9"/>
  <c r="II8" i="9"/>
  <c r="IH8" i="9"/>
  <c r="IG8" i="9"/>
  <c r="IF8" i="9"/>
  <c r="IE8" i="9"/>
  <c r="ID8" i="9"/>
  <c r="IC8" i="9"/>
  <c r="IB8" i="9"/>
  <c r="IA8" i="9"/>
  <c r="HZ8" i="9"/>
  <c r="HY8" i="9"/>
  <c r="HX8" i="9"/>
  <c r="HW8" i="9"/>
  <c r="HV8" i="9"/>
  <c r="HU8" i="9"/>
  <c r="HT8" i="9"/>
  <c r="HS8" i="9"/>
  <c r="HR8" i="9"/>
  <c r="HQ8" i="9"/>
  <c r="HP8" i="9"/>
  <c r="HO8" i="9"/>
  <c r="HN8" i="9"/>
  <c r="HM8" i="9"/>
  <c r="HL8" i="9"/>
  <c r="HK8" i="9"/>
  <c r="HJ8" i="9"/>
  <c r="HI8" i="9"/>
  <c r="HH8" i="9"/>
  <c r="HG8" i="9"/>
  <c r="HF8" i="9"/>
  <c r="HE8" i="9"/>
  <c r="HD8" i="9"/>
  <c r="HC8" i="9"/>
  <c r="HB8" i="9"/>
  <c r="HA8" i="9"/>
  <c r="GZ8" i="9"/>
  <c r="GY8" i="9"/>
  <c r="GX8" i="9"/>
  <c r="GW8" i="9"/>
  <c r="GV8" i="9"/>
  <c r="GU8" i="9"/>
  <c r="GT8" i="9"/>
  <c r="GS8" i="9"/>
  <c r="GR8" i="9"/>
  <c r="GQ8" i="9"/>
  <c r="GP8" i="9"/>
  <c r="GO8" i="9"/>
  <c r="GN8" i="9"/>
  <c r="GM8" i="9"/>
  <c r="GL8" i="9"/>
  <c r="GK8" i="9"/>
  <c r="GJ8" i="9"/>
  <c r="GI8" i="9"/>
  <c r="GH8" i="9"/>
  <c r="GG8" i="9"/>
  <c r="GF8" i="9"/>
  <c r="GE8" i="9"/>
  <c r="GD8" i="9"/>
  <c r="GC8" i="9"/>
  <c r="GB8" i="9"/>
  <c r="GA8" i="9"/>
  <c r="FZ8" i="9"/>
  <c r="FY8" i="9"/>
  <c r="FX8" i="9"/>
  <c r="FW8" i="9"/>
  <c r="FV8" i="9"/>
  <c r="FU8" i="9"/>
  <c r="FT8" i="9"/>
  <c r="FS8" i="9"/>
  <c r="FR8" i="9"/>
  <c r="FQ8" i="9"/>
  <c r="FP8" i="9"/>
  <c r="FO8" i="9"/>
  <c r="FN8" i="9"/>
  <c r="FM8" i="9"/>
  <c r="FL8" i="9"/>
  <c r="FK8" i="9"/>
  <c r="FJ8" i="9"/>
  <c r="FI8" i="9"/>
  <c r="FH8" i="9"/>
  <c r="FG8" i="9"/>
  <c r="FF8" i="9"/>
  <c r="FE8" i="9"/>
  <c r="FD8" i="9"/>
  <c r="FC8" i="9"/>
  <c r="FB8" i="9"/>
  <c r="FA8" i="9"/>
  <c r="EZ8" i="9"/>
  <c r="EY8" i="9"/>
  <c r="EX8" i="9"/>
  <c r="EW8" i="9"/>
  <c r="EV8" i="9"/>
  <c r="EU8" i="9"/>
  <c r="ET8" i="9"/>
  <c r="ES8" i="9"/>
  <c r="ER8" i="9"/>
  <c r="EQ8" i="9"/>
  <c r="EP8" i="9"/>
  <c r="EO8" i="9"/>
  <c r="EN8" i="9"/>
  <c r="EM8" i="9"/>
  <c r="EL8" i="9"/>
  <c r="EK8" i="9"/>
  <c r="EJ8" i="9"/>
  <c r="EI8" i="9"/>
  <c r="EH8" i="9"/>
  <c r="EG8" i="9"/>
  <c r="EF8" i="9"/>
  <c r="EE8" i="9"/>
  <c r="ED8" i="9"/>
  <c r="EC8" i="9"/>
  <c r="EB8" i="9"/>
  <c r="EA8" i="9"/>
  <c r="DZ8" i="9"/>
  <c r="DY8" i="9"/>
  <c r="DX8" i="9"/>
  <c r="DW8" i="9"/>
  <c r="DV8" i="9"/>
  <c r="DU8" i="9"/>
  <c r="DT8" i="9"/>
  <c r="DS8" i="9"/>
  <c r="DR8" i="9"/>
  <c r="DQ8" i="9"/>
  <c r="DP8" i="9"/>
  <c r="DO8" i="9"/>
  <c r="DN8" i="9"/>
  <c r="DM8" i="9"/>
  <c r="DL8" i="9"/>
  <c r="DK8" i="9"/>
  <c r="DJ8" i="9"/>
  <c r="DI8" i="9"/>
  <c r="DH8" i="9"/>
  <c r="DG8" i="9"/>
  <c r="DF8" i="9"/>
  <c r="DE8" i="9"/>
  <c r="DD8" i="9"/>
  <c r="DC8" i="9"/>
  <c r="DB8" i="9"/>
  <c r="DA8" i="9"/>
  <c r="CZ8" i="9"/>
  <c r="CY8" i="9"/>
  <c r="CX8" i="9"/>
  <c r="CW8" i="9"/>
  <c r="CV8" i="9"/>
  <c r="CU8" i="9"/>
  <c r="CT8" i="9"/>
  <c r="CS8" i="9"/>
  <c r="CR8" i="9"/>
  <c r="CQ8" i="9"/>
  <c r="CP8" i="9"/>
  <c r="CO8" i="9"/>
  <c r="CN8" i="9"/>
  <c r="CM8" i="9"/>
  <c r="CL8" i="9"/>
  <c r="CK8" i="9"/>
  <c r="CJ8" i="9"/>
  <c r="CI8" i="9"/>
  <c r="CH8" i="9"/>
  <c r="CG8" i="9"/>
  <c r="CF8" i="9"/>
  <c r="CE8" i="9"/>
  <c r="CD8" i="9"/>
  <c r="CC8" i="9"/>
  <c r="CB8" i="9"/>
  <c r="CA8" i="9"/>
  <c r="BZ8" i="9"/>
  <c r="BY8" i="9"/>
  <c r="BX8" i="9"/>
  <c r="BW8" i="9"/>
  <c r="BV8" i="9"/>
  <c r="BU8" i="9"/>
  <c r="BT8" i="9"/>
  <c r="BS8" i="9"/>
  <c r="BR8" i="9"/>
  <c r="BQ8" i="9"/>
  <c r="BP8" i="9"/>
  <c r="BO8" i="9"/>
  <c r="BN8" i="9"/>
  <c r="BM8" i="9"/>
  <c r="BL8" i="9"/>
  <c r="BK8" i="9"/>
  <c r="BJ8" i="9"/>
  <c r="BI8" i="9"/>
  <c r="BH8" i="9"/>
  <c r="BG8" i="9"/>
  <c r="BF8" i="9"/>
  <c r="BE8" i="9"/>
  <c r="BD8" i="9"/>
  <c r="BC8" i="9"/>
  <c r="BB8" i="9"/>
  <c r="BA8" i="9"/>
  <c r="AZ8" i="9"/>
  <c r="AY8" i="9"/>
  <c r="AX8" i="9"/>
  <c r="AW8" i="9"/>
  <c r="AV8" i="9"/>
  <c r="AU8" i="9"/>
  <c r="AT8" i="9"/>
  <c r="AS8" i="9"/>
  <c r="AR8" i="9"/>
  <c r="AQ8" i="9"/>
  <c r="AP8" i="9"/>
  <c r="AO8" i="9"/>
  <c r="AN8" i="9"/>
  <c r="AM8" i="9"/>
  <c r="AL8" i="9"/>
  <c r="AK8" i="9"/>
  <c r="AJ8" i="9"/>
  <c r="AI8" i="9"/>
  <c r="AH8" i="9"/>
  <c r="AG8"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B8" i="9"/>
  <c r="UB7" i="9"/>
  <c r="UA7" i="9"/>
  <c r="TZ7" i="9"/>
  <c r="TY7" i="9"/>
  <c r="TX7" i="9"/>
  <c r="TW7" i="9"/>
  <c r="TV7" i="9"/>
  <c r="TU7" i="9"/>
  <c r="TT7" i="9"/>
  <c r="TS7" i="9"/>
  <c r="TR7" i="9"/>
  <c r="TQ7" i="9"/>
  <c r="TP7" i="9"/>
  <c r="TO7" i="9"/>
  <c r="TN7" i="9"/>
  <c r="TM7" i="9"/>
  <c r="TL7" i="9"/>
  <c r="TK7" i="9"/>
  <c r="TJ7" i="9"/>
  <c r="TI7" i="9"/>
  <c r="TH7" i="9"/>
  <c r="TG7" i="9"/>
  <c r="TF7" i="9"/>
  <c r="TE7" i="9"/>
  <c r="TD7" i="9"/>
  <c r="TC7" i="9"/>
  <c r="TB7" i="9"/>
  <c r="TA7" i="9"/>
  <c r="SZ7" i="9"/>
  <c r="SY7" i="9"/>
  <c r="SX7" i="9"/>
  <c r="SW7" i="9"/>
  <c r="SV7" i="9"/>
  <c r="SU7" i="9"/>
  <c r="ST7" i="9"/>
  <c r="SS7" i="9"/>
  <c r="SR7" i="9"/>
  <c r="SQ7" i="9"/>
  <c r="SP7" i="9"/>
  <c r="SO7" i="9"/>
  <c r="SN7" i="9"/>
  <c r="SM7" i="9"/>
  <c r="SL7" i="9"/>
  <c r="SK7" i="9"/>
  <c r="SJ7" i="9"/>
  <c r="SI7" i="9"/>
  <c r="SH7" i="9"/>
  <c r="SG7" i="9"/>
  <c r="SF7" i="9"/>
  <c r="SE7" i="9"/>
  <c r="SD7" i="9"/>
  <c r="SC7" i="9"/>
  <c r="SB7" i="9"/>
  <c r="SA7" i="9"/>
  <c r="RZ7" i="9"/>
  <c r="RY7" i="9"/>
  <c r="RX7" i="9"/>
  <c r="RW7" i="9"/>
  <c r="RV7" i="9"/>
  <c r="RU7" i="9"/>
  <c r="RT7" i="9"/>
  <c r="RS7" i="9"/>
  <c r="RR7" i="9"/>
  <c r="RQ7" i="9"/>
  <c r="RP7" i="9"/>
  <c r="RO7" i="9"/>
  <c r="RN7" i="9"/>
  <c r="RM7" i="9"/>
  <c r="RL7" i="9"/>
  <c r="RK7" i="9"/>
  <c r="RJ7" i="9"/>
  <c r="RI7" i="9"/>
  <c r="RH7" i="9"/>
  <c r="RG7" i="9"/>
  <c r="RF7" i="9"/>
  <c r="RE7" i="9"/>
  <c r="RD7" i="9"/>
  <c r="RC7" i="9"/>
  <c r="RB7" i="9"/>
  <c r="RA7" i="9"/>
  <c r="QZ7" i="9"/>
  <c r="QY7" i="9"/>
  <c r="QX7" i="9"/>
  <c r="QW7" i="9"/>
  <c r="QV7" i="9"/>
  <c r="QU7" i="9"/>
  <c r="QT7" i="9"/>
  <c r="QS7" i="9"/>
  <c r="QR7" i="9"/>
  <c r="QQ7" i="9"/>
  <c r="QP7" i="9"/>
  <c r="QO7" i="9"/>
  <c r="QN7" i="9"/>
  <c r="QM7" i="9"/>
  <c r="QL7" i="9"/>
  <c r="QK7" i="9"/>
  <c r="QJ7" i="9"/>
  <c r="QI7" i="9"/>
  <c r="QH7" i="9"/>
  <c r="QG7" i="9"/>
  <c r="QF7" i="9"/>
  <c r="QE7" i="9"/>
  <c r="QD7" i="9"/>
  <c r="QC7" i="9"/>
  <c r="QB7" i="9"/>
  <c r="QA7" i="9"/>
  <c r="PZ7" i="9"/>
  <c r="PY7" i="9"/>
  <c r="PX7" i="9"/>
  <c r="PW7" i="9"/>
  <c r="PV7" i="9"/>
  <c r="PU7" i="9"/>
  <c r="PT7" i="9"/>
  <c r="PS7" i="9"/>
  <c r="PR7" i="9"/>
  <c r="PQ7" i="9"/>
  <c r="PP7" i="9"/>
  <c r="PO7" i="9"/>
  <c r="PN7" i="9"/>
  <c r="PM7" i="9"/>
  <c r="PL7" i="9"/>
  <c r="PK7" i="9"/>
  <c r="PJ7" i="9"/>
  <c r="PI7" i="9"/>
  <c r="PH7" i="9"/>
  <c r="PG7" i="9"/>
  <c r="PF7" i="9"/>
  <c r="PE7" i="9"/>
  <c r="PD7" i="9"/>
  <c r="PC7" i="9"/>
  <c r="PB7" i="9"/>
  <c r="PA7" i="9"/>
  <c r="OZ7" i="9"/>
  <c r="OY7" i="9"/>
  <c r="OX7" i="9"/>
  <c r="OW7" i="9"/>
  <c r="OV7" i="9"/>
  <c r="OU7" i="9"/>
  <c r="OT7" i="9"/>
  <c r="OS7" i="9"/>
  <c r="OR7" i="9"/>
  <c r="OQ7" i="9"/>
  <c r="OP7" i="9"/>
  <c r="OO7" i="9"/>
  <c r="ON7" i="9"/>
  <c r="OM7" i="9"/>
  <c r="OL7" i="9"/>
  <c r="OK7" i="9"/>
  <c r="OJ7" i="9"/>
  <c r="OI7" i="9"/>
  <c r="OH7" i="9"/>
  <c r="OG7" i="9"/>
  <c r="OF7" i="9"/>
  <c r="OE7" i="9"/>
  <c r="OD7" i="9"/>
  <c r="OC7" i="9"/>
  <c r="OB7" i="9"/>
  <c r="OA7" i="9"/>
  <c r="NZ7" i="9"/>
  <c r="NY7" i="9"/>
  <c r="NX7" i="9"/>
  <c r="NW7" i="9"/>
  <c r="NV7" i="9"/>
  <c r="NU7" i="9"/>
  <c r="NT7" i="9"/>
  <c r="NS7" i="9"/>
  <c r="NR7" i="9"/>
  <c r="NQ7" i="9"/>
  <c r="NP7" i="9"/>
  <c r="NO7" i="9"/>
  <c r="NN7" i="9"/>
  <c r="NM7" i="9"/>
  <c r="NL7" i="9"/>
  <c r="NK7" i="9"/>
  <c r="NJ7" i="9"/>
  <c r="NI7" i="9"/>
  <c r="NH7" i="9"/>
  <c r="NG7" i="9"/>
  <c r="NF7" i="9"/>
  <c r="NE7" i="9"/>
  <c r="ND7" i="9"/>
  <c r="NC7" i="9"/>
  <c r="NB7" i="9"/>
  <c r="NA7" i="9"/>
  <c r="MZ7" i="9"/>
  <c r="MY7" i="9"/>
  <c r="MX7" i="9"/>
  <c r="MW7" i="9"/>
  <c r="MV7" i="9"/>
  <c r="MU7" i="9"/>
  <c r="MT7" i="9"/>
  <c r="MS7" i="9"/>
  <c r="MR7" i="9"/>
  <c r="MQ7" i="9"/>
  <c r="MP7" i="9"/>
  <c r="MO7" i="9"/>
  <c r="MN7" i="9"/>
  <c r="MM7" i="9"/>
  <c r="ML7" i="9"/>
  <c r="MK7" i="9"/>
  <c r="MJ7" i="9"/>
  <c r="MI7" i="9"/>
  <c r="MH7" i="9"/>
  <c r="MG7" i="9"/>
  <c r="MF7" i="9"/>
  <c r="ME7" i="9"/>
  <c r="MD7" i="9"/>
  <c r="MC7" i="9"/>
  <c r="MB7" i="9"/>
  <c r="MA7" i="9"/>
  <c r="LZ7" i="9"/>
  <c r="LY7" i="9"/>
  <c r="LX7" i="9"/>
  <c r="LW7" i="9"/>
  <c r="LV7" i="9"/>
  <c r="LU7" i="9"/>
  <c r="LT7" i="9"/>
  <c r="LS7" i="9"/>
  <c r="LR7" i="9"/>
  <c r="LQ7" i="9"/>
  <c r="LP7" i="9"/>
  <c r="LO7" i="9"/>
  <c r="LN7" i="9"/>
  <c r="LM7" i="9"/>
  <c r="LL7" i="9"/>
  <c r="LK7" i="9"/>
  <c r="LJ7" i="9"/>
  <c r="LI7" i="9"/>
  <c r="LH7" i="9"/>
  <c r="LG7" i="9"/>
  <c r="LF7" i="9"/>
  <c r="LE7" i="9"/>
  <c r="LD7" i="9"/>
  <c r="LC7" i="9"/>
  <c r="LB7" i="9"/>
  <c r="LA7" i="9"/>
  <c r="KZ7" i="9"/>
  <c r="KY7" i="9"/>
  <c r="KX7" i="9"/>
  <c r="KW7" i="9"/>
  <c r="KV7" i="9"/>
  <c r="KU7" i="9"/>
  <c r="KT7" i="9"/>
  <c r="KS7" i="9"/>
  <c r="KR7" i="9"/>
  <c r="KQ7" i="9"/>
  <c r="KP7" i="9"/>
  <c r="KO7" i="9"/>
  <c r="KN7" i="9"/>
  <c r="KM7" i="9"/>
  <c r="KL7" i="9"/>
  <c r="KK7" i="9"/>
  <c r="KJ7" i="9"/>
  <c r="KI7" i="9"/>
  <c r="KH7" i="9"/>
  <c r="KG7" i="9"/>
  <c r="KF7" i="9"/>
  <c r="KE7" i="9"/>
  <c r="KD7" i="9"/>
  <c r="KC7" i="9"/>
  <c r="KB7" i="9"/>
  <c r="KA7" i="9"/>
  <c r="JZ7" i="9"/>
  <c r="JY7" i="9"/>
  <c r="JX7" i="9"/>
  <c r="JW7" i="9"/>
  <c r="JV7" i="9"/>
  <c r="JU7" i="9"/>
  <c r="JT7" i="9"/>
  <c r="JS7" i="9"/>
  <c r="JR7" i="9"/>
  <c r="JQ7" i="9"/>
  <c r="JP7" i="9"/>
  <c r="JO7" i="9"/>
  <c r="JN7" i="9"/>
  <c r="JM7" i="9"/>
  <c r="JL7" i="9"/>
  <c r="JK7" i="9"/>
  <c r="JJ7" i="9"/>
  <c r="JI7" i="9"/>
  <c r="JH7" i="9"/>
  <c r="JG7" i="9"/>
  <c r="JF7" i="9"/>
  <c r="JE7" i="9"/>
  <c r="JD7" i="9"/>
  <c r="JC7" i="9"/>
  <c r="JB7" i="9"/>
  <c r="JA7" i="9"/>
  <c r="IZ7" i="9"/>
  <c r="IY7" i="9"/>
  <c r="IX7" i="9"/>
  <c r="IW7" i="9"/>
  <c r="IV7" i="9"/>
  <c r="IU7" i="9"/>
  <c r="IT7" i="9"/>
  <c r="IS7" i="9"/>
  <c r="IR7" i="9"/>
  <c r="IQ7" i="9"/>
  <c r="IP7" i="9"/>
  <c r="IO7" i="9"/>
  <c r="IN7" i="9"/>
  <c r="IM7" i="9"/>
  <c r="IL7" i="9"/>
  <c r="IK7" i="9"/>
  <c r="IJ7" i="9"/>
  <c r="II7" i="9"/>
  <c r="IH7" i="9"/>
  <c r="IG7" i="9"/>
  <c r="IF7" i="9"/>
  <c r="IE7" i="9"/>
  <c r="ID7" i="9"/>
  <c r="IC7" i="9"/>
  <c r="IB7" i="9"/>
  <c r="IA7" i="9"/>
  <c r="HZ7" i="9"/>
  <c r="HY7" i="9"/>
  <c r="HX7" i="9"/>
  <c r="HW7" i="9"/>
  <c r="HV7" i="9"/>
  <c r="HU7" i="9"/>
  <c r="HT7" i="9"/>
  <c r="HS7" i="9"/>
  <c r="HR7" i="9"/>
  <c r="HQ7" i="9"/>
  <c r="HP7" i="9"/>
  <c r="HO7" i="9"/>
  <c r="HN7" i="9"/>
  <c r="HM7" i="9"/>
  <c r="HL7" i="9"/>
  <c r="HK7" i="9"/>
  <c r="HJ7" i="9"/>
  <c r="HI7" i="9"/>
  <c r="HH7" i="9"/>
  <c r="HG7" i="9"/>
  <c r="HF7" i="9"/>
  <c r="HE7" i="9"/>
  <c r="HD7" i="9"/>
  <c r="HC7" i="9"/>
  <c r="HB7" i="9"/>
  <c r="HA7" i="9"/>
  <c r="GZ7" i="9"/>
  <c r="GY7" i="9"/>
  <c r="GX7" i="9"/>
  <c r="GW7" i="9"/>
  <c r="GV7" i="9"/>
  <c r="GU7" i="9"/>
  <c r="GT7" i="9"/>
  <c r="GS7" i="9"/>
  <c r="GR7" i="9"/>
  <c r="GQ7" i="9"/>
  <c r="GP7" i="9"/>
  <c r="GO7" i="9"/>
  <c r="GN7" i="9"/>
  <c r="GM7" i="9"/>
  <c r="GL7" i="9"/>
  <c r="GK7" i="9"/>
  <c r="GJ7" i="9"/>
  <c r="GI7" i="9"/>
  <c r="GH7" i="9"/>
  <c r="GG7" i="9"/>
  <c r="GF7" i="9"/>
  <c r="GE7" i="9"/>
  <c r="GD7" i="9"/>
  <c r="GC7" i="9"/>
  <c r="GB7" i="9"/>
  <c r="GA7" i="9"/>
  <c r="FZ7" i="9"/>
  <c r="FY7" i="9"/>
  <c r="FX7" i="9"/>
  <c r="FW7" i="9"/>
  <c r="FV7" i="9"/>
  <c r="FU7" i="9"/>
  <c r="FT7" i="9"/>
  <c r="FS7" i="9"/>
  <c r="FR7" i="9"/>
  <c r="FQ7" i="9"/>
  <c r="FP7" i="9"/>
  <c r="FO7" i="9"/>
  <c r="FN7" i="9"/>
  <c r="FM7" i="9"/>
  <c r="FL7" i="9"/>
  <c r="FK7" i="9"/>
  <c r="FJ7" i="9"/>
  <c r="FI7" i="9"/>
  <c r="FH7" i="9"/>
  <c r="FG7" i="9"/>
  <c r="FF7" i="9"/>
  <c r="FE7" i="9"/>
  <c r="FD7" i="9"/>
  <c r="FC7" i="9"/>
  <c r="FB7" i="9"/>
  <c r="FA7" i="9"/>
  <c r="EZ7" i="9"/>
  <c r="EY7" i="9"/>
  <c r="EX7" i="9"/>
  <c r="EW7" i="9"/>
  <c r="EV7" i="9"/>
  <c r="EU7" i="9"/>
  <c r="ET7" i="9"/>
  <c r="ES7" i="9"/>
  <c r="ER7" i="9"/>
  <c r="EQ7" i="9"/>
  <c r="EP7" i="9"/>
  <c r="EO7" i="9"/>
  <c r="EN7" i="9"/>
  <c r="EM7" i="9"/>
  <c r="EL7" i="9"/>
  <c r="EK7" i="9"/>
  <c r="EJ7" i="9"/>
  <c r="EI7" i="9"/>
  <c r="EH7" i="9"/>
  <c r="EG7" i="9"/>
  <c r="EF7" i="9"/>
  <c r="EE7" i="9"/>
  <c r="ED7" i="9"/>
  <c r="EC7" i="9"/>
  <c r="EB7" i="9"/>
  <c r="EA7" i="9"/>
  <c r="DZ7" i="9"/>
  <c r="DY7" i="9"/>
  <c r="DX7" i="9"/>
  <c r="DW7" i="9"/>
  <c r="DV7" i="9"/>
  <c r="DU7" i="9"/>
  <c r="DT7" i="9"/>
  <c r="DS7" i="9"/>
  <c r="DR7" i="9"/>
  <c r="DQ7" i="9"/>
  <c r="DP7" i="9"/>
  <c r="DO7" i="9"/>
  <c r="DN7" i="9"/>
  <c r="DM7" i="9"/>
  <c r="DL7" i="9"/>
  <c r="DK7" i="9"/>
  <c r="DJ7" i="9"/>
  <c r="DI7" i="9"/>
  <c r="DH7" i="9"/>
  <c r="DG7" i="9"/>
  <c r="DF7" i="9"/>
  <c r="DE7" i="9"/>
  <c r="DD7" i="9"/>
  <c r="DC7" i="9"/>
  <c r="DB7" i="9"/>
  <c r="DA7" i="9"/>
  <c r="CZ7" i="9"/>
  <c r="CY7" i="9"/>
  <c r="CX7" i="9"/>
  <c r="CW7" i="9"/>
  <c r="CV7" i="9"/>
  <c r="CU7" i="9"/>
  <c r="CT7" i="9"/>
  <c r="CS7" i="9"/>
  <c r="CR7" i="9"/>
  <c r="CQ7" i="9"/>
  <c r="CP7" i="9"/>
  <c r="CO7" i="9"/>
  <c r="CN7" i="9"/>
  <c r="CM7" i="9"/>
  <c r="CL7" i="9"/>
  <c r="CK7" i="9"/>
  <c r="CJ7" i="9"/>
  <c r="CI7" i="9"/>
  <c r="CH7" i="9"/>
  <c r="CG7" i="9"/>
  <c r="CF7" i="9"/>
  <c r="CE7" i="9"/>
  <c r="CD7" i="9"/>
  <c r="CC7" i="9"/>
  <c r="CB7" i="9"/>
  <c r="CA7" i="9"/>
  <c r="BZ7" i="9"/>
  <c r="BY7" i="9"/>
  <c r="BX7" i="9"/>
  <c r="BW7" i="9"/>
  <c r="BV7" i="9"/>
  <c r="BU7" i="9"/>
  <c r="BT7" i="9"/>
  <c r="BS7" i="9"/>
  <c r="BR7" i="9"/>
  <c r="BQ7" i="9"/>
  <c r="BP7" i="9"/>
  <c r="BO7" i="9"/>
  <c r="BN7" i="9"/>
  <c r="BM7" i="9"/>
  <c r="BL7" i="9"/>
  <c r="BK7" i="9"/>
  <c r="BJ7" i="9"/>
  <c r="BI7" i="9"/>
  <c r="BH7" i="9"/>
  <c r="BG7" i="9"/>
  <c r="BF7" i="9"/>
  <c r="BE7" i="9"/>
  <c r="BD7" i="9"/>
  <c r="BC7" i="9"/>
  <c r="BB7" i="9"/>
  <c r="BA7" i="9"/>
  <c r="AZ7" i="9"/>
  <c r="AY7" i="9"/>
  <c r="AX7" i="9"/>
  <c r="AW7" i="9"/>
  <c r="AV7" i="9"/>
  <c r="AU7" i="9"/>
  <c r="AT7" i="9"/>
  <c r="AS7" i="9"/>
  <c r="AR7" i="9"/>
  <c r="AQ7" i="9"/>
  <c r="AP7" i="9"/>
  <c r="AO7" i="9"/>
  <c r="AN7" i="9"/>
  <c r="AM7" i="9"/>
  <c r="AL7" i="9"/>
  <c r="AK7" i="9"/>
  <c r="AJ7" i="9"/>
  <c r="AI7" i="9"/>
  <c r="AH7"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B7" i="9"/>
  <c r="UB6" i="9"/>
  <c r="UA6" i="9"/>
  <c r="TZ6" i="9"/>
  <c r="TY6" i="9"/>
  <c r="TX6" i="9"/>
  <c r="TW6" i="9"/>
  <c r="TV6" i="9"/>
  <c r="TU6" i="9"/>
  <c r="TT6" i="9"/>
  <c r="TS6" i="9"/>
  <c r="TR6" i="9"/>
  <c r="TQ6" i="9"/>
  <c r="TP6" i="9"/>
  <c r="TO6" i="9"/>
  <c r="TN6" i="9"/>
  <c r="TM6" i="9"/>
  <c r="TL6" i="9"/>
  <c r="TK6" i="9"/>
  <c r="TJ6" i="9"/>
  <c r="TI6" i="9"/>
  <c r="TH6" i="9"/>
  <c r="TG6" i="9"/>
  <c r="TF6" i="9"/>
  <c r="TE6" i="9"/>
  <c r="TD6" i="9"/>
  <c r="TC6" i="9"/>
  <c r="TB6" i="9"/>
  <c r="TA6" i="9"/>
  <c r="SZ6" i="9"/>
  <c r="SY6" i="9"/>
  <c r="SX6" i="9"/>
  <c r="SW6" i="9"/>
  <c r="SV6" i="9"/>
  <c r="SU6" i="9"/>
  <c r="ST6" i="9"/>
  <c r="SS6" i="9"/>
  <c r="SR6" i="9"/>
  <c r="SQ6" i="9"/>
  <c r="SP6" i="9"/>
  <c r="SO6" i="9"/>
  <c r="SN6" i="9"/>
  <c r="SM6" i="9"/>
  <c r="SL6" i="9"/>
  <c r="SK6" i="9"/>
  <c r="SJ6" i="9"/>
  <c r="SI6" i="9"/>
  <c r="SH6" i="9"/>
  <c r="SG6" i="9"/>
  <c r="SF6" i="9"/>
  <c r="SE6" i="9"/>
  <c r="SD6" i="9"/>
  <c r="SC6" i="9"/>
  <c r="SB6" i="9"/>
  <c r="SA6" i="9"/>
  <c r="RZ6" i="9"/>
  <c r="RY6" i="9"/>
  <c r="RX6" i="9"/>
  <c r="RW6" i="9"/>
  <c r="RV6" i="9"/>
  <c r="RU6" i="9"/>
  <c r="RT6" i="9"/>
  <c r="RS6" i="9"/>
  <c r="RR6" i="9"/>
  <c r="RQ6" i="9"/>
  <c r="RP6" i="9"/>
  <c r="RO6" i="9"/>
  <c r="RN6" i="9"/>
  <c r="RM6" i="9"/>
  <c r="RL6" i="9"/>
  <c r="RK6" i="9"/>
  <c r="RJ6" i="9"/>
  <c r="RI6" i="9"/>
  <c r="RH6" i="9"/>
  <c r="RG6" i="9"/>
  <c r="RF6" i="9"/>
  <c r="RE6" i="9"/>
  <c r="RD6" i="9"/>
  <c r="RC6" i="9"/>
  <c r="RB6" i="9"/>
  <c r="RA6" i="9"/>
  <c r="QZ6" i="9"/>
  <c r="QY6" i="9"/>
  <c r="QX6" i="9"/>
  <c r="QW6" i="9"/>
  <c r="QV6" i="9"/>
  <c r="QU6" i="9"/>
  <c r="QT6" i="9"/>
  <c r="QS6" i="9"/>
  <c r="QR6" i="9"/>
  <c r="QQ6" i="9"/>
  <c r="QP6" i="9"/>
  <c r="QO6" i="9"/>
  <c r="QN6" i="9"/>
  <c r="QM6" i="9"/>
  <c r="QL6" i="9"/>
  <c r="QK6" i="9"/>
  <c r="QJ6" i="9"/>
  <c r="QI6" i="9"/>
  <c r="QH6" i="9"/>
  <c r="QG6" i="9"/>
  <c r="QF6" i="9"/>
  <c r="QE6" i="9"/>
  <c r="QD6" i="9"/>
  <c r="QC6" i="9"/>
  <c r="QB6" i="9"/>
  <c r="QA6" i="9"/>
  <c r="PZ6" i="9"/>
  <c r="PY6" i="9"/>
  <c r="PX6" i="9"/>
  <c r="PW6" i="9"/>
  <c r="PV6" i="9"/>
  <c r="PU6" i="9"/>
  <c r="PT6" i="9"/>
  <c r="PS6" i="9"/>
  <c r="PR6" i="9"/>
  <c r="PQ6" i="9"/>
  <c r="PP6" i="9"/>
  <c r="PO6" i="9"/>
  <c r="PN6" i="9"/>
  <c r="PM6" i="9"/>
  <c r="PL6" i="9"/>
  <c r="PK6" i="9"/>
  <c r="PJ6" i="9"/>
  <c r="PI6" i="9"/>
  <c r="PH6" i="9"/>
  <c r="PG6" i="9"/>
  <c r="PF6" i="9"/>
  <c r="PE6" i="9"/>
  <c r="PD6" i="9"/>
  <c r="PC6" i="9"/>
  <c r="PB6" i="9"/>
  <c r="PA6" i="9"/>
  <c r="OZ6" i="9"/>
  <c r="OY6" i="9"/>
  <c r="OX6" i="9"/>
  <c r="OW6" i="9"/>
  <c r="OV6" i="9"/>
  <c r="OU6" i="9"/>
  <c r="OT6" i="9"/>
  <c r="OS6" i="9"/>
  <c r="OR6" i="9"/>
  <c r="OQ6" i="9"/>
  <c r="OP6" i="9"/>
  <c r="OO6" i="9"/>
  <c r="ON6" i="9"/>
  <c r="OM6" i="9"/>
  <c r="OL6" i="9"/>
  <c r="OK6" i="9"/>
  <c r="OJ6" i="9"/>
  <c r="OI6" i="9"/>
  <c r="OH6" i="9"/>
  <c r="OG6" i="9"/>
  <c r="OF6" i="9"/>
  <c r="OE6" i="9"/>
  <c r="OD6" i="9"/>
  <c r="OC6" i="9"/>
  <c r="OB6" i="9"/>
  <c r="OA6" i="9"/>
  <c r="NZ6" i="9"/>
  <c r="NY6" i="9"/>
  <c r="NX6" i="9"/>
  <c r="NW6" i="9"/>
  <c r="NV6" i="9"/>
  <c r="NU6" i="9"/>
  <c r="NT6" i="9"/>
  <c r="NS6" i="9"/>
  <c r="NR6" i="9"/>
  <c r="NQ6" i="9"/>
  <c r="NP6" i="9"/>
  <c r="NO6" i="9"/>
  <c r="NN6" i="9"/>
  <c r="NM6" i="9"/>
  <c r="NL6" i="9"/>
  <c r="NK6" i="9"/>
  <c r="NJ6" i="9"/>
  <c r="NI6" i="9"/>
  <c r="NH6" i="9"/>
  <c r="NG6" i="9"/>
  <c r="NF6" i="9"/>
  <c r="NE6" i="9"/>
  <c r="ND6" i="9"/>
  <c r="NC6" i="9"/>
  <c r="NB6" i="9"/>
  <c r="NA6" i="9"/>
  <c r="MZ6" i="9"/>
  <c r="MY6" i="9"/>
  <c r="MX6" i="9"/>
  <c r="MW6" i="9"/>
  <c r="MV6" i="9"/>
  <c r="MU6" i="9"/>
  <c r="MT6" i="9"/>
  <c r="MS6" i="9"/>
  <c r="MR6" i="9"/>
  <c r="MQ6" i="9"/>
  <c r="MP6" i="9"/>
  <c r="MO6" i="9"/>
  <c r="MN6" i="9"/>
  <c r="MM6" i="9"/>
  <c r="ML6" i="9"/>
  <c r="MK6" i="9"/>
  <c r="MJ6" i="9"/>
  <c r="MI6" i="9"/>
  <c r="MH6" i="9"/>
  <c r="MG6" i="9"/>
  <c r="MF6" i="9"/>
  <c r="ME6" i="9"/>
  <c r="MD6" i="9"/>
  <c r="MC6" i="9"/>
  <c r="MB6" i="9"/>
  <c r="MA6" i="9"/>
  <c r="LZ6" i="9"/>
  <c r="LY6" i="9"/>
  <c r="LX6" i="9"/>
  <c r="LW6" i="9"/>
  <c r="LV6" i="9"/>
  <c r="LU6" i="9"/>
  <c r="LT6" i="9"/>
  <c r="LS6" i="9"/>
  <c r="LR6" i="9"/>
  <c r="LQ6" i="9"/>
  <c r="LP6" i="9"/>
  <c r="LO6" i="9"/>
  <c r="LN6" i="9"/>
  <c r="LM6" i="9"/>
  <c r="LL6" i="9"/>
  <c r="LK6" i="9"/>
  <c r="LJ6" i="9"/>
  <c r="LI6" i="9"/>
  <c r="LH6" i="9"/>
  <c r="LG6" i="9"/>
  <c r="LF6" i="9"/>
  <c r="LE6" i="9"/>
  <c r="LD6" i="9"/>
  <c r="LC6" i="9"/>
  <c r="LB6" i="9"/>
  <c r="LA6" i="9"/>
  <c r="KZ6" i="9"/>
  <c r="KY6" i="9"/>
  <c r="KX6" i="9"/>
  <c r="KW6" i="9"/>
  <c r="KV6" i="9"/>
  <c r="KU6" i="9"/>
  <c r="KT6" i="9"/>
  <c r="KS6" i="9"/>
  <c r="KR6" i="9"/>
  <c r="KQ6" i="9"/>
  <c r="KP6" i="9"/>
  <c r="KO6" i="9"/>
  <c r="KN6" i="9"/>
  <c r="KM6" i="9"/>
  <c r="KL6" i="9"/>
  <c r="KK6" i="9"/>
  <c r="KJ6" i="9"/>
  <c r="KI6" i="9"/>
  <c r="KH6" i="9"/>
  <c r="KG6" i="9"/>
  <c r="KF6" i="9"/>
  <c r="KE6" i="9"/>
  <c r="KD6" i="9"/>
  <c r="KC6" i="9"/>
  <c r="KB6" i="9"/>
  <c r="KA6" i="9"/>
  <c r="JZ6" i="9"/>
  <c r="JY6" i="9"/>
  <c r="JX6" i="9"/>
  <c r="JW6" i="9"/>
  <c r="JV6" i="9"/>
  <c r="JU6" i="9"/>
  <c r="JT6" i="9"/>
  <c r="JS6" i="9"/>
  <c r="JR6" i="9"/>
  <c r="JQ6" i="9"/>
  <c r="JP6" i="9"/>
  <c r="JO6" i="9"/>
  <c r="JN6" i="9"/>
  <c r="JM6" i="9"/>
  <c r="JL6" i="9"/>
  <c r="JK6" i="9"/>
  <c r="JJ6" i="9"/>
  <c r="JI6" i="9"/>
  <c r="JH6" i="9"/>
  <c r="JG6" i="9"/>
  <c r="JF6" i="9"/>
  <c r="JE6" i="9"/>
  <c r="JD6" i="9"/>
  <c r="JC6" i="9"/>
  <c r="JB6" i="9"/>
  <c r="JA6" i="9"/>
  <c r="IZ6" i="9"/>
  <c r="IY6" i="9"/>
  <c r="IX6" i="9"/>
  <c r="IW6" i="9"/>
  <c r="IV6" i="9"/>
  <c r="IU6" i="9"/>
  <c r="IT6" i="9"/>
  <c r="IS6" i="9"/>
  <c r="IR6" i="9"/>
  <c r="IQ6" i="9"/>
  <c r="IP6" i="9"/>
  <c r="IO6" i="9"/>
  <c r="IN6" i="9"/>
  <c r="IM6" i="9"/>
  <c r="IL6" i="9"/>
  <c r="IK6" i="9"/>
  <c r="IJ6" i="9"/>
  <c r="II6" i="9"/>
  <c r="IH6" i="9"/>
  <c r="IG6" i="9"/>
  <c r="IF6" i="9"/>
  <c r="IE6" i="9"/>
  <c r="ID6" i="9"/>
  <c r="IC6" i="9"/>
  <c r="IB6" i="9"/>
  <c r="IA6" i="9"/>
  <c r="HZ6" i="9"/>
  <c r="HY6" i="9"/>
  <c r="HX6" i="9"/>
  <c r="HW6" i="9"/>
  <c r="HV6" i="9"/>
  <c r="HU6" i="9"/>
  <c r="HT6" i="9"/>
  <c r="HS6" i="9"/>
  <c r="HR6" i="9"/>
  <c r="HQ6" i="9"/>
  <c r="HP6" i="9"/>
  <c r="HO6" i="9"/>
  <c r="HN6" i="9"/>
  <c r="HM6" i="9"/>
  <c r="HL6" i="9"/>
  <c r="HK6" i="9"/>
  <c r="HJ6" i="9"/>
  <c r="HI6" i="9"/>
  <c r="HH6" i="9"/>
  <c r="HG6" i="9"/>
  <c r="HF6" i="9"/>
  <c r="HE6" i="9"/>
  <c r="HD6" i="9"/>
  <c r="HC6" i="9"/>
  <c r="HB6" i="9"/>
  <c r="HA6" i="9"/>
  <c r="GZ6" i="9"/>
  <c r="GY6" i="9"/>
  <c r="GX6" i="9"/>
  <c r="GW6" i="9"/>
  <c r="GV6" i="9"/>
  <c r="GU6" i="9"/>
  <c r="GT6" i="9"/>
  <c r="GS6" i="9"/>
  <c r="GR6" i="9"/>
  <c r="GQ6" i="9"/>
  <c r="GP6" i="9"/>
  <c r="GO6" i="9"/>
  <c r="GN6" i="9"/>
  <c r="GM6" i="9"/>
  <c r="GL6" i="9"/>
  <c r="GK6" i="9"/>
  <c r="GJ6" i="9"/>
  <c r="GI6" i="9"/>
  <c r="GH6" i="9"/>
  <c r="GG6" i="9"/>
  <c r="GF6" i="9"/>
  <c r="GE6" i="9"/>
  <c r="GD6" i="9"/>
  <c r="GC6" i="9"/>
  <c r="GB6" i="9"/>
  <c r="GA6" i="9"/>
  <c r="FZ6" i="9"/>
  <c r="FY6" i="9"/>
  <c r="FX6" i="9"/>
  <c r="FW6" i="9"/>
  <c r="FV6" i="9"/>
  <c r="FU6" i="9"/>
  <c r="FT6" i="9"/>
  <c r="FS6" i="9"/>
  <c r="FR6" i="9"/>
  <c r="FQ6" i="9"/>
  <c r="FP6" i="9"/>
  <c r="FO6" i="9"/>
  <c r="FN6" i="9"/>
  <c r="FM6" i="9"/>
  <c r="FL6" i="9"/>
  <c r="FK6" i="9"/>
  <c r="FJ6" i="9"/>
  <c r="FI6" i="9"/>
  <c r="FH6" i="9"/>
  <c r="FG6" i="9"/>
  <c r="FF6" i="9"/>
  <c r="FE6" i="9"/>
  <c r="FD6" i="9"/>
  <c r="FC6" i="9"/>
  <c r="FB6" i="9"/>
  <c r="FA6" i="9"/>
  <c r="EZ6" i="9"/>
  <c r="EY6" i="9"/>
  <c r="EX6" i="9"/>
  <c r="EW6" i="9"/>
  <c r="EV6" i="9"/>
  <c r="EU6" i="9"/>
  <c r="ET6" i="9"/>
  <c r="ES6" i="9"/>
  <c r="ER6" i="9"/>
  <c r="EQ6" i="9"/>
  <c r="EP6" i="9"/>
  <c r="EO6" i="9"/>
  <c r="EN6" i="9"/>
  <c r="EM6" i="9"/>
  <c r="EL6" i="9"/>
  <c r="EK6" i="9"/>
  <c r="EJ6" i="9"/>
  <c r="EI6" i="9"/>
  <c r="EH6" i="9"/>
  <c r="EG6" i="9"/>
  <c r="EF6" i="9"/>
  <c r="EE6" i="9"/>
  <c r="ED6" i="9"/>
  <c r="EC6" i="9"/>
  <c r="EB6" i="9"/>
  <c r="EA6" i="9"/>
  <c r="DZ6" i="9"/>
  <c r="DY6" i="9"/>
  <c r="DX6" i="9"/>
  <c r="DW6" i="9"/>
  <c r="DV6" i="9"/>
  <c r="DU6" i="9"/>
  <c r="DT6" i="9"/>
  <c r="DS6" i="9"/>
  <c r="DR6" i="9"/>
  <c r="DQ6" i="9"/>
  <c r="DP6" i="9"/>
  <c r="DO6" i="9"/>
  <c r="DN6" i="9"/>
  <c r="DM6" i="9"/>
  <c r="DL6" i="9"/>
  <c r="DK6" i="9"/>
  <c r="DJ6" i="9"/>
  <c r="DI6" i="9"/>
  <c r="DH6" i="9"/>
  <c r="DG6" i="9"/>
  <c r="DF6" i="9"/>
  <c r="DE6" i="9"/>
  <c r="DD6" i="9"/>
  <c r="DC6" i="9"/>
  <c r="DB6" i="9"/>
  <c r="DA6" i="9"/>
  <c r="CZ6" i="9"/>
  <c r="CY6" i="9"/>
  <c r="CX6" i="9"/>
  <c r="CW6" i="9"/>
  <c r="CV6" i="9"/>
  <c r="CU6" i="9"/>
  <c r="CT6" i="9"/>
  <c r="CS6" i="9"/>
  <c r="CR6" i="9"/>
  <c r="CQ6" i="9"/>
  <c r="CP6" i="9"/>
  <c r="CO6" i="9"/>
  <c r="CN6" i="9"/>
  <c r="CM6" i="9"/>
  <c r="CL6" i="9"/>
  <c r="CK6" i="9"/>
  <c r="CJ6" i="9"/>
  <c r="CI6" i="9"/>
  <c r="CH6" i="9"/>
  <c r="CG6" i="9"/>
  <c r="CF6" i="9"/>
  <c r="CE6" i="9"/>
  <c r="CD6" i="9"/>
  <c r="CC6" i="9"/>
  <c r="CB6" i="9"/>
  <c r="CA6" i="9"/>
  <c r="BZ6" i="9"/>
  <c r="BY6" i="9"/>
  <c r="BX6" i="9"/>
  <c r="BW6" i="9"/>
  <c r="BV6" i="9"/>
  <c r="BU6" i="9"/>
  <c r="BT6" i="9"/>
  <c r="BS6" i="9"/>
  <c r="BR6" i="9"/>
  <c r="BQ6" i="9"/>
  <c r="BP6" i="9"/>
  <c r="BO6" i="9"/>
  <c r="BN6" i="9"/>
  <c r="BM6" i="9"/>
  <c r="BL6" i="9"/>
  <c r="BK6" i="9"/>
  <c r="BJ6" i="9"/>
  <c r="BI6" i="9"/>
  <c r="BH6" i="9"/>
  <c r="BG6" i="9"/>
  <c r="BF6" i="9"/>
  <c r="BE6" i="9"/>
  <c r="BD6" i="9"/>
  <c r="BC6" i="9"/>
  <c r="BB6" i="9"/>
  <c r="BA6" i="9"/>
  <c r="AZ6" i="9"/>
  <c r="AY6" i="9"/>
  <c r="AX6" i="9"/>
  <c r="AW6" i="9"/>
  <c r="AV6" i="9"/>
  <c r="AU6" i="9"/>
  <c r="AT6" i="9"/>
  <c r="AS6" i="9"/>
  <c r="AR6" i="9"/>
  <c r="AQ6" i="9"/>
  <c r="AP6" i="9"/>
  <c r="AO6" i="9"/>
  <c r="AN6" i="9"/>
  <c r="AM6" i="9"/>
  <c r="AL6" i="9"/>
  <c r="AK6" i="9"/>
  <c r="AJ6" i="9"/>
  <c r="AI6" i="9"/>
  <c r="AH6" i="9"/>
  <c r="AG6" i="9"/>
  <c r="AF6" i="9"/>
  <c r="AE6" i="9"/>
  <c r="AD6" i="9"/>
  <c r="AC6" i="9"/>
  <c r="AB6" i="9"/>
  <c r="AA6" i="9"/>
  <c r="Z6" i="9"/>
  <c r="Y6" i="9"/>
  <c r="X6" i="9"/>
  <c r="W6" i="9"/>
  <c r="V6" i="9"/>
  <c r="U6" i="9"/>
  <c r="T6" i="9"/>
  <c r="S6" i="9"/>
  <c r="R6" i="9"/>
  <c r="Q6" i="9"/>
  <c r="P6" i="9"/>
  <c r="O6" i="9"/>
  <c r="N6" i="9"/>
  <c r="M6" i="9"/>
  <c r="L6" i="9"/>
  <c r="K6" i="9"/>
  <c r="J6" i="9"/>
  <c r="I6" i="9"/>
  <c r="H6" i="9"/>
  <c r="G6" i="9"/>
  <c r="F6" i="9"/>
  <c r="E6" i="9"/>
  <c r="D6" i="9"/>
  <c r="C6" i="9"/>
  <c r="B6" i="9"/>
  <c r="UB5" i="9"/>
  <c r="UA5" i="9"/>
  <c r="TZ5" i="9"/>
  <c r="TY5" i="9"/>
  <c r="TX5" i="9"/>
  <c r="TW5" i="9"/>
  <c r="TV5" i="9"/>
  <c r="TU5" i="9"/>
  <c r="TT5" i="9"/>
  <c r="TS5" i="9"/>
  <c r="TR5" i="9"/>
  <c r="TQ5" i="9"/>
  <c r="TP5" i="9"/>
  <c r="TO5" i="9"/>
  <c r="TN5" i="9"/>
  <c r="TM5" i="9"/>
  <c r="TL5" i="9"/>
  <c r="TK5" i="9"/>
  <c r="TJ5" i="9"/>
  <c r="TI5" i="9"/>
  <c r="TH5" i="9"/>
  <c r="TG5" i="9"/>
  <c r="TF5" i="9"/>
  <c r="TE5" i="9"/>
  <c r="TD5" i="9"/>
  <c r="TC5" i="9"/>
  <c r="TB5" i="9"/>
  <c r="TA5" i="9"/>
  <c r="SZ5" i="9"/>
  <c r="SY5" i="9"/>
  <c r="SX5" i="9"/>
  <c r="SW5" i="9"/>
  <c r="SV5" i="9"/>
  <c r="SU5" i="9"/>
  <c r="ST5" i="9"/>
  <c r="SS5" i="9"/>
  <c r="SR5" i="9"/>
  <c r="SQ5" i="9"/>
  <c r="SP5" i="9"/>
  <c r="SO5" i="9"/>
  <c r="SN5" i="9"/>
  <c r="SM5" i="9"/>
  <c r="SL5" i="9"/>
  <c r="SK5" i="9"/>
  <c r="SJ5" i="9"/>
  <c r="SI5" i="9"/>
  <c r="SH5" i="9"/>
  <c r="SG5" i="9"/>
  <c r="SF5" i="9"/>
  <c r="SE5" i="9"/>
  <c r="SD5" i="9"/>
  <c r="SC5" i="9"/>
  <c r="SB5" i="9"/>
  <c r="SA5" i="9"/>
  <c r="RZ5" i="9"/>
  <c r="RY5" i="9"/>
  <c r="RX5" i="9"/>
  <c r="RW5" i="9"/>
  <c r="RV5" i="9"/>
  <c r="RU5" i="9"/>
  <c r="RT5" i="9"/>
  <c r="RS5" i="9"/>
  <c r="RR5" i="9"/>
  <c r="RQ5" i="9"/>
  <c r="RP5" i="9"/>
  <c r="RO5" i="9"/>
  <c r="RN5" i="9"/>
  <c r="RM5" i="9"/>
  <c r="RL5" i="9"/>
  <c r="RK5" i="9"/>
  <c r="RJ5" i="9"/>
  <c r="RI5" i="9"/>
  <c r="RH5" i="9"/>
  <c r="RG5" i="9"/>
  <c r="RF5" i="9"/>
  <c r="RE5" i="9"/>
  <c r="RD5" i="9"/>
  <c r="RC5" i="9"/>
  <c r="RB5" i="9"/>
  <c r="RA5" i="9"/>
  <c r="QZ5" i="9"/>
  <c r="QY5" i="9"/>
  <c r="QX5" i="9"/>
  <c r="QW5" i="9"/>
  <c r="QV5" i="9"/>
  <c r="QU5" i="9"/>
  <c r="QT5" i="9"/>
  <c r="QS5" i="9"/>
  <c r="QR5" i="9"/>
  <c r="QQ5" i="9"/>
  <c r="QP5" i="9"/>
  <c r="QO5" i="9"/>
  <c r="QN5" i="9"/>
  <c r="QM5" i="9"/>
  <c r="QL5" i="9"/>
  <c r="QK5" i="9"/>
  <c r="QJ5" i="9"/>
  <c r="QI5" i="9"/>
  <c r="QH5" i="9"/>
  <c r="QG5" i="9"/>
  <c r="QF5" i="9"/>
  <c r="QE5" i="9"/>
  <c r="QD5" i="9"/>
  <c r="QC5" i="9"/>
  <c r="QB5" i="9"/>
  <c r="QA5" i="9"/>
  <c r="PZ5" i="9"/>
  <c r="PY5" i="9"/>
  <c r="PX5" i="9"/>
  <c r="PW5" i="9"/>
  <c r="PV5" i="9"/>
  <c r="PU5" i="9"/>
  <c r="PT5" i="9"/>
  <c r="PS5" i="9"/>
  <c r="PR5" i="9"/>
  <c r="PQ5" i="9"/>
  <c r="PP5" i="9"/>
  <c r="PO5" i="9"/>
  <c r="PN5" i="9"/>
  <c r="PM5" i="9"/>
  <c r="PL5" i="9"/>
  <c r="PK5" i="9"/>
  <c r="PJ5" i="9"/>
  <c r="PI5" i="9"/>
  <c r="PH5" i="9"/>
  <c r="PG5" i="9"/>
  <c r="PF5" i="9"/>
  <c r="PE5" i="9"/>
  <c r="PD5" i="9"/>
  <c r="PC5" i="9"/>
  <c r="PB5" i="9"/>
  <c r="PA5" i="9"/>
  <c r="OZ5" i="9"/>
  <c r="OY5" i="9"/>
  <c r="OX5" i="9"/>
  <c r="OW5" i="9"/>
  <c r="OV5" i="9"/>
  <c r="OU5" i="9"/>
  <c r="OT5" i="9"/>
  <c r="OS5" i="9"/>
  <c r="OR5" i="9"/>
  <c r="OQ5" i="9"/>
  <c r="OP5" i="9"/>
  <c r="OO5" i="9"/>
  <c r="ON5" i="9"/>
  <c r="OM5" i="9"/>
  <c r="OL5" i="9"/>
  <c r="OK5" i="9"/>
  <c r="OJ5" i="9"/>
  <c r="OI5" i="9"/>
  <c r="OH5" i="9"/>
  <c r="OG5" i="9"/>
  <c r="OF5" i="9"/>
  <c r="OE5" i="9"/>
  <c r="OD5" i="9"/>
  <c r="OC5" i="9"/>
  <c r="OB5" i="9"/>
  <c r="OA5" i="9"/>
  <c r="NZ5" i="9"/>
  <c r="NY5" i="9"/>
  <c r="NX5" i="9"/>
  <c r="NW5" i="9"/>
  <c r="NV5" i="9"/>
  <c r="NU5" i="9"/>
  <c r="NT5" i="9"/>
  <c r="NS5" i="9"/>
  <c r="NR5" i="9"/>
  <c r="NQ5" i="9"/>
  <c r="NP5" i="9"/>
  <c r="NO5" i="9"/>
  <c r="NN5" i="9"/>
  <c r="NM5" i="9"/>
  <c r="NL5" i="9"/>
  <c r="NK5" i="9"/>
  <c r="NJ5" i="9"/>
  <c r="NI5" i="9"/>
  <c r="NH5" i="9"/>
  <c r="NG5" i="9"/>
  <c r="NF5" i="9"/>
  <c r="NE5" i="9"/>
  <c r="ND5" i="9"/>
  <c r="NC5" i="9"/>
  <c r="NB5" i="9"/>
  <c r="NA5" i="9"/>
  <c r="MZ5" i="9"/>
  <c r="MY5" i="9"/>
  <c r="MX5" i="9"/>
  <c r="MW5" i="9"/>
  <c r="MV5" i="9"/>
  <c r="MU5" i="9"/>
  <c r="MT5" i="9"/>
  <c r="MS5" i="9"/>
  <c r="MR5" i="9"/>
  <c r="MQ5" i="9"/>
  <c r="MP5" i="9"/>
  <c r="MO5" i="9"/>
  <c r="MN5" i="9"/>
  <c r="MM5" i="9"/>
  <c r="ML5" i="9"/>
  <c r="MK5" i="9"/>
  <c r="MJ5" i="9"/>
  <c r="MI5" i="9"/>
  <c r="MH5" i="9"/>
  <c r="MG5" i="9"/>
  <c r="MF5" i="9"/>
  <c r="ME5" i="9"/>
  <c r="MD5" i="9"/>
  <c r="MC5" i="9"/>
  <c r="MB5" i="9"/>
  <c r="MA5" i="9"/>
  <c r="LZ5" i="9"/>
  <c r="LY5" i="9"/>
  <c r="LX5" i="9"/>
  <c r="LW5" i="9"/>
  <c r="LV5" i="9"/>
  <c r="LU5" i="9"/>
  <c r="LT5" i="9"/>
  <c r="LS5" i="9"/>
  <c r="LR5" i="9"/>
  <c r="LQ5" i="9"/>
  <c r="LP5" i="9"/>
  <c r="LO5" i="9"/>
  <c r="LN5" i="9"/>
  <c r="LM5" i="9"/>
  <c r="LL5" i="9"/>
  <c r="LK5" i="9"/>
  <c r="LJ5" i="9"/>
  <c r="LI5" i="9"/>
  <c r="LH5" i="9"/>
  <c r="LG5" i="9"/>
  <c r="LF5" i="9"/>
  <c r="LE5" i="9"/>
  <c r="LD5" i="9"/>
  <c r="LC5" i="9"/>
  <c r="LB5" i="9"/>
  <c r="LA5" i="9"/>
  <c r="KZ5" i="9"/>
  <c r="KY5" i="9"/>
  <c r="KX5" i="9"/>
  <c r="KW5" i="9"/>
  <c r="KV5" i="9"/>
  <c r="KU5" i="9"/>
  <c r="KT5" i="9"/>
  <c r="KS5" i="9"/>
  <c r="KR5" i="9"/>
  <c r="KQ5" i="9"/>
  <c r="KP5" i="9"/>
  <c r="KO5" i="9"/>
  <c r="KN5" i="9"/>
  <c r="KM5" i="9"/>
  <c r="KL5" i="9"/>
  <c r="KK5" i="9"/>
  <c r="KJ5" i="9"/>
  <c r="KI5" i="9"/>
  <c r="KH5" i="9"/>
  <c r="KG5" i="9"/>
  <c r="KF5" i="9"/>
  <c r="KE5" i="9"/>
  <c r="KD5" i="9"/>
  <c r="KC5" i="9"/>
  <c r="KB5" i="9"/>
  <c r="KA5" i="9"/>
  <c r="JZ5" i="9"/>
  <c r="JY5" i="9"/>
  <c r="JX5" i="9"/>
  <c r="JW5" i="9"/>
  <c r="JV5" i="9"/>
  <c r="JU5" i="9"/>
  <c r="JT5" i="9"/>
  <c r="JS5" i="9"/>
  <c r="JR5" i="9"/>
  <c r="JQ5" i="9"/>
  <c r="JP5" i="9"/>
  <c r="JO5" i="9"/>
  <c r="JN5" i="9"/>
  <c r="JM5" i="9"/>
  <c r="JL5" i="9"/>
  <c r="JK5" i="9"/>
  <c r="JJ5" i="9"/>
  <c r="JI5" i="9"/>
  <c r="JH5" i="9"/>
  <c r="JG5" i="9"/>
  <c r="JF5" i="9"/>
  <c r="JE5" i="9"/>
  <c r="JD5" i="9"/>
  <c r="JC5" i="9"/>
  <c r="JB5" i="9"/>
  <c r="JA5" i="9"/>
  <c r="IZ5" i="9"/>
  <c r="IY5" i="9"/>
  <c r="IX5" i="9"/>
  <c r="IW5" i="9"/>
  <c r="IV5" i="9"/>
  <c r="IU5" i="9"/>
  <c r="IT5" i="9"/>
  <c r="IS5" i="9"/>
  <c r="IR5" i="9"/>
  <c r="IQ5" i="9"/>
  <c r="IP5" i="9"/>
  <c r="IO5" i="9"/>
  <c r="IN5" i="9"/>
  <c r="IM5" i="9"/>
  <c r="IL5" i="9"/>
  <c r="IK5" i="9"/>
  <c r="IJ5" i="9"/>
  <c r="II5" i="9"/>
  <c r="IH5" i="9"/>
  <c r="IG5" i="9"/>
  <c r="IF5" i="9"/>
  <c r="IE5" i="9"/>
  <c r="ID5" i="9"/>
  <c r="IC5" i="9"/>
  <c r="IB5" i="9"/>
  <c r="IA5" i="9"/>
  <c r="HZ5" i="9"/>
  <c r="HY5" i="9"/>
  <c r="HX5" i="9"/>
  <c r="HW5" i="9"/>
  <c r="HV5" i="9"/>
  <c r="HU5" i="9"/>
  <c r="HT5" i="9"/>
  <c r="HS5" i="9"/>
  <c r="HR5" i="9"/>
  <c r="HQ5" i="9"/>
  <c r="HP5" i="9"/>
  <c r="HO5" i="9"/>
  <c r="HN5" i="9"/>
  <c r="HM5" i="9"/>
  <c r="HL5" i="9"/>
  <c r="HK5" i="9"/>
  <c r="HJ5" i="9"/>
  <c r="HI5" i="9"/>
  <c r="HH5" i="9"/>
  <c r="HG5" i="9"/>
  <c r="HF5" i="9"/>
  <c r="HE5" i="9"/>
  <c r="HD5" i="9"/>
  <c r="HC5" i="9"/>
  <c r="HB5" i="9"/>
  <c r="HA5" i="9"/>
  <c r="GZ5" i="9"/>
  <c r="GY5" i="9"/>
  <c r="GX5" i="9"/>
  <c r="GW5" i="9"/>
  <c r="GV5" i="9"/>
  <c r="GU5" i="9"/>
  <c r="GT5" i="9"/>
  <c r="GS5" i="9"/>
  <c r="GR5" i="9"/>
  <c r="GQ5" i="9"/>
  <c r="GP5" i="9"/>
  <c r="GO5" i="9"/>
  <c r="GN5" i="9"/>
  <c r="GM5" i="9"/>
  <c r="GL5" i="9"/>
  <c r="GK5" i="9"/>
  <c r="GJ5" i="9"/>
  <c r="GI5" i="9"/>
  <c r="GH5" i="9"/>
  <c r="GG5" i="9"/>
  <c r="GF5" i="9"/>
  <c r="GE5" i="9"/>
  <c r="GD5" i="9"/>
  <c r="GC5" i="9"/>
  <c r="GB5" i="9"/>
  <c r="GA5" i="9"/>
  <c r="FZ5" i="9"/>
  <c r="FY5" i="9"/>
  <c r="FX5" i="9"/>
  <c r="FW5" i="9"/>
  <c r="FV5" i="9"/>
  <c r="FU5" i="9"/>
  <c r="FT5" i="9"/>
  <c r="FS5" i="9"/>
  <c r="FR5" i="9"/>
  <c r="FQ5" i="9"/>
  <c r="FP5" i="9"/>
  <c r="FO5" i="9"/>
  <c r="FN5" i="9"/>
  <c r="FM5" i="9"/>
  <c r="FL5" i="9"/>
  <c r="FK5" i="9"/>
  <c r="FJ5" i="9"/>
  <c r="FI5" i="9"/>
  <c r="FH5" i="9"/>
  <c r="FG5" i="9"/>
  <c r="FF5" i="9"/>
  <c r="FE5" i="9"/>
  <c r="FD5" i="9"/>
  <c r="FC5" i="9"/>
  <c r="FB5" i="9"/>
  <c r="FA5" i="9"/>
  <c r="EZ5" i="9"/>
  <c r="EY5" i="9"/>
  <c r="EX5" i="9"/>
  <c r="EW5" i="9"/>
  <c r="EV5" i="9"/>
  <c r="EU5" i="9"/>
  <c r="ET5" i="9"/>
  <c r="ES5" i="9"/>
  <c r="ER5" i="9"/>
  <c r="EQ5" i="9"/>
  <c r="EP5" i="9"/>
  <c r="EO5" i="9"/>
  <c r="EN5" i="9"/>
  <c r="EM5" i="9"/>
  <c r="EL5" i="9"/>
  <c r="EK5" i="9"/>
  <c r="EJ5" i="9"/>
  <c r="EI5" i="9"/>
  <c r="EH5" i="9"/>
  <c r="EG5" i="9"/>
  <c r="EF5" i="9"/>
  <c r="EE5" i="9"/>
  <c r="ED5" i="9"/>
  <c r="EC5" i="9"/>
  <c r="EB5" i="9"/>
  <c r="EA5" i="9"/>
  <c r="DZ5" i="9"/>
  <c r="DY5" i="9"/>
  <c r="DX5" i="9"/>
  <c r="DW5" i="9"/>
  <c r="DV5" i="9"/>
  <c r="DU5" i="9"/>
  <c r="DT5" i="9"/>
  <c r="DS5" i="9"/>
  <c r="DR5" i="9"/>
  <c r="DQ5" i="9"/>
  <c r="DP5" i="9"/>
  <c r="DO5" i="9"/>
  <c r="DN5" i="9"/>
  <c r="DM5" i="9"/>
  <c r="DL5" i="9"/>
  <c r="DK5" i="9"/>
  <c r="DJ5" i="9"/>
  <c r="DI5" i="9"/>
  <c r="DH5" i="9"/>
  <c r="DG5" i="9"/>
  <c r="DF5" i="9"/>
  <c r="DE5" i="9"/>
  <c r="DD5" i="9"/>
  <c r="DC5" i="9"/>
  <c r="DB5" i="9"/>
  <c r="DA5" i="9"/>
  <c r="CZ5" i="9"/>
  <c r="CY5" i="9"/>
  <c r="CX5" i="9"/>
  <c r="CW5" i="9"/>
  <c r="CV5" i="9"/>
  <c r="CU5" i="9"/>
  <c r="CT5" i="9"/>
  <c r="CS5" i="9"/>
  <c r="CR5" i="9"/>
  <c r="CQ5" i="9"/>
  <c r="CP5" i="9"/>
  <c r="CO5" i="9"/>
  <c r="CN5" i="9"/>
  <c r="CM5" i="9"/>
  <c r="CL5" i="9"/>
  <c r="CK5" i="9"/>
  <c r="CJ5" i="9"/>
  <c r="CI5" i="9"/>
  <c r="CH5" i="9"/>
  <c r="CG5" i="9"/>
  <c r="CF5" i="9"/>
  <c r="CE5" i="9"/>
  <c r="CD5" i="9"/>
  <c r="CC5" i="9"/>
  <c r="CB5" i="9"/>
  <c r="CA5" i="9"/>
  <c r="BZ5" i="9"/>
  <c r="BY5" i="9"/>
  <c r="BX5" i="9"/>
  <c r="BW5" i="9"/>
  <c r="BV5" i="9"/>
  <c r="BU5" i="9"/>
  <c r="BT5" i="9"/>
  <c r="BS5" i="9"/>
  <c r="BR5" i="9"/>
  <c r="BQ5" i="9"/>
  <c r="BP5" i="9"/>
  <c r="BO5" i="9"/>
  <c r="BN5" i="9"/>
  <c r="BM5" i="9"/>
  <c r="BL5" i="9"/>
  <c r="BK5" i="9"/>
  <c r="BJ5" i="9"/>
  <c r="BI5" i="9"/>
  <c r="BH5" i="9"/>
  <c r="BG5" i="9"/>
  <c r="BF5" i="9"/>
  <c r="BE5" i="9"/>
  <c r="BD5" i="9"/>
  <c r="BC5" i="9"/>
  <c r="BB5" i="9"/>
  <c r="BA5" i="9"/>
  <c r="AZ5" i="9"/>
  <c r="AY5" i="9"/>
  <c r="AX5" i="9"/>
  <c r="AW5" i="9"/>
  <c r="AV5" i="9"/>
  <c r="AU5" i="9"/>
  <c r="AT5" i="9"/>
  <c r="AS5" i="9"/>
  <c r="AR5" i="9"/>
  <c r="AQ5" i="9"/>
  <c r="AP5" i="9"/>
  <c r="AO5" i="9"/>
  <c r="AN5" i="9"/>
  <c r="AM5" i="9"/>
  <c r="AL5" i="9"/>
  <c r="AK5" i="9"/>
  <c r="AJ5" i="9"/>
  <c r="AI5" i="9"/>
  <c r="AH5" i="9"/>
  <c r="AG5" i="9"/>
  <c r="AF5" i="9"/>
  <c r="AE5" i="9"/>
  <c r="AD5" i="9"/>
  <c r="AC5" i="9"/>
  <c r="AB5" i="9"/>
  <c r="AA5" i="9"/>
  <c r="Z5" i="9"/>
  <c r="Y5" i="9"/>
  <c r="X5" i="9"/>
  <c r="W5" i="9"/>
  <c r="V5" i="9"/>
  <c r="U5" i="9"/>
  <c r="T5" i="9"/>
  <c r="S5" i="9"/>
  <c r="R5" i="9"/>
  <c r="Q5" i="9"/>
  <c r="P5" i="9"/>
  <c r="O5" i="9"/>
  <c r="N5" i="9"/>
  <c r="M5" i="9"/>
  <c r="L5" i="9"/>
  <c r="K5" i="9"/>
  <c r="J5" i="9"/>
  <c r="I5" i="9"/>
  <c r="H5" i="9"/>
  <c r="G5" i="9"/>
  <c r="F5" i="9"/>
  <c r="E5" i="9"/>
  <c r="D5" i="9"/>
  <c r="C5" i="9"/>
  <c r="B5" i="9"/>
  <c r="UB4" i="9"/>
  <c r="UA4" i="9"/>
  <c r="TZ4" i="9"/>
  <c r="TY4" i="9"/>
  <c r="TX4" i="9"/>
  <c r="TW4" i="9"/>
  <c r="TV4" i="9"/>
  <c r="TU4" i="9"/>
  <c r="TT4" i="9"/>
  <c r="TS4" i="9"/>
  <c r="TR4" i="9"/>
  <c r="TQ4" i="9"/>
  <c r="TP4" i="9"/>
  <c r="TO4" i="9"/>
  <c r="TN4" i="9"/>
  <c r="TM4" i="9"/>
  <c r="TL4" i="9"/>
  <c r="TK4" i="9"/>
  <c r="TJ4" i="9"/>
  <c r="TI4" i="9"/>
  <c r="TH4" i="9"/>
  <c r="TG4" i="9"/>
  <c r="TF4" i="9"/>
  <c r="TE4" i="9"/>
  <c r="TD4" i="9"/>
  <c r="TC4" i="9"/>
  <c r="TB4" i="9"/>
  <c r="TA4" i="9"/>
  <c r="SZ4" i="9"/>
  <c r="SY4" i="9"/>
  <c r="SX4" i="9"/>
  <c r="SW4" i="9"/>
  <c r="SV4" i="9"/>
  <c r="SU4" i="9"/>
  <c r="ST4" i="9"/>
  <c r="SS4" i="9"/>
  <c r="SR4" i="9"/>
  <c r="SQ4" i="9"/>
  <c r="SP4" i="9"/>
  <c r="SO4" i="9"/>
  <c r="SN4" i="9"/>
  <c r="SM4" i="9"/>
  <c r="SL4" i="9"/>
  <c r="SK4" i="9"/>
  <c r="SJ4" i="9"/>
  <c r="SI4" i="9"/>
  <c r="SH4" i="9"/>
  <c r="SG4" i="9"/>
  <c r="SF4" i="9"/>
  <c r="SE4" i="9"/>
  <c r="SD4" i="9"/>
  <c r="SC4" i="9"/>
  <c r="SB4" i="9"/>
  <c r="SA4" i="9"/>
  <c r="RZ4" i="9"/>
  <c r="RY4" i="9"/>
  <c r="RX4" i="9"/>
  <c r="RW4" i="9"/>
  <c r="RV4" i="9"/>
  <c r="RU4" i="9"/>
  <c r="RT4" i="9"/>
  <c r="RS4" i="9"/>
  <c r="RR4" i="9"/>
  <c r="RQ4" i="9"/>
  <c r="RP4" i="9"/>
  <c r="RO4" i="9"/>
  <c r="RN4" i="9"/>
  <c r="RM4" i="9"/>
  <c r="RL4" i="9"/>
  <c r="RK4" i="9"/>
  <c r="RJ4" i="9"/>
  <c r="RI4" i="9"/>
  <c r="RH4" i="9"/>
  <c r="RG4" i="9"/>
  <c r="RF4" i="9"/>
  <c r="RE4" i="9"/>
  <c r="RD4" i="9"/>
  <c r="RC4" i="9"/>
  <c r="RB4" i="9"/>
  <c r="RA4" i="9"/>
  <c r="QZ4" i="9"/>
  <c r="QY4" i="9"/>
  <c r="QX4" i="9"/>
  <c r="QW4" i="9"/>
  <c r="QV4" i="9"/>
  <c r="QU4" i="9"/>
  <c r="QT4" i="9"/>
  <c r="QS4" i="9"/>
  <c r="QR4" i="9"/>
  <c r="QQ4" i="9"/>
  <c r="QP4" i="9"/>
  <c r="QO4" i="9"/>
  <c r="QN4" i="9"/>
  <c r="QM4" i="9"/>
  <c r="QL4" i="9"/>
  <c r="QK4" i="9"/>
  <c r="QJ4" i="9"/>
  <c r="QI4" i="9"/>
  <c r="QH4" i="9"/>
  <c r="QG4" i="9"/>
  <c r="QF4" i="9"/>
  <c r="QE4" i="9"/>
  <c r="QD4" i="9"/>
  <c r="QC4" i="9"/>
  <c r="QB4" i="9"/>
  <c r="QA4" i="9"/>
  <c r="PZ4" i="9"/>
  <c r="PY4" i="9"/>
  <c r="PX4" i="9"/>
  <c r="PW4" i="9"/>
  <c r="PV4" i="9"/>
  <c r="PU4" i="9"/>
  <c r="PT4" i="9"/>
  <c r="PS4" i="9"/>
  <c r="PR4" i="9"/>
  <c r="PQ4" i="9"/>
  <c r="PP4" i="9"/>
  <c r="PO4" i="9"/>
  <c r="PN4" i="9"/>
  <c r="PM4" i="9"/>
  <c r="PL4" i="9"/>
  <c r="PK4" i="9"/>
  <c r="PJ4" i="9"/>
  <c r="PI4" i="9"/>
  <c r="PH4" i="9"/>
  <c r="PG4" i="9"/>
  <c r="PF4" i="9"/>
  <c r="PE4" i="9"/>
  <c r="PD4" i="9"/>
  <c r="PC4" i="9"/>
  <c r="PB4" i="9"/>
  <c r="PA4" i="9"/>
  <c r="OZ4" i="9"/>
  <c r="OY4" i="9"/>
  <c r="OX4" i="9"/>
  <c r="OW4" i="9"/>
  <c r="OV4" i="9"/>
  <c r="OU4" i="9"/>
  <c r="OT4" i="9"/>
  <c r="OS4" i="9"/>
  <c r="OR4" i="9"/>
  <c r="OQ4" i="9"/>
  <c r="OP4" i="9"/>
  <c r="OO4" i="9"/>
  <c r="ON4" i="9"/>
  <c r="OM4" i="9"/>
  <c r="OL4" i="9"/>
  <c r="OK4" i="9"/>
  <c r="OJ4" i="9"/>
  <c r="OI4" i="9"/>
  <c r="OH4" i="9"/>
  <c r="OG4" i="9"/>
  <c r="OF4" i="9"/>
  <c r="OE4" i="9"/>
  <c r="OD4" i="9"/>
  <c r="OC4" i="9"/>
  <c r="OB4" i="9"/>
  <c r="OA4" i="9"/>
  <c r="NZ4" i="9"/>
  <c r="NY4" i="9"/>
  <c r="NX4" i="9"/>
  <c r="NW4" i="9"/>
  <c r="NV4" i="9"/>
  <c r="NU4" i="9"/>
  <c r="NT4" i="9"/>
  <c r="NS4" i="9"/>
  <c r="NR4" i="9"/>
  <c r="NQ4" i="9"/>
  <c r="NP4" i="9"/>
  <c r="NO4" i="9"/>
  <c r="NN4" i="9"/>
  <c r="NM4" i="9"/>
  <c r="NL4" i="9"/>
  <c r="NK4" i="9"/>
  <c r="NJ4" i="9"/>
  <c r="NI4" i="9"/>
  <c r="NH4" i="9"/>
  <c r="NG4" i="9"/>
  <c r="NF4" i="9"/>
  <c r="NE4" i="9"/>
  <c r="ND4" i="9"/>
  <c r="NC4" i="9"/>
  <c r="NB4" i="9"/>
  <c r="NA4" i="9"/>
  <c r="MZ4" i="9"/>
  <c r="MY4" i="9"/>
  <c r="MX4" i="9"/>
  <c r="MW4" i="9"/>
  <c r="MV4" i="9"/>
  <c r="MU4" i="9"/>
  <c r="MT4" i="9"/>
  <c r="MS4" i="9"/>
  <c r="MR4" i="9"/>
  <c r="MQ4" i="9"/>
  <c r="MP4" i="9"/>
  <c r="MO4" i="9"/>
  <c r="MN4" i="9"/>
  <c r="MM4" i="9"/>
  <c r="ML4" i="9"/>
  <c r="MK4" i="9"/>
  <c r="MJ4" i="9"/>
  <c r="MI4" i="9"/>
  <c r="MH4" i="9"/>
  <c r="MG4" i="9"/>
  <c r="MF4" i="9"/>
  <c r="ME4" i="9"/>
  <c r="MD4" i="9"/>
  <c r="MC4" i="9"/>
  <c r="MB4" i="9"/>
  <c r="MA4" i="9"/>
  <c r="LZ4" i="9"/>
  <c r="LY4" i="9"/>
  <c r="LX4" i="9"/>
  <c r="LW4" i="9"/>
  <c r="LV4" i="9"/>
  <c r="LU4" i="9"/>
  <c r="LT4" i="9"/>
  <c r="LS4" i="9"/>
  <c r="LR4" i="9"/>
  <c r="LQ4" i="9"/>
  <c r="LP4" i="9"/>
  <c r="LO4" i="9"/>
  <c r="LN4" i="9"/>
  <c r="LM4" i="9"/>
  <c r="LL4" i="9"/>
  <c r="LK4" i="9"/>
  <c r="LJ4" i="9"/>
  <c r="LI4" i="9"/>
  <c r="LH4" i="9"/>
  <c r="LG4" i="9"/>
  <c r="LF4" i="9"/>
  <c r="LE4" i="9"/>
  <c r="LD4" i="9"/>
  <c r="LC4" i="9"/>
  <c r="LB4" i="9"/>
  <c r="LA4" i="9"/>
  <c r="KZ4" i="9"/>
  <c r="KY4" i="9"/>
  <c r="KX4" i="9"/>
  <c r="KW4" i="9"/>
  <c r="KV4" i="9"/>
  <c r="KU4" i="9"/>
  <c r="KT4" i="9"/>
  <c r="KS4" i="9"/>
  <c r="KR4" i="9"/>
  <c r="KQ4" i="9"/>
  <c r="KP4" i="9"/>
  <c r="KO4" i="9"/>
  <c r="KN4" i="9"/>
  <c r="KM4" i="9"/>
  <c r="KL4" i="9"/>
  <c r="KK4" i="9"/>
  <c r="KJ4" i="9"/>
  <c r="KI4" i="9"/>
  <c r="KH4" i="9"/>
  <c r="KG4" i="9"/>
  <c r="KF4" i="9"/>
  <c r="KE4" i="9"/>
  <c r="KD4" i="9"/>
  <c r="KC4" i="9"/>
  <c r="KB4" i="9"/>
  <c r="KA4" i="9"/>
  <c r="JZ4" i="9"/>
  <c r="JY4" i="9"/>
  <c r="JX4" i="9"/>
  <c r="JW4" i="9"/>
  <c r="JV4" i="9"/>
  <c r="JU4" i="9"/>
  <c r="JT4" i="9"/>
  <c r="JS4" i="9"/>
  <c r="JR4" i="9"/>
  <c r="JQ4" i="9"/>
  <c r="JP4" i="9"/>
  <c r="JO4" i="9"/>
  <c r="JN4" i="9"/>
  <c r="JM4" i="9"/>
  <c r="JL4" i="9"/>
  <c r="JK4" i="9"/>
  <c r="JJ4" i="9"/>
  <c r="JI4" i="9"/>
  <c r="JH4" i="9"/>
  <c r="JG4" i="9"/>
  <c r="JF4" i="9"/>
  <c r="JE4" i="9"/>
  <c r="JD4" i="9"/>
  <c r="JC4" i="9"/>
  <c r="JB4" i="9"/>
  <c r="JA4" i="9"/>
  <c r="IZ4" i="9"/>
  <c r="IY4" i="9"/>
  <c r="IX4" i="9"/>
  <c r="IW4" i="9"/>
  <c r="IV4" i="9"/>
  <c r="IU4" i="9"/>
  <c r="IT4" i="9"/>
  <c r="IS4" i="9"/>
  <c r="IR4" i="9"/>
  <c r="IQ4" i="9"/>
  <c r="IP4" i="9"/>
  <c r="IO4" i="9"/>
  <c r="IN4" i="9"/>
  <c r="IM4" i="9"/>
  <c r="IL4" i="9"/>
  <c r="IK4" i="9"/>
  <c r="IJ4" i="9"/>
  <c r="II4" i="9"/>
  <c r="IH4" i="9"/>
  <c r="IG4" i="9"/>
  <c r="IF4" i="9"/>
  <c r="IE4" i="9"/>
  <c r="ID4" i="9"/>
  <c r="IC4" i="9"/>
  <c r="IB4" i="9"/>
  <c r="IA4" i="9"/>
  <c r="HZ4" i="9"/>
  <c r="HY4" i="9"/>
  <c r="HX4" i="9"/>
  <c r="HW4" i="9"/>
  <c r="HV4" i="9"/>
  <c r="HU4" i="9"/>
  <c r="HT4" i="9"/>
  <c r="HS4" i="9"/>
  <c r="HR4" i="9"/>
  <c r="HQ4" i="9"/>
  <c r="HP4" i="9"/>
  <c r="HO4" i="9"/>
  <c r="HN4" i="9"/>
  <c r="HM4" i="9"/>
  <c r="HL4" i="9"/>
  <c r="HK4" i="9"/>
  <c r="HJ4" i="9"/>
  <c r="HI4" i="9"/>
  <c r="HH4" i="9"/>
  <c r="HG4" i="9"/>
  <c r="HF4" i="9"/>
  <c r="HE4" i="9"/>
  <c r="HD4" i="9"/>
  <c r="HC4" i="9"/>
  <c r="HB4" i="9"/>
  <c r="HA4" i="9"/>
  <c r="GZ4" i="9"/>
  <c r="GY4" i="9"/>
  <c r="GX4" i="9"/>
  <c r="GW4" i="9"/>
  <c r="GV4" i="9"/>
  <c r="GU4" i="9"/>
  <c r="GT4" i="9"/>
  <c r="GS4" i="9"/>
  <c r="GR4" i="9"/>
  <c r="GQ4" i="9"/>
  <c r="GP4" i="9"/>
  <c r="GO4" i="9"/>
  <c r="GN4" i="9"/>
  <c r="GM4" i="9"/>
  <c r="GL4" i="9"/>
  <c r="GK4" i="9"/>
  <c r="GJ4" i="9"/>
  <c r="GI4" i="9"/>
  <c r="GH4" i="9"/>
  <c r="GG4" i="9"/>
  <c r="GF4" i="9"/>
  <c r="GE4" i="9"/>
  <c r="GD4" i="9"/>
  <c r="GC4" i="9"/>
  <c r="GB4" i="9"/>
  <c r="GA4" i="9"/>
  <c r="FZ4" i="9"/>
  <c r="FY4" i="9"/>
  <c r="FX4" i="9"/>
  <c r="FW4" i="9"/>
  <c r="FV4" i="9"/>
  <c r="FU4" i="9"/>
  <c r="FT4" i="9"/>
  <c r="FS4" i="9"/>
  <c r="FR4" i="9"/>
  <c r="FQ4" i="9"/>
  <c r="FP4" i="9"/>
  <c r="FO4" i="9"/>
  <c r="FN4" i="9"/>
  <c r="FM4" i="9"/>
  <c r="FL4" i="9"/>
  <c r="FK4" i="9"/>
  <c r="FJ4" i="9"/>
  <c r="FI4" i="9"/>
  <c r="FH4" i="9"/>
  <c r="FG4" i="9"/>
  <c r="FF4" i="9"/>
  <c r="FE4" i="9"/>
  <c r="FD4" i="9"/>
  <c r="FC4" i="9"/>
  <c r="FB4" i="9"/>
  <c r="FA4" i="9"/>
  <c r="EZ4" i="9"/>
  <c r="EY4" i="9"/>
  <c r="EX4" i="9"/>
  <c r="EW4" i="9"/>
  <c r="EV4" i="9"/>
  <c r="EU4" i="9"/>
  <c r="ET4" i="9"/>
  <c r="ES4" i="9"/>
  <c r="ER4" i="9"/>
  <c r="EQ4" i="9"/>
  <c r="EP4" i="9"/>
  <c r="EO4" i="9"/>
  <c r="EN4" i="9"/>
  <c r="EM4" i="9"/>
  <c r="EL4" i="9"/>
  <c r="EK4" i="9"/>
  <c r="EJ4" i="9"/>
  <c r="EI4" i="9"/>
  <c r="EH4" i="9"/>
  <c r="EG4" i="9"/>
  <c r="EF4" i="9"/>
  <c r="EE4" i="9"/>
  <c r="ED4" i="9"/>
  <c r="EC4" i="9"/>
  <c r="EB4" i="9"/>
  <c r="EA4" i="9"/>
  <c r="DZ4" i="9"/>
  <c r="DY4" i="9"/>
  <c r="DX4" i="9"/>
  <c r="DW4" i="9"/>
  <c r="DV4" i="9"/>
  <c r="DU4" i="9"/>
  <c r="DT4" i="9"/>
  <c r="DS4" i="9"/>
  <c r="DR4" i="9"/>
  <c r="DQ4" i="9"/>
  <c r="DP4" i="9"/>
  <c r="DO4" i="9"/>
  <c r="DN4" i="9"/>
  <c r="DM4" i="9"/>
  <c r="DL4" i="9"/>
  <c r="DK4" i="9"/>
  <c r="DJ4" i="9"/>
  <c r="DI4" i="9"/>
  <c r="DH4" i="9"/>
  <c r="DG4" i="9"/>
  <c r="DF4" i="9"/>
  <c r="DE4" i="9"/>
  <c r="DD4" i="9"/>
  <c r="DC4" i="9"/>
  <c r="DB4" i="9"/>
  <c r="DA4" i="9"/>
  <c r="CZ4" i="9"/>
  <c r="CY4" i="9"/>
  <c r="CX4" i="9"/>
  <c r="CW4" i="9"/>
  <c r="CV4" i="9"/>
  <c r="CU4" i="9"/>
  <c r="CT4" i="9"/>
  <c r="CS4" i="9"/>
  <c r="CR4" i="9"/>
  <c r="CQ4" i="9"/>
  <c r="CP4" i="9"/>
  <c r="CO4" i="9"/>
  <c r="CN4" i="9"/>
  <c r="CM4" i="9"/>
  <c r="CL4" i="9"/>
  <c r="CK4" i="9"/>
  <c r="CJ4" i="9"/>
  <c r="CI4" i="9"/>
  <c r="CH4" i="9"/>
  <c r="CG4" i="9"/>
  <c r="CF4" i="9"/>
  <c r="CE4" i="9"/>
  <c r="CD4" i="9"/>
  <c r="CC4" i="9"/>
  <c r="CB4" i="9"/>
  <c r="CA4" i="9"/>
  <c r="BZ4" i="9"/>
  <c r="BY4" i="9"/>
  <c r="BX4" i="9"/>
  <c r="BW4" i="9"/>
  <c r="BV4" i="9"/>
  <c r="BU4" i="9"/>
  <c r="BT4" i="9"/>
  <c r="BS4" i="9"/>
  <c r="BR4" i="9"/>
  <c r="BQ4" i="9"/>
  <c r="BP4" i="9"/>
  <c r="BO4" i="9"/>
  <c r="BN4" i="9"/>
  <c r="BM4" i="9"/>
  <c r="BL4" i="9"/>
  <c r="BK4" i="9"/>
  <c r="BJ4" i="9"/>
  <c r="BI4" i="9"/>
  <c r="BH4" i="9"/>
  <c r="BG4" i="9"/>
  <c r="BF4" i="9"/>
  <c r="BE4" i="9"/>
  <c r="BD4" i="9"/>
  <c r="BC4" i="9"/>
  <c r="BB4" i="9"/>
  <c r="BA4" i="9"/>
  <c r="AZ4" i="9"/>
  <c r="AY4" i="9"/>
  <c r="AX4" i="9"/>
  <c r="AW4" i="9"/>
  <c r="AV4" i="9"/>
  <c r="AU4" i="9"/>
  <c r="AT4" i="9"/>
  <c r="AS4" i="9"/>
  <c r="AR4" i="9"/>
  <c r="AQ4" i="9"/>
  <c r="AP4" i="9"/>
  <c r="AO4" i="9"/>
  <c r="AN4" i="9"/>
  <c r="AM4" i="9"/>
  <c r="AL4" i="9"/>
  <c r="AK4" i="9"/>
  <c r="AJ4" i="9"/>
  <c r="AI4" i="9"/>
  <c r="AH4" i="9"/>
  <c r="AG4" i="9"/>
  <c r="AF4" i="9"/>
  <c r="AE4" i="9"/>
  <c r="AD4" i="9"/>
  <c r="AC4" i="9"/>
  <c r="AB4" i="9"/>
  <c r="AA4" i="9"/>
  <c r="Z4" i="9"/>
  <c r="Y4" i="9"/>
  <c r="X4" i="9"/>
  <c r="W4" i="9"/>
  <c r="V4" i="9"/>
  <c r="U4" i="9"/>
  <c r="T4" i="9"/>
  <c r="S4" i="9"/>
  <c r="R4" i="9"/>
  <c r="Q4" i="9"/>
  <c r="P4" i="9"/>
  <c r="O4" i="9"/>
  <c r="N4" i="9"/>
  <c r="M4" i="9"/>
  <c r="L4" i="9"/>
  <c r="K4" i="9"/>
  <c r="J4" i="9"/>
  <c r="I4" i="9"/>
  <c r="H4" i="9"/>
  <c r="G4" i="9"/>
  <c r="F4" i="9"/>
  <c r="E4" i="9"/>
  <c r="D4" i="9"/>
  <c r="C4" i="9"/>
  <c r="B4" i="9"/>
  <c r="UB3" i="9"/>
  <c r="UA3" i="9"/>
  <c r="TZ3" i="9"/>
  <c r="TY3" i="9"/>
  <c r="TX3" i="9"/>
  <c r="TW3" i="9"/>
  <c r="TV3" i="9"/>
  <c r="TU3" i="9"/>
  <c r="TT3" i="9"/>
  <c r="TS3" i="9"/>
  <c r="TR3" i="9"/>
  <c r="TQ3" i="9"/>
  <c r="TP3" i="9"/>
  <c r="TO3" i="9"/>
  <c r="TN3" i="9"/>
  <c r="TM3" i="9"/>
  <c r="TL3" i="9"/>
  <c r="TK3" i="9"/>
  <c r="TJ3" i="9"/>
  <c r="TI3" i="9"/>
  <c r="TH3" i="9"/>
  <c r="TG3" i="9"/>
  <c r="TF3" i="9"/>
  <c r="TE3" i="9"/>
  <c r="TD3" i="9"/>
  <c r="TC3" i="9"/>
  <c r="TB3" i="9"/>
  <c r="TA3" i="9"/>
  <c r="SZ3" i="9"/>
  <c r="SY3" i="9"/>
  <c r="SX3" i="9"/>
  <c r="SW3" i="9"/>
  <c r="SV3" i="9"/>
  <c r="SU3" i="9"/>
  <c r="ST3" i="9"/>
  <c r="SS3" i="9"/>
  <c r="SR3" i="9"/>
  <c r="SQ3" i="9"/>
  <c r="SP3" i="9"/>
  <c r="SO3" i="9"/>
  <c r="SN3" i="9"/>
  <c r="SM3" i="9"/>
  <c r="SL3" i="9"/>
  <c r="SK3" i="9"/>
  <c r="SJ3" i="9"/>
  <c r="SI3" i="9"/>
  <c r="SH3" i="9"/>
  <c r="SG3" i="9"/>
  <c r="SF3" i="9"/>
  <c r="SE3" i="9"/>
  <c r="SD3" i="9"/>
  <c r="SC3" i="9"/>
  <c r="SB3" i="9"/>
  <c r="SA3" i="9"/>
  <c r="RZ3" i="9"/>
  <c r="RY3" i="9"/>
  <c r="RX3" i="9"/>
  <c r="RW3" i="9"/>
  <c r="RV3" i="9"/>
  <c r="RU3" i="9"/>
  <c r="RT3" i="9"/>
  <c r="RS3" i="9"/>
  <c r="RR3" i="9"/>
  <c r="RQ3" i="9"/>
  <c r="RP3" i="9"/>
  <c r="RO3" i="9"/>
  <c r="RN3" i="9"/>
  <c r="RM3" i="9"/>
  <c r="RL3" i="9"/>
  <c r="RK3" i="9"/>
  <c r="RJ3" i="9"/>
  <c r="RI3" i="9"/>
  <c r="RH3" i="9"/>
  <c r="RG3" i="9"/>
  <c r="RF3" i="9"/>
  <c r="RE3" i="9"/>
  <c r="RD3" i="9"/>
  <c r="RC3" i="9"/>
  <c r="RB3" i="9"/>
  <c r="RA3" i="9"/>
  <c r="QZ3" i="9"/>
  <c r="QY3" i="9"/>
  <c r="QX3" i="9"/>
  <c r="QW3" i="9"/>
  <c r="QV3" i="9"/>
  <c r="QU3" i="9"/>
  <c r="QT3" i="9"/>
  <c r="QS3" i="9"/>
  <c r="QR3" i="9"/>
  <c r="QQ3" i="9"/>
  <c r="QP3" i="9"/>
  <c r="QO3" i="9"/>
  <c r="QN3" i="9"/>
  <c r="QM3" i="9"/>
  <c r="QL3" i="9"/>
  <c r="QK3" i="9"/>
  <c r="QJ3" i="9"/>
  <c r="QI3" i="9"/>
  <c r="QH3" i="9"/>
  <c r="QG3" i="9"/>
  <c r="QF3" i="9"/>
  <c r="QE3" i="9"/>
  <c r="QD3" i="9"/>
  <c r="QC3" i="9"/>
  <c r="QB3" i="9"/>
  <c r="QA3" i="9"/>
  <c r="PZ3" i="9"/>
  <c r="PY3" i="9"/>
  <c r="PX3" i="9"/>
  <c r="PW3" i="9"/>
  <c r="PV3" i="9"/>
  <c r="PU3" i="9"/>
  <c r="PT3" i="9"/>
  <c r="PS3" i="9"/>
  <c r="PR3" i="9"/>
  <c r="PQ3" i="9"/>
  <c r="PP3" i="9"/>
  <c r="PO3" i="9"/>
  <c r="PN3" i="9"/>
  <c r="PM3" i="9"/>
  <c r="PL3" i="9"/>
  <c r="PK3" i="9"/>
  <c r="PJ3" i="9"/>
  <c r="PI3" i="9"/>
  <c r="PH3" i="9"/>
  <c r="PG3" i="9"/>
  <c r="PF3" i="9"/>
  <c r="PE3" i="9"/>
  <c r="PD3" i="9"/>
  <c r="PC3" i="9"/>
  <c r="PB3" i="9"/>
  <c r="PA3" i="9"/>
  <c r="OZ3" i="9"/>
  <c r="OY3" i="9"/>
  <c r="OX3" i="9"/>
  <c r="OW3" i="9"/>
  <c r="OV3" i="9"/>
  <c r="OU3" i="9"/>
  <c r="OT3" i="9"/>
  <c r="OS3" i="9"/>
  <c r="OR3" i="9"/>
  <c r="OQ3" i="9"/>
  <c r="OP3" i="9"/>
  <c r="OO3" i="9"/>
  <c r="ON3" i="9"/>
  <c r="OM3" i="9"/>
  <c r="OL3" i="9"/>
  <c r="OK3" i="9"/>
  <c r="OJ3" i="9"/>
  <c r="OI3" i="9"/>
  <c r="OH3" i="9"/>
  <c r="OG3" i="9"/>
  <c r="OF3" i="9"/>
  <c r="OE3" i="9"/>
  <c r="OD3" i="9"/>
  <c r="OC3" i="9"/>
  <c r="OB3" i="9"/>
  <c r="OA3" i="9"/>
  <c r="NZ3" i="9"/>
  <c r="NY3" i="9"/>
  <c r="NX3" i="9"/>
  <c r="NW3" i="9"/>
  <c r="NV3" i="9"/>
  <c r="NU3" i="9"/>
  <c r="NT3" i="9"/>
  <c r="NS3" i="9"/>
  <c r="NR3" i="9"/>
  <c r="NQ3" i="9"/>
  <c r="NP3" i="9"/>
  <c r="NO3" i="9"/>
  <c r="NN3" i="9"/>
  <c r="NM3" i="9"/>
  <c r="NL3" i="9"/>
  <c r="NK3" i="9"/>
  <c r="NJ3" i="9"/>
  <c r="NI3" i="9"/>
  <c r="NH3" i="9"/>
  <c r="NG3" i="9"/>
  <c r="NF3" i="9"/>
  <c r="NE3" i="9"/>
  <c r="ND3" i="9"/>
  <c r="NC3" i="9"/>
  <c r="NB3" i="9"/>
  <c r="NA3" i="9"/>
  <c r="MZ3" i="9"/>
  <c r="MY3" i="9"/>
  <c r="MX3" i="9"/>
  <c r="MW3" i="9"/>
  <c r="MV3" i="9"/>
  <c r="MU3" i="9"/>
  <c r="MT3" i="9"/>
  <c r="MS3" i="9"/>
  <c r="MR3" i="9"/>
  <c r="MQ3" i="9"/>
  <c r="MP3" i="9"/>
  <c r="MO3" i="9"/>
  <c r="MN3" i="9"/>
  <c r="MM3" i="9"/>
  <c r="ML3" i="9"/>
  <c r="MK3" i="9"/>
  <c r="MJ3" i="9"/>
  <c r="MI3" i="9"/>
  <c r="MH3" i="9"/>
  <c r="MG3" i="9"/>
  <c r="MF3" i="9"/>
  <c r="ME3" i="9"/>
  <c r="MD3" i="9"/>
  <c r="MC3" i="9"/>
  <c r="MB3" i="9"/>
  <c r="MA3" i="9"/>
  <c r="LZ3" i="9"/>
  <c r="LY3" i="9"/>
  <c r="LX3" i="9"/>
  <c r="LW3" i="9"/>
  <c r="LV3" i="9"/>
  <c r="LU3" i="9"/>
  <c r="LT3" i="9"/>
  <c r="LS3" i="9"/>
  <c r="LR3" i="9"/>
  <c r="LQ3" i="9"/>
  <c r="LP3" i="9"/>
  <c r="LO3" i="9"/>
  <c r="LN3" i="9"/>
  <c r="LM3" i="9"/>
  <c r="LL3" i="9"/>
  <c r="LK3" i="9"/>
  <c r="LJ3" i="9"/>
  <c r="LI3" i="9"/>
  <c r="LH3" i="9"/>
  <c r="LG3" i="9"/>
  <c r="LF3" i="9"/>
  <c r="LE3" i="9"/>
  <c r="LD3" i="9"/>
  <c r="LC3" i="9"/>
  <c r="LB3" i="9"/>
  <c r="LA3" i="9"/>
  <c r="KZ3" i="9"/>
  <c r="KY3" i="9"/>
  <c r="KX3" i="9"/>
  <c r="KW3" i="9"/>
  <c r="KV3" i="9"/>
  <c r="KU3" i="9"/>
  <c r="KT3" i="9"/>
  <c r="KS3" i="9"/>
  <c r="KR3" i="9"/>
  <c r="KQ3" i="9"/>
  <c r="KP3" i="9"/>
  <c r="KO3" i="9"/>
  <c r="KN3" i="9"/>
  <c r="KM3" i="9"/>
  <c r="KL3" i="9"/>
  <c r="KK3" i="9"/>
  <c r="KJ3" i="9"/>
  <c r="KI3" i="9"/>
  <c r="KH3" i="9"/>
  <c r="KG3" i="9"/>
  <c r="KF3" i="9"/>
  <c r="KE3" i="9"/>
  <c r="KD3" i="9"/>
  <c r="KC3" i="9"/>
  <c r="KB3" i="9"/>
  <c r="KA3" i="9"/>
  <c r="JZ3" i="9"/>
  <c r="JY3" i="9"/>
  <c r="JX3" i="9"/>
  <c r="JW3" i="9"/>
  <c r="JV3" i="9"/>
  <c r="JU3" i="9"/>
  <c r="JT3" i="9"/>
  <c r="JS3" i="9"/>
  <c r="JR3" i="9"/>
  <c r="JQ3" i="9"/>
  <c r="JP3" i="9"/>
  <c r="JO3" i="9"/>
  <c r="JN3" i="9"/>
  <c r="JM3" i="9"/>
  <c r="JL3" i="9"/>
  <c r="JK3" i="9"/>
  <c r="JJ3" i="9"/>
  <c r="JI3" i="9"/>
  <c r="JH3" i="9"/>
  <c r="JG3" i="9"/>
  <c r="JF3" i="9"/>
  <c r="JE3" i="9"/>
  <c r="JD3" i="9"/>
  <c r="JC3" i="9"/>
  <c r="JB3" i="9"/>
  <c r="JA3" i="9"/>
  <c r="IZ3" i="9"/>
  <c r="IY3" i="9"/>
  <c r="IX3" i="9"/>
  <c r="IW3" i="9"/>
  <c r="IV3" i="9"/>
  <c r="IU3" i="9"/>
  <c r="IT3" i="9"/>
  <c r="IS3" i="9"/>
  <c r="IR3" i="9"/>
  <c r="IQ3" i="9"/>
  <c r="IP3" i="9"/>
  <c r="IO3" i="9"/>
  <c r="IN3" i="9"/>
  <c r="IM3" i="9"/>
  <c r="IL3" i="9"/>
  <c r="IK3" i="9"/>
  <c r="IJ3" i="9"/>
  <c r="II3" i="9"/>
  <c r="IH3" i="9"/>
  <c r="IG3" i="9"/>
  <c r="IF3" i="9"/>
  <c r="IE3" i="9"/>
  <c r="ID3" i="9"/>
  <c r="IC3" i="9"/>
  <c r="IB3" i="9"/>
  <c r="IA3" i="9"/>
  <c r="HZ3" i="9"/>
  <c r="HY3" i="9"/>
  <c r="HX3" i="9"/>
  <c r="HW3" i="9"/>
  <c r="HV3" i="9"/>
  <c r="HU3" i="9"/>
  <c r="HT3" i="9"/>
  <c r="HS3" i="9"/>
  <c r="HR3" i="9"/>
  <c r="HQ3" i="9"/>
  <c r="HP3" i="9"/>
  <c r="HO3" i="9"/>
  <c r="HN3" i="9"/>
  <c r="HM3" i="9"/>
  <c r="HL3" i="9"/>
  <c r="HK3" i="9"/>
  <c r="HJ3" i="9"/>
  <c r="HI3" i="9"/>
  <c r="HH3" i="9"/>
  <c r="HG3" i="9"/>
  <c r="HF3" i="9"/>
  <c r="HE3" i="9"/>
  <c r="HD3" i="9"/>
  <c r="HC3" i="9"/>
  <c r="HB3" i="9"/>
  <c r="HA3" i="9"/>
  <c r="GZ3" i="9"/>
  <c r="GY3" i="9"/>
  <c r="GX3" i="9"/>
  <c r="GW3" i="9"/>
  <c r="GV3" i="9"/>
  <c r="GU3" i="9"/>
  <c r="GT3" i="9"/>
  <c r="GS3" i="9"/>
  <c r="GR3" i="9"/>
  <c r="GQ3" i="9"/>
  <c r="GP3" i="9"/>
  <c r="GO3" i="9"/>
  <c r="GN3" i="9"/>
  <c r="GM3" i="9"/>
  <c r="GL3" i="9"/>
  <c r="GK3" i="9"/>
  <c r="GJ3" i="9"/>
  <c r="GI3" i="9"/>
  <c r="GH3" i="9"/>
  <c r="GG3" i="9"/>
  <c r="GF3" i="9"/>
  <c r="GE3" i="9"/>
  <c r="GD3" i="9"/>
  <c r="GC3" i="9"/>
  <c r="GB3" i="9"/>
  <c r="GA3" i="9"/>
  <c r="FZ3" i="9"/>
  <c r="FY3" i="9"/>
  <c r="FX3" i="9"/>
  <c r="FW3" i="9"/>
  <c r="FV3" i="9"/>
  <c r="FU3" i="9"/>
  <c r="FT3" i="9"/>
  <c r="FS3" i="9"/>
  <c r="FR3" i="9"/>
  <c r="FQ3" i="9"/>
  <c r="FP3" i="9"/>
  <c r="FO3" i="9"/>
  <c r="FN3" i="9"/>
  <c r="FM3" i="9"/>
  <c r="FL3" i="9"/>
  <c r="FK3" i="9"/>
  <c r="FJ3" i="9"/>
  <c r="FI3" i="9"/>
  <c r="FH3" i="9"/>
  <c r="FG3" i="9"/>
  <c r="FF3" i="9"/>
  <c r="FE3" i="9"/>
  <c r="FD3" i="9"/>
  <c r="FC3" i="9"/>
  <c r="FB3" i="9"/>
  <c r="FA3" i="9"/>
  <c r="EZ3" i="9"/>
  <c r="EY3" i="9"/>
  <c r="EX3" i="9"/>
  <c r="EW3" i="9"/>
  <c r="EV3" i="9"/>
  <c r="EU3" i="9"/>
  <c r="ET3" i="9"/>
  <c r="ES3" i="9"/>
  <c r="ER3" i="9"/>
  <c r="EQ3" i="9"/>
  <c r="EP3" i="9"/>
  <c r="EO3" i="9"/>
  <c r="EN3" i="9"/>
  <c r="EM3" i="9"/>
  <c r="EL3" i="9"/>
  <c r="EK3" i="9"/>
  <c r="EJ3" i="9"/>
  <c r="EI3" i="9"/>
  <c r="EH3" i="9"/>
  <c r="EG3" i="9"/>
  <c r="EF3" i="9"/>
  <c r="EE3" i="9"/>
  <c r="ED3" i="9"/>
  <c r="EC3" i="9"/>
  <c r="EB3" i="9"/>
  <c r="EA3" i="9"/>
  <c r="DZ3" i="9"/>
  <c r="DY3" i="9"/>
  <c r="DX3" i="9"/>
  <c r="DW3" i="9"/>
  <c r="DV3" i="9"/>
  <c r="DU3" i="9"/>
  <c r="DT3" i="9"/>
  <c r="DS3" i="9"/>
  <c r="DR3" i="9"/>
  <c r="DQ3" i="9"/>
  <c r="DP3" i="9"/>
  <c r="DO3" i="9"/>
  <c r="DN3" i="9"/>
  <c r="DM3" i="9"/>
  <c r="DL3" i="9"/>
  <c r="DK3" i="9"/>
  <c r="DJ3" i="9"/>
  <c r="DI3" i="9"/>
  <c r="DH3" i="9"/>
  <c r="DG3" i="9"/>
  <c r="DF3" i="9"/>
  <c r="DE3" i="9"/>
  <c r="DD3" i="9"/>
  <c r="DC3" i="9"/>
  <c r="DB3" i="9"/>
  <c r="DA3" i="9"/>
  <c r="CZ3" i="9"/>
  <c r="CY3" i="9"/>
  <c r="CX3" i="9"/>
  <c r="CW3" i="9"/>
  <c r="CV3" i="9"/>
  <c r="CU3" i="9"/>
  <c r="CT3" i="9"/>
  <c r="CS3" i="9"/>
  <c r="CR3" i="9"/>
  <c r="CQ3" i="9"/>
  <c r="CP3" i="9"/>
  <c r="CO3" i="9"/>
  <c r="CN3" i="9"/>
  <c r="CM3" i="9"/>
  <c r="CL3" i="9"/>
  <c r="CK3" i="9"/>
  <c r="CJ3" i="9"/>
  <c r="CI3" i="9"/>
  <c r="CH3" i="9"/>
  <c r="CG3" i="9"/>
  <c r="CF3" i="9"/>
  <c r="CE3" i="9"/>
  <c r="CD3" i="9"/>
  <c r="CC3" i="9"/>
  <c r="CB3" i="9"/>
  <c r="CA3" i="9"/>
  <c r="BZ3" i="9"/>
  <c r="BY3" i="9"/>
  <c r="BX3" i="9"/>
  <c r="BW3" i="9"/>
  <c r="BV3" i="9"/>
  <c r="BU3" i="9"/>
  <c r="BT3" i="9"/>
  <c r="BS3" i="9"/>
  <c r="BR3" i="9"/>
  <c r="BQ3" i="9"/>
  <c r="BP3" i="9"/>
  <c r="BO3" i="9"/>
  <c r="BN3" i="9"/>
  <c r="BM3" i="9"/>
  <c r="BL3" i="9"/>
  <c r="BK3" i="9"/>
  <c r="BJ3" i="9"/>
  <c r="BI3" i="9"/>
  <c r="BH3" i="9"/>
  <c r="BG3" i="9"/>
  <c r="BF3" i="9"/>
  <c r="BE3" i="9"/>
  <c r="BD3" i="9"/>
  <c r="BC3" i="9"/>
  <c r="BB3" i="9"/>
  <c r="BA3" i="9"/>
  <c r="AZ3" i="9"/>
  <c r="AY3" i="9"/>
  <c r="AX3" i="9"/>
  <c r="AW3" i="9"/>
  <c r="AV3" i="9"/>
  <c r="AU3" i="9"/>
  <c r="AT3" i="9"/>
  <c r="AS3" i="9"/>
  <c r="AR3" i="9"/>
  <c r="AQ3" i="9"/>
  <c r="AP3" i="9"/>
  <c r="AO3" i="9"/>
  <c r="AN3" i="9"/>
  <c r="AM3" i="9"/>
  <c r="AL3" i="9"/>
  <c r="AK3" i="9"/>
  <c r="AJ3" i="9"/>
  <c r="AI3" i="9"/>
  <c r="AH3" i="9"/>
  <c r="AG3" i="9"/>
  <c r="AF3" i="9"/>
  <c r="AE3" i="9"/>
  <c r="AD3" i="9"/>
  <c r="AC3" i="9"/>
  <c r="AB3" i="9"/>
  <c r="AA3" i="9"/>
  <c r="Z3" i="9"/>
  <c r="Y3" i="9"/>
  <c r="X3" i="9"/>
  <c r="W3" i="9"/>
  <c r="V3" i="9"/>
  <c r="U3" i="9"/>
  <c r="T3" i="9"/>
  <c r="S3" i="9"/>
  <c r="R3" i="9"/>
  <c r="Q3" i="9"/>
  <c r="P3" i="9"/>
  <c r="O3" i="9"/>
  <c r="N3" i="9"/>
  <c r="M3" i="9"/>
  <c r="L3" i="9"/>
  <c r="K3" i="9"/>
  <c r="J3" i="9"/>
  <c r="I3" i="9"/>
  <c r="H3" i="9"/>
  <c r="G3" i="9"/>
  <c r="F3" i="9"/>
  <c r="E3" i="9"/>
  <c r="D3" i="9"/>
  <c r="C3" i="9"/>
  <c r="B3" i="9"/>
  <c r="UB2" i="9"/>
  <c r="UA2" i="9"/>
  <c r="TZ2" i="9"/>
  <c r="TY2" i="9"/>
  <c r="TX2" i="9"/>
  <c r="TW2" i="9"/>
  <c r="TV2" i="9"/>
  <c r="TU2" i="9"/>
  <c r="TT2" i="9"/>
  <c r="TS2" i="9"/>
  <c r="TR2" i="9"/>
  <c r="TQ2" i="9"/>
  <c r="TP2" i="9"/>
  <c r="TO2" i="9"/>
  <c r="TN2" i="9"/>
  <c r="TM2" i="9"/>
  <c r="TL2" i="9"/>
  <c r="TK2" i="9"/>
  <c r="TJ2" i="9"/>
  <c r="TI2" i="9"/>
  <c r="TH2" i="9"/>
  <c r="TG2" i="9"/>
  <c r="TF2" i="9"/>
  <c r="TE2" i="9"/>
  <c r="TD2" i="9"/>
  <c r="TC2" i="9"/>
  <c r="TB2" i="9"/>
  <c r="TA2" i="9"/>
  <c r="SZ2" i="9"/>
  <c r="SY2" i="9"/>
  <c r="SX2" i="9"/>
  <c r="SW2" i="9"/>
  <c r="SV2" i="9"/>
  <c r="SU2" i="9"/>
  <c r="ST2" i="9"/>
  <c r="SS2" i="9"/>
  <c r="SR2" i="9"/>
  <c r="SQ2" i="9"/>
  <c r="SP2" i="9"/>
  <c r="SO2" i="9"/>
  <c r="SN2" i="9"/>
  <c r="SM2" i="9"/>
  <c r="SL2" i="9"/>
  <c r="SK2" i="9"/>
  <c r="SJ2" i="9"/>
  <c r="SI2" i="9"/>
  <c r="SH2" i="9"/>
  <c r="SG2" i="9"/>
  <c r="SF2" i="9"/>
  <c r="SE2" i="9"/>
  <c r="SD2" i="9"/>
  <c r="SC2" i="9"/>
  <c r="SB2" i="9"/>
  <c r="SA2" i="9"/>
  <c r="RZ2" i="9"/>
  <c r="RY2" i="9"/>
  <c r="RX2" i="9"/>
  <c r="RW2" i="9"/>
  <c r="RV2" i="9"/>
  <c r="RU2" i="9"/>
  <c r="RT2" i="9"/>
  <c r="RS2" i="9"/>
  <c r="RR2" i="9"/>
  <c r="RQ2" i="9"/>
  <c r="RP2" i="9"/>
  <c r="RO2" i="9"/>
  <c r="RN2" i="9"/>
  <c r="RM2" i="9"/>
  <c r="RL2" i="9"/>
  <c r="RK2" i="9"/>
  <c r="RJ2" i="9"/>
  <c r="RI2" i="9"/>
  <c r="RH2" i="9"/>
  <c r="RG2" i="9"/>
  <c r="RF2" i="9"/>
  <c r="RE2" i="9"/>
  <c r="RD2" i="9"/>
  <c r="RC2" i="9"/>
  <c r="RB2" i="9"/>
  <c r="RA2" i="9"/>
  <c r="QZ2" i="9"/>
  <c r="QY2" i="9"/>
  <c r="QX2" i="9"/>
  <c r="QW2" i="9"/>
  <c r="QV2" i="9"/>
  <c r="QU2" i="9"/>
  <c r="QT2" i="9"/>
  <c r="QS2" i="9"/>
  <c r="QR2" i="9"/>
  <c r="QQ2" i="9"/>
  <c r="QP2" i="9"/>
  <c r="QO2" i="9"/>
  <c r="QN2" i="9"/>
  <c r="QM2" i="9"/>
  <c r="QL2" i="9"/>
  <c r="QK2" i="9"/>
  <c r="QJ2" i="9"/>
  <c r="QI2" i="9"/>
  <c r="QH2" i="9"/>
  <c r="QG2" i="9"/>
  <c r="QF2" i="9"/>
  <c r="QE2" i="9"/>
  <c r="QD2" i="9"/>
  <c r="QC2" i="9"/>
  <c r="QB2" i="9"/>
  <c r="QA2" i="9"/>
  <c r="PZ2" i="9"/>
  <c r="PY2" i="9"/>
  <c r="PX2" i="9"/>
  <c r="PW2" i="9"/>
  <c r="PV2" i="9"/>
  <c r="PU2" i="9"/>
  <c r="PT2" i="9"/>
  <c r="PS2" i="9"/>
  <c r="PR2" i="9"/>
  <c r="PQ2" i="9"/>
  <c r="PP2" i="9"/>
  <c r="PO2" i="9"/>
  <c r="PN2" i="9"/>
  <c r="PM2" i="9"/>
  <c r="PL2" i="9"/>
  <c r="PK2" i="9"/>
  <c r="PJ2" i="9"/>
  <c r="PI2" i="9"/>
  <c r="PH2" i="9"/>
  <c r="PG2" i="9"/>
  <c r="PF2" i="9"/>
  <c r="PE2" i="9"/>
  <c r="PD2" i="9"/>
  <c r="PC2" i="9"/>
  <c r="PB2" i="9"/>
  <c r="PA2" i="9"/>
  <c r="OZ2" i="9"/>
  <c r="OY2" i="9"/>
  <c r="OX2" i="9"/>
  <c r="OW2" i="9"/>
  <c r="OV2" i="9"/>
  <c r="OU2" i="9"/>
  <c r="OT2" i="9"/>
  <c r="OS2" i="9"/>
  <c r="OR2" i="9"/>
  <c r="OQ2" i="9"/>
  <c r="OP2" i="9"/>
  <c r="OO2" i="9"/>
  <c r="ON2" i="9"/>
  <c r="OM2" i="9"/>
  <c r="OL2" i="9"/>
  <c r="OK2" i="9"/>
  <c r="OJ2" i="9"/>
  <c r="OI2" i="9"/>
  <c r="OH2" i="9"/>
  <c r="OG2" i="9"/>
  <c r="OF2" i="9"/>
  <c r="OE2" i="9"/>
  <c r="OD2" i="9"/>
  <c r="OC2" i="9"/>
  <c r="OB2" i="9"/>
  <c r="OA2" i="9"/>
  <c r="NZ2" i="9"/>
  <c r="NY2" i="9"/>
  <c r="NX2" i="9"/>
  <c r="NW2" i="9"/>
  <c r="NV2" i="9"/>
  <c r="NU2" i="9"/>
  <c r="NT2" i="9"/>
  <c r="NS2" i="9"/>
  <c r="NR2" i="9"/>
  <c r="NQ2" i="9"/>
  <c r="NP2" i="9"/>
  <c r="NO2" i="9"/>
  <c r="NN2" i="9"/>
  <c r="NM2" i="9"/>
  <c r="NL2" i="9"/>
  <c r="NK2" i="9"/>
  <c r="NJ2" i="9"/>
  <c r="NI2" i="9"/>
  <c r="NH2" i="9"/>
  <c r="NG2" i="9"/>
  <c r="NF2" i="9"/>
  <c r="NE2" i="9"/>
  <c r="ND2" i="9"/>
  <c r="NC2" i="9"/>
  <c r="NB2" i="9"/>
  <c r="NA2" i="9"/>
  <c r="MZ2" i="9"/>
  <c r="MY2" i="9"/>
  <c r="MX2" i="9"/>
  <c r="MW2" i="9"/>
  <c r="MV2" i="9"/>
  <c r="MU2" i="9"/>
  <c r="MT2" i="9"/>
  <c r="MS2" i="9"/>
  <c r="MR2" i="9"/>
  <c r="MQ2" i="9"/>
  <c r="MP2" i="9"/>
  <c r="MO2" i="9"/>
  <c r="MN2" i="9"/>
  <c r="MM2" i="9"/>
  <c r="ML2" i="9"/>
  <c r="MK2" i="9"/>
  <c r="MJ2" i="9"/>
  <c r="MI2" i="9"/>
  <c r="MH2" i="9"/>
  <c r="MG2" i="9"/>
  <c r="MF2" i="9"/>
  <c r="ME2" i="9"/>
  <c r="MD2" i="9"/>
  <c r="MC2" i="9"/>
  <c r="MB2" i="9"/>
  <c r="MA2" i="9"/>
  <c r="LZ2" i="9"/>
  <c r="LY2" i="9"/>
  <c r="LX2" i="9"/>
  <c r="LW2" i="9"/>
  <c r="LV2" i="9"/>
  <c r="LU2" i="9"/>
  <c r="LT2" i="9"/>
  <c r="LS2" i="9"/>
  <c r="LR2" i="9"/>
  <c r="LQ2" i="9"/>
  <c r="LP2" i="9"/>
  <c r="LO2" i="9"/>
  <c r="LN2" i="9"/>
  <c r="LM2" i="9"/>
  <c r="LL2" i="9"/>
  <c r="LK2" i="9"/>
  <c r="LJ2" i="9"/>
  <c r="LI2" i="9"/>
  <c r="LH2" i="9"/>
  <c r="LG2" i="9"/>
  <c r="LF2" i="9"/>
  <c r="LE2" i="9"/>
  <c r="LD2" i="9"/>
  <c r="LC2" i="9"/>
  <c r="LB2" i="9"/>
  <c r="LA2" i="9"/>
  <c r="KZ2" i="9"/>
  <c r="KY2" i="9"/>
  <c r="KX2" i="9"/>
  <c r="KW2" i="9"/>
  <c r="KV2" i="9"/>
  <c r="KU2" i="9"/>
  <c r="KT2" i="9"/>
  <c r="KS2" i="9"/>
  <c r="KR2" i="9"/>
  <c r="KQ2" i="9"/>
  <c r="KP2" i="9"/>
  <c r="KO2" i="9"/>
  <c r="KN2" i="9"/>
  <c r="KM2" i="9"/>
  <c r="KL2" i="9"/>
  <c r="KK2" i="9"/>
  <c r="KJ2" i="9"/>
  <c r="KI2" i="9"/>
  <c r="KH2" i="9"/>
  <c r="KG2" i="9"/>
  <c r="KF2" i="9"/>
  <c r="KE2" i="9"/>
  <c r="KD2" i="9"/>
  <c r="KC2" i="9"/>
  <c r="KB2" i="9"/>
  <c r="KA2" i="9"/>
  <c r="JZ2" i="9"/>
  <c r="JY2" i="9"/>
  <c r="JX2" i="9"/>
  <c r="JW2" i="9"/>
  <c r="JV2" i="9"/>
  <c r="JU2" i="9"/>
  <c r="JT2" i="9"/>
  <c r="JS2" i="9"/>
  <c r="JR2" i="9"/>
  <c r="JQ2" i="9"/>
  <c r="JP2" i="9"/>
  <c r="JO2" i="9"/>
  <c r="JN2" i="9"/>
  <c r="JM2" i="9"/>
  <c r="JL2" i="9"/>
  <c r="JK2" i="9"/>
  <c r="JJ2" i="9"/>
  <c r="JI2" i="9"/>
  <c r="JH2" i="9"/>
  <c r="JG2" i="9"/>
  <c r="JF2" i="9"/>
  <c r="JE2" i="9"/>
  <c r="JD2" i="9"/>
  <c r="JC2" i="9"/>
  <c r="JB2" i="9"/>
  <c r="JA2" i="9"/>
  <c r="IZ2" i="9"/>
  <c r="IY2" i="9"/>
  <c r="IX2" i="9"/>
  <c r="IW2" i="9"/>
  <c r="IV2" i="9"/>
  <c r="IU2" i="9"/>
  <c r="IT2" i="9"/>
  <c r="IS2" i="9"/>
  <c r="IR2" i="9"/>
  <c r="IQ2" i="9"/>
  <c r="IP2" i="9"/>
  <c r="IO2" i="9"/>
  <c r="IN2" i="9"/>
  <c r="IM2" i="9"/>
  <c r="IL2" i="9"/>
  <c r="IK2" i="9"/>
  <c r="IJ2" i="9"/>
  <c r="II2" i="9"/>
  <c r="IH2" i="9"/>
  <c r="IG2" i="9"/>
  <c r="IF2" i="9"/>
  <c r="IE2" i="9"/>
  <c r="ID2" i="9"/>
  <c r="IC2" i="9"/>
  <c r="IB2" i="9"/>
  <c r="IA2" i="9"/>
  <c r="HZ2" i="9"/>
  <c r="HY2" i="9"/>
  <c r="HX2" i="9"/>
  <c r="HW2" i="9"/>
  <c r="HV2" i="9"/>
  <c r="HU2" i="9"/>
  <c r="HT2" i="9"/>
  <c r="HS2" i="9"/>
  <c r="HR2" i="9"/>
  <c r="HQ2" i="9"/>
  <c r="HP2" i="9"/>
  <c r="HO2" i="9"/>
  <c r="HN2" i="9"/>
  <c r="HM2" i="9"/>
  <c r="HL2" i="9"/>
  <c r="HK2" i="9"/>
  <c r="HJ2" i="9"/>
  <c r="HI2" i="9"/>
  <c r="HH2" i="9"/>
  <c r="HG2" i="9"/>
  <c r="HF2" i="9"/>
  <c r="HE2" i="9"/>
  <c r="HD2" i="9"/>
  <c r="HC2" i="9"/>
  <c r="HB2" i="9"/>
  <c r="HA2" i="9"/>
  <c r="GZ2" i="9"/>
  <c r="GY2" i="9"/>
  <c r="GX2" i="9"/>
  <c r="GW2" i="9"/>
  <c r="GV2" i="9"/>
  <c r="GU2" i="9"/>
  <c r="GT2" i="9"/>
  <c r="GS2" i="9"/>
  <c r="GR2" i="9"/>
  <c r="GQ2" i="9"/>
  <c r="GP2" i="9"/>
  <c r="GO2" i="9"/>
  <c r="GN2" i="9"/>
  <c r="GM2" i="9"/>
  <c r="GL2" i="9"/>
  <c r="GK2" i="9"/>
  <c r="GJ2" i="9"/>
  <c r="GI2" i="9"/>
  <c r="GH2" i="9"/>
  <c r="GG2" i="9"/>
  <c r="GF2" i="9"/>
  <c r="GE2" i="9"/>
  <c r="GD2" i="9"/>
  <c r="GC2" i="9"/>
  <c r="GB2" i="9"/>
  <c r="GA2" i="9"/>
  <c r="FZ2" i="9"/>
  <c r="FY2" i="9"/>
  <c r="FX2" i="9"/>
  <c r="FW2" i="9"/>
  <c r="FV2" i="9"/>
  <c r="FU2" i="9"/>
  <c r="FT2" i="9"/>
  <c r="FS2" i="9"/>
  <c r="FR2" i="9"/>
  <c r="FQ2" i="9"/>
  <c r="FP2" i="9"/>
  <c r="FO2" i="9"/>
  <c r="FN2" i="9"/>
  <c r="FM2" i="9"/>
  <c r="FL2" i="9"/>
  <c r="FK2" i="9"/>
  <c r="FJ2" i="9"/>
  <c r="FI2" i="9"/>
  <c r="FH2" i="9"/>
  <c r="FG2" i="9"/>
  <c r="FF2" i="9"/>
  <c r="FE2" i="9"/>
  <c r="FD2" i="9"/>
  <c r="FC2" i="9"/>
  <c r="FB2" i="9"/>
  <c r="FA2" i="9"/>
  <c r="EZ2" i="9"/>
  <c r="EY2" i="9"/>
  <c r="EX2" i="9"/>
  <c r="EW2" i="9"/>
  <c r="EV2" i="9"/>
  <c r="EU2" i="9"/>
  <c r="ET2" i="9"/>
  <c r="ES2" i="9"/>
  <c r="ER2" i="9"/>
  <c r="EQ2" i="9"/>
  <c r="EP2" i="9"/>
  <c r="EO2" i="9"/>
  <c r="EN2" i="9"/>
  <c r="EM2" i="9"/>
  <c r="EL2" i="9"/>
  <c r="EK2" i="9"/>
  <c r="EJ2" i="9"/>
  <c r="EI2" i="9"/>
  <c r="EH2" i="9"/>
  <c r="EG2" i="9"/>
  <c r="EF2" i="9"/>
  <c r="EE2" i="9"/>
  <c r="ED2" i="9"/>
  <c r="EC2" i="9"/>
  <c r="EB2" i="9"/>
  <c r="EA2" i="9"/>
  <c r="DZ2" i="9"/>
  <c r="DY2" i="9"/>
  <c r="DX2" i="9"/>
  <c r="DW2" i="9"/>
  <c r="DV2" i="9"/>
  <c r="DU2" i="9"/>
  <c r="DT2" i="9"/>
  <c r="DS2" i="9"/>
  <c r="DR2" i="9"/>
  <c r="DQ2" i="9"/>
  <c r="DP2" i="9"/>
  <c r="DO2" i="9"/>
  <c r="DN2" i="9"/>
  <c r="DM2" i="9"/>
  <c r="DL2" i="9"/>
  <c r="DK2" i="9"/>
  <c r="DJ2" i="9"/>
  <c r="DI2" i="9"/>
  <c r="DH2" i="9"/>
  <c r="DG2" i="9"/>
  <c r="DF2" i="9"/>
  <c r="DE2" i="9"/>
  <c r="DD2" i="9"/>
  <c r="DC2" i="9"/>
  <c r="DB2" i="9"/>
  <c r="DA2" i="9"/>
  <c r="CZ2" i="9"/>
  <c r="CY2" i="9"/>
  <c r="CX2" i="9"/>
  <c r="CW2" i="9"/>
  <c r="CV2" i="9"/>
  <c r="CU2" i="9"/>
  <c r="CT2" i="9"/>
  <c r="CS2" i="9"/>
  <c r="CR2" i="9"/>
  <c r="CQ2" i="9"/>
  <c r="CP2" i="9"/>
  <c r="CO2" i="9"/>
  <c r="CN2" i="9"/>
  <c r="CM2" i="9"/>
  <c r="CL2" i="9"/>
  <c r="CK2" i="9"/>
  <c r="CJ2" i="9"/>
  <c r="CI2" i="9"/>
  <c r="CH2" i="9"/>
  <c r="CG2" i="9"/>
  <c r="CF2" i="9"/>
  <c r="CE2" i="9"/>
  <c r="CD2" i="9"/>
  <c r="CC2" i="9"/>
  <c r="CB2" i="9"/>
  <c r="CA2" i="9"/>
  <c r="BZ2" i="9"/>
  <c r="BY2" i="9"/>
  <c r="BX2" i="9"/>
  <c r="BW2" i="9"/>
  <c r="BV2" i="9"/>
  <c r="BU2" i="9"/>
  <c r="BT2" i="9"/>
  <c r="BS2" i="9"/>
  <c r="BR2" i="9"/>
  <c r="BQ2" i="9"/>
  <c r="BP2" i="9"/>
  <c r="BO2" i="9"/>
  <c r="BN2" i="9"/>
  <c r="BM2" i="9"/>
  <c r="BL2" i="9"/>
  <c r="BK2" i="9"/>
  <c r="BJ2" i="9"/>
  <c r="BI2" i="9"/>
  <c r="BH2" i="9"/>
  <c r="BG2" i="9"/>
  <c r="BF2" i="9"/>
  <c r="BE2" i="9"/>
  <c r="BD2" i="9"/>
  <c r="BC2" i="9"/>
  <c r="BB2" i="9"/>
  <c r="BA2" i="9"/>
  <c r="AZ2" i="9"/>
  <c r="AY2" i="9"/>
  <c r="AX2" i="9"/>
  <c r="AW2" i="9"/>
  <c r="AV2" i="9"/>
  <c r="AU2" i="9"/>
  <c r="AT2" i="9"/>
  <c r="AS2" i="9"/>
  <c r="AR2" i="9"/>
  <c r="AQ2" i="9"/>
  <c r="AP2" i="9"/>
  <c r="AO2" i="9"/>
  <c r="AN2" i="9"/>
  <c r="AM2" i="9"/>
  <c r="AL2" i="9"/>
  <c r="AK2" i="9"/>
  <c r="AJ2" i="9"/>
  <c r="AI2" i="9"/>
  <c r="AH2" i="9"/>
  <c r="AG2"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BA71" i="1" l="1"/>
  <c r="AZ71" i="1"/>
  <c r="AY71" i="1"/>
  <c r="AX71" i="1"/>
  <c r="AW71" i="1"/>
  <c r="AV71" i="1"/>
  <c r="AU71" i="1"/>
  <c r="AT71" i="1"/>
  <c r="AS71" i="1"/>
  <c r="AR71" i="1"/>
  <c r="AQ71" i="1"/>
  <c r="AP71" i="1"/>
  <c r="AO71" i="1"/>
  <c r="AN71" i="1"/>
  <c r="AC71" i="1"/>
  <c r="AH71" i="1" s="1"/>
  <c r="AB71" i="1"/>
  <c r="AA71" i="1"/>
  <c r="AF71" i="1" s="1"/>
  <c r="Z71" i="1"/>
  <c r="AE71" i="1" s="1"/>
  <c r="Y71" i="1"/>
  <c r="AD71" i="1" s="1"/>
  <c r="X69" i="1"/>
  <c r="BA61" i="1"/>
  <c r="AZ61" i="1"/>
  <c r="AY61" i="1"/>
  <c r="AX61" i="1"/>
  <c r="AW61" i="1"/>
  <c r="AV61" i="1"/>
  <c r="AU61" i="1"/>
  <c r="AT61" i="1"/>
  <c r="AS61" i="1"/>
  <c r="AR61" i="1"/>
  <c r="AQ61" i="1"/>
  <c r="AP61" i="1"/>
  <c r="AO61" i="1"/>
  <c r="AN61" i="1"/>
  <c r="AC61" i="1"/>
  <c r="AH61" i="1" s="1"/>
  <c r="AB61" i="1"/>
  <c r="AA61" i="1"/>
  <c r="AF61" i="1" s="1"/>
  <c r="Z61" i="1"/>
  <c r="AE61" i="1" s="1"/>
  <c r="Y61" i="1"/>
  <c r="AD61" i="1" s="1"/>
  <c r="H61" i="1" a="1"/>
  <c r="H61" i="1" s="1"/>
  <c r="X57" i="1"/>
  <c r="BA51" i="1"/>
  <c r="AZ51" i="1"/>
  <c r="AY51" i="1"/>
  <c r="AX51" i="1"/>
  <c r="AW51" i="1"/>
  <c r="AV51" i="1"/>
  <c r="AU51" i="1"/>
  <c r="AT51" i="1"/>
  <c r="AS51" i="1"/>
  <c r="AR51" i="1"/>
  <c r="AQ51" i="1"/>
  <c r="AP51" i="1"/>
  <c r="AO51" i="1"/>
  <c r="AN51" i="1"/>
  <c r="AC51" i="1"/>
  <c r="AB51" i="1"/>
  <c r="AG51" i="1" s="1"/>
  <c r="AA51" i="1"/>
  <c r="AF51" i="1" s="1"/>
  <c r="Z51" i="1"/>
  <c r="AE51" i="1" s="1"/>
  <c r="Y51" i="1"/>
  <c r="AD51" i="1" s="1"/>
  <c r="X51" i="1"/>
  <c r="BA41" i="1"/>
  <c r="AZ41" i="1"/>
  <c r="AY41" i="1"/>
  <c r="AX41" i="1"/>
  <c r="AW41" i="1"/>
  <c r="AV41" i="1"/>
  <c r="AU41" i="1"/>
  <c r="AT41" i="1"/>
  <c r="AS41" i="1"/>
  <c r="AR41" i="1"/>
  <c r="AQ41" i="1"/>
  <c r="AP41" i="1"/>
  <c r="AO41" i="1"/>
  <c r="AN41" i="1"/>
  <c r="AC41" i="1"/>
  <c r="AB41" i="1"/>
  <c r="AG41" i="1" s="1"/>
  <c r="AA41" i="1"/>
  <c r="AF41" i="1" s="1"/>
  <c r="Z41" i="1"/>
  <c r="AE41" i="1" s="1"/>
  <c r="Y41" i="1"/>
  <c r="AD41" i="1" s="1"/>
  <c r="X39" i="1"/>
  <c r="AE36" i="1"/>
  <c r="BA31" i="1"/>
  <c r="AZ31" i="1"/>
  <c r="AY31" i="1"/>
  <c r="AX31" i="1"/>
  <c r="AW31" i="1"/>
  <c r="AV31" i="1"/>
  <c r="AU31" i="1"/>
  <c r="AT31" i="1"/>
  <c r="AS31" i="1"/>
  <c r="AR31" i="1"/>
  <c r="AQ31" i="1"/>
  <c r="AP31" i="1"/>
  <c r="AO31" i="1"/>
  <c r="AN31" i="1"/>
  <c r="AC31" i="1"/>
  <c r="AH31" i="1" s="1"/>
  <c r="AB31" i="1"/>
  <c r="AG31" i="1" s="1"/>
  <c r="AA31" i="1"/>
  <c r="Z31" i="1"/>
  <c r="AE31" i="1" s="1"/>
  <c r="Y31" i="1"/>
  <c r="AD31" i="1" s="1"/>
  <c r="H28" i="1" a="1"/>
  <c r="H28" i="1" s="1"/>
  <c r="X27" i="1"/>
  <c r="BA21" i="1"/>
  <c r="AZ21" i="1"/>
  <c r="AY21" i="1"/>
  <c r="AX21" i="1"/>
  <c r="AW21" i="1"/>
  <c r="AV21" i="1"/>
  <c r="AU21" i="1"/>
  <c r="AT21" i="1"/>
  <c r="AS21" i="1"/>
  <c r="AR21" i="1"/>
  <c r="AQ21" i="1"/>
  <c r="AP21" i="1"/>
  <c r="AO21" i="1"/>
  <c r="AN21" i="1"/>
  <c r="AD21" i="1"/>
  <c r="AC21" i="1"/>
  <c r="AH21" i="1" s="1"/>
  <c r="AB21" i="1"/>
  <c r="AG21" i="1" s="1"/>
  <c r="AA21" i="1"/>
  <c r="AF21" i="1" s="1"/>
  <c r="Z21" i="1"/>
  <c r="Y21" i="1"/>
  <c r="X21" i="1"/>
  <c r="BA19" i="1"/>
  <c r="AZ19" i="1"/>
  <c r="AY19" i="1"/>
  <c r="AX19" i="1"/>
  <c r="AW19" i="1"/>
  <c r="AV19" i="1"/>
  <c r="AU19" i="1"/>
  <c r="AT19" i="1"/>
  <c r="AS19" i="1"/>
  <c r="AR19" i="1"/>
  <c r="AQ19" i="1"/>
  <c r="AP19" i="1"/>
  <c r="AO19" i="1"/>
  <c r="AN19" i="1"/>
  <c r="AC19" i="1"/>
  <c r="AH19" i="1" s="1"/>
  <c r="AB19" i="1"/>
  <c r="AG19" i="1" s="1"/>
  <c r="AA19" i="1"/>
  <c r="Z19" i="1"/>
  <c r="AE19" i="1" s="1"/>
  <c r="Y19" i="1"/>
  <c r="AD19" i="1" s="1"/>
  <c r="BA18" i="1"/>
  <c r="AZ18" i="1"/>
  <c r="AY18" i="1"/>
  <c r="AX18" i="1"/>
  <c r="AW18" i="1"/>
  <c r="AV18" i="1"/>
  <c r="AU18" i="1"/>
  <c r="AT18" i="1"/>
  <c r="AS18" i="1"/>
  <c r="AR18" i="1"/>
  <c r="AQ18" i="1"/>
  <c r="AP18" i="1"/>
  <c r="AO18" i="1"/>
  <c r="AN18" i="1"/>
  <c r="AF18" i="1"/>
  <c r="AC18" i="1"/>
  <c r="AH18" i="1" s="1"/>
  <c r="AB18" i="1"/>
  <c r="AG18" i="1" s="1"/>
  <c r="AA18" i="1"/>
  <c r="Z18" i="1"/>
  <c r="Y18" i="1"/>
  <c r="AD18" i="1" s="1"/>
  <c r="BA17" i="1"/>
  <c r="AZ17" i="1"/>
  <c r="AY17" i="1"/>
  <c r="AX17" i="1"/>
  <c r="AW17" i="1"/>
  <c r="AV17" i="1"/>
  <c r="AU17" i="1"/>
  <c r="AT17" i="1"/>
  <c r="AS17" i="1"/>
  <c r="AR17" i="1"/>
  <c r="AQ17" i="1"/>
  <c r="AP17" i="1"/>
  <c r="AO17" i="1"/>
  <c r="AN17" i="1"/>
  <c r="AG17" i="1"/>
  <c r="AD17" i="1"/>
  <c r="AC17" i="1"/>
  <c r="AH17" i="1" s="1"/>
  <c r="AB17" i="1"/>
  <c r="AA17" i="1"/>
  <c r="AF17" i="1" s="1"/>
  <c r="Z17" i="1"/>
  <c r="Y17" i="1"/>
  <c r="BA16" i="1"/>
  <c r="AZ16" i="1"/>
  <c r="AY16" i="1"/>
  <c r="AX16" i="1"/>
  <c r="AW16" i="1"/>
  <c r="AV16" i="1"/>
  <c r="AU16" i="1"/>
  <c r="AT16" i="1"/>
  <c r="AS16" i="1"/>
  <c r="AR16" i="1"/>
  <c r="AQ16" i="1"/>
  <c r="AP16" i="1"/>
  <c r="AO16" i="1"/>
  <c r="AN16" i="1"/>
  <c r="AC16" i="1"/>
  <c r="AH16" i="1" s="1"/>
  <c r="AB16" i="1"/>
  <c r="AG16" i="1" s="1"/>
  <c r="AA16" i="1"/>
  <c r="AF16" i="1" s="1"/>
  <c r="Z16" i="1"/>
  <c r="Y16" i="1"/>
  <c r="AD16" i="1" s="1"/>
  <c r="BA15" i="1"/>
  <c r="AZ15" i="1"/>
  <c r="AY15" i="1"/>
  <c r="AX15" i="1"/>
  <c r="AW15" i="1"/>
  <c r="AV15" i="1"/>
  <c r="AU15" i="1"/>
  <c r="AT15" i="1"/>
  <c r="AS15" i="1"/>
  <c r="AR15" i="1"/>
  <c r="AQ15" i="1"/>
  <c r="AP15" i="1"/>
  <c r="AO15" i="1"/>
  <c r="AN15" i="1"/>
  <c r="AC15" i="1"/>
  <c r="AH15" i="1" s="1"/>
  <c r="AB15" i="1"/>
  <c r="AG15" i="1" s="1"/>
  <c r="AA15" i="1"/>
  <c r="AF15" i="1" s="1"/>
  <c r="Z15" i="1"/>
  <c r="Y15" i="1"/>
  <c r="AD15" i="1" s="1"/>
  <c r="X15" i="1"/>
  <c r="BA14" i="1"/>
  <c r="AZ14" i="1"/>
  <c r="AY14" i="1"/>
  <c r="AX14" i="1"/>
  <c r="AW14" i="1"/>
  <c r="AV14" i="1"/>
  <c r="AU14" i="1"/>
  <c r="AT14" i="1"/>
  <c r="AS14" i="1"/>
  <c r="AR14" i="1"/>
  <c r="AQ14" i="1"/>
  <c r="AP14" i="1"/>
  <c r="AO14" i="1"/>
  <c r="AN14" i="1"/>
  <c r="AC14" i="1"/>
  <c r="AH14" i="1" s="1"/>
  <c r="AB14" i="1"/>
  <c r="AG14" i="1" s="1"/>
  <c r="AA14" i="1"/>
  <c r="AF14" i="1" s="1"/>
  <c r="Z14" i="1"/>
  <c r="Y14" i="1"/>
  <c r="AD14" i="1" s="1"/>
  <c r="H14" i="1" a="1"/>
  <c r="H14" i="1" s="1"/>
  <c r="BA13" i="1"/>
  <c r="AZ13" i="1"/>
  <c r="AY13" i="1"/>
  <c r="AX13" i="1"/>
  <c r="AW13" i="1"/>
  <c r="AV13" i="1"/>
  <c r="AU13" i="1"/>
  <c r="AT13" i="1"/>
  <c r="AS13" i="1"/>
  <c r="AR13" i="1"/>
  <c r="AQ13" i="1"/>
  <c r="AP13" i="1"/>
  <c r="AO13" i="1"/>
  <c r="AN13" i="1"/>
  <c r="AC13" i="1"/>
  <c r="AH13" i="1" s="1"/>
  <c r="AB13" i="1"/>
  <c r="AG13" i="1" s="1"/>
  <c r="AA13" i="1"/>
  <c r="AF13" i="1" s="1"/>
  <c r="Z13" i="1"/>
  <c r="AE13" i="1" s="1"/>
  <c r="Y13" i="1"/>
  <c r="BA12" i="1"/>
  <c r="AZ12" i="1"/>
  <c r="AY12" i="1"/>
  <c r="AX12" i="1"/>
  <c r="AW12" i="1"/>
  <c r="AV12" i="1"/>
  <c r="AU12" i="1"/>
  <c r="AT12" i="1"/>
  <c r="AS12" i="1"/>
  <c r="AR12" i="1"/>
  <c r="AQ12" i="1"/>
  <c r="AP12" i="1"/>
  <c r="AO12" i="1"/>
  <c r="AN12" i="1"/>
  <c r="AF12" i="1"/>
  <c r="AC12" i="1"/>
  <c r="AH12" i="1" s="1"/>
  <c r="AB12" i="1"/>
  <c r="AG12" i="1" s="1"/>
  <c r="AA12" i="1"/>
  <c r="Z12" i="1"/>
  <c r="AE12" i="1" s="1"/>
  <c r="Y12" i="1"/>
  <c r="BA11" i="1"/>
  <c r="AZ11" i="1"/>
  <c r="AY11" i="1"/>
  <c r="AX11" i="1"/>
  <c r="AW11" i="1"/>
  <c r="AV11" i="1"/>
  <c r="AU11" i="1"/>
  <c r="AT11" i="1"/>
  <c r="AS11" i="1"/>
  <c r="AR11" i="1"/>
  <c r="AQ11" i="1"/>
  <c r="AP11" i="1"/>
  <c r="AO11" i="1"/>
  <c r="AN11" i="1"/>
  <c r="AC11" i="1"/>
  <c r="AH11" i="1" s="1"/>
  <c r="AB11" i="1"/>
  <c r="AG11" i="1" s="1"/>
  <c r="AA11" i="1"/>
  <c r="AF11" i="1" s="1"/>
  <c r="Z11" i="1"/>
  <c r="AE11" i="1" s="1"/>
  <c r="Y11" i="1"/>
  <c r="BA10" i="1"/>
  <c r="AZ10" i="1"/>
  <c r="AY10" i="1"/>
  <c r="AX10" i="1"/>
  <c r="AW10" i="1"/>
  <c r="AV10" i="1"/>
  <c r="AU10" i="1"/>
  <c r="AT10" i="1"/>
  <c r="AS10" i="1"/>
  <c r="AR10" i="1"/>
  <c r="AQ10" i="1"/>
  <c r="AP10" i="1"/>
  <c r="AO10" i="1"/>
  <c r="AN10" i="1"/>
  <c r="AC10" i="1"/>
  <c r="AH10" i="1" s="1"/>
  <c r="AB10" i="1"/>
  <c r="AG10" i="1" s="1"/>
  <c r="AA10" i="1"/>
  <c r="AF10" i="1" s="1"/>
  <c r="Z10" i="1"/>
  <c r="AE10" i="1" s="1"/>
  <c r="Y10" i="1"/>
  <c r="AH9" i="1"/>
  <c r="AG9" i="1"/>
  <c r="X9" i="1"/>
  <c r="AH8" i="1"/>
  <c r="AG8" i="1"/>
  <c r="AE8" i="1"/>
  <c r="AH7" i="1"/>
  <c r="AE5" i="1"/>
  <c r="AD5" i="1"/>
  <c r="AH4" i="1"/>
  <c r="AE3" i="1"/>
  <c r="H2" i="1" a="1"/>
  <c r="S3" i="1" s="1"/>
  <c r="H80" i="1" a="1"/>
  <c r="H80" i="1" s="1"/>
  <c r="H150" i="1" a="1"/>
  <c r="H150" i="1" s="1"/>
  <c r="H141" i="1" a="1"/>
  <c r="H141" i="1" s="1"/>
  <c r="H127" i="1" a="1"/>
  <c r="H127" i="1" s="1"/>
  <c r="H120" i="1" a="1"/>
  <c r="H120" i="1" s="1"/>
  <c r="H111" i="1" a="1"/>
  <c r="H111" i="1" s="1"/>
  <c r="H100" i="1" a="1"/>
  <c r="H100" i="1" s="1"/>
  <c r="H92" i="1" a="1"/>
  <c r="H92" i="1" s="1"/>
  <c r="H87" i="1" a="1"/>
  <c r="H87" i="1" s="1"/>
  <c r="H73" i="1" a="1"/>
  <c r="H73" i="1" s="1"/>
  <c r="H54" i="1" a="1"/>
  <c r="H54" i="1" s="1"/>
  <c r="H46" i="1" a="1"/>
  <c r="P52" i="1" s="1"/>
  <c r="H40" i="1" a="1"/>
  <c r="S43" i="1" s="1"/>
  <c r="H7" i="1" a="1"/>
  <c r="H7" i="1" s="1"/>
  <c r="Y3" i="1"/>
  <c r="AD3" i="1" s="1"/>
  <c r="Z3" i="1"/>
  <c r="AA3" i="1"/>
  <c r="AB3" i="1"/>
  <c r="AG3" i="1" s="1"/>
  <c r="AC3" i="1"/>
  <c r="AH3" i="1" s="1"/>
  <c r="Y4" i="1"/>
  <c r="AD4" i="1" s="1"/>
  <c r="Z4" i="1"/>
  <c r="AE4" i="1" s="1"/>
  <c r="AA4" i="1"/>
  <c r="AB4" i="1"/>
  <c r="AG4" i="1" s="1"/>
  <c r="AC4" i="1"/>
  <c r="Y5" i="1"/>
  <c r="Z5" i="1"/>
  <c r="AA5" i="1"/>
  <c r="AB5" i="1"/>
  <c r="AG5" i="1" s="1"/>
  <c r="AC5" i="1"/>
  <c r="AH5" i="1" s="1"/>
  <c r="Y6" i="1"/>
  <c r="AD6" i="1" s="1"/>
  <c r="Z6" i="1"/>
  <c r="AE6" i="1" s="1"/>
  <c r="AA6" i="1"/>
  <c r="AB6" i="1"/>
  <c r="AG6" i="1" s="1"/>
  <c r="AC6" i="1"/>
  <c r="AH6" i="1" s="1"/>
  <c r="Y7" i="1"/>
  <c r="Z7" i="1"/>
  <c r="AE7" i="1" s="1"/>
  <c r="AA7" i="1"/>
  <c r="AF7" i="1" s="1"/>
  <c r="AB7" i="1"/>
  <c r="AG7" i="1" s="1"/>
  <c r="AC7" i="1"/>
  <c r="Y8" i="1"/>
  <c r="Z8" i="1"/>
  <c r="AA8" i="1"/>
  <c r="AF8" i="1" s="1"/>
  <c r="AB8" i="1"/>
  <c r="AC8" i="1"/>
  <c r="Y9" i="1"/>
  <c r="Z9" i="1"/>
  <c r="AE9" i="1" s="1"/>
  <c r="AA9" i="1"/>
  <c r="AF9" i="1" s="1"/>
  <c r="AB9" i="1"/>
  <c r="AC9" i="1"/>
  <c r="Y20" i="1"/>
  <c r="AD20" i="1" s="1"/>
  <c r="Z20" i="1"/>
  <c r="AA20" i="1"/>
  <c r="AF20" i="1" s="1"/>
  <c r="AB20" i="1"/>
  <c r="AG20" i="1" s="1"/>
  <c r="AC20" i="1"/>
  <c r="AH20" i="1" s="1"/>
  <c r="Y22" i="1"/>
  <c r="AD22" i="1" s="1"/>
  <c r="Z22" i="1"/>
  <c r="AA22" i="1"/>
  <c r="AF22" i="1" s="1"/>
  <c r="AB22" i="1"/>
  <c r="AG22" i="1" s="1"/>
  <c r="AC22" i="1"/>
  <c r="AH22" i="1" s="1"/>
  <c r="Y23" i="1"/>
  <c r="AD23" i="1" s="1"/>
  <c r="Z23" i="1"/>
  <c r="AA23" i="1"/>
  <c r="AF23" i="1" s="1"/>
  <c r="AB23" i="1"/>
  <c r="AG23" i="1" s="1"/>
  <c r="AC23" i="1"/>
  <c r="AH23" i="1" s="1"/>
  <c r="Y24" i="1"/>
  <c r="AD24" i="1" s="1"/>
  <c r="Z24" i="1"/>
  <c r="AA24" i="1"/>
  <c r="AF24" i="1" s="1"/>
  <c r="AB24" i="1"/>
  <c r="AG24" i="1" s="1"/>
  <c r="AC24" i="1"/>
  <c r="AH24" i="1" s="1"/>
  <c r="Y25" i="1"/>
  <c r="AD25" i="1" s="1"/>
  <c r="Z25" i="1"/>
  <c r="AE25" i="1" s="1"/>
  <c r="AA25" i="1"/>
  <c r="AF25" i="1" s="1"/>
  <c r="AB25" i="1"/>
  <c r="AC25" i="1"/>
  <c r="AH25" i="1" s="1"/>
  <c r="Y26" i="1"/>
  <c r="AD26" i="1" s="1"/>
  <c r="Z26" i="1"/>
  <c r="AA26" i="1"/>
  <c r="AF26" i="1" s="1"/>
  <c r="AB26" i="1"/>
  <c r="AG26" i="1" s="1"/>
  <c r="AC26" i="1"/>
  <c r="AH26" i="1" s="1"/>
  <c r="Y27" i="1"/>
  <c r="AD27" i="1" s="1"/>
  <c r="Z27" i="1"/>
  <c r="AA27" i="1"/>
  <c r="AF27" i="1" s="1"/>
  <c r="AB27" i="1"/>
  <c r="AG27" i="1" s="1"/>
  <c r="AC27" i="1"/>
  <c r="AH27" i="1" s="1"/>
  <c r="Y28" i="1"/>
  <c r="Z28" i="1"/>
  <c r="AE28" i="1" s="1"/>
  <c r="AA28" i="1"/>
  <c r="AF28" i="1" s="1"/>
  <c r="AB28" i="1"/>
  <c r="AG28" i="1" s="1"/>
  <c r="AC28" i="1"/>
  <c r="AH28" i="1" s="1"/>
  <c r="Y29" i="1"/>
  <c r="AD29" i="1" s="1"/>
  <c r="Z29" i="1"/>
  <c r="AE29" i="1" s="1"/>
  <c r="AA29" i="1"/>
  <c r="AF29" i="1" s="1"/>
  <c r="AB29" i="1"/>
  <c r="AC29" i="1"/>
  <c r="AH29" i="1" s="1"/>
  <c r="Y30" i="1"/>
  <c r="AD30" i="1" s="1"/>
  <c r="Z30" i="1"/>
  <c r="AE30" i="1" s="1"/>
  <c r="AA30" i="1"/>
  <c r="AF30" i="1" s="1"/>
  <c r="AB30" i="1"/>
  <c r="AG30" i="1" s="1"/>
  <c r="AC30" i="1"/>
  <c r="Y32" i="1"/>
  <c r="AD32" i="1" s="1"/>
  <c r="Z32" i="1"/>
  <c r="AE32" i="1" s="1"/>
  <c r="AA32" i="1"/>
  <c r="AB32" i="1"/>
  <c r="AG32" i="1" s="1"/>
  <c r="AC32" i="1"/>
  <c r="AH32" i="1" s="1"/>
  <c r="Y33" i="1"/>
  <c r="AD33" i="1" s="1"/>
  <c r="Z33" i="1"/>
  <c r="AE33" i="1" s="1"/>
  <c r="AA33" i="1"/>
  <c r="AF33" i="1" s="1"/>
  <c r="AB33" i="1"/>
  <c r="AC33" i="1"/>
  <c r="AH33" i="1" s="1"/>
  <c r="Y34" i="1"/>
  <c r="AD34" i="1" s="1"/>
  <c r="Z34" i="1"/>
  <c r="AE34" i="1" s="1"/>
  <c r="AA34" i="1"/>
  <c r="AF34" i="1" s="1"/>
  <c r="AB34" i="1"/>
  <c r="AG34" i="1" s="1"/>
  <c r="AC34" i="1"/>
  <c r="Y35" i="1"/>
  <c r="AD35" i="1" s="1"/>
  <c r="Z35" i="1"/>
  <c r="AE35" i="1" s="1"/>
  <c r="AA35" i="1"/>
  <c r="AB35" i="1"/>
  <c r="AG35" i="1" s="1"/>
  <c r="AC35" i="1"/>
  <c r="AH35" i="1" s="1"/>
  <c r="Y36" i="1"/>
  <c r="AD36" i="1" s="1"/>
  <c r="Z36" i="1"/>
  <c r="AA36" i="1"/>
  <c r="AB36" i="1"/>
  <c r="AG36" i="1" s="1"/>
  <c r="AC36" i="1"/>
  <c r="AH36" i="1" s="1"/>
  <c r="Y37" i="1"/>
  <c r="AD37" i="1" s="1"/>
  <c r="Z37" i="1"/>
  <c r="AE37" i="1" s="1"/>
  <c r="AA37" i="1"/>
  <c r="AB37" i="1"/>
  <c r="AG37" i="1" s="1"/>
  <c r="AC37" i="1"/>
  <c r="AH37" i="1" s="1"/>
  <c r="Y38" i="1"/>
  <c r="AD38" i="1" s="1"/>
  <c r="Z38" i="1"/>
  <c r="AE38" i="1" s="1"/>
  <c r="AA38" i="1"/>
  <c r="AB38" i="1"/>
  <c r="AG38" i="1" s="1"/>
  <c r="AC38" i="1"/>
  <c r="AH38" i="1" s="1"/>
  <c r="Y39" i="1"/>
  <c r="AD39" i="1" s="1"/>
  <c r="Z39" i="1"/>
  <c r="AE39" i="1" s="1"/>
  <c r="AA39" i="1"/>
  <c r="AB39" i="1"/>
  <c r="AG39" i="1" s="1"/>
  <c r="AC39" i="1"/>
  <c r="AH39" i="1" s="1"/>
  <c r="Y40" i="1"/>
  <c r="AD40" i="1" s="1"/>
  <c r="Z40" i="1"/>
  <c r="AE40" i="1" s="1"/>
  <c r="AA40" i="1"/>
  <c r="AF40" i="1" s="1"/>
  <c r="AB40" i="1"/>
  <c r="AG40" i="1" s="1"/>
  <c r="AC40" i="1"/>
  <c r="Y42" i="1"/>
  <c r="AD42" i="1" s="1"/>
  <c r="Z42" i="1"/>
  <c r="AE42" i="1" s="1"/>
  <c r="AA42" i="1"/>
  <c r="AF42" i="1" s="1"/>
  <c r="AB42" i="1"/>
  <c r="AG42" i="1" s="1"/>
  <c r="AC42" i="1"/>
  <c r="Y43" i="1"/>
  <c r="AD43" i="1" s="1"/>
  <c r="Z43" i="1"/>
  <c r="AE43" i="1" s="1"/>
  <c r="AA43" i="1"/>
  <c r="AF43" i="1" s="1"/>
  <c r="AB43" i="1"/>
  <c r="AG43" i="1" s="1"/>
  <c r="AC43" i="1"/>
  <c r="Y44" i="1"/>
  <c r="AD44" i="1" s="1"/>
  <c r="Z44" i="1"/>
  <c r="AE44" i="1" s="1"/>
  <c r="AA44" i="1"/>
  <c r="AF44" i="1" s="1"/>
  <c r="AB44" i="1"/>
  <c r="AG44" i="1" s="1"/>
  <c r="AC44" i="1"/>
  <c r="Y45" i="1"/>
  <c r="AD45" i="1" s="1"/>
  <c r="Z45" i="1"/>
  <c r="AE45" i="1" s="1"/>
  <c r="AA45" i="1"/>
  <c r="AF45" i="1" s="1"/>
  <c r="AB45" i="1"/>
  <c r="AG45" i="1" s="1"/>
  <c r="AC45" i="1"/>
  <c r="Y46" i="1"/>
  <c r="AD46" i="1" s="1"/>
  <c r="Z46" i="1"/>
  <c r="AE46" i="1" s="1"/>
  <c r="AA46" i="1"/>
  <c r="AF46" i="1" s="1"/>
  <c r="AB46" i="1"/>
  <c r="AG46" i="1" s="1"/>
  <c r="AC46" i="1"/>
  <c r="Y47" i="1"/>
  <c r="AD47" i="1" s="1"/>
  <c r="Z47" i="1"/>
  <c r="AE47" i="1" s="1"/>
  <c r="AA47" i="1"/>
  <c r="AF47" i="1" s="1"/>
  <c r="AB47" i="1"/>
  <c r="AG47" i="1" s="1"/>
  <c r="AC47" i="1"/>
  <c r="Y48" i="1"/>
  <c r="AD48" i="1" s="1"/>
  <c r="Z48" i="1"/>
  <c r="AE48" i="1" s="1"/>
  <c r="AA48" i="1"/>
  <c r="AF48" i="1" s="1"/>
  <c r="AB48" i="1"/>
  <c r="AG48" i="1" s="1"/>
  <c r="AC48" i="1"/>
  <c r="Y49" i="1"/>
  <c r="AD49" i="1" s="1"/>
  <c r="Z49" i="1"/>
  <c r="AE49" i="1" s="1"/>
  <c r="AA49" i="1"/>
  <c r="AF49" i="1" s="1"/>
  <c r="AB49" i="1"/>
  <c r="AG49" i="1" s="1"/>
  <c r="AC49" i="1"/>
  <c r="Y50" i="1"/>
  <c r="AD50" i="1" s="1"/>
  <c r="Z50" i="1"/>
  <c r="AE50" i="1" s="1"/>
  <c r="AA50" i="1"/>
  <c r="AF50" i="1" s="1"/>
  <c r="AB50" i="1"/>
  <c r="AG50" i="1" s="1"/>
  <c r="AC50" i="1"/>
  <c r="Y52" i="1"/>
  <c r="AD52" i="1" s="1"/>
  <c r="Z52" i="1"/>
  <c r="AE52" i="1" s="1"/>
  <c r="AA52" i="1"/>
  <c r="AF52" i="1" s="1"/>
  <c r="AB52" i="1"/>
  <c r="AG52" i="1" s="1"/>
  <c r="AC52" i="1"/>
  <c r="Y53" i="1"/>
  <c r="AD53" i="1" s="1"/>
  <c r="Z53" i="1"/>
  <c r="AA53" i="1"/>
  <c r="AF53" i="1" s="1"/>
  <c r="AB53" i="1"/>
  <c r="AG53" i="1" s="1"/>
  <c r="AC53" i="1"/>
  <c r="AH53" i="1" s="1"/>
  <c r="Y54" i="1"/>
  <c r="Z54" i="1"/>
  <c r="AE54" i="1" s="1"/>
  <c r="AA54" i="1"/>
  <c r="AF54" i="1" s="1"/>
  <c r="AB54" i="1"/>
  <c r="AG54" i="1" s="1"/>
  <c r="AC54" i="1"/>
  <c r="AH54" i="1" s="1"/>
  <c r="Y55" i="1"/>
  <c r="Z55" i="1"/>
  <c r="AE55" i="1" s="1"/>
  <c r="AA55" i="1"/>
  <c r="AF55" i="1" s="1"/>
  <c r="AB55" i="1"/>
  <c r="AG55" i="1" s="1"/>
  <c r="AC55" i="1"/>
  <c r="AH55" i="1" s="1"/>
  <c r="Y56" i="1"/>
  <c r="Z56" i="1"/>
  <c r="AE56" i="1" s="1"/>
  <c r="AA56" i="1"/>
  <c r="AF56" i="1" s="1"/>
  <c r="AB56" i="1"/>
  <c r="AG56" i="1" s="1"/>
  <c r="AC56" i="1"/>
  <c r="AH56" i="1" s="1"/>
  <c r="Y57" i="1"/>
  <c r="Z57" i="1"/>
  <c r="AE57" i="1" s="1"/>
  <c r="AA57" i="1"/>
  <c r="AF57" i="1" s="1"/>
  <c r="AB57" i="1"/>
  <c r="AG57" i="1" s="1"/>
  <c r="AC57" i="1"/>
  <c r="AH57" i="1" s="1"/>
  <c r="Y58" i="1"/>
  <c r="Z58" i="1"/>
  <c r="AE58" i="1" s="1"/>
  <c r="AA58" i="1"/>
  <c r="AF58" i="1" s="1"/>
  <c r="AB58" i="1"/>
  <c r="AG58" i="1" s="1"/>
  <c r="AC58" i="1"/>
  <c r="AH58" i="1" s="1"/>
  <c r="Y59" i="1"/>
  <c r="Z59" i="1"/>
  <c r="AE59" i="1" s="1"/>
  <c r="AA59" i="1"/>
  <c r="AF59" i="1" s="1"/>
  <c r="AB59" i="1"/>
  <c r="AG59" i="1" s="1"/>
  <c r="AC59" i="1"/>
  <c r="AH59" i="1" s="1"/>
  <c r="Y60" i="1"/>
  <c r="Z60" i="1"/>
  <c r="AE60" i="1" s="1"/>
  <c r="AA60" i="1"/>
  <c r="AF60" i="1" s="1"/>
  <c r="AB60" i="1"/>
  <c r="AG60" i="1" s="1"/>
  <c r="AC60" i="1"/>
  <c r="AH60" i="1" s="1"/>
  <c r="Y62" i="1"/>
  <c r="AD62" i="1" s="1"/>
  <c r="Z62" i="1"/>
  <c r="AE62" i="1" s="1"/>
  <c r="AA62" i="1"/>
  <c r="AF62" i="1" s="1"/>
  <c r="AB62" i="1"/>
  <c r="AC62" i="1"/>
  <c r="AH62" i="1" s="1"/>
  <c r="Y63" i="1"/>
  <c r="AD63" i="1" s="1"/>
  <c r="Z63" i="1"/>
  <c r="AE63" i="1" s="1"/>
  <c r="AA63" i="1"/>
  <c r="AF63" i="1" s="1"/>
  <c r="AB63" i="1"/>
  <c r="AC63" i="1"/>
  <c r="AH63" i="1" s="1"/>
  <c r="Y64" i="1"/>
  <c r="AD64" i="1" s="1"/>
  <c r="Z64" i="1"/>
  <c r="AE64" i="1" s="1"/>
  <c r="AA64" i="1"/>
  <c r="AF64" i="1" s="1"/>
  <c r="AB64" i="1"/>
  <c r="AC64" i="1"/>
  <c r="AH64" i="1" s="1"/>
  <c r="Y65" i="1"/>
  <c r="AD65" i="1" s="1"/>
  <c r="Z65" i="1"/>
  <c r="AE65" i="1" s="1"/>
  <c r="AA65" i="1"/>
  <c r="AF65" i="1" s="1"/>
  <c r="AB65" i="1"/>
  <c r="AC65" i="1"/>
  <c r="AH65" i="1" s="1"/>
  <c r="Y66" i="1"/>
  <c r="AD66" i="1" s="1"/>
  <c r="Z66" i="1"/>
  <c r="AE66" i="1" s="1"/>
  <c r="AA66" i="1"/>
  <c r="AF66" i="1" s="1"/>
  <c r="AB66" i="1"/>
  <c r="AC66" i="1"/>
  <c r="AH66" i="1" s="1"/>
  <c r="Y67" i="1"/>
  <c r="AD67" i="1" s="1"/>
  <c r="Z67" i="1"/>
  <c r="AE67" i="1" s="1"/>
  <c r="AA67" i="1"/>
  <c r="AF67" i="1" s="1"/>
  <c r="AB67" i="1"/>
  <c r="AC67" i="1"/>
  <c r="AH67" i="1" s="1"/>
  <c r="Y68" i="1"/>
  <c r="AD68" i="1" s="1"/>
  <c r="Z68" i="1"/>
  <c r="AE68" i="1" s="1"/>
  <c r="AA68" i="1"/>
  <c r="AB68" i="1"/>
  <c r="AG68" i="1" s="1"/>
  <c r="AC68" i="1"/>
  <c r="AH68" i="1" s="1"/>
  <c r="Y69" i="1"/>
  <c r="AD69" i="1" s="1"/>
  <c r="Z69" i="1"/>
  <c r="AE69" i="1" s="1"/>
  <c r="AA69" i="1"/>
  <c r="AF69" i="1" s="1"/>
  <c r="AB69" i="1"/>
  <c r="AC69" i="1"/>
  <c r="AH69" i="1" s="1"/>
  <c r="Y70" i="1"/>
  <c r="AD70" i="1" s="1"/>
  <c r="Z70" i="1"/>
  <c r="AE70" i="1" s="1"/>
  <c r="AA70" i="1"/>
  <c r="AF70" i="1" s="1"/>
  <c r="AB70" i="1"/>
  <c r="AC70" i="1"/>
  <c r="AH70" i="1" s="1"/>
  <c r="Y72" i="1"/>
  <c r="AD72" i="1" s="1"/>
  <c r="Z72" i="1"/>
  <c r="AA72" i="1"/>
  <c r="AF72" i="1" s="1"/>
  <c r="AB72" i="1"/>
  <c r="AG72" i="1" s="1"/>
  <c r="AC72" i="1"/>
  <c r="AH72" i="1" s="1"/>
  <c r="Y73" i="1"/>
  <c r="Z73" i="1"/>
  <c r="AE73" i="1" s="1"/>
  <c r="AA73" i="1"/>
  <c r="AF73" i="1" s="1"/>
  <c r="AB73" i="1"/>
  <c r="AG73" i="1" s="1"/>
  <c r="AC73" i="1"/>
  <c r="AH73" i="1" s="1"/>
  <c r="Y74" i="1"/>
  <c r="AD74" i="1" s="1"/>
  <c r="Z74" i="1"/>
  <c r="AE74" i="1" s="1"/>
  <c r="AA74" i="1"/>
  <c r="AF74" i="1" s="1"/>
  <c r="AB74" i="1"/>
  <c r="AC74" i="1"/>
  <c r="AH74" i="1" s="1"/>
  <c r="Y75" i="1"/>
  <c r="AD75" i="1" s="1"/>
  <c r="Z75" i="1"/>
  <c r="AE75" i="1" s="1"/>
  <c r="AA75" i="1"/>
  <c r="AF75" i="1" s="1"/>
  <c r="AB75" i="1"/>
  <c r="AC75" i="1"/>
  <c r="AH75" i="1" s="1"/>
  <c r="Y76" i="1"/>
  <c r="Z76" i="1"/>
  <c r="AE76" i="1" s="1"/>
  <c r="AA76" i="1"/>
  <c r="AF76" i="1" s="1"/>
  <c r="AB76" i="1"/>
  <c r="AG76" i="1" s="1"/>
  <c r="AC76" i="1"/>
  <c r="AH76" i="1" s="1"/>
  <c r="Y77" i="1"/>
  <c r="AD77" i="1" s="1"/>
  <c r="Z77" i="1"/>
  <c r="AE77" i="1" s="1"/>
  <c r="AA77" i="1"/>
  <c r="AF77" i="1" s="1"/>
  <c r="AB77" i="1"/>
  <c r="AC77" i="1"/>
  <c r="AH77" i="1" s="1"/>
  <c r="Y78" i="1"/>
  <c r="AD78" i="1" s="1"/>
  <c r="Z78" i="1"/>
  <c r="AE78" i="1" s="1"/>
  <c r="AA78" i="1"/>
  <c r="AF78" i="1" s="1"/>
  <c r="AB78" i="1"/>
  <c r="AC78" i="1"/>
  <c r="AH78" i="1" s="1"/>
  <c r="Y79" i="1"/>
  <c r="AD79" i="1" s="1"/>
  <c r="Z79" i="1"/>
  <c r="AE79" i="1" s="1"/>
  <c r="AA79" i="1"/>
  <c r="AF79" i="1" s="1"/>
  <c r="AB79" i="1"/>
  <c r="AC79" i="1"/>
  <c r="AH79" i="1" s="1"/>
  <c r="Y80" i="1"/>
  <c r="Z80" i="1"/>
  <c r="AA80" i="1"/>
  <c r="AB80" i="1"/>
  <c r="AC80" i="1"/>
  <c r="AH80" i="1" s="1"/>
  <c r="Y81" i="1"/>
  <c r="AD81" i="1" s="1"/>
  <c r="Z81" i="1"/>
  <c r="AA81" i="1"/>
  <c r="AB81" i="1"/>
  <c r="AG81" i="1" s="1"/>
  <c r="AC81" i="1"/>
  <c r="AH81" i="1" s="1"/>
  <c r="Y82" i="1"/>
  <c r="Z82" i="1"/>
  <c r="AA82" i="1"/>
  <c r="AB82" i="1"/>
  <c r="AG82" i="1" s="1"/>
  <c r="AC82" i="1"/>
  <c r="AH82" i="1" s="1"/>
  <c r="Y83" i="1"/>
  <c r="AD83" i="1" s="1"/>
  <c r="Z83" i="1"/>
  <c r="AA83" i="1"/>
  <c r="AB83" i="1"/>
  <c r="AC83" i="1"/>
  <c r="Y84" i="1"/>
  <c r="Z84" i="1"/>
  <c r="AA84" i="1"/>
  <c r="AB84" i="1"/>
  <c r="AC84" i="1"/>
  <c r="AH84" i="1" s="1"/>
  <c r="Y85" i="1"/>
  <c r="AD85" i="1" s="1"/>
  <c r="Z85" i="1"/>
  <c r="AA85" i="1"/>
  <c r="AB85" i="1"/>
  <c r="AG85" i="1" s="1"/>
  <c r="AC85" i="1"/>
  <c r="AH85" i="1" s="1"/>
  <c r="Y86" i="1"/>
  <c r="AD86" i="1" s="1"/>
  <c r="Z86" i="1"/>
  <c r="AE86" i="1" s="1"/>
  <c r="AA86" i="1"/>
  <c r="AB86" i="1"/>
  <c r="AC86" i="1"/>
  <c r="Y87" i="1"/>
  <c r="Z87" i="1"/>
  <c r="AA87" i="1"/>
  <c r="AB87" i="1"/>
  <c r="AC87" i="1"/>
  <c r="Y88" i="1"/>
  <c r="AD88" i="1" s="1"/>
  <c r="Z88" i="1"/>
  <c r="AA88" i="1"/>
  <c r="AF88" i="1" s="1"/>
  <c r="AB88" i="1"/>
  <c r="AG88" i="1" s="1"/>
  <c r="AC88" i="1"/>
  <c r="AH88" i="1" s="1"/>
  <c r="Y89" i="1"/>
  <c r="AD89" i="1" s="1"/>
  <c r="Z89" i="1"/>
  <c r="AA89" i="1"/>
  <c r="AF89" i="1" s="1"/>
  <c r="AB89" i="1"/>
  <c r="AC89" i="1"/>
  <c r="AH89" i="1" s="1"/>
  <c r="Y90" i="1"/>
  <c r="Z90" i="1"/>
  <c r="AA90" i="1"/>
  <c r="AB90" i="1"/>
  <c r="AC90" i="1"/>
  <c r="AH90" i="1" s="1"/>
  <c r="Y91" i="1"/>
  <c r="AD91" i="1" s="1"/>
  <c r="Z91" i="1"/>
  <c r="AA91" i="1"/>
  <c r="AF91" i="1" s="1"/>
  <c r="AB91" i="1"/>
  <c r="AG91" i="1" s="1"/>
  <c r="AC91" i="1"/>
  <c r="AH91" i="1" s="1"/>
  <c r="Y92" i="1"/>
  <c r="AD92" i="1" s="1"/>
  <c r="Z92" i="1"/>
  <c r="AE92" i="1" s="1"/>
  <c r="AA92" i="1"/>
  <c r="AF92" i="1" s="1"/>
  <c r="AB92" i="1"/>
  <c r="AC92" i="1"/>
  <c r="Y93" i="1"/>
  <c r="Z93" i="1"/>
  <c r="AA93" i="1"/>
  <c r="AB93" i="1"/>
  <c r="AC93" i="1"/>
  <c r="AH93" i="1" s="1"/>
  <c r="Y94" i="1"/>
  <c r="AD94" i="1" s="1"/>
  <c r="Z94" i="1"/>
  <c r="AE94" i="1" s="1"/>
  <c r="AA94" i="1"/>
  <c r="AF94" i="1" s="1"/>
  <c r="AB94" i="1"/>
  <c r="AC94" i="1"/>
  <c r="AH94" i="1" s="1"/>
  <c r="Y95" i="1"/>
  <c r="AD95" i="1" s="1"/>
  <c r="Z95" i="1"/>
  <c r="AE95" i="1" s="1"/>
  <c r="AA95" i="1"/>
  <c r="AF95" i="1" s="1"/>
  <c r="AB95" i="1"/>
  <c r="AC95" i="1"/>
  <c r="AH95" i="1" s="1"/>
  <c r="Y96" i="1"/>
  <c r="Z96" i="1"/>
  <c r="AA96" i="1"/>
  <c r="AB96" i="1"/>
  <c r="AC96" i="1"/>
  <c r="AH96" i="1" s="1"/>
  <c r="Y97" i="1"/>
  <c r="AD97" i="1" s="1"/>
  <c r="Z97" i="1"/>
  <c r="AE97" i="1" s="1"/>
  <c r="AA97" i="1"/>
  <c r="AF97" i="1" s="1"/>
  <c r="AB97" i="1"/>
  <c r="AC97" i="1"/>
  <c r="AH97" i="1" s="1"/>
  <c r="Y98" i="1"/>
  <c r="Z98" i="1"/>
  <c r="AE98" i="1" s="1"/>
  <c r="AA98" i="1"/>
  <c r="AB98" i="1"/>
  <c r="AC98" i="1"/>
  <c r="Y99" i="1"/>
  <c r="AD99" i="1" s="1"/>
  <c r="Z99" i="1"/>
  <c r="AA99" i="1"/>
  <c r="AB99" i="1"/>
  <c r="AG99" i="1" s="1"/>
  <c r="AC99" i="1"/>
  <c r="Y100" i="1"/>
  <c r="AD100" i="1" s="1"/>
  <c r="Z100" i="1"/>
  <c r="AE100" i="1" s="1"/>
  <c r="AA100" i="1"/>
  <c r="AB100" i="1"/>
  <c r="AC100" i="1"/>
  <c r="AH100" i="1" s="1"/>
  <c r="Y101" i="1"/>
  <c r="AD101" i="1" s="1"/>
  <c r="Z101" i="1"/>
  <c r="AA101" i="1"/>
  <c r="AB101" i="1"/>
  <c r="AG101" i="1" s="1"/>
  <c r="AC101" i="1"/>
  <c r="AH101" i="1" s="1"/>
  <c r="Y102" i="1"/>
  <c r="AD102" i="1" s="1"/>
  <c r="Z102" i="1"/>
  <c r="AE102" i="1" s="1"/>
  <c r="AA102" i="1"/>
  <c r="AB102" i="1"/>
  <c r="AC102" i="1"/>
  <c r="AH102" i="1" s="1"/>
  <c r="Y103" i="1"/>
  <c r="Z103" i="1"/>
  <c r="AE103" i="1" s="1"/>
  <c r="AA103" i="1"/>
  <c r="AF103" i="1" s="1"/>
  <c r="AB103" i="1"/>
  <c r="AC103" i="1"/>
  <c r="Y104" i="1"/>
  <c r="AD104" i="1" s="1"/>
  <c r="Z104" i="1"/>
  <c r="AE104" i="1" s="1"/>
  <c r="AA104" i="1"/>
  <c r="AB104" i="1"/>
  <c r="AG104" i="1" s="1"/>
  <c r="AC104" i="1"/>
  <c r="AH104" i="1" s="1"/>
  <c r="Y105" i="1"/>
  <c r="AD105" i="1" s="1"/>
  <c r="Z105" i="1"/>
  <c r="AE105" i="1" s="1"/>
  <c r="AA105" i="1"/>
  <c r="AF105" i="1" s="1"/>
  <c r="AB105" i="1"/>
  <c r="AC105" i="1"/>
  <c r="AH105" i="1" s="1"/>
  <c r="Y106" i="1"/>
  <c r="Z106" i="1"/>
  <c r="AA106" i="1"/>
  <c r="AB106" i="1"/>
  <c r="AG106" i="1" s="1"/>
  <c r="AC106" i="1"/>
  <c r="Y107" i="1"/>
  <c r="Z107" i="1"/>
  <c r="AE107" i="1" s="1"/>
  <c r="AA107" i="1"/>
  <c r="AF107" i="1" s="1"/>
  <c r="AB107" i="1"/>
  <c r="AC107" i="1"/>
  <c r="AH107" i="1" s="1"/>
  <c r="Y108" i="1"/>
  <c r="AD108" i="1" s="1"/>
  <c r="Z108" i="1"/>
  <c r="AE108" i="1" s="1"/>
  <c r="AA108" i="1"/>
  <c r="AB108" i="1"/>
  <c r="AG108" i="1" s="1"/>
  <c r="AC108" i="1"/>
  <c r="Y109" i="1"/>
  <c r="Z109" i="1"/>
  <c r="AE109" i="1" s="1"/>
  <c r="AA109" i="1"/>
  <c r="AB109" i="1"/>
  <c r="AC109" i="1"/>
  <c r="AH109" i="1" s="1"/>
  <c r="Y110" i="1"/>
  <c r="AD110" i="1" s="1"/>
  <c r="Z110" i="1"/>
  <c r="AA110" i="1"/>
  <c r="AF110" i="1" s="1"/>
  <c r="AB110" i="1"/>
  <c r="AC110" i="1"/>
  <c r="Y111" i="1"/>
  <c r="AD111" i="1" s="1"/>
  <c r="Z111" i="1"/>
  <c r="AE111" i="1" s="1"/>
  <c r="AA111" i="1"/>
  <c r="AF111" i="1" s="1"/>
  <c r="AB111" i="1"/>
  <c r="AG111" i="1" s="1"/>
  <c r="AC111" i="1"/>
  <c r="AH111" i="1" s="1"/>
  <c r="Y112" i="1"/>
  <c r="Z112" i="1"/>
  <c r="AA112" i="1"/>
  <c r="AF112" i="1" s="1"/>
  <c r="AB112" i="1"/>
  <c r="AC112" i="1"/>
  <c r="Y113" i="1"/>
  <c r="Z113" i="1"/>
  <c r="AE113" i="1" s="1"/>
  <c r="AA113" i="1"/>
  <c r="AF113" i="1" s="1"/>
  <c r="AB113" i="1"/>
  <c r="AG113" i="1" s="1"/>
  <c r="AC113" i="1"/>
  <c r="AH113" i="1" s="1"/>
  <c r="Y114" i="1"/>
  <c r="AD114" i="1" s="1"/>
  <c r="Z114" i="1"/>
  <c r="AE114" i="1" s="1"/>
  <c r="AA114" i="1"/>
  <c r="AF114" i="1" s="1"/>
  <c r="AB114" i="1"/>
  <c r="AG114" i="1" s="1"/>
  <c r="AC114" i="1"/>
  <c r="AH114" i="1" s="1"/>
  <c r="Y115" i="1"/>
  <c r="AD115" i="1" s="1"/>
  <c r="Z115" i="1"/>
  <c r="AA115" i="1"/>
  <c r="AB115" i="1"/>
  <c r="AC115" i="1"/>
  <c r="Y116" i="1"/>
  <c r="AD116" i="1" s="1"/>
  <c r="Z116" i="1"/>
  <c r="AE116" i="1" s="1"/>
  <c r="AA116" i="1"/>
  <c r="AF116" i="1" s="1"/>
  <c r="AB116" i="1"/>
  <c r="AG116" i="1" s="1"/>
  <c r="AC116" i="1"/>
  <c r="AH116" i="1" s="1"/>
  <c r="Y117" i="1"/>
  <c r="AD117" i="1" s="1"/>
  <c r="Z117" i="1"/>
  <c r="AA117" i="1"/>
  <c r="AF117" i="1" s="1"/>
  <c r="AB117" i="1"/>
  <c r="AG117" i="1" s="1"/>
  <c r="AC117" i="1"/>
  <c r="AH117" i="1" s="1"/>
  <c r="Y118" i="1"/>
  <c r="AD118" i="1" s="1"/>
  <c r="Z118" i="1"/>
  <c r="AE118" i="1" s="1"/>
  <c r="AA118" i="1"/>
  <c r="AB118" i="1"/>
  <c r="AC118" i="1"/>
  <c r="AH118" i="1" s="1"/>
  <c r="Y119" i="1"/>
  <c r="Z119" i="1"/>
  <c r="AE119" i="1" s="1"/>
  <c r="AA119" i="1"/>
  <c r="AF119" i="1" s="1"/>
  <c r="AB119" i="1"/>
  <c r="AC119" i="1"/>
  <c r="Y120" i="1"/>
  <c r="AD120" i="1" s="1"/>
  <c r="Z120" i="1"/>
  <c r="AE120" i="1" s="1"/>
  <c r="AA120" i="1"/>
  <c r="AB120" i="1"/>
  <c r="AG120" i="1" s="1"/>
  <c r="AC120" i="1"/>
  <c r="AH120" i="1" s="1"/>
  <c r="Y121" i="1"/>
  <c r="AD121" i="1" s="1"/>
  <c r="Z121" i="1"/>
  <c r="AE121" i="1" s="1"/>
  <c r="AA121" i="1"/>
  <c r="AF121" i="1" s="1"/>
  <c r="AB121" i="1"/>
  <c r="AC121" i="1"/>
  <c r="AH121" i="1" s="1"/>
  <c r="Y122" i="1"/>
  <c r="Z122" i="1"/>
  <c r="AA122" i="1"/>
  <c r="AB122" i="1"/>
  <c r="AG122" i="1" s="1"/>
  <c r="AC122" i="1"/>
  <c r="AH122" i="1" s="1"/>
  <c r="Y123" i="1"/>
  <c r="AD123" i="1" s="1"/>
  <c r="Z123" i="1"/>
  <c r="AE123" i="1" s="1"/>
  <c r="AA123" i="1"/>
  <c r="AF123" i="1" s="1"/>
  <c r="AB123" i="1"/>
  <c r="AC123" i="1"/>
  <c r="AH123" i="1" s="1"/>
  <c r="Y124" i="1"/>
  <c r="AD124" i="1" s="1"/>
  <c r="Z124" i="1"/>
  <c r="AE124" i="1" s="1"/>
  <c r="AA124" i="1"/>
  <c r="AF124" i="1" s="1"/>
  <c r="AB124" i="1"/>
  <c r="AG124" i="1" s="1"/>
  <c r="AC124" i="1"/>
  <c r="Y125" i="1"/>
  <c r="Z125" i="1"/>
  <c r="AA125" i="1"/>
  <c r="AB125" i="1"/>
  <c r="AG125" i="1" s="1"/>
  <c r="AC125" i="1"/>
  <c r="AH125" i="1" s="1"/>
  <c r="Y126" i="1"/>
  <c r="AD126" i="1" s="1"/>
  <c r="Z126" i="1"/>
  <c r="AA126" i="1"/>
  <c r="AF126" i="1" s="1"/>
  <c r="AB126" i="1"/>
  <c r="AG126" i="1" s="1"/>
  <c r="AC126" i="1"/>
  <c r="AH126" i="1" s="1"/>
  <c r="Y127" i="1"/>
  <c r="Z127" i="1"/>
  <c r="AE127" i="1" s="1"/>
  <c r="AA127" i="1"/>
  <c r="AF127" i="1" s="1"/>
  <c r="AB127" i="1"/>
  <c r="AG127" i="1" s="1"/>
  <c r="AC127" i="1"/>
  <c r="AH127" i="1" s="1"/>
  <c r="Y128" i="1"/>
  <c r="Z128" i="1"/>
  <c r="AA128" i="1"/>
  <c r="AB128" i="1"/>
  <c r="AC128" i="1"/>
  <c r="AH128" i="1" s="1"/>
  <c r="Y129" i="1"/>
  <c r="Z129" i="1"/>
  <c r="AE129" i="1" s="1"/>
  <c r="AA129" i="1"/>
  <c r="AF129" i="1" s="1"/>
  <c r="AB129" i="1"/>
  <c r="AG129" i="1" s="1"/>
  <c r="AC129" i="1"/>
  <c r="AH129" i="1" s="1"/>
  <c r="Y130" i="1"/>
  <c r="Z130" i="1"/>
  <c r="AE130" i="1" s="1"/>
  <c r="AA130" i="1"/>
  <c r="AF130" i="1" s="1"/>
  <c r="AB130" i="1"/>
  <c r="AG130" i="1" s="1"/>
  <c r="AC130" i="1"/>
  <c r="Y131" i="1"/>
  <c r="Z131" i="1"/>
  <c r="AA131" i="1"/>
  <c r="AB131" i="1"/>
  <c r="AG131" i="1" s="1"/>
  <c r="AC131" i="1"/>
  <c r="Y132" i="1"/>
  <c r="Z132" i="1"/>
  <c r="AE132" i="1" s="1"/>
  <c r="AA132" i="1"/>
  <c r="AF132" i="1" s="1"/>
  <c r="AB132" i="1"/>
  <c r="AC132" i="1"/>
  <c r="AH132" i="1" s="1"/>
  <c r="Y133" i="1"/>
  <c r="Z133" i="1"/>
  <c r="AA133" i="1"/>
  <c r="AF133" i="1" s="1"/>
  <c r="AB133" i="1"/>
  <c r="AG133" i="1" s="1"/>
  <c r="AC133" i="1"/>
  <c r="AH133" i="1" s="1"/>
  <c r="Y134" i="1"/>
  <c r="Z134" i="1"/>
  <c r="AE134" i="1" s="1"/>
  <c r="AA134" i="1"/>
  <c r="AB134" i="1"/>
  <c r="AC134" i="1"/>
  <c r="AH134" i="1" s="1"/>
  <c r="Y135" i="1"/>
  <c r="Z135" i="1"/>
  <c r="AE135" i="1" s="1"/>
  <c r="AA135" i="1"/>
  <c r="AF135" i="1" s="1"/>
  <c r="AB135" i="1"/>
  <c r="AG135" i="1" s="1"/>
  <c r="AC135" i="1"/>
  <c r="Y136" i="1"/>
  <c r="Z136" i="1"/>
  <c r="AE136" i="1" s="1"/>
  <c r="AA136" i="1"/>
  <c r="AB136" i="1"/>
  <c r="AG136" i="1" s="1"/>
  <c r="AC136" i="1"/>
  <c r="AH136" i="1" s="1"/>
  <c r="Y137" i="1"/>
  <c r="Z137" i="1"/>
  <c r="AE137" i="1" s="1"/>
  <c r="AA137" i="1"/>
  <c r="AF137" i="1" s="1"/>
  <c r="AB137" i="1"/>
  <c r="AC137" i="1"/>
  <c r="Y138" i="1"/>
  <c r="Z138" i="1"/>
  <c r="AA138" i="1"/>
  <c r="AF138" i="1" s="1"/>
  <c r="AB138" i="1"/>
  <c r="AG138" i="1" s="1"/>
  <c r="AC138" i="1"/>
  <c r="Y139" i="1"/>
  <c r="Z139" i="1"/>
  <c r="AE139" i="1" s="1"/>
  <c r="AA139" i="1"/>
  <c r="AF139" i="1" s="1"/>
  <c r="AB139" i="1"/>
  <c r="AC139" i="1"/>
  <c r="AH139" i="1" s="1"/>
  <c r="Y140" i="1"/>
  <c r="Z140" i="1"/>
  <c r="AE140" i="1" s="1"/>
  <c r="AA140" i="1"/>
  <c r="AF140" i="1" s="1"/>
  <c r="AB140" i="1"/>
  <c r="AG140" i="1" s="1"/>
  <c r="AC140" i="1"/>
  <c r="Y141" i="1"/>
  <c r="Z141" i="1"/>
  <c r="AA141" i="1"/>
  <c r="AB141" i="1"/>
  <c r="AC141" i="1"/>
  <c r="Y142" i="1"/>
  <c r="Z142" i="1"/>
  <c r="AE142" i="1" s="1"/>
  <c r="AA142" i="1"/>
  <c r="AF142" i="1" s="1"/>
  <c r="AB142" i="1"/>
  <c r="AG142" i="1" s="1"/>
  <c r="AC142" i="1"/>
  <c r="AH142" i="1" s="1"/>
  <c r="Y143" i="1"/>
  <c r="AD143" i="1" s="1"/>
  <c r="Z143" i="1"/>
  <c r="AE143" i="1" s="1"/>
  <c r="AA143" i="1"/>
  <c r="AF143" i="1" s="1"/>
  <c r="AB143" i="1"/>
  <c r="AG143" i="1" s="1"/>
  <c r="AC143" i="1"/>
  <c r="AH143" i="1" s="1"/>
  <c r="Y144" i="1"/>
  <c r="Z144" i="1"/>
  <c r="AA144" i="1"/>
  <c r="AB144" i="1"/>
  <c r="AC144" i="1"/>
  <c r="AH144" i="1" s="1"/>
  <c r="Y145" i="1"/>
  <c r="AD145" i="1" s="1"/>
  <c r="Z145" i="1"/>
  <c r="AE145" i="1" s="1"/>
  <c r="AA145" i="1"/>
  <c r="AF145" i="1" s="1"/>
  <c r="AB145" i="1"/>
  <c r="AG145" i="1" s="1"/>
  <c r="AC145" i="1"/>
  <c r="AH145" i="1" s="1"/>
  <c r="Y146" i="1"/>
  <c r="AD146" i="1" s="1"/>
  <c r="Z146" i="1"/>
  <c r="AE146" i="1" s="1"/>
  <c r="AA146" i="1"/>
  <c r="AF146" i="1" s="1"/>
  <c r="AB146" i="1"/>
  <c r="AG146" i="1" s="1"/>
  <c r="AC146" i="1"/>
  <c r="Y147" i="1"/>
  <c r="AD147" i="1" s="1"/>
  <c r="Z147" i="1"/>
  <c r="AA147" i="1"/>
  <c r="AB147" i="1"/>
  <c r="AG147" i="1" s="1"/>
  <c r="AC147" i="1"/>
  <c r="Y148" i="1"/>
  <c r="AD148" i="1" s="1"/>
  <c r="Z148" i="1"/>
  <c r="AE148" i="1" s="1"/>
  <c r="AA148" i="1"/>
  <c r="AB148" i="1"/>
  <c r="AC148" i="1"/>
  <c r="AH148" i="1" s="1"/>
  <c r="Y149" i="1"/>
  <c r="AD149" i="1" s="1"/>
  <c r="Z149" i="1"/>
  <c r="AE149" i="1" s="1"/>
  <c r="AA149" i="1"/>
  <c r="AF149" i="1" s="1"/>
  <c r="AB149" i="1"/>
  <c r="AG149" i="1" s="1"/>
  <c r="AC149" i="1"/>
  <c r="AH149" i="1" s="1"/>
  <c r="Y150" i="1"/>
  <c r="AD150" i="1" s="1"/>
  <c r="Z150" i="1"/>
  <c r="AE150" i="1" s="1"/>
  <c r="AA150" i="1"/>
  <c r="AB150" i="1"/>
  <c r="AG150" i="1" s="1"/>
  <c r="AC150" i="1"/>
  <c r="Y151" i="1"/>
  <c r="Z151" i="1"/>
  <c r="AE151" i="1" s="1"/>
  <c r="AA151" i="1"/>
  <c r="AB151" i="1"/>
  <c r="AC151" i="1"/>
  <c r="Y152" i="1"/>
  <c r="AD152" i="1" s="1"/>
  <c r="Z152" i="1"/>
  <c r="AE152" i="1" s="1"/>
  <c r="AA152" i="1"/>
  <c r="AF152" i="1" s="1"/>
  <c r="AB152" i="1"/>
  <c r="AC152" i="1"/>
  <c r="AH152" i="1" s="1"/>
  <c r="Y153" i="1"/>
  <c r="AD153" i="1" s="1"/>
  <c r="Z153" i="1"/>
  <c r="AE153" i="1" s="1"/>
  <c r="AA153" i="1"/>
  <c r="AF153" i="1" s="1"/>
  <c r="AB153" i="1"/>
  <c r="AC153" i="1"/>
  <c r="Y154" i="1"/>
  <c r="Z154" i="1"/>
  <c r="AA154" i="1"/>
  <c r="AB154" i="1"/>
  <c r="AC154" i="1"/>
  <c r="AD80" i="1"/>
  <c r="AE80" i="1"/>
  <c r="AG80" i="1"/>
  <c r="AE81" i="1"/>
  <c r="AD82" i="1"/>
  <c r="AE82" i="1"/>
  <c r="AE83" i="1"/>
  <c r="AG83" i="1"/>
  <c r="AH83" i="1"/>
  <c r="AD84" i="1"/>
  <c r="AE84" i="1"/>
  <c r="AG84" i="1"/>
  <c r="AE85" i="1"/>
  <c r="AG86" i="1"/>
  <c r="AH86" i="1"/>
  <c r="AD87" i="1"/>
  <c r="AF87" i="1"/>
  <c r="AG87" i="1"/>
  <c r="AH87" i="1"/>
  <c r="AG89" i="1"/>
  <c r="AD90" i="1"/>
  <c r="AF90" i="1"/>
  <c r="AG90" i="1"/>
  <c r="AH92" i="1"/>
  <c r="AD93" i="1"/>
  <c r="AE93" i="1"/>
  <c r="AF93" i="1"/>
  <c r="AD96" i="1"/>
  <c r="AE96" i="1"/>
  <c r="AF96" i="1"/>
  <c r="AD98" i="1"/>
  <c r="AG98" i="1"/>
  <c r="AH98" i="1"/>
  <c r="AE99" i="1"/>
  <c r="AH99" i="1"/>
  <c r="AF100" i="1"/>
  <c r="AE101" i="1"/>
  <c r="AF102" i="1"/>
  <c r="AD103" i="1"/>
  <c r="AH103" i="1"/>
  <c r="AD106" i="1"/>
  <c r="AE106" i="1"/>
  <c r="AH106" i="1"/>
  <c r="AD107" i="1"/>
  <c r="AH108" i="1"/>
  <c r="AD109" i="1"/>
  <c r="AF109" i="1"/>
  <c r="AE110" i="1"/>
  <c r="AH110" i="1"/>
  <c r="AD112" i="1"/>
  <c r="AE112" i="1"/>
  <c r="AG112" i="1"/>
  <c r="AH112" i="1"/>
  <c r="AD113" i="1"/>
  <c r="AE115" i="1"/>
  <c r="AF115" i="1"/>
  <c r="AG115" i="1"/>
  <c r="AH115" i="1"/>
  <c r="AE117" i="1"/>
  <c r="AF118" i="1"/>
  <c r="AG118" i="1"/>
  <c r="AD119" i="1"/>
  <c r="AG119" i="1"/>
  <c r="AH119" i="1"/>
  <c r="AF120" i="1"/>
  <c r="AG121" i="1"/>
  <c r="AD122" i="1"/>
  <c r="AE122" i="1"/>
  <c r="AF122" i="1"/>
  <c r="AG123" i="1"/>
  <c r="AH124" i="1"/>
  <c r="AD125" i="1"/>
  <c r="AF125" i="1"/>
  <c r="AE128" i="1"/>
  <c r="AF128" i="1"/>
  <c r="AG128" i="1"/>
  <c r="AH130" i="1"/>
  <c r="AE131" i="1"/>
  <c r="AF131" i="1"/>
  <c r="AH131" i="1"/>
  <c r="AG132" i="1"/>
  <c r="AE133" i="1"/>
  <c r="AF134" i="1"/>
  <c r="AG134" i="1"/>
  <c r="AH135" i="1"/>
  <c r="AF136" i="1"/>
  <c r="AG137" i="1"/>
  <c r="AH137" i="1"/>
  <c r="AE138" i="1"/>
  <c r="AH138" i="1"/>
  <c r="AG139" i="1"/>
  <c r="AH140" i="1"/>
  <c r="AD141" i="1"/>
  <c r="AE141" i="1"/>
  <c r="AF141" i="1"/>
  <c r="AG141" i="1"/>
  <c r="AH141" i="1"/>
  <c r="AD142" i="1"/>
  <c r="AD144" i="1"/>
  <c r="AE144" i="1"/>
  <c r="AF144" i="1"/>
  <c r="AG144" i="1"/>
  <c r="AH146" i="1"/>
  <c r="AE147" i="1"/>
  <c r="AF147" i="1"/>
  <c r="AH147" i="1"/>
  <c r="AF148" i="1"/>
  <c r="AG148" i="1"/>
  <c r="AF150" i="1"/>
  <c r="AH150" i="1"/>
  <c r="AD151" i="1"/>
  <c r="AF151" i="1"/>
  <c r="AH151" i="1"/>
  <c r="AH153" i="1"/>
  <c r="AD154" i="1"/>
  <c r="AE154" i="1"/>
  <c r="AF154" i="1"/>
  <c r="AG154" i="1"/>
  <c r="AH154" i="1"/>
  <c r="P7" i="1"/>
  <c r="P58" i="1"/>
  <c r="P112" i="1"/>
  <c r="P113" i="1"/>
  <c r="P114" i="1"/>
  <c r="S56" i="1"/>
  <c r="S68" i="1"/>
  <c r="S93" i="1"/>
  <c r="S111" i="1"/>
  <c r="S112" i="1"/>
  <c r="S113" i="1"/>
  <c r="S114" i="1"/>
  <c r="S120" i="1"/>
  <c r="R122" i="1"/>
  <c r="R119" i="1"/>
  <c r="R116" i="1"/>
  <c r="R114" i="1"/>
  <c r="R112" i="1"/>
  <c r="R111" i="1"/>
  <c r="R99" i="1"/>
  <c r="R57" i="1"/>
  <c r="Q58" i="1"/>
  <c r="Q68" i="1"/>
  <c r="Q98" i="1"/>
  <c r="Q111" i="1"/>
  <c r="Q112" i="1"/>
  <c r="Q113" i="1"/>
  <c r="Q114" i="1"/>
  <c r="Q120" i="1"/>
  <c r="BA3" i="1"/>
  <c r="BA4" i="1"/>
  <c r="BA5" i="1"/>
  <c r="BA6" i="1"/>
  <c r="BA7" i="1"/>
  <c r="BA8" i="1"/>
  <c r="BA9" i="1"/>
  <c r="BA20" i="1"/>
  <c r="BA22" i="1"/>
  <c r="BA23" i="1"/>
  <c r="BA24" i="1"/>
  <c r="BA25" i="1"/>
  <c r="BA26" i="1"/>
  <c r="BA27" i="1"/>
  <c r="BA28" i="1"/>
  <c r="BA29" i="1"/>
  <c r="BA30" i="1"/>
  <c r="BA32" i="1"/>
  <c r="BA33" i="1"/>
  <c r="BA34" i="1"/>
  <c r="BA35" i="1"/>
  <c r="BA36" i="1"/>
  <c r="BA37" i="1"/>
  <c r="BA38" i="1"/>
  <c r="BA39" i="1"/>
  <c r="BA40" i="1"/>
  <c r="BA42" i="1"/>
  <c r="BA43" i="1"/>
  <c r="BA44" i="1"/>
  <c r="BA45" i="1"/>
  <c r="BA46" i="1"/>
  <c r="BA47" i="1"/>
  <c r="BA48" i="1"/>
  <c r="BA49" i="1"/>
  <c r="BA50" i="1"/>
  <c r="BA52" i="1"/>
  <c r="BA53" i="1"/>
  <c r="BA54" i="1"/>
  <c r="BA55" i="1"/>
  <c r="BA56" i="1"/>
  <c r="BA57" i="1"/>
  <c r="BA58" i="1"/>
  <c r="BA59" i="1"/>
  <c r="BA60" i="1"/>
  <c r="BA62" i="1"/>
  <c r="BA63" i="1"/>
  <c r="BA64" i="1"/>
  <c r="BA65" i="1"/>
  <c r="BA66" i="1"/>
  <c r="BA67" i="1"/>
  <c r="BA68" i="1"/>
  <c r="BA69" i="1"/>
  <c r="BA70"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2" i="1"/>
  <c r="AZ3" i="1"/>
  <c r="AZ4" i="1"/>
  <c r="AZ5" i="1"/>
  <c r="AZ6" i="1"/>
  <c r="AZ7" i="1"/>
  <c r="AZ8" i="1"/>
  <c r="AZ9" i="1"/>
  <c r="AZ20" i="1"/>
  <c r="AZ22" i="1"/>
  <c r="AZ23" i="1"/>
  <c r="AZ24" i="1"/>
  <c r="AZ25" i="1"/>
  <c r="AZ26" i="1"/>
  <c r="AZ27" i="1"/>
  <c r="AZ28" i="1"/>
  <c r="AZ29" i="1"/>
  <c r="AZ30" i="1"/>
  <c r="AZ32" i="1"/>
  <c r="AZ33" i="1"/>
  <c r="AZ34" i="1"/>
  <c r="AZ35" i="1"/>
  <c r="AZ36" i="1"/>
  <c r="AZ37" i="1"/>
  <c r="AZ38" i="1"/>
  <c r="AZ39" i="1"/>
  <c r="AZ40" i="1"/>
  <c r="AZ42" i="1"/>
  <c r="AZ43" i="1"/>
  <c r="AZ44" i="1"/>
  <c r="AZ45" i="1"/>
  <c r="AZ46" i="1"/>
  <c r="AZ47" i="1"/>
  <c r="AZ48" i="1"/>
  <c r="AZ49" i="1"/>
  <c r="AZ50" i="1"/>
  <c r="AZ52" i="1"/>
  <c r="AZ53" i="1"/>
  <c r="AZ54" i="1"/>
  <c r="AZ55" i="1"/>
  <c r="AZ56" i="1"/>
  <c r="AZ57" i="1"/>
  <c r="AZ58" i="1"/>
  <c r="AZ59" i="1"/>
  <c r="AZ60" i="1"/>
  <c r="AZ62" i="1"/>
  <c r="AZ63" i="1"/>
  <c r="AZ64" i="1"/>
  <c r="AZ65" i="1"/>
  <c r="AZ66" i="1"/>
  <c r="AZ67" i="1"/>
  <c r="AZ68" i="1"/>
  <c r="AZ69" i="1"/>
  <c r="AZ70"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2" i="1"/>
  <c r="AY3" i="1"/>
  <c r="AY4" i="1"/>
  <c r="AY5" i="1"/>
  <c r="AY6" i="1"/>
  <c r="AY7" i="1"/>
  <c r="AY8" i="1"/>
  <c r="AY9" i="1"/>
  <c r="AY20" i="1"/>
  <c r="AY22" i="1"/>
  <c r="AY23" i="1"/>
  <c r="AY24" i="1"/>
  <c r="AY25" i="1"/>
  <c r="AY26" i="1"/>
  <c r="AY27" i="1"/>
  <c r="AY28" i="1"/>
  <c r="AY29" i="1"/>
  <c r="AY30" i="1"/>
  <c r="AY32" i="1"/>
  <c r="AY33" i="1"/>
  <c r="AY34" i="1"/>
  <c r="AY35" i="1"/>
  <c r="AY36" i="1"/>
  <c r="AY37" i="1"/>
  <c r="AY38" i="1"/>
  <c r="AY39" i="1"/>
  <c r="AY40" i="1"/>
  <c r="AY42" i="1"/>
  <c r="AY43" i="1"/>
  <c r="AY44" i="1"/>
  <c r="AY45" i="1"/>
  <c r="AY46" i="1"/>
  <c r="AY47" i="1"/>
  <c r="AY48" i="1"/>
  <c r="AY49" i="1"/>
  <c r="AY50" i="1"/>
  <c r="AY52" i="1"/>
  <c r="AY53" i="1"/>
  <c r="AY54" i="1"/>
  <c r="AY55" i="1"/>
  <c r="AY56" i="1"/>
  <c r="AY57" i="1"/>
  <c r="AY58" i="1"/>
  <c r="AY59" i="1"/>
  <c r="AY60" i="1"/>
  <c r="AY62" i="1"/>
  <c r="AY63" i="1"/>
  <c r="AY64" i="1"/>
  <c r="AY65" i="1"/>
  <c r="AY66" i="1"/>
  <c r="AY67" i="1"/>
  <c r="AY68" i="1"/>
  <c r="AY69" i="1"/>
  <c r="AY70"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2" i="1"/>
  <c r="AX2" i="1"/>
  <c r="AX3" i="1"/>
  <c r="AX4" i="1"/>
  <c r="AX5" i="1"/>
  <c r="AX6" i="1"/>
  <c r="AX7" i="1"/>
  <c r="AX8" i="1"/>
  <c r="AX9" i="1"/>
  <c r="AX20" i="1"/>
  <c r="AX22" i="1"/>
  <c r="AX23" i="1"/>
  <c r="AX24" i="1"/>
  <c r="AX25" i="1"/>
  <c r="AX26" i="1"/>
  <c r="AX27" i="1"/>
  <c r="AX28" i="1"/>
  <c r="AX29" i="1"/>
  <c r="AX30" i="1"/>
  <c r="AX32" i="1"/>
  <c r="AX33" i="1"/>
  <c r="AX34" i="1"/>
  <c r="AX35" i="1"/>
  <c r="AX36" i="1"/>
  <c r="AX37" i="1"/>
  <c r="AX38" i="1"/>
  <c r="AX39" i="1"/>
  <c r="AX40" i="1"/>
  <c r="AX42" i="1"/>
  <c r="AX43" i="1"/>
  <c r="AX44" i="1"/>
  <c r="AX45" i="1"/>
  <c r="AX46" i="1"/>
  <c r="AX47" i="1"/>
  <c r="AX48" i="1"/>
  <c r="AX49" i="1"/>
  <c r="AX50" i="1"/>
  <c r="AX52" i="1"/>
  <c r="AX53" i="1"/>
  <c r="AX54" i="1"/>
  <c r="AX55" i="1"/>
  <c r="AX56" i="1"/>
  <c r="AX57" i="1"/>
  <c r="AX58" i="1"/>
  <c r="AX59" i="1"/>
  <c r="AX60" i="1"/>
  <c r="AX62" i="1"/>
  <c r="AX63" i="1"/>
  <c r="AX64" i="1"/>
  <c r="AX65" i="1"/>
  <c r="AX66" i="1"/>
  <c r="AX67" i="1"/>
  <c r="AX68" i="1"/>
  <c r="AX69" i="1"/>
  <c r="AX70"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W3" i="1"/>
  <c r="AW4" i="1"/>
  <c r="AW5" i="1"/>
  <c r="AW6" i="1"/>
  <c r="AW7" i="1"/>
  <c r="AW8" i="1"/>
  <c r="AW9" i="1"/>
  <c r="AW20" i="1"/>
  <c r="AW22" i="1"/>
  <c r="AW23" i="1"/>
  <c r="AW24" i="1"/>
  <c r="AW25" i="1"/>
  <c r="AW26" i="1"/>
  <c r="AW27" i="1"/>
  <c r="AW28" i="1"/>
  <c r="AW29" i="1"/>
  <c r="AW30" i="1"/>
  <c r="AW32" i="1"/>
  <c r="AW33" i="1"/>
  <c r="AW34" i="1"/>
  <c r="AW35" i="1"/>
  <c r="AW36" i="1"/>
  <c r="AW37" i="1"/>
  <c r="AW38" i="1"/>
  <c r="AW39" i="1"/>
  <c r="AW40" i="1"/>
  <c r="AW42" i="1"/>
  <c r="AW43" i="1"/>
  <c r="AW44" i="1"/>
  <c r="AW45" i="1"/>
  <c r="AW46" i="1"/>
  <c r="AW47" i="1"/>
  <c r="AW48" i="1"/>
  <c r="AW49" i="1"/>
  <c r="AW50" i="1"/>
  <c r="AW52" i="1"/>
  <c r="AW53" i="1"/>
  <c r="AW54" i="1"/>
  <c r="AW55" i="1"/>
  <c r="AW56" i="1"/>
  <c r="AW57" i="1"/>
  <c r="AW58" i="1"/>
  <c r="AW59" i="1"/>
  <c r="AW60" i="1"/>
  <c r="AW62" i="1"/>
  <c r="AW63" i="1"/>
  <c r="AW64" i="1"/>
  <c r="AW65" i="1"/>
  <c r="AW66" i="1"/>
  <c r="AW67" i="1"/>
  <c r="AW68" i="1"/>
  <c r="AW69" i="1"/>
  <c r="AW70"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2" i="1"/>
  <c r="AV3" i="1"/>
  <c r="AV4" i="1"/>
  <c r="AV5" i="1"/>
  <c r="AV6" i="1"/>
  <c r="AV7" i="1"/>
  <c r="AV8" i="1"/>
  <c r="AV9" i="1"/>
  <c r="AV20" i="1"/>
  <c r="AV22" i="1"/>
  <c r="AV23" i="1"/>
  <c r="AV24" i="1"/>
  <c r="AV25" i="1"/>
  <c r="AV26" i="1"/>
  <c r="AV27" i="1"/>
  <c r="AV28" i="1"/>
  <c r="AV29" i="1"/>
  <c r="AV30" i="1"/>
  <c r="AV32" i="1"/>
  <c r="AV33" i="1"/>
  <c r="AV34" i="1"/>
  <c r="AV35" i="1"/>
  <c r="AV36" i="1"/>
  <c r="AV37" i="1"/>
  <c r="AV38" i="1"/>
  <c r="AV39" i="1"/>
  <c r="AV40" i="1"/>
  <c r="AV42" i="1"/>
  <c r="AV43" i="1"/>
  <c r="AV44" i="1"/>
  <c r="AV45" i="1"/>
  <c r="AV46" i="1"/>
  <c r="AV47" i="1"/>
  <c r="AV48" i="1"/>
  <c r="AV49" i="1"/>
  <c r="AV50" i="1"/>
  <c r="AV52" i="1"/>
  <c r="AV53" i="1"/>
  <c r="AV54" i="1"/>
  <c r="AV55" i="1"/>
  <c r="AV56" i="1"/>
  <c r="AV57" i="1"/>
  <c r="AV58" i="1"/>
  <c r="AV59" i="1"/>
  <c r="AV60" i="1"/>
  <c r="AV62" i="1"/>
  <c r="AV63" i="1"/>
  <c r="AV64" i="1"/>
  <c r="AV65" i="1"/>
  <c r="AV66" i="1"/>
  <c r="AV67" i="1"/>
  <c r="AV68" i="1"/>
  <c r="AV69" i="1"/>
  <c r="AV70"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2" i="1"/>
  <c r="AU3" i="1"/>
  <c r="AU4" i="1"/>
  <c r="AU5" i="1"/>
  <c r="AU6" i="1"/>
  <c r="AU7" i="1"/>
  <c r="AU8" i="1"/>
  <c r="AU9" i="1"/>
  <c r="AU20" i="1"/>
  <c r="AU22" i="1"/>
  <c r="AU23" i="1"/>
  <c r="AU24" i="1"/>
  <c r="AU25" i="1"/>
  <c r="AU26" i="1"/>
  <c r="AU27" i="1"/>
  <c r="AU28" i="1"/>
  <c r="AU29" i="1"/>
  <c r="AU30" i="1"/>
  <c r="AU32" i="1"/>
  <c r="AU33" i="1"/>
  <c r="AU34" i="1"/>
  <c r="AU35" i="1"/>
  <c r="AU36" i="1"/>
  <c r="AU37" i="1"/>
  <c r="AU38" i="1"/>
  <c r="AU39" i="1"/>
  <c r="AU40" i="1"/>
  <c r="AU42" i="1"/>
  <c r="AU43" i="1"/>
  <c r="AU44" i="1"/>
  <c r="AU45" i="1"/>
  <c r="AU46" i="1"/>
  <c r="AU47" i="1"/>
  <c r="AU48" i="1"/>
  <c r="AU49" i="1"/>
  <c r="AU50" i="1"/>
  <c r="AU52" i="1"/>
  <c r="AU53" i="1"/>
  <c r="AU54" i="1"/>
  <c r="AU55" i="1"/>
  <c r="AU56" i="1"/>
  <c r="AU57" i="1"/>
  <c r="AU58" i="1"/>
  <c r="AU59" i="1"/>
  <c r="AU60" i="1"/>
  <c r="AU62" i="1"/>
  <c r="AU63" i="1"/>
  <c r="AU64" i="1"/>
  <c r="AU65" i="1"/>
  <c r="AU66" i="1"/>
  <c r="AU67" i="1"/>
  <c r="AU68" i="1"/>
  <c r="AU69" i="1"/>
  <c r="AU70"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2" i="1"/>
  <c r="AT3" i="1"/>
  <c r="AT4" i="1"/>
  <c r="AT5" i="1"/>
  <c r="AT6" i="1"/>
  <c r="AT7" i="1"/>
  <c r="AT8" i="1"/>
  <c r="AT9" i="1"/>
  <c r="AT20" i="1"/>
  <c r="AT22" i="1"/>
  <c r="AT23" i="1"/>
  <c r="AT24" i="1"/>
  <c r="AT25" i="1"/>
  <c r="AT26" i="1"/>
  <c r="AT27" i="1"/>
  <c r="AT28" i="1"/>
  <c r="AT29" i="1"/>
  <c r="AT30" i="1"/>
  <c r="AT32" i="1"/>
  <c r="AT33" i="1"/>
  <c r="AT34" i="1"/>
  <c r="AT35" i="1"/>
  <c r="AT36" i="1"/>
  <c r="AT37" i="1"/>
  <c r="AT38" i="1"/>
  <c r="AT39" i="1"/>
  <c r="AT40" i="1"/>
  <c r="AT42" i="1"/>
  <c r="AT43" i="1"/>
  <c r="AT44" i="1"/>
  <c r="AT45" i="1"/>
  <c r="AT46" i="1"/>
  <c r="AT47" i="1"/>
  <c r="AT48" i="1"/>
  <c r="AT49" i="1"/>
  <c r="AT50" i="1"/>
  <c r="AT52" i="1"/>
  <c r="AT53" i="1"/>
  <c r="AT54" i="1"/>
  <c r="AT55" i="1"/>
  <c r="AT56" i="1"/>
  <c r="AT57" i="1"/>
  <c r="AT58" i="1"/>
  <c r="AT59" i="1"/>
  <c r="AT60" i="1"/>
  <c r="AT62" i="1"/>
  <c r="AT63" i="1"/>
  <c r="AT64" i="1"/>
  <c r="AT65" i="1"/>
  <c r="AT66" i="1"/>
  <c r="AT67" i="1"/>
  <c r="AT68" i="1"/>
  <c r="AT69" i="1"/>
  <c r="AT70"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2" i="1"/>
  <c r="AS3" i="1"/>
  <c r="AS4" i="1"/>
  <c r="AS5" i="1"/>
  <c r="AS6" i="1"/>
  <c r="AS7" i="1"/>
  <c r="AS8" i="1"/>
  <c r="AS9" i="1"/>
  <c r="AS20" i="1"/>
  <c r="AS22" i="1"/>
  <c r="AS23" i="1"/>
  <c r="AS24" i="1"/>
  <c r="AS25" i="1"/>
  <c r="AS26" i="1"/>
  <c r="AS27" i="1"/>
  <c r="AS28" i="1"/>
  <c r="AS29" i="1"/>
  <c r="AS30" i="1"/>
  <c r="AS32" i="1"/>
  <c r="AS33" i="1"/>
  <c r="AS34" i="1"/>
  <c r="AS35" i="1"/>
  <c r="AS36" i="1"/>
  <c r="AS37" i="1"/>
  <c r="AS38" i="1"/>
  <c r="AS39" i="1"/>
  <c r="AS40" i="1"/>
  <c r="AS42" i="1"/>
  <c r="AS43" i="1"/>
  <c r="AS44" i="1"/>
  <c r="AS45" i="1"/>
  <c r="AS46" i="1"/>
  <c r="AS47" i="1"/>
  <c r="AS48" i="1"/>
  <c r="AS49" i="1"/>
  <c r="AS50" i="1"/>
  <c r="AS52" i="1"/>
  <c r="AS53" i="1"/>
  <c r="AS54" i="1"/>
  <c r="AS55" i="1"/>
  <c r="AS56" i="1"/>
  <c r="AS57" i="1"/>
  <c r="AS58" i="1"/>
  <c r="AS59" i="1"/>
  <c r="AS60" i="1"/>
  <c r="AS62" i="1"/>
  <c r="AS63" i="1"/>
  <c r="AS64" i="1"/>
  <c r="AS65" i="1"/>
  <c r="AS66" i="1"/>
  <c r="AS67" i="1"/>
  <c r="AS68" i="1"/>
  <c r="AS69" i="1"/>
  <c r="AS70"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2" i="1"/>
  <c r="AR3" i="1"/>
  <c r="AR4" i="1"/>
  <c r="AR5" i="1"/>
  <c r="AR6" i="1"/>
  <c r="AR7" i="1"/>
  <c r="AR8" i="1"/>
  <c r="AR9" i="1"/>
  <c r="AR20" i="1"/>
  <c r="AR22" i="1"/>
  <c r="AR23" i="1"/>
  <c r="AR24" i="1"/>
  <c r="AR25" i="1"/>
  <c r="AR26" i="1"/>
  <c r="AR27" i="1"/>
  <c r="AR28" i="1"/>
  <c r="AR29" i="1"/>
  <c r="AR30" i="1"/>
  <c r="AR32" i="1"/>
  <c r="AR33" i="1"/>
  <c r="AR34" i="1"/>
  <c r="AR35" i="1"/>
  <c r="AR36" i="1"/>
  <c r="AR37" i="1"/>
  <c r="AR38" i="1"/>
  <c r="AR39" i="1"/>
  <c r="AR40" i="1"/>
  <c r="AR42" i="1"/>
  <c r="AR43" i="1"/>
  <c r="AR44" i="1"/>
  <c r="AR45" i="1"/>
  <c r="AR46" i="1"/>
  <c r="AR47" i="1"/>
  <c r="AR48" i="1"/>
  <c r="AR49" i="1"/>
  <c r="AR50" i="1"/>
  <c r="AR52" i="1"/>
  <c r="AR53" i="1"/>
  <c r="AR54" i="1"/>
  <c r="AR55" i="1"/>
  <c r="AR56" i="1"/>
  <c r="AR57" i="1"/>
  <c r="AR58" i="1"/>
  <c r="AR59" i="1"/>
  <c r="AR60" i="1"/>
  <c r="AR62" i="1"/>
  <c r="AR63" i="1"/>
  <c r="AR64" i="1"/>
  <c r="AR65" i="1"/>
  <c r="AR66" i="1"/>
  <c r="AR67" i="1"/>
  <c r="AR68" i="1"/>
  <c r="AR69" i="1"/>
  <c r="AR70"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2" i="1"/>
  <c r="AQ3" i="1"/>
  <c r="AQ4" i="1"/>
  <c r="AQ5" i="1"/>
  <c r="AQ6" i="1"/>
  <c r="AQ7" i="1"/>
  <c r="AQ8" i="1"/>
  <c r="AQ9" i="1"/>
  <c r="AQ20" i="1"/>
  <c r="AQ22" i="1"/>
  <c r="AQ23" i="1"/>
  <c r="AQ24" i="1"/>
  <c r="AQ25" i="1"/>
  <c r="AQ26" i="1"/>
  <c r="AQ27" i="1"/>
  <c r="AQ28" i="1"/>
  <c r="AQ29" i="1"/>
  <c r="AQ30" i="1"/>
  <c r="AQ32" i="1"/>
  <c r="AQ33" i="1"/>
  <c r="AQ34" i="1"/>
  <c r="AQ35" i="1"/>
  <c r="AQ36" i="1"/>
  <c r="AQ37" i="1"/>
  <c r="AQ38" i="1"/>
  <c r="AQ39" i="1"/>
  <c r="AQ40" i="1"/>
  <c r="AQ42" i="1"/>
  <c r="AQ43" i="1"/>
  <c r="AQ44" i="1"/>
  <c r="AQ45" i="1"/>
  <c r="AQ46" i="1"/>
  <c r="AQ47" i="1"/>
  <c r="AQ48" i="1"/>
  <c r="AQ49" i="1"/>
  <c r="AQ50" i="1"/>
  <c r="AQ52" i="1"/>
  <c r="AQ53" i="1"/>
  <c r="AQ54" i="1"/>
  <c r="AQ55" i="1"/>
  <c r="AQ56" i="1"/>
  <c r="AQ57" i="1"/>
  <c r="AQ58" i="1"/>
  <c r="AQ59" i="1"/>
  <c r="AQ60" i="1"/>
  <c r="AQ62" i="1"/>
  <c r="AQ63" i="1"/>
  <c r="AQ64" i="1"/>
  <c r="AQ65" i="1"/>
  <c r="AQ66" i="1"/>
  <c r="AQ67" i="1"/>
  <c r="AQ68" i="1"/>
  <c r="AQ69" i="1"/>
  <c r="AQ70"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2" i="1"/>
  <c r="W113" i="1"/>
  <c r="V113" i="1"/>
  <c r="U113" i="1"/>
  <c r="X105" i="1"/>
  <c r="X99" i="1"/>
  <c r="X93" i="1"/>
  <c r="X87" i="1"/>
  <c r="X81" i="1"/>
  <c r="X75" i="1"/>
  <c r="X63" i="1"/>
  <c r="X45" i="1"/>
  <c r="X33" i="1"/>
  <c r="X3" i="1"/>
  <c r="Q94" i="1" l="1"/>
  <c r="Q93" i="1"/>
  <c r="Q92" i="1"/>
  <c r="P94" i="1"/>
  <c r="P93" i="1"/>
  <c r="T93" i="1" s="1"/>
  <c r="AG93" i="1" s="1"/>
  <c r="R92" i="1"/>
  <c r="R93" i="1"/>
  <c r="R94" i="1"/>
  <c r="S97" i="1"/>
  <c r="R95" i="1"/>
  <c r="S96" i="1"/>
  <c r="R96" i="1"/>
  <c r="S95" i="1"/>
  <c r="Q99" i="1"/>
  <c r="R98" i="1"/>
  <c r="S94" i="1"/>
  <c r="Q97" i="1"/>
  <c r="S92" i="1"/>
  <c r="Q96" i="1"/>
  <c r="Q95" i="1"/>
  <c r="Q59" i="1"/>
  <c r="Q57" i="1"/>
  <c r="P57" i="1"/>
  <c r="Q56" i="1"/>
  <c r="P56" i="1"/>
  <c r="T56" i="1" s="1"/>
  <c r="BK56" i="1" s="1"/>
  <c r="Q55" i="1"/>
  <c r="P55" i="1"/>
  <c r="Q54" i="1"/>
  <c r="P54" i="1"/>
  <c r="R54" i="1"/>
  <c r="S59" i="1"/>
  <c r="R55" i="1"/>
  <c r="S58" i="1"/>
  <c r="R56" i="1"/>
  <c r="S57" i="1"/>
  <c r="R58" i="1"/>
  <c r="S55" i="1"/>
  <c r="R59" i="1"/>
  <c r="S54" i="1"/>
  <c r="R60" i="1"/>
  <c r="Q60" i="1"/>
  <c r="T60" i="1" s="1"/>
  <c r="BJ60" i="1" s="1"/>
  <c r="Q126" i="1"/>
  <c r="R123" i="1"/>
  <c r="Q125" i="1"/>
  <c r="R124" i="1"/>
  <c r="Q124" i="1"/>
  <c r="R125" i="1"/>
  <c r="Q123" i="1"/>
  <c r="S123" i="1"/>
  <c r="Q122" i="1"/>
  <c r="S122" i="1"/>
  <c r="Q121" i="1"/>
  <c r="S121" i="1"/>
  <c r="P123" i="1"/>
  <c r="P122" i="1"/>
  <c r="P121" i="1"/>
  <c r="P120" i="1"/>
  <c r="R121" i="1"/>
  <c r="Q82" i="1"/>
  <c r="Q150" i="1"/>
  <c r="S151" i="1"/>
  <c r="S154" i="1"/>
  <c r="Q151" i="1"/>
  <c r="P154" i="1"/>
  <c r="R150" i="1"/>
  <c r="P153" i="1"/>
  <c r="R151" i="1"/>
  <c r="P152" i="1"/>
  <c r="R152" i="1"/>
  <c r="P151" i="1"/>
  <c r="R153" i="1"/>
  <c r="P150" i="1"/>
  <c r="R154" i="1"/>
  <c r="S153" i="1"/>
  <c r="S152" i="1"/>
  <c r="Q154" i="1"/>
  <c r="Q153" i="1"/>
  <c r="S150" i="1"/>
  <c r="Q152" i="1"/>
  <c r="Q142" i="1"/>
  <c r="Q141" i="1"/>
  <c r="Q144" i="1"/>
  <c r="Q143" i="1"/>
  <c r="P147" i="1"/>
  <c r="P141" i="1"/>
  <c r="S143" i="1"/>
  <c r="S142" i="1"/>
  <c r="S141" i="1"/>
  <c r="R141" i="1"/>
  <c r="R142" i="1"/>
  <c r="R149" i="1"/>
  <c r="Q145" i="1"/>
  <c r="R148" i="1"/>
  <c r="S144" i="1"/>
  <c r="P148" i="1"/>
  <c r="P146" i="1"/>
  <c r="P145" i="1"/>
  <c r="P144" i="1"/>
  <c r="P143" i="1"/>
  <c r="P142" i="1"/>
  <c r="R143" i="1"/>
  <c r="S149" i="1"/>
  <c r="Q149" i="1"/>
  <c r="R144" i="1"/>
  <c r="S148" i="1"/>
  <c r="Q148" i="1"/>
  <c r="R145" i="1"/>
  <c r="S147" i="1"/>
  <c r="Q147" i="1"/>
  <c r="R146" i="1"/>
  <c r="S146" i="1"/>
  <c r="Q146" i="1"/>
  <c r="R147" i="1"/>
  <c r="S145" i="1"/>
  <c r="P149" i="1"/>
  <c r="S132" i="1"/>
  <c r="R128" i="1"/>
  <c r="R129" i="1"/>
  <c r="S131" i="1"/>
  <c r="P134" i="1"/>
  <c r="P133" i="1"/>
  <c r="Q137" i="1"/>
  <c r="Q135" i="1"/>
  <c r="R130" i="1"/>
  <c r="S130" i="1"/>
  <c r="P132" i="1"/>
  <c r="Q134" i="1"/>
  <c r="R131" i="1"/>
  <c r="S129" i="1"/>
  <c r="P131" i="1"/>
  <c r="Q133" i="1"/>
  <c r="R132" i="1"/>
  <c r="S128" i="1"/>
  <c r="P130" i="1"/>
  <c r="Q132" i="1"/>
  <c r="R133" i="1"/>
  <c r="S127" i="1"/>
  <c r="P129" i="1"/>
  <c r="Q131" i="1"/>
  <c r="R134" i="1"/>
  <c r="P128" i="1"/>
  <c r="Q130" i="1"/>
  <c r="R135" i="1"/>
  <c r="P127" i="1"/>
  <c r="Q129" i="1"/>
  <c r="R136" i="1"/>
  <c r="S140" i="1"/>
  <c r="Q136" i="1"/>
  <c r="Q128" i="1"/>
  <c r="R137" i="1"/>
  <c r="S139" i="1"/>
  <c r="Q127" i="1"/>
  <c r="R138" i="1"/>
  <c r="S138" i="1"/>
  <c r="P140" i="1"/>
  <c r="R139" i="1"/>
  <c r="S137" i="1"/>
  <c r="P139" i="1"/>
  <c r="R140" i="1"/>
  <c r="S136" i="1"/>
  <c r="P138" i="1"/>
  <c r="Q140" i="1"/>
  <c r="S135" i="1"/>
  <c r="P137" i="1"/>
  <c r="Q139" i="1"/>
  <c r="S134" i="1"/>
  <c r="P136" i="1"/>
  <c r="Q138" i="1"/>
  <c r="R127" i="1"/>
  <c r="S133" i="1"/>
  <c r="P135" i="1"/>
  <c r="S126" i="1"/>
  <c r="S125" i="1"/>
  <c r="P126" i="1"/>
  <c r="R117" i="1"/>
  <c r="R118" i="1"/>
  <c r="Q118" i="1"/>
  <c r="S119" i="1"/>
  <c r="Q117" i="1"/>
  <c r="Q115" i="1"/>
  <c r="P116" i="1"/>
  <c r="P115" i="1"/>
  <c r="R115" i="1"/>
  <c r="P119" i="1"/>
  <c r="P118" i="1"/>
  <c r="Q108" i="1"/>
  <c r="R107" i="1"/>
  <c r="S104" i="1"/>
  <c r="P102" i="1"/>
  <c r="Q107" i="1"/>
  <c r="S103" i="1"/>
  <c r="Q106" i="1"/>
  <c r="S101" i="1"/>
  <c r="Q105" i="1"/>
  <c r="S100" i="1"/>
  <c r="Q104" i="1"/>
  <c r="Q103" i="1"/>
  <c r="Q102" i="1"/>
  <c r="Q101" i="1"/>
  <c r="R100" i="1"/>
  <c r="R101" i="1"/>
  <c r="R102" i="1"/>
  <c r="R103" i="1"/>
  <c r="P105" i="1"/>
  <c r="R105" i="1"/>
  <c r="P104" i="1"/>
  <c r="R106" i="1"/>
  <c r="P103" i="1"/>
  <c r="Q110" i="1"/>
  <c r="R108" i="1"/>
  <c r="S106" i="1"/>
  <c r="P100" i="1"/>
  <c r="Q109" i="1"/>
  <c r="S105" i="1"/>
  <c r="R109" i="1"/>
  <c r="P106" i="1"/>
  <c r="S109" i="1"/>
  <c r="P107" i="1"/>
  <c r="S110" i="1"/>
  <c r="S107" i="1"/>
  <c r="P98" i="1"/>
  <c r="P99" i="1"/>
  <c r="T99" i="1" s="1"/>
  <c r="AF99" i="1" s="1"/>
  <c r="S98" i="1"/>
  <c r="P97" i="1"/>
  <c r="P96" i="1"/>
  <c r="S90" i="1"/>
  <c r="P87" i="1"/>
  <c r="Q91" i="1"/>
  <c r="Q90" i="1"/>
  <c r="Q89" i="1"/>
  <c r="Q88" i="1"/>
  <c r="Q87" i="1"/>
  <c r="R87" i="1"/>
  <c r="R88" i="1"/>
  <c r="R89" i="1"/>
  <c r="R90" i="1"/>
  <c r="R91" i="1"/>
  <c r="S91" i="1"/>
  <c r="S89" i="1"/>
  <c r="P91" i="1"/>
  <c r="T91" i="1" s="1"/>
  <c r="S88" i="1"/>
  <c r="P90" i="1"/>
  <c r="S87" i="1"/>
  <c r="P89" i="1"/>
  <c r="P88" i="1"/>
  <c r="Q86" i="1"/>
  <c r="P80" i="1"/>
  <c r="Q85" i="1"/>
  <c r="Q83" i="1"/>
  <c r="Q81" i="1"/>
  <c r="S85" i="1"/>
  <c r="Q80" i="1"/>
  <c r="R80" i="1"/>
  <c r="S84" i="1"/>
  <c r="R82" i="1"/>
  <c r="S82" i="1"/>
  <c r="R83" i="1"/>
  <c r="S81" i="1"/>
  <c r="R84" i="1"/>
  <c r="S80" i="1"/>
  <c r="R85" i="1"/>
  <c r="R86" i="1"/>
  <c r="P86" i="1"/>
  <c r="P84" i="1"/>
  <c r="P83" i="1"/>
  <c r="P82" i="1"/>
  <c r="P81" i="1"/>
  <c r="P73" i="1"/>
  <c r="Q74" i="1"/>
  <c r="S75" i="1"/>
  <c r="Q73" i="1"/>
  <c r="R73" i="1"/>
  <c r="S74" i="1"/>
  <c r="R74" i="1"/>
  <c r="S73" i="1"/>
  <c r="R75" i="1"/>
  <c r="R76" i="1"/>
  <c r="R77" i="1"/>
  <c r="R78" i="1"/>
  <c r="R79" i="1"/>
  <c r="Q79" i="1"/>
  <c r="P79" i="1"/>
  <c r="Q78" i="1"/>
  <c r="S79" i="1"/>
  <c r="P77" i="1"/>
  <c r="Q77" i="1"/>
  <c r="S78" i="1"/>
  <c r="P76" i="1"/>
  <c r="Q76" i="1"/>
  <c r="S77" i="1"/>
  <c r="P75" i="1"/>
  <c r="Q75" i="1"/>
  <c r="S76" i="1"/>
  <c r="P74" i="1"/>
  <c r="P78" i="1"/>
  <c r="R65" i="1"/>
  <c r="P62" i="1"/>
  <c r="R66" i="1"/>
  <c r="R67" i="1"/>
  <c r="R68" i="1"/>
  <c r="R69" i="1"/>
  <c r="Q72" i="1"/>
  <c r="R70" i="1"/>
  <c r="Q70" i="1"/>
  <c r="Q69" i="1"/>
  <c r="Q67" i="1"/>
  <c r="S67" i="1"/>
  <c r="Q66" i="1"/>
  <c r="S66" i="1"/>
  <c r="Q65" i="1"/>
  <c r="S65" i="1"/>
  <c r="Q64" i="1"/>
  <c r="S64" i="1"/>
  <c r="Q63" i="1"/>
  <c r="R62" i="1"/>
  <c r="S63" i="1"/>
  <c r="P65" i="1"/>
  <c r="Q62" i="1"/>
  <c r="R63" i="1"/>
  <c r="S62" i="1"/>
  <c r="P64" i="1"/>
  <c r="R64" i="1"/>
  <c r="T64" i="1" s="1"/>
  <c r="BN64" i="1" s="1"/>
  <c r="P63" i="1"/>
  <c r="P70" i="1"/>
  <c r="S69" i="1"/>
  <c r="P72" i="1"/>
  <c r="P69" i="1"/>
  <c r="P68" i="1"/>
  <c r="T68" i="1" s="1"/>
  <c r="BK68" i="1" s="1"/>
  <c r="P67" i="1"/>
  <c r="R72" i="1"/>
  <c r="P66" i="1"/>
  <c r="Q71" i="1"/>
  <c r="S72" i="1"/>
  <c r="S70" i="1"/>
  <c r="P59" i="1"/>
  <c r="S60" i="1"/>
  <c r="P60" i="1"/>
  <c r="Q53" i="1"/>
  <c r="P47" i="1"/>
  <c r="Q48" i="1"/>
  <c r="S48" i="1"/>
  <c r="R53" i="1"/>
  <c r="Q52" i="1"/>
  <c r="P46" i="1"/>
  <c r="Q50" i="1"/>
  <c r="S50" i="1"/>
  <c r="Q49" i="1"/>
  <c r="S49" i="1"/>
  <c r="Q47" i="1"/>
  <c r="S47" i="1"/>
  <c r="Q46" i="1"/>
  <c r="S46" i="1"/>
  <c r="R46" i="1"/>
  <c r="R47" i="1"/>
  <c r="R48" i="1"/>
  <c r="R49" i="1"/>
  <c r="R50" i="1"/>
  <c r="R52" i="1"/>
  <c r="P50" i="1"/>
  <c r="P49" i="1"/>
  <c r="P48" i="1"/>
  <c r="S53" i="1"/>
  <c r="P53" i="1"/>
  <c r="S52" i="1"/>
  <c r="Q42" i="1"/>
  <c r="R45" i="1"/>
  <c r="S42" i="1"/>
  <c r="S40" i="1"/>
  <c r="Q45" i="1"/>
  <c r="Q44" i="1"/>
  <c r="Q43" i="1"/>
  <c r="Q40" i="1"/>
  <c r="R40" i="1"/>
  <c r="R42" i="1"/>
  <c r="R43" i="1"/>
  <c r="R44" i="1"/>
  <c r="P45" i="1"/>
  <c r="P43" i="1"/>
  <c r="P42" i="1"/>
  <c r="S45" i="1"/>
  <c r="S44" i="1"/>
  <c r="BU2" i="1"/>
  <c r="B12" i="30" s="1"/>
  <c r="CC2" i="1"/>
  <c r="B20" i="30" s="1"/>
  <c r="S28" i="1"/>
  <c r="Q38" i="1"/>
  <c r="R35" i="1"/>
  <c r="Q29" i="1"/>
  <c r="Q28" i="1"/>
  <c r="Q39" i="1"/>
  <c r="R34" i="1"/>
  <c r="P33" i="1"/>
  <c r="P32" i="1"/>
  <c r="Q37" i="1"/>
  <c r="R36" i="1"/>
  <c r="S39" i="1"/>
  <c r="P30" i="1"/>
  <c r="Q36" i="1"/>
  <c r="R37" i="1"/>
  <c r="S36" i="1"/>
  <c r="P29" i="1"/>
  <c r="Q35" i="1"/>
  <c r="R38" i="1"/>
  <c r="S35" i="1"/>
  <c r="P28" i="1"/>
  <c r="Q34" i="1"/>
  <c r="R39" i="1"/>
  <c r="S34" i="1"/>
  <c r="Q33" i="1"/>
  <c r="S33" i="1"/>
  <c r="Q32" i="1"/>
  <c r="S32" i="1"/>
  <c r="Q30" i="1"/>
  <c r="S30" i="1"/>
  <c r="R28" i="1"/>
  <c r="R29" i="1"/>
  <c r="R30" i="1"/>
  <c r="P38" i="1"/>
  <c r="R32" i="1"/>
  <c r="P37" i="1"/>
  <c r="R33" i="1"/>
  <c r="P34" i="1"/>
  <c r="S29" i="1"/>
  <c r="P39" i="1"/>
  <c r="S38" i="1"/>
  <c r="P36" i="1"/>
  <c r="S37" i="1"/>
  <c r="P35" i="1"/>
  <c r="R26" i="1"/>
  <c r="Q26" i="1"/>
  <c r="S24" i="1"/>
  <c r="P25" i="1"/>
  <c r="Q25" i="1"/>
  <c r="S23" i="1"/>
  <c r="P24" i="1"/>
  <c r="Q24" i="1"/>
  <c r="P23" i="1"/>
  <c r="Q23" i="1"/>
  <c r="P20" i="1"/>
  <c r="Q22" i="1"/>
  <c r="Q20" i="1"/>
  <c r="R20" i="1"/>
  <c r="R22" i="1"/>
  <c r="R23" i="1"/>
  <c r="R24" i="1"/>
  <c r="R25" i="1"/>
  <c r="S27" i="1"/>
  <c r="Q27" i="1"/>
  <c r="S26" i="1"/>
  <c r="R15" i="1"/>
  <c r="Q9" i="1"/>
  <c r="P11" i="1"/>
  <c r="Q8" i="1"/>
  <c r="R27" i="1"/>
  <c r="S25" i="1"/>
  <c r="S22" i="1"/>
  <c r="P27" i="1"/>
  <c r="R14" i="1"/>
  <c r="S20" i="1"/>
  <c r="P26" i="1"/>
  <c r="P18" i="1"/>
  <c r="P22" i="1"/>
  <c r="S8" i="1"/>
  <c r="S7" i="1"/>
  <c r="P10" i="1"/>
  <c r="Q10" i="1"/>
  <c r="R10" i="1"/>
  <c r="S10" i="1"/>
  <c r="P9" i="1"/>
  <c r="P8" i="1"/>
  <c r="Q7" i="1"/>
  <c r="R11" i="1"/>
  <c r="R7" i="1"/>
  <c r="R8" i="1"/>
  <c r="R9" i="1"/>
  <c r="S9" i="1"/>
  <c r="Q6" i="1"/>
  <c r="R3" i="1"/>
  <c r="R5" i="1"/>
  <c r="R6" i="1"/>
  <c r="P4" i="1"/>
  <c r="Q5" i="1"/>
  <c r="Q4" i="1"/>
  <c r="Q3" i="1"/>
  <c r="R4" i="1"/>
  <c r="P6" i="1"/>
  <c r="P5" i="1"/>
  <c r="P3" i="1"/>
  <c r="S2" i="1"/>
  <c r="P2" i="1"/>
  <c r="S6" i="1"/>
  <c r="S5" i="1"/>
  <c r="S4" i="1"/>
  <c r="H40" i="1"/>
  <c r="S41" i="1"/>
  <c r="R41" i="1"/>
  <c r="Q41" i="1"/>
  <c r="P41" i="1"/>
  <c r="H46" i="1"/>
  <c r="S51" i="1"/>
  <c r="R51" i="1"/>
  <c r="Q51" i="1"/>
  <c r="P51" i="1"/>
  <c r="R104" i="1"/>
  <c r="R120" i="1"/>
  <c r="S124" i="1"/>
  <c r="S108" i="1"/>
  <c r="P117" i="1"/>
  <c r="P101" i="1"/>
  <c r="P85" i="1"/>
  <c r="H2" i="1"/>
  <c r="R2" i="1"/>
  <c r="Q119" i="1"/>
  <c r="R110" i="1"/>
  <c r="R126" i="1"/>
  <c r="S118" i="1"/>
  <c r="S102" i="1"/>
  <c r="S86" i="1"/>
  <c r="P111" i="1"/>
  <c r="P95" i="1"/>
  <c r="T95" i="1" s="1"/>
  <c r="AG95" i="1" s="1"/>
  <c r="P44" i="1"/>
  <c r="S117" i="1"/>
  <c r="P110" i="1"/>
  <c r="S116" i="1"/>
  <c r="P125" i="1"/>
  <c r="P109" i="1"/>
  <c r="Q116" i="1"/>
  <c r="Q100" i="1"/>
  <c r="Q84" i="1"/>
  <c r="R81" i="1"/>
  <c r="R97" i="1"/>
  <c r="R113" i="1"/>
  <c r="T113" i="1" s="1"/>
  <c r="S115" i="1"/>
  <c r="S99" i="1"/>
  <c r="S83" i="1"/>
  <c r="P124" i="1"/>
  <c r="P108" i="1"/>
  <c r="P92" i="1"/>
  <c r="P40" i="1"/>
  <c r="CA2" i="1"/>
  <c r="B18" i="30" s="1"/>
  <c r="S14" i="1"/>
  <c r="Q18" i="1"/>
  <c r="R71" i="1"/>
  <c r="P17" i="1"/>
  <c r="R18" i="1"/>
  <c r="S71" i="1"/>
  <c r="Q17" i="1"/>
  <c r="S18" i="1"/>
  <c r="P13" i="1"/>
  <c r="R17" i="1"/>
  <c r="Q11" i="1"/>
  <c r="Q13" i="1"/>
  <c r="P16" i="1"/>
  <c r="S17" i="1"/>
  <c r="P21" i="1"/>
  <c r="R13" i="1"/>
  <c r="P15" i="1"/>
  <c r="Q16" i="1"/>
  <c r="Q21" i="1"/>
  <c r="S11" i="1"/>
  <c r="S13" i="1"/>
  <c r="Q15" i="1"/>
  <c r="R16" i="1"/>
  <c r="R21" i="1"/>
  <c r="S16" i="1"/>
  <c r="S21" i="1"/>
  <c r="S15" i="1"/>
  <c r="P31" i="1"/>
  <c r="P61" i="1"/>
  <c r="P19" i="1"/>
  <c r="Q31" i="1"/>
  <c r="Q61" i="1"/>
  <c r="P12" i="1"/>
  <c r="Q19" i="1"/>
  <c r="R31" i="1"/>
  <c r="R61" i="1"/>
  <c r="Q12" i="1"/>
  <c r="R19" i="1"/>
  <c r="S31" i="1"/>
  <c r="S61" i="1"/>
  <c r="R12" i="1"/>
  <c r="S19" i="1"/>
  <c r="S12" i="1"/>
  <c r="P14" i="1"/>
  <c r="Q14" i="1"/>
  <c r="P71" i="1"/>
  <c r="BW2" i="1"/>
  <c r="B14" i="30" s="1"/>
  <c r="BT2" i="1"/>
  <c r="B11" i="30" s="1"/>
  <c r="BX2" i="1"/>
  <c r="B15" i="30" s="1"/>
  <c r="BY2" i="1"/>
  <c r="B16" i="30" s="1"/>
  <c r="BZ2" i="1"/>
  <c r="B17" i="30" s="1"/>
  <c r="CB2" i="1"/>
  <c r="B19" i="30" s="1"/>
  <c r="BV2" i="1"/>
  <c r="B13" i="30" s="1"/>
  <c r="BS2" i="1"/>
  <c r="B10" i="30" s="1"/>
  <c r="Q2" i="1"/>
  <c r="T94" i="1"/>
  <c r="AG94" i="1" s="1"/>
  <c r="T114" i="1"/>
  <c r="T96" i="1"/>
  <c r="AG96" i="1" s="1"/>
  <c r="T128" i="1"/>
  <c r="AD128" i="1" s="1"/>
  <c r="T112" i="1"/>
  <c r="AO129" i="1"/>
  <c r="AO145" i="1"/>
  <c r="AN150" i="1"/>
  <c r="AO33" i="1"/>
  <c r="AO49" i="1"/>
  <c r="AO65" i="1"/>
  <c r="AO81" i="1"/>
  <c r="AO97" i="1"/>
  <c r="AO113" i="1"/>
  <c r="AO28" i="1"/>
  <c r="AO44" i="1"/>
  <c r="AO60" i="1"/>
  <c r="AO76" i="1"/>
  <c r="AO92" i="1"/>
  <c r="AO108" i="1"/>
  <c r="AO124" i="1"/>
  <c r="AO140" i="1"/>
  <c r="AO2" i="1"/>
  <c r="AO34" i="1"/>
  <c r="AO50" i="1"/>
  <c r="AO66" i="1"/>
  <c r="AO82" i="1"/>
  <c r="AO98" i="1"/>
  <c r="AO114" i="1"/>
  <c r="AO130" i="1"/>
  <c r="AO146" i="1"/>
  <c r="AO29" i="1"/>
  <c r="AO45" i="1"/>
  <c r="AO77" i="1"/>
  <c r="AO93" i="1"/>
  <c r="AO109" i="1"/>
  <c r="AO125" i="1"/>
  <c r="AO141" i="1"/>
  <c r="AO8" i="1"/>
  <c r="AO24" i="1"/>
  <c r="AO40" i="1"/>
  <c r="AO56" i="1"/>
  <c r="AO72" i="1"/>
  <c r="AO88" i="1"/>
  <c r="AO104" i="1"/>
  <c r="AO120" i="1"/>
  <c r="AO136" i="1"/>
  <c r="AO152" i="1"/>
  <c r="AN5" i="1"/>
  <c r="AN37" i="1"/>
  <c r="AN53" i="1"/>
  <c r="AN69" i="1"/>
  <c r="AN85" i="1"/>
  <c r="AN101" i="1"/>
  <c r="AN117" i="1"/>
  <c r="AN133" i="1"/>
  <c r="AO32" i="1"/>
  <c r="AO48" i="1"/>
  <c r="AO64" i="1"/>
  <c r="AO80" i="1"/>
  <c r="AO96" i="1"/>
  <c r="AO112" i="1"/>
  <c r="AO128" i="1"/>
  <c r="AO144" i="1"/>
  <c r="AN30" i="1"/>
  <c r="AN46" i="1"/>
  <c r="AN62" i="1"/>
  <c r="AN78" i="1"/>
  <c r="AN94" i="1"/>
  <c r="AN110" i="1"/>
  <c r="AN126" i="1"/>
  <c r="AN142" i="1"/>
  <c r="AN9" i="1"/>
  <c r="AN25" i="1"/>
  <c r="AN57" i="1"/>
  <c r="AN73" i="1"/>
  <c r="AN89" i="1"/>
  <c r="AN105" i="1"/>
  <c r="AN121" i="1"/>
  <c r="AN137" i="1"/>
  <c r="AN153" i="1"/>
  <c r="AN4" i="1"/>
  <c r="AN20" i="1"/>
  <c r="AN36" i="1"/>
  <c r="AN52" i="1"/>
  <c r="AN68" i="1"/>
  <c r="AN84" i="1"/>
  <c r="AN100" i="1"/>
  <c r="AN116" i="1"/>
  <c r="AN132" i="1"/>
  <c r="AN148" i="1"/>
  <c r="AN47" i="1"/>
  <c r="AN63" i="1"/>
  <c r="AN79" i="1"/>
  <c r="AN95" i="1"/>
  <c r="AN111" i="1"/>
  <c r="AN127" i="1"/>
  <c r="AN143" i="1"/>
  <c r="AO143" i="1"/>
  <c r="AO127" i="1"/>
  <c r="AO111" i="1"/>
  <c r="AO95" i="1"/>
  <c r="AO79" i="1"/>
  <c r="AO63" i="1"/>
  <c r="AO47" i="1"/>
  <c r="AN26" i="1"/>
  <c r="AN42" i="1"/>
  <c r="AN58" i="1"/>
  <c r="AN74" i="1"/>
  <c r="AN90" i="1"/>
  <c r="AN106" i="1"/>
  <c r="AN122" i="1"/>
  <c r="AN138" i="1"/>
  <c r="AN154" i="1"/>
  <c r="AO142" i="1"/>
  <c r="AO126" i="1"/>
  <c r="AO110" i="1"/>
  <c r="AO94" i="1"/>
  <c r="AO78" i="1"/>
  <c r="AO62" i="1"/>
  <c r="AO46" i="1"/>
  <c r="AO30" i="1"/>
  <c r="AN149" i="1"/>
  <c r="AN32" i="1"/>
  <c r="AN48" i="1"/>
  <c r="AN64" i="1"/>
  <c r="AN80" i="1"/>
  <c r="AN96" i="1"/>
  <c r="AN112" i="1"/>
  <c r="AN128" i="1"/>
  <c r="AN144" i="1"/>
  <c r="AN27" i="1"/>
  <c r="AN43" i="1"/>
  <c r="AN59" i="1"/>
  <c r="AN75" i="1"/>
  <c r="AN91" i="1"/>
  <c r="AN107" i="1"/>
  <c r="AN123" i="1"/>
  <c r="AN139" i="1"/>
  <c r="AO139" i="1"/>
  <c r="AO123" i="1"/>
  <c r="AO107" i="1"/>
  <c r="AO91" i="1"/>
  <c r="AO75" i="1"/>
  <c r="AO59" i="1"/>
  <c r="AO43" i="1"/>
  <c r="AO27" i="1"/>
  <c r="AN6" i="1"/>
  <c r="AN22" i="1"/>
  <c r="AN38" i="1"/>
  <c r="AN54" i="1"/>
  <c r="AN70" i="1"/>
  <c r="AN86" i="1"/>
  <c r="AN102" i="1"/>
  <c r="AN118" i="1"/>
  <c r="AN134" i="1"/>
  <c r="AO154" i="1"/>
  <c r="AO138" i="1"/>
  <c r="AO122" i="1"/>
  <c r="AO106" i="1"/>
  <c r="AO90" i="1"/>
  <c r="AO74" i="1"/>
  <c r="AO58" i="1"/>
  <c r="AO42" i="1"/>
  <c r="AO26" i="1"/>
  <c r="AN33" i="1"/>
  <c r="AN49" i="1"/>
  <c r="AN65" i="1"/>
  <c r="AN81" i="1"/>
  <c r="AN97" i="1"/>
  <c r="AN113" i="1"/>
  <c r="AN129" i="1"/>
  <c r="AN145" i="1"/>
  <c r="AO153" i="1"/>
  <c r="AO137" i="1"/>
  <c r="AO121" i="1"/>
  <c r="AO105" i="1"/>
  <c r="AO89" i="1"/>
  <c r="AO73" i="1"/>
  <c r="AO57" i="1"/>
  <c r="AO25" i="1"/>
  <c r="AO9" i="1"/>
  <c r="AN28" i="1"/>
  <c r="AN44" i="1"/>
  <c r="AN60" i="1"/>
  <c r="AN76" i="1"/>
  <c r="AN92" i="1"/>
  <c r="AN108" i="1"/>
  <c r="AN124" i="1"/>
  <c r="AN140" i="1"/>
  <c r="AN7" i="1"/>
  <c r="AN23" i="1"/>
  <c r="AN39" i="1"/>
  <c r="AN55" i="1"/>
  <c r="AN87" i="1"/>
  <c r="AN103" i="1"/>
  <c r="AN119" i="1"/>
  <c r="AN135" i="1"/>
  <c r="AN151" i="1"/>
  <c r="AO151" i="1"/>
  <c r="AO135" i="1"/>
  <c r="AO119" i="1"/>
  <c r="AO103" i="1"/>
  <c r="AO87" i="1"/>
  <c r="AO55" i="1"/>
  <c r="AO39" i="1"/>
  <c r="AO23" i="1"/>
  <c r="AO7" i="1"/>
  <c r="AN2" i="1"/>
  <c r="AN34" i="1"/>
  <c r="AN50" i="1"/>
  <c r="AN66" i="1"/>
  <c r="AN82" i="1"/>
  <c r="AN98" i="1"/>
  <c r="AN114" i="1"/>
  <c r="AN130" i="1"/>
  <c r="AN146" i="1"/>
  <c r="AO150" i="1"/>
  <c r="AO134" i="1"/>
  <c r="AO118" i="1"/>
  <c r="AO102" i="1"/>
  <c r="AO86" i="1"/>
  <c r="AO70" i="1"/>
  <c r="AO54" i="1"/>
  <c r="AO38" i="1"/>
  <c r="AO22" i="1"/>
  <c r="AO6" i="1"/>
  <c r="AN29" i="1"/>
  <c r="AN45" i="1"/>
  <c r="AN77" i="1"/>
  <c r="AN93" i="1"/>
  <c r="AN109" i="1"/>
  <c r="AN125" i="1"/>
  <c r="AN141" i="1"/>
  <c r="AO149" i="1"/>
  <c r="AO133" i="1"/>
  <c r="AO117" i="1"/>
  <c r="AO101" i="1"/>
  <c r="AO85" i="1"/>
  <c r="AO69" i="1"/>
  <c r="AO53" i="1"/>
  <c r="AO37" i="1"/>
  <c r="AO5" i="1"/>
  <c r="AN8" i="1"/>
  <c r="AN24" i="1"/>
  <c r="AN40" i="1"/>
  <c r="AN56" i="1"/>
  <c r="AN72" i="1"/>
  <c r="AN88" i="1"/>
  <c r="AN104" i="1"/>
  <c r="AN120" i="1"/>
  <c r="AN136" i="1"/>
  <c r="AN152" i="1"/>
  <c r="AO148" i="1"/>
  <c r="AO132" i="1"/>
  <c r="AO116" i="1"/>
  <c r="AO100" i="1"/>
  <c r="AO84" i="1"/>
  <c r="AO68" i="1"/>
  <c r="AO52" i="1"/>
  <c r="AO36" i="1"/>
  <c r="AO20" i="1"/>
  <c r="AO4" i="1"/>
  <c r="AN3" i="1"/>
  <c r="AN35" i="1"/>
  <c r="AN67" i="1"/>
  <c r="AN83" i="1"/>
  <c r="AN99" i="1"/>
  <c r="AN115" i="1"/>
  <c r="AN131" i="1"/>
  <c r="AN147" i="1"/>
  <c r="AO147" i="1"/>
  <c r="AO131" i="1"/>
  <c r="AO115" i="1"/>
  <c r="AO99" i="1"/>
  <c r="AO83" i="1"/>
  <c r="AO67" i="1"/>
  <c r="AO35" i="1"/>
  <c r="AO3" i="1"/>
  <c r="AP139" i="1"/>
  <c r="AP143" i="1"/>
  <c r="AP27" i="1"/>
  <c r="AP43" i="1"/>
  <c r="AP47" i="1"/>
  <c r="AP59" i="1"/>
  <c r="AP63" i="1"/>
  <c r="AP75" i="1"/>
  <c r="AP79" i="1"/>
  <c r="AP91" i="1"/>
  <c r="AP95" i="1"/>
  <c r="AP107" i="1"/>
  <c r="AP111" i="1"/>
  <c r="AP123" i="1"/>
  <c r="AP127" i="1"/>
  <c r="AP28" i="1"/>
  <c r="AP32" i="1"/>
  <c r="AP44" i="1"/>
  <c r="AP48" i="1"/>
  <c r="AP60" i="1"/>
  <c r="AP64" i="1"/>
  <c r="AP76" i="1"/>
  <c r="AP80" i="1"/>
  <c r="AP92" i="1"/>
  <c r="AP96" i="1"/>
  <c r="AP108" i="1"/>
  <c r="AP112" i="1"/>
  <c r="AP124" i="1"/>
  <c r="AP128" i="1"/>
  <c r="AP140" i="1"/>
  <c r="AP144" i="1"/>
  <c r="AP29" i="1"/>
  <c r="AP45" i="1"/>
  <c r="AP77" i="1"/>
  <c r="AP93" i="1"/>
  <c r="AP109" i="1"/>
  <c r="AP125" i="1"/>
  <c r="AP141" i="1"/>
  <c r="AP26" i="1"/>
  <c r="AP30" i="1"/>
  <c r="AP42" i="1"/>
  <c r="AP46" i="1"/>
  <c r="AP58" i="1"/>
  <c r="AP62" i="1"/>
  <c r="AP74" i="1"/>
  <c r="AP78" i="1"/>
  <c r="AP90" i="1"/>
  <c r="AP94" i="1"/>
  <c r="AP106" i="1"/>
  <c r="AP110" i="1"/>
  <c r="AP122" i="1"/>
  <c r="AP126" i="1"/>
  <c r="AP138" i="1"/>
  <c r="AP142" i="1"/>
  <c r="AP154" i="1"/>
  <c r="AP153" i="1"/>
  <c r="AP137" i="1"/>
  <c r="AP121" i="1"/>
  <c r="AP105" i="1"/>
  <c r="AP89" i="1"/>
  <c r="AP73" i="1"/>
  <c r="AP57" i="1"/>
  <c r="AP25" i="1"/>
  <c r="AP9" i="1"/>
  <c r="AP152" i="1"/>
  <c r="AP136" i="1"/>
  <c r="AP120" i="1"/>
  <c r="AP104" i="1"/>
  <c r="AP88" i="1"/>
  <c r="AP72" i="1"/>
  <c r="AP56" i="1"/>
  <c r="AP40" i="1"/>
  <c r="AP24" i="1"/>
  <c r="AP8" i="1"/>
  <c r="AP151" i="1"/>
  <c r="AP135" i="1"/>
  <c r="AP119" i="1"/>
  <c r="AP103" i="1"/>
  <c r="AP87" i="1"/>
  <c r="AP55" i="1"/>
  <c r="AP39" i="1"/>
  <c r="AP23" i="1"/>
  <c r="AP7" i="1"/>
  <c r="AP150" i="1"/>
  <c r="AP134" i="1"/>
  <c r="AP118" i="1"/>
  <c r="AP102" i="1"/>
  <c r="AP86" i="1"/>
  <c r="AP70" i="1"/>
  <c r="AP54" i="1"/>
  <c r="AP38" i="1"/>
  <c r="AP22" i="1"/>
  <c r="AP6" i="1"/>
  <c r="AP149" i="1"/>
  <c r="AP133" i="1"/>
  <c r="AP117" i="1"/>
  <c r="AP101" i="1"/>
  <c r="AP85" i="1"/>
  <c r="AP69" i="1"/>
  <c r="AP53" i="1"/>
  <c r="AP37" i="1"/>
  <c r="AP5" i="1"/>
  <c r="AP148" i="1"/>
  <c r="AP132" i="1"/>
  <c r="AP116" i="1"/>
  <c r="AP100" i="1"/>
  <c r="AP84" i="1"/>
  <c r="AP68" i="1"/>
  <c r="AP52" i="1"/>
  <c r="AP36" i="1"/>
  <c r="AP20" i="1"/>
  <c r="AP4" i="1"/>
  <c r="AP147" i="1"/>
  <c r="AP131" i="1"/>
  <c r="AP115" i="1"/>
  <c r="AP99" i="1"/>
  <c r="AP83" i="1"/>
  <c r="AP67" i="1"/>
  <c r="AP35" i="1"/>
  <c r="AP3" i="1"/>
  <c r="AP146" i="1"/>
  <c r="AP130" i="1"/>
  <c r="AP114" i="1"/>
  <c r="AP98" i="1"/>
  <c r="AP82" i="1"/>
  <c r="AP66" i="1"/>
  <c r="AP50" i="1"/>
  <c r="AP34" i="1"/>
  <c r="AP145" i="1"/>
  <c r="AP129" i="1"/>
  <c r="AP113" i="1"/>
  <c r="AP97" i="1"/>
  <c r="AP81" i="1"/>
  <c r="AP65" i="1"/>
  <c r="AP49" i="1"/>
  <c r="AP33" i="1"/>
  <c r="AP2" i="1"/>
  <c r="X113" i="1"/>
  <c r="AM2" i="1"/>
  <c r="AL2" i="1"/>
  <c r="AK2" i="1"/>
  <c r="AJ2" i="1"/>
  <c r="AI2" i="1"/>
  <c r="AC2" i="1"/>
  <c r="AH2" i="1" s="1"/>
  <c r="AB2" i="1"/>
  <c r="AG2" i="1" s="1"/>
  <c r="AA2" i="1"/>
  <c r="Z2" i="1"/>
  <c r="AE2" i="1" s="1"/>
  <c r="Y2" i="1"/>
  <c r="AD2" i="1" s="1"/>
  <c r="T98" i="1" l="1"/>
  <c r="AF98" i="1" s="1"/>
  <c r="T92" i="1"/>
  <c r="AG92" i="1" s="1"/>
  <c r="L30" i="30"/>
  <c r="T70" i="1"/>
  <c r="BE70" i="1" s="1"/>
  <c r="T62" i="1"/>
  <c r="BJ62" i="1" s="1"/>
  <c r="T65" i="1"/>
  <c r="AG65" i="1" s="1"/>
  <c r="T63" i="1"/>
  <c r="BO63" i="1" s="1"/>
  <c r="T67" i="1"/>
  <c r="BN67" i="1" s="1"/>
  <c r="L29" i="30"/>
  <c r="T55" i="1"/>
  <c r="AD55" i="1" s="1"/>
  <c r="T59" i="1"/>
  <c r="BK59" i="1" s="1"/>
  <c r="T58" i="1"/>
  <c r="BN58" i="1" s="1"/>
  <c r="T54" i="1"/>
  <c r="BL54" i="1" s="1"/>
  <c r="T57" i="1"/>
  <c r="BO57" i="1" s="1"/>
  <c r="BD56" i="1"/>
  <c r="BB55" i="1"/>
  <c r="BD60" i="1"/>
  <c r="L27" i="30"/>
  <c r="C24" i="30" s="1"/>
  <c r="L28" i="30"/>
  <c r="T141" i="1"/>
  <c r="T142" i="1"/>
  <c r="T130" i="1"/>
  <c r="AD130" i="1" s="1"/>
  <c r="T120" i="1"/>
  <c r="T121" i="1"/>
  <c r="BH121" i="1" s="1"/>
  <c r="T124" i="1"/>
  <c r="T122" i="1"/>
  <c r="BL122" i="1" s="1"/>
  <c r="T123" i="1"/>
  <c r="T149" i="1"/>
  <c r="U103" i="1" s="1"/>
  <c r="T143" i="1"/>
  <c r="BE143" i="1" s="1"/>
  <c r="T148" i="1"/>
  <c r="BD148" i="1" s="1"/>
  <c r="L7" i="30" a="1"/>
  <c r="L7" i="30" s="1"/>
  <c r="C56" i="30" s="1"/>
  <c r="T138" i="1"/>
  <c r="AD138" i="1" s="1"/>
  <c r="T126" i="1"/>
  <c r="AE126" i="1" s="1"/>
  <c r="T125" i="1"/>
  <c r="AE125" i="1" s="1"/>
  <c r="T111" i="1"/>
  <c r="L9" i="30" a="1"/>
  <c r="L9" i="30" s="1"/>
  <c r="C58" i="30" s="1"/>
  <c r="T115" i="1"/>
  <c r="T117" i="1"/>
  <c r="BH117" i="1" s="1"/>
  <c r="L10" i="30" a="1"/>
  <c r="L10" i="30" s="1"/>
  <c r="C59" i="30" s="1"/>
  <c r="T83" i="1"/>
  <c r="AF83" i="1" s="1"/>
  <c r="T86" i="1"/>
  <c r="AF86" i="1" s="1"/>
  <c r="T82" i="1"/>
  <c r="AF82" i="1" s="1"/>
  <c r="T150" i="1"/>
  <c r="BK150" i="1" s="1"/>
  <c r="T154" i="1"/>
  <c r="BJ154" i="1" s="1"/>
  <c r="T152" i="1"/>
  <c r="AG152" i="1" s="1"/>
  <c r="T151" i="1"/>
  <c r="AG151" i="1" s="1"/>
  <c r="T153" i="1"/>
  <c r="AG153" i="1" s="1"/>
  <c r="T147" i="1"/>
  <c r="BC147" i="1" s="1"/>
  <c r="T145" i="1"/>
  <c r="BB145" i="1" s="1"/>
  <c r="T146" i="1"/>
  <c r="BK146" i="1" s="1"/>
  <c r="T144" i="1"/>
  <c r="BB144" i="1" s="1"/>
  <c r="T133" i="1"/>
  <c r="AD133" i="1" s="1"/>
  <c r="T131" i="1"/>
  <c r="AD131" i="1" s="1"/>
  <c r="T137" i="1"/>
  <c r="AD137" i="1" s="1"/>
  <c r="T139" i="1"/>
  <c r="AD139" i="1" s="1"/>
  <c r="T140" i="1"/>
  <c r="AD140" i="1" s="1"/>
  <c r="T135" i="1"/>
  <c r="AD135" i="1" s="1"/>
  <c r="T134" i="1"/>
  <c r="AD134" i="1" s="1"/>
  <c r="T129" i="1"/>
  <c r="AD129" i="1" s="1"/>
  <c r="T127" i="1"/>
  <c r="T136" i="1"/>
  <c r="AD136" i="1" s="1"/>
  <c r="T132" i="1"/>
  <c r="AD132" i="1" s="1"/>
  <c r="T118" i="1"/>
  <c r="BM118" i="1" s="1"/>
  <c r="T119" i="1"/>
  <c r="BM119" i="1" s="1"/>
  <c r="T116" i="1"/>
  <c r="T109" i="1"/>
  <c r="AG109" i="1" s="1"/>
  <c r="T106" i="1"/>
  <c r="BL106" i="1" s="1"/>
  <c r="T105" i="1"/>
  <c r="BM105" i="1" s="1"/>
  <c r="T110" i="1"/>
  <c r="AG110" i="1" s="1"/>
  <c r="T103" i="1"/>
  <c r="AG103" i="1" s="1"/>
  <c r="T100" i="1"/>
  <c r="BD100" i="1" s="1"/>
  <c r="T101" i="1"/>
  <c r="AF101" i="1" s="1"/>
  <c r="T107" i="1"/>
  <c r="AG107" i="1" s="1"/>
  <c r="T104" i="1"/>
  <c r="AF104" i="1" s="1"/>
  <c r="T102" i="1"/>
  <c r="AG102" i="1" s="1"/>
  <c r="T108" i="1"/>
  <c r="AF108" i="1" s="1"/>
  <c r="T97" i="1"/>
  <c r="AG97" i="1" s="1"/>
  <c r="T87" i="1"/>
  <c r="AE87" i="1" s="1"/>
  <c r="T88" i="1"/>
  <c r="AE88" i="1" s="1"/>
  <c r="T89" i="1"/>
  <c r="AE89" i="1" s="1"/>
  <c r="T90" i="1"/>
  <c r="AE90" i="1" s="1"/>
  <c r="T84" i="1"/>
  <c r="AF84" i="1" s="1"/>
  <c r="T85" i="1"/>
  <c r="AF85" i="1" s="1"/>
  <c r="T80" i="1"/>
  <c r="AF80" i="1" s="1"/>
  <c r="T81" i="1"/>
  <c r="AF81" i="1" s="1"/>
  <c r="T75" i="1"/>
  <c r="BF75" i="1" s="1"/>
  <c r="T79" i="1"/>
  <c r="BN79" i="1" s="1"/>
  <c r="T78" i="1"/>
  <c r="BN78" i="1" s="1"/>
  <c r="T74" i="1"/>
  <c r="BJ74" i="1" s="1"/>
  <c r="T76" i="1"/>
  <c r="BE76" i="1" s="1"/>
  <c r="T73" i="1"/>
  <c r="BJ73" i="1" s="1"/>
  <c r="T77" i="1"/>
  <c r="BK77" i="1" s="1"/>
  <c r="BD62" i="1"/>
  <c r="BD65" i="1"/>
  <c r="T69" i="1"/>
  <c r="BO69" i="1" s="1"/>
  <c r="BD64" i="1"/>
  <c r="BB62" i="1"/>
  <c r="T66" i="1"/>
  <c r="BM66" i="1" s="1"/>
  <c r="BB64" i="1"/>
  <c r="BC64" i="1"/>
  <c r="T72" i="1"/>
  <c r="AE72" i="1" s="1"/>
  <c r="T61" i="1"/>
  <c r="BK61" i="1" s="1"/>
  <c r="BC62" i="1"/>
  <c r="BD68" i="1"/>
  <c r="BC68" i="1"/>
  <c r="BC65" i="1"/>
  <c r="T71" i="1"/>
  <c r="BL71" i="1" s="1"/>
  <c r="BD66" i="1"/>
  <c r="BB65" i="1"/>
  <c r="BB68" i="1"/>
  <c r="BD59" i="1"/>
  <c r="BB59" i="1"/>
  <c r="BC59" i="1"/>
  <c r="BC55" i="1"/>
  <c r="BD55" i="1"/>
  <c r="BC56" i="1"/>
  <c r="BB60" i="1"/>
  <c r="BB56" i="1"/>
  <c r="BC60" i="1"/>
  <c r="T47" i="1"/>
  <c r="AH47" i="1" s="1"/>
  <c r="T52" i="1"/>
  <c r="BK52" i="1" s="1"/>
  <c r="T46" i="1"/>
  <c r="BG46" i="1" s="1"/>
  <c r="T49" i="1"/>
  <c r="BJ49" i="1" s="1"/>
  <c r="T50" i="1"/>
  <c r="BK50" i="1" s="1"/>
  <c r="T48" i="1"/>
  <c r="BM48" i="1" s="1"/>
  <c r="T53" i="1"/>
  <c r="BG53" i="1" s="1"/>
  <c r="T43" i="1"/>
  <c r="BH43" i="1" s="1"/>
  <c r="T42" i="1"/>
  <c r="AH42" i="1" s="1"/>
  <c r="T44" i="1"/>
  <c r="BJ44" i="1" s="1"/>
  <c r="T40" i="1"/>
  <c r="BO40" i="1" s="1"/>
  <c r="T45" i="1"/>
  <c r="BM45" i="1" s="1"/>
  <c r="T41" i="1"/>
  <c r="T38" i="1"/>
  <c r="BN38" i="1" s="1"/>
  <c r="T37" i="1"/>
  <c r="BF37" i="1" s="1"/>
  <c r="T39" i="1"/>
  <c r="BO39" i="1" s="1"/>
  <c r="T34" i="1"/>
  <c r="BM34" i="1" s="1"/>
  <c r="T36" i="1"/>
  <c r="BH36" i="1" s="1"/>
  <c r="T30" i="1"/>
  <c r="BF30" i="1" s="1"/>
  <c r="T35" i="1"/>
  <c r="AF35" i="1" s="1"/>
  <c r="T33" i="1"/>
  <c r="BK33" i="1" s="1"/>
  <c r="T32" i="1"/>
  <c r="BN32" i="1" s="1"/>
  <c r="T28" i="1"/>
  <c r="BK28" i="1" s="1"/>
  <c r="T31" i="1"/>
  <c r="BC31" i="1" s="1"/>
  <c r="T29" i="1"/>
  <c r="BJ29" i="1" s="1"/>
  <c r="T20" i="1"/>
  <c r="BN20" i="1" s="1"/>
  <c r="T24" i="1"/>
  <c r="BG24" i="1" s="1"/>
  <c r="T26" i="1"/>
  <c r="BE26" i="1" s="1"/>
  <c r="T23" i="1"/>
  <c r="BE23" i="1" s="1"/>
  <c r="T22" i="1"/>
  <c r="BL22" i="1" s="1"/>
  <c r="T25" i="1"/>
  <c r="BH25" i="1" s="1"/>
  <c r="T18" i="1"/>
  <c r="BI18" i="1" s="1"/>
  <c r="T17" i="1"/>
  <c r="BL17" i="1" s="1"/>
  <c r="T27" i="1"/>
  <c r="BK27" i="1" s="1"/>
  <c r="T7" i="1"/>
  <c r="BG7" i="1" s="1"/>
  <c r="T8" i="1"/>
  <c r="BK8" i="1" s="1"/>
  <c r="T10" i="1"/>
  <c r="BB10" i="1" s="1"/>
  <c r="T11" i="1"/>
  <c r="BE11" i="1" s="1"/>
  <c r="T9" i="1"/>
  <c r="BK9" i="1" s="1"/>
  <c r="T19" i="1"/>
  <c r="BO19" i="1" s="1"/>
  <c r="T21" i="1"/>
  <c r="AE21" i="1" s="1"/>
  <c r="T16" i="1"/>
  <c r="BL16" i="1" s="1"/>
  <c r="T15" i="1"/>
  <c r="BM15" i="1" s="1"/>
  <c r="T14" i="1"/>
  <c r="BB14" i="1" s="1"/>
  <c r="T6" i="1"/>
  <c r="BD6" i="1" s="1"/>
  <c r="T3" i="1"/>
  <c r="BC3" i="1" s="1"/>
  <c r="T4" i="1"/>
  <c r="AF4" i="1" s="1"/>
  <c r="T5" i="1"/>
  <c r="BK5" i="1" s="1"/>
  <c r="T2" i="1"/>
  <c r="BD2" i="1" s="1"/>
  <c r="BE65" i="1"/>
  <c r="BG70" i="1"/>
  <c r="BI56" i="1"/>
  <c r="BJ67" i="1"/>
  <c r="BF54" i="1"/>
  <c r="BN56" i="1"/>
  <c r="BL55" i="1"/>
  <c r="BG64" i="1"/>
  <c r="AG62" i="1"/>
  <c r="BF55" i="1"/>
  <c r="BI68" i="1"/>
  <c r="BG68" i="1"/>
  <c r="BK63" i="1"/>
  <c r="BE62" i="1"/>
  <c r="BH72" i="1"/>
  <c r="BO55" i="1"/>
  <c r="BE56" i="1"/>
  <c r="BH55" i="1"/>
  <c r="BO60" i="1"/>
  <c r="BJ64" i="1"/>
  <c r="BO64" i="1"/>
  <c r="BN59" i="1"/>
  <c r="BM68" i="1"/>
  <c r="T13" i="1"/>
  <c r="BN65" i="1"/>
  <c r="BL64" i="1"/>
  <c r="BO78" i="1"/>
  <c r="BE67" i="1"/>
  <c r="BF60" i="1"/>
  <c r="BH64" i="1"/>
  <c r="BM64" i="1"/>
  <c r="BK64" i="1"/>
  <c r="BO56" i="1"/>
  <c r="BJ59" i="1"/>
  <c r="BK54" i="1"/>
  <c r="BK37" i="1"/>
  <c r="BM60" i="1"/>
  <c r="BG56" i="1"/>
  <c r="AG64" i="1"/>
  <c r="BJ70" i="1"/>
  <c r="BG62" i="1"/>
  <c r="AE91" i="1"/>
  <c r="U65" i="1"/>
  <c r="BM55" i="1"/>
  <c r="BH59" i="1"/>
  <c r="BK55" i="1"/>
  <c r="BG54" i="1"/>
  <c r="BH67" i="1"/>
  <c r="T51" i="1"/>
  <c r="BL75" i="1"/>
  <c r="BL76" i="1"/>
  <c r="BN63" i="1"/>
  <c r="BF64" i="1"/>
  <c r="BM56" i="1"/>
  <c r="BN68" i="1"/>
  <c r="BJ65" i="1"/>
  <c r="BH65" i="1"/>
  <c r="AD60" i="1"/>
  <c r="BK60" i="1"/>
  <c r="BI60" i="1"/>
  <c r="BM67" i="1"/>
  <c r="BF70" i="1"/>
  <c r="BO62" i="1"/>
  <c r="BE68" i="1"/>
  <c r="BF62" i="1"/>
  <c r="BL70" i="1"/>
  <c r="BO67" i="1"/>
  <c r="BI78" i="1"/>
  <c r="BJ72" i="1"/>
  <c r="BG60" i="1"/>
  <c r="BI67" i="1"/>
  <c r="BM62" i="1"/>
  <c r="BG55" i="1"/>
  <c r="BO68" i="1"/>
  <c r="BL56" i="1"/>
  <c r="AF68" i="1"/>
  <c r="BK67" i="1"/>
  <c r="BE60" i="1"/>
  <c r="BL67" i="1"/>
  <c r="BH60" i="1"/>
  <c r="BG67" i="1"/>
  <c r="BJ63" i="1"/>
  <c r="BH62" i="1"/>
  <c r="BI55" i="1"/>
  <c r="BH56" i="1"/>
  <c r="BL63" i="1"/>
  <c r="BO65" i="1"/>
  <c r="BJ68" i="1"/>
  <c r="BK62" i="1"/>
  <c r="BF65" i="1"/>
  <c r="BH68" i="1"/>
  <c r="BI62" i="1"/>
  <c r="BF56" i="1"/>
  <c r="BO59" i="1"/>
  <c r="BL68" i="1"/>
  <c r="AG67" i="1"/>
  <c r="BF68" i="1"/>
  <c r="BJ56" i="1"/>
  <c r="BO72" i="1"/>
  <c r="T12" i="1"/>
  <c r="BK70" i="1"/>
  <c r="BI70" i="1"/>
  <c r="AD56" i="1"/>
  <c r="BN55" i="1"/>
  <c r="BM65" i="1"/>
  <c r="BK65" i="1"/>
  <c r="BL60" i="1"/>
  <c r="BN75" i="1"/>
  <c r="BL65" i="1"/>
  <c r="BH63" i="1"/>
  <c r="BE55" i="1"/>
  <c r="BG65" i="1"/>
  <c r="BE64" i="1"/>
  <c r="BL72" i="1"/>
  <c r="BJ55" i="1"/>
  <c r="BE58" i="1"/>
  <c r="BN60" i="1"/>
  <c r="BI64" i="1"/>
  <c r="BN62" i="1"/>
  <c r="BI65" i="1"/>
  <c r="BL62" i="1"/>
  <c r="AG78" i="1"/>
  <c r="BE61" i="1"/>
  <c r="U45" i="1"/>
  <c r="BG61" i="1"/>
  <c r="BO61" i="1"/>
  <c r="BB105" i="1"/>
  <c r="BO129" i="1"/>
  <c r="BD129" i="1"/>
  <c r="BC115" i="1"/>
  <c r="BM115" i="1"/>
  <c r="BD115" i="1"/>
  <c r="BF115" i="1"/>
  <c r="BE115" i="1"/>
  <c r="BG115" i="1"/>
  <c r="BH115" i="1"/>
  <c r="BI115" i="1"/>
  <c r="BJ115" i="1"/>
  <c r="BK115" i="1"/>
  <c r="BL115" i="1"/>
  <c r="BN115" i="1"/>
  <c r="BO115" i="1"/>
  <c r="BC152" i="1"/>
  <c r="BL152" i="1"/>
  <c r="BM152" i="1"/>
  <c r="BN152" i="1"/>
  <c r="BO152" i="1"/>
  <c r="BD152" i="1"/>
  <c r="BE152" i="1"/>
  <c r="BF152" i="1"/>
  <c r="BG152" i="1"/>
  <c r="BH152" i="1"/>
  <c r="BI152" i="1"/>
  <c r="BJ152" i="1"/>
  <c r="BK152" i="1"/>
  <c r="BB114" i="1"/>
  <c r="BI114" i="1"/>
  <c r="BJ114" i="1"/>
  <c r="BK114" i="1"/>
  <c r="BL114" i="1"/>
  <c r="BM114" i="1"/>
  <c r="BN114" i="1"/>
  <c r="BO114" i="1"/>
  <c r="BD114" i="1"/>
  <c r="BE114" i="1"/>
  <c r="BF114" i="1"/>
  <c r="BG114" i="1"/>
  <c r="BH114" i="1"/>
  <c r="BD119" i="1"/>
  <c r="BF119" i="1"/>
  <c r="BG119" i="1"/>
  <c r="BJ119" i="1"/>
  <c r="BC122" i="1"/>
  <c r="BE122" i="1"/>
  <c r="BG122" i="1"/>
  <c r="BJ122" i="1"/>
  <c r="BK122" i="1"/>
  <c r="BM122" i="1"/>
  <c r="BB123" i="1"/>
  <c r="BM123" i="1"/>
  <c r="BI123" i="1"/>
  <c r="BJ123" i="1"/>
  <c r="BK123" i="1"/>
  <c r="BL123" i="1"/>
  <c r="BN123" i="1"/>
  <c r="BO123" i="1"/>
  <c r="BD123" i="1"/>
  <c r="BE123" i="1"/>
  <c r="BF123" i="1"/>
  <c r="BG123" i="1"/>
  <c r="BH123" i="1"/>
  <c r="BC84" i="1"/>
  <c r="BK84" i="1"/>
  <c r="BM84" i="1"/>
  <c r="BB130" i="1"/>
  <c r="BI130" i="1"/>
  <c r="BK130" i="1"/>
  <c r="BL130" i="1"/>
  <c r="BM130" i="1"/>
  <c r="BN130" i="1"/>
  <c r="BO130" i="1"/>
  <c r="BD130" i="1"/>
  <c r="BE130" i="1"/>
  <c r="BF130" i="1"/>
  <c r="BG130" i="1"/>
  <c r="BH130" i="1"/>
  <c r="BJ130" i="1"/>
  <c r="BC88" i="1"/>
  <c r="BB113" i="1"/>
  <c r="BE113" i="1"/>
  <c r="BL113" i="1"/>
  <c r="BN113" i="1"/>
  <c r="BD113" i="1"/>
  <c r="BF113" i="1"/>
  <c r="BG113" i="1"/>
  <c r="BH113" i="1"/>
  <c r="BI113" i="1"/>
  <c r="BJ113" i="1"/>
  <c r="BK113" i="1"/>
  <c r="BM113" i="1"/>
  <c r="BO113" i="1"/>
  <c r="BH138" i="1"/>
  <c r="BO138" i="1"/>
  <c r="BF131" i="1"/>
  <c r="BN131" i="1"/>
  <c r="BO146" i="1"/>
  <c r="BB94" i="1"/>
  <c r="BD94" i="1"/>
  <c r="BK94" i="1"/>
  <c r="BE94" i="1"/>
  <c r="BG94" i="1"/>
  <c r="BF94" i="1"/>
  <c r="BH94" i="1"/>
  <c r="BI94" i="1"/>
  <c r="BJ94" i="1"/>
  <c r="BL94" i="1"/>
  <c r="BM94" i="1"/>
  <c r="BN94" i="1"/>
  <c r="BO94" i="1"/>
  <c r="BI154" i="1"/>
  <c r="BN154" i="1"/>
  <c r="BD102" i="1"/>
  <c r="BI102" i="1"/>
  <c r="BB141" i="1"/>
  <c r="BE141" i="1"/>
  <c r="BO141" i="1"/>
  <c r="BD141" i="1"/>
  <c r="BF141" i="1"/>
  <c r="BG141" i="1"/>
  <c r="BH141" i="1"/>
  <c r="BI141" i="1"/>
  <c r="BJ141" i="1"/>
  <c r="BK141" i="1"/>
  <c r="BL141" i="1"/>
  <c r="BM141" i="1"/>
  <c r="BN141" i="1"/>
  <c r="BE121" i="1"/>
  <c r="BF121" i="1"/>
  <c r="BG121" i="1"/>
  <c r="BI121" i="1"/>
  <c r="BL121" i="1"/>
  <c r="BN121" i="1"/>
  <c r="BO121" i="1"/>
  <c r="BB143" i="1"/>
  <c r="BH143" i="1"/>
  <c r="BJ143" i="1"/>
  <c r="BK143" i="1"/>
  <c r="BL143" i="1"/>
  <c r="BM143" i="1"/>
  <c r="BN143" i="1"/>
  <c r="BO143" i="1"/>
  <c r="BD143" i="1"/>
  <c r="BG143" i="1"/>
  <c r="BB96" i="1"/>
  <c r="BL96" i="1"/>
  <c r="BD96" i="1"/>
  <c r="BK96" i="1"/>
  <c r="BN96" i="1"/>
  <c r="BO96" i="1"/>
  <c r="BE96" i="1"/>
  <c r="BF96" i="1"/>
  <c r="BG96" i="1"/>
  <c r="BH96" i="1"/>
  <c r="BI96" i="1"/>
  <c r="BJ96" i="1"/>
  <c r="BM96" i="1"/>
  <c r="BD149" i="1"/>
  <c r="BI149" i="1"/>
  <c r="BL149" i="1"/>
  <c r="BO149" i="1"/>
  <c r="BC118" i="1"/>
  <c r="BI118" i="1"/>
  <c r="BG118" i="1"/>
  <c r="BK118" i="1"/>
  <c r="BL118" i="1"/>
  <c r="BO118" i="1"/>
  <c r="U69" i="1"/>
  <c r="BL92" i="1"/>
  <c r="BH92" i="1"/>
  <c r="BI92" i="1"/>
  <c r="BJ92" i="1"/>
  <c r="BK92" i="1"/>
  <c r="BN92" i="1"/>
  <c r="BD92" i="1"/>
  <c r="BE92" i="1"/>
  <c r="BF92" i="1"/>
  <c r="BG92" i="1"/>
  <c r="BM92" i="1"/>
  <c r="BO92" i="1"/>
  <c r="BB153" i="1"/>
  <c r="BK153" i="1"/>
  <c r="BI151" i="1"/>
  <c r="BJ151" i="1"/>
  <c r="BM151" i="1"/>
  <c r="BE151" i="1"/>
  <c r="BF151" i="1"/>
  <c r="BL104" i="1"/>
  <c r="BF104" i="1"/>
  <c r="BD104" i="1"/>
  <c r="BI126" i="1"/>
  <c r="BG126" i="1"/>
  <c r="BH126" i="1"/>
  <c r="BJ126" i="1"/>
  <c r="BK126" i="1"/>
  <c r="BL126" i="1"/>
  <c r="BM126" i="1"/>
  <c r="BO126" i="1"/>
  <c r="BD126" i="1"/>
  <c r="BE126" i="1"/>
  <c r="BF126" i="1"/>
  <c r="BJ87" i="1"/>
  <c r="BE87" i="1"/>
  <c r="BK87" i="1"/>
  <c r="BN87" i="1"/>
  <c r="BO87" i="1"/>
  <c r="BD87" i="1"/>
  <c r="BC89" i="1"/>
  <c r="BJ89" i="1"/>
  <c r="BK89" i="1"/>
  <c r="BL89" i="1"/>
  <c r="BM89" i="1"/>
  <c r="BO89" i="1"/>
  <c r="BG89" i="1"/>
  <c r="BH89" i="1"/>
  <c r="BI89" i="1"/>
  <c r="BN89" i="1"/>
  <c r="BD89" i="1"/>
  <c r="BE89" i="1"/>
  <c r="BF89" i="1"/>
  <c r="BF135" i="1"/>
  <c r="BD108" i="1"/>
  <c r="BF108" i="1"/>
  <c r="BG108" i="1"/>
  <c r="BI108" i="1"/>
  <c r="BJ108" i="1"/>
  <c r="BM108" i="1"/>
  <c r="BO108" i="1"/>
  <c r="BI134" i="1"/>
  <c r="BG134" i="1"/>
  <c r="BH91" i="1"/>
  <c r="BM91" i="1"/>
  <c r="BD91" i="1"/>
  <c r="BE91" i="1"/>
  <c r="BF91" i="1"/>
  <c r="BI91" i="1"/>
  <c r="BL91" i="1"/>
  <c r="BN91" i="1"/>
  <c r="BO91" i="1"/>
  <c r="BG91" i="1"/>
  <c r="BJ91" i="1"/>
  <c r="BK91" i="1"/>
  <c r="BB109" i="1"/>
  <c r="BK109" i="1"/>
  <c r="BG109" i="1"/>
  <c r="BI81" i="1"/>
  <c r="BK147" i="1"/>
  <c r="BC116" i="1"/>
  <c r="BH116" i="1"/>
  <c r="BE116" i="1"/>
  <c r="BF116" i="1"/>
  <c r="BG116" i="1"/>
  <c r="BI116" i="1"/>
  <c r="BJ116" i="1"/>
  <c r="BK116" i="1"/>
  <c r="BL116" i="1"/>
  <c r="BM116" i="1"/>
  <c r="BN116" i="1"/>
  <c r="BO116" i="1"/>
  <c r="BD116" i="1"/>
  <c r="BB142" i="1"/>
  <c r="BI142" i="1"/>
  <c r="BD142" i="1"/>
  <c r="BE142" i="1"/>
  <c r="BF142" i="1"/>
  <c r="BG142" i="1"/>
  <c r="BH142" i="1"/>
  <c r="BJ142" i="1"/>
  <c r="BK142" i="1"/>
  <c r="BL142" i="1"/>
  <c r="BM142" i="1"/>
  <c r="BN142" i="1"/>
  <c r="BO142" i="1"/>
  <c r="BB95" i="1"/>
  <c r="BH95" i="1"/>
  <c r="BF95" i="1"/>
  <c r="BI95" i="1"/>
  <c r="BJ95" i="1"/>
  <c r="BL95" i="1"/>
  <c r="BO95" i="1"/>
  <c r="BD95" i="1"/>
  <c r="BE95" i="1"/>
  <c r="BG95" i="1"/>
  <c r="BK95" i="1"/>
  <c r="BM95" i="1"/>
  <c r="BN95" i="1"/>
  <c r="BC137" i="1"/>
  <c r="BE137" i="1"/>
  <c r="BD137" i="1"/>
  <c r="BG137" i="1"/>
  <c r="BH137" i="1"/>
  <c r="BB93" i="1"/>
  <c r="BF93" i="1"/>
  <c r="BM93" i="1"/>
  <c r="BO93" i="1"/>
  <c r="BL93" i="1"/>
  <c r="BN93" i="1"/>
  <c r="BD93" i="1"/>
  <c r="BE93" i="1"/>
  <c r="BG93" i="1"/>
  <c r="BH93" i="1"/>
  <c r="BI93" i="1"/>
  <c r="BJ93" i="1"/>
  <c r="BK93" i="1"/>
  <c r="BB112" i="1"/>
  <c r="BL112" i="1"/>
  <c r="BG112" i="1"/>
  <c r="BI112" i="1"/>
  <c r="BN112" i="1"/>
  <c r="BO112" i="1"/>
  <c r="BD112" i="1"/>
  <c r="BE112" i="1"/>
  <c r="BF112" i="1"/>
  <c r="BH112" i="1"/>
  <c r="BJ112" i="1"/>
  <c r="BK112" i="1"/>
  <c r="BM112" i="1"/>
  <c r="BN124" i="1"/>
  <c r="BO124" i="1"/>
  <c r="BD124" i="1"/>
  <c r="BE124" i="1"/>
  <c r="BF124" i="1"/>
  <c r="BG124" i="1"/>
  <c r="BH124" i="1"/>
  <c r="BI124" i="1"/>
  <c r="BJ124" i="1"/>
  <c r="BK124" i="1"/>
  <c r="BL124" i="1"/>
  <c r="BM124" i="1"/>
  <c r="BI150" i="1"/>
  <c r="U73" i="1"/>
  <c r="BH99" i="1"/>
  <c r="BJ99" i="1"/>
  <c r="BL99" i="1"/>
  <c r="BM99" i="1"/>
  <c r="BO99" i="1"/>
  <c r="BD99" i="1"/>
  <c r="BE99" i="1"/>
  <c r="BF99" i="1"/>
  <c r="BG99" i="1"/>
  <c r="BI99" i="1"/>
  <c r="BK99" i="1"/>
  <c r="BN99" i="1"/>
  <c r="BI97" i="1"/>
  <c r="BE97" i="1"/>
  <c r="BK97" i="1"/>
  <c r="BM97" i="1"/>
  <c r="U87" i="1"/>
  <c r="BK120" i="1"/>
  <c r="BL120" i="1"/>
  <c r="BM120" i="1"/>
  <c r="BN120" i="1"/>
  <c r="BO120" i="1"/>
  <c r="BD120" i="1"/>
  <c r="BE120" i="1"/>
  <c r="BF120" i="1"/>
  <c r="BG120" i="1"/>
  <c r="BH120" i="1"/>
  <c r="BI120" i="1"/>
  <c r="BJ120" i="1"/>
  <c r="BH132" i="1"/>
  <c r="BJ132" i="1"/>
  <c r="BO82" i="1"/>
  <c r="BE103" i="1"/>
  <c r="BB128" i="1"/>
  <c r="BD128" i="1"/>
  <c r="BE128" i="1"/>
  <c r="BF128" i="1"/>
  <c r="BG128" i="1"/>
  <c r="BH128" i="1"/>
  <c r="BI128" i="1"/>
  <c r="BJ128" i="1"/>
  <c r="BK128" i="1"/>
  <c r="BL128" i="1"/>
  <c r="BM128" i="1"/>
  <c r="BN128" i="1"/>
  <c r="BO128" i="1"/>
  <c r="BB140" i="1"/>
  <c r="BJ140" i="1"/>
  <c r="BK140" i="1"/>
  <c r="BL140" i="1"/>
  <c r="BM140" i="1"/>
  <c r="BN140" i="1"/>
  <c r="BO140" i="1"/>
  <c r="BD140" i="1"/>
  <c r="BE140" i="1"/>
  <c r="BF140" i="1"/>
  <c r="BG140" i="1"/>
  <c r="BH140" i="1"/>
  <c r="BI140" i="1"/>
  <c r="BC90" i="1"/>
  <c r="BH90" i="1"/>
  <c r="BE90" i="1"/>
  <c r="BF90" i="1"/>
  <c r="BG90" i="1"/>
  <c r="BJ90" i="1"/>
  <c r="BC117" i="1"/>
  <c r="BE117" i="1"/>
  <c r="BN117" i="1"/>
  <c r="BO117" i="1"/>
  <c r="BF117" i="1"/>
  <c r="BG117" i="1"/>
  <c r="BJ117" i="1"/>
  <c r="BF136" i="1"/>
  <c r="BL148" i="1"/>
  <c r="BO148" i="1"/>
  <c r="BB98" i="1"/>
  <c r="BN98" i="1"/>
  <c r="BG98" i="1"/>
  <c r="BF98" i="1"/>
  <c r="BI98" i="1"/>
  <c r="BK98" i="1"/>
  <c r="BL98" i="1"/>
  <c r="BM98" i="1"/>
  <c r="BO98" i="1"/>
  <c r="BF111" i="1"/>
  <c r="BM111" i="1"/>
  <c r="BC93" i="1"/>
  <c r="BC142" i="1"/>
  <c r="BC112" i="1"/>
  <c r="BB116" i="1"/>
  <c r="BC95" i="1"/>
  <c r="BB89" i="1"/>
  <c r="BB121" i="1"/>
  <c r="BC91" i="1"/>
  <c r="BB91" i="1"/>
  <c r="BB99" i="1"/>
  <c r="BC97" i="1"/>
  <c r="BC99" i="1"/>
  <c r="BC119" i="1"/>
  <c r="BB115" i="1"/>
  <c r="BB119" i="1"/>
  <c r="BB87" i="1"/>
  <c r="BC92" i="1"/>
  <c r="BB92" i="1"/>
  <c r="BC123" i="1"/>
  <c r="BC96" i="1"/>
  <c r="BC126" i="1"/>
  <c r="BB118" i="1"/>
  <c r="BC130" i="1"/>
  <c r="BB120" i="1"/>
  <c r="BB152" i="1"/>
  <c r="BC94" i="1"/>
  <c r="BC128" i="1"/>
  <c r="BC141" i="1"/>
  <c r="BC114" i="1"/>
  <c r="BB138" i="1"/>
  <c r="BC113" i="1"/>
  <c r="BC124" i="1"/>
  <c r="BC98" i="1"/>
  <c r="BC140" i="1"/>
  <c r="BB150" i="1"/>
  <c r="BC120" i="1"/>
  <c r="BC146" i="1"/>
  <c r="BC143" i="1"/>
  <c r="U63" i="1"/>
  <c r="BB124" i="1"/>
  <c r="BB122" i="1"/>
  <c r="BP2" i="1"/>
  <c r="B8" i="30" s="1"/>
  <c r="BQ2" i="1"/>
  <c r="BR2" i="1"/>
  <c r="B9" i="30" s="1"/>
  <c r="BD105" i="1" l="1"/>
  <c r="BO105" i="1"/>
  <c r="BI110" i="1"/>
  <c r="BI105" i="1"/>
  <c r="BH105" i="1"/>
  <c r="BF105" i="1"/>
  <c r="BC110" i="1"/>
  <c r="BN103" i="1"/>
  <c r="BE110" i="1"/>
  <c r="BJ100" i="1"/>
  <c r="BO107" i="1"/>
  <c r="BO103" i="1"/>
  <c r="BL100" i="1"/>
  <c r="BE98" i="1"/>
  <c r="BD98" i="1"/>
  <c r="BG97" i="1"/>
  <c r="BJ98" i="1"/>
  <c r="BH98" i="1"/>
  <c r="BG87" i="1"/>
  <c r="BI87" i="1"/>
  <c r="BF87" i="1"/>
  <c r="BH87" i="1"/>
  <c r="BM88" i="1"/>
  <c r="BC87" i="1"/>
  <c r="BH88" i="1"/>
  <c r="BF88" i="1"/>
  <c r="BE88" i="1"/>
  <c r="BO88" i="1"/>
  <c r="BM87" i="1"/>
  <c r="BL87" i="1"/>
  <c r="BJ69" i="1"/>
  <c r="BK72" i="1"/>
  <c r="AG70" i="1"/>
  <c r="BI69" i="1"/>
  <c r="BN70" i="1"/>
  <c r="BD63" i="1"/>
  <c r="BC70" i="1"/>
  <c r="BF69" i="1"/>
  <c r="BC69" i="1"/>
  <c r="U49" i="1"/>
  <c r="BG72" i="1"/>
  <c r="BK66" i="1"/>
  <c r="BD70" i="1"/>
  <c r="BG69" i="1"/>
  <c r="BI63" i="1"/>
  <c r="BN72" i="1"/>
  <c r="BB69" i="1"/>
  <c r="BO70" i="1"/>
  <c r="BM72" i="1"/>
  <c r="BM70" i="1"/>
  <c r="BM63" i="1"/>
  <c r="BB72" i="1"/>
  <c r="BE72" i="1"/>
  <c r="BF72" i="1"/>
  <c r="BC63" i="1"/>
  <c r="BG63" i="1"/>
  <c r="BE69" i="1"/>
  <c r="BL69" i="1"/>
  <c r="BB70" i="1"/>
  <c r="BB63" i="1"/>
  <c r="AG66" i="1"/>
  <c r="AG63" i="1"/>
  <c r="BI72" i="1"/>
  <c r="BE63" i="1"/>
  <c r="BM69" i="1"/>
  <c r="BD72" i="1"/>
  <c r="BF63" i="1"/>
  <c r="BH70" i="1"/>
  <c r="BD67" i="1"/>
  <c r="BH69" i="1"/>
  <c r="BF67" i="1"/>
  <c r="BF66" i="1"/>
  <c r="BB67" i="1"/>
  <c r="BC67" i="1"/>
  <c r="BM59" i="1"/>
  <c r="BL59" i="1"/>
  <c r="BG59" i="1"/>
  <c r="BO58" i="1"/>
  <c r="BM54" i="1"/>
  <c r="BE59" i="1"/>
  <c r="BK58" i="1"/>
  <c r="BF58" i="1"/>
  <c r="BI59" i="1"/>
  <c r="BC54" i="1"/>
  <c r="BJ58" i="1"/>
  <c r="BD58" i="1"/>
  <c r="BH57" i="1"/>
  <c r="BN54" i="1"/>
  <c r="BB57" i="1"/>
  <c r="BM58" i="1"/>
  <c r="AD58" i="1"/>
  <c r="AD54" i="1"/>
  <c r="BD54" i="1"/>
  <c r="U39" i="1"/>
  <c r="W39" i="1" s="1"/>
  <c r="W41" i="1" s="1"/>
  <c r="J13" i="30" s="1"/>
  <c r="K13" i="30" s="1"/>
  <c r="BH54" i="1"/>
  <c r="BC58" i="1"/>
  <c r="BN57" i="1"/>
  <c r="BC57" i="1"/>
  <c r="BG58" i="1"/>
  <c r="BJ57" i="1"/>
  <c r="BE54" i="1"/>
  <c r="BD57" i="1"/>
  <c r="BO54" i="1"/>
  <c r="BB54" i="1"/>
  <c r="BI58" i="1"/>
  <c r="BJ54" i="1"/>
  <c r="BK57" i="1"/>
  <c r="BB58" i="1"/>
  <c r="BG57" i="1"/>
  <c r="BI54" i="1"/>
  <c r="U41" i="1"/>
  <c r="BE57" i="1"/>
  <c r="BH58" i="1"/>
  <c r="AD59" i="1"/>
  <c r="BF59" i="1"/>
  <c r="BL58" i="1"/>
  <c r="BI57" i="1"/>
  <c r="AD57" i="1"/>
  <c r="BM57" i="1"/>
  <c r="BF57" i="1"/>
  <c r="BL57" i="1"/>
  <c r="C25" i="30"/>
  <c r="C26" i="30" s="1"/>
  <c r="C27" i="30" s="1"/>
  <c r="C28" i="30" s="1"/>
  <c r="BG147" i="1"/>
  <c r="BF147" i="1"/>
  <c r="BH147" i="1"/>
  <c r="BL146" i="1"/>
  <c r="BJ146" i="1"/>
  <c r="BG146" i="1"/>
  <c r="BE145" i="1"/>
  <c r="BJ147" i="1"/>
  <c r="BD146" i="1"/>
  <c r="BB149" i="1"/>
  <c r="BN149" i="1"/>
  <c r="BI146" i="1"/>
  <c r="BM149" i="1"/>
  <c r="BH146" i="1"/>
  <c r="BK149" i="1"/>
  <c r="BF146" i="1"/>
  <c r="BC149" i="1"/>
  <c r="BJ149" i="1"/>
  <c r="BE146" i="1"/>
  <c r="BH149" i="1"/>
  <c r="BB146" i="1"/>
  <c r="U99" i="1"/>
  <c r="BG149" i="1"/>
  <c r="BF149" i="1"/>
  <c r="BE149" i="1"/>
  <c r="BN146" i="1"/>
  <c r="BM146" i="1"/>
  <c r="BN138" i="1"/>
  <c r="BM138" i="1"/>
  <c r="BL138" i="1"/>
  <c r="BK138" i="1"/>
  <c r="BD138" i="1"/>
  <c r="BC138" i="1"/>
  <c r="BC133" i="1"/>
  <c r="BD139" i="1"/>
  <c r="BJ138" i="1"/>
  <c r="U97" i="1"/>
  <c r="BG138" i="1"/>
  <c r="BF138" i="1"/>
  <c r="BE138" i="1"/>
  <c r="BI138" i="1"/>
  <c r="BB126" i="1"/>
  <c r="BN126" i="1"/>
  <c r="BI125" i="1"/>
  <c r="BN125" i="1"/>
  <c r="BG125" i="1"/>
  <c r="BD121" i="1"/>
  <c r="BH122" i="1"/>
  <c r="U89" i="1"/>
  <c r="BC121" i="1"/>
  <c r="BO125" i="1"/>
  <c r="BF122" i="1"/>
  <c r="U91" i="1"/>
  <c r="BM125" i="1"/>
  <c r="BD122" i="1"/>
  <c r="BJ125" i="1"/>
  <c r="BI122" i="1"/>
  <c r="BM121" i="1"/>
  <c r="BD125" i="1"/>
  <c r="BK121" i="1"/>
  <c r="BO122" i="1"/>
  <c r="BJ121" i="1"/>
  <c r="BN122" i="1"/>
  <c r="BC144" i="1"/>
  <c r="BH148" i="1"/>
  <c r="BG148" i="1"/>
  <c r="BE148" i="1"/>
  <c r="BC148" i="1"/>
  <c r="BE136" i="1"/>
  <c r="BD136" i="1"/>
  <c r="BO136" i="1"/>
  <c r="AD127" i="1"/>
  <c r="U95" i="1"/>
  <c r="BN136" i="1"/>
  <c r="BM136" i="1"/>
  <c r="BL136" i="1"/>
  <c r="BC139" i="1"/>
  <c r="BK136" i="1"/>
  <c r="BJ136" i="1"/>
  <c r="BG136" i="1"/>
  <c r="BH139" i="1"/>
  <c r="BM129" i="1"/>
  <c r="BH136" i="1"/>
  <c r="BB136" i="1"/>
  <c r="BC136" i="1"/>
  <c r="BE139" i="1"/>
  <c r="BI129" i="1"/>
  <c r="BI136" i="1"/>
  <c r="BH129" i="1"/>
  <c r="BL125" i="1"/>
  <c r="BC125" i="1"/>
  <c r="BK125" i="1"/>
  <c r="BH125" i="1"/>
  <c r="BF125" i="1"/>
  <c r="BE125" i="1"/>
  <c r="BB125" i="1"/>
  <c r="BM150" i="1"/>
  <c r="BJ150" i="1"/>
  <c r="BH150" i="1"/>
  <c r="BG150" i="1"/>
  <c r="BF150" i="1"/>
  <c r="BE150" i="1"/>
  <c r="BD150" i="1"/>
  <c r="BC150" i="1"/>
  <c r="BO150" i="1"/>
  <c r="BN150" i="1"/>
  <c r="BL150" i="1"/>
  <c r="BO154" i="1"/>
  <c r="BC145" i="1"/>
  <c r="BB148" i="1"/>
  <c r="BN148" i="1"/>
  <c r="BO145" i="1"/>
  <c r="BB147" i="1"/>
  <c r="BM148" i="1"/>
  <c r="BI143" i="1"/>
  <c r="BN145" i="1"/>
  <c r="BM145" i="1"/>
  <c r="BK145" i="1"/>
  <c r="BE147" i="1"/>
  <c r="BD147" i="1"/>
  <c r="BJ145" i="1"/>
  <c r="BO147" i="1"/>
  <c r="BI145" i="1"/>
  <c r="BJ148" i="1"/>
  <c r="BM147" i="1"/>
  <c r="BF143" i="1"/>
  <c r="BG145" i="1"/>
  <c r="BL145" i="1"/>
  <c r="BK148" i="1"/>
  <c r="BN147" i="1"/>
  <c r="BH145" i="1"/>
  <c r="BI148" i="1"/>
  <c r="BL147" i="1"/>
  <c r="BF145" i="1"/>
  <c r="BD145" i="1"/>
  <c r="BF148" i="1"/>
  <c r="BI147" i="1"/>
  <c r="BB131" i="1"/>
  <c r="BI135" i="1"/>
  <c r="BO133" i="1"/>
  <c r="BG135" i="1"/>
  <c r="BI133" i="1"/>
  <c r="BO131" i="1"/>
  <c r="BL131" i="1"/>
  <c r="BN139" i="1"/>
  <c r="BK131" i="1"/>
  <c r="BN129" i="1"/>
  <c r="BJ131" i="1"/>
  <c r="BC129" i="1"/>
  <c r="BG139" i="1"/>
  <c r="BI131" i="1"/>
  <c r="BL129" i="1"/>
  <c r="BH131" i="1"/>
  <c r="BK129" i="1"/>
  <c r="BG131" i="1"/>
  <c r="BJ129" i="1"/>
  <c r="BE131" i="1"/>
  <c r="BD131" i="1"/>
  <c r="BG129" i="1"/>
  <c r="L11" i="30" a="1"/>
  <c r="L11" i="30" s="1"/>
  <c r="C60" i="30" s="1"/>
  <c r="BM131" i="1"/>
  <c r="BC131" i="1"/>
  <c r="BE129" i="1"/>
  <c r="BF129" i="1"/>
  <c r="BB135" i="1"/>
  <c r="BN135" i="1"/>
  <c r="BJ127" i="1"/>
  <c r="BB129" i="1"/>
  <c r="BL135" i="1"/>
  <c r="BF133" i="1"/>
  <c r="BD111" i="1"/>
  <c r="BD117" i="1"/>
  <c r="BJ118" i="1"/>
  <c r="BC111" i="1"/>
  <c r="BL111" i="1"/>
  <c r="BH118" i="1"/>
  <c r="BB111" i="1"/>
  <c r="BM117" i="1"/>
  <c r="BF118" i="1"/>
  <c r="BE111" i="1"/>
  <c r="BK117" i="1"/>
  <c r="BE118" i="1"/>
  <c r="BH111" i="1"/>
  <c r="BB117" i="1"/>
  <c r="BL117" i="1"/>
  <c r="BD118" i="1"/>
  <c r="BO111" i="1"/>
  <c r="U81" i="1"/>
  <c r="BN111" i="1"/>
  <c r="BK111" i="1"/>
  <c r="BJ111" i="1"/>
  <c r="BI111" i="1"/>
  <c r="BI117" i="1"/>
  <c r="BN118" i="1"/>
  <c r="BI119" i="1"/>
  <c r="BG111" i="1"/>
  <c r="BH119" i="1"/>
  <c r="BF85" i="1"/>
  <c r="BK85" i="1"/>
  <c r="BD85" i="1"/>
  <c r="BK83" i="1"/>
  <c r="BF83" i="1"/>
  <c r="BC81" i="1"/>
  <c r="BO81" i="1"/>
  <c r="BL81" i="1"/>
  <c r="BN81" i="1"/>
  <c r="BE85" i="1"/>
  <c r="BK81" i="1"/>
  <c r="BJ85" i="1"/>
  <c r="BJ81" i="1"/>
  <c r="BH81" i="1"/>
  <c r="BF81" i="1"/>
  <c r="BE81" i="1"/>
  <c r="BH82" i="1"/>
  <c r="BE84" i="1"/>
  <c r="BG84" i="1"/>
  <c r="BB82" i="1"/>
  <c r="BD84" i="1"/>
  <c r="BB84" i="1"/>
  <c r="BL84" i="1"/>
  <c r="BH84" i="1"/>
  <c r="BN84" i="1"/>
  <c r="BI82" i="1"/>
  <c r="BC83" i="1"/>
  <c r="BH83" i="1"/>
  <c r="BB83" i="1"/>
  <c r="BD82" i="1"/>
  <c r="BM80" i="1"/>
  <c r="BI80" i="1"/>
  <c r="BM83" i="1"/>
  <c r="BL83" i="1"/>
  <c r="BJ83" i="1"/>
  <c r="BI83" i="1"/>
  <c r="BG83" i="1"/>
  <c r="BE83" i="1"/>
  <c r="BD83" i="1"/>
  <c r="BI84" i="1"/>
  <c r="BO83" i="1"/>
  <c r="BN83" i="1"/>
  <c r="BO84" i="1"/>
  <c r="BI85" i="1"/>
  <c r="BF82" i="1"/>
  <c r="BB85" i="1"/>
  <c r="BE82" i="1"/>
  <c r="BO85" i="1"/>
  <c r="BN85" i="1"/>
  <c r="BM82" i="1"/>
  <c r="BM85" i="1"/>
  <c r="BL85" i="1"/>
  <c r="BG81" i="1"/>
  <c r="BI86" i="1"/>
  <c r="BD81" i="1"/>
  <c r="BH85" i="1"/>
  <c r="BL86" i="1"/>
  <c r="BM81" i="1"/>
  <c r="BG85" i="1"/>
  <c r="BD86" i="1"/>
  <c r="BB81" i="1"/>
  <c r="BC85" i="1"/>
  <c r="BC86" i="1"/>
  <c r="BJ84" i="1"/>
  <c r="BK86" i="1"/>
  <c r="BF84" i="1"/>
  <c r="BJ86" i="1"/>
  <c r="BN82" i="1"/>
  <c r="BG86" i="1"/>
  <c r="BL82" i="1"/>
  <c r="BF86" i="1"/>
  <c r="BH86" i="1"/>
  <c r="BK82" i="1"/>
  <c r="BO86" i="1"/>
  <c r="U59" i="1"/>
  <c r="BC82" i="1"/>
  <c r="BJ82" i="1"/>
  <c r="BN86" i="1"/>
  <c r="BM86" i="1"/>
  <c r="BE86" i="1"/>
  <c r="BB86" i="1"/>
  <c r="BG82" i="1"/>
  <c r="BC153" i="1"/>
  <c r="BF153" i="1"/>
  <c r="BL151" i="1"/>
  <c r="BE153" i="1"/>
  <c r="BK151" i="1"/>
  <c r="BD153" i="1"/>
  <c r="BH151" i="1"/>
  <c r="U109" i="1"/>
  <c r="BC151" i="1"/>
  <c r="BO153" i="1"/>
  <c r="BN153" i="1"/>
  <c r="BB151" i="1"/>
  <c r="BM153" i="1"/>
  <c r="BG151" i="1"/>
  <c r="BL153" i="1"/>
  <c r="BJ153" i="1"/>
  <c r="U107" i="1"/>
  <c r="BD151" i="1"/>
  <c r="BI153" i="1"/>
  <c r="BO151" i="1"/>
  <c r="BH153" i="1"/>
  <c r="BN151" i="1"/>
  <c r="BG153" i="1"/>
  <c r="BH154" i="1"/>
  <c r="BG154" i="1"/>
  <c r="BF154" i="1"/>
  <c r="BE154" i="1"/>
  <c r="BD154" i="1"/>
  <c r="BC154" i="1"/>
  <c r="BM154" i="1"/>
  <c r="BL154" i="1"/>
  <c r="BK154" i="1"/>
  <c r="BB154" i="1"/>
  <c r="U101" i="1"/>
  <c r="W99" i="1" s="1"/>
  <c r="W101" i="1" s="1"/>
  <c r="J23" i="30" s="1"/>
  <c r="K23" i="30" s="1"/>
  <c r="BK144" i="1"/>
  <c r="BJ144" i="1"/>
  <c r="BI144" i="1"/>
  <c r="BG144" i="1"/>
  <c r="BH144" i="1"/>
  <c r="BF144" i="1"/>
  <c r="BE144" i="1"/>
  <c r="BD144" i="1"/>
  <c r="BO144" i="1"/>
  <c r="BN144" i="1"/>
  <c r="BM144" i="1"/>
  <c r="BL144" i="1"/>
  <c r="BN133" i="1"/>
  <c r="BM139" i="1"/>
  <c r="BK137" i="1"/>
  <c r="BM133" i="1"/>
  <c r="BB139" i="1"/>
  <c r="BB137" i="1"/>
  <c r="BJ137" i="1"/>
  <c r="BL133" i="1"/>
  <c r="BI137" i="1"/>
  <c r="BK133" i="1"/>
  <c r="BJ133" i="1"/>
  <c r="BF137" i="1"/>
  <c r="BE133" i="1"/>
  <c r="BO139" i="1"/>
  <c r="BI127" i="1"/>
  <c r="BD127" i="1"/>
  <c r="BO137" i="1"/>
  <c r="BL139" i="1"/>
  <c r="BN127" i="1"/>
  <c r="BB133" i="1"/>
  <c r="BN137" i="1"/>
  <c r="BK139" i="1"/>
  <c r="BM127" i="1"/>
  <c r="BN132" i="1"/>
  <c r="BM137" i="1"/>
  <c r="BJ139" i="1"/>
  <c r="BB127" i="1"/>
  <c r="BM132" i="1"/>
  <c r="BL137" i="1"/>
  <c r="BH133" i="1"/>
  <c r="BI139" i="1"/>
  <c r="BG133" i="1"/>
  <c r="BG132" i="1"/>
  <c r="BD133" i="1"/>
  <c r="BF139" i="1"/>
  <c r="BO134" i="1"/>
  <c r="BB134" i="1"/>
  <c r="BI132" i="1"/>
  <c r="BN134" i="1"/>
  <c r="BH135" i="1"/>
  <c r="BK127" i="1"/>
  <c r="BF132" i="1"/>
  <c r="BE135" i="1"/>
  <c r="BH127" i="1"/>
  <c r="BC127" i="1"/>
  <c r="BE132" i="1"/>
  <c r="BD135" i="1"/>
  <c r="BG127" i="1"/>
  <c r="BB132" i="1"/>
  <c r="BD132" i="1"/>
  <c r="BM135" i="1"/>
  <c r="BF127" i="1"/>
  <c r="BC134" i="1"/>
  <c r="BC132" i="1"/>
  <c r="BM134" i="1"/>
  <c r="BC135" i="1"/>
  <c r="BE127" i="1"/>
  <c r="BL134" i="1"/>
  <c r="BK134" i="1"/>
  <c r="BO127" i="1"/>
  <c r="BJ134" i="1"/>
  <c r="BO132" i="1"/>
  <c r="BH134" i="1"/>
  <c r="BO135" i="1"/>
  <c r="BL127" i="1"/>
  <c r="BL132" i="1"/>
  <c r="BE134" i="1"/>
  <c r="BK135" i="1"/>
  <c r="BF134" i="1"/>
  <c r="BK132" i="1"/>
  <c r="BD134" i="1"/>
  <c r="BJ135" i="1"/>
  <c r="U83" i="1"/>
  <c r="BE119" i="1"/>
  <c r="BO119" i="1"/>
  <c r="BN119" i="1"/>
  <c r="BL119" i="1"/>
  <c r="BK119" i="1"/>
  <c r="W81" i="1"/>
  <c r="W83" i="1" s="1"/>
  <c r="J20" i="30" s="1"/>
  <c r="K20" i="30" s="1"/>
  <c r="BC108" i="1"/>
  <c r="BH109" i="1"/>
  <c r="BK108" i="1"/>
  <c r="BM104" i="1"/>
  <c r="BI109" i="1"/>
  <c r="BH108" i="1"/>
  <c r="BE108" i="1"/>
  <c r="BN108" i="1"/>
  <c r="BL108" i="1"/>
  <c r="BB108" i="1"/>
  <c r="BL103" i="1"/>
  <c r="BI106" i="1"/>
  <c r="BO106" i="1"/>
  <c r="BJ106" i="1"/>
  <c r="BK103" i="1"/>
  <c r="BF109" i="1"/>
  <c r="BH106" i="1"/>
  <c r="BJ103" i="1"/>
  <c r="BE109" i="1"/>
  <c r="BE106" i="1"/>
  <c r="BF103" i="1"/>
  <c r="BD109" i="1"/>
  <c r="BO109" i="1"/>
  <c r="BM103" i="1"/>
  <c r="BN109" i="1"/>
  <c r="BM109" i="1"/>
  <c r="BC109" i="1"/>
  <c r="BL109" i="1"/>
  <c r="BJ109" i="1"/>
  <c r="BC105" i="1"/>
  <c r="BG106" i="1"/>
  <c r="BF106" i="1"/>
  <c r="AG105" i="1"/>
  <c r="BB106" i="1"/>
  <c r="BM106" i="1"/>
  <c r="BL105" i="1"/>
  <c r="BK106" i="1"/>
  <c r="BK105" i="1"/>
  <c r="BD106" i="1"/>
  <c r="BJ105" i="1"/>
  <c r="BK110" i="1"/>
  <c r="BC106" i="1"/>
  <c r="BG105" i="1"/>
  <c r="BH110" i="1"/>
  <c r="BE105" i="1"/>
  <c r="BF110" i="1"/>
  <c r="BN102" i="1"/>
  <c r="BK100" i="1"/>
  <c r="AF106" i="1"/>
  <c r="BG102" i="1"/>
  <c r="BN106" i="1"/>
  <c r="BN105" i="1"/>
  <c r="BD110" i="1"/>
  <c r="BK104" i="1"/>
  <c r="BJ102" i="1"/>
  <c r="BC100" i="1"/>
  <c r="BB100" i="1"/>
  <c r="BN100" i="1"/>
  <c r="BD103" i="1"/>
  <c r="BB110" i="1"/>
  <c r="BM100" i="1"/>
  <c r="BI100" i="1"/>
  <c r="BH103" i="1"/>
  <c r="BO110" i="1"/>
  <c r="BH100" i="1"/>
  <c r="BC103" i="1"/>
  <c r="BM110" i="1"/>
  <c r="BF100" i="1"/>
  <c r="BB104" i="1"/>
  <c r="BL110" i="1"/>
  <c r="BE100" i="1"/>
  <c r="BO100" i="1"/>
  <c r="AG100" i="1"/>
  <c r="BO104" i="1"/>
  <c r="BJ110" i="1"/>
  <c r="BG100" i="1"/>
  <c r="BB103" i="1"/>
  <c r="BI103" i="1"/>
  <c r="BN110" i="1"/>
  <c r="BG103" i="1"/>
  <c r="BG110" i="1"/>
  <c r="BB107" i="1"/>
  <c r="BH102" i="1"/>
  <c r="BC102" i="1"/>
  <c r="BH107" i="1"/>
  <c r="BO101" i="1"/>
  <c r="BC107" i="1"/>
  <c r="BJ107" i="1"/>
  <c r="BM101" i="1"/>
  <c r="BG107" i="1"/>
  <c r="BI101" i="1"/>
  <c r="BF107" i="1"/>
  <c r="BO102" i="1"/>
  <c r="BE107" i="1"/>
  <c r="BD107" i="1"/>
  <c r="BL102" i="1"/>
  <c r="U79" i="1"/>
  <c r="BN107" i="1"/>
  <c r="BB102" i="1"/>
  <c r="BM107" i="1"/>
  <c r="BF102" i="1"/>
  <c r="BL107" i="1"/>
  <c r="BE102" i="1"/>
  <c r="BK107" i="1"/>
  <c r="BM102" i="1"/>
  <c r="BI107" i="1"/>
  <c r="BK102" i="1"/>
  <c r="BK101" i="1"/>
  <c r="BN104" i="1"/>
  <c r="BJ101" i="1"/>
  <c r="BI104" i="1"/>
  <c r="BD101" i="1"/>
  <c r="BG101" i="1"/>
  <c r="BH104" i="1"/>
  <c r="BH101" i="1"/>
  <c r="BG104" i="1"/>
  <c r="BF101" i="1"/>
  <c r="BE104" i="1"/>
  <c r="BL101" i="1"/>
  <c r="BE101" i="1"/>
  <c r="BJ104" i="1"/>
  <c r="BC101" i="1"/>
  <c r="BC104" i="1"/>
  <c r="U77" i="1"/>
  <c r="BB101" i="1"/>
  <c r="BN101" i="1"/>
  <c r="BL97" i="1"/>
  <c r="BJ97" i="1"/>
  <c r="BH97" i="1"/>
  <c r="U71" i="1"/>
  <c r="W69" i="1" s="1"/>
  <c r="BF97" i="1"/>
  <c r="BD97" i="1"/>
  <c r="BO97" i="1"/>
  <c r="BN97" i="1"/>
  <c r="BB97" i="1"/>
  <c r="BN88" i="1"/>
  <c r="BN90" i="1"/>
  <c r="BK88" i="1"/>
  <c r="BM90" i="1"/>
  <c r="BI88" i="1"/>
  <c r="BL90" i="1"/>
  <c r="BD88" i="1"/>
  <c r="BK90" i="1"/>
  <c r="BJ88" i="1"/>
  <c r="BI90" i="1"/>
  <c r="BG88" i="1"/>
  <c r="BB90" i="1"/>
  <c r="BB88" i="1"/>
  <c r="BO90" i="1"/>
  <c r="BL88" i="1"/>
  <c r="BD90" i="1"/>
  <c r="BG80" i="1"/>
  <c r="BD80" i="1"/>
  <c r="BH80" i="1"/>
  <c r="BL80" i="1"/>
  <c r="BB80" i="1"/>
  <c r="U57" i="1"/>
  <c r="BF80" i="1"/>
  <c r="BE80" i="1"/>
  <c r="BC80" i="1"/>
  <c r="BO80" i="1"/>
  <c r="BN80" i="1"/>
  <c r="BK80" i="1"/>
  <c r="BJ80" i="1"/>
  <c r="BH78" i="1"/>
  <c r="BK78" i="1"/>
  <c r="BG78" i="1"/>
  <c r="BJ78" i="1"/>
  <c r="BB78" i="1"/>
  <c r="BJ75" i="1"/>
  <c r="BL73" i="1"/>
  <c r="BL79" i="1"/>
  <c r="BI79" i="1"/>
  <c r="BI73" i="1"/>
  <c r="BM78" i="1"/>
  <c r="BO75" i="1"/>
  <c r="BF74" i="1"/>
  <c r="BI75" i="1"/>
  <c r="BM75" i="1"/>
  <c r="BH75" i="1"/>
  <c r="BD78" i="1"/>
  <c r="BF78" i="1"/>
  <c r="BC78" i="1"/>
  <c r="BE78" i="1"/>
  <c r="BG75" i="1"/>
  <c r="BK75" i="1"/>
  <c r="BB75" i="1"/>
  <c r="BD75" i="1"/>
  <c r="BE75" i="1"/>
  <c r="BC75" i="1"/>
  <c r="AG75" i="1"/>
  <c r="BL78" i="1"/>
  <c r="AD73" i="1"/>
  <c r="BH73" i="1"/>
  <c r="BK73" i="1"/>
  <c r="BH79" i="1"/>
  <c r="U55" i="1"/>
  <c r="BE73" i="1"/>
  <c r="BO73" i="1"/>
  <c r="BD74" i="1"/>
  <c r="BE79" i="1"/>
  <c r="AD76" i="1"/>
  <c r="BB74" i="1"/>
  <c r="BC79" i="1"/>
  <c r="BI74" i="1"/>
  <c r="AG74" i="1"/>
  <c r="BB79" i="1"/>
  <c r="BG73" i="1"/>
  <c r="BD79" i="1"/>
  <c r="BM79" i="1"/>
  <c r="BC73" i="1"/>
  <c r="BN73" i="1"/>
  <c r="BK79" i="1"/>
  <c r="BJ79" i="1"/>
  <c r="BO77" i="1"/>
  <c r="BM73" i="1"/>
  <c r="BF73" i="1"/>
  <c r="BB76" i="1"/>
  <c r="BF79" i="1"/>
  <c r="BG79" i="1"/>
  <c r="BG76" i="1"/>
  <c r="BO79" i="1"/>
  <c r="AG79" i="1"/>
  <c r="BM74" i="1"/>
  <c r="BF77" i="1"/>
  <c r="BH74" i="1"/>
  <c r="BJ77" i="1"/>
  <c r="BL77" i="1"/>
  <c r="BO74" i="1"/>
  <c r="BK74" i="1"/>
  <c r="BL74" i="1"/>
  <c r="BG74" i="1"/>
  <c r="U51" i="1"/>
  <c r="AG77" i="1"/>
  <c r="BE74" i="1"/>
  <c r="BN77" i="1"/>
  <c r="BN74" i="1"/>
  <c r="BC74" i="1"/>
  <c r="BI76" i="1"/>
  <c r="BJ76" i="1"/>
  <c r="BO76" i="1"/>
  <c r="U53" i="1"/>
  <c r="BM77" i="1"/>
  <c r="BM76" i="1"/>
  <c r="BH77" i="1"/>
  <c r="BD76" i="1"/>
  <c r="BF76" i="1"/>
  <c r="BE77" i="1"/>
  <c r="BK76" i="1"/>
  <c r="BD77" i="1"/>
  <c r="BH76" i="1"/>
  <c r="BG77" i="1"/>
  <c r="BC77" i="1"/>
  <c r="BI77" i="1"/>
  <c r="BB77" i="1"/>
  <c r="BC76" i="1"/>
  <c r="BN76" i="1"/>
  <c r="BD73" i="1"/>
  <c r="BB73" i="1"/>
  <c r="BH66" i="1"/>
  <c r="BL66" i="1"/>
  <c r="BN66" i="1"/>
  <c r="BF61" i="1"/>
  <c r="BG66" i="1"/>
  <c r="BE66" i="1"/>
  <c r="BL61" i="1"/>
  <c r="BM61" i="1"/>
  <c r="BJ66" i="1"/>
  <c r="BO66" i="1"/>
  <c r="BK69" i="1"/>
  <c r="BD69" i="1"/>
  <c r="BC66" i="1"/>
  <c r="BN61" i="1"/>
  <c r="BI66" i="1"/>
  <c r="AG69" i="1"/>
  <c r="BN69" i="1"/>
  <c r="BB66" i="1"/>
  <c r="BC71" i="1"/>
  <c r="BO71" i="1"/>
  <c r="U47" i="1"/>
  <c r="BJ61" i="1"/>
  <c r="BI61" i="1"/>
  <c r="BC61" i="1"/>
  <c r="BK71" i="1"/>
  <c r="BF71" i="1"/>
  <c r="BC72" i="1"/>
  <c r="AG61" i="1"/>
  <c r="BH61" i="1"/>
  <c r="BD61" i="1"/>
  <c r="BB61" i="1"/>
  <c r="BD71" i="1"/>
  <c r="BH71" i="1"/>
  <c r="BI71" i="1"/>
  <c r="BB71" i="1"/>
  <c r="AG71" i="1"/>
  <c r="BE71" i="1"/>
  <c r="BJ71" i="1"/>
  <c r="BN71" i="1"/>
  <c r="BM71" i="1"/>
  <c r="BG71" i="1"/>
  <c r="BF46" i="1"/>
  <c r="BF47" i="1"/>
  <c r="BM50" i="1"/>
  <c r="BE50" i="1"/>
  <c r="BN47" i="1"/>
  <c r="BJ47" i="1"/>
  <c r="BH47" i="1"/>
  <c r="BE49" i="1"/>
  <c r="BE47" i="1"/>
  <c r="BL47" i="1"/>
  <c r="BK47" i="1"/>
  <c r="BM47" i="1"/>
  <c r="BD47" i="1"/>
  <c r="AH50" i="1"/>
  <c r="BG47" i="1"/>
  <c r="BC47" i="1"/>
  <c r="BI47" i="1"/>
  <c r="BL50" i="1"/>
  <c r="BH50" i="1"/>
  <c r="BB47" i="1"/>
  <c r="BO48" i="1"/>
  <c r="BJ50" i="1"/>
  <c r="BO47" i="1"/>
  <c r="BM40" i="1"/>
  <c r="BN48" i="1"/>
  <c r="BE48" i="1"/>
  <c r="BO50" i="1"/>
  <c r="BI50" i="1"/>
  <c r="BF48" i="1"/>
  <c r="BN50" i="1"/>
  <c r="BH48" i="1"/>
  <c r="BB50" i="1"/>
  <c r="BD50" i="1"/>
  <c r="BF50" i="1"/>
  <c r="BI48" i="1"/>
  <c r="BC50" i="1"/>
  <c r="AH46" i="1"/>
  <c r="BG50" i="1"/>
  <c r="BJ48" i="1"/>
  <c r="BD52" i="1"/>
  <c r="BK49" i="1"/>
  <c r="AH52" i="1"/>
  <c r="BK46" i="1"/>
  <c r="BD48" i="1"/>
  <c r="BE46" i="1"/>
  <c r="BF52" i="1"/>
  <c r="BG48" i="1"/>
  <c r="AH48" i="1"/>
  <c r="BI46" i="1"/>
  <c r="BN52" i="1"/>
  <c r="BK48" i="1"/>
  <c r="BL46" i="1"/>
  <c r="BC48" i="1"/>
  <c r="BH52" i="1"/>
  <c r="BH46" i="1"/>
  <c r="BL48" i="1"/>
  <c r="BB48" i="1"/>
  <c r="BI52" i="1"/>
  <c r="BE52" i="1"/>
  <c r="BL53" i="1"/>
  <c r="BN46" i="1"/>
  <c r="BB52" i="1"/>
  <c r="BF53" i="1"/>
  <c r="BM52" i="1"/>
  <c r="BC46" i="1"/>
  <c r="BG52" i="1"/>
  <c r="BO46" i="1"/>
  <c r="BO52" i="1"/>
  <c r="BM46" i="1"/>
  <c r="BJ46" i="1"/>
  <c r="BB46" i="1"/>
  <c r="BL52" i="1"/>
  <c r="BD46" i="1"/>
  <c r="BJ52" i="1"/>
  <c r="BC52" i="1"/>
  <c r="U37" i="1"/>
  <c r="BH49" i="1"/>
  <c r="BF49" i="1"/>
  <c r="BI49" i="1"/>
  <c r="BM49" i="1"/>
  <c r="BC49" i="1"/>
  <c r="BI53" i="1"/>
  <c r="BN49" i="1"/>
  <c r="BD49" i="1"/>
  <c r="AH49" i="1"/>
  <c r="U33" i="1"/>
  <c r="BG49" i="1"/>
  <c r="BO49" i="1"/>
  <c r="BO53" i="1"/>
  <c r="BN53" i="1"/>
  <c r="BL49" i="1"/>
  <c r="BB49" i="1"/>
  <c r="BB53" i="1"/>
  <c r="BC53" i="1"/>
  <c r="BK53" i="1"/>
  <c r="BJ53" i="1"/>
  <c r="BM53" i="1"/>
  <c r="BD53" i="1"/>
  <c r="BE53" i="1"/>
  <c r="AE53" i="1"/>
  <c r="BH53" i="1"/>
  <c r="BN45" i="1"/>
  <c r="AH45" i="1"/>
  <c r="BJ42" i="1"/>
  <c r="U29" i="1"/>
  <c r="AH44" i="1"/>
  <c r="BK43" i="1"/>
  <c r="AH43" i="1"/>
  <c r="BJ43" i="1"/>
  <c r="BC43" i="1"/>
  <c r="BL43" i="1"/>
  <c r="BE43" i="1"/>
  <c r="BM43" i="1"/>
  <c r="BD43" i="1"/>
  <c r="BJ40" i="1"/>
  <c r="BB43" i="1"/>
  <c r="BI43" i="1"/>
  <c r="BO43" i="1"/>
  <c r="BN43" i="1"/>
  <c r="BG43" i="1"/>
  <c r="BF43" i="1"/>
  <c r="BG40" i="1"/>
  <c r="BI40" i="1"/>
  <c r="BL40" i="1"/>
  <c r="BH45" i="1"/>
  <c r="BD42" i="1"/>
  <c r="BB45" i="1"/>
  <c r="BO44" i="1"/>
  <c r="BL42" i="1"/>
  <c r="BH44" i="1"/>
  <c r="BE42" i="1"/>
  <c r="BF45" i="1"/>
  <c r="BM44" i="1"/>
  <c r="BK42" i="1"/>
  <c r="BF40" i="1"/>
  <c r="BH42" i="1"/>
  <c r="BI42" i="1"/>
  <c r="AH40" i="1"/>
  <c r="BE40" i="1"/>
  <c r="BO42" i="1"/>
  <c r="BN40" i="1"/>
  <c r="BB40" i="1"/>
  <c r="BN42" i="1"/>
  <c r="BB42" i="1"/>
  <c r="BK44" i="1"/>
  <c r="BH40" i="1"/>
  <c r="BI45" i="1"/>
  <c r="BB44" i="1"/>
  <c r="BJ45" i="1"/>
  <c r="BE45" i="1"/>
  <c r="BG45" i="1"/>
  <c r="BD45" i="1"/>
  <c r="BM42" i="1"/>
  <c r="BK40" i="1"/>
  <c r="BD40" i="1"/>
  <c r="BL44" i="1"/>
  <c r="BC40" i="1"/>
  <c r="BD44" i="1"/>
  <c r="BG44" i="1"/>
  <c r="BE44" i="1"/>
  <c r="BG42" i="1"/>
  <c r="U27" i="1"/>
  <c r="BF42" i="1"/>
  <c r="BN44" i="1"/>
  <c r="BI44" i="1"/>
  <c r="BL45" i="1"/>
  <c r="BO45" i="1"/>
  <c r="BC44" i="1"/>
  <c r="BC42" i="1"/>
  <c r="BF44" i="1"/>
  <c r="BC45" i="1"/>
  <c r="BK45" i="1"/>
  <c r="BK41" i="1"/>
  <c r="BO41" i="1"/>
  <c r="BL41" i="1"/>
  <c r="BD41" i="1"/>
  <c r="BG41" i="1"/>
  <c r="BC41" i="1"/>
  <c r="BM41" i="1"/>
  <c r="BJ41" i="1"/>
  <c r="BE41" i="1"/>
  <c r="BI41" i="1"/>
  <c r="BN41" i="1"/>
  <c r="BH41" i="1"/>
  <c r="BF41" i="1"/>
  <c r="AH41" i="1"/>
  <c r="BB41" i="1"/>
  <c r="BH37" i="1"/>
  <c r="BC37" i="1"/>
  <c r="AF37" i="1"/>
  <c r="BM37" i="1"/>
  <c r="BL37" i="1"/>
  <c r="BD37" i="1"/>
  <c r="BG37" i="1"/>
  <c r="BE37" i="1"/>
  <c r="BJ37" i="1"/>
  <c r="BN37" i="1"/>
  <c r="BI37" i="1"/>
  <c r="BO37" i="1"/>
  <c r="BD21" i="1"/>
  <c r="BC6" i="1"/>
  <c r="BF6" i="1"/>
  <c r="BI6" i="1"/>
  <c r="BI5" i="1"/>
  <c r="BM3" i="1"/>
  <c r="U7" i="1"/>
  <c r="BF3" i="1"/>
  <c r="BO3" i="1"/>
  <c r="BH3" i="1"/>
  <c r="BI3" i="1"/>
  <c r="BJ3" i="1"/>
  <c r="BL3" i="1"/>
  <c r="BN3" i="1"/>
  <c r="BB3" i="1"/>
  <c r="BH20" i="1"/>
  <c r="BI20" i="1"/>
  <c r="AE20" i="1"/>
  <c r="BO20" i="1"/>
  <c r="BL20" i="1"/>
  <c r="AG33" i="1"/>
  <c r="BG39" i="1"/>
  <c r="BO38" i="1"/>
  <c r="BD38" i="1"/>
  <c r="BG34" i="1"/>
  <c r="BJ34" i="1"/>
  <c r="BO34" i="1"/>
  <c r="BH39" i="1"/>
  <c r="BD39" i="1"/>
  <c r="BB37" i="1"/>
  <c r="BB38" i="1"/>
  <c r="BJ39" i="1"/>
  <c r="BF33" i="1"/>
  <c r="BJ38" i="1"/>
  <c r="BB39" i="1"/>
  <c r="AF38" i="1"/>
  <c r="BE36" i="1"/>
  <c r="BM39" i="1"/>
  <c r="BK39" i="1"/>
  <c r="AF39" i="1"/>
  <c r="BE39" i="1"/>
  <c r="BH38" i="1"/>
  <c r="U25" i="1"/>
  <c r="BI31" i="1"/>
  <c r="BF39" i="1"/>
  <c r="BF38" i="1"/>
  <c r="BN39" i="1"/>
  <c r="BL38" i="1"/>
  <c r="BL39" i="1"/>
  <c r="BI34" i="1"/>
  <c r="BC38" i="1"/>
  <c r="BO31" i="1"/>
  <c r="BF34" i="1"/>
  <c r="BD34" i="1"/>
  <c r="BK38" i="1"/>
  <c r="BE38" i="1"/>
  <c r="BL31" i="1"/>
  <c r="BK34" i="1"/>
  <c r="BJ31" i="1"/>
  <c r="BE34" i="1"/>
  <c r="BM38" i="1"/>
  <c r="BI39" i="1"/>
  <c r="BL34" i="1"/>
  <c r="BD31" i="1"/>
  <c r="BN34" i="1"/>
  <c r="BE31" i="1"/>
  <c r="BI38" i="1"/>
  <c r="BG38" i="1"/>
  <c r="BC34" i="1"/>
  <c r="BB34" i="1"/>
  <c r="BN36" i="1"/>
  <c r="AH34" i="1"/>
  <c r="BG36" i="1"/>
  <c r="BH34" i="1"/>
  <c r="BC39" i="1"/>
  <c r="BK30" i="1"/>
  <c r="BG30" i="1"/>
  <c r="BN30" i="1"/>
  <c r="BC30" i="1"/>
  <c r="BO35" i="1"/>
  <c r="BE35" i="1"/>
  <c r="AH30" i="1"/>
  <c r="BH31" i="1"/>
  <c r="BK31" i="1"/>
  <c r="BG35" i="1"/>
  <c r="BL32" i="1"/>
  <c r="BF32" i="1"/>
  <c r="BH30" i="1"/>
  <c r="BJ36" i="1"/>
  <c r="BD28" i="1"/>
  <c r="BK35" i="1"/>
  <c r="BK36" i="1"/>
  <c r="BH29" i="1"/>
  <c r="BF36" i="1"/>
  <c r="BB31" i="1"/>
  <c r="U21" i="1"/>
  <c r="AF31" i="1"/>
  <c r="BI36" i="1"/>
  <c r="BJ35" i="1"/>
  <c r="BL28" i="1"/>
  <c r="BI32" i="1"/>
  <c r="BC36" i="1"/>
  <c r="AF32" i="1"/>
  <c r="AD28" i="1"/>
  <c r="BK32" i="1"/>
  <c r="BE28" i="1"/>
  <c r="BF28" i="1"/>
  <c r="BG28" i="1"/>
  <c r="BL36" i="1"/>
  <c r="AF36" i="1"/>
  <c r="BO36" i="1"/>
  <c r="BF35" i="1"/>
  <c r="BG33" i="1"/>
  <c r="BD36" i="1"/>
  <c r="BM36" i="1"/>
  <c r="BB36" i="1"/>
  <c r="BF31" i="1"/>
  <c r="BC32" i="1"/>
  <c r="BI28" i="1"/>
  <c r="BM30" i="1"/>
  <c r="BH33" i="1"/>
  <c r="BO33" i="1"/>
  <c r="BI30" i="1"/>
  <c r="BD32" i="1"/>
  <c r="BB32" i="1"/>
  <c r="BC33" i="1"/>
  <c r="BO32" i="1"/>
  <c r="BE32" i="1"/>
  <c r="BD29" i="1"/>
  <c r="BD30" i="1"/>
  <c r="BJ33" i="1"/>
  <c r="BC35" i="1"/>
  <c r="BK29" i="1"/>
  <c r="BL33" i="1"/>
  <c r="BO28" i="1"/>
  <c r="BN33" i="1"/>
  <c r="BN35" i="1"/>
  <c r="BD33" i="1"/>
  <c r="BB35" i="1"/>
  <c r="BB28" i="1"/>
  <c r="BL30" i="1"/>
  <c r="BE29" i="1"/>
  <c r="BO30" i="1"/>
  <c r="BI35" i="1"/>
  <c r="BL35" i="1"/>
  <c r="BH35" i="1"/>
  <c r="BB33" i="1"/>
  <c r="BM28" i="1"/>
  <c r="BN28" i="1"/>
  <c r="BC28" i="1"/>
  <c r="BM35" i="1"/>
  <c r="BM32" i="1"/>
  <c r="BM33" i="1"/>
  <c r="BB30" i="1"/>
  <c r="BH32" i="1"/>
  <c r="BI33" i="1"/>
  <c r="BJ28" i="1"/>
  <c r="BJ30" i="1"/>
  <c r="BE33" i="1"/>
  <c r="BH28" i="1"/>
  <c r="U23" i="1"/>
  <c r="BG32" i="1"/>
  <c r="BE30" i="1"/>
  <c r="BJ32" i="1"/>
  <c r="BD35" i="1"/>
  <c r="BF29" i="1"/>
  <c r="BC29" i="1"/>
  <c r="BO29" i="1"/>
  <c r="AG29" i="1"/>
  <c r="BG29" i="1"/>
  <c r="BB29" i="1"/>
  <c r="BI29" i="1"/>
  <c r="BM29" i="1"/>
  <c r="BG31" i="1"/>
  <c r="BN31" i="1"/>
  <c r="BM31" i="1"/>
  <c r="BL29" i="1"/>
  <c r="BN29" i="1"/>
  <c r="BG20" i="1"/>
  <c r="BM20" i="1"/>
  <c r="BB20" i="1"/>
  <c r="BF27" i="1"/>
  <c r="AE27" i="1"/>
  <c r="BK20" i="1"/>
  <c r="BL27" i="1"/>
  <c r="BJ27" i="1"/>
  <c r="BM27" i="1"/>
  <c r="BJ20" i="1"/>
  <c r="BO27" i="1"/>
  <c r="BN21" i="1"/>
  <c r="BC21" i="1"/>
  <c r="BC20" i="1"/>
  <c r="BM19" i="1"/>
  <c r="BF24" i="1"/>
  <c r="BM24" i="1"/>
  <c r="AF19" i="1"/>
  <c r="BH19" i="1"/>
  <c r="BD19" i="1"/>
  <c r="BE19" i="1"/>
  <c r="BM23" i="1"/>
  <c r="AE23" i="1"/>
  <c r="BJ26" i="1"/>
  <c r="BL24" i="1"/>
  <c r="BD24" i="1"/>
  <c r="BM14" i="1"/>
  <c r="BF14" i="1"/>
  <c r="BL19" i="1"/>
  <c r="BL23" i="1"/>
  <c r="BI17" i="1"/>
  <c r="BK14" i="1"/>
  <c r="BG27" i="1"/>
  <c r="BJ23" i="1"/>
  <c r="BI27" i="1"/>
  <c r="BE27" i="1"/>
  <c r="BC17" i="1"/>
  <c r="BD22" i="1"/>
  <c r="BO23" i="1"/>
  <c r="AE17" i="1"/>
  <c r="BB17" i="1"/>
  <c r="BC16" i="1"/>
  <c r="BE17" i="1"/>
  <c r="BN22" i="1"/>
  <c r="BI14" i="1"/>
  <c r="BM18" i="1"/>
  <c r="BN14" i="1"/>
  <c r="BN18" i="1"/>
  <c r="BG17" i="1"/>
  <c r="BK18" i="1"/>
  <c r="BO26" i="1"/>
  <c r="BF17" i="1"/>
  <c r="BO17" i="1"/>
  <c r="BD17" i="1"/>
  <c r="BD23" i="1"/>
  <c r="BG23" i="1"/>
  <c r="BN23" i="1"/>
  <c r="BH23" i="1"/>
  <c r="BF23" i="1"/>
  <c r="BB23" i="1"/>
  <c r="BN25" i="1"/>
  <c r="BK23" i="1"/>
  <c r="BE20" i="1"/>
  <c r="BC23" i="1"/>
  <c r="BI23" i="1"/>
  <c r="BF20" i="1"/>
  <c r="BJ17" i="1"/>
  <c r="BF22" i="1"/>
  <c r="BG22" i="1"/>
  <c r="BH17" i="1"/>
  <c r="BK17" i="1"/>
  <c r="BD20" i="1"/>
  <c r="BJ22" i="1"/>
  <c r="AE24" i="1"/>
  <c r="BB22" i="1"/>
  <c r="BI24" i="1"/>
  <c r="BH22" i="1"/>
  <c r="BN24" i="1"/>
  <c r="BC25" i="1"/>
  <c r="BB19" i="1"/>
  <c r="BJ24" i="1"/>
  <c r="BB24" i="1"/>
  <c r="BN19" i="1"/>
  <c r="BJ19" i="1"/>
  <c r="BI25" i="1"/>
  <c r="BG25" i="1"/>
  <c r="BF19" i="1"/>
  <c r="BO18" i="1"/>
  <c r="BI22" i="1"/>
  <c r="BC24" i="1"/>
  <c r="BN26" i="1"/>
  <c r="BK24" i="1"/>
  <c r="BE24" i="1"/>
  <c r="BI26" i="1"/>
  <c r="BK19" i="1"/>
  <c r="BF18" i="1"/>
  <c r="BJ21" i="1"/>
  <c r="BC26" i="1"/>
  <c r="BB18" i="1"/>
  <c r="BK22" i="1"/>
  <c r="BG19" i="1"/>
  <c r="BO24" i="1"/>
  <c r="BH24" i="1"/>
  <c r="BK21" i="1"/>
  <c r="BM17" i="1"/>
  <c r="BL26" i="1"/>
  <c r="BH18" i="1"/>
  <c r="AE14" i="1"/>
  <c r="AE26" i="1"/>
  <c r="BN27" i="1"/>
  <c r="BE14" i="1"/>
  <c r="BO22" i="1"/>
  <c r="BE25" i="1"/>
  <c r="BH14" i="1"/>
  <c r="BD26" i="1"/>
  <c r="BG18" i="1"/>
  <c r="BF25" i="1"/>
  <c r="BC14" i="1"/>
  <c r="BF26" i="1"/>
  <c r="BK26" i="1"/>
  <c r="BF15" i="1"/>
  <c r="BD27" i="1"/>
  <c r="BB25" i="1"/>
  <c r="U19" i="1"/>
  <c r="U17" i="1"/>
  <c r="BM26" i="1"/>
  <c r="BM22" i="1"/>
  <c r="BE22" i="1"/>
  <c r="BK25" i="1"/>
  <c r="BL18" i="1"/>
  <c r="BJ18" i="1"/>
  <c r="BD14" i="1"/>
  <c r="BC18" i="1"/>
  <c r="BD18" i="1"/>
  <c r="BH27" i="1"/>
  <c r="BE18" i="1"/>
  <c r="BH26" i="1"/>
  <c r="BI21" i="1"/>
  <c r="BO14" i="1"/>
  <c r="BB27" i="1"/>
  <c r="BB26" i="1"/>
  <c r="BD25" i="1"/>
  <c r="BL25" i="1"/>
  <c r="BG26" i="1"/>
  <c r="BM25" i="1"/>
  <c r="AE22" i="1"/>
  <c r="BG14" i="1"/>
  <c r="BC22" i="1"/>
  <c r="AG25" i="1"/>
  <c r="AE18" i="1"/>
  <c r="BJ25" i="1"/>
  <c r="BO25" i="1"/>
  <c r="BH21" i="1"/>
  <c r="BN17" i="1"/>
  <c r="BH16" i="1"/>
  <c r="BE16" i="1"/>
  <c r="AE16" i="1"/>
  <c r="BI16" i="1"/>
  <c r="BF21" i="1"/>
  <c r="BC27" i="1"/>
  <c r="U15" i="1"/>
  <c r="BK16" i="1"/>
  <c r="BL21" i="1"/>
  <c r="BL14" i="1"/>
  <c r="BM16" i="1"/>
  <c r="BO21" i="1"/>
  <c r="BH15" i="1"/>
  <c r="BM21" i="1"/>
  <c r="BI15" i="1"/>
  <c r="BL7" i="1"/>
  <c r="AD7" i="1"/>
  <c r="BO7" i="1"/>
  <c r="BF7" i="1"/>
  <c r="BL8" i="1"/>
  <c r="BF8" i="1"/>
  <c r="BG9" i="1"/>
  <c r="BD8" i="1"/>
  <c r="BI8" i="1"/>
  <c r="BH8" i="1"/>
  <c r="BN8" i="1"/>
  <c r="BC8" i="1"/>
  <c r="AD8" i="1"/>
  <c r="BO8" i="1"/>
  <c r="AD10" i="1"/>
  <c r="U9" i="1"/>
  <c r="BJ8" i="1"/>
  <c r="BE8" i="1"/>
  <c r="BG8" i="1"/>
  <c r="BM8" i="1"/>
  <c r="BB8" i="1"/>
  <c r="BM9" i="1"/>
  <c r="BL9" i="1"/>
  <c r="BK10" i="1"/>
  <c r="BF10" i="1"/>
  <c r="BK7" i="1"/>
  <c r="BE10" i="1"/>
  <c r="BJ7" i="1"/>
  <c r="BD10" i="1"/>
  <c r="AD9" i="1"/>
  <c r="BC10" i="1"/>
  <c r="BN10" i="1"/>
  <c r="BJ10" i="1"/>
  <c r="BM7" i="1"/>
  <c r="BL10" i="1"/>
  <c r="BF9" i="1"/>
  <c r="BO10" i="1"/>
  <c r="BH10" i="1"/>
  <c r="BN7" i="1"/>
  <c r="BE7" i="1"/>
  <c r="BE9" i="1"/>
  <c r="BI9" i="1"/>
  <c r="BI7" i="1"/>
  <c r="BD9" i="1"/>
  <c r="BB9" i="1"/>
  <c r="BJ9" i="1"/>
  <c r="BO9" i="1"/>
  <c r="BN9" i="1"/>
  <c r="BH9" i="1"/>
  <c r="BD7" i="1"/>
  <c r="BB7" i="1"/>
  <c r="BH7" i="1"/>
  <c r="BC7" i="1"/>
  <c r="BG11" i="1"/>
  <c r="BJ11" i="1"/>
  <c r="BF11" i="1"/>
  <c r="BM11" i="1"/>
  <c r="BI11" i="1"/>
  <c r="BL11" i="1"/>
  <c r="U11" i="1"/>
  <c r="BK11" i="1"/>
  <c r="BH11" i="1"/>
  <c r="BC11" i="1"/>
  <c r="BM10" i="1"/>
  <c r="BN11" i="1"/>
  <c r="BB11" i="1"/>
  <c r="BO11" i="1"/>
  <c r="BI10" i="1"/>
  <c r="BD11" i="1"/>
  <c r="BG10" i="1"/>
  <c r="AD11" i="1"/>
  <c r="BC9" i="1"/>
  <c r="BJ6" i="1"/>
  <c r="BN16" i="1"/>
  <c r="BO15" i="1"/>
  <c r="BF16" i="1"/>
  <c r="BJ15" i="1"/>
  <c r="AE15" i="1"/>
  <c r="BO16" i="1"/>
  <c r="BD15" i="1"/>
  <c r="BK15" i="1"/>
  <c r="BG21" i="1"/>
  <c r="BG15" i="1"/>
  <c r="BB16" i="1"/>
  <c r="BJ16" i="1"/>
  <c r="BE21" i="1"/>
  <c r="BJ14" i="1"/>
  <c r="BE15" i="1"/>
  <c r="BG16" i="1"/>
  <c r="BB21" i="1"/>
  <c r="BN15" i="1"/>
  <c r="BD16" i="1"/>
  <c r="BI19" i="1"/>
  <c r="BC19" i="1"/>
  <c r="BB15" i="1"/>
  <c r="BL15" i="1"/>
  <c r="BC15" i="1"/>
  <c r="BM6" i="1"/>
  <c r="BN6" i="1"/>
  <c r="BH6" i="1"/>
  <c r="AF6" i="1"/>
  <c r="BO6" i="1"/>
  <c r="BB6" i="1"/>
  <c r="BE6" i="1"/>
  <c r="BG6" i="1"/>
  <c r="BK6" i="1"/>
  <c r="BL6" i="1"/>
  <c r="BN4" i="1"/>
  <c r="BJ5" i="1"/>
  <c r="BC4" i="1"/>
  <c r="BB5" i="1"/>
  <c r="BH4" i="1"/>
  <c r="BC5" i="1"/>
  <c r="BI4" i="1"/>
  <c r="BF5" i="1"/>
  <c r="BL4" i="1"/>
  <c r="BL5" i="1"/>
  <c r="BM2" i="1"/>
  <c r="BD3" i="1"/>
  <c r="BM5" i="1"/>
  <c r="BO4" i="1"/>
  <c r="BE2" i="1"/>
  <c r="BE3" i="1"/>
  <c r="BN5" i="1"/>
  <c r="U5" i="1"/>
  <c r="AF5" i="1"/>
  <c r="BG3" i="1"/>
  <c r="BO5" i="1"/>
  <c r="BD4" i="1"/>
  <c r="BD5" i="1"/>
  <c r="BE4" i="1"/>
  <c r="BK3" i="1"/>
  <c r="BE5" i="1"/>
  <c r="BJ4" i="1"/>
  <c r="BG5" i="1"/>
  <c r="BK4" i="1"/>
  <c r="AF3" i="1"/>
  <c r="BH5" i="1"/>
  <c r="BL2" i="1"/>
  <c r="BN2" i="1"/>
  <c r="AF2" i="1"/>
  <c r="BB4" i="1"/>
  <c r="BF4" i="1"/>
  <c r="BG4" i="1"/>
  <c r="BO2" i="1"/>
  <c r="BM4" i="1"/>
  <c r="BC2" i="1"/>
  <c r="BF2" i="1"/>
  <c r="BG2" i="1"/>
  <c r="BH2" i="1"/>
  <c r="BI2" i="1"/>
  <c r="BJ2" i="1"/>
  <c r="BK2" i="1"/>
  <c r="BB2" i="1"/>
  <c r="U3" i="1"/>
  <c r="BB13" i="1"/>
  <c r="BL13" i="1"/>
  <c r="U13" i="1"/>
  <c r="BN13" i="1"/>
  <c r="BO13" i="1"/>
  <c r="BD13" i="1"/>
  <c r="BF13" i="1"/>
  <c r="BK13" i="1"/>
  <c r="BG13" i="1"/>
  <c r="BJ13" i="1"/>
  <c r="BC13" i="1"/>
  <c r="BM13" i="1"/>
  <c r="BE13" i="1"/>
  <c r="BI13" i="1"/>
  <c r="AD13" i="1"/>
  <c r="BH13" i="1"/>
  <c r="BL12" i="1"/>
  <c r="BI12" i="1"/>
  <c r="BO12" i="1"/>
  <c r="BM12" i="1"/>
  <c r="BG12" i="1"/>
  <c r="AD12" i="1"/>
  <c r="BK12" i="1"/>
  <c r="BJ12" i="1"/>
  <c r="BF12" i="1"/>
  <c r="BD12" i="1"/>
  <c r="BB12" i="1"/>
  <c r="BC12" i="1"/>
  <c r="BN12" i="1"/>
  <c r="BE12" i="1"/>
  <c r="BH12" i="1"/>
  <c r="X83" i="1"/>
  <c r="U35" i="1"/>
  <c r="BG51" i="1"/>
  <c r="BH51" i="1"/>
  <c r="BD51" i="1"/>
  <c r="BN51" i="1"/>
  <c r="BI51" i="1"/>
  <c r="BK51" i="1"/>
  <c r="BM51" i="1"/>
  <c r="BF51" i="1"/>
  <c r="BO51" i="1"/>
  <c r="BL51" i="1"/>
  <c r="AH51" i="1"/>
  <c r="BC51" i="1"/>
  <c r="BB51" i="1"/>
  <c r="BE51" i="1"/>
  <c r="BJ51" i="1"/>
  <c r="W63" i="1"/>
  <c r="W65" i="1" s="1"/>
  <c r="J17" i="30" s="1"/>
  <c r="K17" i="30" s="1"/>
  <c r="W45" i="1"/>
  <c r="W47" i="1" s="1"/>
  <c r="J14" i="30" s="1"/>
  <c r="K14" i="30" s="1"/>
  <c r="W105" i="1"/>
  <c r="W107" i="1" s="1"/>
  <c r="J24" i="30" s="1"/>
  <c r="K24" i="30" s="1"/>
  <c r="W93" i="1"/>
  <c r="W95" i="1" s="1"/>
  <c r="J22" i="30" s="1"/>
  <c r="K22" i="30" s="1"/>
  <c r="X41" i="1" l="1"/>
  <c r="C29" i="30" a="1"/>
  <c r="C29" i="30" s="1"/>
  <c r="W87" i="1"/>
  <c r="W89" i="1" s="1"/>
  <c r="J21" i="30" s="1"/>
  <c r="K21" i="30" s="1"/>
  <c r="W57" i="1"/>
  <c r="W59" i="1" s="1"/>
  <c r="J16" i="30" s="1"/>
  <c r="K16" i="30" s="1"/>
  <c r="W75" i="1"/>
  <c r="W77" i="1" s="1"/>
  <c r="J19" i="30" s="1"/>
  <c r="K19" i="30" s="1"/>
  <c r="W71" i="1"/>
  <c r="J18" i="30" s="1"/>
  <c r="K18" i="30" s="1"/>
  <c r="X71" i="1"/>
  <c r="W51" i="1"/>
  <c r="W53" i="1" s="1"/>
  <c r="J15" i="30" s="1"/>
  <c r="K15" i="30" s="1"/>
  <c r="W33" i="1"/>
  <c r="W35" i="1" s="1"/>
  <c r="J12" i="30" s="1"/>
  <c r="K12" i="30" s="1"/>
  <c r="W27" i="1"/>
  <c r="W29" i="1" s="1"/>
  <c r="J11" i="30" s="1"/>
  <c r="K11" i="30" s="1"/>
  <c r="W21" i="1"/>
  <c r="W23" i="1" s="1"/>
  <c r="J10" i="30" s="1"/>
  <c r="K10" i="30" s="1"/>
  <c r="AM4" i="1"/>
  <c r="AL4" i="1"/>
  <c r="AL6" i="1" s="1"/>
  <c r="J30" i="30" s="1"/>
  <c r="W15" i="1"/>
  <c r="W17" i="1" s="1"/>
  <c r="J9" i="30" s="1"/>
  <c r="K9" i="30" s="1"/>
  <c r="W111" i="1"/>
  <c r="AJ4" i="1"/>
  <c r="AJ6" i="1" s="1"/>
  <c r="J28" i="30" s="1"/>
  <c r="V111" i="1"/>
  <c r="AI4" i="1"/>
  <c r="AI6" i="1" s="1"/>
  <c r="J27" i="30" s="1"/>
  <c r="BR4" i="1"/>
  <c r="CB4" i="1"/>
  <c r="W9" i="1"/>
  <c r="W11" i="1" s="1"/>
  <c r="J8" i="30" s="1"/>
  <c r="K8" i="30" s="1"/>
  <c r="AK4" i="1"/>
  <c r="AK6" i="1" s="1"/>
  <c r="J29" i="30" s="1"/>
  <c r="CC4" i="1"/>
  <c r="BS4" i="1"/>
  <c r="BZ4" i="1"/>
  <c r="W3" i="1"/>
  <c r="BV4" i="1"/>
  <c r="BT4" i="1"/>
  <c r="CA4" i="1"/>
  <c r="BQ4" i="1"/>
  <c r="BU4" i="1"/>
  <c r="U111" i="1"/>
  <c r="BP4" i="1"/>
  <c r="BX4" i="1"/>
  <c r="BY4" i="1"/>
  <c r="BW4" i="1"/>
  <c r="X101" i="1"/>
  <c r="X89" i="1"/>
  <c r="X95" i="1"/>
  <c r="X107" i="1"/>
  <c r="X47" i="1"/>
  <c r="X65" i="1"/>
  <c r="X59" i="1" l="1"/>
  <c r="X77" i="1"/>
  <c r="X53" i="1"/>
  <c r="X35" i="1"/>
  <c r="X29" i="1"/>
  <c r="X5" i="1"/>
  <c r="W5" i="1"/>
  <c r="J7" i="30" s="1"/>
  <c r="K7" i="30" s="1"/>
  <c r="L8" i="30" s="1"/>
  <c r="C57" i="30" s="1"/>
  <c r="C61" i="30" s="1"/>
  <c r="BY7" i="1"/>
  <c r="BY8" i="1"/>
  <c r="C16" i="30" s="1"/>
  <c r="BZ7" i="1"/>
  <c r="BZ8" i="1"/>
  <c r="C17" i="30" s="1"/>
  <c r="V116" i="1"/>
  <c r="V115" i="1"/>
  <c r="F9" i="30" s="1"/>
  <c r="BS7" i="1"/>
  <c r="BS8" i="1"/>
  <c r="C10" i="30" s="1"/>
  <c r="BR6" i="1"/>
  <c r="BR8" i="1"/>
  <c r="C9" i="30" s="1"/>
  <c r="W116" i="1"/>
  <c r="W115" i="1"/>
  <c r="G9" i="30" s="1"/>
  <c r="CC6" i="1"/>
  <c r="CC8" i="1"/>
  <c r="C20" i="30" s="1"/>
  <c r="BX7" i="1"/>
  <c r="BX8" i="1"/>
  <c r="C15" i="30" s="1"/>
  <c r="BU7" i="1"/>
  <c r="BU8" i="1"/>
  <c r="C12" i="30" s="1"/>
  <c r="BQ6" i="1"/>
  <c r="BQ8" i="1"/>
  <c r="BW6" i="1"/>
  <c r="BW8" i="1"/>
  <c r="C14" i="30" s="1"/>
  <c r="U116" i="1"/>
  <c r="U115" i="1"/>
  <c r="E9" i="30" s="1"/>
  <c r="CB7" i="1"/>
  <c r="CB8" i="1"/>
  <c r="C19" i="30" s="1"/>
  <c r="BP6" i="1"/>
  <c r="BP8" i="1"/>
  <c r="C8" i="30" s="1"/>
  <c r="BT7" i="1"/>
  <c r="BT8" i="1"/>
  <c r="C11" i="30" s="1"/>
  <c r="AM7" i="1"/>
  <c r="AM6" i="1"/>
  <c r="J31" i="30" s="1"/>
  <c r="CA6" i="1"/>
  <c r="CA8" i="1"/>
  <c r="C18" i="30" s="1"/>
  <c r="BV6" i="1"/>
  <c r="BV8" i="1"/>
  <c r="C13" i="30" s="1"/>
  <c r="X23" i="1"/>
  <c r="AL7" i="1"/>
  <c r="X17" i="1"/>
  <c r="AJ7" i="1"/>
  <c r="AI7" i="1"/>
  <c r="BR7" i="1"/>
  <c r="CB6" i="1"/>
  <c r="BT6" i="1"/>
  <c r="CC7" i="1"/>
  <c r="BV7" i="1"/>
  <c r="BS6" i="1"/>
  <c r="X11" i="1"/>
  <c r="AK7" i="1"/>
  <c r="X111" i="1"/>
  <c r="X115" i="1" s="1"/>
  <c r="BZ6" i="1"/>
  <c r="CA7" i="1"/>
  <c r="BQ7" i="1"/>
  <c r="BY6" i="1"/>
  <c r="BU6" i="1"/>
  <c r="BP7" i="1"/>
  <c r="BW7" i="1"/>
  <c r="BX6" i="1"/>
  <c r="X116"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<sst xmlns="http://schemas.openxmlformats.org/spreadsheetml/2006/main" count="7912" uniqueCount="1951">
  <si>
    <t>Asset Type</t>
  </si>
  <si>
    <t>Title</t>
  </si>
  <si>
    <t>Description</t>
  </si>
  <si>
    <t>Devices</t>
  </si>
  <si>
    <t>Establish and Maintain Detailed Enterprise Asset Inventory</t>
  </si>
  <si>
    <t>T1200</t>
  </si>
  <si>
    <t>Address Unauthorized Assets</t>
  </si>
  <si>
    <t>Ensure that a process exists to address unauthorized assets on a weekly basis. The enterprise may choose to remove the asset from the network, deny the asset from connecting remotely to the network, or quarantine the asset.</t>
  </si>
  <si>
    <t>Use Dynamic Host Configuration Protocol (DHCP) Logging to Update Enterprise Asset Inventory</t>
  </si>
  <si>
    <t>Use DHCP logging on all DHCP servers or Internet Protocol (IP) address management tools to update the enterprise's asset inventory. Review and use logs to update the enterprise's asset inventory weekly, or more frequently.</t>
  </si>
  <si>
    <t>Applications</t>
  </si>
  <si>
    <t>Establish and Maintain a Software Inventory</t>
  </si>
  <si>
    <t>Establish and maintain a detailed inventory of all licensed software installed on enterprise assets. The software inventory must document the title, publisher, initial install/use date, and business purpose for each entry; where appropriate, include the Uniform Resource Locator (URL), app store(s), version(s), deployment mechanism, and decommission date. Review and update the software inventory bi-annually, or more frequently.</t>
  </si>
  <si>
    <t>Ensure Authorized Software is Currently Supported</t>
  </si>
  <si>
    <t>Ensure that only currently supported software is designated as authorized in the software inventory for enterprise assets. If software is unsupported, yet necessary for the fulfillment of the enterprise's mission, document an exception detailing mitigating controls and residual risk acceptance. For any unsupported software without an exception documentation, designate as unauthorized. Review the software list to verify software support at least monthly, or more frequently.</t>
  </si>
  <si>
    <t>Address Unauthorized Software</t>
  </si>
  <si>
    <t>Ensure that unauthorized software is either removed from use on enterprise assets or receives a documented exception. Review monthly, or more frequently.</t>
  </si>
  <si>
    <t>Utilize Automated Software Inventory Tools</t>
  </si>
  <si>
    <t>Utilize software inventory tools, when possible, throughout the enterprise to automate the discovery and documentation of installed software.</t>
  </si>
  <si>
    <t>Allowlist Authorized Software</t>
  </si>
  <si>
    <t>Use technical controls, such as application allowlisting, to ensure that only authorized software can execute or be accessed. Reassess bi-annually, or more frequently.</t>
  </si>
  <si>
    <t>Allowlist Authorized Libraries</t>
  </si>
  <si>
    <t>Use technical controls to ensure that only authorized software libraries, such as specific .dll, .ocx, .so, etc., files, are allowed to load into a system process. Block unauthorized libraries from loading into a system process. Reassess bi-annually, or more frequently.</t>
  </si>
  <si>
    <t>Allowlist Authorized Scripts</t>
  </si>
  <si>
    <t>Use technical controls, such as digital signatures and version control, to ensure that only authorized scripts, such as specific .ps1, .py, etc., files, are allowed to execute. Block unauthorized scripts from executing. Reassess bi-annually, or more frequently.</t>
  </si>
  <si>
    <t>Data</t>
  </si>
  <si>
    <t>Establish and Maintain a Data Management Process</t>
  </si>
  <si>
    <t>Establish and maintain a data management process. In the process, address data sensitivity, data owner, handling of data, data retention limits, and disposal requirements, based on sensitivity and retention standards for the enterprise. Review and update documentation annually, or when significant enterprise changes occur that could impact this Safeguard.</t>
  </si>
  <si>
    <t>Establish and Maintain a Data Inventory</t>
  </si>
  <si>
    <t>Establish and maintain a data inventory, based on the enterprise's data management process. Inventory sensitive data, at a minimum. Review and update inventory annually, at a minimum, with a priority on sensitive data.</t>
  </si>
  <si>
    <t>Configure Data Access Control Lists</t>
  </si>
  <si>
    <t>Configure data access control lists based on a user's need to know. Apply data access control lists, also known as access permissions, to local and remote file systems, databases, and applications.</t>
  </si>
  <si>
    <t>Enforce Data Retention</t>
  </si>
  <si>
    <t>Retain data according to the enterprise's data management process. Data retention must include both minimum and maximum timelines.</t>
  </si>
  <si>
    <t>Encrypt Data on End-User Devices</t>
  </si>
  <si>
    <t>Encrypt data on end-user devices containing sensitive data. Example implementations can include: Windows BitLocker, Apple FileVault, Linux dm-crypt.</t>
  </si>
  <si>
    <t>Encrypt Sensitive Data at Rest</t>
  </si>
  <si>
    <t>Encrypt sensitive data at rest on servers, applications, and databases containing sensitive data. Storage-layer encryption, also known as server-side encryption, meets the minimum requirement of this Safeguard. Additional encryption methods may include application-layer encryption, also known as client-side encryption, where access to the data storage device(s) does not permit access to the plain-text data.</t>
  </si>
  <si>
    <t>Network</t>
  </si>
  <si>
    <t>Segment Data Processing and Storage Based on Sensitivity</t>
  </si>
  <si>
    <t>Segment data processing and storage based on the sensitivity of the data. Do not process sensitive data on enterprise assets intended for lower sensitivity data.</t>
  </si>
  <si>
    <t>Establish and Maintain a Secure Configuration Process</t>
  </si>
  <si>
    <t>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</si>
  <si>
    <t>Establish and Maintain a Secure Configuration Process for Network Infrastructure</t>
  </si>
  <si>
    <t>Establish and maintain a secure configuration process for network devices. Review and update documentation annually, or when significant enterprise changes occur that could impact this Safeguard.</t>
  </si>
  <si>
    <t>Implement and Manage a Firewall on Servers</t>
  </si>
  <si>
    <t>Implement and manage a firewall on servers, where supported. Example implementations include a virtual firewall, operating system firewall, or a third-party firewall agent.</t>
  </si>
  <si>
    <t>Implement and Manage a Firewall on End-User Devices</t>
  </si>
  <si>
    <t>Implement and manage a host-based firewall or port-filtering tool on end-user devices, with a default-deny rule that drops all traffic except those services and ports that are explicitly allowed.</t>
  </si>
  <si>
    <t>Securely Manage Enterprise Assets and Software</t>
  </si>
  <si>
    <t>Securely manage enterprise assets and software. Example implementations include managing configuration through version-controlled-infrastructure-as-code and accessing administrative interfaces over secure network protocols, such as Secure Shell (SSH) and Hypertext Transfer Protocol Secure (HTTPS). Do not use insecure management protocols, such as Telnet (Teletype Network) and HTTP, unless operationally essential.</t>
  </si>
  <si>
    <t>Users</t>
  </si>
  <si>
    <t>Manage Default Accounts on Enterprise Assets and Software</t>
  </si>
  <si>
    <t>Manage default accounts on enterprise assets and software, such as root, administrator, and other pre-configured vendor accounts. Example implementations can include: disabling default accounts or making them unusable.</t>
  </si>
  <si>
    <t>Uninstall or Disable Unnecessary Services on Enterprise Assets and Software</t>
  </si>
  <si>
    <t>Uninstall or disable unnecessary services on enterprise assets and software, such as an unused file sharing service, web application module, or service function.</t>
  </si>
  <si>
    <t>Configure Trusted DNS Servers on Enterprise Assets</t>
  </si>
  <si>
    <t>Configure trusted DNS servers on enterprise assets. Example implementations include: configuring assets to use enterprise-controlled DNS servers and/or reputable externally accessible DNS servers.</t>
  </si>
  <si>
    <t>T1071.004</t>
  </si>
  <si>
    <t>Establish and Maintain an Inventory of Accounts</t>
  </si>
  <si>
    <t>Establish and maintain an inventory of all accounts managed in the enterprise. The inventory must include both user and administrator accounts. The inventory, at a minimum, should contain the person's name, username, start/stop dates, and department. Validate that all active accounts are authorized, on a recurring schedule at a minimum quarterly, or more frequently.</t>
  </si>
  <si>
    <t>Use Unique Passwords</t>
  </si>
  <si>
    <t>Disable Dormant Accounts</t>
  </si>
  <si>
    <t>Delete or disable any dormant accounts after a period of 45 days of inactivity, where supported.</t>
  </si>
  <si>
    <t>Restrict Administrator Privileges to Dedicated Administrator Accounts</t>
  </si>
  <si>
    <t>Restrict administrator privileges to dedicated administrator accounts on enterprise assets. Conduct general computing activities, such as internet browsing, email, and productivity suite use, from the user's primary, non-privileged account.</t>
  </si>
  <si>
    <t>Establish and Maintain an Inventory of Service Accounts</t>
  </si>
  <si>
    <t>Establish and maintain an inventory of service accounts. The inventory, at a minimum, must contain department owner, review date, and purpose. Perform service account reviews to validate that all active accounts are authorized, on a recurring schedule at a minimum quarterly, or more frequently.</t>
  </si>
  <si>
    <t>Establish an Access Granting Process</t>
  </si>
  <si>
    <t>Establish and follow a process, preferably automated, for granting access to enterprise assets upon new hire, rights grant, or role change of a user.</t>
  </si>
  <si>
    <t>Establish an Access Revoking Process</t>
  </si>
  <si>
    <t>Establish and follow a process, preferably automated, for revoking access to enterprise assets, through disabling accounts immediately upon termination, rights revocation, or role change of a user. Disabling accounts, instead of deleting accounts, may be necessary to preserve audit trails.</t>
  </si>
  <si>
    <t>Require MFA for Externally-Exposed Applications</t>
  </si>
  <si>
    <t>Require all externally-exposed enterprise or third-party applications to enforce MFA, where supported. Enforcing MFA through a directory service or SSO provider is a satisfactory implementation of this Safeguard.</t>
  </si>
  <si>
    <t>Require MFA for Remote Network Access</t>
  </si>
  <si>
    <t>Require MFA for remote network access.</t>
  </si>
  <si>
    <t>Require MFA for Administrative Access</t>
  </si>
  <si>
    <t>Require MFA for all administrative access accounts, where supported, on all enterprise assets, whether managed on-site or through a third-party provider.</t>
  </si>
  <si>
    <t>Define and Maintain Role-Based Access Control</t>
  </si>
  <si>
    <t>Define and maintain role-based access control, through determining and documenting the access rights necessary for each role within the enterprise to successfully carry out its assigned duties. Perform access control reviews of enterprise assets to validate that all privileges are authorized, on a recurring schedule at a minimum annually, or more frequently.</t>
  </si>
  <si>
    <t>Establish and Maintain a Vulnerability Management Process</t>
  </si>
  <si>
    <t>Establish and maintain a documented vulnerability management process for enterprise assets. Review and update documentation annually, or when significant enterprise changes occur that could impact this Safeguard.</t>
  </si>
  <si>
    <t>Establish and Maintain a Remediation Process</t>
  </si>
  <si>
    <t>Establish and maintain a risk-based remediation strategy documented in a remediation process, with monthly, or more frequent, reviews.</t>
  </si>
  <si>
    <t>Perform Automated Operating System Patch Management</t>
  </si>
  <si>
    <t>Perform operating system updates on enterprise assets through automated patch management on a monthly, or more frequent, basis.</t>
  </si>
  <si>
    <t>Perform Automated Application Patch Management</t>
  </si>
  <si>
    <t>Perform application updates on enterprise assets through automated patch management on a monthly, or more frequent, basis.</t>
  </si>
  <si>
    <t>Perform Automated Vulnerability Scans of Internal Enterprise Assets</t>
  </si>
  <si>
    <t>Perform automated vulnerability scans of internal enterprise assets on a quarterly, or more frequent, basis. Conduct both authenticated and unauthenticated scans, using a SCAP-compliant vulnerability scanning tool.</t>
  </si>
  <si>
    <t>Perform Automated Vulnerability Scans of Externally-Exposed Enterprise Assets</t>
  </si>
  <si>
    <t>Perform automated vulnerability scans of externally-exposed enterprise assets using a SCAP-compliant vulnerability scanning tool. Perform scans on a monthly, or more frequent, basis.</t>
  </si>
  <si>
    <t>Remediate Detected Vulnerabilities</t>
  </si>
  <si>
    <t>Remediate detected vulnerabilities in software through processes and tooling on a monthly, or more frequent, basis, based on the remediation process.</t>
  </si>
  <si>
    <t>Establish and Maintain an Audit Log Management Process</t>
  </si>
  <si>
    <t>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 impact this Safeguard.</t>
  </si>
  <si>
    <t>Collect Audit Logs</t>
  </si>
  <si>
    <t>Collect audit logs. Ensure that logging, per the enterprise's audit log management process, has been enabled across enterprise assets.</t>
  </si>
  <si>
    <t>Ensure Adequate Audit Log Storage</t>
  </si>
  <si>
    <t>Ensure that logging destinations maintain adequate storage to comply with the enterprise's audit log management process.</t>
  </si>
  <si>
    <t>Collect Detailed Audit Logs</t>
  </si>
  <si>
    <t>Configure detailed audit logging for enterprise assets containing sensitive data. Include event source, date, username, timestamp, source addresses, destination addresses, and other useful elements that could assist in a forensic investigation.</t>
  </si>
  <si>
    <t>Centralize Audit Logs</t>
  </si>
  <si>
    <t>Centralize, to the extent possible, audit log collection and retention across enterprise assets.</t>
  </si>
  <si>
    <t>Conduct Audit Log Reviews</t>
  </si>
  <si>
    <t>Conduct reviews of audit logs to detect anomalies or abnormal events that could indicate a potential threat. Conduct reviews on a weekly, or more frequent, basis.</t>
  </si>
  <si>
    <t>Ensure Use of Only Fully Supported Browsers and Email Clients</t>
  </si>
  <si>
    <t>Ensure only fully supported browsers and email clients are allowed to execute in the enterprise, only using the latest version of browsers and email clients provided through the vendor.</t>
  </si>
  <si>
    <t>T1189</t>
  </si>
  <si>
    <t>Use DNS Filtering Services</t>
  </si>
  <si>
    <t>Use DNS filtering services on all enterprise assets to block access to known malicious domains.</t>
  </si>
  <si>
    <t>Maintain and Enforce Network-Based URL Filters</t>
  </si>
  <si>
    <t>Enforce and update network-based URL filters to limit an enterprise asset from connecting to potentially malicious or unapproved websites. Example implementations include category-based filtering, reputation-based filtering, or through the use of block lists. Enforce filters for all enterprise assets.</t>
  </si>
  <si>
    <t>Restrict Unnecessary or Unauthorized Browser and Email Client Extensions</t>
  </si>
  <si>
    <t>Restrict, either through uninstalling or disabling, any unauthorized or unnecessary browser or email client plugins, extensions, and add-on applications.</t>
  </si>
  <si>
    <t>Block Unnecessary File Types</t>
  </si>
  <si>
    <t>Block unnecessary file types attempting to enter the enterprise's email gateway.</t>
  </si>
  <si>
    <t>Deploy and Maintain Email Server Anti-Malware Protections</t>
  </si>
  <si>
    <t>Deploy and maintain email server anti-malware protections, such as attachment scanning and/or sandboxing.</t>
  </si>
  <si>
    <t>Deploy and Maintain Anti-Malware Software</t>
  </si>
  <si>
    <t>Deploy and maintain anti-malware software on all enterprise assets.</t>
  </si>
  <si>
    <t>Configure Automatic Anti-Malware Signature Updates</t>
  </si>
  <si>
    <t>Configure automatic updates for anti-malware signature files on all enterprise assets.</t>
  </si>
  <si>
    <t>Disable Autorun and Autoplay for Removable Media</t>
  </si>
  <si>
    <t>Disable autorun and autoplay auto-execute functionality for removable media.</t>
  </si>
  <si>
    <t>Enable Anti-Exploitation Features</t>
  </si>
  <si>
    <t>Enable anti-exploitation features on enterprise assets and software, where possible, such as Microsoft Data Execution Prevention (DEP), Windows Defender Exploit Guard (WDEG), or Apple System Integrity Protection (SIP) and Gatekeeper.</t>
  </si>
  <si>
    <t>Use Behavior-Based Anti-Malware Software</t>
  </si>
  <si>
    <t>Use behavior-based anti-malware software.</t>
  </si>
  <si>
    <t>Establish and Maintain a Data Recovery Process</t>
  </si>
  <si>
    <t>Establish and maintain a data recovery process. In the process, address the scope of data recovery activities, recovery prioritization, and the security of backup data. Review and update documentation annually, or when significant enterprise changes occur that could impact this Safeguard.</t>
  </si>
  <si>
    <t>Perform Automated Backups</t>
  </si>
  <si>
    <t>Perform automated backups of in-scope enterprise assets. Run backups weekly, or more frequently, based on the sensitivity of the data.</t>
  </si>
  <si>
    <t>Protect Recovery Data</t>
  </si>
  <si>
    <t>Protect recovery data with equivalent controls to the original data. Reference encryption or data separation, based on requirements.</t>
  </si>
  <si>
    <t>Establish and Maintain an Isolated Instance of Recovery Data</t>
  </si>
  <si>
    <t>Establish and maintain an isolated instance of recovery data. Example implementations include version controlling backup destinations through offline, cloud, or off-site systems or services.</t>
  </si>
  <si>
    <t>Test Data Recovery</t>
  </si>
  <si>
    <t>Test backup recovery quarterly, or more frequently, for a sampling of in-scope enterprise assets.</t>
  </si>
  <si>
    <t>Ensure Network Infrastructure is Up-to-Date</t>
  </si>
  <si>
    <t>Ensure network infrastructure is kept up-to-date. Example implementations include running the latest stable release of software and/or using currently supported network-as-a-service (NaaS) offerings. Review software versions monthly, or more frequently, to verify software support.</t>
  </si>
  <si>
    <t>Establish and Maintain a Secure Network Architecture</t>
  </si>
  <si>
    <t>Establish and maintain a secure network architecture. A secure network architecture must address segmentation, least privilege, and availability, at a minimum.</t>
  </si>
  <si>
    <t>Centralize Network Authentication, Authorization, and Auditing (AAA)</t>
  </si>
  <si>
    <t>Centralize network AAA.</t>
  </si>
  <si>
    <t>Use of Secure Network Management and Communication Protocols</t>
  </si>
  <si>
    <t>Use secure network management and communication protocols (e.g., 802.1X, Wi-Fi Protected Access 2 (WPA2) Enterprise or greater).</t>
  </si>
  <si>
    <t>Ensure Remote Devices Utilize a VPN and are Connecting to an Enterprise's AAA Infrastructure</t>
  </si>
  <si>
    <t>Require users to authenticate to enterprise-managed VPN and authentication services prior to accessing enterprise resources on end-user devices.</t>
  </si>
  <si>
    <t>Establish and Maintain Dedicated Computing Resources For all Administrative Work</t>
  </si>
  <si>
    <t>Establish and maintain dedicated computing resources, either physically or logically separated, for all administrative tasks or tasks requiring administrative access. The computing resources should be segmented from the enterprise's primary network and not be allowed internet access.</t>
  </si>
  <si>
    <t>Centralize Security Event Alerting</t>
  </si>
  <si>
    <t>Centralize security event alerting across enterprise assets for log correlation and analysis. Best practice implementation requires the use of a SIEM, which includes vendor-defined event correlation alerts. A log analytics platform configured with security-relevant correlation alerts also satisfies this Safeguard.</t>
  </si>
  <si>
    <t>Deploy a Host-Based Intrusion Detection Solution</t>
  </si>
  <si>
    <t>Deploy a host-based intrusion detection solution on enterprise assets, where appropriate and/or supported.</t>
  </si>
  <si>
    <t>Deploy a Network Intrusion Detection Solution</t>
  </si>
  <si>
    <t>Deploy a network intrusion detection solution on enterprise assets, where appropriate. Example implementations include the use of a Network Intrusion Detection System (NIDS) or equivalent cloud service provider (CSP) service.</t>
  </si>
  <si>
    <t>Perform Traffic Filtering Between Network Segments</t>
  </si>
  <si>
    <t>Perform traffic filtering between network segments, where appropriate.</t>
  </si>
  <si>
    <t>Manage Access Control for Remote Assets</t>
  </si>
  <si>
    <t>Manage access control for assets remotely connecting to enterprise resources. Determine amount of access to enterprise resources based on: up-to-date anti-malware software installed; configuration compliance with the enterprise's secure configuration process; and ensuring the operating system and applications are up-to-date.</t>
  </si>
  <si>
    <t>Deploy a Host-Based Intrusion Prevention Solution</t>
  </si>
  <si>
    <t>Deploy a host-based intrusion prevention solution on enterprise assets, where appropriate and/or supported. Example implementations include use of an Endpoint Detection and Response (EDR) client or host-based IPS agent.</t>
  </si>
  <si>
    <t>Deploy a Network Intrusion Prevention Solution</t>
  </si>
  <si>
    <t>Deploy a network intrusion prevention solution, where appropriate. Example implementations include the use of a Network Intrusion Prevention System (NIPS) or equivalent CSP service.</t>
  </si>
  <si>
    <t>Deploy Port-Level Access Control</t>
  </si>
  <si>
    <t>Deploy port-level access control. Port-level access control utilizes 802.1x, or similar network access control protocols, such as certificates, and may incorporate user and/or device authentication.</t>
  </si>
  <si>
    <t>N/A</t>
  </si>
  <si>
    <t>Establish and Maintain a Security Awareness Program</t>
  </si>
  <si>
    <t>Establish and maintain a security awareness program. The purpose of a security awareness program is to educate the enterprise's workforce on how to interact with enterprise assets and data in a secure manner. Conduct training at hire and, at a minimum, annually. Review and update content annually, or when significant enterprise changes occur that could impact this Safeguard.</t>
  </si>
  <si>
    <t>Train Workforce Members to Recognize Social Engineering Attacks</t>
  </si>
  <si>
    <t>Train workforce members to recognize social engineering attacks, such as phishing, pre-texting, and tailgating.</t>
  </si>
  <si>
    <t>Train Workforce Members on Authentication Best Practices</t>
  </si>
  <si>
    <t>Train workforce members on authentication best practices. Example topics include MFA, password composition, and credential management.</t>
  </si>
  <si>
    <t>Train Workforce on Data Handling Best Practices</t>
  </si>
  <si>
    <t>Train workforce members on how to identify and properly store, transfer, archive, and destroy sensitive data. This also includes training workforce members on clear screen and desk best practices, such as locking their screen when they step away from their enterprise asset, erasing physical and virtual whiteboards at the end of meetings, and storing data and assets securely.</t>
  </si>
  <si>
    <t>Train Workforce Members on Causes of Unintentional Data Exposure</t>
  </si>
  <si>
    <t>Train workforce members to be aware of causes for unintentional data exposure. Example topics include mis-delivery of sensitive data, losing a portable end-user device, or publishing data to unintended audiences.</t>
  </si>
  <si>
    <t>Conduct Role-Specific Security Awareness and Skills Training</t>
  </si>
  <si>
    <t>Conduct role-specific security awareness and skills training. Example implementations include secure system administration courses for IT professionals, (OWASP's Top 10 vulnerability awareness and prevention training for web application developers, and advanced social engineering awareness training for high-profile roles.</t>
  </si>
  <si>
    <t>Securely Decommission Service Providers</t>
  </si>
  <si>
    <t>Securely decommission service providers. Example considerations include user and service account deactivation, termination of data flows, and secure disposal of enterprise data within service provider systems.</t>
  </si>
  <si>
    <t>Establish and Maintain a Secure Application Development Process</t>
  </si>
  <si>
    <t>Establish and maintain a secure application development process. In the process, address such items as: secure application design standards, secure coding practices, developer training, vulnerability management, security of third-party code, and application security testing procedures. Review and update documentation annually, or when significant enterprise changes occur that could impact this Safeguard.</t>
  </si>
  <si>
    <t>Establish and Maintain a Process to Accept and Address Software Vulnerabilities</t>
  </si>
  <si>
    <t>Establish and maintain a process to accept and address reports of software vulnerabilities, including providing a means for external entities to report. The process is to include such items as: a vulnerability handling policy that identifies reporting process, responsible party for handling vulnerability reports, and a process for intake, assignment, remediation, and remediation testing. As part of the process, use a vulnerability tracking system that includes severity ratings, and metrics for measuring timing for identification, analysis, and remediation of vulnerabilities. Review and update documentation annually, or when significant enterprise changes occur that could impact this Safeguard. Third-party application developers need to consider this an externally-facing policy that helps to set expectations for outside stakeholders.</t>
  </si>
  <si>
    <t>Perform Root Cause Analysis on Security Vulnerabilities</t>
  </si>
  <si>
    <t>Perform root cause analysis on security vulnerabilities. When reviewing vulnerabilities, root cause analysis is the task of evaluating underlying issues that create vulnerabilities in code, and allows development teams to move beyond just fixing individual vulnerabilities as they arise.</t>
  </si>
  <si>
    <t>Establish and Manage an Inventory of Third-Party Software Components</t>
  </si>
  <si>
    <t>Establish and manage an updated inventory of third-party components used in development, often referred to as a bill of materials, as well as components slated for future use.This inventory is to include any risks that each third-party component could pose.Evaluate the list at least monthly to identify any changes or updates to these components, and validate that the component is still supported.</t>
  </si>
  <si>
    <t>Use Up-to-Date and Trusted Third-Party Software Components</t>
  </si>
  <si>
    <t>Use up-to-date and trusted third-party software components. When possible, choose established and proven frameworks and libraries that provide adequate security.Acquire these components from trusted sources or evaluate the software for vulnerabilities before use.</t>
  </si>
  <si>
    <t>Separate Production and Non-Production Systems</t>
  </si>
  <si>
    <t>Maintain separate environments for production and non-production systems.</t>
  </si>
  <si>
    <t>Train Developers in Application Security Concepts and Secure Coding</t>
  </si>
  <si>
    <t>Ensure that all software development personnel receive training in writing secure code for their specific development environment and responsibilities. Training can include general security principles and application security standard practices. Conduct training at least annually and design in a way to promote security within the development team, and build a culture of security among the developers.</t>
  </si>
  <si>
    <t>Leverage Vetted Modules or Services for Application Security Components</t>
  </si>
  <si>
    <t>Leverage vetted modules or services for application security components, such as identity management, encryption, and auditing and logging. Using platform features in critical security functions will reduce developers workload and minimize the likelihood of design or implementation errors. Modern operating systems provide effective mechanisms for identification, authentication, and authorization and make those mechanisms available to applications. Use only standardized, currently accepted, and extensively reviewed encryption algorithms. Operating systems also provide mechanisms to create and maintain secure audit logs.</t>
  </si>
  <si>
    <t>Implement Code-Level Security Checks</t>
  </si>
  <si>
    <t>Apply static and dynamic analysis tools within the application life cycle to verify that secure coding practices are being followed.</t>
  </si>
  <si>
    <t>Conduct Application Penetration Testing</t>
  </si>
  <si>
    <t>Conduct application penetration testing. For critical applications, authenticated penetration testing is better suited to finding business logic vulnerabilities than code scanning and automated security testing.Penetration testing relies on the skill of the tester to manually manipulate an application as an authenticated and unauthenticated user.</t>
  </si>
  <si>
    <t>Establish and Maintain a Penetration Testing Program</t>
  </si>
  <si>
    <t>Establish and maintain a penetration testing program appropriate to the size, complexity, and maturity of the enterprise. Penetration testing program characteristics include scope, such as network, web application, Application Programming Interface (API), hosted services, and physical premise controls; frequency; limitations, such as acceptable hours, and excluded attack types; point of contact information; remediation, such as how findings will be routed internally; and retrospective requirements.</t>
  </si>
  <si>
    <t>Perform Periodic External Penetration Tests</t>
  </si>
  <si>
    <t>Perform periodic external penetration tests based on program requirements, no less than annually. External penetration testing must include enterprise and environmental reconnaissance to detect exploitable information. Penetration testing requires specialized skills and experience and must be conducted through a qualified party. The testing may be clear box or opaque box.</t>
  </si>
  <si>
    <t>Remediate Penetration Test Findings</t>
  </si>
  <si>
    <t>Remediate penetration test findings based on the enterprise's policy for remediation scope and prioritization.</t>
  </si>
  <si>
    <t>Perform Periodic Internal Penetration Tests</t>
  </si>
  <si>
    <t>Perform periodic internal penetration tests based on program requirements, no less than annually. The testing may be clear box or opaque box.</t>
  </si>
  <si>
    <t>T1560</t>
  </si>
  <si>
    <t>T1059</t>
  </si>
  <si>
    <t>T1059.007</t>
  </si>
  <si>
    <t>T1547.002</t>
  </si>
  <si>
    <t>T1070</t>
  </si>
  <si>
    <t>T1213</t>
  </si>
  <si>
    <t>T1087.004</t>
  </si>
  <si>
    <t>T1601</t>
  </si>
  <si>
    <t>T1119</t>
  </si>
  <si>
    <t>T1565</t>
  </si>
  <si>
    <t>T1134.005</t>
  </si>
  <si>
    <t>T1098</t>
  </si>
  <si>
    <t>T1095</t>
  </si>
  <si>
    <t>T1020.001</t>
  </si>
  <si>
    <t>T1134</t>
  </si>
  <si>
    <t>T1087</t>
  </si>
  <si>
    <t>T1072</t>
  </si>
  <si>
    <t>T1546.003</t>
  </si>
  <si>
    <t>T1190</t>
  </si>
  <si>
    <t>T1548.002</t>
  </si>
  <si>
    <t>T1210</t>
  </si>
  <si>
    <t>T1562.008</t>
  </si>
  <si>
    <t>T1053.001</t>
  </si>
  <si>
    <t>T1565.001</t>
  </si>
  <si>
    <t>T1568</t>
  </si>
  <si>
    <t>T1176</t>
  </si>
  <si>
    <t>T1547.006</t>
  </si>
  <si>
    <t>T1092</t>
  </si>
  <si>
    <t>T1602</t>
  </si>
  <si>
    <t>T1059.008</t>
  </si>
  <si>
    <t>T1546.008</t>
  </si>
  <si>
    <t>T1133</t>
  </si>
  <si>
    <t>T1071</t>
  </si>
  <si>
    <t>T1056.002</t>
  </si>
  <si>
    <t>T1547.007</t>
  </si>
  <si>
    <t>T1078</t>
  </si>
  <si>
    <t>T1195</t>
  </si>
  <si>
    <t>Utilize an Active Discovery Tool</t>
  </si>
  <si>
    <t>Utilize an active discovery tool to identify assets connected to the enterprise's network. Configure the active discovery tool to execute daily, or more frequently.</t>
  </si>
  <si>
    <t>Use a Passive Asset Discovery Tool</t>
  </si>
  <si>
    <t>Use a passive discovery tool to identify assets connected to the enterprise's network. Review and use scans to update the enterprise's asset inventory at least weekly, or more frequently.</t>
  </si>
  <si>
    <t>Establish and Maintain a Data Classification Scheme</t>
  </si>
  <si>
    <t>Establish and maintain an overall data classification scheme for the enterprise. Enterprises may use labels, such as 'Sensitive,' 'Confidential,' and 'Public,' and classify their data according to those labels. Review and update the classification scheme annually, or when significant enterprise changes occur that could impact this Safeguard.</t>
  </si>
  <si>
    <t>Document Data Flows</t>
  </si>
  <si>
    <t>Document data flows. Data flow documentation includes service provider data flows and should be based on the enterprise's data management process. Review and update documentation annually, or when significant enterprise changes occur that could impact this Safeguard.</t>
  </si>
  <si>
    <t>Encrypt Data on Removable Media</t>
  </si>
  <si>
    <t>Encrypt data on removable media.</t>
  </si>
  <si>
    <t>Encrypt Sensitive Data in Transit</t>
  </si>
  <si>
    <t>Encrypt sensitive data in transit. Example implementations can include: Transport Layer Security (TLS) and Open Secure Shell (OpenSSH).</t>
  </si>
  <si>
    <t>3.10</t>
  </si>
  <si>
    <t>Deploy a Data Loss Prevention Solution</t>
  </si>
  <si>
    <t>Implement an automated tool, such as a host-based Data Loss Prevention (DLP) tool to identify all sensitive data stored, processed, or transmitted through enterprise assets, including those located onsite or at a remote service provider, and update the enterprise's sensitive data inventory.</t>
  </si>
  <si>
    <t>Log Sensitive Data Access</t>
  </si>
  <si>
    <t>Log sensitive data access, including modification and disposal.</t>
  </si>
  <si>
    <t>Configure Automatic Session Locking on Enterprise Assets</t>
  </si>
  <si>
    <t>Configure automatic session locking on enterprise assets after a defined period of inactivity. For general purpose operating systems, the period must not exceed 15 minutes. For mobile end-user devices, the period must not exceed 2 minutes.</t>
  </si>
  <si>
    <t>Enforce Automatic Device Lockout on Portable End-User Devices</t>
  </si>
  <si>
    <t>Enforce automatic device lockout following a predetermined threshold of local failed authentication attempts on portable end-user devices, where supported. For laptops, do not allow more than 20 failed authentication attempts; for tablets and smartphones, no more than 10 failed authentication attempts. Example implementations include Microsoft InTune Device Lock and Apple Configuration Profile maxFailedAttempts.</t>
  </si>
  <si>
    <t>Enforce Remote Wipe Capability on Portable End-User Devices</t>
  </si>
  <si>
    <t>Remotely wipe enterprise data from enterprise-owned portable end-user devices when deemed appropriate such as lost or stolen devices, or when an individual no longer supports the enterprise.</t>
  </si>
  <si>
    <t>Separate Enterprise Workspaces on Mobile End-User Devices</t>
  </si>
  <si>
    <t>Ensure separate enterprise workspaces are used on mobile end-user devices, where supported. Example implementations include using an Apple Configuration Profile or Android Work Profile to separate enterprise applications and data from personal applications and data.</t>
  </si>
  <si>
    <t>4.10</t>
  </si>
  <si>
    <t>Centralize Account Management</t>
  </si>
  <si>
    <t>Centralize account management through a directory or identity service.</t>
  </si>
  <si>
    <t>Establish and Maintain an Inventory of Authentication and Authorization Systems</t>
  </si>
  <si>
    <t>Establish and maintain an inventory of the enterprise's authentication and authorization systems, including those hosted on-site or at a remote service provider. Review and update the inventory, at a minimum, annually, or more frequently.</t>
  </si>
  <si>
    <t>Centralize Access Control</t>
  </si>
  <si>
    <t>Centralize access control for all enterprise assets through a directory service or SSO provider, where supported.</t>
  </si>
  <si>
    <t>Standardize Time Synchronization</t>
  </si>
  <si>
    <t>Standardize time synchronization. Configure at least two synchronized time sources across enterprise assets, where supported.</t>
  </si>
  <si>
    <t>Collect DNS Query Audit Logs</t>
  </si>
  <si>
    <t>Collect DNS query audit logs on enterprise assets, where appropriate and supported.</t>
  </si>
  <si>
    <t>Collect URL Request Audit Logs</t>
  </si>
  <si>
    <t>Collect URL request audit logs on enterprise assets, where appropriate and supported.</t>
  </si>
  <si>
    <t>Collect Command-Line Audit Logs</t>
  </si>
  <si>
    <t>Collect command-line audit logs. Example implementations include collecting audit logs from PowerShell, BASH, and remote administrative terminals.</t>
  </si>
  <si>
    <t>Retain Audit Logs</t>
  </si>
  <si>
    <t>Retain audit logs across enterprise assets for a minimum of 90 days.</t>
  </si>
  <si>
    <t>Securely Dispose of Data</t>
  </si>
  <si>
    <t>Securely dispose of data as outlined in the enterprise's data management process. Ensure the disposal process and method are commensurate with the data sensitivity.</t>
  </si>
  <si>
    <t>Implement DMARC</t>
  </si>
  <si>
    <t>To lower the chance of spoofed or modified emails from valid domains, implement DMARC policy and verification, starting with implementing the Sender Policy Framework (SPF) and the DomainKeys Identified Mail (DKIM) standards.</t>
  </si>
  <si>
    <t>Configure Automatic Anti-Malware Scanning of Removable Media</t>
  </si>
  <si>
    <t>Configure anti-malware software to automatically scan removable media.</t>
  </si>
  <si>
    <t>Centrally Manage Anti-Malware Software</t>
  </si>
  <si>
    <t>Centrally manage anti-malware software.</t>
  </si>
  <si>
    <t>Collect Network Traffic Flow Logs</t>
  </si>
  <si>
    <t>Collect network traffic flow logs and/or network traffic to review and alert upon from network devices.</t>
  </si>
  <si>
    <t>Perform Application Layer Filtering</t>
  </si>
  <si>
    <t>Perform application layer filtering. Example implementations include a filtering proxy, application layer firewall, or gateway.</t>
  </si>
  <si>
    <t>Tune Security Event Alerting Thresholds</t>
  </si>
  <si>
    <t>Tune security event alerting thresholds monthly, or more frequently.</t>
  </si>
  <si>
    <t>Train Workforce on How to Identify and Report if Their Enterprise Assets are Missing Security Updates</t>
  </si>
  <si>
    <t>Train workforce to understand how to verify and report out-of-date software patches or any failures in automated processes and tools. Part of this training should include notifying IT personnel of any failures in automated processes and tools.</t>
  </si>
  <si>
    <t>Train Workforce on the Dangers of Connecting to and Transmitting Enterprise Data Over Insecure Networks</t>
  </si>
  <si>
    <t>Train workforce members on the dangers of connecting to, and transmitting data over, insecure networks for enterprise activities. If the enterprise has remote workers, training must include guidance to ensure that all users securely configure their home network infrastructure.</t>
  </si>
  <si>
    <t>Establish and Maintain an Inventory of Service Providers</t>
  </si>
  <si>
    <t>Establish and maintain an inventory of service providers. The inventory is to list all known service providers, include classification(s), and designate an enterprise contact for each service provider. Review and update the inventory annually, or when significant enterprise changes occur that could impact this Safeguard.</t>
  </si>
  <si>
    <t>Establish and Maintain a Service Provider Management Policy</t>
  </si>
  <si>
    <t>Establish and maintain a service provider management policy. Ensure the policy addresses the classification, inventory, assessment, monitoring, and decommissioning of service providers. Review and update the policy annually, or when significant enterprise changes occur that could impact this Safeguard.</t>
  </si>
  <si>
    <t>Classify Service Providers</t>
  </si>
  <si>
    <t>Classify service providers. Classification consideration may include one or more characteristics, such as data sensitivity, data volume, availability requirements, applicable regulations, inherent risk, and mitigated risk. Update and review classifications annually, or when significant enterprise changes occur that could impact this Safeguard.</t>
  </si>
  <si>
    <t>Ensure Service Provider Contracts Include Security Requirements</t>
  </si>
  <si>
    <t>Ensure service provider contracts include security requirements. Example requirements may include minimum security program requirements, security incident and/or data breach notification and response, data encryption requirements, and data disposal commitments. These security requirements must be consistent with the enterprise's service provider management policy. Review service provider contracts annually to ensure contracts are not missing security requirements.</t>
  </si>
  <si>
    <t>Assess Service Providers</t>
  </si>
  <si>
    <t>Assess service providers consistent with the enterprise's service provider management policy. Assessment scope may vary based on classification(s), and may include review of standardized assessment reports, such as Service Organization Control 2 (SOC 2) and Payment Card Industry (PCI) Attestation of Compliance (AoC), customized questionnaires, or other appropriately rigorous processes. Reassess service providers annually, at a minimum, or with new and renewed contracts.</t>
  </si>
  <si>
    <t>Monitor Service Providers</t>
  </si>
  <si>
    <t>Monitor service providers consistent with the enterprise's service provider management policy. Monitoring may include periodic reassessment of service provider compliance, monitoring service provider release notes, and dark web monitoring.</t>
  </si>
  <si>
    <t>Establish and Maintain a Severity Rating System and Process for Application Vulnerabilities</t>
  </si>
  <si>
    <t>Establish and maintain a severity rating system and process for application vulnerabilities that facilitates prioritizing the order in which discovered vulnerabilities are fixed. This process includes setting a minimum level of security acceptability for releasing code or applications. Severity ratings bring a systematic way of triaging vulnerabilities that improves risk management and helps ensure the most severe bugs are fixed first. Review and update the system and process annually.</t>
  </si>
  <si>
    <t>Use Standard Hardening Configuration Templates for Application Infrastructure</t>
  </si>
  <si>
    <t>Use standard, industry-recommended hardening configuration templates for application infrastructure components. This includes underlying servers, databases, and web servers, and applies to cloud containers, Platform as a Service (PaaS) components, and SaaS components. Do not allow in-house developed software to weaken configuration hardening.</t>
  </si>
  <si>
    <t>Apply Secure Design Principles in Application Architectures</t>
  </si>
  <si>
    <t>Apply secure design principles in application architectures. Secure design principles include the concept of least privilege and enforcing mediation to validate every operation that the user makes, promoting the concept of "never trust user input." Examples include ensuring that explicit error checking is performed and documented for all input, including for size, data type, and acceptable ranges or formats. Secure design also means minimizing the application infrastructure attack surface, such as turning off unprotected ports and services, removing unnecessary programs and files, and renaming or removing default accounts.</t>
  </si>
  <si>
    <t>Conduct Threat Modeling</t>
  </si>
  <si>
    <t>Conduct threat modeling. Threat modeling is the process of identifying and addressing application security design flaws within a design, before code is created. It is conducted through specially trained individuals who evaluate the application design and gauge security risks for each entry point and access level. The goal is to map out the application, architecture, and infrastructure in a structured way to understand its weaknesses.</t>
  </si>
  <si>
    <t>Designate Personnel to Manage Incident Handling</t>
  </si>
  <si>
    <t>Designate one key person, and at least one backup, who will manage the enterprise's incident handling process. Management personnel are responsible for the coordination and documentation of incident response and recovery efforts and can consist of employees internal to the enterprise, third-party vendors, or a hybrid approach. If using a third-party vendor, designate at least one person internal to the enterprise to oversee any third-party work. Review annually, or when significant enterprise changes occur that could impact this Safeguard.</t>
  </si>
  <si>
    <t>Establish and Maintain Contact Information for Reporting Security Incidents</t>
  </si>
  <si>
    <t>Establish and maintain contact information for parties that need to be informed of security incidents. Contacts may include internal staff, third-party vendors, law enforcement, cyber insurance providers, relevant government agencies, Information Sharing and Analysis Center (ISAC) partners, or other stakeholders. Verify contacts annually to ensure that information is up-to-date.</t>
  </si>
  <si>
    <t>Establish and Maintain an Enterprise Process for Reporting Incidents</t>
  </si>
  <si>
    <t>Establish and maintain an enterprise process for the workforce to report security incidents. The process includes reporting timeframe, personnel to report to, mechanism for reporting, and the minimum information to be reported. Ensure the process is publicly available to all of the workforce. Review annually, or when significant enterprise changes occur that could impact this Safeguard.</t>
  </si>
  <si>
    <t>Establish and Maintain an Incident Response Process</t>
  </si>
  <si>
    <t>Establish and maintain an incident response process that addresses roles and responsibilities, compliance requirements, and a communication plan. Review annually, or when significant enterprise changes occur that could impact this Safeguard.</t>
  </si>
  <si>
    <t>Assign Key Roles and Responsibilities</t>
  </si>
  <si>
    <t>Assign key roles and responsibilities for incident response, including staff from legal, IT, information security, facilities, public relations, human resources, incident responders, and analysts, as applicable. Review annually, or when significant enterprise changes occur that could impact this Safeguard.</t>
  </si>
  <si>
    <t>Define Mechanisms for Communicating During Incident Response</t>
  </si>
  <si>
    <t>Determine which primary and secondary mechanisms will be used to communicate and report during a security incident. Mechanisms can include phone calls, emails, or letters. Keep in mind that certain mechanisms, such as emails, can be affected during a security incident. Review annually, or when significant enterprise changes occur that could impact this Safeguard.</t>
  </si>
  <si>
    <t>Conduct Routine Incident Response Exercises</t>
  </si>
  <si>
    <t>Plan and conduct routine incident response exercises and scenarios for key personnel involved in the incident response process to prepare for responding to real-world incidents. Exercises need to test communication channels, decision making, and workflows. Conduct testing on an annual basis, at a minimum.</t>
  </si>
  <si>
    <t>Conduct Post-Incident Reviews</t>
  </si>
  <si>
    <t>Conduct post-incident reviews. Post-incident reviews help prevent incident recurrence through identifying lessons learned and follow-up action.</t>
  </si>
  <si>
    <t>Establish and Maintain Security Incident Thresholds</t>
  </si>
  <si>
    <t>Establish and maintain security incident thresholds, including, at a minimum, differentiating between an incident and an event. Examples can include: abnormal activity, security vulnerability, security weakness, data breach, privacy incident, etc. Review annually, or when significant enterprise changes occur that could impact this Safeguard.</t>
  </si>
  <si>
    <t>Validate Security Measures</t>
  </si>
  <si>
    <t>Validate security measures after each penetration test. If deemed necessary, modify rulesets and capabilities to detect the techniques used during testing.</t>
  </si>
  <si>
    <t>Securely Manage Network Infrastructure</t>
  </si>
  <si>
    <t>Securely manage network infrastructure. Example implementations include version-controlled-infrastructure-as-code, and the use of secure network protocols, such as SSH and HTTPS.</t>
  </si>
  <si>
    <t>Establish and Maintain Architecture Diagram(s)</t>
  </si>
  <si>
    <t>Establish and maintain architecture diagram(s) and/or other network system documentation. Review and update documentation annually, or when significant enterprise changes occur that could impact this Safeguard.</t>
  </si>
  <si>
    <t>Collect Service Provider Logs</t>
  </si>
  <si>
    <t>Collect service provider logs, where supported. Example implementations include collecting authentication and authorization events, data creation and disposal events, and user management events.</t>
  </si>
  <si>
    <t>Train workforce members to be able to recognize a potential incident and be able to report such an incident. </t>
  </si>
  <si>
    <t>Train Workforce Members on Recognizing and Reporting Security Incidents</t>
  </si>
  <si>
    <t>Establish and maintain an accurate, detailed, and up-to-date inventory of all enterprise assets with the potential to store or process data, to include: end-user devices (including portable and mobile), network devices, non-computing/IoT devices, and servers. Ensure the inventory records the network address (if static), hardware address, machine name, enterprise asset owner, department for each asset, and whether the asset has been approved to connect to the network. For mobile end-user devices,MDM type tools can support this process, where appropriate. This inventory includes assets connected to the infrastructure physically, virtually, remotely, and those within cloud environments. Additionally, it includes assets that are regularly connected to the enterprise's network infrastructure, even if they are not under control of the enterprise. Review and update the inventory of all enterprise assets bi-annually, or more frequently.</t>
  </si>
  <si>
    <t>T1021.005</t>
  </si>
  <si>
    <t>T1059.006</t>
  </si>
  <si>
    <t>T1560.001</t>
  </si>
  <si>
    <t>T1011.001</t>
  </si>
  <si>
    <t>T1021.001</t>
  </si>
  <si>
    <t>T1021.003</t>
  </si>
  <si>
    <t>T1021.004</t>
  </si>
  <si>
    <t>T1021.006</t>
  </si>
  <si>
    <t>T1052</t>
  </si>
  <si>
    <t>T1052.001</t>
  </si>
  <si>
    <t>T1059.001</t>
  </si>
  <si>
    <t>T1059.005</t>
  </si>
  <si>
    <t>T1091</t>
  </si>
  <si>
    <t>T1098.004</t>
  </si>
  <si>
    <t>T1102</t>
  </si>
  <si>
    <t>T1102.001</t>
  </si>
  <si>
    <t>T1102.002</t>
  </si>
  <si>
    <t>T1102.003</t>
  </si>
  <si>
    <t>T1127</t>
  </si>
  <si>
    <t>T1127.001</t>
  </si>
  <si>
    <t>T1137</t>
  </si>
  <si>
    <t>T1137.001</t>
  </si>
  <si>
    <t>T1204</t>
  </si>
  <si>
    <t>T1204.001</t>
  </si>
  <si>
    <t>T1218</t>
  </si>
  <si>
    <t>T1218.001</t>
  </si>
  <si>
    <t>T1218.003</t>
  </si>
  <si>
    <t>T1218.004</t>
  </si>
  <si>
    <t>T1218.005</t>
  </si>
  <si>
    <t>T1218.008</t>
  </si>
  <si>
    <t>T1218.009</t>
  </si>
  <si>
    <t>T1218.012</t>
  </si>
  <si>
    <t>T1221</t>
  </si>
  <si>
    <t>T1528</t>
  </si>
  <si>
    <t>T1543</t>
  </si>
  <si>
    <t>T1543.002</t>
  </si>
  <si>
    <t>T1546.002</t>
  </si>
  <si>
    <t>T1546.014</t>
  </si>
  <si>
    <t>T1550.001</t>
  </si>
  <si>
    <t>T1552.005</t>
  </si>
  <si>
    <t>T1563</t>
  </si>
  <si>
    <t>T1563.001</t>
  </si>
  <si>
    <t>T1563.002</t>
  </si>
  <si>
    <t>T1564.006</t>
  </si>
  <si>
    <t>T1564.007</t>
  </si>
  <si>
    <t>1.1</t>
  </si>
  <si>
    <t>1.2</t>
  </si>
  <si>
    <t>1.3</t>
  </si>
  <si>
    <t>1.4</t>
  </si>
  <si>
    <t>1.5</t>
  </si>
  <si>
    <t>2.1</t>
  </si>
  <si>
    <t>2.2</t>
  </si>
  <si>
    <t>2.3</t>
  </si>
  <si>
    <t>2.4</t>
  </si>
  <si>
    <t>2.5</t>
  </si>
  <si>
    <t>2.6</t>
  </si>
  <si>
    <t>2.7</t>
  </si>
  <si>
    <t>3.1</t>
  </si>
  <si>
    <t>3.2</t>
  </si>
  <si>
    <t>3.3</t>
  </si>
  <si>
    <t>3.4</t>
  </si>
  <si>
    <t>3.5</t>
  </si>
  <si>
    <t>3.6</t>
  </si>
  <si>
    <t>3.7</t>
  </si>
  <si>
    <t>3.8</t>
  </si>
  <si>
    <t>3.9</t>
  </si>
  <si>
    <t>3.11</t>
  </si>
  <si>
    <t>3.12</t>
  </si>
  <si>
    <t>3.13</t>
  </si>
  <si>
    <t>3.14</t>
  </si>
  <si>
    <t>4.1</t>
  </si>
  <si>
    <t>4.2</t>
  </si>
  <si>
    <t>4.3</t>
  </si>
  <si>
    <t>4.4</t>
  </si>
  <si>
    <t>4.5</t>
  </si>
  <si>
    <t>4.6</t>
  </si>
  <si>
    <t>4.7</t>
  </si>
  <si>
    <t>4.8</t>
  </si>
  <si>
    <t>4.9</t>
  </si>
  <si>
    <t>4.11</t>
  </si>
  <si>
    <t>4.12</t>
  </si>
  <si>
    <t>5.1</t>
  </si>
  <si>
    <t>5.2</t>
  </si>
  <si>
    <t>5.3</t>
  </si>
  <si>
    <t>5.4</t>
  </si>
  <si>
    <t>5.5</t>
  </si>
  <si>
    <t>5.6</t>
  </si>
  <si>
    <t>6.1</t>
  </si>
  <si>
    <t>6.2</t>
  </si>
  <si>
    <t>6.3</t>
  </si>
  <si>
    <t>6.4</t>
  </si>
  <si>
    <t>6.5</t>
  </si>
  <si>
    <t>6.6</t>
  </si>
  <si>
    <t>6.7</t>
  </si>
  <si>
    <t>6.8</t>
  </si>
  <si>
    <t>7.1</t>
  </si>
  <si>
    <t>7.2</t>
  </si>
  <si>
    <t>7.3</t>
  </si>
  <si>
    <t>7.4</t>
  </si>
  <si>
    <t>7.5</t>
  </si>
  <si>
    <t>7.6</t>
  </si>
  <si>
    <t>7.7</t>
  </si>
  <si>
    <t>8.1</t>
  </si>
  <si>
    <t>8.2</t>
  </si>
  <si>
    <t>8.3</t>
  </si>
  <si>
    <t>8.4</t>
  </si>
  <si>
    <t>8.5</t>
  </si>
  <si>
    <t>8.6</t>
  </si>
  <si>
    <t>8.7</t>
  </si>
  <si>
    <t>8.8</t>
  </si>
  <si>
    <t>8.9</t>
  </si>
  <si>
    <t>8.11</t>
  </si>
  <si>
    <t>8.12</t>
  </si>
  <si>
    <t>9.1</t>
  </si>
  <si>
    <t>9.2</t>
  </si>
  <si>
    <t>9.3</t>
  </si>
  <si>
    <t>9.4</t>
  </si>
  <si>
    <t>9.5</t>
  </si>
  <si>
    <t>9.6</t>
  </si>
  <si>
    <t>9.7</t>
  </si>
  <si>
    <t>10.1</t>
  </si>
  <si>
    <t>10.2</t>
  </si>
  <si>
    <t>10.3</t>
  </si>
  <si>
    <t>10.4</t>
  </si>
  <si>
    <t>10.5</t>
  </si>
  <si>
    <t>10.6</t>
  </si>
  <si>
    <t>10.7</t>
  </si>
  <si>
    <t>11.1</t>
  </si>
  <si>
    <t>11.2</t>
  </si>
  <si>
    <t>11.3</t>
  </si>
  <si>
    <t>11.4</t>
  </si>
  <si>
    <t>11.5</t>
  </si>
  <si>
    <t>12.1</t>
  </si>
  <si>
    <t>12.2</t>
  </si>
  <si>
    <t>12.3</t>
  </si>
  <si>
    <t>12.4</t>
  </si>
  <si>
    <t>12.5</t>
  </si>
  <si>
    <t>12.6</t>
  </si>
  <si>
    <t>12.7</t>
  </si>
  <si>
    <t>12.8</t>
  </si>
  <si>
    <t>13.1</t>
  </si>
  <si>
    <t>13.2</t>
  </si>
  <si>
    <t>13.3</t>
  </si>
  <si>
    <t>13.4</t>
  </si>
  <si>
    <t>13.5</t>
  </si>
  <si>
    <t>13.6</t>
  </si>
  <si>
    <t>13.7</t>
  </si>
  <si>
    <t>13.8</t>
  </si>
  <si>
    <t>13.9</t>
  </si>
  <si>
    <t>13.11</t>
  </si>
  <si>
    <t>14.1</t>
  </si>
  <si>
    <t>14.2</t>
  </si>
  <si>
    <t>14.3</t>
  </si>
  <si>
    <t>14.4</t>
  </si>
  <si>
    <t>14.5</t>
  </si>
  <si>
    <t>14.6</t>
  </si>
  <si>
    <t>14.7</t>
  </si>
  <si>
    <t>14.8</t>
  </si>
  <si>
    <t>14.9</t>
  </si>
  <si>
    <t>15.1</t>
  </si>
  <si>
    <t>15.2</t>
  </si>
  <si>
    <t>15.3</t>
  </si>
  <si>
    <t>15.4</t>
  </si>
  <si>
    <t>15.5</t>
  </si>
  <si>
    <t>15.6</t>
  </si>
  <si>
    <t>15.7</t>
  </si>
  <si>
    <t>16.1</t>
  </si>
  <si>
    <t>16.2</t>
  </si>
  <si>
    <t>16.3</t>
  </si>
  <si>
    <t>16.4</t>
  </si>
  <si>
    <t>16.5</t>
  </si>
  <si>
    <t>16.6</t>
  </si>
  <si>
    <t>16.7</t>
  </si>
  <si>
    <t>16.8</t>
  </si>
  <si>
    <t>16.9</t>
  </si>
  <si>
    <t>16.11</t>
  </si>
  <si>
    <t>16.12</t>
  </si>
  <si>
    <t>16.13</t>
  </si>
  <si>
    <t>16.14</t>
  </si>
  <si>
    <t>17.1</t>
  </si>
  <si>
    <t>17.2</t>
  </si>
  <si>
    <t>17.3</t>
  </si>
  <si>
    <t>17.4</t>
  </si>
  <si>
    <t>17.5</t>
  </si>
  <si>
    <t>17.6</t>
  </si>
  <si>
    <t>17.7</t>
  </si>
  <si>
    <t>17.8</t>
  </si>
  <si>
    <t>17.9</t>
  </si>
  <si>
    <t>18.1</t>
  </si>
  <si>
    <t>18.2</t>
  </si>
  <si>
    <t>18.3</t>
  </si>
  <si>
    <t>18.4</t>
  </si>
  <si>
    <t>18.5</t>
  </si>
  <si>
    <t>T1547.005</t>
  </si>
  <si>
    <t>T1070.001</t>
  </si>
  <si>
    <t>T1213.001</t>
  </si>
  <si>
    <t>T1580</t>
  </si>
  <si>
    <t>T1601.001</t>
  </si>
  <si>
    <t>T1530</t>
  </si>
  <si>
    <t>T1606.002</t>
  </si>
  <si>
    <t>T1098.001</t>
  </si>
  <si>
    <t>T1134.001</t>
  </si>
  <si>
    <t>T1087.001</t>
  </si>
  <si>
    <t>T1078.004</t>
  </si>
  <si>
    <t>T1556.004</t>
  </si>
  <si>
    <t>T1098.002</t>
  </si>
  <si>
    <t>T1546.010</t>
  </si>
  <si>
    <t>T1602.001</t>
  </si>
  <si>
    <t>T1542.005</t>
  </si>
  <si>
    <t>T1053.004</t>
  </si>
  <si>
    <t>T1568.002</t>
  </si>
  <si>
    <t>T1071.001</t>
  </si>
  <si>
    <t>T1197</t>
  </si>
  <si>
    <t>T1557</t>
  </si>
  <si>
    <t>T1547.011</t>
  </si>
  <si>
    <t>T1552</t>
  </si>
  <si>
    <t>T1199</t>
  </si>
  <si>
    <t>T1195.001</t>
  </si>
  <si>
    <t>T1567</t>
  </si>
  <si>
    <t>T1547.008</t>
  </si>
  <si>
    <t>T1070.002</t>
  </si>
  <si>
    <t>T1213.002</t>
  </si>
  <si>
    <t>T1538</t>
  </si>
  <si>
    <t>T1601.002</t>
  </si>
  <si>
    <t>T1003</t>
  </si>
  <si>
    <t>T1136</t>
  </si>
  <si>
    <t>T1134.002</t>
  </si>
  <si>
    <t>T1087.002</t>
  </si>
  <si>
    <t>T1556</t>
  </si>
  <si>
    <t>T1484</t>
  </si>
  <si>
    <t>T1098.003</t>
  </si>
  <si>
    <t>T1546.011</t>
  </si>
  <si>
    <t>T1212</t>
  </si>
  <si>
    <t>T1602.002</t>
  </si>
  <si>
    <t>T1053.003</t>
  </si>
  <si>
    <t>T1203</t>
  </si>
  <si>
    <t>T1485</t>
  </si>
  <si>
    <t>T1056.003</t>
  </si>
  <si>
    <t>T1071.002</t>
  </si>
  <si>
    <t>T1557.002</t>
  </si>
  <si>
    <t>T1552.001</t>
  </si>
  <si>
    <t>T1195.002</t>
  </si>
  <si>
    <t>T1136.003</t>
  </si>
  <si>
    <t>T1574</t>
  </si>
  <si>
    <t>T1567.001</t>
  </si>
  <si>
    <t>T1542</t>
  </si>
  <si>
    <t>T1003.006</t>
  </si>
  <si>
    <t>T1136.002</t>
  </si>
  <si>
    <t>T1021.002</t>
  </si>
  <si>
    <t>T1134.003</t>
  </si>
  <si>
    <t>T1556.001</t>
  </si>
  <si>
    <t>T1110</t>
  </si>
  <si>
    <t>T1211</t>
  </si>
  <si>
    <t>T1499</t>
  </si>
  <si>
    <t>T1048</t>
  </si>
  <si>
    <t>T1486</t>
  </si>
  <si>
    <t>T1071.003</t>
  </si>
  <si>
    <t>T1566</t>
  </si>
  <si>
    <t>T1003.001</t>
  </si>
  <si>
    <t>T1574.010</t>
  </si>
  <si>
    <t>T1567.002</t>
  </si>
  <si>
    <t>T1542.003</t>
  </si>
  <si>
    <t>T1003.005</t>
  </si>
  <si>
    <t>T1110.001</t>
  </si>
  <si>
    <t>T1068</t>
  </si>
  <si>
    <t>T1499.001</t>
  </si>
  <si>
    <t>T1048.001</t>
  </si>
  <si>
    <t>T1491</t>
  </si>
  <si>
    <t>T1566.001</t>
  </si>
  <si>
    <t>T1003.002</t>
  </si>
  <si>
    <t>T1565.003</t>
  </si>
  <si>
    <t>T1574.005</t>
  </si>
  <si>
    <t>T1566.003</t>
  </si>
  <si>
    <t>T1552.002</t>
  </si>
  <si>
    <t>T1195.003</t>
  </si>
  <si>
    <t>T1570</t>
  </si>
  <si>
    <t>T1040</t>
  </si>
  <si>
    <t>T1078.002</t>
  </si>
  <si>
    <t>T1599</t>
  </si>
  <si>
    <t>T1110.002</t>
  </si>
  <si>
    <t>T1499.002</t>
  </si>
  <si>
    <t>T1053.002</t>
  </si>
  <si>
    <t>T1048.002</t>
  </si>
  <si>
    <t>T1027</t>
  </si>
  <si>
    <t>T1491.001</t>
  </si>
  <si>
    <t>T1132</t>
  </si>
  <si>
    <t>T1566.002</t>
  </si>
  <si>
    <t>T1574.009</t>
  </si>
  <si>
    <t>T1552.004</t>
  </si>
  <si>
    <t>T1558</t>
  </si>
  <si>
    <t>T1557.001</t>
  </si>
  <si>
    <t>T1547.004</t>
  </si>
  <si>
    <t>T1078.003</t>
  </si>
  <si>
    <t>T1599.001</t>
  </si>
  <si>
    <t>T1110.003</t>
  </si>
  <si>
    <t>T1499.003</t>
  </si>
  <si>
    <t>T1053.005</t>
  </si>
  <si>
    <t>T1048.003</t>
  </si>
  <si>
    <t>T1027.002</t>
  </si>
  <si>
    <t>T1491.002</t>
  </si>
  <si>
    <t>T1132.001</t>
  </si>
  <si>
    <t>T1003.004</t>
  </si>
  <si>
    <t>T1185</t>
  </si>
  <si>
    <t>T1574.007</t>
  </si>
  <si>
    <t>T1552.006</t>
  </si>
  <si>
    <t>T1558.001</t>
  </si>
  <si>
    <t>T1547.009</t>
  </si>
  <si>
    <t>T1550</t>
  </si>
  <si>
    <t>T1110.004</t>
  </si>
  <si>
    <t>T1574.002</t>
  </si>
  <si>
    <t>T1499.004</t>
  </si>
  <si>
    <t>T1561</t>
  </si>
  <si>
    <t>T1055</t>
  </si>
  <si>
    <t>T1132.002</t>
  </si>
  <si>
    <t>T1559</t>
  </si>
  <si>
    <t>T1598</t>
  </si>
  <si>
    <t>T1003.003</t>
  </si>
  <si>
    <t>T1574.008</t>
  </si>
  <si>
    <t>T1187</t>
  </si>
  <si>
    <t>T1547.012</t>
  </si>
  <si>
    <t>T1053</t>
  </si>
  <si>
    <t>T1550.002</t>
  </si>
  <si>
    <t>T1558.002</t>
  </si>
  <si>
    <t>T1495</t>
  </si>
  <si>
    <t>T1218.011</t>
  </si>
  <si>
    <t>T1561.001</t>
  </si>
  <si>
    <t>T1482</t>
  </si>
  <si>
    <t>T1055.001</t>
  </si>
  <si>
    <t>T1559.002</t>
  </si>
  <si>
    <t>T1598.001</t>
  </si>
  <si>
    <t>T1574.001</t>
  </si>
  <si>
    <t>T1546.006</t>
  </si>
  <si>
    <t>T1037</t>
  </si>
  <si>
    <t>T1562</t>
  </si>
  <si>
    <t>T1558.003</t>
  </si>
  <si>
    <t>T1136.001</t>
  </si>
  <si>
    <t>T1137.005</t>
  </si>
  <si>
    <t>T1218.010</t>
  </si>
  <si>
    <t>T1561.002</t>
  </si>
  <si>
    <t>T1055.002</t>
  </si>
  <si>
    <t>T1598.002</t>
  </si>
  <si>
    <t>T1539</t>
  </si>
  <si>
    <t>T1546.009</t>
  </si>
  <si>
    <t>T1037.002</t>
  </si>
  <si>
    <t>T1562.001</t>
  </si>
  <si>
    <t>T1550.003</t>
  </si>
  <si>
    <t>T1047</t>
  </si>
  <si>
    <t>T1137.003</t>
  </si>
  <si>
    <t>T1080</t>
  </si>
  <si>
    <t>T1490</t>
  </si>
  <si>
    <t>T1565.002</t>
  </si>
  <si>
    <t>T1055.012</t>
  </si>
  <si>
    <t>T1598.003</t>
  </si>
  <si>
    <t>T1111</t>
  </si>
  <si>
    <t>T1046</t>
  </si>
  <si>
    <t>T1037.003</t>
  </si>
  <si>
    <t>T1562.002</t>
  </si>
  <si>
    <t>T1571</t>
  </si>
  <si>
    <t>T1553</t>
  </si>
  <si>
    <t>T1137.004</t>
  </si>
  <si>
    <t>T1055.003</t>
  </si>
  <si>
    <t>T1001</t>
  </si>
  <si>
    <t>T1037.005</t>
  </si>
  <si>
    <t>T1562.004</t>
  </si>
  <si>
    <t>T1548</t>
  </si>
  <si>
    <t>T1553.004</t>
  </si>
  <si>
    <t>T1543.001</t>
  </si>
  <si>
    <t>T1114</t>
  </si>
  <si>
    <t>T1055.004</t>
  </si>
  <si>
    <t>T1001.001</t>
  </si>
  <si>
    <t>T1037.004</t>
  </si>
  <si>
    <t>T1562.006</t>
  </si>
  <si>
    <t>T1548.003</t>
  </si>
  <si>
    <t>T1114.002</t>
  </si>
  <si>
    <t>T1055.005</t>
  </si>
  <si>
    <t>T1001.002</t>
  </si>
  <si>
    <t>T1555.003</t>
  </si>
  <si>
    <t>T1219</t>
  </si>
  <si>
    <t>T1548.001</t>
  </si>
  <si>
    <t>T1546.004</t>
  </si>
  <si>
    <t>T1562.007</t>
  </si>
  <si>
    <t>T1543.003</t>
  </si>
  <si>
    <t>T1055.008</t>
  </si>
  <si>
    <t>T1001.003</t>
  </si>
  <si>
    <t>T1546.013</t>
  </si>
  <si>
    <t>T1547.003</t>
  </si>
  <si>
    <t>T1543.004</t>
  </si>
  <si>
    <t>T1055.009</t>
  </si>
  <si>
    <t>T1030</t>
  </si>
  <si>
    <t>T1036</t>
  </si>
  <si>
    <t>T1555</t>
  </si>
  <si>
    <t>T1542.001</t>
  </si>
  <si>
    <t>T1055.011</t>
  </si>
  <si>
    <t>T1572</t>
  </si>
  <si>
    <t>T1204.002</t>
  </si>
  <si>
    <t>T1574.006</t>
  </si>
  <si>
    <t>T1036.005</t>
  </si>
  <si>
    <t>T1053.006</t>
  </si>
  <si>
    <t>T1555.001</t>
  </si>
  <si>
    <t>T1556.003</t>
  </si>
  <si>
    <t>T1498</t>
  </si>
  <si>
    <t>T1498.001</t>
  </si>
  <si>
    <t>T1055.013</t>
  </si>
  <si>
    <t>T1090</t>
  </si>
  <si>
    <t>T1574.012</t>
  </si>
  <si>
    <t>T1218.002</t>
  </si>
  <si>
    <t>T1114.001</t>
  </si>
  <si>
    <t>T1498.002</t>
  </si>
  <si>
    <t>T1055.014</t>
  </si>
  <si>
    <t>T1573</t>
  </si>
  <si>
    <t>T1090.003</t>
  </si>
  <si>
    <t>T1595</t>
  </si>
  <si>
    <t>T1129</t>
  </si>
  <si>
    <t>T1537</t>
  </si>
  <si>
    <t>T1484.001</t>
  </si>
  <si>
    <t>T1573.001</t>
  </si>
  <si>
    <t>T1595.001</t>
  </si>
  <si>
    <t>T1114.003</t>
  </si>
  <si>
    <t>T1573.002</t>
  </si>
  <si>
    <t>T1595.002</t>
  </si>
  <si>
    <t>T1548.004</t>
  </si>
  <si>
    <t>T1553.003</t>
  </si>
  <si>
    <t>T1606</t>
  </si>
  <si>
    <t>T1590</t>
  </si>
  <si>
    <t>T1218.007</t>
  </si>
  <si>
    <t>T1590.002</t>
  </si>
  <si>
    <t>T1003.007</t>
  </si>
  <si>
    <t>T1205</t>
  </si>
  <si>
    <t>T1590.001</t>
  </si>
  <si>
    <t>T1003.008</t>
  </si>
  <si>
    <t>T1205.001</t>
  </si>
  <si>
    <t>T1590.005</t>
  </si>
  <si>
    <t>T1011</t>
  </si>
  <si>
    <t>T1059.002</t>
  </si>
  <si>
    <t>T1021</t>
  </si>
  <si>
    <t>T1041</t>
  </si>
  <si>
    <t>T1590.006</t>
  </si>
  <si>
    <t>T1059.003</t>
  </si>
  <si>
    <t>T1489</t>
  </si>
  <si>
    <t>T1008</t>
  </si>
  <si>
    <t>T1590.004</t>
  </si>
  <si>
    <t>T1564.002</t>
  </si>
  <si>
    <t>T1059.004</t>
  </si>
  <si>
    <t>T1558.004</t>
  </si>
  <si>
    <t>T1222</t>
  </si>
  <si>
    <t>T1105</t>
  </si>
  <si>
    <t>T1562.003</t>
  </si>
  <si>
    <t>T1222.001</t>
  </si>
  <si>
    <t>T1222.002</t>
  </si>
  <si>
    <t>T1564.004</t>
  </si>
  <si>
    <t>T1556.002</t>
  </si>
  <si>
    <t>T1564.003</t>
  </si>
  <si>
    <t>T1135</t>
  </si>
  <si>
    <t>T1104</t>
  </si>
  <si>
    <t>T1216</t>
  </si>
  <si>
    <t>T1578</t>
  </si>
  <si>
    <t>T1216.001</t>
  </si>
  <si>
    <t>T1578.002</t>
  </si>
  <si>
    <t>T1574.004</t>
  </si>
  <si>
    <t>T1578.001</t>
  </si>
  <si>
    <t>T1578.003</t>
  </si>
  <si>
    <t>T1220</t>
  </si>
  <si>
    <t>T1542.004</t>
  </si>
  <si>
    <t>T1070.003</t>
  </si>
  <si>
    <t>T1078.001</t>
  </si>
  <si>
    <t>T1106</t>
  </si>
  <si>
    <t>T1090.001</t>
  </si>
  <si>
    <t>T1552.003</t>
  </si>
  <si>
    <t>T1036.003</t>
  </si>
  <si>
    <t>T1090.002</t>
  </si>
  <si>
    <t>T1554</t>
  </si>
  <si>
    <t>T1036.001</t>
  </si>
  <si>
    <t>T1029</t>
  </si>
  <si>
    <t>T1505</t>
  </si>
  <si>
    <t>T1505.002</t>
  </si>
  <si>
    <t>T1569</t>
  </si>
  <si>
    <t>T1505.001</t>
  </si>
  <si>
    <t>T1569.001</t>
  </si>
  <si>
    <t>T1553.001</t>
  </si>
  <si>
    <t>T1569.002</t>
  </si>
  <si>
    <t>T1037.001</t>
  </si>
  <si>
    <t>T1574.011</t>
  </si>
  <si>
    <t>T1112</t>
  </si>
  <si>
    <t>T1484.002</t>
  </si>
  <si>
    <t>T1559.001</t>
  </si>
  <si>
    <t>T1525</t>
  </si>
  <si>
    <t>T1606.001</t>
  </si>
  <si>
    <t>T1201</t>
  </si>
  <si>
    <t>T1137.002</t>
  </si>
  <si>
    <t>T1535</t>
  </si>
  <si>
    <t>T1550.004</t>
  </si>
  <si>
    <t>Reconnaissance</t>
  </si>
  <si>
    <t>Initial Access</t>
  </si>
  <si>
    <t>Execution</t>
  </si>
  <si>
    <t>Persistence</t>
  </si>
  <si>
    <t>Defense Evasion</t>
  </si>
  <si>
    <t>Credential Access</t>
  </si>
  <si>
    <t>Lateral Movement</t>
  </si>
  <si>
    <t>Collection</t>
  </si>
  <si>
    <t>Command and Control</t>
  </si>
  <si>
    <t>Exfiltration</t>
  </si>
  <si>
    <t>Impact</t>
  </si>
  <si>
    <t>T1592</t>
  </si>
  <si>
    <t>T1592.004</t>
  </si>
  <si>
    <t>T1592.003</t>
  </si>
  <si>
    <t>T1592.002</t>
  </si>
  <si>
    <t>T1592.001</t>
  </si>
  <si>
    <t>Active Scanning</t>
  </si>
  <si>
    <t>Gather Victim Host Information</t>
  </si>
  <si>
    <t>Scanning IP Blocks</t>
  </si>
  <si>
    <t>Vulnerability Scanning</t>
  </si>
  <si>
    <t>Hardware</t>
  </si>
  <si>
    <t>Software</t>
  </si>
  <si>
    <t>Firmware</t>
  </si>
  <si>
    <t>Client Configurations</t>
  </si>
  <si>
    <t>T1593</t>
  </si>
  <si>
    <t>T1594</t>
  </si>
  <si>
    <t>T1596</t>
  </si>
  <si>
    <t>Gather Victim Identity Information</t>
  </si>
  <si>
    <t>Credentials</t>
  </si>
  <si>
    <t>Email Addresses</t>
  </si>
  <si>
    <t>Employee Names</t>
  </si>
  <si>
    <t>T1589</t>
  </si>
  <si>
    <t>T1589.001</t>
  </si>
  <si>
    <t>T1589.002</t>
  </si>
  <si>
    <t>T1589.003</t>
  </si>
  <si>
    <t>Gathering Victim Org Informaiton</t>
  </si>
  <si>
    <t>T1591</t>
  </si>
  <si>
    <t>Buisiness Relationships</t>
  </si>
  <si>
    <t>Determine Physical Locations</t>
  </si>
  <si>
    <t>Identify Business Tempo</t>
  </si>
  <si>
    <t>Identify Roles</t>
  </si>
  <si>
    <t>T1591.001</t>
  </si>
  <si>
    <t>T1591.002</t>
  </si>
  <si>
    <t>T1591.003</t>
  </si>
  <si>
    <t>T1591.004</t>
  </si>
  <si>
    <t>Phishing for Information</t>
  </si>
  <si>
    <t>Spearphishing Attachment</t>
  </si>
  <si>
    <t>Spearphishing Link</t>
  </si>
  <si>
    <t>Spearphishing Service</t>
  </si>
  <si>
    <t>Search Closed Sources</t>
  </si>
  <si>
    <t>Purchase Technical Data</t>
  </si>
  <si>
    <t>Threat Intel Vendors</t>
  </si>
  <si>
    <t>Search Open Technical Databases</t>
  </si>
  <si>
    <t>CDNs</t>
  </si>
  <si>
    <t>Digital Certificates</t>
  </si>
  <si>
    <t>DNS/Passive DNS</t>
  </si>
  <si>
    <t>Scan Databases</t>
  </si>
  <si>
    <t>WHOIS</t>
  </si>
  <si>
    <t>Search Open Websites/Domains</t>
  </si>
  <si>
    <t>Search Engines</t>
  </si>
  <si>
    <t>Social Media</t>
  </si>
  <si>
    <t>Search Victim-Owned Websites</t>
  </si>
  <si>
    <t>T1597</t>
  </si>
  <si>
    <t>T1597.002</t>
  </si>
  <si>
    <t>DNS</t>
  </si>
  <si>
    <t>Domain Properties</t>
  </si>
  <si>
    <t>Network Trust Dependencies</t>
  </si>
  <si>
    <t>Network Topology</t>
  </si>
  <si>
    <t>IP Addresses</t>
  </si>
  <si>
    <t>Network Security Appliances</t>
  </si>
  <si>
    <t>Gather Victim Network Information</t>
  </si>
  <si>
    <t>T1590.003</t>
  </si>
  <si>
    <t>T1597.001</t>
  </si>
  <si>
    <t>T1596.001</t>
  </si>
  <si>
    <t>T1596.002</t>
  </si>
  <si>
    <t>T1596.003</t>
  </si>
  <si>
    <t>T1596.004</t>
  </si>
  <si>
    <t>T1596.005</t>
  </si>
  <si>
    <t>T1593.001</t>
  </si>
  <si>
    <t>T1593.002</t>
  </si>
  <si>
    <t>Aquire Infrastructure</t>
  </si>
  <si>
    <t>Domains</t>
  </si>
  <si>
    <t>DNS Server</t>
  </si>
  <si>
    <t>Virtual Private Server</t>
  </si>
  <si>
    <t>Server</t>
  </si>
  <si>
    <t>Botnet</t>
  </si>
  <si>
    <t>Web Services</t>
  </si>
  <si>
    <t>Compromise Accounts</t>
  </si>
  <si>
    <t>Social Media Accounts</t>
  </si>
  <si>
    <t>Email Accounts</t>
  </si>
  <si>
    <t>Compromise Infrastructure</t>
  </si>
  <si>
    <t>Develop Capabilities</t>
  </si>
  <si>
    <t>Malware</t>
  </si>
  <si>
    <t>Code Signing Certificates</t>
  </si>
  <si>
    <t>Exploits</t>
  </si>
  <si>
    <t>Establish Accounts</t>
  </si>
  <si>
    <t>Obtain Capabilities</t>
  </si>
  <si>
    <t>Tool</t>
  </si>
  <si>
    <t>Vulnerabilities</t>
  </si>
  <si>
    <t>Stage Capabilities</t>
  </si>
  <si>
    <t>Upload Malware</t>
  </si>
  <si>
    <t>Upload Tool</t>
  </si>
  <si>
    <t>Install Digital Certificate</t>
  </si>
  <si>
    <t>Drive-by Target</t>
  </si>
  <si>
    <t>Link Target</t>
  </si>
  <si>
    <t>T1583</t>
  </si>
  <si>
    <t>T1586</t>
  </si>
  <si>
    <t>T1584</t>
  </si>
  <si>
    <t>T1587</t>
  </si>
  <si>
    <t>T1585</t>
  </si>
  <si>
    <t>T1588</t>
  </si>
  <si>
    <t>T1608</t>
  </si>
  <si>
    <t>T1583.001</t>
  </si>
  <si>
    <t>T1583.002</t>
  </si>
  <si>
    <t>T1583.003</t>
  </si>
  <si>
    <t>T1583.004</t>
  </si>
  <si>
    <t>T1583.005</t>
  </si>
  <si>
    <t>T1583.006</t>
  </si>
  <si>
    <t>T1586.001</t>
  </si>
  <si>
    <t>T1586.002</t>
  </si>
  <si>
    <t>T1584.001</t>
  </si>
  <si>
    <t>T1584.002</t>
  </si>
  <si>
    <t>T1584.003</t>
  </si>
  <si>
    <t>T1584.004</t>
  </si>
  <si>
    <t>T1584.005</t>
  </si>
  <si>
    <t>T1584.006</t>
  </si>
  <si>
    <t>T1587.001</t>
  </si>
  <si>
    <t>T1587.002</t>
  </si>
  <si>
    <t>T1587.003</t>
  </si>
  <si>
    <t>T1587.004</t>
  </si>
  <si>
    <t>T1585.001</t>
  </si>
  <si>
    <t>T1585.002</t>
  </si>
  <si>
    <t>T1588.001</t>
  </si>
  <si>
    <t>T1588.002</t>
  </si>
  <si>
    <t>T1588.003</t>
  </si>
  <si>
    <t>T1588.004</t>
  </si>
  <si>
    <t>T1588.005</t>
  </si>
  <si>
    <t>T1588.006</t>
  </si>
  <si>
    <t>T1608.001</t>
  </si>
  <si>
    <t>T1608.002</t>
  </si>
  <si>
    <t>T1608.003</t>
  </si>
  <si>
    <t>T1608.004</t>
  </si>
  <si>
    <t>T1608.005</t>
  </si>
  <si>
    <t>Drive-by Compromise</t>
  </si>
  <si>
    <t>Exploit Public-Facing Application</t>
  </si>
  <si>
    <t>External Remote Services</t>
  </si>
  <si>
    <t>Hardware Additions</t>
  </si>
  <si>
    <t>Phishing</t>
  </si>
  <si>
    <t>Spearphishing via Service</t>
  </si>
  <si>
    <t>Replication Through Removable Media</t>
  </si>
  <si>
    <t>Supply Chain Compromise</t>
  </si>
  <si>
    <t>Trusted Relationship</t>
  </si>
  <si>
    <t>Valid Accounts</t>
  </si>
  <si>
    <t>Compromise Software Dependencies and Development Tools</t>
  </si>
  <si>
    <t>Compromise Software Supply Chain</t>
  </si>
  <si>
    <t>Compromise Hardware Supply Chain</t>
  </si>
  <si>
    <t>Default Accounts</t>
  </si>
  <si>
    <t>Domain Accounts</t>
  </si>
  <si>
    <t>Local Accounts</t>
  </si>
  <si>
    <t>Cloud Accounts</t>
  </si>
  <si>
    <t>Command and Scripting Interpreter</t>
  </si>
  <si>
    <t>Powershell</t>
  </si>
  <si>
    <t>AppleScript</t>
  </si>
  <si>
    <t>Windows Commmand Shell</t>
  </si>
  <si>
    <t>Unix Shell</t>
  </si>
  <si>
    <t>Visual Basic</t>
  </si>
  <si>
    <t>Python</t>
  </si>
  <si>
    <t>JavaScript</t>
  </si>
  <si>
    <t>Network Device CLI</t>
  </si>
  <si>
    <t>Container Administration Command</t>
  </si>
  <si>
    <t>Deploy Container</t>
  </si>
  <si>
    <t>Exploitation for Client Execution</t>
  </si>
  <si>
    <t>Component Object Model</t>
  </si>
  <si>
    <t>Inter-Process Communication</t>
  </si>
  <si>
    <t>Dynamic Data Exchange</t>
  </si>
  <si>
    <t>Native API</t>
  </si>
  <si>
    <t>At (Windows)</t>
  </si>
  <si>
    <t>Scheduled Task</t>
  </si>
  <si>
    <t>At (Linux)</t>
  </si>
  <si>
    <t>Cron</t>
  </si>
  <si>
    <t>Systemd Timers</t>
  </si>
  <si>
    <t>Container Orchestration Job</t>
  </si>
  <si>
    <t>Shared Modules</t>
  </si>
  <si>
    <t>Software Deployment Tools</t>
  </si>
  <si>
    <t>System Services</t>
  </si>
  <si>
    <t>Launchd</t>
  </si>
  <si>
    <t>Launchctl</t>
  </si>
  <si>
    <t>Service Execution</t>
  </si>
  <si>
    <t>User Execution</t>
  </si>
  <si>
    <t>Malicious Link</t>
  </si>
  <si>
    <t>Malicious File</t>
  </si>
  <si>
    <t>Malicious Images</t>
  </si>
  <si>
    <t>Windows Management Instrumentation</t>
  </si>
  <si>
    <t>T1609</t>
  </si>
  <si>
    <t>T1610</t>
  </si>
  <si>
    <t>T1053.007</t>
  </si>
  <si>
    <t>T1204.003</t>
  </si>
  <si>
    <t>Account Manipulation</t>
  </si>
  <si>
    <t>Additional Cloud Credentials</t>
  </si>
  <si>
    <t>Exchange Email Delegate Permissions</t>
  </si>
  <si>
    <t>Add Office 365 Global Administrator Role</t>
  </si>
  <si>
    <t>BITS Jobs</t>
  </si>
  <si>
    <t>Registry Run Keys / Startup Folder</t>
  </si>
  <si>
    <t>Authentication Package</t>
  </si>
  <si>
    <t>Time Providers</t>
  </si>
  <si>
    <t>Winlogon Helper DLL</t>
  </si>
  <si>
    <t>Security Support Provider</t>
  </si>
  <si>
    <t>Kernel Models and Extensions</t>
  </si>
  <si>
    <t>Re-opened Application</t>
  </si>
  <si>
    <t>LSASS Driver</t>
  </si>
  <si>
    <t>Shortcut Modification</t>
  </si>
  <si>
    <t>Port Monitors</t>
  </si>
  <si>
    <t>Plist Modification</t>
  </si>
  <si>
    <t>Print Processors</t>
  </si>
  <si>
    <t>XDG Autostart Entries</t>
  </si>
  <si>
    <t>Active Setup</t>
  </si>
  <si>
    <t>Boot or Logon Autostart Execution</t>
  </si>
  <si>
    <t>Boot or Logon Initialization Scripts</t>
  </si>
  <si>
    <t>Logon Scripts (Windows)</t>
  </si>
  <si>
    <t>Logon Script (Mac)</t>
  </si>
  <si>
    <t>Network Logon Script</t>
  </si>
  <si>
    <t>RC Scripts</t>
  </si>
  <si>
    <t>Startup Items</t>
  </si>
  <si>
    <t>Browser Extensions</t>
  </si>
  <si>
    <t>Compromise Client Software Binary</t>
  </si>
  <si>
    <t>Create Account</t>
  </si>
  <si>
    <t>Local Account</t>
  </si>
  <si>
    <t>Domain Account</t>
  </si>
  <si>
    <t>Cloud Account</t>
  </si>
  <si>
    <t>Create or Modify System Process</t>
  </si>
  <si>
    <t>Launch Agent</t>
  </si>
  <si>
    <t>Systemd Service</t>
  </si>
  <si>
    <t>Windows Service</t>
  </si>
  <si>
    <t>Launch Daemon</t>
  </si>
  <si>
    <t>Event Triggered Execution</t>
  </si>
  <si>
    <t>Change Defaults File Association</t>
  </si>
  <si>
    <t>Screensaver</t>
  </si>
  <si>
    <t>Windows Management Instrumentation Event Subscription</t>
  </si>
  <si>
    <t>Unix Shell Configuration Modification</t>
  </si>
  <si>
    <t>Trap</t>
  </si>
  <si>
    <t>LC_LOAD_DYLIB Addition</t>
  </si>
  <si>
    <t>Netsh Helper DLL</t>
  </si>
  <si>
    <t>Accessibility Features</t>
  </si>
  <si>
    <t>AppCert DLLs</t>
  </si>
  <si>
    <t>AppInit DLLs</t>
  </si>
  <si>
    <t>Application Shimming</t>
  </si>
  <si>
    <t>Image File Execution Options Injection</t>
  </si>
  <si>
    <t>PowerShell Profile</t>
  </si>
  <si>
    <t>Emond</t>
  </si>
  <si>
    <t>Component Object Model Hijacking</t>
  </si>
  <si>
    <t>Hijack Execution Flow</t>
  </si>
  <si>
    <t>Services File Permissions Weakness</t>
  </si>
  <si>
    <t>Executable Installer File Permissions Weakness</t>
  </si>
  <si>
    <t>Services Registry Permissions Weakness</t>
  </si>
  <si>
    <t>Path Interception by Unquoted Path</t>
  </si>
  <si>
    <t>Path Interception by PATH Environment Variable</t>
  </si>
  <si>
    <t>Path Interception by Search Order Hijcaking</t>
  </si>
  <si>
    <t>DLL Search Order Hijacking</t>
  </si>
  <si>
    <t>DLL Side-Loading</t>
  </si>
  <si>
    <t>Dynamic Linker Hijacking</t>
  </si>
  <si>
    <t>Dylib Hijacking</t>
  </si>
  <si>
    <t>COR_PROFILER</t>
  </si>
  <si>
    <t>Implant Internal Image</t>
  </si>
  <si>
    <t>Modify Authentication Process</t>
  </si>
  <si>
    <t>Privilage Escalation</t>
  </si>
  <si>
    <t>Domain Controller Authenication</t>
  </si>
  <si>
    <t>Password Filter DLL</t>
  </si>
  <si>
    <t>Pluggable Authenication Modulers</t>
  </si>
  <si>
    <t>Network Device Authentication</t>
  </si>
  <si>
    <t>Office Application Startup</t>
  </si>
  <si>
    <t>Add-ins</t>
  </si>
  <si>
    <t>Office Tempalte Macros</t>
  </si>
  <si>
    <t>Outlook Forms</t>
  </si>
  <si>
    <t>Outlook Rules</t>
  </si>
  <si>
    <t>Outlook Home Page</t>
  </si>
  <si>
    <t>Office Test</t>
  </si>
  <si>
    <t>Pre-OS Boot</t>
  </si>
  <si>
    <t>System Firmware</t>
  </si>
  <si>
    <t>Component Firmware</t>
  </si>
  <si>
    <t>Bootkit</t>
  </si>
  <si>
    <t>ROMMONkit</t>
  </si>
  <si>
    <t>TFTP Boot</t>
  </si>
  <si>
    <t>Scheduled Task / Job</t>
  </si>
  <si>
    <t>Schedualed Task / Job</t>
  </si>
  <si>
    <t>Server Software Component</t>
  </si>
  <si>
    <t>SQL Stored Procedures</t>
  </si>
  <si>
    <t>Transport Agent</t>
  </si>
  <si>
    <t>Web Shell</t>
  </si>
  <si>
    <t>Traffic Signaling</t>
  </si>
  <si>
    <t>Port Knocking</t>
  </si>
  <si>
    <t>T1547</t>
  </si>
  <si>
    <t>T1546</t>
  </si>
  <si>
    <t>T1547.001</t>
  </si>
  <si>
    <t>T1547.010</t>
  </si>
  <si>
    <t>T1547.013</t>
  </si>
  <si>
    <t>T1547.014</t>
  </si>
  <si>
    <t>T1546.001</t>
  </si>
  <si>
    <t>T1546.005</t>
  </si>
  <si>
    <t>T1546.007</t>
  </si>
  <si>
    <t>T1546.012</t>
  </si>
  <si>
    <t>T1546.015</t>
  </si>
  <si>
    <t>T1137.006</t>
  </si>
  <si>
    <t>T1542.002</t>
  </si>
  <si>
    <t>T1505.003</t>
  </si>
  <si>
    <t>Abuse Elevation Control Mechansim</t>
  </si>
  <si>
    <t>Setuid and Setgid</t>
  </si>
  <si>
    <t>Bypass User Account Control</t>
  </si>
  <si>
    <t>Sudo and Sudo Caching</t>
  </si>
  <si>
    <t>Elevated Execution with Prompt</t>
  </si>
  <si>
    <t>Access Token Manipulation</t>
  </si>
  <si>
    <t>Token Impersonation / Theft</t>
  </si>
  <si>
    <t>Create Process with Token</t>
  </si>
  <si>
    <t>Make and Impersonate Token</t>
  </si>
  <si>
    <t>Parent PID Spoofing</t>
  </si>
  <si>
    <t>SID-History Injection</t>
  </si>
  <si>
    <t>Domain Policy Modification</t>
  </si>
  <si>
    <t>Group Policy Modification</t>
  </si>
  <si>
    <t>Domain Trust Modification</t>
  </si>
  <si>
    <t>Escape to Host</t>
  </si>
  <si>
    <t>Exploitation for Privilege Escalation</t>
  </si>
  <si>
    <t>Process Injection</t>
  </si>
  <si>
    <t>Dynamic-link Library Injection</t>
  </si>
  <si>
    <t>Portable Executable Injection</t>
  </si>
  <si>
    <t>Thread Execution Hijacking</t>
  </si>
  <si>
    <t>Asynchronous Procedure Call</t>
  </si>
  <si>
    <t>Thread Local Storage</t>
  </si>
  <si>
    <t>Ptrace System Calls</t>
  </si>
  <si>
    <t>Proc Memory</t>
  </si>
  <si>
    <t>Extra Window Memory injection</t>
  </si>
  <si>
    <t>Process Doppelganging</t>
  </si>
  <si>
    <t>Process Hollowing</t>
  </si>
  <si>
    <t>VDSO Hijacking</t>
  </si>
  <si>
    <t>T1611</t>
  </si>
  <si>
    <t>T1574.003</t>
  </si>
  <si>
    <t>T1134.004</t>
  </si>
  <si>
    <t>Build Image on Host</t>
  </si>
  <si>
    <t>Deobfuscate / Decode Files or Information</t>
  </si>
  <si>
    <t>Direct Volume Access</t>
  </si>
  <si>
    <t>Execution Policy Modfication</t>
  </si>
  <si>
    <t>Environmental  Keying</t>
  </si>
  <si>
    <t>Exploitation for Defense Evasion</t>
  </si>
  <si>
    <t>File and Directory Permisons Modification</t>
  </si>
  <si>
    <t>Hidden Users</t>
  </si>
  <si>
    <t>NTFS File Attributes</t>
  </si>
  <si>
    <t>Hidden File System</t>
  </si>
  <si>
    <t>Run Virtual Instance</t>
  </si>
  <si>
    <t>VBA Stomping</t>
  </si>
  <si>
    <t>Impair Defenses</t>
  </si>
  <si>
    <t>Disable or Modify Tools</t>
  </si>
  <si>
    <t>Disable Windows Event Logging</t>
  </si>
  <si>
    <t>Impair Command History Logging</t>
  </si>
  <si>
    <t>Disable or Modify System Firewall</t>
  </si>
  <si>
    <t>Indicator Blocking</t>
  </si>
  <si>
    <t>Disable or Modify Cloud Firewall</t>
  </si>
  <si>
    <t>Disable Cloud Logs</t>
  </si>
  <si>
    <t>Indicator Removal on Host</t>
  </si>
  <si>
    <t>Clear Windows Event Logs</t>
  </si>
  <si>
    <t>Clear Linux or Mac System Logs</t>
  </si>
  <si>
    <t>Clear Command History</t>
  </si>
  <si>
    <t>File Deletion</t>
  </si>
  <si>
    <t>Network Share Connection Removal</t>
  </si>
  <si>
    <t>Timestomp</t>
  </si>
  <si>
    <t>Indirect Command Execution</t>
  </si>
  <si>
    <t>Masquerading</t>
  </si>
  <si>
    <t>Invalid Code Signature</t>
  </si>
  <si>
    <t>Right-to-Left Override</t>
  </si>
  <si>
    <t>Rename System Utilities</t>
  </si>
  <si>
    <t>Masquerade Task or Service</t>
  </si>
  <si>
    <t>Match Legitimate Name or Location</t>
  </si>
  <si>
    <t>Space after Filename</t>
  </si>
  <si>
    <t>Domain Controller Authentication</t>
  </si>
  <si>
    <t>Pluggable Authentication Modules</t>
  </si>
  <si>
    <t>Modify Cloud Compute Infrastructure</t>
  </si>
  <si>
    <t>Create Snapshot</t>
  </si>
  <si>
    <t>Create Cloud Instance</t>
  </si>
  <si>
    <t>Delete Cloud Instance</t>
  </si>
  <si>
    <t>Revert Cloud Instance</t>
  </si>
  <si>
    <t>Modify Registry</t>
  </si>
  <si>
    <t>Modify System Image</t>
  </si>
  <si>
    <t>Patch System Image</t>
  </si>
  <si>
    <t>Downgrade System Image</t>
  </si>
  <si>
    <t>Network Boundry Bridging</t>
  </si>
  <si>
    <t>Network Address Translation Traversal</t>
  </si>
  <si>
    <t>Obfuscated Files or Information</t>
  </si>
  <si>
    <t>Binary Padding</t>
  </si>
  <si>
    <t>Software Patching</t>
  </si>
  <si>
    <t>Steganography</t>
  </si>
  <si>
    <t>Complie After Delivery</t>
  </si>
  <si>
    <t>Indicator Removal from Tools</t>
  </si>
  <si>
    <t>Rogue Domain Controller</t>
  </si>
  <si>
    <t>Rootkit</t>
  </si>
  <si>
    <t>Signed Binary Proxy Execution</t>
  </si>
  <si>
    <t>Rundll32</t>
  </si>
  <si>
    <t>Compiled HTML File</t>
  </si>
  <si>
    <t>Control Panel</t>
  </si>
  <si>
    <t>CMSTP</t>
  </si>
  <si>
    <t>InstallUtil</t>
  </si>
  <si>
    <t>Mshta</t>
  </si>
  <si>
    <t>Regsvcs / Regasm</t>
  </si>
  <si>
    <t>Regsvr32</t>
  </si>
  <si>
    <t>Msiexec</t>
  </si>
  <si>
    <t>Odbcconf</t>
  </si>
  <si>
    <t>Verclsid</t>
  </si>
  <si>
    <t>Signed Script Proxy Execution</t>
  </si>
  <si>
    <t>PubPrn</t>
  </si>
  <si>
    <t>Subvert Trust Controls</t>
  </si>
  <si>
    <t>Gatekeeper Bypass</t>
  </si>
  <si>
    <t>Code Signing</t>
  </si>
  <si>
    <t>SIP and Trust Provider Hijacking</t>
  </si>
  <si>
    <t>Install Root Certificate</t>
  </si>
  <si>
    <t>Mark-of-the-Web Bypass</t>
  </si>
  <si>
    <t>Code Signing Policy Modification</t>
  </si>
  <si>
    <t>Template Injection</t>
  </si>
  <si>
    <t>Trusted Developer Utilities Proxy Execution</t>
  </si>
  <si>
    <t>MSBuild</t>
  </si>
  <si>
    <t>Unused / Unsupported Cloud Regions</t>
  </si>
  <si>
    <t>Use Alernate Authentication Material</t>
  </si>
  <si>
    <t>Pass the Hash</t>
  </si>
  <si>
    <t>Pass the Ticket</t>
  </si>
  <si>
    <t>Application Access Token</t>
  </si>
  <si>
    <t>Web Session Cookie</t>
  </si>
  <si>
    <t>Virtualiztion / Sandbox Evasion</t>
  </si>
  <si>
    <t>System Check</t>
  </si>
  <si>
    <t>User Activity Based Checks</t>
  </si>
  <si>
    <t>Time Based Evasion</t>
  </si>
  <si>
    <t>Weaken Encryption</t>
  </si>
  <si>
    <t>Reduce Key Space</t>
  </si>
  <si>
    <t>Disable Crypto Hardware</t>
  </si>
  <si>
    <t>XSL Script Processing</t>
  </si>
  <si>
    <t>T1612</t>
  </si>
  <si>
    <t>T1140</t>
  </si>
  <si>
    <t>T1006</t>
  </si>
  <si>
    <t>T1480</t>
  </si>
  <si>
    <t>T1480.001</t>
  </si>
  <si>
    <t>Windows File and Directory Permisions Modification</t>
  </si>
  <si>
    <t>Linux and Mac File and Directory Permissions Modification</t>
  </si>
  <si>
    <t>Hide Artifacts</t>
  </si>
  <si>
    <t>Hidden Files and Directories</t>
  </si>
  <si>
    <t>Hidden Window</t>
  </si>
  <si>
    <t>T1565.004</t>
  </si>
  <si>
    <t>T1565.005</t>
  </si>
  <si>
    <t>T1565.006</t>
  </si>
  <si>
    <t>T1565.007</t>
  </si>
  <si>
    <t>T1070.004</t>
  </si>
  <si>
    <t>T1070.005</t>
  </si>
  <si>
    <t>T1070.006</t>
  </si>
  <si>
    <t>T1202</t>
  </si>
  <si>
    <t>T1010</t>
  </si>
  <si>
    <t>T1036.002</t>
  </si>
  <si>
    <t>T1036.004</t>
  </si>
  <si>
    <t>T1036.006</t>
  </si>
  <si>
    <t>T1578.004</t>
  </si>
  <si>
    <t>T1012</t>
  </si>
  <si>
    <t>T1027.001</t>
  </si>
  <si>
    <t>T1027.003</t>
  </si>
  <si>
    <t>T1027.004</t>
  </si>
  <si>
    <t>T1027.005</t>
  </si>
  <si>
    <t>T1207</t>
  </si>
  <si>
    <t>T1014</t>
  </si>
  <si>
    <t>T1553.002</t>
  </si>
  <si>
    <t>T1553.005</t>
  </si>
  <si>
    <t>T1553.006</t>
  </si>
  <si>
    <t>T1497</t>
  </si>
  <si>
    <t>T1497.001</t>
  </si>
  <si>
    <t>T1497.002</t>
  </si>
  <si>
    <t>T1497.003</t>
  </si>
  <si>
    <t>T1600</t>
  </si>
  <si>
    <t>T1600.001</t>
  </si>
  <si>
    <t>T1600.002</t>
  </si>
  <si>
    <t>Brute Force</t>
  </si>
  <si>
    <t>Password Guessing</t>
  </si>
  <si>
    <t>Password Cracking</t>
  </si>
  <si>
    <t>Password Spraying</t>
  </si>
  <si>
    <t>Credential Stuffing</t>
  </si>
  <si>
    <t>Credentials from Password Stores</t>
  </si>
  <si>
    <t>Keychain</t>
  </si>
  <si>
    <t>Securityd Memory</t>
  </si>
  <si>
    <t>Credentials from Web Browsers</t>
  </si>
  <si>
    <t>Windows Credential Manager</t>
  </si>
  <si>
    <t>Password Managers</t>
  </si>
  <si>
    <t>Ecploitation for Credential Access</t>
  </si>
  <si>
    <t>Forced Web Credentials</t>
  </si>
  <si>
    <t>Web Cookies</t>
  </si>
  <si>
    <t>SAML Tokens</t>
  </si>
  <si>
    <t>Input Capture</t>
  </si>
  <si>
    <t>Keylogging</t>
  </si>
  <si>
    <t>GUI Input Capture</t>
  </si>
  <si>
    <t>Web Portal Capture</t>
  </si>
  <si>
    <t>Credential API Hooking</t>
  </si>
  <si>
    <t>Man-in-the-Middle</t>
  </si>
  <si>
    <t>LLMNR/NBT-NS Poisoning and SMB Relay</t>
  </si>
  <si>
    <t>ARP Cache Poisoning</t>
  </si>
  <si>
    <t>Network Sniffing</t>
  </si>
  <si>
    <t>OS Credential Dumping</t>
  </si>
  <si>
    <t>LSASS Memory</t>
  </si>
  <si>
    <t>Security Account Manager</t>
  </si>
  <si>
    <t>NTDS</t>
  </si>
  <si>
    <t>DCSync</t>
  </si>
  <si>
    <t>Proc Filesystem</t>
  </si>
  <si>
    <t>/etc/password and /etc/shadow</t>
  </si>
  <si>
    <t>Cached Domain Credentials</t>
  </si>
  <si>
    <t>LSA Secrets</t>
  </si>
  <si>
    <t>Steal Application Access Token</t>
  </si>
  <si>
    <t>Steal or Forge Kerberos Tickets</t>
  </si>
  <si>
    <t>Golden Ticket</t>
  </si>
  <si>
    <t>Silver Ticket</t>
  </si>
  <si>
    <t>Kerberoasting</t>
  </si>
  <si>
    <t>AS-REP Roasting</t>
  </si>
  <si>
    <t>Steal Web Session Cookie</t>
  </si>
  <si>
    <t>Two-Factor Authentication Interception</t>
  </si>
  <si>
    <t>Unsecured Credentials</t>
  </si>
  <si>
    <t>Credentials in Files</t>
  </si>
  <si>
    <t>Credentials in Registry</t>
  </si>
  <si>
    <t>Bash History</t>
  </si>
  <si>
    <t>Private Keys</t>
  </si>
  <si>
    <t>Cloud Instance Metadata API</t>
  </si>
  <si>
    <t>Group Policy Preferences</t>
  </si>
  <si>
    <t>Container API</t>
  </si>
  <si>
    <t>T1555.002</t>
  </si>
  <si>
    <t>T1555.004</t>
  </si>
  <si>
    <t>T1555.005</t>
  </si>
  <si>
    <t>T1056</t>
  </si>
  <si>
    <t>T1187.001</t>
  </si>
  <si>
    <t>T1187.002</t>
  </si>
  <si>
    <t>T1056.001</t>
  </si>
  <si>
    <t>T1056.004</t>
  </si>
  <si>
    <t>T1552.007</t>
  </si>
  <si>
    <t>Discovery</t>
  </si>
  <si>
    <t>T1087.003</t>
  </si>
  <si>
    <t>Application Window Discovery</t>
  </si>
  <si>
    <t>Browser Bookmark Discovery</t>
  </si>
  <si>
    <t>T1217</t>
  </si>
  <si>
    <t>T1613</t>
  </si>
  <si>
    <t>Cloud Infrustructure Discovery</t>
  </si>
  <si>
    <t>Cloud Service Dashboard</t>
  </si>
  <si>
    <t>Cloud Service Discovery</t>
  </si>
  <si>
    <t>T1526</t>
  </si>
  <si>
    <t>T1534</t>
  </si>
  <si>
    <t>T1518</t>
  </si>
  <si>
    <t>Container and Resource Discovery</t>
  </si>
  <si>
    <t>Domain Trust Discovery</t>
  </si>
  <si>
    <t>File and Directory Discovery</t>
  </si>
  <si>
    <t>T1083</t>
  </si>
  <si>
    <t>Network Service Scanning</t>
  </si>
  <si>
    <t>Network Share Discovery</t>
  </si>
  <si>
    <t>Password Policy Discovery</t>
  </si>
  <si>
    <t>Peripheral Device Discovery</t>
  </si>
  <si>
    <t>T1120</t>
  </si>
  <si>
    <t>T1016</t>
  </si>
  <si>
    <t>Permission Groups Discovery</t>
  </si>
  <si>
    <t>Domain Groups</t>
  </si>
  <si>
    <t>Cloud Groups</t>
  </si>
  <si>
    <t>Local Groups</t>
  </si>
  <si>
    <t>T1069</t>
  </si>
  <si>
    <t>T1069.001</t>
  </si>
  <si>
    <t>T1069.002</t>
  </si>
  <si>
    <t>T1069.003</t>
  </si>
  <si>
    <t>Process Discovery</t>
  </si>
  <si>
    <t>T1057</t>
  </si>
  <si>
    <t>Query Registry</t>
  </si>
  <si>
    <t>Remote System Discovery</t>
  </si>
  <si>
    <t>T1018</t>
  </si>
  <si>
    <t>Software Discovery</t>
  </si>
  <si>
    <t>Security Software Discovery</t>
  </si>
  <si>
    <t>T1518.001</t>
  </si>
  <si>
    <t>System Information Discovery</t>
  </si>
  <si>
    <t>T1082</t>
  </si>
  <si>
    <t>System Location Discovery</t>
  </si>
  <si>
    <t>T1614</t>
  </si>
  <si>
    <t>System Network Configuration Discovery</t>
  </si>
  <si>
    <t>Internet Connection Discovery</t>
  </si>
  <si>
    <t>T1016.001</t>
  </si>
  <si>
    <t>System Network Connection Discovery</t>
  </si>
  <si>
    <t>T1049</t>
  </si>
  <si>
    <t>System Owner / User Discovery</t>
  </si>
  <si>
    <t>T1033</t>
  </si>
  <si>
    <t>System Service Discovery</t>
  </si>
  <si>
    <t>T1007</t>
  </si>
  <si>
    <t>System Time Discovery</t>
  </si>
  <si>
    <t>T1124</t>
  </si>
  <si>
    <t>Virtualization / Sandbox Evasion</t>
  </si>
  <si>
    <t>System Checks</t>
  </si>
  <si>
    <t>Exploitaion of Remote Services</t>
  </si>
  <si>
    <t>Lateral Tool Transfer</t>
  </si>
  <si>
    <t>Remote Service Sesssion Hijacking</t>
  </si>
  <si>
    <t>Internal Spearphishing</t>
  </si>
  <si>
    <t>SSH Hijacking</t>
  </si>
  <si>
    <t>RDP Hijacking</t>
  </si>
  <si>
    <t>Remote Services</t>
  </si>
  <si>
    <t>Remote Desktop Protocol</t>
  </si>
  <si>
    <t>SMB / Windows Admin Shares</t>
  </si>
  <si>
    <t>Distributed Component Object Model</t>
  </si>
  <si>
    <t>VNC</t>
  </si>
  <si>
    <t>Windows Remote Management</t>
  </si>
  <si>
    <t>Taint Shared Content</t>
  </si>
  <si>
    <t>Use Alternate Authentication Material</t>
  </si>
  <si>
    <t>Archive Collected Data</t>
  </si>
  <si>
    <t>Archive via Utility</t>
  </si>
  <si>
    <t>Archive via Library</t>
  </si>
  <si>
    <t>Archive via Custom Method</t>
  </si>
  <si>
    <t>Audio Capture</t>
  </si>
  <si>
    <t>Automated Collection</t>
  </si>
  <si>
    <t>Clipboard Data</t>
  </si>
  <si>
    <t>Data from Cloud Storage Object</t>
  </si>
  <si>
    <t>Data from Configuration Repository</t>
  </si>
  <si>
    <t>SNMP (MIB Dump)</t>
  </si>
  <si>
    <t>Network Device Configuration Dump</t>
  </si>
  <si>
    <t>Data from Information Repositories</t>
  </si>
  <si>
    <t>Confluence</t>
  </si>
  <si>
    <t>Sharepoint</t>
  </si>
  <si>
    <t>Data from Local System</t>
  </si>
  <si>
    <t>Data from Network Shared Drive</t>
  </si>
  <si>
    <t>Data from Removable Media</t>
  </si>
  <si>
    <t>Data Staged</t>
  </si>
  <si>
    <t>Local Data Staging</t>
  </si>
  <si>
    <t>Remote Data Staging</t>
  </si>
  <si>
    <t>Email Collection</t>
  </si>
  <si>
    <t>Local Email Collection</t>
  </si>
  <si>
    <t>Remote Email Collection</t>
  </si>
  <si>
    <t>Email Forwarding Rule</t>
  </si>
  <si>
    <t>Man in the Browser</t>
  </si>
  <si>
    <t>Screen Capture</t>
  </si>
  <si>
    <t>Video Capture</t>
  </si>
  <si>
    <t>T1123</t>
  </si>
  <si>
    <t>T1115</t>
  </si>
  <si>
    <t>T1005</t>
  </si>
  <si>
    <t>T1039</t>
  </si>
  <si>
    <t>T1025</t>
  </si>
  <si>
    <t>T1074</t>
  </si>
  <si>
    <t>T1560.002</t>
  </si>
  <si>
    <t>T1560.003</t>
  </si>
  <si>
    <t>T1074.001</t>
  </si>
  <si>
    <t>T1074.002</t>
  </si>
  <si>
    <t>T1113</t>
  </si>
  <si>
    <t>T1125</t>
  </si>
  <si>
    <t>Application Layer Protocol</t>
  </si>
  <si>
    <t>Web Protocols</t>
  </si>
  <si>
    <t>File Transfer Protocols</t>
  </si>
  <si>
    <t>Mail Protocols</t>
  </si>
  <si>
    <t>Communication Through Removable Media</t>
  </si>
  <si>
    <t>Data Encoding</t>
  </si>
  <si>
    <t>Standard Encoding</t>
  </si>
  <si>
    <t>Non-standard Encoding</t>
  </si>
  <si>
    <t>Data Obfuscation</t>
  </si>
  <si>
    <t>Junk Data</t>
  </si>
  <si>
    <t>Protocol Impersonation</t>
  </si>
  <si>
    <t>Dynamic Resolution</t>
  </si>
  <si>
    <t>Domain Generation Algorithms</t>
  </si>
  <si>
    <t>Fast Flux DNS</t>
  </si>
  <si>
    <t>DNS Calculation</t>
  </si>
  <si>
    <t>Encrypted Channel</t>
  </si>
  <si>
    <t>Symmetric Crytography</t>
  </si>
  <si>
    <t>Asymmetric Cryptography</t>
  </si>
  <si>
    <t>Fallback Channels</t>
  </si>
  <si>
    <t>Ingress Tool Transfer</t>
  </si>
  <si>
    <t>Multi-stage Channels</t>
  </si>
  <si>
    <t>Non-Application Layer Protocol</t>
  </si>
  <si>
    <t>Non-Standard Port</t>
  </si>
  <si>
    <t>Protocol Tunneling</t>
  </si>
  <si>
    <t>Proxy</t>
  </si>
  <si>
    <t>Internal Proxy</t>
  </si>
  <si>
    <t>External Proxy</t>
  </si>
  <si>
    <t>Multi-hop Proy</t>
  </si>
  <si>
    <t>Domain Fronting</t>
  </si>
  <si>
    <t>Remote Access Software</t>
  </si>
  <si>
    <t>Web Service</t>
  </si>
  <si>
    <t>Dead Drop Resolver</t>
  </si>
  <si>
    <t>Bidirectional Communication</t>
  </si>
  <si>
    <t>One-Way Communication</t>
  </si>
  <si>
    <t>T1531</t>
  </si>
  <si>
    <t>T1568.001</t>
  </si>
  <si>
    <t>T1568.003</t>
  </si>
  <si>
    <t>T1090.004</t>
  </si>
  <si>
    <t>Automated Exfiltration</t>
  </si>
  <si>
    <t>Traffic Duplicatoin</t>
  </si>
  <si>
    <t>Data Transfer Size Limits</t>
  </si>
  <si>
    <t>Exfiltration Over Alernative Protocol</t>
  </si>
  <si>
    <t>Exfiltration Over Symmetric Encryption Non-C2 Protocol</t>
  </si>
  <si>
    <t>Exfiltration Over Asymmetric Encryption Non-C2 Protocol</t>
  </si>
  <si>
    <t>Exfiltration Over Unencrytpted / Obfuscated Non-C2 Protocol</t>
  </si>
  <si>
    <t>Exfiltration Over C2 Channel</t>
  </si>
  <si>
    <t>Exfiltration Over Other Network Medium</t>
  </si>
  <si>
    <t>Exfiltration Over Bluetooth</t>
  </si>
  <si>
    <t xml:space="preserve">Exfiltration Over Physical Medium </t>
  </si>
  <si>
    <t>Exfiltration to Code Repository</t>
  </si>
  <si>
    <t>Exfiltration to Cloud Storage</t>
  </si>
  <si>
    <t>Scheduled Transfer</t>
  </si>
  <si>
    <t>Transfer Data to Cloud Account</t>
  </si>
  <si>
    <t>Exfiltration overUSB</t>
  </si>
  <si>
    <t>Exfiltration Over Web Service</t>
  </si>
  <si>
    <t>T1020</t>
  </si>
  <si>
    <t>Account Access Removal</t>
  </si>
  <si>
    <t>Data Destruction</t>
  </si>
  <si>
    <t>Data Encrypted for Impact</t>
  </si>
  <si>
    <t>Data Manipulation</t>
  </si>
  <si>
    <t>Stored Data Manipulation</t>
  </si>
  <si>
    <t>Transmitted Data Manipulation</t>
  </si>
  <si>
    <t>Runtime Data Manipulation</t>
  </si>
  <si>
    <t>Defacement</t>
  </si>
  <si>
    <t>Internal Defacement</t>
  </si>
  <si>
    <t>External Defacement</t>
  </si>
  <si>
    <t>Disk Wipe</t>
  </si>
  <si>
    <t>Disk Content Wipe</t>
  </si>
  <si>
    <t>Disk Structure Wipe</t>
  </si>
  <si>
    <t>Endpoint Denial of Service</t>
  </si>
  <si>
    <t>OS Exhaustion Flood</t>
  </si>
  <si>
    <t>Service Exhaustion Flood</t>
  </si>
  <si>
    <t>Applicatoin Exhaustion Flood</t>
  </si>
  <si>
    <t>Application or System Exploitation</t>
  </si>
  <si>
    <t>Firmware Corruption</t>
  </si>
  <si>
    <t>Inhibit System Recovery</t>
  </si>
  <si>
    <t>Network Denial of Service</t>
  </si>
  <si>
    <t>Direct Network Flood</t>
  </si>
  <si>
    <t>Reflection Amplication</t>
  </si>
  <si>
    <t>Resource Hijacking</t>
  </si>
  <si>
    <t>Service Stop</t>
  </si>
  <si>
    <t>System Shutdown / Reboot</t>
  </si>
  <si>
    <t>T1496</t>
  </si>
  <si>
    <t>T1529</t>
  </si>
  <si>
    <t>I.G.</t>
  </si>
  <si>
    <t>CSC</t>
  </si>
  <si>
    <t>#</t>
  </si>
  <si>
    <t>Total Application</t>
  </si>
  <si>
    <t>Total Data</t>
  </si>
  <si>
    <t>Total Devices</t>
  </si>
  <si>
    <t>Total Network</t>
  </si>
  <si>
    <t>Total Users</t>
  </si>
  <si>
    <t>Total Reconnaissance</t>
  </si>
  <si>
    <t>Total Resource Develpoment</t>
  </si>
  <si>
    <t>Total Initial Access</t>
  </si>
  <si>
    <t>Total Execution</t>
  </si>
  <si>
    <t>Total Persistence</t>
  </si>
  <si>
    <t>Total Privilage Escalation</t>
  </si>
  <si>
    <t>Total Defense Evasion</t>
  </si>
  <si>
    <t>Total Credential Access</t>
  </si>
  <si>
    <t>Total Discovery</t>
  </si>
  <si>
    <t>Total Lateral Movement</t>
  </si>
  <si>
    <t>Total Collection</t>
  </si>
  <si>
    <t>Total Command and Control</t>
  </si>
  <si>
    <t>Total Exfiltration</t>
  </si>
  <si>
    <t>Total Impact</t>
  </si>
  <si>
    <t>Automation</t>
  </si>
  <si>
    <t>Owner</t>
  </si>
  <si>
    <t>Exploration</t>
  </si>
  <si>
    <t>Tool Stage</t>
  </si>
  <si>
    <t>Installation</t>
  </si>
  <si>
    <t>Full Implementation</t>
  </si>
  <si>
    <t>Yes</t>
  </si>
  <si>
    <t>No</t>
  </si>
  <si>
    <t>Initial Implementation</t>
  </si>
  <si>
    <t>Partial Implementation</t>
  </si>
  <si>
    <t>Current Application</t>
  </si>
  <si>
    <t>Current Data</t>
  </si>
  <si>
    <t>Current Devices</t>
  </si>
  <si>
    <t>Current Users</t>
  </si>
  <si>
    <t>Tool Score Total</t>
  </si>
  <si>
    <t>Automation Score</t>
  </si>
  <si>
    <t>Safeguard Score</t>
  </si>
  <si>
    <t>Score</t>
  </si>
  <si>
    <t>Policy Documentation</t>
  </si>
  <si>
    <t>Procedure Documentation</t>
  </si>
  <si>
    <t>No Policy</t>
  </si>
  <si>
    <t>Written Policy</t>
  </si>
  <si>
    <t>Approved Policy</t>
  </si>
  <si>
    <t>Rough Policy</t>
  </si>
  <si>
    <t>No Procedure</t>
  </si>
  <si>
    <t>Rough Procedure</t>
  </si>
  <si>
    <t>Written Procedure</t>
  </si>
  <si>
    <t>Approved Procedure</t>
  </si>
  <si>
    <t>Policy N/A</t>
  </si>
  <si>
    <t>Procedure N/A</t>
  </si>
  <si>
    <t>Tool N/A</t>
  </si>
  <si>
    <t>Policy Score</t>
  </si>
  <si>
    <t>Procedure Score</t>
  </si>
  <si>
    <t>Total Scores</t>
  </si>
  <si>
    <t>Procedure Documentarion</t>
  </si>
  <si>
    <t>Links to Policy</t>
  </si>
  <si>
    <t>Links to Procedure</t>
  </si>
  <si>
    <t>Applications Score</t>
  </si>
  <si>
    <t>Data Score</t>
  </si>
  <si>
    <t>Devices Score</t>
  </si>
  <si>
    <t>Network Score</t>
  </si>
  <si>
    <t>Users Score</t>
  </si>
  <si>
    <t>CSC 1 Total</t>
  </si>
  <si>
    <t>CSC 1 | IG 1 Total</t>
  </si>
  <si>
    <t>CSC 2 | IG 2 Total</t>
  </si>
  <si>
    <t>CSC 3 | IG 3 Total</t>
  </si>
  <si>
    <t>CSC 1 | IG 1 Current</t>
  </si>
  <si>
    <t>CSC 1 | IG 2 Total</t>
  </si>
  <si>
    <t>CSC 1 | IG 2 Current</t>
  </si>
  <si>
    <t>CSC | IG Current</t>
  </si>
  <si>
    <t>CSC | IG Totals</t>
  </si>
  <si>
    <t>Current Totals</t>
  </si>
  <si>
    <t>IG 1 Total</t>
  </si>
  <si>
    <t>IG 1 Current</t>
  </si>
  <si>
    <t>CSC 1 Current</t>
  </si>
  <si>
    <t>CSC 1 | IG 3 Current</t>
  </si>
  <si>
    <t>CSC 1 | IG 3 Total</t>
  </si>
  <si>
    <t>CSC 2 | IG 1 Current</t>
  </si>
  <si>
    <t>CSC 2 | IG 1 Total</t>
  </si>
  <si>
    <t>CSC 2 | IG 2 Current</t>
  </si>
  <si>
    <t>CSC 2 | IG 3 Current</t>
  </si>
  <si>
    <t>CSC 2 | IG 3 Total</t>
  </si>
  <si>
    <t>CSC 2 Total</t>
  </si>
  <si>
    <t>CSC 2 Current</t>
  </si>
  <si>
    <t>CSC 3 | IG 1 Current</t>
  </si>
  <si>
    <t>CSC 3 | IG 1 Total</t>
  </si>
  <si>
    <t>CSC 3 | IG 2 Current</t>
  </si>
  <si>
    <t>CSC 3 | IG 2 Total</t>
  </si>
  <si>
    <t>CSC 3 | IG 3 Current</t>
  </si>
  <si>
    <t>CSC 3 Current</t>
  </si>
  <si>
    <t>CSC 3 Total</t>
  </si>
  <si>
    <t>16.10</t>
  </si>
  <si>
    <t>CSC 4 | IG 1 Current</t>
  </si>
  <si>
    <t>CSC 4 | IG 1 Total</t>
  </si>
  <si>
    <t>CSC 4 Current</t>
  </si>
  <si>
    <t>CSC 4 Total</t>
  </si>
  <si>
    <t>CSC 4 | IG 2 Current</t>
  </si>
  <si>
    <t>CSC 4 | IG 2 Total</t>
  </si>
  <si>
    <t>CSC 4 | IG 3 Current</t>
  </si>
  <si>
    <t>CSC 4 | IG 3 Total</t>
  </si>
  <si>
    <t>CSC 5 | IG 1 Current</t>
  </si>
  <si>
    <t>CSC 5 | IG 1 Total</t>
  </si>
  <si>
    <t>CSC 5 Current</t>
  </si>
  <si>
    <t>CSC 5 Total</t>
  </si>
  <si>
    <t>CSC 5 | IG 2 Current</t>
  </si>
  <si>
    <t>CSC 5 | IG 2 Total</t>
  </si>
  <si>
    <t>CSC 5 | IG 3 Current</t>
  </si>
  <si>
    <t>CSC 5 | IG 3 Total</t>
  </si>
  <si>
    <t>CSC 6 | IG 1 Current</t>
  </si>
  <si>
    <t>CSC 6 | IG 1 Total</t>
  </si>
  <si>
    <t>CSC 6 Current</t>
  </si>
  <si>
    <t>CSC 6 Total</t>
  </si>
  <si>
    <t>CSC 6 | IG 2 Current</t>
  </si>
  <si>
    <t>CSC 6 | IG 2 Total</t>
  </si>
  <si>
    <t>CSC 6 | IG 3 Current</t>
  </si>
  <si>
    <t>CSC 6 | IG 3 Total</t>
  </si>
  <si>
    <t>CSC 7 | IG 1 Current</t>
  </si>
  <si>
    <t>CSC 7 | IG 1 Total</t>
  </si>
  <si>
    <t>CSC 7 Current</t>
  </si>
  <si>
    <t>CSC 7 Total</t>
  </si>
  <si>
    <t>CSC 7 | IG 2 Current</t>
  </si>
  <si>
    <t>CSC 7 | IG 2 Total</t>
  </si>
  <si>
    <t>CSC 7 | IG 3 Current</t>
  </si>
  <si>
    <t>CSC 7 | IG 3 Total</t>
  </si>
  <si>
    <t>CSC 8 | IG 1 Current</t>
  </si>
  <si>
    <t>CSC 8 | IG 1 Total</t>
  </si>
  <si>
    <t>CSC 8 Current</t>
  </si>
  <si>
    <t>CSC 8 Total</t>
  </si>
  <si>
    <t>CSC 8 | IG 2 Current</t>
  </si>
  <si>
    <t>CSC 8 | IG 2 Total</t>
  </si>
  <si>
    <t>CSC 8 | IG 3 Current</t>
  </si>
  <si>
    <t>CSC 8 | IG 3 Total</t>
  </si>
  <si>
    <t>CSC 9 | IG 1 Current</t>
  </si>
  <si>
    <t>CSC 9 | IG 1 Total</t>
  </si>
  <si>
    <t>CSC 9 Current</t>
  </si>
  <si>
    <t>CSC 9 Total</t>
  </si>
  <si>
    <t>CSC 9 | IG 2 Current</t>
  </si>
  <si>
    <t>CSC 9 | IG 2 Total</t>
  </si>
  <si>
    <t>CSC 9 | IG 3 Current</t>
  </si>
  <si>
    <t>CSC 9 | IG 3 Total</t>
  </si>
  <si>
    <t>CSC 10 | IG 1 Current</t>
  </si>
  <si>
    <t>CSC 10 | IG 1 Total</t>
  </si>
  <si>
    <t>CSC 10 Current</t>
  </si>
  <si>
    <t>CSC 10 Total</t>
  </si>
  <si>
    <t>CSC 10 | IG 2 Current</t>
  </si>
  <si>
    <t>CSC 10 | IG 2 Total</t>
  </si>
  <si>
    <t>CSC 10 | IG 3 Current</t>
  </si>
  <si>
    <t>CSC 10 | IG 3 Total</t>
  </si>
  <si>
    <t>CSC 11 | IG 1 Current</t>
  </si>
  <si>
    <t>CSC 11 | IG 1 Total</t>
  </si>
  <si>
    <t>CSC 11 Current</t>
  </si>
  <si>
    <t>CSC 11 Total</t>
  </si>
  <si>
    <t>CSC 11 | IG 2 Current</t>
  </si>
  <si>
    <t>CSC 11 | IG 2 Total</t>
  </si>
  <si>
    <t>CSC 11 | IG 3 Current</t>
  </si>
  <si>
    <t>CSC 11 | IG 3 Total</t>
  </si>
  <si>
    <t>CSC 12 | IG 1 Current</t>
  </si>
  <si>
    <t>CSC 12 | IG 1 Total</t>
  </si>
  <si>
    <t>CSC 12 Current</t>
  </si>
  <si>
    <t>CSC 12 Total</t>
  </si>
  <si>
    <t>CSC 12 | IG 2 Current</t>
  </si>
  <si>
    <t>CSC 12 | IG 2 Total</t>
  </si>
  <si>
    <t>CSC 12 | IG 3 Current</t>
  </si>
  <si>
    <t>CSC 12 | IG 3 Total</t>
  </si>
  <si>
    <t>CSC 13 | IG 1 Current</t>
  </si>
  <si>
    <t>CSC 13 | IG 1 Total</t>
  </si>
  <si>
    <t>CSC 13 Current</t>
  </si>
  <si>
    <t>CSC 13 Total</t>
  </si>
  <si>
    <t>CSC 13 | IG 2 Current</t>
  </si>
  <si>
    <t>CSC 13 | IG 2 Total</t>
  </si>
  <si>
    <t>CSC 13 | IG 3 Current</t>
  </si>
  <si>
    <t>CSC 13 | IG 3 Total</t>
  </si>
  <si>
    <t>CSC 14 | IG 1 Current</t>
  </si>
  <si>
    <t>CSC 14 | IG 1 Total</t>
  </si>
  <si>
    <t>CSC 14 Current</t>
  </si>
  <si>
    <t>CSC 14 Total</t>
  </si>
  <si>
    <t>CSC 14 | IG 2 Current</t>
  </si>
  <si>
    <t>CSC 14 | IG 2 Total</t>
  </si>
  <si>
    <t>CSC 14 | IG 3 Current</t>
  </si>
  <si>
    <t>CSC 14 | IG 3 Total</t>
  </si>
  <si>
    <t>CSC 15 | IG 1 Current</t>
  </si>
  <si>
    <t>CSC 15 | IG 1 Total</t>
  </si>
  <si>
    <t>CSC 15 Current</t>
  </si>
  <si>
    <t>CSC 15 Total</t>
  </si>
  <si>
    <t>CSC 15 | IG 2 Current</t>
  </si>
  <si>
    <t>CSC 15 | IG 2 Total</t>
  </si>
  <si>
    <t>CSC 15 | IG 3 Current</t>
  </si>
  <si>
    <t>CSC 15 | IG 3 Total</t>
  </si>
  <si>
    <t>CSC 16 | IG 1 Current</t>
  </si>
  <si>
    <t>CSC 16 | IG 1 Total</t>
  </si>
  <si>
    <t>CSC 16 Current</t>
  </si>
  <si>
    <t>CSC 16 Total</t>
  </si>
  <si>
    <t>CSC 16 | IG 2 Current</t>
  </si>
  <si>
    <t>CSC 16 | IG 2 Total</t>
  </si>
  <si>
    <t>CSC 16 | IG 3 Current</t>
  </si>
  <si>
    <t>CSC 16 | IG 3 Total</t>
  </si>
  <si>
    <t>CSC 17 | IG 1 Current</t>
  </si>
  <si>
    <t>CSC 17 | IG 1 Total</t>
  </si>
  <si>
    <t>CSC 17 Current</t>
  </si>
  <si>
    <t>CSC 17 Total</t>
  </si>
  <si>
    <t>CSC 17 | IG 2 Current</t>
  </si>
  <si>
    <t>CSC 17 | IG 2 Total</t>
  </si>
  <si>
    <t>CSC 17 | IG 3 Current</t>
  </si>
  <si>
    <t>CSC 17 | IG 3 Total</t>
  </si>
  <si>
    <t>CSC 18 | IG 1 Current</t>
  </si>
  <si>
    <t>CSC 18 | IG 1 Total</t>
  </si>
  <si>
    <t>CSC 18 Current</t>
  </si>
  <si>
    <t>CSC 18 Total</t>
  </si>
  <si>
    <t>CSC 18 | IG 2 Current</t>
  </si>
  <si>
    <t>CSC 18 | IG 2 Total</t>
  </si>
  <si>
    <t>CSC 18 | IG 3 Current</t>
  </si>
  <si>
    <t>CSC 18 | IG 3 Total</t>
  </si>
  <si>
    <t>IG 2 Current</t>
  </si>
  <si>
    <t>IG3 Current</t>
  </si>
  <si>
    <t>CSC 1-18 Current</t>
  </si>
  <si>
    <t>IG 2 Total</t>
  </si>
  <si>
    <t>IG3 Total</t>
  </si>
  <si>
    <t>CSC 1-18 Total</t>
  </si>
  <si>
    <t>IG 1 Complete Value</t>
  </si>
  <si>
    <t>IG 2 Complete Value</t>
  </si>
  <si>
    <t>IG 3 Complete Value</t>
  </si>
  <si>
    <t>CSC1-18 Complete Value</t>
  </si>
  <si>
    <t>Technique</t>
  </si>
  <si>
    <t>Persistence, Privilage Escalation</t>
  </si>
  <si>
    <t>Credential Access, Discovery</t>
  </si>
  <si>
    <t>Execution, Persistence, Privilage Escalation</t>
  </si>
  <si>
    <t>Defense Evasion, Privilage Escalation</t>
  </si>
  <si>
    <t>Collection, Credential Access</t>
  </si>
  <si>
    <t>Execution, Lateral Movement</t>
  </si>
  <si>
    <t>Defense Evasion, Initial Access, Persistence, Privilage Escalation</t>
  </si>
  <si>
    <t>Initial Access, Lateral Movement</t>
  </si>
  <si>
    <t>Initial Access, Persistence</t>
  </si>
  <si>
    <t>Defense Evasion, Persistence</t>
  </si>
  <si>
    <t>Command and Control, Defense Evasion, Persistence</t>
  </si>
  <si>
    <t>Defense Evasion, Discovery</t>
  </si>
  <si>
    <t>Defense Evasion, Lateral Movement</t>
  </si>
  <si>
    <t>Credential Access, Defense Evasion, Persistence</t>
  </si>
  <si>
    <t>Defense Evasion, Impact</t>
  </si>
  <si>
    <t>Defense Evasion, Persistence, Privilage Escalation</t>
  </si>
  <si>
    <t>Defense Evasion, Execution</t>
  </si>
  <si>
    <t>Resource Development</t>
  </si>
  <si>
    <t>Score Reconnaissance</t>
  </si>
  <si>
    <t>Score Resource Develpoment</t>
  </si>
  <si>
    <t>Score Initial Access</t>
  </si>
  <si>
    <t>Score Execution</t>
  </si>
  <si>
    <t>Score Persistence</t>
  </si>
  <si>
    <t>Score Privilage Escalation</t>
  </si>
  <si>
    <t>Score Defense Evasion</t>
  </si>
  <si>
    <t>Score Credential Access</t>
  </si>
  <si>
    <t>Score Discovery</t>
  </si>
  <si>
    <t>Score Lateral Movement</t>
  </si>
  <si>
    <t>Score Collection</t>
  </si>
  <si>
    <t>Score Command and Control</t>
  </si>
  <si>
    <t>Score Exfiltration</t>
  </si>
  <si>
    <t>Score Impact</t>
  </si>
  <si>
    <t>Solutions</t>
  </si>
  <si>
    <t>Current Reconnaissance</t>
  </si>
  <si>
    <t>Current Resource Develpoment</t>
  </si>
  <si>
    <t>Current Initial Access</t>
  </si>
  <si>
    <t>Current Execution</t>
  </si>
  <si>
    <t>Current Persistence</t>
  </si>
  <si>
    <t>Current Privilage Escalation</t>
  </si>
  <si>
    <t>Current Defense Evasion</t>
  </si>
  <si>
    <t>Current Credential Access</t>
  </si>
  <si>
    <t>Current Discovery</t>
  </si>
  <si>
    <t>Current Lateral Movement</t>
  </si>
  <si>
    <t>Current Collection</t>
  </si>
  <si>
    <t>Current Command and Control</t>
  </si>
  <si>
    <t>Current Exfiltration</t>
  </si>
  <si>
    <t>Current Impact</t>
  </si>
  <si>
    <t>Value Reconnaissance</t>
  </si>
  <si>
    <t>Value Resource Develpoment</t>
  </si>
  <si>
    <t>Value Initial Access</t>
  </si>
  <si>
    <t>Value Execution</t>
  </si>
  <si>
    <t>Value Persistence</t>
  </si>
  <si>
    <t>Value Privilage Escalation</t>
  </si>
  <si>
    <t>Value Defense Evasion</t>
  </si>
  <si>
    <t>Value Credential Access</t>
  </si>
  <si>
    <t>Value Discovery</t>
  </si>
  <si>
    <t>Value Lateral Movement</t>
  </si>
  <si>
    <t>Value Collection</t>
  </si>
  <si>
    <t>Value Command and Control</t>
  </si>
  <si>
    <t>Value Exfiltration</t>
  </si>
  <si>
    <t>Value Impact</t>
  </si>
  <si>
    <t>% Implemented</t>
  </si>
  <si>
    <t>Value Application</t>
  </si>
  <si>
    <t>Value Data</t>
  </si>
  <si>
    <t>Value Devices</t>
  </si>
  <si>
    <t>Value Users</t>
  </si>
  <si>
    <t>Current Network</t>
  </si>
  <si>
    <t>Value Network</t>
  </si>
  <si>
    <t>Safeguards</t>
  </si>
  <si>
    <t>CSC 1 Percent</t>
  </si>
  <si>
    <t>CSC 2 Percent</t>
  </si>
  <si>
    <t>CSC 3 Percent</t>
  </si>
  <si>
    <t>CSC 4 Percent</t>
  </si>
  <si>
    <t>CSC 5 Percent</t>
  </si>
  <si>
    <t>CSC 6 Percent</t>
  </si>
  <si>
    <t>CSC 7 Percent</t>
  </si>
  <si>
    <t>CSC 9 Percent</t>
  </si>
  <si>
    <t>CSC 8 Percent</t>
  </si>
  <si>
    <t>CSC 10 Percent</t>
  </si>
  <si>
    <t>CSC 11 Percent</t>
  </si>
  <si>
    <t>CSC 12 Percent</t>
  </si>
  <si>
    <t>CSC 13 Percent</t>
  </si>
  <si>
    <t>CSC 14 Percent</t>
  </si>
  <si>
    <t>CSC 15 Percent</t>
  </si>
  <si>
    <t>CSC 16 Percent</t>
  </si>
  <si>
    <t>CSC 17 Percent</t>
  </si>
  <si>
    <t>CSC 18 Percent</t>
  </si>
  <si>
    <t>Persistance</t>
  </si>
  <si>
    <t>Command &amp; Control</t>
  </si>
  <si>
    <t>MITRE ATT&amp;CK Tactics</t>
  </si>
  <si>
    <t>Percent Achieved to Defend Against Attacks</t>
  </si>
  <si>
    <t>Implementation Group Score</t>
  </si>
  <si>
    <t>Implementation Group 1</t>
  </si>
  <si>
    <t>Implementation Group 2</t>
  </si>
  <si>
    <t>Implementation Group 3</t>
  </si>
  <si>
    <t xml:space="preserve">CIS Controls v8 Initial Assesment Tool </t>
  </si>
  <si>
    <t>Techniques Countered by Safeguards</t>
  </si>
  <si>
    <t>CSC 1</t>
  </si>
  <si>
    <t>CSC 2</t>
  </si>
  <si>
    <t>CSC 3</t>
  </si>
  <si>
    <t>CSC 4</t>
  </si>
  <si>
    <t>CSC 5</t>
  </si>
  <si>
    <t>CSC 6</t>
  </si>
  <si>
    <t>CSC 7</t>
  </si>
  <si>
    <t>CSC 8</t>
  </si>
  <si>
    <t>CSC 9</t>
  </si>
  <si>
    <t>CSC 10</t>
  </si>
  <si>
    <t>CSC 11</t>
  </si>
  <si>
    <t>CSC 12</t>
  </si>
  <si>
    <t>CSC 13</t>
  </si>
  <si>
    <t>CSC 14</t>
  </si>
  <si>
    <t>CSC 15</t>
  </si>
  <si>
    <t>CSC 16</t>
  </si>
  <si>
    <t>CSC 17</t>
  </si>
  <si>
    <t>CSC 18</t>
  </si>
  <si>
    <t>=</t>
  </si>
  <si>
    <t>CSC #1</t>
  </si>
  <si>
    <t>CSC #2</t>
  </si>
  <si>
    <t>CSC #3</t>
  </si>
  <si>
    <t>CSC #4</t>
  </si>
  <si>
    <t>CSC #5</t>
  </si>
  <si>
    <t>CSC #6</t>
  </si>
  <si>
    <t>CSC #7</t>
  </si>
  <si>
    <t>CSC #8</t>
  </si>
  <si>
    <t>CSC #9</t>
  </si>
  <si>
    <t>CSC #10</t>
  </si>
  <si>
    <t>CSC #11</t>
  </si>
  <si>
    <t>CSC #12</t>
  </si>
  <si>
    <t>CSC #13</t>
  </si>
  <si>
    <t>CSC #14</t>
  </si>
  <si>
    <t>CSC #15</t>
  </si>
  <si>
    <t>CSC #16</t>
  </si>
  <si>
    <t>CSC #17</t>
  </si>
  <si>
    <t>CSC #18</t>
  </si>
  <si>
    <t>Maturity Level</t>
  </si>
  <si>
    <t>Maturity Level 2 (Repeatable)</t>
  </si>
  <si>
    <t>Maturity Level 3 (Defined)</t>
  </si>
  <si>
    <t>Maturity Level 4 (Quantitatively Managed)</t>
  </si>
  <si>
    <t>Maturity Level 5 (Optimizing)</t>
  </si>
  <si>
    <t>Risk Score*</t>
  </si>
  <si>
    <t>Maturity Level 1 (Initial/Informal)</t>
  </si>
  <si>
    <t>Privilege Escalation</t>
  </si>
  <si>
    <t>Legacy Maturity</t>
  </si>
  <si>
    <t>Policies Complete</t>
  </si>
  <si>
    <t>Controls 1-5 Implemented</t>
  </si>
  <si>
    <t>All Controls Implemented</t>
  </si>
  <si>
    <t>All Controls Automated</t>
  </si>
  <si>
    <t>All Controls Reported</t>
  </si>
  <si>
    <t>Level One</t>
  </si>
  <si>
    <t>Level Two</t>
  </si>
  <si>
    <t>Level Three</t>
  </si>
  <si>
    <t>Level Four</t>
  </si>
  <si>
    <t>Level Five</t>
  </si>
  <si>
    <t>Maturity Rating*:</t>
  </si>
  <si>
    <t>*Rating is on a 0-5 scale.</t>
  </si>
  <si>
    <t>CSC 1-7, 11, 14 Solutions</t>
  </si>
  <si>
    <t>CSC 1-7, 11, 14 Documentation</t>
  </si>
  <si>
    <t>CSC 1-17 Documentation</t>
  </si>
  <si>
    <t>CSC 1-17 Solutions</t>
  </si>
  <si>
    <t>CSC 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</si>
</sst>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rgb="FF000000"/>
      <name val="Calibri"/>
    </font>
    <font>
      <sz val="11"/>
      <color rgb="FF000000"/>
      <name val="Calibri"/>
      <family val="2"/>
    </font>
    <font>
      <sz val="8"/>
      <name val="Calibri"/>
    </font>
    <font>
      <b/>
      <sz val="11"/>
      <color rgb="FF000000"/>
      <name val="Calibri"/>
      <family val="2"/>
    </font>
    <font>
      <u/>
      <sz val="11"/>
      <color theme="10"/>
      <name val="Calibri"/>
      <family val="2"/>
    </font>
    <font>
      <sz val="11"/>
      <name val="Calibri"/>
      <family val="2"/>
    </font>
    <font>
      <sz val="14"/>
      <color rgb="FF000000"/>
      <name val="Calibri"/>
      <family val="2"/>
    </font>
    <font>
      <sz val="8"/>
      <name val="Calibri"/>
      <family val="2"/>
    </font>
    <font>
      <b/>
      <sz val="11"/>
      <name val="Calibri"/>
      <family val="2"/>
    </font>
    <font>
      <b/>
      <sz val="12"/>
      <color rgb="FF000000"/>
      <name val="Calibri"/>
      <family val="2"/>
    </font>
    <font>
      <sz val="11"/>
      <color rgb="FF000000"/>
      <name val="Calibri"/>
    </font>
    <font>
      <sz val="11"/>
      <color theme="1"/>
      <name val="Calibri"/>
      <family val="2"/>
    </font>
    <font>
      <b/>
      <sz val="36"/>
      <color rgb="FF000000"/>
      <name val="Calibri"/>
      <family val="2"/>
    </font>
    <font>
      <sz val="36"/>
      <color rgb="FF000000"/>
      <name val="Calibri"/>
      <family val="2"/>
    </font>
    <font>
      <b/>
      <sz val="11"/>
      <color theme="0"/>
      <name val="Calibri"/>
      <family val="2"/>
    </font>
    <font>
      <sz val="11"/>
      <color theme="0"/>
      <name val="Calibri"/>
      <family val="2"/>
    </font>
    <font>
      <b/>
      <sz val="11"/>
      <color theme="1"/>
      <name val="Calibri"/>
      <family val="2"/>
      <scheme val="minor"/>
    </font>
    <font>
      <b/>
      <sz val="14"/>
      <color theme="0"/>
      <name val="Calibri"/>
      <family val="2"/>
      <scheme val="minor"/>
    </font>
  </fonts>
  <fills count="11">
    <fill>
      <patternFill patternType="none"/>
    </fill>
    <fill>
      <patternFill patternType="gray125"/>
    </fill>
    <fill>
      <patternFill patternType="solid">
        <fgColor rgb="FF6FA851"/>
        <bgColor indexed="64"/>
      </patternFill>
    </fill>
    <fill>
      <patternFill patternType="solid">
        <fgColor rgb="FFDC8A07"/>
        <bgColor indexed="64"/>
      </patternFill>
    </fill>
    <fill>
      <patternFill patternType="solid">
        <fgColor rgb="FF00A0AF"/>
        <bgColor indexed="64"/>
      </patternFill>
    </fill>
    <fill>
      <patternFill patternType="solid">
        <fgColor rgb="FFC63F1F"/>
        <bgColor indexed="64"/>
      </patternFill>
    </fill>
    <fill>
      <patternFill patternType="solid">
        <fgColor rgb="FFF2F2F2"/>
        <bgColor indexed="64"/>
      </patternFill>
    </fill>
    <fill>
      <patternFill patternType="solid">
        <fgColor rgb="FF003A5D"/>
        <bgColor indexed="64"/>
      </patternFill>
    </fill>
    <fill>
      <patternFill patternType="solid">
        <fgColor rgb="FF007054"/>
        <bgColor indexed="64"/>
      </patternFill>
    </fill>
    <fill>
      <patternFill patternType="solid">
        <fgColor rgb="FFFF0000"/>
        <bgColor indexed="64"/>
      </patternFill>
    </fill>
    <fill>
      <patternFill patternType="solid">
        <fgColor theme="6" tint="0.79998168889431442"/>
        <bgColor indexed="64"/>
      </patternFill>
    </fill>
  </fills>
  <borders count="36">
    <border>
      <left/>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thin">
        <color indexed="64"/>
      </right>
      <top style="medium">
        <color indexed="64"/>
      </top>
      <bottom/>
      <diagonal/>
    </border>
    <border>
      <left/>
      <right style="medium">
        <color indexed="64"/>
      </right>
      <top/>
      <bottom style="thin">
        <color indexed="64"/>
      </bottom>
      <diagonal/>
    </border>
    <border>
      <left style="thin">
        <color indexed="64"/>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thin">
        <color indexed="64"/>
      </right>
      <top/>
      <bottom style="medium">
        <color indexed="64"/>
      </bottom>
      <diagonal/>
    </border>
    <border>
      <left style="medium">
        <color indexed="64"/>
      </left>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
    <xf numFmtId="0" fontId="0" fillId="0" borderId="0"/>
    <xf numFmtId="0" fontId="4" fillId="0" borderId="0" applyNumberFormat="0" applyFill="0" applyBorder="0" applyAlignment="0" applyProtection="0"/>
    <xf numFmtId="9" fontId="10" fillId="0" borderId="0" applyFont="0" applyFill="0" applyBorder="0" applyAlignment="0" applyProtection="0"/>
  </cellStyleXfs>
  <cellXfs count="160">
    <xf numFmtId="0" fontId="0" fillId="0" borderId="0" xfId="0"/>
    <xf numFmtId="0" fontId="3" fillId="0" borderId="0" xfId="0" applyFont="1"/>
    <xf numFmtId="0" fontId="1" fillId="0" borderId="0" xfId="0" applyFont="1"/>
    <xf numFmtId="0" fontId="1" fillId="0" borderId="0" xfId="0" applyFont="1" applyBorder="1"/>
    <xf numFmtId="0" fontId="3" fillId="0" borderId="4" xfId="0" applyFont="1" applyBorder="1"/>
    <xf numFmtId="0" fontId="1" fillId="0" borderId="5" xfId="0" applyFont="1" applyBorder="1"/>
    <xf numFmtId="0" fontId="5" fillId="0" borderId="4" xfId="0" applyFont="1" applyBorder="1"/>
    <xf numFmtId="0" fontId="8" fillId="0" borderId="4" xfId="1" applyFont="1" applyBorder="1"/>
    <xf numFmtId="0" fontId="5" fillId="0" borderId="5" xfId="0" applyFont="1" applyBorder="1"/>
    <xf numFmtId="0" fontId="5" fillId="0" borderId="4" xfId="1" applyFont="1" applyBorder="1"/>
    <xf numFmtId="0" fontId="8" fillId="0" borderId="4" xfId="0" applyFont="1" applyBorder="1"/>
    <xf numFmtId="0" fontId="1" fillId="0" borderId="4" xfId="0" applyFont="1" applyBorder="1"/>
    <xf numFmtId="0" fontId="3" fillId="0" borderId="6" xfId="0" applyFont="1" applyBorder="1"/>
    <xf numFmtId="0" fontId="5" fillId="0" borderId="7" xfId="0" applyFont="1" applyBorder="1"/>
    <xf numFmtId="0" fontId="1" fillId="0" borderId="6" xfId="0" applyFont="1" applyBorder="1"/>
    <xf numFmtId="0" fontId="1" fillId="0" borderId="7" xfId="0" applyFont="1" applyBorder="1"/>
    <xf numFmtId="0" fontId="1" fillId="0" borderId="8" xfId="0" applyFont="1" applyBorder="1"/>
    <xf numFmtId="0" fontId="1" fillId="0" borderId="0" xfId="0" applyFont="1" applyFill="1" applyBorder="1"/>
    <xf numFmtId="0" fontId="6" fillId="0" borderId="0" xfId="0" applyFont="1"/>
    <xf numFmtId="0" fontId="3" fillId="0" borderId="4" xfId="0" applyFont="1" applyFill="1" applyBorder="1"/>
    <xf numFmtId="0" fontId="1" fillId="0" borderId="5" xfId="0" applyFont="1" applyFill="1" applyBorder="1"/>
    <xf numFmtId="0" fontId="1" fillId="0" borderId="4" xfId="0" applyFont="1" applyFill="1" applyBorder="1"/>
    <xf numFmtId="0" fontId="3" fillId="0" borderId="2" xfId="0" applyFont="1" applyBorder="1"/>
    <xf numFmtId="0" fontId="1" fillId="0" borderId="3" xfId="0" applyFont="1" applyBorder="1"/>
    <xf numFmtId="0" fontId="1" fillId="0" borderId="6" xfId="0" applyFont="1" applyFill="1" applyBorder="1"/>
    <xf numFmtId="0" fontId="1" fillId="0" borderId="7" xfId="0" applyFont="1" applyFill="1" applyBorder="1"/>
    <xf numFmtId="0" fontId="1" fillId="0" borderId="8" xfId="0" applyFont="1" applyFill="1" applyBorder="1"/>
    <xf numFmtId="0" fontId="3" fillId="0" borderId="6" xfId="0" applyFont="1" applyFill="1" applyBorder="1"/>
    <xf numFmtId="49" fontId="3" fillId="0" borderId="0" xfId="0" applyNumberFormat="1" applyFont="1"/>
    <xf numFmtId="0" fontId="0" fillId="0" borderId="0" xfId="0" applyBorder="1" applyAlignment="1">
      <alignment horizontal="left" vertical="top"/>
    </xf>
    <xf numFmtId="0" fontId="0" fillId="0" borderId="0" xfId="0" applyBorder="1" applyAlignment="1">
      <alignment horizontal="left" vertical="center"/>
    </xf>
    <xf numFmtId="0" fontId="0" fillId="0" borderId="12" xfId="0" applyBorder="1" applyAlignment="1">
      <alignment horizontal="center" vertical="center"/>
    </xf>
    <xf numFmtId="0" fontId="0" fillId="0" borderId="0" xfId="0" applyBorder="1" applyAlignment="1">
      <alignment horizontal="left" vertical="center" wrapText="1"/>
    </xf>
    <xf numFmtId="0" fontId="0" fillId="0" borderId="12" xfId="0" applyBorder="1" applyAlignment="1">
      <alignment horizontal="left" vertical="center"/>
    </xf>
    <xf numFmtId="49" fontId="0" fillId="0" borderId="0" xfId="0" applyNumberFormat="1" applyBorder="1" applyAlignment="1">
      <alignment horizontal="left" vertical="center"/>
    </xf>
    <xf numFmtId="0" fontId="1" fillId="0" borderId="0" xfId="0" applyFont="1" applyBorder="1" applyAlignment="1">
      <alignment horizontal="center" vertical="center"/>
    </xf>
    <xf numFmtId="9" fontId="1" fillId="0" borderId="0" xfId="0" applyNumberFormat="1" applyFont="1"/>
    <xf numFmtId="0" fontId="0" fillId="0" borderId="5" xfId="0" applyBorder="1" applyAlignment="1">
      <alignment horizontal="center" vertical="center"/>
    </xf>
    <xf numFmtId="0" fontId="9" fillId="0" borderId="9" xfId="0" applyFont="1" applyBorder="1" applyAlignment="1">
      <alignment horizontal="left" vertical="center"/>
    </xf>
    <xf numFmtId="0" fontId="9" fillId="0" borderId="10" xfId="0" applyFont="1" applyBorder="1" applyAlignment="1">
      <alignment horizontal="left" vertical="center"/>
    </xf>
    <xf numFmtId="0" fontId="9" fillId="0" borderId="0" xfId="0" applyFont="1" applyBorder="1" applyAlignment="1">
      <alignment horizontal="left" vertical="center"/>
    </xf>
    <xf numFmtId="0" fontId="9" fillId="0" borderId="14" xfId="0" applyFont="1" applyBorder="1" applyAlignment="1">
      <alignment horizontal="left" vertical="center"/>
    </xf>
    <xf numFmtId="0" fontId="9" fillId="0" borderId="11" xfId="0" applyFont="1" applyBorder="1" applyAlignment="1">
      <alignment horizontal="left" vertical="center"/>
    </xf>
    <xf numFmtId="0" fontId="9" fillId="0" borderId="9" xfId="0" applyFont="1" applyFill="1" applyBorder="1" applyAlignment="1">
      <alignment horizontal="left" vertical="center"/>
    </xf>
    <xf numFmtId="0" fontId="9" fillId="0" borderId="10" xfId="0" applyFont="1" applyFill="1" applyBorder="1" applyAlignment="1">
      <alignment horizontal="left" vertical="center"/>
    </xf>
    <xf numFmtId="0" fontId="1" fillId="0" borderId="2" xfId="0" applyFont="1" applyBorder="1" applyAlignment="1">
      <alignment horizontal="center" vertical="center"/>
    </xf>
    <xf numFmtId="0" fontId="1" fillId="0" borderId="1" xfId="0" applyFont="1" applyBorder="1" applyAlignment="1">
      <alignment horizontal="center" vertical="center"/>
    </xf>
    <xf numFmtId="0" fontId="0" fillId="0" borderId="4" xfId="0" applyBorder="1" applyAlignment="1">
      <alignment horizontal="center" vertical="center"/>
    </xf>
    <xf numFmtId="0" fontId="1" fillId="0" borderId="4" xfId="0" applyFont="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6" fillId="0" borderId="2" xfId="0" applyFont="1" applyBorder="1" applyAlignment="1"/>
    <xf numFmtId="0" fontId="6" fillId="0" borderId="3" xfId="0" applyFont="1" applyBorder="1" applyAlignment="1"/>
    <xf numFmtId="0" fontId="6" fillId="0" borderId="1" xfId="0" applyFont="1" applyBorder="1" applyAlignment="1"/>
    <xf numFmtId="0" fontId="6" fillId="0" borderId="6" xfId="0" applyFont="1" applyBorder="1" applyAlignment="1"/>
    <xf numFmtId="0" fontId="6" fillId="0" borderId="7" xfId="0" applyFont="1" applyBorder="1" applyAlignment="1"/>
    <xf numFmtId="0" fontId="6" fillId="0" borderId="2" xfId="0" applyFont="1" applyFill="1" applyBorder="1" applyAlignment="1">
      <alignment vertical="center"/>
    </xf>
    <xf numFmtId="0" fontId="6" fillId="0" borderId="3" xfId="0" applyFont="1" applyFill="1" applyBorder="1" applyAlignment="1">
      <alignment vertical="center"/>
    </xf>
    <xf numFmtId="0" fontId="3" fillId="0" borderId="0" xfId="0" applyFont="1" applyBorder="1"/>
    <xf numFmtId="49" fontId="3" fillId="0" borderId="0" xfId="0" applyNumberFormat="1" applyFont="1" applyBorder="1"/>
    <xf numFmtId="0" fontId="5" fillId="0" borderId="0" xfId="0" applyFont="1" applyBorder="1"/>
    <xf numFmtId="0" fontId="1" fillId="0" borderId="0" xfId="0" applyFont="1" applyFill="1" applyBorder="1" applyAlignment="1">
      <alignment vertical="center"/>
    </xf>
    <xf numFmtId="0" fontId="1" fillId="0" borderId="0" xfId="0" applyFont="1" applyBorder="1" applyAlignment="1"/>
    <xf numFmtId="0" fontId="0" fillId="0" borderId="0" xfId="0" applyBorder="1" applyAlignment="1">
      <alignment horizontal="center" vertical="center"/>
    </xf>
    <xf numFmtId="0" fontId="0" fillId="0" borderId="13" xfId="0" applyBorder="1" applyAlignment="1">
      <alignment horizontal="center" vertical="center"/>
    </xf>
    <xf numFmtId="0" fontId="0" fillId="0" borderId="8" xfId="0" applyBorder="1" applyAlignment="1">
      <alignment horizontal="center" vertical="center"/>
    </xf>
    <xf numFmtId="0" fontId="9" fillId="0" borderId="0" xfId="0" applyFont="1" applyFill="1" applyBorder="1" applyAlignment="1">
      <alignment horizontal="left" vertical="center"/>
    </xf>
    <xf numFmtId="0" fontId="9" fillId="0" borderId="16" xfId="0" applyFont="1" applyFill="1" applyBorder="1" applyAlignment="1">
      <alignment horizontal="left" vertical="center"/>
    </xf>
    <xf numFmtId="0" fontId="9" fillId="0" borderId="13" xfId="0" applyFont="1" applyBorder="1" applyAlignment="1">
      <alignment horizontal="left" vertical="center"/>
    </xf>
    <xf numFmtId="0" fontId="0" fillId="0" borderId="0" xfId="0" applyBorder="1" applyAlignment="1">
      <alignment horizontal="center" vertical="center"/>
    </xf>
    <xf numFmtId="0" fontId="0" fillId="0" borderId="13" xfId="0" applyBorder="1" applyAlignment="1">
      <alignment horizontal="center" vertical="center"/>
    </xf>
    <xf numFmtId="0" fontId="9" fillId="0" borderId="16" xfId="0" applyFont="1" applyBorder="1" applyAlignment="1">
      <alignment horizontal="left" vertical="center"/>
    </xf>
    <xf numFmtId="0" fontId="9" fillId="0" borderId="17" xfId="0" applyFont="1" applyBorder="1" applyAlignment="1">
      <alignment horizontal="left" vertical="center"/>
    </xf>
    <xf numFmtId="49" fontId="9" fillId="0" borderId="17" xfId="0" applyNumberFormat="1" applyFont="1" applyBorder="1" applyAlignment="1">
      <alignment horizontal="left" vertical="center"/>
    </xf>
    <xf numFmtId="0" fontId="9" fillId="0" borderId="17" xfId="0" applyFont="1" applyBorder="1" applyAlignment="1">
      <alignment horizontal="left" vertical="center" wrapText="1"/>
    </xf>
    <xf numFmtId="0" fontId="0" fillId="0" borderId="17" xfId="0" applyBorder="1" applyAlignment="1">
      <alignment horizontal="left" vertical="center"/>
    </xf>
    <xf numFmtId="49" fontId="0" fillId="0" borderId="17" xfId="0" applyNumberFormat="1" applyBorder="1" applyAlignment="1">
      <alignment horizontal="left" vertical="center"/>
    </xf>
    <xf numFmtId="0" fontId="0" fillId="0" borderId="17" xfId="0" applyBorder="1" applyAlignment="1">
      <alignment horizontal="left" vertical="center" wrapText="1"/>
    </xf>
    <xf numFmtId="0" fontId="1" fillId="0" borderId="17" xfId="0" applyFont="1" applyBorder="1" applyAlignment="1">
      <alignment horizontal="left" vertical="center" wrapText="1"/>
    </xf>
    <xf numFmtId="9" fontId="0" fillId="0" borderId="17" xfId="0" applyNumberFormat="1" applyBorder="1" applyAlignment="1">
      <alignment horizontal="left" vertical="center" wrapText="1"/>
    </xf>
    <xf numFmtId="0" fontId="9" fillId="0" borderId="18" xfId="0" applyFont="1" applyBorder="1" applyAlignment="1">
      <alignment horizontal="left" vertical="center"/>
    </xf>
    <xf numFmtId="0" fontId="9" fillId="0" borderId="19" xfId="0" applyFont="1" applyBorder="1" applyAlignment="1">
      <alignment horizontal="left" vertical="center"/>
    </xf>
    <xf numFmtId="49" fontId="9" fillId="0" borderId="19" xfId="0" applyNumberFormat="1" applyFont="1" applyBorder="1" applyAlignment="1">
      <alignment horizontal="left" vertical="center"/>
    </xf>
    <xf numFmtId="0" fontId="9" fillId="0" borderId="19" xfId="0" applyFont="1" applyBorder="1" applyAlignment="1">
      <alignment horizontal="left" vertical="center" wrapText="1"/>
    </xf>
    <xf numFmtId="0" fontId="9" fillId="0" borderId="20" xfId="0" applyFont="1" applyBorder="1" applyAlignment="1">
      <alignment horizontal="left" vertical="center" wrapText="1"/>
    </xf>
    <xf numFmtId="0" fontId="0" fillId="0" borderId="21" xfId="0" applyBorder="1" applyAlignment="1">
      <alignment horizontal="left" vertical="center"/>
    </xf>
    <xf numFmtId="0" fontId="0" fillId="0" borderId="22" xfId="0" applyBorder="1" applyAlignment="1">
      <alignment horizontal="left" vertical="center" wrapText="1"/>
    </xf>
    <xf numFmtId="0" fontId="0" fillId="0" borderId="23" xfId="0" applyBorder="1" applyAlignment="1">
      <alignment horizontal="left" vertical="center"/>
    </xf>
    <xf numFmtId="0" fontId="0" fillId="0" borderId="24" xfId="0" applyBorder="1" applyAlignment="1">
      <alignment horizontal="left" vertical="center"/>
    </xf>
    <xf numFmtId="49" fontId="0" fillId="0" borderId="24" xfId="0" applyNumberFormat="1" applyBorder="1" applyAlignment="1">
      <alignment horizontal="left" vertical="center"/>
    </xf>
    <xf numFmtId="0" fontId="0" fillId="0" borderId="24" xfId="0" applyBorder="1" applyAlignment="1">
      <alignment horizontal="left" vertical="center" wrapText="1"/>
    </xf>
    <xf numFmtId="0" fontId="1" fillId="0" borderId="24" xfId="0" applyFont="1" applyBorder="1" applyAlignment="1">
      <alignment horizontal="left" vertical="center" wrapText="1"/>
    </xf>
    <xf numFmtId="9" fontId="0" fillId="0" borderId="24" xfId="0" applyNumberFormat="1" applyBorder="1" applyAlignment="1">
      <alignment horizontal="left" vertical="center" wrapText="1"/>
    </xf>
    <xf numFmtId="0" fontId="0" fillId="0" borderId="25" xfId="0" applyBorder="1" applyAlignment="1">
      <alignment horizontal="left" vertical="center" wrapText="1"/>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9" fillId="0" borderId="10" xfId="0" applyFont="1" applyBorder="1" applyAlignment="1">
      <alignment horizontal="center" vertical="center"/>
    </xf>
    <xf numFmtId="0" fontId="1" fillId="0" borderId="0" xfId="0" applyFont="1" applyAlignment="1">
      <alignment horizontal="left" vertical="center"/>
    </xf>
    <xf numFmtId="0" fontId="13" fillId="0" borderId="0" xfId="0" applyFont="1" applyAlignment="1">
      <alignment horizontal="left" vertical="center"/>
    </xf>
    <xf numFmtId="0" fontId="6" fillId="0" borderId="0" xfId="0" applyFont="1" applyAlignment="1">
      <alignment horizontal="right"/>
    </xf>
    <xf numFmtId="0" fontId="6" fillId="0" borderId="0" xfId="0" applyFont="1" applyAlignment="1"/>
    <xf numFmtId="0" fontId="5" fillId="6" borderId="17" xfId="0" applyFont="1" applyFill="1" applyBorder="1" applyAlignment="1">
      <alignment horizontal="center" vertical="center"/>
    </xf>
    <xf numFmtId="9" fontId="1" fillId="0" borderId="17" xfId="2" applyFont="1" applyBorder="1" applyAlignment="1">
      <alignment horizontal="center" vertical="center"/>
    </xf>
    <xf numFmtId="0" fontId="14" fillId="3" borderId="17" xfId="0" applyFont="1" applyFill="1" applyBorder="1" applyAlignment="1">
      <alignment horizontal="center" vertical="center"/>
    </xf>
    <xf numFmtId="0" fontId="15" fillId="0" borderId="0" xfId="0" applyFont="1" applyAlignment="1">
      <alignment horizontal="left" vertical="center"/>
    </xf>
    <xf numFmtId="0" fontId="11" fillId="0" borderId="0" xfId="0" applyFont="1" applyAlignment="1">
      <alignment horizontal="left" vertical="center"/>
    </xf>
    <xf numFmtId="9" fontId="15" fillId="0" borderId="0" xfId="2" applyFont="1" applyAlignment="1">
      <alignment horizontal="left" vertical="center"/>
    </xf>
    <xf numFmtId="0" fontId="1" fillId="0" borderId="17" xfId="0" applyFont="1" applyBorder="1" applyAlignment="1">
      <alignment horizontal="left" vertical="center"/>
    </xf>
    <xf numFmtId="0" fontId="14" fillId="8" borderId="18" xfId="0" applyFont="1" applyFill="1" applyBorder="1" applyAlignment="1">
      <alignment horizontal="center" vertical="center"/>
    </xf>
    <xf numFmtId="0" fontId="14" fillId="8" borderId="19" xfId="0" applyFont="1" applyFill="1" applyBorder="1" applyAlignment="1">
      <alignment horizontal="center" vertical="center"/>
    </xf>
    <xf numFmtId="0" fontId="14" fillId="8" borderId="20" xfId="0" applyFont="1" applyFill="1" applyBorder="1" applyAlignment="1">
      <alignment horizontal="center" vertical="center"/>
    </xf>
    <xf numFmtId="0" fontId="3" fillId="0" borderId="21" xfId="0" applyFont="1" applyBorder="1" applyAlignment="1">
      <alignment horizontal="left" vertical="center"/>
    </xf>
    <xf numFmtId="0" fontId="14" fillId="5" borderId="18" xfId="0" applyFont="1" applyFill="1" applyBorder="1" applyAlignment="1">
      <alignment horizontal="center" vertical="center"/>
    </xf>
    <xf numFmtId="0" fontId="14" fillId="5" borderId="19" xfId="0" applyFont="1" applyFill="1" applyBorder="1" applyAlignment="1">
      <alignment horizontal="center" vertical="center"/>
    </xf>
    <xf numFmtId="0" fontId="14" fillId="5" borderId="20" xfId="0" applyFont="1" applyFill="1" applyBorder="1" applyAlignment="1">
      <alignment horizontal="left" vertical="center"/>
    </xf>
    <xf numFmtId="0" fontId="8" fillId="6" borderId="21" xfId="0" applyFont="1" applyFill="1" applyBorder="1" applyAlignment="1">
      <alignment vertical="center"/>
    </xf>
    <xf numFmtId="9" fontId="0" fillId="0" borderId="22" xfId="2" applyFont="1" applyBorder="1" applyAlignment="1">
      <alignment horizontal="center"/>
    </xf>
    <xf numFmtId="0" fontId="8" fillId="6" borderId="23" xfId="0" applyFont="1" applyFill="1" applyBorder="1" applyAlignment="1">
      <alignment vertical="center"/>
    </xf>
    <xf numFmtId="0" fontId="5" fillId="6" borderId="24" xfId="0" applyFont="1" applyFill="1" applyBorder="1" applyAlignment="1">
      <alignment horizontal="center" vertical="center"/>
    </xf>
    <xf numFmtId="9" fontId="0" fillId="0" borderId="25" xfId="2" applyFont="1" applyBorder="1" applyAlignment="1">
      <alignment horizontal="center"/>
    </xf>
    <xf numFmtId="0" fontId="14" fillId="2" borderId="21" xfId="0" applyFont="1" applyFill="1" applyBorder="1" applyAlignment="1">
      <alignment horizontal="center" vertical="center"/>
    </xf>
    <xf numFmtId="0" fontId="14" fillId="4" borderId="22" xfId="0" applyFont="1" applyFill="1" applyBorder="1" applyAlignment="1">
      <alignment horizontal="center" vertical="center"/>
    </xf>
    <xf numFmtId="9" fontId="1" fillId="0" borderId="21" xfId="2" applyFont="1" applyBorder="1" applyAlignment="1">
      <alignment horizontal="center" vertical="center"/>
    </xf>
    <xf numFmtId="9" fontId="1" fillId="0" borderId="22" xfId="2" applyFont="1" applyBorder="1" applyAlignment="1">
      <alignment horizontal="center" vertical="center"/>
    </xf>
    <xf numFmtId="0" fontId="1" fillId="0" borderId="12" xfId="0" applyFont="1" applyBorder="1" applyAlignment="1">
      <alignment horizontal="left" vertical="center"/>
    </xf>
    <xf numFmtId="0" fontId="1" fillId="0" borderId="0" xfId="0" applyFont="1" applyBorder="1" applyAlignment="1">
      <alignment horizontal="left" vertical="center"/>
    </xf>
    <xf numFmtId="0" fontId="1" fillId="0" borderId="13" xfId="0" applyFont="1" applyBorder="1" applyAlignment="1">
      <alignment horizontal="left" vertical="center"/>
    </xf>
    <xf numFmtId="0" fontId="1" fillId="0" borderId="28" xfId="0" applyFont="1" applyBorder="1" applyAlignment="1">
      <alignment horizontal="left" vertical="center"/>
    </xf>
    <xf numFmtId="0" fontId="1" fillId="0" borderId="26" xfId="0" applyFont="1" applyBorder="1" applyAlignment="1">
      <alignment horizontal="left" vertical="center"/>
    </xf>
    <xf numFmtId="0" fontId="1" fillId="0" borderId="30" xfId="0" applyFont="1" applyBorder="1" applyAlignment="1">
      <alignment horizontal="left" vertical="center"/>
    </xf>
    <xf numFmtId="164" fontId="1" fillId="0" borderId="22" xfId="0" applyNumberFormat="1" applyFont="1" applyBorder="1" applyAlignment="1">
      <alignment horizontal="left" vertical="center"/>
    </xf>
    <xf numFmtId="0" fontId="1" fillId="0" borderId="9" xfId="0" applyFont="1" applyBorder="1" applyAlignment="1">
      <alignment horizontal="left" vertical="center"/>
    </xf>
    <xf numFmtId="0" fontId="1" fillId="0" borderId="10" xfId="0" applyFont="1" applyBorder="1" applyAlignment="1">
      <alignment horizontal="left" vertical="center"/>
    </xf>
    <xf numFmtId="0" fontId="1" fillId="0" borderId="11" xfId="0" applyFont="1" applyBorder="1" applyAlignment="1">
      <alignment horizontal="left" vertical="center"/>
    </xf>
    <xf numFmtId="0" fontId="1" fillId="9" borderId="17" xfId="0" applyFont="1" applyFill="1" applyBorder="1" applyAlignment="1">
      <alignment horizontal="left" vertical="center" wrapText="1"/>
    </xf>
    <xf numFmtId="0" fontId="0" fillId="0" borderId="0" xfId="0" applyFill="1"/>
    <xf numFmtId="0" fontId="5" fillId="0" borderId="0" xfId="0" applyFont="1"/>
    <xf numFmtId="0" fontId="5" fillId="0" borderId="0" xfId="0" applyFont="1" applyAlignment="1">
      <alignment horizontal="left" vertical="center"/>
    </xf>
    <xf numFmtId="0" fontId="0" fillId="0" borderId="17" xfId="0" applyBorder="1"/>
    <xf numFmtId="0" fontId="17" fillId="8" borderId="17" xfId="0" applyFont="1" applyFill="1" applyBorder="1"/>
    <xf numFmtId="2" fontId="17" fillId="8" borderId="17" xfId="0" applyNumberFormat="1" applyFont="1" applyFill="1" applyBorder="1" applyAlignment="1">
      <alignment horizontal="center"/>
    </xf>
    <xf numFmtId="0" fontId="14" fillId="8" borderId="17" xfId="0" applyFont="1" applyFill="1" applyBorder="1" applyAlignment="1">
      <alignment horizontal="center" vertical="center"/>
    </xf>
    <xf numFmtId="0" fontId="16" fillId="10" borderId="17" xfId="0" applyFont="1" applyFill="1" applyBorder="1" applyAlignment="1">
      <alignment horizontal="center"/>
    </xf>
    <xf numFmtId="2" fontId="1" fillId="0" borderId="17" xfId="0" applyNumberFormat="1" applyFont="1" applyBorder="1" applyAlignment="1">
      <alignment horizontal="left" vertical="center"/>
    </xf>
    <xf numFmtId="0" fontId="14" fillId="8" borderId="34" xfId="0" applyFont="1" applyFill="1" applyBorder="1" applyAlignment="1">
      <alignment horizontal="left" vertical="center"/>
    </xf>
    <xf numFmtId="164" fontId="14" fillId="8" borderId="35" xfId="0" applyNumberFormat="1" applyFont="1" applyFill="1" applyBorder="1" applyAlignment="1">
      <alignment horizontal="center" vertical="center"/>
    </xf>
    <xf numFmtId="0" fontId="3" fillId="0" borderId="23" xfId="0" applyFont="1" applyBorder="1" applyAlignment="1">
      <alignment horizontal="left" vertical="center"/>
    </xf>
    <xf numFmtId="0" fontId="1" fillId="0" borderId="24" xfId="0" applyFont="1" applyBorder="1" applyAlignment="1">
      <alignment horizontal="left" vertical="center"/>
    </xf>
    <xf numFmtId="2" fontId="15" fillId="0" borderId="0" xfId="0" applyNumberFormat="1" applyFont="1" applyAlignment="1">
      <alignment horizontal="left" vertical="center"/>
    </xf>
    <xf numFmtId="0" fontId="14" fillId="7" borderId="31" xfId="0" applyFont="1" applyFill="1" applyBorder="1" applyAlignment="1">
      <alignment horizontal="center" vertical="center"/>
    </xf>
    <xf numFmtId="0" fontId="14" fillId="7" borderId="32" xfId="0" applyFont="1" applyFill="1" applyBorder="1" applyAlignment="1">
      <alignment horizontal="center" vertical="center"/>
    </xf>
    <xf numFmtId="0" fontId="14" fillId="7" borderId="33" xfId="0" applyFont="1" applyFill="1" applyBorder="1" applyAlignment="1">
      <alignment horizontal="center" vertical="center"/>
    </xf>
    <xf numFmtId="0" fontId="12" fillId="0" borderId="0" xfId="0" applyFont="1" applyAlignment="1">
      <alignment horizontal="center" vertical="center"/>
    </xf>
    <xf numFmtId="0" fontId="0" fillId="0" borderId="0" xfId="0" applyBorder="1" applyAlignment="1">
      <alignment horizontal="center" vertical="center"/>
    </xf>
    <xf numFmtId="0" fontId="0" fillId="0" borderId="13" xfId="0" applyBorder="1" applyAlignment="1">
      <alignment horizontal="center" vertical="center"/>
    </xf>
    <xf numFmtId="0" fontId="0" fillId="0" borderId="8" xfId="0" applyBorder="1" applyAlignment="1">
      <alignment horizontal="center" vertical="center"/>
    </xf>
    <xf numFmtId="0" fontId="0" fillId="0" borderId="15" xfId="0" applyBorder="1" applyAlignment="1">
      <alignment horizontal="center" vertical="center"/>
    </xf>
  </cellXfs>
  <cellStyles count="3">
    <cellStyle name="Hyperlink" xfId="1" builtinId="8"/>
    <cellStyle name="Normal" xfId="0" builtinId="0"/>
    <cellStyle name="Percent" xfId="2" builtinId="5"/>
  </cellStyles>
  <dxfs count="702">
    <dxf>
      <font>
        <color rgb="FF9C0006"/>
      </font>
      <fill>
        <patternFill>
          <bgColor rgb="FFFFC7CE"/>
        </patternFill>
      </fill>
    </dxf>
    <dxf>
      <font>
        <color rgb="FF9C0006"/>
      </font>
      <fill>
        <patternFill>
          <bgColor rgb="FFFFC7CE"/>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rgb="FFFF00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theme="1" tint="0.34998626667073579"/>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1" tint="0.34998626667073579"/>
        </patternFill>
      </fill>
    </dxf>
    <dxf>
      <fill>
        <patternFill>
          <bgColor rgb="FFFF0000"/>
        </patternFill>
      </fill>
    </dxf>
    <dxf>
      <fill>
        <patternFill>
          <bgColor theme="1" tint="0.34998626667073579"/>
        </patternFill>
      </fill>
    </dxf>
    <dxf>
      <fill>
        <patternFill>
          <bgColor rgb="FFFF0000"/>
        </patternFill>
      </fill>
    </dxf>
    <dxf>
      <fill>
        <patternFill>
          <bgColor rgb="FFFF0000"/>
        </patternFill>
      </fill>
    </dxf>
    <dxf>
      <fill>
        <patternFill>
          <bgColor theme="1" tint="0.34998626667073579"/>
        </patternFill>
      </fill>
    </dxf>
    <dxf>
      <fill>
        <patternFill>
          <bgColor rgb="FF00B050"/>
        </patternFill>
      </fill>
    </dxf>
    <dxf>
      <fill>
        <patternFill patternType="solid">
          <bgColor rgb="FF6FA851"/>
        </patternFill>
      </fill>
    </dxf>
    <dxf>
      <fill>
        <patternFill>
          <bgColor rgb="FFDC8A07"/>
        </patternFill>
      </fill>
    </dxf>
    <dxf>
      <fill>
        <patternFill>
          <bgColor rgb="FF00A0AF"/>
        </patternFill>
      </fill>
    </dxf>
    <dxf>
      <fill>
        <patternFill>
          <bgColor rgb="FFFF0000"/>
        </patternFill>
      </fill>
    </dxf>
    <dxf>
      <fill>
        <patternFill>
          <bgColor rgb="FF00B050"/>
        </patternFill>
      </fill>
    </dxf>
    <dxf>
      <fill>
        <patternFill>
          <bgColor theme="1" tint="0.34998626667073579"/>
        </patternFill>
      </fill>
    </dxf>
    <dxf>
      <fill>
        <patternFill patternType="solid">
          <bgColor rgb="FF6FA851"/>
        </patternFill>
      </fill>
    </dxf>
    <dxf>
      <fill>
        <patternFill>
          <bgColor rgb="FFDC8A07"/>
        </patternFill>
      </fill>
    </dxf>
    <dxf>
      <fill>
        <patternFill>
          <bgColor rgb="FF00A0AF"/>
        </patternFill>
      </fill>
    </dxf>
    <dxf>
      <fill>
        <patternFill patternType="solid">
          <bgColor rgb="FF6FA851"/>
        </patternFill>
      </fill>
    </dxf>
    <dxf>
      <fill>
        <patternFill>
          <bgColor rgb="FFDC8A07"/>
        </patternFill>
      </fill>
    </dxf>
    <dxf>
      <fill>
        <patternFill>
          <bgColor rgb="FF00A0AF"/>
        </patternFill>
      </fill>
    </dxf>
  </dxfs>
  <tableStyles count="0" defaultTableStyle="TableStyleMedium9"/>
  <colors>
    <mruColors>
      <color rgb="FF6FA851"/>
      <color rgb="FFDC8A07"/>
      <color rgb="FF00A0AF"/>
      <color rgb="FF007054"/>
      <color rgb="FF003A5D"/>
      <color rgb="FF4F7CAC"/>
      <color rgb="FFF2F2F2"/>
      <color rgb="FFC63F1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Implementation</a:t>
            </a:r>
            <a:r>
              <a:rPr lang="en-US" baseline="0"/>
              <a:t> Percentage by Safeguard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Dashboard!$I$7</c:f>
              <c:strCache>
                <c:ptCount val="1"/>
                <c:pt idx="0">
                  <c:v>CSC #1</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Dashboard!$J$7</c:f>
              <c:numCache>
                <c:formatCode>0%</c:formatCode>
                <c:ptCount val="1"/>
                <c:pt idx="0">
                  <c:v>0</c:v>
                </c:pt>
              </c:numCache>
            </c:numRef>
          </c:val>
          <c:extLst>
            <c:ext xmlns:c16="http://schemas.microsoft.com/office/drawing/2014/chart" uri="{C3380CC4-5D6E-409C-BE32-E72D297353CC}">
              <c16:uniqueId val="{00000001-50A6-4E20-B859-B8A7C629A4BE}"/>
            </c:ext>
          </c:extLst>
        </c:ser>
        <c:ser>
          <c:idx val="1"/>
          <c:order val="1"/>
          <c:tx>
            <c:strRef>
              <c:f>Dashboard!$I$8</c:f>
              <c:strCache>
                <c:ptCount val="1"/>
                <c:pt idx="0">
                  <c:v>CSC #2</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Dashboard!$J$8</c:f>
              <c:numCache>
                <c:formatCode>0%</c:formatCode>
                <c:ptCount val="1"/>
                <c:pt idx="0">
                  <c:v>0</c:v>
                </c:pt>
              </c:numCache>
            </c:numRef>
          </c:val>
          <c:extLst>
            <c:ext xmlns:c16="http://schemas.microsoft.com/office/drawing/2014/chart" uri="{C3380CC4-5D6E-409C-BE32-E72D297353CC}">
              <c16:uniqueId val="{0000001B-50A6-4E20-B859-B8A7C629A4BE}"/>
            </c:ext>
          </c:extLst>
        </c:ser>
        <c:ser>
          <c:idx val="2"/>
          <c:order val="2"/>
          <c:tx>
            <c:strRef>
              <c:f>Dashboard!$I$9</c:f>
              <c:strCache>
                <c:ptCount val="1"/>
                <c:pt idx="0">
                  <c:v>CSC #3</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Dashboard!$J$9</c:f>
              <c:numCache>
                <c:formatCode>0%</c:formatCode>
                <c:ptCount val="1"/>
                <c:pt idx="0">
                  <c:v>0</c:v>
                </c:pt>
              </c:numCache>
            </c:numRef>
          </c:val>
          <c:extLst>
            <c:ext xmlns:c16="http://schemas.microsoft.com/office/drawing/2014/chart" uri="{C3380CC4-5D6E-409C-BE32-E72D297353CC}">
              <c16:uniqueId val="{0000001C-50A6-4E20-B859-B8A7C629A4BE}"/>
            </c:ext>
          </c:extLst>
        </c:ser>
        <c:ser>
          <c:idx val="3"/>
          <c:order val="3"/>
          <c:tx>
            <c:strRef>
              <c:f>Dashboard!$I$10</c:f>
              <c:strCache>
                <c:ptCount val="1"/>
                <c:pt idx="0">
                  <c:v>CSC #4</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Dashboard!$J$10</c:f>
              <c:numCache>
                <c:formatCode>0%</c:formatCode>
                <c:ptCount val="1"/>
                <c:pt idx="0">
                  <c:v>0</c:v>
                </c:pt>
              </c:numCache>
            </c:numRef>
          </c:val>
          <c:extLst>
            <c:ext xmlns:c16="http://schemas.microsoft.com/office/drawing/2014/chart" uri="{C3380CC4-5D6E-409C-BE32-E72D297353CC}">
              <c16:uniqueId val="{0000001D-50A6-4E20-B859-B8A7C629A4BE}"/>
            </c:ext>
          </c:extLst>
        </c:ser>
        <c:ser>
          <c:idx val="4"/>
          <c:order val="4"/>
          <c:tx>
            <c:strRef>
              <c:f>Dashboard!$I$11</c:f>
              <c:strCache>
                <c:ptCount val="1"/>
                <c:pt idx="0">
                  <c:v>CSC #5</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val>
            <c:numRef>
              <c:f>Dashboard!$J$11</c:f>
              <c:numCache>
                <c:formatCode>0%</c:formatCode>
                <c:ptCount val="1"/>
                <c:pt idx="0">
                  <c:v>0</c:v>
                </c:pt>
              </c:numCache>
            </c:numRef>
          </c:val>
          <c:extLst>
            <c:ext xmlns:c16="http://schemas.microsoft.com/office/drawing/2014/chart" uri="{C3380CC4-5D6E-409C-BE32-E72D297353CC}">
              <c16:uniqueId val="{0000001E-50A6-4E20-B859-B8A7C629A4BE}"/>
            </c:ext>
          </c:extLst>
        </c:ser>
        <c:ser>
          <c:idx val="5"/>
          <c:order val="5"/>
          <c:tx>
            <c:strRef>
              <c:f>Dashboard!$I$12</c:f>
              <c:strCache>
                <c:ptCount val="1"/>
                <c:pt idx="0">
                  <c:v>CSC #6</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Dashboard!$J$12</c:f>
              <c:numCache>
                <c:formatCode>0%</c:formatCode>
                <c:ptCount val="1"/>
                <c:pt idx="0">
                  <c:v>0</c:v>
                </c:pt>
              </c:numCache>
            </c:numRef>
          </c:val>
          <c:extLst>
            <c:ext xmlns:c16="http://schemas.microsoft.com/office/drawing/2014/chart" uri="{C3380CC4-5D6E-409C-BE32-E72D297353CC}">
              <c16:uniqueId val="{0000001F-50A6-4E20-B859-B8A7C629A4BE}"/>
            </c:ext>
          </c:extLst>
        </c:ser>
        <c:ser>
          <c:idx val="6"/>
          <c:order val="6"/>
          <c:tx>
            <c:strRef>
              <c:f>Dashboard!$I$13</c:f>
              <c:strCache>
                <c:ptCount val="1"/>
                <c:pt idx="0">
                  <c:v>CSC #7</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Dashboard!$J$13</c:f>
              <c:numCache>
                <c:formatCode>0%</c:formatCode>
                <c:ptCount val="1"/>
                <c:pt idx="0">
                  <c:v>0</c:v>
                </c:pt>
              </c:numCache>
            </c:numRef>
          </c:val>
          <c:extLst>
            <c:ext xmlns:c16="http://schemas.microsoft.com/office/drawing/2014/chart" uri="{C3380CC4-5D6E-409C-BE32-E72D297353CC}">
              <c16:uniqueId val="{00000020-50A6-4E20-B859-B8A7C629A4BE}"/>
            </c:ext>
          </c:extLst>
        </c:ser>
        <c:ser>
          <c:idx val="7"/>
          <c:order val="7"/>
          <c:tx>
            <c:strRef>
              <c:f>Dashboard!$I$14</c:f>
              <c:strCache>
                <c:ptCount val="1"/>
                <c:pt idx="0">
                  <c:v>CSC #8</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Dashboard!$J$14</c:f>
              <c:numCache>
                <c:formatCode>0%</c:formatCode>
                <c:ptCount val="1"/>
                <c:pt idx="0">
                  <c:v>0</c:v>
                </c:pt>
              </c:numCache>
            </c:numRef>
          </c:val>
          <c:extLst>
            <c:ext xmlns:c16="http://schemas.microsoft.com/office/drawing/2014/chart" uri="{C3380CC4-5D6E-409C-BE32-E72D297353CC}">
              <c16:uniqueId val="{00000021-50A6-4E20-B859-B8A7C629A4BE}"/>
            </c:ext>
          </c:extLst>
        </c:ser>
        <c:ser>
          <c:idx val="8"/>
          <c:order val="8"/>
          <c:tx>
            <c:strRef>
              <c:f>Dashboard!$I$15</c:f>
              <c:strCache>
                <c:ptCount val="1"/>
                <c:pt idx="0">
                  <c:v>CSC #9</c:v>
                </c:pt>
              </c:strCache>
            </c:strRef>
          </c:tx>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Dashboard!$J$15</c:f>
              <c:numCache>
                <c:formatCode>0%</c:formatCode>
                <c:ptCount val="1"/>
                <c:pt idx="0">
                  <c:v>0</c:v>
                </c:pt>
              </c:numCache>
            </c:numRef>
          </c:val>
          <c:extLst>
            <c:ext xmlns:c16="http://schemas.microsoft.com/office/drawing/2014/chart" uri="{C3380CC4-5D6E-409C-BE32-E72D297353CC}">
              <c16:uniqueId val="{00000022-50A6-4E20-B859-B8A7C629A4BE}"/>
            </c:ext>
          </c:extLst>
        </c:ser>
        <c:ser>
          <c:idx val="9"/>
          <c:order val="9"/>
          <c:tx>
            <c:strRef>
              <c:f>Dashboard!$I$16</c:f>
              <c:strCache>
                <c:ptCount val="1"/>
                <c:pt idx="0">
                  <c:v>CSC #10</c:v>
                </c:pt>
              </c:strCache>
            </c:strRef>
          </c:tx>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Dashboard!$J$16</c:f>
              <c:numCache>
                <c:formatCode>0%</c:formatCode>
                <c:ptCount val="1"/>
                <c:pt idx="0">
                  <c:v>0</c:v>
                </c:pt>
              </c:numCache>
            </c:numRef>
          </c:val>
          <c:extLst>
            <c:ext xmlns:c16="http://schemas.microsoft.com/office/drawing/2014/chart" uri="{C3380CC4-5D6E-409C-BE32-E72D297353CC}">
              <c16:uniqueId val="{00000023-50A6-4E20-B859-B8A7C629A4BE}"/>
            </c:ext>
          </c:extLst>
        </c:ser>
        <c:ser>
          <c:idx val="10"/>
          <c:order val="10"/>
          <c:tx>
            <c:strRef>
              <c:f>Dashboard!$I$17</c:f>
              <c:strCache>
                <c:ptCount val="1"/>
                <c:pt idx="0">
                  <c:v>CSC #11</c:v>
                </c:pt>
              </c:strCache>
            </c:strRef>
          </c:tx>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Dashboard!$J$17</c:f>
              <c:numCache>
                <c:formatCode>0%</c:formatCode>
                <c:ptCount val="1"/>
                <c:pt idx="0">
                  <c:v>0</c:v>
                </c:pt>
              </c:numCache>
            </c:numRef>
          </c:val>
          <c:extLst>
            <c:ext xmlns:c16="http://schemas.microsoft.com/office/drawing/2014/chart" uri="{C3380CC4-5D6E-409C-BE32-E72D297353CC}">
              <c16:uniqueId val="{00000024-50A6-4E20-B859-B8A7C629A4BE}"/>
            </c:ext>
          </c:extLst>
        </c:ser>
        <c:ser>
          <c:idx val="11"/>
          <c:order val="11"/>
          <c:tx>
            <c:strRef>
              <c:f>Dashboard!$I$18</c:f>
              <c:strCache>
                <c:ptCount val="1"/>
                <c:pt idx="0">
                  <c:v>CSC #12</c:v>
                </c:pt>
              </c:strCache>
            </c:strRef>
          </c:tx>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Dashboard!$J$18</c:f>
              <c:numCache>
                <c:formatCode>0%</c:formatCode>
                <c:ptCount val="1"/>
                <c:pt idx="0">
                  <c:v>0</c:v>
                </c:pt>
              </c:numCache>
            </c:numRef>
          </c:val>
          <c:extLst>
            <c:ext xmlns:c16="http://schemas.microsoft.com/office/drawing/2014/chart" uri="{C3380CC4-5D6E-409C-BE32-E72D297353CC}">
              <c16:uniqueId val="{00000025-50A6-4E20-B859-B8A7C629A4BE}"/>
            </c:ext>
          </c:extLst>
        </c:ser>
        <c:ser>
          <c:idx val="12"/>
          <c:order val="12"/>
          <c:tx>
            <c:strRef>
              <c:f>Dashboard!$I$19</c:f>
              <c:strCache>
                <c:ptCount val="1"/>
                <c:pt idx="0">
                  <c:v>CSC #13</c:v>
                </c:pt>
              </c:strCache>
            </c:strRef>
          </c:tx>
          <c:spPr>
            <a:gradFill rotWithShape="1">
              <a:gsLst>
                <a:gs pos="0">
                  <a:schemeClr val="accent1">
                    <a:lumMod val="80000"/>
                    <a:lumOff val="20000"/>
                    <a:shade val="51000"/>
                    <a:satMod val="130000"/>
                  </a:schemeClr>
                </a:gs>
                <a:gs pos="80000">
                  <a:schemeClr val="accent1">
                    <a:lumMod val="80000"/>
                    <a:lumOff val="20000"/>
                    <a:shade val="93000"/>
                    <a:satMod val="130000"/>
                  </a:schemeClr>
                </a:gs>
                <a:gs pos="100000">
                  <a:schemeClr val="accent1">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Dashboard!$J$19</c:f>
              <c:numCache>
                <c:formatCode>0%</c:formatCode>
                <c:ptCount val="1"/>
                <c:pt idx="0">
                  <c:v>0</c:v>
                </c:pt>
              </c:numCache>
            </c:numRef>
          </c:val>
          <c:extLst>
            <c:ext xmlns:c16="http://schemas.microsoft.com/office/drawing/2014/chart" uri="{C3380CC4-5D6E-409C-BE32-E72D297353CC}">
              <c16:uniqueId val="{00000026-50A6-4E20-B859-B8A7C629A4BE}"/>
            </c:ext>
          </c:extLst>
        </c:ser>
        <c:ser>
          <c:idx val="13"/>
          <c:order val="13"/>
          <c:tx>
            <c:strRef>
              <c:f>Dashboard!$I$20</c:f>
              <c:strCache>
                <c:ptCount val="1"/>
                <c:pt idx="0">
                  <c:v>CSC #14</c:v>
                </c:pt>
              </c:strCache>
            </c:strRef>
          </c:tx>
          <c:spPr>
            <a:gradFill rotWithShape="1">
              <a:gsLst>
                <a:gs pos="0">
                  <a:schemeClr val="accent2">
                    <a:lumMod val="80000"/>
                    <a:lumOff val="20000"/>
                    <a:shade val="51000"/>
                    <a:satMod val="130000"/>
                  </a:schemeClr>
                </a:gs>
                <a:gs pos="80000">
                  <a:schemeClr val="accent2">
                    <a:lumMod val="80000"/>
                    <a:lumOff val="20000"/>
                    <a:shade val="93000"/>
                    <a:satMod val="130000"/>
                  </a:schemeClr>
                </a:gs>
                <a:gs pos="100000">
                  <a:schemeClr val="accent2">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Dashboard!$J$20</c:f>
              <c:numCache>
                <c:formatCode>0%</c:formatCode>
                <c:ptCount val="1"/>
                <c:pt idx="0">
                  <c:v>0</c:v>
                </c:pt>
              </c:numCache>
            </c:numRef>
          </c:val>
          <c:extLst>
            <c:ext xmlns:c16="http://schemas.microsoft.com/office/drawing/2014/chart" uri="{C3380CC4-5D6E-409C-BE32-E72D297353CC}">
              <c16:uniqueId val="{00000027-50A6-4E20-B859-B8A7C629A4BE}"/>
            </c:ext>
          </c:extLst>
        </c:ser>
        <c:ser>
          <c:idx val="14"/>
          <c:order val="14"/>
          <c:tx>
            <c:strRef>
              <c:f>Dashboard!$I$21</c:f>
              <c:strCache>
                <c:ptCount val="1"/>
                <c:pt idx="0">
                  <c:v>CSC #15</c:v>
                </c:pt>
              </c:strCache>
            </c:strRef>
          </c:tx>
          <c:spPr>
            <a:gradFill rotWithShape="1">
              <a:gsLst>
                <a:gs pos="0">
                  <a:schemeClr val="accent3">
                    <a:lumMod val="80000"/>
                    <a:lumOff val="20000"/>
                    <a:shade val="51000"/>
                    <a:satMod val="130000"/>
                  </a:schemeClr>
                </a:gs>
                <a:gs pos="80000">
                  <a:schemeClr val="accent3">
                    <a:lumMod val="80000"/>
                    <a:lumOff val="20000"/>
                    <a:shade val="93000"/>
                    <a:satMod val="130000"/>
                  </a:schemeClr>
                </a:gs>
                <a:gs pos="100000">
                  <a:schemeClr val="accent3">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Dashboard!$J$21</c:f>
              <c:numCache>
                <c:formatCode>0%</c:formatCode>
                <c:ptCount val="1"/>
                <c:pt idx="0">
                  <c:v>0</c:v>
                </c:pt>
              </c:numCache>
            </c:numRef>
          </c:val>
          <c:extLst>
            <c:ext xmlns:c16="http://schemas.microsoft.com/office/drawing/2014/chart" uri="{C3380CC4-5D6E-409C-BE32-E72D297353CC}">
              <c16:uniqueId val="{00000028-50A6-4E20-B859-B8A7C629A4BE}"/>
            </c:ext>
          </c:extLst>
        </c:ser>
        <c:ser>
          <c:idx val="15"/>
          <c:order val="15"/>
          <c:tx>
            <c:strRef>
              <c:f>Dashboard!$I$22</c:f>
              <c:strCache>
                <c:ptCount val="1"/>
                <c:pt idx="0">
                  <c:v>CSC #16</c:v>
                </c:pt>
              </c:strCache>
            </c:strRef>
          </c:tx>
          <c:spPr>
            <a:gradFill rotWithShape="1">
              <a:gsLst>
                <a:gs pos="0">
                  <a:schemeClr val="accent4">
                    <a:lumMod val="80000"/>
                    <a:lumOff val="20000"/>
                    <a:shade val="51000"/>
                    <a:satMod val="130000"/>
                  </a:schemeClr>
                </a:gs>
                <a:gs pos="80000">
                  <a:schemeClr val="accent4">
                    <a:lumMod val="80000"/>
                    <a:lumOff val="20000"/>
                    <a:shade val="93000"/>
                    <a:satMod val="130000"/>
                  </a:schemeClr>
                </a:gs>
                <a:gs pos="100000">
                  <a:schemeClr val="accent4">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Dashboard!$J$22</c:f>
              <c:numCache>
                <c:formatCode>0%</c:formatCode>
                <c:ptCount val="1"/>
                <c:pt idx="0">
                  <c:v>0</c:v>
                </c:pt>
              </c:numCache>
            </c:numRef>
          </c:val>
          <c:extLst>
            <c:ext xmlns:c16="http://schemas.microsoft.com/office/drawing/2014/chart" uri="{C3380CC4-5D6E-409C-BE32-E72D297353CC}">
              <c16:uniqueId val="{00000029-50A6-4E20-B859-B8A7C629A4BE}"/>
            </c:ext>
          </c:extLst>
        </c:ser>
        <c:ser>
          <c:idx val="16"/>
          <c:order val="16"/>
          <c:tx>
            <c:strRef>
              <c:f>Dashboard!$I$23</c:f>
              <c:strCache>
                <c:ptCount val="1"/>
                <c:pt idx="0">
                  <c:v>CSC #17</c:v>
                </c:pt>
              </c:strCache>
            </c:strRef>
          </c:tx>
          <c:spPr>
            <a:gradFill rotWithShape="1">
              <a:gsLst>
                <a:gs pos="0">
                  <a:schemeClr val="accent5">
                    <a:lumMod val="80000"/>
                    <a:lumOff val="20000"/>
                    <a:shade val="51000"/>
                    <a:satMod val="130000"/>
                  </a:schemeClr>
                </a:gs>
                <a:gs pos="80000">
                  <a:schemeClr val="accent5">
                    <a:lumMod val="80000"/>
                    <a:lumOff val="20000"/>
                    <a:shade val="93000"/>
                    <a:satMod val="130000"/>
                  </a:schemeClr>
                </a:gs>
                <a:gs pos="100000">
                  <a:schemeClr val="accent5">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Dashboard!$J$23</c:f>
              <c:numCache>
                <c:formatCode>0%</c:formatCode>
                <c:ptCount val="1"/>
                <c:pt idx="0">
                  <c:v>0</c:v>
                </c:pt>
              </c:numCache>
            </c:numRef>
          </c:val>
          <c:extLst>
            <c:ext xmlns:c16="http://schemas.microsoft.com/office/drawing/2014/chart" uri="{C3380CC4-5D6E-409C-BE32-E72D297353CC}">
              <c16:uniqueId val="{0000002A-50A6-4E20-B859-B8A7C629A4BE}"/>
            </c:ext>
          </c:extLst>
        </c:ser>
        <c:ser>
          <c:idx val="17"/>
          <c:order val="17"/>
          <c:tx>
            <c:strRef>
              <c:f>Dashboard!$I$24</c:f>
              <c:strCache>
                <c:ptCount val="1"/>
                <c:pt idx="0">
                  <c:v>CSC #18</c:v>
                </c:pt>
              </c:strCache>
            </c:strRef>
          </c:tx>
          <c:spPr>
            <a:gradFill rotWithShape="1">
              <a:gsLst>
                <a:gs pos="0">
                  <a:schemeClr val="accent6">
                    <a:lumMod val="80000"/>
                    <a:lumOff val="20000"/>
                    <a:shade val="51000"/>
                    <a:satMod val="130000"/>
                  </a:schemeClr>
                </a:gs>
                <a:gs pos="80000">
                  <a:schemeClr val="accent6">
                    <a:lumMod val="80000"/>
                    <a:lumOff val="20000"/>
                    <a:shade val="93000"/>
                    <a:satMod val="130000"/>
                  </a:schemeClr>
                </a:gs>
                <a:gs pos="100000">
                  <a:schemeClr val="accent6">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Dashboard!$J$24</c:f>
              <c:numCache>
                <c:formatCode>0%</c:formatCode>
                <c:ptCount val="1"/>
                <c:pt idx="0">
                  <c:v>0</c:v>
                </c:pt>
              </c:numCache>
            </c:numRef>
          </c:val>
          <c:extLst>
            <c:ext xmlns:c16="http://schemas.microsoft.com/office/drawing/2014/chart" uri="{C3380CC4-5D6E-409C-BE32-E72D297353CC}">
              <c16:uniqueId val="{0000002B-50A6-4E20-B859-B8A7C629A4BE}"/>
            </c:ext>
          </c:extLst>
        </c:ser>
        <c:dLbls>
          <c:dLblPos val="ctr"/>
          <c:showLegendKey val="0"/>
          <c:showVal val="1"/>
          <c:showCatName val="0"/>
          <c:showSerName val="0"/>
          <c:showPercent val="0"/>
          <c:showBubbleSize val="0"/>
        </c:dLbls>
        <c:gapWidth val="40"/>
        <c:overlap val="-20"/>
        <c:axId val="1237291824"/>
        <c:axId val="1237290160"/>
      </c:barChart>
      <c:catAx>
        <c:axId val="1237291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7290160"/>
        <c:crosses val="autoZero"/>
        <c:auto val="1"/>
        <c:lblAlgn val="ctr"/>
        <c:lblOffset val="100"/>
        <c:noMultiLvlLbl val="0"/>
      </c:catAx>
      <c:valAx>
        <c:axId val="1237290160"/>
        <c:scaling>
          <c:orientation val="minMax"/>
          <c:max val="1"/>
          <c:min val="0"/>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7291824"/>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Implementation Percentage by Domain</a:t>
            </a:r>
          </a:p>
        </c:rich>
      </c:tx>
      <c:layout>
        <c:manualLayout>
          <c:xMode val="edge"/>
          <c:yMode val="edge"/>
          <c:x val="0.3836924744609914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Dashboard!$I$27</c:f>
              <c:strCache>
                <c:ptCount val="1"/>
                <c:pt idx="0">
                  <c:v>Applications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Dashboard!$J$27:$J$31</c:f>
              <c:numCache>
                <c:formatCode>0%</c:formatCode>
                <c:ptCount val="5"/>
                <c:pt idx="0">
                  <c:v>0</c:v>
                </c:pt>
                <c:pt idx="1">
                  <c:v>0</c:v>
                </c:pt>
                <c:pt idx="2">
                  <c:v>0</c:v>
                </c:pt>
                <c:pt idx="3">
                  <c:v>0</c:v>
                </c:pt>
                <c:pt idx="4">
                  <c:v>0</c:v>
                </c:pt>
              </c:numCache>
            </c:numRef>
          </c:cat>
          <c:val>
            <c:numRef>
              <c:f>Dashboard!$J$27</c:f>
              <c:numCache>
                <c:formatCode>0%</c:formatCode>
                <c:ptCount val="1"/>
                <c:pt idx="0">
                  <c:v>0</c:v>
                </c:pt>
              </c:numCache>
            </c:numRef>
          </c:val>
          <c:extLst>
            <c:ext xmlns:c16="http://schemas.microsoft.com/office/drawing/2014/chart" uri="{C3380CC4-5D6E-409C-BE32-E72D297353CC}">
              <c16:uniqueId val="{00000001-CF1F-4673-A375-A61E694EF956}"/>
            </c:ext>
          </c:extLst>
        </c:ser>
        <c:ser>
          <c:idx val="1"/>
          <c:order val="1"/>
          <c:tx>
            <c:strRef>
              <c:f>Dashboard!$I$28</c:f>
              <c:strCache>
                <c:ptCount val="1"/>
                <c:pt idx="0">
                  <c:v>Data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Dashboard!$J$27:$J$31</c:f>
              <c:numCache>
                <c:formatCode>0%</c:formatCode>
                <c:ptCount val="5"/>
                <c:pt idx="0">
                  <c:v>0</c:v>
                </c:pt>
                <c:pt idx="1">
                  <c:v>0</c:v>
                </c:pt>
                <c:pt idx="2">
                  <c:v>0</c:v>
                </c:pt>
                <c:pt idx="3">
                  <c:v>0</c:v>
                </c:pt>
                <c:pt idx="4">
                  <c:v>0</c:v>
                </c:pt>
              </c:numCache>
            </c:numRef>
          </c:cat>
          <c:val>
            <c:numRef>
              <c:f>Dashboard!$J$28</c:f>
              <c:numCache>
                <c:formatCode>0%</c:formatCode>
                <c:ptCount val="1"/>
                <c:pt idx="0">
                  <c:v>0</c:v>
                </c:pt>
              </c:numCache>
            </c:numRef>
          </c:val>
          <c:extLst>
            <c:ext xmlns:c16="http://schemas.microsoft.com/office/drawing/2014/chart" uri="{C3380CC4-5D6E-409C-BE32-E72D297353CC}">
              <c16:uniqueId val="{00000002-CF1F-4673-A375-A61E694EF956}"/>
            </c:ext>
          </c:extLst>
        </c:ser>
        <c:ser>
          <c:idx val="2"/>
          <c:order val="2"/>
          <c:tx>
            <c:strRef>
              <c:f>Dashboard!$I$29</c:f>
              <c:strCache>
                <c:ptCount val="1"/>
                <c:pt idx="0">
                  <c:v>Devices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Dashboard!$J$27:$J$31</c:f>
              <c:numCache>
                <c:formatCode>0%</c:formatCode>
                <c:ptCount val="5"/>
                <c:pt idx="0">
                  <c:v>0</c:v>
                </c:pt>
                <c:pt idx="1">
                  <c:v>0</c:v>
                </c:pt>
                <c:pt idx="2">
                  <c:v>0</c:v>
                </c:pt>
                <c:pt idx="3">
                  <c:v>0</c:v>
                </c:pt>
                <c:pt idx="4">
                  <c:v>0</c:v>
                </c:pt>
              </c:numCache>
            </c:numRef>
          </c:cat>
          <c:val>
            <c:numRef>
              <c:f>Dashboard!$J$29</c:f>
              <c:numCache>
                <c:formatCode>0%</c:formatCode>
                <c:ptCount val="1"/>
                <c:pt idx="0">
                  <c:v>0</c:v>
                </c:pt>
              </c:numCache>
            </c:numRef>
          </c:val>
          <c:extLst>
            <c:ext xmlns:c16="http://schemas.microsoft.com/office/drawing/2014/chart" uri="{C3380CC4-5D6E-409C-BE32-E72D297353CC}">
              <c16:uniqueId val="{00000003-CF1F-4673-A375-A61E694EF956}"/>
            </c:ext>
          </c:extLst>
        </c:ser>
        <c:ser>
          <c:idx val="3"/>
          <c:order val="3"/>
          <c:tx>
            <c:strRef>
              <c:f>Dashboard!$I$30</c:f>
              <c:strCache>
                <c:ptCount val="1"/>
                <c:pt idx="0">
                  <c:v>Network</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Dashboard!$J$27:$J$31</c:f>
              <c:numCache>
                <c:formatCode>0%</c:formatCode>
                <c:ptCount val="5"/>
                <c:pt idx="0">
                  <c:v>0</c:v>
                </c:pt>
                <c:pt idx="1">
                  <c:v>0</c:v>
                </c:pt>
                <c:pt idx="2">
                  <c:v>0</c:v>
                </c:pt>
                <c:pt idx="3">
                  <c:v>0</c:v>
                </c:pt>
                <c:pt idx="4">
                  <c:v>0</c:v>
                </c:pt>
              </c:numCache>
            </c:numRef>
          </c:cat>
          <c:val>
            <c:numRef>
              <c:f>Dashboard!$J$30</c:f>
              <c:numCache>
                <c:formatCode>0%</c:formatCode>
                <c:ptCount val="1"/>
                <c:pt idx="0">
                  <c:v>0</c:v>
                </c:pt>
              </c:numCache>
            </c:numRef>
          </c:val>
          <c:extLst>
            <c:ext xmlns:c16="http://schemas.microsoft.com/office/drawing/2014/chart" uri="{C3380CC4-5D6E-409C-BE32-E72D297353CC}">
              <c16:uniqueId val="{00000004-CF1F-4673-A375-A61E694EF956}"/>
            </c:ext>
          </c:extLst>
        </c:ser>
        <c:ser>
          <c:idx val="4"/>
          <c:order val="4"/>
          <c:tx>
            <c:strRef>
              <c:f>Dashboard!$I$31</c:f>
              <c:strCache>
                <c:ptCount val="1"/>
                <c:pt idx="0">
                  <c:v>Users</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Dashboard!$J$27:$J$31</c:f>
              <c:numCache>
                <c:formatCode>0%</c:formatCode>
                <c:ptCount val="5"/>
                <c:pt idx="0">
                  <c:v>0</c:v>
                </c:pt>
                <c:pt idx="1">
                  <c:v>0</c:v>
                </c:pt>
                <c:pt idx="2">
                  <c:v>0</c:v>
                </c:pt>
                <c:pt idx="3">
                  <c:v>0</c:v>
                </c:pt>
                <c:pt idx="4">
                  <c:v>0</c:v>
                </c:pt>
              </c:numCache>
            </c:numRef>
          </c:cat>
          <c:val>
            <c:numRef>
              <c:f>Dashboard!$J$31</c:f>
              <c:numCache>
                <c:formatCode>0%</c:formatCode>
                <c:ptCount val="1"/>
                <c:pt idx="0">
                  <c:v>0</c:v>
                </c:pt>
              </c:numCache>
            </c:numRef>
          </c:val>
          <c:extLst>
            <c:ext xmlns:c16="http://schemas.microsoft.com/office/drawing/2014/chart" uri="{C3380CC4-5D6E-409C-BE32-E72D297353CC}">
              <c16:uniqueId val="{00000005-CF1F-4673-A375-A61E694EF956}"/>
            </c:ext>
          </c:extLst>
        </c:ser>
        <c:dLbls>
          <c:dLblPos val="ctr"/>
          <c:showLegendKey val="0"/>
          <c:showVal val="1"/>
          <c:showCatName val="0"/>
          <c:showSerName val="0"/>
          <c:showPercent val="0"/>
          <c:showBubbleSize val="0"/>
        </c:dLbls>
        <c:gapWidth val="40"/>
        <c:overlap val="-20"/>
        <c:axId val="1237291824"/>
        <c:axId val="1237290160"/>
      </c:barChart>
      <c:catAx>
        <c:axId val="1237291824"/>
        <c:scaling>
          <c:orientation val="minMax"/>
        </c:scaling>
        <c:delete val="1"/>
        <c:axPos val="b"/>
        <c:numFmt formatCode="0%" sourceLinked="1"/>
        <c:majorTickMark val="out"/>
        <c:minorTickMark val="none"/>
        <c:tickLblPos val="nextTo"/>
        <c:crossAx val="1237290160"/>
        <c:crosses val="autoZero"/>
        <c:auto val="1"/>
        <c:lblAlgn val="ctr"/>
        <c:lblOffset val="100"/>
        <c:noMultiLvlLbl val="0"/>
      </c:catAx>
      <c:valAx>
        <c:axId val="1237290160"/>
        <c:scaling>
          <c:orientation val="minMax"/>
          <c:max val="1"/>
          <c:min val="0"/>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7291824"/>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Risk</a:t>
            </a:r>
            <a:r>
              <a:rPr lang="en-US" baseline="0"/>
              <a:t> Maturity </a:t>
            </a:r>
            <a:r>
              <a:rPr lang="en-US"/>
              <a:t>Scores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Dashboard!$A$24</c:f>
              <c:strCache>
                <c:ptCount val="1"/>
                <c:pt idx="0">
                  <c:v>Maturity Level 1 (Initial/Informal)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Dashboard!$A$24:$A$28</c:f>
              <c:strCache>
                <c:ptCount val="5"/>
                <c:pt idx="0">
                  <c:v>Maturity Level 1 (Initial/Informal)</c:v>
                </c:pt>
                <c:pt idx="1">
                  <c:v>Maturity Level 2 (Repeatable)</c:v>
                </c:pt>
                <c:pt idx="2">
                  <c:v>Maturity Level 3 (Defined)</c:v>
                </c:pt>
                <c:pt idx="3">
                  <c:v>Maturity Level 4 (Quantitatively Managed)</c:v>
                </c:pt>
                <c:pt idx="4">
                  <c:v>Maturity Level 5 (Optimizing)</c:v>
                </c:pt>
              </c:strCache>
            </c:strRef>
          </c:cat>
          <c:val>
            <c:numRef>
              <c:f>Dashboard!$C$24</c:f>
              <c:numCache>
                <c:formatCode>0.0</c:formatCode>
                <c:ptCount val="1"/>
                <c:pt idx="0">
                  <c:v>0</c:v>
                </c:pt>
              </c:numCache>
            </c:numRef>
          </c:val>
          <c:extLst>
            <c:ext xmlns:c16="http://schemas.microsoft.com/office/drawing/2014/chart" uri="{C3380CC4-5D6E-409C-BE32-E72D297353CC}">
              <c16:uniqueId val="{0000000C-8E03-4710-BA6A-2BD60AE10101}"/>
            </c:ext>
          </c:extLst>
        </c:ser>
        <c:ser>
          <c:idx val="1"/>
          <c:order val="1"/>
          <c:tx>
            <c:strRef>
              <c:f>Dashboard!$A$25</c:f>
              <c:strCache>
                <c:ptCount val="1"/>
                <c:pt idx="0">
                  <c:v>Maturity Level 2 (Repeatable)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Dashboard!$A$24:$A$28</c:f>
              <c:strCache>
                <c:ptCount val="5"/>
                <c:pt idx="0">
                  <c:v>Maturity Level 1 (Initial/Informal)</c:v>
                </c:pt>
                <c:pt idx="1">
                  <c:v>Maturity Level 2 (Repeatable)</c:v>
                </c:pt>
                <c:pt idx="2">
                  <c:v>Maturity Level 3 (Defined)</c:v>
                </c:pt>
                <c:pt idx="3">
                  <c:v>Maturity Level 4 (Quantitatively Managed)</c:v>
                </c:pt>
                <c:pt idx="4">
                  <c:v>Maturity Level 5 (Optimizing)</c:v>
                </c:pt>
              </c:strCache>
            </c:strRef>
          </c:cat>
          <c:val>
            <c:numRef>
              <c:f>Dashboard!$C$25</c:f>
              <c:numCache>
                <c:formatCode>0.0</c:formatCode>
                <c:ptCount val="1"/>
                <c:pt idx="0">
                  <c:v>0</c:v>
                </c:pt>
              </c:numCache>
            </c:numRef>
          </c:val>
          <c:extLst>
            <c:ext xmlns:c16="http://schemas.microsoft.com/office/drawing/2014/chart" uri="{C3380CC4-5D6E-409C-BE32-E72D297353CC}">
              <c16:uniqueId val="{0000000D-8E03-4710-BA6A-2BD60AE10101}"/>
            </c:ext>
          </c:extLst>
        </c:ser>
        <c:ser>
          <c:idx val="2"/>
          <c:order val="2"/>
          <c:tx>
            <c:strRef>
              <c:f>Dashboard!$A$26</c:f>
              <c:strCache>
                <c:ptCount val="1"/>
                <c:pt idx="0">
                  <c:v>Maturity Level 3 (Defined)</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Dashboard!$A$24:$A$28</c:f>
              <c:strCache>
                <c:ptCount val="5"/>
                <c:pt idx="0">
                  <c:v>Maturity Level 1 (Initial/Informal)</c:v>
                </c:pt>
                <c:pt idx="1">
                  <c:v>Maturity Level 2 (Repeatable)</c:v>
                </c:pt>
                <c:pt idx="2">
                  <c:v>Maturity Level 3 (Defined)</c:v>
                </c:pt>
                <c:pt idx="3">
                  <c:v>Maturity Level 4 (Quantitatively Managed)</c:v>
                </c:pt>
                <c:pt idx="4">
                  <c:v>Maturity Level 5 (Optimizing)</c:v>
                </c:pt>
              </c:strCache>
            </c:strRef>
          </c:cat>
          <c:val>
            <c:numRef>
              <c:f>Dashboard!$C$26</c:f>
              <c:numCache>
                <c:formatCode>0.0</c:formatCode>
                <c:ptCount val="1"/>
                <c:pt idx="0">
                  <c:v>0</c:v>
                </c:pt>
              </c:numCache>
            </c:numRef>
          </c:val>
          <c:extLst>
            <c:ext xmlns:c16="http://schemas.microsoft.com/office/drawing/2014/chart" uri="{C3380CC4-5D6E-409C-BE32-E72D297353CC}">
              <c16:uniqueId val="{0000000E-8E03-4710-BA6A-2BD60AE10101}"/>
            </c:ext>
          </c:extLst>
        </c:ser>
        <c:ser>
          <c:idx val="3"/>
          <c:order val="3"/>
          <c:tx>
            <c:strRef>
              <c:f>Dashboard!$A$27</c:f>
              <c:strCache>
                <c:ptCount val="1"/>
                <c:pt idx="0">
                  <c:v>Maturity Level 4 (Quantitatively Managed)</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Dashboard!$A$24:$A$28</c:f>
              <c:strCache>
                <c:ptCount val="5"/>
                <c:pt idx="0">
                  <c:v>Maturity Level 1 (Initial/Informal)</c:v>
                </c:pt>
                <c:pt idx="1">
                  <c:v>Maturity Level 2 (Repeatable)</c:v>
                </c:pt>
                <c:pt idx="2">
                  <c:v>Maturity Level 3 (Defined)</c:v>
                </c:pt>
                <c:pt idx="3">
                  <c:v>Maturity Level 4 (Quantitatively Managed)</c:v>
                </c:pt>
                <c:pt idx="4">
                  <c:v>Maturity Level 5 (Optimizing)</c:v>
                </c:pt>
              </c:strCache>
            </c:strRef>
          </c:cat>
          <c:val>
            <c:numRef>
              <c:f>Dashboard!$C$27</c:f>
              <c:numCache>
                <c:formatCode>0.0</c:formatCode>
                <c:ptCount val="1"/>
                <c:pt idx="0">
                  <c:v>0</c:v>
                </c:pt>
              </c:numCache>
            </c:numRef>
          </c:val>
          <c:extLst>
            <c:ext xmlns:c16="http://schemas.microsoft.com/office/drawing/2014/chart" uri="{C3380CC4-5D6E-409C-BE32-E72D297353CC}">
              <c16:uniqueId val="{0000000F-8E03-4710-BA6A-2BD60AE10101}"/>
            </c:ext>
          </c:extLst>
        </c:ser>
        <c:ser>
          <c:idx val="4"/>
          <c:order val="4"/>
          <c:tx>
            <c:strRef>
              <c:f>Dashboard!$A$28</c:f>
              <c:strCache>
                <c:ptCount val="1"/>
                <c:pt idx="0">
                  <c:v>Maturity Level 5 (Optimizing)</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Dashboard!$A$24:$A$28</c:f>
              <c:strCache>
                <c:ptCount val="5"/>
                <c:pt idx="0">
                  <c:v>Maturity Level 1 (Initial/Informal)</c:v>
                </c:pt>
                <c:pt idx="1">
                  <c:v>Maturity Level 2 (Repeatable)</c:v>
                </c:pt>
                <c:pt idx="2">
                  <c:v>Maturity Level 3 (Defined)</c:v>
                </c:pt>
                <c:pt idx="3">
                  <c:v>Maturity Level 4 (Quantitatively Managed)</c:v>
                </c:pt>
                <c:pt idx="4">
                  <c:v>Maturity Level 5 (Optimizing)</c:v>
                </c:pt>
              </c:strCache>
            </c:strRef>
          </c:cat>
          <c:val>
            <c:numRef>
              <c:f>Dashboard!$C$28</c:f>
              <c:numCache>
                <c:formatCode>0.0</c:formatCode>
                <c:ptCount val="1"/>
                <c:pt idx="0">
                  <c:v>0</c:v>
                </c:pt>
              </c:numCache>
            </c:numRef>
          </c:val>
          <c:extLst>
            <c:ext xmlns:c16="http://schemas.microsoft.com/office/drawing/2014/chart" uri="{C3380CC4-5D6E-409C-BE32-E72D297353CC}">
              <c16:uniqueId val="{00000010-8E03-4710-BA6A-2BD60AE10101}"/>
            </c:ext>
          </c:extLst>
        </c:ser>
        <c:dLbls>
          <c:dLblPos val="ctr"/>
          <c:showLegendKey val="0"/>
          <c:showVal val="1"/>
          <c:showCatName val="0"/>
          <c:showSerName val="0"/>
          <c:showPercent val="0"/>
          <c:showBubbleSize val="0"/>
        </c:dLbls>
        <c:gapWidth val="40"/>
        <c:overlap val="-20"/>
        <c:axId val="1237291824"/>
        <c:axId val="1237290160"/>
      </c:barChart>
      <c:catAx>
        <c:axId val="1237291824"/>
        <c:scaling>
          <c:orientation val="minMax"/>
        </c:scaling>
        <c:delete val="1"/>
        <c:axPos val="b"/>
        <c:numFmt formatCode="General" sourceLinked="1"/>
        <c:majorTickMark val="out"/>
        <c:minorTickMark val="none"/>
        <c:tickLblPos val="nextTo"/>
        <c:crossAx val="1237290160"/>
        <c:crosses val="autoZero"/>
        <c:auto val="1"/>
        <c:lblAlgn val="ctr"/>
        <c:lblOffset val="100"/>
        <c:noMultiLvlLbl val="0"/>
      </c:catAx>
      <c:valAx>
        <c:axId val="1237290160"/>
        <c:scaling>
          <c:orientation val="minMax"/>
          <c:max val="1"/>
          <c:min val="0"/>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7291824"/>
        <c:crosses val="autoZero"/>
        <c:crossBetween val="between"/>
        <c:majorUnit val="0.2"/>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Implementation Group Scores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Dashboard!$E$8</c:f>
              <c:strCache>
                <c:ptCount val="1"/>
                <c:pt idx="0">
                  <c:v>Implementation Group 1</c:v>
                </c:pt>
              </c:strCache>
            </c:strRef>
          </c:tx>
          <c:spPr>
            <a:solidFill>
              <a:srgbClr val="6FA851"/>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Lbl>
              <c:idx val="0"/>
              <c:tx>
                <c:rich>
                  <a:bodyPr/>
                  <a:lstStyle/>
                  <a:p>
                    <a:fld id="{7B9875E5-15A2-4B67-860D-02559E6FC72E}" type="VALUE">
                      <a:rPr lang="en-US" baseline="0">
                        <a:solidFill>
                          <a:schemeClr val="bg1"/>
                        </a:solidFill>
                      </a:rPr>
                      <a:pPr/>
                      <a:t>[VALUE]</a:t>
                    </a:fld>
                    <a:endParaRPr lang="en-US"/>
                  </a:p>
                </c:rich>
              </c:tx>
              <c:dLblPos val="ctr"/>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7B24-4D57-99E0-3F3A3C4513B5}"/>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Dashboard!$E$9</c:f>
              <c:numCache>
                <c:formatCode>0%</c:formatCode>
                <c:ptCount val="1"/>
                <c:pt idx="0">
                  <c:v>0</c:v>
                </c:pt>
              </c:numCache>
            </c:numRef>
          </c:val>
          <c:extLst>
            <c:ext xmlns:c16="http://schemas.microsoft.com/office/drawing/2014/chart" uri="{C3380CC4-5D6E-409C-BE32-E72D297353CC}">
              <c16:uniqueId val="{00000001-7B24-4D57-99E0-3F3A3C4513B5}"/>
            </c:ext>
          </c:extLst>
        </c:ser>
        <c:ser>
          <c:idx val="1"/>
          <c:order val="1"/>
          <c:tx>
            <c:strRef>
              <c:f>Dashboard!$F$8</c:f>
              <c:strCache>
                <c:ptCount val="1"/>
                <c:pt idx="0">
                  <c:v>Implementation Group 2</c:v>
                </c:pt>
              </c:strCache>
            </c:strRef>
          </c:tx>
          <c:spPr>
            <a:solidFill>
              <a:srgbClr val="DC8A07"/>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Dashboard!$F$9</c:f>
              <c:numCache>
                <c:formatCode>0%</c:formatCode>
                <c:ptCount val="1"/>
                <c:pt idx="0">
                  <c:v>0</c:v>
                </c:pt>
              </c:numCache>
            </c:numRef>
          </c:val>
          <c:extLst>
            <c:ext xmlns:c16="http://schemas.microsoft.com/office/drawing/2014/chart" uri="{C3380CC4-5D6E-409C-BE32-E72D297353CC}">
              <c16:uniqueId val="{00000003-7B24-4D57-99E0-3F3A3C4513B5}"/>
            </c:ext>
          </c:extLst>
        </c:ser>
        <c:ser>
          <c:idx val="2"/>
          <c:order val="2"/>
          <c:tx>
            <c:strRef>
              <c:f>Dashboard!$G$8</c:f>
              <c:strCache>
                <c:ptCount val="1"/>
                <c:pt idx="0">
                  <c:v>Implementation Group 3</c:v>
                </c:pt>
              </c:strCache>
            </c:strRef>
          </c:tx>
          <c:spPr>
            <a:solidFill>
              <a:srgbClr val="00A0AF"/>
            </a:solidFill>
            <a:ln>
              <a:solidFill>
                <a:srgbClr val="00A0AF"/>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Dashboard!$G$9</c:f>
              <c:numCache>
                <c:formatCode>0%</c:formatCode>
                <c:ptCount val="1"/>
                <c:pt idx="0">
                  <c:v>0</c:v>
                </c:pt>
              </c:numCache>
            </c:numRef>
          </c:val>
          <c:extLst>
            <c:ext xmlns:c16="http://schemas.microsoft.com/office/drawing/2014/chart" uri="{C3380CC4-5D6E-409C-BE32-E72D297353CC}">
              <c16:uniqueId val="{00000004-7B24-4D57-99E0-3F3A3C4513B5}"/>
            </c:ext>
          </c:extLst>
        </c:ser>
        <c:dLbls>
          <c:dLblPos val="ctr"/>
          <c:showLegendKey val="0"/>
          <c:showVal val="1"/>
          <c:showCatName val="0"/>
          <c:showSerName val="0"/>
          <c:showPercent val="0"/>
          <c:showBubbleSize val="0"/>
        </c:dLbls>
        <c:gapWidth val="40"/>
        <c:overlap val="-20"/>
        <c:axId val="1237291824"/>
        <c:axId val="1237290160"/>
      </c:barChart>
      <c:catAx>
        <c:axId val="1237291824"/>
        <c:scaling>
          <c:orientation val="minMax"/>
        </c:scaling>
        <c:delete val="1"/>
        <c:axPos val="b"/>
        <c:numFmt formatCode="General" sourceLinked="1"/>
        <c:majorTickMark val="out"/>
        <c:minorTickMark val="none"/>
        <c:tickLblPos val="nextTo"/>
        <c:crossAx val="1237290160"/>
        <c:crosses val="autoZero"/>
        <c:auto val="1"/>
        <c:lblAlgn val="ctr"/>
        <c:lblOffset val="100"/>
        <c:noMultiLvlLbl val="0"/>
      </c:catAx>
      <c:valAx>
        <c:axId val="1237290160"/>
        <c:scaling>
          <c:orientation val="minMax"/>
          <c:max val="1"/>
          <c:min val="0"/>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7291824"/>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Maturity Level Aggregate Scores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Dashboard!$A$56</c:f>
              <c:strCache>
                <c:ptCount val="1"/>
                <c:pt idx="0">
                  <c:v>Level One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Dashboard!$A$24:$A$28</c:f>
              <c:strCache>
                <c:ptCount val="5"/>
                <c:pt idx="0">
                  <c:v>Maturity Level 1 (Initial/Informal)</c:v>
                </c:pt>
                <c:pt idx="1">
                  <c:v>Maturity Level 2 (Repeatable)</c:v>
                </c:pt>
                <c:pt idx="2">
                  <c:v>Maturity Level 3 (Defined)</c:v>
                </c:pt>
                <c:pt idx="3">
                  <c:v>Maturity Level 4 (Quantitatively Managed)</c:v>
                </c:pt>
                <c:pt idx="4">
                  <c:v>Maturity Level 5 (Optimizing)</c:v>
                </c:pt>
              </c:strCache>
            </c:strRef>
          </c:cat>
          <c:val>
            <c:numRef>
              <c:f>Dashboard!$C$56</c:f>
              <c:numCache>
                <c:formatCode>0.00</c:formatCode>
                <c:ptCount val="1"/>
                <c:pt idx="0">
                  <c:v>0</c:v>
                </c:pt>
              </c:numCache>
            </c:numRef>
          </c:val>
          <c:extLst>
            <c:ext xmlns:c16="http://schemas.microsoft.com/office/drawing/2014/chart" uri="{C3380CC4-5D6E-409C-BE32-E72D297353CC}">
              <c16:uniqueId val="{00000000-4C07-47D3-B3EE-FB944991B560}"/>
            </c:ext>
          </c:extLst>
        </c:ser>
        <c:ser>
          <c:idx val="1"/>
          <c:order val="1"/>
          <c:tx>
            <c:strRef>
              <c:f>Dashboard!$A$57</c:f>
              <c:strCache>
                <c:ptCount val="1"/>
                <c:pt idx="0">
                  <c:v>Level Two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Dashboard!$A$24:$A$28</c:f>
              <c:strCache>
                <c:ptCount val="5"/>
                <c:pt idx="0">
                  <c:v>Maturity Level 1 (Initial/Informal)</c:v>
                </c:pt>
                <c:pt idx="1">
                  <c:v>Maturity Level 2 (Repeatable)</c:v>
                </c:pt>
                <c:pt idx="2">
                  <c:v>Maturity Level 3 (Defined)</c:v>
                </c:pt>
                <c:pt idx="3">
                  <c:v>Maturity Level 4 (Quantitatively Managed)</c:v>
                </c:pt>
                <c:pt idx="4">
                  <c:v>Maturity Level 5 (Optimizing)</c:v>
                </c:pt>
              </c:strCache>
            </c:strRef>
          </c:cat>
          <c:val>
            <c:numRef>
              <c:f>Dashboard!$C$57</c:f>
              <c:numCache>
                <c:formatCode>0.00</c:formatCode>
                <c:ptCount val="1"/>
                <c:pt idx="0">
                  <c:v>0</c:v>
                </c:pt>
              </c:numCache>
            </c:numRef>
          </c:val>
          <c:extLst>
            <c:ext xmlns:c16="http://schemas.microsoft.com/office/drawing/2014/chart" uri="{C3380CC4-5D6E-409C-BE32-E72D297353CC}">
              <c16:uniqueId val="{00000001-4C07-47D3-B3EE-FB944991B560}"/>
            </c:ext>
          </c:extLst>
        </c:ser>
        <c:ser>
          <c:idx val="2"/>
          <c:order val="2"/>
          <c:tx>
            <c:strRef>
              <c:f>Dashboard!$A$58</c:f>
              <c:strCache>
                <c:ptCount val="1"/>
                <c:pt idx="0">
                  <c:v>Level Three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Dashboard!$A$24:$A$28</c:f>
              <c:strCache>
                <c:ptCount val="5"/>
                <c:pt idx="0">
                  <c:v>Maturity Level 1 (Initial/Informal)</c:v>
                </c:pt>
                <c:pt idx="1">
                  <c:v>Maturity Level 2 (Repeatable)</c:v>
                </c:pt>
                <c:pt idx="2">
                  <c:v>Maturity Level 3 (Defined)</c:v>
                </c:pt>
                <c:pt idx="3">
                  <c:v>Maturity Level 4 (Quantitatively Managed)</c:v>
                </c:pt>
                <c:pt idx="4">
                  <c:v>Maturity Level 5 (Optimizing)</c:v>
                </c:pt>
              </c:strCache>
            </c:strRef>
          </c:cat>
          <c:val>
            <c:numRef>
              <c:f>Dashboard!$C$58</c:f>
              <c:numCache>
                <c:formatCode>0.00</c:formatCode>
                <c:ptCount val="1"/>
                <c:pt idx="0">
                  <c:v>0</c:v>
                </c:pt>
              </c:numCache>
            </c:numRef>
          </c:val>
          <c:extLst>
            <c:ext xmlns:c16="http://schemas.microsoft.com/office/drawing/2014/chart" uri="{C3380CC4-5D6E-409C-BE32-E72D297353CC}">
              <c16:uniqueId val="{00000002-4C07-47D3-B3EE-FB944991B560}"/>
            </c:ext>
          </c:extLst>
        </c:ser>
        <c:ser>
          <c:idx val="3"/>
          <c:order val="3"/>
          <c:tx>
            <c:strRef>
              <c:f>Dashboard!$A$59</c:f>
              <c:strCache>
                <c:ptCount val="1"/>
                <c:pt idx="0">
                  <c:v>Level Four</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Dashboard!$A$24:$A$28</c:f>
              <c:strCache>
                <c:ptCount val="5"/>
                <c:pt idx="0">
                  <c:v>Maturity Level 1 (Initial/Informal)</c:v>
                </c:pt>
                <c:pt idx="1">
                  <c:v>Maturity Level 2 (Repeatable)</c:v>
                </c:pt>
                <c:pt idx="2">
                  <c:v>Maturity Level 3 (Defined)</c:v>
                </c:pt>
                <c:pt idx="3">
                  <c:v>Maturity Level 4 (Quantitatively Managed)</c:v>
                </c:pt>
                <c:pt idx="4">
                  <c:v>Maturity Level 5 (Optimizing)</c:v>
                </c:pt>
              </c:strCache>
            </c:strRef>
          </c:cat>
          <c:val>
            <c:numRef>
              <c:f>Dashboard!$C$59</c:f>
              <c:numCache>
                <c:formatCode>0.00</c:formatCode>
                <c:ptCount val="1"/>
                <c:pt idx="0">
                  <c:v>0</c:v>
                </c:pt>
              </c:numCache>
            </c:numRef>
          </c:val>
          <c:extLst>
            <c:ext xmlns:c16="http://schemas.microsoft.com/office/drawing/2014/chart" uri="{C3380CC4-5D6E-409C-BE32-E72D297353CC}">
              <c16:uniqueId val="{00000003-4C07-47D3-B3EE-FB944991B560}"/>
            </c:ext>
          </c:extLst>
        </c:ser>
        <c:ser>
          <c:idx val="4"/>
          <c:order val="4"/>
          <c:tx>
            <c:strRef>
              <c:f>Dashboard!$A$60</c:f>
              <c:strCache>
                <c:ptCount val="1"/>
                <c:pt idx="0">
                  <c:v>Level Five</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Dashboard!$A$24:$A$28</c:f>
              <c:strCache>
                <c:ptCount val="5"/>
                <c:pt idx="0">
                  <c:v>Maturity Level 1 (Initial/Informal)</c:v>
                </c:pt>
                <c:pt idx="1">
                  <c:v>Maturity Level 2 (Repeatable)</c:v>
                </c:pt>
                <c:pt idx="2">
                  <c:v>Maturity Level 3 (Defined)</c:v>
                </c:pt>
                <c:pt idx="3">
                  <c:v>Maturity Level 4 (Quantitatively Managed)</c:v>
                </c:pt>
                <c:pt idx="4">
                  <c:v>Maturity Level 5 (Optimizing)</c:v>
                </c:pt>
              </c:strCache>
            </c:strRef>
          </c:cat>
          <c:val>
            <c:numRef>
              <c:f>Dashboard!$C$60</c:f>
              <c:numCache>
                <c:formatCode>0.00</c:formatCode>
                <c:ptCount val="1"/>
                <c:pt idx="0">
                  <c:v>0</c:v>
                </c:pt>
              </c:numCache>
            </c:numRef>
          </c:val>
          <c:extLst>
            <c:ext xmlns:c16="http://schemas.microsoft.com/office/drawing/2014/chart" uri="{C3380CC4-5D6E-409C-BE32-E72D297353CC}">
              <c16:uniqueId val="{00000004-4C07-47D3-B3EE-FB944991B560}"/>
            </c:ext>
          </c:extLst>
        </c:ser>
        <c:dLbls>
          <c:dLblPos val="ctr"/>
          <c:showLegendKey val="0"/>
          <c:showVal val="1"/>
          <c:showCatName val="0"/>
          <c:showSerName val="0"/>
          <c:showPercent val="0"/>
          <c:showBubbleSize val="0"/>
        </c:dLbls>
        <c:gapWidth val="40"/>
        <c:overlap val="-20"/>
        <c:axId val="1237291824"/>
        <c:axId val="1237290160"/>
      </c:barChart>
      <c:catAx>
        <c:axId val="1237291824"/>
        <c:scaling>
          <c:orientation val="minMax"/>
        </c:scaling>
        <c:delete val="1"/>
        <c:axPos val="b"/>
        <c:numFmt formatCode="General" sourceLinked="1"/>
        <c:majorTickMark val="out"/>
        <c:minorTickMark val="none"/>
        <c:tickLblPos val="nextTo"/>
        <c:crossAx val="1237290160"/>
        <c:crosses val="autoZero"/>
        <c:auto val="1"/>
        <c:lblAlgn val="ctr"/>
        <c:lblOffset val="100"/>
        <c:noMultiLvlLbl val="0"/>
      </c:catAx>
      <c:valAx>
        <c:axId val="1237290160"/>
        <c:scaling>
          <c:orientation val="minMax"/>
          <c:max val="1"/>
          <c:min val="0"/>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7291824"/>
        <c:crosses val="autoZero"/>
        <c:crossBetween val="between"/>
        <c:majorUnit val="0.2"/>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29</xdr:row>
      <xdr:rowOff>182216</xdr:rowOff>
    </xdr:from>
    <xdr:to>
      <xdr:col>7</xdr:col>
      <xdr:colOff>0</xdr:colOff>
      <xdr:row>41</xdr:row>
      <xdr:rowOff>2921</xdr:rowOff>
    </xdr:to>
    <xdr:graphicFrame macro="">
      <xdr:nvGraphicFramePr>
        <xdr:cNvPr id="6" name="Chart 5">
          <a:extLst>
            <a:ext uri="{FF2B5EF4-FFF2-40B4-BE49-F238E27FC236}">
              <a16:creationId xmlns:a16="http://schemas.microsoft.com/office/drawing/2014/main" id="{60041920-62EB-4590-A8DB-605502092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42</xdr:row>
      <xdr:rowOff>0</xdr:rowOff>
    </xdr:from>
    <xdr:to>
      <xdr:col>7</xdr:col>
      <xdr:colOff>0</xdr:colOff>
      <xdr:row>53</xdr:row>
      <xdr:rowOff>11205</xdr:rowOff>
    </xdr:to>
    <xdr:graphicFrame macro="">
      <xdr:nvGraphicFramePr>
        <xdr:cNvPr id="7" name="Chart 6">
          <a:extLst>
            <a:ext uri="{FF2B5EF4-FFF2-40B4-BE49-F238E27FC236}">
              <a16:creationId xmlns:a16="http://schemas.microsoft.com/office/drawing/2014/main" id="{DD38C089-698B-49DC-937E-7E6C170F1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21</xdr:row>
      <xdr:rowOff>200024</xdr:rowOff>
    </xdr:from>
    <xdr:to>
      <xdr:col>7</xdr:col>
      <xdr:colOff>11206</xdr:colOff>
      <xdr:row>28</xdr:row>
      <xdr:rowOff>200024</xdr:rowOff>
    </xdr:to>
    <xdr:graphicFrame macro="">
      <xdr:nvGraphicFramePr>
        <xdr:cNvPr id="8" name="Chart 7">
          <a:extLst>
            <a:ext uri="{FF2B5EF4-FFF2-40B4-BE49-F238E27FC236}">
              <a16:creationId xmlns:a16="http://schemas.microsoft.com/office/drawing/2014/main" id="{10DB640A-B1D3-41A2-94F1-FF7EA8671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9526</xdr:colOff>
      <xdr:row>8</xdr:row>
      <xdr:rowOff>190499</xdr:rowOff>
    </xdr:from>
    <xdr:to>
      <xdr:col>7</xdr:col>
      <xdr:colOff>11207</xdr:colOff>
      <xdr:row>19</xdr:row>
      <xdr:rowOff>200024</xdr:rowOff>
    </xdr:to>
    <xdr:graphicFrame macro="">
      <xdr:nvGraphicFramePr>
        <xdr:cNvPr id="9" name="Chart 8">
          <a:extLst>
            <a:ext uri="{FF2B5EF4-FFF2-40B4-BE49-F238E27FC236}">
              <a16:creationId xmlns:a16="http://schemas.microsoft.com/office/drawing/2014/main" id="{8D852E0D-FC94-44D4-82D2-956B9E247D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54</xdr:row>
      <xdr:rowOff>0</xdr:rowOff>
    </xdr:from>
    <xdr:to>
      <xdr:col>7</xdr:col>
      <xdr:colOff>11206</xdr:colOff>
      <xdr:row>60</xdr:row>
      <xdr:rowOff>212912</xdr:rowOff>
    </xdr:to>
    <xdr:graphicFrame macro="">
      <xdr:nvGraphicFramePr>
        <xdr:cNvPr id="10" name="Chart 9">
          <a:extLst>
            <a:ext uri="{FF2B5EF4-FFF2-40B4-BE49-F238E27FC236}">
              <a16:creationId xmlns:a16="http://schemas.microsoft.com/office/drawing/2014/main" id="{F8A2EE0D-FD10-41C2-8CE7-5C600C91CF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3B941-91C7-43FA-8C18-9811C0629477}">
  <dimension ref="A1:AC62"/>
  <sheetViews>
    <sheetView tabSelected="1" zoomScale="110" zoomScaleNormal="110" workbookViewId="0">
      <selection sqref="A1:G4"/>
    </sheetView>
  </sheetViews>
  <sheetFormatPr defaultRowHeight="15" x14ac:dyDescent="0.25"/>
  <cols>
    <col min="1" max="3" width="46.5703125" style="100" customWidth="1"/>
    <col min="4" max="4" width="9.140625" style="100"/>
    <col min="5" max="7" width="25.5703125" style="100" customWidth="1"/>
    <col min="8" max="8" width="9.140625" style="140"/>
    <col min="9" max="11" width="9.140625" style="107"/>
    <col min="12" max="12" width="9.7109375" style="107" bestFit="1" customWidth="1"/>
    <col min="13" max="14" width="9.140625" style="108"/>
    <col min="15" max="16384" width="9.140625" style="100"/>
  </cols>
  <sheetData>
    <row r="1" spans="1:29" ht="15" customHeight="1" x14ac:dyDescent="0.25">
      <c r="A1" s="155" t="s">
        <v>1886</v>
      </c>
      <c r="B1" s="155"/>
      <c r="C1" s="155"/>
      <c r="D1" s="155"/>
      <c r="E1" s="155"/>
      <c r="F1" s="155"/>
      <c r="G1" s="155"/>
      <c r="X1" s="101"/>
      <c r="Y1" s="101"/>
      <c r="Z1" s="101"/>
      <c r="AA1" s="101"/>
      <c r="AB1" s="101"/>
      <c r="AC1" s="101"/>
    </row>
    <row r="2" spans="1:29" ht="15" customHeight="1" x14ac:dyDescent="0.25">
      <c r="A2" s="155"/>
      <c r="B2" s="155"/>
      <c r="C2" s="155"/>
      <c r="D2" s="155"/>
      <c r="E2" s="155"/>
      <c r="F2" s="155"/>
      <c r="G2" s="155"/>
      <c r="X2" s="101"/>
      <c r="Y2" s="101"/>
      <c r="Z2" s="101"/>
      <c r="AA2" s="101"/>
      <c r="AB2" s="101"/>
      <c r="AC2" s="101"/>
    </row>
    <row r="3" spans="1:29" ht="15" customHeight="1" x14ac:dyDescent="0.25">
      <c r="A3" s="155"/>
      <c r="B3" s="155"/>
      <c r="C3" s="155"/>
      <c r="D3" s="155"/>
      <c r="E3" s="155"/>
      <c r="F3" s="155"/>
      <c r="G3" s="155"/>
      <c r="X3" s="101"/>
      <c r="Y3" s="101"/>
      <c r="Z3" s="101"/>
      <c r="AA3" s="101"/>
      <c r="AB3" s="101"/>
      <c r="AC3" s="101"/>
    </row>
    <row r="4" spans="1:29" ht="15" customHeight="1" x14ac:dyDescent="0.25">
      <c r="A4" s="155"/>
      <c r="B4" s="155"/>
      <c r="C4" s="155"/>
      <c r="D4" s="155"/>
      <c r="E4" s="155"/>
      <c r="F4" s="155"/>
      <c r="G4" s="155"/>
      <c r="X4" s="101"/>
      <c r="Y4" s="101"/>
      <c r="Z4" s="101"/>
      <c r="AA4" s="101"/>
      <c r="AB4" s="101"/>
      <c r="AC4" s="101"/>
    </row>
    <row r="5" spans="1:29" ht="18.75" customHeight="1" x14ac:dyDescent="0.3">
      <c r="A5" s="102"/>
      <c r="B5" s="103"/>
      <c r="C5" s="103"/>
      <c r="D5" s="103"/>
    </row>
    <row r="6" spans="1:29" ht="15.75" thickBot="1" x14ac:dyDescent="0.3"/>
    <row r="7" spans="1:29" x14ac:dyDescent="0.25">
      <c r="A7" s="115" t="s">
        <v>1880</v>
      </c>
      <c r="B7" s="116" t="s">
        <v>1887</v>
      </c>
      <c r="C7" s="117" t="s">
        <v>1881</v>
      </c>
      <c r="E7" s="152" t="s">
        <v>1882</v>
      </c>
      <c r="F7" s="153"/>
      <c r="G7" s="154"/>
      <c r="I7" s="107" t="s">
        <v>1907</v>
      </c>
      <c r="J7" s="109">
        <f>Worksheet!W5</f>
        <v>0</v>
      </c>
      <c r="K7" s="151">
        <f>J7</f>
        <v>0</v>
      </c>
      <c r="L7" s="151" cm="1">
        <f t="array" ref="L7">AVERAGE(Worksheet!Q2:Q154/25)</f>
        <v>0</v>
      </c>
    </row>
    <row r="8" spans="1:29" x14ac:dyDescent="0.25">
      <c r="A8" s="118" t="s">
        <v>847</v>
      </c>
      <c r="B8" s="104">
        <f>Worksheet!BP2</f>
        <v>30</v>
      </c>
      <c r="C8" s="119">
        <f>Worksheet!BP8</f>
        <v>0</v>
      </c>
      <c r="E8" s="123" t="s">
        <v>1883</v>
      </c>
      <c r="F8" s="106" t="s">
        <v>1884</v>
      </c>
      <c r="G8" s="124" t="s">
        <v>1885</v>
      </c>
      <c r="I8" s="107" t="s">
        <v>1908</v>
      </c>
      <c r="J8" s="109">
        <f>Worksheet!W11</f>
        <v>0</v>
      </c>
      <c r="K8" s="151">
        <f t="shared" ref="K8:K24" si="0">J8</f>
        <v>0</v>
      </c>
      <c r="L8" s="151">
        <f>AVERAGE(K7:K11)</f>
        <v>0</v>
      </c>
    </row>
    <row r="9" spans="1:29" x14ac:dyDescent="0.25">
      <c r="A9" s="118" t="s">
        <v>848</v>
      </c>
      <c r="B9" s="104">
        <f>Worksheet!BR2</f>
        <v>197</v>
      </c>
      <c r="C9" s="119">
        <f>Worksheet!BR8</f>
        <v>0</v>
      </c>
      <c r="E9" s="125">
        <f>Worksheet!U115</f>
        <v>0</v>
      </c>
      <c r="F9" s="105">
        <f>Worksheet!V115</f>
        <v>0</v>
      </c>
      <c r="G9" s="126">
        <f>Worksheet!W115</f>
        <v>0</v>
      </c>
      <c r="I9" s="107" t="s">
        <v>1909</v>
      </c>
      <c r="J9" s="109">
        <f>Worksheet!W17</f>
        <v>0</v>
      </c>
      <c r="K9" s="151">
        <f t="shared" si="0"/>
        <v>0</v>
      </c>
      <c r="L9" s="151" cm="1">
        <f t="array" ref="L9">AVERAGE(Worksheet!P2:P154/25)</f>
        <v>0</v>
      </c>
    </row>
    <row r="10" spans="1:29" x14ac:dyDescent="0.25">
      <c r="A10" s="118" t="s">
        <v>849</v>
      </c>
      <c r="B10" s="104">
        <f>Worksheet!BS2</f>
        <v>279</v>
      </c>
      <c r="C10" s="119">
        <f>Worksheet!BS8</f>
        <v>0</v>
      </c>
      <c r="E10" s="127"/>
      <c r="F10" s="128"/>
      <c r="G10" s="129"/>
      <c r="I10" s="107" t="s">
        <v>1910</v>
      </c>
      <c r="J10" s="109">
        <f>Worksheet!W23</f>
        <v>0</v>
      </c>
      <c r="K10" s="151">
        <f t="shared" si="0"/>
        <v>0</v>
      </c>
      <c r="L10" s="151" cm="1">
        <f t="array" ref="L10">AVERAGE(Worksheet!S2:S154/25)</f>
        <v>0</v>
      </c>
    </row>
    <row r="11" spans="1:29" x14ac:dyDescent="0.25">
      <c r="A11" s="118" t="s">
        <v>1878</v>
      </c>
      <c r="B11" s="104">
        <f>Worksheet!BT2</f>
        <v>769</v>
      </c>
      <c r="C11" s="119">
        <f>Worksheet!BT8</f>
        <v>0</v>
      </c>
      <c r="E11" s="127"/>
      <c r="F11" s="128"/>
      <c r="G11" s="129"/>
      <c r="I11" s="107" t="s">
        <v>1911</v>
      </c>
      <c r="J11" s="109">
        <f>Worksheet!W29</f>
        <v>0</v>
      </c>
      <c r="K11" s="151">
        <f t="shared" si="0"/>
        <v>0</v>
      </c>
      <c r="L11" s="151" cm="1">
        <f t="array" ref="L11">AVERAGE(Worksheet!T2:T154/100)</f>
        <v>0</v>
      </c>
    </row>
    <row r="12" spans="1:29" x14ac:dyDescent="0.25">
      <c r="A12" s="118" t="s">
        <v>1932</v>
      </c>
      <c r="B12" s="104">
        <f>Worksheet!BU2</f>
        <v>569</v>
      </c>
      <c r="C12" s="119">
        <f>Worksheet!BU8</f>
        <v>0</v>
      </c>
      <c r="E12" s="127"/>
      <c r="F12" s="128"/>
      <c r="G12" s="129"/>
      <c r="I12" s="107" t="s">
        <v>1912</v>
      </c>
      <c r="J12" s="109">
        <f>Worksheet!W35</f>
        <v>0</v>
      </c>
      <c r="K12" s="151">
        <f t="shared" si="0"/>
        <v>0</v>
      </c>
    </row>
    <row r="13" spans="1:29" x14ac:dyDescent="0.25">
      <c r="A13" s="118" t="s">
        <v>851</v>
      </c>
      <c r="B13" s="104">
        <f>Worksheet!BV2</f>
        <v>909</v>
      </c>
      <c r="C13" s="119">
        <f>Worksheet!BV8</f>
        <v>0</v>
      </c>
      <c r="E13" s="127"/>
      <c r="F13" s="128"/>
      <c r="G13" s="129"/>
      <c r="I13" s="107" t="s">
        <v>1913</v>
      </c>
      <c r="J13" s="109">
        <f>Worksheet!W41</f>
        <v>0</v>
      </c>
      <c r="K13" s="151">
        <f t="shared" si="0"/>
        <v>0</v>
      </c>
    </row>
    <row r="14" spans="1:29" x14ac:dyDescent="0.25">
      <c r="A14" s="118" t="s">
        <v>852</v>
      </c>
      <c r="B14" s="104">
        <f>Worksheet!BW2</f>
        <v>437</v>
      </c>
      <c r="C14" s="119">
        <f>Worksheet!BW8</f>
        <v>0</v>
      </c>
      <c r="E14" s="127"/>
      <c r="F14" s="128"/>
      <c r="G14" s="129"/>
      <c r="I14" s="107" t="s">
        <v>1914</v>
      </c>
      <c r="J14" s="109">
        <f>Worksheet!W47</f>
        <v>0</v>
      </c>
      <c r="K14" s="151">
        <f t="shared" si="0"/>
        <v>0</v>
      </c>
    </row>
    <row r="15" spans="1:29" x14ac:dyDescent="0.25">
      <c r="A15" s="118" t="s">
        <v>1374</v>
      </c>
      <c r="B15" s="104">
        <f>Worksheet!BX2</f>
        <v>67</v>
      </c>
      <c r="C15" s="119">
        <f>Worksheet!BX8</f>
        <v>0</v>
      </c>
      <c r="E15" s="127"/>
      <c r="F15" s="128"/>
      <c r="G15" s="129"/>
      <c r="I15" s="107" t="s">
        <v>1915</v>
      </c>
      <c r="J15" s="109">
        <f>Worksheet!W53</f>
        <v>0</v>
      </c>
      <c r="K15" s="151">
        <f t="shared" si="0"/>
        <v>0</v>
      </c>
    </row>
    <row r="16" spans="1:29" x14ac:dyDescent="0.25">
      <c r="A16" s="118" t="s">
        <v>853</v>
      </c>
      <c r="B16" s="104">
        <f>Worksheet!BY2</f>
        <v>279</v>
      </c>
      <c r="C16" s="119">
        <f>Worksheet!BY8</f>
        <v>0</v>
      </c>
      <c r="E16" s="127"/>
      <c r="F16" s="128"/>
      <c r="G16" s="129"/>
      <c r="I16" s="107" t="s">
        <v>1916</v>
      </c>
      <c r="J16" s="109">
        <f>Worksheet!W59</f>
        <v>0</v>
      </c>
      <c r="K16" s="151">
        <f t="shared" si="0"/>
        <v>0</v>
      </c>
    </row>
    <row r="17" spans="1:12" x14ac:dyDescent="0.25">
      <c r="A17" s="118" t="s">
        <v>854</v>
      </c>
      <c r="B17" s="104">
        <f>Worksheet!BZ2</f>
        <v>211</v>
      </c>
      <c r="C17" s="119">
        <f>Worksheet!BZ8</f>
        <v>0</v>
      </c>
      <c r="E17" s="127"/>
      <c r="F17" s="128"/>
      <c r="G17" s="129"/>
      <c r="I17" s="107" t="s">
        <v>1917</v>
      </c>
      <c r="J17" s="109">
        <f>Worksheet!W65</f>
        <v>0</v>
      </c>
      <c r="K17" s="151">
        <f t="shared" si="0"/>
        <v>0</v>
      </c>
    </row>
    <row r="18" spans="1:12" x14ac:dyDescent="0.25">
      <c r="A18" s="118" t="s">
        <v>1879</v>
      </c>
      <c r="B18" s="104">
        <f>Worksheet!CA2</f>
        <v>132</v>
      </c>
      <c r="C18" s="119">
        <f>Worksheet!CA8</f>
        <v>0</v>
      </c>
      <c r="E18" s="127"/>
      <c r="F18" s="128"/>
      <c r="G18" s="129"/>
      <c r="I18" s="107" t="s">
        <v>1918</v>
      </c>
      <c r="J18" s="109">
        <f>Worksheet!W71</f>
        <v>0</v>
      </c>
      <c r="K18" s="151">
        <f t="shared" si="0"/>
        <v>0</v>
      </c>
    </row>
    <row r="19" spans="1:12" x14ac:dyDescent="0.25">
      <c r="A19" s="118" t="s">
        <v>856</v>
      </c>
      <c r="B19" s="104">
        <f>Worksheet!CB2</f>
        <v>88</v>
      </c>
      <c r="C19" s="119">
        <f>Worksheet!CB8</f>
        <v>0</v>
      </c>
      <c r="E19" s="127"/>
      <c r="F19" s="128"/>
      <c r="G19" s="129"/>
      <c r="I19" s="107" t="s">
        <v>1919</v>
      </c>
      <c r="J19" s="109">
        <f>Worksheet!W77</f>
        <v>0</v>
      </c>
      <c r="K19" s="151">
        <f t="shared" si="0"/>
        <v>0</v>
      </c>
    </row>
    <row r="20" spans="1:12" ht="15.75" thickBot="1" x14ac:dyDescent="0.3">
      <c r="A20" s="120" t="s">
        <v>857</v>
      </c>
      <c r="B20" s="121">
        <f>Worksheet!CC2</f>
        <v>132</v>
      </c>
      <c r="C20" s="122">
        <f>Worksheet!CC8</f>
        <v>0</v>
      </c>
      <c r="E20" s="130"/>
      <c r="F20" s="131"/>
      <c r="G20" s="132"/>
      <c r="I20" s="107" t="s">
        <v>1920</v>
      </c>
      <c r="J20" s="109">
        <f>Worksheet!W83</f>
        <v>0</v>
      </c>
      <c r="K20" s="151">
        <f t="shared" si="0"/>
        <v>0</v>
      </c>
    </row>
    <row r="21" spans="1:12" x14ac:dyDescent="0.25">
      <c r="I21" s="107" t="s">
        <v>1921</v>
      </c>
      <c r="J21" s="109">
        <f>Worksheet!W89</f>
        <v>0</v>
      </c>
      <c r="K21" s="151">
        <f t="shared" si="0"/>
        <v>0</v>
      </c>
    </row>
    <row r="22" spans="1:12" ht="15.75" thickBot="1" x14ac:dyDescent="0.3">
      <c r="I22" s="107" t="s">
        <v>1922</v>
      </c>
      <c r="J22" s="109">
        <f>Worksheet!W95</f>
        <v>0</v>
      </c>
      <c r="K22" s="151">
        <f t="shared" si="0"/>
        <v>0</v>
      </c>
    </row>
    <row r="23" spans="1:12" x14ac:dyDescent="0.25">
      <c r="A23" s="111" t="s">
        <v>1925</v>
      </c>
      <c r="B23" s="112" t="s">
        <v>2</v>
      </c>
      <c r="C23" s="113" t="s">
        <v>1605</v>
      </c>
      <c r="D23" s="107" t="s">
        <v>1906</v>
      </c>
      <c r="E23" s="134"/>
      <c r="F23" s="135"/>
      <c r="G23" s="136"/>
      <c r="I23" s="107" t="s">
        <v>1923</v>
      </c>
      <c r="J23" s="109">
        <f>Worksheet!W101</f>
        <v>0</v>
      </c>
      <c r="K23" s="151">
        <f t="shared" si="0"/>
        <v>0</v>
      </c>
    </row>
    <row r="24" spans="1:12" x14ac:dyDescent="0.25">
      <c r="A24" s="114" t="s">
        <v>1931</v>
      </c>
      <c r="B24" s="110" t="s">
        <v>1946</v>
      </c>
      <c r="C24" s="133">
        <f>L27</f>
        <v>0</v>
      </c>
      <c r="E24" s="127"/>
      <c r="F24" s="128"/>
      <c r="G24" s="129"/>
      <c r="I24" s="107" t="s">
        <v>1924</v>
      </c>
      <c r="J24" s="109">
        <f>Worksheet!W107</f>
        <v>0</v>
      </c>
      <c r="K24" s="151">
        <f t="shared" si="0"/>
        <v>0</v>
      </c>
    </row>
    <row r="25" spans="1:12" x14ac:dyDescent="0.25">
      <c r="A25" s="114" t="s">
        <v>1926</v>
      </c>
      <c r="B25" s="110" t="s">
        <v>1947</v>
      </c>
      <c r="C25" s="133">
        <f>IF(NOT(C24=1),0,L28)</f>
        <v>0</v>
      </c>
      <c r="E25" s="127"/>
      <c r="F25" s="128"/>
      <c r="G25" s="129"/>
    </row>
    <row r="26" spans="1:12" x14ac:dyDescent="0.25">
      <c r="A26" s="114" t="s">
        <v>1927</v>
      </c>
      <c r="B26" s="110" t="s">
        <v>1949</v>
      </c>
      <c r="C26" s="133">
        <f>IF(NOT(C25=1),0,L29)</f>
        <v>0</v>
      </c>
      <c r="E26" s="127"/>
      <c r="F26" s="128"/>
      <c r="G26" s="129"/>
    </row>
    <row r="27" spans="1:12" x14ac:dyDescent="0.25">
      <c r="A27" s="114" t="s">
        <v>1928</v>
      </c>
      <c r="B27" s="110" t="s">
        <v>1948</v>
      </c>
      <c r="C27" s="133">
        <f>IF(NOT(C26=1),0,L30)</f>
        <v>0</v>
      </c>
      <c r="E27" s="127"/>
      <c r="F27" s="128"/>
      <c r="G27" s="129"/>
      <c r="I27" s="107" t="s">
        <v>10</v>
      </c>
      <c r="J27" s="109">
        <f>Worksheet!AI6</f>
        <v>0</v>
      </c>
      <c r="L27" s="107">
        <f>AVERAGE(Worksheet!P2:P60,Worksheet!P87:P91,Worksheet!P111:P119)/25</f>
        <v>0</v>
      </c>
    </row>
    <row r="28" spans="1:12" ht="15.75" thickBot="1" x14ac:dyDescent="0.3">
      <c r="A28" s="149" t="s">
        <v>1929</v>
      </c>
      <c r="B28" s="150" t="s">
        <v>1950</v>
      </c>
      <c r="C28" s="133">
        <f>IF(NOT(C27=1),0,L31)</f>
        <v>0</v>
      </c>
      <c r="E28" s="127"/>
      <c r="F28" s="128"/>
      <c r="G28" s="129"/>
      <c r="I28" s="107" t="s">
        <v>25</v>
      </c>
      <c r="J28" s="109">
        <f>Worksheet!AJ6</f>
        <v>0</v>
      </c>
      <c r="L28" s="107">
        <f>AVERAGE(Worksheet!Q2:R60,Worksheet!Q87:R91,Worksheet!Q111:R119)/50</f>
        <v>0</v>
      </c>
    </row>
    <row r="29" spans="1:12" ht="15.75" thickBot="1" x14ac:dyDescent="0.3">
      <c r="A29" s="128"/>
      <c r="B29" s="147" t="s">
        <v>1930</v>
      </c>
      <c r="C29" s="148" cm="1">
        <f t="array" ref="C29">ROUND(SUM(5-SUM(C24:C26)-ROUND(SUM(C27:C28/2),2)),2)</f>
        <v>5</v>
      </c>
      <c r="E29" s="130"/>
      <c r="F29" s="131"/>
      <c r="G29" s="132"/>
      <c r="I29" s="107" t="s">
        <v>3</v>
      </c>
      <c r="J29" s="109">
        <f>Worksheet!AK6</f>
        <v>0</v>
      </c>
      <c r="L29" s="107">
        <f>AVERAGE(Worksheet!P61:P86,Worksheet!P92:P110,Worksheet!P120:P149)/25</f>
        <v>0</v>
      </c>
    </row>
    <row r="30" spans="1:12" x14ac:dyDescent="0.25">
      <c r="I30" s="107" t="s">
        <v>38</v>
      </c>
      <c r="J30" s="109">
        <f>Worksheet!AL6</f>
        <v>0</v>
      </c>
      <c r="L30" s="107">
        <f>AVERAGE(Worksheet!Q61:R79,Worksheet!Q87:R110,Worksheet!Q120:R149)/50</f>
        <v>0</v>
      </c>
    </row>
    <row r="31" spans="1:12" x14ac:dyDescent="0.25">
      <c r="I31" s="107" t="s">
        <v>51</v>
      </c>
      <c r="J31" s="109">
        <f>Worksheet!AM6</f>
        <v>0</v>
      </c>
      <c r="L31" s="107">
        <f>AVERAGE(Worksheet!P150:R154)</f>
        <v>0</v>
      </c>
    </row>
    <row r="55" spans="1:3" x14ac:dyDescent="0.25">
      <c r="A55" s="144" t="s">
        <v>1933</v>
      </c>
      <c r="B55" s="144" t="s">
        <v>2</v>
      </c>
      <c r="C55" s="144" t="s">
        <v>1605</v>
      </c>
    </row>
    <row r="56" spans="1:3" x14ac:dyDescent="0.25">
      <c r="A56" s="145" t="s">
        <v>1939</v>
      </c>
      <c r="B56" s="141" t="s">
        <v>1934</v>
      </c>
      <c r="C56" s="146">
        <f>L7</f>
        <v>0</v>
      </c>
    </row>
    <row r="57" spans="1:3" x14ac:dyDescent="0.25">
      <c r="A57" s="145" t="s">
        <v>1940</v>
      </c>
      <c r="B57" s="141" t="s">
        <v>1935</v>
      </c>
      <c r="C57" s="146">
        <f>L8</f>
        <v>0</v>
      </c>
    </row>
    <row r="58" spans="1:3" x14ac:dyDescent="0.25">
      <c r="A58" s="145" t="s">
        <v>1941</v>
      </c>
      <c r="B58" s="141" t="s">
        <v>1936</v>
      </c>
      <c r="C58" s="146">
        <f>L9</f>
        <v>0</v>
      </c>
    </row>
    <row r="59" spans="1:3" x14ac:dyDescent="0.25">
      <c r="A59" s="145" t="s">
        <v>1942</v>
      </c>
      <c r="B59" s="141" t="s">
        <v>1937</v>
      </c>
      <c r="C59" s="146">
        <f>L10</f>
        <v>0</v>
      </c>
    </row>
    <row r="60" spans="1:3" x14ac:dyDescent="0.25">
      <c r="A60" s="145" t="s">
        <v>1943</v>
      </c>
      <c r="B60" s="141" t="s">
        <v>1938</v>
      </c>
      <c r="C60" s="146">
        <f>L11</f>
        <v>0</v>
      </c>
    </row>
    <row r="61" spans="1:3" ht="18.75" x14ac:dyDescent="0.3">
      <c r="B61" s="142" t="s">
        <v>1944</v>
      </c>
      <c r="C61" s="143">
        <f>SUM(C55:C60)</f>
        <v>0</v>
      </c>
    </row>
    <row r="62" spans="1:3" x14ac:dyDescent="0.25">
      <c r="B62" s="141" t="s">
        <v>1945</v>
      </c>
      <c r="C62" s="141"/>
    </row>
  </sheetData>
  <mergeCells count="2">
    <mergeCell ref="E7:G7"/>
    <mergeCell ref="A1:G4"/>
  </mergeCells>
  <phoneticPr fontId="7" type="noConversion"/>
  <conditionalFormatting sqref="C8:C20">
    <cfRule type="colorScale" priority="4">
      <colorScale>
        <cfvo type="num" val="0"/>
        <cfvo type="num" val="0.75"/>
        <cfvo type="num" val="1"/>
        <color rgb="FFFF0000"/>
        <color rgb="FFFFFF00"/>
        <color rgb="FF00B050"/>
      </colorScale>
    </cfRule>
  </conditionalFormatting>
  <conditionalFormatting sqref="E9:G9">
    <cfRule type="colorScale" priority="141">
      <colorScale>
        <cfvo type="num" val="0"/>
        <cfvo type="num" val="0.66"/>
        <cfvo type="num" val="1"/>
        <color rgb="FFF8696B"/>
        <color rgb="FFFFEB84"/>
        <color rgb="FF63BE7B"/>
      </colorScale>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DF3E9-6B4B-45F8-9EDB-DC579D48CFAD}">
  <dimension ref="A1:O18"/>
  <sheetViews>
    <sheetView workbookViewId="0">
      <selection activeCell="C9" sqref="C9"/>
    </sheetView>
  </sheetViews>
  <sheetFormatPr defaultRowHeight="15" x14ac:dyDescent="0.25"/>
  <cols>
    <col min="1" max="1" width="21.42578125" bestFit="1" customWidth="1"/>
    <col min="3" max="3" width="41.140625" bestFit="1" customWidth="1"/>
    <col min="5" max="5" width="24.7109375" bestFit="1" customWidth="1"/>
    <col min="7" max="7" width="11.5703125" bestFit="1" customWidth="1"/>
    <col min="9" max="9" width="17" bestFit="1" customWidth="1"/>
    <col min="11" max="11" width="9.7109375" bestFit="1" customWidth="1"/>
    <col min="12" max="12" width="6.28515625" bestFit="1" customWidth="1"/>
    <col min="13" max="13" width="10.140625" bestFit="1" customWidth="1"/>
  </cols>
  <sheetData>
    <row r="1" spans="1:15" s="1" customFormat="1" x14ac:dyDescent="0.25">
      <c r="A1" s="1" t="s">
        <v>1591</v>
      </c>
      <c r="B1" s="1" t="s">
        <v>1605</v>
      </c>
      <c r="C1" s="1" t="s">
        <v>1606</v>
      </c>
      <c r="D1" s="1" t="s">
        <v>1605</v>
      </c>
      <c r="E1" s="1" t="s">
        <v>1607</v>
      </c>
      <c r="F1" s="1" t="s">
        <v>1605</v>
      </c>
      <c r="G1" s="1" t="s">
        <v>1588</v>
      </c>
      <c r="H1" s="1" t="s">
        <v>1605</v>
      </c>
    </row>
    <row r="2" spans="1:15" x14ac:dyDescent="0.25">
      <c r="A2" s="2" t="s">
        <v>1590</v>
      </c>
      <c r="B2">
        <v>5</v>
      </c>
      <c r="C2" s="2" t="s">
        <v>1608</v>
      </c>
      <c r="D2">
        <v>0</v>
      </c>
      <c r="E2" s="2" t="s">
        <v>1612</v>
      </c>
      <c r="F2">
        <v>0</v>
      </c>
      <c r="G2" s="2" t="s">
        <v>1595</v>
      </c>
      <c r="H2">
        <v>0</v>
      </c>
      <c r="I2" s="2"/>
    </row>
    <row r="3" spans="1:15" x14ac:dyDescent="0.25">
      <c r="A3" s="2" t="s">
        <v>1592</v>
      </c>
      <c r="B3">
        <v>10</v>
      </c>
      <c r="C3" s="2" t="s">
        <v>1611</v>
      </c>
      <c r="D3">
        <v>5</v>
      </c>
      <c r="E3" s="2" t="s">
        <v>1613</v>
      </c>
      <c r="F3">
        <v>5</v>
      </c>
      <c r="G3" s="2" t="s">
        <v>1594</v>
      </c>
      <c r="H3">
        <v>25</v>
      </c>
      <c r="I3" s="2"/>
    </row>
    <row r="4" spans="1:15" x14ac:dyDescent="0.25">
      <c r="A4" s="2" t="s">
        <v>1596</v>
      </c>
      <c r="B4">
        <v>15</v>
      </c>
      <c r="C4" s="2" t="s">
        <v>1609</v>
      </c>
      <c r="D4">
        <v>20</v>
      </c>
      <c r="E4" s="2" t="s">
        <v>1614</v>
      </c>
      <c r="F4">
        <v>20</v>
      </c>
      <c r="G4" s="2" t="s">
        <v>167</v>
      </c>
      <c r="H4" s="2">
        <v>25</v>
      </c>
      <c r="I4" s="2"/>
    </row>
    <row r="5" spans="1:15" x14ac:dyDescent="0.25">
      <c r="A5" s="2" t="s">
        <v>1597</v>
      </c>
      <c r="B5">
        <v>20</v>
      </c>
      <c r="C5" s="2" t="s">
        <v>1610</v>
      </c>
      <c r="D5">
        <v>25</v>
      </c>
      <c r="E5" s="2" t="s">
        <v>1615</v>
      </c>
      <c r="F5">
        <v>25</v>
      </c>
      <c r="I5" s="2"/>
    </row>
    <row r="6" spans="1:15" x14ac:dyDescent="0.25">
      <c r="A6" s="2" t="s">
        <v>1593</v>
      </c>
      <c r="B6">
        <v>25</v>
      </c>
      <c r="C6" s="2" t="s">
        <v>1616</v>
      </c>
      <c r="D6" s="2">
        <v>25</v>
      </c>
      <c r="E6" s="2" t="s">
        <v>1617</v>
      </c>
      <c r="F6" s="2">
        <v>25</v>
      </c>
      <c r="I6" s="36"/>
    </row>
    <row r="7" spans="1:15" x14ac:dyDescent="0.25">
      <c r="A7" s="2" t="s">
        <v>1618</v>
      </c>
      <c r="B7" s="2">
        <v>25</v>
      </c>
      <c r="I7" s="2"/>
      <c r="O7" s="2"/>
    </row>
    <row r="11" spans="1:15" x14ac:dyDescent="0.25">
      <c r="O11" s="2"/>
    </row>
    <row r="14" spans="1:15" x14ac:dyDescent="0.25">
      <c r="O14" s="2"/>
    </row>
    <row r="15" spans="1:15" x14ac:dyDescent="0.25">
      <c r="O15" s="2"/>
    </row>
    <row r="16" spans="1:15" x14ac:dyDescent="0.25">
      <c r="O16" s="2"/>
    </row>
    <row r="17" spans="15:15" x14ac:dyDescent="0.25">
      <c r="O17" s="2"/>
    </row>
    <row r="18" spans="15:15" x14ac:dyDescent="0.25">
      <c r="O18" s="2"/>
    </row>
  </sheetData>
  <pageMargins left="0.7" right="0.7" top="0.75" bottom="0.75" header="0.3" footer="0.3"/>
  <pageSetup paperSize="127"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C155"/>
  <sheetViews>
    <sheetView zoomScale="70" zoomScaleNormal="70" workbookViewId="0">
      <pane ySplit="1" topLeftCell="A2" activePane="bottomLeft" state="frozen"/>
      <selection activeCell="A547" sqref="A547"/>
      <selection pane="bottomLeft" activeCell="G8" sqref="G8"/>
    </sheetView>
  </sheetViews>
  <sheetFormatPr defaultColWidth="70.5703125" defaultRowHeight="15" x14ac:dyDescent="0.25"/>
  <cols>
    <col min="1" max="1" width="5.140625" style="33" customWidth="1"/>
    <col min="2" max="2" width="6.5703125" style="30" customWidth="1"/>
    <col min="3" max="3" width="14.85546875" style="34" customWidth="1"/>
    <col min="4" max="4" width="5.5703125" style="30" customWidth="1"/>
    <col min="5" max="5" width="14.140625" style="30" customWidth="1"/>
    <col min="6" max="6" width="71.85546875" style="32" customWidth="1"/>
    <col min="7" max="7" width="81.28515625" style="32" customWidth="1"/>
    <col min="8" max="8" width="9.42578125" style="32" customWidth="1"/>
    <col min="9" max="9" width="20.140625" style="32" customWidth="1"/>
    <col min="10" max="10" width="19.7109375" style="32" customWidth="1"/>
    <col min="11" max="11" width="27.5703125" style="32" customWidth="1"/>
    <col min="12" max="12" width="22.28515625" style="32" customWidth="1"/>
    <col min="13" max="13" width="33" style="32" customWidth="1"/>
    <col min="14" max="14" width="24.140625" style="32" customWidth="1"/>
    <col min="15" max="15" width="14.7109375" style="32" customWidth="1"/>
    <col min="16" max="16" width="20.42578125" style="63" bestFit="1" customWidth="1"/>
    <col min="17" max="17" width="16.5703125" style="63" bestFit="1" customWidth="1"/>
    <col min="18" max="18" width="21.85546875" style="63" bestFit="1" customWidth="1"/>
    <col min="19" max="19" width="22.7109375" style="63" bestFit="1" customWidth="1"/>
    <col min="20" max="20" width="21.5703125" style="63" bestFit="1" customWidth="1"/>
    <col min="21" max="21" width="24.42578125" style="63" bestFit="1" customWidth="1"/>
    <col min="22" max="23" width="22.7109375" style="63" bestFit="1" customWidth="1"/>
    <col min="24" max="24" width="27.7109375" style="63" bestFit="1" customWidth="1"/>
    <col min="25" max="25" width="16.28515625" style="63" bestFit="1" customWidth="1"/>
    <col min="26" max="26" width="6.85546875" style="63" bestFit="1" customWidth="1"/>
    <col min="27" max="28" width="11.28515625" style="63" bestFit="1" customWidth="1"/>
    <col min="29" max="29" width="8.42578125" style="63" bestFit="1" customWidth="1"/>
    <col min="30" max="30" width="24.140625" style="63" bestFit="1" customWidth="1"/>
    <col min="31" max="31" width="14.42578125" style="63" bestFit="1" customWidth="1"/>
    <col min="32" max="33" width="19.140625" style="63" bestFit="1" customWidth="1"/>
    <col min="34" max="34" width="16.28515625" style="63" bestFit="1" customWidth="1"/>
    <col min="35" max="35" width="21.28515625" style="63" bestFit="1" customWidth="1"/>
    <col min="36" max="36" width="14.42578125" style="63" bestFit="1" customWidth="1"/>
    <col min="37" max="37" width="18.28515625" style="63" bestFit="1" customWidth="1"/>
    <col min="38" max="38" width="18" style="63" bestFit="1" customWidth="1"/>
    <col min="39" max="39" width="15.5703125" style="63" bestFit="1" customWidth="1"/>
    <col min="40" max="40" width="21.5703125" style="29" bestFit="1" customWidth="1"/>
    <col min="41" max="41" width="29.7109375" style="29" bestFit="1" customWidth="1"/>
    <col min="42" max="42" width="17.7109375" style="29" bestFit="1" customWidth="1"/>
    <col min="43" max="43" width="13.28515625" style="29" bestFit="1" customWidth="1"/>
    <col min="44" max="44" width="15.5703125" style="29" bestFit="1" customWidth="1"/>
    <col min="45" max="45" width="26.140625" style="29" bestFit="1" customWidth="1"/>
    <col min="46" max="46" width="22" style="29" bestFit="1" customWidth="1"/>
    <col min="47" max="47" width="23.42578125" style="29" bestFit="1" customWidth="1"/>
    <col min="48" max="48" width="13.42578125" style="29" bestFit="1" customWidth="1"/>
    <col min="49" max="49" width="23.28515625" style="29" bestFit="1" customWidth="1"/>
    <col min="50" max="50" width="13.28515625" style="29" bestFit="1" customWidth="1"/>
    <col min="51" max="51" width="28" style="29" bestFit="1" customWidth="1"/>
    <col min="52" max="52" width="14.140625" style="29" bestFit="1" customWidth="1"/>
    <col min="53" max="53" width="9.42578125" style="29" bestFit="1" customWidth="1"/>
    <col min="54" max="54" width="29.42578125" style="29" bestFit="1" customWidth="1"/>
    <col min="55" max="55" width="37.7109375" style="29" bestFit="1" customWidth="1"/>
    <col min="56" max="56" width="25.5703125" style="29" bestFit="1" customWidth="1"/>
    <col min="57" max="57" width="21.28515625" style="29" bestFit="1" customWidth="1"/>
    <col min="58" max="58" width="23.7109375" style="29" bestFit="1" customWidth="1"/>
    <col min="59" max="59" width="34" style="29" bestFit="1" customWidth="1"/>
    <col min="60" max="60" width="29.85546875" style="29" bestFit="1" customWidth="1"/>
    <col min="61" max="61" width="31.5703125" style="29" bestFit="1" customWidth="1"/>
    <col min="62" max="62" width="21.5703125" style="29" bestFit="1" customWidth="1"/>
    <col min="63" max="63" width="31.28515625" style="29" bestFit="1" customWidth="1"/>
    <col min="64" max="64" width="21.28515625" style="29" bestFit="1" customWidth="1"/>
    <col min="65" max="65" width="36.140625" style="29" bestFit="1" customWidth="1"/>
    <col min="66" max="66" width="22.28515625" style="29" bestFit="1" customWidth="1"/>
    <col min="67" max="67" width="17.28515625" style="29" bestFit="1" customWidth="1"/>
    <col min="68" max="68" width="31.28515625" style="63" bestFit="1" customWidth="1"/>
    <col min="69" max="69" width="39.42578125" style="63" bestFit="1" customWidth="1"/>
    <col min="70" max="70" width="27.5703125" style="63" bestFit="1" customWidth="1"/>
    <col min="71" max="71" width="23" style="63" bestFit="1" customWidth="1"/>
    <col min="72" max="72" width="25.42578125" style="63" bestFit="1" customWidth="1"/>
    <col min="73" max="73" width="35.5703125" style="63" bestFit="1" customWidth="1"/>
    <col min="74" max="74" width="31.85546875" style="63" bestFit="1" customWidth="1"/>
    <col min="75" max="75" width="33.28515625" style="63" bestFit="1" customWidth="1"/>
    <col min="76" max="76" width="23.28515625" style="63" bestFit="1" customWidth="1"/>
    <col min="77" max="77" width="33" style="63" bestFit="1" customWidth="1"/>
    <col min="78" max="78" width="23" style="63" bestFit="1" customWidth="1"/>
    <col min="79" max="79" width="37.7109375" style="63" bestFit="1" customWidth="1"/>
    <col min="80" max="80" width="24" style="63" bestFit="1" customWidth="1"/>
    <col min="81" max="81" width="19" style="64" bestFit="1" customWidth="1"/>
    <col min="82" max="16384" width="70.5703125" style="29"/>
  </cols>
  <sheetData>
    <row r="1" spans="1:81" s="40" customFormat="1" ht="15.75" x14ac:dyDescent="0.25">
      <c r="A1" s="80" t="s">
        <v>1568</v>
      </c>
      <c r="B1" s="81" t="s">
        <v>1567</v>
      </c>
      <c r="C1" s="82" t="s">
        <v>1859</v>
      </c>
      <c r="D1" s="81" t="s">
        <v>1566</v>
      </c>
      <c r="E1" s="81" t="s">
        <v>0</v>
      </c>
      <c r="F1" s="83" t="s">
        <v>1</v>
      </c>
      <c r="G1" s="83" t="s">
        <v>2</v>
      </c>
      <c r="H1" s="83" t="s">
        <v>1589</v>
      </c>
      <c r="I1" s="83" t="s">
        <v>1823</v>
      </c>
      <c r="J1" s="83" t="s">
        <v>1852</v>
      </c>
      <c r="K1" s="83" t="s">
        <v>1606</v>
      </c>
      <c r="L1" s="83" t="s">
        <v>1623</v>
      </c>
      <c r="M1" s="81" t="s">
        <v>1622</v>
      </c>
      <c r="N1" s="83" t="s">
        <v>1624</v>
      </c>
      <c r="O1" s="84" t="s">
        <v>1588</v>
      </c>
      <c r="P1" s="39" t="s">
        <v>1602</v>
      </c>
      <c r="Q1" s="39" t="s">
        <v>1619</v>
      </c>
      <c r="R1" s="39" t="s">
        <v>1620</v>
      </c>
      <c r="S1" s="39" t="s">
        <v>1603</v>
      </c>
      <c r="T1" s="41" t="s">
        <v>1604</v>
      </c>
      <c r="U1" s="39" t="s">
        <v>1637</v>
      </c>
      <c r="V1" s="39" t="s">
        <v>1638</v>
      </c>
      <c r="W1" s="99" t="s">
        <v>1639</v>
      </c>
      <c r="X1" s="99" t="s">
        <v>1621</v>
      </c>
      <c r="Y1" s="38" t="s">
        <v>10</v>
      </c>
      <c r="Z1" s="39" t="s">
        <v>25</v>
      </c>
      <c r="AA1" s="39" t="s">
        <v>3</v>
      </c>
      <c r="AB1" s="39" t="s">
        <v>38</v>
      </c>
      <c r="AC1" s="41" t="s">
        <v>51</v>
      </c>
      <c r="AD1" s="71" t="s">
        <v>1625</v>
      </c>
      <c r="AE1" s="39" t="s">
        <v>1626</v>
      </c>
      <c r="AF1" s="39" t="s">
        <v>1627</v>
      </c>
      <c r="AG1" s="39" t="s">
        <v>1628</v>
      </c>
      <c r="AH1" s="41" t="s">
        <v>1629</v>
      </c>
      <c r="AI1" s="39" t="s">
        <v>1569</v>
      </c>
      <c r="AJ1" s="39" t="s">
        <v>1570</v>
      </c>
      <c r="AK1" s="39" t="s">
        <v>1571</v>
      </c>
      <c r="AL1" s="39" t="s">
        <v>1572</v>
      </c>
      <c r="AM1" s="42" t="s">
        <v>1573</v>
      </c>
      <c r="AN1" s="43" t="s">
        <v>847</v>
      </c>
      <c r="AO1" s="39" t="s">
        <v>1808</v>
      </c>
      <c r="AP1" s="39" t="s">
        <v>848</v>
      </c>
      <c r="AQ1" s="39" t="s">
        <v>849</v>
      </c>
      <c r="AR1" s="39" t="s">
        <v>850</v>
      </c>
      <c r="AS1" s="39" t="s">
        <v>1111</v>
      </c>
      <c r="AT1" s="39" t="s">
        <v>851</v>
      </c>
      <c r="AU1" s="39" t="s">
        <v>852</v>
      </c>
      <c r="AV1" s="39" t="s">
        <v>1374</v>
      </c>
      <c r="AW1" s="39" t="s">
        <v>853</v>
      </c>
      <c r="AX1" s="39" t="s">
        <v>854</v>
      </c>
      <c r="AY1" s="39" t="s">
        <v>855</v>
      </c>
      <c r="AZ1" s="39" t="s">
        <v>856</v>
      </c>
      <c r="BA1" s="41" t="s">
        <v>857</v>
      </c>
      <c r="BB1" s="67" t="s">
        <v>1809</v>
      </c>
      <c r="BC1" s="39" t="s">
        <v>1810</v>
      </c>
      <c r="BD1" s="39" t="s">
        <v>1811</v>
      </c>
      <c r="BE1" s="39" t="s">
        <v>1812</v>
      </c>
      <c r="BF1" s="39" t="s">
        <v>1813</v>
      </c>
      <c r="BG1" s="39" t="s">
        <v>1814</v>
      </c>
      <c r="BH1" s="39" t="s">
        <v>1815</v>
      </c>
      <c r="BI1" s="39" t="s">
        <v>1816</v>
      </c>
      <c r="BJ1" s="39" t="s">
        <v>1817</v>
      </c>
      <c r="BK1" s="39" t="s">
        <v>1818</v>
      </c>
      <c r="BL1" s="39" t="s">
        <v>1819</v>
      </c>
      <c r="BM1" s="39" t="s">
        <v>1820</v>
      </c>
      <c r="BN1" s="39" t="s">
        <v>1821</v>
      </c>
      <c r="BO1" s="41" t="s">
        <v>1822</v>
      </c>
      <c r="BP1" s="44" t="s">
        <v>1574</v>
      </c>
      <c r="BQ1" s="39" t="s">
        <v>1575</v>
      </c>
      <c r="BR1" s="39" t="s">
        <v>1576</v>
      </c>
      <c r="BS1" s="39" t="s">
        <v>1577</v>
      </c>
      <c r="BT1" s="39" t="s">
        <v>1578</v>
      </c>
      <c r="BU1" s="39" t="s">
        <v>1579</v>
      </c>
      <c r="BV1" s="39" t="s">
        <v>1580</v>
      </c>
      <c r="BW1" s="39" t="s">
        <v>1581</v>
      </c>
      <c r="BX1" s="39" t="s">
        <v>1582</v>
      </c>
      <c r="BY1" s="39" t="s">
        <v>1583</v>
      </c>
      <c r="BZ1" s="39" t="s">
        <v>1584</v>
      </c>
      <c r="CA1" s="39" t="s">
        <v>1585</v>
      </c>
      <c r="CB1" s="39" t="s">
        <v>1586</v>
      </c>
      <c r="CC1" s="42" t="s">
        <v>1587</v>
      </c>
    </row>
    <row r="2" spans="1:81" ht="180" x14ac:dyDescent="0.25">
      <c r="A2" s="85">
        <v>1</v>
      </c>
      <c r="B2" s="75">
        <v>1</v>
      </c>
      <c r="C2" s="76">
        <v>1.1000000000000001</v>
      </c>
      <c r="D2" s="75">
        <v>1</v>
      </c>
      <c r="E2" s="75" t="s">
        <v>3</v>
      </c>
      <c r="F2" s="77" t="s">
        <v>4</v>
      </c>
      <c r="G2" s="77" t="s">
        <v>355</v>
      </c>
      <c r="H2" s="78" cm="1">
        <f t="array" ref="H2:O6">'CSC #1'!F2:M6</f>
        <v>0</v>
      </c>
      <c r="I2" s="78">
        <v>0</v>
      </c>
      <c r="J2" s="79">
        <v>0</v>
      </c>
      <c r="K2" s="77">
        <v>0</v>
      </c>
      <c r="L2" s="78">
        <v>0</v>
      </c>
      <c r="M2" s="77">
        <v>0</v>
      </c>
      <c r="N2" s="78">
        <v>0</v>
      </c>
      <c r="O2" s="86">
        <v>0</v>
      </c>
      <c r="P2" s="63">
        <f>IF(AND(NOT(I2=""),NOT(J2="")),ROUND(J2*25,1),0)</f>
        <v>0</v>
      </c>
      <c r="Q2" s="63">
        <f>IF(AND(NOT(L2=""),K2="No Policy"),0,IF(AND(NOT(L2=""),K2="Rough Policy"),5,IF(AND(NOT(L2=""),K2="Written Policy"),20,IF(AND(NOT(L2=""),K2="Approved Policy"),25,IF(AND(NOT(L2=""),K2="Policy N/A"),25,0)))))</f>
        <v>0</v>
      </c>
      <c r="R2" s="63">
        <f t="shared" ref="R2:R33" si="0">IF(AND(NOT(N2=""),M2="No Procedure"),0,IF(AND(NOT(N2=""),M2="Rough Procedure"),5,IF(AND(NOT(N2=""),M2="Written Procedure"),20,IF(AND(NOT(N2=""),M2="Approved Procedure"),25,IF(AND(NOT(N2=""),M2="Procedure N/A"),25,0)))))</f>
        <v>0</v>
      </c>
      <c r="S2" s="63">
        <f>IF(O2="No",0,IF(O2="Yes",25,IF(O2="N/A",25,0)))</f>
        <v>0</v>
      </c>
      <c r="T2" s="37">
        <f>IF(NOT(H2=""),SUM(P2:S2),0)</f>
        <v>0</v>
      </c>
      <c r="U2" s="45" t="s">
        <v>1634</v>
      </c>
      <c r="V2" s="46" t="s">
        <v>1631</v>
      </c>
      <c r="W2" s="46" t="s">
        <v>1642</v>
      </c>
      <c r="X2" s="46" t="s">
        <v>1630</v>
      </c>
      <c r="Y2" s="31">
        <f t="shared" ref="Y2" si="1">COUNTIF(E2,"Applications")</f>
        <v>0</v>
      </c>
      <c r="Z2" s="63">
        <f t="shared" ref="Z2" si="2">COUNTIF(E2,"Data")</f>
        <v>0</v>
      </c>
      <c r="AA2" s="63">
        <f t="shared" ref="AA2" si="3">COUNTIF(E2,"Devices")</f>
        <v>1</v>
      </c>
      <c r="AB2" s="63">
        <f t="shared" ref="AB2" si="4">COUNTIF(E2,"Network")</f>
        <v>0</v>
      </c>
      <c r="AC2" s="37">
        <f t="shared" ref="AC2" si="5">COUNTIF(E2,"Users")</f>
        <v>0</v>
      </c>
      <c r="AD2" s="47">
        <f>IF(Y2=1,ROUND(T2/100,2),0)</f>
        <v>0</v>
      </c>
      <c r="AE2" s="63">
        <f>IF(Z2=1,ROUND(T2/100,2),0)</f>
        <v>0</v>
      </c>
      <c r="AF2" s="63">
        <f>IF(AA2=1,ROUND(T2/100,2),0)</f>
        <v>0</v>
      </c>
      <c r="AG2" s="63">
        <f>IF(AB2=1,ROUND(T2/100,2),0)</f>
        <v>0</v>
      </c>
      <c r="AH2" s="37">
        <f>IF(AC2=1,ROUND(T2/100,2),0)</f>
        <v>0</v>
      </c>
      <c r="AI2" s="63">
        <f>COUNTIF(E:E, "Applications")</f>
        <v>31</v>
      </c>
      <c r="AJ2" s="35">
        <f>COUNTIF(E:E,"Data")</f>
        <v>21</v>
      </c>
      <c r="AK2" s="63">
        <f>COUNTIF(E:E,"Devices")</f>
        <v>27</v>
      </c>
      <c r="AL2" s="63">
        <f>COUNTIF(E:E,"Network")</f>
        <v>34</v>
      </c>
      <c r="AM2" s="64">
        <f>COUNTIF(E:E,"Users")</f>
        <v>15</v>
      </c>
      <c r="AN2" s="31">
        <f>COUNTIF('MITRE ATT&amp;CK'!2:2,"*Reconnaissance*")</f>
        <v>0</v>
      </c>
      <c r="AO2" s="63">
        <f>COUNTIF('MITRE ATT&amp;CK'!2:2,"*Resource Development*")</f>
        <v>0</v>
      </c>
      <c r="AP2" s="63">
        <f>COUNTIF('MITRE ATT&amp;CK'!2:2,"*Initial Access*")</f>
        <v>1</v>
      </c>
      <c r="AQ2" s="63">
        <f>COUNTIF('MITRE ATT&amp;CK'!2:2,"*Execution*")</f>
        <v>0</v>
      </c>
      <c r="AR2" s="63">
        <f>COUNTIF('MITRE ATT&amp;CK'!2:2,"*Persistence*")</f>
        <v>0</v>
      </c>
      <c r="AS2" s="63">
        <f>COUNTIF('MITRE ATT&amp;CK'!2:2,"*Privilage Escalation*")</f>
        <v>0</v>
      </c>
      <c r="AT2" s="63">
        <f>COUNTIF('MITRE ATT&amp;CK'!2:2,"*Defense Evasion*")</f>
        <v>0</v>
      </c>
      <c r="AU2" s="63">
        <f>COUNTIF('MITRE ATT&amp;CK'!2:2,"*Credential Access*")</f>
        <v>0</v>
      </c>
      <c r="AV2" s="63">
        <f>COUNTIF('MITRE ATT&amp;CK'!2:2,"*Discovery*")</f>
        <v>0</v>
      </c>
      <c r="AW2" s="63">
        <f>COUNTIF('MITRE ATT&amp;CK'!2:2,"*Lateral Movement*")</f>
        <v>0</v>
      </c>
      <c r="AX2" s="63">
        <f>COUNTIF('MITRE ATT&amp;CK'!2:2,"*Collection*")</f>
        <v>0</v>
      </c>
      <c r="AY2" s="63">
        <f>COUNTIF('MITRE ATT&amp;CK'!2:2,"*Command and Control*")</f>
        <v>0</v>
      </c>
      <c r="AZ2" s="63">
        <f>COUNTIF('MITRE ATT&amp;CK'!2:2,"*Exfiltration*")</f>
        <v>0</v>
      </c>
      <c r="BA2" s="37">
        <f>COUNTIF('MITRE ATT&amp;CK'!2:2,"*Impact*")</f>
        <v>0</v>
      </c>
      <c r="BB2" s="47">
        <f>SUM(AN2*T2/100)</f>
        <v>0</v>
      </c>
      <c r="BC2" s="63">
        <f>SUM(AO2*T2/100)</f>
        <v>0</v>
      </c>
      <c r="BD2" s="63">
        <f>SUM(AP2*T2/100)</f>
        <v>0</v>
      </c>
      <c r="BE2" s="63">
        <f>SUM(AQ2*T2/100)</f>
        <v>0</v>
      </c>
      <c r="BF2" s="63">
        <f>SUM(AR2*T2/100)</f>
        <v>0</v>
      </c>
      <c r="BG2" s="63">
        <f>SUM(AS2*T2/100)</f>
        <v>0</v>
      </c>
      <c r="BH2" s="63">
        <f>SUM(AT2*T2/100)</f>
        <v>0</v>
      </c>
      <c r="BI2" s="63">
        <f>SUM(AU2*T2/100)</f>
        <v>0</v>
      </c>
      <c r="BJ2" s="63">
        <f>SUM(AV2*T2/100)</f>
        <v>0</v>
      </c>
      <c r="BK2" s="63">
        <f>SUM(AW2*T2/100)</f>
        <v>0</v>
      </c>
      <c r="BL2" s="63">
        <f>SUM(AX2*T2/100)</f>
        <v>0</v>
      </c>
      <c r="BM2" s="63">
        <f>SUM(AY2*T2/100)</f>
        <v>0</v>
      </c>
      <c r="BN2" s="63">
        <f>SUM(AZ2*T2/100)</f>
        <v>0</v>
      </c>
      <c r="BO2" s="37">
        <f>SUM(BA2*T2/100)</f>
        <v>0</v>
      </c>
      <c r="BP2" s="63">
        <f>SUM(AN:AN)</f>
        <v>30</v>
      </c>
      <c r="BQ2" s="63">
        <f t="shared" ref="BQ2:CC2" si="6">SUM(AO:AO)</f>
        <v>0</v>
      </c>
      <c r="BR2" s="63">
        <f t="shared" si="6"/>
        <v>197</v>
      </c>
      <c r="BS2" s="63">
        <f t="shared" si="6"/>
        <v>279</v>
      </c>
      <c r="BT2" s="63">
        <f t="shared" si="6"/>
        <v>769</v>
      </c>
      <c r="BU2" s="63">
        <f t="shared" si="6"/>
        <v>569</v>
      </c>
      <c r="BV2" s="63">
        <f t="shared" si="6"/>
        <v>909</v>
      </c>
      <c r="BW2" s="63">
        <f t="shared" si="6"/>
        <v>437</v>
      </c>
      <c r="BX2" s="63">
        <f t="shared" si="6"/>
        <v>67</v>
      </c>
      <c r="BY2" s="63">
        <f t="shared" si="6"/>
        <v>279</v>
      </c>
      <c r="BZ2" s="63">
        <f t="shared" si="6"/>
        <v>211</v>
      </c>
      <c r="CA2" s="63">
        <f t="shared" si="6"/>
        <v>132</v>
      </c>
      <c r="CB2" s="63">
        <f t="shared" si="6"/>
        <v>88</v>
      </c>
      <c r="CC2" s="64">
        <f t="shared" si="6"/>
        <v>132</v>
      </c>
    </row>
    <row r="3" spans="1:81" ht="45" x14ac:dyDescent="0.25">
      <c r="A3" s="85">
        <v>2</v>
      </c>
      <c r="B3" s="75">
        <v>1</v>
      </c>
      <c r="C3" s="76">
        <v>1.2</v>
      </c>
      <c r="D3" s="75">
        <v>1</v>
      </c>
      <c r="E3" s="75" t="s">
        <v>3</v>
      </c>
      <c r="F3" s="77" t="s">
        <v>6</v>
      </c>
      <c r="G3" s="77" t="s">
        <v>7</v>
      </c>
      <c r="H3" s="78">
        <v>0</v>
      </c>
      <c r="I3" s="78">
        <v>0</v>
      </c>
      <c r="J3" s="79">
        <v>0</v>
      </c>
      <c r="K3" s="77">
        <v>0</v>
      </c>
      <c r="L3" s="78">
        <v>0</v>
      </c>
      <c r="M3" s="77">
        <v>0</v>
      </c>
      <c r="N3" s="78">
        <v>0</v>
      </c>
      <c r="O3" s="86">
        <v>0</v>
      </c>
      <c r="P3" s="63">
        <f t="shared" ref="P3:P66" si="7">IF(AND(NOT(I3=""),NOT(J3="")),ROUND(J3*25,2),0)</f>
        <v>0</v>
      </c>
      <c r="Q3" s="63">
        <f t="shared" ref="Q3:Q66" si="8">IF(AND(NOT(L3=""),K3="No Policy"),0,IF(AND(NOT(L3=""),K3="Rough Policy"),5,IF(AND(NOT(L3=""),K3="Written Policy"),20,IF(AND(NOT(L3=""),K3="Approved Policy"),25,IF(AND(NOT(L3=""),K3="Policy N/A"),25,0)))))</f>
        <v>0</v>
      </c>
      <c r="R3" s="63">
        <f t="shared" si="0"/>
        <v>0</v>
      </c>
      <c r="S3" s="63">
        <f t="shared" ref="S3:S66" si="9">IF(O3="No",0,IF(O3="Yes",25,IF(O3="N/A",25,0)))</f>
        <v>0</v>
      </c>
      <c r="T3" s="37">
        <f t="shared" ref="T3:T66" si="10">IF(NOT(H3=""),SUM(P3:S3),0)</f>
        <v>0</v>
      </c>
      <c r="U3" s="47">
        <f>SUM(T2:T3)</f>
        <v>0</v>
      </c>
      <c r="V3" s="63">
        <v>200</v>
      </c>
      <c r="W3" s="63">
        <f>SUM(U3,U5,U7)</f>
        <v>0</v>
      </c>
      <c r="X3" s="63">
        <f>SUM(V3,V5,V7)</f>
        <v>500</v>
      </c>
      <c r="Y3" s="31">
        <f t="shared" ref="Y3:Y66" si="11">COUNTIF(E3,"Applications")</f>
        <v>0</v>
      </c>
      <c r="Z3" s="63">
        <f t="shared" ref="Z3:Z66" si="12">COUNTIF(E3,"Data")</f>
        <v>0</v>
      </c>
      <c r="AA3" s="63">
        <f t="shared" ref="AA3:AA66" si="13">COUNTIF(E3,"Devices")</f>
        <v>1</v>
      </c>
      <c r="AB3" s="63">
        <f t="shared" ref="AB3:AB66" si="14">COUNTIF(E3,"Network")</f>
        <v>0</v>
      </c>
      <c r="AC3" s="37">
        <f t="shared" ref="AC3:AC66" si="15">COUNTIF(E3,"Users")</f>
        <v>0</v>
      </c>
      <c r="AD3" s="47">
        <f t="shared" ref="AD3:AD66" si="16">IF(Y3=1,ROUND(T3/100,2),0)</f>
        <v>0</v>
      </c>
      <c r="AE3" s="63">
        <f t="shared" ref="AE3:AE66" si="17">IF(Z3=1,ROUND(T3/100,2),0)</f>
        <v>0</v>
      </c>
      <c r="AF3" s="63">
        <f t="shared" ref="AF3:AF66" si="18">IF(AA3=1,ROUND(T3/100,2),0)</f>
        <v>0</v>
      </c>
      <c r="AG3" s="63">
        <f t="shared" ref="AG3:AG66" si="19">IF(AB3=1,ROUND(T3/100,2),0)</f>
        <v>0</v>
      </c>
      <c r="AH3" s="37">
        <f t="shared" ref="AH3:AH66" si="20">IF(AC3=1,ROUND(T3/100,2),0)</f>
        <v>0</v>
      </c>
      <c r="AI3" s="63" t="s">
        <v>1598</v>
      </c>
      <c r="AJ3" s="63" t="s">
        <v>1599</v>
      </c>
      <c r="AK3" s="63" t="s">
        <v>1600</v>
      </c>
      <c r="AL3" s="63" t="s">
        <v>1857</v>
      </c>
      <c r="AM3" s="64" t="s">
        <v>1601</v>
      </c>
      <c r="AN3" s="31">
        <f>COUNTIF('MITRE ATT&amp;CK'!3:3,"*Reconnaissance*")</f>
        <v>0</v>
      </c>
      <c r="AO3" s="63">
        <f>COUNTIF('MITRE ATT&amp;CK'!3:3,"*Resource Development*")</f>
        <v>0</v>
      </c>
      <c r="AP3" s="63">
        <f>COUNTIF('MITRE ATT&amp;CK'!3:3,"*Initial Access*")</f>
        <v>1</v>
      </c>
      <c r="AQ3" s="63">
        <f>COUNTIF('MITRE ATT&amp;CK'!3:3,"*Execution*")</f>
        <v>0</v>
      </c>
      <c r="AR3" s="63">
        <f>COUNTIF('MITRE ATT&amp;CK'!3:3,"*Persistence*")</f>
        <v>0</v>
      </c>
      <c r="AS3" s="63">
        <f>COUNTIF('MITRE ATT&amp;CK'!3:3,"*Privilage Escalation*")</f>
        <v>0</v>
      </c>
      <c r="AT3" s="63">
        <f>COUNTIF('MITRE ATT&amp;CK'!3:3,"*Defense Evasion*")</f>
        <v>0</v>
      </c>
      <c r="AU3" s="63">
        <f>COUNTIF('MITRE ATT&amp;CK'!3:3,"*Credential Access*")</f>
        <v>0</v>
      </c>
      <c r="AV3" s="63">
        <f>COUNTIF('MITRE ATT&amp;CK'!3:3,"*Discovery*")</f>
        <v>0</v>
      </c>
      <c r="AW3" s="63">
        <f>COUNTIF('MITRE ATT&amp;CK'!3:3,"*Lateral Movement*")</f>
        <v>0</v>
      </c>
      <c r="AX3" s="63">
        <f>COUNTIF('MITRE ATT&amp;CK'!3:3,"*Collection*")</f>
        <v>0</v>
      </c>
      <c r="AY3" s="63">
        <f>COUNTIF('MITRE ATT&amp;CK'!3:3,"*Command and Control*")</f>
        <v>0</v>
      </c>
      <c r="AZ3" s="63">
        <f>COUNTIF('MITRE ATT&amp;CK'!3:3,"*Exfiltration*")</f>
        <v>0</v>
      </c>
      <c r="BA3" s="37">
        <f>COUNTIF('MITRE ATT&amp;CK'!3:3,"*Impact*")</f>
        <v>0</v>
      </c>
      <c r="BB3" s="47">
        <f t="shared" ref="BB3:BB66" si="21">SUM(AN3*T3/100)</f>
        <v>0</v>
      </c>
      <c r="BC3" s="63">
        <f t="shared" ref="BC3:BC66" si="22">SUM(AO3*T3/100)</f>
        <v>0</v>
      </c>
      <c r="BD3" s="63">
        <f t="shared" ref="BD3:BD66" si="23">SUM(AP3*T3/100)</f>
        <v>0</v>
      </c>
      <c r="BE3" s="63">
        <f t="shared" ref="BE3:BE66" si="24">SUM(AQ3*T3/100)</f>
        <v>0</v>
      </c>
      <c r="BF3" s="63">
        <f t="shared" ref="BF3:BF66" si="25">SUM(AR3*T3/100)</f>
        <v>0</v>
      </c>
      <c r="BG3" s="63">
        <f t="shared" ref="BG3:BG66" si="26">SUM(AS3*T3/100)</f>
        <v>0</v>
      </c>
      <c r="BH3" s="63">
        <f t="shared" ref="BH3:BH66" si="27">SUM(AT3*T3/100)</f>
        <v>0</v>
      </c>
      <c r="BI3" s="63">
        <f t="shared" ref="BI3:BI66" si="28">SUM(AU3*T3/100)</f>
        <v>0</v>
      </c>
      <c r="BJ3" s="63">
        <f t="shared" ref="BJ3:BJ66" si="29">SUM(AV3*T3/100)</f>
        <v>0</v>
      </c>
      <c r="BK3" s="63">
        <f t="shared" ref="BK3:BK66" si="30">SUM(AW3*T3/100)</f>
        <v>0</v>
      </c>
      <c r="BL3" s="63">
        <f t="shared" ref="BL3:BL66" si="31">SUM(AX3*T3/100)</f>
        <v>0</v>
      </c>
      <c r="BM3" s="63">
        <f t="shared" ref="BM3:BM66" si="32">SUM(AY3*T3/100)</f>
        <v>0</v>
      </c>
      <c r="BN3" s="63">
        <f t="shared" ref="BN3:BN66" si="33">SUM(AZ3*T3/100)</f>
        <v>0</v>
      </c>
      <c r="BO3" s="37">
        <f t="shared" ref="BO3:BO66" si="34">SUM(BA3*T3/100)</f>
        <v>0</v>
      </c>
      <c r="BP3" s="66" t="s">
        <v>1824</v>
      </c>
      <c r="BQ3" s="40" t="s">
        <v>1825</v>
      </c>
      <c r="BR3" s="40" t="s">
        <v>1826</v>
      </c>
      <c r="BS3" s="40" t="s">
        <v>1827</v>
      </c>
      <c r="BT3" s="40" t="s">
        <v>1828</v>
      </c>
      <c r="BU3" s="40" t="s">
        <v>1829</v>
      </c>
      <c r="BV3" s="40" t="s">
        <v>1830</v>
      </c>
      <c r="BW3" s="40" t="s">
        <v>1831</v>
      </c>
      <c r="BX3" s="40" t="s">
        <v>1832</v>
      </c>
      <c r="BY3" s="40" t="s">
        <v>1833</v>
      </c>
      <c r="BZ3" s="40" t="s">
        <v>1834</v>
      </c>
      <c r="CA3" s="40" t="s">
        <v>1835</v>
      </c>
      <c r="CB3" s="40" t="s">
        <v>1836</v>
      </c>
      <c r="CC3" s="68" t="s">
        <v>1837</v>
      </c>
    </row>
    <row r="4" spans="1:81" ht="30" x14ac:dyDescent="0.25">
      <c r="A4" s="85">
        <v>3</v>
      </c>
      <c r="B4" s="75">
        <v>1</v>
      </c>
      <c r="C4" s="76">
        <v>1.3</v>
      </c>
      <c r="D4" s="75">
        <v>2</v>
      </c>
      <c r="E4" s="75" t="s">
        <v>3</v>
      </c>
      <c r="F4" s="77" t="s">
        <v>247</v>
      </c>
      <c r="G4" s="77" t="s">
        <v>248</v>
      </c>
      <c r="H4" s="78">
        <v>0</v>
      </c>
      <c r="I4" s="78">
        <v>0</v>
      </c>
      <c r="J4" s="79">
        <v>0</v>
      </c>
      <c r="K4" s="77">
        <v>0</v>
      </c>
      <c r="L4" s="78">
        <v>0</v>
      </c>
      <c r="M4" s="77">
        <v>0</v>
      </c>
      <c r="N4" s="78">
        <v>0</v>
      </c>
      <c r="O4" s="86">
        <v>0</v>
      </c>
      <c r="P4" s="63">
        <f t="shared" si="7"/>
        <v>0</v>
      </c>
      <c r="Q4" s="63">
        <f t="shared" si="8"/>
        <v>0</v>
      </c>
      <c r="R4" s="63">
        <f t="shared" si="0"/>
        <v>0</v>
      </c>
      <c r="S4" s="63">
        <f t="shared" si="9"/>
        <v>0</v>
      </c>
      <c r="T4" s="37">
        <f t="shared" si="10"/>
        <v>0</v>
      </c>
      <c r="U4" s="48" t="s">
        <v>1636</v>
      </c>
      <c r="V4" s="35" t="s">
        <v>1635</v>
      </c>
      <c r="W4" s="63" t="s">
        <v>1888</v>
      </c>
      <c r="X4" s="64" t="s">
        <v>1860</v>
      </c>
      <c r="Y4" s="31">
        <f t="shared" si="11"/>
        <v>0</v>
      </c>
      <c r="Z4" s="63">
        <f t="shared" si="12"/>
        <v>0</v>
      </c>
      <c r="AA4" s="63">
        <f t="shared" si="13"/>
        <v>1</v>
      </c>
      <c r="AB4" s="63">
        <f t="shared" si="14"/>
        <v>0</v>
      </c>
      <c r="AC4" s="37">
        <f t="shared" si="15"/>
        <v>0</v>
      </c>
      <c r="AD4" s="47">
        <f t="shared" si="16"/>
        <v>0</v>
      </c>
      <c r="AE4" s="63">
        <f t="shared" si="17"/>
        <v>0</v>
      </c>
      <c r="AF4" s="63">
        <f t="shared" si="18"/>
        <v>0</v>
      </c>
      <c r="AG4" s="63">
        <f t="shared" si="19"/>
        <v>0</v>
      </c>
      <c r="AH4" s="37">
        <f t="shared" si="20"/>
        <v>0</v>
      </c>
      <c r="AI4" s="63">
        <f>SUM(AD:AD)</f>
        <v>0</v>
      </c>
      <c r="AJ4" s="63">
        <f t="shared" ref="AJ4:AM4" si="35">SUM(AE:AE)</f>
        <v>0</v>
      </c>
      <c r="AK4" s="63">
        <f t="shared" si="35"/>
        <v>0</v>
      </c>
      <c r="AL4" s="63">
        <f t="shared" si="35"/>
        <v>0</v>
      </c>
      <c r="AM4" s="64">
        <f t="shared" si="35"/>
        <v>0</v>
      </c>
      <c r="AN4" s="31">
        <f>COUNTIF('MITRE ATT&amp;CK'!4:4,"*Reconnaissance*")</f>
        <v>0</v>
      </c>
      <c r="AO4" s="63">
        <f>COUNTIF('MITRE ATT&amp;CK'!4:4,"*Resource Development*")</f>
        <v>0</v>
      </c>
      <c r="AP4" s="63">
        <f>COUNTIF('MITRE ATT&amp;CK'!4:4,"*Initial Access*")</f>
        <v>0</v>
      </c>
      <c r="AQ4" s="63">
        <f>COUNTIF('MITRE ATT&amp;CK'!4:4,"*Execution*")</f>
        <v>0</v>
      </c>
      <c r="AR4" s="63">
        <f>COUNTIF('MITRE ATT&amp;CK'!4:4,"*Persistence*")</f>
        <v>0</v>
      </c>
      <c r="AS4" s="63">
        <f>COUNTIF('MITRE ATT&amp;CK'!4:4,"*Privilage Escalation*")</f>
        <v>0</v>
      </c>
      <c r="AT4" s="63">
        <f>COUNTIF('MITRE ATT&amp;CK'!4:4,"*Defense Evasion*")</f>
        <v>0</v>
      </c>
      <c r="AU4" s="63">
        <f>COUNTIF('MITRE ATT&amp;CK'!4:4,"*Credential Access*")</f>
        <v>0</v>
      </c>
      <c r="AV4" s="63">
        <f>COUNTIF('MITRE ATT&amp;CK'!4:4,"*Discovery*")</f>
        <v>0</v>
      </c>
      <c r="AW4" s="63">
        <f>COUNTIF('MITRE ATT&amp;CK'!4:4,"*Lateral Movement*")</f>
        <v>0</v>
      </c>
      <c r="AX4" s="63">
        <f>COUNTIF('MITRE ATT&amp;CK'!4:4,"*Collection*")</f>
        <v>0</v>
      </c>
      <c r="AY4" s="63">
        <f>COUNTIF('MITRE ATT&amp;CK'!4:4,"*Command and Control*")</f>
        <v>0</v>
      </c>
      <c r="AZ4" s="63">
        <f>COUNTIF('MITRE ATT&amp;CK'!4:4,"*Exfiltration*")</f>
        <v>0</v>
      </c>
      <c r="BA4" s="37">
        <f>COUNTIF('MITRE ATT&amp;CK'!4:4,"*Impact*")</f>
        <v>0</v>
      </c>
      <c r="BB4" s="47">
        <f t="shared" si="21"/>
        <v>0</v>
      </c>
      <c r="BC4" s="63">
        <f t="shared" si="22"/>
        <v>0</v>
      </c>
      <c r="BD4" s="63">
        <f t="shared" si="23"/>
        <v>0</v>
      </c>
      <c r="BE4" s="63">
        <f t="shared" si="24"/>
        <v>0</v>
      </c>
      <c r="BF4" s="63">
        <f t="shared" si="25"/>
        <v>0</v>
      </c>
      <c r="BG4" s="63">
        <f t="shared" si="26"/>
        <v>0</v>
      </c>
      <c r="BH4" s="63">
        <f t="shared" si="27"/>
        <v>0</v>
      </c>
      <c r="BI4" s="63">
        <f t="shared" si="28"/>
        <v>0</v>
      </c>
      <c r="BJ4" s="63">
        <f t="shared" si="29"/>
        <v>0</v>
      </c>
      <c r="BK4" s="63">
        <f t="shared" si="30"/>
        <v>0</v>
      </c>
      <c r="BL4" s="63">
        <f t="shared" si="31"/>
        <v>0</v>
      </c>
      <c r="BM4" s="63">
        <f t="shared" si="32"/>
        <v>0</v>
      </c>
      <c r="BN4" s="63">
        <f t="shared" si="33"/>
        <v>0</v>
      </c>
      <c r="BO4" s="37">
        <f t="shared" si="34"/>
        <v>0</v>
      </c>
      <c r="BP4" s="63">
        <f>SUM(BB:BB)</f>
        <v>0</v>
      </c>
      <c r="BQ4" s="63">
        <f t="shared" ref="BQ4:CC4" si="36">SUM(BC:BC)</f>
        <v>0</v>
      </c>
      <c r="BR4" s="63">
        <f t="shared" si="36"/>
        <v>0</v>
      </c>
      <c r="BS4" s="63">
        <f t="shared" si="36"/>
        <v>0</v>
      </c>
      <c r="BT4" s="63">
        <f t="shared" si="36"/>
        <v>0</v>
      </c>
      <c r="BU4" s="63">
        <f t="shared" si="36"/>
        <v>0</v>
      </c>
      <c r="BV4" s="63">
        <f t="shared" si="36"/>
        <v>0</v>
      </c>
      <c r="BW4" s="63">
        <f t="shared" si="36"/>
        <v>0</v>
      </c>
      <c r="BX4" s="63">
        <f t="shared" si="36"/>
        <v>0</v>
      </c>
      <c r="BY4" s="63">
        <f t="shared" si="36"/>
        <v>0</v>
      </c>
      <c r="BZ4" s="63">
        <f t="shared" si="36"/>
        <v>0</v>
      </c>
      <c r="CA4" s="63">
        <f t="shared" si="36"/>
        <v>0</v>
      </c>
      <c r="CB4" s="63">
        <f t="shared" si="36"/>
        <v>0</v>
      </c>
      <c r="CC4" s="64">
        <f t="shared" si="36"/>
        <v>0</v>
      </c>
    </row>
    <row r="5" spans="1:81" ht="45" x14ac:dyDescent="0.25">
      <c r="A5" s="85">
        <v>4</v>
      </c>
      <c r="B5" s="75">
        <v>1</v>
      </c>
      <c r="C5" s="76">
        <v>1.4</v>
      </c>
      <c r="D5" s="75">
        <v>2</v>
      </c>
      <c r="E5" s="75" t="s">
        <v>3</v>
      </c>
      <c r="F5" s="77" t="s">
        <v>8</v>
      </c>
      <c r="G5" s="77" t="s">
        <v>9</v>
      </c>
      <c r="H5" s="78">
        <v>0</v>
      </c>
      <c r="I5" s="78">
        <v>0</v>
      </c>
      <c r="J5" s="79">
        <v>0</v>
      </c>
      <c r="K5" s="77">
        <v>0</v>
      </c>
      <c r="L5" s="78">
        <v>0</v>
      </c>
      <c r="M5" s="77">
        <v>0</v>
      </c>
      <c r="N5" s="78">
        <v>0</v>
      </c>
      <c r="O5" s="86">
        <v>0</v>
      </c>
      <c r="P5" s="63">
        <f t="shared" si="7"/>
        <v>0</v>
      </c>
      <c r="Q5" s="63">
        <f t="shared" si="8"/>
        <v>0</v>
      </c>
      <c r="R5" s="63">
        <f t="shared" si="0"/>
        <v>0</v>
      </c>
      <c r="S5" s="63">
        <f t="shared" si="9"/>
        <v>0</v>
      </c>
      <c r="T5" s="37">
        <f t="shared" si="10"/>
        <v>0</v>
      </c>
      <c r="U5" s="47">
        <f>SUM(T4:T5)</f>
        <v>0</v>
      </c>
      <c r="V5" s="63">
        <v>200</v>
      </c>
      <c r="W5" s="63">
        <f>ROUND(W3/X3,2)</f>
        <v>0</v>
      </c>
      <c r="X5" s="64" t="str">
        <f>ROUND(W3/X3,2)*100&amp;"%"</f>
        <v>0%</v>
      </c>
      <c r="Y5" s="31">
        <f t="shared" si="11"/>
        <v>0</v>
      </c>
      <c r="Z5" s="63">
        <f t="shared" si="12"/>
        <v>0</v>
      </c>
      <c r="AA5" s="63">
        <f t="shared" si="13"/>
        <v>1</v>
      </c>
      <c r="AB5" s="63">
        <f t="shared" si="14"/>
        <v>0</v>
      </c>
      <c r="AC5" s="37">
        <f t="shared" si="15"/>
        <v>0</v>
      </c>
      <c r="AD5" s="47">
        <f t="shared" si="16"/>
        <v>0</v>
      </c>
      <c r="AE5" s="63">
        <f t="shared" si="17"/>
        <v>0</v>
      </c>
      <c r="AF5" s="63">
        <f t="shared" si="18"/>
        <v>0</v>
      </c>
      <c r="AG5" s="63">
        <f t="shared" si="19"/>
        <v>0</v>
      </c>
      <c r="AH5" s="37">
        <f t="shared" si="20"/>
        <v>0</v>
      </c>
      <c r="AI5" s="63" t="s">
        <v>1853</v>
      </c>
      <c r="AJ5" s="63" t="s">
        <v>1854</v>
      </c>
      <c r="AK5" s="63" t="s">
        <v>1855</v>
      </c>
      <c r="AL5" s="63" t="s">
        <v>1858</v>
      </c>
      <c r="AM5" s="64" t="s">
        <v>1856</v>
      </c>
      <c r="AN5" s="31">
        <f>COUNTIF('MITRE ATT&amp;CK'!5:5,"*Reconnaissance*")</f>
        <v>0</v>
      </c>
      <c r="AO5" s="63">
        <f>COUNTIF('MITRE ATT&amp;CK'!5:5,"*Resource Development*")</f>
        <v>0</v>
      </c>
      <c r="AP5" s="63">
        <f>COUNTIF('MITRE ATT&amp;CK'!5:5,"*Initial Access*")</f>
        <v>1</v>
      </c>
      <c r="AQ5" s="63">
        <f>COUNTIF('MITRE ATT&amp;CK'!5:5,"*Execution*")</f>
        <v>0</v>
      </c>
      <c r="AR5" s="63">
        <f>COUNTIF('MITRE ATT&amp;CK'!5:5,"*Persistence*")</f>
        <v>0</v>
      </c>
      <c r="AS5" s="63">
        <f>COUNTIF('MITRE ATT&amp;CK'!5:5,"*Privilage Escalation*")</f>
        <v>0</v>
      </c>
      <c r="AT5" s="63">
        <f>COUNTIF('MITRE ATT&amp;CK'!5:5,"*Defense Evasion*")</f>
        <v>0</v>
      </c>
      <c r="AU5" s="63">
        <f>COUNTIF('MITRE ATT&amp;CK'!5:5,"*Credential Access*")</f>
        <v>0</v>
      </c>
      <c r="AV5" s="63">
        <f>COUNTIF('MITRE ATT&amp;CK'!5:5,"*Discovery*")</f>
        <v>0</v>
      </c>
      <c r="AW5" s="63">
        <f>COUNTIF('MITRE ATT&amp;CK'!5:5,"*Lateral Movement*")</f>
        <v>0</v>
      </c>
      <c r="AX5" s="63">
        <f>COUNTIF('MITRE ATT&amp;CK'!5:5,"*Collection*")</f>
        <v>0</v>
      </c>
      <c r="AY5" s="63">
        <f>COUNTIF('MITRE ATT&amp;CK'!5:5,"*Command and Control*")</f>
        <v>0</v>
      </c>
      <c r="AZ5" s="63">
        <f>COUNTIF('MITRE ATT&amp;CK'!5:5,"*Exfiltration*")</f>
        <v>0</v>
      </c>
      <c r="BA5" s="37">
        <f>COUNTIF('MITRE ATT&amp;CK'!5:5,"*Impact*")</f>
        <v>0</v>
      </c>
      <c r="BB5" s="47">
        <f t="shared" si="21"/>
        <v>0</v>
      </c>
      <c r="BC5" s="63">
        <f t="shared" si="22"/>
        <v>0</v>
      </c>
      <c r="BD5" s="63">
        <f t="shared" si="23"/>
        <v>0</v>
      </c>
      <c r="BE5" s="63">
        <f t="shared" si="24"/>
        <v>0</v>
      </c>
      <c r="BF5" s="63">
        <f t="shared" si="25"/>
        <v>0</v>
      </c>
      <c r="BG5" s="63">
        <f t="shared" si="26"/>
        <v>0</v>
      </c>
      <c r="BH5" s="63">
        <f t="shared" si="27"/>
        <v>0</v>
      </c>
      <c r="BI5" s="63">
        <f t="shared" si="28"/>
        <v>0</v>
      </c>
      <c r="BJ5" s="63">
        <f t="shared" si="29"/>
        <v>0</v>
      </c>
      <c r="BK5" s="63">
        <f t="shared" si="30"/>
        <v>0</v>
      </c>
      <c r="BL5" s="63">
        <f t="shared" si="31"/>
        <v>0</v>
      </c>
      <c r="BM5" s="63">
        <f t="shared" si="32"/>
        <v>0</v>
      </c>
      <c r="BN5" s="63">
        <f t="shared" si="33"/>
        <v>0</v>
      </c>
      <c r="BO5" s="37">
        <f t="shared" si="34"/>
        <v>0</v>
      </c>
      <c r="BP5" s="66" t="s">
        <v>1838</v>
      </c>
      <c r="BQ5" s="40" t="s">
        <v>1839</v>
      </c>
      <c r="BR5" s="40" t="s">
        <v>1840</v>
      </c>
      <c r="BS5" s="40" t="s">
        <v>1841</v>
      </c>
      <c r="BT5" s="40" t="s">
        <v>1842</v>
      </c>
      <c r="BU5" s="40" t="s">
        <v>1843</v>
      </c>
      <c r="BV5" s="40" t="s">
        <v>1844</v>
      </c>
      <c r="BW5" s="40" t="s">
        <v>1845</v>
      </c>
      <c r="BX5" s="40" t="s">
        <v>1846</v>
      </c>
      <c r="BY5" s="40" t="s">
        <v>1847</v>
      </c>
      <c r="BZ5" s="40" t="s">
        <v>1848</v>
      </c>
      <c r="CA5" s="40" t="s">
        <v>1849</v>
      </c>
      <c r="CB5" s="40" t="s">
        <v>1850</v>
      </c>
      <c r="CC5" s="68" t="s">
        <v>1851</v>
      </c>
    </row>
    <row r="6" spans="1:81" ht="45" x14ac:dyDescent="0.25">
      <c r="A6" s="85">
        <v>5</v>
      </c>
      <c r="B6" s="75">
        <v>1</v>
      </c>
      <c r="C6" s="76">
        <v>1.5</v>
      </c>
      <c r="D6" s="75">
        <v>3</v>
      </c>
      <c r="E6" s="75" t="s">
        <v>3</v>
      </c>
      <c r="F6" s="77" t="s">
        <v>249</v>
      </c>
      <c r="G6" s="77" t="s">
        <v>250</v>
      </c>
      <c r="H6" s="78">
        <v>0</v>
      </c>
      <c r="I6" s="78">
        <v>0</v>
      </c>
      <c r="J6" s="79">
        <v>0</v>
      </c>
      <c r="K6" s="77">
        <v>0</v>
      </c>
      <c r="L6" s="78">
        <v>0</v>
      </c>
      <c r="M6" s="77">
        <v>0</v>
      </c>
      <c r="N6" s="78">
        <v>0</v>
      </c>
      <c r="O6" s="86">
        <v>0</v>
      </c>
      <c r="P6" s="65">
        <f t="shared" si="7"/>
        <v>0</v>
      </c>
      <c r="Q6" s="65">
        <f t="shared" si="8"/>
        <v>0</v>
      </c>
      <c r="R6" s="65">
        <f t="shared" si="0"/>
        <v>0</v>
      </c>
      <c r="S6" s="65">
        <f t="shared" si="9"/>
        <v>0</v>
      </c>
      <c r="T6" s="50">
        <f t="shared" si="10"/>
        <v>0</v>
      </c>
      <c r="U6" s="48" t="s">
        <v>1643</v>
      </c>
      <c r="V6" s="35" t="s">
        <v>1644</v>
      </c>
      <c r="W6" s="156"/>
      <c r="X6" s="157"/>
      <c r="Y6" s="31">
        <f t="shared" si="11"/>
        <v>0</v>
      </c>
      <c r="Z6" s="63">
        <f t="shared" si="12"/>
        <v>0</v>
      </c>
      <c r="AA6" s="63">
        <f t="shared" si="13"/>
        <v>1</v>
      </c>
      <c r="AB6" s="63">
        <f t="shared" si="14"/>
        <v>0</v>
      </c>
      <c r="AC6" s="37">
        <f t="shared" si="15"/>
        <v>0</v>
      </c>
      <c r="AD6" s="47">
        <f t="shared" si="16"/>
        <v>0</v>
      </c>
      <c r="AE6" s="63">
        <f t="shared" si="17"/>
        <v>0</v>
      </c>
      <c r="AF6" s="63">
        <f t="shared" si="18"/>
        <v>0</v>
      </c>
      <c r="AG6" s="63">
        <f t="shared" si="19"/>
        <v>0</v>
      </c>
      <c r="AH6" s="37">
        <f t="shared" si="20"/>
        <v>0</v>
      </c>
      <c r="AI6" s="63">
        <f>ROUND(AI4/AI2,2)</f>
        <v>0</v>
      </c>
      <c r="AJ6" s="63">
        <f>ROUND(AJ4/AJ2,2)</f>
        <v>0</v>
      </c>
      <c r="AK6" s="63">
        <f>ROUND(AK4/AK2,2)</f>
        <v>0</v>
      </c>
      <c r="AL6" s="63">
        <f>ROUND(AL4/AL2,2)</f>
        <v>0</v>
      </c>
      <c r="AM6" s="63">
        <f>ROUND(AM4/AM2,2)</f>
        <v>0</v>
      </c>
      <c r="AN6" s="31">
        <f>COUNTIF('MITRE ATT&amp;CK'!6:6,"*Reconnaissance*")</f>
        <v>0</v>
      </c>
      <c r="AO6" s="63">
        <f>COUNTIF('MITRE ATT&amp;CK'!6:6,"*Resource Development*")</f>
        <v>0</v>
      </c>
      <c r="AP6" s="63">
        <f>COUNTIF('MITRE ATT&amp;CK'!6:6,"*Initial Access*")</f>
        <v>0</v>
      </c>
      <c r="AQ6" s="63">
        <f>COUNTIF('MITRE ATT&amp;CK'!6:6,"*Execution*")</f>
        <v>0</v>
      </c>
      <c r="AR6" s="63">
        <f>COUNTIF('MITRE ATT&amp;CK'!6:6,"*Persistence*")</f>
        <v>0</v>
      </c>
      <c r="AS6" s="63">
        <f>COUNTIF('MITRE ATT&amp;CK'!6:6,"*Privilage Escalation*")</f>
        <v>0</v>
      </c>
      <c r="AT6" s="63">
        <f>COUNTIF('MITRE ATT&amp;CK'!6:6,"*Defense Evasion*")</f>
        <v>0</v>
      </c>
      <c r="AU6" s="63">
        <f>COUNTIF('MITRE ATT&amp;CK'!6:6,"*Credential Access*")</f>
        <v>0</v>
      </c>
      <c r="AV6" s="63">
        <f>COUNTIF('MITRE ATT&amp;CK'!6:6,"*Discovery*")</f>
        <v>0</v>
      </c>
      <c r="AW6" s="63">
        <f>COUNTIF('MITRE ATT&amp;CK'!6:6,"*Lateral Movement*")</f>
        <v>0</v>
      </c>
      <c r="AX6" s="63">
        <f>COUNTIF('MITRE ATT&amp;CK'!6:6,"*Collection*")</f>
        <v>0</v>
      </c>
      <c r="AY6" s="63">
        <f>COUNTIF('MITRE ATT&amp;CK'!6:6,"*Command and Control*")</f>
        <v>0</v>
      </c>
      <c r="AZ6" s="63">
        <f>COUNTIF('MITRE ATT&amp;CK'!6:6,"*Exfiltration*")</f>
        <v>0</v>
      </c>
      <c r="BA6" s="37">
        <f>COUNTIF('MITRE ATT&amp;CK'!6:6,"*Impact*")</f>
        <v>0</v>
      </c>
      <c r="BB6" s="47">
        <f t="shared" si="21"/>
        <v>0</v>
      </c>
      <c r="BC6" s="63">
        <f t="shared" si="22"/>
        <v>0</v>
      </c>
      <c r="BD6" s="63">
        <f t="shared" si="23"/>
        <v>0</v>
      </c>
      <c r="BE6" s="63">
        <f t="shared" si="24"/>
        <v>0</v>
      </c>
      <c r="BF6" s="63">
        <f t="shared" si="25"/>
        <v>0</v>
      </c>
      <c r="BG6" s="63">
        <f t="shared" si="26"/>
        <v>0</v>
      </c>
      <c r="BH6" s="63">
        <f t="shared" si="27"/>
        <v>0</v>
      </c>
      <c r="BI6" s="63">
        <f t="shared" si="28"/>
        <v>0</v>
      </c>
      <c r="BJ6" s="63">
        <f t="shared" si="29"/>
        <v>0</v>
      </c>
      <c r="BK6" s="63">
        <f t="shared" si="30"/>
        <v>0</v>
      </c>
      <c r="BL6" s="63">
        <f t="shared" si="31"/>
        <v>0</v>
      </c>
      <c r="BM6" s="63">
        <f t="shared" si="32"/>
        <v>0</v>
      </c>
      <c r="BN6" s="63">
        <f t="shared" si="33"/>
        <v>0</v>
      </c>
      <c r="BO6" s="37">
        <f t="shared" si="34"/>
        <v>0</v>
      </c>
      <c r="BP6" s="63">
        <f t="shared" ref="BP6:CC6" si="37">ROUND(BP4/BP2,3)*100</f>
        <v>0</v>
      </c>
      <c r="BQ6" s="63" t="e">
        <f t="shared" si="37"/>
        <v>#DIV/0!</v>
      </c>
      <c r="BR6" s="63">
        <f>ROUND(BR4/BR2,3)*100</f>
        <v>0</v>
      </c>
      <c r="BS6" s="63">
        <f t="shared" si="37"/>
        <v>0</v>
      </c>
      <c r="BT6" s="63">
        <f t="shared" si="37"/>
        <v>0</v>
      </c>
      <c r="BU6" s="63">
        <f t="shared" si="37"/>
        <v>0</v>
      </c>
      <c r="BV6" s="63">
        <f t="shared" si="37"/>
        <v>0</v>
      </c>
      <c r="BW6" s="63">
        <f t="shared" si="37"/>
        <v>0</v>
      </c>
      <c r="BX6" s="63">
        <f t="shared" si="37"/>
        <v>0</v>
      </c>
      <c r="BY6" s="63">
        <f t="shared" si="37"/>
        <v>0</v>
      </c>
      <c r="BZ6" s="63">
        <f t="shared" si="37"/>
        <v>0</v>
      </c>
      <c r="CA6" s="63">
        <f t="shared" si="37"/>
        <v>0</v>
      </c>
      <c r="CB6" s="63">
        <f t="shared" si="37"/>
        <v>0</v>
      </c>
      <c r="CC6" s="64">
        <f t="shared" si="37"/>
        <v>0</v>
      </c>
    </row>
    <row r="7" spans="1:81" ht="90" x14ac:dyDescent="0.25">
      <c r="A7" s="85">
        <v>6</v>
      </c>
      <c r="B7" s="75">
        <v>2</v>
      </c>
      <c r="C7" s="76">
        <v>2.1</v>
      </c>
      <c r="D7" s="75">
        <v>1</v>
      </c>
      <c r="E7" s="75" t="s">
        <v>10</v>
      </c>
      <c r="F7" s="77" t="s">
        <v>11</v>
      </c>
      <c r="G7" s="77" t="s">
        <v>12</v>
      </c>
      <c r="H7" s="78" cm="1">
        <f t="array" ref="H7:O13">'CSC #2'!F2:M8</f>
        <v>0</v>
      </c>
      <c r="I7" s="78">
        <v>0</v>
      </c>
      <c r="J7" s="79">
        <v>0</v>
      </c>
      <c r="K7" s="77">
        <v>0</v>
      </c>
      <c r="L7" s="78">
        <v>0</v>
      </c>
      <c r="M7" s="77">
        <v>0</v>
      </c>
      <c r="N7" s="78">
        <v>0</v>
      </c>
      <c r="O7" s="86">
        <v>0</v>
      </c>
      <c r="P7" s="63">
        <f t="shared" si="7"/>
        <v>0</v>
      </c>
      <c r="Q7" s="63">
        <f t="shared" si="8"/>
        <v>0</v>
      </c>
      <c r="R7" s="63">
        <f t="shared" si="0"/>
        <v>0</v>
      </c>
      <c r="S7" s="63">
        <f t="shared" si="9"/>
        <v>0</v>
      </c>
      <c r="T7" s="37">
        <f t="shared" si="10"/>
        <v>0</v>
      </c>
      <c r="U7" s="49">
        <f>SUM(T6)</f>
        <v>0</v>
      </c>
      <c r="V7" s="65">
        <v>100</v>
      </c>
      <c r="W7" s="158"/>
      <c r="X7" s="159"/>
      <c r="Y7" s="31">
        <f t="shared" si="11"/>
        <v>1</v>
      </c>
      <c r="Z7" s="63">
        <f t="shared" si="12"/>
        <v>0</v>
      </c>
      <c r="AA7" s="63">
        <f t="shared" si="13"/>
        <v>0</v>
      </c>
      <c r="AB7" s="63">
        <f t="shared" si="14"/>
        <v>0</v>
      </c>
      <c r="AC7" s="37">
        <f t="shared" si="15"/>
        <v>0</v>
      </c>
      <c r="AD7" s="47">
        <f t="shared" si="16"/>
        <v>0</v>
      </c>
      <c r="AE7" s="63">
        <f t="shared" si="17"/>
        <v>0</v>
      </c>
      <c r="AF7" s="63">
        <f t="shared" si="18"/>
        <v>0</v>
      </c>
      <c r="AG7" s="63">
        <f t="shared" si="19"/>
        <v>0</v>
      </c>
      <c r="AH7" s="37">
        <f t="shared" si="20"/>
        <v>0</v>
      </c>
      <c r="AI7" s="63" t="str">
        <f>ROUND(AI4/AI2,2)*100&amp;"%"</f>
        <v>0%</v>
      </c>
      <c r="AJ7" s="63" t="str">
        <f t="shared" ref="AJ7:AM7" si="38">ROUND(AJ4/AJ2,2)*100&amp;"%"</f>
        <v>0%</v>
      </c>
      <c r="AK7" s="63" t="str">
        <f t="shared" si="38"/>
        <v>0%</v>
      </c>
      <c r="AL7" s="63" t="str">
        <f t="shared" si="38"/>
        <v>0%</v>
      </c>
      <c r="AM7" s="63" t="str">
        <f t="shared" si="38"/>
        <v>0%</v>
      </c>
      <c r="AN7" s="31">
        <f>COUNTIF('MITRE ATT&amp;CK'!7:7,"*Reconnaissance*")</f>
        <v>0</v>
      </c>
      <c r="AO7" s="63">
        <f>COUNTIF('MITRE ATT&amp;CK'!7:7,"*Resource Development*")</f>
        <v>0</v>
      </c>
      <c r="AP7" s="63">
        <f>COUNTIF('MITRE ATT&amp;CK'!7:7,"*Initial Access*")</f>
        <v>0</v>
      </c>
      <c r="AQ7" s="63">
        <f>COUNTIF('MITRE ATT&amp;CK'!7:7,"*Execution*")</f>
        <v>1</v>
      </c>
      <c r="AR7" s="63">
        <f>COUNTIF('MITRE ATT&amp;CK'!7:7,"*Persistence*")</f>
        <v>0</v>
      </c>
      <c r="AS7" s="63">
        <f>COUNTIF('MITRE ATT&amp;CK'!7:7,"*Privilage Escalation*")</f>
        <v>0</v>
      </c>
      <c r="AT7" s="63">
        <f>COUNTIF('MITRE ATT&amp;CK'!7:7,"*Defense Evasion*")</f>
        <v>0</v>
      </c>
      <c r="AU7" s="63">
        <f>COUNTIF('MITRE ATT&amp;CK'!7:7,"*Credential Access*")</f>
        <v>0</v>
      </c>
      <c r="AV7" s="63">
        <f>COUNTIF('MITRE ATT&amp;CK'!7:7,"*Discovery*")</f>
        <v>0</v>
      </c>
      <c r="AW7" s="63">
        <f>COUNTIF('MITRE ATT&amp;CK'!7:7,"*Lateral Movement*")</f>
        <v>1</v>
      </c>
      <c r="AX7" s="63">
        <f>COUNTIF('MITRE ATT&amp;CK'!7:7,"*Collection*")</f>
        <v>2</v>
      </c>
      <c r="AY7" s="63">
        <f>COUNTIF('MITRE ATT&amp;CK'!7:7,"*Command and Control*")</f>
        <v>0</v>
      </c>
      <c r="AZ7" s="63">
        <f>COUNTIF('MITRE ATT&amp;CK'!7:7,"*Exfiltration*")</f>
        <v>0</v>
      </c>
      <c r="BA7" s="37">
        <f>COUNTIF('MITRE ATT&amp;CK'!7:7,"*Impact*")</f>
        <v>0</v>
      </c>
      <c r="BB7" s="47">
        <f t="shared" si="21"/>
        <v>0</v>
      </c>
      <c r="BC7" s="63">
        <f t="shared" si="22"/>
        <v>0</v>
      </c>
      <c r="BD7" s="63">
        <f t="shared" si="23"/>
        <v>0</v>
      </c>
      <c r="BE7" s="63">
        <f t="shared" si="24"/>
        <v>0</v>
      </c>
      <c r="BF7" s="63">
        <f t="shared" si="25"/>
        <v>0</v>
      </c>
      <c r="BG7" s="63">
        <f t="shared" si="26"/>
        <v>0</v>
      </c>
      <c r="BH7" s="63">
        <f t="shared" si="27"/>
        <v>0</v>
      </c>
      <c r="BI7" s="63">
        <f t="shared" si="28"/>
        <v>0</v>
      </c>
      <c r="BJ7" s="63">
        <f t="shared" si="29"/>
        <v>0</v>
      </c>
      <c r="BK7" s="63">
        <f t="shared" si="30"/>
        <v>0</v>
      </c>
      <c r="BL7" s="63">
        <f t="shared" si="31"/>
        <v>0</v>
      </c>
      <c r="BM7" s="63">
        <f t="shared" si="32"/>
        <v>0</v>
      </c>
      <c r="BN7" s="63">
        <f t="shared" si="33"/>
        <v>0</v>
      </c>
      <c r="BO7" s="37">
        <f t="shared" si="34"/>
        <v>0</v>
      </c>
      <c r="BP7" s="63" t="str">
        <f>ROUND(BP4/BP2,3)*100&amp;"%"</f>
        <v>0%</v>
      </c>
      <c r="BQ7" s="63" t="e">
        <f t="shared" ref="BQ7:CC7" si="39">ROUND(BQ4/BQ2,3)*100&amp;"%"</f>
        <v>#DIV/0!</v>
      </c>
      <c r="BR7" s="63" t="str">
        <f t="shared" si="39"/>
        <v>0%</v>
      </c>
      <c r="BS7" s="63" t="str">
        <f t="shared" si="39"/>
        <v>0%</v>
      </c>
      <c r="BT7" s="63" t="str">
        <f t="shared" si="39"/>
        <v>0%</v>
      </c>
      <c r="BU7" s="63" t="str">
        <f t="shared" si="39"/>
        <v>0%</v>
      </c>
      <c r="BV7" s="63" t="str">
        <f t="shared" si="39"/>
        <v>0%</v>
      </c>
      <c r="BW7" s="63" t="str">
        <f t="shared" si="39"/>
        <v>0%</v>
      </c>
      <c r="BX7" s="63" t="str">
        <f t="shared" si="39"/>
        <v>0%</v>
      </c>
      <c r="BY7" s="63" t="str">
        <f t="shared" si="39"/>
        <v>0%</v>
      </c>
      <c r="BZ7" s="63" t="str">
        <f t="shared" si="39"/>
        <v>0%</v>
      </c>
      <c r="CA7" s="63" t="str">
        <f t="shared" si="39"/>
        <v>0%</v>
      </c>
      <c r="CB7" s="63" t="str">
        <f t="shared" si="39"/>
        <v>0%</v>
      </c>
      <c r="CC7" s="64" t="str">
        <f t="shared" si="39"/>
        <v>0%</v>
      </c>
    </row>
    <row r="8" spans="1:81" ht="90" x14ac:dyDescent="0.25">
      <c r="A8" s="85">
        <v>7</v>
      </c>
      <c r="B8" s="75">
        <v>2</v>
      </c>
      <c r="C8" s="76">
        <v>2.2000000000000002</v>
      </c>
      <c r="D8" s="75">
        <v>1</v>
      </c>
      <c r="E8" s="75" t="s">
        <v>10</v>
      </c>
      <c r="F8" s="77" t="s">
        <v>13</v>
      </c>
      <c r="G8" s="77" t="s">
        <v>14</v>
      </c>
      <c r="H8" s="78">
        <v>0</v>
      </c>
      <c r="I8" s="78">
        <v>0</v>
      </c>
      <c r="J8" s="79">
        <v>0</v>
      </c>
      <c r="K8" s="77">
        <v>0</v>
      </c>
      <c r="L8" s="78">
        <v>0</v>
      </c>
      <c r="M8" s="77">
        <v>0</v>
      </c>
      <c r="N8" s="78">
        <v>0</v>
      </c>
      <c r="O8" s="86">
        <v>0</v>
      </c>
      <c r="P8" s="63">
        <f t="shared" si="7"/>
        <v>0</v>
      </c>
      <c r="Q8" s="63">
        <f t="shared" si="8"/>
        <v>0</v>
      </c>
      <c r="R8" s="63">
        <f t="shared" si="0"/>
        <v>0</v>
      </c>
      <c r="S8" s="63">
        <f t="shared" si="9"/>
        <v>0</v>
      </c>
      <c r="T8" s="37">
        <f t="shared" si="10"/>
        <v>0</v>
      </c>
      <c r="U8" s="45" t="s">
        <v>1645</v>
      </c>
      <c r="V8" s="46" t="s">
        <v>1646</v>
      </c>
      <c r="W8" s="46" t="s">
        <v>1651</v>
      </c>
      <c r="X8" s="46" t="s">
        <v>1650</v>
      </c>
      <c r="Y8" s="31">
        <f t="shared" si="11"/>
        <v>1</v>
      </c>
      <c r="Z8" s="63">
        <f t="shared" si="12"/>
        <v>0</v>
      </c>
      <c r="AA8" s="63">
        <f t="shared" si="13"/>
        <v>0</v>
      </c>
      <c r="AB8" s="63">
        <f t="shared" si="14"/>
        <v>0</v>
      </c>
      <c r="AC8" s="37">
        <f t="shared" si="15"/>
        <v>0</v>
      </c>
      <c r="AD8" s="47">
        <f t="shared" si="16"/>
        <v>0</v>
      </c>
      <c r="AE8" s="63">
        <f t="shared" si="17"/>
        <v>0</v>
      </c>
      <c r="AF8" s="63">
        <f t="shared" si="18"/>
        <v>0</v>
      </c>
      <c r="AG8" s="63">
        <f t="shared" si="19"/>
        <v>0</v>
      </c>
      <c r="AH8" s="37">
        <f t="shared" si="20"/>
        <v>0</v>
      </c>
      <c r="AM8" s="64"/>
      <c r="AN8" s="31">
        <f>COUNTIF('MITRE ATT&amp;CK'!8:8,"*Reconnaissance*")</f>
        <v>0</v>
      </c>
      <c r="AO8" s="63">
        <f>COUNTIF('MITRE ATT&amp;CK'!8:8,"*Resource Development*")</f>
        <v>0</v>
      </c>
      <c r="AP8" s="63">
        <f>COUNTIF('MITRE ATT&amp;CK'!8:8,"*Initial Access*")</f>
        <v>0</v>
      </c>
      <c r="AQ8" s="63">
        <f>COUNTIF('MITRE ATT&amp;CK'!8:8,"*Execution*")</f>
        <v>1</v>
      </c>
      <c r="AR8" s="63">
        <f>COUNTIF('MITRE ATT&amp;CK'!8:8,"*Persistence*")</f>
        <v>0</v>
      </c>
      <c r="AS8" s="63">
        <f>COUNTIF('MITRE ATT&amp;CK'!8:8,"*Privilage Escalation*")</f>
        <v>0</v>
      </c>
      <c r="AT8" s="63">
        <f>COUNTIF('MITRE ATT&amp;CK'!8:8,"*Defense Evasion*")</f>
        <v>0</v>
      </c>
      <c r="AU8" s="63">
        <f>COUNTIF('MITRE ATT&amp;CK'!8:8,"*Credential Access*")</f>
        <v>0</v>
      </c>
      <c r="AV8" s="63">
        <f>COUNTIF('MITRE ATT&amp;CK'!8:8,"*Discovery*")</f>
        <v>0</v>
      </c>
      <c r="AW8" s="63">
        <f>COUNTIF('MITRE ATT&amp;CK'!8:8,"*Lateral Movement*")</f>
        <v>1</v>
      </c>
      <c r="AX8" s="63">
        <f>COUNTIF('MITRE ATT&amp;CK'!8:8,"*Collection*")</f>
        <v>2</v>
      </c>
      <c r="AY8" s="63">
        <f>COUNTIF('MITRE ATT&amp;CK'!8:8,"*Command and Control*")</f>
        <v>0</v>
      </c>
      <c r="AZ8" s="63">
        <f>COUNTIF('MITRE ATT&amp;CK'!8:8,"*Exfiltration*")</f>
        <v>0</v>
      </c>
      <c r="BA8" s="37">
        <f>COUNTIF('MITRE ATT&amp;CK'!8:8,"*Impact*")</f>
        <v>0</v>
      </c>
      <c r="BB8" s="47">
        <f t="shared" si="21"/>
        <v>0</v>
      </c>
      <c r="BC8" s="63">
        <f t="shared" si="22"/>
        <v>0</v>
      </c>
      <c r="BD8" s="63">
        <f t="shared" si="23"/>
        <v>0</v>
      </c>
      <c r="BE8" s="63">
        <f t="shared" si="24"/>
        <v>0</v>
      </c>
      <c r="BF8" s="63">
        <f t="shared" si="25"/>
        <v>0</v>
      </c>
      <c r="BG8" s="63">
        <f t="shared" si="26"/>
        <v>0</v>
      </c>
      <c r="BH8" s="63">
        <f t="shared" si="27"/>
        <v>0</v>
      </c>
      <c r="BI8" s="63">
        <f t="shared" si="28"/>
        <v>0</v>
      </c>
      <c r="BJ8" s="63">
        <f t="shared" si="29"/>
        <v>0</v>
      </c>
      <c r="BK8" s="63">
        <f t="shared" si="30"/>
        <v>0</v>
      </c>
      <c r="BL8" s="63">
        <f t="shared" si="31"/>
        <v>0</v>
      </c>
      <c r="BM8" s="63">
        <f t="shared" si="32"/>
        <v>0</v>
      </c>
      <c r="BN8" s="63">
        <f t="shared" si="33"/>
        <v>0</v>
      </c>
      <c r="BO8" s="37">
        <f t="shared" si="34"/>
        <v>0</v>
      </c>
      <c r="BP8" s="63">
        <f>ROUND(BP4/BP2,3)</f>
        <v>0</v>
      </c>
      <c r="BQ8" s="69" t="e">
        <f t="shared" ref="BQ8:CC8" si="40">ROUND(BQ4/BQ2,3)</f>
        <v>#DIV/0!</v>
      </c>
      <c r="BR8" s="69">
        <f t="shared" si="40"/>
        <v>0</v>
      </c>
      <c r="BS8" s="69">
        <f t="shared" si="40"/>
        <v>0</v>
      </c>
      <c r="BT8" s="69">
        <f t="shared" si="40"/>
        <v>0</v>
      </c>
      <c r="BU8" s="69">
        <f t="shared" si="40"/>
        <v>0</v>
      </c>
      <c r="BV8" s="69">
        <f t="shared" si="40"/>
        <v>0</v>
      </c>
      <c r="BW8" s="69">
        <f t="shared" si="40"/>
        <v>0</v>
      </c>
      <c r="BX8" s="69">
        <f t="shared" si="40"/>
        <v>0</v>
      </c>
      <c r="BY8" s="69">
        <f t="shared" si="40"/>
        <v>0</v>
      </c>
      <c r="BZ8" s="69">
        <f t="shared" si="40"/>
        <v>0</v>
      </c>
      <c r="CA8" s="69">
        <f t="shared" si="40"/>
        <v>0</v>
      </c>
      <c r="CB8" s="69">
        <f t="shared" si="40"/>
        <v>0</v>
      </c>
      <c r="CC8" s="70">
        <f t="shared" si="40"/>
        <v>0</v>
      </c>
    </row>
    <row r="9" spans="1:81" ht="30" x14ac:dyDescent="0.25">
      <c r="A9" s="85">
        <v>8</v>
      </c>
      <c r="B9" s="75">
        <v>2</v>
      </c>
      <c r="C9" s="76">
        <v>2.2999999999999998</v>
      </c>
      <c r="D9" s="75">
        <v>1</v>
      </c>
      <c r="E9" s="75" t="s">
        <v>10</v>
      </c>
      <c r="F9" s="77" t="s">
        <v>15</v>
      </c>
      <c r="G9" s="77" t="s">
        <v>16</v>
      </c>
      <c r="H9" s="78">
        <v>0</v>
      </c>
      <c r="I9" s="78">
        <v>0</v>
      </c>
      <c r="J9" s="79">
        <v>0</v>
      </c>
      <c r="K9" s="77">
        <v>0</v>
      </c>
      <c r="L9" s="78">
        <v>0</v>
      </c>
      <c r="M9" s="77">
        <v>0</v>
      </c>
      <c r="N9" s="78">
        <v>0</v>
      </c>
      <c r="O9" s="86">
        <v>0</v>
      </c>
      <c r="P9" s="63">
        <f t="shared" si="7"/>
        <v>0</v>
      </c>
      <c r="Q9" s="63">
        <f t="shared" si="8"/>
        <v>0</v>
      </c>
      <c r="R9" s="63">
        <f t="shared" si="0"/>
        <v>0</v>
      </c>
      <c r="S9" s="63">
        <f t="shared" si="9"/>
        <v>0</v>
      </c>
      <c r="T9" s="37">
        <f t="shared" si="10"/>
        <v>0</v>
      </c>
      <c r="U9" s="47">
        <f>SUM(T7:T9)</f>
        <v>0</v>
      </c>
      <c r="V9" s="63">
        <v>300</v>
      </c>
      <c r="W9" s="63">
        <f>SUM(U9,U11,U13)</f>
        <v>0</v>
      </c>
      <c r="X9" s="63">
        <f>SUM(V9,V11,V13)</f>
        <v>700</v>
      </c>
      <c r="Y9" s="31">
        <f t="shared" si="11"/>
        <v>1</v>
      </c>
      <c r="Z9" s="63">
        <f t="shared" si="12"/>
        <v>0</v>
      </c>
      <c r="AA9" s="63">
        <f t="shared" si="13"/>
        <v>0</v>
      </c>
      <c r="AB9" s="63">
        <f t="shared" si="14"/>
        <v>0</v>
      </c>
      <c r="AC9" s="37">
        <f t="shared" si="15"/>
        <v>0</v>
      </c>
      <c r="AD9" s="47">
        <f t="shared" si="16"/>
        <v>0</v>
      </c>
      <c r="AE9" s="63">
        <f t="shared" si="17"/>
        <v>0</v>
      </c>
      <c r="AF9" s="63">
        <f t="shared" si="18"/>
        <v>0</v>
      </c>
      <c r="AG9" s="63">
        <f t="shared" si="19"/>
        <v>0</v>
      </c>
      <c r="AH9" s="37">
        <f t="shared" si="20"/>
        <v>0</v>
      </c>
      <c r="AM9" s="64"/>
      <c r="AN9" s="31">
        <f>COUNTIF('MITRE ATT&amp;CK'!9:9,"*Reconnaissance*")</f>
        <v>0</v>
      </c>
      <c r="AO9" s="63">
        <f>COUNTIF('MITRE ATT&amp;CK'!9:9,"*Resource Development*")</f>
        <v>0</v>
      </c>
      <c r="AP9" s="63">
        <f>COUNTIF('MITRE ATT&amp;CK'!9:9,"*Initial Access*")</f>
        <v>7</v>
      </c>
      <c r="AQ9" s="63">
        <f>COUNTIF('MITRE ATT&amp;CK'!9:9,"*Execution*")</f>
        <v>7</v>
      </c>
      <c r="AR9" s="63">
        <f>COUNTIF('MITRE ATT&amp;CK'!9:9,"*Persistence*")</f>
        <v>9</v>
      </c>
      <c r="AS9" s="63">
        <f>COUNTIF('MITRE ATT&amp;CK'!9:9,"*Privilage Escalation*")</f>
        <v>5</v>
      </c>
      <c r="AT9" s="63">
        <f>COUNTIF('MITRE ATT&amp;CK'!9:9,"*Defense Evasion*")</f>
        <v>12</v>
      </c>
      <c r="AU9" s="63">
        <f>COUNTIF('MITRE ATT&amp;CK'!9:9,"*Credential Access*")</f>
        <v>2</v>
      </c>
      <c r="AV9" s="63">
        <f>COUNTIF('MITRE ATT&amp;CK'!9:9,"*Discovery*")</f>
        <v>0</v>
      </c>
      <c r="AW9" s="63">
        <f>COUNTIF('MITRE ATT&amp;CK'!9:9,"*Lateral Movement*")</f>
        <v>11</v>
      </c>
      <c r="AX9" s="63">
        <f>COUNTIF('MITRE ATT&amp;CK'!9:9,"*Collection*")</f>
        <v>2</v>
      </c>
      <c r="AY9" s="63">
        <f>COUNTIF('MITRE ATT&amp;CK'!9:9,"*Command and Control*")</f>
        <v>5</v>
      </c>
      <c r="AZ9" s="63">
        <f>COUNTIF('MITRE ATT&amp;CK'!9:9,"*Exfiltration*")</f>
        <v>6</v>
      </c>
      <c r="BA9" s="37">
        <f>COUNTIF('MITRE ATT&amp;CK'!9:9,"*Impact*")</f>
        <v>0</v>
      </c>
      <c r="BB9" s="47">
        <f t="shared" si="21"/>
        <v>0</v>
      </c>
      <c r="BC9" s="63">
        <f t="shared" si="22"/>
        <v>0</v>
      </c>
      <c r="BD9" s="63">
        <f t="shared" si="23"/>
        <v>0</v>
      </c>
      <c r="BE9" s="63">
        <f t="shared" si="24"/>
        <v>0</v>
      </c>
      <c r="BF9" s="63">
        <f t="shared" si="25"/>
        <v>0</v>
      </c>
      <c r="BG9" s="63">
        <f t="shared" si="26"/>
        <v>0</v>
      </c>
      <c r="BH9" s="63">
        <f t="shared" si="27"/>
        <v>0</v>
      </c>
      <c r="BI9" s="63">
        <f t="shared" si="28"/>
        <v>0</v>
      </c>
      <c r="BJ9" s="63">
        <f t="shared" si="29"/>
        <v>0</v>
      </c>
      <c r="BK9" s="63">
        <f t="shared" si="30"/>
        <v>0</v>
      </c>
      <c r="BL9" s="63">
        <f t="shared" si="31"/>
        <v>0</v>
      </c>
      <c r="BM9" s="63">
        <f t="shared" si="32"/>
        <v>0</v>
      </c>
      <c r="BN9" s="63">
        <f t="shared" si="33"/>
        <v>0</v>
      </c>
      <c r="BO9" s="37">
        <f t="shared" si="34"/>
        <v>0</v>
      </c>
    </row>
    <row r="10" spans="1:81" ht="30" x14ac:dyDescent="0.25">
      <c r="A10" s="85">
        <v>9</v>
      </c>
      <c r="B10" s="75">
        <v>2</v>
      </c>
      <c r="C10" s="76">
        <v>2.4</v>
      </c>
      <c r="D10" s="75">
        <v>2</v>
      </c>
      <c r="E10" s="75" t="s">
        <v>10</v>
      </c>
      <c r="F10" s="77" t="s">
        <v>17</v>
      </c>
      <c r="G10" s="77" t="s">
        <v>18</v>
      </c>
      <c r="H10" s="78">
        <v>0</v>
      </c>
      <c r="I10" s="78">
        <v>0</v>
      </c>
      <c r="J10" s="79">
        <v>0</v>
      </c>
      <c r="K10" s="77">
        <v>0</v>
      </c>
      <c r="L10" s="78">
        <v>0</v>
      </c>
      <c r="M10" s="77">
        <v>0</v>
      </c>
      <c r="N10" s="78">
        <v>0</v>
      </c>
      <c r="O10" s="86">
        <v>0</v>
      </c>
      <c r="P10" s="63">
        <f t="shared" si="7"/>
        <v>0</v>
      </c>
      <c r="Q10" s="63">
        <f t="shared" si="8"/>
        <v>0</v>
      </c>
      <c r="R10" s="63">
        <f t="shared" si="0"/>
        <v>0</v>
      </c>
      <c r="S10" s="63">
        <f t="shared" si="9"/>
        <v>0</v>
      </c>
      <c r="T10" s="37">
        <f t="shared" si="10"/>
        <v>0</v>
      </c>
      <c r="U10" s="48" t="s">
        <v>1647</v>
      </c>
      <c r="V10" s="35" t="s">
        <v>1632</v>
      </c>
      <c r="W10" s="63" t="s">
        <v>1889</v>
      </c>
      <c r="X10" s="64" t="s">
        <v>1861</v>
      </c>
      <c r="Y10" s="31">
        <f t="shared" si="11"/>
        <v>1</v>
      </c>
      <c r="Z10" s="63">
        <f t="shared" si="12"/>
        <v>0</v>
      </c>
      <c r="AA10" s="63">
        <f t="shared" si="13"/>
        <v>0</v>
      </c>
      <c r="AB10" s="63">
        <f t="shared" si="14"/>
        <v>0</v>
      </c>
      <c r="AC10" s="37">
        <f t="shared" si="15"/>
        <v>0</v>
      </c>
      <c r="AD10" s="47">
        <f t="shared" si="16"/>
        <v>0</v>
      </c>
      <c r="AE10" s="63">
        <f t="shared" si="17"/>
        <v>0</v>
      </c>
      <c r="AF10" s="63">
        <f t="shared" si="18"/>
        <v>0</v>
      </c>
      <c r="AG10" s="63">
        <f t="shared" si="19"/>
        <v>0</v>
      </c>
      <c r="AH10" s="37">
        <f t="shared" si="20"/>
        <v>0</v>
      </c>
      <c r="AM10" s="64"/>
      <c r="AN10" s="31">
        <f>COUNTIF('MITRE ATT&amp;CK'!10:10,"*Reconnaissance*")</f>
        <v>0</v>
      </c>
      <c r="AO10" s="63">
        <f>COUNTIF('MITRE ATT&amp;CK'!10:10,"*Resource Development*")</f>
        <v>0</v>
      </c>
      <c r="AP10" s="63">
        <f>COUNTIF('MITRE ATT&amp;CK'!10:10,"*Initial Access*")</f>
        <v>0</v>
      </c>
      <c r="AQ10" s="63">
        <f>COUNTIF('MITRE ATT&amp;CK'!10:10,"*Execution*")</f>
        <v>1</v>
      </c>
      <c r="AR10" s="63">
        <f>COUNTIF('MITRE ATT&amp;CK'!10:10,"*Persistence*")</f>
        <v>0</v>
      </c>
      <c r="AS10" s="63">
        <f>COUNTIF('MITRE ATT&amp;CK'!10:10,"*Privilage Escalation*")</f>
        <v>0</v>
      </c>
      <c r="AT10" s="63">
        <f>COUNTIF('MITRE ATT&amp;CK'!10:10,"*Defense Evasion*")</f>
        <v>0</v>
      </c>
      <c r="AU10" s="63">
        <f>COUNTIF('MITRE ATT&amp;CK'!10:10,"*Credential Access*")</f>
        <v>0</v>
      </c>
      <c r="AV10" s="63">
        <f>COUNTIF('MITRE ATT&amp;CK'!10:10,"*Discovery*")</f>
        <v>0</v>
      </c>
      <c r="AW10" s="63">
        <f>COUNTIF('MITRE ATT&amp;CK'!10:10,"*Lateral Movement*")</f>
        <v>1</v>
      </c>
      <c r="AX10" s="63">
        <f>COUNTIF('MITRE ATT&amp;CK'!10:10,"*Collection*")</f>
        <v>2</v>
      </c>
      <c r="AY10" s="63">
        <f>COUNTIF('MITRE ATT&amp;CK'!10:10,"*Command and Control*")</f>
        <v>0</v>
      </c>
      <c r="AZ10" s="63">
        <f>COUNTIF('MITRE ATT&amp;CK'!10:10,"*Exfiltration*")</f>
        <v>0</v>
      </c>
      <c r="BA10" s="37">
        <f>COUNTIF('MITRE ATT&amp;CK'!10:10,"*Impact*")</f>
        <v>0</v>
      </c>
      <c r="BB10" s="47">
        <f t="shared" si="21"/>
        <v>0</v>
      </c>
      <c r="BC10" s="63">
        <f t="shared" si="22"/>
        <v>0</v>
      </c>
      <c r="BD10" s="63">
        <f t="shared" si="23"/>
        <v>0</v>
      </c>
      <c r="BE10" s="63">
        <f t="shared" si="24"/>
        <v>0</v>
      </c>
      <c r="BF10" s="63">
        <f t="shared" si="25"/>
        <v>0</v>
      </c>
      <c r="BG10" s="63">
        <f t="shared" si="26"/>
        <v>0</v>
      </c>
      <c r="BH10" s="63">
        <f t="shared" si="27"/>
        <v>0</v>
      </c>
      <c r="BI10" s="63">
        <f t="shared" si="28"/>
        <v>0</v>
      </c>
      <c r="BJ10" s="63">
        <f t="shared" si="29"/>
        <v>0</v>
      </c>
      <c r="BK10" s="63">
        <f t="shared" si="30"/>
        <v>0</v>
      </c>
      <c r="BL10" s="63">
        <f t="shared" si="31"/>
        <v>0</v>
      </c>
      <c r="BM10" s="63">
        <f t="shared" si="32"/>
        <v>0</v>
      </c>
      <c r="BN10" s="63">
        <f t="shared" si="33"/>
        <v>0</v>
      </c>
      <c r="BO10" s="37">
        <f t="shared" si="34"/>
        <v>0</v>
      </c>
    </row>
    <row r="11" spans="1:81" ht="30" x14ac:dyDescent="0.25">
      <c r="A11" s="85">
        <v>10</v>
      </c>
      <c r="B11" s="75">
        <v>2</v>
      </c>
      <c r="C11" s="76">
        <v>2.5</v>
      </c>
      <c r="D11" s="75">
        <v>2</v>
      </c>
      <c r="E11" s="75" t="s">
        <v>10</v>
      </c>
      <c r="F11" s="77" t="s">
        <v>19</v>
      </c>
      <c r="G11" s="77" t="s">
        <v>20</v>
      </c>
      <c r="H11" s="78">
        <v>0</v>
      </c>
      <c r="I11" s="78">
        <v>0</v>
      </c>
      <c r="J11" s="79">
        <v>0</v>
      </c>
      <c r="K11" s="77">
        <v>0</v>
      </c>
      <c r="L11" s="78">
        <v>0</v>
      </c>
      <c r="M11" s="77">
        <v>0</v>
      </c>
      <c r="N11" s="78">
        <v>0</v>
      </c>
      <c r="O11" s="86">
        <v>0</v>
      </c>
      <c r="P11" s="63">
        <f t="shared" si="7"/>
        <v>0</v>
      </c>
      <c r="Q11" s="63">
        <f t="shared" si="8"/>
        <v>0</v>
      </c>
      <c r="R11" s="63">
        <f t="shared" si="0"/>
        <v>0</v>
      </c>
      <c r="S11" s="63">
        <f t="shared" si="9"/>
        <v>0</v>
      </c>
      <c r="T11" s="37">
        <f t="shared" si="10"/>
        <v>0</v>
      </c>
      <c r="U11" s="47">
        <f>SUM(T10:T12)</f>
        <v>0</v>
      </c>
      <c r="V11" s="63">
        <v>300</v>
      </c>
      <c r="W11" s="63">
        <f>ROUND(W9/X9,2)</f>
        <v>0</v>
      </c>
      <c r="X11" s="64" t="str">
        <f>ROUND(W9/X9,2)*100&amp;"%"</f>
        <v>0%</v>
      </c>
      <c r="Y11" s="31">
        <f t="shared" si="11"/>
        <v>1</v>
      </c>
      <c r="Z11" s="63">
        <f t="shared" si="12"/>
        <v>0</v>
      </c>
      <c r="AA11" s="63">
        <f t="shared" si="13"/>
        <v>0</v>
      </c>
      <c r="AB11" s="63">
        <f t="shared" si="14"/>
        <v>0</v>
      </c>
      <c r="AC11" s="37">
        <f t="shared" si="15"/>
        <v>0</v>
      </c>
      <c r="AD11" s="47">
        <f t="shared" si="16"/>
        <v>0</v>
      </c>
      <c r="AE11" s="63">
        <f t="shared" si="17"/>
        <v>0</v>
      </c>
      <c r="AF11" s="63">
        <f t="shared" si="18"/>
        <v>0</v>
      </c>
      <c r="AG11" s="63">
        <f t="shared" si="19"/>
        <v>0</v>
      </c>
      <c r="AH11" s="37">
        <f t="shared" si="20"/>
        <v>0</v>
      </c>
      <c r="AM11" s="64"/>
      <c r="AN11" s="31">
        <f>COUNTIF('MITRE ATT&amp;CK'!11:11,"*Reconnaissance*")</f>
        <v>0</v>
      </c>
      <c r="AO11" s="63">
        <f>COUNTIF('MITRE ATT&amp;CK'!11:11,"*Resource Development*")</f>
        <v>0</v>
      </c>
      <c r="AP11" s="63">
        <f>COUNTIF('MITRE ATT&amp;CK'!11:11,"*Initial Access*")</f>
        <v>3</v>
      </c>
      <c r="AQ11" s="63">
        <f>COUNTIF('MITRE ATT&amp;CK'!11:11,"*Execution*")</f>
        <v>15</v>
      </c>
      <c r="AR11" s="63">
        <f>COUNTIF('MITRE ATT&amp;CK'!11:11,"*Persistence*")</f>
        <v>16</v>
      </c>
      <c r="AS11" s="63">
        <f>COUNTIF('MITRE ATT&amp;CK'!11:11,"*Privilage Escalation*")</f>
        <v>16</v>
      </c>
      <c r="AT11" s="63">
        <f>COUNTIF('MITRE ATT&amp;CK'!11:11,"*Defense Evasion*")</f>
        <v>26</v>
      </c>
      <c r="AU11" s="63">
        <f>COUNTIF('MITRE ATT&amp;CK'!11:11,"*Credential Access*")</f>
        <v>2</v>
      </c>
      <c r="AV11" s="63">
        <f>COUNTIF('MITRE ATT&amp;CK'!11:11,"*Discovery*")</f>
        <v>0</v>
      </c>
      <c r="AW11" s="63">
        <f>COUNTIF('MITRE ATT&amp;CK'!11:11,"*Lateral Movement*")</f>
        <v>12</v>
      </c>
      <c r="AX11" s="63">
        <f>COUNTIF('MITRE ATT&amp;CK'!11:11,"*Collection*")</f>
        <v>0</v>
      </c>
      <c r="AY11" s="63">
        <f>COUNTIF('MITRE ATT&amp;CK'!11:11,"*Command and Control*")</f>
        <v>6</v>
      </c>
      <c r="AZ11" s="63">
        <f>COUNTIF('MITRE ATT&amp;CK'!11:11,"*Exfiltration*")</f>
        <v>6</v>
      </c>
      <c r="BA11" s="37">
        <f>COUNTIF('MITRE ATT&amp;CK'!11:11,"*Impact*")</f>
        <v>0</v>
      </c>
      <c r="BB11" s="47">
        <f t="shared" si="21"/>
        <v>0</v>
      </c>
      <c r="BC11" s="63">
        <f t="shared" si="22"/>
        <v>0</v>
      </c>
      <c r="BD11" s="63">
        <f t="shared" si="23"/>
        <v>0</v>
      </c>
      <c r="BE11" s="63">
        <f t="shared" si="24"/>
        <v>0</v>
      </c>
      <c r="BF11" s="63">
        <f t="shared" si="25"/>
        <v>0</v>
      </c>
      <c r="BG11" s="63">
        <f t="shared" si="26"/>
        <v>0</v>
      </c>
      <c r="BH11" s="63">
        <f t="shared" si="27"/>
        <v>0</v>
      </c>
      <c r="BI11" s="63">
        <f t="shared" si="28"/>
        <v>0</v>
      </c>
      <c r="BJ11" s="63">
        <f t="shared" si="29"/>
        <v>0</v>
      </c>
      <c r="BK11" s="63">
        <f t="shared" si="30"/>
        <v>0</v>
      </c>
      <c r="BL11" s="63">
        <f t="shared" si="31"/>
        <v>0</v>
      </c>
      <c r="BM11" s="63">
        <f t="shared" si="32"/>
        <v>0</v>
      </c>
      <c r="BN11" s="63">
        <f t="shared" si="33"/>
        <v>0</v>
      </c>
      <c r="BO11" s="37">
        <f t="shared" si="34"/>
        <v>0</v>
      </c>
    </row>
    <row r="12" spans="1:81" ht="45" x14ac:dyDescent="0.25">
      <c r="A12" s="85">
        <v>11</v>
      </c>
      <c r="B12" s="75">
        <v>2</v>
      </c>
      <c r="C12" s="76">
        <v>2.6</v>
      </c>
      <c r="D12" s="75">
        <v>2</v>
      </c>
      <c r="E12" s="75" t="s">
        <v>10</v>
      </c>
      <c r="F12" s="77" t="s">
        <v>21</v>
      </c>
      <c r="G12" s="77" t="s">
        <v>22</v>
      </c>
      <c r="H12" s="78">
        <v>0</v>
      </c>
      <c r="I12" s="78">
        <v>0</v>
      </c>
      <c r="J12" s="79">
        <v>0</v>
      </c>
      <c r="K12" s="77">
        <v>0</v>
      </c>
      <c r="L12" s="78">
        <v>0</v>
      </c>
      <c r="M12" s="77">
        <v>0</v>
      </c>
      <c r="N12" s="78">
        <v>0</v>
      </c>
      <c r="O12" s="86">
        <v>0</v>
      </c>
      <c r="P12" s="63">
        <f t="shared" si="7"/>
        <v>0</v>
      </c>
      <c r="Q12" s="63">
        <f t="shared" si="8"/>
        <v>0</v>
      </c>
      <c r="R12" s="63">
        <f t="shared" si="0"/>
        <v>0</v>
      </c>
      <c r="S12" s="63">
        <f t="shared" si="9"/>
        <v>0</v>
      </c>
      <c r="T12" s="37">
        <f t="shared" si="10"/>
        <v>0</v>
      </c>
      <c r="U12" s="48" t="s">
        <v>1648</v>
      </c>
      <c r="V12" s="35" t="s">
        <v>1649</v>
      </c>
      <c r="W12" s="156"/>
      <c r="X12" s="157"/>
      <c r="Y12" s="31">
        <f t="shared" si="11"/>
        <v>1</v>
      </c>
      <c r="Z12" s="63">
        <f t="shared" si="12"/>
        <v>0</v>
      </c>
      <c r="AA12" s="63">
        <f t="shared" si="13"/>
        <v>0</v>
      </c>
      <c r="AB12" s="63">
        <f t="shared" si="14"/>
        <v>0</v>
      </c>
      <c r="AC12" s="37">
        <f t="shared" si="15"/>
        <v>0</v>
      </c>
      <c r="AD12" s="47">
        <f t="shared" si="16"/>
        <v>0</v>
      </c>
      <c r="AE12" s="63">
        <f t="shared" si="17"/>
        <v>0</v>
      </c>
      <c r="AF12" s="63">
        <f t="shared" si="18"/>
        <v>0</v>
      </c>
      <c r="AG12" s="63">
        <f t="shared" si="19"/>
        <v>0</v>
      </c>
      <c r="AH12" s="37">
        <f t="shared" si="20"/>
        <v>0</v>
      </c>
      <c r="AM12" s="64"/>
      <c r="AN12" s="31">
        <f>COUNTIF('MITRE ATT&amp;CK'!12:12,"*Reconnaissance*")</f>
        <v>0</v>
      </c>
      <c r="AO12" s="63">
        <f>COUNTIF('MITRE ATT&amp;CK'!12:12,"*Resource Development*")</f>
        <v>0</v>
      </c>
      <c r="AP12" s="63">
        <f>COUNTIF('MITRE ATT&amp;CK'!12:12,"*Initial Access*")</f>
        <v>0</v>
      </c>
      <c r="AQ12" s="63">
        <f>COUNTIF('MITRE ATT&amp;CK'!12:12,"*Execution*")</f>
        <v>3</v>
      </c>
      <c r="AR12" s="63">
        <f>COUNTIF('MITRE ATT&amp;CK'!12:12,"*Persistence*")</f>
        <v>16</v>
      </c>
      <c r="AS12" s="63">
        <f>COUNTIF('MITRE ATT&amp;CK'!12:12,"*Privilage Escalation*")</f>
        <v>14</v>
      </c>
      <c r="AT12" s="63">
        <f>COUNTIF('MITRE ATT&amp;CK'!12:12,"*Defense Evasion*")</f>
        <v>11</v>
      </c>
      <c r="AU12" s="63">
        <f>COUNTIF('MITRE ATT&amp;CK'!12:12,"*Credential Access*")</f>
        <v>4</v>
      </c>
      <c r="AV12" s="63">
        <f>COUNTIF('MITRE ATT&amp;CK'!12:12,"*Discovery*")</f>
        <v>0</v>
      </c>
      <c r="AW12" s="63">
        <f>COUNTIF('MITRE ATT&amp;CK'!12:12,"*Lateral Movement*")</f>
        <v>0</v>
      </c>
      <c r="AX12" s="63">
        <f>COUNTIF('MITRE ATT&amp;CK'!12:12,"*Collection*")</f>
        <v>0</v>
      </c>
      <c r="AY12" s="63">
        <f>COUNTIF('MITRE ATT&amp;CK'!12:12,"*Command and Control*")</f>
        <v>0</v>
      </c>
      <c r="AZ12" s="63">
        <f>COUNTIF('MITRE ATT&amp;CK'!12:12,"*Exfiltration*")</f>
        <v>0</v>
      </c>
      <c r="BA12" s="37">
        <f>COUNTIF('MITRE ATT&amp;CK'!12:12,"*Impact*")</f>
        <v>0</v>
      </c>
      <c r="BB12" s="47">
        <f t="shared" si="21"/>
        <v>0</v>
      </c>
      <c r="BC12" s="63">
        <f t="shared" si="22"/>
        <v>0</v>
      </c>
      <c r="BD12" s="63">
        <f t="shared" si="23"/>
        <v>0</v>
      </c>
      <c r="BE12" s="63">
        <f t="shared" si="24"/>
        <v>0</v>
      </c>
      <c r="BF12" s="63">
        <f t="shared" si="25"/>
        <v>0</v>
      </c>
      <c r="BG12" s="63">
        <f t="shared" si="26"/>
        <v>0</v>
      </c>
      <c r="BH12" s="63">
        <f t="shared" si="27"/>
        <v>0</v>
      </c>
      <c r="BI12" s="63">
        <f t="shared" si="28"/>
        <v>0</v>
      </c>
      <c r="BJ12" s="63">
        <f t="shared" si="29"/>
        <v>0</v>
      </c>
      <c r="BK12" s="63">
        <f t="shared" si="30"/>
        <v>0</v>
      </c>
      <c r="BL12" s="63">
        <f t="shared" si="31"/>
        <v>0</v>
      </c>
      <c r="BM12" s="63">
        <f t="shared" si="32"/>
        <v>0</v>
      </c>
      <c r="BN12" s="63">
        <f t="shared" si="33"/>
        <v>0</v>
      </c>
      <c r="BO12" s="37">
        <f t="shared" si="34"/>
        <v>0</v>
      </c>
    </row>
    <row r="13" spans="1:81" ht="45" x14ac:dyDescent="0.25">
      <c r="A13" s="85">
        <v>12</v>
      </c>
      <c r="B13" s="75">
        <v>2</v>
      </c>
      <c r="C13" s="76">
        <v>2.7</v>
      </c>
      <c r="D13" s="75">
        <v>3</v>
      </c>
      <c r="E13" s="75" t="s">
        <v>10</v>
      </c>
      <c r="F13" s="77" t="s">
        <v>23</v>
      </c>
      <c r="G13" s="77" t="s">
        <v>24</v>
      </c>
      <c r="H13" s="78">
        <v>0</v>
      </c>
      <c r="I13" s="78">
        <v>0</v>
      </c>
      <c r="J13" s="79">
        <v>0</v>
      </c>
      <c r="K13" s="77">
        <v>0</v>
      </c>
      <c r="L13" s="78">
        <v>0</v>
      </c>
      <c r="M13" s="77">
        <v>0</v>
      </c>
      <c r="N13" s="78">
        <v>0</v>
      </c>
      <c r="O13" s="86">
        <v>0</v>
      </c>
      <c r="P13" s="65">
        <f t="shared" si="7"/>
        <v>0</v>
      </c>
      <c r="Q13" s="65">
        <f t="shared" si="8"/>
        <v>0</v>
      </c>
      <c r="R13" s="65">
        <f t="shared" si="0"/>
        <v>0</v>
      </c>
      <c r="S13" s="65">
        <f t="shared" si="9"/>
        <v>0</v>
      </c>
      <c r="T13" s="50">
        <f t="shared" si="10"/>
        <v>0</v>
      </c>
      <c r="U13" s="49">
        <f>SUM(T13)</f>
        <v>0</v>
      </c>
      <c r="V13" s="65">
        <v>100</v>
      </c>
      <c r="W13" s="158"/>
      <c r="X13" s="159"/>
      <c r="Y13" s="31">
        <f t="shared" si="11"/>
        <v>1</v>
      </c>
      <c r="Z13" s="63">
        <f t="shared" si="12"/>
        <v>0</v>
      </c>
      <c r="AA13" s="63">
        <f t="shared" si="13"/>
        <v>0</v>
      </c>
      <c r="AB13" s="63">
        <f t="shared" si="14"/>
        <v>0</v>
      </c>
      <c r="AC13" s="37">
        <f t="shared" si="15"/>
        <v>0</v>
      </c>
      <c r="AD13" s="47">
        <f t="shared" si="16"/>
        <v>0</v>
      </c>
      <c r="AE13" s="63">
        <f t="shared" si="17"/>
        <v>0</v>
      </c>
      <c r="AF13" s="63">
        <f t="shared" si="18"/>
        <v>0</v>
      </c>
      <c r="AG13" s="63">
        <f t="shared" si="19"/>
        <v>0</v>
      </c>
      <c r="AH13" s="37">
        <f t="shared" si="20"/>
        <v>0</v>
      </c>
      <c r="AM13" s="64"/>
      <c r="AN13" s="31">
        <f>COUNTIF('MITRE ATT&amp;CK'!13:13,"*Reconnaissance*")</f>
        <v>0</v>
      </c>
      <c r="AO13" s="63">
        <f>COUNTIF('MITRE ATT&amp;CK'!13:13,"*Resource Development*")</f>
        <v>0</v>
      </c>
      <c r="AP13" s="63">
        <f>COUNTIF('MITRE ATT&amp;CK'!13:13,"*Initial Access*")</f>
        <v>3</v>
      </c>
      <c r="AQ13" s="63">
        <f>COUNTIF('MITRE ATT&amp;CK'!13:13,"*Execution*")</f>
        <v>12</v>
      </c>
      <c r="AR13" s="63">
        <f>COUNTIF('MITRE ATT&amp;CK'!13:13,"*Persistence*")</f>
        <v>14</v>
      </c>
      <c r="AS13" s="63">
        <f>COUNTIF('MITRE ATT&amp;CK'!13:13,"*Privilage Escalation*")</f>
        <v>7</v>
      </c>
      <c r="AT13" s="63">
        <f>COUNTIF('MITRE ATT&amp;CK'!13:13,"*Defense Evasion*")</f>
        <v>19</v>
      </c>
      <c r="AU13" s="63">
        <f>COUNTIF('MITRE ATT&amp;CK'!13:13,"*Credential Access*")</f>
        <v>0</v>
      </c>
      <c r="AV13" s="63">
        <f>COUNTIF('MITRE ATT&amp;CK'!13:13,"*Discovery*")</f>
        <v>0</v>
      </c>
      <c r="AW13" s="63">
        <f>COUNTIF('MITRE ATT&amp;CK'!13:13,"*Lateral Movement*")</f>
        <v>0</v>
      </c>
      <c r="AX13" s="63">
        <f>COUNTIF('MITRE ATT&amp;CK'!13:13,"*Collection*")</f>
        <v>0</v>
      </c>
      <c r="AY13" s="63">
        <f>COUNTIF('MITRE ATT&amp;CK'!13:13,"*Command and Control*")</f>
        <v>0</v>
      </c>
      <c r="AZ13" s="63">
        <f>COUNTIF('MITRE ATT&amp;CK'!13:13,"*Exfiltration*")</f>
        <v>0</v>
      </c>
      <c r="BA13" s="37">
        <f>COUNTIF('MITRE ATT&amp;CK'!13:13,"*Impact*")</f>
        <v>0</v>
      </c>
      <c r="BB13" s="47">
        <f t="shared" si="21"/>
        <v>0</v>
      </c>
      <c r="BC13" s="63">
        <f t="shared" si="22"/>
        <v>0</v>
      </c>
      <c r="BD13" s="63">
        <f t="shared" si="23"/>
        <v>0</v>
      </c>
      <c r="BE13" s="63">
        <f t="shared" si="24"/>
        <v>0</v>
      </c>
      <c r="BF13" s="63">
        <f t="shared" si="25"/>
        <v>0</v>
      </c>
      <c r="BG13" s="63">
        <f t="shared" si="26"/>
        <v>0</v>
      </c>
      <c r="BH13" s="63">
        <f t="shared" si="27"/>
        <v>0</v>
      </c>
      <c r="BI13" s="63">
        <f t="shared" si="28"/>
        <v>0</v>
      </c>
      <c r="BJ13" s="63">
        <f t="shared" si="29"/>
        <v>0</v>
      </c>
      <c r="BK13" s="63">
        <f t="shared" si="30"/>
        <v>0</v>
      </c>
      <c r="BL13" s="63">
        <f t="shared" si="31"/>
        <v>0</v>
      </c>
      <c r="BM13" s="63">
        <f t="shared" si="32"/>
        <v>0</v>
      </c>
      <c r="BN13" s="63">
        <f t="shared" si="33"/>
        <v>0</v>
      </c>
      <c r="BO13" s="37">
        <f t="shared" si="34"/>
        <v>0</v>
      </c>
    </row>
    <row r="14" spans="1:81" ht="75" x14ac:dyDescent="0.25">
      <c r="A14" s="85">
        <v>13</v>
      </c>
      <c r="B14" s="75">
        <v>3</v>
      </c>
      <c r="C14" s="76">
        <v>3.1</v>
      </c>
      <c r="D14" s="75">
        <v>1</v>
      </c>
      <c r="E14" s="75" t="s">
        <v>25</v>
      </c>
      <c r="F14" s="77" t="s">
        <v>26</v>
      </c>
      <c r="G14" s="77" t="s">
        <v>27</v>
      </c>
      <c r="H14" s="78" cm="1">
        <f t="array" ref="H14:O27">'CSC #3'!F2:M15</f>
        <v>0</v>
      </c>
      <c r="I14" s="78">
        <v>0</v>
      </c>
      <c r="J14" s="79">
        <v>0</v>
      </c>
      <c r="K14" s="77">
        <v>0</v>
      </c>
      <c r="L14" s="78">
        <v>0</v>
      </c>
      <c r="M14" s="77">
        <v>0</v>
      </c>
      <c r="N14" s="78">
        <v>0</v>
      </c>
      <c r="O14" s="86">
        <v>0</v>
      </c>
      <c r="P14" s="63">
        <f t="shared" si="7"/>
        <v>0</v>
      </c>
      <c r="Q14" s="63">
        <f t="shared" si="8"/>
        <v>0</v>
      </c>
      <c r="R14" s="63">
        <f t="shared" si="0"/>
        <v>0</v>
      </c>
      <c r="S14" s="63">
        <f t="shared" si="9"/>
        <v>0</v>
      </c>
      <c r="T14" s="37">
        <f t="shared" si="10"/>
        <v>0</v>
      </c>
      <c r="U14" s="45" t="s">
        <v>1652</v>
      </c>
      <c r="V14" s="46" t="s">
        <v>1653</v>
      </c>
      <c r="W14" s="46" t="s">
        <v>1657</v>
      </c>
      <c r="X14" s="46" t="s">
        <v>1658</v>
      </c>
      <c r="Y14" s="31">
        <f t="shared" si="11"/>
        <v>0</v>
      </c>
      <c r="Z14" s="63">
        <f t="shared" si="12"/>
        <v>1</v>
      </c>
      <c r="AA14" s="63">
        <f t="shared" si="13"/>
        <v>0</v>
      </c>
      <c r="AB14" s="63">
        <f t="shared" si="14"/>
        <v>0</v>
      </c>
      <c r="AC14" s="37">
        <f t="shared" si="15"/>
        <v>0</v>
      </c>
      <c r="AD14" s="47">
        <f t="shared" si="16"/>
        <v>0</v>
      </c>
      <c r="AE14" s="63">
        <f t="shared" si="17"/>
        <v>0</v>
      </c>
      <c r="AF14" s="63">
        <f t="shared" si="18"/>
        <v>0</v>
      </c>
      <c r="AG14" s="63">
        <f t="shared" si="19"/>
        <v>0</v>
      </c>
      <c r="AH14" s="37">
        <f t="shared" si="20"/>
        <v>0</v>
      </c>
      <c r="AM14" s="64"/>
      <c r="AN14" s="31">
        <f>COUNTIF('MITRE ATT&amp;CK'!14:14,"*Reconnaissance*")</f>
        <v>0</v>
      </c>
      <c r="AO14" s="63">
        <f>COUNTIF('MITRE ATT&amp;CK'!14:14,"*Resource Development*")</f>
        <v>0</v>
      </c>
      <c r="AP14" s="63">
        <f>COUNTIF('MITRE ATT&amp;CK'!14:14,"*Initial Access*")</f>
        <v>0</v>
      </c>
      <c r="AQ14" s="63">
        <f>COUNTIF('MITRE ATT&amp;CK'!14:14,"*Execution*")</f>
        <v>0</v>
      </c>
      <c r="AR14" s="63">
        <f>COUNTIF('MITRE ATT&amp;CK'!14:14,"*Persistence*")</f>
        <v>0</v>
      </c>
      <c r="AS14" s="63">
        <f>COUNTIF('MITRE ATT&amp;CK'!14:14,"*Privilage Escalation*")</f>
        <v>0</v>
      </c>
      <c r="AT14" s="63">
        <f>COUNTIF('MITRE ATT&amp;CK'!14:14,"*Defense Evasion*")</f>
        <v>5</v>
      </c>
      <c r="AU14" s="63">
        <f>COUNTIF('MITRE ATT&amp;CK'!14:14,"*Credential Access*")</f>
        <v>12</v>
      </c>
      <c r="AV14" s="63">
        <f>COUNTIF('MITRE ATT&amp;CK'!14:14,"*Discovery*")</f>
        <v>1</v>
      </c>
      <c r="AW14" s="63">
        <f>COUNTIF('MITRE ATT&amp;CK'!14:14,"*Lateral Movement*")</f>
        <v>0</v>
      </c>
      <c r="AX14" s="63">
        <f>COUNTIF('MITRE ATT&amp;CK'!14:14,"*Collection*")</f>
        <v>12</v>
      </c>
      <c r="AY14" s="63">
        <f>COUNTIF('MITRE ATT&amp;CK'!14:14,"*Command and Control*")</f>
        <v>0</v>
      </c>
      <c r="AZ14" s="63">
        <f>COUNTIF('MITRE ATT&amp;CK'!14:14,"*Exfiltration*")</f>
        <v>1</v>
      </c>
      <c r="BA14" s="37">
        <f>COUNTIF('MITRE ATT&amp;CK'!14:14,"*Impact*")</f>
        <v>2</v>
      </c>
      <c r="BB14" s="47">
        <f t="shared" si="21"/>
        <v>0</v>
      </c>
      <c r="BC14" s="63">
        <f t="shared" si="22"/>
        <v>0</v>
      </c>
      <c r="BD14" s="63">
        <f t="shared" si="23"/>
        <v>0</v>
      </c>
      <c r="BE14" s="63">
        <f t="shared" si="24"/>
        <v>0</v>
      </c>
      <c r="BF14" s="63">
        <f t="shared" si="25"/>
        <v>0</v>
      </c>
      <c r="BG14" s="63">
        <f t="shared" si="26"/>
        <v>0</v>
      </c>
      <c r="BH14" s="63">
        <f t="shared" si="27"/>
        <v>0</v>
      </c>
      <c r="BI14" s="63">
        <f t="shared" si="28"/>
        <v>0</v>
      </c>
      <c r="BJ14" s="63">
        <f t="shared" si="29"/>
        <v>0</v>
      </c>
      <c r="BK14" s="63">
        <f t="shared" si="30"/>
        <v>0</v>
      </c>
      <c r="BL14" s="63">
        <f t="shared" si="31"/>
        <v>0</v>
      </c>
      <c r="BM14" s="63">
        <f t="shared" si="32"/>
        <v>0</v>
      </c>
      <c r="BN14" s="63">
        <f t="shared" si="33"/>
        <v>0</v>
      </c>
      <c r="BO14" s="37">
        <f t="shared" si="34"/>
        <v>0</v>
      </c>
    </row>
    <row r="15" spans="1:81" ht="45" x14ac:dyDescent="0.25">
      <c r="A15" s="85">
        <v>14</v>
      </c>
      <c r="B15" s="75">
        <v>3</v>
      </c>
      <c r="C15" s="76">
        <v>3.2</v>
      </c>
      <c r="D15" s="75">
        <v>1</v>
      </c>
      <c r="E15" s="75" t="s">
        <v>25</v>
      </c>
      <c r="F15" s="77" t="s">
        <v>28</v>
      </c>
      <c r="G15" s="77" t="s">
        <v>29</v>
      </c>
      <c r="H15" s="78">
        <v>0</v>
      </c>
      <c r="I15" s="78">
        <v>0</v>
      </c>
      <c r="J15" s="79">
        <v>0</v>
      </c>
      <c r="K15" s="77">
        <v>0</v>
      </c>
      <c r="L15" s="78">
        <v>0</v>
      </c>
      <c r="M15" s="77">
        <v>0</v>
      </c>
      <c r="N15" s="78">
        <v>0</v>
      </c>
      <c r="O15" s="86">
        <v>0</v>
      </c>
      <c r="P15" s="63">
        <f t="shared" si="7"/>
        <v>0</v>
      </c>
      <c r="Q15" s="63">
        <f t="shared" si="8"/>
        <v>0</v>
      </c>
      <c r="R15" s="63">
        <f t="shared" si="0"/>
        <v>0</v>
      </c>
      <c r="S15" s="63">
        <f t="shared" si="9"/>
        <v>0</v>
      </c>
      <c r="T15" s="37">
        <f t="shared" si="10"/>
        <v>0</v>
      </c>
      <c r="U15" s="47">
        <f>SUM(T14:T19)</f>
        <v>0</v>
      </c>
      <c r="V15" s="63">
        <v>600</v>
      </c>
      <c r="W15" s="63">
        <f>SUM(U15,U17,U19)</f>
        <v>0</v>
      </c>
      <c r="X15" s="63">
        <f>SUM(V15,V17,V19)</f>
        <v>1400</v>
      </c>
      <c r="Y15" s="31">
        <f t="shared" si="11"/>
        <v>0</v>
      </c>
      <c r="Z15" s="63">
        <f t="shared" si="12"/>
        <v>1</v>
      </c>
      <c r="AA15" s="63">
        <f t="shared" si="13"/>
        <v>0</v>
      </c>
      <c r="AB15" s="63">
        <f t="shared" si="14"/>
        <v>0</v>
      </c>
      <c r="AC15" s="37">
        <f t="shared" si="15"/>
        <v>0</v>
      </c>
      <c r="AD15" s="47">
        <f t="shared" si="16"/>
        <v>0</v>
      </c>
      <c r="AE15" s="63">
        <f t="shared" si="17"/>
        <v>0</v>
      </c>
      <c r="AF15" s="63">
        <f t="shared" si="18"/>
        <v>0</v>
      </c>
      <c r="AG15" s="63">
        <f t="shared" si="19"/>
        <v>0</v>
      </c>
      <c r="AH15" s="37">
        <f t="shared" si="20"/>
        <v>0</v>
      </c>
      <c r="AM15" s="64"/>
      <c r="AN15" s="31">
        <f>COUNTIF('MITRE ATT&amp;CK'!15:15,"*Reconnaissance*")</f>
        <v>0</v>
      </c>
      <c r="AO15" s="63">
        <f>COUNTIF('MITRE ATT&amp;CK'!15:15,"*Resource Development*")</f>
        <v>0</v>
      </c>
      <c r="AP15" s="63">
        <f>COUNTIF('MITRE ATT&amp;CK'!15:15,"*Initial Access*")</f>
        <v>0</v>
      </c>
      <c r="AQ15" s="63">
        <f>COUNTIF('MITRE ATT&amp;CK'!15:15,"*Execution*")</f>
        <v>0</v>
      </c>
      <c r="AR15" s="63">
        <f>COUNTIF('MITRE ATT&amp;CK'!15:15,"*Persistence*")</f>
        <v>0</v>
      </c>
      <c r="AS15" s="63">
        <f>COUNTIF('MITRE ATT&amp;CK'!15:15,"*Privilage Escalation*")</f>
        <v>0</v>
      </c>
      <c r="AT15" s="63">
        <f>COUNTIF('MITRE ATT&amp;CK'!15:15,"*Defense Evasion*")</f>
        <v>0</v>
      </c>
      <c r="AU15" s="63">
        <f>COUNTIF('MITRE ATT&amp;CK'!15:15,"*Credential Access*")</f>
        <v>5</v>
      </c>
      <c r="AV15" s="63">
        <f>COUNTIF('MITRE ATT&amp;CK'!15:15,"*Discovery*")</f>
        <v>0</v>
      </c>
      <c r="AW15" s="63">
        <f>COUNTIF('MITRE ATT&amp;CK'!15:15,"*Lateral Movement*")</f>
        <v>0</v>
      </c>
      <c r="AX15" s="63">
        <f>COUNTIF('MITRE ATT&amp;CK'!15:15,"*Collection*")</f>
        <v>3</v>
      </c>
      <c r="AY15" s="63">
        <f>COUNTIF('MITRE ATT&amp;CK'!15:15,"*Command and Control*")</f>
        <v>0</v>
      </c>
      <c r="AZ15" s="63">
        <f>COUNTIF('MITRE ATT&amp;CK'!15:15,"*Exfiltration*")</f>
        <v>0</v>
      </c>
      <c r="BA15" s="37">
        <f>COUNTIF('MITRE ATT&amp;CK'!15:15,"*Impact*")</f>
        <v>0</v>
      </c>
      <c r="BB15" s="47">
        <f t="shared" si="21"/>
        <v>0</v>
      </c>
      <c r="BC15" s="63">
        <f t="shared" si="22"/>
        <v>0</v>
      </c>
      <c r="BD15" s="63">
        <f t="shared" si="23"/>
        <v>0</v>
      </c>
      <c r="BE15" s="63">
        <f t="shared" si="24"/>
        <v>0</v>
      </c>
      <c r="BF15" s="63">
        <f t="shared" si="25"/>
        <v>0</v>
      </c>
      <c r="BG15" s="63">
        <f t="shared" si="26"/>
        <v>0</v>
      </c>
      <c r="BH15" s="63">
        <f t="shared" si="27"/>
        <v>0</v>
      </c>
      <c r="BI15" s="63">
        <f t="shared" si="28"/>
        <v>0</v>
      </c>
      <c r="BJ15" s="63">
        <f t="shared" si="29"/>
        <v>0</v>
      </c>
      <c r="BK15" s="63">
        <f t="shared" si="30"/>
        <v>0</v>
      </c>
      <c r="BL15" s="63">
        <f t="shared" si="31"/>
        <v>0</v>
      </c>
      <c r="BM15" s="63">
        <f t="shared" si="32"/>
        <v>0</v>
      </c>
      <c r="BN15" s="63">
        <f t="shared" si="33"/>
        <v>0</v>
      </c>
      <c r="BO15" s="37">
        <f t="shared" si="34"/>
        <v>0</v>
      </c>
    </row>
    <row r="16" spans="1:81" ht="45" x14ac:dyDescent="0.25">
      <c r="A16" s="85">
        <v>15</v>
      </c>
      <c r="B16" s="75">
        <v>3</v>
      </c>
      <c r="C16" s="76">
        <v>3.3</v>
      </c>
      <c r="D16" s="75">
        <v>1</v>
      </c>
      <c r="E16" s="75" t="s">
        <v>25</v>
      </c>
      <c r="F16" s="77" t="s">
        <v>30</v>
      </c>
      <c r="G16" s="77" t="s">
        <v>31</v>
      </c>
      <c r="H16" s="78">
        <v>0</v>
      </c>
      <c r="I16" s="78">
        <v>0</v>
      </c>
      <c r="J16" s="79">
        <v>0</v>
      </c>
      <c r="K16" s="77">
        <v>0</v>
      </c>
      <c r="L16" s="78">
        <v>0</v>
      </c>
      <c r="M16" s="77">
        <v>0</v>
      </c>
      <c r="N16" s="78">
        <v>0</v>
      </c>
      <c r="O16" s="86">
        <v>0</v>
      </c>
      <c r="P16" s="63">
        <f t="shared" si="7"/>
        <v>0</v>
      </c>
      <c r="Q16" s="63">
        <f t="shared" si="8"/>
        <v>0</v>
      </c>
      <c r="R16" s="63">
        <f t="shared" si="0"/>
        <v>0</v>
      </c>
      <c r="S16" s="63">
        <f t="shared" si="9"/>
        <v>0</v>
      </c>
      <c r="T16" s="37">
        <f t="shared" si="10"/>
        <v>0</v>
      </c>
      <c r="U16" s="48" t="s">
        <v>1654</v>
      </c>
      <c r="V16" s="35" t="s">
        <v>1655</v>
      </c>
      <c r="W16" s="63" t="s">
        <v>1890</v>
      </c>
      <c r="X16" s="64" t="s">
        <v>1862</v>
      </c>
      <c r="Y16" s="31">
        <f t="shared" si="11"/>
        <v>0</v>
      </c>
      <c r="Z16" s="63">
        <f t="shared" si="12"/>
        <v>1</v>
      </c>
      <c r="AA16" s="63">
        <f t="shared" si="13"/>
        <v>0</v>
      </c>
      <c r="AB16" s="63">
        <f t="shared" si="14"/>
        <v>0</v>
      </c>
      <c r="AC16" s="37">
        <f t="shared" si="15"/>
        <v>0</v>
      </c>
      <c r="AD16" s="47">
        <f t="shared" si="16"/>
        <v>0</v>
      </c>
      <c r="AE16" s="63">
        <f t="shared" si="17"/>
        <v>0</v>
      </c>
      <c r="AF16" s="63">
        <f t="shared" si="18"/>
        <v>0</v>
      </c>
      <c r="AG16" s="63">
        <f t="shared" si="19"/>
        <v>0</v>
      </c>
      <c r="AH16" s="37">
        <f t="shared" si="20"/>
        <v>0</v>
      </c>
      <c r="AM16" s="64"/>
      <c r="AN16" s="31">
        <f>COUNTIF('MITRE ATT&amp;CK'!16:16,"*Reconnaissance*")</f>
        <v>0</v>
      </c>
      <c r="AO16" s="63">
        <f>COUNTIF('MITRE ATT&amp;CK'!16:16,"*Resource Development*")</f>
        <v>0</v>
      </c>
      <c r="AP16" s="63">
        <f>COUNTIF('MITRE ATT&amp;CK'!16:16,"*Initial Access*")</f>
        <v>0</v>
      </c>
      <c r="AQ16" s="63">
        <f>COUNTIF('MITRE ATT&amp;CK'!16:16,"*Execution*")</f>
        <v>1</v>
      </c>
      <c r="AR16" s="63">
        <f>COUNTIF('MITRE ATT&amp;CK'!16:16,"*Persistence*")</f>
        <v>15</v>
      </c>
      <c r="AS16" s="63">
        <f>COUNTIF('MITRE ATT&amp;CK'!16:16,"*Privilage Escalation*")</f>
        <v>14</v>
      </c>
      <c r="AT16" s="63">
        <f>COUNTIF('MITRE ATT&amp;CK'!16:16,"*Defense Evasion*")</f>
        <v>24</v>
      </c>
      <c r="AU16" s="63">
        <f>COUNTIF('MITRE ATT&amp;CK'!16:16,"*Credential Access*")</f>
        <v>7</v>
      </c>
      <c r="AV16" s="63">
        <f>COUNTIF('MITRE ATT&amp;CK'!16:16,"*Discovery*")</f>
        <v>3</v>
      </c>
      <c r="AW16" s="63">
        <f>COUNTIF('MITRE ATT&amp;CK'!16:16,"*Lateral Movement*")</f>
        <v>1</v>
      </c>
      <c r="AX16" s="63">
        <f>COUNTIF('MITRE ATT&amp;CK'!16:16,"*Collection*")</f>
        <v>5</v>
      </c>
      <c r="AY16" s="63">
        <f>COUNTIF('MITRE ATT&amp;CK'!16:16,"*Command and Control*")</f>
        <v>0</v>
      </c>
      <c r="AZ16" s="63">
        <f>COUNTIF('MITRE ATT&amp;CK'!16:16,"*Exfiltration*")</f>
        <v>1</v>
      </c>
      <c r="BA16" s="37">
        <f>COUNTIF('MITRE ATT&amp;CK'!16:16,"*Impact*")</f>
        <v>3</v>
      </c>
      <c r="BB16" s="47">
        <f t="shared" si="21"/>
        <v>0</v>
      </c>
      <c r="BC16" s="63">
        <f t="shared" si="22"/>
        <v>0</v>
      </c>
      <c r="BD16" s="63">
        <f t="shared" si="23"/>
        <v>0</v>
      </c>
      <c r="BE16" s="63">
        <f t="shared" si="24"/>
        <v>0</v>
      </c>
      <c r="BF16" s="63">
        <f t="shared" si="25"/>
        <v>0</v>
      </c>
      <c r="BG16" s="63">
        <f t="shared" si="26"/>
        <v>0</v>
      </c>
      <c r="BH16" s="63">
        <f t="shared" si="27"/>
        <v>0</v>
      </c>
      <c r="BI16" s="63">
        <f t="shared" si="28"/>
        <v>0</v>
      </c>
      <c r="BJ16" s="63">
        <f t="shared" si="29"/>
        <v>0</v>
      </c>
      <c r="BK16" s="63">
        <f t="shared" si="30"/>
        <v>0</v>
      </c>
      <c r="BL16" s="63">
        <f t="shared" si="31"/>
        <v>0</v>
      </c>
      <c r="BM16" s="63">
        <f t="shared" si="32"/>
        <v>0</v>
      </c>
      <c r="BN16" s="63">
        <f t="shared" si="33"/>
        <v>0</v>
      </c>
      <c r="BO16" s="37">
        <f t="shared" si="34"/>
        <v>0</v>
      </c>
    </row>
    <row r="17" spans="1:67" ht="30" x14ac:dyDescent="0.25">
      <c r="A17" s="85">
        <v>16</v>
      </c>
      <c r="B17" s="75">
        <v>3</v>
      </c>
      <c r="C17" s="76">
        <v>3.4</v>
      </c>
      <c r="D17" s="75">
        <v>1</v>
      </c>
      <c r="E17" s="75" t="s">
        <v>25</v>
      </c>
      <c r="F17" s="77" t="s">
        <v>32</v>
      </c>
      <c r="G17" s="77" t="s">
        <v>33</v>
      </c>
      <c r="H17" s="78">
        <v>0</v>
      </c>
      <c r="I17" s="78">
        <v>0</v>
      </c>
      <c r="J17" s="79">
        <v>0</v>
      </c>
      <c r="K17" s="77">
        <v>0</v>
      </c>
      <c r="L17" s="78">
        <v>0</v>
      </c>
      <c r="M17" s="77">
        <v>0</v>
      </c>
      <c r="N17" s="78">
        <v>0</v>
      </c>
      <c r="O17" s="86">
        <v>0</v>
      </c>
      <c r="P17" s="63">
        <f t="shared" si="7"/>
        <v>0</v>
      </c>
      <c r="Q17" s="63">
        <f t="shared" si="8"/>
        <v>0</v>
      </c>
      <c r="R17" s="63">
        <f t="shared" si="0"/>
        <v>0</v>
      </c>
      <c r="S17" s="63">
        <f t="shared" si="9"/>
        <v>0</v>
      </c>
      <c r="T17" s="37">
        <f t="shared" si="10"/>
        <v>0</v>
      </c>
      <c r="U17" s="47">
        <f>SUM(T20:T25)</f>
        <v>0</v>
      </c>
      <c r="V17" s="63">
        <v>600</v>
      </c>
      <c r="W17" s="63">
        <f>ROUND(W15/X15,2)</f>
        <v>0</v>
      </c>
      <c r="X17" s="64" t="str">
        <f>ROUND(W15/X15,2)*100&amp;"%"</f>
        <v>0%</v>
      </c>
      <c r="Y17" s="31">
        <f t="shared" si="11"/>
        <v>0</v>
      </c>
      <c r="Z17" s="63">
        <f t="shared" si="12"/>
        <v>1</v>
      </c>
      <c r="AA17" s="63">
        <f t="shared" si="13"/>
        <v>0</v>
      </c>
      <c r="AB17" s="63">
        <f t="shared" si="14"/>
        <v>0</v>
      </c>
      <c r="AC17" s="37">
        <f t="shared" si="15"/>
        <v>0</v>
      </c>
      <c r="AD17" s="47">
        <f t="shared" si="16"/>
        <v>0</v>
      </c>
      <c r="AE17" s="63">
        <f t="shared" si="17"/>
        <v>0</v>
      </c>
      <c r="AF17" s="63">
        <f t="shared" si="18"/>
        <v>0</v>
      </c>
      <c r="AG17" s="63">
        <f t="shared" si="19"/>
        <v>0</v>
      </c>
      <c r="AH17" s="37">
        <f t="shared" si="20"/>
        <v>0</v>
      </c>
      <c r="AM17" s="64"/>
      <c r="AN17" s="31">
        <f>COUNTIF('MITRE ATT&amp;CK'!17:17,"*Reconnaissance*")</f>
        <v>0</v>
      </c>
      <c r="AO17" s="63">
        <f>COUNTIF('MITRE ATT&amp;CK'!17:17,"*Resource Development*")</f>
        <v>0</v>
      </c>
      <c r="AP17" s="63">
        <f>COUNTIF('MITRE ATT&amp;CK'!17:17,"*Initial Access*")</f>
        <v>0</v>
      </c>
      <c r="AQ17" s="63">
        <f>COUNTIF('MITRE ATT&amp;CK'!17:17,"*Execution*")</f>
        <v>0</v>
      </c>
      <c r="AR17" s="63">
        <f>COUNTIF('MITRE ATT&amp;CK'!17:17,"*Persistence*")</f>
        <v>0</v>
      </c>
      <c r="AS17" s="63">
        <f>COUNTIF('MITRE ATT&amp;CK'!17:17,"*Privilage Escalation*")</f>
        <v>0</v>
      </c>
      <c r="AT17" s="63">
        <f>COUNTIF('MITRE ATT&amp;CK'!17:17,"*Defense Evasion*")</f>
        <v>3</v>
      </c>
      <c r="AU17" s="63">
        <f>COUNTIF('MITRE ATT&amp;CK'!17:17,"*Credential Access*")</f>
        <v>0</v>
      </c>
      <c r="AV17" s="63">
        <f>COUNTIF('MITRE ATT&amp;CK'!17:17,"*Discovery*")</f>
        <v>0</v>
      </c>
      <c r="AW17" s="63">
        <f>COUNTIF('MITRE ATT&amp;CK'!17:17,"*Lateral Movement*")</f>
        <v>0</v>
      </c>
      <c r="AX17" s="63">
        <f>COUNTIF('MITRE ATT&amp;CK'!17:17,"*Collection*")</f>
        <v>0</v>
      </c>
      <c r="AY17" s="63">
        <f>COUNTIF('MITRE ATT&amp;CK'!17:17,"*Command and Control*")</f>
        <v>0</v>
      </c>
      <c r="AZ17" s="63">
        <f>COUNTIF('MITRE ATT&amp;CK'!17:17,"*Exfiltration*")</f>
        <v>0</v>
      </c>
      <c r="BA17" s="37">
        <f>COUNTIF('MITRE ATT&amp;CK'!17:17,"*Impact*")</f>
        <v>0</v>
      </c>
      <c r="BB17" s="47">
        <f t="shared" si="21"/>
        <v>0</v>
      </c>
      <c r="BC17" s="63">
        <f t="shared" si="22"/>
        <v>0</v>
      </c>
      <c r="BD17" s="63">
        <f t="shared" si="23"/>
        <v>0</v>
      </c>
      <c r="BE17" s="63">
        <f t="shared" si="24"/>
        <v>0</v>
      </c>
      <c r="BF17" s="63">
        <f t="shared" si="25"/>
        <v>0</v>
      </c>
      <c r="BG17" s="63">
        <f t="shared" si="26"/>
        <v>0</v>
      </c>
      <c r="BH17" s="63">
        <f t="shared" si="27"/>
        <v>0</v>
      </c>
      <c r="BI17" s="63">
        <f t="shared" si="28"/>
        <v>0</v>
      </c>
      <c r="BJ17" s="63">
        <f t="shared" si="29"/>
        <v>0</v>
      </c>
      <c r="BK17" s="63">
        <f t="shared" si="30"/>
        <v>0</v>
      </c>
      <c r="BL17" s="63">
        <f t="shared" si="31"/>
        <v>0</v>
      </c>
      <c r="BM17" s="63">
        <f t="shared" si="32"/>
        <v>0</v>
      </c>
      <c r="BN17" s="63">
        <f t="shared" si="33"/>
        <v>0</v>
      </c>
      <c r="BO17" s="37">
        <f t="shared" si="34"/>
        <v>0</v>
      </c>
    </row>
    <row r="18" spans="1:67" ht="30" x14ac:dyDescent="0.25">
      <c r="A18" s="85">
        <v>17</v>
      </c>
      <c r="B18" s="75">
        <v>3</v>
      </c>
      <c r="C18" s="76">
        <v>3.5</v>
      </c>
      <c r="D18" s="75">
        <v>1</v>
      </c>
      <c r="E18" s="75" t="s">
        <v>25</v>
      </c>
      <c r="F18" s="77" t="s">
        <v>289</v>
      </c>
      <c r="G18" s="77" t="s">
        <v>290</v>
      </c>
      <c r="H18" s="78">
        <v>0</v>
      </c>
      <c r="I18" s="78">
        <v>0</v>
      </c>
      <c r="J18" s="79">
        <v>0</v>
      </c>
      <c r="K18" s="77">
        <v>0</v>
      </c>
      <c r="L18" s="78">
        <v>0</v>
      </c>
      <c r="M18" s="77">
        <v>0</v>
      </c>
      <c r="N18" s="78">
        <v>0</v>
      </c>
      <c r="O18" s="86">
        <v>0</v>
      </c>
      <c r="P18" s="63">
        <f t="shared" si="7"/>
        <v>0</v>
      </c>
      <c r="Q18" s="63">
        <f t="shared" si="8"/>
        <v>0</v>
      </c>
      <c r="R18" s="63">
        <f t="shared" si="0"/>
        <v>0</v>
      </c>
      <c r="S18" s="63">
        <f t="shared" si="9"/>
        <v>0</v>
      </c>
      <c r="T18" s="37">
        <f t="shared" si="10"/>
        <v>0</v>
      </c>
      <c r="U18" s="48" t="s">
        <v>1656</v>
      </c>
      <c r="V18" s="35" t="s">
        <v>1633</v>
      </c>
      <c r="W18" s="156"/>
      <c r="X18" s="157"/>
      <c r="Y18" s="31">
        <f t="shared" si="11"/>
        <v>0</v>
      </c>
      <c r="Z18" s="63">
        <f t="shared" si="12"/>
        <v>1</v>
      </c>
      <c r="AA18" s="63">
        <f t="shared" si="13"/>
        <v>0</v>
      </c>
      <c r="AB18" s="63">
        <f t="shared" si="14"/>
        <v>0</v>
      </c>
      <c r="AC18" s="37">
        <f t="shared" si="15"/>
        <v>0</v>
      </c>
      <c r="AD18" s="47">
        <f t="shared" si="16"/>
        <v>0</v>
      </c>
      <c r="AE18" s="63">
        <f t="shared" si="17"/>
        <v>0</v>
      </c>
      <c r="AF18" s="63">
        <f t="shared" si="18"/>
        <v>0</v>
      </c>
      <c r="AG18" s="63">
        <f t="shared" si="19"/>
        <v>0</v>
      </c>
      <c r="AH18" s="37">
        <f t="shared" si="20"/>
        <v>0</v>
      </c>
      <c r="AM18" s="64"/>
      <c r="AN18" s="31">
        <f>COUNTIF('MITRE ATT&amp;CK'!18:18,"*Reconnaissance*")</f>
        <v>0</v>
      </c>
      <c r="AO18" s="63">
        <f>COUNTIF('MITRE ATT&amp;CK'!18:18,"*Resource Development*")</f>
        <v>0</v>
      </c>
      <c r="AP18" s="63">
        <f>COUNTIF('MITRE ATT&amp;CK'!18:18,"*Initial Access*")</f>
        <v>0</v>
      </c>
      <c r="AQ18" s="63">
        <f>COUNTIF('MITRE ATT&amp;CK'!18:18,"*Execution*")</f>
        <v>0</v>
      </c>
      <c r="AR18" s="63">
        <f>COUNTIF('MITRE ATT&amp;CK'!18:18,"*Persistence*")</f>
        <v>0</v>
      </c>
      <c r="AS18" s="63">
        <f>COUNTIF('MITRE ATT&amp;CK'!18:18,"*Privilage Escalation*")</f>
        <v>0</v>
      </c>
      <c r="AT18" s="63">
        <f>COUNTIF('MITRE ATT&amp;CK'!18:18,"*Defense Evasion*")</f>
        <v>0</v>
      </c>
      <c r="AU18" s="63">
        <f>COUNTIF('MITRE ATT&amp;CK'!18:18,"*Credential Access*")</f>
        <v>0</v>
      </c>
      <c r="AV18" s="63">
        <f>COUNTIF('MITRE ATT&amp;CK'!18:18,"*Discovery*")</f>
        <v>0</v>
      </c>
      <c r="AW18" s="63">
        <f>COUNTIF('MITRE ATT&amp;CK'!18:18,"*Lateral Movement*")</f>
        <v>0</v>
      </c>
      <c r="AX18" s="63">
        <f>COUNTIF('MITRE ATT&amp;CK'!18:18,"*Collection*")</f>
        <v>0</v>
      </c>
      <c r="AY18" s="63">
        <f>COUNTIF('MITRE ATT&amp;CK'!18:18,"*Command and Control*")</f>
        <v>0</v>
      </c>
      <c r="AZ18" s="63">
        <f>COUNTIF('MITRE ATT&amp;CK'!18:18,"*Exfiltration*")</f>
        <v>0</v>
      </c>
      <c r="BA18" s="37">
        <f>COUNTIF('MITRE ATT&amp;CK'!18:18,"*Impact*")</f>
        <v>0</v>
      </c>
      <c r="BB18" s="47">
        <f t="shared" si="21"/>
        <v>0</v>
      </c>
      <c r="BC18" s="63">
        <f t="shared" si="22"/>
        <v>0</v>
      </c>
      <c r="BD18" s="63">
        <f t="shared" si="23"/>
        <v>0</v>
      </c>
      <c r="BE18" s="63">
        <f t="shared" si="24"/>
        <v>0</v>
      </c>
      <c r="BF18" s="63">
        <f t="shared" si="25"/>
        <v>0</v>
      </c>
      <c r="BG18" s="63">
        <f t="shared" si="26"/>
        <v>0</v>
      </c>
      <c r="BH18" s="63">
        <f t="shared" si="27"/>
        <v>0</v>
      </c>
      <c r="BI18" s="63">
        <f t="shared" si="28"/>
        <v>0</v>
      </c>
      <c r="BJ18" s="63">
        <f t="shared" si="29"/>
        <v>0</v>
      </c>
      <c r="BK18" s="63">
        <f t="shared" si="30"/>
        <v>0</v>
      </c>
      <c r="BL18" s="63">
        <f t="shared" si="31"/>
        <v>0</v>
      </c>
      <c r="BM18" s="63">
        <f t="shared" si="32"/>
        <v>0</v>
      </c>
      <c r="BN18" s="63">
        <f t="shared" si="33"/>
        <v>0</v>
      </c>
      <c r="BO18" s="37">
        <f t="shared" si="34"/>
        <v>0</v>
      </c>
    </row>
    <row r="19" spans="1:67" ht="30" x14ac:dyDescent="0.25">
      <c r="A19" s="85">
        <v>18</v>
      </c>
      <c r="B19" s="75">
        <v>3</v>
      </c>
      <c r="C19" s="76">
        <v>3.6</v>
      </c>
      <c r="D19" s="75">
        <v>1</v>
      </c>
      <c r="E19" s="75" t="s">
        <v>3</v>
      </c>
      <c r="F19" s="77" t="s">
        <v>34</v>
      </c>
      <c r="G19" s="77" t="s">
        <v>35</v>
      </c>
      <c r="H19" s="78">
        <v>0</v>
      </c>
      <c r="I19" s="78">
        <v>0</v>
      </c>
      <c r="J19" s="79">
        <v>0</v>
      </c>
      <c r="K19" s="77">
        <v>0</v>
      </c>
      <c r="L19" s="78">
        <v>0</v>
      </c>
      <c r="M19" s="77">
        <v>0</v>
      </c>
      <c r="N19" s="78">
        <v>0</v>
      </c>
      <c r="O19" s="86">
        <v>0</v>
      </c>
      <c r="P19" s="63">
        <f t="shared" si="7"/>
        <v>0</v>
      </c>
      <c r="Q19" s="63">
        <f t="shared" si="8"/>
        <v>0</v>
      </c>
      <c r="R19" s="63">
        <f t="shared" si="0"/>
        <v>0</v>
      </c>
      <c r="S19" s="63">
        <f t="shared" si="9"/>
        <v>0</v>
      </c>
      <c r="T19" s="37">
        <f t="shared" si="10"/>
        <v>0</v>
      </c>
      <c r="U19" s="49">
        <f>SUM(T26:T27)</f>
        <v>0</v>
      </c>
      <c r="V19" s="65">
        <v>200</v>
      </c>
      <c r="W19" s="158"/>
      <c r="X19" s="159"/>
      <c r="Y19" s="31">
        <f t="shared" si="11"/>
        <v>0</v>
      </c>
      <c r="Z19" s="63">
        <f t="shared" si="12"/>
        <v>0</v>
      </c>
      <c r="AA19" s="63">
        <f t="shared" si="13"/>
        <v>1</v>
      </c>
      <c r="AB19" s="63">
        <f t="shared" si="14"/>
        <v>0</v>
      </c>
      <c r="AC19" s="37">
        <f t="shared" si="15"/>
        <v>0</v>
      </c>
      <c r="AD19" s="47">
        <f t="shared" si="16"/>
        <v>0</v>
      </c>
      <c r="AE19" s="63">
        <f t="shared" si="17"/>
        <v>0</v>
      </c>
      <c r="AF19" s="63">
        <f t="shared" si="18"/>
        <v>0</v>
      </c>
      <c r="AG19" s="63">
        <f t="shared" si="19"/>
        <v>0</v>
      </c>
      <c r="AH19" s="37">
        <f t="shared" si="20"/>
        <v>0</v>
      </c>
      <c r="AM19" s="64"/>
      <c r="AN19" s="31">
        <f>COUNTIF('MITRE ATT&amp;CK'!19:19,"*Reconnaissance*")</f>
        <v>0</v>
      </c>
      <c r="AO19" s="63">
        <f>COUNTIF('MITRE ATT&amp;CK'!19:19,"*Resource Development*")</f>
        <v>0</v>
      </c>
      <c r="AP19" s="63">
        <f>COUNTIF('MITRE ATT&amp;CK'!19:19,"*Initial Access*")</f>
        <v>1</v>
      </c>
      <c r="AQ19" s="63">
        <f>COUNTIF('MITRE ATT&amp;CK'!19:19,"*Execution*")</f>
        <v>0</v>
      </c>
      <c r="AR19" s="63">
        <f>COUNTIF('MITRE ATT&amp;CK'!19:19,"*Persistence*")</f>
        <v>2</v>
      </c>
      <c r="AS19" s="63">
        <f>COUNTIF('MITRE ATT&amp;CK'!19:19,"*Privilage Escalation*")</f>
        <v>0</v>
      </c>
      <c r="AT19" s="63">
        <f>COUNTIF('MITRE ATT&amp;CK'!19:19,"*Defense Evasion*")</f>
        <v>5</v>
      </c>
      <c r="AU19" s="63">
        <f>COUNTIF('MITRE ATT&amp;CK'!19:19,"*Credential Access*")</f>
        <v>0</v>
      </c>
      <c r="AV19" s="63">
        <f>COUNTIF('MITRE ATT&amp;CK'!19:19,"*Discovery*")</f>
        <v>0</v>
      </c>
      <c r="AW19" s="63">
        <f>COUNTIF('MITRE ATT&amp;CK'!19:19,"*Lateral Movement*")</f>
        <v>0</v>
      </c>
      <c r="AX19" s="63">
        <f>COUNTIF('MITRE ATT&amp;CK'!19:19,"*Collection*")</f>
        <v>0</v>
      </c>
      <c r="AY19" s="63">
        <f>COUNTIF('MITRE ATT&amp;CK'!19:19,"*Command and Control*")</f>
        <v>0</v>
      </c>
      <c r="AZ19" s="63">
        <f>COUNTIF('MITRE ATT&amp;CK'!19:19,"*Exfiltration*")</f>
        <v>0</v>
      </c>
      <c r="BA19" s="37">
        <f>COUNTIF('MITRE ATT&amp;CK'!19:19,"*Impact*")</f>
        <v>0</v>
      </c>
      <c r="BB19" s="47">
        <f t="shared" si="21"/>
        <v>0</v>
      </c>
      <c r="BC19" s="63">
        <f t="shared" si="22"/>
        <v>0</v>
      </c>
      <c r="BD19" s="63">
        <f t="shared" si="23"/>
        <v>0</v>
      </c>
      <c r="BE19" s="63">
        <f t="shared" si="24"/>
        <v>0</v>
      </c>
      <c r="BF19" s="63">
        <f t="shared" si="25"/>
        <v>0</v>
      </c>
      <c r="BG19" s="63">
        <f t="shared" si="26"/>
        <v>0</v>
      </c>
      <c r="BH19" s="63">
        <f t="shared" si="27"/>
        <v>0</v>
      </c>
      <c r="BI19" s="63">
        <f t="shared" si="28"/>
        <v>0</v>
      </c>
      <c r="BJ19" s="63">
        <f t="shared" si="29"/>
        <v>0</v>
      </c>
      <c r="BK19" s="63">
        <f t="shared" si="30"/>
        <v>0</v>
      </c>
      <c r="BL19" s="63">
        <f t="shared" si="31"/>
        <v>0</v>
      </c>
      <c r="BM19" s="63">
        <f t="shared" si="32"/>
        <v>0</v>
      </c>
      <c r="BN19" s="63">
        <f t="shared" si="33"/>
        <v>0</v>
      </c>
      <c r="BO19" s="37">
        <f t="shared" si="34"/>
        <v>0</v>
      </c>
    </row>
    <row r="20" spans="1:67" ht="60" x14ac:dyDescent="0.25">
      <c r="A20" s="85">
        <v>19</v>
      </c>
      <c r="B20" s="75">
        <v>3</v>
      </c>
      <c r="C20" s="76">
        <v>3.7</v>
      </c>
      <c r="D20" s="75">
        <v>2</v>
      </c>
      <c r="E20" s="75" t="s">
        <v>25</v>
      </c>
      <c r="F20" s="77" t="s">
        <v>251</v>
      </c>
      <c r="G20" s="77" t="s">
        <v>252</v>
      </c>
      <c r="H20" s="78">
        <v>0</v>
      </c>
      <c r="I20" s="78">
        <v>0</v>
      </c>
      <c r="J20" s="79">
        <v>0</v>
      </c>
      <c r="K20" s="77">
        <v>0</v>
      </c>
      <c r="L20" s="78">
        <v>0</v>
      </c>
      <c r="M20" s="77">
        <v>0</v>
      </c>
      <c r="N20" s="78">
        <v>0</v>
      </c>
      <c r="O20" s="86">
        <v>0</v>
      </c>
      <c r="P20" s="63">
        <f t="shared" si="7"/>
        <v>0</v>
      </c>
      <c r="Q20" s="63">
        <f t="shared" si="8"/>
        <v>0</v>
      </c>
      <c r="R20" s="63">
        <f t="shared" si="0"/>
        <v>0</v>
      </c>
      <c r="S20" s="63">
        <f t="shared" si="9"/>
        <v>0</v>
      </c>
      <c r="T20" s="37">
        <f t="shared" si="10"/>
        <v>0</v>
      </c>
      <c r="U20" s="45" t="s">
        <v>1660</v>
      </c>
      <c r="V20" s="46" t="s">
        <v>1661</v>
      </c>
      <c r="W20" s="46" t="s">
        <v>1662</v>
      </c>
      <c r="X20" s="46" t="s">
        <v>1663</v>
      </c>
      <c r="Y20" s="31">
        <f t="shared" si="11"/>
        <v>0</v>
      </c>
      <c r="Z20" s="63">
        <f t="shared" si="12"/>
        <v>1</v>
      </c>
      <c r="AA20" s="63">
        <f t="shared" si="13"/>
        <v>0</v>
      </c>
      <c r="AB20" s="63">
        <f t="shared" si="14"/>
        <v>0</v>
      </c>
      <c r="AC20" s="37">
        <f t="shared" si="15"/>
        <v>0</v>
      </c>
      <c r="AD20" s="47">
        <f t="shared" si="16"/>
        <v>0</v>
      </c>
      <c r="AE20" s="63">
        <f t="shared" si="17"/>
        <v>0</v>
      </c>
      <c r="AF20" s="63">
        <f t="shared" si="18"/>
        <v>0</v>
      </c>
      <c r="AG20" s="63">
        <f t="shared" si="19"/>
        <v>0</v>
      </c>
      <c r="AH20" s="37">
        <f t="shared" si="20"/>
        <v>0</v>
      </c>
      <c r="AM20" s="64"/>
      <c r="AN20" s="31">
        <f>COUNTIF('MITRE ATT&amp;CK'!20:20,"*Reconnaissance*")</f>
        <v>0</v>
      </c>
      <c r="AO20" s="63">
        <f>COUNTIF('MITRE ATT&amp;CK'!20:20,"*Resource Development*")</f>
        <v>0</v>
      </c>
      <c r="AP20" s="63">
        <f>COUNTIF('MITRE ATT&amp;CK'!20:20,"*Initial Access*")</f>
        <v>0</v>
      </c>
      <c r="AQ20" s="63">
        <f>COUNTIF('MITRE ATT&amp;CK'!20:20,"*Execution*")</f>
        <v>0</v>
      </c>
      <c r="AR20" s="63">
        <f>COUNTIF('MITRE ATT&amp;CK'!20:20,"*Persistence*")</f>
        <v>0</v>
      </c>
      <c r="AS20" s="63">
        <f>COUNTIF('MITRE ATT&amp;CK'!20:20,"*Privilage Escalation*")</f>
        <v>0</v>
      </c>
      <c r="AT20" s="63">
        <f>COUNTIF('MITRE ATT&amp;CK'!20:20,"*Defense Evasion*")</f>
        <v>0</v>
      </c>
      <c r="AU20" s="63">
        <f>COUNTIF('MITRE ATT&amp;CK'!20:20,"*Credential Access*")</f>
        <v>0</v>
      </c>
      <c r="AV20" s="63">
        <f>COUNTIF('MITRE ATT&amp;CK'!20:20,"*Discovery*")</f>
        <v>0</v>
      </c>
      <c r="AW20" s="63">
        <f>COUNTIF('MITRE ATT&amp;CK'!20:20,"*Lateral Movement*")</f>
        <v>0</v>
      </c>
      <c r="AX20" s="63">
        <f>COUNTIF('MITRE ATT&amp;CK'!20:20,"*Collection*")</f>
        <v>0</v>
      </c>
      <c r="AY20" s="63">
        <f>COUNTIF('MITRE ATT&amp;CK'!20:20,"*Command and Control*")</f>
        <v>0</v>
      </c>
      <c r="AZ20" s="63">
        <f>COUNTIF('MITRE ATT&amp;CK'!20:20,"*Exfiltration*")</f>
        <v>0</v>
      </c>
      <c r="BA20" s="37">
        <f>COUNTIF('MITRE ATT&amp;CK'!20:20,"*Impact*")</f>
        <v>0</v>
      </c>
      <c r="BB20" s="47">
        <f t="shared" si="21"/>
        <v>0</v>
      </c>
      <c r="BC20" s="63">
        <f t="shared" si="22"/>
        <v>0</v>
      </c>
      <c r="BD20" s="63">
        <f t="shared" si="23"/>
        <v>0</v>
      </c>
      <c r="BE20" s="63">
        <f t="shared" si="24"/>
        <v>0</v>
      </c>
      <c r="BF20" s="63">
        <f t="shared" si="25"/>
        <v>0</v>
      </c>
      <c r="BG20" s="63">
        <f t="shared" si="26"/>
        <v>0</v>
      </c>
      <c r="BH20" s="63">
        <f t="shared" si="27"/>
        <v>0</v>
      </c>
      <c r="BI20" s="63">
        <f t="shared" si="28"/>
        <v>0</v>
      </c>
      <c r="BJ20" s="63">
        <f t="shared" si="29"/>
        <v>0</v>
      </c>
      <c r="BK20" s="63">
        <f t="shared" si="30"/>
        <v>0</v>
      </c>
      <c r="BL20" s="63">
        <f t="shared" si="31"/>
        <v>0</v>
      </c>
      <c r="BM20" s="63">
        <f t="shared" si="32"/>
        <v>0</v>
      </c>
      <c r="BN20" s="63">
        <f t="shared" si="33"/>
        <v>0</v>
      </c>
      <c r="BO20" s="37">
        <f t="shared" si="34"/>
        <v>0</v>
      </c>
    </row>
    <row r="21" spans="1:67" ht="60" x14ac:dyDescent="0.25">
      <c r="A21" s="85">
        <v>20</v>
      </c>
      <c r="B21" s="75">
        <v>3</v>
      </c>
      <c r="C21" s="76">
        <v>3.8</v>
      </c>
      <c r="D21" s="75">
        <v>2</v>
      </c>
      <c r="E21" s="75" t="s">
        <v>25</v>
      </c>
      <c r="F21" s="77" t="s">
        <v>253</v>
      </c>
      <c r="G21" s="77" t="s">
        <v>254</v>
      </c>
      <c r="H21" s="78">
        <v>0</v>
      </c>
      <c r="I21" s="78">
        <v>0</v>
      </c>
      <c r="J21" s="79">
        <v>0</v>
      </c>
      <c r="K21" s="77">
        <v>0</v>
      </c>
      <c r="L21" s="78">
        <v>0</v>
      </c>
      <c r="M21" s="77">
        <v>0</v>
      </c>
      <c r="N21" s="78">
        <v>0</v>
      </c>
      <c r="O21" s="86">
        <v>0</v>
      </c>
      <c r="P21" s="63">
        <f t="shared" si="7"/>
        <v>0</v>
      </c>
      <c r="Q21" s="63">
        <f t="shared" si="8"/>
        <v>0</v>
      </c>
      <c r="R21" s="63">
        <f t="shared" si="0"/>
        <v>0</v>
      </c>
      <c r="S21" s="63">
        <f t="shared" si="9"/>
        <v>0</v>
      </c>
      <c r="T21" s="37">
        <f t="shared" si="10"/>
        <v>0</v>
      </c>
      <c r="U21" s="47">
        <f>SUM(T28:T34)</f>
        <v>0</v>
      </c>
      <c r="V21" s="63">
        <v>700</v>
      </c>
      <c r="W21" s="63">
        <f>SUM(U21,U23,U25)</f>
        <v>0</v>
      </c>
      <c r="X21" s="63">
        <f>SUM(V21,V23,V25)</f>
        <v>1200</v>
      </c>
      <c r="Y21" s="31">
        <f t="shared" si="11"/>
        <v>0</v>
      </c>
      <c r="Z21" s="63">
        <f t="shared" si="12"/>
        <v>1</v>
      </c>
      <c r="AA21" s="63">
        <f t="shared" si="13"/>
        <v>0</v>
      </c>
      <c r="AB21" s="63">
        <f t="shared" si="14"/>
        <v>0</v>
      </c>
      <c r="AC21" s="37">
        <f t="shared" si="15"/>
        <v>0</v>
      </c>
      <c r="AD21" s="47">
        <f t="shared" si="16"/>
        <v>0</v>
      </c>
      <c r="AE21" s="63">
        <f t="shared" si="17"/>
        <v>0</v>
      </c>
      <c r="AF21" s="63">
        <f t="shared" si="18"/>
        <v>0</v>
      </c>
      <c r="AG21" s="63">
        <f t="shared" si="19"/>
        <v>0</v>
      </c>
      <c r="AH21" s="37">
        <f t="shared" si="20"/>
        <v>0</v>
      </c>
      <c r="AM21" s="64"/>
      <c r="AN21" s="31">
        <f>COUNTIF('MITRE ATT&amp;CK'!21:21,"*Reconnaissance*")</f>
        <v>0</v>
      </c>
      <c r="AO21" s="63">
        <f>COUNTIF('MITRE ATT&amp;CK'!21:21,"*Resource Development*")</f>
        <v>0</v>
      </c>
      <c r="AP21" s="63">
        <f>COUNTIF('MITRE ATT&amp;CK'!21:21,"*Initial Access*")</f>
        <v>0</v>
      </c>
      <c r="AQ21" s="63">
        <f>COUNTIF('MITRE ATT&amp;CK'!21:21,"*Execution*")</f>
        <v>0</v>
      </c>
      <c r="AR21" s="63">
        <f>COUNTIF('MITRE ATT&amp;CK'!21:21,"*Persistence*")</f>
        <v>0</v>
      </c>
      <c r="AS21" s="63">
        <f>COUNTIF('MITRE ATT&amp;CK'!21:21,"*Privilage Escalation*")</f>
        <v>0</v>
      </c>
      <c r="AT21" s="63">
        <f>COUNTIF('MITRE ATT&amp;CK'!21:21,"*Defense Evasion*")</f>
        <v>0</v>
      </c>
      <c r="AU21" s="63">
        <f>COUNTIF('MITRE ATT&amp;CK'!21:21,"*Credential Access*")</f>
        <v>0</v>
      </c>
      <c r="AV21" s="63">
        <f>COUNTIF('MITRE ATT&amp;CK'!21:21,"*Discovery*")</f>
        <v>0</v>
      </c>
      <c r="AW21" s="63">
        <f>COUNTIF('MITRE ATT&amp;CK'!21:21,"*Lateral Movement*")</f>
        <v>0</v>
      </c>
      <c r="AX21" s="63">
        <f>COUNTIF('MITRE ATT&amp;CK'!21:21,"*Collection*")</f>
        <v>0</v>
      </c>
      <c r="AY21" s="63">
        <f>COUNTIF('MITRE ATT&amp;CK'!21:21,"*Command and Control*")</f>
        <v>0</v>
      </c>
      <c r="AZ21" s="63">
        <f>COUNTIF('MITRE ATT&amp;CK'!21:21,"*Exfiltration*")</f>
        <v>0</v>
      </c>
      <c r="BA21" s="37">
        <f>COUNTIF('MITRE ATT&amp;CK'!21:21,"*Impact*")</f>
        <v>0</v>
      </c>
      <c r="BB21" s="47">
        <f t="shared" si="21"/>
        <v>0</v>
      </c>
      <c r="BC21" s="63">
        <f t="shared" si="22"/>
        <v>0</v>
      </c>
      <c r="BD21" s="63">
        <f t="shared" si="23"/>
        <v>0</v>
      </c>
      <c r="BE21" s="63">
        <f t="shared" si="24"/>
        <v>0</v>
      </c>
      <c r="BF21" s="63">
        <f t="shared" si="25"/>
        <v>0</v>
      </c>
      <c r="BG21" s="63">
        <f t="shared" si="26"/>
        <v>0</v>
      </c>
      <c r="BH21" s="63">
        <f t="shared" si="27"/>
        <v>0</v>
      </c>
      <c r="BI21" s="63">
        <f t="shared" si="28"/>
        <v>0</v>
      </c>
      <c r="BJ21" s="63">
        <f t="shared" si="29"/>
        <v>0</v>
      </c>
      <c r="BK21" s="63">
        <f t="shared" si="30"/>
        <v>0</v>
      </c>
      <c r="BL21" s="63">
        <f t="shared" si="31"/>
        <v>0</v>
      </c>
      <c r="BM21" s="63">
        <f t="shared" si="32"/>
        <v>0</v>
      </c>
      <c r="BN21" s="63">
        <f t="shared" si="33"/>
        <v>0</v>
      </c>
      <c r="BO21" s="37">
        <f t="shared" si="34"/>
        <v>0</v>
      </c>
    </row>
    <row r="22" spans="1:67" x14ac:dyDescent="0.25">
      <c r="A22" s="85">
        <v>21</v>
      </c>
      <c r="B22" s="75">
        <v>3</v>
      </c>
      <c r="C22" s="76">
        <v>3.9</v>
      </c>
      <c r="D22" s="75">
        <v>2</v>
      </c>
      <c r="E22" s="75" t="s">
        <v>25</v>
      </c>
      <c r="F22" s="77" t="s">
        <v>255</v>
      </c>
      <c r="G22" s="77" t="s">
        <v>256</v>
      </c>
      <c r="H22" s="78">
        <v>0</v>
      </c>
      <c r="I22" s="78">
        <v>0</v>
      </c>
      <c r="J22" s="79">
        <v>0</v>
      </c>
      <c r="K22" s="77">
        <v>0</v>
      </c>
      <c r="L22" s="78">
        <v>0</v>
      </c>
      <c r="M22" s="77">
        <v>0</v>
      </c>
      <c r="N22" s="78">
        <v>0</v>
      </c>
      <c r="O22" s="86">
        <v>0</v>
      </c>
      <c r="P22" s="63">
        <f t="shared" si="7"/>
        <v>0</v>
      </c>
      <c r="Q22" s="63">
        <f t="shared" si="8"/>
        <v>0</v>
      </c>
      <c r="R22" s="63">
        <f t="shared" si="0"/>
        <v>0</v>
      </c>
      <c r="S22" s="63">
        <f t="shared" si="9"/>
        <v>0</v>
      </c>
      <c r="T22" s="37">
        <f t="shared" si="10"/>
        <v>0</v>
      </c>
      <c r="U22" s="48" t="s">
        <v>1664</v>
      </c>
      <c r="V22" s="35" t="s">
        <v>1665</v>
      </c>
      <c r="W22" s="63" t="s">
        <v>1891</v>
      </c>
      <c r="X22" s="64" t="s">
        <v>1863</v>
      </c>
      <c r="Y22" s="31">
        <f t="shared" si="11"/>
        <v>0</v>
      </c>
      <c r="Z22" s="63">
        <f t="shared" si="12"/>
        <v>1</v>
      </c>
      <c r="AA22" s="63">
        <f t="shared" si="13"/>
        <v>0</v>
      </c>
      <c r="AB22" s="63">
        <f t="shared" si="14"/>
        <v>0</v>
      </c>
      <c r="AC22" s="37">
        <f t="shared" si="15"/>
        <v>0</v>
      </c>
      <c r="AD22" s="47">
        <f t="shared" si="16"/>
        <v>0</v>
      </c>
      <c r="AE22" s="63">
        <f t="shared" si="17"/>
        <v>0</v>
      </c>
      <c r="AF22" s="63">
        <f t="shared" si="18"/>
        <v>0</v>
      </c>
      <c r="AG22" s="63">
        <f t="shared" si="19"/>
        <v>0</v>
      </c>
      <c r="AH22" s="37">
        <f t="shared" si="20"/>
        <v>0</v>
      </c>
      <c r="AM22" s="64"/>
      <c r="AN22" s="31">
        <f>COUNTIF('MITRE ATT&amp;CK'!22:22,"*Reconnaissance*")</f>
        <v>0</v>
      </c>
      <c r="AO22" s="63">
        <f>COUNTIF('MITRE ATT&amp;CK'!22:22,"*Resource Development*")</f>
        <v>0</v>
      </c>
      <c r="AP22" s="63">
        <f>COUNTIF('MITRE ATT&amp;CK'!22:22,"*Initial Access*")</f>
        <v>0</v>
      </c>
      <c r="AQ22" s="63">
        <f>COUNTIF('MITRE ATT&amp;CK'!22:22,"*Execution*")</f>
        <v>0</v>
      </c>
      <c r="AR22" s="63">
        <f>COUNTIF('MITRE ATT&amp;CK'!22:22,"*Persistence*")</f>
        <v>0</v>
      </c>
      <c r="AS22" s="63">
        <f>COUNTIF('MITRE ATT&amp;CK'!22:22,"*Privilage Escalation*")</f>
        <v>0</v>
      </c>
      <c r="AT22" s="63">
        <f>COUNTIF('MITRE ATT&amp;CK'!22:22,"*Defense Evasion*")</f>
        <v>0</v>
      </c>
      <c r="AU22" s="63">
        <f>COUNTIF('MITRE ATT&amp;CK'!22:22,"*Credential Access*")</f>
        <v>0</v>
      </c>
      <c r="AV22" s="63">
        <f>COUNTIF('MITRE ATT&amp;CK'!22:22,"*Discovery*")</f>
        <v>0</v>
      </c>
      <c r="AW22" s="63">
        <f>COUNTIF('MITRE ATT&amp;CK'!22:22,"*Lateral Movement*")</f>
        <v>0</v>
      </c>
      <c r="AX22" s="63">
        <f>COUNTIF('MITRE ATT&amp;CK'!22:22,"*Collection*")</f>
        <v>0</v>
      </c>
      <c r="AY22" s="63">
        <f>COUNTIF('MITRE ATT&amp;CK'!22:22,"*Command and Control*")</f>
        <v>0</v>
      </c>
      <c r="AZ22" s="63">
        <f>COUNTIF('MITRE ATT&amp;CK'!22:22,"*Exfiltration*")</f>
        <v>0</v>
      </c>
      <c r="BA22" s="37">
        <f>COUNTIF('MITRE ATT&amp;CK'!22:22,"*Impact*")</f>
        <v>0</v>
      </c>
      <c r="BB22" s="47">
        <f t="shared" si="21"/>
        <v>0</v>
      </c>
      <c r="BC22" s="63">
        <f t="shared" si="22"/>
        <v>0</v>
      </c>
      <c r="BD22" s="63">
        <f t="shared" si="23"/>
        <v>0</v>
      </c>
      <c r="BE22" s="63">
        <f t="shared" si="24"/>
        <v>0</v>
      </c>
      <c r="BF22" s="63">
        <f t="shared" si="25"/>
        <v>0</v>
      </c>
      <c r="BG22" s="63">
        <f t="shared" si="26"/>
        <v>0</v>
      </c>
      <c r="BH22" s="63">
        <f t="shared" si="27"/>
        <v>0</v>
      </c>
      <c r="BI22" s="63">
        <f t="shared" si="28"/>
        <v>0</v>
      </c>
      <c r="BJ22" s="63">
        <f t="shared" si="29"/>
        <v>0</v>
      </c>
      <c r="BK22" s="63">
        <f t="shared" si="30"/>
        <v>0</v>
      </c>
      <c r="BL22" s="63">
        <f t="shared" si="31"/>
        <v>0</v>
      </c>
      <c r="BM22" s="63">
        <f t="shared" si="32"/>
        <v>0</v>
      </c>
      <c r="BN22" s="63">
        <f t="shared" si="33"/>
        <v>0</v>
      </c>
      <c r="BO22" s="37">
        <f t="shared" si="34"/>
        <v>0</v>
      </c>
    </row>
    <row r="23" spans="1:67" ht="30" x14ac:dyDescent="0.25">
      <c r="A23" s="85">
        <v>22</v>
      </c>
      <c r="B23" s="75">
        <v>3</v>
      </c>
      <c r="C23" s="76" t="s">
        <v>259</v>
      </c>
      <c r="D23" s="75">
        <v>2</v>
      </c>
      <c r="E23" s="75" t="s">
        <v>25</v>
      </c>
      <c r="F23" s="77" t="s">
        <v>257</v>
      </c>
      <c r="G23" s="77" t="s">
        <v>258</v>
      </c>
      <c r="H23" s="78">
        <v>0</v>
      </c>
      <c r="I23" s="78">
        <v>0</v>
      </c>
      <c r="J23" s="79">
        <v>0</v>
      </c>
      <c r="K23" s="77">
        <v>0</v>
      </c>
      <c r="L23" s="78">
        <v>0</v>
      </c>
      <c r="M23" s="77">
        <v>0</v>
      </c>
      <c r="N23" s="78">
        <v>0</v>
      </c>
      <c r="O23" s="86">
        <v>0</v>
      </c>
      <c r="P23" s="63">
        <f t="shared" si="7"/>
        <v>0</v>
      </c>
      <c r="Q23" s="63">
        <f t="shared" si="8"/>
        <v>0</v>
      </c>
      <c r="R23" s="63">
        <f t="shared" si="0"/>
        <v>0</v>
      </c>
      <c r="S23" s="63">
        <f t="shared" si="9"/>
        <v>0</v>
      </c>
      <c r="T23" s="37">
        <f t="shared" si="10"/>
        <v>0</v>
      </c>
      <c r="U23" s="47">
        <f>SUM(T35:T38)</f>
        <v>0</v>
      </c>
      <c r="V23" s="63">
        <v>400</v>
      </c>
      <c r="W23" s="63">
        <f>ROUND(W21/X21,2)</f>
        <v>0</v>
      </c>
      <c r="X23" s="64" t="str">
        <f>ROUND(W21/X21,2)*100&amp;"%"</f>
        <v>0%</v>
      </c>
      <c r="Y23" s="31">
        <f t="shared" si="11"/>
        <v>0</v>
      </c>
      <c r="Z23" s="63">
        <f t="shared" si="12"/>
        <v>1</v>
      </c>
      <c r="AA23" s="63">
        <f t="shared" si="13"/>
        <v>0</v>
      </c>
      <c r="AB23" s="63">
        <f t="shared" si="14"/>
        <v>0</v>
      </c>
      <c r="AC23" s="37">
        <f t="shared" si="15"/>
        <v>0</v>
      </c>
      <c r="AD23" s="47">
        <f t="shared" si="16"/>
        <v>0</v>
      </c>
      <c r="AE23" s="63">
        <f t="shared" si="17"/>
        <v>0</v>
      </c>
      <c r="AF23" s="63">
        <f t="shared" si="18"/>
        <v>0</v>
      </c>
      <c r="AG23" s="63">
        <f t="shared" si="19"/>
        <v>0</v>
      </c>
      <c r="AH23" s="37">
        <f t="shared" si="20"/>
        <v>0</v>
      </c>
      <c r="AM23" s="64"/>
      <c r="AN23" s="31">
        <f>COUNTIF('MITRE ATT&amp;CK'!23:23,"*Reconnaissance*")</f>
        <v>0</v>
      </c>
      <c r="AO23" s="63">
        <f>COUNTIF('MITRE ATT&amp;CK'!23:23,"*Resource Development*")</f>
        <v>0</v>
      </c>
      <c r="AP23" s="63">
        <f>COUNTIF('MITRE ATT&amp;CK'!23:23,"*Initial Access*")</f>
        <v>0</v>
      </c>
      <c r="AQ23" s="63">
        <f>COUNTIF('MITRE ATT&amp;CK'!23:23,"*Execution*")</f>
        <v>0</v>
      </c>
      <c r="AR23" s="63">
        <f>COUNTIF('MITRE ATT&amp;CK'!23:23,"*Persistence*")</f>
        <v>0</v>
      </c>
      <c r="AS23" s="63">
        <f>COUNTIF('MITRE ATT&amp;CK'!23:23,"*Privilage Escalation*")</f>
        <v>0</v>
      </c>
      <c r="AT23" s="63">
        <f>COUNTIF('MITRE ATT&amp;CK'!23:23,"*Defense Evasion*")</f>
        <v>0</v>
      </c>
      <c r="AU23" s="63">
        <f>COUNTIF('MITRE ATT&amp;CK'!23:23,"*Credential Access*")</f>
        <v>0</v>
      </c>
      <c r="AV23" s="63">
        <f>COUNTIF('MITRE ATT&amp;CK'!23:23,"*Discovery*")</f>
        <v>0</v>
      </c>
      <c r="AW23" s="63">
        <f>COUNTIF('MITRE ATT&amp;CK'!23:23,"*Lateral Movement*")</f>
        <v>0</v>
      </c>
      <c r="AX23" s="63">
        <f>COUNTIF('MITRE ATT&amp;CK'!23:23,"*Collection*")</f>
        <v>0</v>
      </c>
      <c r="AY23" s="63">
        <f>COUNTIF('MITRE ATT&amp;CK'!23:23,"*Command and Control*")</f>
        <v>0</v>
      </c>
      <c r="AZ23" s="63">
        <f>COUNTIF('MITRE ATT&amp;CK'!23:23,"*Exfiltration*")</f>
        <v>0</v>
      </c>
      <c r="BA23" s="37">
        <f>COUNTIF('MITRE ATT&amp;CK'!23:23,"*Impact*")</f>
        <v>0</v>
      </c>
      <c r="BB23" s="47">
        <f t="shared" si="21"/>
        <v>0</v>
      </c>
      <c r="BC23" s="63">
        <f t="shared" si="22"/>
        <v>0</v>
      </c>
      <c r="BD23" s="63">
        <f t="shared" si="23"/>
        <v>0</v>
      </c>
      <c r="BE23" s="63">
        <f t="shared" si="24"/>
        <v>0</v>
      </c>
      <c r="BF23" s="63">
        <f t="shared" si="25"/>
        <v>0</v>
      </c>
      <c r="BG23" s="63">
        <f t="shared" si="26"/>
        <v>0</v>
      </c>
      <c r="BH23" s="63">
        <f t="shared" si="27"/>
        <v>0</v>
      </c>
      <c r="BI23" s="63">
        <f t="shared" si="28"/>
        <v>0</v>
      </c>
      <c r="BJ23" s="63">
        <f t="shared" si="29"/>
        <v>0</v>
      </c>
      <c r="BK23" s="63">
        <f t="shared" si="30"/>
        <v>0</v>
      </c>
      <c r="BL23" s="63">
        <f t="shared" si="31"/>
        <v>0</v>
      </c>
      <c r="BM23" s="63">
        <f t="shared" si="32"/>
        <v>0</v>
      </c>
      <c r="BN23" s="63">
        <f t="shared" si="33"/>
        <v>0</v>
      </c>
      <c r="BO23" s="37">
        <f t="shared" si="34"/>
        <v>0</v>
      </c>
    </row>
    <row r="24" spans="1:67" ht="75" x14ac:dyDescent="0.25">
      <c r="A24" s="85">
        <v>23</v>
      </c>
      <c r="B24" s="75">
        <v>3</v>
      </c>
      <c r="C24" s="76">
        <v>3.11</v>
      </c>
      <c r="D24" s="75">
        <v>2</v>
      </c>
      <c r="E24" s="75" t="s">
        <v>25</v>
      </c>
      <c r="F24" s="77" t="s">
        <v>36</v>
      </c>
      <c r="G24" s="77" t="s">
        <v>37</v>
      </c>
      <c r="H24" s="78">
        <v>0</v>
      </c>
      <c r="I24" s="78">
        <v>0</v>
      </c>
      <c r="J24" s="79">
        <v>0</v>
      </c>
      <c r="K24" s="77">
        <v>0</v>
      </c>
      <c r="L24" s="78">
        <v>0</v>
      </c>
      <c r="M24" s="77">
        <v>0</v>
      </c>
      <c r="N24" s="78">
        <v>0</v>
      </c>
      <c r="O24" s="86">
        <v>0</v>
      </c>
      <c r="P24" s="63">
        <f t="shared" si="7"/>
        <v>0</v>
      </c>
      <c r="Q24" s="63">
        <f t="shared" si="8"/>
        <v>0</v>
      </c>
      <c r="R24" s="63">
        <f t="shared" si="0"/>
        <v>0</v>
      </c>
      <c r="S24" s="63">
        <f t="shared" si="9"/>
        <v>0</v>
      </c>
      <c r="T24" s="37">
        <f t="shared" si="10"/>
        <v>0</v>
      </c>
      <c r="U24" s="48" t="s">
        <v>1666</v>
      </c>
      <c r="V24" s="35" t="s">
        <v>1667</v>
      </c>
      <c r="W24" s="156"/>
      <c r="X24" s="157"/>
      <c r="Y24" s="31">
        <f t="shared" si="11"/>
        <v>0</v>
      </c>
      <c r="Z24" s="63">
        <f t="shared" si="12"/>
        <v>1</v>
      </c>
      <c r="AA24" s="63">
        <f t="shared" si="13"/>
        <v>0</v>
      </c>
      <c r="AB24" s="63">
        <f t="shared" si="14"/>
        <v>0</v>
      </c>
      <c r="AC24" s="37">
        <f t="shared" si="15"/>
        <v>0</v>
      </c>
      <c r="AD24" s="47">
        <f t="shared" si="16"/>
        <v>0</v>
      </c>
      <c r="AE24" s="63">
        <f t="shared" si="17"/>
        <v>0</v>
      </c>
      <c r="AF24" s="63">
        <f t="shared" si="18"/>
        <v>0</v>
      </c>
      <c r="AG24" s="63">
        <f t="shared" si="19"/>
        <v>0</v>
      </c>
      <c r="AH24" s="37">
        <f t="shared" si="20"/>
        <v>0</v>
      </c>
      <c r="AM24" s="64"/>
      <c r="AN24" s="31">
        <f>COUNTIF('MITRE ATT&amp;CK'!24:24,"*Reconnaissance*")</f>
        <v>0</v>
      </c>
      <c r="AO24" s="63">
        <f>COUNTIF('MITRE ATT&amp;CK'!24:24,"*Resource Development*")</f>
        <v>0</v>
      </c>
      <c r="AP24" s="63">
        <f>COUNTIF('MITRE ATT&amp;CK'!24:24,"*Initial Access*")</f>
        <v>0</v>
      </c>
      <c r="AQ24" s="63">
        <f>COUNTIF('MITRE ATT&amp;CK'!24:24,"*Execution*")</f>
        <v>0</v>
      </c>
      <c r="AR24" s="63">
        <f>COUNTIF('MITRE ATT&amp;CK'!24:24,"*Persistence*")</f>
        <v>0</v>
      </c>
      <c r="AS24" s="63">
        <f>COUNTIF('MITRE ATT&amp;CK'!24:24,"*Privilage Escalation*")</f>
        <v>0</v>
      </c>
      <c r="AT24" s="63">
        <f>COUNTIF('MITRE ATT&amp;CK'!24:24,"*Defense Evasion*")</f>
        <v>6</v>
      </c>
      <c r="AU24" s="63">
        <f>COUNTIF('MITRE ATT&amp;CK'!24:24,"*Credential Access*")</f>
        <v>4</v>
      </c>
      <c r="AV24" s="63">
        <f>COUNTIF('MITRE ATT&amp;CK'!24:24,"*Discovery*")</f>
        <v>0</v>
      </c>
      <c r="AW24" s="63">
        <f>COUNTIF('MITRE ATT&amp;CK'!24:24,"*Lateral Movement*")</f>
        <v>1</v>
      </c>
      <c r="AX24" s="63">
        <f>COUNTIF('MITRE ATT&amp;CK'!24:24,"*Collection*")</f>
        <v>2</v>
      </c>
      <c r="AY24" s="63">
        <f>COUNTIF('MITRE ATT&amp;CK'!24:24,"*Command and Control*")</f>
        <v>0</v>
      </c>
      <c r="AZ24" s="63">
        <f>COUNTIF('MITRE ATT&amp;CK'!24:24,"*Exfiltration*")</f>
        <v>0</v>
      </c>
      <c r="BA24" s="37">
        <f>COUNTIF('MITRE ATT&amp;CK'!24:24,"*Impact*")</f>
        <v>2</v>
      </c>
      <c r="BB24" s="47">
        <f t="shared" si="21"/>
        <v>0</v>
      </c>
      <c r="BC24" s="63">
        <f t="shared" si="22"/>
        <v>0</v>
      </c>
      <c r="BD24" s="63">
        <f t="shared" si="23"/>
        <v>0</v>
      </c>
      <c r="BE24" s="63">
        <f t="shared" si="24"/>
        <v>0</v>
      </c>
      <c r="BF24" s="63">
        <f t="shared" si="25"/>
        <v>0</v>
      </c>
      <c r="BG24" s="63">
        <f t="shared" si="26"/>
        <v>0</v>
      </c>
      <c r="BH24" s="63">
        <f t="shared" si="27"/>
        <v>0</v>
      </c>
      <c r="BI24" s="63">
        <f t="shared" si="28"/>
        <v>0</v>
      </c>
      <c r="BJ24" s="63">
        <f t="shared" si="29"/>
        <v>0</v>
      </c>
      <c r="BK24" s="63">
        <f t="shared" si="30"/>
        <v>0</v>
      </c>
      <c r="BL24" s="63">
        <f t="shared" si="31"/>
        <v>0</v>
      </c>
      <c r="BM24" s="63">
        <f t="shared" si="32"/>
        <v>0</v>
      </c>
      <c r="BN24" s="63">
        <f t="shared" si="33"/>
        <v>0</v>
      </c>
      <c r="BO24" s="37">
        <f t="shared" si="34"/>
        <v>0</v>
      </c>
    </row>
    <row r="25" spans="1:67" ht="30" x14ac:dyDescent="0.25">
      <c r="A25" s="85">
        <v>24</v>
      </c>
      <c r="B25" s="75">
        <v>3</v>
      </c>
      <c r="C25" s="76">
        <v>3.12</v>
      </c>
      <c r="D25" s="75">
        <v>2</v>
      </c>
      <c r="E25" s="75" t="s">
        <v>38</v>
      </c>
      <c r="F25" s="77" t="s">
        <v>39</v>
      </c>
      <c r="G25" s="77" t="s">
        <v>40</v>
      </c>
      <c r="H25" s="78">
        <v>0</v>
      </c>
      <c r="I25" s="78">
        <v>0</v>
      </c>
      <c r="J25" s="79">
        <v>0</v>
      </c>
      <c r="K25" s="77">
        <v>0</v>
      </c>
      <c r="L25" s="78">
        <v>0</v>
      </c>
      <c r="M25" s="77">
        <v>0</v>
      </c>
      <c r="N25" s="78">
        <v>0</v>
      </c>
      <c r="O25" s="86">
        <v>0</v>
      </c>
      <c r="P25" s="63">
        <f t="shared" si="7"/>
        <v>0</v>
      </c>
      <c r="Q25" s="63">
        <f t="shared" si="8"/>
        <v>0</v>
      </c>
      <c r="R25" s="63">
        <f t="shared" si="0"/>
        <v>0</v>
      </c>
      <c r="S25" s="63">
        <f t="shared" si="9"/>
        <v>0</v>
      </c>
      <c r="T25" s="37">
        <f t="shared" si="10"/>
        <v>0</v>
      </c>
      <c r="U25" s="49">
        <f>SUM(T39)</f>
        <v>0</v>
      </c>
      <c r="V25" s="65">
        <v>100</v>
      </c>
      <c r="W25" s="158"/>
      <c r="X25" s="159"/>
      <c r="Y25" s="31">
        <f t="shared" si="11"/>
        <v>0</v>
      </c>
      <c r="Z25" s="63">
        <f t="shared" si="12"/>
        <v>0</v>
      </c>
      <c r="AA25" s="63">
        <f t="shared" si="13"/>
        <v>0</v>
      </c>
      <c r="AB25" s="63">
        <f t="shared" si="14"/>
        <v>1</v>
      </c>
      <c r="AC25" s="37">
        <f t="shared" si="15"/>
        <v>0</v>
      </c>
      <c r="AD25" s="47">
        <f t="shared" si="16"/>
        <v>0</v>
      </c>
      <c r="AE25" s="63">
        <f t="shared" si="17"/>
        <v>0</v>
      </c>
      <c r="AF25" s="63">
        <f t="shared" si="18"/>
        <v>0</v>
      </c>
      <c r="AG25" s="63">
        <f t="shared" si="19"/>
        <v>0</v>
      </c>
      <c r="AH25" s="37">
        <f t="shared" si="20"/>
        <v>0</v>
      </c>
      <c r="AM25" s="64"/>
      <c r="AN25" s="31">
        <f>COUNTIF('MITRE ATT&amp;CK'!25:25,"*Reconnaissance*")</f>
        <v>0</v>
      </c>
      <c r="AO25" s="63">
        <f>COUNTIF('MITRE ATT&amp;CK'!25:25,"*Resource Development*")</f>
        <v>0</v>
      </c>
      <c r="AP25" s="63">
        <f>COUNTIF('MITRE ATT&amp;CK'!25:25,"*Initial Access*")</f>
        <v>3</v>
      </c>
      <c r="AQ25" s="63">
        <f>COUNTIF('MITRE ATT&amp;CK'!25:25,"*Execution*")</f>
        <v>1</v>
      </c>
      <c r="AR25" s="63">
        <f>COUNTIF('MITRE ATT&amp;CK'!25:25,"*Persistence*")</f>
        <v>6</v>
      </c>
      <c r="AS25" s="63">
        <f>COUNTIF('MITRE ATT&amp;CK'!25:25,"*Privilage Escalation*")</f>
        <v>0</v>
      </c>
      <c r="AT25" s="63">
        <f>COUNTIF('MITRE ATT&amp;CK'!25:25,"*Defense Evasion*")</f>
        <v>6</v>
      </c>
      <c r="AU25" s="63">
        <f>COUNTIF('MITRE ATT&amp;CK'!25:25,"*Credential Access*")</f>
        <v>6</v>
      </c>
      <c r="AV25" s="63">
        <f>COUNTIF('MITRE ATT&amp;CK'!25:25,"*Discovery*")</f>
        <v>2</v>
      </c>
      <c r="AW25" s="63">
        <f>COUNTIF('MITRE ATT&amp;CK'!25:25,"*Lateral Movement*")</f>
        <v>6</v>
      </c>
      <c r="AX25" s="63">
        <f>COUNTIF('MITRE ATT&amp;CK'!25:25,"*Collection*")</f>
        <v>5</v>
      </c>
      <c r="AY25" s="63">
        <f>COUNTIF('MITRE ATT&amp;CK'!25:25,"*Command and Control*")</f>
        <v>0</v>
      </c>
      <c r="AZ25" s="63">
        <f>COUNTIF('MITRE ATT&amp;CK'!25:25,"*Exfiltration*")</f>
        <v>0</v>
      </c>
      <c r="BA25" s="37">
        <f>COUNTIF('MITRE ATT&amp;CK'!25:25,"*Impact*")</f>
        <v>4</v>
      </c>
      <c r="BB25" s="47">
        <f t="shared" si="21"/>
        <v>0</v>
      </c>
      <c r="BC25" s="63">
        <f t="shared" si="22"/>
        <v>0</v>
      </c>
      <c r="BD25" s="63">
        <f t="shared" si="23"/>
        <v>0</v>
      </c>
      <c r="BE25" s="63">
        <f t="shared" si="24"/>
        <v>0</v>
      </c>
      <c r="BF25" s="63">
        <f t="shared" si="25"/>
        <v>0</v>
      </c>
      <c r="BG25" s="63">
        <f t="shared" si="26"/>
        <v>0</v>
      </c>
      <c r="BH25" s="63">
        <f t="shared" si="27"/>
        <v>0</v>
      </c>
      <c r="BI25" s="63">
        <f t="shared" si="28"/>
        <v>0</v>
      </c>
      <c r="BJ25" s="63">
        <f t="shared" si="29"/>
        <v>0</v>
      </c>
      <c r="BK25" s="63">
        <f t="shared" si="30"/>
        <v>0</v>
      </c>
      <c r="BL25" s="63">
        <f t="shared" si="31"/>
        <v>0</v>
      </c>
      <c r="BM25" s="63">
        <f t="shared" si="32"/>
        <v>0</v>
      </c>
      <c r="BN25" s="63">
        <f t="shared" si="33"/>
        <v>0</v>
      </c>
      <c r="BO25" s="37">
        <f t="shared" si="34"/>
        <v>0</v>
      </c>
    </row>
    <row r="26" spans="1:67" ht="60" x14ac:dyDescent="0.25">
      <c r="A26" s="85">
        <v>25</v>
      </c>
      <c r="B26" s="75">
        <v>3</v>
      </c>
      <c r="C26" s="76">
        <v>3.13</v>
      </c>
      <c r="D26" s="75">
        <v>3</v>
      </c>
      <c r="E26" s="75" t="s">
        <v>25</v>
      </c>
      <c r="F26" s="77" t="s">
        <v>260</v>
      </c>
      <c r="G26" s="77" t="s">
        <v>261</v>
      </c>
      <c r="H26" s="78">
        <v>0</v>
      </c>
      <c r="I26" s="78">
        <v>0</v>
      </c>
      <c r="J26" s="79">
        <v>0</v>
      </c>
      <c r="K26" s="77">
        <v>0</v>
      </c>
      <c r="L26" s="78">
        <v>0</v>
      </c>
      <c r="M26" s="77">
        <v>0</v>
      </c>
      <c r="N26" s="78">
        <v>0</v>
      </c>
      <c r="O26" s="86">
        <v>0</v>
      </c>
      <c r="P26" s="63">
        <f t="shared" si="7"/>
        <v>0</v>
      </c>
      <c r="Q26" s="63">
        <f t="shared" si="8"/>
        <v>0</v>
      </c>
      <c r="R26" s="63">
        <f t="shared" si="0"/>
        <v>0</v>
      </c>
      <c r="S26" s="63">
        <f t="shared" si="9"/>
        <v>0</v>
      </c>
      <c r="T26" s="37">
        <f t="shared" si="10"/>
        <v>0</v>
      </c>
      <c r="U26" s="45" t="s">
        <v>1668</v>
      </c>
      <c r="V26" s="46" t="s">
        <v>1669</v>
      </c>
      <c r="W26" s="46" t="s">
        <v>1670</v>
      </c>
      <c r="X26" s="46" t="s">
        <v>1671</v>
      </c>
      <c r="Y26" s="31">
        <f t="shared" si="11"/>
        <v>0</v>
      </c>
      <c r="Z26" s="63">
        <f t="shared" si="12"/>
        <v>1</v>
      </c>
      <c r="AA26" s="63">
        <f t="shared" si="13"/>
        <v>0</v>
      </c>
      <c r="AB26" s="63">
        <f t="shared" si="14"/>
        <v>0</v>
      </c>
      <c r="AC26" s="37">
        <f t="shared" si="15"/>
        <v>0</v>
      </c>
      <c r="AD26" s="47">
        <f t="shared" si="16"/>
        <v>0</v>
      </c>
      <c r="AE26" s="63">
        <f t="shared" si="17"/>
        <v>0</v>
      </c>
      <c r="AF26" s="63">
        <f t="shared" si="18"/>
        <v>0</v>
      </c>
      <c r="AG26" s="63">
        <f t="shared" si="19"/>
        <v>0</v>
      </c>
      <c r="AH26" s="37">
        <f t="shared" si="20"/>
        <v>0</v>
      </c>
      <c r="AM26" s="64"/>
      <c r="AN26" s="31">
        <f>COUNTIF('MITRE ATT&amp;CK'!26:26,"*Reconnaissance*")</f>
        <v>0</v>
      </c>
      <c r="AO26" s="63">
        <f>COUNTIF('MITRE ATT&amp;CK'!26:26,"*Resource Development*")</f>
        <v>0</v>
      </c>
      <c r="AP26" s="63">
        <f>COUNTIF('MITRE ATT&amp;CK'!26:26,"*Initial Access*")</f>
        <v>0</v>
      </c>
      <c r="AQ26" s="63">
        <f>COUNTIF('MITRE ATT&amp;CK'!26:26,"*Execution*")</f>
        <v>0</v>
      </c>
      <c r="AR26" s="63">
        <f>COUNTIF('MITRE ATT&amp;CK'!26:26,"*Persistence*")</f>
        <v>0</v>
      </c>
      <c r="AS26" s="63">
        <f>COUNTIF('MITRE ATT&amp;CK'!26:26,"*Privilage Escalation*")</f>
        <v>0</v>
      </c>
      <c r="AT26" s="63">
        <f>COUNTIF('MITRE ATT&amp;CK'!26:26,"*Defense Evasion*")</f>
        <v>0</v>
      </c>
      <c r="AU26" s="63">
        <f>COUNTIF('MITRE ATT&amp;CK'!26:26,"*Credential Access*")</f>
        <v>0</v>
      </c>
      <c r="AV26" s="63">
        <f>COUNTIF('MITRE ATT&amp;CK'!26:26,"*Discovery*")</f>
        <v>0</v>
      </c>
      <c r="AW26" s="63">
        <f>COUNTIF('MITRE ATT&amp;CK'!26:26,"*Lateral Movement*")</f>
        <v>0</v>
      </c>
      <c r="AX26" s="63">
        <f>COUNTIF('MITRE ATT&amp;CK'!26:26,"*Collection*")</f>
        <v>0</v>
      </c>
      <c r="AY26" s="63">
        <f>COUNTIF('MITRE ATT&amp;CK'!26:26,"*Command and Control*")</f>
        <v>0</v>
      </c>
      <c r="AZ26" s="63">
        <f>COUNTIF('MITRE ATT&amp;CK'!26:26,"*Exfiltration*")</f>
        <v>0</v>
      </c>
      <c r="BA26" s="37">
        <f>COUNTIF('MITRE ATT&amp;CK'!26:26,"*Impact*")</f>
        <v>0</v>
      </c>
      <c r="BB26" s="47">
        <f t="shared" si="21"/>
        <v>0</v>
      </c>
      <c r="BC26" s="63">
        <f t="shared" si="22"/>
        <v>0</v>
      </c>
      <c r="BD26" s="63">
        <f t="shared" si="23"/>
        <v>0</v>
      </c>
      <c r="BE26" s="63">
        <f t="shared" si="24"/>
        <v>0</v>
      </c>
      <c r="BF26" s="63">
        <f t="shared" si="25"/>
        <v>0</v>
      </c>
      <c r="BG26" s="63">
        <f t="shared" si="26"/>
        <v>0</v>
      </c>
      <c r="BH26" s="63">
        <f t="shared" si="27"/>
        <v>0</v>
      </c>
      <c r="BI26" s="63">
        <f t="shared" si="28"/>
        <v>0</v>
      </c>
      <c r="BJ26" s="63">
        <f t="shared" si="29"/>
        <v>0</v>
      </c>
      <c r="BK26" s="63">
        <f t="shared" si="30"/>
        <v>0</v>
      </c>
      <c r="BL26" s="63">
        <f t="shared" si="31"/>
        <v>0</v>
      </c>
      <c r="BM26" s="63">
        <f t="shared" si="32"/>
        <v>0</v>
      </c>
      <c r="BN26" s="63">
        <f t="shared" si="33"/>
        <v>0</v>
      </c>
      <c r="BO26" s="37">
        <f t="shared" si="34"/>
        <v>0</v>
      </c>
    </row>
    <row r="27" spans="1:67" x14ac:dyDescent="0.25">
      <c r="A27" s="85">
        <v>26</v>
      </c>
      <c r="B27" s="75">
        <v>3</v>
      </c>
      <c r="C27" s="76">
        <v>3.14</v>
      </c>
      <c r="D27" s="75">
        <v>3</v>
      </c>
      <c r="E27" s="75" t="s">
        <v>25</v>
      </c>
      <c r="F27" s="77" t="s">
        <v>262</v>
      </c>
      <c r="G27" s="77" t="s">
        <v>263</v>
      </c>
      <c r="H27" s="78">
        <v>0</v>
      </c>
      <c r="I27" s="78">
        <v>0</v>
      </c>
      <c r="J27" s="79">
        <v>0</v>
      </c>
      <c r="K27" s="77">
        <v>0</v>
      </c>
      <c r="L27" s="78">
        <v>0</v>
      </c>
      <c r="M27" s="77">
        <v>0</v>
      </c>
      <c r="N27" s="78">
        <v>0</v>
      </c>
      <c r="O27" s="86">
        <v>0</v>
      </c>
      <c r="P27" s="65">
        <f t="shared" si="7"/>
        <v>0</v>
      </c>
      <c r="Q27" s="65">
        <f t="shared" si="8"/>
        <v>0</v>
      </c>
      <c r="R27" s="65">
        <f t="shared" si="0"/>
        <v>0</v>
      </c>
      <c r="S27" s="65">
        <f t="shared" si="9"/>
        <v>0</v>
      </c>
      <c r="T27" s="50">
        <f t="shared" si="10"/>
        <v>0</v>
      </c>
      <c r="U27" s="47">
        <f>SUM(T40:T43)</f>
        <v>0</v>
      </c>
      <c r="V27" s="63">
        <v>400</v>
      </c>
      <c r="W27" s="63">
        <f>SUM(U27,U29,U31)</f>
        <v>0</v>
      </c>
      <c r="X27" s="63">
        <f>SUM(V27,V29,V31)</f>
        <v>600</v>
      </c>
      <c r="Y27" s="31">
        <f t="shared" si="11"/>
        <v>0</v>
      </c>
      <c r="Z27" s="63">
        <f t="shared" si="12"/>
        <v>1</v>
      </c>
      <c r="AA27" s="63">
        <f t="shared" si="13"/>
        <v>0</v>
      </c>
      <c r="AB27" s="63">
        <f t="shared" si="14"/>
        <v>0</v>
      </c>
      <c r="AC27" s="37">
        <f t="shared" si="15"/>
        <v>0</v>
      </c>
      <c r="AD27" s="47">
        <f t="shared" si="16"/>
        <v>0</v>
      </c>
      <c r="AE27" s="63">
        <f t="shared" si="17"/>
        <v>0</v>
      </c>
      <c r="AF27" s="63">
        <f t="shared" si="18"/>
        <v>0</v>
      </c>
      <c r="AG27" s="63">
        <f t="shared" si="19"/>
        <v>0</v>
      </c>
      <c r="AH27" s="37">
        <f t="shared" si="20"/>
        <v>0</v>
      </c>
      <c r="AM27" s="64"/>
      <c r="AN27" s="31">
        <f>COUNTIF('MITRE ATT&amp;CK'!27:27,"*Reconnaissance*")</f>
        <v>0</v>
      </c>
      <c r="AO27" s="63">
        <f>COUNTIF('MITRE ATT&amp;CK'!27:27,"*Resource Development*")</f>
        <v>0</v>
      </c>
      <c r="AP27" s="63">
        <f>COUNTIF('MITRE ATT&amp;CK'!27:27,"*Initial Access*")</f>
        <v>0</v>
      </c>
      <c r="AQ27" s="63">
        <f>COUNTIF('MITRE ATT&amp;CK'!27:27,"*Execution*")</f>
        <v>0</v>
      </c>
      <c r="AR27" s="63">
        <f>COUNTIF('MITRE ATT&amp;CK'!27:27,"*Persistence*")</f>
        <v>0</v>
      </c>
      <c r="AS27" s="63">
        <f>COUNTIF('MITRE ATT&amp;CK'!27:27,"*Privilage Escalation*")</f>
        <v>0</v>
      </c>
      <c r="AT27" s="63">
        <f>COUNTIF('MITRE ATT&amp;CK'!27:27,"*Defense Evasion*")</f>
        <v>0</v>
      </c>
      <c r="AU27" s="63">
        <f>COUNTIF('MITRE ATT&amp;CK'!27:27,"*Credential Access*")</f>
        <v>0</v>
      </c>
      <c r="AV27" s="63">
        <f>COUNTIF('MITRE ATT&amp;CK'!27:27,"*Discovery*")</f>
        <v>0</v>
      </c>
      <c r="AW27" s="63">
        <f>COUNTIF('MITRE ATT&amp;CK'!27:27,"*Lateral Movement*")</f>
        <v>0</v>
      </c>
      <c r="AX27" s="63">
        <f>COUNTIF('MITRE ATT&amp;CK'!27:27,"*Collection*")</f>
        <v>0</v>
      </c>
      <c r="AY27" s="63">
        <f>COUNTIF('MITRE ATT&amp;CK'!27:27,"*Command and Control*")</f>
        <v>0</v>
      </c>
      <c r="AZ27" s="63">
        <f>COUNTIF('MITRE ATT&amp;CK'!27:27,"*Exfiltration*")</f>
        <v>0</v>
      </c>
      <c r="BA27" s="37">
        <f>COUNTIF('MITRE ATT&amp;CK'!27:27,"*Impact*")</f>
        <v>0</v>
      </c>
      <c r="BB27" s="47">
        <f t="shared" si="21"/>
        <v>0</v>
      </c>
      <c r="BC27" s="63">
        <f t="shared" si="22"/>
        <v>0</v>
      </c>
      <c r="BD27" s="63">
        <f t="shared" si="23"/>
        <v>0</v>
      </c>
      <c r="BE27" s="63">
        <f t="shared" si="24"/>
        <v>0</v>
      </c>
      <c r="BF27" s="63">
        <f t="shared" si="25"/>
        <v>0</v>
      </c>
      <c r="BG27" s="63">
        <f t="shared" si="26"/>
        <v>0</v>
      </c>
      <c r="BH27" s="63">
        <f t="shared" si="27"/>
        <v>0</v>
      </c>
      <c r="BI27" s="63">
        <f t="shared" si="28"/>
        <v>0</v>
      </c>
      <c r="BJ27" s="63">
        <f t="shared" si="29"/>
        <v>0</v>
      </c>
      <c r="BK27" s="63">
        <f t="shared" si="30"/>
        <v>0</v>
      </c>
      <c r="BL27" s="63">
        <f t="shared" si="31"/>
        <v>0</v>
      </c>
      <c r="BM27" s="63">
        <f t="shared" si="32"/>
        <v>0</v>
      </c>
      <c r="BN27" s="63">
        <f t="shared" si="33"/>
        <v>0</v>
      </c>
      <c r="BO27" s="37">
        <f t="shared" si="34"/>
        <v>0</v>
      </c>
    </row>
    <row r="28" spans="1:67" ht="60" x14ac:dyDescent="0.25">
      <c r="A28" s="85">
        <v>27</v>
      </c>
      <c r="B28" s="75">
        <v>4</v>
      </c>
      <c r="C28" s="76">
        <v>4.0999999999999996</v>
      </c>
      <c r="D28" s="75">
        <v>1</v>
      </c>
      <c r="E28" s="75" t="s">
        <v>10</v>
      </c>
      <c r="F28" s="77" t="s">
        <v>41</v>
      </c>
      <c r="G28" s="77" t="s">
        <v>42</v>
      </c>
      <c r="H28" s="78" cm="1">
        <f t="array" ref="H28:O39">'CSC #4'!F2:M13</f>
        <v>0</v>
      </c>
      <c r="I28" s="78">
        <v>0</v>
      </c>
      <c r="J28" s="79">
        <v>0</v>
      </c>
      <c r="K28" s="77">
        <v>0</v>
      </c>
      <c r="L28" s="78">
        <v>0</v>
      </c>
      <c r="M28" s="77">
        <v>0</v>
      </c>
      <c r="N28" s="78">
        <v>0</v>
      </c>
      <c r="O28" s="86">
        <v>0</v>
      </c>
      <c r="P28" s="63">
        <f t="shared" si="7"/>
        <v>0</v>
      </c>
      <c r="Q28" s="63">
        <f t="shared" si="8"/>
        <v>0</v>
      </c>
      <c r="R28" s="63">
        <f t="shared" si="0"/>
        <v>0</v>
      </c>
      <c r="S28" s="63">
        <f t="shared" si="9"/>
        <v>0</v>
      </c>
      <c r="T28" s="37">
        <f t="shared" si="10"/>
        <v>0</v>
      </c>
      <c r="U28" s="48" t="s">
        <v>1672</v>
      </c>
      <c r="V28" s="35" t="s">
        <v>1673</v>
      </c>
      <c r="W28" s="63" t="s">
        <v>1892</v>
      </c>
      <c r="X28" s="64" t="s">
        <v>1864</v>
      </c>
      <c r="Y28" s="31">
        <f t="shared" si="11"/>
        <v>1</v>
      </c>
      <c r="Z28" s="63">
        <f t="shared" si="12"/>
        <v>0</v>
      </c>
      <c r="AA28" s="63">
        <f t="shared" si="13"/>
        <v>0</v>
      </c>
      <c r="AB28" s="63">
        <f t="shared" si="14"/>
        <v>0</v>
      </c>
      <c r="AC28" s="37">
        <f t="shared" si="15"/>
        <v>0</v>
      </c>
      <c r="AD28" s="47">
        <f t="shared" si="16"/>
        <v>0</v>
      </c>
      <c r="AE28" s="63">
        <f t="shared" si="17"/>
        <v>0</v>
      </c>
      <c r="AF28" s="63">
        <f t="shared" si="18"/>
        <v>0</v>
      </c>
      <c r="AG28" s="63">
        <f t="shared" si="19"/>
        <v>0</v>
      </c>
      <c r="AH28" s="37">
        <f t="shared" si="20"/>
        <v>0</v>
      </c>
      <c r="AM28" s="64"/>
      <c r="AN28" s="31">
        <f>COUNTIF('MITRE ATT&amp;CK'!28:28,"*Reconnaissance*")</f>
        <v>0</v>
      </c>
      <c r="AO28" s="63">
        <f>COUNTIF('MITRE ATT&amp;CK'!28:28,"*Resource Development*")</f>
        <v>0</v>
      </c>
      <c r="AP28" s="63">
        <f>COUNTIF('MITRE ATT&amp;CK'!28:28,"*Initial Access*")</f>
        <v>6</v>
      </c>
      <c r="AQ28" s="63">
        <f>COUNTIF('MITRE ATT&amp;CK'!28:28,"*Execution*")</f>
        <v>17</v>
      </c>
      <c r="AR28" s="63">
        <f>COUNTIF('MITRE ATT&amp;CK'!28:28,"*Persistence*")</f>
        <v>63</v>
      </c>
      <c r="AS28" s="63">
        <f>COUNTIF('MITRE ATT&amp;CK'!28:28,"*Privilage Escalation*")</f>
        <v>63</v>
      </c>
      <c r="AT28" s="63">
        <f>COUNTIF('MITRE ATT&amp;CK'!28:28,"*Defense Evasion*")</f>
        <v>91</v>
      </c>
      <c r="AU28" s="63">
        <f>COUNTIF('MITRE ATT&amp;CK'!28:28,"*Credential Access*")</f>
        <v>29</v>
      </c>
      <c r="AV28" s="63">
        <f>COUNTIF('MITRE ATT&amp;CK'!28:28,"*Discovery*")</f>
        <v>7</v>
      </c>
      <c r="AW28" s="63">
        <f>COUNTIF('MITRE ATT&amp;CK'!28:28,"*Lateral Movement*")</f>
        <v>16</v>
      </c>
      <c r="AX28" s="63">
        <f>COUNTIF('MITRE ATT&amp;CK'!28:28,"*Collection*")</f>
        <v>8</v>
      </c>
      <c r="AY28" s="63">
        <f>COUNTIF('MITRE ATT&amp;CK'!28:28,"*Command and Control*")</f>
        <v>1</v>
      </c>
      <c r="AZ28" s="63">
        <f>COUNTIF('MITRE ATT&amp;CK'!28:28,"*Exfiltration*")</f>
        <v>4</v>
      </c>
      <c r="BA28" s="37">
        <f>COUNTIF('MITRE ATT&amp;CK'!28:28,"*Impact*")</f>
        <v>3</v>
      </c>
      <c r="BB28" s="47">
        <f t="shared" si="21"/>
        <v>0</v>
      </c>
      <c r="BC28" s="63">
        <f t="shared" si="22"/>
        <v>0</v>
      </c>
      <c r="BD28" s="63">
        <f t="shared" si="23"/>
        <v>0</v>
      </c>
      <c r="BE28" s="63">
        <f t="shared" si="24"/>
        <v>0</v>
      </c>
      <c r="BF28" s="63">
        <f t="shared" si="25"/>
        <v>0</v>
      </c>
      <c r="BG28" s="63">
        <f t="shared" si="26"/>
        <v>0</v>
      </c>
      <c r="BH28" s="63">
        <f t="shared" si="27"/>
        <v>0</v>
      </c>
      <c r="BI28" s="63">
        <f t="shared" si="28"/>
        <v>0</v>
      </c>
      <c r="BJ28" s="63">
        <f t="shared" si="29"/>
        <v>0</v>
      </c>
      <c r="BK28" s="63">
        <f t="shared" si="30"/>
        <v>0</v>
      </c>
      <c r="BL28" s="63">
        <f t="shared" si="31"/>
        <v>0</v>
      </c>
      <c r="BM28" s="63">
        <f t="shared" si="32"/>
        <v>0</v>
      </c>
      <c r="BN28" s="63">
        <f t="shared" si="33"/>
        <v>0</v>
      </c>
      <c r="BO28" s="37">
        <f t="shared" si="34"/>
        <v>0</v>
      </c>
    </row>
    <row r="29" spans="1:67" ht="45" x14ac:dyDescent="0.25">
      <c r="A29" s="85">
        <v>28</v>
      </c>
      <c r="B29" s="75">
        <v>4</v>
      </c>
      <c r="C29" s="76">
        <v>4.2</v>
      </c>
      <c r="D29" s="75">
        <v>1</v>
      </c>
      <c r="E29" s="75" t="s">
        <v>38</v>
      </c>
      <c r="F29" s="77" t="s">
        <v>43</v>
      </c>
      <c r="G29" s="77" t="s">
        <v>44</v>
      </c>
      <c r="H29" s="78">
        <v>0</v>
      </c>
      <c r="I29" s="78">
        <v>0</v>
      </c>
      <c r="J29" s="79">
        <v>0</v>
      </c>
      <c r="K29" s="77">
        <v>0</v>
      </c>
      <c r="L29" s="78">
        <v>0</v>
      </c>
      <c r="M29" s="77">
        <v>0</v>
      </c>
      <c r="N29" s="78">
        <v>0</v>
      </c>
      <c r="O29" s="86">
        <v>0</v>
      </c>
      <c r="P29" s="63">
        <f t="shared" si="7"/>
        <v>0</v>
      </c>
      <c r="Q29" s="63">
        <f t="shared" si="8"/>
        <v>0</v>
      </c>
      <c r="R29" s="63">
        <f t="shared" si="0"/>
        <v>0</v>
      </c>
      <c r="S29" s="63">
        <f t="shared" si="9"/>
        <v>0</v>
      </c>
      <c r="T29" s="37">
        <f t="shared" si="10"/>
        <v>0</v>
      </c>
      <c r="U29" s="47">
        <f>SUM(T44:T45)</f>
        <v>0</v>
      </c>
      <c r="V29" s="63">
        <v>200</v>
      </c>
      <c r="W29" s="63">
        <f>ROUND(W27/X27,2)</f>
        <v>0</v>
      </c>
      <c r="X29" s="64" t="str">
        <f>ROUND(W27/X27,2)*100&amp;"%"</f>
        <v>0%</v>
      </c>
      <c r="Y29" s="31">
        <f t="shared" si="11"/>
        <v>0</v>
      </c>
      <c r="Z29" s="63">
        <f t="shared" si="12"/>
        <v>0</v>
      </c>
      <c r="AA29" s="63">
        <f t="shared" si="13"/>
        <v>0</v>
      </c>
      <c r="AB29" s="63">
        <f t="shared" si="14"/>
        <v>1</v>
      </c>
      <c r="AC29" s="37">
        <f t="shared" si="15"/>
        <v>0</v>
      </c>
      <c r="AD29" s="47">
        <f t="shared" si="16"/>
        <v>0</v>
      </c>
      <c r="AE29" s="63">
        <f t="shared" si="17"/>
        <v>0</v>
      </c>
      <c r="AF29" s="63">
        <f t="shared" si="18"/>
        <v>0</v>
      </c>
      <c r="AG29" s="63">
        <f t="shared" si="19"/>
        <v>0</v>
      </c>
      <c r="AH29" s="37">
        <f t="shared" si="20"/>
        <v>0</v>
      </c>
      <c r="AM29" s="64"/>
      <c r="AN29" s="31">
        <f>COUNTIF('MITRE ATT&amp;CK'!29:29,"*Reconnaissance*")</f>
        <v>0</v>
      </c>
      <c r="AO29" s="63">
        <f>COUNTIF('MITRE ATT&amp;CK'!29:29,"*Resource Development*")</f>
        <v>0</v>
      </c>
      <c r="AP29" s="63">
        <f>COUNTIF('MITRE ATT&amp;CK'!29:29,"*Initial Access*")</f>
        <v>2</v>
      </c>
      <c r="AQ29" s="63">
        <f>COUNTIF('MITRE ATT&amp;CK'!29:29,"*Execution*")</f>
        <v>0</v>
      </c>
      <c r="AR29" s="63">
        <f>COUNTIF('MITRE ATT&amp;CK'!29:29,"*Persistence*")</f>
        <v>11</v>
      </c>
      <c r="AS29" s="63">
        <f>COUNTIF('MITRE ATT&amp;CK'!29:29,"*Privilage Escalation*")</f>
        <v>1</v>
      </c>
      <c r="AT29" s="63">
        <f>COUNTIF('MITRE ATT&amp;CK'!29:29,"*Defense Evasion*")</f>
        <v>8</v>
      </c>
      <c r="AU29" s="63">
        <f>COUNTIF('MITRE ATT&amp;CK'!29:29,"*Credential Access*")</f>
        <v>7</v>
      </c>
      <c r="AV29" s="63">
        <f>COUNTIF('MITRE ATT&amp;CK'!29:29,"*Discovery*")</f>
        <v>1</v>
      </c>
      <c r="AW29" s="63">
        <f>COUNTIF('MITRE ATT&amp;CK'!29:29,"*Lateral Movement*")</f>
        <v>6</v>
      </c>
      <c r="AX29" s="63">
        <f>COUNTIF('MITRE ATT&amp;CK'!29:29,"*Collection*")</f>
        <v>7</v>
      </c>
      <c r="AY29" s="63">
        <f>COUNTIF('MITRE ATT&amp;CK'!29:29,"*Command and Control*")</f>
        <v>9</v>
      </c>
      <c r="AZ29" s="63">
        <f>COUNTIF('MITRE ATT&amp;CK'!29:29,"*Exfiltration*")</f>
        <v>6</v>
      </c>
      <c r="BA29" s="37">
        <f>COUNTIF('MITRE ATT&amp;CK'!29:29,"*Impact*")</f>
        <v>5</v>
      </c>
      <c r="BB29" s="47">
        <f t="shared" si="21"/>
        <v>0</v>
      </c>
      <c r="BC29" s="63">
        <f t="shared" si="22"/>
        <v>0</v>
      </c>
      <c r="BD29" s="63">
        <f t="shared" si="23"/>
        <v>0</v>
      </c>
      <c r="BE29" s="63">
        <f t="shared" si="24"/>
        <v>0</v>
      </c>
      <c r="BF29" s="63">
        <f t="shared" si="25"/>
        <v>0</v>
      </c>
      <c r="BG29" s="63">
        <f t="shared" si="26"/>
        <v>0</v>
      </c>
      <c r="BH29" s="63">
        <f t="shared" si="27"/>
        <v>0</v>
      </c>
      <c r="BI29" s="63">
        <f t="shared" si="28"/>
        <v>0</v>
      </c>
      <c r="BJ29" s="63">
        <f t="shared" si="29"/>
        <v>0</v>
      </c>
      <c r="BK29" s="63">
        <f t="shared" si="30"/>
        <v>0</v>
      </c>
      <c r="BL29" s="63">
        <f t="shared" si="31"/>
        <v>0</v>
      </c>
      <c r="BM29" s="63">
        <f t="shared" si="32"/>
        <v>0</v>
      </c>
      <c r="BN29" s="63">
        <f t="shared" si="33"/>
        <v>0</v>
      </c>
      <c r="BO29" s="37">
        <f t="shared" si="34"/>
        <v>0</v>
      </c>
    </row>
    <row r="30" spans="1:67" ht="45" x14ac:dyDescent="0.25">
      <c r="A30" s="85">
        <v>29</v>
      </c>
      <c r="B30" s="75">
        <v>4</v>
      </c>
      <c r="C30" s="76">
        <v>4.3</v>
      </c>
      <c r="D30" s="75">
        <v>1</v>
      </c>
      <c r="E30" s="75" t="s">
        <v>51</v>
      </c>
      <c r="F30" s="77" t="s">
        <v>264</v>
      </c>
      <c r="G30" s="77" t="s">
        <v>265</v>
      </c>
      <c r="H30" s="78">
        <v>0</v>
      </c>
      <c r="I30" s="78">
        <v>0</v>
      </c>
      <c r="J30" s="79">
        <v>0</v>
      </c>
      <c r="K30" s="77">
        <v>0</v>
      </c>
      <c r="L30" s="78">
        <v>0</v>
      </c>
      <c r="M30" s="77">
        <v>0</v>
      </c>
      <c r="N30" s="78">
        <v>0</v>
      </c>
      <c r="O30" s="86">
        <v>0</v>
      </c>
      <c r="P30" s="63">
        <f t="shared" si="7"/>
        <v>0</v>
      </c>
      <c r="Q30" s="63">
        <f t="shared" si="8"/>
        <v>0</v>
      </c>
      <c r="R30" s="63">
        <f t="shared" si="0"/>
        <v>0</v>
      </c>
      <c r="S30" s="63">
        <f t="shared" si="9"/>
        <v>0</v>
      </c>
      <c r="T30" s="37">
        <f t="shared" si="10"/>
        <v>0</v>
      </c>
      <c r="U30" s="48" t="s">
        <v>1674</v>
      </c>
      <c r="V30" s="35" t="s">
        <v>1675</v>
      </c>
      <c r="W30" s="156"/>
      <c r="X30" s="157"/>
      <c r="Y30" s="31">
        <f t="shared" si="11"/>
        <v>0</v>
      </c>
      <c r="Z30" s="63">
        <f t="shared" si="12"/>
        <v>0</v>
      </c>
      <c r="AA30" s="63">
        <f t="shared" si="13"/>
        <v>0</v>
      </c>
      <c r="AB30" s="63">
        <f t="shared" si="14"/>
        <v>0</v>
      </c>
      <c r="AC30" s="37">
        <f t="shared" si="15"/>
        <v>1</v>
      </c>
      <c r="AD30" s="47">
        <f t="shared" si="16"/>
        <v>0</v>
      </c>
      <c r="AE30" s="63">
        <f t="shared" si="17"/>
        <v>0</v>
      </c>
      <c r="AF30" s="63">
        <f t="shared" si="18"/>
        <v>0</v>
      </c>
      <c r="AG30" s="63">
        <f t="shared" si="19"/>
        <v>0</v>
      </c>
      <c r="AH30" s="37">
        <f t="shared" si="20"/>
        <v>0</v>
      </c>
      <c r="AM30" s="64"/>
      <c r="AN30" s="31">
        <f>COUNTIF('MITRE ATT&amp;CK'!30:30,"*Reconnaissance*")</f>
        <v>0</v>
      </c>
      <c r="AO30" s="63">
        <f>COUNTIF('MITRE ATT&amp;CK'!30:30,"*Resource Development*")</f>
        <v>0</v>
      </c>
      <c r="AP30" s="63">
        <f>COUNTIF('MITRE ATT&amp;CK'!30:30,"*Initial Access*")</f>
        <v>0</v>
      </c>
      <c r="AQ30" s="63">
        <f>COUNTIF('MITRE ATT&amp;CK'!30:30,"*Execution*")</f>
        <v>0</v>
      </c>
      <c r="AR30" s="63">
        <f>COUNTIF('MITRE ATT&amp;CK'!30:30,"*Persistence*")</f>
        <v>0</v>
      </c>
      <c r="AS30" s="63">
        <f>COUNTIF('MITRE ATT&amp;CK'!30:30,"*Privilage Escalation*")</f>
        <v>0</v>
      </c>
      <c r="AT30" s="63">
        <f>COUNTIF('MITRE ATT&amp;CK'!30:30,"*Defense Evasion*")</f>
        <v>0</v>
      </c>
      <c r="AU30" s="63">
        <f>COUNTIF('MITRE ATT&amp;CK'!30:30,"*Credential Access*")</f>
        <v>0</v>
      </c>
      <c r="AV30" s="63">
        <f>COUNTIF('MITRE ATT&amp;CK'!30:30,"*Discovery*")</f>
        <v>0</v>
      </c>
      <c r="AW30" s="63">
        <f>COUNTIF('MITRE ATT&amp;CK'!30:30,"*Lateral Movement*")</f>
        <v>0</v>
      </c>
      <c r="AX30" s="63">
        <f>COUNTIF('MITRE ATT&amp;CK'!30:30,"*Collection*")</f>
        <v>0</v>
      </c>
      <c r="AY30" s="63">
        <f>COUNTIF('MITRE ATT&amp;CK'!30:30,"*Command and Control*")</f>
        <v>0</v>
      </c>
      <c r="AZ30" s="63">
        <f>COUNTIF('MITRE ATT&amp;CK'!30:30,"*Exfiltration*")</f>
        <v>0</v>
      </c>
      <c r="BA30" s="37">
        <f>COUNTIF('MITRE ATT&amp;CK'!30:30,"*Impact*")</f>
        <v>0</v>
      </c>
      <c r="BB30" s="47">
        <f t="shared" si="21"/>
        <v>0</v>
      </c>
      <c r="BC30" s="63">
        <f t="shared" si="22"/>
        <v>0</v>
      </c>
      <c r="BD30" s="63">
        <f t="shared" si="23"/>
        <v>0</v>
      </c>
      <c r="BE30" s="63">
        <f t="shared" si="24"/>
        <v>0</v>
      </c>
      <c r="BF30" s="63">
        <f t="shared" si="25"/>
        <v>0</v>
      </c>
      <c r="BG30" s="63">
        <f t="shared" si="26"/>
        <v>0</v>
      </c>
      <c r="BH30" s="63">
        <f t="shared" si="27"/>
        <v>0</v>
      </c>
      <c r="BI30" s="63">
        <f t="shared" si="28"/>
        <v>0</v>
      </c>
      <c r="BJ30" s="63">
        <f t="shared" si="29"/>
        <v>0</v>
      </c>
      <c r="BK30" s="63">
        <f t="shared" si="30"/>
        <v>0</v>
      </c>
      <c r="BL30" s="63">
        <f t="shared" si="31"/>
        <v>0</v>
      </c>
      <c r="BM30" s="63">
        <f t="shared" si="32"/>
        <v>0</v>
      </c>
      <c r="BN30" s="63">
        <f t="shared" si="33"/>
        <v>0</v>
      </c>
      <c r="BO30" s="37">
        <f t="shared" si="34"/>
        <v>0</v>
      </c>
    </row>
    <row r="31" spans="1:67" ht="45" x14ac:dyDescent="0.25">
      <c r="A31" s="85">
        <v>30</v>
      </c>
      <c r="B31" s="75">
        <v>4</v>
      </c>
      <c r="C31" s="76">
        <v>4.4000000000000004</v>
      </c>
      <c r="D31" s="75">
        <v>1</v>
      </c>
      <c r="E31" s="75" t="s">
        <v>3</v>
      </c>
      <c r="F31" s="77" t="s">
        <v>45</v>
      </c>
      <c r="G31" s="77" t="s">
        <v>46</v>
      </c>
      <c r="H31" s="78">
        <v>0</v>
      </c>
      <c r="I31" s="78">
        <v>0</v>
      </c>
      <c r="J31" s="79">
        <v>0</v>
      </c>
      <c r="K31" s="77">
        <v>0</v>
      </c>
      <c r="L31" s="78">
        <v>0</v>
      </c>
      <c r="M31" s="77">
        <v>0</v>
      </c>
      <c r="N31" s="78">
        <v>0</v>
      </c>
      <c r="O31" s="86">
        <v>0</v>
      </c>
      <c r="P31" s="63">
        <f t="shared" si="7"/>
        <v>0</v>
      </c>
      <c r="Q31" s="63">
        <f t="shared" si="8"/>
        <v>0</v>
      </c>
      <c r="R31" s="63">
        <f t="shared" si="0"/>
        <v>0</v>
      </c>
      <c r="S31" s="63">
        <f t="shared" si="9"/>
        <v>0</v>
      </c>
      <c r="T31" s="37">
        <f t="shared" si="10"/>
        <v>0</v>
      </c>
      <c r="U31" s="49">
        <v>0</v>
      </c>
      <c r="V31" s="65">
        <v>0</v>
      </c>
      <c r="W31" s="158"/>
      <c r="X31" s="159"/>
      <c r="Y31" s="31">
        <f t="shared" si="11"/>
        <v>0</v>
      </c>
      <c r="Z31" s="63">
        <f t="shared" si="12"/>
        <v>0</v>
      </c>
      <c r="AA31" s="63">
        <f t="shared" si="13"/>
        <v>1</v>
      </c>
      <c r="AB31" s="63">
        <f t="shared" si="14"/>
        <v>0</v>
      </c>
      <c r="AC31" s="37">
        <f t="shared" si="15"/>
        <v>0</v>
      </c>
      <c r="AD31" s="47">
        <f t="shared" si="16"/>
        <v>0</v>
      </c>
      <c r="AE31" s="63">
        <f t="shared" si="17"/>
        <v>0</v>
      </c>
      <c r="AF31" s="63">
        <f t="shared" si="18"/>
        <v>0</v>
      </c>
      <c r="AG31" s="63">
        <f t="shared" si="19"/>
        <v>0</v>
      </c>
      <c r="AH31" s="37">
        <f t="shared" si="20"/>
        <v>0</v>
      </c>
      <c r="AM31" s="64"/>
      <c r="AN31" s="31">
        <f>COUNTIF('MITRE ATT&amp;CK'!31:31,"*Reconnaissance*")</f>
        <v>0</v>
      </c>
      <c r="AO31" s="63">
        <f>COUNTIF('MITRE ATT&amp;CK'!31:31,"*Resource Development*")</f>
        <v>0</v>
      </c>
      <c r="AP31" s="63">
        <f>COUNTIF('MITRE ATT&amp;CK'!31:31,"*Initial Access*")</f>
        <v>3</v>
      </c>
      <c r="AQ31" s="63">
        <f>COUNTIF('MITRE ATT&amp;CK'!31:31,"*Execution*")</f>
        <v>1</v>
      </c>
      <c r="AR31" s="63">
        <f>COUNTIF('MITRE ATT&amp;CK'!31:31,"*Persistence*")</f>
        <v>9</v>
      </c>
      <c r="AS31" s="63">
        <f>COUNTIF('MITRE ATT&amp;CK'!31:31,"*Privilage Escalation*")</f>
        <v>0</v>
      </c>
      <c r="AT31" s="63">
        <f>COUNTIF('MITRE ATT&amp;CK'!31:31,"*Defense Evasion*")</f>
        <v>8</v>
      </c>
      <c r="AU31" s="63">
        <f>COUNTIF('MITRE ATT&amp;CK'!31:31,"*Credential Access*")</f>
        <v>4</v>
      </c>
      <c r="AV31" s="63">
        <f>COUNTIF('MITRE ATT&amp;CK'!31:31,"*Discovery*")</f>
        <v>2</v>
      </c>
      <c r="AW31" s="63">
        <f>COUNTIF('MITRE ATT&amp;CK'!31:31,"*Lateral Movement*")</f>
        <v>10</v>
      </c>
      <c r="AX31" s="63">
        <f>COUNTIF('MITRE ATT&amp;CK'!31:31,"*Collection*")</f>
        <v>7</v>
      </c>
      <c r="AY31" s="63">
        <f>COUNTIF('MITRE ATT&amp;CK'!31:31,"*Command and Control*")</f>
        <v>8</v>
      </c>
      <c r="AZ31" s="63">
        <f>COUNTIF('MITRE ATT&amp;CK'!31:31,"*Exfiltration*")</f>
        <v>5</v>
      </c>
      <c r="BA31" s="37">
        <f>COUNTIF('MITRE ATT&amp;CK'!31:31,"*Impact*")</f>
        <v>2</v>
      </c>
      <c r="BB31" s="47">
        <f t="shared" si="21"/>
        <v>0</v>
      </c>
      <c r="BC31" s="63">
        <f t="shared" si="22"/>
        <v>0</v>
      </c>
      <c r="BD31" s="63">
        <f t="shared" si="23"/>
        <v>0</v>
      </c>
      <c r="BE31" s="63">
        <f t="shared" si="24"/>
        <v>0</v>
      </c>
      <c r="BF31" s="63">
        <f t="shared" si="25"/>
        <v>0</v>
      </c>
      <c r="BG31" s="63">
        <f t="shared" si="26"/>
        <v>0</v>
      </c>
      <c r="BH31" s="63">
        <f t="shared" si="27"/>
        <v>0</v>
      </c>
      <c r="BI31" s="63">
        <f t="shared" si="28"/>
        <v>0</v>
      </c>
      <c r="BJ31" s="63">
        <f t="shared" si="29"/>
        <v>0</v>
      </c>
      <c r="BK31" s="63">
        <f t="shared" si="30"/>
        <v>0</v>
      </c>
      <c r="BL31" s="63">
        <f t="shared" si="31"/>
        <v>0</v>
      </c>
      <c r="BM31" s="63">
        <f t="shared" si="32"/>
        <v>0</v>
      </c>
      <c r="BN31" s="63">
        <f t="shared" si="33"/>
        <v>0</v>
      </c>
      <c r="BO31" s="37">
        <f t="shared" si="34"/>
        <v>0</v>
      </c>
    </row>
    <row r="32" spans="1:67" ht="45" x14ac:dyDescent="0.25">
      <c r="A32" s="85">
        <v>31</v>
      </c>
      <c r="B32" s="75">
        <v>4</v>
      </c>
      <c r="C32" s="76">
        <v>4.5</v>
      </c>
      <c r="D32" s="75">
        <v>1</v>
      </c>
      <c r="E32" s="75" t="s">
        <v>3</v>
      </c>
      <c r="F32" s="77" t="s">
        <v>47</v>
      </c>
      <c r="G32" s="77" t="s">
        <v>48</v>
      </c>
      <c r="H32" s="78">
        <v>0</v>
      </c>
      <c r="I32" s="78">
        <v>0</v>
      </c>
      <c r="J32" s="79">
        <v>0</v>
      </c>
      <c r="K32" s="77">
        <v>0</v>
      </c>
      <c r="L32" s="78">
        <v>0</v>
      </c>
      <c r="M32" s="77">
        <v>0</v>
      </c>
      <c r="N32" s="78">
        <v>0</v>
      </c>
      <c r="O32" s="86">
        <v>0</v>
      </c>
      <c r="P32" s="63">
        <f t="shared" si="7"/>
        <v>0</v>
      </c>
      <c r="Q32" s="63">
        <f t="shared" si="8"/>
        <v>0</v>
      </c>
      <c r="R32" s="63">
        <f t="shared" si="0"/>
        <v>0</v>
      </c>
      <c r="S32" s="63">
        <f t="shared" si="9"/>
        <v>0</v>
      </c>
      <c r="T32" s="37">
        <f t="shared" si="10"/>
        <v>0</v>
      </c>
      <c r="U32" s="45" t="s">
        <v>1676</v>
      </c>
      <c r="V32" s="46" t="s">
        <v>1677</v>
      </c>
      <c r="W32" s="46" t="s">
        <v>1678</v>
      </c>
      <c r="X32" s="46" t="s">
        <v>1679</v>
      </c>
      <c r="Y32" s="31">
        <f t="shared" si="11"/>
        <v>0</v>
      </c>
      <c r="Z32" s="63">
        <f t="shared" si="12"/>
        <v>0</v>
      </c>
      <c r="AA32" s="63">
        <f t="shared" si="13"/>
        <v>1</v>
      </c>
      <c r="AB32" s="63">
        <f t="shared" si="14"/>
        <v>0</v>
      </c>
      <c r="AC32" s="37">
        <f t="shared" si="15"/>
        <v>0</v>
      </c>
      <c r="AD32" s="47">
        <f t="shared" si="16"/>
        <v>0</v>
      </c>
      <c r="AE32" s="63">
        <f t="shared" si="17"/>
        <v>0</v>
      </c>
      <c r="AF32" s="63">
        <f t="shared" si="18"/>
        <v>0</v>
      </c>
      <c r="AG32" s="63">
        <f t="shared" si="19"/>
        <v>0</v>
      </c>
      <c r="AH32" s="37">
        <f t="shared" si="20"/>
        <v>0</v>
      </c>
      <c r="AM32" s="64"/>
      <c r="AN32" s="31">
        <f>COUNTIF('MITRE ATT&amp;CK'!32:32,"*Reconnaissance*")</f>
        <v>0</v>
      </c>
      <c r="AO32" s="63">
        <f>COUNTIF('MITRE ATT&amp;CK'!32:32,"*Resource Development*")</f>
        <v>0</v>
      </c>
      <c r="AP32" s="63">
        <f>COUNTIF('MITRE ATT&amp;CK'!32:32,"*Initial Access*")</f>
        <v>0</v>
      </c>
      <c r="AQ32" s="63">
        <f>COUNTIF('MITRE ATT&amp;CK'!32:32,"*Execution*")</f>
        <v>0</v>
      </c>
      <c r="AR32" s="63">
        <f>COUNTIF('MITRE ATT&amp;CK'!32:32,"*Persistence*")</f>
        <v>1</v>
      </c>
      <c r="AS32" s="63">
        <f>COUNTIF('MITRE ATT&amp;CK'!32:32,"*Privilage Escalation*")</f>
        <v>0</v>
      </c>
      <c r="AT32" s="63">
        <f>COUNTIF('MITRE ATT&amp;CK'!32:32,"*Defense Evasion*")</f>
        <v>2</v>
      </c>
      <c r="AU32" s="63">
        <f>COUNTIF('MITRE ATT&amp;CK'!32:32,"*Credential Access*")</f>
        <v>3</v>
      </c>
      <c r="AV32" s="63">
        <f>COUNTIF('MITRE ATT&amp;CK'!32:32,"*Discovery*")</f>
        <v>0</v>
      </c>
      <c r="AW32" s="63">
        <f>COUNTIF('MITRE ATT&amp;CK'!32:32,"*Lateral Movement*")</f>
        <v>5</v>
      </c>
      <c r="AX32" s="63">
        <f>COUNTIF('MITRE ATT&amp;CK'!32:32,"*Collection*")</f>
        <v>1</v>
      </c>
      <c r="AY32" s="63">
        <f>COUNTIF('MITRE ATT&amp;CK'!32:32,"*Command and Control*")</f>
        <v>1</v>
      </c>
      <c r="AZ32" s="63">
        <f>COUNTIF('MITRE ATT&amp;CK'!32:32,"*Exfiltration*")</f>
        <v>0</v>
      </c>
      <c r="BA32" s="37">
        <f>COUNTIF('MITRE ATT&amp;CK'!32:32,"*Impact*")</f>
        <v>0</v>
      </c>
      <c r="BB32" s="47">
        <f t="shared" si="21"/>
        <v>0</v>
      </c>
      <c r="BC32" s="63">
        <f t="shared" si="22"/>
        <v>0</v>
      </c>
      <c r="BD32" s="63">
        <f t="shared" si="23"/>
        <v>0</v>
      </c>
      <c r="BE32" s="63">
        <f t="shared" si="24"/>
        <v>0</v>
      </c>
      <c r="BF32" s="63">
        <f t="shared" si="25"/>
        <v>0</v>
      </c>
      <c r="BG32" s="63">
        <f t="shared" si="26"/>
        <v>0</v>
      </c>
      <c r="BH32" s="63">
        <f t="shared" si="27"/>
        <v>0</v>
      </c>
      <c r="BI32" s="63">
        <f t="shared" si="28"/>
        <v>0</v>
      </c>
      <c r="BJ32" s="63">
        <f t="shared" si="29"/>
        <v>0</v>
      </c>
      <c r="BK32" s="63">
        <f t="shared" si="30"/>
        <v>0</v>
      </c>
      <c r="BL32" s="63">
        <f t="shared" si="31"/>
        <v>0</v>
      </c>
      <c r="BM32" s="63">
        <f t="shared" si="32"/>
        <v>0</v>
      </c>
      <c r="BN32" s="63">
        <f t="shared" si="33"/>
        <v>0</v>
      </c>
      <c r="BO32" s="37">
        <f t="shared" si="34"/>
        <v>0</v>
      </c>
    </row>
    <row r="33" spans="1:67" ht="75" x14ac:dyDescent="0.25">
      <c r="A33" s="85">
        <v>32</v>
      </c>
      <c r="B33" s="75">
        <v>4</v>
      </c>
      <c r="C33" s="76">
        <v>4.5999999999999996</v>
      </c>
      <c r="D33" s="75">
        <v>1</v>
      </c>
      <c r="E33" s="75" t="s">
        <v>38</v>
      </c>
      <c r="F33" s="77" t="s">
        <v>49</v>
      </c>
      <c r="G33" s="77" t="s">
        <v>50</v>
      </c>
      <c r="H33" s="78">
        <v>0</v>
      </c>
      <c r="I33" s="78">
        <v>0</v>
      </c>
      <c r="J33" s="79">
        <v>0</v>
      </c>
      <c r="K33" s="77">
        <v>0</v>
      </c>
      <c r="L33" s="78">
        <v>0</v>
      </c>
      <c r="M33" s="77">
        <v>0</v>
      </c>
      <c r="N33" s="78">
        <v>0</v>
      </c>
      <c r="O33" s="86">
        <v>0</v>
      </c>
      <c r="P33" s="63">
        <f t="shared" si="7"/>
        <v>0</v>
      </c>
      <c r="Q33" s="63">
        <f t="shared" si="8"/>
        <v>0</v>
      </c>
      <c r="R33" s="63">
        <f t="shared" si="0"/>
        <v>0</v>
      </c>
      <c r="S33" s="63">
        <f t="shared" si="9"/>
        <v>0</v>
      </c>
      <c r="T33" s="37">
        <f t="shared" si="10"/>
        <v>0</v>
      </c>
      <c r="U33" s="47">
        <f>SUM(T46:T50)</f>
        <v>0</v>
      </c>
      <c r="V33" s="63">
        <v>500</v>
      </c>
      <c r="W33" s="63">
        <f>SUM(U33,U35,U37)</f>
        <v>0</v>
      </c>
      <c r="X33" s="63">
        <f>SUM(V33,V35,V37)</f>
        <v>800</v>
      </c>
      <c r="Y33" s="31">
        <f t="shared" si="11"/>
        <v>0</v>
      </c>
      <c r="Z33" s="63">
        <f t="shared" si="12"/>
        <v>0</v>
      </c>
      <c r="AA33" s="63">
        <f t="shared" si="13"/>
        <v>0</v>
      </c>
      <c r="AB33" s="63">
        <f t="shared" si="14"/>
        <v>1</v>
      </c>
      <c r="AC33" s="37">
        <f t="shared" si="15"/>
        <v>0</v>
      </c>
      <c r="AD33" s="47">
        <f t="shared" si="16"/>
        <v>0</v>
      </c>
      <c r="AE33" s="63">
        <f t="shared" si="17"/>
        <v>0</v>
      </c>
      <c r="AF33" s="63">
        <f t="shared" si="18"/>
        <v>0</v>
      </c>
      <c r="AG33" s="63">
        <f t="shared" si="19"/>
        <v>0</v>
      </c>
      <c r="AH33" s="37">
        <f t="shared" si="20"/>
        <v>0</v>
      </c>
      <c r="AM33" s="64"/>
      <c r="AN33" s="31">
        <f>COUNTIF('MITRE ATT&amp;CK'!33:33,"*Reconnaissance*")</f>
        <v>0</v>
      </c>
      <c r="AO33" s="63">
        <f>COUNTIF('MITRE ATT&amp;CK'!33:33,"*Resource Development*")</f>
        <v>0</v>
      </c>
      <c r="AP33" s="63">
        <f>COUNTIF('MITRE ATT&amp;CK'!33:33,"*Initial Access*")</f>
        <v>0</v>
      </c>
      <c r="AQ33" s="63">
        <f>COUNTIF('MITRE ATT&amp;CK'!33:33,"*Execution*")</f>
        <v>0</v>
      </c>
      <c r="AR33" s="63">
        <f>COUNTIF('MITRE ATT&amp;CK'!33:33,"*Persistence*")</f>
        <v>0</v>
      </c>
      <c r="AS33" s="63">
        <f>COUNTIF('MITRE ATT&amp;CK'!33:33,"*Privilage Escalation*")</f>
        <v>0</v>
      </c>
      <c r="AT33" s="63">
        <f>COUNTIF('MITRE ATT&amp;CK'!33:33,"*Defense Evasion*")</f>
        <v>0</v>
      </c>
      <c r="AU33" s="63">
        <f>COUNTIF('MITRE ATT&amp;CK'!33:33,"*Credential Access*")</f>
        <v>2</v>
      </c>
      <c r="AV33" s="63">
        <f>COUNTIF('MITRE ATT&amp;CK'!33:33,"*Discovery*")</f>
        <v>1</v>
      </c>
      <c r="AW33" s="63">
        <f>COUNTIF('MITRE ATT&amp;CK'!33:33,"*Lateral Movement*")</f>
        <v>0</v>
      </c>
      <c r="AX33" s="63">
        <f>COUNTIF('MITRE ATT&amp;CK'!33:33,"*Collection*")</f>
        <v>4</v>
      </c>
      <c r="AY33" s="63">
        <f>COUNTIF('MITRE ATT&amp;CK'!33:33,"*Command and Control*")</f>
        <v>0</v>
      </c>
      <c r="AZ33" s="63">
        <f>COUNTIF('MITRE ATT&amp;CK'!33:33,"*Exfiltration*")</f>
        <v>1</v>
      </c>
      <c r="BA33" s="37">
        <f>COUNTIF('MITRE ATT&amp;CK'!33:33,"*Impact*")</f>
        <v>0</v>
      </c>
      <c r="BB33" s="47">
        <f t="shared" si="21"/>
        <v>0</v>
      </c>
      <c r="BC33" s="63">
        <f t="shared" si="22"/>
        <v>0</v>
      </c>
      <c r="BD33" s="63">
        <f t="shared" si="23"/>
        <v>0</v>
      </c>
      <c r="BE33" s="63">
        <f t="shared" si="24"/>
        <v>0</v>
      </c>
      <c r="BF33" s="63">
        <f t="shared" si="25"/>
        <v>0</v>
      </c>
      <c r="BG33" s="63">
        <f t="shared" si="26"/>
        <v>0</v>
      </c>
      <c r="BH33" s="63">
        <f t="shared" si="27"/>
        <v>0</v>
      </c>
      <c r="BI33" s="63">
        <f t="shared" si="28"/>
        <v>0</v>
      </c>
      <c r="BJ33" s="63">
        <f t="shared" si="29"/>
        <v>0</v>
      </c>
      <c r="BK33" s="63">
        <f t="shared" si="30"/>
        <v>0</v>
      </c>
      <c r="BL33" s="63">
        <f t="shared" si="31"/>
        <v>0</v>
      </c>
      <c r="BM33" s="63">
        <f t="shared" si="32"/>
        <v>0</v>
      </c>
      <c r="BN33" s="63">
        <f t="shared" si="33"/>
        <v>0</v>
      </c>
      <c r="BO33" s="37">
        <f t="shared" si="34"/>
        <v>0</v>
      </c>
    </row>
    <row r="34" spans="1:67" ht="45" x14ac:dyDescent="0.25">
      <c r="A34" s="85">
        <v>33</v>
      </c>
      <c r="B34" s="75">
        <v>4</v>
      </c>
      <c r="C34" s="76">
        <v>4.7</v>
      </c>
      <c r="D34" s="75">
        <v>1</v>
      </c>
      <c r="E34" s="75" t="s">
        <v>51</v>
      </c>
      <c r="F34" s="77" t="s">
        <v>52</v>
      </c>
      <c r="G34" s="77" t="s">
        <v>53</v>
      </c>
      <c r="H34" s="78">
        <v>0</v>
      </c>
      <c r="I34" s="78">
        <v>0</v>
      </c>
      <c r="J34" s="79">
        <v>0</v>
      </c>
      <c r="K34" s="77">
        <v>0</v>
      </c>
      <c r="L34" s="78">
        <v>0</v>
      </c>
      <c r="M34" s="77">
        <v>0</v>
      </c>
      <c r="N34" s="78">
        <v>0</v>
      </c>
      <c r="O34" s="86">
        <v>0</v>
      </c>
      <c r="P34" s="63">
        <f t="shared" si="7"/>
        <v>0</v>
      </c>
      <c r="Q34" s="63">
        <f t="shared" si="8"/>
        <v>0</v>
      </c>
      <c r="R34" s="63">
        <f t="shared" ref="R34:R65" si="41">IF(AND(NOT(N34=""),M34="No Procedure"),0,IF(AND(NOT(N34=""),M34="Rough Procedure"),5,IF(AND(NOT(N34=""),M34="Written Procedure"),20,IF(AND(NOT(N34=""),M34="Approved Procedure"),25,IF(AND(NOT(N34=""),M34="Procedure N/A"),25,0)))))</f>
        <v>0</v>
      </c>
      <c r="S34" s="63">
        <f t="shared" si="9"/>
        <v>0</v>
      </c>
      <c r="T34" s="37">
        <f t="shared" si="10"/>
        <v>0</v>
      </c>
      <c r="U34" s="48" t="s">
        <v>1680</v>
      </c>
      <c r="V34" s="35" t="s">
        <v>1681</v>
      </c>
      <c r="W34" s="63" t="s">
        <v>1893</v>
      </c>
      <c r="X34" s="64" t="s">
        <v>1865</v>
      </c>
      <c r="Y34" s="31">
        <f t="shared" si="11"/>
        <v>0</v>
      </c>
      <c r="Z34" s="63">
        <f t="shared" si="12"/>
        <v>0</v>
      </c>
      <c r="AA34" s="63">
        <f t="shared" si="13"/>
        <v>0</v>
      </c>
      <c r="AB34" s="63">
        <f t="shared" si="14"/>
        <v>0</v>
      </c>
      <c r="AC34" s="37">
        <f t="shared" si="15"/>
        <v>1</v>
      </c>
      <c r="AD34" s="47">
        <f t="shared" si="16"/>
        <v>0</v>
      </c>
      <c r="AE34" s="63">
        <f t="shared" si="17"/>
        <v>0</v>
      </c>
      <c r="AF34" s="63">
        <f t="shared" si="18"/>
        <v>0</v>
      </c>
      <c r="AG34" s="63">
        <f t="shared" si="19"/>
        <v>0</v>
      </c>
      <c r="AH34" s="37">
        <f t="shared" si="20"/>
        <v>0</v>
      </c>
      <c r="AM34" s="64"/>
      <c r="AN34" s="31">
        <f>COUNTIF('MITRE ATT&amp;CK'!34:34,"*Reconnaissance*")</f>
        <v>0</v>
      </c>
      <c r="AO34" s="63">
        <f>COUNTIF('MITRE ATT&amp;CK'!34:34,"*Resource Development*")</f>
        <v>0</v>
      </c>
      <c r="AP34" s="63">
        <f>COUNTIF('MITRE ATT&amp;CK'!34:34,"*Initial Access*")</f>
        <v>6</v>
      </c>
      <c r="AQ34" s="63">
        <f>COUNTIF('MITRE ATT&amp;CK'!34:34,"*Execution*")</f>
        <v>15</v>
      </c>
      <c r="AR34" s="63">
        <f>COUNTIF('MITRE ATT&amp;CK'!34:34,"*Persistence*")</f>
        <v>46</v>
      </c>
      <c r="AS34" s="63">
        <f>COUNTIF('MITRE ATT&amp;CK'!34:34,"*Privilage Escalation*")</f>
        <v>36</v>
      </c>
      <c r="AT34" s="63">
        <f>COUNTIF('MITRE ATT&amp;CK'!34:34,"*Defense Evasion*")</f>
        <v>53</v>
      </c>
      <c r="AU34" s="63">
        <f>COUNTIF('MITRE ATT&amp;CK'!34:34,"*Credential Access*")</f>
        <v>28</v>
      </c>
      <c r="AV34" s="63">
        <f>COUNTIF('MITRE ATT&amp;CK'!34:34,"*Discovery*")</f>
        <v>3</v>
      </c>
      <c r="AW34" s="63">
        <f>COUNTIF('MITRE ATT&amp;CK'!34:34,"*Lateral Movement*")</f>
        <v>13</v>
      </c>
      <c r="AX34" s="63">
        <f>COUNTIF('MITRE ATT&amp;CK'!34:34,"*Collection*")</f>
        <v>6</v>
      </c>
      <c r="AY34" s="63">
        <f>COUNTIF('MITRE ATT&amp;CK'!34:34,"*Command and Control*")</f>
        <v>0</v>
      </c>
      <c r="AZ34" s="63">
        <f>COUNTIF('MITRE ATT&amp;CK'!34:34,"*Exfiltration*")</f>
        <v>1</v>
      </c>
      <c r="BA34" s="37">
        <f>COUNTIF('MITRE ATT&amp;CK'!34:34,"*Impact*")</f>
        <v>2</v>
      </c>
      <c r="BB34" s="47">
        <f t="shared" si="21"/>
        <v>0</v>
      </c>
      <c r="BC34" s="63">
        <f t="shared" si="22"/>
        <v>0</v>
      </c>
      <c r="BD34" s="63">
        <f t="shared" si="23"/>
        <v>0</v>
      </c>
      <c r="BE34" s="63">
        <f t="shared" si="24"/>
        <v>0</v>
      </c>
      <c r="BF34" s="63">
        <f t="shared" si="25"/>
        <v>0</v>
      </c>
      <c r="BG34" s="63">
        <f t="shared" si="26"/>
        <v>0</v>
      </c>
      <c r="BH34" s="63">
        <f t="shared" si="27"/>
        <v>0</v>
      </c>
      <c r="BI34" s="63">
        <f t="shared" si="28"/>
        <v>0</v>
      </c>
      <c r="BJ34" s="63">
        <f t="shared" si="29"/>
        <v>0</v>
      </c>
      <c r="BK34" s="63">
        <f t="shared" si="30"/>
        <v>0</v>
      </c>
      <c r="BL34" s="63">
        <f t="shared" si="31"/>
        <v>0</v>
      </c>
      <c r="BM34" s="63">
        <f t="shared" si="32"/>
        <v>0</v>
      </c>
      <c r="BN34" s="63">
        <f t="shared" si="33"/>
        <v>0</v>
      </c>
      <c r="BO34" s="37">
        <f t="shared" si="34"/>
        <v>0</v>
      </c>
    </row>
    <row r="35" spans="1:67" ht="30" x14ac:dyDescent="0.25">
      <c r="A35" s="85">
        <v>34</v>
      </c>
      <c r="B35" s="75">
        <v>4</v>
      </c>
      <c r="C35" s="76">
        <v>4.8</v>
      </c>
      <c r="D35" s="75">
        <v>2</v>
      </c>
      <c r="E35" s="75" t="s">
        <v>3</v>
      </c>
      <c r="F35" s="77" t="s">
        <v>54</v>
      </c>
      <c r="G35" s="77" t="s">
        <v>55</v>
      </c>
      <c r="H35" s="78">
        <v>0</v>
      </c>
      <c r="I35" s="78">
        <v>0</v>
      </c>
      <c r="J35" s="79">
        <v>0</v>
      </c>
      <c r="K35" s="77">
        <v>0</v>
      </c>
      <c r="L35" s="78">
        <v>0</v>
      </c>
      <c r="M35" s="77">
        <v>0</v>
      </c>
      <c r="N35" s="78">
        <v>0</v>
      </c>
      <c r="O35" s="86">
        <v>0</v>
      </c>
      <c r="P35" s="63">
        <f t="shared" si="7"/>
        <v>0</v>
      </c>
      <c r="Q35" s="63">
        <f t="shared" si="8"/>
        <v>0</v>
      </c>
      <c r="R35" s="63">
        <f t="shared" si="41"/>
        <v>0</v>
      </c>
      <c r="S35" s="63">
        <f t="shared" si="9"/>
        <v>0</v>
      </c>
      <c r="T35" s="37">
        <f t="shared" si="10"/>
        <v>0</v>
      </c>
      <c r="U35" s="47">
        <f>SUM(T51:T52)</f>
        <v>0</v>
      </c>
      <c r="V35" s="63">
        <v>200</v>
      </c>
      <c r="W35" s="63">
        <f>ROUND(W33/X33,2)</f>
        <v>0</v>
      </c>
      <c r="X35" s="64" t="str">
        <f>ROUND(W33/X33,2)*100&amp;"%"</f>
        <v>0%</v>
      </c>
      <c r="Y35" s="31">
        <f t="shared" si="11"/>
        <v>0</v>
      </c>
      <c r="Z35" s="63">
        <f t="shared" si="12"/>
        <v>0</v>
      </c>
      <c r="AA35" s="63">
        <f t="shared" si="13"/>
        <v>1</v>
      </c>
      <c r="AB35" s="63">
        <f t="shared" si="14"/>
        <v>0</v>
      </c>
      <c r="AC35" s="37">
        <f t="shared" si="15"/>
        <v>0</v>
      </c>
      <c r="AD35" s="47">
        <f t="shared" si="16"/>
        <v>0</v>
      </c>
      <c r="AE35" s="63">
        <f t="shared" si="17"/>
        <v>0</v>
      </c>
      <c r="AF35" s="63">
        <f t="shared" si="18"/>
        <v>0</v>
      </c>
      <c r="AG35" s="63">
        <f t="shared" si="19"/>
        <v>0</v>
      </c>
      <c r="AH35" s="37">
        <f t="shared" si="20"/>
        <v>0</v>
      </c>
      <c r="AM35" s="64"/>
      <c r="AN35" s="31">
        <f>COUNTIF('MITRE ATT&amp;CK'!35:35,"*Reconnaissance*")</f>
        <v>0</v>
      </c>
      <c r="AO35" s="63">
        <f>COUNTIF('MITRE ATT&amp;CK'!35:35,"*Resource Development*")</f>
        <v>0</v>
      </c>
      <c r="AP35" s="63">
        <f>COUNTIF('MITRE ATT&amp;CK'!35:35,"*Initial Access*")</f>
        <v>1</v>
      </c>
      <c r="AQ35" s="63">
        <f>COUNTIF('MITRE ATT&amp;CK'!35:35,"*Execution*")</f>
        <v>9</v>
      </c>
      <c r="AR35" s="63">
        <f>COUNTIF('MITRE ATT&amp;CK'!35:35,"*Persistence*")</f>
        <v>11</v>
      </c>
      <c r="AS35" s="63">
        <f>COUNTIF('MITRE ATT&amp;CK'!35:35,"*Privilage Escalation*")</f>
        <v>6</v>
      </c>
      <c r="AT35" s="63">
        <f>COUNTIF('MITRE ATT&amp;CK'!35:35,"*Defense Evasion*")</f>
        <v>13</v>
      </c>
      <c r="AU35" s="63">
        <f>COUNTIF('MITRE ATT&amp;CK'!35:35,"*Credential Access*")</f>
        <v>7</v>
      </c>
      <c r="AV35" s="63">
        <f>COUNTIF('MITRE ATT&amp;CK'!35:35,"*Discovery*")</f>
        <v>4</v>
      </c>
      <c r="AW35" s="63">
        <f>COUNTIF('MITRE ATT&amp;CK'!35:35,"*Lateral Movement*")</f>
        <v>9</v>
      </c>
      <c r="AX35" s="63">
        <f>COUNTIF('MITRE ATT&amp;CK'!35:35,"*Collection*")</f>
        <v>3</v>
      </c>
      <c r="AY35" s="63">
        <f>COUNTIF('MITRE ATT&amp;CK'!35:35,"*Command and Control*")</f>
        <v>1</v>
      </c>
      <c r="AZ35" s="63">
        <f>COUNTIF('MITRE ATT&amp;CK'!35:35,"*Exfiltration*")</f>
        <v>1</v>
      </c>
      <c r="BA35" s="37">
        <f>COUNTIF('MITRE ATT&amp;CK'!35:35,"*Impact*")</f>
        <v>0</v>
      </c>
      <c r="BB35" s="47">
        <f t="shared" si="21"/>
        <v>0</v>
      </c>
      <c r="BC35" s="63">
        <f t="shared" si="22"/>
        <v>0</v>
      </c>
      <c r="BD35" s="63">
        <f t="shared" si="23"/>
        <v>0</v>
      </c>
      <c r="BE35" s="63">
        <f t="shared" si="24"/>
        <v>0</v>
      </c>
      <c r="BF35" s="63">
        <f t="shared" si="25"/>
        <v>0</v>
      </c>
      <c r="BG35" s="63">
        <f t="shared" si="26"/>
        <v>0</v>
      </c>
      <c r="BH35" s="63">
        <f t="shared" si="27"/>
        <v>0</v>
      </c>
      <c r="BI35" s="63">
        <f t="shared" si="28"/>
        <v>0</v>
      </c>
      <c r="BJ35" s="63">
        <f t="shared" si="29"/>
        <v>0</v>
      </c>
      <c r="BK35" s="63">
        <f t="shared" si="30"/>
        <v>0</v>
      </c>
      <c r="BL35" s="63">
        <f t="shared" si="31"/>
        <v>0</v>
      </c>
      <c r="BM35" s="63">
        <f t="shared" si="32"/>
        <v>0</v>
      </c>
      <c r="BN35" s="63">
        <f t="shared" si="33"/>
        <v>0</v>
      </c>
      <c r="BO35" s="37">
        <f t="shared" si="34"/>
        <v>0</v>
      </c>
    </row>
    <row r="36" spans="1:67" ht="45" x14ac:dyDescent="0.25">
      <c r="A36" s="85">
        <v>35</v>
      </c>
      <c r="B36" s="75">
        <v>4</v>
      </c>
      <c r="C36" s="76">
        <v>4.9000000000000004</v>
      </c>
      <c r="D36" s="75">
        <v>2</v>
      </c>
      <c r="E36" s="75" t="s">
        <v>3</v>
      </c>
      <c r="F36" s="77" t="s">
        <v>56</v>
      </c>
      <c r="G36" s="77" t="s">
        <v>57</v>
      </c>
      <c r="H36" s="78">
        <v>0</v>
      </c>
      <c r="I36" s="78">
        <v>0</v>
      </c>
      <c r="J36" s="79">
        <v>0</v>
      </c>
      <c r="K36" s="77">
        <v>0</v>
      </c>
      <c r="L36" s="78">
        <v>0</v>
      </c>
      <c r="M36" s="77">
        <v>0</v>
      </c>
      <c r="N36" s="78">
        <v>0</v>
      </c>
      <c r="O36" s="86">
        <v>0</v>
      </c>
      <c r="P36" s="63">
        <f t="shared" si="7"/>
        <v>0</v>
      </c>
      <c r="Q36" s="63">
        <f t="shared" si="8"/>
        <v>0</v>
      </c>
      <c r="R36" s="63">
        <f t="shared" si="41"/>
        <v>0</v>
      </c>
      <c r="S36" s="63">
        <f t="shared" si="9"/>
        <v>0</v>
      </c>
      <c r="T36" s="37">
        <f t="shared" si="10"/>
        <v>0</v>
      </c>
      <c r="U36" s="48" t="s">
        <v>1682</v>
      </c>
      <c r="V36" s="35" t="s">
        <v>1683</v>
      </c>
      <c r="W36" s="156"/>
      <c r="X36" s="157"/>
      <c r="Y36" s="31">
        <f t="shared" si="11"/>
        <v>0</v>
      </c>
      <c r="Z36" s="63">
        <f t="shared" si="12"/>
        <v>0</v>
      </c>
      <c r="AA36" s="63">
        <f t="shared" si="13"/>
        <v>1</v>
      </c>
      <c r="AB36" s="63">
        <f t="shared" si="14"/>
        <v>0</v>
      </c>
      <c r="AC36" s="37">
        <f t="shared" si="15"/>
        <v>0</v>
      </c>
      <c r="AD36" s="47">
        <f t="shared" si="16"/>
        <v>0</v>
      </c>
      <c r="AE36" s="63">
        <f t="shared" si="17"/>
        <v>0</v>
      </c>
      <c r="AF36" s="63">
        <f t="shared" si="18"/>
        <v>0</v>
      </c>
      <c r="AG36" s="63">
        <f t="shared" si="19"/>
        <v>0</v>
      </c>
      <c r="AH36" s="37">
        <f t="shared" si="20"/>
        <v>0</v>
      </c>
      <c r="AM36" s="64"/>
      <c r="AN36" s="31">
        <f>COUNTIF('MITRE ATT&amp;CK'!36:36,"*Reconnaissance*")</f>
        <v>0</v>
      </c>
      <c r="AO36" s="63">
        <f>COUNTIF('MITRE ATT&amp;CK'!36:36,"*Resource Development*")</f>
        <v>0</v>
      </c>
      <c r="AP36" s="63">
        <f>COUNTIF('MITRE ATT&amp;CK'!36:36,"*Initial Access*")</f>
        <v>0</v>
      </c>
      <c r="AQ36" s="63">
        <f>COUNTIF('MITRE ATT&amp;CK'!36:36,"*Execution*")</f>
        <v>0</v>
      </c>
      <c r="AR36" s="63">
        <f>COUNTIF('MITRE ATT&amp;CK'!36:36,"*Persistence*")</f>
        <v>0</v>
      </c>
      <c r="AS36" s="63">
        <f>COUNTIF('MITRE ATT&amp;CK'!36:36,"*Privilage Escalation*")</f>
        <v>0</v>
      </c>
      <c r="AT36" s="63">
        <f>COUNTIF('MITRE ATT&amp;CK'!36:36,"*Defense Evasion*")</f>
        <v>0</v>
      </c>
      <c r="AU36" s="63">
        <f>COUNTIF('MITRE ATT&amp;CK'!36:36,"*Credential Access*")</f>
        <v>0</v>
      </c>
      <c r="AV36" s="63">
        <f>COUNTIF('MITRE ATT&amp;CK'!36:36,"*Discovery*")</f>
        <v>0</v>
      </c>
      <c r="AW36" s="63">
        <f>COUNTIF('MITRE ATT&amp;CK'!36:36,"*Lateral Movement*")</f>
        <v>0</v>
      </c>
      <c r="AX36" s="63">
        <f>COUNTIF('MITRE ATT&amp;CK'!36:36,"*Collection*")</f>
        <v>0</v>
      </c>
      <c r="AY36" s="63">
        <f>COUNTIF('MITRE ATT&amp;CK'!36:36,"*Command and Control*")</f>
        <v>1</v>
      </c>
      <c r="AZ36" s="63">
        <f>COUNTIF('MITRE ATT&amp;CK'!36:36,"*Exfiltration*")</f>
        <v>0</v>
      </c>
      <c r="BA36" s="37">
        <f>COUNTIF('MITRE ATT&amp;CK'!36:36,"*Impact*")</f>
        <v>0</v>
      </c>
      <c r="BB36" s="47">
        <f t="shared" si="21"/>
        <v>0</v>
      </c>
      <c r="BC36" s="63">
        <f t="shared" si="22"/>
        <v>0</v>
      </c>
      <c r="BD36" s="63">
        <f t="shared" si="23"/>
        <v>0</v>
      </c>
      <c r="BE36" s="63">
        <f t="shared" si="24"/>
        <v>0</v>
      </c>
      <c r="BF36" s="63">
        <f t="shared" si="25"/>
        <v>0</v>
      </c>
      <c r="BG36" s="63">
        <f t="shared" si="26"/>
        <v>0</v>
      </c>
      <c r="BH36" s="63">
        <f t="shared" si="27"/>
        <v>0</v>
      </c>
      <c r="BI36" s="63">
        <f t="shared" si="28"/>
        <v>0</v>
      </c>
      <c r="BJ36" s="63">
        <f t="shared" si="29"/>
        <v>0</v>
      </c>
      <c r="BK36" s="63">
        <f t="shared" si="30"/>
        <v>0</v>
      </c>
      <c r="BL36" s="63">
        <f t="shared" si="31"/>
        <v>0</v>
      </c>
      <c r="BM36" s="63">
        <f t="shared" si="32"/>
        <v>0</v>
      </c>
      <c r="BN36" s="63">
        <f t="shared" si="33"/>
        <v>0</v>
      </c>
      <c r="BO36" s="37">
        <f t="shared" si="34"/>
        <v>0</v>
      </c>
    </row>
    <row r="37" spans="1:67" ht="75" x14ac:dyDescent="0.25">
      <c r="A37" s="85">
        <v>36</v>
      </c>
      <c r="B37" s="75">
        <v>4</v>
      </c>
      <c r="C37" s="76" t="s">
        <v>272</v>
      </c>
      <c r="D37" s="75">
        <v>2</v>
      </c>
      <c r="E37" s="75" t="s">
        <v>3</v>
      </c>
      <c r="F37" s="77" t="s">
        <v>266</v>
      </c>
      <c r="G37" s="77" t="s">
        <v>267</v>
      </c>
      <c r="H37" s="78">
        <v>0</v>
      </c>
      <c r="I37" s="78">
        <v>0</v>
      </c>
      <c r="J37" s="79">
        <v>0</v>
      </c>
      <c r="K37" s="77">
        <v>0</v>
      </c>
      <c r="L37" s="78">
        <v>0</v>
      </c>
      <c r="M37" s="77">
        <v>0</v>
      </c>
      <c r="N37" s="78">
        <v>0</v>
      </c>
      <c r="O37" s="86">
        <v>0</v>
      </c>
      <c r="P37" s="63">
        <f t="shared" si="7"/>
        <v>0</v>
      </c>
      <c r="Q37" s="63">
        <f t="shared" si="8"/>
        <v>0</v>
      </c>
      <c r="R37" s="63">
        <f t="shared" si="41"/>
        <v>0</v>
      </c>
      <c r="S37" s="63">
        <f t="shared" si="9"/>
        <v>0</v>
      </c>
      <c r="T37" s="37">
        <f t="shared" si="10"/>
        <v>0</v>
      </c>
      <c r="U37" s="49">
        <f>SUM(T53)</f>
        <v>0</v>
      </c>
      <c r="V37" s="65">
        <v>100</v>
      </c>
      <c r="W37" s="158"/>
      <c r="X37" s="159"/>
      <c r="Y37" s="31">
        <f t="shared" si="11"/>
        <v>0</v>
      </c>
      <c r="Z37" s="63">
        <f t="shared" si="12"/>
        <v>0</v>
      </c>
      <c r="AA37" s="63">
        <f t="shared" si="13"/>
        <v>1</v>
      </c>
      <c r="AB37" s="63">
        <f t="shared" si="14"/>
        <v>0</v>
      </c>
      <c r="AC37" s="37">
        <f t="shared" si="15"/>
        <v>0</v>
      </c>
      <c r="AD37" s="47">
        <f t="shared" si="16"/>
        <v>0</v>
      </c>
      <c r="AE37" s="63">
        <f t="shared" si="17"/>
        <v>0</v>
      </c>
      <c r="AF37" s="63">
        <f t="shared" si="18"/>
        <v>0</v>
      </c>
      <c r="AG37" s="63">
        <f t="shared" si="19"/>
        <v>0</v>
      </c>
      <c r="AH37" s="37">
        <f t="shared" si="20"/>
        <v>0</v>
      </c>
      <c r="AM37" s="64"/>
      <c r="AN37" s="31">
        <f>COUNTIF('MITRE ATT&amp;CK'!37:37,"*Reconnaissance*")</f>
        <v>0</v>
      </c>
      <c r="AO37" s="63">
        <f>COUNTIF('MITRE ATT&amp;CK'!37:37,"*Resource Development*")</f>
        <v>0</v>
      </c>
      <c r="AP37" s="63">
        <f>COUNTIF('MITRE ATT&amp;CK'!37:37,"*Initial Access*")</f>
        <v>0</v>
      </c>
      <c r="AQ37" s="63">
        <f>COUNTIF('MITRE ATT&amp;CK'!37:37,"*Execution*")</f>
        <v>0</v>
      </c>
      <c r="AR37" s="63">
        <f>COUNTIF('MITRE ATT&amp;CK'!37:37,"*Persistence*")</f>
        <v>0</v>
      </c>
      <c r="AS37" s="63">
        <f>COUNTIF('MITRE ATT&amp;CK'!37:37,"*Privilage Escalation*")</f>
        <v>0</v>
      </c>
      <c r="AT37" s="63">
        <f>COUNTIF('MITRE ATT&amp;CK'!37:37,"*Defense Evasion*")</f>
        <v>0</v>
      </c>
      <c r="AU37" s="63">
        <f>COUNTIF('MITRE ATT&amp;CK'!37:37,"*Credential Access*")</f>
        <v>0</v>
      </c>
      <c r="AV37" s="63">
        <f>COUNTIF('MITRE ATT&amp;CK'!37:37,"*Discovery*")</f>
        <v>0</v>
      </c>
      <c r="AW37" s="63">
        <f>COUNTIF('MITRE ATT&amp;CK'!37:37,"*Lateral Movement*")</f>
        <v>0</v>
      </c>
      <c r="AX37" s="63">
        <f>COUNTIF('MITRE ATT&amp;CK'!37:37,"*Collection*")</f>
        <v>0</v>
      </c>
      <c r="AY37" s="63">
        <f>COUNTIF('MITRE ATT&amp;CK'!37:37,"*Command and Control*")</f>
        <v>0</v>
      </c>
      <c r="AZ37" s="63">
        <f>COUNTIF('MITRE ATT&amp;CK'!37:37,"*Exfiltration*")</f>
        <v>0</v>
      </c>
      <c r="BA37" s="37">
        <f>COUNTIF('MITRE ATT&amp;CK'!37:37,"*Impact*")</f>
        <v>0</v>
      </c>
      <c r="BB37" s="47">
        <f t="shared" si="21"/>
        <v>0</v>
      </c>
      <c r="BC37" s="63">
        <f t="shared" si="22"/>
        <v>0</v>
      </c>
      <c r="BD37" s="63">
        <f t="shared" si="23"/>
        <v>0</v>
      </c>
      <c r="BE37" s="63">
        <f t="shared" si="24"/>
        <v>0</v>
      </c>
      <c r="BF37" s="63">
        <f t="shared" si="25"/>
        <v>0</v>
      </c>
      <c r="BG37" s="63">
        <f t="shared" si="26"/>
        <v>0</v>
      </c>
      <c r="BH37" s="63">
        <f t="shared" si="27"/>
        <v>0</v>
      </c>
      <c r="BI37" s="63">
        <f t="shared" si="28"/>
        <v>0</v>
      </c>
      <c r="BJ37" s="63">
        <f t="shared" si="29"/>
        <v>0</v>
      </c>
      <c r="BK37" s="63">
        <f t="shared" si="30"/>
        <v>0</v>
      </c>
      <c r="BL37" s="63">
        <f t="shared" si="31"/>
        <v>0</v>
      </c>
      <c r="BM37" s="63">
        <f t="shared" si="32"/>
        <v>0</v>
      </c>
      <c r="BN37" s="63">
        <f t="shared" si="33"/>
        <v>0</v>
      </c>
      <c r="BO37" s="37">
        <f t="shared" si="34"/>
        <v>0</v>
      </c>
    </row>
    <row r="38" spans="1:67" ht="45" x14ac:dyDescent="0.25">
      <c r="A38" s="85">
        <v>37</v>
      </c>
      <c r="B38" s="75">
        <v>4</v>
      </c>
      <c r="C38" s="76">
        <v>4.1100000000000003</v>
      </c>
      <c r="D38" s="75">
        <v>2</v>
      </c>
      <c r="E38" s="75" t="s">
        <v>3</v>
      </c>
      <c r="F38" s="77" t="s">
        <v>268</v>
      </c>
      <c r="G38" s="77" t="s">
        <v>269</v>
      </c>
      <c r="H38" s="78">
        <v>0</v>
      </c>
      <c r="I38" s="78">
        <v>0</v>
      </c>
      <c r="J38" s="79">
        <v>0</v>
      </c>
      <c r="K38" s="77">
        <v>0</v>
      </c>
      <c r="L38" s="78">
        <v>0</v>
      </c>
      <c r="M38" s="77">
        <v>0</v>
      </c>
      <c r="N38" s="78">
        <v>0</v>
      </c>
      <c r="O38" s="86">
        <v>0</v>
      </c>
      <c r="P38" s="63">
        <f t="shared" si="7"/>
        <v>0</v>
      </c>
      <c r="Q38" s="63">
        <f t="shared" si="8"/>
        <v>0</v>
      </c>
      <c r="R38" s="63">
        <f t="shared" si="41"/>
        <v>0</v>
      </c>
      <c r="S38" s="63">
        <f t="shared" si="9"/>
        <v>0</v>
      </c>
      <c r="T38" s="37">
        <f t="shared" si="10"/>
        <v>0</v>
      </c>
      <c r="U38" s="45" t="s">
        <v>1684</v>
      </c>
      <c r="V38" s="46" t="s">
        <v>1685</v>
      </c>
      <c r="W38" s="46" t="s">
        <v>1686</v>
      </c>
      <c r="X38" s="46" t="s">
        <v>1687</v>
      </c>
      <c r="Y38" s="31">
        <f t="shared" si="11"/>
        <v>0</v>
      </c>
      <c r="Z38" s="63">
        <f t="shared" si="12"/>
        <v>0</v>
      </c>
      <c r="AA38" s="63">
        <f t="shared" si="13"/>
        <v>1</v>
      </c>
      <c r="AB38" s="63">
        <f t="shared" si="14"/>
        <v>0</v>
      </c>
      <c r="AC38" s="37">
        <f t="shared" si="15"/>
        <v>0</v>
      </c>
      <c r="AD38" s="47">
        <f t="shared" si="16"/>
        <v>0</v>
      </c>
      <c r="AE38" s="63">
        <f t="shared" si="17"/>
        <v>0</v>
      </c>
      <c r="AF38" s="63">
        <f t="shared" si="18"/>
        <v>0</v>
      </c>
      <c r="AG38" s="63">
        <f t="shared" si="19"/>
        <v>0</v>
      </c>
      <c r="AH38" s="37">
        <f t="shared" si="20"/>
        <v>0</v>
      </c>
      <c r="AM38" s="64"/>
      <c r="AN38" s="31">
        <f>COUNTIF('MITRE ATT&amp;CK'!38:38,"*Reconnaissance*")</f>
        <v>0</v>
      </c>
      <c r="AO38" s="63">
        <f>COUNTIF('MITRE ATT&amp;CK'!38:38,"*Resource Development*")</f>
        <v>0</v>
      </c>
      <c r="AP38" s="63">
        <f>COUNTIF('MITRE ATT&amp;CK'!38:38,"*Initial Access*")</f>
        <v>0</v>
      </c>
      <c r="AQ38" s="63">
        <f>COUNTIF('MITRE ATT&amp;CK'!38:38,"*Execution*")</f>
        <v>0</v>
      </c>
      <c r="AR38" s="63">
        <f>COUNTIF('MITRE ATT&amp;CK'!38:38,"*Persistence*")</f>
        <v>0</v>
      </c>
      <c r="AS38" s="63">
        <f>COUNTIF('MITRE ATT&amp;CK'!38:38,"*Privilage Escalation*")</f>
        <v>0</v>
      </c>
      <c r="AT38" s="63">
        <f>COUNTIF('MITRE ATT&amp;CK'!38:38,"*Defense Evasion*")</f>
        <v>0</v>
      </c>
      <c r="AU38" s="63">
        <f>COUNTIF('MITRE ATT&amp;CK'!38:38,"*Credential Access*")</f>
        <v>0</v>
      </c>
      <c r="AV38" s="63">
        <f>COUNTIF('MITRE ATT&amp;CK'!38:38,"*Discovery*")</f>
        <v>0</v>
      </c>
      <c r="AW38" s="63">
        <f>COUNTIF('MITRE ATT&amp;CK'!38:38,"*Lateral Movement*")</f>
        <v>0</v>
      </c>
      <c r="AX38" s="63">
        <f>COUNTIF('MITRE ATT&amp;CK'!38:38,"*Collection*")</f>
        <v>0</v>
      </c>
      <c r="AY38" s="63">
        <f>COUNTIF('MITRE ATT&amp;CK'!38:38,"*Command and Control*")</f>
        <v>0</v>
      </c>
      <c r="AZ38" s="63">
        <f>COUNTIF('MITRE ATT&amp;CK'!38:38,"*Exfiltration*")</f>
        <v>0</v>
      </c>
      <c r="BA38" s="37">
        <f>COUNTIF('MITRE ATT&amp;CK'!38:38,"*Impact*")</f>
        <v>0</v>
      </c>
      <c r="BB38" s="47">
        <f t="shared" si="21"/>
        <v>0</v>
      </c>
      <c r="BC38" s="63">
        <f t="shared" si="22"/>
        <v>0</v>
      </c>
      <c r="BD38" s="63">
        <f t="shared" si="23"/>
        <v>0</v>
      </c>
      <c r="BE38" s="63">
        <f t="shared" si="24"/>
        <v>0</v>
      </c>
      <c r="BF38" s="63">
        <f t="shared" si="25"/>
        <v>0</v>
      </c>
      <c r="BG38" s="63">
        <f t="shared" si="26"/>
        <v>0</v>
      </c>
      <c r="BH38" s="63">
        <f t="shared" si="27"/>
        <v>0</v>
      </c>
      <c r="BI38" s="63">
        <f t="shared" si="28"/>
        <v>0</v>
      </c>
      <c r="BJ38" s="63">
        <f t="shared" si="29"/>
        <v>0</v>
      </c>
      <c r="BK38" s="63">
        <f t="shared" si="30"/>
        <v>0</v>
      </c>
      <c r="BL38" s="63">
        <f t="shared" si="31"/>
        <v>0</v>
      </c>
      <c r="BM38" s="63">
        <f t="shared" si="32"/>
        <v>0</v>
      </c>
      <c r="BN38" s="63">
        <f t="shared" si="33"/>
        <v>0</v>
      </c>
      <c r="BO38" s="37">
        <f t="shared" si="34"/>
        <v>0</v>
      </c>
    </row>
    <row r="39" spans="1:67" ht="60" x14ac:dyDescent="0.25">
      <c r="A39" s="85">
        <v>38</v>
      </c>
      <c r="B39" s="75">
        <v>4</v>
      </c>
      <c r="C39" s="76">
        <v>4.12</v>
      </c>
      <c r="D39" s="75">
        <v>3</v>
      </c>
      <c r="E39" s="75" t="s">
        <v>3</v>
      </c>
      <c r="F39" s="77" t="s">
        <v>270</v>
      </c>
      <c r="G39" s="77" t="s">
        <v>271</v>
      </c>
      <c r="H39" s="78">
        <v>0</v>
      </c>
      <c r="I39" s="78">
        <v>0</v>
      </c>
      <c r="J39" s="79">
        <v>0</v>
      </c>
      <c r="K39" s="77">
        <v>0</v>
      </c>
      <c r="L39" s="78">
        <v>0</v>
      </c>
      <c r="M39" s="77">
        <v>0</v>
      </c>
      <c r="N39" s="78">
        <v>0</v>
      </c>
      <c r="O39" s="86">
        <v>0</v>
      </c>
      <c r="P39" s="65">
        <f t="shared" si="7"/>
        <v>0</v>
      </c>
      <c r="Q39" s="65">
        <f t="shared" si="8"/>
        <v>0</v>
      </c>
      <c r="R39" s="65">
        <f t="shared" si="41"/>
        <v>0</v>
      </c>
      <c r="S39" s="65">
        <f t="shared" si="9"/>
        <v>0</v>
      </c>
      <c r="T39" s="50">
        <f t="shared" si="10"/>
        <v>0</v>
      </c>
      <c r="U39" s="47">
        <f>SUM(T54:T57)</f>
        <v>0</v>
      </c>
      <c r="V39" s="63">
        <v>400</v>
      </c>
      <c r="W39" s="63">
        <f>SUM(U39,U41,U43)</f>
        <v>0</v>
      </c>
      <c r="X39" s="63">
        <f>SUM(V39,V41,V43)</f>
        <v>700</v>
      </c>
      <c r="Y39" s="31">
        <f t="shared" si="11"/>
        <v>0</v>
      </c>
      <c r="Z39" s="63">
        <f t="shared" si="12"/>
        <v>0</v>
      </c>
      <c r="AA39" s="63">
        <f t="shared" si="13"/>
        <v>1</v>
      </c>
      <c r="AB39" s="63">
        <f t="shared" si="14"/>
        <v>0</v>
      </c>
      <c r="AC39" s="37">
        <f t="shared" si="15"/>
        <v>0</v>
      </c>
      <c r="AD39" s="47">
        <f t="shared" si="16"/>
        <v>0</v>
      </c>
      <c r="AE39" s="63">
        <f t="shared" si="17"/>
        <v>0</v>
      </c>
      <c r="AF39" s="63">
        <f t="shared" si="18"/>
        <v>0</v>
      </c>
      <c r="AG39" s="63">
        <f t="shared" si="19"/>
        <v>0</v>
      </c>
      <c r="AH39" s="37">
        <f t="shared" si="20"/>
        <v>0</v>
      </c>
      <c r="AM39" s="64"/>
      <c r="AN39" s="31">
        <f>COUNTIF('MITRE ATT&amp;CK'!39:39,"*Reconnaissance*")</f>
        <v>0</v>
      </c>
      <c r="AO39" s="63">
        <f>COUNTIF('MITRE ATT&amp;CK'!39:39,"*Resource Development*")</f>
        <v>0</v>
      </c>
      <c r="AP39" s="63">
        <f>COUNTIF('MITRE ATT&amp;CK'!39:39,"*Initial Access*")</f>
        <v>0</v>
      </c>
      <c r="AQ39" s="63">
        <f>COUNTIF('MITRE ATT&amp;CK'!39:39,"*Execution*")</f>
        <v>0</v>
      </c>
      <c r="AR39" s="63">
        <f>COUNTIF('MITRE ATT&amp;CK'!39:39,"*Persistence*")</f>
        <v>0</v>
      </c>
      <c r="AS39" s="63">
        <f>COUNTIF('MITRE ATT&amp;CK'!39:39,"*Privilage Escalation*")</f>
        <v>0</v>
      </c>
      <c r="AT39" s="63">
        <f>COUNTIF('MITRE ATT&amp;CK'!39:39,"*Defense Evasion*")</f>
        <v>0</v>
      </c>
      <c r="AU39" s="63">
        <f>COUNTIF('MITRE ATT&amp;CK'!39:39,"*Credential Access*")</f>
        <v>0</v>
      </c>
      <c r="AV39" s="63">
        <f>COUNTIF('MITRE ATT&amp;CK'!39:39,"*Discovery*")</f>
        <v>0</v>
      </c>
      <c r="AW39" s="63">
        <f>COUNTIF('MITRE ATT&amp;CK'!39:39,"*Lateral Movement*")</f>
        <v>0</v>
      </c>
      <c r="AX39" s="63">
        <f>COUNTIF('MITRE ATT&amp;CK'!39:39,"*Collection*")</f>
        <v>0</v>
      </c>
      <c r="AY39" s="63">
        <f>COUNTIF('MITRE ATT&amp;CK'!39:39,"*Command and Control*")</f>
        <v>0</v>
      </c>
      <c r="AZ39" s="63">
        <f>COUNTIF('MITRE ATT&amp;CK'!39:39,"*Exfiltration*")</f>
        <v>0</v>
      </c>
      <c r="BA39" s="37">
        <f>COUNTIF('MITRE ATT&amp;CK'!39:39,"*Impact*")</f>
        <v>0</v>
      </c>
      <c r="BB39" s="47">
        <f t="shared" si="21"/>
        <v>0</v>
      </c>
      <c r="BC39" s="63">
        <f t="shared" si="22"/>
        <v>0</v>
      </c>
      <c r="BD39" s="63">
        <f t="shared" si="23"/>
        <v>0</v>
      </c>
      <c r="BE39" s="63">
        <f t="shared" si="24"/>
        <v>0</v>
      </c>
      <c r="BF39" s="63">
        <f t="shared" si="25"/>
        <v>0</v>
      </c>
      <c r="BG39" s="63">
        <f t="shared" si="26"/>
        <v>0</v>
      </c>
      <c r="BH39" s="63">
        <f t="shared" si="27"/>
        <v>0</v>
      </c>
      <c r="BI39" s="63">
        <f t="shared" si="28"/>
        <v>0</v>
      </c>
      <c r="BJ39" s="63">
        <f t="shared" si="29"/>
        <v>0</v>
      </c>
      <c r="BK39" s="63">
        <f t="shared" si="30"/>
        <v>0</v>
      </c>
      <c r="BL39" s="63">
        <f t="shared" si="31"/>
        <v>0</v>
      </c>
      <c r="BM39" s="63">
        <f t="shared" si="32"/>
        <v>0</v>
      </c>
      <c r="BN39" s="63">
        <f t="shared" si="33"/>
        <v>0</v>
      </c>
      <c r="BO39" s="37">
        <f t="shared" si="34"/>
        <v>0</v>
      </c>
    </row>
    <row r="40" spans="1:67" ht="75" x14ac:dyDescent="0.25">
      <c r="A40" s="85">
        <v>39</v>
      </c>
      <c r="B40" s="75">
        <v>5</v>
      </c>
      <c r="C40" s="76">
        <v>5.0999999999999996</v>
      </c>
      <c r="D40" s="75">
        <v>1</v>
      </c>
      <c r="E40" s="75" t="s">
        <v>51</v>
      </c>
      <c r="F40" s="77" t="s">
        <v>59</v>
      </c>
      <c r="G40" s="77" t="s">
        <v>60</v>
      </c>
      <c r="H40" s="78" cm="1">
        <f t="array" ref="H40:O45">'CSC #5'!F2:M7</f>
        <v>0</v>
      </c>
      <c r="I40" s="78">
        <v>0</v>
      </c>
      <c r="J40" s="79">
        <v>0</v>
      </c>
      <c r="K40" s="77">
        <v>0</v>
      </c>
      <c r="L40" s="78">
        <v>0</v>
      </c>
      <c r="M40" s="77">
        <v>0</v>
      </c>
      <c r="N40" s="78">
        <v>0</v>
      </c>
      <c r="O40" s="86">
        <v>0</v>
      </c>
      <c r="P40" s="63">
        <f t="shared" si="7"/>
        <v>0</v>
      </c>
      <c r="Q40" s="63">
        <f t="shared" si="8"/>
        <v>0</v>
      </c>
      <c r="R40" s="63">
        <f t="shared" si="41"/>
        <v>0</v>
      </c>
      <c r="S40" s="63">
        <f t="shared" si="9"/>
        <v>0</v>
      </c>
      <c r="T40" s="37">
        <f t="shared" si="10"/>
        <v>0</v>
      </c>
      <c r="U40" s="48" t="s">
        <v>1688</v>
      </c>
      <c r="V40" s="35" t="s">
        <v>1689</v>
      </c>
      <c r="W40" s="63" t="s">
        <v>1894</v>
      </c>
      <c r="X40" s="64" t="s">
        <v>1866</v>
      </c>
      <c r="Y40" s="31">
        <f t="shared" si="11"/>
        <v>0</v>
      </c>
      <c r="Z40" s="63">
        <f t="shared" si="12"/>
        <v>0</v>
      </c>
      <c r="AA40" s="63">
        <f t="shared" si="13"/>
        <v>0</v>
      </c>
      <c r="AB40" s="63">
        <f t="shared" si="14"/>
        <v>0</v>
      </c>
      <c r="AC40" s="37">
        <f t="shared" si="15"/>
        <v>1</v>
      </c>
      <c r="AD40" s="47">
        <f t="shared" si="16"/>
        <v>0</v>
      </c>
      <c r="AE40" s="63">
        <f t="shared" si="17"/>
        <v>0</v>
      </c>
      <c r="AF40" s="63">
        <f t="shared" si="18"/>
        <v>0</v>
      </c>
      <c r="AG40" s="63">
        <f t="shared" si="19"/>
        <v>0</v>
      </c>
      <c r="AH40" s="37">
        <f t="shared" si="20"/>
        <v>0</v>
      </c>
      <c r="AM40" s="64"/>
      <c r="AN40" s="31">
        <f>COUNTIF('MITRE ATT&amp;CK'!40:40,"*Reconnaissance*")</f>
        <v>0</v>
      </c>
      <c r="AO40" s="63">
        <f>COUNTIF('MITRE ATT&amp;CK'!40:40,"*Resource Development*")</f>
        <v>0</v>
      </c>
      <c r="AP40" s="63">
        <f>COUNTIF('MITRE ATT&amp;CK'!40:40,"*Initial Access*")</f>
        <v>4</v>
      </c>
      <c r="AQ40" s="63">
        <f>COUNTIF('MITRE ATT&amp;CK'!40:40,"*Execution*")</f>
        <v>1</v>
      </c>
      <c r="AR40" s="63">
        <f>COUNTIF('MITRE ATT&amp;CK'!40:40,"*Persistence*")</f>
        <v>6</v>
      </c>
      <c r="AS40" s="63">
        <f>COUNTIF('MITRE ATT&amp;CK'!40:40,"*Privilage Escalation*")</f>
        <v>4</v>
      </c>
      <c r="AT40" s="63">
        <f>COUNTIF('MITRE ATT&amp;CK'!40:40,"*Defense Evasion*")</f>
        <v>6</v>
      </c>
      <c r="AU40" s="63">
        <f>COUNTIF('MITRE ATT&amp;CK'!40:40,"*Credential Access*")</f>
        <v>2</v>
      </c>
      <c r="AV40" s="63">
        <f>COUNTIF('MITRE ATT&amp;CK'!40:40,"*Discovery*")</f>
        <v>0</v>
      </c>
      <c r="AW40" s="63">
        <f>COUNTIF('MITRE ATT&amp;CK'!40:40,"*Lateral Movement*")</f>
        <v>2</v>
      </c>
      <c r="AX40" s="63">
        <f>COUNTIF('MITRE ATT&amp;CK'!40:40,"*Collection*")</f>
        <v>0</v>
      </c>
      <c r="AY40" s="63">
        <f>COUNTIF('MITRE ATT&amp;CK'!40:40,"*Command and Control*")</f>
        <v>0</v>
      </c>
      <c r="AZ40" s="63">
        <f>COUNTIF('MITRE ATT&amp;CK'!40:40,"*Exfiltration*")</f>
        <v>0</v>
      </c>
      <c r="BA40" s="37">
        <f>COUNTIF('MITRE ATT&amp;CK'!40:40,"*Impact*")</f>
        <v>0</v>
      </c>
      <c r="BB40" s="47">
        <f t="shared" si="21"/>
        <v>0</v>
      </c>
      <c r="BC40" s="63">
        <f t="shared" si="22"/>
        <v>0</v>
      </c>
      <c r="BD40" s="63">
        <f t="shared" si="23"/>
        <v>0</v>
      </c>
      <c r="BE40" s="63">
        <f t="shared" si="24"/>
        <v>0</v>
      </c>
      <c r="BF40" s="63">
        <f t="shared" si="25"/>
        <v>0</v>
      </c>
      <c r="BG40" s="63">
        <f t="shared" si="26"/>
        <v>0</v>
      </c>
      <c r="BH40" s="63">
        <f t="shared" si="27"/>
        <v>0</v>
      </c>
      <c r="BI40" s="63">
        <f t="shared" si="28"/>
        <v>0</v>
      </c>
      <c r="BJ40" s="63">
        <f t="shared" si="29"/>
        <v>0</v>
      </c>
      <c r="BK40" s="63">
        <f t="shared" si="30"/>
        <v>0</v>
      </c>
      <c r="BL40" s="63">
        <f t="shared" si="31"/>
        <v>0</v>
      </c>
      <c r="BM40" s="63">
        <f t="shared" si="32"/>
        <v>0</v>
      </c>
      <c r="BN40" s="63">
        <f t="shared" si="33"/>
        <v>0</v>
      </c>
      <c r="BO40" s="37">
        <f t="shared" si="34"/>
        <v>0</v>
      </c>
    </row>
    <row r="41" spans="1:67" x14ac:dyDescent="0.25">
      <c r="A41" s="85">
        <v>40</v>
      </c>
      <c r="B41" s="75">
        <v>5</v>
      </c>
      <c r="C41" s="76">
        <v>5.2</v>
      </c>
      <c r="D41" s="75">
        <v>1</v>
      </c>
      <c r="E41" s="75" t="s">
        <v>51</v>
      </c>
      <c r="F41" s="77" t="s">
        <v>61</v>
      </c>
      <c r="G41" s="77" t="s">
        <v>263</v>
      </c>
      <c r="H41" s="78">
        <v>0</v>
      </c>
      <c r="I41" s="78">
        <v>0</v>
      </c>
      <c r="J41" s="79">
        <v>0</v>
      </c>
      <c r="K41" s="77">
        <v>0</v>
      </c>
      <c r="L41" s="78">
        <v>0</v>
      </c>
      <c r="M41" s="77">
        <v>0</v>
      </c>
      <c r="N41" s="78">
        <v>0</v>
      </c>
      <c r="O41" s="86">
        <v>0</v>
      </c>
      <c r="P41" s="63">
        <f t="shared" si="7"/>
        <v>0</v>
      </c>
      <c r="Q41" s="63">
        <f t="shared" si="8"/>
        <v>0</v>
      </c>
      <c r="R41" s="63">
        <f t="shared" si="41"/>
        <v>0</v>
      </c>
      <c r="S41" s="63">
        <f t="shared" si="9"/>
        <v>0</v>
      </c>
      <c r="T41" s="37">
        <f t="shared" si="10"/>
        <v>0</v>
      </c>
      <c r="U41" s="47">
        <f>SUM(T58:T60)</f>
        <v>0</v>
      </c>
      <c r="V41" s="63">
        <v>300</v>
      </c>
      <c r="W41" s="63">
        <f>ROUND(W39/X39,2)</f>
        <v>0</v>
      </c>
      <c r="X41" s="64" t="str">
        <f>ROUND(W39/X39,2)*100&amp;"%"</f>
        <v>0%</v>
      </c>
      <c r="Y41" s="31">
        <f t="shared" si="11"/>
        <v>0</v>
      </c>
      <c r="Z41" s="63">
        <f t="shared" si="12"/>
        <v>0</v>
      </c>
      <c r="AA41" s="63">
        <f t="shared" si="13"/>
        <v>0</v>
      </c>
      <c r="AB41" s="63">
        <f t="shared" si="14"/>
        <v>0</v>
      </c>
      <c r="AC41" s="37">
        <f t="shared" si="15"/>
        <v>1</v>
      </c>
      <c r="AD41" s="47">
        <f t="shared" si="16"/>
        <v>0</v>
      </c>
      <c r="AE41" s="63">
        <f t="shared" si="17"/>
        <v>0</v>
      </c>
      <c r="AF41" s="63">
        <f t="shared" si="18"/>
        <v>0</v>
      </c>
      <c r="AG41" s="63">
        <f t="shared" si="19"/>
        <v>0</v>
      </c>
      <c r="AH41" s="37">
        <f t="shared" si="20"/>
        <v>0</v>
      </c>
      <c r="AM41" s="64"/>
      <c r="AN41" s="31">
        <f>COUNTIF('MITRE ATT&amp;CK'!41:41,"*Reconnaissance*")</f>
        <v>0</v>
      </c>
      <c r="AO41" s="63">
        <f>COUNTIF('MITRE ATT&amp;CK'!41:41,"*Resource Development*")</f>
        <v>0</v>
      </c>
      <c r="AP41" s="63">
        <f>COUNTIF('MITRE ATT&amp;CK'!41:41,"*Initial Access*")</f>
        <v>5</v>
      </c>
      <c r="AQ41" s="63">
        <f>COUNTIF('MITRE ATT&amp;CK'!41:41,"*Execution*")</f>
        <v>2</v>
      </c>
      <c r="AR41" s="63">
        <f>COUNTIF('MITRE ATT&amp;CK'!41:41,"*Persistence*")</f>
        <v>7</v>
      </c>
      <c r="AS41" s="63">
        <f>COUNTIF('MITRE ATT&amp;CK'!41:41,"*Privilage Escalation*")</f>
        <v>6</v>
      </c>
      <c r="AT41" s="63">
        <f>COUNTIF('MITRE ATT&amp;CK'!41:41,"*Defense Evasion*")</f>
        <v>14</v>
      </c>
      <c r="AU41" s="63">
        <f>COUNTIF('MITRE ATT&amp;CK'!41:41,"*Credential Access*")</f>
        <v>24</v>
      </c>
      <c r="AV41" s="63">
        <f>COUNTIF('MITRE ATT&amp;CK'!41:41,"*Discovery*")</f>
        <v>0</v>
      </c>
      <c r="AW41" s="63">
        <f>COUNTIF('MITRE ATT&amp;CK'!41:41,"*Lateral Movement*")</f>
        <v>6</v>
      </c>
      <c r="AX41" s="63">
        <f>COUNTIF('MITRE ATT&amp;CK'!41:41,"*Collection*")</f>
        <v>0</v>
      </c>
      <c r="AY41" s="63">
        <f>COUNTIF('MITRE ATT&amp;CK'!41:41,"*Command and Control*")</f>
        <v>0</v>
      </c>
      <c r="AZ41" s="63">
        <f>COUNTIF('MITRE ATT&amp;CK'!41:41,"*Exfiltration*")</f>
        <v>0</v>
      </c>
      <c r="BA41" s="37">
        <f>COUNTIF('MITRE ATT&amp;CK'!41:41,"*Impact*")</f>
        <v>0</v>
      </c>
      <c r="BB41" s="47">
        <f t="shared" si="21"/>
        <v>0</v>
      </c>
      <c r="BC41" s="63">
        <f t="shared" si="22"/>
        <v>0</v>
      </c>
      <c r="BD41" s="63">
        <f t="shared" si="23"/>
        <v>0</v>
      </c>
      <c r="BE41" s="63">
        <f t="shared" si="24"/>
        <v>0</v>
      </c>
      <c r="BF41" s="63">
        <f t="shared" si="25"/>
        <v>0</v>
      </c>
      <c r="BG41" s="63">
        <f t="shared" si="26"/>
        <v>0</v>
      </c>
      <c r="BH41" s="63">
        <f t="shared" si="27"/>
        <v>0</v>
      </c>
      <c r="BI41" s="63">
        <f t="shared" si="28"/>
        <v>0</v>
      </c>
      <c r="BJ41" s="63">
        <f t="shared" si="29"/>
        <v>0</v>
      </c>
      <c r="BK41" s="63">
        <f t="shared" si="30"/>
        <v>0</v>
      </c>
      <c r="BL41" s="63">
        <f t="shared" si="31"/>
        <v>0</v>
      </c>
      <c r="BM41" s="63">
        <f t="shared" si="32"/>
        <v>0</v>
      </c>
      <c r="BN41" s="63">
        <f t="shared" si="33"/>
        <v>0</v>
      </c>
      <c r="BO41" s="37">
        <f t="shared" si="34"/>
        <v>0</v>
      </c>
    </row>
    <row r="42" spans="1:67" ht="30" x14ac:dyDescent="0.25">
      <c r="A42" s="85">
        <v>41</v>
      </c>
      <c r="B42" s="75">
        <v>5</v>
      </c>
      <c r="C42" s="76">
        <v>5.3</v>
      </c>
      <c r="D42" s="75">
        <v>1</v>
      </c>
      <c r="E42" s="75" t="s">
        <v>51</v>
      </c>
      <c r="F42" s="77" t="s">
        <v>62</v>
      </c>
      <c r="G42" s="77" t="s">
        <v>63</v>
      </c>
      <c r="H42" s="78">
        <v>0</v>
      </c>
      <c r="I42" s="78">
        <v>0</v>
      </c>
      <c r="J42" s="79">
        <v>0</v>
      </c>
      <c r="K42" s="77">
        <v>0</v>
      </c>
      <c r="L42" s="78">
        <v>0</v>
      </c>
      <c r="M42" s="77">
        <v>0</v>
      </c>
      <c r="N42" s="78">
        <v>0</v>
      </c>
      <c r="O42" s="86">
        <v>0</v>
      </c>
      <c r="P42" s="63">
        <f t="shared" si="7"/>
        <v>0</v>
      </c>
      <c r="Q42" s="63">
        <f t="shared" si="8"/>
        <v>0</v>
      </c>
      <c r="R42" s="63">
        <f t="shared" si="41"/>
        <v>0</v>
      </c>
      <c r="S42" s="63">
        <f t="shared" si="9"/>
        <v>0</v>
      </c>
      <c r="T42" s="37">
        <f t="shared" si="10"/>
        <v>0</v>
      </c>
      <c r="U42" s="48" t="s">
        <v>1690</v>
      </c>
      <c r="V42" s="35" t="s">
        <v>1691</v>
      </c>
      <c r="W42" s="156"/>
      <c r="X42" s="157"/>
      <c r="Y42" s="31">
        <f t="shared" si="11"/>
        <v>0</v>
      </c>
      <c r="Z42" s="63">
        <f t="shared" si="12"/>
        <v>0</v>
      </c>
      <c r="AA42" s="63">
        <f t="shared" si="13"/>
        <v>0</v>
      </c>
      <c r="AB42" s="63">
        <f t="shared" si="14"/>
        <v>0</v>
      </c>
      <c r="AC42" s="37">
        <f t="shared" si="15"/>
        <v>1</v>
      </c>
      <c r="AD42" s="47">
        <f t="shared" si="16"/>
        <v>0</v>
      </c>
      <c r="AE42" s="63">
        <f t="shared" si="17"/>
        <v>0</v>
      </c>
      <c r="AF42" s="63">
        <f t="shared" si="18"/>
        <v>0</v>
      </c>
      <c r="AG42" s="63">
        <f t="shared" si="19"/>
        <v>0</v>
      </c>
      <c r="AH42" s="37">
        <f t="shared" si="20"/>
        <v>0</v>
      </c>
      <c r="AM42" s="64"/>
      <c r="AN42" s="31">
        <f>COUNTIF('MITRE ATT&amp;CK'!42:42,"*Reconnaissance*")</f>
        <v>0</v>
      </c>
      <c r="AO42" s="63">
        <f>COUNTIF('MITRE ATT&amp;CK'!42:42,"*Resource Development*")</f>
        <v>0</v>
      </c>
      <c r="AP42" s="63">
        <f>COUNTIF('MITRE ATT&amp;CK'!42:42,"*Initial Access*")</f>
        <v>5</v>
      </c>
      <c r="AQ42" s="63">
        <f>COUNTIF('MITRE ATT&amp;CK'!42:42,"*Execution*")</f>
        <v>15</v>
      </c>
      <c r="AR42" s="63">
        <f>COUNTIF('MITRE ATT&amp;CK'!42:42,"*Persistence*")</f>
        <v>45</v>
      </c>
      <c r="AS42" s="63">
        <f>COUNTIF('MITRE ATT&amp;CK'!42:42,"*Privilage Escalation*")</f>
        <v>35</v>
      </c>
      <c r="AT42" s="63">
        <f>COUNTIF('MITRE ATT&amp;CK'!42:42,"*Defense Evasion*")</f>
        <v>52</v>
      </c>
      <c r="AU42" s="63">
        <f>COUNTIF('MITRE ATT&amp;CK'!42:42,"*Credential Access*")</f>
        <v>23</v>
      </c>
      <c r="AV42" s="63">
        <f>COUNTIF('MITRE ATT&amp;CK'!42:42,"*Discovery*")</f>
        <v>3</v>
      </c>
      <c r="AW42" s="63">
        <f>COUNTIF('MITRE ATT&amp;CK'!42:42,"*Lateral Movement*")</f>
        <v>13</v>
      </c>
      <c r="AX42" s="63">
        <f>COUNTIF('MITRE ATT&amp;CK'!42:42,"*Collection*")</f>
        <v>6</v>
      </c>
      <c r="AY42" s="63">
        <f>COUNTIF('MITRE ATT&amp;CK'!42:42,"*Command and Control*")</f>
        <v>0</v>
      </c>
      <c r="AZ42" s="63">
        <f>COUNTIF('MITRE ATT&amp;CK'!42:42,"*Exfiltration*")</f>
        <v>1</v>
      </c>
      <c r="BA42" s="37">
        <f>COUNTIF('MITRE ATT&amp;CK'!42:42,"*Impact*")</f>
        <v>2</v>
      </c>
      <c r="BB42" s="47">
        <f t="shared" si="21"/>
        <v>0</v>
      </c>
      <c r="BC42" s="63">
        <f t="shared" si="22"/>
        <v>0</v>
      </c>
      <c r="BD42" s="63">
        <f t="shared" si="23"/>
        <v>0</v>
      </c>
      <c r="BE42" s="63">
        <f t="shared" si="24"/>
        <v>0</v>
      </c>
      <c r="BF42" s="63">
        <f t="shared" si="25"/>
        <v>0</v>
      </c>
      <c r="BG42" s="63">
        <f t="shared" si="26"/>
        <v>0</v>
      </c>
      <c r="BH42" s="63">
        <f t="shared" si="27"/>
        <v>0</v>
      </c>
      <c r="BI42" s="63">
        <f t="shared" si="28"/>
        <v>0</v>
      </c>
      <c r="BJ42" s="63">
        <f t="shared" si="29"/>
        <v>0</v>
      </c>
      <c r="BK42" s="63">
        <f t="shared" si="30"/>
        <v>0</v>
      </c>
      <c r="BL42" s="63">
        <f t="shared" si="31"/>
        <v>0</v>
      </c>
      <c r="BM42" s="63">
        <f t="shared" si="32"/>
        <v>0</v>
      </c>
      <c r="BN42" s="63">
        <f t="shared" si="33"/>
        <v>0</v>
      </c>
      <c r="BO42" s="37">
        <f t="shared" si="34"/>
        <v>0</v>
      </c>
    </row>
    <row r="43" spans="1:67" ht="45" x14ac:dyDescent="0.25">
      <c r="A43" s="85">
        <v>42</v>
      </c>
      <c r="B43" s="75">
        <v>5</v>
      </c>
      <c r="C43" s="76">
        <v>5.4</v>
      </c>
      <c r="D43" s="75">
        <v>1</v>
      </c>
      <c r="E43" s="75" t="s">
        <v>51</v>
      </c>
      <c r="F43" s="77" t="s">
        <v>64</v>
      </c>
      <c r="G43" s="77" t="s">
        <v>65</v>
      </c>
      <c r="H43" s="78">
        <v>0</v>
      </c>
      <c r="I43" s="78">
        <v>0</v>
      </c>
      <c r="J43" s="79">
        <v>0</v>
      </c>
      <c r="K43" s="77">
        <v>0</v>
      </c>
      <c r="L43" s="78">
        <v>0</v>
      </c>
      <c r="M43" s="77">
        <v>0</v>
      </c>
      <c r="N43" s="78">
        <v>0</v>
      </c>
      <c r="O43" s="86">
        <v>0</v>
      </c>
      <c r="P43" s="63">
        <f t="shared" si="7"/>
        <v>0</v>
      </c>
      <c r="Q43" s="63">
        <f t="shared" si="8"/>
        <v>0</v>
      </c>
      <c r="R43" s="63">
        <f t="shared" si="41"/>
        <v>0</v>
      </c>
      <c r="S43" s="63">
        <f t="shared" si="9"/>
        <v>0</v>
      </c>
      <c r="T43" s="37">
        <f t="shared" si="10"/>
        <v>0</v>
      </c>
      <c r="U43" s="49">
        <v>0</v>
      </c>
      <c r="V43" s="65">
        <v>0</v>
      </c>
      <c r="W43" s="158"/>
      <c r="X43" s="159"/>
      <c r="Y43" s="31">
        <f t="shared" si="11"/>
        <v>0</v>
      </c>
      <c r="Z43" s="63">
        <f t="shared" si="12"/>
        <v>0</v>
      </c>
      <c r="AA43" s="63">
        <f t="shared" si="13"/>
        <v>0</v>
      </c>
      <c r="AB43" s="63">
        <f t="shared" si="14"/>
        <v>0</v>
      </c>
      <c r="AC43" s="37">
        <f t="shared" si="15"/>
        <v>1</v>
      </c>
      <c r="AD43" s="47">
        <f t="shared" si="16"/>
        <v>0</v>
      </c>
      <c r="AE43" s="63">
        <f t="shared" si="17"/>
        <v>0</v>
      </c>
      <c r="AF43" s="63">
        <f t="shared" si="18"/>
        <v>0</v>
      </c>
      <c r="AG43" s="63">
        <f t="shared" si="19"/>
        <v>0</v>
      </c>
      <c r="AH43" s="37">
        <f t="shared" si="20"/>
        <v>0</v>
      </c>
      <c r="AM43" s="64"/>
      <c r="AN43" s="31">
        <f>COUNTIF('MITRE ATT&amp;CK'!43:43,"*Reconnaissance*")</f>
        <v>0</v>
      </c>
      <c r="AO43" s="63">
        <f>COUNTIF('MITRE ATT&amp;CK'!43:43,"*Resource Development*")</f>
        <v>0</v>
      </c>
      <c r="AP43" s="63">
        <f>COUNTIF('MITRE ATT&amp;CK'!43:43,"*Initial Access*")</f>
        <v>4</v>
      </c>
      <c r="AQ43" s="63">
        <f>COUNTIF('MITRE ATT&amp;CK'!43:43,"*Execution*")</f>
        <v>15</v>
      </c>
      <c r="AR43" s="63">
        <f>COUNTIF('MITRE ATT&amp;CK'!43:43,"*Persistence*")</f>
        <v>53</v>
      </c>
      <c r="AS43" s="63">
        <f>COUNTIF('MITRE ATT&amp;CK'!43:43,"*Privilage Escalation*")</f>
        <v>44</v>
      </c>
      <c r="AT43" s="63">
        <f>COUNTIF('MITRE ATT&amp;CK'!43:43,"*Defense Evasion*")</f>
        <v>58</v>
      </c>
      <c r="AU43" s="63">
        <f>COUNTIF('MITRE ATT&amp;CK'!43:43,"*Credential Access*")</f>
        <v>23</v>
      </c>
      <c r="AV43" s="63">
        <f>COUNTIF('MITRE ATT&amp;CK'!43:43,"*Discovery*")</f>
        <v>3</v>
      </c>
      <c r="AW43" s="63">
        <f>COUNTIF('MITRE ATT&amp;CK'!43:43,"*Lateral Movement*")</f>
        <v>5</v>
      </c>
      <c r="AX43" s="63">
        <f>COUNTIF('MITRE ATT&amp;CK'!43:43,"*Collection*")</f>
        <v>2</v>
      </c>
      <c r="AY43" s="63">
        <f>COUNTIF('MITRE ATT&amp;CK'!43:43,"*Command and Control*")</f>
        <v>0</v>
      </c>
      <c r="AZ43" s="63">
        <f>COUNTIF('MITRE ATT&amp;CK'!43:43,"*Exfiltration*")</f>
        <v>0</v>
      </c>
      <c r="BA43" s="37">
        <f>COUNTIF('MITRE ATT&amp;CK'!43:43,"*Impact*")</f>
        <v>3</v>
      </c>
      <c r="BB43" s="47">
        <f t="shared" si="21"/>
        <v>0</v>
      </c>
      <c r="BC43" s="63">
        <f t="shared" si="22"/>
        <v>0</v>
      </c>
      <c r="BD43" s="63">
        <f t="shared" si="23"/>
        <v>0</v>
      </c>
      <c r="BE43" s="63">
        <f t="shared" si="24"/>
        <v>0</v>
      </c>
      <c r="BF43" s="63">
        <f t="shared" si="25"/>
        <v>0</v>
      </c>
      <c r="BG43" s="63">
        <f t="shared" si="26"/>
        <v>0</v>
      </c>
      <c r="BH43" s="63">
        <f t="shared" si="27"/>
        <v>0</v>
      </c>
      <c r="BI43" s="63">
        <f t="shared" si="28"/>
        <v>0</v>
      </c>
      <c r="BJ43" s="63">
        <f t="shared" si="29"/>
        <v>0</v>
      </c>
      <c r="BK43" s="63">
        <f t="shared" si="30"/>
        <v>0</v>
      </c>
      <c r="BL43" s="63">
        <f t="shared" si="31"/>
        <v>0</v>
      </c>
      <c r="BM43" s="63">
        <f t="shared" si="32"/>
        <v>0</v>
      </c>
      <c r="BN43" s="63">
        <f t="shared" si="33"/>
        <v>0</v>
      </c>
      <c r="BO43" s="37">
        <f t="shared" si="34"/>
        <v>0</v>
      </c>
    </row>
    <row r="44" spans="1:67" ht="60" x14ac:dyDescent="0.25">
      <c r="A44" s="85">
        <v>43</v>
      </c>
      <c r="B44" s="75">
        <v>5</v>
      </c>
      <c r="C44" s="76">
        <v>5.5</v>
      </c>
      <c r="D44" s="75">
        <v>2</v>
      </c>
      <c r="E44" s="75" t="s">
        <v>51</v>
      </c>
      <c r="F44" s="77" t="s">
        <v>66</v>
      </c>
      <c r="G44" s="77" t="s">
        <v>67</v>
      </c>
      <c r="H44" s="78">
        <v>0</v>
      </c>
      <c r="I44" s="78">
        <v>0</v>
      </c>
      <c r="J44" s="79">
        <v>0</v>
      </c>
      <c r="K44" s="77">
        <v>0</v>
      </c>
      <c r="L44" s="78">
        <v>0</v>
      </c>
      <c r="M44" s="77">
        <v>0</v>
      </c>
      <c r="N44" s="78">
        <v>0</v>
      </c>
      <c r="O44" s="86">
        <v>0</v>
      </c>
      <c r="P44" s="63">
        <f t="shared" si="7"/>
        <v>0</v>
      </c>
      <c r="Q44" s="63">
        <f t="shared" si="8"/>
        <v>0</v>
      </c>
      <c r="R44" s="63">
        <f t="shared" si="41"/>
        <v>0</v>
      </c>
      <c r="S44" s="63">
        <f t="shared" si="9"/>
        <v>0</v>
      </c>
      <c r="T44" s="37">
        <f t="shared" si="10"/>
        <v>0</v>
      </c>
      <c r="U44" s="45" t="s">
        <v>1692</v>
      </c>
      <c r="V44" s="46" t="s">
        <v>1693</v>
      </c>
      <c r="W44" s="46" t="s">
        <v>1694</v>
      </c>
      <c r="X44" s="46" t="s">
        <v>1695</v>
      </c>
      <c r="Y44" s="31">
        <f t="shared" si="11"/>
        <v>0</v>
      </c>
      <c r="Z44" s="63">
        <f t="shared" si="12"/>
        <v>0</v>
      </c>
      <c r="AA44" s="63">
        <f t="shared" si="13"/>
        <v>0</v>
      </c>
      <c r="AB44" s="63">
        <f t="shared" si="14"/>
        <v>0</v>
      </c>
      <c r="AC44" s="37">
        <f t="shared" si="15"/>
        <v>1</v>
      </c>
      <c r="AD44" s="47">
        <f t="shared" si="16"/>
        <v>0</v>
      </c>
      <c r="AE44" s="63">
        <f t="shared" si="17"/>
        <v>0</v>
      </c>
      <c r="AF44" s="63">
        <f t="shared" si="18"/>
        <v>0</v>
      </c>
      <c r="AG44" s="63">
        <f t="shared" si="19"/>
        <v>0</v>
      </c>
      <c r="AH44" s="37">
        <f t="shared" si="20"/>
        <v>0</v>
      </c>
      <c r="AM44" s="64"/>
      <c r="AN44" s="31">
        <f>COUNTIF('MITRE ATT&amp;CK'!44:44,"*Reconnaissance*")</f>
        <v>0</v>
      </c>
      <c r="AO44" s="63">
        <f>COUNTIF('MITRE ATT&amp;CK'!44:44,"*Resource Development*")</f>
        <v>0</v>
      </c>
      <c r="AP44" s="63">
        <f>COUNTIF('MITRE ATT&amp;CK'!44:44,"*Initial Access*")</f>
        <v>5</v>
      </c>
      <c r="AQ44" s="63">
        <f>COUNTIF('MITRE ATT&amp;CK'!44:44,"*Execution*")</f>
        <v>1</v>
      </c>
      <c r="AR44" s="63">
        <f>COUNTIF('MITRE ATT&amp;CK'!44:44,"*Persistence*")</f>
        <v>6</v>
      </c>
      <c r="AS44" s="63">
        <f>COUNTIF('MITRE ATT&amp;CK'!44:44,"*Privilage Escalation*")</f>
        <v>5</v>
      </c>
      <c r="AT44" s="63">
        <f>COUNTIF('MITRE ATT&amp;CK'!44:44,"*Defense Evasion*")</f>
        <v>7</v>
      </c>
      <c r="AU44" s="63">
        <f>COUNTIF('MITRE ATT&amp;CK'!44:44,"*Credential Access*")</f>
        <v>5</v>
      </c>
      <c r="AV44" s="63">
        <f>COUNTIF('MITRE ATT&amp;CK'!44:44,"*Discovery*")</f>
        <v>0</v>
      </c>
      <c r="AW44" s="63">
        <f>COUNTIF('MITRE ATT&amp;CK'!44:44,"*Lateral Movement*")</f>
        <v>3</v>
      </c>
      <c r="AX44" s="63">
        <f>COUNTIF('MITRE ATT&amp;CK'!44:44,"*Collection*")</f>
        <v>0</v>
      </c>
      <c r="AY44" s="63">
        <f>COUNTIF('MITRE ATT&amp;CK'!44:44,"*Command and Control*")</f>
        <v>0</v>
      </c>
      <c r="AZ44" s="63">
        <f>COUNTIF('MITRE ATT&amp;CK'!44:44,"*Exfiltration*")</f>
        <v>0</v>
      </c>
      <c r="BA44" s="37">
        <f>COUNTIF('MITRE ATT&amp;CK'!44:44,"*Impact*")</f>
        <v>0</v>
      </c>
      <c r="BB44" s="47">
        <f t="shared" si="21"/>
        <v>0</v>
      </c>
      <c r="BC44" s="63">
        <f t="shared" si="22"/>
        <v>0</v>
      </c>
      <c r="BD44" s="63">
        <f t="shared" si="23"/>
        <v>0</v>
      </c>
      <c r="BE44" s="63">
        <f t="shared" si="24"/>
        <v>0</v>
      </c>
      <c r="BF44" s="63">
        <f t="shared" si="25"/>
        <v>0</v>
      </c>
      <c r="BG44" s="63">
        <f t="shared" si="26"/>
        <v>0</v>
      </c>
      <c r="BH44" s="63">
        <f t="shared" si="27"/>
        <v>0</v>
      </c>
      <c r="BI44" s="63">
        <f t="shared" si="28"/>
        <v>0</v>
      </c>
      <c r="BJ44" s="63">
        <f t="shared" si="29"/>
        <v>0</v>
      </c>
      <c r="BK44" s="63">
        <f t="shared" si="30"/>
        <v>0</v>
      </c>
      <c r="BL44" s="63">
        <f t="shared" si="31"/>
        <v>0</v>
      </c>
      <c r="BM44" s="63">
        <f t="shared" si="32"/>
        <v>0</v>
      </c>
      <c r="BN44" s="63">
        <f t="shared" si="33"/>
        <v>0</v>
      </c>
      <c r="BO44" s="37">
        <f t="shared" si="34"/>
        <v>0</v>
      </c>
    </row>
    <row r="45" spans="1:67" x14ac:dyDescent="0.25">
      <c r="A45" s="85">
        <v>44</v>
      </c>
      <c r="B45" s="75">
        <v>5</v>
      </c>
      <c r="C45" s="76">
        <v>5.6</v>
      </c>
      <c r="D45" s="75">
        <v>2</v>
      </c>
      <c r="E45" s="75" t="s">
        <v>51</v>
      </c>
      <c r="F45" s="77" t="s">
        <v>273</v>
      </c>
      <c r="G45" s="77" t="s">
        <v>274</v>
      </c>
      <c r="H45" s="78">
        <v>0</v>
      </c>
      <c r="I45" s="78">
        <v>0</v>
      </c>
      <c r="J45" s="79">
        <v>0</v>
      </c>
      <c r="K45" s="77">
        <v>0</v>
      </c>
      <c r="L45" s="78">
        <v>0</v>
      </c>
      <c r="M45" s="77">
        <v>0</v>
      </c>
      <c r="N45" s="78">
        <v>0</v>
      </c>
      <c r="O45" s="86">
        <v>0</v>
      </c>
      <c r="P45" s="65">
        <f t="shared" si="7"/>
        <v>0</v>
      </c>
      <c r="Q45" s="65">
        <f t="shared" si="8"/>
        <v>0</v>
      </c>
      <c r="R45" s="65">
        <f t="shared" si="41"/>
        <v>0</v>
      </c>
      <c r="S45" s="65">
        <f t="shared" si="9"/>
        <v>0</v>
      </c>
      <c r="T45" s="50">
        <f t="shared" si="10"/>
        <v>0</v>
      </c>
      <c r="U45" s="47">
        <f>SUM(T61:T63)</f>
        <v>0</v>
      </c>
      <c r="V45" s="63">
        <v>300</v>
      </c>
      <c r="W45" s="63">
        <f>SUM(U45,U47,U49)</f>
        <v>0</v>
      </c>
      <c r="X45" s="63">
        <f>SUM(V45,V47,V49)</f>
        <v>1200</v>
      </c>
      <c r="Y45" s="31">
        <f t="shared" si="11"/>
        <v>0</v>
      </c>
      <c r="Z45" s="63">
        <f t="shared" si="12"/>
        <v>0</v>
      </c>
      <c r="AA45" s="63">
        <f t="shared" si="13"/>
        <v>0</v>
      </c>
      <c r="AB45" s="63">
        <f t="shared" si="14"/>
        <v>0</v>
      </c>
      <c r="AC45" s="37">
        <f t="shared" si="15"/>
        <v>1</v>
      </c>
      <c r="AD45" s="47">
        <f t="shared" si="16"/>
        <v>0</v>
      </c>
      <c r="AE45" s="63">
        <f t="shared" si="17"/>
        <v>0</v>
      </c>
      <c r="AF45" s="63">
        <f t="shared" si="18"/>
        <v>0</v>
      </c>
      <c r="AG45" s="63">
        <f t="shared" si="19"/>
        <v>0</v>
      </c>
      <c r="AH45" s="37">
        <f t="shared" si="20"/>
        <v>0</v>
      </c>
      <c r="AM45" s="64"/>
      <c r="AN45" s="31">
        <f>COUNTIF('MITRE ATT&amp;CK'!45:45,"*Reconnaissance*")</f>
        <v>0</v>
      </c>
      <c r="AO45" s="63">
        <f>COUNTIF('MITRE ATT&amp;CK'!45:45,"*Resource Development*")</f>
        <v>0</v>
      </c>
      <c r="AP45" s="63">
        <f>COUNTIF('MITRE ATT&amp;CK'!45:45,"*Initial Access*")</f>
        <v>0</v>
      </c>
      <c r="AQ45" s="63">
        <f>COUNTIF('MITRE ATT&amp;CK'!45:45,"*Execution*")</f>
        <v>0</v>
      </c>
      <c r="AR45" s="63">
        <f>COUNTIF('MITRE ATT&amp;CK'!45:45,"*Persistence*")</f>
        <v>0</v>
      </c>
      <c r="AS45" s="63">
        <f>COUNTIF('MITRE ATT&amp;CK'!45:45,"*Privilage Escalation*")</f>
        <v>0</v>
      </c>
      <c r="AT45" s="63">
        <f>COUNTIF('MITRE ATT&amp;CK'!45:45,"*Defense Evasion*")</f>
        <v>0</v>
      </c>
      <c r="AU45" s="63">
        <f>COUNTIF('MITRE ATT&amp;CK'!45:45,"*Credential Access*")</f>
        <v>0</v>
      </c>
      <c r="AV45" s="63">
        <f>COUNTIF('MITRE ATT&amp;CK'!45:45,"*Discovery*")</f>
        <v>0</v>
      </c>
      <c r="AW45" s="63">
        <f>COUNTIF('MITRE ATT&amp;CK'!45:45,"*Lateral Movement*")</f>
        <v>0</v>
      </c>
      <c r="AX45" s="63">
        <f>COUNTIF('MITRE ATT&amp;CK'!45:45,"*Collection*")</f>
        <v>0</v>
      </c>
      <c r="AY45" s="63">
        <f>COUNTIF('MITRE ATT&amp;CK'!45:45,"*Command and Control*")</f>
        <v>0</v>
      </c>
      <c r="AZ45" s="63">
        <f>COUNTIF('MITRE ATT&amp;CK'!45:45,"*Exfiltration*")</f>
        <v>0</v>
      </c>
      <c r="BA45" s="37">
        <f>COUNTIF('MITRE ATT&amp;CK'!45:45,"*Impact*")</f>
        <v>0</v>
      </c>
      <c r="BB45" s="47">
        <f t="shared" si="21"/>
        <v>0</v>
      </c>
      <c r="BC45" s="63">
        <f t="shared" si="22"/>
        <v>0</v>
      </c>
      <c r="BD45" s="63">
        <f t="shared" si="23"/>
        <v>0</v>
      </c>
      <c r="BE45" s="63">
        <f t="shared" si="24"/>
        <v>0</v>
      </c>
      <c r="BF45" s="63">
        <f t="shared" si="25"/>
        <v>0</v>
      </c>
      <c r="BG45" s="63">
        <f t="shared" si="26"/>
        <v>0</v>
      </c>
      <c r="BH45" s="63">
        <f t="shared" si="27"/>
        <v>0</v>
      </c>
      <c r="BI45" s="63">
        <f t="shared" si="28"/>
        <v>0</v>
      </c>
      <c r="BJ45" s="63">
        <f t="shared" si="29"/>
        <v>0</v>
      </c>
      <c r="BK45" s="63">
        <f t="shared" si="30"/>
        <v>0</v>
      </c>
      <c r="BL45" s="63">
        <f t="shared" si="31"/>
        <v>0</v>
      </c>
      <c r="BM45" s="63">
        <f t="shared" si="32"/>
        <v>0</v>
      </c>
      <c r="BN45" s="63">
        <f t="shared" si="33"/>
        <v>0</v>
      </c>
      <c r="BO45" s="37">
        <f t="shared" si="34"/>
        <v>0</v>
      </c>
    </row>
    <row r="46" spans="1:67" ht="30" x14ac:dyDescent="0.25">
      <c r="A46" s="85">
        <v>45</v>
      </c>
      <c r="B46" s="75">
        <v>6</v>
      </c>
      <c r="C46" s="76">
        <v>6.1</v>
      </c>
      <c r="D46" s="75">
        <v>1</v>
      </c>
      <c r="E46" s="75" t="s">
        <v>51</v>
      </c>
      <c r="F46" s="77" t="s">
        <v>68</v>
      </c>
      <c r="G46" s="77" t="s">
        <v>69</v>
      </c>
      <c r="H46" s="78" cm="1">
        <f t="array" ref="H46:O53">'CSC #6'!F2:M9</f>
        <v>0</v>
      </c>
      <c r="I46" s="78">
        <v>0</v>
      </c>
      <c r="J46" s="79">
        <v>0</v>
      </c>
      <c r="K46" s="77">
        <v>0</v>
      </c>
      <c r="L46" s="78">
        <v>0</v>
      </c>
      <c r="M46" s="77">
        <v>0</v>
      </c>
      <c r="N46" s="78">
        <v>0</v>
      </c>
      <c r="O46" s="86">
        <v>0</v>
      </c>
      <c r="P46" s="63">
        <f t="shared" si="7"/>
        <v>0</v>
      </c>
      <c r="Q46" s="63">
        <f t="shared" si="8"/>
        <v>0</v>
      </c>
      <c r="R46" s="63">
        <f t="shared" si="41"/>
        <v>0</v>
      </c>
      <c r="S46" s="63">
        <f t="shared" si="9"/>
        <v>0</v>
      </c>
      <c r="T46" s="37">
        <f t="shared" si="10"/>
        <v>0</v>
      </c>
      <c r="U46" s="48" t="s">
        <v>1696</v>
      </c>
      <c r="V46" s="35" t="s">
        <v>1697</v>
      </c>
      <c r="W46" s="63" t="s">
        <v>1895</v>
      </c>
      <c r="X46" s="64" t="s">
        <v>1868</v>
      </c>
      <c r="Y46" s="31">
        <f t="shared" si="11"/>
        <v>0</v>
      </c>
      <c r="Z46" s="63">
        <f t="shared" si="12"/>
        <v>0</v>
      </c>
      <c r="AA46" s="63">
        <f t="shared" si="13"/>
        <v>0</v>
      </c>
      <c r="AB46" s="63">
        <f t="shared" si="14"/>
        <v>0</v>
      </c>
      <c r="AC46" s="37">
        <f t="shared" si="15"/>
        <v>1</v>
      </c>
      <c r="AD46" s="47">
        <f t="shared" si="16"/>
        <v>0</v>
      </c>
      <c r="AE46" s="63">
        <f t="shared" si="17"/>
        <v>0</v>
      </c>
      <c r="AF46" s="63">
        <f t="shared" si="18"/>
        <v>0</v>
      </c>
      <c r="AG46" s="63">
        <f t="shared" si="19"/>
        <v>0</v>
      </c>
      <c r="AH46" s="37">
        <f t="shared" si="20"/>
        <v>0</v>
      </c>
      <c r="AM46" s="64"/>
      <c r="AN46" s="31">
        <f>COUNTIF('MITRE ATT&amp;CK'!46:46,"*Reconnaissance*")</f>
        <v>0</v>
      </c>
      <c r="AO46" s="63">
        <f>COUNTIF('MITRE ATT&amp;CK'!46:46,"*Resource Development*")</f>
        <v>0</v>
      </c>
      <c r="AP46" s="63">
        <f>COUNTIF('MITRE ATT&amp;CK'!46:46,"*Initial Access*")</f>
        <v>5</v>
      </c>
      <c r="AQ46" s="63">
        <f>COUNTIF('MITRE ATT&amp;CK'!46:46,"*Execution*")</f>
        <v>15</v>
      </c>
      <c r="AR46" s="63">
        <f>COUNTIF('MITRE ATT&amp;CK'!46:46,"*Persistence*")</f>
        <v>58</v>
      </c>
      <c r="AS46" s="63">
        <f>COUNTIF('MITRE ATT&amp;CK'!46:46,"*Privilage Escalation*")</f>
        <v>50</v>
      </c>
      <c r="AT46" s="63">
        <f>COUNTIF('MITRE ATT&amp;CK'!46:46,"*Defense Evasion*")</f>
        <v>71</v>
      </c>
      <c r="AU46" s="63">
        <f>COUNTIF('MITRE ATT&amp;CK'!46:46,"*Credential Access*")</f>
        <v>20</v>
      </c>
      <c r="AV46" s="63">
        <f>COUNTIF('MITRE ATT&amp;CK'!46:46,"*Discovery*")</f>
        <v>3</v>
      </c>
      <c r="AW46" s="63">
        <f>COUNTIF('MITRE ATT&amp;CK'!46:46,"*Lateral Movement*")</f>
        <v>14</v>
      </c>
      <c r="AX46" s="63">
        <f>COUNTIF('MITRE ATT&amp;CK'!46:46,"*Collection*")</f>
        <v>6</v>
      </c>
      <c r="AY46" s="63">
        <f>COUNTIF('MITRE ATT&amp;CK'!46:46,"*Command and Control*")</f>
        <v>0</v>
      </c>
      <c r="AZ46" s="63">
        <f>COUNTIF('MITRE ATT&amp;CK'!46:46,"*Exfiltration*")</f>
        <v>1</v>
      </c>
      <c r="BA46" s="37">
        <f>COUNTIF('MITRE ATT&amp;CK'!46:46,"*Impact*")</f>
        <v>4</v>
      </c>
      <c r="BB46" s="47">
        <f t="shared" si="21"/>
        <v>0</v>
      </c>
      <c r="BC46" s="63">
        <f t="shared" si="22"/>
        <v>0</v>
      </c>
      <c r="BD46" s="63">
        <f t="shared" si="23"/>
        <v>0</v>
      </c>
      <c r="BE46" s="63">
        <f t="shared" si="24"/>
        <v>0</v>
      </c>
      <c r="BF46" s="63">
        <f t="shared" si="25"/>
        <v>0</v>
      </c>
      <c r="BG46" s="63">
        <f t="shared" si="26"/>
        <v>0</v>
      </c>
      <c r="BH46" s="63">
        <f t="shared" si="27"/>
        <v>0</v>
      </c>
      <c r="BI46" s="63">
        <f t="shared" si="28"/>
        <v>0</v>
      </c>
      <c r="BJ46" s="63">
        <f t="shared" si="29"/>
        <v>0</v>
      </c>
      <c r="BK46" s="63">
        <f t="shared" si="30"/>
        <v>0</v>
      </c>
      <c r="BL46" s="63">
        <f t="shared" si="31"/>
        <v>0</v>
      </c>
      <c r="BM46" s="63">
        <f t="shared" si="32"/>
        <v>0</v>
      </c>
      <c r="BN46" s="63">
        <f t="shared" si="33"/>
        <v>0</v>
      </c>
      <c r="BO46" s="37">
        <f t="shared" si="34"/>
        <v>0</v>
      </c>
    </row>
    <row r="47" spans="1:67" ht="60" x14ac:dyDescent="0.25">
      <c r="A47" s="85">
        <v>46</v>
      </c>
      <c r="B47" s="75">
        <v>6</v>
      </c>
      <c r="C47" s="76">
        <v>6.2</v>
      </c>
      <c r="D47" s="75">
        <v>1</v>
      </c>
      <c r="E47" s="75" t="s">
        <v>51</v>
      </c>
      <c r="F47" s="77" t="s">
        <v>70</v>
      </c>
      <c r="G47" s="77" t="s">
        <v>71</v>
      </c>
      <c r="H47" s="78">
        <v>0</v>
      </c>
      <c r="I47" s="78">
        <v>0</v>
      </c>
      <c r="J47" s="79">
        <v>0</v>
      </c>
      <c r="K47" s="77">
        <v>0</v>
      </c>
      <c r="L47" s="78">
        <v>0</v>
      </c>
      <c r="M47" s="77">
        <v>0</v>
      </c>
      <c r="N47" s="78">
        <v>0</v>
      </c>
      <c r="O47" s="86">
        <v>0</v>
      </c>
      <c r="P47" s="63">
        <f t="shared" si="7"/>
        <v>0</v>
      </c>
      <c r="Q47" s="63">
        <f t="shared" si="8"/>
        <v>0</v>
      </c>
      <c r="R47" s="63">
        <f t="shared" si="41"/>
        <v>0</v>
      </c>
      <c r="S47" s="63">
        <f t="shared" si="9"/>
        <v>0</v>
      </c>
      <c r="T47" s="37">
        <f t="shared" si="10"/>
        <v>0</v>
      </c>
      <c r="U47" s="47">
        <f>SUM(T64:T71)</f>
        <v>0</v>
      </c>
      <c r="V47" s="63">
        <v>800</v>
      </c>
      <c r="W47" s="63">
        <f>ROUND(W45/X45,2)</f>
        <v>0</v>
      </c>
      <c r="X47" s="64" t="str">
        <f>ROUND(W45/X45,2)*100&amp;"%"</f>
        <v>0%</v>
      </c>
      <c r="Y47" s="31">
        <f t="shared" si="11"/>
        <v>0</v>
      </c>
      <c r="Z47" s="63">
        <f t="shared" si="12"/>
        <v>0</v>
      </c>
      <c r="AA47" s="63">
        <f t="shared" si="13"/>
        <v>0</v>
      </c>
      <c r="AB47" s="63">
        <f t="shared" si="14"/>
        <v>0</v>
      </c>
      <c r="AC47" s="37">
        <f t="shared" si="15"/>
        <v>1</v>
      </c>
      <c r="AD47" s="47">
        <f t="shared" si="16"/>
        <v>0</v>
      </c>
      <c r="AE47" s="63">
        <f t="shared" si="17"/>
        <v>0</v>
      </c>
      <c r="AF47" s="63">
        <f t="shared" si="18"/>
        <v>0</v>
      </c>
      <c r="AG47" s="63">
        <f t="shared" si="19"/>
        <v>0</v>
      </c>
      <c r="AH47" s="37">
        <f t="shared" si="20"/>
        <v>0</v>
      </c>
      <c r="AM47" s="64"/>
      <c r="AN47" s="31">
        <f>COUNTIF('MITRE ATT&amp;CK'!47:47,"*Reconnaissance*")</f>
        <v>0</v>
      </c>
      <c r="AO47" s="63">
        <f>COUNTIF('MITRE ATT&amp;CK'!47:47,"*Resource Development*")</f>
        <v>0</v>
      </c>
      <c r="AP47" s="63">
        <f>COUNTIF('MITRE ATT&amp;CK'!47:47,"*Initial Access*")</f>
        <v>5</v>
      </c>
      <c r="AQ47" s="63">
        <f>COUNTIF('MITRE ATT&amp;CK'!47:47,"*Execution*")</f>
        <v>15</v>
      </c>
      <c r="AR47" s="63">
        <f>COUNTIF('MITRE ATT&amp;CK'!47:47,"*Persistence*")</f>
        <v>58</v>
      </c>
      <c r="AS47" s="63">
        <f>COUNTIF('MITRE ATT&amp;CK'!47:47,"*Privilage Escalation*")</f>
        <v>50</v>
      </c>
      <c r="AT47" s="63">
        <f>COUNTIF('MITRE ATT&amp;CK'!47:47,"*Defense Evasion*")</f>
        <v>71</v>
      </c>
      <c r="AU47" s="63">
        <f>COUNTIF('MITRE ATT&amp;CK'!47:47,"*Credential Access*")</f>
        <v>20</v>
      </c>
      <c r="AV47" s="63">
        <f>COUNTIF('MITRE ATT&amp;CK'!47:47,"*Discovery*")</f>
        <v>3</v>
      </c>
      <c r="AW47" s="63">
        <f>COUNTIF('MITRE ATT&amp;CK'!47:47,"*Lateral Movement*")</f>
        <v>14</v>
      </c>
      <c r="AX47" s="63">
        <f>COUNTIF('MITRE ATT&amp;CK'!47:47,"*Collection*")</f>
        <v>6</v>
      </c>
      <c r="AY47" s="63">
        <f>COUNTIF('MITRE ATT&amp;CK'!47:47,"*Command and Control*")</f>
        <v>0</v>
      </c>
      <c r="AZ47" s="63">
        <f>COUNTIF('MITRE ATT&amp;CK'!47:47,"*Exfiltration*")</f>
        <v>1</v>
      </c>
      <c r="BA47" s="37">
        <f>COUNTIF('MITRE ATT&amp;CK'!47:47,"*Impact*")</f>
        <v>4</v>
      </c>
      <c r="BB47" s="47">
        <f t="shared" si="21"/>
        <v>0</v>
      </c>
      <c r="BC47" s="63">
        <f t="shared" si="22"/>
        <v>0</v>
      </c>
      <c r="BD47" s="63">
        <f t="shared" si="23"/>
        <v>0</v>
      </c>
      <c r="BE47" s="63">
        <f t="shared" si="24"/>
        <v>0</v>
      </c>
      <c r="BF47" s="63">
        <f t="shared" si="25"/>
        <v>0</v>
      </c>
      <c r="BG47" s="63">
        <f t="shared" si="26"/>
        <v>0</v>
      </c>
      <c r="BH47" s="63">
        <f t="shared" si="27"/>
        <v>0</v>
      </c>
      <c r="BI47" s="63">
        <f t="shared" si="28"/>
        <v>0</v>
      </c>
      <c r="BJ47" s="63">
        <f t="shared" si="29"/>
        <v>0</v>
      </c>
      <c r="BK47" s="63">
        <f t="shared" si="30"/>
        <v>0</v>
      </c>
      <c r="BL47" s="63">
        <f t="shared" si="31"/>
        <v>0</v>
      </c>
      <c r="BM47" s="63">
        <f t="shared" si="32"/>
        <v>0</v>
      </c>
      <c r="BN47" s="63">
        <f t="shared" si="33"/>
        <v>0</v>
      </c>
      <c r="BO47" s="37">
        <f t="shared" si="34"/>
        <v>0</v>
      </c>
    </row>
    <row r="48" spans="1:67" ht="45" x14ac:dyDescent="0.25">
      <c r="A48" s="85">
        <v>47</v>
      </c>
      <c r="B48" s="75">
        <v>6</v>
      </c>
      <c r="C48" s="76">
        <v>6.3</v>
      </c>
      <c r="D48" s="75">
        <v>1</v>
      </c>
      <c r="E48" s="75" t="s">
        <v>51</v>
      </c>
      <c r="F48" s="77" t="s">
        <v>72</v>
      </c>
      <c r="G48" s="77" t="s">
        <v>73</v>
      </c>
      <c r="H48" s="78">
        <v>0</v>
      </c>
      <c r="I48" s="78">
        <v>0</v>
      </c>
      <c r="J48" s="79">
        <v>0</v>
      </c>
      <c r="K48" s="77">
        <v>0</v>
      </c>
      <c r="L48" s="78">
        <v>0</v>
      </c>
      <c r="M48" s="77">
        <v>0</v>
      </c>
      <c r="N48" s="78">
        <v>0</v>
      </c>
      <c r="O48" s="86">
        <v>0</v>
      </c>
      <c r="P48" s="63">
        <f t="shared" si="7"/>
        <v>0</v>
      </c>
      <c r="Q48" s="63">
        <f t="shared" si="8"/>
        <v>0</v>
      </c>
      <c r="R48" s="63">
        <f t="shared" si="41"/>
        <v>0</v>
      </c>
      <c r="S48" s="63">
        <f t="shared" si="9"/>
        <v>0</v>
      </c>
      <c r="T48" s="37">
        <f t="shared" si="10"/>
        <v>0</v>
      </c>
      <c r="U48" s="48" t="s">
        <v>1698</v>
      </c>
      <c r="V48" s="35" t="s">
        <v>1699</v>
      </c>
      <c r="W48" s="156"/>
      <c r="X48" s="157"/>
      <c r="Y48" s="31">
        <f t="shared" si="11"/>
        <v>0</v>
      </c>
      <c r="Z48" s="63">
        <f t="shared" si="12"/>
        <v>0</v>
      </c>
      <c r="AA48" s="63">
        <f t="shared" si="13"/>
        <v>0</v>
      </c>
      <c r="AB48" s="63">
        <f t="shared" si="14"/>
        <v>0</v>
      </c>
      <c r="AC48" s="37">
        <f t="shared" si="15"/>
        <v>1</v>
      </c>
      <c r="AD48" s="47">
        <f t="shared" si="16"/>
        <v>0</v>
      </c>
      <c r="AE48" s="63">
        <f t="shared" si="17"/>
        <v>0</v>
      </c>
      <c r="AF48" s="63">
        <f t="shared" si="18"/>
        <v>0</v>
      </c>
      <c r="AG48" s="63">
        <f t="shared" si="19"/>
        <v>0</v>
      </c>
      <c r="AH48" s="37">
        <f t="shared" si="20"/>
        <v>0</v>
      </c>
      <c r="AM48" s="64"/>
      <c r="AN48" s="31">
        <f>COUNTIF('MITRE ATT&amp;CK'!48:48,"*Reconnaissance*")</f>
        <v>0</v>
      </c>
      <c r="AO48" s="63">
        <f>COUNTIF('MITRE ATT&amp;CK'!48:48,"*Resource Development*")</f>
        <v>0</v>
      </c>
      <c r="AP48" s="63">
        <f>COUNTIF('MITRE ATT&amp;CK'!48:48,"*Initial Access*")</f>
        <v>2</v>
      </c>
      <c r="AQ48" s="63">
        <f>COUNTIF('MITRE ATT&amp;CK'!48:48,"*Execution*")</f>
        <v>0</v>
      </c>
      <c r="AR48" s="63">
        <f>COUNTIF('MITRE ATT&amp;CK'!48:48,"*Persistence*")</f>
        <v>8</v>
      </c>
      <c r="AS48" s="63">
        <f>COUNTIF('MITRE ATT&amp;CK'!48:48,"*Privilage Escalation*")</f>
        <v>1</v>
      </c>
      <c r="AT48" s="63">
        <f>COUNTIF('MITRE ATT&amp;CK'!48:48,"*Defense Evasion*")</f>
        <v>1</v>
      </c>
      <c r="AU48" s="63">
        <f>COUNTIF('MITRE ATT&amp;CK'!48:48,"*Credential Access*")</f>
        <v>6</v>
      </c>
      <c r="AV48" s="63">
        <f>COUNTIF('MITRE ATT&amp;CK'!48:48,"*Discovery*")</f>
        <v>0</v>
      </c>
      <c r="AW48" s="63">
        <f>COUNTIF('MITRE ATT&amp;CK'!48:48,"*Lateral Movement*")</f>
        <v>0</v>
      </c>
      <c r="AX48" s="63">
        <f>COUNTIF('MITRE ATT&amp;CK'!48:48,"*Collection*")</f>
        <v>3</v>
      </c>
      <c r="AY48" s="63">
        <f>COUNTIF('MITRE ATT&amp;CK'!48:48,"*Command and Control*")</f>
        <v>0</v>
      </c>
      <c r="AZ48" s="63">
        <f>COUNTIF('MITRE ATT&amp;CK'!48:48,"*Exfiltration*")</f>
        <v>0</v>
      </c>
      <c r="BA48" s="37">
        <f>COUNTIF('MITRE ATT&amp;CK'!48:48,"*Impact*")</f>
        <v>0</v>
      </c>
      <c r="BB48" s="47">
        <f t="shared" si="21"/>
        <v>0</v>
      </c>
      <c r="BC48" s="63">
        <f t="shared" si="22"/>
        <v>0</v>
      </c>
      <c r="BD48" s="63">
        <f t="shared" si="23"/>
        <v>0</v>
      </c>
      <c r="BE48" s="63">
        <f t="shared" si="24"/>
        <v>0</v>
      </c>
      <c r="BF48" s="63">
        <f t="shared" si="25"/>
        <v>0</v>
      </c>
      <c r="BG48" s="63">
        <f t="shared" si="26"/>
        <v>0</v>
      </c>
      <c r="BH48" s="63">
        <f t="shared" si="27"/>
        <v>0</v>
      </c>
      <c r="BI48" s="63">
        <f t="shared" si="28"/>
        <v>0</v>
      </c>
      <c r="BJ48" s="63">
        <f t="shared" si="29"/>
        <v>0</v>
      </c>
      <c r="BK48" s="63">
        <f t="shared" si="30"/>
        <v>0</v>
      </c>
      <c r="BL48" s="63">
        <f t="shared" si="31"/>
        <v>0</v>
      </c>
      <c r="BM48" s="63">
        <f t="shared" si="32"/>
        <v>0</v>
      </c>
      <c r="BN48" s="63">
        <f t="shared" si="33"/>
        <v>0</v>
      </c>
      <c r="BO48" s="37">
        <f t="shared" si="34"/>
        <v>0</v>
      </c>
    </row>
    <row r="49" spans="1:67" x14ac:dyDescent="0.25">
      <c r="A49" s="85">
        <v>48</v>
      </c>
      <c r="B49" s="75">
        <v>6</v>
      </c>
      <c r="C49" s="76">
        <v>6.4</v>
      </c>
      <c r="D49" s="75">
        <v>1</v>
      </c>
      <c r="E49" s="75" t="s">
        <v>51</v>
      </c>
      <c r="F49" s="77" t="s">
        <v>74</v>
      </c>
      <c r="G49" s="77" t="s">
        <v>75</v>
      </c>
      <c r="H49" s="78">
        <v>0</v>
      </c>
      <c r="I49" s="78">
        <v>0</v>
      </c>
      <c r="J49" s="79">
        <v>0</v>
      </c>
      <c r="K49" s="77">
        <v>0</v>
      </c>
      <c r="L49" s="78">
        <v>0</v>
      </c>
      <c r="M49" s="77">
        <v>0</v>
      </c>
      <c r="N49" s="78">
        <v>0</v>
      </c>
      <c r="O49" s="86">
        <v>0</v>
      </c>
      <c r="P49" s="63">
        <f t="shared" si="7"/>
        <v>0</v>
      </c>
      <c r="Q49" s="63">
        <f t="shared" si="8"/>
        <v>0</v>
      </c>
      <c r="R49" s="63">
        <f t="shared" si="41"/>
        <v>0</v>
      </c>
      <c r="S49" s="63">
        <f t="shared" si="9"/>
        <v>0</v>
      </c>
      <c r="T49" s="37">
        <f t="shared" si="10"/>
        <v>0</v>
      </c>
      <c r="U49" s="49">
        <f>SUM(T72)</f>
        <v>0</v>
      </c>
      <c r="V49" s="65">
        <v>100</v>
      </c>
      <c r="W49" s="158"/>
      <c r="X49" s="159"/>
      <c r="Y49" s="31">
        <f t="shared" si="11"/>
        <v>0</v>
      </c>
      <c r="Z49" s="63">
        <f t="shared" si="12"/>
        <v>0</v>
      </c>
      <c r="AA49" s="63">
        <f t="shared" si="13"/>
        <v>0</v>
      </c>
      <c r="AB49" s="63">
        <f t="shared" si="14"/>
        <v>0</v>
      </c>
      <c r="AC49" s="37">
        <f t="shared" si="15"/>
        <v>1</v>
      </c>
      <c r="AD49" s="47">
        <f t="shared" si="16"/>
        <v>0</v>
      </c>
      <c r="AE49" s="63">
        <f t="shared" si="17"/>
        <v>0</v>
      </c>
      <c r="AF49" s="63">
        <f t="shared" si="18"/>
        <v>0</v>
      </c>
      <c r="AG49" s="63">
        <f t="shared" si="19"/>
        <v>0</v>
      </c>
      <c r="AH49" s="37">
        <f t="shared" si="20"/>
        <v>0</v>
      </c>
      <c r="AM49" s="64"/>
      <c r="AN49" s="31">
        <f>COUNTIF('MITRE ATT&amp;CK'!49:49,"*Reconnaissance*")</f>
        <v>0</v>
      </c>
      <c r="AO49" s="63">
        <f>COUNTIF('MITRE ATT&amp;CK'!49:49,"*Resource Development*")</f>
        <v>0</v>
      </c>
      <c r="AP49" s="63">
        <f>COUNTIF('MITRE ATT&amp;CK'!49:49,"*Initial Access*")</f>
        <v>3</v>
      </c>
      <c r="AQ49" s="63">
        <f>COUNTIF('MITRE ATT&amp;CK'!49:49,"*Execution*")</f>
        <v>1</v>
      </c>
      <c r="AR49" s="63">
        <f>COUNTIF('MITRE ATT&amp;CK'!49:49,"*Persistence*")</f>
        <v>14</v>
      </c>
      <c r="AS49" s="63">
        <f>COUNTIF('MITRE ATT&amp;CK'!49:49,"*Privilage Escalation*")</f>
        <v>2</v>
      </c>
      <c r="AT49" s="63">
        <f>COUNTIF('MITRE ATT&amp;CK'!49:49,"*Defense Evasion*")</f>
        <v>11</v>
      </c>
      <c r="AU49" s="63">
        <f>COUNTIF('MITRE ATT&amp;CK'!49:49,"*Credential Access*")</f>
        <v>10</v>
      </c>
      <c r="AV49" s="63">
        <f>COUNTIF('MITRE ATT&amp;CK'!49:49,"*Discovery*")</f>
        <v>1</v>
      </c>
      <c r="AW49" s="63">
        <f>COUNTIF('MITRE ATT&amp;CK'!49:49,"*Lateral Movement*")</f>
        <v>4</v>
      </c>
      <c r="AX49" s="63">
        <f>COUNTIF('MITRE ATT&amp;CK'!49:49,"*Collection*")</f>
        <v>2</v>
      </c>
      <c r="AY49" s="63">
        <f>COUNTIF('MITRE ATT&amp;CK'!49:49,"*Command and Control*")</f>
        <v>0</v>
      </c>
      <c r="AZ49" s="63">
        <f>COUNTIF('MITRE ATT&amp;CK'!49:49,"*Exfiltration*")</f>
        <v>0</v>
      </c>
      <c r="BA49" s="37">
        <f>COUNTIF('MITRE ATT&amp;CK'!49:49,"*Impact*")</f>
        <v>0</v>
      </c>
      <c r="BB49" s="47">
        <f t="shared" si="21"/>
        <v>0</v>
      </c>
      <c r="BC49" s="63">
        <f t="shared" si="22"/>
        <v>0</v>
      </c>
      <c r="BD49" s="63">
        <f t="shared" si="23"/>
        <v>0</v>
      </c>
      <c r="BE49" s="63">
        <f t="shared" si="24"/>
        <v>0</v>
      </c>
      <c r="BF49" s="63">
        <f t="shared" si="25"/>
        <v>0</v>
      </c>
      <c r="BG49" s="63">
        <f t="shared" si="26"/>
        <v>0</v>
      </c>
      <c r="BH49" s="63">
        <f t="shared" si="27"/>
        <v>0</v>
      </c>
      <c r="BI49" s="63">
        <f t="shared" si="28"/>
        <v>0</v>
      </c>
      <c r="BJ49" s="63">
        <f t="shared" si="29"/>
        <v>0</v>
      </c>
      <c r="BK49" s="63">
        <f t="shared" si="30"/>
        <v>0</v>
      </c>
      <c r="BL49" s="63">
        <f t="shared" si="31"/>
        <v>0</v>
      </c>
      <c r="BM49" s="63">
        <f t="shared" si="32"/>
        <v>0</v>
      </c>
      <c r="BN49" s="63">
        <f t="shared" si="33"/>
        <v>0</v>
      </c>
      <c r="BO49" s="37">
        <f t="shared" si="34"/>
        <v>0</v>
      </c>
    </row>
    <row r="50" spans="1:67" ht="30" x14ac:dyDescent="0.25">
      <c r="A50" s="85">
        <v>49</v>
      </c>
      <c r="B50" s="75">
        <v>6</v>
      </c>
      <c r="C50" s="76">
        <v>6.5</v>
      </c>
      <c r="D50" s="75">
        <v>1</v>
      </c>
      <c r="E50" s="75" t="s">
        <v>51</v>
      </c>
      <c r="F50" s="77" t="s">
        <v>76</v>
      </c>
      <c r="G50" s="77" t="s">
        <v>77</v>
      </c>
      <c r="H50" s="78">
        <v>0</v>
      </c>
      <c r="I50" s="78">
        <v>0</v>
      </c>
      <c r="J50" s="79">
        <v>0</v>
      </c>
      <c r="K50" s="77">
        <v>0</v>
      </c>
      <c r="L50" s="78">
        <v>0</v>
      </c>
      <c r="M50" s="77">
        <v>0</v>
      </c>
      <c r="N50" s="78">
        <v>0</v>
      </c>
      <c r="O50" s="86">
        <v>0</v>
      </c>
      <c r="P50" s="63">
        <f t="shared" si="7"/>
        <v>0</v>
      </c>
      <c r="Q50" s="63">
        <f t="shared" si="8"/>
        <v>0</v>
      </c>
      <c r="R50" s="63">
        <f t="shared" si="41"/>
        <v>0</v>
      </c>
      <c r="S50" s="63">
        <f t="shared" si="9"/>
        <v>0</v>
      </c>
      <c r="T50" s="37">
        <f t="shared" si="10"/>
        <v>0</v>
      </c>
      <c r="U50" s="45" t="s">
        <v>1700</v>
      </c>
      <c r="V50" s="46" t="s">
        <v>1701</v>
      </c>
      <c r="W50" s="46" t="s">
        <v>1702</v>
      </c>
      <c r="X50" s="46" t="s">
        <v>1703</v>
      </c>
      <c r="Y50" s="31">
        <f t="shared" si="11"/>
        <v>0</v>
      </c>
      <c r="Z50" s="63">
        <f t="shared" si="12"/>
        <v>0</v>
      </c>
      <c r="AA50" s="63">
        <f t="shared" si="13"/>
        <v>0</v>
      </c>
      <c r="AB50" s="63">
        <f t="shared" si="14"/>
        <v>0</v>
      </c>
      <c r="AC50" s="37">
        <f t="shared" si="15"/>
        <v>1</v>
      </c>
      <c r="AD50" s="47">
        <f t="shared" si="16"/>
        <v>0</v>
      </c>
      <c r="AE50" s="63">
        <f t="shared" si="17"/>
        <v>0</v>
      </c>
      <c r="AF50" s="63">
        <f t="shared" si="18"/>
        <v>0</v>
      </c>
      <c r="AG50" s="63">
        <f t="shared" si="19"/>
        <v>0</v>
      </c>
      <c r="AH50" s="37">
        <f t="shared" si="20"/>
        <v>0</v>
      </c>
      <c r="AM50" s="64"/>
      <c r="AN50" s="31">
        <f>COUNTIF('MITRE ATT&amp;CK'!50:50,"*Reconnaissance*")</f>
        <v>0</v>
      </c>
      <c r="AO50" s="63">
        <f>COUNTIF('MITRE ATT&amp;CK'!50:50,"*Resource Development*")</f>
        <v>0</v>
      </c>
      <c r="AP50" s="63">
        <f>COUNTIF('MITRE ATT&amp;CK'!50:50,"*Initial Access*")</f>
        <v>3</v>
      </c>
      <c r="AQ50" s="63">
        <f>COUNTIF('MITRE ATT&amp;CK'!50:50,"*Execution*")</f>
        <v>1</v>
      </c>
      <c r="AR50" s="63">
        <f>COUNTIF('MITRE ATT&amp;CK'!50:50,"*Persistence*")</f>
        <v>15</v>
      </c>
      <c r="AS50" s="63">
        <f>COUNTIF('MITRE ATT&amp;CK'!50:50,"*Privilage Escalation*")</f>
        <v>2</v>
      </c>
      <c r="AT50" s="63">
        <f>COUNTIF('MITRE ATT&amp;CK'!50:50,"*Defense Evasion*")</f>
        <v>11</v>
      </c>
      <c r="AU50" s="63">
        <f>COUNTIF('MITRE ATT&amp;CK'!50:50,"*Credential Access*")</f>
        <v>10</v>
      </c>
      <c r="AV50" s="63">
        <f>COUNTIF('MITRE ATT&amp;CK'!50:50,"*Discovery*")</f>
        <v>1</v>
      </c>
      <c r="AW50" s="63">
        <f>COUNTIF('MITRE ATT&amp;CK'!50:50,"*Lateral Movement*")</f>
        <v>4</v>
      </c>
      <c r="AX50" s="63">
        <f>COUNTIF('MITRE ATT&amp;CK'!50:50,"*Collection*")</f>
        <v>3</v>
      </c>
      <c r="AY50" s="63">
        <f>COUNTIF('MITRE ATT&amp;CK'!50:50,"*Command and Control*")</f>
        <v>0</v>
      </c>
      <c r="AZ50" s="63">
        <f>COUNTIF('MITRE ATT&amp;CK'!50:50,"*Exfiltration*")</f>
        <v>0</v>
      </c>
      <c r="BA50" s="37">
        <f>COUNTIF('MITRE ATT&amp;CK'!50:50,"*Impact*")</f>
        <v>0</v>
      </c>
      <c r="BB50" s="47">
        <f t="shared" si="21"/>
        <v>0</v>
      </c>
      <c r="BC50" s="63">
        <f t="shared" si="22"/>
        <v>0</v>
      </c>
      <c r="BD50" s="63">
        <f t="shared" si="23"/>
        <v>0</v>
      </c>
      <c r="BE50" s="63">
        <f t="shared" si="24"/>
        <v>0</v>
      </c>
      <c r="BF50" s="63">
        <f t="shared" si="25"/>
        <v>0</v>
      </c>
      <c r="BG50" s="63">
        <f t="shared" si="26"/>
        <v>0</v>
      </c>
      <c r="BH50" s="63">
        <f t="shared" si="27"/>
        <v>0</v>
      </c>
      <c r="BI50" s="63">
        <f t="shared" si="28"/>
        <v>0</v>
      </c>
      <c r="BJ50" s="63">
        <f t="shared" si="29"/>
        <v>0</v>
      </c>
      <c r="BK50" s="63">
        <f t="shared" si="30"/>
        <v>0</v>
      </c>
      <c r="BL50" s="63">
        <f t="shared" si="31"/>
        <v>0</v>
      </c>
      <c r="BM50" s="63">
        <f t="shared" si="32"/>
        <v>0</v>
      </c>
      <c r="BN50" s="63">
        <f t="shared" si="33"/>
        <v>0</v>
      </c>
      <c r="BO50" s="37">
        <f t="shared" si="34"/>
        <v>0</v>
      </c>
    </row>
    <row r="51" spans="1:67" ht="45" x14ac:dyDescent="0.25">
      <c r="A51" s="85">
        <v>50</v>
      </c>
      <c r="B51" s="75">
        <v>6</v>
      </c>
      <c r="C51" s="76">
        <v>6.6</v>
      </c>
      <c r="D51" s="75">
        <v>2</v>
      </c>
      <c r="E51" s="75" t="s">
        <v>51</v>
      </c>
      <c r="F51" s="77" t="s">
        <v>275</v>
      </c>
      <c r="G51" s="77" t="s">
        <v>276</v>
      </c>
      <c r="H51" s="78">
        <v>0</v>
      </c>
      <c r="I51" s="78">
        <v>0</v>
      </c>
      <c r="J51" s="79">
        <v>0</v>
      </c>
      <c r="K51" s="77">
        <v>0</v>
      </c>
      <c r="L51" s="78">
        <v>0</v>
      </c>
      <c r="M51" s="77">
        <v>0</v>
      </c>
      <c r="N51" s="78">
        <v>0</v>
      </c>
      <c r="O51" s="86">
        <v>0</v>
      </c>
      <c r="P51" s="63">
        <f t="shared" si="7"/>
        <v>0</v>
      </c>
      <c r="Q51" s="63">
        <f t="shared" si="8"/>
        <v>0</v>
      </c>
      <c r="R51" s="63">
        <f t="shared" si="41"/>
        <v>0</v>
      </c>
      <c r="S51" s="63">
        <f t="shared" si="9"/>
        <v>0</v>
      </c>
      <c r="T51" s="37">
        <f t="shared" si="10"/>
        <v>0</v>
      </c>
      <c r="U51" s="47">
        <f>SUM(T73:T74)</f>
        <v>0</v>
      </c>
      <c r="V51" s="63">
        <v>200</v>
      </c>
      <c r="W51" s="63">
        <f>SUM(U51,U53,U55)</f>
        <v>0</v>
      </c>
      <c r="X51" s="63">
        <f>SUM(V51,V53,V55)</f>
        <v>700</v>
      </c>
      <c r="Y51" s="31">
        <f t="shared" si="11"/>
        <v>0</v>
      </c>
      <c r="Z51" s="63">
        <f t="shared" si="12"/>
        <v>0</v>
      </c>
      <c r="AA51" s="63">
        <f t="shared" si="13"/>
        <v>0</v>
      </c>
      <c r="AB51" s="63">
        <f t="shared" si="14"/>
        <v>0</v>
      </c>
      <c r="AC51" s="37">
        <f t="shared" si="15"/>
        <v>1</v>
      </c>
      <c r="AD51" s="47">
        <f t="shared" si="16"/>
        <v>0</v>
      </c>
      <c r="AE51" s="63">
        <f t="shared" si="17"/>
        <v>0</v>
      </c>
      <c r="AF51" s="63">
        <f t="shared" si="18"/>
        <v>0</v>
      </c>
      <c r="AG51" s="63">
        <f t="shared" si="19"/>
        <v>0</v>
      </c>
      <c r="AH51" s="37">
        <f t="shared" si="20"/>
        <v>0</v>
      </c>
      <c r="AM51" s="64"/>
      <c r="AN51" s="31">
        <f>COUNTIF('MITRE ATT&amp;CK'!51:51,"*Reconnaissance*")</f>
        <v>0</v>
      </c>
      <c r="AO51" s="63">
        <f>COUNTIF('MITRE ATT&amp;CK'!51:51,"*Resource Development*")</f>
        <v>0</v>
      </c>
      <c r="AP51" s="63">
        <f>COUNTIF('MITRE ATT&amp;CK'!51:51,"*Initial Access*")</f>
        <v>0</v>
      </c>
      <c r="AQ51" s="63">
        <f>COUNTIF('MITRE ATT&amp;CK'!51:51,"*Execution*")</f>
        <v>0</v>
      </c>
      <c r="AR51" s="63">
        <f>COUNTIF('MITRE ATT&amp;CK'!51:51,"*Persistence*")</f>
        <v>0</v>
      </c>
      <c r="AS51" s="63">
        <f>COUNTIF('MITRE ATT&amp;CK'!51:51,"*Privilage Escalation*")</f>
        <v>0</v>
      </c>
      <c r="AT51" s="63">
        <f>COUNTIF('MITRE ATT&amp;CK'!51:51,"*Defense Evasion*")</f>
        <v>0</v>
      </c>
      <c r="AU51" s="63">
        <f>COUNTIF('MITRE ATT&amp;CK'!51:51,"*Credential Access*")</f>
        <v>0</v>
      </c>
      <c r="AV51" s="63">
        <f>COUNTIF('MITRE ATT&amp;CK'!51:51,"*Discovery*")</f>
        <v>0</v>
      </c>
      <c r="AW51" s="63">
        <f>COUNTIF('MITRE ATT&amp;CK'!51:51,"*Lateral Movement*")</f>
        <v>0</v>
      </c>
      <c r="AX51" s="63">
        <f>COUNTIF('MITRE ATT&amp;CK'!51:51,"*Collection*")</f>
        <v>0</v>
      </c>
      <c r="AY51" s="63">
        <f>COUNTIF('MITRE ATT&amp;CK'!51:51,"*Command and Control*")</f>
        <v>0</v>
      </c>
      <c r="AZ51" s="63">
        <f>COUNTIF('MITRE ATT&amp;CK'!51:51,"*Exfiltration*")</f>
        <v>0</v>
      </c>
      <c r="BA51" s="37">
        <f>COUNTIF('MITRE ATT&amp;CK'!51:51,"*Impact*")</f>
        <v>0</v>
      </c>
      <c r="BB51" s="47">
        <f t="shared" si="21"/>
        <v>0</v>
      </c>
      <c r="BC51" s="63">
        <f t="shared" si="22"/>
        <v>0</v>
      </c>
      <c r="BD51" s="63">
        <f t="shared" si="23"/>
        <v>0</v>
      </c>
      <c r="BE51" s="63">
        <f t="shared" si="24"/>
        <v>0</v>
      </c>
      <c r="BF51" s="63">
        <f t="shared" si="25"/>
        <v>0</v>
      </c>
      <c r="BG51" s="63">
        <f t="shared" si="26"/>
        <v>0</v>
      </c>
      <c r="BH51" s="63">
        <f t="shared" si="27"/>
        <v>0</v>
      </c>
      <c r="BI51" s="63">
        <f t="shared" si="28"/>
        <v>0</v>
      </c>
      <c r="BJ51" s="63">
        <f t="shared" si="29"/>
        <v>0</v>
      </c>
      <c r="BK51" s="63">
        <f t="shared" si="30"/>
        <v>0</v>
      </c>
      <c r="BL51" s="63">
        <f t="shared" si="31"/>
        <v>0</v>
      </c>
      <c r="BM51" s="63">
        <f t="shared" si="32"/>
        <v>0</v>
      </c>
      <c r="BN51" s="63">
        <f t="shared" si="33"/>
        <v>0</v>
      </c>
      <c r="BO51" s="37">
        <f t="shared" si="34"/>
        <v>0</v>
      </c>
    </row>
    <row r="52" spans="1:67" ht="30" x14ac:dyDescent="0.25">
      <c r="A52" s="85">
        <v>51</v>
      </c>
      <c r="B52" s="75">
        <v>6</v>
      </c>
      <c r="C52" s="76">
        <v>6.7</v>
      </c>
      <c r="D52" s="75">
        <v>2</v>
      </c>
      <c r="E52" s="75" t="s">
        <v>51</v>
      </c>
      <c r="F52" s="77" t="s">
        <v>277</v>
      </c>
      <c r="G52" s="77" t="s">
        <v>278</v>
      </c>
      <c r="H52" s="78">
        <v>0</v>
      </c>
      <c r="I52" s="78">
        <v>0</v>
      </c>
      <c r="J52" s="79">
        <v>0</v>
      </c>
      <c r="K52" s="77">
        <v>0</v>
      </c>
      <c r="L52" s="78">
        <v>0</v>
      </c>
      <c r="M52" s="77">
        <v>0</v>
      </c>
      <c r="N52" s="78">
        <v>0</v>
      </c>
      <c r="O52" s="86">
        <v>0</v>
      </c>
      <c r="P52" s="63">
        <f t="shared" si="7"/>
        <v>0</v>
      </c>
      <c r="Q52" s="63">
        <f t="shared" si="8"/>
        <v>0</v>
      </c>
      <c r="R52" s="63">
        <f t="shared" si="41"/>
        <v>0</v>
      </c>
      <c r="S52" s="63">
        <f t="shared" si="9"/>
        <v>0</v>
      </c>
      <c r="T52" s="37">
        <f t="shared" si="10"/>
        <v>0</v>
      </c>
      <c r="U52" s="48" t="s">
        <v>1704</v>
      </c>
      <c r="V52" s="35" t="s">
        <v>1705</v>
      </c>
      <c r="W52" s="63" t="s">
        <v>1896</v>
      </c>
      <c r="X52" s="64" t="s">
        <v>1867</v>
      </c>
      <c r="Y52" s="31">
        <f t="shared" si="11"/>
        <v>0</v>
      </c>
      <c r="Z52" s="63">
        <f t="shared" si="12"/>
        <v>0</v>
      </c>
      <c r="AA52" s="63">
        <f t="shared" si="13"/>
        <v>0</v>
      </c>
      <c r="AB52" s="63">
        <f t="shared" si="14"/>
        <v>0</v>
      </c>
      <c r="AC52" s="37">
        <f t="shared" si="15"/>
        <v>1</v>
      </c>
      <c r="AD52" s="47">
        <f t="shared" si="16"/>
        <v>0</v>
      </c>
      <c r="AE52" s="63">
        <f t="shared" si="17"/>
        <v>0</v>
      </c>
      <c r="AF52" s="63">
        <f t="shared" si="18"/>
        <v>0</v>
      </c>
      <c r="AG52" s="63">
        <f t="shared" si="19"/>
        <v>0</v>
      </c>
      <c r="AH52" s="37">
        <f t="shared" si="20"/>
        <v>0</v>
      </c>
      <c r="AM52" s="64"/>
      <c r="AN52" s="31">
        <f>COUNTIF('MITRE ATT&amp;CK'!52:52,"*Reconnaissance*")</f>
        <v>0</v>
      </c>
      <c r="AO52" s="63">
        <f>COUNTIF('MITRE ATT&amp;CK'!52:52,"*Resource Development*")</f>
        <v>0</v>
      </c>
      <c r="AP52" s="63">
        <f>COUNTIF('MITRE ATT&amp;CK'!52:52,"*Initial Access*")</f>
        <v>0</v>
      </c>
      <c r="AQ52" s="63">
        <f>COUNTIF('MITRE ATT&amp;CK'!52:52,"*Execution*")</f>
        <v>0</v>
      </c>
      <c r="AR52" s="63">
        <f>COUNTIF('MITRE ATT&amp;CK'!52:52,"*Persistence*")</f>
        <v>0</v>
      </c>
      <c r="AS52" s="63">
        <f>COUNTIF('MITRE ATT&amp;CK'!52:52,"*Privilage Escalation*")</f>
        <v>0</v>
      </c>
      <c r="AT52" s="63">
        <f>COUNTIF('MITRE ATT&amp;CK'!52:52,"*Defense Evasion*")</f>
        <v>0</v>
      </c>
      <c r="AU52" s="63">
        <f>COUNTIF('MITRE ATT&amp;CK'!52:52,"*Credential Access*")</f>
        <v>0</v>
      </c>
      <c r="AV52" s="63">
        <f>COUNTIF('MITRE ATT&amp;CK'!52:52,"*Discovery*")</f>
        <v>0</v>
      </c>
      <c r="AW52" s="63">
        <f>COUNTIF('MITRE ATT&amp;CK'!52:52,"*Lateral Movement*")</f>
        <v>0</v>
      </c>
      <c r="AX52" s="63">
        <f>COUNTIF('MITRE ATT&amp;CK'!52:52,"*Collection*")</f>
        <v>0</v>
      </c>
      <c r="AY52" s="63">
        <f>COUNTIF('MITRE ATT&amp;CK'!52:52,"*Command and Control*")</f>
        <v>0</v>
      </c>
      <c r="AZ52" s="63">
        <f>COUNTIF('MITRE ATT&amp;CK'!52:52,"*Exfiltration*")</f>
        <v>0</v>
      </c>
      <c r="BA52" s="37">
        <f>COUNTIF('MITRE ATT&amp;CK'!52:52,"*Impact*")</f>
        <v>0</v>
      </c>
      <c r="BB52" s="47">
        <f t="shared" si="21"/>
        <v>0</v>
      </c>
      <c r="BC52" s="63">
        <f t="shared" si="22"/>
        <v>0</v>
      </c>
      <c r="BD52" s="63">
        <f t="shared" si="23"/>
        <v>0</v>
      </c>
      <c r="BE52" s="63">
        <f t="shared" si="24"/>
        <v>0</v>
      </c>
      <c r="BF52" s="63">
        <f t="shared" si="25"/>
        <v>0</v>
      </c>
      <c r="BG52" s="63">
        <f t="shared" si="26"/>
        <v>0</v>
      </c>
      <c r="BH52" s="63">
        <f t="shared" si="27"/>
        <v>0</v>
      </c>
      <c r="BI52" s="63">
        <f t="shared" si="28"/>
        <v>0</v>
      </c>
      <c r="BJ52" s="63">
        <f t="shared" si="29"/>
        <v>0</v>
      </c>
      <c r="BK52" s="63">
        <f t="shared" si="30"/>
        <v>0</v>
      </c>
      <c r="BL52" s="63">
        <f t="shared" si="31"/>
        <v>0</v>
      </c>
      <c r="BM52" s="63">
        <f t="shared" si="32"/>
        <v>0</v>
      </c>
      <c r="BN52" s="63">
        <f t="shared" si="33"/>
        <v>0</v>
      </c>
      <c r="BO52" s="37">
        <f t="shared" si="34"/>
        <v>0</v>
      </c>
    </row>
    <row r="53" spans="1:67" ht="75" x14ac:dyDescent="0.25">
      <c r="A53" s="85">
        <v>52</v>
      </c>
      <c r="B53" s="75">
        <v>6</v>
      </c>
      <c r="C53" s="76">
        <v>6.8</v>
      </c>
      <c r="D53" s="75">
        <v>3</v>
      </c>
      <c r="E53" s="75" t="s">
        <v>25</v>
      </c>
      <c r="F53" s="77" t="s">
        <v>78</v>
      </c>
      <c r="G53" s="77" t="s">
        <v>79</v>
      </c>
      <c r="H53" s="78">
        <v>0</v>
      </c>
      <c r="I53" s="78">
        <v>0</v>
      </c>
      <c r="J53" s="79">
        <v>0</v>
      </c>
      <c r="K53" s="77">
        <v>0</v>
      </c>
      <c r="L53" s="78">
        <v>0</v>
      </c>
      <c r="M53" s="77">
        <v>0</v>
      </c>
      <c r="N53" s="78">
        <v>0</v>
      </c>
      <c r="O53" s="86">
        <v>0</v>
      </c>
      <c r="P53" s="65">
        <f t="shared" si="7"/>
        <v>0</v>
      </c>
      <c r="Q53" s="65">
        <f t="shared" si="8"/>
        <v>0</v>
      </c>
      <c r="R53" s="65">
        <f t="shared" si="41"/>
        <v>0</v>
      </c>
      <c r="S53" s="65">
        <f t="shared" si="9"/>
        <v>0</v>
      </c>
      <c r="T53" s="50">
        <f t="shared" si="10"/>
        <v>0</v>
      </c>
      <c r="U53" s="47">
        <f>SUM(T75:T78)</f>
        <v>0</v>
      </c>
      <c r="V53" s="63">
        <v>400</v>
      </c>
      <c r="W53" s="63">
        <f>ROUND(W51/X51,2)</f>
        <v>0</v>
      </c>
      <c r="X53" s="64" t="str">
        <f>ROUND(W51/X51,2)*100&amp;"%"</f>
        <v>0%</v>
      </c>
      <c r="Y53" s="31">
        <f t="shared" si="11"/>
        <v>0</v>
      </c>
      <c r="Z53" s="63">
        <f t="shared" si="12"/>
        <v>1</v>
      </c>
      <c r="AA53" s="63">
        <f t="shared" si="13"/>
        <v>0</v>
      </c>
      <c r="AB53" s="63">
        <f t="shared" si="14"/>
        <v>0</v>
      </c>
      <c r="AC53" s="37">
        <f t="shared" si="15"/>
        <v>0</v>
      </c>
      <c r="AD53" s="47">
        <f t="shared" si="16"/>
        <v>0</v>
      </c>
      <c r="AE53" s="63">
        <f t="shared" si="17"/>
        <v>0</v>
      </c>
      <c r="AF53" s="63">
        <f t="shared" si="18"/>
        <v>0</v>
      </c>
      <c r="AG53" s="63">
        <f t="shared" si="19"/>
        <v>0</v>
      </c>
      <c r="AH53" s="37">
        <f t="shared" si="20"/>
        <v>0</v>
      </c>
      <c r="AM53" s="64"/>
      <c r="AN53" s="31">
        <f>COUNTIF('MITRE ATT&amp;CK'!53:53,"*Reconnaissance*")</f>
        <v>0</v>
      </c>
      <c r="AO53" s="63">
        <f>COUNTIF('MITRE ATT&amp;CK'!53:53,"*Resource Development*")</f>
        <v>0</v>
      </c>
      <c r="AP53" s="63">
        <f>COUNTIF('MITRE ATT&amp;CK'!53:53,"*Initial Access*")</f>
        <v>5</v>
      </c>
      <c r="AQ53" s="63">
        <f>COUNTIF('MITRE ATT&amp;CK'!53:53,"*Execution*")</f>
        <v>15</v>
      </c>
      <c r="AR53" s="63">
        <f>COUNTIF('MITRE ATT&amp;CK'!53:53,"*Persistence*")</f>
        <v>47</v>
      </c>
      <c r="AS53" s="63">
        <f>COUNTIF('MITRE ATT&amp;CK'!53:53,"*Privilage Escalation*")</f>
        <v>50</v>
      </c>
      <c r="AT53" s="63">
        <f>COUNTIF('MITRE ATT&amp;CK'!53:53,"*Defense Evasion*")</f>
        <v>69</v>
      </c>
      <c r="AU53" s="63">
        <f>COUNTIF('MITRE ATT&amp;CK'!53:53,"*Credential Access*")</f>
        <v>21</v>
      </c>
      <c r="AV53" s="63">
        <f>COUNTIF('MITRE ATT&amp;CK'!53:53,"*Discovery*")</f>
        <v>3</v>
      </c>
      <c r="AW53" s="63">
        <f>COUNTIF('MITRE ATT&amp;CK'!53:53,"*Lateral Movement*")</f>
        <v>12</v>
      </c>
      <c r="AX53" s="63">
        <f>COUNTIF('MITRE ATT&amp;CK'!53:53,"*Collection*")</f>
        <v>5</v>
      </c>
      <c r="AY53" s="63">
        <f>COUNTIF('MITRE ATT&amp;CK'!53:53,"*Command and Control*")</f>
        <v>0</v>
      </c>
      <c r="AZ53" s="63">
        <f>COUNTIF('MITRE ATT&amp;CK'!53:53,"*Exfiltration*")</f>
        <v>1</v>
      </c>
      <c r="BA53" s="37">
        <f>COUNTIF('MITRE ATT&amp;CK'!53:53,"*Impact*")</f>
        <v>5</v>
      </c>
      <c r="BB53" s="47">
        <f t="shared" si="21"/>
        <v>0</v>
      </c>
      <c r="BC53" s="63">
        <f t="shared" si="22"/>
        <v>0</v>
      </c>
      <c r="BD53" s="63">
        <f t="shared" si="23"/>
        <v>0</v>
      </c>
      <c r="BE53" s="63">
        <f t="shared" si="24"/>
        <v>0</v>
      </c>
      <c r="BF53" s="63">
        <f t="shared" si="25"/>
        <v>0</v>
      </c>
      <c r="BG53" s="63">
        <f t="shared" si="26"/>
        <v>0</v>
      </c>
      <c r="BH53" s="63">
        <f t="shared" si="27"/>
        <v>0</v>
      </c>
      <c r="BI53" s="63">
        <f t="shared" si="28"/>
        <v>0</v>
      </c>
      <c r="BJ53" s="63">
        <f t="shared" si="29"/>
        <v>0</v>
      </c>
      <c r="BK53" s="63">
        <f t="shared" si="30"/>
        <v>0</v>
      </c>
      <c r="BL53" s="63">
        <f t="shared" si="31"/>
        <v>0</v>
      </c>
      <c r="BM53" s="63">
        <f t="shared" si="32"/>
        <v>0</v>
      </c>
      <c r="BN53" s="63">
        <f t="shared" si="33"/>
        <v>0</v>
      </c>
      <c r="BO53" s="37">
        <f t="shared" si="34"/>
        <v>0</v>
      </c>
    </row>
    <row r="54" spans="1:67" ht="45" x14ac:dyDescent="0.25">
      <c r="A54" s="85">
        <v>53</v>
      </c>
      <c r="B54" s="75">
        <v>7</v>
      </c>
      <c r="C54" s="76">
        <v>7.1</v>
      </c>
      <c r="D54" s="75">
        <v>1</v>
      </c>
      <c r="E54" s="75" t="s">
        <v>10</v>
      </c>
      <c r="F54" s="77" t="s">
        <v>80</v>
      </c>
      <c r="G54" s="77" t="s">
        <v>81</v>
      </c>
      <c r="H54" s="78" cm="1">
        <f t="array" ref="H54:O60">'CSC #7'!F2:M8</f>
        <v>0</v>
      </c>
      <c r="I54" s="78">
        <v>0</v>
      </c>
      <c r="J54" s="79">
        <v>0</v>
      </c>
      <c r="K54" s="77">
        <v>0</v>
      </c>
      <c r="L54" s="78">
        <v>0</v>
      </c>
      <c r="M54" s="77">
        <v>0</v>
      </c>
      <c r="N54" s="78">
        <v>0</v>
      </c>
      <c r="O54" s="86">
        <v>0</v>
      </c>
      <c r="P54" s="63">
        <f t="shared" si="7"/>
        <v>0</v>
      </c>
      <c r="Q54" s="63">
        <f t="shared" si="8"/>
        <v>0</v>
      </c>
      <c r="R54" s="63">
        <f t="shared" si="41"/>
        <v>0</v>
      </c>
      <c r="S54" s="63">
        <f t="shared" si="9"/>
        <v>0</v>
      </c>
      <c r="T54" s="37">
        <f t="shared" si="10"/>
        <v>0</v>
      </c>
      <c r="U54" s="48" t="s">
        <v>1706</v>
      </c>
      <c r="V54" s="35" t="s">
        <v>1707</v>
      </c>
      <c r="W54" s="156"/>
      <c r="X54" s="157"/>
      <c r="Y54" s="31">
        <f t="shared" si="11"/>
        <v>1</v>
      </c>
      <c r="Z54" s="63">
        <f t="shared" si="12"/>
        <v>0</v>
      </c>
      <c r="AA54" s="63">
        <f t="shared" si="13"/>
        <v>0</v>
      </c>
      <c r="AB54" s="63">
        <f t="shared" si="14"/>
        <v>0</v>
      </c>
      <c r="AC54" s="37">
        <f t="shared" si="15"/>
        <v>0</v>
      </c>
      <c r="AD54" s="47">
        <f t="shared" si="16"/>
        <v>0</v>
      </c>
      <c r="AE54" s="63">
        <f t="shared" si="17"/>
        <v>0</v>
      </c>
      <c r="AF54" s="63">
        <f t="shared" si="18"/>
        <v>0</v>
      </c>
      <c r="AG54" s="63">
        <f t="shared" si="19"/>
        <v>0</v>
      </c>
      <c r="AH54" s="37">
        <f t="shared" si="20"/>
        <v>0</v>
      </c>
      <c r="AM54" s="64"/>
      <c r="AN54" s="31">
        <f>COUNTIF('MITRE ATT&amp;CK'!54:54,"*Reconnaissance*")</f>
        <v>0</v>
      </c>
      <c r="AO54" s="63">
        <f>COUNTIF('MITRE ATT&amp;CK'!54:54,"*Resource Development*")</f>
        <v>0</v>
      </c>
      <c r="AP54" s="63">
        <f>COUNTIF('MITRE ATT&amp;CK'!54:54,"*Initial Access*")</f>
        <v>5</v>
      </c>
      <c r="AQ54" s="63">
        <f>COUNTIF('MITRE ATT&amp;CK'!54:54,"*Execution*")</f>
        <v>1</v>
      </c>
      <c r="AR54" s="63">
        <f>COUNTIF('MITRE ATT&amp;CK'!54:54,"*Persistence*")</f>
        <v>10</v>
      </c>
      <c r="AS54" s="63">
        <f>COUNTIF('MITRE ATT&amp;CK'!54:54,"*Privilage Escalation*")</f>
        <v>6</v>
      </c>
      <c r="AT54" s="63">
        <f>COUNTIF('MITRE ATT&amp;CK'!54:54,"*Defense Evasion*")</f>
        <v>7</v>
      </c>
      <c r="AU54" s="63">
        <f>COUNTIF('MITRE ATT&amp;CK'!54:54,"*Credential Access*")</f>
        <v>3</v>
      </c>
      <c r="AV54" s="63">
        <f>COUNTIF('MITRE ATT&amp;CK'!54:54,"*Discovery*")</f>
        <v>0</v>
      </c>
      <c r="AW54" s="63">
        <f>COUNTIF('MITRE ATT&amp;CK'!54:54,"*Lateral Movement*")</f>
        <v>3</v>
      </c>
      <c r="AX54" s="63">
        <f>COUNTIF('MITRE ATT&amp;CK'!54:54,"*Collection*")</f>
        <v>0</v>
      </c>
      <c r="AY54" s="63">
        <f>COUNTIF('MITRE ATT&amp;CK'!54:54,"*Command and Control*")</f>
        <v>0</v>
      </c>
      <c r="AZ54" s="63">
        <f>COUNTIF('MITRE ATT&amp;CK'!54:54,"*Exfiltration*")</f>
        <v>0</v>
      </c>
      <c r="BA54" s="37">
        <f>COUNTIF('MITRE ATT&amp;CK'!54:54,"*Impact*")</f>
        <v>1</v>
      </c>
      <c r="BB54" s="47">
        <f t="shared" si="21"/>
        <v>0</v>
      </c>
      <c r="BC54" s="63">
        <f t="shared" si="22"/>
        <v>0</v>
      </c>
      <c r="BD54" s="63">
        <f t="shared" si="23"/>
        <v>0</v>
      </c>
      <c r="BE54" s="63">
        <f t="shared" si="24"/>
        <v>0</v>
      </c>
      <c r="BF54" s="63">
        <f t="shared" si="25"/>
        <v>0</v>
      </c>
      <c r="BG54" s="63">
        <f t="shared" si="26"/>
        <v>0</v>
      </c>
      <c r="BH54" s="63">
        <f t="shared" si="27"/>
        <v>0</v>
      </c>
      <c r="BI54" s="63">
        <f t="shared" si="28"/>
        <v>0</v>
      </c>
      <c r="BJ54" s="63">
        <f t="shared" si="29"/>
        <v>0</v>
      </c>
      <c r="BK54" s="63">
        <f t="shared" si="30"/>
        <v>0</v>
      </c>
      <c r="BL54" s="63">
        <f t="shared" si="31"/>
        <v>0</v>
      </c>
      <c r="BM54" s="63">
        <f t="shared" si="32"/>
        <v>0</v>
      </c>
      <c r="BN54" s="63">
        <f t="shared" si="33"/>
        <v>0</v>
      </c>
      <c r="BO54" s="37">
        <f t="shared" si="34"/>
        <v>0</v>
      </c>
    </row>
    <row r="55" spans="1:67" ht="30" x14ac:dyDescent="0.25">
      <c r="A55" s="85">
        <v>54</v>
      </c>
      <c r="B55" s="75">
        <v>7</v>
      </c>
      <c r="C55" s="76">
        <v>7.2</v>
      </c>
      <c r="D55" s="75">
        <v>1</v>
      </c>
      <c r="E55" s="75" t="s">
        <v>10</v>
      </c>
      <c r="F55" s="77" t="s">
        <v>82</v>
      </c>
      <c r="G55" s="77" t="s">
        <v>83</v>
      </c>
      <c r="H55" s="78">
        <v>0</v>
      </c>
      <c r="I55" s="78">
        <v>0</v>
      </c>
      <c r="J55" s="79">
        <v>0</v>
      </c>
      <c r="K55" s="77">
        <v>0</v>
      </c>
      <c r="L55" s="78">
        <v>0</v>
      </c>
      <c r="M55" s="77">
        <v>0</v>
      </c>
      <c r="N55" s="78">
        <v>0</v>
      </c>
      <c r="O55" s="86">
        <v>0</v>
      </c>
      <c r="P55" s="63">
        <f t="shared" si="7"/>
        <v>0</v>
      </c>
      <c r="Q55" s="63">
        <f t="shared" si="8"/>
        <v>0</v>
      </c>
      <c r="R55" s="63">
        <f t="shared" si="41"/>
        <v>0</v>
      </c>
      <c r="S55" s="63">
        <f t="shared" si="9"/>
        <v>0</v>
      </c>
      <c r="T55" s="37">
        <f t="shared" si="10"/>
        <v>0</v>
      </c>
      <c r="U55" s="49">
        <f>SUM(T79)</f>
        <v>0</v>
      </c>
      <c r="V55" s="65">
        <v>100</v>
      </c>
      <c r="W55" s="158"/>
      <c r="X55" s="159"/>
      <c r="Y55" s="31">
        <f t="shared" si="11"/>
        <v>1</v>
      </c>
      <c r="Z55" s="63">
        <f t="shared" si="12"/>
        <v>0</v>
      </c>
      <c r="AA55" s="63">
        <f t="shared" si="13"/>
        <v>0</v>
      </c>
      <c r="AB55" s="63">
        <f t="shared" si="14"/>
        <v>0</v>
      </c>
      <c r="AC55" s="37">
        <f t="shared" si="15"/>
        <v>0</v>
      </c>
      <c r="AD55" s="47">
        <f t="shared" si="16"/>
        <v>0</v>
      </c>
      <c r="AE55" s="63">
        <f t="shared" si="17"/>
        <v>0</v>
      </c>
      <c r="AF55" s="63">
        <f t="shared" si="18"/>
        <v>0</v>
      </c>
      <c r="AG55" s="63">
        <f t="shared" si="19"/>
        <v>0</v>
      </c>
      <c r="AH55" s="37">
        <f t="shared" si="20"/>
        <v>0</v>
      </c>
      <c r="AM55" s="64"/>
      <c r="AN55" s="31">
        <f>COUNTIF('MITRE ATT&amp;CK'!55:55,"*Reconnaissance*")</f>
        <v>0</v>
      </c>
      <c r="AO55" s="63">
        <f>COUNTIF('MITRE ATT&amp;CK'!55:55,"*Resource Development*")</f>
        <v>0</v>
      </c>
      <c r="AP55" s="63">
        <f>COUNTIF('MITRE ATT&amp;CK'!55:55,"*Initial Access*")</f>
        <v>5</v>
      </c>
      <c r="AQ55" s="63">
        <f>COUNTIF('MITRE ATT&amp;CK'!55:55,"*Execution*")</f>
        <v>1</v>
      </c>
      <c r="AR55" s="63">
        <f>COUNTIF('MITRE ATT&amp;CK'!55:55,"*Persistence*")</f>
        <v>10</v>
      </c>
      <c r="AS55" s="63">
        <f>COUNTIF('MITRE ATT&amp;CK'!55:55,"*Privilage Escalation*")</f>
        <v>6</v>
      </c>
      <c r="AT55" s="63">
        <f>COUNTIF('MITRE ATT&amp;CK'!55:55,"*Defense Evasion*")</f>
        <v>7</v>
      </c>
      <c r="AU55" s="63">
        <f>COUNTIF('MITRE ATT&amp;CK'!55:55,"*Credential Access*")</f>
        <v>3</v>
      </c>
      <c r="AV55" s="63">
        <f>COUNTIF('MITRE ATT&amp;CK'!55:55,"*Discovery*")</f>
        <v>0</v>
      </c>
      <c r="AW55" s="63">
        <f>COUNTIF('MITRE ATT&amp;CK'!55:55,"*Lateral Movement*")</f>
        <v>3</v>
      </c>
      <c r="AX55" s="63">
        <f>COUNTIF('MITRE ATT&amp;CK'!55:55,"*Collection*")</f>
        <v>0</v>
      </c>
      <c r="AY55" s="63">
        <f>COUNTIF('MITRE ATT&amp;CK'!55:55,"*Command and Control*")</f>
        <v>0</v>
      </c>
      <c r="AZ55" s="63">
        <f>COUNTIF('MITRE ATT&amp;CK'!55:55,"*Exfiltration*")</f>
        <v>0</v>
      </c>
      <c r="BA55" s="37">
        <f>COUNTIF('MITRE ATT&amp;CK'!55:55,"*Impact*")</f>
        <v>1</v>
      </c>
      <c r="BB55" s="47">
        <f t="shared" si="21"/>
        <v>0</v>
      </c>
      <c r="BC55" s="63">
        <f t="shared" si="22"/>
        <v>0</v>
      </c>
      <c r="BD55" s="63">
        <f t="shared" si="23"/>
        <v>0</v>
      </c>
      <c r="BE55" s="63">
        <f t="shared" si="24"/>
        <v>0</v>
      </c>
      <c r="BF55" s="63">
        <f t="shared" si="25"/>
        <v>0</v>
      </c>
      <c r="BG55" s="63">
        <f t="shared" si="26"/>
        <v>0</v>
      </c>
      <c r="BH55" s="63">
        <f t="shared" si="27"/>
        <v>0</v>
      </c>
      <c r="BI55" s="63">
        <f t="shared" si="28"/>
        <v>0</v>
      </c>
      <c r="BJ55" s="63">
        <f t="shared" si="29"/>
        <v>0</v>
      </c>
      <c r="BK55" s="63">
        <f t="shared" si="30"/>
        <v>0</v>
      </c>
      <c r="BL55" s="63">
        <f t="shared" si="31"/>
        <v>0</v>
      </c>
      <c r="BM55" s="63">
        <f t="shared" si="32"/>
        <v>0</v>
      </c>
      <c r="BN55" s="63">
        <f t="shared" si="33"/>
        <v>0</v>
      </c>
      <c r="BO55" s="37">
        <f t="shared" si="34"/>
        <v>0</v>
      </c>
    </row>
    <row r="56" spans="1:67" ht="30" x14ac:dyDescent="0.25">
      <c r="A56" s="85">
        <v>55</v>
      </c>
      <c r="B56" s="75">
        <v>7</v>
      </c>
      <c r="C56" s="76">
        <v>7.3</v>
      </c>
      <c r="D56" s="75">
        <v>1</v>
      </c>
      <c r="E56" s="75" t="s">
        <v>10</v>
      </c>
      <c r="F56" s="77" t="s">
        <v>84</v>
      </c>
      <c r="G56" s="77" t="s">
        <v>85</v>
      </c>
      <c r="H56" s="78">
        <v>0</v>
      </c>
      <c r="I56" s="78">
        <v>0</v>
      </c>
      <c r="J56" s="79">
        <v>0</v>
      </c>
      <c r="K56" s="77">
        <v>0</v>
      </c>
      <c r="L56" s="78">
        <v>0</v>
      </c>
      <c r="M56" s="77">
        <v>0</v>
      </c>
      <c r="N56" s="78">
        <v>0</v>
      </c>
      <c r="O56" s="86">
        <v>0</v>
      </c>
      <c r="P56" s="63">
        <f t="shared" si="7"/>
        <v>0</v>
      </c>
      <c r="Q56" s="63">
        <f t="shared" si="8"/>
        <v>0</v>
      </c>
      <c r="R56" s="63">
        <f t="shared" si="41"/>
        <v>0</v>
      </c>
      <c r="S56" s="63">
        <f t="shared" si="9"/>
        <v>0</v>
      </c>
      <c r="T56" s="37">
        <f t="shared" si="10"/>
        <v>0</v>
      </c>
      <c r="U56" s="45" t="s">
        <v>1708</v>
      </c>
      <c r="V56" s="46" t="s">
        <v>1709</v>
      </c>
      <c r="W56" s="46" t="s">
        <v>1710</v>
      </c>
      <c r="X56" s="46" t="s">
        <v>1711</v>
      </c>
      <c r="Y56" s="31">
        <f t="shared" si="11"/>
        <v>1</v>
      </c>
      <c r="Z56" s="63">
        <f t="shared" si="12"/>
        <v>0</v>
      </c>
      <c r="AA56" s="63">
        <f t="shared" si="13"/>
        <v>0</v>
      </c>
      <c r="AB56" s="63">
        <f t="shared" si="14"/>
        <v>0</v>
      </c>
      <c r="AC56" s="37">
        <f t="shared" si="15"/>
        <v>0</v>
      </c>
      <c r="AD56" s="47">
        <f t="shared" si="16"/>
        <v>0</v>
      </c>
      <c r="AE56" s="63">
        <f t="shared" si="17"/>
        <v>0</v>
      </c>
      <c r="AF56" s="63">
        <f t="shared" si="18"/>
        <v>0</v>
      </c>
      <c r="AG56" s="63">
        <f t="shared" si="19"/>
        <v>0</v>
      </c>
      <c r="AH56" s="37">
        <f t="shared" si="20"/>
        <v>0</v>
      </c>
      <c r="AM56" s="64"/>
      <c r="AN56" s="31">
        <f>COUNTIF('MITRE ATT&amp;CK'!56:56,"*Reconnaissance*")</f>
        <v>0</v>
      </c>
      <c r="AO56" s="63">
        <f>COUNTIF('MITRE ATT&amp;CK'!56:56,"*Resource Development*")</f>
        <v>0</v>
      </c>
      <c r="AP56" s="63">
        <f>COUNTIF('MITRE ATT&amp;CK'!56:56,"*Initial Access*")</f>
        <v>4</v>
      </c>
      <c r="AQ56" s="63">
        <f>COUNTIF('MITRE ATT&amp;CK'!56:56,"*Execution*")</f>
        <v>1</v>
      </c>
      <c r="AR56" s="63">
        <f>COUNTIF('MITRE ATT&amp;CK'!56:56,"*Persistence*")</f>
        <v>10</v>
      </c>
      <c r="AS56" s="63">
        <f>COUNTIF('MITRE ATT&amp;CK'!56:56,"*Privilage Escalation*")</f>
        <v>6</v>
      </c>
      <c r="AT56" s="63">
        <f>COUNTIF('MITRE ATT&amp;CK'!56:56,"*Defense Evasion*")</f>
        <v>7</v>
      </c>
      <c r="AU56" s="63">
        <f>COUNTIF('MITRE ATT&amp;CK'!56:56,"*Credential Access*")</f>
        <v>3</v>
      </c>
      <c r="AV56" s="63">
        <f>COUNTIF('MITRE ATT&amp;CK'!56:56,"*Discovery*")</f>
        <v>0</v>
      </c>
      <c r="AW56" s="63">
        <f>COUNTIF('MITRE ATT&amp;CK'!56:56,"*Lateral Movement*")</f>
        <v>3</v>
      </c>
      <c r="AX56" s="63">
        <f>COUNTIF('MITRE ATT&amp;CK'!56:56,"*Collection*")</f>
        <v>0</v>
      </c>
      <c r="AY56" s="63">
        <f>COUNTIF('MITRE ATT&amp;CK'!56:56,"*Command and Control*")</f>
        <v>0</v>
      </c>
      <c r="AZ56" s="63">
        <f>COUNTIF('MITRE ATT&amp;CK'!56:56,"*Exfiltration*")</f>
        <v>0</v>
      </c>
      <c r="BA56" s="37">
        <f>COUNTIF('MITRE ATT&amp;CK'!56:56,"*Impact*")</f>
        <v>1</v>
      </c>
      <c r="BB56" s="47">
        <f t="shared" si="21"/>
        <v>0</v>
      </c>
      <c r="BC56" s="63">
        <f t="shared" si="22"/>
        <v>0</v>
      </c>
      <c r="BD56" s="63">
        <f t="shared" si="23"/>
        <v>0</v>
      </c>
      <c r="BE56" s="63">
        <f t="shared" si="24"/>
        <v>0</v>
      </c>
      <c r="BF56" s="63">
        <f t="shared" si="25"/>
        <v>0</v>
      </c>
      <c r="BG56" s="63">
        <f t="shared" si="26"/>
        <v>0</v>
      </c>
      <c r="BH56" s="63">
        <f t="shared" si="27"/>
        <v>0</v>
      </c>
      <c r="BI56" s="63">
        <f t="shared" si="28"/>
        <v>0</v>
      </c>
      <c r="BJ56" s="63">
        <f t="shared" si="29"/>
        <v>0</v>
      </c>
      <c r="BK56" s="63">
        <f t="shared" si="30"/>
        <v>0</v>
      </c>
      <c r="BL56" s="63">
        <f t="shared" si="31"/>
        <v>0</v>
      </c>
      <c r="BM56" s="63">
        <f t="shared" si="32"/>
        <v>0</v>
      </c>
      <c r="BN56" s="63">
        <f t="shared" si="33"/>
        <v>0</v>
      </c>
      <c r="BO56" s="37">
        <f t="shared" si="34"/>
        <v>0</v>
      </c>
    </row>
    <row r="57" spans="1:67" ht="30" x14ac:dyDescent="0.25">
      <c r="A57" s="85">
        <v>56</v>
      </c>
      <c r="B57" s="75">
        <v>7</v>
      </c>
      <c r="C57" s="76">
        <v>7.4</v>
      </c>
      <c r="D57" s="75">
        <v>1</v>
      </c>
      <c r="E57" s="75" t="s">
        <v>10</v>
      </c>
      <c r="F57" s="77" t="s">
        <v>86</v>
      </c>
      <c r="G57" s="77" t="s">
        <v>87</v>
      </c>
      <c r="H57" s="78">
        <v>0</v>
      </c>
      <c r="I57" s="78">
        <v>0</v>
      </c>
      <c r="J57" s="79">
        <v>0</v>
      </c>
      <c r="K57" s="77">
        <v>0</v>
      </c>
      <c r="L57" s="78">
        <v>0</v>
      </c>
      <c r="M57" s="77">
        <v>0</v>
      </c>
      <c r="N57" s="78">
        <v>0</v>
      </c>
      <c r="O57" s="86">
        <v>0</v>
      </c>
      <c r="P57" s="63">
        <f t="shared" si="7"/>
        <v>0</v>
      </c>
      <c r="Q57" s="63">
        <f t="shared" si="8"/>
        <v>0</v>
      </c>
      <c r="R57" s="63">
        <f t="shared" si="41"/>
        <v>0</v>
      </c>
      <c r="S57" s="63">
        <f t="shared" si="9"/>
        <v>0</v>
      </c>
      <c r="T57" s="37">
        <f t="shared" si="10"/>
        <v>0</v>
      </c>
      <c r="U57" s="47">
        <f>SUM(T80:T82)</f>
        <v>0</v>
      </c>
      <c r="V57" s="63">
        <v>300</v>
      </c>
      <c r="W57" s="63">
        <f>SUM(U57,U59,U61)</f>
        <v>0</v>
      </c>
      <c r="X57" s="63">
        <f>SUM(V57,V59,V61)</f>
        <v>700</v>
      </c>
      <c r="Y57" s="31">
        <f t="shared" si="11"/>
        <v>1</v>
      </c>
      <c r="Z57" s="63">
        <f t="shared" si="12"/>
        <v>0</v>
      </c>
      <c r="AA57" s="63">
        <f t="shared" si="13"/>
        <v>0</v>
      </c>
      <c r="AB57" s="63">
        <f t="shared" si="14"/>
        <v>0</v>
      </c>
      <c r="AC57" s="37">
        <f t="shared" si="15"/>
        <v>0</v>
      </c>
      <c r="AD57" s="47">
        <f t="shared" si="16"/>
        <v>0</v>
      </c>
      <c r="AE57" s="63">
        <f t="shared" si="17"/>
        <v>0</v>
      </c>
      <c r="AF57" s="63">
        <f t="shared" si="18"/>
        <v>0</v>
      </c>
      <c r="AG57" s="63">
        <f t="shared" si="19"/>
        <v>0</v>
      </c>
      <c r="AH57" s="37">
        <f t="shared" si="20"/>
        <v>0</v>
      </c>
      <c r="AM57" s="64"/>
      <c r="AN57" s="31">
        <f>COUNTIF('MITRE ATT&amp;CK'!57:57,"*Reconnaissance*")</f>
        <v>0</v>
      </c>
      <c r="AO57" s="63">
        <f>COUNTIF('MITRE ATT&amp;CK'!57:57,"*Resource Development*")</f>
        <v>0</v>
      </c>
      <c r="AP57" s="63">
        <f>COUNTIF('MITRE ATT&amp;CK'!57:57,"*Initial Access*")</f>
        <v>5</v>
      </c>
      <c r="AQ57" s="63">
        <f>COUNTIF('MITRE ATT&amp;CK'!57:57,"*Execution*")</f>
        <v>1</v>
      </c>
      <c r="AR57" s="63">
        <f>COUNTIF('MITRE ATT&amp;CK'!57:57,"*Persistence*")</f>
        <v>6</v>
      </c>
      <c r="AS57" s="63">
        <f>COUNTIF('MITRE ATT&amp;CK'!57:57,"*Privilage Escalation*")</f>
        <v>3</v>
      </c>
      <c r="AT57" s="63">
        <f>COUNTIF('MITRE ATT&amp;CK'!57:57,"*Defense Evasion*")</f>
        <v>3</v>
      </c>
      <c r="AU57" s="63">
        <f>COUNTIF('MITRE ATT&amp;CK'!57:57,"*Credential Access*")</f>
        <v>1</v>
      </c>
      <c r="AV57" s="63">
        <f>COUNTIF('MITRE ATT&amp;CK'!57:57,"*Discovery*")</f>
        <v>0</v>
      </c>
      <c r="AW57" s="63">
        <f>COUNTIF('MITRE ATT&amp;CK'!57:57,"*Lateral Movement*")</f>
        <v>2</v>
      </c>
      <c r="AX57" s="63">
        <f>COUNTIF('MITRE ATT&amp;CK'!57:57,"*Collection*")</f>
        <v>0</v>
      </c>
      <c r="AY57" s="63">
        <f>COUNTIF('MITRE ATT&amp;CK'!57:57,"*Command and Control*")</f>
        <v>0</v>
      </c>
      <c r="AZ57" s="63">
        <f>COUNTIF('MITRE ATT&amp;CK'!57:57,"*Exfiltration*")</f>
        <v>0</v>
      </c>
      <c r="BA57" s="37">
        <f>COUNTIF('MITRE ATT&amp;CK'!57:57,"*Impact*")</f>
        <v>0</v>
      </c>
      <c r="BB57" s="47">
        <f t="shared" si="21"/>
        <v>0</v>
      </c>
      <c r="BC57" s="63">
        <f t="shared" si="22"/>
        <v>0</v>
      </c>
      <c r="BD57" s="63">
        <f t="shared" si="23"/>
        <v>0</v>
      </c>
      <c r="BE57" s="63">
        <f t="shared" si="24"/>
        <v>0</v>
      </c>
      <c r="BF57" s="63">
        <f t="shared" si="25"/>
        <v>0</v>
      </c>
      <c r="BG57" s="63">
        <f t="shared" si="26"/>
        <v>0</v>
      </c>
      <c r="BH57" s="63">
        <f t="shared" si="27"/>
        <v>0</v>
      </c>
      <c r="BI57" s="63">
        <f t="shared" si="28"/>
        <v>0</v>
      </c>
      <c r="BJ57" s="63">
        <f t="shared" si="29"/>
        <v>0</v>
      </c>
      <c r="BK57" s="63">
        <f t="shared" si="30"/>
        <v>0</v>
      </c>
      <c r="BL57" s="63">
        <f t="shared" si="31"/>
        <v>0</v>
      </c>
      <c r="BM57" s="63">
        <f t="shared" si="32"/>
        <v>0</v>
      </c>
      <c r="BN57" s="63">
        <f t="shared" si="33"/>
        <v>0</v>
      </c>
      <c r="BO57" s="37">
        <f t="shared" si="34"/>
        <v>0</v>
      </c>
    </row>
    <row r="58" spans="1:67" ht="45" x14ac:dyDescent="0.25">
      <c r="A58" s="85">
        <v>57</v>
      </c>
      <c r="B58" s="75">
        <v>7</v>
      </c>
      <c r="C58" s="76">
        <v>7.5</v>
      </c>
      <c r="D58" s="75">
        <v>2</v>
      </c>
      <c r="E58" s="75" t="s">
        <v>10</v>
      </c>
      <c r="F58" s="77" t="s">
        <v>88</v>
      </c>
      <c r="G58" s="77" t="s">
        <v>89</v>
      </c>
      <c r="H58" s="78">
        <v>0</v>
      </c>
      <c r="I58" s="78">
        <v>0</v>
      </c>
      <c r="J58" s="79">
        <v>0</v>
      </c>
      <c r="K58" s="77">
        <v>0</v>
      </c>
      <c r="L58" s="78">
        <v>0</v>
      </c>
      <c r="M58" s="77">
        <v>0</v>
      </c>
      <c r="N58" s="78">
        <v>0</v>
      </c>
      <c r="O58" s="86">
        <v>0</v>
      </c>
      <c r="P58" s="63">
        <f t="shared" si="7"/>
        <v>0</v>
      </c>
      <c r="Q58" s="63">
        <f t="shared" si="8"/>
        <v>0</v>
      </c>
      <c r="R58" s="63">
        <f t="shared" si="41"/>
        <v>0</v>
      </c>
      <c r="S58" s="63">
        <f t="shared" si="9"/>
        <v>0</v>
      </c>
      <c r="T58" s="37">
        <f t="shared" si="10"/>
        <v>0</v>
      </c>
      <c r="U58" s="48" t="s">
        <v>1712</v>
      </c>
      <c r="V58" s="35" t="s">
        <v>1713</v>
      </c>
      <c r="W58" s="63" t="s">
        <v>1897</v>
      </c>
      <c r="X58" s="64" t="s">
        <v>1869</v>
      </c>
      <c r="Y58" s="31">
        <f t="shared" si="11"/>
        <v>1</v>
      </c>
      <c r="Z58" s="63">
        <f t="shared" si="12"/>
        <v>0</v>
      </c>
      <c r="AA58" s="63">
        <f t="shared" si="13"/>
        <v>0</v>
      </c>
      <c r="AB58" s="63">
        <f t="shared" si="14"/>
        <v>0</v>
      </c>
      <c r="AC58" s="37">
        <f t="shared" si="15"/>
        <v>0</v>
      </c>
      <c r="AD58" s="47">
        <f t="shared" si="16"/>
        <v>0</v>
      </c>
      <c r="AE58" s="63">
        <f t="shared" si="17"/>
        <v>0</v>
      </c>
      <c r="AF58" s="63">
        <f t="shared" si="18"/>
        <v>0</v>
      </c>
      <c r="AG58" s="63">
        <f t="shared" si="19"/>
        <v>0</v>
      </c>
      <c r="AH58" s="37">
        <f t="shared" si="20"/>
        <v>0</v>
      </c>
      <c r="AM58" s="64"/>
      <c r="AN58" s="31">
        <f>COUNTIF('MITRE ATT&amp;CK'!58:58,"*Reconnaissance*")</f>
        <v>0</v>
      </c>
      <c r="AO58" s="63">
        <f>COUNTIF('MITRE ATT&amp;CK'!58:58,"*Resource Development*")</f>
        <v>0</v>
      </c>
      <c r="AP58" s="63">
        <f>COUNTIF('MITRE ATT&amp;CK'!58:58,"*Initial Access*")</f>
        <v>4</v>
      </c>
      <c r="AQ58" s="63">
        <f>COUNTIF('MITRE ATT&amp;CK'!58:58,"*Execution*")</f>
        <v>1</v>
      </c>
      <c r="AR58" s="63">
        <f>COUNTIF('MITRE ATT&amp;CK'!58:58,"*Persistence*")</f>
        <v>10</v>
      </c>
      <c r="AS58" s="63">
        <f>COUNTIF('MITRE ATT&amp;CK'!58:58,"*Privilage Escalation*")</f>
        <v>6</v>
      </c>
      <c r="AT58" s="63">
        <f>COUNTIF('MITRE ATT&amp;CK'!58:58,"*Defense Evasion*")</f>
        <v>7</v>
      </c>
      <c r="AU58" s="63">
        <f>COUNTIF('MITRE ATT&amp;CK'!58:58,"*Credential Access*")</f>
        <v>3</v>
      </c>
      <c r="AV58" s="63">
        <f>COUNTIF('MITRE ATT&amp;CK'!58:58,"*Discovery*")</f>
        <v>0</v>
      </c>
      <c r="AW58" s="63">
        <f>COUNTIF('MITRE ATT&amp;CK'!58:58,"*Lateral Movement*")</f>
        <v>3</v>
      </c>
      <c r="AX58" s="63">
        <f>COUNTIF('MITRE ATT&amp;CK'!58:58,"*Collection*")</f>
        <v>0</v>
      </c>
      <c r="AY58" s="63">
        <f>COUNTIF('MITRE ATT&amp;CK'!58:58,"*Command and Control*")</f>
        <v>0</v>
      </c>
      <c r="AZ58" s="63">
        <f>COUNTIF('MITRE ATT&amp;CK'!58:58,"*Exfiltration*")</f>
        <v>0</v>
      </c>
      <c r="BA58" s="37">
        <f>COUNTIF('MITRE ATT&amp;CK'!58:58,"*Impact*")</f>
        <v>1</v>
      </c>
      <c r="BB58" s="47">
        <f t="shared" si="21"/>
        <v>0</v>
      </c>
      <c r="BC58" s="63">
        <f t="shared" si="22"/>
        <v>0</v>
      </c>
      <c r="BD58" s="63">
        <f t="shared" si="23"/>
        <v>0</v>
      </c>
      <c r="BE58" s="63">
        <f t="shared" si="24"/>
        <v>0</v>
      </c>
      <c r="BF58" s="63">
        <f t="shared" si="25"/>
        <v>0</v>
      </c>
      <c r="BG58" s="63">
        <f t="shared" si="26"/>
        <v>0</v>
      </c>
      <c r="BH58" s="63">
        <f t="shared" si="27"/>
        <v>0</v>
      </c>
      <c r="BI58" s="63">
        <f t="shared" si="28"/>
        <v>0</v>
      </c>
      <c r="BJ58" s="63">
        <f t="shared" si="29"/>
        <v>0</v>
      </c>
      <c r="BK58" s="63">
        <f t="shared" si="30"/>
        <v>0</v>
      </c>
      <c r="BL58" s="63">
        <f t="shared" si="31"/>
        <v>0</v>
      </c>
      <c r="BM58" s="63">
        <f t="shared" si="32"/>
        <v>0</v>
      </c>
      <c r="BN58" s="63">
        <f t="shared" si="33"/>
        <v>0</v>
      </c>
      <c r="BO58" s="37">
        <f t="shared" si="34"/>
        <v>0</v>
      </c>
    </row>
    <row r="59" spans="1:67" ht="45" x14ac:dyDescent="0.25">
      <c r="A59" s="85">
        <v>58</v>
      </c>
      <c r="B59" s="75">
        <v>7</v>
      </c>
      <c r="C59" s="76">
        <v>7.6</v>
      </c>
      <c r="D59" s="75">
        <v>2</v>
      </c>
      <c r="E59" s="75" t="s">
        <v>10</v>
      </c>
      <c r="F59" s="77" t="s">
        <v>90</v>
      </c>
      <c r="G59" s="77" t="s">
        <v>91</v>
      </c>
      <c r="H59" s="78">
        <v>0</v>
      </c>
      <c r="I59" s="78">
        <v>0</v>
      </c>
      <c r="J59" s="79">
        <v>0</v>
      </c>
      <c r="K59" s="77">
        <v>0</v>
      </c>
      <c r="L59" s="78">
        <v>0</v>
      </c>
      <c r="M59" s="77">
        <v>0</v>
      </c>
      <c r="N59" s="78">
        <v>0</v>
      </c>
      <c r="O59" s="86">
        <v>0</v>
      </c>
      <c r="P59" s="63">
        <f t="shared" si="7"/>
        <v>0</v>
      </c>
      <c r="Q59" s="63">
        <f t="shared" si="8"/>
        <v>0</v>
      </c>
      <c r="R59" s="63">
        <f t="shared" si="41"/>
        <v>0</v>
      </c>
      <c r="S59" s="63">
        <f t="shared" si="9"/>
        <v>0</v>
      </c>
      <c r="T59" s="37">
        <f t="shared" si="10"/>
        <v>0</v>
      </c>
      <c r="U59" s="47">
        <f>SUM(T83:T86)</f>
        <v>0</v>
      </c>
      <c r="V59" s="63">
        <v>400</v>
      </c>
      <c r="W59" s="63">
        <f>ROUND(W57/X57,2)</f>
        <v>0</v>
      </c>
      <c r="X59" s="64" t="str">
        <f>ROUND(W57/X57,2)*100&amp;"%"</f>
        <v>0%</v>
      </c>
      <c r="Y59" s="31">
        <f t="shared" si="11"/>
        <v>1</v>
      </c>
      <c r="Z59" s="63">
        <f t="shared" si="12"/>
        <v>0</v>
      </c>
      <c r="AA59" s="63">
        <f t="shared" si="13"/>
        <v>0</v>
      </c>
      <c r="AB59" s="63">
        <f t="shared" si="14"/>
        <v>0</v>
      </c>
      <c r="AC59" s="37">
        <f t="shared" si="15"/>
        <v>0</v>
      </c>
      <c r="AD59" s="47">
        <f t="shared" si="16"/>
        <v>0</v>
      </c>
      <c r="AE59" s="63">
        <f t="shared" si="17"/>
        <v>0</v>
      </c>
      <c r="AF59" s="63">
        <f t="shared" si="18"/>
        <v>0</v>
      </c>
      <c r="AG59" s="63">
        <f t="shared" si="19"/>
        <v>0</v>
      </c>
      <c r="AH59" s="37">
        <f t="shared" si="20"/>
        <v>0</v>
      </c>
      <c r="AM59" s="64"/>
      <c r="AN59" s="31">
        <f>COUNTIF('MITRE ATT&amp;CK'!59:59,"*Reconnaissance*")</f>
        <v>0</v>
      </c>
      <c r="AO59" s="63">
        <f>COUNTIF('MITRE ATT&amp;CK'!59:59,"*Resource Development*")</f>
        <v>0</v>
      </c>
      <c r="AP59" s="63">
        <f>COUNTIF('MITRE ATT&amp;CK'!59:59,"*Initial Access*")</f>
        <v>2</v>
      </c>
      <c r="AQ59" s="63">
        <f>COUNTIF('MITRE ATT&amp;CK'!59:59,"*Execution*")</f>
        <v>0</v>
      </c>
      <c r="AR59" s="63">
        <f>COUNTIF('MITRE ATT&amp;CK'!59:59,"*Persistence*")</f>
        <v>1</v>
      </c>
      <c r="AS59" s="63">
        <f>COUNTIF('MITRE ATT&amp;CK'!59:59,"*Privilage Escalation*")</f>
        <v>0</v>
      </c>
      <c r="AT59" s="63">
        <f>COUNTIF('MITRE ATT&amp;CK'!59:59,"*Defense Evasion*")</f>
        <v>1</v>
      </c>
      <c r="AU59" s="63">
        <f>COUNTIF('MITRE ATT&amp;CK'!59:59,"*Credential Access*")</f>
        <v>4</v>
      </c>
      <c r="AV59" s="63">
        <f>COUNTIF('MITRE ATT&amp;CK'!59:59,"*Discovery*")</f>
        <v>1</v>
      </c>
      <c r="AW59" s="63">
        <f>COUNTIF('MITRE ATT&amp;CK'!59:59,"*Lateral Movement*")</f>
        <v>9</v>
      </c>
      <c r="AX59" s="63">
        <f>COUNTIF('MITRE ATT&amp;CK'!59:59,"*Collection*")</f>
        <v>6</v>
      </c>
      <c r="AY59" s="63">
        <f>COUNTIF('MITRE ATT&amp;CK'!59:59,"*Command and Control*")</f>
        <v>2</v>
      </c>
      <c r="AZ59" s="63">
        <f>COUNTIF('MITRE ATT&amp;CK'!59:59,"*Exfiltration*")</f>
        <v>4</v>
      </c>
      <c r="BA59" s="37">
        <f>COUNTIF('MITRE ATT&amp;CK'!59:59,"*Impact*")</f>
        <v>8</v>
      </c>
      <c r="BB59" s="47">
        <f t="shared" si="21"/>
        <v>0</v>
      </c>
      <c r="BC59" s="63">
        <f t="shared" si="22"/>
        <v>0</v>
      </c>
      <c r="BD59" s="63">
        <f t="shared" si="23"/>
        <v>0</v>
      </c>
      <c r="BE59" s="63">
        <f t="shared" si="24"/>
        <v>0</v>
      </c>
      <c r="BF59" s="63">
        <f t="shared" si="25"/>
        <v>0</v>
      </c>
      <c r="BG59" s="63">
        <f t="shared" si="26"/>
        <v>0</v>
      </c>
      <c r="BH59" s="63">
        <f t="shared" si="27"/>
        <v>0</v>
      </c>
      <c r="BI59" s="63">
        <f t="shared" si="28"/>
        <v>0</v>
      </c>
      <c r="BJ59" s="63">
        <f t="shared" si="29"/>
        <v>0</v>
      </c>
      <c r="BK59" s="63">
        <f t="shared" si="30"/>
        <v>0</v>
      </c>
      <c r="BL59" s="63">
        <f t="shared" si="31"/>
        <v>0</v>
      </c>
      <c r="BM59" s="63">
        <f t="shared" si="32"/>
        <v>0</v>
      </c>
      <c r="BN59" s="63">
        <f t="shared" si="33"/>
        <v>0</v>
      </c>
      <c r="BO59" s="37">
        <f t="shared" si="34"/>
        <v>0</v>
      </c>
    </row>
    <row r="60" spans="1:67" ht="30" x14ac:dyDescent="0.25">
      <c r="A60" s="85">
        <v>59</v>
      </c>
      <c r="B60" s="75">
        <v>7</v>
      </c>
      <c r="C60" s="76">
        <v>7.7</v>
      </c>
      <c r="D60" s="75">
        <v>2</v>
      </c>
      <c r="E60" s="75" t="s">
        <v>10</v>
      </c>
      <c r="F60" s="77" t="s">
        <v>92</v>
      </c>
      <c r="G60" s="77" t="s">
        <v>93</v>
      </c>
      <c r="H60" s="78">
        <v>0</v>
      </c>
      <c r="I60" s="78">
        <v>0</v>
      </c>
      <c r="J60" s="79">
        <v>0</v>
      </c>
      <c r="K60" s="77">
        <v>0</v>
      </c>
      <c r="L60" s="78">
        <v>0</v>
      </c>
      <c r="M60" s="77">
        <v>0</v>
      </c>
      <c r="N60" s="78">
        <v>0</v>
      </c>
      <c r="O60" s="86">
        <v>0</v>
      </c>
      <c r="P60" s="65">
        <f t="shared" si="7"/>
        <v>0</v>
      </c>
      <c r="Q60" s="65">
        <f t="shared" si="8"/>
        <v>0</v>
      </c>
      <c r="R60" s="65">
        <f t="shared" si="41"/>
        <v>0</v>
      </c>
      <c r="S60" s="65">
        <f t="shared" si="9"/>
        <v>0</v>
      </c>
      <c r="T60" s="50">
        <f t="shared" si="10"/>
        <v>0</v>
      </c>
      <c r="U60" s="48" t="s">
        <v>1714</v>
      </c>
      <c r="V60" s="35" t="s">
        <v>1715</v>
      </c>
      <c r="W60" s="156"/>
      <c r="X60" s="157"/>
      <c r="Y60" s="31">
        <f t="shared" si="11"/>
        <v>1</v>
      </c>
      <c r="Z60" s="63">
        <f t="shared" si="12"/>
        <v>0</v>
      </c>
      <c r="AA60" s="63">
        <f t="shared" si="13"/>
        <v>0</v>
      </c>
      <c r="AB60" s="63">
        <f t="shared" si="14"/>
        <v>0</v>
      </c>
      <c r="AC60" s="37">
        <f t="shared" si="15"/>
        <v>0</v>
      </c>
      <c r="AD60" s="47">
        <f t="shared" si="16"/>
        <v>0</v>
      </c>
      <c r="AE60" s="63">
        <f t="shared" si="17"/>
        <v>0</v>
      </c>
      <c r="AF60" s="63">
        <f t="shared" si="18"/>
        <v>0</v>
      </c>
      <c r="AG60" s="63">
        <f t="shared" si="19"/>
        <v>0</v>
      </c>
      <c r="AH60" s="37">
        <f t="shared" si="20"/>
        <v>0</v>
      </c>
      <c r="AM60" s="64"/>
      <c r="AN60" s="31">
        <f>COUNTIF('MITRE ATT&amp;CK'!60:60,"*Reconnaissance*")</f>
        <v>0</v>
      </c>
      <c r="AO60" s="63">
        <f>COUNTIF('MITRE ATT&amp;CK'!60:60,"*Resource Development*")</f>
        <v>0</v>
      </c>
      <c r="AP60" s="63">
        <f>COUNTIF('MITRE ATT&amp;CK'!60:60,"*Initial Access*")</f>
        <v>3</v>
      </c>
      <c r="AQ60" s="63">
        <f>COUNTIF('MITRE ATT&amp;CK'!60:60,"*Execution*")</f>
        <v>0</v>
      </c>
      <c r="AR60" s="63">
        <f>COUNTIF('MITRE ATT&amp;CK'!60:60,"*Persistence*")</f>
        <v>4</v>
      </c>
      <c r="AS60" s="63">
        <f>COUNTIF('MITRE ATT&amp;CK'!60:60,"*Privilage Escalation*")</f>
        <v>1</v>
      </c>
      <c r="AT60" s="63">
        <f>COUNTIF('MITRE ATT&amp;CK'!60:60,"*Defense Evasion*")</f>
        <v>2</v>
      </c>
      <c r="AU60" s="63">
        <f>COUNTIF('MITRE ATT&amp;CK'!60:60,"*Credential Access*")</f>
        <v>4</v>
      </c>
      <c r="AV60" s="63">
        <f>COUNTIF('MITRE ATT&amp;CK'!60:60,"*Discovery*")</f>
        <v>1</v>
      </c>
      <c r="AW60" s="63">
        <f>COUNTIF('MITRE ATT&amp;CK'!60:60,"*Lateral Movement*")</f>
        <v>8</v>
      </c>
      <c r="AX60" s="63">
        <f>COUNTIF('MITRE ATT&amp;CK'!60:60,"*Collection*")</f>
        <v>5</v>
      </c>
      <c r="AY60" s="63">
        <f>COUNTIF('MITRE ATT&amp;CK'!60:60,"*Command and Control*")</f>
        <v>3</v>
      </c>
      <c r="AZ60" s="63">
        <f>COUNTIF('MITRE ATT&amp;CK'!60:60,"*Exfiltration*")</f>
        <v>4</v>
      </c>
      <c r="BA60" s="37">
        <f>COUNTIF('MITRE ATT&amp;CK'!60:60,"*Impact*")</f>
        <v>7</v>
      </c>
      <c r="BB60" s="47">
        <f t="shared" si="21"/>
        <v>0</v>
      </c>
      <c r="BC60" s="63">
        <f t="shared" si="22"/>
        <v>0</v>
      </c>
      <c r="BD60" s="63">
        <f t="shared" si="23"/>
        <v>0</v>
      </c>
      <c r="BE60" s="63">
        <f t="shared" si="24"/>
        <v>0</v>
      </c>
      <c r="BF60" s="63">
        <f t="shared" si="25"/>
        <v>0</v>
      </c>
      <c r="BG60" s="63">
        <f t="shared" si="26"/>
        <v>0</v>
      </c>
      <c r="BH60" s="63">
        <f t="shared" si="27"/>
        <v>0</v>
      </c>
      <c r="BI60" s="63">
        <f t="shared" si="28"/>
        <v>0</v>
      </c>
      <c r="BJ60" s="63">
        <f t="shared" si="29"/>
        <v>0</v>
      </c>
      <c r="BK60" s="63">
        <f t="shared" si="30"/>
        <v>0</v>
      </c>
      <c r="BL60" s="63">
        <f t="shared" si="31"/>
        <v>0</v>
      </c>
      <c r="BM60" s="63">
        <f t="shared" si="32"/>
        <v>0</v>
      </c>
      <c r="BN60" s="63">
        <f t="shared" si="33"/>
        <v>0</v>
      </c>
      <c r="BO60" s="37">
        <f t="shared" si="34"/>
        <v>0</v>
      </c>
    </row>
    <row r="61" spans="1:67" ht="60" x14ac:dyDescent="0.25">
      <c r="A61" s="85">
        <v>60</v>
      </c>
      <c r="B61" s="75">
        <v>8</v>
      </c>
      <c r="C61" s="76">
        <v>8.1</v>
      </c>
      <c r="D61" s="75">
        <v>1</v>
      </c>
      <c r="E61" s="75" t="s">
        <v>38</v>
      </c>
      <c r="F61" s="77" t="s">
        <v>94</v>
      </c>
      <c r="G61" s="77" t="s">
        <v>95</v>
      </c>
      <c r="H61" s="78" cm="1">
        <f t="array" ref="H61:O72">'CSC #8'!F2:M13</f>
        <v>0</v>
      </c>
      <c r="I61" s="78">
        <v>0</v>
      </c>
      <c r="J61" s="79">
        <v>0</v>
      </c>
      <c r="K61" s="77">
        <v>0</v>
      </c>
      <c r="L61" s="78">
        <v>0</v>
      </c>
      <c r="M61" s="77">
        <v>0</v>
      </c>
      <c r="N61" s="78">
        <v>0</v>
      </c>
      <c r="O61" s="86">
        <v>0</v>
      </c>
      <c r="P61" s="63">
        <f t="shared" si="7"/>
        <v>0</v>
      </c>
      <c r="Q61" s="63">
        <f t="shared" si="8"/>
        <v>0</v>
      </c>
      <c r="R61" s="63">
        <f t="shared" si="41"/>
        <v>0</v>
      </c>
      <c r="S61" s="63">
        <f t="shared" si="9"/>
        <v>0</v>
      </c>
      <c r="T61" s="37">
        <f t="shared" si="10"/>
        <v>0</v>
      </c>
      <c r="U61" s="49">
        <v>0</v>
      </c>
      <c r="V61" s="65">
        <v>0</v>
      </c>
      <c r="W61" s="158"/>
      <c r="X61" s="159"/>
      <c r="Y61" s="31">
        <f t="shared" si="11"/>
        <v>0</v>
      </c>
      <c r="Z61" s="63">
        <f t="shared" si="12"/>
        <v>0</v>
      </c>
      <c r="AA61" s="63">
        <f t="shared" si="13"/>
        <v>0</v>
      </c>
      <c r="AB61" s="63">
        <f t="shared" si="14"/>
        <v>1</v>
      </c>
      <c r="AC61" s="37">
        <f t="shared" si="15"/>
        <v>0</v>
      </c>
      <c r="AD61" s="47">
        <f t="shared" si="16"/>
        <v>0</v>
      </c>
      <c r="AE61" s="63">
        <f t="shared" si="17"/>
        <v>0</v>
      </c>
      <c r="AF61" s="63">
        <f t="shared" si="18"/>
        <v>0</v>
      </c>
      <c r="AG61" s="63">
        <f t="shared" si="19"/>
        <v>0</v>
      </c>
      <c r="AH61" s="37">
        <f t="shared" si="20"/>
        <v>0</v>
      </c>
      <c r="AM61" s="64"/>
      <c r="AN61" s="31">
        <f>COUNTIF('MITRE ATT&amp;CK'!61:61,"*Reconnaissance*")</f>
        <v>0</v>
      </c>
      <c r="AO61" s="63">
        <f>COUNTIF('MITRE ATT&amp;CK'!61:61,"*Resource Development*")</f>
        <v>0</v>
      </c>
      <c r="AP61" s="63">
        <f>COUNTIF('MITRE ATT&amp;CK'!61:61,"*Initial Access*")</f>
        <v>0</v>
      </c>
      <c r="AQ61" s="63">
        <f>COUNTIF('MITRE ATT&amp;CK'!61:61,"*Execution*")</f>
        <v>3</v>
      </c>
      <c r="AR61" s="63">
        <f>COUNTIF('MITRE ATT&amp;CK'!61:61,"*Persistence*")</f>
        <v>4</v>
      </c>
      <c r="AS61" s="63">
        <f>COUNTIF('MITRE ATT&amp;CK'!61:61,"*Privilage Escalation*")</f>
        <v>3</v>
      </c>
      <c r="AT61" s="63">
        <f>COUNTIF('MITRE ATT&amp;CK'!61:61,"*Defense Evasion*")</f>
        <v>5</v>
      </c>
      <c r="AU61" s="63">
        <f>COUNTIF('MITRE ATT&amp;CK'!61:61,"*Credential Access*")</f>
        <v>0</v>
      </c>
      <c r="AV61" s="63">
        <f>COUNTIF('MITRE ATT&amp;CK'!61:61,"*Discovery*")</f>
        <v>0</v>
      </c>
      <c r="AW61" s="63">
        <f>COUNTIF('MITRE ATT&amp;CK'!61:61,"*Lateral Movement*")</f>
        <v>0</v>
      </c>
      <c r="AX61" s="63">
        <f>COUNTIF('MITRE ATT&amp;CK'!61:61,"*Collection*")</f>
        <v>0</v>
      </c>
      <c r="AY61" s="63">
        <f>COUNTIF('MITRE ATT&amp;CK'!61:61,"*Command and Control*")</f>
        <v>0</v>
      </c>
      <c r="AZ61" s="63">
        <f>COUNTIF('MITRE ATT&amp;CK'!61:61,"*Exfiltration*")</f>
        <v>0</v>
      </c>
      <c r="BA61" s="37">
        <f>COUNTIF('MITRE ATT&amp;CK'!61:61,"*Impact*")</f>
        <v>0</v>
      </c>
      <c r="BB61" s="47">
        <f t="shared" si="21"/>
        <v>0</v>
      </c>
      <c r="BC61" s="63">
        <f t="shared" si="22"/>
        <v>0</v>
      </c>
      <c r="BD61" s="63">
        <f t="shared" si="23"/>
        <v>0</v>
      </c>
      <c r="BE61" s="63">
        <f t="shared" si="24"/>
        <v>0</v>
      </c>
      <c r="BF61" s="63">
        <f t="shared" si="25"/>
        <v>0</v>
      </c>
      <c r="BG61" s="63">
        <f t="shared" si="26"/>
        <v>0</v>
      </c>
      <c r="BH61" s="63">
        <f t="shared" si="27"/>
        <v>0</v>
      </c>
      <c r="BI61" s="63">
        <f t="shared" si="28"/>
        <v>0</v>
      </c>
      <c r="BJ61" s="63">
        <f t="shared" si="29"/>
        <v>0</v>
      </c>
      <c r="BK61" s="63">
        <f t="shared" si="30"/>
        <v>0</v>
      </c>
      <c r="BL61" s="63">
        <f t="shared" si="31"/>
        <v>0</v>
      </c>
      <c r="BM61" s="63">
        <f t="shared" si="32"/>
        <v>0</v>
      </c>
      <c r="BN61" s="63">
        <f t="shared" si="33"/>
        <v>0</v>
      </c>
      <c r="BO61" s="37">
        <f t="shared" si="34"/>
        <v>0</v>
      </c>
    </row>
    <row r="62" spans="1:67" ht="30" x14ac:dyDescent="0.25">
      <c r="A62" s="85">
        <v>61</v>
      </c>
      <c r="B62" s="75">
        <v>8</v>
      </c>
      <c r="C62" s="76">
        <v>8.1999999999999993</v>
      </c>
      <c r="D62" s="75">
        <v>1</v>
      </c>
      <c r="E62" s="75" t="s">
        <v>38</v>
      </c>
      <c r="F62" s="77" t="s">
        <v>96</v>
      </c>
      <c r="G62" s="77" t="s">
        <v>97</v>
      </c>
      <c r="H62" s="78">
        <v>0</v>
      </c>
      <c r="I62" s="78">
        <v>0</v>
      </c>
      <c r="J62" s="79">
        <v>0</v>
      </c>
      <c r="K62" s="77">
        <v>0</v>
      </c>
      <c r="L62" s="78">
        <v>0</v>
      </c>
      <c r="M62" s="77">
        <v>0</v>
      </c>
      <c r="N62" s="78">
        <v>0</v>
      </c>
      <c r="O62" s="86">
        <v>0</v>
      </c>
      <c r="P62" s="63">
        <f t="shared" si="7"/>
        <v>0</v>
      </c>
      <c r="Q62" s="63">
        <f t="shared" si="8"/>
        <v>0</v>
      </c>
      <c r="R62" s="63">
        <f t="shared" si="41"/>
        <v>0</v>
      </c>
      <c r="S62" s="63">
        <f t="shared" si="9"/>
        <v>0</v>
      </c>
      <c r="T62" s="37">
        <f t="shared" si="10"/>
        <v>0</v>
      </c>
      <c r="U62" s="45" t="s">
        <v>1716</v>
      </c>
      <c r="V62" s="46" t="s">
        <v>1717</v>
      </c>
      <c r="W62" s="46" t="s">
        <v>1718</v>
      </c>
      <c r="X62" s="46" t="s">
        <v>1719</v>
      </c>
      <c r="Y62" s="31">
        <f t="shared" si="11"/>
        <v>0</v>
      </c>
      <c r="Z62" s="63">
        <f t="shared" si="12"/>
        <v>0</v>
      </c>
      <c r="AA62" s="63">
        <f t="shared" si="13"/>
        <v>0</v>
      </c>
      <c r="AB62" s="63">
        <f t="shared" si="14"/>
        <v>1</v>
      </c>
      <c r="AC62" s="37">
        <f t="shared" si="15"/>
        <v>0</v>
      </c>
      <c r="AD62" s="47">
        <f t="shared" si="16"/>
        <v>0</v>
      </c>
      <c r="AE62" s="63">
        <f t="shared" si="17"/>
        <v>0</v>
      </c>
      <c r="AF62" s="63">
        <f t="shared" si="18"/>
        <v>0</v>
      </c>
      <c r="AG62" s="63">
        <f t="shared" si="19"/>
        <v>0</v>
      </c>
      <c r="AH62" s="37">
        <f t="shared" si="20"/>
        <v>0</v>
      </c>
      <c r="AM62" s="64"/>
      <c r="AN62" s="31">
        <f>COUNTIF('MITRE ATT&amp;CK'!62:62,"*Reconnaissance*")</f>
        <v>0</v>
      </c>
      <c r="AO62" s="63">
        <f>COUNTIF('MITRE ATT&amp;CK'!62:62,"*Resource Development*")</f>
        <v>0</v>
      </c>
      <c r="AP62" s="63">
        <f>COUNTIF('MITRE ATT&amp;CK'!62:62,"*Initial Access*")</f>
        <v>0</v>
      </c>
      <c r="AQ62" s="63">
        <f>COUNTIF('MITRE ATT&amp;CK'!62:62,"*Execution*")</f>
        <v>3</v>
      </c>
      <c r="AR62" s="63">
        <f>COUNTIF('MITRE ATT&amp;CK'!62:62,"*Persistence*")</f>
        <v>4</v>
      </c>
      <c r="AS62" s="63">
        <f>COUNTIF('MITRE ATT&amp;CK'!62:62,"*Privilage Escalation*")</f>
        <v>3</v>
      </c>
      <c r="AT62" s="63">
        <f>COUNTIF('MITRE ATT&amp;CK'!62:62,"*Defense Evasion*")</f>
        <v>5</v>
      </c>
      <c r="AU62" s="63">
        <f>COUNTIF('MITRE ATT&amp;CK'!62:62,"*Credential Access*")</f>
        <v>0</v>
      </c>
      <c r="AV62" s="63">
        <f>COUNTIF('MITRE ATT&amp;CK'!62:62,"*Discovery*")</f>
        <v>0</v>
      </c>
      <c r="AW62" s="63">
        <f>COUNTIF('MITRE ATT&amp;CK'!62:62,"*Lateral Movement*")</f>
        <v>0</v>
      </c>
      <c r="AX62" s="63">
        <f>COUNTIF('MITRE ATT&amp;CK'!62:62,"*Collection*")</f>
        <v>0</v>
      </c>
      <c r="AY62" s="63">
        <f>COUNTIF('MITRE ATT&amp;CK'!62:62,"*Command and Control*")</f>
        <v>0</v>
      </c>
      <c r="AZ62" s="63">
        <f>COUNTIF('MITRE ATT&amp;CK'!62:62,"*Exfiltration*")</f>
        <v>0</v>
      </c>
      <c r="BA62" s="37">
        <f>COUNTIF('MITRE ATT&amp;CK'!62:62,"*Impact*")</f>
        <v>0</v>
      </c>
      <c r="BB62" s="47">
        <f t="shared" si="21"/>
        <v>0</v>
      </c>
      <c r="BC62" s="63">
        <f t="shared" si="22"/>
        <v>0</v>
      </c>
      <c r="BD62" s="63">
        <f t="shared" si="23"/>
        <v>0</v>
      </c>
      <c r="BE62" s="63">
        <f t="shared" si="24"/>
        <v>0</v>
      </c>
      <c r="BF62" s="63">
        <f t="shared" si="25"/>
        <v>0</v>
      </c>
      <c r="BG62" s="63">
        <f t="shared" si="26"/>
        <v>0</v>
      </c>
      <c r="BH62" s="63">
        <f t="shared" si="27"/>
        <v>0</v>
      </c>
      <c r="BI62" s="63">
        <f t="shared" si="28"/>
        <v>0</v>
      </c>
      <c r="BJ62" s="63">
        <f t="shared" si="29"/>
        <v>0</v>
      </c>
      <c r="BK62" s="63">
        <f t="shared" si="30"/>
        <v>0</v>
      </c>
      <c r="BL62" s="63">
        <f t="shared" si="31"/>
        <v>0</v>
      </c>
      <c r="BM62" s="63">
        <f t="shared" si="32"/>
        <v>0</v>
      </c>
      <c r="BN62" s="63">
        <f t="shared" si="33"/>
        <v>0</v>
      </c>
      <c r="BO62" s="37">
        <f t="shared" si="34"/>
        <v>0</v>
      </c>
    </row>
    <row r="63" spans="1:67" ht="30" x14ac:dyDescent="0.25">
      <c r="A63" s="85">
        <v>62</v>
      </c>
      <c r="B63" s="75">
        <v>8</v>
      </c>
      <c r="C63" s="76">
        <v>8.3000000000000007</v>
      </c>
      <c r="D63" s="75">
        <v>1</v>
      </c>
      <c r="E63" s="75" t="s">
        <v>38</v>
      </c>
      <c r="F63" s="77" t="s">
        <v>98</v>
      </c>
      <c r="G63" s="77" t="s">
        <v>99</v>
      </c>
      <c r="H63" s="78">
        <v>0</v>
      </c>
      <c r="I63" s="78">
        <v>0</v>
      </c>
      <c r="J63" s="79">
        <v>0</v>
      </c>
      <c r="K63" s="77">
        <v>0</v>
      </c>
      <c r="L63" s="78">
        <v>0</v>
      </c>
      <c r="M63" s="77">
        <v>0</v>
      </c>
      <c r="N63" s="78">
        <v>0</v>
      </c>
      <c r="O63" s="86">
        <v>0</v>
      </c>
      <c r="P63" s="63">
        <f t="shared" si="7"/>
        <v>0</v>
      </c>
      <c r="Q63" s="63">
        <f t="shared" si="8"/>
        <v>0</v>
      </c>
      <c r="R63" s="63">
        <f t="shared" si="41"/>
        <v>0</v>
      </c>
      <c r="S63" s="63">
        <f t="shared" si="9"/>
        <v>0</v>
      </c>
      <c r="T63" s="37">
        <f t="shared" si="10"/>
        <v>0</v>
      </c>
      <c r="U63" s="47">
        <f>SUM(T87:T90)</f>
        <v>0</v>
      </c>
      <c r="V63" s="63">
        <v>400</v>
      </c>
      <c r="W63" s="63">
        <f>SUM(U63,U65,U67)</f>
        <v>0</v>
      </c>
      <c r="X63" s="63">
        <f>SUM(V63,V65,V67)</f>
        <v>500</v>
      </c>
      <c r="Y63" s="31">
        <f t="shared" si="11"/>
        <v>0</v>
      </c>
      <c r="Z63" s="63">
        <f t="shared" si="12"/>
        <v>0</v>
      </c>
      <c r="AA63" s="63">
        <f t="shared" si="13"/>
        <v>0</v>
      </c>
      <c r="AB63" s="63">
        <f t="shared" si="14"/>
        <v>1</v>
      </c>
      <c r="AC63" s="37">
        <f t="shared" si="15"/>
        <v>0</v>
      </c>
      <c r="AD63" s="47">
        <f t="shared" si="16"/>
        <v>0</v>
      </c>
      <c r="AE63" s="63">
        <f t="shared" si="17"/>
        <v>0</v>
      </c>
      <c r="AF63" s="63">
        <f t="shared" si="18"/>
        <v>0</v>
      </c>
      <c r="AG63" s="63">
        <f t="shared" si="19"/>
        <v>0</v>
      </c>
      <c r="AH63" s="37">
        <f t="shared" si="20"/>
        <v>0</v>
      </c>
      <c r="AM63" s="64"/>
      <c r="AN63" s="31">
        <f>COUNTIF('MITRE ATT&amp;CK'!63:63,"*Reconnaissance*")</f>
        <v>0</v>
      </c>
      <c r="AO63" s="63">
        <f>COUNTIF('MITRE ATT&amp;CK'!63:63,"*Resource Development*")</f>
        <v>0</v>
      </c>
      <c r="AP63" s="63">
        <f>COUNTIF('MITRE ATT&amp;CK'!63:63,"*Initial Access*")</f>
        <v>0</v>
      </c>
      <c r="AQ63" s="63">
        <f>COUNTIF('MITRE ATT&amp;CK'!63:63,"*Execution*")</f>
        <v>3</v>
      </c>
      <c r="AR63" s="63">
        <f>COUNTIF('MITRE ATT&amp;CK'!63:63,"*Persistence*")</f>
        <v>4</v>
      </c>
      <c r="AS63" s="63">
        <f>COUNTIF('MITRE ATT&amp;CK'!63:63,"*Privilage Escalation*")</f>
        <v>3</v>
      </c>
      <c r="AT63" s="63">
        <f>COUNTIF('MITRE ATT&amp;CK'!63:63,"*Defense Evasion*")</f>
        <v>5</v>
      </c>
      <c r="AU63" s="63">
        <f>COUNTIF('MITRE ATT&amp;CK'!63:63,"*Credential Access*")</f>
        <v>0</v>
      </c>
      <c r="AV63" s="63">
        <f>COUNTIF('MITRE ATT&amp;CK'!63:63,"*Discovery*")</f>
        <v>0</v>
      </c>
      <c r="AW63" s="63">
        <f>COUNTIF('MITRE ATT&amp;CK'!63:63,"*Lateral Movement*")</f>
        <v>0</v>
      </c>
      <c r="AX63" s="63">
        <f>COUNTIF('MITRE ATT&amp;CK'!63:63,"*Collection*")</f>
        <v>0</v>
      </c>
      <c r="AY63" s="63">
        <f>COUNTIF('MITRE ATT&amp;CK'!63:63,"*Command and Control*")</f>
        <v>0</v>
      </c>
      <c r="AZ63" s="63">
        <f>COUNTIF('MITRE ATT&amp;CK'!63:63,"*Exfiltration*")</f>
        <v>0</v>
      </c>
      <c r="BA63" s="37">
        <f>COUNTIF('MITRE ATT&amp;CK'!63:63,"*Impact*")</f>
        <v>0</v>
      </c>
      <c r="BB63" s="47">
        <f t="shared" si="21"/>
        <v>0</v>
      </c>
      <c r="BC63" s="63">
        <f t="shared" si="22"/>
        <v>0</v>
      </c>
      <c r="BD63" s="63">
        <f t="shared" si="23"/>
        <v>0</v>
      </c>
      <c r="BE63" s="63">
        <f t="shared" si="24"/>
        <v>0</v>
      </c>
      <c r="BF63" s="63">
        <f t="shared" si="25"/>
        <v>0</v>
      </c>
      <c r="BG63" s="63">
        <f t="shared" si="26"/>
        <v>0</v>
      </c>
      <c r="BH63" s="63">
        <f t="shared" si="27"/>
        <v>0</v>
      </c>
      <c r="BI63" s="63">
        <f t="shared" si="28"/>
        <v>0</v>
      </c>
      <c r="BJ63" s="63">
        <f t="shared" si="29"/>
        <v>0</v>
      </c>
      <c r="BK63" s="63">
        <f t="shared" si="30"/>
        <v>0</v>
      </c>
      <c r="BL63" s="63">
        <f t="shared" si="31"/>
        <v>0</v>
      </c>
      <c r="BM63" s="63">
        <f t="shared" si="32"/>
        <v>0</v>
      </c>
      <c r="BN63" s="63">
        <f t="shared" si="33"/>
        <v>0</v>
      </c>
      <c r="BO63" s="37">
        <f t="shared" si="34"/>
        <v>0</v>
      </c>
    </row>
    <row r="64" spans="1:67" ht="30" x14ac:dyDescent="0.25">
      <c r="A64" s="85">
        <v>63</v>
      </c>
      <c r="B64" s="75">
        <v>8</v>
      </c>
      <c r="C64" s="76">
        <v>8.4</v>
      </c>
      <c r="D64" s="75">
        <v>2</v>
      </c>
      <c r="E64" s="75" t="s">
        <v>38</v>
      </c>
      <c r="F64" s="77" t="s">
        <v>279</v>
      </c>
      <c r="G64" s="77" t="s">
        <v>280</v>
      </c>
      <c r="H64" s="78">
        <v>0</v>
      </c>
      <c r="I64" s="78">
        <v>0</v>
      </c>
      <c r="J64" s="79">
        <v>0</v>
      </c>
      <c r="K64" s="77">
        <v>0</v>
      </c>
      <c r="L64" s="78">
        <v>0</v>
      </c>
      <c r="M64" s="77">
        <v>0</v>
      </c>
      <c r="N64" s="78">
        <v>0</v>
      </c>
      <c r="O64" s="86">
        <v>0</v>
      </c>
      <c r="P64" s="63">
        <f t="shared" si="7"/>
        <v>0</v>
      </c>
      <c r="Q64" s="63">
        <f t="shared" si="8"/>
        <v>0</v>
      </c>
      <c r="R64" s="63">
        <f t="shared" si="41"/>
        <v>0</v>
      </c>
      <c r="S64" s="63">
        <f t="shared" si="9"/>
        <v>0</v>
      </c>
      <c r="T64" s="37">
        <f t="shared" si="10"/>
        <v>0</v>
      </c>
      <c r="U64" s="48" t="s">
        <v>1720</v>
      </c>
      <c r="V64" s="35" t="s">
        <v>1721</v>
      </c>
      <c r="W64" s="63" t="s">
        <v>1898</v>
      </c>
      <c r="X64" s="64" t="s">
        <v>1870</v>
      </c>
      <c r="Y64" s="31">
        <f t="shared" si="11"/>
        <v>0</v>
      </c>
      <c r="Z64" s="63">
        <f t="shared" si="12"/>
        <v>0</v>
      </c>
      <c r="AA64" s="63">
        <f t="shared" si="13"/>
        <v>0</v>
      </c>
      <c r="AB64" s="63">
        <f t="shared" si="14"/>
        <v>1</v>
      </c>
      <c r="AC64" s="37">
        <f t="shared" si="15"/>
        <v>0</v>
      </c>
      <c r="AD64" s="47">
        <f t="shared" si="16"/>
        <v>0</v>
      </c>
      <c r="AE64" s="63">
        <f t="shared" si="17"/>
        <v>0</v>
      </c>
      <c r="AF64" s="63">
        <f t="shared" si="18"/>
        <v>0</v>
      </c>
      <c r="AG64" s="63">
        <f t="shared" si="19"/>
        <v>0</v>
      </c>
      <c r="AH64" s="37">
        <f t="shared" si="20"/>
        <v>0</v>
      </c>
      <c r="AM64" s="64"/>
      <c r="AN64" s="31">
        <f>COUNTIF('MITRE ATT&amp;CK'!64:64,"*Reconnaissance*")</f>
        <v>0</v>
      </c>
      <c r="AO64" s="63">
        <f>COUNTIF('MITRE ATT&amp;CK'!64:64,"*Resource Development*")</f>
        <v>0</v>
      </c>
      <c r="AP64" s="63">
        <f>COUNTIF('MITRE ATT&amp;CK'!64:64,"*Initial Access*")</f>
        <v>0</v>
      </c>
      <c r="AQ64" s="63">
        <f>COUNTIF('MITRE ATT&amp;CK'!64:64,"*Execution*")</f>
        <v>0</v>
      </c>
      <c r="AR64" s="63">
        <f>COUNTIF('MITRE ATT&amp;CK'!64:64,"*Persistence*")</f>
        <v>0</v>
      </c>
      <c r="AS64" s="63">
        <f>COUNTIF('MITRE ATT&amp;CK'!64:64,"*Privilage Escalation*")</f>
        <v>0</v>
      </c>
      <c r="AT64" s="63">
        <f>COUNTIF('MITRE ATT&amp;CK'!64:64,"*Defense Evasion*")</f>
        <v>0</v>
      </c>
      <c r="AU64" s="63">
        <f>COUNTIF('MITRE ATT&amp;CK'!64:64,"*Credential Access*")</f>
        <v>0</v>
      </c>
      <c r="AV64" s="63">
        <f>COUNTIF('MITRE ATT&amp;CK'!64:64,"*Discovery*")</f>
        <v>0</v>
      </c>
      <c r="AW64" s="63">
        <f>COUNTIF('MITRE ATT&amp;CK'!64:64,"*Lateral Movement*")</f>
        <v>0</v>
      </c>
      <c r="AX64" s="63">
        <f>COUNTIF('MITRE ATT&amp;CK'!64:64,"*Collection*")</f>
        <v>0</v>
      </c>
      <c r="AY64" s="63">
        <f>COUNTIF('MITRE ATT&amp;CK'!64:64,"*Command and Control*")</f>
        <v>0</v>
      </c>
      <c r="AZ64" s="63">
        <f>COUNTIF('MITRE ATT&amp;CK'!64:64,"*Exfiltration*")</f>
        <v>0</v>
      </c>
      <c r="BA64" s="37">
        <f>COUNTIF('MITRE ATT&amp;CK'!64:64,"*Impact*")</f>
        <v>0</v>
      </c>
      <c r="BB64" s="47">
        <f t="shared" si="21"/>
        <v>0</v>
      </c>
      <c r="BC64" s="63">
        <f t="shared" si="22"/>
        <v>0</v>
      </c>
      <c r="BD64" s="63">
        <f t="shared" si="23"/>
        <v>0</v>
      </c>
      <c r="BE64" s="63">
        <f t="shared" si="24"/>
        <v>0</v>
      </c>
      <c r="BF64" s="63">
        <f t="shared" si="25"/>
        <v>0</v>
      </c>
      <c r="BG64" s="63">
        <f t="shared" si="26"/>
        <v>0</v>
      </c>
      <c r="BH64" s="63">
        <f t="shared" si="27"/>
        <v>0</v>
      </c>
      <c r="BI64" s="63">
        <f t="shared" si="28"/>
        <v>0</v>
      </c>
      <c r="BJ64" s="63">
        <f t="shared" si="29"/>
        <v>0</v>
      </c>
      <c r="BK64" s="63">
        <f t="shared" si="30"/>
        <v>0</v>
      </c>
      <c r="BL64" s="63">
        <f t="shared" si="31"/>
        <v>0</v>
      </c>
      <c r="BM64" s="63">
        <f t="shared" si="32"/>
        <v>0</v>
      </c>
      <c r="BN64" s="63">
        <f t="shared" si="33"/>
        <v>0</v>
      </c>
      <c r="BO64" s="37">
        <f t="shared" si="34"/>
        <v>0</v>
      </c>
    </row>
    <row r="65" spans="1:67" ht="45" x14ac:dyDescent="0.25">
      <c r="A65" s="85">
        <v>64</v>
      </c>
      <c r="B65" s="75">
        <v>8</v>
      </c>
      <c r="C65" s="76">
        <v>8.5</v>
      </c>
      <c r="D65" s="75">
        <v>2</v>
      </c>
      <c r="E65" s="75" t="s">
        <v>38</v>
      </c>
      <c r="F65" s="77" t="s">
        <v>100</v>
      </c>
      <c r="G65" s="77" t="s">
        <v>101</v>
      </c>
      <c r="H65" s="78">
        <v>0</v>
      </c>
      <c r="I65" s="78">
        <v>0</v>
      </c>
      <c r="J65" s="79">
        <v>0</v>
      </c>
      <c r="K65" s="77">
        <v>0</v>
      </c>
      <c r="L65" s="78">
        <v>0</v>
      </c>
      <c r="M65" s="77">
        <v>0</v>
      </c>
      <c r="N65" s="78">
        <v>0</v>
      </c>
      <c r="O65" s="86">
        <v>0</v>
      </c>
      <c r="P65" s="63">
        <f t="shared" si="7"/>
        <v>0</v>
      </c>
      <c r="Q65" s="63">
        <f t="shared" si="8"/>
        <v>0</v>
      </c>
      <c r="R65" s="63">
        <f t="shared" si="41"/>
        <v>0</v>
      </c>
      <c r="S65" s="63">
        <f t="shared" si="9"/>
        <v>0</v>
      </c>
      <c r="T65" s="37">
        <f t="shared" si="10"/>
        <v>0</v>
      </c>
      <c r="U65" s="47">
        <f>SUM(T91)</f>
        <v>0</v>
      </c>
      <c r="V65" s="63">
        <v>100</v>
      </c>
      <c r="W65" s="63">
        <f>ROUND(W63/X63,2)</f>
        <v>0</v>
      </c>
      <c r="X65" s="64" t="str">
        <f>ROUND(W63/X63,2)*100&amp;"%"</f>
        <v>0%</v>
      </c>
      <c r="Y65" s="31">
        <f t="shared" si="11"/>
        <v>0</v>
      </c>
      <c r="Z65" s="63">
        <f t="shared" si="12"/>
        <v>0</v>
      </c>
      <c r="AA65" s="63">
        <f t="shared" si="13"/>
        <v>0</v>
      </c>
      <c r="AB65" s="63">
        <f t="shared" si="14"/>
        <v>1</v>
      </c>
      <c r="AC65" s="37">
        <f t="shared" si="15"/>
        <v>0</v>
      </c>
      <c r="AD65" s="47">
        <f t="shared" si="16"/>
        <v>0</v>
      </c>
      <c r="AE65" s="63">
        <f t="shared" si="17"/>
        <v>0</v>
      </c>
      <c r="AF65" s="63">
        <f t="shared" si="18"/>
        <v>0</v>
      </c>
      <c r="AG65" s="63">
        <f t="shared" si="19"/>
        <v>0</v>
      </c>
      <c r="AH65" s="37">
        <f t="shared" si="20"/>
        <v>0</v>
      </c>
      <c r="AM65" s="64"/>
      <c r="AN65" s="31">
        <f>COUNTIF('MITRE ATT&amp;CK'!65:65,"*Reconnaissance*")</f>
        <v>0</v>
      </c>
      <c r="AO65" s="63">
        <f>COUNTIF('MITRE ATT&amp;CK'!65:65,"*Resource Development*")</f>
        <v>0</v>
      </c>
      <c r="AP65" s="63">
        <f>COUNTIF('MITRE ATT&amp;CK'!65:65,"*Initial Access*")</f>
        <v>0</v>
      </c>
      <c r="AQ65" s="63">
        <f>COUNTIF('MITRE ATT&amp;CK'!65:65,"*Execution*")</f>
        <v>3</v>
      </c>
      <c r="AR65" s="63">
        <f>COUNTIF('MITRE ATT&amp;CK'!65:65,"*Persistence*")</f>
        <v>3</v>
      </c>
      <c r="AS65" s="63">
        <f>COUNTIF('MITRE ATT&amp;CK'!65:65,"*Privilage Escalation*")</f>
        <v>3</v>
      </c>
      <c r="AT65" s="63">
        <f>COUNTIF('MITRE ATT&amp;CK'!65:65,"*Defense Evasion*")</f>
        <v>0</v>
      </c>
      <c r="AU65" s="63">
        <f>COUNTIF('MITRE ATT&amp;CK'!65:65,"*Credential Access*")</f>
        <v>0</v>
      </c>
      <c r="AV65" s="63">
        <f>COUNTIF('MITRE ATT&amp;CK'!65:65,"*Discovery*")</f>
        <v>0</v>
      </c>
      <c r="AW65" s="63">
        <f>COUNTIF('MITRE ATT&amp;CK'!65:65,"*Lateral Movement*")</f>
        <v>0</v>
      </c>
      <c r="AX65" s="63">
        <f>COUNTIF('MITRE ATT&amp;CK'!65:65,"*Collection*")</f>
        <v>0</v>
      </c>
      <c r="AY65" s="63">
        <f>COUNTIF('MITRE ATT&amp;CK'!65:65,"*Command and Control*")</f>
        <v>0</v>
      </c>
      <c r="AZ65" s="63">
        <f>COUNTIF('MITRE ATT&amp;CK'!65:65,"*Exfiltration*")</f>
        <v>0</v>
      </c>
      <c r="BA65" s="37">
        <f>COUNTIF('MITRE ATT&amp;CK'!65:65,"*Impact*")</f>
        <v>0</v>
      </c>
      <c r="BB65" s="47">
        <f t="shared" si="21"/>
        <v>0</v>
      </c>
      <c r="BC65" s="63">
        <f t="shared" si="22"/>
        <v>0</v>
      </c>
      <c r="BD65" s="63">
        <f t="shared" si="23"/>
        <v>0</v>
      </c>
      <c r="BE65" s="63">
        <f t="shared" si="24"/>
        <v>0</v>
      </c>
      <c r="BF65" s="63">
        <f t="shared" si="25"/>
        <v>0</v>
      </c>
      <c r="BG65" s="63">
        <f t="shared" si="26"/>
        <v>0</v>
      </c>
      <c r="BH65" s="63">
        <f t="shared" si="27"/>
        <v>0</v>
      </c>
      <c r="BI65" s="63">
        <f t="shared" si="28"/>
        <v>0</v>
      </c>
      <c r="BJ65" s="63">
        <f t="shared" si="29"/>
        <v>0</v>
      </c>
      <c r="BK65" s="63">
        <f t="shared" si="30"/>
        <v>0</v>
      </c>
      <c r="BL65" s="63">
        <f t="shared" si="31"/>
        <v>0</v>
      </c>
      <c r="BM65" s="63">
        <f t="shared" si="32"/>
        <v>0</v>
      </c>
      <c r="BN65" s="63">
        <f t="shared" si="33"/>
        <v>0</v>
      </c>
      <c r="BO65" s="37">
        <f t="shared" si="34"/>
        <v>0</v>
      </c>
    </row>
    <row r="66" spans="1:67" x14ac:dyDescent="0.25">
      <c r="A66" s="85">
        <v>65</v>
      </c>
      <c r="B66" s="75">
        <v>8</v>
      </c>
      <c r="C66" s="76">
        <v>8.6</v>
      </c>
      <c r="D66" s="75">
        <v>2</v>
      </c>
      <c r="E66" s="75" t="s">
        <v>38</v>
      </c>
      <c r="F66" s="77" t="s">
        <v>281</v>
      </c>
      <c r="G66" s="77" t="s">
        <v>282</v>
      </c>
      <c r="H66" s="78">
        <v>0</v>
      </c>
      <c r="I66" s="78">
        <v>0</v>
      </c>
      <c r="J66" s="79">
        <v>0</v>
      </c>
      <c r="K66" s="77">
        <v>0</v>
      </c>
      <c r="L66" s="78">
        <v>0</v>
      </c>
      <c r="M66" s="77">
        <v>0</v>
      </c>
      <c r="N66" s="78">
        <v>0</v>
      </c>
      <c r="O66" s="86">
        <v>0</v>
      </c>
      <c r="P66" s="63">
        <f t="shared" si="7"/>
        <v>0</v>
      </c>
      <c r="Q66" s="63">
        <f t="shared" si="8"/>
        <v>0</v>
      </c>
      <c r="R66" s="63">
        <f t="shared" ref="R66:R97" si="42">IF(AND(NOT(N66=""),M66="No Procedure"),0,IF(AND(NOT(N66=""),M66="Rough Procedure"),5,IF(AND(NOT(N66=""),M66="Written Procedure"),20,IF(AND(NOT(N66=""),M66="Approved Procedure"),25,IF(AND(NOT(N66=""),M66="Procedure N/A"),25,0)))))</f>
        <v>0</v>
      </c>
      <c r="S66" s="63">
        <f t="shared" si="9"/>
        <v>0</v>
      </c>
      <c r="T66" s="37">
        <f t="shared" si="10"/>
        <v>0</v>
      </c>
      <c r="U66" s="48" t="s">
        <v>1722</v>
      </c>
      <c r="V66" s="35" t="s">
        <v>1723</v>
      </c>
      <c r="W66" s="156"/>
      <c r="X66" s="157"/>
      <c r="Y66" s="31">
        <f t="shared" si="11"/>
        <v>0</v>
      </c>
      <c r="Z66" s="63">
        <f t="shared" si="12"/>
        <v>0</v>
      </c>
      <c r="AA66" s="63">
        <f t="shared" si="13"/>
        <v>0</v>
      </c>
      <c r="AB66" s="63">
        <f t="shared" si="14"/>
        <v>1</v>
      </c>
      <c r="AC66" s="37">
        <f t="shared" si="15"/>
        <v>0</v>
      </c>
      <c r="AD66" s="47">
        <f t="shared" si="16"/>
        <v>0</v>
      </c>
      <c r="AE66" s="63">
        <f t="shared" si="17"/>
        <v>0</v>
      </c>
      <c r="AF66" s="63">
        <f t="shared" si="18"/>
        <v>0</v>
      </c>
      <c r="AG66" s="63">
        <f t="shared" si="19"/>
        <v>0</v>
      </c>
      <c r="AH66" s="37">
        <f t="shared" si="20"/>
        <v>0</v>
      </c>
      <c r="AM66" s="64"/>
      <c r="AN66" s="31">
        <f>COUNTIF('MITRE ATT&amp;CK'!66:66,"*Reconnaissance*")</f>
        <v>0</v>
      </c>
      <c r="AO66" s="63">
        <f>COUNTIF('MITRE ATT&amp;CK'!66:66,"*Resource Development*")</f>
        <v>0</v>
      </c>
      <c r="AP66" s="63">
        <f>COUNTIF('MITRE ATT&amp;CK'!66:66,"*Initial Access*")</f>
        <v>0</v>
      </c>
      <c r="AQ66" s="63">
        <f>COUNTIF('MITRE ATT&amp;CK'!66:66,"*Execution*")</f>
        <v>0</v>
      </c>
      <c r="AR66" s="63">
        <f>COUNTIF('MITRE ATT&amp;CK'!66:66,"*Persistence*")</f>
        <v>0</v>
      </c>
      <c r="AS66" s="63">
        <f>COUNTIF('MITRE ATT&amp;CK'!66:66,"*Privilage Escalation*")</f>
        <v>0</v>
      </c>
      <c r="AT66" s="63">
        <f>COUNTIF('MITRE ATT&amp;CK'!66:66,"*Defense Evasion*")</f>
        <v>0</v>
      </c>
      <c r="AU66" s="63">
        <f>COUNTIF('MITRE ATT&amp;CK'!66:66,"*Credential Access*")</f>
        <v>0</v>
      </c>
      <c r="AV66" s="63">
        <f>COUNTIF('MITRE ATT&amp;CK'!66:66,"*Discovery*")</f>
        <v>0</v>
      </c>
      <c r="AW66" s="63">
        <f>COUNTIF('MITRE ATT&amp;CK'!66:66,"*Lateral Movement*")</f>
        <v>0</v>
      </c>
      <c r="AX66" s="63">
        <f>COUNTIF('MITRE ATT&amp;CK'!66:66,"*Collection*")</f>
        <v>0</v>
      </c>
      <c r="AY66" s="63">
        <f>COUNTIF('MITRE ATT&amp;CK'!66:66,"*Command and Control*")</f>
        <v>0</v>
      </c>
      <c r="AZ66" s="63">
        <f>COUNTIF('MITRE ATT&amp;CK'!66:66,"*Exfiltration*")</f>
        <v>0</v>
      </c>
      <c r="BA66" s="37">
        <f>COUNTIF('MITRE ATT&amp;CK'!66:66,"*Impact*")</f>
        <v>0</v>
      </c>
      <c r="BB66" s="47">
        <f t="shared" si="21"/>
        <v>0</v>
      </c>
      <c r="BC66" s="63">
        <f t="shared" si="22"/>
        <v>0</v>
      </c>
      <c r="BD66" s="63">
        <f t="shared" si="23"/>
        <v>0</v>
      </c>
      <c r="BE66" s="63">
        <f t="shared" si="24"/>
        <v>0</v>
      </c>
      <c r="BF66" s="63">
        <f t="shared" si="25"/>
        <v>0</v>
      </c>
      <c r="BG66" s="63">
        <f t="shared" si="26"/>
        <v>0</v>
      </c>
      <c r="BH66" s="63">
        <f t="shared" si="27"/>
        <v>0</v>
      </c>
      <c r="BI66" s="63">
        <f t="shared" si="28"/>
        <v>0</v>
      </c>
      <c r="BJ66" s="63">
        <f t="shared" si="29"/>
        <v>0</v>
      </c>
      <c r="BK66" s="63">
        <f t="shared" si="30"/>
        <v>0</v>
      </c>
      <c r="BL66" s="63">
        <f t="shared" si="31"/>
        <v>0</v>
      </c>
      <c r="BM66" s="63">
        <f t="shared" si="32"/>
        <v>0</v>
      </c>
      <c r="BN66" s="63">
        <f t="shared" si="33"/>
        <v>0</v>
      </c>
      <c r="BO66" s="37">
        <f t="shared" si="34"/>
        <v>0</v>
      </c>
    </row>
    <row r="67" spans="1:67" x14ac:dyDescent="0.25">
      <c r="A67" s="85">
        <v>66</v>
      </c>
      <c r="B67" s="75">
        <v>8</v>
      </c>
      <c r="C67" s="76">
        <v>8.6999999999999993</v>
      </c>
      <c r="D67" s="75">
        <v>2</v>
      </c>
      <c r="E67" s="75" t="s">
        <v>38</v>
      </c>
      <c r="F67" s="77" t="s">
        <v>283</v>
      </c>
      <c r="G67" s="77" t="s">
        <v>284</v>
      </c>
      <c r="H67" s="78">
        <v>0</v>
      </c>
      <c r="I67" s="78">
        <v>0</v>
      </c>
      <c r="J67" s="79">
        <v>0</v>
      </c>
      <c r="K67" s="77">
        <v>0</v>
      </c>
      <c r="L67" s="78">
        <v>0</v>
      </c>
      <c r="M67" s="77">
        <v>0</v>
      </c>
      <c r="N67" s="78">
        <v>0</v>
      </c>
      <c r="O67" s="86">
        <v>0</v>
      </c>
      <c r="P67" s="63">
        <f t="shared" ref="P67:P130" si="43">IF(AND(NOT(I67=""),NOT(J67="")),ROUND(J67*25,2),0)</f>
        <v>0</v>
      </c>
      <c r="Q67" s="63">
        <f t="shared" ref="Q67:Q130" si="44">IF(AND(NOT(L67=""),K67="No Policy"),0,IF(AND(NOT(L67=""),K67="Rough Policy"),5,IF(AND(NOT(L67=""),K67="Written Policy"),20,IF(AND(NOT(L67=""),K67="Approved Policy"),25,IF(AND(NOT(L67=""),K67="Policy N/A"),25,0)))))</f>
        <v>0</v>
      </c>
      <c r="R67" s="63">
        <f t="shared" si="42"/>
        <v>0</v>
      </c>
      <c r="S67" s="63">
        <f t="shared" ref="S67:S130" si="45">IF(O67="No",0,IF(O67="Yes",25,IF(O67="N/A",25,0)))</f>
        <v>0</v>
      </c>
      <c r="T67" s="37">
        <f t="shared" ref="T67:T130" si="46">IF(NOT(H67=""),SUM(P67:S67),0)</f>
        <v>0</v>
      </c>
      <c r="U67" s="49">
        <v>0</v>
      </c>
      <c r="V67" s="65">
        <v>0</v>
      </c>
      <c r="W67" s="158"/>
      <c r="X67" s="159"/>
      <c r="Y67" s="31">
        <f t="shared" ref="Y67:Y130" si="47">COUNTIF(E67,"Applications")</f>
        <v>0</v>
      </c>
      <c r="Z67" s="63">
        <f t="shared" ref="Z67:Z130" si="48">COUNTIF(E67,"Data")</f>
        <v>0</v>
      </c>
      <c r="AA67" s="63">
        <f t="shared" ref="AA67:AA130" si="49">COUNTIF(E67,"Devices")</f>
        <v>0</v>
      </c>
      <c r="AB67" s="63">
        <f t="shared" ref="AB67:AB130" si="50">COUNTIF(E67,"Network")</f>
        <v>1</v>
      </c>
      <c r="AC67" s="37">
        <f t="shared" ref="AC67:AC130" si="51">COUNTIF(E67,"Users")</f>
        <v>0</v>
      </c>
      <c r="AD67" s="47">
        <f t="shared" ref="AD67:AD130" si="52">IF(Y67=1,ROUND(T67/100,2),0)</f>
        <v>0</v>
      </c>
      <c r="AE67" s="63">
        <f t="shared" ref="AE67:AE130" si="53">IF(Z67=1,ROUND(T67/100,2),0)</f>
        <v>0</v>
      </c>
      <c r="AF67" s="63">
        <f t="shared" ref="AF67:AF130" si="54">IF(AA67=1,ROUND(T67/100,2),0)</f>
        <v>0</v>
      </c>
      <c r="AG67" s="63">
        <f t="shared" ref="AG67:AG130" si="55">IF(AB67=1,ROUND(T67/100,2),0)</f>
        <v>0</v>
      </c>
      <c r="AH67" s="37">
        <f t="shared" ref="AH67:AH130" si="56">IF(AC67=1,ROUND(T67/100,2),0)</f>
        <v>0</v>
      </c>
      <c r="AM67" s="64"/>
      <c r="AN67" s="31">
        <f>COUNTIF('MITRE ATT&amp;CK'!67:67,"*Reconnaissance*")</f>
        <v>0</v>
      </c>
      <c r="AO67" s="63">
        <f>COUNTIF('MITRE ATT&amp;CK'!67:67,"*Resource Development*")</f>
        <v>0</v>
      </c>
      <c r="AP67" s="63">
        <f>COUNTIF('MITRE ATT&amp;CK'!67:67,"*Initial Access*")</f>
        <v>0</v>
      </c>
      <c r="AQ67" s="63">
        <f>COUNTIF('MITRE ATT&amp;CK'!67:67,"*Execution*")</f>
        <v>0</v>
      </c>
      <c r="AR67" s="63">
        <f>COUNTIF('MITRE ATT&amp;CK'!67:67,"*Persistence*")</f>
        <v>0</v>
      </c>
      <c r="AS67" s="63">
        <f>COUNTIF('MITRE ATT&amp;CK'!67:67,"*Privilage Escalation*")</f>
        <v>0</v>
      </c>
      <c r="AT67" s="63">
        <f>COUNTIF('MITRE ATT&amp;CK'!67:67,"*Defense Evasion*")</f>
        <v>0</v>
      </c>
      <c r="AU67" s="63">
        <f>COUNTIF('MITRE ATT&amp;CK'!67:67,"*Credential Access*")</f>
        <v>0</v>
      </c>
      <c r="AV67" s="63">
        <f>COUNTIF('MITRE ATT&amp;CK'!67:67,"*Discovery*")</f>
        <v>0</v>
      </c>
      <c r="AW67" s="63">
        <f>COUNTIF('MITRE ATT&amp;CK'!67:67,"*Lateral Movement*")</f>
        <v>0</v>
      </c>
      <c r="AX67" s="63">
        <f>COUNTIF('MITRE ATT&amp;CK'!67:67,"*Collection*")</f>
        <v>0</v>
      </c>
      <c r="AY67" s="63">
        <f>COUNTIF('MITRE ATT&amp;CK'!67:67,"*Command and Control*")</f>
        <v>0</v>
      </c>
      <c r="AZ67" s="63">
        <f>COUNTIF('MITRE ATT&amp;CK'!67:67,"*Exfiltration*")</f>
        <v>0</v>
      </c>
      <c r="BA67" s="37">
        <f>COUNTIF('MITRE ATT&amp;CK'!67:67,"*Impact*")</f>
        <v>0</v>
      </c>
      <c r="BB67" s="47">
        <f t="shared" ref="BB67:BB130" si="57">SUM(AN67*T67/100)</f>
        <v>0</v>
      </c>
      <c r="BC67" s="63">
        <f t="shared" ref="BC67:BC130" si="58">SUM(AO67*T67/100)</f>
        <v>0</v>
      </c>
      <c r="BD67" s="63">
        <f t="shared" ref="BD67:BD130" si="59">SUM(AP67*T67/100)</f>
        <v>0</v>
      </c>
      <c r="BE67" s="63">
        <f t="shared" ref="BE67:BE130" si="60">SUM(AQ67*T67/100)</f>
        <v>0</v>
      </c>
      <c r="BF67" s="63">
        <f t="shared" ref="BF67:BF130" si="61">SUM(AR67*T67/100)</f>
        <v>0</v>
      </c>
      <c r="BG67" s="63">
        <f t="shared" ref="BG67:BG130" si="62">SUM(AS67*T67/100)</f>
        <v>0</v>
      </c>
      <c r="BH67" s="63">
        <f t="shared" ref="BH67:BH130" si="63">SUM(AT67*T67/100)</f>
        <v>0</v>
      </c>
      <c r="BI67" s="63">
        <f t="shared" ref="BI67:BI130" si="64">SUM(AU67*T67/100)</f>
        <v>0</v>
      </c>
      <c r="BJ67" s="63">
        <f t="shared" ref="BJ67:BJ130" si="65">SUM(AV67*T67/100)</f>
        <v>0</v>
      </c>
      <c r="BK67" s="63">
        <f t="shared" ref="BK67:BK130" si="66">SUM(AW67*T67/100)</f>
        <v>0</v>
      </c>
      <c r="BL67" s="63">
        <f t="shared" ref="BL67:BL130" si="67">SUM(AX67*T67/100)</f>
        <v>0</v>
      </c>
      <c r="BM67" s="63">
        <f t="shared" ref="BM67:BM130" si="68">SUM(AY67*T67/100)</f>
        <v>0</v>
      </c>
      <c r="BN67" s="63">
        <f t="shared" ref="BN67:BN130" si="69">SUM(AZ67*T67/100)</f>
        <v>0</v>
      </c>
      <c r="BO67" s="37">
        <f t="shared" ref="BO67:BO130" si="70">SUM(BA67*T67/100)</f>
        <v>0</v>
      </c>
    </row>
    <row r="68" spans="1:67" ht="30" x14ac:dyDescent="0.25">
      <c r="A68" s="85">
        <v>67</v>
      </c>
      <c r="B68" s="75">
        <v>8</v>
      </c>
      <c r="C68" s="76">
        <v>8.8000000000000007</v>
      </c>
      <c r="D68" s="75">
        <v>2</v>
      </c>
      <c r="E68" s="75" t="s">
        <v>3</v>
      </c>
      <c r="F68" s="77" t="s">
        <v>285</v>
      </c>
      <c r="G68" s="77" t="s">
        <v>286</v>
      </c>
      <c r="H68" s="78">
        <v>0</v>
      </c>
      <c r="I68" s="78">
        <v>0</v>
      </c>
      <c r="J68" s="79">
        <v>0</v>
      </c>
      <c r="K68" s="77">
        <v>0</v>
      </c>
      <c r="L68" s="78">
        <v>0</v>
      </c>
      <c r="M68" s="77">
        <v>0</v>
      </c>
      <c r="N68" s="78">
        <v>0</v>
      </c>
      <c r="O68" s="86">
        <v>0</v>
      </c>
      <c r="P68" s="63">
        <f t="shared" si="43"/>
        <v>0</v>
      </c>
      <c r="Q68" s="63">
        <f t="shared" si="44"/>
        <v>0</v>
      </c>
      <c r="R68" s="63">
        <f t="shared" si="42"/>
        <v>0</v>
      </c>
      <c r="S68" s="63">
        <f t="shared" si="45"/>
        <v>0</v>
      </c>
      <c r="T68" s="37">
        <f t="shared" si="46"/>
        <v>0</v>
      </c>
      <c r="U68" s="45" t="s">
        <v>1724</v>
      </c>
      <c r="V68" s="46" t="s">
        <v>1725</v>
      </c>
      <c r="W68" s="46" t="s">
        <v>1726</v>
      </c>
      <c r="X68" s="46" t="s">
        <v>1727</v>
      </c>
      <c r="Y68" s="31">
        <f t="shared" si="47"/>
        <v>0</v>
      </c>
      <c r="Z68" s="63">
        <f t="shared" si="48"/>
        <v>0</v>
      </c>
      <c r="AA68" s="63">
        <f t="shared" si="49"/>
        <v>1</v>
      </c>
      <c r="AB68" s="63">
        <f t="shared" si="50"/>
        <v>0</v>
      </c>
      <c r="AC68" s="37">
        <f t="shared" si="51"/>
        <v>0</v>
      </c>
      <c r="AD68" s="47">
        <f t="shared" si="52"/>
        <v>0</v>
      </c>
      <c r="AE68" s="63">
        <f t="shared" si="53"/>
        <v>0</v>
      </c>
      <c r="AF68" s="63">
        <f t="shared" si="54"/>
        <v>0</v>
      </c>
      <c r="AG68" s="63">
        <f t="shared" si="55"/>
        <v>0</v>
      </c>
      <c r="AH68" s="37">
        <f t="shared" si="56"/>
        <v>0</v>
      </c>
      <c r="AM68" s="64"/>
      <c r="AN68" s="31">
        <f>COUNTIF('MITRE ATT&amp;CK'!68:68,"*Reconnaissance*")</f>
        <v>0</v>
      </c>
      <c r="AO68" s="63">
        <f>COUNTIF('MITRE ATT&amp;CK'!68:68,"*Resource Development*")</f>
        <v>0</v>
      </c>
      <c r="AP68" s="63">
        <f>COUNTIF('MITRE ATT&amp;CK'!68:68,"*Initial Access*")</f>
        <v>0</v>
      </c>
      <c r="AQ68" s="63">
        <f>COUNTIF('MITRE ATT&amp;CK'!68:68,"*Execution*")</f>
        <v>0</v>
      </c>
      <c r="AR68" s="63">
        <f>COUNTIF('MITRE ATT&amp;CK'!68:68,"*Persistence*")</f>
        <v>0</v>
      </c>
      <c r="AS68" s="63">
        <f>COUNTIF('MITRE ATT&amp;CK'!68:68,"*Privilage Escalation*")</f>
        <v>0</v>
      </c>
      <c r="AT68" s="63">
        <f>COUNTIF('MITRE ATT&amp;CK'!68:68,"*Defense Evasion*")</f>
        <v>0</v>
      </c>
      <c r="AU68" s="63">
        <f>COUNTIF('MITRE ATT&amp;CK'!68:68,"*Credential Access*")</f>
        <v>0</v>
      </c>
      <c r="AV68" s="63">
        <f>COUNTIF('MITRE ATT&amp;CK'!68:68,"*Discovery*")</f>
        <v>0</v>
      </c>
      <c r="AW68" s="63">
        <f>COUNTIF('MITRE ATT&amp;CK'!68:68,"*Lateral Movement*")</f>
        <v>0</v>
      </c>
      <c r="AX68" s="63">
        <f>COUNTIF('MITRE ATT&amp;CK'!68:68,"*Collection*")</f>
        <v>0</v>
      </c>
      <c r="AY68" s="63">
        <f>COUNTIF('MITRE ATT&amp;CK'!68:68,"*Command and Control*")</f>
        <v>0</v>
      </c>
      <c r="AZ68" s="63">
        <f>COUNTIF('MITRE ATT&amp;CK'!68:68,"*Exfiltration*")</f>
        <v>0</v>
      </c>
      <c r="BA68" s="37">
        <f>COUNTIF('MITRE ATT&amp;CK'!68:68,"*Impact*")</f>
        <v>0</v>
      </c>
      <c r="BB68" s="47">
        <f t="shared" si="57"/>
        <v>0</v>
      </c>
      <c r="BC68" s="63">
        <f t="shared" si="58"/>
        <v>0</v>
      </c>
      <c r="BD68" s="63">
        <f t="shared" si="59"/>
        <v>0</v>
      </c>
      <c r="BE68" s="63">
        <f t="shared" si="60"/>
        <v>0</v>
      </c>
      <c r="BF68" s="63">
        <f t="shared" si="61"/>
        <v>0</v>
      </c>
      <c r="BG68" s="63">
        <f t="shared" si="62"/>
        <v>0</v>
      </c>
      <c r="BH68" s="63">
        <f t="shared" si="63"/>
        <v>0</v>
      </c>
      <c r="BI68" s="63">
        <f t="shared" si="64"/>
        <v>0</v>
      </c>
      <c r="BJ68" s="63">
        <f t="shared" si="65"/>
        <v>0</v>
      </c>
      <c r="BK68" s="63">
        <f t="shared" si="66"/>
        <v>0</v>
      </c>
      <c r="BL68" s="63">
        <f t="shared" si="67"/>
        <v>0</v>
      </c>
      <c r="BM68" s="63">
        <f t="shared" si="68"/>
        <v>0</v>
      </c>
      <c r="BN68" s="63">
        <f t="shared" si="69"/>
        <v>0</v>
      </c>
      <c r="BO68" s="37">
        <f t="shared" si="70"/>
        <v>0</v>
      </c>
    </row>
    <row r="69" spans="1:67" ht="30" x14ac:dyDescent="0.25">
      <c r="A69" s="85">
        <v>68</v>
      </c>
      <c r="B69" s="75">
        <v>8</v>
      </c>
      <c r="C69" s="76">
        <v>8.9</v>
      </c>
      <c r="D69" s="75">
        <v>2</v>
      </c>
      <c r="E69" s="75" t="s">
        <v>38</v>
      </c>
      <c r="F69" s="77" t="s">
        <v>102</v>
      </c>
      <c r="G69" s="77" t="s">
        <v>103</v>
      </c>
      <c r="H69" s="78">
        <v>0</v>
      </c>
      <c r="I69" s="78">
        <v>0</v>
      </c>
      <c r="J69" s="79">
        <v>0</v>
      </c>
      <c r="K69" s="77">
        <v>0</v>
      </c>
      <c r="L69" s="78">
        <v>0</v>
      </c>
      <c r="M69" s="77">
        <v>0</v>
      </c>
      <c r="N69" s="78">
        <v>0</v>
      </c>
      <c r="O69" s="86">
        <v>0</v>
      </c>
      <c r="P69" s="63">
        <f t="shared" si="43"/>
        <v>0</v>
      </c>
      <c r="Q69" s="63">
        <f t="shared" si="44"/>
        <v>0</v>
      </c>
      <c r="R69" s="63">
        <f t="shared" si="42"/>
        <v>0</v>
      </c>
      <c r="S69" s="63">
        <f t="shared" si="45"/>
        <v>0</v>
      </c>
      <c r="T69" s="37">
        <f t="shared" si="46"/>
        <v>0</v>
      </c>
      <c r="U69" s="47">
        <f>SUM(T92)</f>
        <v>0</v>
      </c>
      <c r="V69" s="63">
        <v>100</v>
      </c>
      <c r="W69" s="63">
        <f>SUM(U69,U71,U73)</f>
        <v>0</v>
      </c>
      <c r="X69" s="63">
        <f>SUM(V69,V71,V73)</f>
        <v>800</v>
      </c>
      <c r="Y69" s="31">
        <f t="shared" si="47"/>
        <v>0</v>
      </c>
      <c r="Z69" s="63">
        <f t="shared" si="48"/>
        <v>0</v>
      </c>
      <c r="AA69" s="63">
        <f t="shared" si="49"/>
        <v>0</v>
      </c>
      <c r="AB69" s="63">
        <f t="shared" si="50"/>
        <v>1</v>
      </c>
      <c r="AC69" s="37">
        <f t="shared" si="51"/>
        <v>0</v>
      </c>
      <c r="AD69" s="47">
        <f t="shared" si="52"/>
        <v>0</v>
      </c>
      <c r="AE69" s="63">
        <f t="shared" si="53"/>
        <v>0</v>
      </c>
      <c r="AF69" s="63">
        <f t="shared" si="54"/>
        <v>0</v>
      </c>
      <c r="AG69" s="63">
        <f t="shared" si="55"/>
        <v>0</v>
      </c>
      <c r="AH69" s="37">
        <f t="shared" si="56"/>
        <v>0</v>
      </c>
      <c r="AM69" s="64"/>
      <c r="AN69" s="31">
        <f>COUNTIF('MITRE ATT&amp;CK'!69:69,"*Reconnaissance*")</f>
        <v>0</v>
      </c>
      <c r="AO69" s="63">
        <f>COUNTIF('MITRE ATT&amp;CK'!69:69,"*Resource Development*")</f>
        <v>0</v>
      </c>
      <c r="AP69" s="63">
        <f>COUNTIF('MITRE ATT&amp;CK'!69:69,"*Initial Access*")</f>
        <v>0</v>
      </c>
      <c r="AQ69" s="63">
        <f>COUNTIF('MITRE ATT&amp;CK'!69:69,"*Execution*")</f>
        <v>3</v>
      </c>
      <c r="AR69" s="63">
        <f>COUNTIF('MITRE ATT&amp;CK'!69:69,"*Persistence*")</f>
        <v>3</v>
      </c>
      <c r="AS69" s="63">
        <f>COUNTIF('MITRE ATT&amp;CK'!69:69,"*Privilage Escalation*")</f>
        <v>3</v>
      </c>
      <c r="AT69" s="63">
        <f>COUNTIF('MITRE ATT&amp;CK'!69:69,"*Defense Evasion*")</f>
        <v>3</v>
      </c>
      <c r="AU69" s="63">
        <f>COUNTIF('MITRE ATT&amp;CK'!69:69,"*Credential Access*")</f>
        <v>0</v>
      </c>
      <c r="AV69" s="63">
        <f>COUNTIF('MITRE ATT&amp;CK'!69:69,"*Discovery*")</f>
        <v>0</v>
      </c>
      <c r="AW69" s="63">
        <f>COUNTIF('MITRE ATT&amp;CK'!69:69,"*Lateral Movement*")</f>
        <v>0</v>
      </c>
      <c r="AX69" s="63">
        <f>COUNTIF('MITRE ATT&amp;CK'!69:69,"*Collection*")</f>
        <v>0</v>
      </c>
      <c r="AY69" s="63">
        <f>COUNTIF('MITRE ATT&amp;CK'!69:69,"*Command and Control*")</f>
        <v>0</v>
      </c>
      <c r="AZ69" s="63">
        <f>COUNTIF('MITRE ATT&amp;CK'!69:69,"*Exfiltration*")</f>
        <v>0</v>
      </c>
      <c r="BA69" s="37">
        <f>COUNTIF('MITRE ATT&amp;CK'!69:69,"*Impact*")</f>
        <v>1</v>
      </c>
      <c r="BB69" s="47">
        <f t="shared" si="57"/>
        <v>0</v>
      </c>
      <c r="BC69" s="63">
        <f t="shared" si="58"/>
        <v>0</v>
      </c>
      <c r="BD69" s="63">
        <f t="shared" si="59"/>
        <v>0</v>
      </c>
      <c r="BE69" s="63">
        <f t="shared" si="60"/>
        <v>0</v>
      </c>
      <c r="BF69" s="63">
        <f t="shared" si="61"/>
        <v>0</v>
      </c>
      <c r="BG69" s="63">
        <f t="shared" si="62"/>
        <v>0</v>
      </c>
      <c r="BH69" s="63">
        <f t="shared" si="63"/>
        <v>0</v>
      </c>
      <c r="BI69" s="63">
        <f t="shared" si="64"/>
        <v>0</v>
      </c>
      <c r="BJ69" s="63">
        <f t="shared" si="65"/>
        <v>0</v>
      </c>
      <c r="BK69" s="63">
        <f t="shared" si="66"/>
        <v>0</v>
      </c>
      <c r="BL69" s="63">
        <f t="shared" si="67"/>
        <v>0</v>
      </c>
      <c r="BM69" s="63">
        <f t="shared" si="68"/>
        <v>0</v>
      </c>
      <c r="BN69" s="63">
        <f t="shared" si="69"/>
        <v>0</v>
      </c>
      <c r="BO69" s="37">
        <f t="shared" si="70"/>
        <v>0</v>
      </c>
    </row>
    <row r="70" spans="1:67" x14ac:dyDescent="0.25">
      <c r="A70" s="85">
        <v>69</v>
      </c>
      <c r="B70" s="75">
        <v>8</v>
      </c>
      <c r="C70" s="76">
        <v>8.1</v>
      </c>
      <c r="D70" s="75">
        <v>2</v>
      </c>
      <c r="E70" s="75" t="s">
        <v>38</v>
      </c>
      <c r="F70" s="77" t="s">
        <v>287</v>
      </c>
      <c r="G70" s="77" t="s">
        <v>288</v>
      </c>
      <c r="H70" s="78">
        <v>0</v>
      </c>
      <c r="I70" s="78">
        <v>0</v>
      </c>
      <c r="J70" s="79">
        <v>0</v>
      </c>
      <c r="K70" s="77">
        <v>0</v>
      </c>
      <c r="L70" s="78">
        <v>0</v>
      </c>
      <c r="M70" s="77">
        <v>0</v>
      </c>
      <c r="N70" s="78">
        <v>0</v>
      </c>
      <c r="O70" s="86">
        <v>0</v>
      </c>
      <c r="P70" s="63">
        <f t="shared" si="43"/>
        <v>0</v>
      </c>
      <c r="Q70" s="63">
        <f t="shared" si="44"/>
        <v>0</v>
      </c>
      <c r="R70" s="63">
        <f t="shared" si="42"/>
        <v>0</v>
      </c>
      <c r="S70" s="63">
        <f t="shared" si="45"/>
        <v>0</v>
      </c>
      <c r="T70" s="37">
        <f t="shared" si="46"/>
        <v>0</v>
      </c>
      <c r="U70" s="48" t="s">
        <v>1728</v>
      </c>
      <c r="V70" s="35" t="s">
        <v>1729</v>
      </c>
      <c r="W70" s="63" t="s">
        <v>1899</v>
      </c>
      <c r="X70" s="64" t="s">
        <v>1871</v>
      </c>
      <c r="Y70" s="31">
        <f t="shared" si="47"/>
        <v>0</v>
      </c>
      <c r="Z70" s="63">
        <f t="shared" si="48"/>
        <v>0</v>
      </c>
      <c r="AA70" s="63">
        <f t="shared" si="49"/>
        <v>0</v>
      </c>
      <c r="AB70" s="63">
        <f t="shared" si="50"/>
        <v>1</v>
      </c>
      <c r="AC70" s="37">
        <f t="shared" si="51"/>
        <v>0</v>
      </c>
      <c r="AD70" s="47">
        <f t="shared" si="52"/>
        <v>0</v>
      </c>
      <c r="AE70" s="63">
        <f t="shared" si="53"/>
        <v>0</v>
      </c>
      <c r="AF70" s="63">
        <f t="shared" si="54"/>
        <v>0</v>
      </c>
      <c r="AG70" s="63">
        <f t="shared" si="55"/>
        <v>0</v>
      </c>
      <c r="AH70" s="37">
        <f t="shared" si="56"/>
        <v>0</v>
      </c>
      <c r="AM70" s="64"/>
      <c r="AN70" s="31">
        <f>COUNTIF('MITRE ATT&amp;CK'!70:70,"*Reconnaissance*")</f>
        <v>0</v>
      </c>
      <c r="AO70" s="63">
        <f>COUNTIF('MITRE ATT&amp;CK'!70:70,"*Resource Development*")</f>
        <v>0</v>
      </c>
      <c r="AP70" s="63">
        <f>COUNTIF('MITRE ATT&amp;CK'!70:70,"*Initial Access*")</f>
        <v>0</v>
      </c>
      <c r="AQ70" s="63">
        <f>COUNTIF('MITRE ATT&amp;CK'!70:70,"*Execution*")</f>
        <v>0</v>
      </c>
      <c r="AR70" s="63">
        <f>COUNTIF('MITRE ATT&amp;CK'!70:70,"*Persistence*")</f>
        <v>0</v>
      </c>
      <c r="AS70" s="63">
        <f>COUNTIF('MITRE ATT&amp;CK'!70:70,"*Privilage Escalation*")</f>
        <v>0</v>
      </c>
      <c r="AT70" s="63">
        <f>COUNTIF('MITRE ATT&amp;CK'!70:70,"*Defense Evasion*")</f>
        <v>0</v>
      </c>
      <c r="AU70" s="63">
        <f>COUNTIF('MITRE ATT&amp;CK'!70:70,"*Credential Access*")</f>
        <v>0</v>
      </c>
      <c r="AV70" s="63">
        <f>COUNTIF('MITRE ATT&amp;CK'!70:70,"*Discovery*")</f>
        <v>0</v>
      </c>
      <c r="AW70" s="63">
        <f>COUNTIF('MITRE ATT&amp;CK'!70:70,"*Lateral Movement*")</f>
        <v>0</v>
      </c>
      <c r="AX70" s="63">
        <f>COUNTIF('MITRE ATT&amp;CK'!70:70,"*Collection*")</f>
        <v>0</v>
      </c>
      <c r="AY70" s="63">
        <f>COUNTIF('MITRE ATT&amp;CK'!70:70,"*Command and Control*")</f>
        <v>0</v>
      </c>
      <c r="AZ70" s="63">
        <f>COUNTIF('MITRE ATT&amp;CK'!70:70,"*Exfiltration*")</f>
        <v>0</v>
      </c>
      <c r="BA70" s="37">
        <f>COUNTIF('MITRE ATT&amp;CK'!70:70,"*Impact*")</f>
        <v>0</v>
      </c>
      <c r="BB70" s="47">
        <f t="shared" si="57"/>
        <v>0</v>
      </c>
      <c r="BC70" s="63">
        <f t="shared" si="58"/>
        <v>0</v>
      </c>
      <c r="BD70" s="63">
        <f t="shared" si="59"/>
        <v>0</v>
      </c>
      <c r="BE70" s="63">
        <f t="shared" si="60"/>
        <v>0</v>
      </c>
      <c r="BF70" s="63">
        <f t="shared" si="61"/>
        <v>0</v>
      </c>
      <c r="BG70" s="63">
        <f t="shared" si="62"/>
        <v>0</v>
      </c>
      <c r="BH70" s="63">
        <f t="shared" si="63"/>
        <v>0</v>
      </c>
      <c r="BI70" s="63">
        <f t="shared" si="64"/>
        <v>0</v>
      </c>
      <c r="BJ70" s="63">
        <f t="shared" si="65"/>
        <v>0</v>
      </c>
      <c r="BK70" s="63">
        <f t="shared" si="66"/>
        <v>0</v>
      </c>
      <c r="BL70" s="63">
        <f t="shared" si="67"/>
        <v>0</v>
      </c>
      <c r="BM70" s="63">
        <f t="shared" si="68"/>
        <v>0</v>
      </c>
      <c r="BN70" s="63">
        <f t="shared" si="69"/>
        <v>0</v>
      </c>
      <c r="BO70" s="37">
        <f t="shared" si="70"/>
        <v>0</v>
      </c>
    </row>
    <row r="71" spans="1:67" ht="30" x14ac:dyDescent="0.25">
      <c r="A71" s="85">
        <v>70</v>
      </c>
      <c r="B71" s="75">
        <v>8</v>
      </c>
      <c r="C71" s="76">
        <v>8.11</v>
      </c>
      <c r="D71" s="75">
        <v>2</v>
      </c>
      <c r="E71" s="75" t="s">
        <v>38</v>
      </c>
      <c r="F71" s="77" t="s">
        <v>104</v>
      </c>
      <c r="G71" s="77" t="s">
        <v>105</v>
      </c>
      <c r="H71" s="78">
        <v>0</v>
      </c>
      <c r="I71" s="78">
        <v>0</v>
      </c>
      <c r="J71" s="79">
        <v>0</v>
      </c>
      <c r="K71" s="77">
        <v>0</v>
      </c>
      <c r="L71" s="78">
        <v>0</v>
      </c>
      <c r="M71" s="77">
        <v>0</v>
      </c>
      <c r="N71" s="78">
        <v>0</v>
      </c>
      <c r="O71" s="86">
        <v>0</v>
      </c>
      <c r="P71" s="63">
        <f t="shared" si="43"/>
        <v>0</v>
      </c>
      <c r="Q71" s="63">
        <f t="shared" si="44"/>
        <v>0</v>
      </c>
      <c r="R71" s="63">
        <f t="shared" si="42"/>
        <v>0</v>
      </c>
      <c r="S71" s="63">
        <f t="shared" si="45"/>
        <v>0</v>
      </c>
      <c r="T71" s="37">
        <f t="shared" si="46"/>
        <v>0</v>
      </c>
      <c r="U71" s="47">
        <f>SUM(T93:T98)</f>
        <v>0</v>
      </c>
      <c r="V71" s="63">
        <v>600</v>
      </c>
      <c r="W71" s="63">
        <f>ROUND(W69/X69,2)</f>
        <v>0</v>
      </c>
      <c r="X71" s="64" t="str">
        <f>ROUND(W69/X69,2)*100&amp;"%"</f>
        <v>0%</v>
      </c>
      <c r="Y71" s="31">
        <f t="shared" si="47"/>
        <v>0</v>
      </c>
      <c r="Z71" s="63">
        <f t="shared" si="48"/>
        <v>0</v>
      </c>
      <c r="AA71" s="63">
        <f t="shared" si="49"/>
        <v>0</v>
      </c>
      <c r="AB71" s="63">
        <f t="shared" si="50"/>
        <v>1</v>
      </c>
      <c r="AC71" s="37">
        <f t="shared" si="51"/>
        <v>0</v>
      </c>
      <c r="AD71" s="47">
        <f t="shared" si="52"/>
        <v>0</v>
      </c>
      <c r="AE71" s="63">
        <f t="shared" si="53"/>
        <v>0</v>
      </c>
      <c r="AF71" s="63">
        <f t="shared" si="54"/>
        <v>0</v>
      </c>
      <c r="AG71" s="63">
        <f t="shared" si="55"/>
        <v>0</v>
      </c>
      <c r="AH71" s="37">
        <f t="shared" si="56"/>
        <v>0</v>
      </c>
      <c r="AM71" s="64"/>
      <c r="AN71" s="31">
        <f>COUNTIF('MITRE ATT&amp;CK'!71:71,"*Reconnaissance*")</f>
        <v>0</v>
      </c>
      <c r="AO71" s="63">
        <f>COUNTIF('MITRE ATT&amp;CK'!71:71,"*Resource Development*")</f>
        <v>0</v>
      </c>
      <c r="AP71" s="63">
        <f>COUNTIF('MITRE ATT&amp;CK'!71:71,"*Initial Access*")</f>
        <v>0</v>
      </c>
      <c r="AQ71" s="63">
        <f>COUNTIF('MITRE ATT&amp;CK'!71:71,"*Execution*")</f>
        <v>3</v>
      </c>
      <c r="AR71" s="63">
        <f>COUNTIF('MITRE ATT&amp;CK'!71:71,"*Persistence*")</f>
        <v>3</v>
      </c>
      <c r="AS71" s="63">
        <f>COUNTIF('MITRE ATT&amp;CK'!71:71,"*Privilage Escalation*")</f>
        <v>3</v>
      </c>
      <c r="AT71" s="63">
        <f>COUNTIF('MITRE ATT&amp;CK'!71:71,"*Defense Evasion*")</f>
        <v>0</v>
      </c>
      <c r="AU71" s="63">
        <f>COUNTIF('MITRE ATT&amp;CK'!71:71,"*Credential Access*")</f>
        <v>0</v>
      </c>
      <c r="AV71" s="63">
        <f>COUNTIF('MITRE ATT&amp;CK'!71:71,"*Discovery*")</f>
        <v>0</v>
      </c>
      <c r="AW71" s="63">
        <f>COUNTIF('MITRE ATT&amp;CK'!71:71,"*Lateral Movement*")</f>
        <v>0</v>
      </c>
      <c r="AX71" s="63">
        <f>COUNTIF('MITRE ATT&amp;CK'!71:71,"*Collection*")</f>
        <v>0</v>
      </c>
      <c r="AY71" s="63">
        <f>COUNTIF('MITRE ATT&amp;CK'!71:71,"*Command and Control*")</f>
        <v>0</v>
      </c>
      <c r="AZ71" s="63">
        <f>COUNTIF('MITRE ATT&amp;CK'!71:71,"*Exfiltration*")</f>
        <v>0</v>
      </c>
      <c r="BA71" s="37">
        <f>COUNTIF('MITRE ATT&amp;CK'!71:71,"*Impact*")</f>
        <v>0</v>
      </c>
      <c r="BB71" s="47">
        <f t="shared" si="57"/>
        <v>0</v>
      </c>
      <c r="BC71" s="63">
        <f t="shared" si="58"/>
        <v>0</v>
      </c>
      <c r="BD71" s="63">
        <f t="shared" si="59"/>
        <v>0</v>
      </c>
      <c r="BE71" s="63">
        <f t="shared" si="60"/>
        <v>0</v>
      </c>
      <c r="BF71" s="63">
        <f t="shared" si="61"/>
        <v>0</v>
      </c>
      <c r="BG71" s="63">
        <f t="shared" si="62"/>
        <v>0</v>
      </c>
      <c r="BH71" s="63">
        <f t="shared" si="63"/>
        <v>0</v>
      </c>
      <c r="BI71" s="63">
        <f t="shared" si="64"/>
        <v>0</v>
      </c>
      <c r="BJ71" s="63">
        <f t="shared" si="65"/>
        <v>0</v>
      </c>
      <c r="BK71" s="63">
        <f t="shared" si="66"/>
        <v>0</v>
      </c>
      <c r="BL71" s="63">
        <f t="shared" si="67"/>
        <v>0</v>
      </c>
      <c r="BM71" s="63">
        <f t="shared" si="68"/>
        <v>0</v>
      </c>
      <c r="BN71" s="63">
        <f t="shared" si="69"/>
        <v>0</v>
      </c>
      <c r="BO71" s="37">
        <f t="shared" si="70"/>
        <v>0</v>
      </c>
    </row>
    <row r="72" spans="1:67" ht="45" x14ac:dyDescent="0.25">
      <c r="A72" s="85">
        <v>71</v>
      </c>
      <c r="B72" s="75">
        <v>8</v>
      </c>
      <c r="C72" s="76">
        <v>8.1199999999999992</v>
      </c>
      <c r="D72" s="75">
        <v>3</v>
      </c>
      <c r="E72" s="75" t="s">
        <v>25</v>
      </c>
      <c r="F72" s="77" t="s">
        <v>351</v>
      </c>
      <c r="G72" s="77" t="s">
        <v>352</v>
      </c>
      <c r="H72" s="78">
        <v>0</v>
      </c>
      <c r="I72" s="78">
        <v>0</v>
      </c>
      <c r="J72" s="79">
        <v>0</v>
      </c>
      <c r="K72" s="77">
        <v>0</v>
      </c>
      <c r="L72" s="78">
        <v>0</v>
      </c>
      <c r="M72" s="77">
        <v>0</v>
      </c>
      <c r="N72" s="78">
        <v>0</v>
      </c>
      <c r="O72" s="86">
        <v>0</v>
      </c>
      <c r="P72" s="65">
        <f t="shared" si="43"/>
        <v>0</v>
      </c>
      <c r="Q72" s="65">
        <f t="shared" si="44"/>
        <v>0</v>
      </c>
      <c r="R72" s="65">
        <f t="shared" si="42"/>
        <v>0</v>
      </c>
      <c r="S72" s="65">
        <f t="shared" si="45"/>
        <v>0</v>
      </c>
      <c r="T72" s="50">
        <f t="shared" si="46"/>
        <v>0</v>
      </c>
      <c r="U72" s="48" t="s">
        <v>1730</v>
      </c>
      <c r="V72" s="35" t="s">
        <v>1731</v>
      </c>
      <c r="W72" s="156"/>
      <c r="X72" s="157"/>
      <c r="Y72" s="31">
        <f t="shared" si="47"/>
        <v>0</v>
      </c>
      <c r="Z72" s="63">
        <f t="shared" si="48"/>
        <v>1</v>
      </c>
      <c r="AA72" s="63">
        <f t="shared" si="49"/>
        <v>0</v>
      </c>
      <c r="AB72" s="63">
        <f t="shared" si="50"/>
        <v>0</v>
      </c>
      <c r="AC72" s="37">
        <f t="shared" si="51"/>
        <v>0</v>
      </c>
      <c r="AD72" s="47">
        <f t="shared" si="52"/>
        <v>0</v>
      </c>
      <c r="AE72" s="63">
        <f t="shared" si="53"/>
        <v>0</v>
      </c>
      <c r="AF72" s="63">
        <f t="shared" si="54"/>
        <v>0</v>
      </c>
      <c r="AG72" s="63">
        <f t="shared" si="55"/>
        <v>0</v>
      </c>
      <c r="AH72" s="37">
        <f t="shared" si="56"/>
        <v>0</v>
      </c>
      <c r="AM72" s="64"/>
      <c r="AN72" s="31">
        <f>COUNTIF('MITRE ATT&amp;CK'!72:72,"*Reconnaissance*")</f>
        <v>0</v>
      </c>
      <c r="AO72" s="63">
        <f>COUNTIF('MITRE ATT&amp;CK'!72:72,"*Resource Development*")</f>
        <v>0</v>
      </c>
      <c r="AP72" s="63">
        <f>COUNTIF('MITRE ATT&amp;CK'!72:72,"*Initial Access*")</f>
        <v>0</v>
      </c>
      <c r="AQ72" s="63">
        <f>COUNTIF('MITRE ATT&amp;CK'!72:72,"*Execution*")</f>
        <v>0</v>
      </c>
      <c r="AR72" s="63">
        <f>COUNTIF('MITRE ATT&amp;CK'!72:72,"*Persistence*")</f>
        <v>0</v>
      </c>
      <c r="AS72" s="63">
        <f>COUNTIF('MITRE ATT&amp;CK'!72:72,"*Privilage Escalation*")</f>
        <v>0</v>
      </c>
      <c r="AT72" s="63">
        <f>COUNTIF('MITRE ATT&amp;CK'!72:72,"*Defense Evasion*")</f>
        <v>0</v>
      </c>
      <c r="AU72" s="63">
        <f>COUNTIF('MITRE ATT&amp;CK'!72:72,"*Credential Access*")</f>
        <v>0</v>
      </c>
      <c r="AV72" s="63">
        <f>COUNTIF('MITRE ATT&amp;CK'!72:72,"*Discovery*")</f>
        <v>0</v>
      </c>
      <c r="AW72" s="63">
        <f>COUNTIF('MITRE ATT&amp;CK'!72:72,"*Lateral Movement*")</f>
        <v>0</v>
      </c>
      <c r="AX72" s="63">
        <f>COUNTIF('MITRE ATT&amp;CK'!72:72,"*Collection*")</f>
        <v>0</v>
      </c>
      <c r="AY72" s="63">
        <f>COUNTIF('MITRE ATT&amp;CK'!72:72,"*Command and Control*")</f>
        <v>0</v>
      </c>
      <c r="AZ72" s="63">
        <f>COUNTIF('MITRE ATT&amp;CK'!72:72,"*Exfiltration*")</f>
        <v>0</v>
      </c>
      <c r="BA72" s="37">
        <f>COUNTIF('MITRE ATT&amp;CK'!72:72,"*Impact*")</f>
        <v>0</v>
      </c>
      <c r="BB72" s="47">
        <f t="shared" si="57"/>
        <v>0</v>
      </c>
      <c r="BC72" s="63">
        <f t="shared" si="58"/>
        <v>0</v>
      </c>
      <c r="BD72" s="63">
        <f t="shared" si="59"/>
        <v>0</v>
      </c>
      <c r="BE72" s="63">
        <f t="shared" si="60"/>
        <v>0</v>
      </c>
      <c r="BF72" s="63">
        <f t="shared" si="61"/>
        <v>0</v>
      </c>
      <c r="BG72" s="63">
        <f t="shared" si="62"/>
        <v>0</v>
      </c>
      <c r="BH72" s="63">
        <f t="shared" si="63"/>
        <v>0</v>
      </c>
      <c r="BI72" s="63">
        <f t="shared" si="64"/>
        <v>0</v>
      </c>
      <c r="BJ72" s="63">
        <f t="shared" si="65"/>
        <v>0</v>
      </c>
      <c r="BK72" s="63">
        <f t="shared" si="66"/>
        <v>0</v>
      </c>
      <c r="BL72" s="63">
        <f t="shared" si="67"/>
        <v>0</v>
      </c>
      <c r="BM72" s="63">
        <f t="shared" si="68"/>
        <v>0</v>
      </c>
      <c r="BN72" s="63">
        <f t="shared" si="69"/>
        <v>0</v>
      </c>
      <c r="BO72" s="37">
        <f t="shared" si="70"/>
        <v>0</v>
      </c>
    </row>
    <row r="73" spans="1:67" ht="45" x14ac:dyDescent="0.25">
      <c r="A73" s="85">
        <v>72</v>
      </c>
      <c r="B73" s="75">
        <v>9</v>
      </c>
      <c r="C73" s="76">
        <v>9.1</v>
      </c>
      <c r="D73" s="75">
        <v>1</v>
      </c>
      <c r="E73" s="75" t="s">
        <v>10</v>
      </c>
      <c r="F73" s="77" t="s">
        <v>106</v>
      </c>
      <c r="G73" s="77" t="s">
        <v>107</v>
      </c>
      <c r="H73" s="78" cm="1">
        <f t="array" ref="H73:O79">'CSC #9'!F2:M8</f>
        <v>0</v>
      </c>
      <c r="I73" s="78">
        <v>0</v>
      </c>
      <c r="J73" s="79">
        <v>0</v>
      </c>
      <c r="K73" s="77">
        <v>0</v>
      </c>
      <c r="L73" s="78">
        <v>0</v>
      </c>
      <c r="M73" s="77">
        <v>0</v>
      </c>
      <c r="N73" s="78">
        <v>0</v>
      </c>
      <c r="O73" s="86">
        <v>0</v>
      </c>
      <c r="P73" s="63">
        <f t="shared" si="43"/>
        <v>0</v>
      </c>
      <c r="Q73" s="63">
        <f t="shared" si="44"/>
        <v>0</v>
      </c>
      <c r="R73" s="63">
        <f t="shared" si="42"/>
        <v>0</v>
      </c>
      <c r="S73" s="63">
        <f t="shared" si="45"/>
        <v>0</v>
      </c>
      <c r="T73" s="37">
        <f t="shared" si="46"/>
        <v>0</v>
      </c>
      <c r="U73" s="49">
        <f>SUM(T99)</f>
        <v>0</v>
      </c>
      <c r="V73" s="65">
        <v>100</v>
      </c>
      <c r="W73" s="158"/>
      <c r="X73" s="159"/>
      <c r="Y73" s="31">
        <f t="shared" si="47"/>
        <v>1</v>
      </c>
      <c r="Z73" s="63">
        <f t="shared" si="48"/>
        <v>0</v>
      </c>
      <c r="AA73" s="63">
        <f t="shared" si="49"/>
        <v>0</v>
      </c>
      <c r="AB73" s="63">
        <f t="shared" si="50"/>
        <v>0</v>
      </c>
      <c r="AC73" s="37">
        <f t="shared" si="51"/>
        <v>0</v>
      </c>
      <c r="AD73" s="47">
        <f t="shared" si="52"/>
        <v>0</v>
      </c>
      <c r="AE73" s="63">
        <f t="shared" si="53"/>
        <v>0</v>
      </c>
      <c r="AF73" s="63">
        <f t="shared" si="54"/>
        <v>0</v>
      </c>
      <c r="AG73" s="63">
        <f t="shared" si="55"/>
        <v>0</v>
      </c>
      <c r="AH73" s="37">
        <f t="shared" si="56"/>
        <v>0</v>
      </c>
      <c r="AM73" s="64"/>
      <c r="AN73" s="31">
        <f>COUNTIF('MITRE ATT&amp;CK'!73:73,"*Reconnaissance*")</f>
        <v>0</v>
      </c>
      <c r="AO73" s="63">
        <f>COUNTIF('MITRE ATT&amp;CK'!73:73,"*Resource Development*")</f>
        <v>0</v>
      </c>
      <c r="AP73" s="63">
        <f>COUNTIF('MITRE ATT&amp;CK'!73:73,"*Initial Access*")</f>
        <v>1</v>
      </c>
      <c r="AQ73" s="63">
        <f>COUNTIF('MITRE ATT&amp;CK'!73:73,"*Execution*")</f>
        <v>0</v>
      </c>
      <c r="AR73" s="63">
        <f>COUNTIF('MITRE ATT&amp;CK'!73:73,"*Persistence*")</f>
        <v>0</v>
      </c>
      <c r="AS73" s="63">
        <f>COUNTIF('MITRE ATT&amp;CK'!73:73,"*Privilage Escalation*")</f>
        <v>0</v>
      </c>
      <c r="AT73" s="63">
        <f>COUNTIF('MITRE ATT&amp;CK'!73:73,"*Defense Evasion*")</f>
        <v>0</v>
      </c>
      <c r="AU73" s="63">
        <f>COUNTIF('MITRE ATT&amp;CK'!73:73,"*Credential Access*")</f>
        <v>0</v>
      </c>
      <c r="AV73" s="63">
        <f>COUNTIF('MITRE ATT&amp;CK'!73:73,"*Discovery*")</f>
        <v>0</v>
      </c>
      <c r="AW73" s="63">
        <f>COUNTIF('MITRE ATT&amp;CK'!73:73,"*Lateral Movement*")</f>
        <v>0</v>
      </c>
      <c r="AX73" s="63">
        <f>COUNTIF('MITRE ATT&amp;CK'!73:73,"*Collection*")</f>
        <v>0</v>
      </c>
      <c r="AY73" s="63">
        <f>COUNTIF('MITRE ATT&amp;CK'!73:73,"*Command and Control*")</f>
        <v>0</v>
      </c>
      <c r="AZ73" s="63">
        <f>COUNTIF('MITRE ATT&amp;CK'!73:73,"*Exfiltration*")</f>
        <v>0</v>
      </c>
      <c r="BA73" s="37">
        <f>COUNTIF('MITRE ATT&amp;CK'!73:73,"*Impact*")</f>
        <v>0</v>
      </c>
      <c r="BB73" s="47">
        <f t="shared" si="57"/>
        <v>0</v>
      </c>
      <c r="BC73" s="63">
        <f t="shared" si="58"/>
        <v>0</v>
      </c>
      <c r="BD73" s="63">
        <f t="shared" si="59"/>
        <v>0</v>
      </c>
      <c r="BE73" s="63">
        <f t="shared" si="60"/>
        <v>0</v>
      </c>
      <c r="BF73" s="63">
        <f t="shared" si="61"/>
        <v>0</v>
      </c>
      <c r="BG73" s="63">
        <f t="shared" si="62"/>
        <v>0</v>
      </c>
      <c r="BH73" s="63">
        <f t="shared" si="63"/>
        <v>0</v>
      </c>
      <c r="BI73" s="63">
        <f t="shared" si="64"/>
        <v>0</v>
      </c>
      <c r="BJ73" s="63">
        <f t="shared" si="65"/>
        <v>0</v>
      </c>
      <c r="BK73" s="63">
        <f t="shared" si="66"/>
        <v>0</v>
      </c>
      <c r="BL73" s="63">
        <f t="shared" si="67"/>
        <v>0</v>
      </c>
      <c r="BM73" s="63">
        <f t="shared" si="68"/>
        <v>0</v>
      </c>
      <c r="BN73" s="63">
        <f t="shared" si="69"/>
        <v>0</v>
      </c>
      <c r="BO73" s="37">
        <f t="shared" si="70"/>
        <v>0</v>
      </c>
    </row>
    <row r="74" spans="1:67" ht="30" x14ac:dyDescent="0.25">
      <c r="A74" s="85">
        <v>73</v>
      </c>
      <c r="B74" s="75">
        <v>9</v>
      </c>
      <c r="C74" s="76">
        <v>9.1999999999999993</v>
      </c>
      <c r="D74" s="75">
        <v>1</v>
      </c>
      <c r="E74" s="75" t="s">
        <v>38</v>
      </c>
      <c r="F74" s="77" t="s">
        <v>109</v>
      </c>
      <c r="G74" s="77" t="s">
        <v>110</v>
      </c>
      <c r="H74" s="78">
        <v>0</v>
      </c>
      <c r="I74" s="78">
        <v>0</v>
      </c>
      <c r="J74" s="79">
        <v>0</v>
      </c>
      <c r="K74" s="77">
        <v>0</v>
      </c>
      <c r="L74" s="78">
        <v>0</v>
      </c>
      <c r="M74" s="77">
        <v>0</v>
      </c>
      <c r="N74" s="78">
        <v>0</v>
      </c>
      <c r="O74" s="86">
        <v>0</v>
      </c>
      <c r="P74" s="63">
        <f t="shared" si="43"/>
        <v>0</v>
      </c>
      <c r="Q74" s="63">
        <f t="shared" si="44"/>
        <v>0</v>
      </c>
      <c r="R74" s="63">
        <f t="shared" si="42"/>
        <v>0</v>
      </c>
      <c r="S74" s="63">
        <f t="shared" si="45"/>
        <v>0</v>
      </c>
      <c r="T74" s="37">
        <f t="shared" si="46"/>
        <v>0</v>
      </c>
      <c r="U74" s="45" t="s">
        <v>1732</v>
      </c>
      <c r="V74" s="46" t="s">
        <v>1733</v>
      </c>
      <c r="W74" s="46" t="s">
        <v>1734</v>
      </c>
      <c r="X74" s="46" t="s">
        <v>1735</v>
      </c>
      <c r="Y74" s="31">
        <f t="shared" si="47"/>
        <v>0</v>
      </c>
      <c r="Z74" s="63">
        <f t="shared" si="48"/>
        <v>0</v>
      </c>
      <c r="AA74" s="63">
        <f t="shared" si="49"/>
        <v>0</v>
      </c>
      <c r="AB74" s="63">
        <f t="shared" si="50"/>
        <v>1</v>
      </c>
      <c r="AC74" s="37">
        <f t="shared" si="51"/>
        <v>0</v>
      </c>
      <c r="AD74" s="47">
        <f t="shared" si="52"/>
        <v>0</v>
      </c>
      <c r="AE74" s="63">
        <f t="shared" si="53"/>
        <v>0</v>
      </c>
      <c r="AF74" s="63">
        <f t="shared" si="54"/>
        <v>0</v>
      </c>
      <c r="AG74" s="63">
        <f t="shared" si="55"/>
        <v>0</v>
      </c>
      <c r="AH74" s="37">
        <f t="shared" si="56"/>
        <v>0</v>
      </c>
      <c r="AM74" s="64"/>
      <c r="AN74" s="31">
        <f>COUNTIF('MITRE ATT&amp;CK'!74:74,"*Reconnaissance*")</f>
        <v>0</v>
      </c>
      <c r="AO74" s="63">
        <f>COUNTIF('MITRE ATT&amp;CK'!74:74,"*Resource Development*")</f>
        <v>0</v>
      </c>
      <c r="AP74" s="63">
        <f>COUNTIF('MITRE ATT&amp;CK'!74:74,"*Initial Access*")</f>
        <v>0</v>
      </c>
      <c r="AQ74" s="63">
        <f>COUNTIF('MITRE ATT&amp;CK'!74:74,"*Execution*")</f>
        <v>0</v>
      </c>
      <c r="AR74" s="63">
        <f>COUNTIF('MITRE ATT&amp;CK'!74:74,"*Persistence*")</f>
        <v>0</v>
      </c>
      <c r="AS74" s="63">
        <f>COUNTIF('MITRE ATT&amp;CK'!74:74,"*Privilage Escalation*")</f>
        <v>0</v>
      </c>
      <c r="AT74" s="63">
        <f>COUNTIF('MITRE ATT&amp;CK'!74:74,"*Defense Evasion*")</f>
        <v>0</v>
      </c>
      <c r="AU74" s="63">
        <f>COUNTIF('MITRE ATT&amp;CK'!74:74,"*Credential Access*")</f>
        <v>0</v>
      </c>
      <c r="AV74" s="63">
        <f>COUNTIF('MITRE ATT&amp;CK'!74:74,"*Discovery*")</f>
        <v>0</v>
      </c>
      <c r="AW74" s="63">
        <f>COUNTIF('MITRE ATT&amp;CK'!74:74,"*Lateral Movement*")</f>
        <v>0</v>
      </c>
      <c r="AX74" s="63">
        <f>COUNTIF('MITRE ATT&amp;CK'!74:74,"*Collection*")</f>
        <v>0</v>
      </c>
      <c r="AY74" s="63">
        <f>COUNTIF('MITRE ATT&amp;CK'!74:74,"*Command and Control*")</f>
        <v>3</v>
      </c>
      <c r="AZ74" s="63">
        <f>COUNTIF('MITRE ATT&amp;CK'!74:74,"*Exfiltration*")</f>
        <v>4</v>
      </c>
      <c r="BA74" s="37">
        <f>COUNTIF('MITRE ATT&amp;CK'!74:74,"*Impact*")</f>
        <v>0</v>
      </c>
      <c r="BB74" s="47">
        <f t="shared" si="57"/>
        <v>0</v>
      </c>
      <c r="BC74" s="63">
        <f t="shared" si="58"/>
        <v>0</v>
      </c>
      <c r="BD74" s="63">
        <f t="shared" si="59"/>
        <v>0</v>
      </c>
      <c r="BE74" s="63">
        <f t="shared" si="60"/>
        <v>0</v>
      </c>
      <c r="BF74" s="63">
        <f t="shared" si="61"/>
        <v>0</v>
      </c>
      <c r="BG74" s="63">
        <f t="shared" si="62"/>
        <v>0</v>
      </c>
      <c r="BH74" s="63">
        <f t="shared" si="63"/>
        <v>0</v>
      </c>
      <c r="BI74" s="63">
        <f t="shared" si="64"/>
        <v>0</v>
      </c>
      <c r="BJ74" s="63">
        <f t="shared" si="65"/>
        <v>0</v>
      </c>
      <c r="BK74" s="63">
        <f t="shared" si="66"/>
        <v>0</v>
      </c>
      <c r="BL74" s="63">
        <f t="shared" si="67"/>
        <v>0</v>
      </c>
      <c r="BM74" s="63">
        <f t="shared" si="68"/>
        <v>0</v>
      </c>
      <c r="BN74" s="63">
        <f t="shared" si="69"/>
        <v>0</v>
      </c>
      <c r="BO74" s="37">
        <f t="shared" si="70"/>
        <v>0</v>
      </c>
    </row>
    <row r="75" spans="1:67" ht="60" x14ac:dyDescent="0.25">
      <c r="A75" s="85">
        <v>74</v>
      </c>
      <c r="B75" s="75">
        <v>9</v>
      </c>
      <c r="C75" s="76">
        <v>9.3000000000000007</v>
      </c>
      <c r="D75" s="75">
        <v>2</v>
      </c>
      <c r="E75" s="75" t="s">
        <v>38</v>
      </c>
      <c r="F75" s="77" t="s">
        <v>111</v>
      </c>
      <c r="G75" s="77" t="s">
        <v>112</v>
      </c>
      <c r="H75" s="78">
        <v>0</v>
      </c>
      <c r="I75" s="78">
        <v>0</v>
      </c>
      <c r="J75" s="79">
        <v>0</v>
      </c>
      <c r="K75" s="77">
        <v>0</v>
      </c>
      <c r="L75" s="78">
        <v>0</v>
      </c>
      <c r="M75" s="77">
        <v>0</v>
      </c>
      <c r="N75" s="78">
        <v>0</v>
      </c>
      <c r="O75" s="86">
        <v>0</v>
      </c>
      <c r="P75" s="63">
        <f t="shared" si="43"/>
        <v>0</v>
      </c>
      <c r="Q75" s="63">
        <f t="shared" si="44"/>
        <v>0</v>
      </c>
      <c r="R75" s="63">
        <f t="shared" si="42"/>
        <v>0</v>
      </c>
      <c r="S75" s="63">
        <f t="shared" si="45"/>
        <v>0</v>
      </c>
      <c r="T75" s="37">
        <f t="shared" si="46"/>
        <v>0</v>
      </c>
      <c r="U75" s="47">
        <v>0</v>
      </c>
      <c r="V75" s="63">
        <v>0</v>
      </c>
      <c r="W75" s="63">
        <f>SUM(U75,U77,U79)</f>
        <v>0</v>
      </c>
      <c r="X75" s="63">
        <f>SUM(V75,V77,V79)</f>
        <v>1100</v>
      </c>
      <c r="Y75" s="31">
        <f t="shared" si="47"/>
        <v>0</v>
      </c>
      <c r="Z75" s="63">
        <f t="shared" si="48"/>
        <v>0</v>
      </c>
      <c r="AA75" s="63">
        <f t="shared" si="49"/>
        <v>0</v>
      </c>
      <c r="AB75" s="63">
        <f t="shared" si="50"/>
        <v>1</v>
      </c>
      <c r="AC75" s="37">
        <f t="shared" si="51"/>
        <v>0</v>
      </c>
      <c r="AD75" s="47">
        <f t="shared" si="52"/>
        <v>0</v>
      </c>
      <c r="AE75" s="63">
        <f t="shared" si="53"/>
        <v>0</v>
      </c>
      <c r="AF75" s="63">
        <f t="shared" si="54"/>
        <v>0</v>
      </c>
      <c r="AG75" s="63">
        <f t="shared" si="55"/>
        <v>0</v>
      </c>
      <c r="AH75" s="37">
        <f t="shared" si="56"/>
        <v>0</v>
      </c>
      <c r="AM75" s="64"/>
      <c r="AN75" s="31">
        <f>COUNTIF('MITRE ATT&amp;CK'!75:75,"*Reconnaissance*")</f>
        <v>0</v>
      </c>
      <c r="AO75" s="63">
        <f>COUNTIF('MITRE ATT&amp;CK'!75:75,"*Resource Development*")</f>
        <v>0</v>
      </c>
      <c r="AP75" s="63">
        <f>COUNTIF('MITRE ATT&amp;CK'!75:75,"*Initial Access*")</f>
        <v>5</v>
      </c>
      <c r="AQ75" s="63">
        <f>COUNTIF('MITRE ATT&amp;CK'!75:75,"*Execution*")</f>
        <v>5</v>
      </c>
      <c r="AR75" s="63">
        <f>COUNTIF('MITRE ATT&amp;CK'!75:75,"*Persistence*")</f>
        <v>0</v>
      </c>
      <c r="AS75" s="63">
        <f>COUNTIF('MITRE ATT&amp;CK'!75:75,"*Privilage Escalation*")</f>
        <v>0</v>
      </c>
      <c r="AT75" s="63">
        <f>COUNTIF('MITRE ATT&amp;CK'!75:75,"*Defense Evasion*")</f>
        <v>1</v>
      </c>
      <c r="AU75" s="63">
        <f>COUNTIF('MITRE ATT&amp;CK'!75:75,"*Credential Access*")</f>
        <v>0</v>
      </c>
      <c r="AV75" s="63">
        <f>COUNTIF('MITRE ATT&amp;CK'!75:75,"*Discovery*")</f>
        <v>0</v>
      </c>
      <c r="AW75" s="63">
        <f>COUNTIF('MITRE ATT&amp;CK'!75:75,"*Lateral Movement*")</f>
        <v>0</v>
      </c>
      <c r="AX75" s="63">
        <f>COUNTIF('MITRE ATT&amp;CK'!75:75,"*Collection*")</f>
        <v>0</v>
      </c>
      <c r="AY75" s="63">
        <f>COUNTIF('MITRE ATT&amp;CK'!75:75,"*Command and Control*")</f>
        <v>9</v>
      </c>
      <c r="AZ75" s="63">
        <f>COUNTIF('MITRE ATT&amp;CK'!75:75,"*Exfiltration*")</f>
        <v>3</v>
      </c>
      <c r="BA75" s="37">
        <f>COUNTIF('MITRE ATT&amp;CK'!75:75,"*Impact*")</f>
        <v>0</v>
      </c>
      <c r="BB75" s="47">
        <f t="shared" si="57"/>
        <v>0</v>
      </c>
      <c r="BC75" s="63">
        <f t="shared" si="58"/>
        <v>0</v>
      </c>
      <c r="BD75" s="63">
        <f t="shared" si="59"/>
        <v>0</v>
      </c>
      <c r="BE75" s="63">
        <f t="shared" si="60"/>
        <v>0</v>
      </c>
      <c r="BF75" s="63">
        <f t="shared" si="61"/>
        <v>0</v>
      </c>
      <c r="BG75" s="63">
        <f t="shared" si="62"/>
        <v>0</v>
      </c>
      <c r="BH75" s="63">
        <f t="shared" si="63"/>
        <v>0</v>
      </c>
      <c r="BI75" s="63">
        <f t="shared" si="64"/>
        <v>0</v>
      </c>
      <c r="BJ75" s="63">
        <f t="shared" si="65"/>
        <v>0</v>
      </c>
      <c r="BK75" s="63">
        <f t="shared" si="66"/>
        <v>0</v>
      </c>
      <c r="BL75" s="63">
        <f t="shared" si="67"/>
        <v>0</v>
      </c>
      <c r="BM75" s="63">
        <f t="shared" si="68"/>
        <v>0</v>
      </c>
      <c r="BN75" s="63">
        <f t="shared" si="69"/>
        <v>0</v>
      </c>
      <c r="BO75" s="37">
        <f t="shared" si="70"/>
        <v>0</v>
      </c>
    </row>
    <row r="76" spans="1:67" ht="30" x14ac:dyDescent="0.25">
      <c r="A76" s="85">
        <v>75</v>
      </c>
      <c r="B76" s="75">
        <v>9</v>
      </c>
      <c r="C76" s="76">
        <v>9.4</v>
      </c>
      <c r="D76" s="75">
        <v>2</v>
      </c>
      <c r="E76" s="75" t="s">
        <v>10</v>
      </c>
      <c r="F76" s="77" t="s">
        <v>113</v>
      </c>
      <c r="G76" s="77" t="s">
        <v>114</v>
      </c>
      <c r="H76" s="78">
        <v>0</v>
      </c>
      <c r="I76" s="78">
        <v>0</v>
      </c>
      <c r="J76" s="79">
        <v>0</v>
      </c>
      <c r="K76" s="77">
        <v>0</v>
      </c>
      <c r="L76" s="78">
        <v>0</v>
      </c>
      <c r="M76" s="77">
        <v>0</v>
      </c>
      <c r="N76" s="78">
        <v>0</v>
      </c>
      <c r="O76" s="86">
        <v>0</v>
      </c>
      <c r="P76" s="63">
        <f t="shared" si="43"/>
        <v>0</v>
      </c>
      <c r="Q76" s="63">
        <f t="shared" si="44"/>
        <v>0</v>
      </c>
      <c r="R76" s="63">
        <f t="shared" si="42"/>
        <v>0</v>
      </c>
      <c r="S76" s="63">
        <f t="shared" si="45"/>
        <v>0</v>
      </c>
      <c r="T76" s="37">
        <f t="shared" si="46"/>
        <v>0</v>
      </c>
      <c r="U76" s="48" t="s">
        <v>1736</v>
      </c>
      <c r="V76" s="35" t="s">
        <v>1737</v>
      </c>
      <c r="W76" s="63" t="s">
        <v>1900</v>
      </c>
      <c r="X76" s="64" t="s">
        <v>1872</v>
      </c>
      <c r="Y76" s="31">
        <f t="shared" si="47"/>
        <v>1</v>
      </c>
      <c r="Z76" s="63">
        <f t="shared" si="48"/>
        <v>0</v>
      </c>
      <c r="AA76" s="63">
        <f t="shared" si="49"/>
        <v>0</v>
      </c>
      <c r="AB76" s="63">
        <f t="shared" si="50"/>
        <v>0</v>
      </c>
      <c r="AC76" s="37">
        <f t="shared" si="51"/>
        <v>0</v>
      </c>
      <c r="AD76" s="47">
        <f t="shared" si="52"/>
        <v>0</v>
      </c>
      <c r="AE76" s="63">
        <f t="shared" si="53"/>
        <v>0</v>
      </c>
      <c r="AF76" s="63">
        <f t="shared" si="54"/>
        <v>0</v>
      </c>
      <c r="AG76" s="63">
        <f t="shared" si="55"/>
        <v>0</v>
      </c>
      <c r="AH76" s="37">
        <f t="shared" si="56"/>
        <v>0</v>
      </c>
      <c r="AM76" s="64"/>
      <c r="AN76" s="31">
        <f>COUNTIF('MITRE ATT&amp;CK'!76:76,"*Reconnaissance*")</f>
        <v>0</v>
      </c>
      <c r="AO76" s="63">
        <f>COUNTIF('MITRE ATT&amp;CK'!76:76,"*Resource Development*")</f>
        <v>0</v>
      </c>
      <c r="AP76" s="63">
        <f>COUNTIF('MITRE ATT&amp;CK'!76:76,"*Initial Access*")</f>
        <v>0</v>
      </c>
      <c r="AQ76" s="63">
        <f>COUNTIF('MITRE ATT&amp;CK'!76:76,"*Execution*")</f>
        <v>0</v>
      </c>
      <c r="AR76" s="63">
        <f>COUNTIF('MITRE ATT&amp;CK'!76:76,"*Persistence*")</f>
        <v>3</v>
      </c>
      <c r="AS76" s="63">
        <f>COUNTIF('MITRE ATT&amp;CK'!76:76,"*Privilage Escalation*")</f>
        <v>0</v>
      </c>
      <c r="AT76" s="63">
        <f>COUNTIF('MITRE ATT&amp;CK'!76:76,"*Defense Evasion*")</f>
        <v>0</v>
      </c>
      <c r="AU76" s="63">
        <f>COUNTIF('MITRE ATT&amp;CK'!76:76,"*Credential Access*")</f>
        <v>0</v>
      </c>
      <c r="AV76" s="63">
        <f>COUNTIF('MITRE ATT&amp;CK'!76:76,"*Discovery*")</f>
        <v>0</v>
      </c>
      <c r="AW76" s="63">
        <f>COUNTIF('MITRE ATT&amp;CK'!76:76,"*Lateral Movement*")</f>
        <v>0</v>
      </c>
      <c r="AX76" s="63">
        <f>COUNTIF('MITRE ATT&amp;CK'!76:76,"*Collection*")</f>
        <v>0</v>
      </c>
      <c r="AY76" s="63">
        <f>COUNTIF('MITRE ATT&amp;CK'!76:76,"*Command and Control*")</f>
        <v>0</v>
      </c>
      <c r="AZ76" s="63">
        <f>COUNTIF('MITRE ATT&amp;CK'!76:76,"*Exfiltration*")</f>
        <v>0</v>
      </c>
      <c r="BA76" s="37">
        <f>COUNTIF('MITRE ATT&amp;CK'!76:76,"*Impact*")</f>
        <v>0</v>
      </c>
      <c r="BB76" s="47">
        <f t="shared" si="57"/>
        <v>0</v>
      </c>
      <c r="BC76" s="63">
        <f t="shared" si="58"/>
        <v>0</v>
      </c>
      <c r="BD76" s="63">
        <f t="shared" si="59"/>
        <v>0</v>
      </c>
      <c r="BE76" s="63">
        <f t="shared" si="60"/>
        <v>0</v>
      </c>
      <c r="BF76" s="63">
        <f t="shared" si="61"/>
        <v>0</v>
      </c>
      <c r="BG76" s="63">
        <f t="shared" si="62"/>
        <v>0</v>
      </c>
      <c r="BH76" s="63">
        <f t="shared" si="63"/>
        <v>0</v>
      </c>
      <c r="BI76" s="63">
        <f t="shared" si="64"/>
        <v>0</v>
      </c>
      <c r="BJ76" s="63">
        <f t="shared" si="65"/>
        <v>0</v>
      </c>
      <c r="BK76" s="63">
        <f t="shared" si="66"/>
        <v>0</v>
      </c>
      <c r="BL76" s="63">
        <f t="shared" si="67"/>
        <v>0</v>
      </c>
      <c r="BM76" s="63">
        <f t="shared" si="68"/>
        <v>0</v>
      </c>
      <c r="BN76" s="63">
        <f t="shared" si="69"/>
        <v>0</v>
      </c>
      <c r="BO76" s="37">
        <f t="shared" si="70"/>
        <v>0</v>
      </c>
    </row>
    <row r="77" spans="1:67" ht="45" x14ac:dyDescent="0.25">
      <c r="A77" s="85">
        <v>76</v>
      </c>
      <c r="B77" s="75">
        <v>9</v>
      </c>
      <c r="C77" s="76">
        <v>9.5</v>
      </c>
      <c r="D77" s="75">
        <v>2</v>
      </c>
      <c r="E77" s="75" t="s">
        <v>38</v>
      </c>
      <c r="F77" s="77" t="s">
        <v>291</v>
      </c>
      <c r="G77" s="77" t="s">
        <v>292</v>
      </c>
      <c r="H77" s="78">
        <v>0</v>
      </c>
      <c r="I77" s="78">
        <v>0</v>
      </c>
      <c r="J77" s="79">
        <v>0</v>
      </c>
      <c r="K77" s="77">
        <v>0</v>
      </c>
      <c r="L77" s="78">
        <v>0</v>
      </c>
      <c r="M77" s="77">
        <v>0</v>
      </c>
      <c r="N77" s="78">
        <v>0</v>
      </c>
      <c r="O77" s="86">
        <v>0</v>
      </c>
      <c r="P77" s="63">
        <f t="shared" si="43"/>
        <v>0</v>
      </c>
      <c r="Q77" s="63">
        <f t="shared" si="44"/>
        <v>0</v>
      </c>
      <c r="R77" s="63">
        <f t="shared" si="42"/>
        <v>0</v>
      </c>
      <c r="S77" s="63">
        <f t="shared" si="45"/>
        <v>0</v>
      </c>
      <c r="T77" s="37">
        <f t="shared" si="46"/>
        <v>0</v>
      </c>
      <c r="U77" s="47">
        <f>SUM(T100:T105)</f>
        <v>0</v>
      </c>
      <c r="V77" s="63">
        <v>600</v>
      </c>
      <c r="W77" s="63">
        <f>ROUND(W75/X75,2)</f>
        <v>0</v>
      </c>
      <c r="X77" s="64" t="str">
        <f>ROUND(W75/X75,2)*100&amp;"%"</f>
        <v>0%</v>
      </c>
      <c r="Y77" s="31">
        <f t="shared" si="47"/>
        <v>0</v>
      </c>
      <c r="Z77" s="63">
        <f t="shared" si="48"/>
        <v>0</v>
      </c>
      <c r="AA77" s="63">
        <f t="shared" si="49"/>
        <v>0</v>
      </c>
      <c r="AB77" s="63">
        <f t="shared" si="50"/>
        <v>1</v>
      </c>
      <c r="AC77" s="37">
        <f t="shared" si="51"/>
        <v>0</v>
      </c>
      <c r="AD77" s="47">
        <f t="shared" si="52"/>
        <v>0</v>
      </c>
      <c r="AE77" s="63">
        <f t="shared" si="53"/>
        <v>0</v>
      </c>
      <c r="AF77" s="63">
        <f t="shared" si="54"/>
        <v>0</v>
      </c>
      <c r="AG77" s="63">
        <f t="shared" si="55"/>
        <v>0</v>
      </c>
      <c r="AH77" s="37">
        <f t="shared" si="56"/>
        <v>0</v>
      </c>
      <c r="AM77" s="64"/>
      <c r="AN77" s="31">
        <f>COUNTIF('MITRE ATT&amp;CK'!77:77,"*Reconnaissance*")</f>
        <v>0</v>
      </c>
      <c r="AO77" s="63">
        <f>COUNTIF('MITRE ATT&amp;CK'!77:77,"*Resource Development*")</f>
        <v>0</v>
      </c>
      <c r="AP77" s="63">
        <f>COUNTIF('MITRE ATT&amp;CK'!77:77,"*Initial Access*")</f>
        <v>0</v>
      </c>
      <c r="AQ77" s="63">
        <f>COUNTIF('MITRE ATT&amp;CK'!77:77,"*Execution*")</f>
        <v>0</v>
      </c>
      <c r="AR77" s="63">
        <f>COUNTIF('MITRE ATT&amp;CK'!77:77,"*Persistence*")</f>
        <v>0</v>
      </c>
      <c r="AS77" s="63">
        <f>COUNTIF('MITRE ATT&amp;CK'!77:77,"*Privilage Escalation*")</f>
        <v>0</v>
      </c>
      <c r="AT77" s="63">
        <f>COUNTIF('MITRE ATT&amp;CK'!77:77,"*Defense Evasion*")</f>
        <v>0</v>
      </c>
      <c r="AU77" s="63">
        <f>COUNTIF('MITRE ATT&amp;CK'!77:77,"*Credential Access*")</f>
        <v>0</v>
      </c>
      <c r="AV77" s="63">
        <f>COUNTIF('MITRE ATT&amp;CK'!77:77,"*Discovery*")</f>
        <v>0</v>
      </c>
      <c r="AW77" s="63">
        <f>COUNTIF('MITRE ATT&amp;CK'!77:77,"*Lateral Movement*")</f>
        <v>0</v>
      </c>
      <c r="AX77" s="63">
        <f>COUNTIF('MITRE ATT&amp;CK'!77:77,"*Collection*")</f>
        <v>0</v>
      </c>
      <c r="AY77" s="63">
        <f>COUNTIF('MITRE ATT&amp;CK'!77:77,"*Command and Control*")</f>
        <v>0</v>
      </c>
      <c r="AZ77" s="63">
        <f>COUNTIF('MITRE ATT&amp;CK'!77:77,"*Exfiltration*")</f>
        <v>0</v>
      </c>
      <c r="BA77" s="37">
        <f>COUNTIF('MITRE ATT&amp;CK'!77:77,"*Impact*")</f>
        <v>0</v>
      </c>
      <c r="BB77" s="47">
        <f t="shared" si="57"/>
        <v>0</v>
      </c>
      <c r="BC77" s="63">
        <f t="shared" si="58"/>
        <v>0</v>
      </c>
      <c r="BD77" s="63">
        <f t="shared" si="59"/>
        <v>0</v>
      </c>
      <c r="BE77" s="63">
        <f t="shared" si="60"/>
        <v>0</v>
      </c>
      <c r="BF77" s="63">
        <f t="shared" si="61"/>
        <v>0</v>
      </c>
      <c r="BG77" s="63">
        <f t="shared" si="62"/>
        <v>0</v>
      </c>
      <c r="BH77" s="63">
        <f t="shared" si="63"/>
        <v>0</v>
      </c>
      <c r="BI77" s="63">
        <f t="shared" si="64"/>
        <v>0</v>
      </c>
      <c r="BJ77" s="63">
        <f t="shared" si="65"/>
        <v>0</v>
      </c>
      <c r="BK77" s="63">
        <f t="shared" si="66"/>
        <v>0</v>
      </c>
      <c r="BL77" s="63">
        <f t="shared" si="67"/>
        <v>0</v>
      </c>
      <c r="BM77" s="63">
        <f t="shared" si="68"/>
        <v>0</v>
      </c>
      <c r="BN77" s="63">
        <f t="shared" si="69"/>
        <v>0</v>
      </c>
      <c r="BO77" s="37">
        <f t="shared" si="70"/>
        <v>0</v>
      </c>
    </row>
    <row r="78" spans="1:67" x14ac:dyDescent="0.25">
      <c r="A78" s="85">
        <v>77</v>
      </c>
      <c r="B78" s="75">
        <v>9</v>
      </c>
      <c r="C78" s="76">
        <v>9.6</v>
      </c>
      <c r="D78" s="75">
        <v>2</v>
      </c>
      <c r="E78" s="75" t="s">
        <v>38</v>
      </c>
      <c r="F78" s="77" t="s">
        <v>115</v>
      </c>
      <c r="G78" s="77" t="s">
        <v>116</v>
      </c>
      <c r="H78" s="78">
        <v>0</v>
      </c>
      <c r="I78" s="78">
        <v>0</v>
      </c>
      <c r="J78" s="79">
        <v>0</v>
      </c>
      <c r="K78" s="77">
        <v>0</v>
      </c>
      <c r="L78" s="78">
        <v>0</v>
      </c>
      <c r="M78" s="77">
        <v>0</v>
      </c>
      <c r="N78" s="78">
        <v>0</v>
      </c>
      <c r="O78" s="86">
        <v>0</v>
      </c>
      <c r="P78" s="63">
        <f t="shared" si="43"/>
        <v>0</v>
      </c>
      <c r="Q78" s="63">
        <f t="shared" si="44"/>
        <v>0</v>
      </c>
      <c r="R78" s="63">
        <f t="shared" si="42"/>
        <v>0</v>
      </c>
      <c r="S78" s="63">
        <f t="shared" si="45"/>
        <v>0</v>
      </c>
      <c r="T78" s="37">
        <f t="shared" si="46"/>
        <v>0</v>
      </c>
      <c r="U78" s="48" t="s">
        <v>1738</v>
      </c>
      <c r="V78" s="35" t="s">
        <v>1739</v>
      </c>
      <c r="W78" s="156"/>
      <c r="X78" s="157"/>
      <c r="Y78" s="31">
        <f t="shared" si="47"/>
        <v>0</v>
      </c>
      <c r="Z78" s="63">
        <f t="shared" si="48"/>
        <v>0</v>
      </c>
      <c r="AA78" s="63">
        <f t="shared" si="49"/>
        <v>0</v>
      </c>
      <c r="AB78" s="63">
        <f t="shared" si="50"/>
        <v>1</v>
      </c>
      <c r="AC78" s="37">
        <f t="shared" si="51"/>
        <v>0</v>
      </c>
      <c r="AD78" s="47">
        <f t="shared" si="52"/>
        <v>0</v>
      </c>
      <c r="AE78" s="63">
        <f t="shared" si="53"/>
        <v>0</v>
      </c>
      <c r="AF78" s="63">
        <f t="shared" si="54"/>
        <v>0</v>
      </c>
      <c r="AG78" s="63">
        <f t="shared" si="55"/>
        <v>0</v>
      </c>
      <c r="AH78" s="37">
        <f t="shared" si="56"/>
        <v>0</v>
      </c>
      <c r="AM78" s="64"/>
      <c r="AN78" s="31">
        <f>COUNTIF('MITRE ATT&amp;CK'!78:78,"*Reconnaissance*")</f>
        <v>0</v>
      </c>
      <c r="AO78" s="63">
        <f>COUNTIF('MITRE ATT&amp;CK'!78:78,"*Resource Development*")</f>
        <v>0</v>
      </c>
      <c r="AP78" s="63">
        <f>COUNTIF('MITRE ATT&amp;CK'!78:78,"*Initial Access*")</f>
        <v>3</v>
      </c>
      <c r="AQ78" s="63">
        <f>COUNTIF('MITRE ATT&amp;CK'!78:78,"*Execution*")</f>
        <v>5</v>
      </c>
      <c r="AR78" s="63">
        <f>COUNTIF('MITRE ATT&amp;CK'!78:78,"*Persistence*")</f>
        <v>0</v>
      </c>
      <c r="AS78" s="63">
        <f>COUNTIF('MITRE ATT&amp;CK'!78:78,"*Privilage Escalation*")</f>
        <v>0</v>
      </c>
      <c r="AT78" s="63">
        <f>COUNTIF('MITRE ATT&amp;CK'!78:78,"*Defense Evasion*")</f>
        <v>1</v>
      </c>
      <c r="AU78" s="63">
        <f>COUNTIF('MITRE ATT&amp;CK'!78:78,"*Credential Access*")</f>
        <v>0</v>
      </c>
      <c r="AV78" s="63">
        <f>COUNTIF('MITRE ATT&amp;CK'!78:78,"*Discovery*")</f>
        <v>0</v>
      </c>
      <c r="AW78" s="63">
        <f>COUNTIF('MITRE ATT&amp;CK'!78:78,"*Lateral Movement*")</f>
        <v>0</v>
      </c>
      <c r="AX78" s="63">
        <f>COUNTIF('MITRE ATT&amp;CK'!78:78,"*Collection*")</f>
        <v>0</v>
      </c>
      <c r="AY78" s="63">
        <f>COUNTIF('MITRE ATT&amp;CK'!78:78,"*Command and Control*")</f>
        <v>0</v>
      </c>
      <c r="AZ78" s="63">
        <f>COUNTIF('MITRE ATT&amp;CK'!78:78,"*Exfiltration*")</f>
        <v>0</v>
      </c>
      <c r="BA78" s="37">
        <f>COUNTIF('MITRE ATT&amp;CK'!78:78,"*Impact*")</f>
        <v>0</v>
      </c>
      <c r="BB78" s="47">
        <f t="shared" si="57"/>
        <v>0</v>
      </c>
      <c r="BC78" s="63">
        <f t="shared" si="58"/>
        <v>0</v>
      </c>
      <c r="BD78" s="63">
        <f t="shared" si="59"/>
        <v>0</v>
      </c>
      <c r="BE78" s="63">
        <f t="shared" si="60"/>
        <v>0</v>
      </c>
      <c r="BF78" s="63">
        <f t="shared" si="61"/>
        <v>0</v>
      </c>
      <c r="BG78" s="63">
        <f t="shared" si="62"/>
        <v>0</v>
      </c>
      <c r="BH78" s="63">
        <f t="shared" si="63"/>
        <v>0</v>
      </c>
      <c r="BI78" s="63">
        <f t="shared" si="64"/>
        <v>0</v>
      </c>
      <c r="BJ78" s="63">
        <f t="shared" si="65"/>
        <v>0</v>
      </c>
      <c r="BK78" s="63">
        <f t="shared" si="66"/>
        <v>0</v>
      </c>
      <c r="BL78" s="63">
        <f t="shared" si="67"/>
        <v>0</v>
      </c>
      <c r="BM78" s="63">
        <f t="shared" si="68"/>
        <v>0</v>
      </c>
      <c r="BN78" s="63">
        <f t="shared" si="69"/>
        <v>0</v>
      </c>
      <c r="BO78" s="37">
        <f t="shared" si="70"/>
        <v>0</v>
      </c>
    </row>
    <row r="79" spans="1:67" ht="30" x14ac:dyDescent="0.25">
      <c r="A79" s="85">
        <v>78</v>
      </c>
      <c r="B79" s="75">
        <v>9</v>
      </c>
      <c r="C79" s="76">
        <v>9.6999999999999993</v>
      </c>
      <c r="D79" s="75">
        <v>3</v>
      </c>
      <c r="E79" s="75" t="s">
        <v>38</v>
      </c>
      <c r="F79" s="77" t="s">
        <v>117</v>
      </c>
      <c r="G79" s="77" t="s">
        <v>118</v>
      </c>
      <c r="H79" s="78">
        <v>0</v>
      </c>
      <c r="I79" s="78">
        <v>0</v>
      </c>
      <c r="J79" s="79">
        <v>0</v>
      </c>
      <c r="K79" s="77">
        <v>0</v>
      </c>
      <c r="L79" s="78">
        <v>0</v>
      </c>
      <c r="M79" s="77">
        <v>0</v>
      </c>
      <c r="N79" s="78">
        <v>0</v>
      </c>
      <c r="O79" s="86">
        <v>0</v>
      </c>
      <c r="P79" s="65">
        <f t="shared" si="43"/>
        <v>0</v>
      </c>
      <c r="Q79" s="65">
        <f t="shared" si="44"/>
        <v>0</v>
      </c>
      <c r="R79" s="65">
        <f t="shared" si="42"/>
        <v>0</v>
      </c>
      <c r="S79" s="65">
        <f t="shared" si="45"/>
        <v>0</v>
      </c>
      <c r="T79" s="50">
        <f t="shared" si="46"/>
        <v>0</v>
      </c>
      <c r="U79" s="49">
        <f>SUM(T106:T110)</f>
        <v>0</v>
      </c>
      <c r="V79" s="65">
        <v>500</v>
      </c>
      <c r="W79" s="158"/>
      <c r="X79" s="159"/>
      <c r="Y79" s="31">
        <f t="shared" si="47"/>
        <v>0</v>
      </c>
      <c r="Z79" s="63">
        <f t="shared" si="48"/>
        <v>0</v>
      </c>
      <c r="AA79" s="63">
        <f t="shared" si="49"/>
        <v>0</v>
      </c>
      <c r="AB79" s="63">
        <f t="shared" si="50"/>
        <v>1</v>
      </c>
      <c r="AC79" s="37">
        <f t="shared" si="51"/>
        <v>0</v>
      </c>
      <c r="AD79" s="47">
        <f t="shared" si="52"/>
        <v>0</v>
      </c>
      <c r="AE79" s="63">
        <f t="shared" si="53"/>
        <v>0</v>
      </c>
      <c r="AF79" s="63">
        <f t="shared" si="54"/>
        <v>0</v>
      </c>
      <c r="AG79" s="63">
        <f t="shared" si="55"/>
        <v>0</v>
      </c>
      <c r="AH79" s="37">
        <f t="shared" si="56"/>
        <v>0</v>
      </c>
      <c r="AM79" s="64"/>
      <c r="AN79" s="31">
        <f>COUNTIF('MITRE ATT&amp;CK'!79:79,"*Reconnaissance*")</f>
        <v>0</v>
      </c>
      <c r="AO79" s="63">
        <f>COUNTIF('MITRE ATT&amp;CK'!79:79,"*Resource Development*")</f>
        <v>0</v>
      </c>
      <c r="AP79" s="63">
        <f>COUNTIF('MITRE ATT&amp;CK'!79:79,"*Initial Access*")</f>
        <v>0</v>
      </c>
      <c r="AQ79" s="63">
        <f>COUNTIF('MITRE ATT&amp;CK'!79:79,"*Execution*")</f>
        <v>4</v>
      </c>
      <c r="AR79" s="63">
        <f>COUNTIF('MITRE ATT&amp;CK'!79:79,"*Persistence*")</f>
        <v>0</v>
      </c>
      <c r="AS79" s="63">
        <f>COUNTIF('MITRE ATT&amp;CK'!79:79,"*Privilage Escalation*")</f>
        <v>0</v>
      </c>
      <c r="AT79" s="63">
        <f>COUNTIF('MITRE ATT&amp;CK'!79:79,"*Defense Evasion*")</f>
        <v>0</v>
      </c>
      <c r="AU79" s="63">
        <f>COUNTIF('MITRE ATT&amp;CK'!79:79,"*Credential Access*")</f>
        <v>0</v>
      </c>
      <c r="AV79" s="63">
        <f>COUNTIF('MITRE ATT&amp;CK'!79:79,"*Discovery*")</f>
        <v>0</v>
      </c>
      <c r="AW79" s="63">
        <f>COUNTIF('MITRE ATT&amp;CK'!79:79,"*Lateral Movement*")</f>
        <v>0</v>
      </c>
      <c r="AX79" s="63">
        <f>COUNTIF('MITRE ATT&amp;CK'!79:79,"*Collection*")</f>
        <v>0</v>
      </c>
      <c r="AY79" s="63">
        <f>COUNTIF('MITRE ATT&amp;CK'!79:79,"*Command and Control*")</f>
        <v>0</v>
      </c>
      <c r="AZ79" s="63">
        <f>COUNTIF('MITRE ATT&amp;CK'!79:79,"*Exfiltration*")</f>
        <v>0</v>
      </c>
      <c r="BA79" s="37">
        <f>COUNTIF('MITRE ATT&amp;CK'!79:79,"*Impact*")</f>
        <v>0</v>
      </c>
      <c r="BB79" s="47">
        <f t="shared" si="57"/>
        <v>0</v>
      </c>
      <c r="BC79" s="63">
        <f t="shared" si="58"/>
        <v>0</v>
      </c>
      <c r="BD79" s="63">
        <f t="shared" si="59"/>
        <v>0</v>
      </c>
      <c r="BE79" s="63">
        <f t="shared" si="60"/>
        <v>0</v>
      </c>
      <c r="BF79" s="63">
        <f t="shared" si="61"/>
        <v>0</v>
      </c>
      <c r="BG79" s="63">
        <f t="shared" si="62"/>
        <v>0</v>
      </c>
      <c r="BH79" s="63">
        <f t="shared" si="63"/>
        <v>0</v>
      </c>
      <c r="BI79" s="63">
        <f t="shared" si="64"/>
        <v>0</v>
      </c>
      <c r="BJ79" s="63">
        <f t="shared" si="65"/>
        <v>0</v>
      </c>
      <c r="BK79" s="63">
        <f t="shared" si="66"/>
        <v>0</v>
      </c>
      <c r="BL79" s="63">
        <f t="shared" si="67"/>
        <v>0</v>
      </c>
      <c r="BM79" s="63">
        <f t="shared" si="68"/>
        <v>0</v>
      </c>
      <c r="BN79" s="63">
        <f t="shared" si="69"/>
        <v>0</v>
      </c>
      <c r="BO79" s="37">
        <f t="shared" si="70"/>
        <v>0</v>
      </c>
    </row>
    <row r="80" spans="1:67" x14ac:dyDescent="0.25">
      <c r="A80" s="85">
        <v>79</v>
      </c>
      <c r="B80" s="75">
        <v>10</v>
      </c>
      <c r="C80" s="76">
        <v>10.1</v>
      </c>
      <c r="D80" s="75">
        <v>1</v>
      </c>
      <c r="E80" s="75" t="s">
        <v>3</v>
      </c>
      <c r="F80" s="77" t="s">
        <v>119</v>
      </c>
      <c r="G80" s="77" t="s">
        <v>120</v>
      </c>
      <c r="H80" s="78" cm="1">
        <f t="array" ref="H80:O86">'CSC #10'!F2:M8</f>
        <v>0</v>
      </c>
      <c r="I80" s="78">
        <v>0</v>
      </c>
      <c r="J80" s="79">
        <v>0</v>
      </c>
      <c r="K80" s="77">
        <v>0</v>
      </c>
      <c r="L80" s="78">
        <v>0</v>
      </c>
      <c r="M80" s="77">
        <v>0</v>
      </c>
      <c r="N80" s="78">
        <v>0</v>
      </c>
      <c r="O80" s="86">
        <v>0</v>
      </c>
      <c r="P80" s="63">
        <f t="shared" si="43"/>
        <v>0</v>
      </c>
      <c r="Q80" s="63">
        <f t="shared" si="44"/>
        <v>0</v>
      </c>
      <c r="R80" s="63">
        <f t="shared" si="42"/>
        <v>0</v>
      </c>
      <c r="S80" s="63">
        <f t="shared" si="45"/>
        <v>0</v>
      </c>
      <c r="T80" s="37">
        <f t="shared" si="46"/>
        <v>0</v>
      </c>
      <c r="U80" s="45" t="s">
        <v>1740</v>
      </c>
      <c r="V80" s="46" t="s">
        <v>1741</v>
      </c>
      <c r="W80" s="46" t="s">
        <v>1742</v>
      </c>
      <c r="X80" s="46" t="s">
        <v>1743</v>
      </c>
      <c r="Y80" s="31">
        <f t="shared" si="47"/>
        <v>0</v>
      </c>
      <c r="Z80" s="63">
        <f t="shared" si="48"/>
        <v>0</v>
      </c>
      <c r="AA80" s="63">
        <f t="shared" si="49"/>
        <v>1</v>
      </c>
      <c r="AB80" s="63">
        <f t="shared" si="50"/>
        <v>0</v>
      </c>
      <c r="AC80" s="37">
        <f t="shared" si="51"/>
        <v>0</v>
      </c>
      <c r="AD80" s="47">
        <f t="shared" si="52"/>
        <v>0</v>
      </c>
      <c r="AE80" s="63">
        <f t="shared" si="53"/>
        <v>0</v>
      </c>
      <c r="AF80" s="63">
        <f t="shared" si="54"/>
        <v>0</v>
      </c>
      <c r="AG80" s="63">
        <f t="shared" si="55"/>
        <v>0</v>
      </c>
      <c r="AH80" s="37">
        <f t="shared" si="56"/>
        <v>0</v>
      </c>
      <c r="AM80" s="64"/>
      <c r="AN80" s="31">
        <f>COUNTIF('MITRE ATT&amp;CK'!80:80,"*Reconnaissance*")</f>
        <v>0</v>
      </c>
      <c r="AO80" s="63">
        <f>COUNTIF('MITRE ATT&amp;CK'!80:80,"*Resource Development*")</f>
        <v>0</v>
      </c>
      <c r="AP80" s="63">
        <f>COUNTIF('MITRE ATT&amp;CK'!80:80,"*Initial Access*")</f>
        <v>0</v>
      </c>
      <c r="AQ80" s="63">
        <f>COUNTIF('MITRE ATT&amp;CK'!80:80,"*Execution*")</f>
        <v>4</v>
      </c>
      <c r="AR80" s="63">
        <f>COUNTIF('MITRE ATT&amp;CK'!80:80,"*Persistence*")</f>
        <v>1</v>
      </c>
      <c r="AS80" s="63">
        <f>COUNTIF('MITRE ATT&amp;CK'!80:80,"*Privilage Escalation*")</f>
        <v>1</v>
      </c>
      <c r="AT80" s="63">
        <f>COUNTIF('MITRE ATT&amp;CK'!80:80,"*Defense Evasion*")</f>
        <v>2</v>
      </c>
      <c r="AU80" s="63">
        <f>COUNTIF('MITRE ATT&amp;CK'!80:80,"*Credential Access*")</f>
        <v>0</v>
      </c>
      <c r="AV80" s="63">
        <f>COUNTIF('MITRE ATT&amp;CK'!80:80,"*Discovery*")</f>
        <v>0</v>
      </c>
      <c r="AW80" s="63">
        <f>COUNTIF('MITRE ATT&amp;CK'!80:80,"*Lateral Movement*")</f>
        <v>0</v>
      </c>
      <c r="AX80" s="63">
        <f>COUNTIF('MITRE ATT&amp;CK'!80:80,"*Collection*")</f>
        <v>0</v>
      </c>
      <c r="AY80" s="63">
        <f>COUNTIF('MITRE ATT&amp;CK'!80:80,"*Command and Control*")</f>
        <v>0</v>
      </c>
      <c r="AZ80" s="63">
        <f>COUNTIF('MITRE ATT&amp;CK'!80:80,"*Exfiltration*")</f>
        <v>0</v>
      </c>
      <c r="BA80" s="37">
        <f>COUNTIF('MITRE ATT&amp;CK'!80:80,"*Impact*")</f>
        <v>0</v>
      </c>
      <c r="BB80" s="47">
        <f t="shared" si="57"/>
        <v>0</v>
      </c>
      <c r="BC80" s="63">
        <f t="shared" si="58"/>
        <v>0</v>
      </c>
      <c r="BD80" s="63">
        <f t="shared" si="59"/>
        <v>0</v>
      </c>
      <c r="BE80" s="63">
        <f t="shared" si="60"/>
        <v>0</v>
      </c>
      <c r="BF80" s="63">
        <f t="shared" si="61"/>
        <v>0</v>
      </c>
      <c r="BG80" s="63">
        <f t="shared" si="62"/>
        <v>0</v>
      </c>
      <c r="BH80" s="63">
        <f t="shared" si="63"/>
        <v>0</v>
      </c>
      <c r="BI80" s="63">
        <f t="shared" si="64"/>
        <v>0</v>
      </c>
      <c r="BJ80" s="63">
        <f t="shared" si="65"/>
        <v>0</v>
      </c>
      <c r="BK80" s="63">
        <f t="shared" si="66"/>
        <v>0</v>
      </c>
      <c r="BL80" s="63">
        <f t="shared" si="67"/>
        <v>0</v>
      </c>
      <c r="BM80" s="63">
        <f t="shared" si="68"/>
        <v>0</v>
      </c>
      <c r="BN80" s="63">
        <f t="shared" si="69"/>
        <v>0</v>
      </c>
      <c r="BO80" s="37">
        <f t="shared" si="70"/>
        <v>0</v>
      </c>
    </row>
    <row r="81" spans="1:67" x14ac:dyDescent="0.25">
      <c r="A81" s="85">
        <v>80</v>
      </c>
      <c r="B81" s="75">
        <v>10</v>
      </c>
      <c r="C81" s="76">
        <v>10.199999999999999</v>
      </c>
      <c r="D81" s="75">
        <v>1</v>
      </c>
      <c r="E81" s="75" t="s">
        <v>3</v>
      </c>
      <c r="F81" s="77" t="s">
        <v>121</v>
      </c>
      <c r="G81" s="77" t="s">
        <v>122</v>
      </c>
      <c r="H81" s="78">
        <v>0</v>
      </c>
      <c r="I81" s="78">
        <v>0</v>
      </c>
      <c r="J81" s="79">
        <v>0</v>
      </c>
      <c r="K81" s="77">
        <v>0</v>
      </c>
      <c r="L81" s="78">
        <v>0</v>
      </c>
      <c r="M81" s="77">
        <v>0</v>
      </c>
      <c r="N81" s="78">
        <v>0</v>
      </c>
      <c r="O81" s="86">
        <v>0</v>
      </c>
      <c r="P81" s="63">
        <f t="shared" si="43"/>
        <v>0</v>
      </c>
      <c r="Q81" s="63">
        <f t="shared" si="44"/>
        <v>0</v>
      </c>
      <c r="R81" s="63">
        <f t="shared" si="42"/>
        <v>0</v>
      </c>
      <c r="S81" s="63">
        <f t="shared" si="45"/>
        <v>0</v>
      </c>
      <c r="T81" s="37">
        <f t="shared" si="46"/>
        <v>0</v>
      </c>
      <c r="U81" s="47">
        <f>SUM(T111:T118)</f>
        <v>0</v>
      </c>
      <c r="V81" s="63">
        <v>800</v>
      </c>
      <c r="W81" s="63">
        <f>SUM(U81,U83,U85)</f>
        <v>0</v>
      </c>
      <c r="X81" s="63">
        <f>SUM(V81,V83,V85)</f>
        <v>900</v>
      </c>
      <c r="Y81" s="31">
        <f t="shared" si="47"/>
        <v>0</v>
      </c>
      <c r="Z81" s="63">
        <f t="shared" si="48"/>
        <v>0</v>
      </c>
      <c r="AA81" s="63">
        <f t="shared" si="49"/>
        <v>1</v>
      </c>
      <c r="AB81" s="63">
        <f t="shared" si="50"/>
        <v>0</v>
      </c>
      <c r="AC81" s="37">
        <f t="shared" si="51"/>
        <v>0</v>
      </c>
      <c r="AD81" s="47">
        <f t="shared" si="52"/>
        <v>0</v>
      </c>
      <c r="AE81" s="63">
        <f t="shared" si="53"/>
        <v>0</v>
      </c>
      <c r="AF81" s="63">
        <f t="shared" si="54"/>
        <v>0</v>
      </c>
      <c r="AG81" s="63">
        <f t="shared" si="55"/>
        <v>0</v>
      </c>
      <c r="AH81" s="37">
        <f t="shared" si="56"/>
        <v>0</v>
      </c>
      <c r="AM81" s="64"/>
      <c r="AN81" s="31">
        <f>COUNTIF('MITRE ATT&amp;CK'!81:81,"*Reconnaissance*")</f>
        <v>0</v>
      </c>
      <c r="AO81" s="63">
        <f>COUNTIF('MITRE ATT&amp;CK'!81:81,"*Resource Development*")</f>
        <v>0</v>
      </c>
      <c r="AP81" s="63">
        <f>COUNTIF('MITRE ATT&amp;CK'!81:81,"*Initial Access*")</f>
        <v>0</v>
      </c>
      <c r="AQ81" s="63">
        <f>COUNTIF('MITRE ATT&amp;CK'!81:81,"*Execution*")</f>
        <v>4</v>
      </c>
      <c r="AR81" s="63">
        <f>COUNTIF('MITRE ATT&amp;CK'!81:81,"*Persistence*")</f>
        <v>1</v>
      </c>
      <c r="AS81" s="63">
        <f>COUNTIF('MITRE ATT&amp;CK'!81:81,"*Privilage Escalation*")</f>
        <v>1</v>
      </c>
      <c r="AT81" s="63">
        <f>COUNTIF('MITRE ATT&amp;CK'!81:81,"*Defense Evasion*")</f>
        <v>2</v>
      </c>
      <c r="AU81" s="63">
        <f>COUNTIF('MITRE ATT&amp;CK'!81:81,"*Credential Access*")</f>
        <v>0</v>
      </c>
      <c r="AV81" s="63">
        <f>COUNTIF('MITRE ATT&amp;CK'!81:81,"*Discovery*")</f>
        <v>0</v>
      </c>
      <c r="AW81" s="63">
        <f>COUNTIF('MITRE ATT&amp;CK'!81:81,"*Lateral Movement*")</f>
        <v>0</v>
      </c>
      <c r="AX81" s="63">
        <f>COUNTIF('MITRE ATT&amp;CK'!81:81,"*Collection*")</f>
        <v>0</v>
      </c>
      <c r="AY81" s="63">
        <f>COUNTIF('MITRE ATT&amp;CK'!81:81,"*Command and Control*")</f>
        <v>0</v>
      </c>
      <c r="AZ81" s="63">
        <f>COUNTIF('MITRE ATT&amp;CK'!81:81,"*Exfiltration*")</f>
        <v>0</v>
      </c>
      <c r="BA81" s="37">
        <f>COUNTIF('MITRE ATT&amp;CK'!81:81,"*Impact*")</f>
        <v>0</v>
      </c>
      <c r="BB81" s="47">
        <f t="shared" si="57"/>
        <v>0</v>
      </c>
      <c r="BC81" s="63">
        <f t="shared" si="58"/>
        <v>0</v>
      </c>
      <c r="BD81" s="63">
        <f t="shared" si="59"/>
        <v>0</v>
      </c>
      <c r="BE81" s="63">
        <f t="shared" si="60"/>
        <v>0</v>
      </c>
      <c r="BF81" s="63">
        <f t="shared" si="61"/>
        <v>0</v>
      </c>
      <c r="BG81" s="63">
        <f t="shared" si="62"/>
        <v>0</v>
      </c>
      <c r="BH81" s="63">
        <f t="shared" si="63"/>
        <v>0</v>
      </c>
      <c r="BI81" s="63">
        <f t="shared" si="64"/>
        <v>0</v>
      </c>
      <c r="BJ81" s="63">
        <f t="shared" si="65"/>
        <v>0</v>
      </c>
      <c r="BK81" s="63">
        <f t="shared" si="66"/>
        <v>0</v>
      </c>
      <c r="BL81" s="63">
        <f t="shared" si="67"/>
        <v>0</v>
      </c>
      <c r="BM81" s="63">
        <f t="shared" si="68"/>
        <v>0</v>
      </c>
      <c r="BN81" s="63">
        <f t="shared" si="69"/>
        <v>0</v>
      </c>
      <c r="BO81" s="37">
        <f t="shared" si="70"/>
        <v>0</v>
      </c>
    </row>
    <row r="82" spans="1:67" x14ac:dyDescent="0.25">
      <c r="A82" s="85">
        <v>81</v>
      </c>
      <c r="B82" s="75">
        <v>10</v>
      </c>
      <c r="C82" s="76">
        <v>10.3</v>
      </c>
      <c r="D82" s="75">
        <v>1</v>
      </c>
      <c r="E82" s="75" t="s">
        <v>3</v>
      </c>
      <c r="F82" s="77" t="s">
        <v>123</v>
      </c>
      <c r="G82" s="77" t="s">
        <v>124</v>
      </c>
      <c r="H82" s="78">
        <v>0</v>
      </c>
      <c r="I82" s="78">
        <v>0</v>
      </c>
      <c r="J82" s="79">
        <v>0</v>
      </c>
      <c r="K82" s="77">
        <v>0</v>
      </c>
      <c r="L82" s="78">
        <v>0</v>
      </c>
      <c r="M82" s="77">
        <v>0</v>
      </c>
      <c r="N82" s="78">
        <v>0</v>
      </c>
      <c r="O82" s="86">
        <v>0</v>
      </c>
      <c r="P82" s="63">
        <f t="shared" si="43"/>
        <v>0</v>
      </c>
      <c r="Q82" s="63">
        <f t="shared" si="44"/>
        <v>0</v>
      </c>
      <c r="R82" s="63">
        <f t="shared" si="42"/>
        <v>0</v>
      </c>
      <c r="S82" s="63">
        <f t="shared" si="45"/>
        <v>0</v>
      </c>
      <c r="T82" s="37">
        <f t="shared" si="46"/>
        <v>0</v>
      </c>
      <c r="U82" s="48" t="s">
        <v>1744</v>
      </c>
      <c r="V82" s="35" t="s">
        <v>1745</v>
      </c>
      <c r="W82" s="63" t="s">
        <v>1901</v>
      </c>
      <c r="X82" s="64" t="s">
        <v>1873</v>
      </c>
      <c r="Y82" s="31">
        <f t="shared" si="47"/>
        <v>0</v>
      </c>
      <c r="Z82" s="63">
        <f t="shared" si="48"/>
        <v>0</v>
      </c>
      <c r="AA82" s="63">
        <f t="shared" si="49"/>
        <v>1</v>
      </c>
      <c r="AB82" s="63">
        <f t="shared" si="50"/>
        <v>0</v>
      </c>
      <c r="AC82" s="37">
        <f t="shared" si="51"/>
        <v>0</v>
      </c>
      <c r="AD82" s="47">
        <f t="shared" si="52"/>
        <v>0</v>
      </c>
      <c r="AE82" s="63">
        <f t="shared" si="53"/>
        <v>0</v>
      </c>
      <c r="AF82" s="63">
        <f t="shared" si="54"/>
        <v>0</v>
      </c>
      <c r="AG82" s="63">
        <f t="shared" si="55"/>
        <v>0</v>
      </c>
      <c r="AH82" s="37">
        <f t="shared" si="56"/>
        <v>0</v>
      </c>
      <c r="AM82" s="64"/>
      <c r="AN82" s="31">
        <f>COUNTIF('MITRE ATT&amp;CK'!82:82,"*Reconnaissance*")</f>
        <v>0</v>
      </c>
      <c r="AO82" s="63">
        <f>COUNTIF('MITRE ATT&amp;CK'!82:82,"*Resource Development*")</f>
        <v>0</v>
      </c>
      <c r="AP82" s="63">
        <f>COUNTIF('MITRE ATT&amp;CK'!82:82,"*Initial Access*")</f>
        <v>1</v>
      </c>
      <c r="AQ82" s="63">
        <f>COUNTIF('MITRE ATT&amp;CK'!82:82,"*Execution*")</f>
        <v>0</v>
      </c>
      <c r="AR82" s="63">
        <f>COUNTIF('MITRE ATT&amp;CK'!82:82,"*Persistence*")</f>
        <v>0</v>
      </c>
      <c r="AS82" s="63">
        <f>COUNTIF('MITRE ATT&amp;CK'!82:82,"*Privilage Escalation*")</f>
        <v>0</v>
      </c>
      <c r="AT82" s="63">
        <f>COUNTIF('MITRE ATT&amp;CK'!82:82,"*Defense Evasion*")</f>
        <v>0</v>
      </c>
      <c r="AU82" s="63">
        <f>COUNTIF('MITRE ATT&amp;CK'!82:82,"*Credential Access*")</f>
        <v>0</v>
      </c>
      <c r="AV82" s="63">
        <f>COUNTIF('MITRE ATT&amp;CK'!82:82,"*Discovery*")</f>
        <v>0</v>
      </c>
      <c r="AW82" s="63">
        <f>COUNTIF('MITRE ATT&amp;CK'!82:82,"*Lateral Movement*")</f>
        <v>1</v>
      </c>
      <c r="AX82" s="63">
        <f>COUNTIF('MITRE ATT&amp;CK'!82:82,"*Collection*")</f>
        <v>0</v>
      </c>
      <c r="AY82" s="63">
        <f>COUNTIF('MITRE ATT&amp;CK'!82:82,"*Command and Control*")</f>
        <v>1</v>
      </c>
      <c r="AZ82" s="63">
        <f>COUNTIF('MITRE ATT&amp;CK'!82:82,"*Exfiltration*")</f>
        <v>2</v>
      </c>
      <c r="BA82" s="37">
        <f>COUNTIF('MITRE ATT&amp;CK'!82:82,"*Impact*")</f>
        <v>0</v>
      </c>
      <c r="BB82" s="47">
        <f t="shared" si="57"/>
        <v>0</v>
      </c>
      <c r="BC82" s="63">
        <f t="shared" si="58"/>
        <v>0</v>
      </c>
      <c r="BD82" s="63">
        <f t="shared" si="59"/>
        <v>0</v>
      </c>
      <c r="BE82" s="63">
        <f t="shared" si="60"/>
        <v>0</v>
      </c>
      <c r="BF82" s="63">
        <f t="shared" si="61"/>
        <v>0</v>
      </c>
      <c r="BG82" s="63">
        <f t="shared" si="62"/>
        <v>0</v>
      </c>
      <c r="BH82" s="63">
        <f t="shared" si="63"/>
        <v>0</v>
      </c>
      <c r="BI82" s="63">
        <f t="shared" si="64"/>
        <v>0</v>
      </c>
      <c r="BJ82" s="63">
        <f t="shared" si="65"/>
        <v>0</v>
      </c>
      <c r="BK82" s="63">
        <f t="shared" si="66"/>
        <v>0</v>
      </c>
      <c r="BL82" s="63">
        <f t="shared" si="67"/>
        <v>0</v>
      </c>
      <c r="BM82" s="63">
        <f t="shared" si="68"/>
        <v>0</v>
      </c>
      <c r="BN82" s="63">
        <f t="shared" si="69"/>
        <v>0</v>
      </c>
      <c r="BO82" s="37">
        <f t="shared" si="70"/>
        <v>0</v>
      </c>
    </row>
    <row r="83" spans="1:67" x14ac:dyDescent="0.25">
      <c r="A83" s="85">
        <v>82</v>
      </c>
      <c r="B83" s="75">
        <v>10</v>
      </c>
      <c r="C83" s="76">
        <v>10.4</v>
      </c>
      <c r="D83" s="75">
        <v>2</v>
      </c>
      <c r="E83" s="75" t="s">
        <v>3</v>
      </c>
      <c r="F83" s="77" t="s">
        <v>293</v>
      </c>
      <c r="G83" s="77" t="s">
        <v>294</v>
      </c>
      <c r="H83" s="78">
        <v>0</v>
      </c>
      <c r="I83" s="78">
        <v>0</v>
      </c>
      <c r="J83" s="79">
        <v>0</v>
      </c>
      <c r="K83" s="77">
        <v>0</v>
      </c>
      <c r="L83" s="78">
        <v>0</v>
      </c>
      <c r="M83" s="77">
        <v>0</v>
      </c>
      <c r="N83" s="78">
        <v>0</v>
      </c>
      <c r="O83" s="86">
        <v>0</v>
      </c>
      <c r="P83" s="63">
        <f t="shared" si="43"/>
        <v>0</v>
      </c>
      <c r="Q83" s="63">
        <f t="shared" si="44"/>
        <v>0</v>
      </c>
      <c r="R83" s="63">
        <f t="shared" si="42"/>
        <v>0</v>
      </c>
      <c r="S83" s="63">
        <f t="shared" si="45"/>
        <v>0</v>
      </c>
      <c r="T83" s="37">
        <f t="shared" si="46"/>
        <v>0</v>
      </c>
      <c r="U83" s="47">
        <f>SUM(T119)</f>
        <v>0</v>
      </c>
      <c r="V83" s="63">
        <v>100</v>
      </c>
      <c r="W83" s="63">
        <f>ROUND(W81/X81,2)</f>
        <v>0</v>
      </c>
      <c r="X83" s="64" t="str">
        <f>ROUND(W81/X81,2)*100&amp;"%"</f>
        <v>0%</v>
      </c>
      <c r="Y83" s="31">
        <f t="shared" si="47"/>
        <v>0</v>
      </c>
      <c r="Z83" s="63">
        <f t="shared" si="48"/>
        <v>0</v>
      </c>
      <c r="AA83" s="63">
        <f t="shared" si="49"/>
        <v>1</v>
      </c>
      <c r="AB83" s="63">
        <f t="shared" si="50"/>
        <v>0</v>
      </c>
      <c r="AC83" s="37">
        <f t="shared" si="51"/>
        <v>0</v>
      </c>
      <c r="AD83" s="47">
        <f t="shared" si="52"/>
        <v>0</v>
      </c>
      <c r="AE83" s="63">
        <f t="shared" si="53"/>
        <v>0</v>
      </c>
      <c r="AF83" s="63">
        <f t="shared" si="54"/>
        <v>0</v>
      </c>
      <c r="AG83" s="63">
        <f t="shared" si="55"/>
        <v>0</v>
      </c>
      <c r="AH83" s="37">
        <f t="shared" si="56"/>
        <v>0</v>
      </c>
      <c r="AM83" s="64"/>
      <c r="AN83" s="31">
        <f>COUNTIF('MITRE ATT&amp;CK'!83:83,"*Reconnaissance*")</f>
        <v>0</v>
      </c>
      <c r="AO83" s="63">
        <f>COUNTIF('MITRE ATT&amp;CK'!83:83,"*Resource Development*")</f>
        <v>0</v>
      </c>
      <c r="AP83" s="63">
        <f>COUNTIF('MITRE ATT&amp;CK'!83:83,"*Initial Access*")</f>
        <v>0</v>
      </c>
      <c r="AQ83" s="63">
        <f>COUNTIF('MITRE ATT&amp;CK'!83:83,"*Execution*")</f>
        <v>0</v>
      </c>
      <c r="AR83" s="63">
        <f>COUNTIF('MITRE ATT&amp;CK'!83:83,"*Persistence*")</f>
        <v>0</v>
      </c>
      <c r="AS83" s="63">
        <f>COUNTIF('MITRE ATT&amp;CK'!83:83,"*Privilage Escalation*")</f>
        <v>0</v>
      </c>
      <c r="AT83" s="63">
        <f>COUNTIF('MITRE ATT&amp;CK'!83:83,"*Defense Evasion*")</f>
        <v>0</v>
      </c>
      <c r="AU83" s="63">
        <f>COUNTIF('MITRE ATT&amp;CK'!83:83,"*Credential Access*")</f>
        <v>0</v>
      </c>
      <c r="AV83" s="63">
        <f>COUNTIF('MITRE ATT&amp;CK'!83:83,"*Discovery*")</f>
        <v>0</v>
      </c>
      <c r="AW83" s="63">
        <f>COUNTIF('MITRE ATT&amp;CK'!83:83,"*Lateral Movement*")</f>
        <v>0</v>
      </c>
      <c r="AX83" s="63">
        <f>COUNTIF('MITRE ATT&amp;CK'!83:83,"*Collection*")</f>
        <v>0</v>
      </c>
      <c r="AY83" s="63">
        <f>COUNTIF('MITRE ATT&amp;CK'!83:83,"*Command and Control*")</f>
        <v>0</v>
      </c>
      <c r="AZ83" s="63">
        <f>COUNTIF('MITRE ATT&amp;CK'!83:83,"*Exfiltration*")</f>
        <v>0</v>
      </c>
      <c r="BA83" s="37">
        <f>COUNTIF('MITRE ATT&amp;CK'!83:83,"*Impact*")</f>
        <v>0</v>
      </c>
      <c r="BB83" s="47">
        <f t="shared" si="57"/>
        <v>0</v>
      </c>
      <c r="BC83" s="63">
        <f t="shared" si="58"/>
        <v>0</v>
      </c>
      <c r="BD83" s="63">
        <f t="shared" si="59"/>
        <v>0</v>
      </c>
      <c r="BE83" s="63">
        <f t="shared" si="60"/>
        <v>0</v>
      </c>
      <c r="BF83" s="63">
        <f t="shared" si="61"/>
        <v>0</v>
      </c>
      <c r="BG83" s="63">
        <f t="shared" si="62"/>
        <v>0</v>
      </c>
      <c r="BH83" s="63">
        <f t="shared" si="63"/>
        <v>0</v>
      </c>
      <c r="BI83" s="63">
        <f t="shared" si="64"/>
        <v>0</v>
      </c>
      <c r="BJ83" s="63">
        <f t="shared" si="65"/>
        <v>0</v>
      </c>
      <c r="BK83" s="63">
        <f t="shared" si="66"/>
        <v>0</v>
      </c>
      <c r="BL83" s="63">
        <f t="shared" si="67"/>
        <v>0</v>
      </c>
      <c r="BM83" s="63">
        <f t="shared" si="68"/>
        <v>0</v>
      </c>
      <c r="BN83" s="63">
        <f t="shared" si="69"/>
        <v>0</v>
      </c>
      <c r="BO83" s="37">
        <f t="shared" si="70"/>
        <v>0</v>
      </c>
    </row>
    <row r="84" spans="1:67" ht="45" x14ac:dyDescent="0.25">
      <c r="A84" s="85">
        <v>83</v>
      </c>
      <c r="B84" s="75">
        <v>10</v>
      </c>
      <c r="C84" s="76">
        <v>10.5</v>
      </c>
      <c r="D84" s="75">
        <v>2</v>
      </c>
      <c r="E84" s="75" t="s">
        <v>3</v>
      </c>
      <c r="F84" s="77" t="s">
        <v>125</v>
      </c>
      <c r="G84" s="77" t="s">
        <v>126</v>
      </c>
      <c r="H84" s="78">
        <v>0</v>
      </c>
      <c r="I84" s="78">
        <v>0</v>
      </c>
      <c r="J84" s="79">
        <v>0</v>
      </c>
      <c r="K84" s="77">
        <v>0</v>
      </c>
      <c r="L84" s="78">
        <v>0</v>
      </c>
      <c r="M84" s="77">
        <v>0</v>
      </c>
      <c r="N84" s="78">
        <v>0</v>
      </c>
      <c r="O84" s="86">
        <v>0</v>
      </c>
      <c r="P84" s="63">
        <f t="shared" si="43"/>
        <v>0</v>
      </c>
      <c r="Q84" s="63">
        <f t="shared" si="44"/>
        <v>0</v>
      </c>
      <c r="R84" s="63">
        <f t="shared" si="42"/>
        <v>0</v>
      </c>
      <c r="S84" s="63">
        <f t="shared" si="45"/>
        <v>0</v>
      </c>
      <c r="T84" s="37">
        <f t="shared" si="46"/>
        <v>0</v>
      </c>
      <c r="U84" s="48" t="s">
        <v>1746</v>
      </c>
      <c r="V84" s="35" t="s">
        <v>1747</v>
      </c>
      <c r="W84" s="156"/>
      <c r="X84" s="157"/>
      <c r="Y84" s="31">
        <f t="shared" si="47"/>
        <v>0</v>
      </c>
      <c r="Z84" s="63">
        <f t="shared" si="48"/>
        <v>0</v>
      </c>
      <c r="AA84" s="63">
        <f t="shared" si="49"/>
        <v>1</v>
      </c>
      <c r="AB84" s="63">
        <f t="shared" si="50"/>
        <v>0</v>
      </c>
      <c r="AC84" s="37">
        <f t="shared" si="51"/>
        <v>0</v>
      </c>
      <c r="AD84" s="47">
        <f t="shared" si="52"/>
        <v>0</v>
      </c>
      <c r="AE84" s="63">
        <f t="shared" si="53"/>
        <v>0</v>
      </c>
      <c r="AF84" s="63">
        <f t="shared" si="54"/>
        <v>0</v>
      </c>
      <c r="AG84" s="63">
        <f t="shared" si="55"/>
        <v>0</v>
      </c>
      <c r="AH84" s="37">
        <f t="shared" si="56"/>
        <v>0</v>
      </c>
      <c r="AM84" s="64"/>
      <c r="AN84" s="31">
        <f>COUNTIF('MITRE ATT&amp;CK'!84:84,"*Reconnaissance*")</f>
        <v>0</v>
      </c>
      <c r="AO84" s="63">
        <f>COUNTIF('MITRE ATT&amp;CK'!84:84,"*Resource Development*")</f>
        <v>0</v>
      </c>
      <c r="AP84" s="63">
        <f>COUNTIF('MITRE ATT&amp;CK'!84:84,"*Initial Access*")</f>
        <v>2</v>
      </c>
      <c r="AQ84" s="63">
        <f>COUNTIF('MITRE ATT&amp;CK'!84:84,"*Execution*")</f>
        <v>1</v>
      </c>
      <c r="AR84" s="63">
        <f>COUNTIF('MITRE ATT&amp;CK'!84:84,"*Persistence*")</f>
        <v>0</v>
      </c>
      <c r="AS84" s="63">
        <f>COUNTIF('MITRE ATT&amp;CK'!84:84,"*Privilage Escalation*")</f>
        <v>1</v>
      </c>
      <c r="AT84" s="63">
        <f>COUNTIF('MITRE ATT&amp;CK'!84:84,"*Defense Evasion*")</f>
        <v>4</v>
      </c>
      <c r="AU84" s="63">
        <f>COUNTIF('MITRE ATT&amp;CK'!84:84,"*Credential Access*")</f>
        <v>1</v>
      </c>
      <c r="AV84" s="63">
        <f>COUNTIF('MITRE ATT&amp;CK'!84:84,"*Discovery*")</f>
        <v>0</v>
      </c>
      <c r="AW84" s="63">
        <f>COUNTIF('MITRE ATT&amp;CK'!84:84,"*Lateral Movement*")</f>
        <v>2</v>
      </c>
      <c r="AX84" s="63">
        <f>COUNTIF('MITRE ATT&amp;CK'!84:84,"*Collection*")</f>
        <v>0</v>
      </c>
      <c r="AY84" s="63">
        <f>COUNTIF('MITRE ATT&amp;CK'!84:84,"*Command and Control*")</f>
        <v>0</v>
      </c>
      <c r="AZ84" s="63">
        <f>COUNTIF('MITRE ATT&amp;CK'!84:84,"*Exfiltration*")</f>
        <v>0</v>
      </c>
      <c r="BA84" s="37">
        <f>COUNTIF('MITRE ATT&amp;CK'!84:84,"*Impact*")</f>
        <v>0</v>
      </c>
      <c r="BB84" s="47">
        <f t="shared" si="57"/>
        <v>0</v>
      </c>
      <c r="BC84" s="63">
        <f t="shared" si="58"/>
        <v>0</v>
      </c>
      <c r="BD84" s="63">
        <f t="shared" si="59"/>
        <v>0</v>
      </c>
      <c r="BE84" s="63">
        <f t="shared" si="60"/>
        <v>0</v>
      </c>
      <c r="BF84" s="63">
        <f t="shared" si="61"/>
        <v>0</v>
      </c>
      <c r="BG84" s="63">
        <f t="shared" si="62"/>
        <v>0</v>
      </c>
      <c r="BH84" s="63">
        <f t="shared" si="63"/>
        <v>0</v>
      </c>
      <c r="BI84" s="63">
        <f t="shared" si="64"/>
        <v>0</v>
      </c>
      <c r="BJ84" s="63">
        <f t="shared" si="65"/>
        <v>0</v>
      </c>
      <c r="BK84" s="63">
        <f t="shared" si="66"/>
        <v>0</v>
      </c>
      <c r="BL84" s="63">
        <f t="shared" si="67"/>
        <v>0</v>
      </c>
      <c r="BM84" s="63">
        <f t="shared" si="68"/>
        <v>0</v>
      </c>
      <c r="BN84" s="63">
        <f t="shared" si="69"/>
        <v>0</v>
      </c>
      <c r="BO84" s="37">
        <f t="shared" si="70"/>
        <v>0</v>
      </c>
    </row>
    <row r="85" spans="1:67" x14ac:dyDescent="0.25">
      <c r="A85" s="85">
        <v>84</v>
      </c>
      <c r="B85" s="75">
        <v>10</v>
      </c>
      <c r="C85" s="76">
        <v>10.6</v>
      </c>
      <c r="D85" s="75">
        <v>2</v>
      </c>
      <c r="E85" s="75" t="s">
        <v>3</v>
      </c>
      <c r="F85" s="77" t="s">
        <v>295</v>
      </c>
      <c r="G85" s="77" t="s">
        <v>296</v>
      </c>
      <c r="H85" s="78">
        <v>0</v>
      </c>
      <c r="I85" s="78">
        <v>0</v>
      </c>
      <c r="J85" s="79">
        <v>0</v>
      </c>
      <c r="K85" s="77">
        <v>0</v>
      </c>
      <c r="L85" s="78">
        <v>0</v>
      </c>
      <c r="M85" s="77">
        <v>0</v>
      </c>
      <c r="N85" s="78">
        <v>0</v>
      </c>
      <c r="O85" s="86">
        <v>0</v>
      </c>
      <c r="P85" s="63">
        <f t="shared" si="43"/>
        <v>0</v>
      </c>
      <c r="Q85" s="63">
        <f t="shared" si="44"/>
        <v>0</v>
      </c>
      <c r="R85" s="63">
        <f t="shared" si="42"/>
        <v>0</v>
      </c>
      <c r="S85" s="63">
        <f t="shared" si="45"/>
        <v>0</v>
      </c>
      <c r="T85" s="37">
        <f t="shared" si="46"/>
        <v>0</v>
      </c>
      <c r="U85" s="49">
        <v>0</v>
      </c>
      <c r="V85" s="65">
        <v>0</v>
      </c>
      <c r="W85" s="158"/>
      <c r="X85" s="159"/>
      <c r="Y85" s="31">
        <f t="shared" si="47"/>
        <v>0</v>
      </c>
      <c r="Z85" s="63">
        <f t="shared" si="48"/>
        <v>0</v>
      </c>
      <c r="AA85" s="63">
        <f t="shared" si="49"/>
        <v>1</v>
      </c>
      <c r="AB85" s="63">
        <f t="shared" si="50"/>
        <v>0</v>
      </c>
      <c r="AC85" s="37">
        <f t="shared" si="51"/>
        <v>0</v>
      </c>
      <c r="AD85" s="47">
        <f t="shared" si="52"/>
        <v>0</v>
      </c>
      <c r="AE85" s="63">
        <f t="shared" si="53"/>
        <v>0</v>
      </c>
      <c r="AF85" s="63">
        <f t="shared" si="54"/>
        <v>0</v>
      </c>
      <c r="AG85" s="63">
        <f t="shared" si="55"/>
        <v>0</v>
      </c>
      <c r="AH85" s="37">
        <f t="shared" si="56"/>
        <v>0</v>
      </c>
      <c r="AM85" s="64"/>
      <c r="AN85" s="31">
        <f>COUNTIF('MITRE ATT&amp;CK'!85:85,"*Reconnaissance*")</f>
        <v>0</v>
      </c>
      <c r="AO85" s="63">
        <f>COUNTIF('MITRE ATT&amp;CK'!85:85,"*Resource Development*")</f>
        <v>0</v>
      </c>
      <c r="AP85" s="63">
        <f>COUNTIF('MITRE ATT&amp;CK'!85:85,"*Initial Access*")</f>
        <v>0</v>
      </c>
      <c r="AQ85" s="63">
        <f>COUNTIF('MITRE ATT&amp;CK'!85:85,"*Execution*")</f>
        <v>0</v>
      </c>
      <c r="AR85" s="63">
        <f>COUNTIF('MITRE ATT&amp;CK'!85:85,"*Persistence*")</f>
        <v>0</v>
      </c>
      <c r="AS85" s="63">
        <f>COUNTIF('MITRE ATT&amp;CK'!85:85,"*Privilage Escalation*")</f>
        <v>0</v>
      </c>
      <c r="AT85" s="63">
        <f>COUNTIF('MITRE ATT&amp;CK'!85:85,"*Defense Evasion*")</f>
        <v>0</v>
      </c>
      <c r="AU85" s="63">
        <f>COUNTIF('MITRE ATT&amp;CK'!85:85,"*Credential Access*")</f>
        <v>0</v>
      </c>
      <c r="AV85" s="63">
        <f>COUNTIF('MITRE ATT&amp;CK'!85:85,"*Discovery*")</f>
        <v>0</v>
      </c>
      <c r="AW85" s="63">
        <f>COUNTIF('MITRE ATT&amp;CK'!85:85,"*Lateral Movement*")</f>
        <v>0</v>
      </c>
      <c r="AX85" s="63">
        <f>COUNTIF('MITRE ATT&amp;CK'!85:85,"*Collection*")</f>
        <v>0</v>
      </c>
      <c r="AY85" s="63">
        <f>COUNTIF('MITRE ATT&amp;CK'!85:85,"*Command and Control*")</f>
        <v>0</v>
      </c>
      <c r="AZ85" s="63">
        <f>COUNTIF('MITRE ATT&amp;CK'!85:85,"*Exfiltration*")</f>
        <v>0</v>
      </c>
      <c r="BA85" s="37">
        <f>COUNTIF('MITRE ATT&amp;CK'!85:85,"*Impact*")</f>
        <v>0</v>
      </c>
      <c r="BB85" s="47">
        <f t="shared" si="57"/>
        <v>0</v>
      </c>
      <c r="BC85" s="63">
        <f t="shared" si="58"/>
        <v>0</v>
      </c>
      <c r="BD85" s="63">
        <f t="shared" si="59"/>
        <v>0</v>
      </c>
      <c r="BE85" s="63">
        <f t="shared" si="60"/>
        <v>0</v>
      </c>
      <c r="BF85" s="63">
        <f t="shared" si="61"/>
        <v>0</v>
      </c>
      <c r="BG85" s="63">
        <f t="shared" si="62"/>
        <v>0</v>
      </c>
      <c r="BH85" s="63">
        <f t="shared" si="63"/>
        <v>0</v>
      </c>
      <c r="BI85" s="63">
        <f t="shared" si="64"/>
        <v>0</v>
      </c>
      <c r="BJ85" s="63">
        <f t="shared" si="65"/>
        <v>0</v>
      </c>
      <c r="BK85" s="63">
        <f t="shared" si="66"/>
        <v>0</v>
      </c>
      <c r="BL85" s="63">
        <f t="shared" si="67"/>
        <v>0</v>
      </c>
      <c r="BM85" s="63">
        <f t="shared" si="68"/>
        <v>0</v>
      </c>
      <c r="BN85" s="63">
        <f t="shared" si="69"/>
        <v>0</v>
      </c>
      <c r="BO85" s="37">
        <f t="shared" si="70"/>
        <v>0</v>
      </c>
    </row>
    <row r="86" spans="1:67" x14ac:dyDescent="0.25">
      <c r="A86" s="85">
        <v>85</v>
      </c>
      <c r="B86" s="75">
        <v>10</v>
      </c>
      <c r="C86" s="76">
        <v>10.7</v>
      </c>
      <c r="D86" s="75">
        <v>2</v>
      </c>
      <c r="E86" s="75" t="s">
        <v>3</v>
      </c>
      <c r="F86" s="77" t="s">
        <v>127</v>
      </c>
      <c r="G86" s="77" t="s">
        <v>128</v>
      </c>
      <c r="H86" s="78">
        <v>0</v>
      </c>
      <c r="I86" s="78">
        <v>0</v>
      </c>
      <c r="J86" s="79">
        <v>0</v>
      </c>
      <c r="K86" s="77">
        <v>0</v>
      </c>
      <c r="L86" s="78">
        <v>0</v>
      </c>
      <c r="M86" s="77">
        <v>0</v>
      </c>
      <c r="N86" s="78">
        <v>0</v>
      </c>
      <c r="O86" s="86">
        <v>0</v>
      </c>
      <c r="P86" s="65">
        <f t="shared" si="43"/>
        <v>0</v>
      </c>
      <c r="Q86" s="65">
        <f t="shared" si="44"/>
        <v>0</v>
      </c>
      <c r="R86" s="65">
        <f t="shared" si="42"/>
        <v>0</v>
      </c>
      <c r="S86" s="65">
        <f t="shared" si="45"/>
        <v>0</v>
      </c>
      <c r="T86" s="50">
        <f t="shared" si="46"/>
        <v>0</v>
      </c>
      <c r="U86" s="45" t="s">
        <v>1748</v>
      </c>
      <c r="V86" s="46" t="s">
        <v>1749</v>
      </c>
      <c r="W86" s="46" t="s">
        <v>1750</v>
      </c>
      <c r="X86" s="46" t="s">
        <v>1751</v>
      </c>
      <c r="Y86" s="31">
        <f t="shared" si="47"/>
        <v>0</v>
      </c>
      <c r="Z86" s="63">
        <f t="shared" si="48"/>
        <v>0</v>
      </c>
      <c r="AA86" s="63">
        <f t="shared" si="49"/>
        <v>1</v>
      </c>
      <c r="AB86" s="63">
        <f t="shared" si="50"/>
        <v>0</v>
      </c>
      <c r="AC86" s="37">
        <f t="shared" si="51"/>
        <v>0</v>
      </c>
      <c r="AD86" s="47">
        <f t="shared" si="52"/>
        <v>0</v>
      </c>
      <c r="AE86" s="63">
        <f t="shared" si="53"/>
        <v>0</v>
      </c>
      <c r="AF86" s="63">
        <f t="shared" si="54"/>
        <v>0</v>
      </c>
      <c r="AG86" s="63">
        <f t="shared" si="55"/>
        <v>0</v>
      </c>
      <c r="AH86" s="37">
        <f t="shared" si="56"/>
        <v>0</v>
      </c>
      <c r="AM86" s="64"/>
      <c r="AN86" s="31">
        <f>COUNTIF('MITRE ATT&amp;CK'!86:86,"*Reconnaissance*")</f>
        <v>0</v>
      </c>
      <c r="AO86" s="63">
        <f>COUNTIF('MITRE ATT&amp;CK'!86:86,"*Resource Development*")</f>
        <v>0</v>
      </c>
      <c r="AP86" s="63">
        <f>COUNTIF('MITRE ATT&amp;CK'!86:86,"*Initial Access*")</f>
        <v>0</v>
      </c>
      <c r="AQ86" s="63">
        <f>COUNTIF('MITRE ATT&amp;CK'!86:86,"*Execution*")</f>
        <v>4</v>
      </c>
      <c r="AR86" s="63">
        <f>COUNTIF('MITRE ATT&amp;CK'!86:86,"*Persistence*")</f>
        <v>1</v>
      </c>
      <c r="AS86" s="63">
        <f>COUNTIF('MITRE ATT&amp;CK'!86:86,"*Privilage Escalation*")</f>
        <v>1</v>
      </c>
      <c r="AT86" s="63">
        <f>COUNTIF('MITRE ATT&amp;CK'!86:86,"*Defense Evasion*")</f>
        <v>2</v>
      </c>
      <c r="AU86" s="63">
        <f>COUNTIF('MITRE ATT&amp;CK'!86:86,"*Credential Access*")</f>
        <v>0</v>
      </c>
      <c r="AV86" s="63">
        <f>COUNTIF('MITRE ATT&amp;CK'!86:86,"*Discovery*")</f>
        <v>0</v>
      </c>
      <c r="AW86" s="63">
        <f>COUNTIF('MITRE ATT&amp;CK'!86:86,"*Lateral Movement*")</f>
        <v>0</v>
      </c>
      <c r="AX86" s="63">
        <f>COUNTIF('MITRE ATT&amp;CK'!86:86,"*Collection*")</f>
        <v>0</v>
      </c>
      <c r="AY86" s="63">
        <f>COUNTIF('MITRE ATT&amp;CK'!86:86,"*Command and Control*")</f>
        <v>0</v>
      </c>
      <c r="AZ86" s="63">
        <f>COUNTIF('MITRE ATT&amp;CK'!86:86,"*Exfiltration*")</f>
        <v>0</v>
      </c>
      <c r="BA86" s="37">
        <f>COUNTIF('MITRE ATT&amp;CK'!86:86,"*Impact*")</f>
        <v>0</v>
      </c>
      <c r="BB86" s="47">
        <f t="shared" si="57"/>
        <v>0</v>
      </c>
      <c r="BC86" s="63">
        <f t="shared" si="58"/>
        <v>0</v>
      </c>
      <c r="BD86" s="63">
        <f t="shared" si="59"/>
        <v>0</v>
      </c>
      <c r="BE86" s="63">
        <f t="shared" si="60"/>
        <v>0</v>
      </c>
      <c r="BF86" s="63">
        <f t="shared" si="61"/>
        <v>0</v>
      </c>
      <c r="BG86" s="63">
        <f t="shared" si="62"/>
        <v>0</v>
      </c>
      <c r="BH86" s="63">
        <f t="shared" si="63"/>
        <v>0</v>
      </c>
      <c r="BI86" s="63">
        <f t="shared" si="64"/>
        <v>0</v>
      </c>
      <c r="BJ86" s="63">
        <f t="shared" si="65"/>
        <v>0</v>
      </c>
      <c r="BK86" s="63">
        <f t="shared" si="66"/>
        <v>0</v>
      </c>
      <c r="BL86" s="63">
        <f t="shared" si="67"/>
        <v>0</v>
      </c>
      <c r="BM86" s="63">
        <f t="shared" si="68"/>
        <v>0</v>
      </c>
      <c r="BN86" s="63">
        <f t="shared" si="69"/>
        <v>0</v>
      </c>
      <c r="BO86" s="37">
        <f t="shared" si="70"/>
        <v>0</v>
      </c>
    </row>
    <row r="87" spans="1:67" ht="60" x14ac:dyDescent="0.25">
      <c r="A87" s="85">
        <v>86</v>
      </c>
      <c r="B87" s="75">
        <v>11</v>
      </c>
      <c r="C87" s="76">
        <v>11.1</v>
      </c>
      <c r="D87" s="75">
        <v>1</v>
      </c>
      <c r="E87" s="75" t="s">
        <v>25</v>
      </c>
      <c r="F87" s="77" t="s">
        <v>129</v>
      </c>
      <c r="G87" s="77" t="s">
        <v>130</v>
      </c>
      <c r="H87" s="78" cm="1">
        <f t="array" ref="H87:O91">'CSC #11'!F2:M6</f>
        <v>0</v>
      </c>
      <c r="I87" s="78">
        <v>0</v>
      </c>
      <c r="J87" s="79">
        <v>0</v>
      </c>
      <c r="K87" s="77">
        <v>0</v>
      </c>
      <c r="L87" s="78">
        <v>0</v>
      </c>
      <c r="M87" s="77">
        <v>0</v>
      </c>
      <c r="N87" s="78">
        <v>0</v>
      </c>
      <c r="O87" s="86">
        <v>0</v>
      </c>
      <c r="P87" s="63">
        <f t="shared" si="43"/>
        <v>0</v>
      </c>
      <c r="Q87" s="63">
        <f t="shared" si="44"/>
        <v>0</v>
      </c>
      <c r="R87" s="63">
        <f t="shared" si="42"/>
        <v>0</v>
      </c>
      <c r="S87" s="63">
        <f t="shared" si="45"/>
        <v>0</v>
      </c>
      <c r="T87" s="37">
        <f t="shared" si="46"/>
        <v>0</v>
      </c>
      <c r="U87" s="47">
        <f>SUM(T120)</f>
        <v>0</v>
      </c>
      <c r="V87" s="63">
        <v>100</v>
      </c>
      <c r="W87" s="63">
        <f>SUM(U87,U89,U91)</f>
        <v>0</v>
      </c>
      <c r="X87" s="63">
        <f>SUM(V87,V89,V91)</f>
        <v>700</v>
      </c>
      <c r="Y87" s="31">
        <f t="shared" si="47"/>
        <v>0</v>
      </c>
      <c r="Z87" s="63">
        <f t="shared" si="48"/>
        <v>1</v>
      </c>
      <c r="AA87" s="63">
        <f t="shared" si="49"/>
        <v>0</v>
      </c>
      <c r="AB87" s="63">
        <f t="shared" si="50"/>
        <v>0</v>
      </c>
      <c r="AC87" s="37">
        <f t="shared" si="51"/>
        <v>0</v>
      </c>
      <c r="AD87" s="47">
        <f t="shared" si="52"/>
        <v>0</v>
      </c>
      <c r="AE87" s="63">
        <f t="shared" si="53"/>
        <v>0</v>
      </c>
      <c r="AF87" s="63">
        <f t="shared" si="54"/>
        <v>0</v>
      </c>
      <c r="AG87" s="63">
        <f t="shared" si="55"/>
        <v>0</v>
      </c>
      <c r="AH87" s="37">
        <f t="shared" si="56"/>
        <v>0</v>
      </c>
      <c r="AM87" s="64"/>
      <c r="AN87" s="31">
        <f>COUNTIF('MITRE ATT&amp;CK'!87:87,"*Reconnaissance*")</f>
        <v>0</v>
      </c>
      <c r="AO87" s="63">
        <f>COUNTIF('MITRE ATT&amp;CK'!87:87,"*Resource Development*")</f>
        <v>0</v>
      </c>
      <c r="AP87" s="63">
        <f>COUNTIF('MITRE ATT&amp;CK'!87:87,"*Initial Access*")</f>
        <v>0</v>
      </c>
      <c r="AQ87" s="63">
        <f>COUNTIF('MITRE ATT&amp;CK'!87:87,"*Execution*")</f>
        <v>0</v>
      </c>
      <c r="AR87" s="63">
        <f>COUNTIF('MITRE ATT&amp;CK'!87:87,"*Persistence*")</f>
        <v>0</v>
      </c>
      <c r="AS87" s="63">
        <f>COUNTIF('MITRE ATT&amp;CK'!87:87,"*Privilage Escalation*")</f>
        <v>0</v>
      </c>
      <c r="AT87" s="63">
        <f>COUNTIF('MITRE ATT&amp;CK'!87:87,"*Defense Evasion*")</f>
        <v>2</v>
      </c>
      <c r="AU87" s="63">
        <f>COUNTIF('MITRE ATT&amp;CK'!87:87,"*Credential Access*")</f>
        <v>0</v>
      </c>
      <c r="AV87" s="63">
        <f>COUNTIF('MITRE ATT&amp;CK'!87:87,"*Discovery*")</f>
        <v>0</v>
      </c>
      <c r="AW87" s="63">
        <f>COUNTIF('MITRE ATT&amp;CK'!87:87,"*Lateral Movement*")</f>
        <v>0</v>
      </c>
      <c r="AX87" s="63">
        <f>COUNTIF('MITRE ATT&amp;CK'!87:87,"*Collection*")</f>
        <v>0</v>
      </c>
      <c r="AY87" s="63">
        <f>COUNTIF('MITRE ATT&amp;CK'!87:87,"*Command and Control*")</f>
        <v>0</v>
      </c>
      <c r="AZ87" s="63">
        <f>COUNTIF('MITRE ATT&amp;CK'!87:87,"*Exfiltration*")</f>
        <v>0</v>
      </c>
      <c r="BA87" s="37">
        <f>COUNTIF('MITRE ATT&amp;CK'!87:87,"*Impact*")</f>
        <v>11</v>
      </c>
      <c r="BB87" s="47">
        <f t="shared" si="57"/>
        <v>0</v>
      </c>
      <c r="BC87" s="63">
        <f t="shared" si="58"/>
        <v>0</v>
      </c>
      <c r="BD87" s="63">
        <f t="shared" si="59"/>
        <v>0</v>
      </c>
      <c r="BE87" s="63">
        <f t="shared" si="60"/>
        <v>0</v>
      </c>
      <c r="BF87" s="63">
        <f t="shared" si="61"/>
        <v>0</v>
      </c>
      <c r="BG87" s="63">
        <f t="shared" si="62"/>
        <v>0</v>
      </c>
      <c r="BH87" s="63">
        <f t="shared" si="63"/>
        <v>0</v>
      </c>
      <c r="BI87" s="63">
        <f t="shared" si="64"/>
        <v>0</v>
      </c>
      <c r="BJ87" s="63">
        <f t="shared" si="65"/>
        <v>0</v>
      </c>
      <c r="BK87" s="63">
        <f t="shared" si="66"/>
        <v>0</v>
      </c>
      <c r="BL87" s="63">
        <f t="shared" si="67"/>
        <v>0</v>
      </c>
      <c r="BM87" s="63">
        <f t="shared" si="68"/>
        <v>0</v>
      </c>
      <c r="BN87" s="63">
        <f t="shared" si="69"/>
        <v>0</v>
      </c>
      <c r="BO87" s="37">
        <f t="shared" si="70"/>
        <v>0</v>
      </c>
    </row>
    <row r="88" spans="1:67" ht="30" x14ac:dyDescent="0.25">
      <c r="A88" s="85">
        <v>87</v>
      </c>
      <c r="B88" s="75">
        <v>11</v>
      </c>
      <c r="C88" s="76">
        <v>11.2</v>
      </c>
      <c r="D88" s="75">
        <v>1</v>
      </c>
      <c r="E88" s="75" t="s">
        <v>25</v>
      </c>
      <c r="F88" s="77" t="s">
        <v>131</v>
      </c>
      <c r="G88" s="77" t="s">
        <v>132</v>
      </c>
      <c r="H88" s="78">
        <v>0</v>
      </c>
      <c r="I88" s="78">
        <v>0</v>
      </c>
      <c r="J88" s="79">
        <v>0</v>
      </c>
      <c r="K88" s="77">
        <v>0</v>
      </c>
      <c r="L88" s="78">
        <v>0</v>
      </c>
      <c r="M88" s="77">
        <v>0</v>
      </c>
      <c r="N88" s="78">
        <v>0</v>
      </c>
      <c r="O88" s="86">
        <v>0</v>
      </c>
      <c r="P88" s="63">
        <f t="shared" si="43"/>
        <v>0</v>
      </c>
      <c r="Q88" s="63">
        <f t="shared" si="44"/>
        <v>0</v>
      </c>
      <c r="R88" s="63">
        <f t="shared" si="42"/>
        <v>0</v>
      </c>
      <c r="S88" s="63">
        <f t="shared" si="45"/>
        <v>0</v>
      </c>
      <c r="T88" s="37">
        <f t="shared" si="46"/>
        <v>0</v>
      </c>
      <c r="U88" s="48" t="s">
        <v>1752</v>
      </c>
      <c r="V88" s="35" t="s">
        <v>1753</v>
      </c>
      <c r="W88" s="63" t="s">
        <v>1902</v>
      </c>
      <c r="X88" s="64" t="s">
        <v>1874</v>
      </c>
      <c r="Y88" s="31">
        <f t="shared" si="47"/>
        <v>0</v>
      </c>
      <c r="Z88" s="63">
        <f t="shared" si="48"/>
        <v>1</v>
      </c>
      <c r="AA88" s="63">
        <f t="shared" si="49"/>
        <v>0</v>
      </c>
      <c r="AB88" s="63">
        <f t="shared" si="50"/>
        <v>0</v>
      </c>
      <c r="AC88" s="37">
        <f t="shared" si="51"/>
        <v>0</v>
      </c>
      <c r="AD88" s="47">
        <f t="shared" si="52"/>
        <v>0</v>
      </c>
      <c r="AE88" s="63">
        <f t="shared" si="53"/>
        <v>0</v>
      </c>
      <c r="AF88" s="63">
        <f t="shared" si="54"/>
        <v>0</v>
      </c>
      <c r="AG88" s="63">
        <f t="shared" si="55"/>
        <v>0</v>
      </c>
      <c r="AH88" s="37">
        <f t="shared" si="56"/>
        <v>0</v>
      </c>
      <c r="AM88" s="64"/>
      <c r="AN88" s="31">
        <f>COUNTIF('MITRE ATT&amp;CK'!88:88,"*Reconnaissance*")</f>
        <v>0</v>
      </c>
      <c r="AO88" s="63">
        <f>COUNTIF('MITRE ATT&amp;CK'!88:88,"*Resource Development*")</f>
        <v>0</v>
      </c>
      <c r="AP88" s="63">
        <f>COUNTIF('MITRE ATT&amp;CK'!88:88,"*Initial Access*")</f>
        <v>0</v>
      </c>
      <c r="AQ88" s="63">
        <f>COUNTIF('MITRE ATT&amp;CK'!88:88,"*Execution*")</f>
        <v>0</v>
      </c>
      <c r="AR88" s="63">
        <f>COUNTIF('MITRE ATT&amp;CK'!88:88,"*Persistence*")</f>
        <v>0</v>
      </c>
      <c r="AS88" s="63">
        <f>COUNTIF('MITRE ATT&amp;CK'!88:88,"*Privilage Escalation*")</f>
        <v>0</v>
      </c>
      <c r="AT88" s="63">
        <f>COUNTIF('MITRE ATT&amp;CK'!88:88,"*Defense Evasion*")</f>
        <v>2</v>
      </c>
      <c r="AU88" s="63">
        <f>COUNTIF('MITRE ATT&amp;CK'!88:88,"*Credential Access*")</f>
        <v>0</v>
      </c>
      <c r="AV88" s="63">
        <f>COUNTIF('MITRE ATT&amp;CK'!88:88,"*Discovery*")</f>
        <v>0</v>
      </c>
      <c r="AW88" s="63">
        <f>COUNTIF('MITRE ATT&amp;CK'!88:88,"*Lateral Movement*")</f>
        <v>0</v>
      </c>
      <c r="AX88" s="63">
        <f>COUNTIF('MITRE ATT&amp;CK'!88:88,"*Collection*")</f>
        <v>0</v>
      </c>
      <c r="AY88" s="63">
        <f>COUNTIF('MITRE ATT&amp;CK'!88:88,"*Command and Control*")</f>
        <v>0</v>
      </c>
      <c r="AZ88" s="63">
        <f>COUNTIF('MITRE ATT&amp;CK'!88:88,"*Exfiltration*")</f>
        <v>0</v>
      </c>
      <c r="BA88" s="37">
        <f>COUNTIF('MITRE ATT&amp;CK'!88:88,"*Impact*")</f>
        <v>11</v>
      </c>
      <c r="BB88" s="47">
        <f t="shared" si="57"/>
        <v>0</v>
      </c>
      <c r="BC88" s="63">
        <f t="shared" si="58"/>
        <v>0</v>
      </c>
      <c r="BD88" s="63">
        <f t="shared" si="59"/>
        <v>0</v>
      </c>
      <c r="BE88" s="63">
        <f t="shared" si="60"/>
        <v>0</v>
      </c>
      <c r="BF88" s="63">
        <f t="shared" si="61"/>
        <v>0</v>
      </c>
      <c r="BG88" s="63">
        <f t="shared" si="62"/>
        <v>0</v>
      </c>
      <c r="BH88" s="63">
        <f t="shared" si="63"/>
        <v>0</v>
      </c>
      <c r="BI88" s="63">
        <f t="shared" si="64"/>
        <v>0</v>
      </c>
      <c r="BJ88" s="63">
        <f t="shared" si="65"/>
        <v>0</v>
      </c>
      <c r="BK88" s="63">
        <f t="shared" si="66"/>
        <v>0</v>
      </c>
      <c r="BL88" s="63">
        <f t="shared" si="67"/>
        <v>0</v>
      </c>
      <c r="BM88" s="63">
        <f t="shared" si="68"/>
        <v>0</v>
      </c>
      <c r="BN88" s="63">
        <f t="shared" si="69"/>
        <v>0</v>
      </c>
      <c r="BO88" s="37">
        <f t="shared" si="70"/>
        <v>0</v>
      </c>
    </row>
    <row r="89" spans="1:67" ht="30" x14ac:dyDescent="0.25">
      <c r="A89" s="85">
        <v>88</v>
      </c>
      <c r="B89" s="75">
        <v>11</v>
      </c>
      <c r="C89" s="76">
        <v>11.3</v>
      </c>
      <c r="D89" s="75">
        <v>1</v>
      </c>
      <c r="E89" s="75" t="s">
        <v>25</v>
      </c>
      <c r="F89" s="77" t="s">
        <v>133</v>
      </c>
      <c r="G89" s="77" t="s">
        <v>134</v>
      </c>
      <c r="H89" s="78">
        <v>0</v>
      </c>
      <c r="I89" s="78">
        <v>0</v>
      </c>
      <c r="J89" s="79">
        <v>0</v>
      </c>
      <c r="K89" s="77">
        <v>0</v>
      </c>
      <c r="L89" s="78">
        <v>0</v>
      </c>
      <c r="M89" s="77">
        <v>0</v>
      </c>
      <c r="N89" s="78">
        <v>0</v>
      </c>
      <c r="O89" s="86">
        <v>0</v>
      </c>
      <c r="P89" s="63">
        <f t="shared" si="43"/>
        <v>0</v>
      </c>
      <c r="Q89" s="63">
        <f t="shared" si="44"/>
        <v>0</v>
      </c>
      <c r="R89" s="63">
        <f t="shared" si="42"/>
        <v>0</v>
      </c>
      <c r="S89" s="63">
        <f t="shared" si="45"/>
        <v>0</v>
      </c>
      <c r="T89" s="37">
        <f t="shared" si="46"/>
        <v>0</v>
      </c>
      <c r="U89" s="47">
        <f>SUM(T121:T123)</f>
        <v>0</v>
      </c>
      <c r="V89" s="63">
        <v>300</v>
      </c>
      <c r="W89" s="63">
        <f>ROUND(W87/X87,2)</f>
        <v>0</v>
      </c>
      <c r="X89" s="64" t="str">
        <f>ROUND(W87/X87,2)*100&amp;"%"</f>
        <v>0%</v>
      </c>
      <c r="Y89" s="31">
        <f t="shared" si="47"/>
        <v>0</v>
      </c>
      <c r="Z89" s="63">
        <f t="shared" si="48"/>
        <v>1</v>
      </c>
      <c r="AA89" s="63">
        <f t="shared" si="49"/>
        <v>0</v>
      </c>
      <c r="AB89" s="63">
        <f t="shared" si="50"/>
        <v>0</v>
      </c>
      <c r="AC89" s="37">
        <f t="shared" si="51"/>
        <v>0</v>
      </c>
      <c r="AD89" s="47">
        <f t="shared" si="52"/>
        <v>0</v>
      </c>
      <c r="AE89" s="63">
        <f t="shared" si="53"/>
        <v>0</v>
      </c>
      <c r="AF89" s="63">
        <f t="shared" si="54"/>
        <v>0</v>
      </c>
      <c r="AG89" s="63">
        <f t="shared" si="55"/>
        <v>0</v>
      </c>
      <c r="AH89" s="37">
        <f t="shared" si="56"/>
        <v>0</v>
      </c>
      <c r="AM89" s="64"/>
      <c r="AN89" s="31">
        <f>COUNTIF('MITRE ATT&amp;CK'!89:89,"*Reconnaissance*")</f>
        <v>0</v>
      </c>
      <c r="AO89" s="63">
        <f>COUNTIF('MITRE ATT&amp;CK'!89:89,"*Resource Development*")</f>
        <v>0</v>
      </c>
      <c r="AP89" s="63">
        <f>COUNTIF('MITRE ATT&amp;CK'!89:89,"*Initial Access*")</f>
        <v>0</v>
      </c>
      <c r="AQ89" s="63">
        <f>COUNTIF('MITRE ATT&amp;CK'!89:89,"*Execution*")</f>
        <v>0</v>
      </c>
      <c r="AR89" s="63">
        <f>COUNTIF('MITRE ATT&amp;CK'!89:89,"*Persistence*")</f>
        <v>5</v>
      </c>
      <c r="AS89" s="63">
        <f>COUNTIF('MITRE ATT&amp;CK'!89:89,"*Privilage Escalation*")</f>
        <v>0</v>
      </c>
      <c r="AT89" s="63">
        <f>COUNTIF('MITRE ATT&amp;CK'!89:89,"*Defense Evasion*")</f>
        <v>4</v>
      </c>
      <c r="AU89" s="63">
        <f>COUNTIF('MITRE ATT&amp;CK'!89:89,"*Credential Access*")</f>
        <v>4</v>
      </c>
      <c r="AV89" s="63">
        <f>COUNTIF('MITRE ATT&amp;CK'!89:89,"*Discovery*")</f>
        <v>1</v>
      </c>
      <c r="AW89" s="63">
        <f>COUNTIF('MITRE ATT&amp;CK'!89:89,"*Lateral Movement*")</f>
        <v>0</v>
      </c>
      <c r="AX89" s="63">
        <f>COUNTIF('MITRE ATT&amp;CK'!89:89,"*Collection*")</f>
        <v>1</v>
      </c>
      <c r="AY89" s="63">
        <f>COUNTIF('MITRE ATT&amp;CK'!89:89,"*Command and Control*")</f>
        <v>0</v>
      </c>
      <c r="AZ89" s="63">
        <f>COUNTIF('MITRE ATT&amp;CK'!89:89,"*Exfiltration*")</f>
        <v>0</v>
      </c>
      <c r="BA89" s="37">
        <f>COUNTIF('MITRE ATT&amp;CK'!89:89,"*Impact*")</f>
        <v>13</v>
      </c>
      <c r="BB89" s="47">
        <f t="shared" si="57"/>
        <v>0</v>
      </c>
      <c r="BC89" s="63">
        <f t="shared" si="58"/>
        <v>0</v>
      </c>
      <c r="BD89" s="63">
        <f t="shared" si="59"/>
        <v>0</v>
      </c>
      <c r="BE89" s="63">
        <f t="shared" si="60"/>
        <v>0</v>
      </c>
      <c r="BF89" s="63">
        <f t="shared" si="61"/>
        <v>0</v>
      </c>
      <c r="BG89" s="63">
        <f t="shared" si="62"/>
        <v>0</v>
      </c>
      <c r="BH89" s="63">
        <f t="shared" si="63"/>
        <v>0</v>
      </c>
      <c r="BI89" s="63">
        <f t="shared" si="64"/>
        <v>0</v>
      </c>
      <c r="BJ89" s="63">
        <f t="shared" si="65"/>
        <v>0</v>
      </c>
      <c r="BK89" s="63">
        <f t="shared" si="66"/>
        <v>0</v>
      </c>
      <c r="BL89" s="63">
        <f t="shared" si="67"/>
        <v>0</v>
      </c>
      <c r="BM89" s="63">
        <f t="shared" si="68"/>
        <v>0</v>
      </c>
      <c r="BN89" s="63">
        <f t="shared" si="69"/>
        <v>0</v>
      </c>
      <c r="BO89" s="37">
        <f t="shared" si="70"/>
        <v>0</v>
      </c>
    </row>
    <row r="90" spans="1:67" ht="45" x14ac:dyDescent="0.25">
      <c r="A90" s="85">
        <v>89</v>
      </c>
      <c r="B90" s="75">
        <v>11</v>
      </c>
      <c r="C90" s="76">
        <v>11.4</v>
      </c>
      <c r="D90" s="75">
        <v>1</v>
      </c>
      <c r="E90" s="75" t="s">
        <v>25</v>
      </c>
      <c r="F90" s="77" t="s">
        <v>135</v>
      </c>
      <c r="G90" s="77" t="s">
        <v>136</v>
      </c>
      <c r="H90" s="78">
        <v>0</v>
      </c>
      <c r="I90" s="78">
        <v>0</v>
      </c>
      <c r="J90" s="79">
        <v>0</v>
      </c>
      <c r="K90" s="77">
        <v>0</v>
      </c>
      <c r="L90" s="78">
        <v>0</v>
      </c>
      <c r="M90" s="77">
        <v>0</v>
      </c>
      <c r="N90" s="78">
        <v>0</v>
      </c>
      <c r="O90" s="86">
        <v>0</v>
      </c>
      <c r="P90" s="63">
        <f t="shared" si="43"/>
        <v>0</v>
      </c>
      <c r="Q90" s="63">
        <f t="shared" si="44"/>
        <v>0</v>
      </c>
      <c r="R90" s="63">
        <f t="shared" si="42"/>
        <v>0</v>
      </c>
      <c r="S90" s="63">
        <f t="shared" si="45"/>
        <v>0</v>
      </c>
      <c r="T90" s="37">
        <f t="shared" si="46"/>
        <v>0</v>
      </c>
      <c r="U90" s="48" t="s">
        <v>1754</v>
      </c>
      <c r="V90" s="35" t="s">
        <v>1755</v>
      </c>
      <c r="W90" s="156"/>
      <c r="X90" s="157"/>
      <c r="Y90" s="31">
        <f t="shared" si="47"/>
        <v>0</v>
      </c>
      <c r="Z90" s="63">
        <f t="shared" si="48"/>
        <v>1</v>
      </c>
      <c r="AA90" s="63">
        <f t="shared" si="49"/>
        <v>0</v>
      </c>
      <c r="AB90" s="63">
        <f t="shared" si="50"/>
        <v>0</v>
      </c>
      <c r="AC90" s="37">
        <f t="shared" si="51"/>
        <v>0</v>
      </c>
      <c r="AD90" s="47">
        <f t="shared" si="52"/>
        <v>0</v>
      </c>
      <c r="AE90" s="63">
        <f t="shared" si="53"/>
        <v>0</v>
      </c>
      <c r="AF90" s="63">
        <f t="shared" si="54"/>
        <v>0</v>
      </c>
      <c r="AG90" s="63">
        <f t="shared" si="55"/>
        <v>0</v>
      </c>
      <c r="AH90" s="37">
        <f t="shared" si="56"/>
        <v>0</v>
      </c>
      <c r="AM90" s="64"/>
      <c r="AN90" s="31">
        <f>COUNTIF('MITRE ATT&amp;CK'!90:90,"*Reconnaissance*")</f>
        <v>0</v>
      </c>
      <c r="AO90" s="63">
        <f>COUNTIF('MITRE ATT&amp;CK'!90:90,"*Resource Development*")</f>
        <v>0</v>
      </c>
      <c r="AP90" s="63">
        <f>COUNTIF('MITRE ATT&amp;CK'!90:90,"*Initial Access*")</f>
        <v>0</v>
      </c>
      <c r="AQ90" s="63">
        <f>COUNTIF('MITRE ATT&amp;CK'!90:90,"*Execution*")</f>
        <v>0</v>
      </c>
      <c r="AR90" s="63">
        <f>COUNTIF('MITRE ATT&amp;CK'!90:90,"*Persistence*")</f>
        <v>5</v>
      </c>
      <c r="AS90" s="63">
        <f>COUNTIF('MITRE ATT&amp;CK'!90:90,"*Privilage Escalation*")</f>
        <v>0</v>
      </c>
      <c r="AT90" s="63">
        <f>COUNTIF('MITRE ATT&amp;CK'!90:90,"*Defense Evasion*")</f>
        <v>3</v>
      </c>
      <c r="AU90" s="63">
        <f>COUNTIF('MITRE ATT&amp;CK'!90:90,"*Credential Access*")</f>
        <v>0</v>
      </c>
      <c r="AV90" s="63">
        <f>COUNTIF('MITRE ATT&amp;CK'!90:90,"*Discovery*")</f>
        <v>1</v>
      </c>
      <c r="AW90" s="63">
        <f>COUNTIF('MITRE ATT&amp;CK'!90:90,"*Lateral Movement*")</f>
        <v>0</v>
      </c>
      <c r="AX90" s="63">
        <f>COUNTIF('MITRE ATT&amp;CK'!90:90,"*Collection*")</f>
        <v>1</v>
      </c>
      <c r="AY90" s="63">
        <f>COUNTIF('MITRE ATT&amp;CK'!90:90,"*Command and Control*")</f>
        <v>0</v>
      </c>
      <c r="AZ90" s="63">
        <f>COUNTIF('MITRE ATT&amp;CK'!90:90,"*Exfiltration*")</f>
        <v>0</v>
      </c>
      <c r="BA90" s="37">
        <f>COUNTIF('MITRE ATT&amp;CK'!90:90,"*Impact*")</f>
        <v>12</v>
      </c>
      <c r="BB90" s="47">
        <f t="shared" si="57"/>
        <v>0</v>
      </c>
      <c r="BC90" s="63">
        <f t="shared" si="58"/>
        <v>0</v>
      </c>
      <c r="BD90" s="63">
        <f t="shared" si="59"/>
        <v>0</v>
      </c>
      <c r="BE90" s="63">
        <f t="shared" si="60"/>
        <v>0</v>
      </c>
      <c r="BF90" s="63">
        <f t="shared" si="61"/>
        <v>0</v>
      </c>
      <c r="BG90" s="63">
        <f t="shared" si="62"/>
        <v>0</v>
      </c>
      <c r="BH90" s="63">
        <f t="shared" si="63"/>
        <v>0</v>
      </c>
      <c r="BI90" s="63">
        <f t="shared" si="64"/>
        <v>0</v>
      </c>
      <c r="BJ90" s="63">
        <f t="shared" si="65"/>
        <v>0</v>
      </c>
      <c r="BK90" s="63">
        <f t="shared" si="66"/>
        <v>0</v>
      </c>
      <c r="BL90" s="63">
        <f t="shared" si="67"/>
        <v>0</v>
      </c>
      <c r="BM90" s="63">
        <f t="shared" si="68"/>
        <v>0</v>
      </c>
      <c r="BN90" s="63">
        <f t="shared" si="69"/>
        <v>0</v>
      </c>
      <c r="BO90" s="37">
        <f t="shared" si="70"/>
        <v>0</v>
      </c>
    </row>
    <row r="91" spans="1:67" ht="30" x14ac:dyDescent="0.25">
      <c r="A91" s="85">
        <v>90</v>
      </c>
      <c r="B91" s="75">
        <v>11</v>
      </c>
      <c r="C91" s="76">
        <v>11.5</v>
      </c>
      <c r="D91" s="75">
        <v>2</v>
      </c>
      <c r="E91" s="75" t="s">
        <v>25</v>
      </c>
      <c r="F91" s="77" t="s">
        <v>137</v>
      </c>
      <c r="G91" s="77" t="s">
        <v>138</v>
      </c>
      <c r="H91" s="78">
        <v>0</v>
      </c>
      <c r="I91" s="78">
        <v>0</v>
      </c>
      <c r="J91" s="79">
        <v>0</v>
      </c>
      <c r="K91" s="77">
        <v>0</v>
      </c>
      <c r="L91" s="78">
        <v>0</v>
      </c>
      <c r="M91" s="77">
        <v>0</v>
      </c>
      <c r="N91" s="78">
        <v>0</v>
      </c>
      <c r="O91" s="86">
        <v>0</v>
      </c>
      <c r="P91" s="65">
        <f t="shared" si="43"/>
        <v>0</v>
      </c>
      <c r="Q91" s="65">
        <f t="shared" si="44"/>
        <v>0</v>
      </c>
      <c r="R91" s="65">
        <f t="shared" si="42"/>
        <v>0</v>
      </c>
      <c r="S91" s="65">
        <f t="shared" si="45"/>
        <v>0</v>
      </c>
      <c r="T91" s="50">
        <f t="shared" si="46"/>
        <v>0</v>
      </c>
      <c r="U91" s="49">
        <f>SUM(T124:T126)</f>
        <v>0</v>
      </c>
      <c r="V91" s="65">
        <v>300</v>
      </c>
      <c r="W91" s="158"/>
      <c r="X91" s="159"/>
      <c r="Y91" s="31">
        <f t="shared" si="47"/>
        <v>0</v>
      </c>
      <c r="Z91" s="63">
        <f t="shared" si="48"/>
        <v>1</v>
      </c>
      <c r="AA91" s="63">
        <f t="shared" si="49"/>
        <v>0</v>
      </c>
      <c r="AB91" s="63">
        <f t="shared" si="50"/>
        <v>0</v>
      </c>
      <c r="AC91" s="37">
        <f t="shared" si="51"/>
        <v>0</v>
      </c>
      <c r="AD91" s="47">
        <f t="shared" si="52"/>
        <v>0</v>
      </c>
      <c r="AE91" s="63">
        <f t="shared" si="53"/>
        <v>0</v>
      </c>
      <c r="AF91" s="63">
        <f t="shared" si="54"/>
        <v>0</v>
      </c>
      <c r="AG91" s="63">
        <f t="shared" si="55"/>
        <v>0</v>
      </c>
      <c r="AH91" s="37">
        <f t="shared" si="56"/>
        <v>0</v>
      </c>
      <c r="AM91" s="64"/>
      <c r="AN91" s="31">
        <f>COUNTIF('MITRE ATT&amp;CK'!91:91,"*Reconnaissance*")</f>
        <v>0</v>
      </c>
      <c r="AO91" s="63">
        <f>COUNTIF('MITRE ATT&amp;CK'!91:91,"*Resource Development*")</f>
        <v>0</v>
      </c>
      <c r="AP91" s="63">
        <f>COUNTIF('MITRE ATT&amp;CK'!91:91,"*Initial Access*")</f>
        <v>0</v>
      </c>
      <c r="AQ91" s="63">
        <f>COUNTIF('MITRE ATT&amp;CK'!91:91,"*Execution*")</f>
        <v>0</v>
      </c>
      <c r="AR91" s="63">
        <f>COUNTIF('MITRE ATT&amp;CK'!91:91,"*Persistence*")</f>
        <v>0</v>
      </c>
      <c r="AS91" s="63">
        <f>COUNTIF('MITRE ATT&amp;CK'!91:91,"*Privilage Escalation*")</f>
        <v>0</v>
      </c>
      <c r="AT91" s="63">
        <f>COUNTIF('MITRE ATT&amp;CK'!91:91,"*Defense Evasion*")</f>
        <v>2</v>
      </c>
      <c r="AU91" s="63">
        <f>COUNTIF('MITRE ATT&amp;CK'!91:91,"*Credential Access*")</f>
        <v>0</v>
      </c>
      <c r="AV91" s="63">
        <f>COUNTIF('MITRE ATT&amp;CK'!91:91,"*Discovery*")</f>
        <v>0</v>
      </c>
      <c r="AW91" s="63">
        <f>COUNTIF('MITRE ATT&amp;CK'!91:91,"*Lateral Movement*")</f>
        <v>0</v>
      </c>
      <c r="AX91" s="63">
        <f>COUNTIF('MITRE ATT&amp;CK'!91:91,"*Collection*")</f>
        <v>0</v>
      </c>
      <c r="AY91" s="63">
        <f>COUNTIF('MITRE ATT&amp;CK'!91:91,"*Command and Control*")</f>
        <v>0</v>
      </c>
      <c r="AZ91" s="63">
        <f>COUNTIF('MITRE ATT&amp;CK'!91:91,"*Exfiltration*")</f>
        <v>0</v>
      </c>
      <c r="BA91" s="37">
        <f>COUNTIF('MITRE ATT&amp;CK'!91:91,"*Impact*")</f>
        <v>11</v>
      </c>
      <c r="BB91" s="47">
        <f t="shared" si="57"/>
        <v>0</v>
      </c>
      <c r="BC91" s="63">
        <f t="shared" si="58"/>
        <v>0</v>
      </c>
      <c r="BD91" s="63">
        <f t="shared" si="59"/>
        <v>0</v>
      </c>
      <c r="BE91" s="63">
        <f t="shared" si="60"/>
        <v>0</v>
      </c>
      <c r="BF91" s="63">
        <f t="shared" si="61"/>
        <v>0</v>
      </c>
      <c r="BG91" s="63">
        <f t="shared" si="62"/>
        <v>0</v>
      </c>
      <c r="BH91" s="63">
        <f t="shared" si="63"/>
        <v>0</v>
      </c>
      <c r="BI91" s="63">
        <f t="shared" si="64"/>
        <v>0</v>
      </c>
      <c r="BJ91" s="63">
        <f t="shared" si="65"/>
        <v>0</v>
      </c>
      <c r="BK91" s="63">
        <f t="shared" si="66"/>
        <v>0</v>
      </c>
      <c r="BL91" s="63">
        <f t="shared" si="67"/>
        <v>0</v>
      </c>
      <c r="BM91" s="63">
        <f t="shared" si="68"/>
        <v>0</v>
      </c>
      <c r="BN91" s="63">
        <f t="shared" si="69"/>
        <v>0</v>
      </c>
      <c r="BO91" s="37">
        <f t="shared" si="70"/>
        <v>0</v>
      </c>
    </row>
    <row r="92" spans="1:67" ht="60" x14ac:dyDescent="0.25">
      <c r="A92" s="85">
        <v>91</v>
      </c>
      <c r="B92" s="75">
        <v>12</v>
      </c>
      <c r="C92" s="76">
        <v>12.1</v>
      </c>
      <c r="D92" s="75">
        <v>1</v>
      </c>
      <c r="E92" s="75" t="s">
        <v>38</v>
      </c>
      <c r="F92" s="77" t="s">
        <v>139</v>
      </c>
      <c r="G92" s="77" t="s">
        <v>140</v>
      </c>
      <c r="H92" s="78" cm="1">
        <f t="array" ref="H92:O99">'CSC #12'!F2:M9</f>
        <v>0</v>
      </c>
      <c r="I92" s="78">
        <v>0</v>
      </c>
      <c r="J92" s="79">
        <v>0</v>
      </c>
      <c r="K92" s="77">
        <v>0</v>
      </c>
      <c r="L92" s="78">
        <v>0</v>
      </c>
      <c r="M92" s="77">
        <v>0</v>
      </c>
      <c r="N92" s="78">
        <v>0</v>
      </c>
      <c r="O92" s="86">
        <v>0</v>
      </c>
      <c r="P92" s="63">
        <f t="shared" si="43"/>
        <v>0</v>
      </c>
      <c r="Q92" s="63">
        <f t="shared" si="44"/>
        <v>0</v>
      </c>
      <c r="R92" s="63">
        <f t="shared" si="42"/>
        <v>0</v>
      </c>
      <c r="S92" s="63">
        <f t="shared" si="45"/>
        <v>0</v>
      </c>
      <c r="T92" s="37">
        <f t="shared" si="46"/>
        <v>0</v>
      </c>
      <c r="U92" s="45" t="s">
        <v>1756</v>
      </c>
      <c r="V92" s="46" t="s">
        <v>1757</v>
      </c>
      <c r="W92" s="46" t="s">
        <v>1758</v>
      </c>
      <c r="X92" s="46" t="s">
        <v>1759</v>
      </c>
      <c r="Y92" s="31">
        <f t="shared" si="47"/>
        <v>0</v>
      </c>
      <c r="Z92" s="63">
        <f t="shared" si="48"/>
        <v>0</v>
      </c>
      <c r="AA92" s="63">
        <f t="shared" si="49"/>
        <v>0</v>
      </c>
      <c r="AB92" s="63">
        <f t="shared" si="50"/>
        <v>1</v>
      </c>
      <c r="AC92" s="37">
        <f t="shared" si="51"/>
        <v>0</v>
      </c>
      <c r="AD92" s="47">
        <f t="shared" si="52"/>
        <v>0</v>
      </c>
      <c r="AE92" s="63">
        <f t="shared" si="53"/>
        <v>0</v>
      </c>
      <c r="AF92" s="63">
        <f t="shared" si="54"/>
        <v>0</v>
      </c>
      <c r="AG92" s="63">
        <f t="shared" si="55"/>
        <v>0</v>
      </c>
      <c r="AH92" s="37">
        <f t="shared" si="56"/>
        <v>0</v>
      </c>
      <c r="AM92" s="64"/>
      <c r="AN92" s="31">
        <f>COUNTIF('MITRE ATT&amp;CK'!92:92,"*Reconnaissance*")</f>
        <v>0</v>
      </c>
      <c r="AO92" s="63">
        <f>COUNTIF('MITRE ATT&amp;CK'!92:92,"*Resource Development*")</f>
        <v>0</v>
      </c>
      <c r="AP92" s="63">
        <f>COUNTIF('MITRE ATT&amp;CK'!92:92,"*Initial Access*")</f>
        <v>1</v>
      </c>
      <c r="AQ92" s="63">
        <f>COUNTIF('MITRE ATT&amp;CK'!92:92,"*Execution*")</f>
        <v>0</v>
      </c>
      <c r="AR92" s="63">
        <f>COUNTIF('MITRE ATT&amp;CK'!92:92,"*Persistence*")</f>
        <v>0</v>
      </c>
      <c r="AS92" s="63">
        <f>COUNTIF('MITRE ATT&amp;CK'!92:92,"*Privilage Escalation*")</f>
        <v>0</v>
      </c>
      <c r="AT92" s="63">
        <f>COUNTIF('MITRE ATT&amp;CK'!92:92,"*Defense Evasion*")</f>
        <v>0</v>
      </c>
      <c r="AU92" s="63">
        <f>COUNTIF('MITRE ATT&amp;CK'!92:92,"*Credential Access*")</f>
        <v>0</v>
      </c>
      <c r="AV92" s="63">
        <f>COUNTIF('MITRE ATT&amp;CK'!92:92,"*Discovery*")</f>
        <v>0</v>
      </c>
      <c r="AW92" s="63">
        <f>COUNTIF('MITRE ATT&amp;CK'!92:92,"*Lateral Movement*")</f>
        <v>0</v>
      </c>
      <c r="AX92" s="63">
        <f>COUNTIF('MITRE ATT&amp;CK'!92:92,"*Collection*")</f>
        <v>3</v>
      </c>
      <c r="AY92" s="63">
        <f>COUNTIF('MITRE ATT&amp;CK'!92:92,"*Command and Control*")</f>
        <v>0</v>
      </c>
      <c r="AZ92" s="63">
        <f>COUNTIF('MITRE ATT&amp;CK'!92:92,"*Exfiltration*")</f>
        <v>0</v>
      </c>
      <c r="BA92" s="37">
        <f>COUNTIF('MITRE ATT&amp;CK'!92:92,"*Impact*")</f>
        <v>0</v>
      </c>
      <c r="BB92" s="47">
        <f t="shared" si="57"/>
        <v>0</v>
      </c>
      <c r="BC92" s="63">
        <f t="shared" si="58"/>
        <v>0</v>
      </c>
      <c r="BD92" s="63">
        <f t="shared" si="59"/>
        <v>0</v>
      </c>
      <c r="BE92" s="63">
        <f t="shared" si="60"/>
        <v>0</v>
      </c>
      <c r="BF92" s="63">
        <f t="shared" si="61"/>
        <v>0</v>
      </c>
      <c r="BG92" s="63">
        <f t="shared" si="62"/>
        <v>0</v>
      </c>
      <c r="BH92" s="63">
        <f t="shared" si="63"/>
        <v>0</v>
      </c>
      <c r="BI92" s="63">
        <f t="shared" si="64"/>
        <v>0</v>
      </c>
      <c r="BJ92" s="63">
        <f t="shared" si="65"/>
        <v>0</v>
      </c>
      <c r="BK92" s="63">
        <f t="shared" si="66"/>
        <v>0</v>
      </c>
      <c r="BL92" s="63">
        <f t="shared" si="67"/>
        <v>0</v>
      </c>
      <c r="BM92" s="63">
        <f t="shared" si="68"/>
        <v>0</v>
      </c>
      <c r="BN92" s="63">
        <f t="shared" si="69"/>
        <v>0</v>
      </c>
      <c r="BO92" s="37">
        <f t="shared" si="70"/>
        <v>0</v>
      </c>
    </row>
    <row r="93" spans="1:67" ht="30" x14ac:dyDescent="0.25">
      <c r="A93" s="85">
        <v>92</v>
      </c>
      <c r="B93" s="75">
        <v>12</v>
      </c>
      <c r="C93" s="76">
        <v>12.2</v>
      </c>
      <c r="D93" s="75">
        <v>2</v>
      </c>
      <c r="E93" s="75" t="s">
        <v>38</v>
      </c>
      <c r="F93" s="77" t="s">
        <v>141</v>
      </c>
      <c r="G93" s="77" t="s">
        <v>142</v>
      </c>
      <c r="H93" s="78">
        <v>0</v>
      </c>
      <c r="I93" s="78">
        <v>0</v>
      </c>
      <c r="J93" s="79">
        <v>0</v>
      </c>
      <c r="K93" s="77">
        <v>0</v>
      </c>
      <c r="L93" s="78">
        <v>0</v>
      </c>
      <c r="M93" s="77">
        <v>0</v>
      </c>
      <c r="N93" s="78">
        <v>0</v>
      </c>
      <c r="O93" s="86">
        <v>0</v>
      </c>
      <c r="P93" s="63">
        <f t="shared" si="43"/>
        <v>0</v>
      </c>
      <c r="Q93" s="63">
        <f t="shared" si="44"/>
        <v>0</v>
      </c>
      <c r="R93" s="63">
        <f t="shared" si="42"/>
        <v>0</v>
      </c>
      <c r="S93" s="63">
        <f t="shared" si="45"/>
        <v>0</v>
      </c>
      <c r="T93" s="37">
        <f t="shared" si="46"/>
        <v>0</v>
      </c>
      <c r="U93" s="47">
        <v>0</v>
      </c>
      <c r="V93" s="63">
        <v>0</v>
      </c>
      <c r="W93" s="63">
        <f>SUM(U93,U95,U97)</f>
        <v>0</v>
      </c>
      <c r="X93" s="63">
        <f>SUM(V93,V95,V97)</f>
        <v>1400</v>
      </c>
      <c r="Y93" s="31">
        <f t="shared" si="47"/>
        <v>0</v>
      </c>
      <c r="Z93" s="63">
        <f t="shared" si="48"/>
        <v>0</v>
      </c>
      <c r="AA93" s="63">
        <f t="shared" si="49"/>
        <v>0</v>
      </c>
      <c r="AB93" s="63">
        <f t="shared" si="50"/>
        <v>1</v>
      </c>
      <c r="AC93" s="37">
        <f t="shared" si="51"/>
        <v>0</v>
      </c>
      <c r="AD93" s="47">
        <f t="shared" si="52"/>
        <v>0</v>
      </c>
      <c r="AE93" s="63">
        <f t="shared" si="53"/>
        <v>0</v>
      </c>
      <c r="AF93" s="63">
        <f t="shared" si="54"/>
        <v>0</v>
      </c>
      <c r="AG93" s="63">
        <f t="shared" si="55"/>
        <v>0</v>
      </c>
      <c r="AH93" s="37">
        <f t="shared" si="56"/>
        <v>0</v>
      </c>
      <c r="AM93" s="64"/>
      <c r="AN93" s="31">
        <f>COUNTIF('MITRE ATT&amp;CK'!93:93,"*Reconnaissance*")</f>
        <v>0</v>
      </c>
      <c r="AO93" s="63">
        <f>COUNTIF('MITRE ATT&amp;CK'!93:93,"*Resource Development*")</f>
        <v>0</v>
      </c>
      <c r="AP93" s="63">
        <f>COUNTIF('MITRE ATT&amp;CK'!93:93,"*Initial Access*")</f>
        <v>4</v>
      </c>
      <c r="AQ93" s="63">
        <f>COUNTIF('MITRE ATT&amp;CK'!93:93,"*Execution*")</f>
        <v>2</v>
      </c>
      <c r="AR93" s="63">
        <f>COUNTIF('MITRE ATT&amp;CK'!93:93,"*Persistence*")</f>
        <v>10</v>
      </c>
      <c r="AS93" s="63">
        <f>COUNTIF('MITRE ATT&amp;CK'!93:93,"*Privilage Escalation*")</f>
        <v>1</v>
      </c>
      <c r="AT93" s="63">
        <f>COUNTIF('MITRE ATT&amp;CK'!93:93,"*Defense Evasion*")</f>
        <v>10</v>
      </c>
      <c r="AU93" s="63">
        <f>COUNTIF('MITRE ATT&amp;CK'!93:93,"*Credential Access*")</f>
        <v>6</v>
      </c>
      <c r="AV93" s="63">
        <f>COUNTIF('MITRE ATT&amp;CK'!93:93,"*Discovery*")</f>
        <v>2</v>
      </c>
      <c r="AW93" s="63">
        <f>COUNTIF('MITRE ATT&amp;CK'!93:93,"*Lateral Movement*")</f>
        <v>8</v>
      </c>
      <c r="AX93" s="63">
        <f>COUNTIF('MITRE ATT&amp;CK'!93:93,"*Collection*")</f>
        <v>7</v>
      </c>
      <c r="AY93" s="63">
        <f>COUNTIF('MITRE ATT&amp;CK'!93:93,"*Command and Control*")</f>
        <v>2</v>
      </c>
      <c r="AZ93" s="63">
        <f>COUNTIF('MITRE ATT&amp;CK'!93:93,"*Exfiltration*")</f>
        <v>4</v>
      </c>
      <c r="BA93" s="37">
        <f>COUNTIF('MITRE ATT&amp;CK'!93:93,"*Impact*")</f>
        <v>3</v>
      </c>
      <c r="BB93" s="47">
        <f t="shared" si="57"/>
        <v>0</v>
      </c>
      <c r="BC93" s="63">
        <f t="shared" si="58"/>
        <v>0</v>
      </c>
      <c r="BD93" s="63">
        <f t="shared" si="59"/>
        <v>0</v>
      </c>
      <c r="BE93" s="63">
        <f t="shared" si="60"/>
        <v>0</v>
      </c>
      <c r="BF93" s="63">
        <f t="shared" si="61"/>
        <v>0</v>
      </c>
      <c r="BG93" s="63">
        <f t="shared" si="62"/>
        <v>0</v>
      </c>
      <c r="BH93" s="63">
        <f t="shared" si="63"/>
        <v>0</v>
      </c>
      <c r="BI93" s="63">
        <f t="shared" si="64"/>
        <v>0</v>
      </c>
      <c r="BJ93" s="63">
        <f t="shared" si="65"/>
        <v>0</v>
      </c>
      <c r="BK93" s="63">
        <f t="shared" si="66"/>
        <v>0</v>
      </c>
      <c r="BL93" s="63">
        <f t="shared" si="67"/>
        <v>0</v>
      </c>
      <c r="BM93" s="63">
        <f t="shared" si="68"/>
        <v>0</v>
      </c>
      <c r="BN93" s="63">
        <f t="shared" si="69"/>
        <v>0</v>
      </c>
      <c r="BO93" s="37">
        <f t="shared" si="70"/>
        <v>0</v>
      </c>
    </row>
    <row r="94" spans="1:67" ht="45" x14ac:dyDescent="0.25">
      <c r="A94" s="85">
        <v>93</v>
      </c>
      <c r="B94" s="75">
        <v>12</v>
      </c>
      <c r="C94" s="76">
        <v>12.3</v>
      </c>
      <c r="D94" s="75">
        <v>2</v>
      </c>
      <c r="E94" s="75" t="s">
        <v>38</v>
      </c>
      <c r="F94" s="77" t="s">
        <v>347</v>
      </c>
      <c r="G94" s="77" t="s">
        <v>348</v>
      </c>
      <c r="H94" s="78">
        <v>0</v>
      </c>
      <c r="I94" s="78">
        <v>0</v>
      </c>
      <c r="J94" s="79">
        <v>0</v>
      </c>
      <c r="K94" s="77">
        <v>0</v>
      </c>
      <c r="L94" s="78">
        <v>0</v>
      </c>
      <c r="M94" s="77">
        <v>0</v>
      </c>
      <c r="N94" s="78">
        <v>0</v>
      </c>
      <c r="O94" s="86">
        <v>0</v>
      </c>
      <c r="P94" s="63">
        <f t="shared" si="43"/>
        <v>0</v>
      </c>
      <c r="Q94" s="63">
        <f t="shared" si="44"/>
        <v>0</v>
      </c>
      <c r="R94" s="63">
        <f t="shared" si="42"/>
        <v>0</v>
      </c>
      <c r="S94" s="63">
        <f t="shared" si="45"/>
        <v>0</v>
      </c>
      <c r="T94" s="37">
        <f t="shared" si="46"/>
        <v>0</v>
      </c>
      <c r="U94" s="48" t="s">
        <v>1760</v>
      </c>
      <c r="V94" s="35" t="s">
        <v>1761</v>
      </c>
      <c r="W94" s="63" t="s">
        <v>1903</v>
      </c>
      <c r="X94" s="64" t="s">
        <v>1875</v>
      </c>
      <c r="Y94" s="31">
        <f t="shared" si="47"/>
        <v>0</v>
      </c>
      <c r="Z94" s="63">
        <f t="shared" si="48"/>
        <v>0</v>
      </c>
      <c r="AA94" s="63">
        <f t="shared" si="49"/>
        <v>0</v>
      </c>
      <c r="AB94" s="63">
        <f t="shared" si="50"/>
        <v>1</v>
      </c>
      <c r="AC94" s="37">
        <f t="shared" si="51"/>
        <v>0</v>
      </c>
      <c r="AD94" s="47">
        <f t="shared" si="52"/>
        <v>0</v>
      </c>
      <c r="AE94" s="63">
        <f t="shared" si="53"/>
        <v>0</v>
      </c>
      <c r="AF94" s="63">
        <f t="shared" si="54"/>
        <v>0</v>
      </c>
      <c r="AG94" s="63">
        <f t="shared" si="55"/>
        <v>0</v>
      </c>
      <c r="AH94" s="37">
        <f t="shared" si="56"/>
        <v>0</v>
      </c>
      <c r="AM94" s="64"/>
      <c r="AN94" s="31">
        <f>COUNTIF('MITRE ATT&amp;CK'!94:94,"*Reconnaissance*")</f>
        <v>0</v>
      </c>
      <c r="AO94" s="63">
        <f>COUNTIF('MITRE ATT&amp;CK'!94:94,"*Resource Development*")</f>
        <v>0</v>
      </c>
      <c r="AP94" s="63">
        <f>COUNTIF('MITRE ATT&amp;CK'!94:94,"*Initial Access*")</f>
        <v>0</v>
      </c>
      <c r="AQ94" s="63">
        <f>COUNTIF('MITRE ATT&amp;CK'!94:94,"*Execution*")</f>
        <v>0</v>
      </c>
      <c r="AR94" s="63">
        <f>COUNTIF('MITRE ATT&amp;CK'!94:94,"*Persistence*")</f>
        <v>0</v>
      </c>
      <c r="AS94" s="63">
        <f>COUNTIF('MITRE ATT&amp;CK'!94:94,"*Privilage Escalation*")</f>
        <v>0</v>
      </c>
      <c r="AT94" s="63">
        <f>COUNTIF('MITRE ATT&amp;CK'!94:94,"*Defense Evasion*")</f>
        <v>0</v>
      </c>
      <c r="AU94" s="63">
        <f>COUNTIF('MITRE ATT&amp;CK'!94:94,"*Credential Access*")</f>
        <v>0</v>
      </c>
      <c r="AV94" s="63">
        <f>COUNTIF('MITRE ATT&amp;CK'!94:94,"*Discovery*")</f>
        <v>0</v>
      </c>
      <c r="AW94" s="63">
        <f>COUNTIF('MITRE ATT&amp;CK'!94:94,"*Lateral Movement*")</f>
        <v>0</v>
      </c>
      <c r="AX94" s="63">
        <f>COUNTIF('MITRE ATT&amp;CK'!94:94,"*Collection*")</f>
        <v>0</v>
      </c>
      <c r="AY94" s="63">
        <f>COUNTIF('MITRE ATT&amp;CK'!94:94,"*Command and Control*")</f>
        <v>0</v>
      </c>
      <c r="AZ94" s="63">
        <f>COUNTIF('MITRE ATT&amp;CK'!94:94,"*Exfiltration*")</f>
        <v>0</v>
      </c>
      <c r="BA94" s="37">
        <f>COUNTIF('MITRE ATT&amp;CK'!94:94,"*Impact*")</f>
        <v>0</v>
      </c>
      <c r="BB94" s="47">
        <f t="shared" si="57"/>
        <v>0</v>
      </c>
      <c r="BC94" s="63">
        <f t="shared" si="58"/>
        <v>0</v>
      </c>
      <c r="BD94" s="63">
        <f t="shared" si="59"/>
        <v>0</v>
      </c>
      <c r="BE94" s="63">
        <f t="shared" si="60"/>
        <v>0</v>
      </c>
      <c r="BF94" s="63">
        <f t="shared" si="61"/>
        <v>0</v>
      </c>
      <c r="BG94" s="63">
        <f t="shared" si="62"/>
        <v>0</v>
      </c>
      <c r="BH94" s="63">
        <f t="shared" si="63"/>
        <v>0</v>
      </c>
      <c r="BI94" s="63">
        <f t="shared" si="64"/>
        <v>0</v>
      </c>
      <c r="BJ94" s="63">
        <f t="shared" si="65"/>
        <v>0</v>
      </c>
      <c r="BK94" s="63">
        <f t="shared" si="66"/>
        <v>0</v>
      </c>
      <c r="BL94" s="63">
        <f t="shared" si="67"/>
        <v>0</v>
      </c>
      <c r="BM94" s="63">
        <f t="shared" si="68"/>
        <v>0</v>
      </c>
      <c r="BN94" s="63">
        <f t="shared" si="69"/>
        <v>0</v>
      </c>
      <c r="BO94" s="37">
        <f t="shared" si="70"/>
        <v>0</v>
      </c>
    </row>
    <row r="95" spans="1:67" ht="45" x14ac:dyDescent="0.25">
      <c r="A95" s="85">
        <v>94</v>
      </c>
      <c r="B95" s="75">
        <v>12</v>
      </c>
      <c r="C95" s="76">
        <v>12.4</v>
      </c>
      <c r="D95" s="75">
        <v>2</v>
      </c>
      <c r="E95" s="75" t="s">
        <v>38</v>
      </c>
      <c r="F95" s="77" t="s">
        <v>349</v>
      </c>
      <c r="G95" s="77" t="s">
        <v>350</v>
      </c>
      <c r="H95" s="78">
        <v>0</v>
      </c>
      <c r="I95" s="78">
        <v>0</v>
      </c>
      <c r="J95" s="79">
        <v>0</v>
      </c>
      <c r="K95" s="77">
        <v>0</v>
      </c>
      <c r="L95" s="78">
        <v>0</v>
      </c>
      <c r="M95" s="77">
        <v>0</v>
      </c>
      <c r="N95" s="78">
        <v>0</v>
      </c>
      <c r="O95" s="86">
        <v>0</v>
      </c>
      <c r="P95" s="63">
        <f t="shared" si="43"/>
        <v>0</v>
      </c>
      <c r="Q95" s="63">
        <f t="shared" si="44"/>
        <v>0</v>
      </c>
      <c r="R95" s="63">
        <f t="shared" si="42"/>
        <v>0</v>
      </c>
      <c r="S95" s="63">
        <f t="shared" si="45"/>
        <v>0</v>
      </c>
      <c r="T95" s="37">
        <f t="shared" si="46"/>
        <v>0</v>
      </c>
      <c r="U95" s="47">
        <f>SUM(T127:T137)</f>
        <v>0</v>
      </c>
      <c r="V95" s="63">
        <v>1100</v>
      </c>
      <c r="W95" s="63">
        <f>ROUND(W93/X93,2)</f>
        <v>0</v>
      </c>
      <c r="X95" s="64" t="str">
        <f>ROUND(W93/X93,2)*100&amp;"%"</f>
        <v>0%</v>
      </c>
      <c r="Y95" s="31">
        <f t="shared" si="47"/>
        <v>0</v>
      </c>
      <c r="Z95" s="63">
        <f t="shared" si="48"/>
        <v>0</v>
      </c>
      <c r="AA95" s="63">
        <f t="shared" si="49"/>
        <v>0</v>
      </c>
      <c r="AB95" s="63">
        <f t="shared" si="50"/>
        <v>1</v>
      </c>
      <c r="AC95" s="37">
        <f t="shared" si="51"/>
        <v>0</v>
      </c>
      <c r="AD95" s="47">
        <f t="shared" si="52"/>
        <v>0</v>
      </c>
      <c r="AE95" s="63">
        <f t="shared" si="53"/>
        <v>0</v>
      </c>
      <c r="AF95" s="63">
        <f t="shared" si="54"/>
        <v>0</v>
      </c>
      <c r="AG95" s="63">
        <f t="shared" si="55"/>
        <v>0</v>
      </c>
      <c r="AH95" s="37">
        <f t="shared" si="56"/>
        <v>0</v>
      </c>
      <c r="AM95" s="64"/>
      <c r="AN95" s="31">
        <f>COUNTIF('MITRE ATT&amp;CK'!95:95,"*Reconnaissance*")</f>
        <v>0</v>
      </c>
      <c r="AO95" s="63">
        <f>COUNTIF('MITRE ATT&amp;CK'!95:95,"*Resource Development*")</f>
        <v>0</v>
      </c>
      <c r="AP95" s="63">
        <f>COUNTIF('MITRE ATT&amp;CK'!95:95,"*Initial Access*")</f>
        <v>0</v>
      </c>
      <c r="AQ95" s="63">
        <f>COUNTIF('MITRE ATT&amp;CK'!95:95,"*Execution*")</f>
        <v>0</v>
      </c>
      <c r="AR95" s="63">
        <f>COUNTIF('MITRE ATT&amp;CK'!95:95,"*Persistence*")</f>
        <v>0</v>
      </c>
      <c r="AS95" s="63">
        <f>COUNTIF('MITRE ATT&amp;CK'!95:95,"*Privilage Escalation*")</f>
        <v>0</v>
      </c>
      <c r="AT95" s="63">
        <f>COUNTIF('MITRE ATT&amp;CK'!95:95,"*Defense Evasion*")</f>
        <v>0</v>
      </c>
      <c r="AU95" s="63">
        <f>COUNTIF('MITRE ATT&amp;CK'!95:95,"*Credential Access*")</f>
        <v>0</v>
      </c>
      <c r="AV95" s="63">
        <f>COUNTIF('MITRE ATT&amp;CK'!95:95,"*Discovery*")</f>
        <v>0</v>
      </c>
      <c r="AW95" s="63">
        <f>COUNTIF('MITRE ATT&amp;CK'!95:95,"*Lateral Movement*")</f>
        <v>0</v>
      </c>
      <c r="AX95" s="63">
        <f>COUNTIF('MITRE ATT&amp;CK'!95:95,"*Collection*")</f>
        <v>0</v>
      </c>
      <c r="AY95" s="63">
        <f>COUNTIF('MITRE ATT&amp;CK'!95:95,"*Command and Control*")</f>
        <v>0</v>
      </c>
      <c r="AZ95" s="63">
        <f>COUNTIF('MITRE ATT&amp;CK'!95:95,"*Exfiltration*")</f>
        <v>0</v>
      </c>
      <c r="BA95" s="37">
        <f>COUNTIF('MITRE ATT&amp;CK'!95:95,"*Impact*")</f>
        <v>0</v>
      </c>
      <c r="BB95" s="47">
        <f t="shared" si="57"/>
        <v>0</v>
      </c>
      <c r="BC95" s="63">
        <f t="shared" si="58"/>
        <v>0</v>
      </c>
      <c r="BD95" s="63">
        <f t="shared" si="59"/>
        <v>0</v>
      </c>
      <c r="BE95" s="63">
        <f t="shared" si="60"/>
        <v>0</v>
      </c>
      <c r="BF95" s="63">
        <f t="shared" si="61"/>
        <v>0</v>
      </c>
      <c r="BG95" s="63">
        <f t="shared" si="62"/>
        <v>0</v>
      </c>
      <c r="BH95" s="63">
        <f t="shared" si="63"/>
        <v>0</v>
      </c>
      <c r="BI95" s="63">
        <f t="shared" si="64"/>
        <v>0</v>
      </c>
      <c r="BJ95" s="63">
        <f t="shared" si="65"/>
        <v>0</v>
      </c>
      <c r="BK95" s="63">
        <f t="shared" si="66"/>
        <v>0</v>
      </c>
      <c r="BL95" s="63">
        <f t="shared" si="67"/>
        <v>0</v>
      </c>
      <c r="BM95" s="63">
        <f t="shared" si="68"/>
        <v>0</v>
      </c>
      <c r="BN95" s="63">
        <f t="shared" si="69"/>
        <v>0</v>
      </c>
      <c r="BO95" s="37">
        <f t="shared" si="70"/>
        <v>0</v>
      </c>
    </row>
    <row r="96" spans="1:67" x14ac:dyDescent="0.25">
      <c r="A96" s="85">
        <v>95</v>
      </c>
      <c r="B96" s="75">
        <v>12</v>
      </c>
      <c r="C96" s="76">
        <v>12.5</v>
      </c>
      <c r="D96" s="75">
        <v>2</v>
      </c>
      <c r="E96" s="75" t="s">
        <v>38</v>
      </c>
      <c r="F96" s="77" t="s">
        <v>143</v>
      </c>
      <c r="G96" s="77" t="s">
        <v>144</v>
      </c>
      <c r="H96" s="78">
        <v>0</v>
      </c>
      <c r="I96" s="78">
        <v>0</v>
      </c>
      <c r="J96" s="79">
        <v>0</v>
      </c>
      <c r="K96" s="77">
        <v>0</v>
      </c>
      <c r="L96" s="78">
        <v>0</v>
      </c>
      <c r="M96" s="77">
        <v>0</v>
      </c>
      <c r="N96" s="78">
        <v>0</v>
      </c>
      <c r="O96" s="86">
        <v>0</v>
      </c>
      <c r="P96" s="63">
        <f t="shared" si="43"/>
        <v>0</v>
      </c>
      <c r="Q96" s="63">
        <f t="shared" si="44"/>
        <v>0</v>
      </c>
      <c r="R96" s="63">
        <f t="shared" si="42"/>
        <v>0</v>
      </c>
      <c r="S96" s="63">
        <f t="shared" si="45"/>
        <v>0</v>
      </c>
      <c r="T96" s="37">
        <f t="shared" si="46"/>
        <v>0</v>
      </c>
      <c r="U96" s="48" t="s">
        <v>1762</v>
      </c>
      <c r="V96" s="35" t="s">
        <v>1763</v>
      </c>
      <c r="W96" s="156"/>
      <c r="X96" s="157"/>
      <c r="Y96" s="31">
        <f t="shared" si="47"/>
        <v>0</v>
      </c>
      <c r="Z96" s="63">
        <f t="shared" si="48"/>
        <v>0</v>
      </c>
      <c r="AA96" s="63">
        <f t="shared" si="49"/>
        <v>0</v>
      </c>
      <c r="AB96" s="63">
        <f t="shared" si="50"/>
        <v>1</v>
      </c>
      <c r="AC96" s="37">
        <f t="shared" si="51"/>
        <v>0</v>
      </c>
      <c r="AD96" s="47">
        <f t="shared" si="52"/>
        <v>0</v>
      </c>
      <c r="AE96" s="63">
        <f t="shared" si="53"/>
        <v>0</v>
      </c>
      <c r="AF96" s="63">
        <f t="shared" si="54"/>
        <v>0</v>
      </c>
      <c r="AG96" s="63">
        <f t="shared" si="55"/>
        <v>0</v>
      </c>
      <c r="AH96" s="37">
        <f t="shared" si="56"/>
        <v>0</v>
      </c>
      <c r="AM96" s="64"/>
      <c r="AN96" s="31">
        <f>COUNTIF('MITRE ATT&amp;CK'!96:96,"*Reconnaissance*")</f>
        <v>0</v>
      </c>
      <c r="AO96" s="63">
        <f>COUNTIF('MITRE ATT&amp;CK'!96:96,"*Resource Development*")</f>
        <v>0</v>
      </c>
      <c r="AP96" s="63">
        <f>COUNTIF('MITRE ATT&amp;CK'!96:96,"*Initial Access*")</f>
        <v>0</v>
      </c>
      <c r="AQ96" s="63">
        <f>COUNTIF('MITRE ATT&amp;CK'!96:96,"*Execution*")</f>
        <v>1</v>
      </c>
      <c r="AR96" s="63">
        <f>COUNTIF('MITRE ATT&amp;CK'!96:96,"*Persistence*")</f>
        <v>1</v>
      </c>
      <c r="AS96" s="63">
        <f>COUNTIF('MITRE ATT&amp;CK'!96:96,"*Privilage Escalation*")</f>
        <v>0</v>
      </c>
      <c r="AT96" s="63">
        <f>COUNTIF('MITRE ATT&amp;CK'!96:96,"*Defense Evasion*")</f>
        <v>1</v>
      </c>
      <c r="AU96" s="63">
        <f>COUNTIF('MITRE ATT&amp;CK'!96:96,"*Credential Access*")</f>
        <v>0</v>
      </c>
      <c r="AV96" s="63">
        <f>COUNTIF('MITRE ATT&amp;CK'!96:96,"*Discovery*")</f>
        <v>0</v>
      </c>
      <c r="AW96" s="63">
        <f>COUNTIF('MITRE ATT&amp;CK'!96:96,"*Lateral Movement*")</f>
        <v>0</v>
      </c>
      <c r="AX96" s="63">
        <f>COUNTIF('MITRE ATT&amp;CK'!96:96,"*Collection*")</f>
        <v>0</v>
      </c>
      <c r="AY96" s="63">
        <f>COUNTIF('MITRE ATT&amp;CK'!96:96,"*Command and Control*")</f>
        <v>0</v>
      </c>
      <c r="AZ96" s="63">
        <f>COUNTIF('MITRE ATT&amp;CK'!96:96,"*Exfiltration*")</f>
        <v>0</v>
      </c>
      <c r="BA96" s="37">
        <f>COUNTIF('MITRE ATT&amp;CK'!96:96,"*Impact*")</f>
        <v>0</v>
      </c>
      <c r="BB96" s="47">
        <f t="shared" si="57"/>
        <v>0</v>
      </c>
      <c r="BC96" s="63">
        <f t="shared" si="58"/>
        <v>0</v>
      </c>
      <c r="BD96" s="63">
        <f t="shared" si="59"/>
        <v>0</v>
      </c>
      <c r="BE96" s="63">
        <f t="shared" si="60"/>
        <v>0</v>
      </c>
      <c r="BF96" s="63">
        <f t="shared" si="61"/>
        <v>0</v>
      </c>
      <c r="BG96" s="63">
        <f t="shared" si="62"/>
        <v>0</v>
      </c>
      <c r="BH96" s="63">
        <f t="shared" si="63"/>
        <v>0</v>
      </c>
      <c r="BI96" s="63">
        <f t="shared" si="64"/>
        <v>0</v>
      </c>
      <c r="BJ96" s="63">
        <f t="shared" si="65"/>
        <v>0</v>
      </c>
      <c r="BK96" s="63">
        <f t="shared" si="66"/>
        <v>0</v>
      </c>
      <c r="BL96" s="63">
        <f t="shared" si="67"/>
        <v>0</v>
      </c>
      <c r="BM96" s="63">
        <f t="shared" si="68"/>
        <v>0</v>
      </c>
      <c r="BN96" s="63">
        <f t="shared" si="69"/>
        <v>0</v>
      </c>
      <c r="BO96" s="37">
        <f t="shared" si="70"/>
        <v>0</v>
      </c>
    </row>
    <row r="97" spans="1:67" ht="30" x14ac:dyDescent="0.25">
      <c r="A97" s="85">
        <v>96</v>
      </c>
      <c r="B97" s="75">
        <v>12</v>
      </c>
      <c r="C97" s="76">
        <v>12.6</v>
      </c>
      <c r="D97" s="75">
        <v>2</v>
      </c>
      <c r="E97" s="75" t="s">
        <v>38</v>
      </c>
      <c r="F97" s="77" t="s">
        <v>145</v>
      </c>
      <c r="G97" s="77" t="s">
        <v>146</v>
      </c>
      <c r="H97" s="78">
        <v>0</v>
      </c>
      <c r="I97" s="78">
        <v>0</v>
      </c>
      <c r="J97" s="79">
        <v>0</v>
      </c>
      <c r="K97" s="77">
        <v>0</v>
      </c>
      <c r="L97" s="78">
        <v>0</v>
      </c>
      <c r="M97" s="77">
        <v>0</v>
      </c>
      <c r="N97" s="78">
        <v>0</v>
      </c>
      <c r="O97" s="86">
        <v>0</v>
      </c>
      <c r="P97" s="63">
        <f t="shared" si="43"/>
        <v>0</v>
      </c>
      <c r="Q97" s="63">
        <f t="shared" si="44"/>
        <v>0</v>
      </c>
      <c r="R97" s="63">
        <f t="shared" si="42"/>
        <v>0</v>
      </c>
      <c r="S97" s="63">
        <f t="shared" si="45"/>
        <v>0</v>
      </c>
      <c r="T97" s="37">
        <f t="shared" si="46"/>
        <v>0</v>
      </c>
      <c r="U97" s="49">
        <f>SUM(T138:T140)</f>
        <v>0</v>
      </c>
      <c r="V97" s="65">
        <v>300</v>
      </c>
      <c r="W97" s="158"/>
      <c r="X97" s="159"/>
      <c r="Y97" s="31">
        <f t="shared" si="47"/>
        <v>0</v>
      </c>
      <c r="Z97" s="63">
        <f t="shared" si="48"/>
        <v>0</v>
      </c>
      <c r="AA97" s="63">
        <f t="shared" si="49"/>
        <v>0</v>
      </c>
      <c r="AB97" s="63">
        <f t="shared" si="50"/>
        <v>1</v>
      </c>
      <c r="AC97" s="37">
        <f t="shared" si="51"/>
        <v>0</v>
      </c>
      <c r="AD97" s="47">
        <f t="shared" si="52"/>
        <v>0</v>
      </c>
      <c r="AE97" s="63">
        <f t="shared" si="53"/>
        <v>0</v>
      </c>
      <c r="AF97" s="63">
        <f t="shared" si="54"/>
        <v>0</v>
      </c>
      <c r="AG97" s="63">
        <f t="shared" si="55"/>
        <v>0</v>
      </c>
      <c r="AH97" s="37">
        <f t="shared" si="56"/>
        <v>0</v>
      </c>
      <c r="AM97" s="64"/>
      <c r="AN97" s="31">
        <f>COUNTIF('MITRE ATT&amp;CK'!97:97,"*Reconnaissance*")</f>
        <v>0</v>
      </c>
      <c r="AO97" s="63">
        <f>COUNTIF('MITRE ATT&amp;CK'!97:97,"*Resource Development*")</f>
        <v>0</v>
      </c>
      <c r="AP97" s="63">
        <f>COUNTIF('MITRE ATT&amp;CK'!97:97,"*Initial Access*")</f>
        <v>1</v>
      </c>
      <c r="AQ97" s="63">
        <f>COUNTIF('MITRE ATT&amp;CK'!97:97,"*Execution*")</f>
        <v>0</v>
      </c>
      <c r="AR97" s="63">
        <f>COUNTIF('MITRE ATT&amp;CK'!97:97,"*Persistence*")</f>
        <v>0</v>
      </c>
      <c r="AS97" s="63">
        <f>COUNTIF('MITRE ATT&amp;CK'!97:97,"*Privilage Escalation*")</f>
        <v>0</v>
      </c>
      <c r="AT97" s="63">
        <f>COUNTIF('MITRE ATT&amp;CK'!97:97,"*Defense Evasion*")</f>
        <v>0</v>
      </c>
      <c r="AU97" s="63">
        <f>COUNTIF('MITRE ATT&amp;CK'!97:97,"*Credential Access*")</f>
        <v>0</v>
      </c>
      <c r="AV97" s="63">
        <f>COUNTIF('MITRE ATT&amp;CK'!97:97,"*Discovery*")</f>
        <v>0</v>
      </c>
      <c r="AW97" s="63">
        <f>COUNTIF('MITRE ATT&amp;CK'!97:97,"*Lateral Movement*")</f>
        <v>0</v>
      </c>
      <c r="AX97" s="63">
        <f>COUNTIF('MITRE ATT&amp;CK'!97:97,"*Collection*")</f>
        <v>0</v>
      </c>
      <c r="AY97" s="63">
        <f>COUNTIF('MITRE ATT&amp;CK'!97:97,"*Command and Control*")</f>
        <v>0</v>
      </c>
      <c r="AZ97" s="63">
        <f>COUNTIF('MITRE ATT&amp;CK'!97:97,"*Exfiltration*")</f>
        <v>0</v>
      </c>
      <c r="BA97" s="37">
        <f>COUNTIF('MITRE ATT&amp;CK'!97:97,"*Impact*")</f>
        <v>0</v>
      </c>
      <c r="BB97" s="47">
        <f t="shared" si="57"/>
        <v>0</v>
      </c>
      <c r="BC97" s="63">
        <f t="shared" si="58"/>
        <v>0</v>
      </c>
      <c r="BD97" s="63">
        <f t="shared" si="59"/>
        <v>0</v>
      </c>
      <c r="BE97" s="63">
        <f t="shared" si="60"/>
        <v>0</v>
      </c>
      <c r="BF97" s="63">
        <f t="shared" si="61"/>
        <v>0</v>
      </c>
      <c r="BG97" s="63">
        <f t="shared" si="62"/>
        <v>0</v>
      </c>
      <c r="BH97" s="63">
        <f t="shared" si="63"/>
        <v>0</v>
      </c>
      <c r="BI97" s="63">
        <f t="shared" si="64"/>
        <v>0</v>
      </c>
      <c r="BJ97" s="63">
        <f t="shared" si="65"/>
        <v>0</v>
      </c>
      <c r="BK97" s="63">
        <f t="shared" si="66"/>
        <v>0</v>
      </c>
      <c r="BL97" s="63">
        <f t="shared" si="67"/>
        <v>0</v>
      </c>
      <c r="BM97" s="63">
        <f t="shared" si="68"/>
        <v>0</v>
      </c>
      <c r="BN97" s="63">
        <f t="shared" si="69"/>
        <v>0</v>
      </c>
      <c r="BO97" s="37">
        <f t="shared" si="70"/>
        <v>0</v>
      </c>
    </row>
    <row r="98" spans="1:67" ht="30" x14ac:dyDescent="0.25">
      <c r="A98" s="85">
        <v>97</v>
      </c>
      <c r="B98" s="75">
        <v>12</v>
      </c>
      <c r="C98" s="76">
        <v>12.7</v>
      </c>
      <c r="D98" s="75">
        <v>2</v>
      </c>
      <c r="E98" s="75" t="s">
        <v>3</v>
      </c>
      <c r="F98" s="77" t="s">
        <v>147</v>
      </c>
      <c r="G98" s="77" t="s">
        <v>148</v>
      </c>
      <c r="H98" s="78">
        <v>0</v>
      </c>
      <c r="I98" s="78">
        <v>0</v>
      </c>
      <c r="J98" s="79">
        <v>0</v>
      </c>
      <c r="K98" s="77">
        <v>0</v>
      </c>
      <c r="L98" s="78">
        <v>0</v>
      </c>
      <c r="M98" s="77">
        <v>0</v>
      </c>
      <c r="N98" s="78">
        <v>0</v>
      </c>
      <c r="O98" s="86">
        <v>0</v>
      </c>
      <c r="P98" s="63">
        <f t="shared" si="43"/>
        <v>0</v>
      </c>
      <c r="Q98" s="63">
        <f t="shared" si="44"/>
        <v>0</v>
      </c>
      <c r="R98" s="63">
        <f t="shared" ref="R98:R129" si="71">IF(AND(NOT(N98=""),M98="No Procedure"),0,IF(AND(NOT(N98=""),M98="Rough Procedure"),5,IF(AND(NOT(N98=""),M98="Written Procedure"),20,IF(AND(NOT(N98=""),M98="Approved Procedure"),25,IF(AND(NOT(N98=""),M98="Procedure N/A"),25,0)))))</f>
        <v>0</v>
      </c>
      <c r="S98" s="63">
        <f t="shared" si="45"/>
        <v>0</v>
      </c>
      <c r="T98" s="37">
        <f t="shared" si="46"/>
        <v>0</v>
      </c>
      <c r="U98" s="45" t="s">
        <v>1764</v>
      </c>
      <c r="V98" s="46" t="s">
        <v>1765</v>
      </c>
      <c r="W98" s="46" t="s">
        <v>1766</v>
      </c>
      <c r="X98" s="46" t="s">
        <v>1767</v>
      </c>
      <c r="Y98" s="31">
        <f t="shared" si="47"/>
        <v>0</v>
      </c>
      <c r="Z98" s="63">
        <f t="shared" si="48"/>
        <v>0</v>
      </c>
      <c r="AA98" s="63">
        <f t="shared" si="49"/>
        <v>1</v>
      </c>
      <c r="AB98" s="63">
        <f t="shared" si="50"/>
        <v>0</v>
      </c>
      <c r="AC98" s="37">
        <f t="shared" si="51"/>
        <v>0</v>
      </c>
      <c r="AD98" s="47">
        <f t="shared" si="52"/>
        <v>0</v>
      </c>
      <c r="AE98" s="63">
        <f t="shared" si="53"/>
        <v>0</v>
      </c>
      <c r="AF98" s="63">
        <f t="shared" si="54"/>
        <v>0</v>
      </c>
      <c r="AG98" s="63">
        <f t="shared" si="55"/>
        <v>0</v>
      </c>
      <c r="AH98" s="37">
        <f t="shared" si="56"/>
        <v>0</v>
      </c>
      <c r="AM98" s="64"/>
      <c r="AN98" s="31">
        <f>COUNTIF('MITRE ATT&amp;CK'!98:98,"*Reconnaissance*")</f>
        <v>0</v>
      </c>
      <c r="AO98" s="63">
        <f>COUNTIF('MITRE ATT&amp;CK'!98:98,"*Resource Development*")</f>
        <v>0</v>
      </c>
      <c r="AP98" s="63">
        <f>COUNTIF('MITRE ATT&amp;CK'!98:98,"*Initial Access*")</f>
        <v>1</v>
      </c>
      <c r="AQ98" s="63">
        <f>COUNTIF('MITRE ATT&amp;CK'!98:98,"*Execution*")</f>
        <v>0</v>
      </c>
      <c r="AR98" s="63">
        <f>COUNTIF('MITRE ATT&amp;CK'!98:98,"*Persistence*")</f>
        <v>2</v>
      </c>
      <c r="AS98" s="63">
        <f>COUNTIF('MITRE ATT&amp;CK'!98:98,"*Privilage Escalation*")</f>
        <v>1</v>
      </c>
      <c r="AT98" s="63">
        <f>COUNTIF('MITRE ATT&amp;CK'!98:98,"*Defense Evasion*")</f>
        <v>0</v>
      </c>
      <c r="AU98" s="63">
        <f>COUNTIF('MITRE ATT&amp;CK'!98:98,"*Credential Access*")</f>
        <v>0</v>
      </c>
      <c r="AV98" s="63">
        <f>COUNTIF('MITRE ATT&amp;CK'!98:98,"*Discovery*")</f>
        <v>0</v>
      </c>
      <c r="AW98" s="63">
        <f>COUNTIF('MITRE ATT&amp;CK'!98:98,"*Lateral Movement*")</f>
        <v>2</v>
      </c>
      <c r="AX98" s="63">
        <f>COUNTIF('MITRE ATT&amp;CK'!98:98,"*Collection*")</f>
        <v>0</v>
      </c>
      <c r="AY98" s="63">
        <f>COUNTIF('MITRE ATT&amp;CK'!98:98,"*Command and Control*")</f>
        <v>0</v>
      </c>
      <c r="AZ98" s="63">
        <f>COUNTIF('MITRE ATT&amp;CK'!98:98,"*Exfiltration*")</f>
        <v>0</v>
      </c>
      <c r="BA98" s="37">
        <f>COUNTIF('MITRE ATT&amp;CK'!98:98,"*Impact*")</f>
        <v>0</v>
      </c>
      <c r="BB98" s="47">
        <f t="shared" si="57"/>
        <v>0</v>
      </c>
      <c r="BC98" s="63">
        <f t="shared" si="58"/>
        <v>0</v>
      </c>
      <c r="BD98" s="63">
        <f t="shared" si="59"/>
        <v>0</v>
      </c>
      <c r="BE98" s="63">
        <f t="shared" si="60"/>
        <v>0</v>
      </c>
      <c r="BF98" s="63">
        <f t="shared" si="61"/>
        <v>0</v>
      </c>
      <c r="BG98" s="63">
        <f t="shared" si="62"/>
        <v>0</v>
      </c>
      <c r="BH98" s="63">
        <f t="shared" si="63"/>
        <v>0</v>
      </c>
      <c r="BI98" s="63">
        <f t="shared" si="64"/>
        <v>0</v>
      </c>
      <c r="BJ98" s="63">
        <f t="shared" si="65"/>
        <v>0</v>
      </c>
      <c r="BK98" s="63">
        <f t="shared" si="66"/>
        <v>0</v>
      </c>
      <c r="BL98" s="63">
        <f t="shared" si="67"/>
        <v>0</v>
      </c>
      <c r="BM98" s="63">
        <f t="shared" si="68"/>
        <v>0</v>
      </c>
      <c r="BN98" s="63">
        <f t="shared" si="69"/>
        <v>0</v>
      </c>
      <c r="BO98" s="37">
        <f t="shared" si="70"/>
        <v>0</v>
      </c>
    </row>
    <row r="99" spans="1:67" ht="60" x14ac:dyDescent="0.25">
      <c r="A99" s="85">
        <v>98</v>
      </c>
      <c r="B99" s="75">
        <v>12</v>
      </c>
      <c r="C99" s="76">
        <v>12.8</v>
      </c>
      <c r="D99" s="75">
        <v>3</v>
      </c>
      <c r="E99" s="75" t="s">
        <v>3</v>
      </c>
      <c r="F99" s="77" t="s">
        <v>149</v>
      </c>
      <c r="G99" s="77" t="s">
        <v>150</v>
      </c>
      <c r="H99" s="78">
        <v>0</v>
      </c>
      <c r="I99" s="78">
        <v>0</v>
      </c>
      <c r="J99" s="79">
        <v>0</v>
      </c>
      <c r="K99" s="77">
        <v>0</v>
      </c>
      <c r="L99" s="78">
        <v>0</v>
      </c>
      <c r="M99" s="77">
        <v>0</v>
      </c>
      <c r="N99" s="78">
        <v>0</v>
      </c>
      <c r="O99" s="86">
        <v>0</v>
      </c>
      <c r="P99" s="65">
        <f t="shared" si="43"/>
        <v>0</v>
      </c>
      <c r="Q99" s="65">
        <f t="shared" si="44"/>
        <v>0</v>
      </c>
      <c r="R99" s="65">
        <f t="shared" si="71"/>
        <v>0</v>
      </c>
      <c r="S99" s="65">
        <f t="shared" si="45"/>
        <v>0</v>
      </c>
      <c r="T99" s="50">
        <f t="shared" si="46"/>
        <v>0</v>
      </c>
      <c r="U99" s="47">
        <f>SUM(T141:T143)</f>
        <v>0</v>
      </c>
      <c r="V99" s="63">
        <v>300</v>
      </c>
      <c r="W99" s="63">
        <f>SUM(U99,U101,U103)</f>
        <v>0</v>
      </c>
      <c r="X99" s="63">
        <f>SUM(V99,V101,V103)</f>
        <v>900</v>
      </c>
      <c r="Y99" s="31">
        <f t="shared" si="47"/>
        <v>0</v>
      </c>
      <c r="Z99" s="63">
        <f t="shared" si="48"/>
        <v>0</v>
      </c>
      <c r="AA99" s="63">
        <f t="shared" si="49"/>
        <v>1</v>
      </c>
      <c r="AB99" s="63">
        <f t="shared" si="50"/>
        <v>0</v>
      </c>
      <c r="AC99" s="37">
        <f t="shared" si="51"/>
        <v>0</v>
      </c>
      <c r="AD99" s="47">
        <f t="shared" si="52"/>
        <v>0</v>
      </c>
      <c r="AE99" s="63">
        <f t="shared" si="53"/>
        <v>0</v>
      </c>
      <c r="AF99" s="63">
        <f t="shared" si="54"/>
        <v>0</v>
      </c>
      <c r="AG99" s="63">
        <f t="shared" si="55"/>
        <v>0</v>
      </c>
      <c r="AH99" s="37">
        <f t="shared" si="56"/>
        <v>0</v>
      </c>
      <c r="AM99" s="64"/>
      <c r="AN99" s="31">
        <f>COUNTIF('MITRE ATT&amp;CK'!99:99,"*Reconnaissance*")</f>
        <v>0</v>
      </c>
      <c r="AO99" s="63">
        <f>COUNTIF('MITRE ATT&amp;CK'!99:99,"*Resource Development*")</f>
        <v>0</v>
      </c>
      <c r="AP99" s="63">
        <f>COUNTIF('MITRE ATT&amp;CK'!99:99,"*Initial Access*")</f>
        <v>3</v>
      </c>
      <c r="AQ99" s="63">
        <f>COUNTIF('MITRE ATT&amp;CK'!99:99,"*Execution*")</f>
        <v>1</v>
      </c>
      <c r="AR99" s="63">
        <f>COUNTIF('MITRE ATT&amp;CK'!99:99,"*Persistence*")</f>
        <v>6</v>
      </c>
      <c r="AS99" s="63">
        <f>COUNTIF('MITRE ATT&amp;CK'!99:99,"*Privilage Escalation*")</f>
        <v>0</v>
      </c>
      <c r="AT99" s="63">
        <f>COUNTIF('MITRE ATT&amp;CK'!99:99,"*Defense Evasion*")</f>
        <v>6</v>
      </c>
      <c r="AU99" s="63">
        <f>COUNTIF('MITRE ATT&amp;CK'!99:99,"*Credential Access*")</f>
        <v>2</v>
      </c>
      <c r="AV99" s="63">
        <f>COUNTIF('MITRE ATT&amp;CK'!99:99,"*Discovery*")</f>
        <v>2</v>
      </c>
      <c r="AW99" s="63">
        <f>COUNTIF('MITRE ATT&amp;CK'!99:99,"*Lateral Movement*")</f>
        <v>6</v>
      </c>
      <c r="AX99" s="63">
        <f>COUNTIF('MITRE ATT&amp;CK'!99:99,"*Collection*")</f>
        <v>6</v>
      </c>
      <c r="AY99" s="63">
        <f>COUNTIF('MITRE ATT&amp;CK'!99:99,"*Command and Control*")</f>
        <v>2</v>
      </c>
      <c r="AZ99" s="63">
        <f>COUNTIF('MITRE ATT&amp;CK'!99:99,"*Exfiltration*")</f>
        <v>4</v>
      </c>
      <c r="BA99" s="37">
        <f>COUNTIF('MITRE ATT&amp;CK'!99:99,"*Impact*")</f>
        <v>4</v>
      </c>
      <c r="BB99" s="47">
        <f t="shared" si="57"/>
        <v>0</v>
      </c>
      <c r="BC99" s="63">
        <f t="shared" si="58"/>
        <v>0</v>
      </c>
      <c r="BD99" s="63">
        <f t="shared" si="59"/>
        <v>0</v>
      </c>
      <c r="BE99" s="63">
        <f t="shared" si="60"/>
        <v>0</v>
      </c>
      <c r="BF99" s="63">
        <f t="shared" si="61"/>
        <v>0</v>
      </c>
      <c r="BG99" s="63">
        <f t="shared" si="62"/>
        <v>0</v>
      </c>
      <c r="BH99" s="63">
        <f t="shared" si="63"/>
        <v>0</v>
      </c>
      <c r="BI99" s="63">
        <f t="shared" si="64"/>
        <v>0</v>
      </c>
      <c r="BJ99" s="63">
        <f t="shared" si="65"/>
        <v>0</v>
      </c>
      <c r="BK99" s="63">
        <f t="shared" si="66"/>
        <v>0</v>
      </c>
      <c r="BL99" s="63">
        <f t="shared" si="67"/>
        <v>0</v>
      </c>
      <c r="BM99" s="63">
        <f t="shared" si="68"/>
        <v>0</v>
      </c>
      <c r="BN99" s="63">
        <f t="shared" si="69"/>
        <v>0</v>
      </c>
      <c r="BO99" s="37">
        <f t="shared" si="70"/>
        <v>0</v>
      </c>
    </row>
    <row r="100" spans="1:67" ht="60" x14ac:dyDescent="0.25">
      <c r="A100" s="85">
        <v>99</v>
      </c>
      <c r="B100" s="75">
        <v>13</v>
      </c>
      <c r="C100" s="76">
        <v>13.1</v>
      </c>
      <c r="D100" s="75">
        <v>2</v>
      </c>
      <c r="E100" s="75" t="s">
        <v>38</v>
      </c>
      <c r="F100" s="77" t="s">
        <v>151</v>
      </c>
      <c r="G100" s="77" t="s">
        <v>152</v>
      </c>
      <c r="H100" s="78" cm="1">
        <f t="array" ref="H100:O110">'CSC #13'!F2:M12</f>
        <v>0</v>
      </c>
      <c r="I100" s="78">
        <v>0</v>
      </c>
      <c r="J100" s="79">
        <v>0</v>
      </c>
      <c r="K100" s="77">
        <v>0</v>
      </c>
      <c r="L100" s="78">
        <v>0</v>
      </c>
      <c r="M100" s="77">
        <v>0</v>
      </c>
      <c r="N100" s="78">
        <v>0</v>
      </c>
      <c r="O100" s="86">
        <v>0</v>
      </c>
      <c r="P100" s="63">
        <f t="shared" si="43"/>
        <v>0</v>
      </c>
      <c r="Q100" s="63">
        <f t="shared" si="44"/>
        <v>0</v>
      </c>
      <c r="R100" s="63">
        <f t="shared" si="71"/>
        <v>0</v>
      </c>
      <c r="S100" s="63">
        <f t="shared" si="45"/>
        <v>0</v>
      </c>
      <c r="T100" s="37">
        <f t="shared" si="46"/>
        <v>0</v>
      </c>
      <c r="U100" s="48" t="s">
        <v>1768</v>
      </c>
      <c r="V100" s="35" t="s">
        <v>1769</v>
      </c>
      <c r="W100" s="63" t="s">
        <v>1904</v>
      </c>
      <c r="X100" s="64" t="s">
        <v>1876</v>
      </c>
      <c r="Y100" s="31">
        <f t="shared" si="47"/>
        <v>0</v>
      </c>
      <c r="Z100" s="63">
        <f t="shared" si="48"/>
        <v>0</v>
      </c>
      <c r="AA100" s="63">
        <f t="shared" si="49"/>
        <v>0</v>
      </c>
      <c r="AB100" s="63">
        <f t="shared" si="50"/>
        <v>1</v>
      </c>
      <c r="AC100" s="37">
        <f t="shared" si="51"/>
        <v>0</v>
      </c>
      <c r="AD100" s="47">
        <f t="shared" si="52"/>
        <v>0</v>
      </c>
      <c r="AE100" s="63">
        <f t="shared" si="53"/>
        <v>0</v>
      </c>
      <c r="AF100" s="63">
        <f t="shared" si="54"/>
        <v>0</v>
      </c>
      <c r="AG100" s="63">
        <f t="shared" si="55"/>
        <v>0</v>
      </c>
      <c r="AH100" s="37">
        <f t="shared" si="56"/>
        <v>0</v>
      </c>
      <c r="AM100" s="64"/>
      <c r="AN100" s="31">
        <f>COUNTIF('MITRE ATT&amp;CK'!100:100,"*Reconnaissance*")</f>
        <v>0</v>
      </c>
      <c r="AO100" s="63">
        <f>COUNTIF('MITRE ATT&amp;CK'!100:100,"*Resource Development*")</f>
        <v>0</v>
      </c>
      <c r="AP100" s="63">
        <f>COUNTIF('MITRE ATT&amp;CK'!100:100,"*Initial Access*")</f>
        <v>2</v>
      </c>
      <c r="AQ100" s="63">
        <f>COUNTIF('MITRE ATT&amp;CK'!100:100,"*Execution*")</f>
        <v>0</v>
      </c>
      <c r="AR100" s="63">
        <f>COUNTIF('MITRE ATT&amp;CK'!100:100,"*Persistence*")</f>
        <v>2</v>
      </c>
      <c r="AS100" s="63">
        <f>COUNTIF('MITRE ATT&amp;CK'!100:100,"*Privilage Escalation*")</f>
        <v>1</v>
      </c>
      <c r="AT100" s="63">
        <f>COUNTIF('MITRE ATT&amp;CK'!100:100,"*Defense Evasion*")</f>
        <v>0</v>
      </c>
      <c r="AU100" s="63">
        <f>COUNTIF('MITRE ATT&amp;CK'!100:100,"*Credential Access*")</f>
        <v>2</v>
      </c>
      <c r="AV100" s="63">
        <f>COUNTIF('MITRE ATT&amp;CK'!100:100,"*Discovery*")</f>
        <v>0</v>
      </c>
      <c r="AW100" s="63">
        <f>COUNTIF('MITRE ATT&amp;CK'!100:100,"*Lateral Movement*")</f>
        <v>2</v>
      </c>
      <c r="AX100" s="63">
        <f>COUNTIF('MITRE ATT&amp;CK'!100:100,"*Collection*")</f>
        <v>0</v>
      </c>
      <c r="AY100" s="63">
        <f>COUNTIF('MITRE ATT&amp;CK'!100:100,"*Command and Control*")</f>
        <v>2</v>
      </c>
      <c r="AZ100" s="63">
        <f>COUNTIF('MITRE ATT&amp;CK'!100:100,"*Exfiltration*")</f>
        <v>0</v>
      </c>
      <c r="BA100" s="37">
        <f>COUNTIF('MITRE ATT&amp;CK'!100:100,"*Impact*")</f>
        <v>0</v>
      </c>
      <c r="BB100" s="47">
        <f t="shared" si="57"/>
        <v>0</v>
      </c>
      <c r="BC100" s="63">
        <f t="shared" si="58"/>
        <v>0</v>
      </c>
      <c r="BD100" s="63">
        <f t="shared" si="59"/>
        <v>0</v>
      </c>
      <c r="BE100" s="63">
        <f t="shared" si="60"/>
        <v>0</v>
      </c>
      <c r="BF100" s="63">
        <f t="shared" si="61"/>
        <v>0</v>
      </c>
      <c r="BG100" s="63">
        <f t="shared" si="62"/>
        <v>0</v>
      </c>
      <c r="BH100" s="63">
        <f t="shared" si="63"/>
        <v>0</v>
      </c>
      <c r="BI100" s="63">
        <f t="shared" si="64"/>
        <v>0</v>
      </c>
      <c r="BJ100" s="63">
        <f t="shared" si="65"/>
        <v>0</v>
      </c>
      <c r="BK100" s="63">
        <f t="shared" si="66"/>
        <v>0</v>
      </c>
      <c r="BL100" s="63">
        <f t="shared" si="67"/>
        <v>0</v>
      </c>
      <c r="BM100" s="63">
        <f t="shared" si="68"/>
        <v>0</v>
      </c>
      <c r="BN100" s="63">
        <f t="shared" si="69"/>
        <v>0</v>
      </c>
      <c r="BO100" s="37">
        <f t="shared" si="70"/>
        <v>0</v>
      </c>
    </row>
    <row r="101" spans="1:67" ht="30" x14ac:dyDescent="0.25">
      <c r="A101" s="85">
        <v>100</v>
      </c>
      <c r="B101" s="75">
        <v>13</v>
      </c>
      <c r="C101" s="76">
        <v>13.2</v>
      </c>
      <c r="D101" s="75">
        <v>2</v>
      </c>
      <c r="E101" s="75" t="s">
        <v>3</v>
      </c>
      <c r="F101" s="77" t="s">
        <v>153</v>
      </c>
      <c r="G101" s="77" t="s">
        <v>154</v>
      </c>
      <c r="H101" s="78">
        <v>0</v>
      </c>
      <c r="I101" s="78">
        <v>0</v>
      </c>
      <c r="J101" s="79">
        <v>0</v>
      </c>
      <c r="K101" s="77">
        <v>0</v>
      </c>
      <c r="L101" s="78">
        <v>0</v>
      </c>
      <c r="M101" s="77">
        <v>0</v>
      </c>
      <c r="N101" s="78">
        <v>0</v>
      </c>
      <c r="O101" s="86">
        <v>0</v>
      </c>
      <c r="P101" s="63">
        <f t="shared" si="43"/>
        <v>0</v>
      </c>
      <c r="Q101" s="63">
        <f t="shared" si="44"/>
        <v>0</v>
      </c>
      <c r="R101" s="63">
        <f t="shared" si="71"/>
        <v>0</v>
      </c>
      <c r="S101" s="63">
        <f t="shared" si="45"/>
        <v>0</v>
      </c>
      <c r="T101" s="37">
        <f t="shared" si="46"/>
        <v>0</v>
      </c>
      <c r="U101" s="47">
        <f>SUM(T144:T148)</f>
        <v>0</v>
      </c>
      <c r="V101" s="63">
        <v>500</v>
      </c>
      <c r="W101" s="63">
        <f>ROUND(W99/X99,2)</f>
        <v>0</v>
      </c>
      <c r="X101" s="64" t="str">
        <f>ROUND(W99/X99,2)*100&amp;"%"</f>
        <v>0%</v>
      </c>
      <c r="Y101" s="31">
        <f t="shared" si="47"/>
        <v>0</v>
      </c>
      <c r="Z101" s="63">
        <f t="shared" si="48"/>
        <v>0</v>
      </c>
      <c r="AA101" s="63">
        <f t="shared" si="49"/>
        <v>1</v>
      </c>
      <c r="AB101" s="63">
        <f t="shared" si="50"/>
        <v>0</v>
      </c>
      <c r="AC101" s="37">
        <f t="shared" si="51"/>
        <v>0</v>
      </c>
      <c r="AD101" s="47">
        <f t="shared" si="52"/>
        <v>0</v>
      </c>
      <c r="AE101" s="63">
        <f t="shared" si="53"/>
        <v>0</v>
      </c>
      <c r="AF101" s="63">
        <f t="shared" si="54"/>
        <v>0</v>
      </c>
      <c r="AG101" s="63">
        <f t="shared" si="55"/>
        <v>0</v>
      </c>
      <c r="AH101" s="37">
        <f t="shared" si="56"/>
        <v>0</v>
      </c>
      <c r="AM101" s="64"/>
      <c r="AN101" s="31">
        <f>COUNTIF('MITRE ATT&amp;CK'!101:101,"*Reconnaissance*")</f>
        <v>0</v>
      </c>
      <c r="AO101" s="63">
        <f>COUNTIF('MITRE ATT&amp;CK'!101:101,"*Resource Development*")</f>
        <v>0</v>
      </c>
      <c r="AP101" s="63">
        <f>COUNTIF('MITRE ATT&amp;CK'!101:101,"*Initial Access*")</f>
        <v>0</v>
      </c>
      <c r="AQ101" s="63">
        <f>COUNTIF('MITRE ATT&amp;CK'!101:101,"*Execution*")</f>
        <v>4</v>
      </c>
      <c r="AR101" s="63">
        <f>COUNTIF('MITRE ATT&amp;CK'!101:101,"*Persistence*")</f>
        <v>1</v>
      </c>
      <c r="AS101" s="63">
        <f>COUNTIF('MITRE ATT&amp;CK'!101:101,"*Privilage Escalation*")</f>
        <v>13</v>
      </c>
      <c r="AT101" s="63">
        <f>COUNTIF('MITRE ATT&amp;CK'!101:101,"*Defense Evasion*")</f>
        <v>14</v>
      </c>
      <c r="AU101" s="63">
        <f>COUNTIF('MITRE ATT&amp;CK'!101:101,"*Credential Access*")</f>
        <v>0</v>
      </c>
      <c r="AV101" s="63">
        <f>COUNTIF('MITRE ATT&amp;CK'!101:101,"*Discovery*")</f>
        <v>0</v>
      </c>
      <c r="AW101" s="63">
        <f>COUNTIF('MITRE ATT&amp;CK'!101:101,"*Lateral Movement*")</f>
        <v>0</v>
      </c>
      <c r="AX101" s="63">
        <f>COUNTIF('MITRE ATT&amp;CK'!101:101,"*Collection*")</f>
        <v>0</v>
      </c>
      <c r="AY101" s="63">
        <f>COUNTIF('MITRE ATT&amp;CK'!101:101,"*Command and Control*")</f>
        <v>0</v>
      </c>
      <c r="AZ101" s="63">
        <f>COUNTIF('MITRE ATT&amp;CK'!101:101,"*Exfiltration*")</f>
        <v>0</v>
      </c>
      <c r="BA101" s="37">
        <f>COUNTIF('MITRE ATT&amp;CK'!101:101,"*Impact*")</f>
        <v>0</v>
      </c>
      <c r="BB101" s="47">
        <f t="shared" si="57"/>
        <v>0</v>
      </c>
      <c r="BC101" s="63">
        <f t="shared" si="58"/>
        <v>0</v>
      </c>
      <c r="BD101" s="63">
        <f t="shared" si="59"/>
        <v>0</v>
      </c>
      <c r="BE101" s="63">
        <f t="shared" si="60"/>
        <v>0</v>
      </c>
      <c r="BF101" s="63">
        <f t="shared" si="61"/>
        <v>0</v>
      </c>
      <c r="BG101" s="63">
        <f t="shared" si="62"/>
        <v>0</v>
      </c>
      <c r="BH101" s="63">
        <f t="shared" si="63"/>
        <v>0</v>
      </c>
      <c r="BI101" s="63">
        <f t="shared" si="64"/>
        <v>0</v>
      </c>
      <c r="BJ101" s="63">
        <f t="shared" si="65"/>
        <v>0</v>
      </c>
      <c r="BK101" s="63">
        <f t="shared" si="66"/>
        <v>0</v>
      </c>
      <c r="BL101" s="63">
        <f t="shared" si="67"/>
        <v>0</v>
      </c>
      <c r="BM101" s="63">
        <f t="shared" si="68"/>
        <v>0</v>
      </c>
      <c r="BN101" s="63">
        <f t="shared" si="69"/>
        <v>0</v>
      </c>
      <c r="BO101" s="37">
        <f t="shared" si="70"/>
        <v>0</v>
      </c>
    </row>
    <row r="102" spans="1:67" ht="45" x14ac:dyDescent="0.25">
      <c r="A102" s="85">
        <v>101</v>
      </c>
      <c r="B102" s="75">
        <v>13</v>
      </c>
      <c r="C102" s="76">
        <v>13.3</v>
      </c>
      <c r="D102" s="75">
        <v>2</v>
      </c>
      <c r="E102" s="75" t="s">
        <v>38</v>
      </c>
      <c r="F102" s="77" t="s">
        <v>155</v>
      </c>
      <c r="G102" s="77" t="s">
        <v>156</v>
      </c>
      <c r="H102" s="78">
        <v>0</v>
      </c>
      <c r="I102" s="78">
        <v>0</v>
      </c>
      <c r="J102" s="79">
        <v>0</v>
      </c>
      <c r="K102" s="77">
        <v>0</v>
      </c>
      <c r="L102" s="78">
        <v>0</v>
      </c>
      <c r="M102" s="77">
        <v>0</v>
      </c>
      <c r="N102" s="78">
        <v>0</v>
      </c>
      <c r="O102" s="86">
        <v>0</v>
      </c>
      <c r="P102" s="63">
        <f t="shared" si="43"/>
        <v>0</v>
      </c>
      <c r="Q102" s="63">
        <f t="shared" si="44"/>
        <v>0</v>
      </c>
      <c r="R102" s="63">
        <f t="shared" si="71"/>
        <v>0</v>
      </c>
      <c r="S102" s="63">
        <f t="shared" si="45"/>
        <v>0</v>
      </c>
      <c r="T102" s="37">
        <f t="shared" si="46"/>
        <v>0</v>
      </c>
      <c r="U102" s="48" t="s">
        <v>1770</v>
      </c>
      <c r="V102" s="35" t="s">
        <v>1771</v>
      </c>
      <c r="W102" s="156"/>
      <c r="X102" s="157"/>
      <c r="Y102" s="31">
        <f t="shared" si="47"/>
        <v>0</v>
      </c>
      <c r="Z102" s="63">
        <f t="shared" si="48"/>
        <v>0</v>
      </c>
      <c r="AA102" s="63">
        <f t="shared" si="49"/>
        <v>0</v>
      </c>
      <c r="AB102" s="63">
        <f t="shared" si="50"/>
        <v>1</v>
      </c>
      <c r="AC102" s="37">
        <f t="shared" si="51"/>
        <v>0</v>
      </c>
      <c r="AD102" s="47">
        <f t="shared" si="52"/>
        <v>0</v>
      </c>
      <c r="AE102" s="63">
        <f t="shared" si="53"/>
        <v>0</v>
      </c>
      <c r="AF102" s="63">
        <f t="shared" si="54"/>
        <v>0</v>
      </c>
      <c r="AG102" s="63">
        <f t="shared" si="55"/>
        <v>0</v>
      </c>
      <c r="AH102" s="37">
        <f t="shared" si="56"/>
        <v>0</v>
      </c>
      <c r="AM102" s="64"/>
      <c r="AN102" s="31">
        <f>COUNTIF('MITRE ATT&amp;CK'!102:102,"*Reconnaissance*")</f>
        <v>0</v>
      </c>
      <c r="AO102" s="63">
        <f>COUNTIF('MITRE ATT&amp;CK'!102:102,"*Resource Development*")</f>
        <v>0</v>
      </c>
      <c r="AP102" s="63">
        <f>COUNTIF('MITRE ATT&amp;CK'!102:102,"*Initial Access*")</f>
        <v>2</v>
      </c>
      <c r="AQ102" s="63">
        <f>COUNTIF('MITRE ATT&amp;CK'!102:102,"*Execution*")</f>
        <v>2</v>
      </c>
      <c r="AR102" s="63">
        <f>COUNTIF('MITRE ATT&amp;CK'!102:102,"*Persistence*")</f>
        <v>2</v>
      </c>
      <c r="AS102" s="63">
        <f>COUNTIF('MITRE ATT&amp;CK'!102:102,"*Privilage Escalation*")</f>
        <v>0</v>
      </c>
      <c r="AT102" s="63">
        <f>COUNTIF('MITRE ATT&amp;CK'!102:102,"*Defense Evasion*")</f>
        <v>3</v>
      </c>
      <c r="AU102" s="63">
        <f>COUNTIF('MITRE ATT&amp;CK'!102:102,"*Credential Access*")</f>
        <v>3</v>
      </c>
      <c r="AV102" s="63">
        <f>COUNTIF('MITRE ATT&amp;CK'!102:102,"*Discovery*")</f>
        <v>1</v>
      </c>
      <c r="AW102" s="63">
        <f>COUNTIF('MITRE ATT&amp;CK'!102:102,"*Lateral Movement*")</f>
        <v>1</v>
      </c>
      <c r="AX102" s="63">
        <f>COUNTIF('MITRE ATT&amp;CK'!102:102,"*Collection*")</f>
        <v>6</v>
      </c>
      <c r="AY102" s="63">
        <f>COUNTIF('MITRE ATT&amp;CK'!102:102,"*Command and Control*")</f>
        <v>31</v>
      </c>
      <c r="AZ102" s="63">
        <f>COUNTIF('MITRE ATT&amp;CK'!102:102,"*Exfiltration*")</f>
        <v>7</v>
      </c>
      <c r="BA102" s="37">
        <f>COUNTIF('MITRE ATT&amp;CK'!102:102,"*Impact*")</f>
        <v>0</v>
      </c>
      <c r="BB102" s="47">
        <f t="shared" si="57"/>
        <v>0</v>
      </c>
      <c r="BC102" s="63">
        <f t="shared" si="58"/>
        <v>0</v>
      </c>
      <c r="BD102" s="63">
        <f t="shared" si="59"/>
        <v>0</v>
      </c>
      <c r="BE102" s="63">
        <f t="shared" si="60"/>
        <v>0</v>
      </c>
      <c r="BF102" s="63">
        <f t="shared" si="61"/>
        <v>0</v>
      </c>
      <c r="BG102" s="63">
        <f t="shared" si="62"/>
        <v>0</v>
      </c>
      <c r="BH102" s="63">
        <f t="shared" si="63"/>
        <v>0</v>
      </c>
      <c r="BI102" s="63">
        <f t="shared" si="64"/>
        <v>0</v>
      </c>
      <c r="BJ102" s="63">
        <f t="shared" si="65"/>
        <v>0</v>
      </c>
      <c r="BK102" s="63">
        <f t="shared" si="66"/>
        <v>0</v>
      </c>
      <c r="BL102" s="63">
        <f t="shared" si="67"/>
        <v>0</v>
      </c>
      <c r="BM102" s="63">
        <f t="shared" si="68"/>
        <v>0</v>
      </c>
      <c r="BN102" s="63">
        <f t="shared" si="69"/>
        <v>0</v>
      </c>
      <c r="BO102" s="37">
        <f t="shared" si="70"/>
        <v>0</v>
      </c>
    </row>
    <row r="103" spans="1:67" x14ac:dyDescent="0.25">
      <c r="A103" s="85">
        <v>102</v>
      </c>
      <c r="B103" s="75">
        <v>13</v>
      </c>
      <c r="C103" s="76">
        <v>13.4</v>
      </c>
      <c r="D103" s="75">
        <v>2</v>
      </c>
      <c r="E103" s="75" t="s">
        <v>38</v>
      </c>
      <c r="F103" s="77" t="s">
        <v>157</v>
      </c>
      <c r="G103" s="77" t="s">
        <v>158</v>
      </c>
      <c r="H103" s="78">
        <v>0</v>
      </c>
      <c r="I103" s="78">
        <v>0</v>
      </c>
      <c r="J103" s="79">
        <v>0</v>
      </c>
      <c r="K103" s="77">
        <v>0</v>
      </c>
      <c r="L103" s="78">
        <v>0</v>
      </c>
      <c r="M103" s="77">
        <v>0</v>
      </c>
      <c r="N103" s="78">
        <v>0</v>
      </c>
      <c r="O103" s="86">
        <v>0</v>
      </c>
      <c r="P103" s="63">
        <f t="shared" si="43"/>
        <v>0</v>
      </c>
      <c r="Q103" s="63">
        <f t="shared" si="44"/>
        <v>0</v>
      </c>
      <c r="R103" s="63">
        <f t="shared" si="71"/>
        <v>0</v>
      </c>
      <c r="S103" s="63">
        <f t="shared" si="45"/>
        <v>0</v>
      </c>
      <c r="T103" s="37">
        <f t="shared" si="46"/>
        <v>0</v>
      </c>
      <c r="U103" s="49">
        <f>SUM(T149)</f>
        <v>0</v>
      </c>
      <c r="V103" s="65">
        <v>100</v>
      </c>
      <c r="W103" s="158"/>
      <c r="X103" s="159"/>
      <c r="Y103" s="31">
        <f t="shared" si="47"/>
        <v>0</v>
      </c>
      <c r="Z103" s="63">
        <f t="shared" si="48"/>
        <v>0</v>
      </c>
      <c r="AA103" s="63">
        <f t="shared" si="49"/>
        <v>0</v>
      </c>
      <c r="AB103" s="63">
        <f t="shared" si="50"/>
        <v>1</v>
      </c>
      <c r="AC103" s="37">
        <f t="shared" si="51"/>
        <v>0</v>
      </c>
      <c r="AD103" s="47">
        <f t="shared" si="52"/>
        <v>0</v>
      </c>
      <c r="AE103" s="63">
        <f t="shared" si="53"/>
        <v>0</v>
      </c>
      <c r="AF103" s="63">
        <f t="shared" si="54"/>
        <v>0</v>
      </c>
      <c r="AG103" s="63">
        <f t="shared" si="55"/>
        <v>0</v>
      </c>
      <c r="AH103" s="37">
        <f t="shared" si="56"/>
        <v>0</v>
      </c>
      <c r="AM103" s="64"/>
      <c r="AN103" s="31">
        <f>COUNTIF('MITRE ATT&amp;CK'!103:103,"*Reconnaissance*")</f>
        <v>0</v>
      </c>
      <c r="AO103" s="63">
        <f>COUNTIF('MITRE ATT&amp;CK'!103:103,"*Resource Development*")</f>
        <v>0</v>
      </c>
      <c r="AP103" s="63">
        <f>COUNTIF('MITRE ATT&amp;CK'!103:103,"*Initial Access*")</f>
        <v>0</v>
      </c>
      <c r="AQ103" s="63">
        <f>COUNTIF('MITRE ATT&amp;CK'!103:103,"*Execution*")</f>
        <v>0</v>
      </c>
      <c r="AR103" s="63">
        <f>COUNTIF('MITRE ATT&amp;CK'!103:103,"*Persistence*")</f>
        <v>3</v>
      </c>
      <c r="AS103" s="63">
        <f>COUNTIF('MITRE ATT&amp;CK'!103:103,"*Privilage Escalation*")</f>
        <v>0</v>
      </c>
      <c r="AT103" s="63">
        <f>COUNTIF('MITRE ATT&amp;CK'!103:103,"*Defense Evasion*")</f>
        <v>6</v>
      </c>
      <c r="AU103" s="63">
        <f>COUNTIF('MITRE ATT&amp;CK'!103:103,"*Credential Access*")</f>
        <v>3</v>
      </c>
      <c r="AV103" s="63">
        <f>COUNTIF('MITRE ATT&amp;CK'!103:103,"*Discovery*")</f>
        <v>0</v>
      </c>
      <c r="AW103" s="63">
        <f>COUNTIF('MITRE ATT&amp;CK'!103:103,"*Lateral Movement*")</f>
        <v>3</v>
      </c>
      <c r="AX103" s="63">
        <f>COUNTIF('MITRE ATT&amp;CK'!103:103,"*Collection*")</f>
        <v>5</v>
      </c>
      <c r="AY103" s="63">
        <f>COUNTIF('MITRE ATT&amp;CK'!103:103,"*Command and Control*")</f>
        <v>8</v>
      </c>
      <c r="AZ103" s="63">
        <f>COUNTIF('MITRE ATT&amp;CK'!103:103,"*Exfiltration*")</f>
        <v>5</v>
      </c>
      <c r="BA103" s="37">
        <f>COUNTIF('MITRE ATT&amp;CK'!103:103,"*Impact*")</f>
        <v>0</v>
      </c>
      <c r="BB103" s="47">
        <f t="shared" si="57"/>
        <v>0</v>
      </c>
      <c r="BC103" s="63">
        <f t="shared" si="58"/>
        <v>0</v>
      </c>
      <c r="BD103" s="63">
        <f t="shared" si="59"/>
        <v>0</v>
      </c>
      <c r="BE103" s="63">
        <f t="shared" si="60"/>
        <v>0</v>
      </c>
      <c r="BF103" s="63">
        <f t="shared" si="61"/>
        <v>0</v>
      </c>
      <c r="BG103" s="63">
        <f t="shared" si="62"/>
        <v>0</v>
      </c>
      <c r="BH103" s="63">
        <f t="shared" si="63"/>
        <v>0</v>
      </c>
      <c r="BI103" s="63">
        <f t="shared" si="64"/>
        <v>0</v>
      </c>
      <c r="BJ103" s="63">
        <f t="shared" si="65"/>
        <v>0</v>
      </c>
      <c r="BK103" s="63">
        <f t="shared" si="66"/>
        <v>0</v>
      </c>
      <c r="BL103" s="63">
        <f t="shared" si="67"/>
        <v>0</v>
      </c>
      <c r="BM103" s="63">
        <f t="shared" si="68"/>
        <v>0</v>
      </c>
      <c r="BN103" s="63">
        <f t="shared" si="69"/>
        <v>0</v>
      </c>
      <c r="BO103" s="37">
        <f t="shared" si="70"/>
        <v>0</v>
      </c>
    </row>
    <row r="104" spans="1:67" ht="60" x14ac:dyDescent="0.25">
      <c r="A104" s="85">
        <v>103</v>
      </c>
      <c r="B104" s="75">
        <v>13</v>
      </c>
      <c r="C104" s="76">
        <v>13.5</v>
      </c>
      <c r="D104" s="75">
        <v>2</v>
      </c>
      <c r="E104" s="75" t="s">
        <v>3</v>
      </c>
      <c r="F104" s="77" t="s">
        <v>159</v>
      </c>
      <c r="G104" s="77" t="s">
        <v>160</v>
      </c>
      <c r="H104" s="78">
        <v>0</v>
      </c>
      <c r="I104" s="78">
        <v>0</v>
      </c>
      <c r="J104" s="79">
        <v>0</v>
      </c>
      <c r="K104" s="77">
        <v>0</v>
      </c>
      <c r="L104" s="78">
        <v>0</v>
      </c>
      <c r="M104" s="77">
        <v>0</v>
      </c>
      <c r="N104" s="78">
        <v>0</v>
      </c>
      <c r="O104" s="86">
        <v>0</v>
      </c>
      <c r="P104" s="63">
        <f t="shared" si="43"/>
        <v>0</v>
      </c>
      <c r="Q104" s="63">
        <f t="shared" si="44"/>
        <v>0</v>
      </c>
      <c r="R104" s="63">
        <f t="shared" si="71"/>
        <v>0</v>
      </c>
      <c r="S104" s="63">
        <f t="shared" si="45"/>
        <v>0</v>
      </c>
      <c r="T104" s="37">
        <f t="shared" si="46"/>
        <v>0</v>
      </c>
      <c r="U104" s="45" t="s">
        <v>1772</v>
      </c>
      <c r="V104" s="46" t="s">
        <v>1773</v>
      </c>
      <c r="W104" s="46" t="s">
        <v>1774</v>
      </c>
      <c r="X104" s="46" t="s">
        <v>1775</v>
      </c>
      <c r="Y104" s="31">
        <f t="shared" si="47"/>
        <v>0</v>
      </c>
      <c r="Z104" s="63">
        <f t="shared" si="48"/>
        <v>0</v>
      </c>
      <c r="AA104" s="63">
        <f t="shared" si="49"/>
        <v>1</v>
      </c>
      <c r="AB104" s="63">
        <f t="shared" si="50"/>
        <v>0</v>
      </c>
      <c r="AC104" s="37">
        <f t="shared" si="51"/>
        <v>0</v>
      </c>
      <c r="AD104" s="47">
        <f t="shared" si="52"/>
        <v>0</v>
      </c>
      <c r="AE104" s="63">
        <f t="shared" si="53"/>
        <v>0</v>
      </c>
      <c r="AF104" s="63">
        <f t="shared" si="54"/>
        <v>0</v>
      </c>
      <c r="AG104" s="63">
        <f t="shared" si="55"/>
        <v>0</v>
      </c>
      <c r="AH104" s="37">
        <f t="shared" si="56"/>
        <v>0</v>
      </c>
      <c r="AM104" s="64"/>
      <c r="AN104" s="31">
        <f>COUNTIF('MITRE ATT&amp;CK'!104:104,"*Reconnaissance*")</f>
        <v>0</v>
      </c>
      <c r="AO104" s="63">
        <f>COUNTIF('MITRE ATT&amp;CK'!104:104,"*Resource Development*")</f>
        <v>0</v>
      </c>
      <c r="AP104" s="63">
        <f>COUNTIF('MITRE ATT&amp;CK'!104:104,"*Initial Access*")</f>
        <v>1</v>
      </c>
      <c r="AQ104" s="63">
        <f>COUNTIF('MITRE ATT&amp;CK'!104:104,"*Execution*")</f>
        <v>0</v>
      </c>
      <c r="AR104" s="63">
        <f>COUNTIF('MITRE ATT&amp;CK'!104:104,"*Persistence*")</f>
        <v>2</v>
      </c>
      <c r="AS104" s="63">
        <f>COUNTIF('MITRE ATT&amp;CK'!104:104,"*Privilage Escalation*")</f>
        <v>1</v>
      </c>
      <c r="AT104" s="63">
        <f>COUNTIF('MITRE ATT&amp;CK'!104:104,"*Defense Evasion*")</f>
        <v>0</v>
      </c>
      <c r="AU104" s="63">
        <f>COUNTIF('MITRE ATT&amp;CK'!104:104,"*Credential Access*")</f>
        <v>0</v>
      </c>
      <c r="AV104" s="63">
        <f>COUNTIF('MITRE ATT&amp;CK'!104:104,"*Discovery*")</f>
        <v>0</v>
      </c>
      <c r="AW104" s="63">
        <f>COUNTIF('MITRE ATT&amp;CK'!104:104,"*Lateral Movement*")</f>
        <v>2</v>
      </c>
      <c r="AX104" s="63">
        <f>COUNTIF('MITRE ATT&amp;CK'!104:104,"*Collection*")</f>
        <v>0</v>
      </c>
      <c r="AY104" s="63">
        <f>COUNTIF('MITRE ATT&amp;CK'!104:104,"*Command and Control*")</f>
        <v>0</v>
      </c>
      <c r="AZ104" s="63">
        <f>COUNTIF('MITRE ATT&amp;CK'!104:104,"*Exfiltration*")</f>
        <v>0</v>
      </c>
      <c r="BA104" s="37">
        <f>COUNTIF('MITRE ATT&amp;CK'!104:104,"*Impact*")</f>
        <v>0</v>
      </c>
      <c r="BB104" s="47">
        <f t="shared" si="57"/>
        <v>0</v>
      </c>
      <c r="BC104" s="63">
        <f t="shared" si="58"/>
        <v>0</v>
      </c>
      <c r="BD104" s="63">
        <f t="shared" si="59"/>
        <v>0</v>
      </c>
      <c r="BE104" s="63">
        <f t="shared" si="60"/>
        <v>0</v>
      </c>
      <c r="BF104" s="63">
        <f t="shared" si="61"/>
        <v>0</v>
      </c>
      <c r="BG104" s="63">
        <f t="shared" si="62"/>
        <v>0</v>
      </c>
      <c r="BH104" s="63">
        <f t="shared" si="63"/>
        <v>0</v>
      </c>
      <c r="BI104" s="63">
        <f t="shared" si="64"/>
        <v>0</v>
      </c>
      <c r="BJ104" s="63">
        <f t="shared" si="65"/>
        <v>0</v>
      </c>
      <c r="BK104" s="63">
        <f t="shared" si="66"/>
        <v>0</v>
      </c>
      <c r="BL104" s="63">
        <f t="shared" si="67"/>
        <v>0</v>
      </c>
      <c r="BM104" s="63">
        <f t="shared" si="68"/>
        <v>0</v>
      </c>
      <c r="BN104" s="63">
        <f t="shared" si="69"/>
        <v>0</v>
      </c>
      <c r="BO104" s="37">
        <f t="shared" si="70"/>
        <v>0</v>
      </c>
    </row>
    <row r="105" spans="1:67" ht="30" x14ac:dyDescent="0.25">
      <c r="A105" s="85">
        <v>104</v>
      </c>
      <c r="B105" s="75">
        <v>13</v>
      </c>
      <c r="C105" s="76">
        <v>13.6</v>
      </c>
      <c r="D105" s="75">
        <v>2</v>
      </c>
      <c r="E105" s="75" t="s">
        <v>38</v>
      </c>
      <c r="F105" s="77" t="s">
        <v>297</v>
      </c>
      <c r="G105" s="77" t="s">
        <v>298</v>
      </c>
      <c r="H105" s="78">
        <v>0</v>
      </c>
      <c r="I105" s="78">
        <v>0</v>
      </c>
      <c r="J105" s="79">
        <v>0</v>
      </c>
      <c r="K105" s="77">
        <v>0</v>
      </c>
      <c r="L105" s="78">
        <v>0</v>
      </c>
      <c r="M105" s="77">
        <v>0</v>
      </c>
      <c r="N105" s="78">
        <v>0</v>
      </c>
      <c r="O105" s="86">
        <v>0</v>
      </c>
      <c r="P105" s="63">
        <f t="shared" si="43"/>
        <v>0</v>
      </c>
      <c r="Q105" s="63">
        <f t="shared" si="44"/>
        <v>0</v>
      </c>
      <c r="R105" s="63">
        <f t="shared" si="71"/>
        <v>0</v>
      </c>
      <c r="S105" s="63">
        <f t="shared" si="45"/>
        <v>0</v>
      </c>
      <c r="T105" s="37">
        <f t="shared" si="46"/>
        <v>0</v>
      </c>
      <c r="U105" s="47">
        <v>0</v>
      </c>
      <c r="V105" s="63">
        <v>0</v>
      </c>
      <c r="W105" s="63">
        <f>SUM(U105,U107,U109)</f>
        <v>0</v>
      </c>
      <c r="X105" s="63">
        <f>SUM(V105,V107,V109)</f>
        <v>500</v>
      </c>
      <c r="Y105" s="31">
        <f t="shared" si="47"/>
        <v>0</v>
      </c>
      <c r="Z105" s="63">
        <f t="shared" si="48"/>
        <v>0</v>
      </c>
      <c r="AA105" s="63">
        <f t="shared" si="49"/>
        <v>0</v>
      </c>
      <c r="AB105" s="63">
        <f t="shared" si="50"/>
        <v>1</v>
      </c>
      <c r="AC105" s="37">
        <f t="shared" si="51"/>
        <v>0</v>
      </c>
      <c r="AD105" s="47">
        <f t="shared" si="52"/>
        <v>0</v>
      </c>
      <c r="AE105" s="63">
        <f t="shared" si="53"/>
        <v>0</v>
      </c>
      <c r="AF105" s="63">
        <f t="shared" si="54"/>
        <v>0</v>
      </c>
      <c r="AG105" s="63">
        <f t="shared" si="55"/>
        <v>0</v>
      </c>
      <c r="AH105" s="37">
        <f t="shared" si="56"/>
        <v>0</v>
      </c>
      <c r="AM105" s="64"/>
      <c r="AN105" s="31">
        <f>COUNTIF('MITRE ATT&amp;CK'!105:105,"*Reconnaissance*")</f>
        <v>0</v>
      </c>
      <c r="AO105" s="63">
        <f>COUNTIF('MITRE ATT&amp;CK'!105:105,"*Resource Development*")</f>
        <v>0</v>
      </c>
      <c r="AP105" s="63">
        <f>COUNTIF('MITRE ATT&amp;CK'!105:105,"*Initial Access*")</f>
        <v>0</v>
      </c>
      <c r="AQ105" s="63">
        <f>COUNTIF('MITRE ATT&amp;CK'!105:105,"*Execution*")</f>
        <v>0</v>
      </c>
      <c r="AR105" s="63">
        <f>COUNTIF('MITRE ATT&amp;CK'!105:105,"*Persistence*")</f>
        <v>0</v>
      </c>
      <c r="AS105" s="63">
        <f>COUNTIF('MITRE ATT&amp;CK'!105:105,"*Privilage Escalation*")</f>
        <v>0</v>
      </c>
      <c r="AT105" s="63">
        <f>COUNTIF('MITRE ATT&amp;CK'!105:105,"*Defense Evasion*")</f>
        <v>0</v>
      </c>
      <c r="AU105" s="63">
        <f>COUNTIF('MITRE ATT&amp;CK'!105:105,"*Credential Access*")</f>
        <v>0</v>
      </c>
      <c r="AV105" s="63">
        <f>COUNTIF('MITRE ATT&amp;CK'!105:105,"*Discovery*")</f>
        <v>0</v>
      </c>
      <c r="AW105" s="63">
        <f>COUNTIF('MITRE ATT&amp;CK'!105:105,"*Lateral Movement*")</f>
        <v>0</v>
      </c>
      <c r="AX105" s="63">
        <f>COUNTIF('MITRE ATT&amp;CK'!105:105,"*Collection*")</f>
        <v>0</v>
      </c>
      <c r="AY105" s="63">
        <f>COUNTIF('MITRE ATT&amp;CK'!105:105,"*Command and Control*")</f>
        <v>0</v>
      </c>
      <c r="AZ105" s="63">
        <f>COUNTIF('MITRE ATT&amp;CK'!105:105,"*Exfiltration*")</f>
        <v>0</v>
      </c>
      <c r="BA105" s="37">
        <f>COUNTIF('MITRE ATT&amp;CK'!105:105,"*Impact*")</f>
        <v>0</v>
      </c>
      <c r="BB105" s="47">
        <f t="shared" si="57"/>
        <v>0</v>
      </c>
      <c r="BC105" s="63">
        <f t="shared" si="58"/>
        <v>0</v>
      </c>
      <c r="BD105" s="63">
        <f t="shared" si="59"/>
        <v>0</v>
      </c>
      <c r="BE105" s="63">
        <f t="shared" si="60"/>
        <v>0</v>
      </c>
      <c r="BF105" s="63">
        <f t="shared" si="61"/>
        <v>0</v>
      </c>
      <c r="BG105" s="63">
        <f t="shared" si="62"/>
        <v>0</v>
      </c>
      <c r="BH105" s="63">
        <f t="shared" si="63"/>
        <v>0</v>
      </c>
      <c r="BI105" s="63">
        <f t="shared" si="64"/>
        <v>0</v>
      </c>
      <c r="BJ105" s="63">
        <f t="shared" si="65"/>
        <v>0</v>
      </c>
      <c r="BK105" s="63">
        <f t="shared" si="66"/>
        <v>0</v>
      </c>
      <c r="BL105" s="63">
        <f t="shared" si="67"/>
        <v>0</v>
      </c>
      <c r="BM105" s="63">
        <f t="shared" si="68"/>
        <v>0</v>
      </c>
      <c r="BN105" s="63">
        <f t="shared" si="69"/>
        <v>0</v>
      </c>
      <c r="BO105" s="37">
        <f t="shared" si="70"/>
        <v>0</v>
      </c>
    </row>
    <row r="106" spans="1:67" ht="45" x14ac:dyDescent="0.25">
      <c r="A106" s="85">
        <v>105</v>
      </c>
      <c r="B106" s="75">
        <v>13</v>
      </c>
      <c r="C106" s="76">
        <v>13.7</v>
      </c>
      <c r="D106" s="75">
        <v>3</v>
      </c>
      <c r="E106" s="75" t="s">
        <v>3</v>
      </c>
      <c r="F106" s="77" t="s">
        <v>161</v>
      </c>
      <c r="G106" s="77" t="s">
        <v>162</v>
      </c>
      <c r="H106" s="78">
        <v>0</v>
      </c>
      <c r="I106" s="78">
        <v>0</v>
      </c>
      <c r="J106" s="79">
        <v>0</v>
      </c>
      <c r="K106" s="77">
        <v>0</v>
      </c>
      <c r="L106" s="78">
        <v>0</v>
      </c>
      <c r="M106" s="77">
        <v>0</v>
      </c>
      <c r="N106" s="78">
        <v>0</v>
      </c>
      <c r="O106" s="86">
        <v>0</v>
      </c>
      <c r="P106" s="63">
        <f t="shared" si="43"/>
        <v>0</v>
      </c>
      <c r="Q106" s="63">
        <f t="shared" si="44"/>
        <v>0</v>
      </c>
      <c r="R106" s="63">
        <f t="shared" si="71"/>
        <v>0</v>
      </c>
      <c r="S106" s="63">
        <f t="shared" si="45"/>
        <v>0</v>
      </c>
      <c r="T106" s="37">
        <f t="shared" si="46"/>
        <v>0</v>
      </c>
      <c r="U106" s="48" t="s">
        <v>1776</v>
      </c>
      <c r="V106" s="35" t="s">
        <v>1777</v>
      </c>
      <c r="W106" s="63" t="s">
        <v>1905</v>
      </c>
      <c r="X106" s="64" t="s">
        <v>1877</v>
      </c>
      <c r="Y106" s="31">
        <f t="shared" si="47"/>
        <v>0</v>
      </c>
      <c r="Z106" s="63">
        <f t="shared" si="48"/>
        <v>0</v>
      </c>
      <c r="AA106" s="63">
        <f t="shared" si="49"/>
        <v>1</v>
      </c>
      <c r="AB106" s="63">
        <f t="shared" si="50"/>
        <v>0</v>
      </c>
      <c r="AC106" s="37">
        <f t="shared" si="51"/>
        <v>0</v>
      </c>
      <c r="AD106" s="47">
        <f t="shared" si="52"/>
        <v>0</v>
      </c>
      <c r="AE106" s="63">
        <f t="shared" si="53"/>
        <v>0</v>
      </c>
      <c r="AF106" s="63">
        <f t="shared" si="54"/>
        <v>0</v>
      </c>
      <c r="AG106" s="63">
        <f t="shared" si="55"/>
        <v>0</v>
      </c>
      <c r="AH106" s="37">
        <f t="shared" si="56"/>
        <v>0</v>
      </c>
      <c r="AM106" s="64"/>
      <c r="AN106" s="31">
        <f>COUNTIF('MITRE ATT&amp;CK'!106:106,"*Reconnaissance*")</f>
        <v>0</v>
      </c>
      <c r="AO106" s="63">
        <f>COUNTIF('MITRE ATT&amp;CK'!106:106,"*Resource Development*")</f>
        <v>0</v>
      </c>
      <c r="AP106" s="63">
        <f>COUNTIF('MITRE ATT&amp;CK'!106:106,"*Initial Access*")</f>
        <v>0</v>
      </c>
      <c r="AQ106" s="63">
        <f>COUNTIF('MITRE ATT&amp;CK'!106:106,"*Execution*")</f>
        <v>6</v>
      </c>
      <c r="AR106" s="63">
        <f>COUNTIF('MITRE ATT&amp;CK'!106:106,"*Persistence*")</f>
        <v>1</v>
      </c>
      <c r="AS106" s="63">
        <f>COUNTIF('MITRE ATT&amp;CK'!106:106,"*Privilage Escalation*")</f>
        <v>13</v>
      </c>
      <c r="AT106" s="63">
        <f>COUNTIF('MITRE ATT&amp;CK'!106:106,"*Defense Evasion*")</f>
        <v>14</v>
      </c>
      <c r="AU106" s="63">
        <f>COUNTIF('MITRE ATT&amp;CK'!106:106,"*Credential Access*")</f>
        <v>0</v>
      </c>
      <c r="AV106" s="63">
        <f>COUNTIF('MITRE ATT&amp;CK'!106:106,"*Discovery*")</f>
        <v>0</v>
      </c>
      <c r="AW106" s="63">
        <f>COUNTIF('MITRE ATT&amp;CK'!106:106,"*Lateral Movement*")</f>
        <v>0</v>
      </c>
      <c r="AX106" s="63">
        <f>COUNTIF('MITRE ATT&amp;CK'!106:106,"*Collection*")</f>
        <v>0</v>
      </c>
      <c r="AY106" s="63">
        <f>COUNTIF('MITRE ATT&amp;CK'!106:106,"*Command and Control*")</f>
        <v>0</v>
      </c>
      <c r="AZ106" s="63">
        <f>COUNTIF('MITRE ATT&amp;CK'!106:106,"*Exfiltration*")</f>
        <v>0</v>
      </c>
      <c r="BA106" s="37">
        <f>COUNTIF('MITRE ATT&amp;CK'!106:106,"*Impact*")</f>
        <v>0</v>
      </c>
      <c r="BB106" s="47">
        <f t="shared" si="57"/>
        <v>0</v>
      </c>
      <c r="BC106" s="63">
        <f t="shared" si="58"/>
        <v>0</v>
      </c>
      <c r="BD106" s="63">
        <f t="shared" si="59"/>
        <v>0</v>
      </c>
      <c r="BE106" s="63">
        <f t="shared" si="60"/>
        <v>0</v>
      </c>
      <c r="BF106" s="63">
        <f t="shared" si="61"/>
        <v>0</v>
      </c>
      <c r="BG106" s="63">
        <f t="shared" si="62"/>
        <v>0</v>
      </c>
      <c r="BH106" s="63">
        <f t="shared" si="63"/>
        <v>0</v>
      </c>
      <c r="BI106" s="63">
        <f t="shared" si="64"/>
        <v>0</v>
      </c>
      <c r="BJ106" s="63">
        <f t="shared" si="65"/>
        <v>0</v>
      </c>
      <c r="BK106" s="63">
        <f t="shared" si="66"/>
        <v>0</v>
      </c>
      <c r="BL106" s="63">
        <f t="shared" si="67"/>
        <v>0</v>
      </c>
      <c r="BM106" s="63">
        <f t="shared" si="68"/>
        <v>0</v>
      </c>
      <c r="BN106" s="63">
        <f t="shared" si="69"/>
        <v>0</v>
      </c>
      <c r="BO106" s="37">
        <f t="shared" si="70"/>
        <v>0</v>
      </c>
    </row>
    <row r="107" spans="1:67" ht="45" x14ac:dyDescent="0.25">
      <c r="A107" s="85">
        <v>106</v>
      </c>
      <c r="B107" s="75">
        <v>13</v>
      </c>
      <c r="C107" s="76">
        <v>13.8</v>
      </c>
      <c r="D107" s="75">
        <v>3</v>
      </c>
      <c r="E107" s="75" t="s">
        <v>38</v>
      </c>
      <c r="F107" s="77" t="s">
        <v>163</v>
      </c>
      <c r="G107" s="77" t="s">
        <v>164</v>
      </c>
      <c r="H107" s="78">
        <v>0</v>
      </c>
      <c r="I107" s="78">
        <v>0</v>
      </c>
      <c r="J107" s="79">
        <v>0</v>
      </c>
      <c r="K107" s="77">
        <v>0</v>
      </c>
      <c r="L107" s="78">
        <v>0</v>
      </c>
      <c r="M107" s="77">
        <v>0</v>
      </c>
      <c r="N107" s="78">
        <v>0</v>
      </c>
      <c r="O107" s="86">
        <v>0</v>
      </c>
      <c r="P107" s="63">
        <f t="shared" si="43"/>
        <v>0</v>
      </c>
      <c r="Q107" s="63">
        <f t="shared" si="44"/>
        <v>0</v>
      </c>
      <c r="R107" s="63">
        <f t="shared" si="71"/>
        <v>0</v>
      </c>
      <c r="S107" s="63">
        <f t="shared" si="45"/>
        <v>0</v>
      </c>
      <c r="T107" s="37">
        <f t="shared" si="46"/>
        <v>0</v>
      </c>
      <c r="U107" s="47">
        <f>SUM(T150:T152)</f>
        <v>0</v>
      </c>
      <c r="V107" s="63">
        <v>300</v>
      </c>
      <c r="W107" s="63">
        <f>ROUND(W105/X105,2)</f>
        <v>0</v>
      </c>
      <c r="X107" s="64" t="str">
        <f>ROUND(W105/X105,2)*100&amp;"%"</f>
        <v>0%</v>
      </c>
      <c r="Y107" s="31">
        <f t="shared" si="47"/>
        <v>0</v>
      </c>
      <c r="Z107" s="63">
        <f t="shared" si="48"/>
        <v>0</v>
      </c>
      <c r="AA107" s="63">
        <f t="shared" si="49"/>
        <v>0</v>
      </c>
      <c r="AB107" s="63">
        <f t="shared" si="50"/>
        <v>1</v>
      </c>
      <c r="AC107" s="37">
        <f t="shared" si="51"/>
        <v>0</v>
      </c>
      <c r="AD107" s="47">
        <f t="shared" si="52"/>
        <v>0</v>
      </c>
      <c r="AE107" s="63">
        <f t="shared" si="53"/>
        <v>0</v>
      </c>
      <c r="AF107" s="63">
        <f t="shared" si="54"/>
        <v>0</v>
      </c>
      <c r="AG107" s="63">
        <f t="shared" si="55"/>
        <v>0</v>
      </c>
      <c r="AH107" s="37">
        <f t="shared" si="56"/>
        <v>0</v>
      </c>
      <c r="AM107" s="64"/>
      <c r="AN107" s="31">
        <f>COUNTIF('MITRE ATT&amp;CK'!107:107,"*Reconnaissance*")</f>
        <v>0</v>
      </c>
      <c r="AO107" s="63">
        <f>COUNTIF('MITRE ATT&amp;CK'!107:107,"*Resource Development*")</f>
        <v>0</v>
      </c>
      <c r="AP107" s="63">
        <f>COUNTIF('MITRE ATT&amp;CK'!107:107,"*Initial Access*")</f>
        <v>2</v>
      </c>
      <c r="AQ107" s="63">
        <f>COUNTIF('MITRE ATT&amp;CK'!107:107,"*Execution*")</f>
        <v>2</v>
      </c>
      <c r="AR107" s="63">
        <f>COUNTIF('MITRE ATT&amp;CK'!107:107,"*Persistence*")</f>
        <v>2</v>
      </c>
      <c r="AS107" s="63">
        <f>COUNTIF('MITRE ATT&amp;CK'!107:107,"*Privilage Escalation*")</f>
        <v>0</v>
      </c>
      <c r="AT107" s="63">
        <f>COUNTIF('MITRE ATT&amp;CK'!107:107,"*Defense Evasion*")</f>
        <v>3</v>
      </c>
      <c r="AU107" s="63">
        <f>COUNTIF('MITRE ATT&amp;CK'!107:107,"*Credential Access*")</f>
        <v>3</v>
      </c>
      <c r="AV107" s="63">
        <f>COUNTIF('MITRE ATT&amp;CK'!107:107,"*Discovery*")</f>
        <v>1</v>
      </c>
      <c r="AW107" s="63">
        <f>COUNTIF('MITRE ATT&amp;CK'!107:107,"*Lateral Movement*")</f>
        <v>1</v>
      </c>
      <c r="AX107" s="63">
        <f>COUNTIF('MITRE ATT&amp;CK'!107:107,"*Collection*")</f>
        <v>6</v>
      </c>
      <c r="AY107" s="63">
        <f>COUNTIF('MITRE ATT&amp;CK'!107:107,"*Command and Control*")</f>
        <v>31</v>
      </c>
      <c r="AZ107" s="63">
        <f>COUNTIF('MITRE ATT&amp;CK'!107:107,"*Exfiltration*")</f>
        <v>7</v>
      </c>
      <c r="BA107" s="37">
        <f>COUNTIF('MITRE ATT&amp;CK'!107:107,"*Impact*")</f>
        <v>0</v>
      </c>
      <c r="BB107" s="47">
        <f t="shared" si="57"/>
        <v>0</v>
      </c>
      <c r="BC107" s="63">
        <f t="shared" si="58"/>
        <v>0</v>
      </c>
      <c r="BD107" s="63">
        <f t="shared" si="59"/>
        <v>0</v>
      </c>
      <c r="BE107" s="63">
        <f t="shared" si="60"/>
        <v>0</v>
      </c>
      <c r="BF107" s="63">
        <f t="shared" si="61"/>
        <v>0</v>
      </c>
      <c r="BG107" s="63">
        <f t="shared" si="62"/>
        <v>0</v>
      </c>
      <c r="BH107" s="63">
        <f t="shared" si="63"/>
        <v>0</v>
      </c>
      <c r="BI107" s="63">
        <f t="shared" si="64"/>
        <v>0</v>
      </c>
      <c r="BJ107" s="63">
        <f t="shared" si="65"/>
        <v>0</v>
      </c>
      <c r="BK107" s="63">
        <f t="shared" si="66"/>
        <v>0</v>
      </c>
      <c r="BL107" s="63">
        <f t="shared" si="67"/>
        <v>0</v>
      </c>
      <c r="BM107" s="63">
        <f t="shared" si="68"/>
        <v>0</v>
      </c>
      <c r="BN107" s="63">
        <f t="shared" si="69"/>
        <v>0</v>
      </c>
      <c r="BO107" s="37">
        <f t="shared" si="70"/>
        <v>0</v>
      </c>
    </row>
    <row r="108" spans="1:67" ht="45" x14ac:dyDescent="0.25">
      <c r="A108" s="85">
        <v>107</v>
      </c>
      <c r="B108" s="75">
        <v>13</v>
      </c>
      <c r="C108" s="76">
        <v>13.9</v>
      </c>
      <c r="D108" s="75">
        <v>3</v>
      </c>
      <c r="E108" s="75" t="s">
        <v>3</v>
      </c>
      <c r="F108" s="77" t="s">
        <v>165</v>
      </c>
      <c r="G108" s="77" t="s">
        <v>166</v>
      </c>
      <c r="H108" s="78">
        <v>0</v>
      </c>
      <c r="I108" s="78">
        <v>0</v>
      </c>
      <c r="J108" s="79">
        <v>0</v>
      </c>
      <c r="K108" s="77">
        <v>0</v>
      </c>
      <c r="L108" s="78">
        <v>0</v>
      </c>
      <c r="M108" s="77">
        <v>0</v>
      </c>
      <c r="N108" s="78">
        <v>0</v>
      </c>
      <c r="O108" s="86">
        <v>0</v>
      </c>
      <c r="P108" s="63">
        <f t="shared" si="43"/>
        <v>0</v>
      </c>
      <c r="Q108" s="63">
        <f t="shared" si="44"/>
        <v>0</v>
      </c>
      <c r="R108" s="63">
        <f t="shared" si="71"/>
        <v>0</v>
      </c>
      <c r="S108" s="63">
        <f t="shared" si="45"/>
        <v>0</v>
      </c>
      <c r="T108" s="37">
        <f t="shared" si="46"/>
        <v>0</v>
      </c>
      <c r="U108" s="48" t="s">
        <v>1778</v>
      </c>
      <c r="V108" s="35" t="s">
        <v>1779</v>
      </c>
      <c r="W108" s="156"/>
      <c r="X108" s="157"/>
      <c r="Y108" s="31">
        <f t="shared" si="47"/>
        <v>0</v>
      </c>
      <c r="Z108" s="63">
        <f t="shared" si="48"/>
        <v>0</v>
      </c>
      <c r="AA108" s="63">
        <f t="shared" si="49"/>
        <v>1</v>
      </c>
      <c r="AB108" s="63">
        <f t="shared" si="50"/>
        <v>0</v>
      </c>
      <c r="AC108" s="37">
        <f t="shared" si="51"/>
        <v>0</v>
      </c>
      <c r="AD108" s="47">
        <f t="shared" si="52"/>
        <v>0</v>
      </c>
      <c r="AE108" s="63">
        <f t="shared" si="53"/>
        <v>0</v>
      </c>
      <c r="AF108" s="63">
        <f t="shared" si="54"/>
        <v>0</v>
      </c>
      <c r="AG108" s="63">
        <f t="shared" si="55"/>
        <v>0</v>
      </c>
      <c r="AH108" s="37">
        <f t="shared" si="56"/>
        <v>0</v>
      </c>
      <c r="AM108" s="64"/>
      <c r="AN108" s="31">
        <f>COUNTIF('MITRE ATT&amp;CK'!108:108,"*Reconnaissance*")</f>
        <v>0</v>
      </c>
      <c r="AO108" s="63">
        <f>COUNTIF('MITRE ATT&amp;CK'!108:108,"*Resource Development*")</f>
        <v>0</v>
      </c>
      <c r="AP108" s="63">
        <f>COUNTIF('MITRE ATT&amp;CK'!108:108,"*Initial Access*")</f>
        <v>1</v>
      </c>
      <c r="AQ108" s="63">
        <f>COUNTIF('MITRE ATT&amp;CK'!108:108,"*Execution*")</f>
        <v>0</v>
      </c>
      <c r="AR108" s="63">
        <f>COUNTIF('MITRE ATT&amp;CK'!108:108,"*Persistence*")</f>
        <v>0</v>
      </c>
      <c r="AS108" s="63">
        <f>COUNTIF('MITRE ATT&amp;CK'!108:108,"*Privilage Escalation*")</f>
        <v>0</v>
      </c>
      <c r="AT108" s="63">
        <f>COUNTIF('MITRE ATT&amp;CK'!108:108,"*Defense Evasion*")</f>
        <v>0</v>
      </c>
      <c r="AU108" s="63">
        <f>COUNTIF('MITRE ATT&amp;CK'!108:108,"*Credential Access*")</f>
        <v>0</v>
      </c>
      <c r="AV108" s="63">
        <f>COUNTIF('MITRE ATT&amp;CK'!108:108,"*Discovery*")</f>
        <v>0</v>
      </c>
      <c r="AW108" s="63">
        <f>COUNTIF('MITRE ATT&amp;CK'!108:108,"*Lateral Movement*")</f>
        <v>0</v>
      </c>
      <c r="AX108" s="63">
        <f>COUNTIF('MITRE ATT&amp;CK'!108:108,"*Collection*")</f>
        <v>0</v>
      </c>
      <c r="AY108" s="63">
        <f>COUNTIF('MITRE ATT&amp;CK'!108:108,"*Command and Control*")</f>
        <v>0</v>
      </c>
      <c r="AZ108" s="63">
        <f>COUNTIF('MITRE ATT&amp;CK'!108:108,"*Exfiltration*")</f>
        <v>0</v>
      </c>
      <c r="BA108" s="37">
        <f>COUNTIF('MITRE ATT&amp;CK'!108:108,"*Impact*")</f>
        <v>0</v>
      </c>
      <c r="BB108" s="47">
        <f t="shared" si="57"/>
        <v>0</v>
      </c>
      <c r="BC108" s="63">
        <f t="shared" si="58"/>
        <v>0</v>
      </c>
      <c r="BD108" s="63">
        <f t="shared" si="59"/>
        <v>0</v>
      </c>
      <c r="BE108" s="63">
        <f t="shared" si="60"/>
        <v>0</v>
      </c>
      <c r="BF108" s="63">
        <f t="shared" si="61"/>
        <v>0</v>
      </c>
      <c r="BG108" s="63">
        <f t="shared" si="62"/>
        <v>0</v>
      </c>
      <c r="BH108" s="63">
        <f t="shared" si="63"/>
        <v>0</v>
      </c>
      <c r="BI108" s="63">
        <f t="shared" si="64"/>
        <v>0</v>
      </c>
      <c r="BJ108" s="63">
        <f t="shared" si="65"/>
        <v>0</v>
      </c>
      <c r="BK108" s="63">
        <f t="shared" si="66"/>
        <v>0</v>
      </c>
      <c r="BL108" s="63">
        <f t="shared" si="67"/>
        <v>0</v>
      </c>
      <c r="BM108" s="63">
        <f t="shared" si="68"/>
        <v>0</v>
      </c>
      <c r="BN108" s="63">
        <f t="shared" si="69"/>
        <v>0</v>
      </c>
      <c r="BO108" s="37">
        <f t="shared" si="70"/>
        <v>0</v>
      </c>
    </row>
    <row r="109" spans="1:67" ht="30" x14ac:dyDescent="0.25">
      <c r="A109" s="85">
        <v>108</v>
      </c>
      <c r="B109" s="75">
        <v>13</v>
      </c>
      <c r="C109" s="76">
        <v>13.1</v>
      </c>
      <c r="D109" s="75">
        <v>3</v>
      </c>
      <c r="E109" s="75" t="s">
        <v>38</v>
      </c>
      <c r="F109" s="77" t="s">
        <v>299</v>
      </c>
      <c r="G109" s="77" t="s">
        <v>300</v>
      </c>
      <c r="H109" s="78">
        <v>0</v>
      </c>
      <c r="I109" s="78">
        <v>0</v>
      </c>
      <c r="J109" s="79">
        <v>0</v>
      </c>
      <c r="K109" s="77">
        <v>0</v>
      </c>
      <c r="L109" s="78">
        <v>0</v>
      </c>
      <c r="M109" s="77">
        <v>0</v>
      </c>
      <c r="N109" s="78">
        <v>0</v>
      </c>
      <c r="O109" s="86">
        <v>0</v>
      </c>
      <c r="P109" s="63">
        <f t="shared" si="43"/>
        <v>0</v>
      </c>
      <c r="Q109" s="63">
        <f t="shared" si="44"/>
        <v>0</v>
      </c>
      <c r="R109" s="63">
        <f t="shared" si="71"/>
        <v>0</v>
      </c>
      <c r="S109" s="63">
        <f t="shared" si="45"/>
        <v>0</v>
      </c>
      <c r="T109" s="37">
        <f t="shared" si="46"/>
        <v>0</v>
      </c>
      <c r="U109" s="49">
        <f>SUM(T153:T154)</f>
        <v>0</v>
      </c>
      <c r="V109" s="65">
        <v>200</v>
      </c>
      <c r="W109" s="158"/>
      <c r="X109" s="159"/>
      <c r="Y109" s="31">
        <f t="shared" si="47"/>
        <v>0</v>
      </c>
      <c r="Z109" s="63">
        <f t="shared" si="48"/>
        <v>0</v>
      </c>
      <c r="AA109" s="63">
        <f t="shared" si="49"/>
        <v>0</v>
      </c>
      <c r="AB109" s="63">
        <f t="shared" si="50"/>
        <v>1</v>
      </c>
      <c r="AC109" s="37">
        <f t="shared" si="51"/>
        <v>0</v>
      </c>
      <c r="AD109" s="47">
        <f t="shared" si="52"/>
        <v>0</v>
      </c>
      <c r="AE109" s="63">
        <f t="shared" si="53"/>
        <v>0</v>
      </c>
      <c r="AF109" s="63">
        <f t="shared" si="54"/>
        <v>0</v>
      </c>
      <c r="AG109" s="63">
        <f t="shared" si="55"/>
        <v>0</v>
      </c>
      <c r="AH109" s="37">
        <f t="shared" si="56"/>
        <v>0</v>
      </c>
      <c r="AM109" s="64"/>
      <c r="AN109" s="31">
        <f>COUNTIF('MITRE ATT&amp;CK'!109:109,"*Reconnaissance*")</f>
        <v>0</v>
      </c>
      <c r="AO109" s="63">
        <f>COUNTIF('MITRE ATT&amp;CK'!109:109,"*Resource Development*")</f>
        <v>0</v>
      </c>
      <c r="AP109" s="63">
        <f>COUNTIF('MITRE ATT&amp;CK'!109:109,"*Initial Access*")</f>
        <v>0</v>
      </c>
      <c r="AQ109" s="63">
        <f>COUNTIF('MITRE ATT&amp;CK'!109:109,"*Execution*")</f>
        <v>0</v>
      </c>
      <c r="AR109" s="63">
        <f>COUNTIF('MITRE ATT&amp;CK'!109:109,"*Persistence*")</f>
        <v>0</v>
      </c>
      <c r="AS109" s="63">
        <f>COUNTIF('MITRE ATT&amp;CK'!109:109,"*Privilage Escalation*")</f>
        <v>0</v>
      </c>
      <c r="AT109" s="63">
        <f>COUNTIF('MITRE ATT&amp;CK'!109:109,"*Defense Evasion*")</f>
        <v>0</v>
      </c>
      <c r="AU109" s="63">
        <f>COUNTIF('MITRE ATT&amp;CK'!109:109,"*Credential Access*")</f>
        <v>0</v>
      </c>
      <c r="AV109" s="63">
        <f>COUNTIF('MITRE ATT&amp;CK'!109:109,"*Discovery*")</f>
        <v>0</v>
      </c>
      <c r="AW109" s="63">
        <f>COUNTIF('MITRE ATT&amp;CK'!109:109,"*Lateral Movement*")</f>
        <v>0</v>
      </c>
      <c r="AX109" s="63">
        <f>COUNTIF('MITRE ATT&amp;CK'!109:109,"*Collection*")</f>
        <v>0</v>
      </c>
      <c r="AY109" s="63">
        <f>COUNTIF('MITRE ATT&amp;CK'!109:109,"*Command and Control*")</f>
        <v>0</v>
      </c>
      <c r="AZ109" s="63">
        <f>COUNTIF('MITRE ATT&amp;CK'!109:109,"*Exfiltration*")</f>
        <v>0</v>
      </c>
      <c r="BA109" s="37">
        <f>COUNTIF('MITRE ATT&amp;CK'!109:109,"*Impact*")</f>
        <v>0</v>
      </c>
      <c r="BB109" s="47">
        <f t="shared" si="57"/>
        <v>0</v>
      </c>
      <c r="BC109" s="63">
        <f t="shared" si="58"/>
        <v>0</v>
      </c>
      <c r="BD109" s="63">
        <f t="shared" si="59"/>
        <v>0</v>
      </c>
      <c r="BE109" s="63">
        <f t="shared" si="60"/>
        <v>0</v>
      </c>
      <c r="BF109" s="63">
        <f t="shared" si="61"/>
        <v>0</v>
      </c>
      <c r="BG109" s="63">
        <f t="shared" si="62"/>
        <v>0</v>
      </c>
      <c r="BH109" s="63">
        <f t="shared" si="63"/>
        <v>0</v>
      </c>
      <c r="BI109" s="63">
        <f t="shared" si="64"/>
        <v>0</v>
      </c>
      <c r="BJ109" s="63">
        <f t="shared" si="65"/>
        <v>0</v>
      </c>
      <c r="BK109" s="63">
        <f t="shared" si="66"/>
        <v>0</v>
      </c>
      <c r="BL109" s="63">
        <f t="shared" si="67"/>
        <v>0</v>
      </c>
      <c r="BM109" s="63">
        <f t="shared" si="68"/>
        <v>0</v>
      </c>
      <c r="BN109" s="63">
        <f t="shared" si="69"/>
        <v>0</v>
      </c>
      <c r="BO109" s="37">
        <f t="shared" si="70"/>
        <v>0</v>
      </c>
    </row>
    <row r="110" spans="1:67" x14ac:dyDescent="0.25">
      <c r="A110" s="85">
        <v>109</v>
      </c>
      <c r="B110" s="75">
        <v>13</v>
      </c>
      <c r="C110" s="76">
        <v>13.11</v>
      </c>
      <c r="D110" s="75">
        <v>3</v>
      </c>
      <c r="E110" s="75" t="s">
        <v>38</v>
      </c>
      <c r="F110" s="77" t="s">
        <v>301</v>
      </c>
      <c r="G110" s="77" t="s">
        <v>302</v>
      </c>
      <c r="H110" s="78">
        <v>0</v>
      </c>
      <c r="I110" s="78">
        <v>0</v>
      </c>
      <c r="J110" s="79">
        <v>0</v>
      </c>
      <c r="K110" s="77">
        <v>0</v>
      </c>
      <c r="L110" s="78">
        <v>0</v>
      </c>
      <c r="M110" s="77">
        <v>0</v>
      </c>
      <c r="N110" s="78">
        <v>0</v>
      </c>
      <c r="O110" s="86">
        <v>0</v>
      </c>
      <c r="P110" s="65">
        <f t="shared" si="43"/>
        <v>0</v>
      </c>
      <c r="Q110" s="65">
        <f t="shared" si="44"/>
        <v>0</v>
      </c>
      <c r="R110" s="65">
        <f t="shared" si="71"/>
        <v>0</v>
      </c>
      <c r="S110" s="65">
        <f t="shared" si="45"/>
        <v>0</v>
      </c>
      <c r="T110" s="50">
        <f t="shared" si="46"/>
        <v>0</v>
      </c>
      <c r="U110" s="35" t="s">
        <v>1641</v>
      </c>
      <c r="V110" s="35" t="s">
        <v>1780</v>
      </c>
      <c r="W110" s="35" t="s">
        <v>1781</v>
      </c>
      <c r="X110" s="35" t="s">
        <v>1782</v>
      </c>
      <c r="Y110" s="31">
        <f t="shared" si="47"/>
        <v>0</v>
      </c>
      <c r="Z110" s="63">
        <f t="shared" si="48"/>
        <v>0</v>
      </c>
      <c r="AA110" s="63">
        <f t="shared" si="49"/>
        <v>0</v>
      </c>
      <c r="AB110" s="63">
        <f t="shared" si="50"/>
        <v>1</v>
      </c>
      <c r="AC110" s="37">
        <f t="shared" si="51"/>
        <v>0</v>
      </c>
      <c r="AD110" s="47">
        <f t="shared" si="52"/>
        <v>0</v>
      </c>
      <c r="AE110" s="63">
        <f t="shared" si="53"/>
        <v>0</v>
      </c>
      <c r="AF110" s="63">
        <f t="shared" si="54"/>
        <v>0</v>
      </c>
      <c r="AG110" s="63">
        <f t="shared" si="55"/>
        <v>0</v>
      </c>
      <c r="AH110" s="37">
        <f t="shared" si="56"/>
        <v>0</v>
      </c>
      <c r="AM110" s="64"/>
      <c r="AN110" s="31">
        <f>COUNTIF('MITRE ATT&amp;CK'!110:110,"*Reconnaissance*")</f>
        <v>0</v>
      </c>
      <c r="AO110" s="63">
        <f>COUNTIF('MITRE ATT&amp;CK'!110:110,"*Resource Development*")</f>
        <v>0</v>
      </c>
      <c r="AP110" s="63">
        <f>COUNTIF('MITRE ATT&amp;CK'!110:110,"*Initial Access*")</f>
        <v>0</v>
      </c>
      <c r="AQ110" s="63">
        <f>COUNTIF('MITRE ATT&amp;CK'!110:110,"*Execution*")</f>
        <v>0</v>
      </c>
      <c r="AR110" s="63">
        <f>COUNTIF('MITRE ATT&amp;CK'!110:110,"*Persistence*")</f>
        <v>0</v>
      </c>
      <c r="AS110" s="63">
        <f>COUNTIF('MITRE ATT&amp;CK'!110:110,"*Privilage Escalation*")</f>
        <v>0</v>
      </c>
      <c r="AT110" s="63">
        <f>COUNTIF('MITRE ATT&amp;CK'!110:110,"*Defense Evasion*")</f>
        <v>0</v>
      </c>
      <c r="AU110" s="63">
        <f>COUNTIF('MITRE ATT&amp;CK'!110:110,"*Credential Access*")</f>
        <v>0</v>
      </c>
      <c r="AV110" s="63">
        <f>COUNTIF('MITRE ATT&amp;CK'!110:110,"*Discovery*")</f>
        <v>0</v>
      </c>
      <c r="AW110" s="63">
        <f>COUNTIF('MITRE ATT&amp;CK'!110:110,"*Lateral Movement*")</f>
        <v>0</v>
      </c>
      <c r="AX110" s="63">
        <f>COUNTIF('MITRE ATT&amp;CK'!110:110,"*Collection*")</f>
        <v>0</v>
      </c>
      <c r="AY110" s="63">
        <f>COUNTIF('MITRE ATT&amp;CK'!110:110,"*Command and Control*")</f>
        <v>0</v>
      </c>
      <c r="AZ110" s="63">
        <f>COUNTIF('MITRE ATT&amp;CK'!110:110,"*Exfiltration*")</f>
        <v>0</v>
      </c>
      <c r="BA110" s="37">
        <f>COUNTIF('MITRE ATT&amp;CK'!110:110,"*Impact*")</f>
        <v>0</v>
      </c>
      <c r="BB110" s="47">
        <f t="shared" si="57"/>
        <v>0</v>
      </c>
      <c r="BC110" s="63">
        <f t="shared" si="58"/>
        <v>0</v>
      </c>
      <c r="BD110" s="63">
        <f t="shared" si="59"/>
        <v>0</v>
      </c>
      <c r="BE110" s="63">
        <f t="shared" si="60"/>
        <v>0</v>
      </c>
      <c r="BF110" s="63">
        <f t="shared" si="61"/>
        <v>0</v>
      </c>
      <c r="BG110" s="63">
        <f t="shared" si="62"/>
        <v>0</v>
      </c>
      <c r="BH110" s="63">
        <f t="shared" si="63"/>
        <v>0</v>
      </c>
      <c r="BI110" s="63">
        <f t="shared" si="64"/>
        <v>0</v>
      </c>
      <c r="BJ110" s="63">
        <f t="shared" si="65"/>
        <v>0</v>
      </c>
      <c r="BK110" s="63">
        <f t="shared" si="66"/>
        <v>0</v>
      </c>
      <c r="BL110" s="63">
        <f t="shared" si="67"/>
        <v>0</v>
      </c>
      <c r="BM110" s="63">
        <f t="shared" si="68"/>
        <v>0</v>
      </c>
      <c r="BN110" s="63">
        <f t="shared" si="69"/>
        <v>0</v>
      </c>
      <c r="BO110" s="37">
        <f t="shared" si="70"/>
        <v>0</v>
      </c>
    </row>
    <row r="111" spans="1:67" ht="75" x14ac:dyDescent="0.25">
      <c r="A111" s="85">
        <v>110</v>
      </c>
      <c r="B111" s="75">
        <v>14</v>
      </c>
      <c r="C111" s="76">
        <v>14.1</v>
      </c>
      <c r="D111" s="75">
        <v>1</v>
      </c>
      <c r="E111" s="75" t="s">
        <v>167</v>
      </c>
      <c r="F111" s="77" t="s">
        <v>168</v>
      </c>
      <c r="G111" s="77" t="s">
        <v>169</v>
      </c>
      <c r="H111" s="78" cm="1">
        <f t="array" ref="H111:O119">'CSC #14'!F2:M10</f>
        <v>0</v>
      </c>
      <c r="I111" s="78">
        <v>0</v>
      </c>
      <c r="J111" s="79">
        <v>0</v>
      </c>
      <c r="K111" s="77">
        <v>0</v>
      </c>
      <c r="L111" s="78">
        <v>0</v>
      </c>
      <c r="M111" s="77">
        <v>0</v>
      </c>
      <c r="N111" s="78">
        <v>0</v>
      </c>
      <c r="O111" s="86">
        <v>0</v>
      </c>
      <c r="P111" s="63">
        <f t="shared" si="43"/>
        <v>0</v>
      </c>
      <c r="Q111" s="63">
        <f t="shared" si="44"/>
        <v>0</v>
      </c>
      <c r="R111" s="63">
        <f t="shared" si="71"/>
        <v>0</v>
      </c>
      <c r="S111" s="63">
        <f t="shared" si="45"/>
        <v>0</v>
      </c>
      <c r="T111" s="37">
        <f t="shared" si="46"/>
        <v>0</v>
      </c>
      <c r="U111" s="63">
        <f>SUM(U105,U99,U93,U87,U81,U75,U69,U63,U57,U51,U45,U39,U33,U27,U21,U15,U9,U3)</f>
        <v>0</v>
      </c>
      <c r="V111" s="35">
        <f>SUM(U107,U101,U95,U89,U83,U77,U71,U65,U59,U53,U47,U41,U35,U29,U23,U17,U11,U5)</f>
        <v>0</v>
      </c>
      <c r="W111" s="63">
        <f>SUM(U109,U103,U97,U91,U85,U79,U73,U67,U61,U55,U49,U43,U37,U31,U25,U19,U13,U7)</f>
        <v>0</v>
      </c>
      <c r="X111" s="63">
        <f>SUM(W105,W99,W93,W87,W81,W75,W69,W63,W57,W51,W45,W39,W33,W27,W21,W15,W9,W3)</f>
        <v>0</v>
      </c>
      <c r="Y111" s="31">
        <f t="shared" si="47"/>
        <v>0</v>
      </c>
      <c r="Z111" s="63">
        <f t="shared" si="48"/>
        <v>0</v>
      </c>
      <c r="AA111" s="63">
        <f t="shared" si="49"/>
        <v>0</v>
      </c>
      <c r="AB111" s="63">
        <f t="shared" si="50"/>
        <v>0</v>
      </c>
      <c r="AC111" s="37">
        <f t="shared" si="51"/>
        <v>0</v>
      </c>
      <c r="AD111" s="47">
        <f t="shared" si="52"/>
        <v>0</v>
      </c>
      <c r="AE111" s="63">
        <f t="shared" si="53"/>
        <v>0</v>
      </c>
      <c r="AF111" s="63">
        <f t="shared" si="54"/>
        <v>0</v>
      </c>
      <c r="AG111" s="63">
        <f t="shared" si="55"/>
        <v>0</v>
      </c>
      <c r="AH111" s="37">
        <f t="shared" si="56"/>
        <v>0</v>
      </c>
      <c r="AM111" s="64"/>
      <c r="AN111" s="31">
        <f>COUNTIF('MITRE ATT&amp;CK'!111:111,"*Reconnaissance*")</f>
        <v>4</v>
      </c>
      <c r="AO111" s="63">
        <f>COUNTIF('MITRE ATT&amp;CK'!111:111,"*Resource Development*")</f>
        <v>0</v>
      </c>
      <c r="AP111" s="63">
        <f>COUNTIF('MITRE ATT&amp;CK'!111:111,"*Initial Access*")</f>
        <v>4</v>
      </c>
      <c r="AQ111" s="63">
        <f>COUNTIF('MITRE ATT&amp;CK'!111:111,"*Execution*")</f>
        <v>3</v>
      </c>
      <c r="AR111" s="63">
        <f>COUNTIF('MITRE ATT&amp;CK'!111:111,"*Persistence*")</f>
        <v>0</v>
      </c>
      <c r="AS111" s="63">
        <f>COUNTIF('MITRE ATT&amp;CK'!111:111,"*Privilage Escalation*")</f>
        <v>0</v>
      </c>
      <c r="AT111" s="63">
        <f>COUNTIF('MITRE ATT&amp;CK'!111:111,"*Defense Evasion*")</f>
        <v>1</v>
      </c>
      <c r="AU111" s="63">
        <f>COUNTIF('MITRE ATT&amp;CK'!111:111,"*Credential Access*")</f>
        <v>10</v>
      </c>
      <c r="AV111" s="63">
        <f>COUNTIF('MITRE ATT&amp;CK'!111:111,"*Discovery*")</f>
        <v>0</v>
      </c>
      <c r="AW111" s="63">
        <f>COUNTIF('MITRE ATT&amp;CK'!111:111,"*Lateral Movement*")</f>
        <v>0</v>
      </c>
      <c r="AX111" s="63">
        <f>COUNTIF('MITRE ATT&amp;CK'!111:111,"*Collection*")</f>
        <v>4</v>
      </c>
      <c r="AY111" s="63">
        <f>COUNTIF('MITRE ATT&amp;CK'!111:111,"*Command and Control*")</f>
        <v>0</v>
      </c>
      <c r="AZ111" s="63">
        <f>COUNTIF('MITRE ATT&amp;CK'!111:111,"*Exfiltration*")</f>
        <v>0</v>
      </c>
      <c r="BA111" s="37">
        <f>COUNTIF('MITRE ATT&amp;CK'!111:111,"*Impact*")</f>
        <v>0</v>
      </c>
      <c r="BB111" s="47">
        <f t="shared" si="57"/>
        <v>0</v>
      </c>
      <c r="BC111" s="63">
        <f t="shared" si="58"/>
        <v>0</v>
      </c>
      <c r="BD111" s="63">
        <f t="shared" si="59"/>
        <v>0</v>
      </c>
      <c r="BE111" s="63">
        <f t="shared" si="60"/>
        <v>0</v>
      </c>
      <c r="BF111" s="63">
        <f t="shared" si="61"/>
        <v>0</v>
      </c>
      <c r="BG111" s="63">
        <f t="shared" si="62"/>
        <v>0</v>
      </c>
      <c r="BH111" s="63">
        <f t="shared" si="63"/>
        <v>0</v>
      </c>
      <c r="BI111" s="63">
        <f t="shared" si="64"/>
        <v>0</v>
      </c>
      <c r="BJ111" s="63">
        <f t="shared" si="65"/>
        <v>0</v>
      </c>
      <c r="BK111" s="63">
        <f t="shared" si="66"/>
        <v>0</v>
      </c>
      <c r="BL111" s="63">
        <f t="shared" si="67"/>
        <v>0</v>
      </c>
      <c r="BM111" s="63">
        <f t="shared" si="68"/>
        <v>0</v>
      </c>
      <c r="BN111" s="63">
        <f t="shared" si="69"/>
        <v>0</v>
      </c>
      <c r="BO111" s="37">
        <f t="shared" si="70"/>
        <v>0</v>
      </c>
    </row>
    <row r="112" spans="1:67" ht="30" x14ac:dyDescent="0.25">
      <c r="A112" s="85">
        <v>111</v>
      </c>
      <c r="B112" s="75">
        <v>14</v>
      </c>
      <c r="C112" s="76">
        <v>14.2</v>
      </c>
      <c r="D112" s="75">
        <v>1</v>
      </c>
      <c r="E112" s="75" t="s">
        <v>167</v>
      </c>
      <c r="F112" s="77" t="s">
        <v>170</v>
      </c>
      <c r="G112" s="77" t="s">
        <v>171</v>
      </c>
      <c r="H112" s="78">
        <v>0</v>
      </c>
      <c r="I112" s="78">
        <v>0</v>
      </c>
      <c r="J112" s="79">
        <v>0</v>
      </c>
      <c r="K112" s="77">
        <v>0</v>
      </c>
      <c r="L112" s="78">
        <v>0</v>
      </c>
      <c r="M112" s="77">
        <v>0</v>
      </c>
      <c r="N112" s="78">
        <v>0</v>
      </c>
      <c r="O112" s="86">
        <v>0</v>
      </c>
      <c r="P112" s="63">
        <f t="shared" si="43"/>
        <v>0</v>
      </c>
      <c r="Q112" s="63">
        <f t="shared" si="44"/>
        <v>0</v>
      </c>
      <c r="R112" s="63">
        <f t="shared" si="71"/>
        <v>0</v>
      </c>
      <c r="S112" s="63">
        <f t="shared" si="45"/>
        <v>0</v>
      </c>
      <c r="T112" s="37">
        <f t="shared" si="46"/>
        <v>0</v>
      </c>
      <c r="U112" s="35" t="s">
        <v>1640</v>
      </c>
      <c r="V112" s="35" t="s">
        <v>1783</v>
      </c>
      <c r="W112" s="35" t="s">
        <v>1784</v>
      </c>
      <c r="X112" s="35" t="s">
        <v>1785</v>
      </c>
      <c r="Y112" s="31">
        <f t="shared" si="47"/>
        <v>0</v>
      </c>
      <c r="Z112" s="63">
        <f t="shared" si="48"/>
        <v>0</v>
      </c>
      <c r="AA112" s="63">
        <f t="shared" si="49"/>
        <v>0</v>
      </c>
      <c r="AB112" s="63">
        <f t="shared" si="50"/>
        <v>0</v>
      </c>
      <c r="AC112" s="37">
        <f t="shared" si="51"/>
        <v>0</v>
      </c>
      <c r="AD112" s="47">
        <f t="shared" si="52"/>
        <v>0</v>
      </c>
      <c r="AE112" s="63">
        <f t="shared" si="53"/>
        <v>0</v>
      </c>
      <c r="AF112" s="63">
        <f t="shared" si="54"/>
        <v>0</v>
      </c>
      <c r="AG112" s="63">
        <f t="shared" si="55"/>
        <v>0</v>
      </c>
      <c r="AH112" s="37">
        <f t="shared" si="56"/>
        <v>0</v>
      </c>
      <c r="AM112" s="64"/>
      <c r="AN112" s="31">
        <f>COUNTIF('MITRE ATT&amp;CK'!112:112,"*Reconnaissance*")</f>
        <v>4</v>
      </c>
      <c r="AO112" s="63">
        <f>COUNTIF('MITRE ATT&amp;CK'!112:112,"*Resource Development*")</f>
        <v>0</v>
      </c>
      <c r="AP112" s="63">
        <f>COUNTIF('MITRE ATT&amp;CK'!112:112,"*Initial Access*")</f>
        <v>4</v>
      </c>
      <c r="AQ112" s="63">
        <f>COUNTIF('MITRE ATT&amp;CK'!112:112,"*Execution*")</f>
        <v>3</v>
      </c>
      <c r="AR112" s="63">
        <f>COUNTIF('MITRE ATT&amp;CK'!112:112,"*Persistence*")</f>
        <v>0</v>
      </c>
      <c r="AS112" s="63">
        <f>COUNTIF('MITRE ATT&amp;CK'!112:112,"*Privilage Escalation*")</f>
        <v>0</v>
      </c>
      <c r="AT112" s="63">
        <f>COUNTIF('MITRE ATT&amp;CK'!112:112,"*Defense Evasion*")</f>
        <v>1</v>
      </c>
      <c r="AU112" s="63">
        <f>COUNTIF('MITRE ATT&amp;CK'!112:112,"*Credential Access*")</f>
        <v>5</v>
      </c>
      <c r="AV112" s="63">
        <f>COUNTIF('MITRE ATT&amp;CK'!112:112,"*Discovery*")</f>
        <v>0</v>
      </c>
      <c r="AW112" s="63">
        <f>COUNTIF('MITRE ATT&amp;CK'!112:112,"*Lateral Movement*")</f>
        <v>0</v>
      </c>
      <c r="AX112" s="63">
        <f>COUNTIF('MITRE ATT&amp;CK'!112:112,"*Collection*")</f>
        <v>3</v>
      </c>
      <c r="AY112" s="63">
        <f>COUNTIF('MITRE ATT&amp;CK'!112:112,"*Command and Control*")</f>
        <v>0</v>
      </c>
      <c r="AZ112" s="63">
        <f>COUNTIF('MITRE ATT&amp;CK'!112:112,"*Exfiltration*")</f>
        <v>0</v>
      </c>
      <c r="BA112" s="37">
        <f>COUNTIF('MITRE ATT&amp;CK'!112:112,"*Impact*")</f>
        <v>0</v>
      </c>
      <c r="BB112" s="47">
        <f t="shared" si="57"/>
        <v>0</v>
      </c>
      <c r="BC112" s="63">
        <f t="shared" si="58"/>
        <v>0</v>
      </c>
      <c r="BD112" s="63">
        <f t="shared" si="59"/>
        <v>0</v>
      </c>
      <c r="BE112" s="63">
        <f t="shared" si="60"/>
        <v>0</v>
      </c>
      <c r="BF112" s="63">
        <f t="shared" si="61"/>
        <v>0</v>
      </c>
      <c r="BG112" s="63">
        <f t="shared" si="62"/>
        <v>0</v>
      </c>
      <c r="BH112" s="63">
        <f t="shared" si="63"/>
        <v>0</v>
      </c>
      <c r="BI112" s="63">
        <f t="shared" si="64"/>
        <v>0</v>
      </c>
      <c r="BJ112" s="63">
        <f t="shared" si="65"/>
        <v>0</v>
      </c>
      <c r="BK112" s="63">
        <f t="shared" si="66"/>
        <v>0</v>
      </c>
      <c r="BL112" s="63">
        <f t="shared" si="67"/>
        <v>0</v>
      </c>
      <c r="BM112" s="63">
        <f t="shared" si="68"/>
        <v>0</v>
      </c>
      <c r="BN112" s="63">
        <f t="shared" si="69"/>
        <v>0</v>
      </c>
      <c r="BO112" s="37">
        <f t="shared" si="70"/>
        <v>0</v>
      </c>
    </row>
    <row r="113" spans="1:67" ht="30" x14ac:dyDescent="0.25">
      <c r="A113" s="85">
        <v>112</v>
      </c>
      <c r="B113" s="75">
        <v>14</v>
      </c>
      <c r="C113" s="76">
        <v>14.3</v>
      </c>
      <c r="D113" s="75">
        <v>1</v>
      </c>
      <c r="E113" s="75" t="s">
        <v>167</v>
      </c>
      <c r="F113" s="77" t="s">
        <v>172</v>
      </c>
      <c r="G113" s="77" t="s">
        <v>173</v>
      </c>
      <c r="H113" s="78">
        <v>0</v>
      </c>
      <c r="I113" s="78">
        <v>0</v>
      </c>
      <c r="J113" s="79">
        <v>0</v>
      </c>
      <c r="K113" s="77">
        <v>0</v>
      </c>
      <c r="L113" s="78">
        <v>0</v>
      </c>
      <c r="M113" s="77">
        <v>0</v>
      </c>
      <c r="N113" s="78">
        <v>0</v>
      </c>
      <c r="O113" s="86">
        <v>0</v>
      </c>
      <c r="P113" s="63">
        <f t="shared" si="43"/>
        <v>0</v>
      </c>
      <c r="Q113" s="63">
        <f t="shared" si="44"/>
        <v>0</v>
      </c>
      <c r="R113" s="63">
        <f t="shared" si="71"/>
        <v>0</v>
      </c>
      <c r="S113" s="63">
        <f t="shared" si="45"/>
        <v>0</v>
      </c>
      <c r="T113" s="37">
        <f t="shared" si="46"/>
        <v>0</v>
      </c>
      <c r="U113" s="63">
        <f>SUM(V105,V99,V93,V87,V81,V75,V69,V63,V57,V51,V45,V39,V33,V27,V21,V15,V9,V3)</f>
        <v>5600</v>
      </c>
      <c r="V113" s="63">
        <f>SUM(V107,V101,V95,V89,V83,V77,V71,V65,V59,V53,V47,V41,V35,V29,V23,V17,V11,V5)</f>
        <v>7400</v>
      </c>
      <c r="W113" s="63">
        <f>SUM(V109,V103,V97,V91,V85,V79,V73,V67,V61,V55,V49,V43,V37,V31,V25,V19,V13,V7)</f>
        <v>2300</v>
      </c>
      <c r="X113" s="63">
        <f>SUM(X105,X99,X93,X87,X81,X75,X69,X63,X57,X51,X45,X39,X33,X27,X21,X15,X9,X3)</f>
        <v>15300</v>
      </c>
      <c r="Y113" s="31">
        <f t="shared" si="47"/>
        <v>0</v>
      </c>
      <c r="Z113" s="63">
        <f t="shared" si="48"/>
        <v>0</v>
      </c>
      <c r="AA113" s="63">
        <f t="shared" si="49"/>
        <v>0</v>
      </c>
      <c r="AB113" s="63">
        <f t="shared" si="50"/>
        <v>0</v>
      </c>
      <c r="AC113" s="37">
        <f t="shared" si="51"/>
        <v>0</v>
      </c>
      <c r="AD113" s="47">
        <f t="shared" si="52"/>
        <v>0</v>
      </c>
      <c r="AE113" s="63">
        <f t="shared" si="53"/>
        <v>0</v>
      </c>
      <c r="AF113" s="63">
        <f t="shared" si="54"/>
        <v>0</v>
      </c>
      <c r="AG113" s="63">
        <f t="shared" si="55"/>
        <v>0</v>
      </c>
      <c r="AH113" s="37">
        <f t="shared" si="56"/>
        <v>0</v>
      </c>
      <c r="AM113" s="64"/>
      <c r="AN113" s="31">
        <f>COUNTIF('MITRE ATT&amp;CK'!113:113,"*Reconnaissance*")</f>
        <v>0</v>
      </c>
      <c r="AO113" s="63">
        <f>COUNTIF('MITRE ATT&amp;CK'!113:113,"*Resource Development*")</f>
        <v>0</v>
      </c>
      <c r="AP113" s="63">
        <f>COUNTIF('MITRE ATT&amp;CK'!113:113,"*Initial Access*")</f>
        <v>0</v>
      </c>
      <c r="AQ113" s="63">
        <f>COUNTIF('MITRE ATT&amp;CK'!113:113,"*Execution*")</f>
        <v>0</v>
      </c>
      <c r="AR113" s="63">
        <f>COUNTIF('MITRE ATT&amp;CK'!113:113,"*Persistence*")</f>
        <v>2</v>
      </c>
      <c r="AS113" s="63">
        <f>COUNTIF('MITRE ATT&amp;CK'!113:113,"*Privilage Escalation*")</f>
        <v>2</v>
      </c>
      <c r="AT113" s="63">
        <f>COUNTIF('MITRE ATT&amp;CK'!113:113,"*Defense Evasion*")</f>
        <v>0</v>
      </c>
      <c r="AU113" s="63">
        <f>COUNTIF('MITRE ATT&amp;CK'!113:113,"*Credential Access*")</f>
        <v>12</v>
      </c>
      <c r="AV113" s="63">
        <f>COUNTIF('MITRE ATT&amp;CK'!113:113,"*Discovery*")</f>
        <v>0</v>
      </c>
      <c r="AW113" s="63">
        <f>COUNTIF('MITRE ATT&amp;CK'!113:113,"*Lateral Movement*")</f>
        <v>0</v>
      </c>
      <c r="AX113" s="63">
        <f>COUNTIF('MITRE ATT&amp;CK'!113:113,"*Collection*")</f>
        <v>0</v>
      </c>
      <c r="AY113" s="63">
        <f>COUNTIF('MITRE ATT&amp;CK'!113:113,"*Command and Control*")</f>
        <v>0</v>
      </c>
      <c r="AZ113" s="63">
        <f>COUNTIF('MITRE ATT&amp;CK'!113:113,"*Exfiltration*")</f>
        <v>0</v>
      </c>
      <c r="BA113" s="37">
        <f>COUNTIF('MITRE ATT&amp;CK'!113:113,"*Impact*")</f>
        <v>0</v>
      </c>
      <c r="BB113" s="47">
        <f t="shared" si="57"/>
        <v>0</v>
      </c>
      <c r="BC113" s="63">
        <f t="shared" si="58"/>
        <v>0</v>
      </c>
      <c r="BD113" s="63">
        <f t="shared" si="59"/>
        <v>0</v>
      </c>
      <c r="BE113" s="63">
        <f t="shared" si="60"/>
        <v>0</v>
      </c>
      <c r="BF113" s="63">
        <f t="shared" si="61"/>
        <v>0</v>
      </c>
      <c r="BG113" s="63">
        <f t="shared" si="62"/>
        <v>0</v>
      </c>
      <c r="BH113" s="63">
        <f t="shared" si="63"/>
        <v>0</v>
      </c>
      <c r="BI113" s="63">
        <f t="shared" si="64"/>
        <v>0</v>
      </c>
      <c r="BJ113" s="63">
        <f t="shared" si="65"/>
        <v>0</v>
      </c>
      <c r="BK113" s="63">
        <f t="shared" si="66"/>
        <v>0</v>
      </c>
      <c r="BL113" s="63">
        <f t="shared" si="67"/>
        <v>0</v>
      </c>
      <c r="BM113" s="63">
        <f t="shared" si="68"/>
        <v>0</v>
      </c>
      <c r="BN113" s="63">
        <f t="shared" si="69"/>
        <v>0</v>
      </c>
      <c r="BO113" s="37">
        <f t="shared" si="70"/>
        <v>0</v>
      </c>
    </row>
    <row r="114" spans="1:67" ht="75" x14ac:dyDescent="0.25">
      <c r="A114" s="85">
        <v>113</v>
      </c>
      <c r="B114" s="75">
        <v>14</v>
      </c>
      <c r="C114" s="76">
        <v>14.4</v>
      </c>
      <c r="D114" s="75">
        <v>1</v>
      </c>
      <c r="E114" s="75" t="s">
        <v>167</v>
      </c>
      <c r="F114" s="77" t="s">
        <v>174</v>
      </c>
      <c r="G114" s="77" t="s">
        <v>175</v>
      </c>
      <c r="H114" s="78">
        <v>0</v>
      </c>
      <c r="I114" s="78">
        <v>0</v>
      </c>
      <c r="J114" s="79">
        <v>0</v>
      </c>
      <c r="K114" s="77">
        <v>0</v>
      </c>
      <c r="L114" s="78">
        <v>0</v>
      </c>
      <c r="M114" s="77">
        <v>0</v>
      </c>
      <c r="N114" s="78">
        <v>0</v>
      </c>
      <c r="O114" s="86">
        <v>0</v>
      </c>
      <c r="P114" s="63">
        <f t="shared" si="43"/>
        <v>0</v>
      </c>
      <c r="Q114" s="63">
        <f t="shared" si="44"/>
        <v>0</v>
      </c>
      <c r="R114" s="63">
        <f t="shared" si="71"/>
        <v>0</v>
      </c>
      <c r="S114" s="63">
        <f t="shared" si="45"/>
        <v>0</v>
      </c>
      <c r="T114" s="37">
        <f t="shared" si="46"/>
        <v>0</v>
      </c>
      <c r="U114" s="63" t="s">
        <v>1786</v>
      </c>
      <c r="V114" s="63" t="s">
        <v>1787</v>
      </c>
      <c r="W114" s="63" t="s">
        <v>1788</v>
      </c>
      <c r="X114" s="63" t="s">
        <v>1789</v>
      </c>
      <c r="Y114" s="31">
        <f t="shared" si="47"/>
        <v>0</v>
      </c>
      <c r="Z114" s="63">
        <f t="shared" si="48"/>
        <v>0</v>
      </c>
      <c r="AA114" s="63">
        <f t="shared" si="49"/>
        <v>0</v>
      </c>
      <c r="AB114" s="63">
        <f t="shared" si="50"/>
        <v>0</v>
      </c>
      <c r="AC114" s="37">
        <f t="shared" si="51"/>
        <v>0</v>
      </c>
      <c r="AD114" s="47">
        <f t="shared" si="52"/>
        <v>0</v>
      </c>
      <c r="AE114" s="63">
        <f t="shared" si="53"/>
        <v>0</v>
      </c>
      <c r="AF114" s="63">
        <f t="shared" si="54"/>
        <v>0</v>
      </c>
      <c r="AG114" s="63">
        <f t="shared" si="55"/>
        <v>0</v>
      </c>
      <c r="AH114" s="37">
        <f t="shared" si="56"/>
        <v>0</v>
      </c>
      <c r="AM114" s="64"/>
      <c r="AN114" s="31">
        <f>COUNTIF('MITRE ATT&amp;CK'!114:114,"*Reconnaissance*")</f>
        <v>0</v>
      </c>
      <c r="AO114" s="63">
        <f>COUNTIF('MITRE ATT&amp;CK'!114:114,"*Resource Development*")</f>
        <v>0</v>
      </c>
      <c r="AP114" s="63">
        <f>COUNTIF('MITRE ATT&amp;CK'!114:114,"*Initial Access*")</f>
        <v>0</v>
      </c>
      <c r="AQ114" s="63">
        <f>COUNTIF('MITRE ATT&amp;CK'!114:114,"*Execution*")</f>
        <v>0</v>
      </c>
      <c r="AR114" s="63">
        <f>COUNTIF('MITRE ATT&amp;CK'!114:114,"*Persistence*")</f>
        <v>3</v>
      </c>
      <c r="AS114" s="63">
        <f>COUNTIF('MITRE ATT&amp;CK'!114:114,"*Privilage Escalation*")</f>
        <v>2</v>
      </c>
      <c r="AT114" s="63">
        <f>COUNTIF('MITRE ATT&amp;CK'!114:114,"*Defense Evasion*")</f>
        <v>0</v>
      </c>
      <c r="AU114" s="63">
        <f>COUNTIF('MITRE ATT&amp;CK'!114:114,"*Credential Access*")</f>
        <v>2</v>
      </c>
      <c r="AV114" s="63">
        <f>COUNTIF('MITRE ATT&amp;CK'!114:114,"*Discovery*")</f>
        <v>0</v>
      </c>
      <c r="AW114" s="63">
        <f>COUNTIF('MITRE ATT&amp;CK'!114:114,"*Lateral Movement*")</f>
        <v>0</v>
      </c>
      <c r="AX114" s="63">
        <f>COUNTIF('MITRE ATT&amp;CK'!114:114,"*Collection*")</f>
        <v>4</v>
      </c>
      <c r="AY114" s="63">
        <f>COUNTIF('MITRE ATT&amp;CK'!114:114,"*Command and Control*")</f>
        <v>0</v>
      </c>
      <c r="AZ114" s="63">
        <f>COUNTIF('MITRE ATT&amp;CK'!114:114,"*Exfiltration*")</f>
        <v>0</v>
      </c>
      <c r="BA114" s="37">
        <f>COUNTIF('MITRE ATT&amp;CK'!114:114,"*Impact*")</f>
        <v>0</v>
      </c>
      <c r="BB114" s="47">
        <f t="shared" si="57"/>
        <v>0</v>
      </c>
      <c r="BC114" s="63">
        <f t="shared" si="58"/>
        <v>0</v>
      </c>
      <c r="BD114" s="63">
        <f t="shared" si="59"/>
        <v>0</v>
      </c>
      <c r="BE114" s="63">
        <f t="shared" si="60"/>
        <v>0</v>
      </c>
      <c r="BF114" s="63">
        <f t="shared" si="61"/>
        <v>0</v>
      </c>
      <c r="BG114" s="63">
        <f t="shared" si="62"/>
        <v>0</v>
      </c>
      <c r="BH114" s="63">
        <f t="shared" si="63"/>
        <v>0</v>
      </c>
      <c r="BI114" s="63">
        <f t="shared" si="64"/>
        <v>0</v>
      </c>
      <c r="BJ114" s="63">
        <f t="shared" si="65"/>
        <v>0</v>
      </c>
      <c r="BK114" s="63">
        <f t="shared" si="66"/>
        <v>0</v>
      </c>
      <c r="BL114" s="63">
        <f t="shared" si="67"/>
        <v>0</v>
      </c>
      <c r="BM114" s="63">
        <f t="shared" si="68"/>
        <v>0</v>
      </c>
      <c r="BN114" s="63">
        <f t="shared" si="69"/>
        <v>0</v>
      </c>
      <c r="BO114" s="37">
        <f t="shared" si="70"/>
        <v>0</v>
      </c>
    </row>
    <row r="115" spans="1:67" ht="45" x14ac:dyDescent="0.25">
      <c r="A115" s="85">
        <v>114</v>
      </c>
      <c r="B115" s="75">
        <v>14</v>
      </c>
      <c r="C115" s="76">
        <v>14.5</v>
      </c>
      <c r="D115" s="75">
        <v>1</v>
      </c>
      <c r="E115" s="75" t="s">
        <v>167</v>
      </c>
      <c r="F115" s="77" t="s">
        <v>176</v>
      </c>
      <c r="G115" s="77" t="s">
        <v>177</v>
      </c>
      <c r="H115" s="78">
        <v>0</v>
      </c>
      <c r="I115" s="78">
        <v>0</v>
      </c>
      <c r="J115" s="79">
        <v>0</v>
      </c>
      <c r="K115" s="77">
        <v>0</v>
      </c>
      <c r="L115" s="78">
        <v>0</v>
      </c>
      <c r="M115" s="77">
        <v>0</v>
      </c>
      <c r="N115" s="78">
        <v>0</v>
      </c>
      <c r="O115" s="86">
        <v>0</v>
      </c>
      <c r="P115" s="63">
        <f t="shared" si="43"/>
        <v>0</v>
      </c>
      <c r="Q115" s="63">
        <f t="shared" si="44"/>
        <v>0</v>
      </c>
      <c r="R115" s="63">
        <f t="shared" si="71"/>
        <v>0</v>
      </c>
      <c r="S115" s="63">
        <f t="shared" si="45"/>
        <v>0</v>
      </c>
      <c r="T115" s="37">
        <f t="shared" si="46"/>
        <v>0</v>
      </c>
      <c r="U115" s="63">
        <f>ROUND(U111/U113,2)</f>
        <v>0</v>
      </c>
      <c r="V115" s="69">
        <f t="shared" ref="V115:X115" si="72">ROUND(V111/V113,2)</f>
        <v>0</v>
      </c>
      <c r="W115" s="69">
        <f t="shared" si="72"/>
        <v>0</v>
      </c>
      <c r="X115" s="69">
        <f t="shared" si="72"/>
        <v>0</v>
      </c>
      <c r="Y115" s="31">
        <f t="shared" si="47"/>
        <v>0</v>
      </c>
      <c r="Z115" s="63">
        <f t="shared" si="48"/>
        <v>0</v>
      </c>
      <c r="AA115" s="63">
        <f t="shared" si="49"/>
        <v>0</v>
      </c>
      <c r="AB115" s="63">
        <f t="shared" si="50"/>
        <v>0</v>
      </c>
      <c r="AC115" s="37">
        <f t="shared" si="51"/>
        <v>0</v>
      </c>
      <c r="AD115" s="47">
        <f t="shared" si="52"/>
        <v>0</v>
      </c>
      <c r="AE115" s="63">
        <f t="shared" si="53"/>
        <v>0</v>
      </c>
      <c r="AF115" s="63">
        <f t="shared" si="54"/>
        <v>0</v>
      </c>
      <c r="AG115" s="63">
        <f t="shared" si="55"/>
        <v>0</v>
      </c>
      <c r="AH115" s="37">
        <f t="shared" si="56"/>
        <v>0</v>
      </c>
      <c r="AM115" s="64"/>
      <c r="AN115" s="31">
        <f>COUNTIF('MITRE ATT&amp;CK'!115:115,"*Reconnaissance*")</f>
        <v>0</v>
      </c>
      <c r="AO115" s="63">
        <f>COUNTIF('MITRE ATT&amp;CK'!115:115,"*Resource Development*")</f>
        <v>0</v>
      </c>
      <c r="AP115" s="63">
        <f>COUNTIF('MITRE ATT&amp;CK'!115:115,"*Initial Access*")</f>
        <v>0</v>
      </c>
      <c r="AQ115" s="63">
        <f>COUNTIF('MITRE ATT&amp;CK'!115:115,"*Execution*")</f>
        <v>0</v>
      </c>
      <c r="AR115" s="63">
        <f>COUNTIF('MITRE ATT&amp;CK'!115:115,"*Persistence*")</f>
        <v>0</v>
      </c>
      <c r="AS115" s="63">
        <f>COUNTIF('MITRE ATT&amp;CK'!115:115,"*Privilage Escalation*")</f>
        <v>0</v>
      </c>
      <c r="AT115" s="63">
        <f>COUNTIF('MITRE ATT&amp;CK'!115:115,"*Defense Evasion*")</f>
        <v>0</v>
      </c>
      <c r="AU115" s="63">
        <f>COUNTIF('MITRE ATT&amp;CK'!115:115,"*Credential Access*")</f>
        <v>0</v>
      </c>
      <c r="AV115" s="63">
        <f>COUNTIF('MITRE ATT&amp;CK'!115:115,"*Discovery*")</f>
        <v>0</v>
      </c>
      <c r="AW115" s="63">
        <f>COUNTIF('MITRE ATT&amp;CK'!115:115,"*Lateral Movement*")</f>
        <v>0</v>
      </c>
      <c r="AX115" s="63">
        <f>COUNTIF('MITRE ATT&amp;CK'!115:115,"*Collection*")</f>
        <v>3</v>
      </c>
      <c r="AY115" s="63">
        <f>COUNTIF('MITRE ATT&amp;CK'!115:115,"*Command and Control*")</f>
        <v>0</v>
      </c>
      <c r="AZ115" s="63">
        <f>COUNTIF('MITRE ATT&amp;CK'!115:115,"*Exfiltration*")</f>
        <v>0</v>
      </c>
      <c r="BA115" s="37">
        <f>COUNTIF('MITRE ATT&amp;CK'!115:115,"*Impact*")</f>
        <v>0</v>
      </c>
      <c r="BB115" s="47">
        <f t="shared" si="57"/>
        <v>0</v>
      </c>
      <c r="BC115" s="63">
        <f t="shared" si="58"/>
        <v>0</v>
      </c>
      <c r="BD115" s="63">
        <f t="shared" si="59"/>
        <v>0</v>
      </c>
      <c r="BE115" s="63">
        <f t="shared" si="60"/>
        <v>0</v>
      </c>
      <c r="BF115" s="63">
        <f t="shared" si="61"/>
        <v>0</v>
      </c>
      <c r="BG115" s="63">
        <f t="shared" si="62"/>
        <v>0</v>
      </c>
      <c r="BH115" s="63">
        <f t="shared" si="63"/>
        <v>0</v>
      </c>
      <c r="BI115" s="63">
        <f t="shared" si="64"/>
        <v>0</v>
      </c>
      <c r="BJ115" s="63">
        <f t="shared" si="65"/>
        <v>0</v>
      </c>
      <c r="BK115" s="63">
        <f t="shared" si="66"/>
        <v>0</v>
      </c>
      <c r="BL115" s="63">
        <f t="shared" si="67"/>
        <v>0</v>
      </c>
      <c r="BM115" s="63">
        <f t="shared" si="68"/>
        <v>0</v>
      </c>
      <c r="BN115" s="63">
        <f t="shared" si="69"/>
        <v>0</v>
      </c>
      <c r="BO115" s="37">
        <f t="shared" si="70"/>
        <v>0</v>
      </c>
    </row>
    <row r="116" spans="1:67" ht="30" x14ac:dyDescent="0.25">
      <c r="A116" s="85">
        <v>115</v>
      </c>
      <c r="B116" s="75">
        <v>14</v>
      </c>
      <c r="C116" s="76">
        <v>14.6</v>
      </c>
      <c r="D116" s="75">
        <v>1</v>
      </c>
      <c r="E116" s="75" t="s">
        <v>167</v>
      </c>
      <c r="F116" s="77" t="s">
        <v>354</v>
      </c>
      <c r="G116" s="77" t="s">
        <v>353</v>
      </c>
      <c r="H116" s="78">
        <v>0</v>
      </c>
      <c r="I116" s="78">
        <v>0</v>
      </c>
      <c r="J116" s="79">
        <v>0</v>
      </c>
      <c r="K116" s="77">
        <v>0</v>
      </c>
      <c r="L116" s="78">
        <v>0</v>
      </c>
      <c r="M116" s="77">
        <v>0</v>
      </c>
      <c r="N116" s="78">
        <v>0</v>
      </c>
      <c r="O116" s="86">
        <v>0</v>
      </c>
      <c r="P116" s="63">
        <f t="shared" si="43"/>
        <v>0</v>
      </c>
      <c r="Q116" s="63">
        <f t="shared" si="44"/>
        <v>0</v>
      </c>
      <c r="R116" s="63">
        <f t="shared" si="71"/>
        <v>0</v>
      </c>
      <c r="S116" s="63">
        <f t="shared" si="45"/>
        <v>0</v>
      </c>
      <c r="T116" s="37">
        <f t="shared" si="46"/>
        <v>0</v>
      </c>
      <c r="U116" s="63" t="str">
        <f>(ROUND(U111/U113,2)*100&amp;"%")</f>
        <v>0%</v>
      </c>
      <c r="V116" s="63" t="str">
        <f t="shared" ref="V116:W116" si="73">(ROUND(V111/V113,2)*100&amp;"%")</f>
        <v>0%</v>
      </c>
      <c r="W116" s="63" t="str">
        <f t="shared" si="73"/>
        <v>0%</v>
      </c>
      <c r="X116" s="63" t="str">
        <f t="shared" ref="X116" si="74">(ROUND(X111/X113,2)*100&amp;"%")</f>
        <v>0%</v>
      </c>
      <c r="Y116" s="31">
        <f t="shared" si="47"/>
        <v>0</v>
      </c>
      <c r="Z116" s="63">
        <f t="shared" si="48"/>
        <v>0</v>
      </c>
      <c r="AA116" s="63">
        <f t="shared" si="49"/>
        <v>0</v>
      </c>
      <c r="AB116" s="63">
        <f t="shared" si="50"/>
        <v>0</v>
      </c>
      <c r="AC116" s="37">
        <f t="shared" si="51"/>
        <v>0</v>
      </c>
      <c r="AD116" s="47">
        <f t="shared" si="52"/>
        <v>0</v>
      </c>
      <c r="AE116" s="63">
        <f t="shared" si="53"/>
        <v>0</v>
      </c>
      <c r="AF116" s="63">
        <f t="shared" si="54"/>
        <v>0</v>
      </c>
      <c r="AG116" s="63">
        <f t="shared" si="55"/>
        <v>0</v>
      </c>
      <c r="AH116" s="37">
        <f t="shared" si="56"/>
        <v>0</v>
      </c>
      <c r="AM116" s="64"/>
      <c r="AN116" s="31">
        <f>COUNTIF('MITRE ATT&amp;CK'!116:116,"*Reconnaissance*")</f>
        <v>4</v>
      </c>
      <c r="AO116" s="63">
        <f>COUNTIF('MITRE ATT&amp;CK'!116:116,"*Resource Development*")</f>
        <v>0</v>
      </c>
      <c r="AP116" s="63">
        <f>COUNTIF('MITRE ATT&amp;CK'!116:116,"*Initial Access*")</f>
        <v>4</v>
      </c>
      <c r="AQ116" s="63">
        <f>COUNTIF('MITRE ATT&amp;CK'!116:116,"*Execution*")</f>
        <v>3</v>
      </c>
      <c r="AR116" s="63">
        <f>COUNTIF('MITRE ATT&amp;CK'!116:116,"*Persistence*")</f>
        <v>0</v>
      </c>
      <c r="AS116" s="63">
        <f>COUNTIF('MITRE ATT&amp;CK'!116:116,"*Privilage Escalation*")</f>
        <v>0</v>
      </c>
      <c r="AT116" s="63">
        <f>COUNTIF('MITRE ATT&amp;CK'!116:116,"*Defense Evasion*")</f>
        <v>1</v>
      </c>
      <c r="AU116" s="63">
        <f>COUNTIF('MITRE ATT&amp;CK'!116:116,"*Credential Access*")</f>
        <v>5</v>
      </c>
      <c r="AV116" s="63">
        <f>COUNTIF('MITRE ATT&amp;CK'!116:116,"*Discovery*")</f>
        <v>0</v>
      </c>
      <c r="AW116" s="63">
        <f>COUNTIF('MITRE ATT&amp;CK'!116:116,"*Lateral Movement*")</f>
        <v>0</v>
      </c>
      <c r="AX116" s="63">
        <f>COUNTIF('MITRE ATT&amp;CK'!116:116,"*Collection*")</f>
        <v>3</v>
      </c>
      <c r="AY116" s="63">
        <f>COUNTIF('MITRE ATT&amp;CK'!116:116,"*Command and Control*")</f>
        <v>0</v>
      </c>
      <c r="AZ116" s="63">
        <f>COUNTIF('MITRE ATT&amp;CK'!116:116,"*Exfiltration*")</f>
        <v>0</v>
      </c>
      <c r="BA116" s="37">
        <f>COUNTIF('MITRE ATT&amp;CK'!116:116,"*Impact*")</f>
        <v>0</v>
      </c>
      <c r="BB116" s="47">
        <f t="shared" si="57"/>
        <v>0</v>
      </c>
      <c r="BC116" s="63">
        <f t="shared" si="58"/>
        <v>0</v>
      </c>
      <c r="BD116" s="63">
        <f t="shared" si="59"/>
        <v>0</v>
      </c>
      <c r="BE116" s="63">
        <f t="shared" si="60"/>
        <v>0</v>
      </c>
      <c r="BF116" s="63">
        <f t="shared" si="61"/>
        <v>0</v>
      </c>
      <c r="BG116" s="63">
        <f t="shared" si="62"/>
        <v>0</v>
      </c>
      <c r="BH116" s="63">
        <f t="shared" si="63"/>
        <v>0</v>
      </c>
      <c r="BI116" s="63">
        <f t="shared" si="64"/>
        <v>0</v>
      </c>
      <c r="BJ116" s="63">
        <f t="shared" si="65"/>
        <v>0</v>
      </c>
      <c r="BK116" s="63">
        <f t="shared" si="66"/>
        <v>0</v>
      </c>
      <c r="BL116" s="63">
        <f t="shared" si="67"/>
        <v>0</v>
      </c>
      <c r="BM116" s="63">
        <f t="shared" si="68"/>
        <v>0</v>
      </c>
      <c r="BN116" s="63">
        <f t="shared" si="69"/>
        <v>0</v>
      </c>
      <c r="BO116" s="37">
        <f t="shared" si="70"/>
        <v>0</v>
      </c>
    </row>
    <row r="117" spans="1:67" ht="45" x14ac:dyDescent="0.25">
      <c r="A117" s="85">
        <v>116</v>
      </c>
      <c r="B117" s="75">
        <v>14</v>
      </c>
      <c r="C117" s="76">
        <v>14.7</v>
      </c>
      <c r="D117" s="75">
        <v>1</v>
      </c>
      <c r="E117" s="75" t="s">
        <v>167</v>
      </c>
      <c r="F117" s="77" t="s">
        <v>303</v>
      </c>
      <c r="G117" s="77" t="s">
        <v>304</v>
      </c>
      <c r="H117" s="78">
        <v>0</v>
      </c>
      <c r="I117" s="78">
        <v>0</v>
      </c>
      <c r="J117" s="79">
        <v>0</v>
      </c>
      <c r="K117" s="77">
        <v>0</v>
      </c>
      <c r="L117" s="78">
        <v>0</v>
      </c>
      <c r="M117" s="77">
        <v>0</v>
      </c>
      <c r="N117" s="78">
        <v>0</v>
      </c>
      <c r="O117" s="86">
        <v>0</v>
      </c>
      <c r="P117" s="63">
        <f t="shared" si="43"/>
        <v>0</v>
      </c>
      <c r="Q117" s="63">
        <f t="shared" si="44"/>
        <v>0</v>
      </c>
      <c r="R117" s="63">
        <f t="shared" si="71"/>
        <v>0</v>
      </c>
      <c r="S117" s="63">
        <f t="shared" si="45"/>
        <v>0</v>
      </c>
      <c r="T117" s="37">
        <f t="shared" si="46"/>
        <v>0</v>
      </c>
      <c r="Y117" s="31">
        <f t="shared" si="47"/>
        <v>0</v>
      </c>
      <c r="Z117" s="63">
        <f t="shared" si="48"/>
        <v>0</v>
      </c>
      <c r="AA117" s="63">
        <f t="shared" si="49"/>
        <v>0</v>
      </c>
      <c r="AB117" s="63">
        <f t="shared" si="50"/>
        <v>0</v>
      </c>
      <c r="AC117" s="37">
        <f t="shared" si="51"/>
        <v>0</v>
      </c>
      <c r="AD117" s="47">
        <f t="shared" si="52"/>
        <v>0</v>
      </c>
      <c r="AE117" s="63">
        <f t="shared" si="53"/>
        <v>0</v>
      </c>
      <c r="AF117" s="63">
        <f t="shared" si="54"/>
        <v>0</v>
      </c>
      <c r="AG117" s="63">
        <f t="shared" si="55"/>
        <v>0</v>
      </c>
      <c r="AH117" s="37">
        <f t="shared" si="56"/>
        <v>0</v>
      </c>
      <c r="AM117" s="64"/>
      <c r="AN117" s="31">
        <f>COUNTIF('MITRE ATT&amp;CK'!117:117,"*Reconnaissance*")</f>
        <v>0</v>
      </c>
      <c r="AO117" s="63">
        <f>COUNTIF('MITRE ATT&amp;CK'!117:117,"*Resource Development*")</f>
        <v>0</v>
      </c>
      <c r="AP117" s="63">
        <f>COUNTIF('MITRE ATT&amp;CK'!117:117,"*Initial Access*")</f>
        <v>0</v>
      </c>
      <c r="AQ117" s="63">
        <f>COUNTIF('MITRE ATT&amp;CK'!117:117,"*Execution*")</f>
        <v>0</v>
      </c>
      <c r="AR117" s="63">
        <f>COUNTIF('MITRE ATT&amp;CK'!117:117,"*Persistence*")</f>
        <v>0</v>
      </c>
      <c r="AS117" s="63">
        <f>COUNTIF('MITRE ATT&amp;CK'!117:117,"*Privilage Escalation*")</f>
        <v>0</v>
      </c>
      <c r="AT117" s="63">
        <f>COUNTIF('MITRE ATT&amp;CK'!117:117,"*Defense Evasion*")</f>
        <v>0</v>
      </c>
      <c r="AU117" s="63">
        <f>COUNTIF('MITRE ATT&amp;CK'!117:117,"*Credential Access*")</f>
        <v>0</v>
      </c>
      <c r="AV117" s="63">
        <f>COUNTIF('MITRE ATT&amp;CK'!117:117,"*Discovery*")</f>
        <v>0</v>
      </c>
      <c r="AW117" s="63">
        <f>COUNTIF('MITRE ATT&amp;CK'!117:117,"*Lateral Movement*")</f>
        <v>0</v>
      </c>
      <c r="AX117" s="63">
        <f>COUNTIF('MITRE ATT&amp;CK'!117:117,"*Collection*")</f>
        <v>0</v>
      </c>
      <c r="AY117" s="63">
        <f>COUNTIF('MITRE ATT&amp;CK'!117:117,"*Command and Control*")</f>
        <v>0</v>
      </c>
      <c r="AZ117" s="63">
        <f>COUNTIF('MITRE ATT&amp;CK'!117:117,"*Exfiltration*")</f>
        <v>0</v>
      </c>
      <c r="BA117" s="37">
        <f>COUNTIF('MITRE ATT&amp;CK'!117:117,"*Impact*")</f>
        <v>0</v>
      </c>
      <c r="BB117" s="47">
        <f t="shared" si="57"/>
        <v>0</v>
      </c>
      <c r="BC117" s="63">
        <f t="shared" si="58"/>
        <v>0</v>
      </c>
      <c r="BD117" s="63">
        <f t="shared" si="59"/>
        <v>0</v>
      </c>
      <c r="BE117" s="63">
        <f t="shared" si="60"/>
        <v>0</v>
      </c>
      <c r="BF117" s="63">
        <f t="shared" si="61"/>
        <v>0</v>
      </c>
      <c r="BG117" s="63">
        <f t="shared" si="62"/>
        <v>0</v>
      </c>
      <c r="BH117" s="63">
        <f t="shared" si="63"/>
        <v>0</v>
      </c>
      <c r="BI117" s="63">
        <f t="shared" si="64"/>
        <v>0</v>
      </c>
      <c r="BJ117" s="63">
        <f t="shared" si="65"/>
        <v>0</v>
      </c>
      <c r="BK117" s="63">
        <f t="shared" si="66"/>
        <v>0</v>
      </c>
      <c r="BL117" s="63">
        <f t="shared" si="67"/>
        <v>0</v>
      </c>
      <c r="BM117" s="63">
        <f t="shared" si="68"/>
        <v>0</v>
      </c>
      <c r="BN117" s="63">
        <f t="shared" si="69"/>
        <v>0</v>
      </c>
      <c r="BO117" s="37">
        <f t="shared" si="70"/>
        <v>0</v>
      </c>
    </row>
    <row r="118" spans="1:67" ht="60" x14ac:dyDescent="0.25">
      <c r="A118" s="85">
        <v>117</v>
      </c>
      <c r="B118" s="75">
        <v>14</v>
      </c>
      <c r="C118" s="76">
        <v>14.8</v>
      </c>
      <c r="D118" s="75">
        <v>1</v>
      </c>
      <c r="E118" s="75" t="s">
        <v>167</v>
      </c>
      <c r="F118" s="77" t="s">
        <v>305</v>
      </c>
      <c r="G118" s="77" t="s">
        <v>306</v>
      </c>
      <c r="H118" s="78">
        <v>0</v>
      </c>
      <c r="I118" s="78">
        <v>0</v>
      </c>
      <c r="J118" s="79">
        <v>0</v>
      </c>
      <c r="K118" s="77">
        <v>0</v>
      </c>
      <c r="L118" s="78">
        <v>0</v>
      </c>
      <c r="M118" s="77">
        <v>0</v>
      </c>
      <c r="N118" s="78">
        <v>0</v>
      </c>
      <c r="O118" s="86">
        <v>0</v>
      </c>
      <c r="P118" s="63">
        <f t="shared" si="43"/>
        <v>0</v>
      </c>
      <c r="Q118" s="63">
        <f t="shared" si="44"/>
        <v>0</v>
      </c>
      <c r="R118" s="63">
        <f t="shared" si="71"/>
        <v>0</v>
      </c>
      <c r="S118" s="63">
        <f t="shared" si="45"/>
        <v>0</v>
      </c>
      <c r="T118" s="37">
        <f t="shared" si="46"/>
        <v>0</v>
      </c>
      <c r="Y118" s="31">
        <f t="shared" si="47"/>
        <v>0</v>
      </c>
      <c r="Z118" s="63">
        <f t="shared" si="48"/>
        <v>0</v>
      </c>
      <c r="AA118" s="63">
        <f t="shared" si="49"/>
        <v>0</v>
      </c>
      <c r="AB118" s="63">
        <f t="shared" si="50"/>
        <v>0</v>
      </c>
      <c r="AC118" s="37">
        <f t="shared" si="51"/>
        <v>0</v>
      </c>
      <c r="AD118" s="47">
        <f t="shared" si="52"/>
        <v>0</v>
      </c>
      <c r="AE118" s="63">
        <f t="shared" si="53"/>
        <v>0</v>
      </c>
      <c r="AF118" s="63">
        <f t="shared" si="54"/>
        <v>0</v>
      </c>
      <c r="AG118" s="63">
        <f t="shared" si="55"/>
        <v>0</v>
      </c>
      <c r="AH118" s="37">
        <f t="shared" si="56"/>
        <v>0</v>
      </c>
      <c r="AM118" s="64"/>
      <c r="AN118" s="31">
        <f>COUNTIF('MITRE ATT&amp;CK'!118:118,"*Reconnaissance*")</f>
        <v>0</v>
      </c>
      <c r="AO118" s="63">
        <f>COUNTIF('MITRE ATT&amp;CK'!118:118,"*Resource Development*")</f>
        <v>0</v>
      </c>
      <c r="AP118" s="63">
        <f>COUNTIF('MITRE ATT&amp;CK'!118:118,"*Initial Access*")</f>
        <v>0</v>
      </c>
      <c r="AQ118" s="63">
        <f>COUNTIF('MITRE ATT&amp;CK'!118:118,"*Execution*")</f>
        <v>0</v>
      </c>
      <c r="AR118" s="63">
        <f>COUNTIF('MITRE ATT&amp;CK'!118:118,"*Persistence*")</f>
        <v>0</v>
      </c>
      <c r="AS118" s="63">
        <f>COUNTIF('MITRE ATT&amp;CK'!118:118,"*Privilage Escalation*")</f>
        <v>0</v>
      </c>
      <c r="AT118" s="63">
        <f>COUNTIF('MITRE ATT&amp;CK'!118:118,"*Defense Evasion*")</f>
        <v>0</v>
      </c>
      <c r="AU118" s="63">
        <f>COUNTIF('MITRE ATT&amp;CK'!118:118,"*Credential Access*")</f>
        <v>0</v>
      </c>
      <c r="AV118" s="63">
        <f>COUNTIF('MITRE ATT&amp;CK'!118:118,"*Discovery*")</f>
        <v>0</v>
      </c>
      <c r="AW118" s="63">
        <f>COUNTIF('MITRE ATT&amp;CK'!118:118,"*Lateral Movement*")</f>
        <v>0</v>
      </c>
      <c r="AX118" s="63">
        <f>COUNTIF('MITRE ATT&amp;CK'!118:118,"*Collection*")</f>
        <v>0</v>
      </c>
      <c r="AY118" s="63">
        <f>COUNTIF('MITRE ATT&amp;CK'!118:118,"*Command and Control*")</f>
        <v>0</v>
      </c>
      <c r="AZ118" s="63">
        <f>COUNTIF('MITRE ATT&amp;CK'!118:118,"*Exfiltration*")</f>
        <v>0</v>
      </c>
      <c r="BA118" s="37">
        <f>COUNTIF('MITRE ATT&amp;CK'!118:118,"*Impact*")</f>
        <v>0</v>
      </c>
      <c r="BB118" s="47">
        <f t="shared" si="57"/>
        <v>0</v>
      </c>
      <c r="BC118" s="63">
        <f t="shared" si="58"/>
        <v>0</v>
      </c>
      <c r="BD118" s="63">
        <f t="shared" si="59"/>
        <v>0</v>
      </c>
      <c r="BE118" s="63">
        <f t="shared" si="60"/>
        <v>0</v>
      </c>
      <c r="BF118" s="63">
        <f t="shared" si="61"/>
        <v>0</v>
      </c>
      <c r="BG118" s="63">
        <f t="shared" si="62"/>
        <v>0</v>
      </c>
      <c r="BH118" s="63">
        <f t="shared" si="63"/>
        <v>0</v>
      </c>
      <c r="BI118" s="63">
        <f t="shared" si="64"/>
        <v>0</v>
      </c>
      <c r="BJ118" s="63">
        <f t="shared" si="65"/>
        <v>0</v>
      </c>
      <c r="BK118" s="63">
        <f t="shared" si="66"/>
        <v>0</v>
      </c>
      <c r="BL118" s="63">
        <f t="shared" si="67"/>
        <v>0</v>
      </c>
      <c r="BM118" s="63">
        <f t="shared" si="68"/>
        <v>0</v>
      </c>
      <c r="BN118" s="63">
        <f t="shared" si="69"/>
        <v>0</v>
      </c>
      <c r="BO118" s="37">
        <f t="shared" si="70"/>
        <v>0</v>
      </c>
    </row>
    <row r="119" spans="1:67" ht="60" x14ac:dyDescent="0.25">
      <c r="A119" s="85">
        <v>118</v>
      </c>
      <c r="B119" s="75">
        <v>14</v>
      </c>
      <c r="C119" s="76">
        <v>14.9</v>
      </c>
      <c r="D119" s="75">
        <v>2</v>
      </c>
      <c r="E119" s="75" t="s">
        <v>167</v>
      </c>
      <c r="F119" s="77" t="s">
        <v>178</v>
      </c>
      <c r="G119" s="77" t="s">
        <v>179</v>
      </c>
      <c r="H119" s="78">
        <v>0</v>
      </c>
      <c r="I119" s="78">
        <v>0</v>
      </c>
      <c r="J119" s="79">
        <v>0</v>
      </c>
      <c r="K119" s="77">
        <v>0</v>
      </c>
      <c r="L119" s="78">
        <v>0</v>
      </c>
      <c r="M119" s="77">
        <v>0</v>
      </c>
      <c r="N119" s="78">
        <v>0</v>
      </c>
      <c r="O119" s="86">
        <v>0</v>
      </c>
      <c r="P119" s="65">
        <f t="shared" si="43"/>
        <v>0</v>
      </c>
      <c r="Q119" s="65">
        <f t="shared" si="44"/>
        <v>0</v>
      </c>
      <c r="R119" s="65">
        <f t="shared" si="71"/>
        <v>0</v>
      </c>
      <c r="S119" s="65">
        <f t="shared" si="45"/>
        <v>0</v>
      </c>
      <c r="T119" s="50">
        <f t="shared" si="46"/>
        <v>0</v>
      </c>
      <c r="Y119" s="31">
        <f t="shared" si="47"/>
        <v>0</v>
      </c>
      <c r="Z119" s="63">
        <f t="shared" si="48"/>
        <v>0</v>
      </c>
      <c r="AA119" s="63">
        <f t="shared" si="49"/>
        <v>0</v>
      </c>
      <c r="AB119" s="63">
        <f t="shared" si="50"/>
        <v>0</v>
      </c>
      <c r="AC119" s="37">
        <f t="shared" si="51"/>
        <v>0</v>
      </c>
      <c r="AD119" s="47">
        <f t="shared" si="52"/>
        <v>0</v>
      </c>
      <c r="AE119" s="63">
        <f t="shared" si="53"/>
        <v>0</v>
      </c>
      <c r="AF119" s="63">
        <f t="shared" si="54"/>
        <v>0</v>
      </c>
      <c r="AG119" s="63">
        <f t="shared" si="55"/>
        <v>0</v>
      </c>
      <c r="AH119" s="37">
        <f t="shared" si="56"/>
        <v>0</v>
      </c>
      <c r="AM119" s="64"/>
      <c r="AN119" s="31">
        <f>COUNTIF('MITRE ATT&amp;CK'!119:119,"*Reconnaissance*")</f>
        <v>0</v>
      </c>
      <c r="AO119" s="63">
        <f>COUNTIF('MITRE ATT&amp;CK'!119:119,"*Resource Development*")</f>
        <v>0</v>
      </c>
      <c r="AP119" s="63">
        <f>COUNTIF('MITRE ATT&amp;CK'!119:119,"*Initial Access*")</f>
        <v>0</v>
      </c>
      <c r="AQ119" s="63">
        <f>COUNTIF('MITRE ATT&amp;CK'!119:119,"*Execution*")</f>
        <v>1</v>
      </c>
      <c r="AR119" s="63">
        <f>COUNTIF('MITRE ATT&amp;CK'!119:119,"*Persistence*")</f>
        <v>0</v>
      </c>
      <c r="AS119" s="63">
        <f>COUNTIF('MITRE ATT&amp;CK'!119:119,"*Privilage Escalation*")</f>
        <v>0</v>
      </c>
      <c r="AT119" s="63">
        <f>COUNTIF('MITRE ATT&amp;CK'!119:119,"*Defense Evasion*")</f>
        <v>0</v>
      </c>
      <c r="AU119" s="63">
        <f>COUNTIF('MITRE ATT&amp;CK'!119:119,"*Credential Access*")</f>
        <v>2</v>
      </c>
      <c r="AV119" s="63">
        <f>COUNTIF('MITRE ATT&amp;CK'!119:119,"*Discovery*")</f>
        <v>0</v>
      </c>
      <c r="AW119" s="63">
        <f>COUNTIF('MITRE ATT&amp;CK'!119:119,"*Lateral Movement*")</f>
        <v>1</v>
      </c>
      <c r="AX119" s="63">
        <f>COUNTIF('MITRE ATT&amp;CK'!119:119,"*Collection*")</f>
        <v>0</v>
      </c>
      <c r="AY119" s="63">
        <f>COUNTIF('MITRE ATT&amp;CK'!119:119,"*Command and Control*")</f>
        <v>0</v>
      </c>
      <c r="AZ119" s="63">
        <f>COUNTIF('MITRE ATT&amp;CK'!119:119,"*Exfiltration*")</f>
        <v>0</v>
      </c>
      <c r="BA119" s="37">
        <f>COUNTIF('MITRE ATT&amp;CK'!119:119,"*Impact*")</f>
        <v>0</v>
      </c>
      <c r="BB119" s="47">
        <f t="shared" si="57"/>
        <v>0</v>
      </c>
      <c r="BC119" s="63">
        <f t="shared" si="58"/>
        <v>0</v>
      </c>
      <c r="BD119" s="63">
        <f t="shared" si="59"/>
        <v>0</v>
      </c>
      <c r="BE119" s="63">
        <f t="shared" si="60"/>
        <v>0</v>
      </c>
      <c r="BF119" s="63">
        <f t="shared" si="61"/>
        <v>0</v>
      </c>
      <c r="BG119" s="63">
        <f t="shared" si="62"/>
        <v>0</v>
      </c>
      <c r="BH119" s="63">
        <f t="shared" si="63"/>
        <v>0</v>
      </c>
      <c r="BI119" s="63">
        <f t="shared" si="64"/>
        <v>0</v>
      </c>
      <c r="BJ119" s="63">
        <f t="shared" si="65"/>
        <v>0</v>
      </c>
      <c r="BK119" s="63">
        <f t="shared" si="66"/>
        <v>0</v>
      </c>
      <c r="BL119" s="63">
        <f t="shared" si="67"/>
        <v>0</v>
      </c>
      <c r="BM119" s="63">
        <f t="shared" si="68"/>
        <v>0</v>
      </c>
      <c r="BN119" s="63">
        <f t="shared" si="69"/>
        <v>0</v>
      </c>
      <c r="BO119" s="37">
        <f t="shared" si="70"/>
        <v>0</v>
      </c>
    </row>
    <row r="120" spans="1:67" ht="60" x14ac:dyDescent="0.25">
      <c r="A120" s="85">
        <v>119</v>
      </c>
      <c r="B120" s="75">
        <v>15</v>
      </c>
      <c r="C120" s="76">
        <v>15.1</v>
      </c>
      <c r="D120" s="75">
        <v>1</v>
      </c>
      <c r="E120" s="75" t="s">
        <v>167</v>
      </c>
      <c r="F120" s="77" t="s">
        <v>307</v>
      </c>
      <c r="G120" s="77" t="s">
        <v>308</v>
      </c>
      <c r="H120" s="78" cm="1">
        <f t="array" ref="H120:O126">'CSC #15'!F2:M8</f>
        <v>0</v>
      </c>
      <c r="I120" s="78">
        <v>0</v>
      </c>
      <c r="J120" s="79">
        <v>0</v>
      </c>
      <c r="K120" s="77">
        <v>0</v>
      </c>
      <c r="L120" s="78">
        <v>0</v>
      </c>
      <c r="M120" s="77">
        <v>0</v>
      </c>
      <c r="N120" s="78">
        <v>0</v>
      </c>
      <c r="O120" s="86">
        <v>0</v>
      </c>
      <c r="P120" s="63">
        <f t="shared" si="43"/>
        <v>0</v>
      </c>
      <c r="Q120" s="63">
        <f t="shared" si="44"/>
        <v>0</v>
      </c>
      <c r="R120" s="63">
        <f t="shared" si="71"/>
        <v>0</v>
      </c>
      <c r="S120" s="63">
        <f t="shared" si="45"/>
        <v>0</v>
      </c>
      <c r="T120" s="37">
        <f t="shared" si="46"/>
        <v>0</v>
      </c>
      <c r="Y120" s="31">
        <f t="shared" si="47"/>
        <v>0</v>
      </c>
      <c r="Z120" s="63">
        <f t="shared" si="48"/>
        <v>0</v>
      </c>
      <c r="AA120" s="63">
        <f t="shared" si="49"/>
        <v>0</v>
      </c>
      <c r="AB120" s="63">
        <f t="shared" si="50"/>
        <v>0</v>
      </c>
      <c r="AC120" s="37">
        <f t="shared" si="51"/>
        <v>0</v>
      </c>
      <c r="AD120" s="47">
        <f t="shared" si="52"/>
        <v>0</v>
      </c>
      <c r="AE120" s="63">
        <f t="shared" si="53"/>
        <v>0</v>
      </c>
      <c r="AF120" s="63">
        <f t="shared" si="54"/>
        <v>0</v>
      </c>
      <c r="AG120" s="63">
        <f t="shared" si="55"/>
        <v>0</v>
      </c>
      <c r="AH120" s="37">
        <f t="shared" si="56"/>
        <v>0</v>
      </c>
      <c r="AM120" s="64"/>
      <c r="AN120" s="31">
        <f>COUNTIF('MITRE ATT&amp;CK'!120:120,"*Reconnaissance*")</f>
        <v>0</v>
      </c>
      <c r="AO120" s="63">
        <f>COUNTIF('MITRE ATT&amp;CK'!120:120,"*Resource Development*")</f>
        <v>0</v>
      </c>
      <c r="AP120" s="63">
        <f>COUNTIF('MITRE ATT&amp;CK'!120:120,"*Initial Access*")</f>
        <v>0</v>
      </c>
      <c r="AQ120" s="63">
        <f>COUNTIF('MITRE ATT&amp;CK'!120:120,"*Execution*")</f>
        <v>0</v>
      </c>
      <c r="AR120" s="63">
        <f>COUNTIF('MITRE ATT&amp;CK'!120:120,"*Persistence*")</f>
        <v>0</v>
      </c>
      <c r="AS120" s="63">
        <f>COUNTIF('MITRE ATT&amp;CK'!120:120,"*Privilage Escalation*")</f>
        <v>0</v>
      </c>
      <c r="AT120" s="63">
        <f>COUNTIF('MITRE ATT&amp;CK'!120:120,"*Defense Evasion*")</f>
        <v>0</v>
      </c>
      <c r="AU120" s="63">
        <f>COUNTIF('MITRE ATT&amp;CK'!120:120,"*Credential Access*")</f>
        <v>0</v>
      </c>
      <c r="AV120" s="63">
        <f>COUNTIF('MITRE ATT&amp;CK'!120:120,"*Discovery*")</f>
        <v>0</v>
      </c>
      <c r="AW120" s="63">
        <f>COUNTIF('MITRE ATT&amp;CK'!120:120,"*Lateral Movement*")</f>
        <v>0</v>
      </c>
      <c r="AX120" s="63">
        <f>COUNTIF('MITRE ATT&amp;CK'!120:120,"*Collection*")</f>
        <v>0</v>
      </c>
      <c r="AY120" s="63">
        <f>COUNTIF('MITRE ATT&amp;CK'!120:120,"*Command and Control*")</f>
        <v>0</v>
      </c>
      <c r="AZ120" s="63">
        <f>COUNTIF('MITRE ATT&amp;CK'!120:120,"*Exfiltration*")</f>
        <v>0</v>
      </c>
      <c r="BA120" s="37">
        <f>COUNTIF('MITRE ATT&amp;CK'!120:120,"*Impact*")</f>
        <v>0</v>
      </c>
      <c r="BB120" s="47">
        <f t="shared" si="57"/>
        <v>0</v>
      </c>
      <c r="BC120" s="63">
        <f t="shared" si="58"/>
        <v>0</v>
      </c>
      <c r="BD120" s="63">
        <f t="shared" si="59"/>
        <v>0</v>
      </c>
      <c r="BE120" s="63">
        <f t="shared" si="60"/>
        <v>0</v>
      </c>
      <c r="BF120" s="63">
        <f t="shared" si="61"/>
        <v>0</v>
      </c>
      <c r="BG120" s="63">
        <f t="shared" si="62"/>
        <v>0</v>
      </c>
      <c r="BH120" s="63">
        <f t="shared" si="63"/>
        <v>0</v>
      </c>
      <c r="BI120" s="63">
        <f t="shared" si="64"/>
        <v>0</v>
      </c>
      <c r="BJ120" s="63">
        <f t="shared" si="65"/>
        <v>0</v>
      </c>
      <c r="BK120" s="63">
        <f t="shared" si="66"/>
        <v>0</v>
      </c>
      <c r="BL120" s="63">
        <f t="shared" si="67"/>
        <v>0</v>
      </c>
      <c r="BM120" s="63">
        <f t="shared" si="68"/>
        <v>0</v>
      </c>
      <c r="BN120" s="63">
        <f t="shared" si="69"/>
        <v>0</v>
      </c>
      <c r="BO120" s="37">
        <f t="shared" si="70"/>
        <v>0</v>
      </c>
    </row>
    <row r="121" spans="1:67" ht="60" x14ac:dyDescent="0.25">
      <c r="A121" s="85">
        <v>120</v>
      </c>
      <c r="B121" s="75">
        <v>15</v>
      </c>
      <c r="C121" s="76">
        <v>15.2</v>
      </c>
      <c r="D121" s="75">
        <v>2</v>
      </c>
      <c r="E121" s="75" t="s">
        <v>167</v>
      </c>
      <c r="F121" s="77" t="s">
        <v>309</v>
      </c>
      <c r="G121" s="77" t="s">
        <v>310</v>
      </c>
      <c r="H121" s="78">
        <v>0</v>
      </c>
      <c r="I121" s="78">
        <v>0</v>
      </c>
      <c r="J121" s="79">
        <v>0</v>
      </c>
      <c r="K121" s="77">
        <v>0</v>
      </c>
      <c r="L121" s="78">
        <v>0</v>
      </c>
      <c r="M121" s="77">
        <v>0</v>
      </c>
      <c r="N121" s="78">
        <v>0</v>
      </c>
      <c r="O121" s="86">
        <v>0</v>
      </c>
      <c r="P121" s="63">
        <f t="shared" si="43"/>
        <v>0</v>
      </c>
      <c r="Q121" s="63">
        <f t="shared" si="44"/>
        <v>0</v>
      </c>
      <c r="R121" s="63">
        <f t="shared" si="71"/>
        <v>0</v>
      </c>
      <c r="S121" s="63">
        <f t="shared" si="45"/>
        <v>0</v>
      </c>
      <c r="T121" s="37">
        <f t="shared" si="46"/>
        <v>0</v>
      </c>
      <c r="Y121" s="31">
        <f t="shared" si="47"/>
        <v>0</v>
      </c>
      <c r="Z121" s="63">
        <f t="shared" si="48"/>
        <v>0</v>
      </c>
      <c r="AA121" s="63">
        <f t="shared" si="49"/>
        <v>0</v>
      </c>
      <c r="AB121" s="63">
        <f t="shared" si="50"/>
        <v>0</v>
      </c>
      <c r="AC121" s="37">
        <f t="shared" si="51"/>
        <v>0</v>
      </c>
      <c r="AD121" s="47">
        <f t="shared" si="52"/>
        <v>0</v>
      </c>
      <c r="AE121" s="63">
        <f t="shared" si="53"/>
        <v>0</v>
      </c>
      <c r="AF121" s="63">
        <f t="shared" si="54"/>
        <v>0</v>
      </c>
      <c r="AG121" s="63">
        <f t="shared" si="55"/>
        <v>0</v>
      </c>
      <c r="AH121" s="37">
        <f t="shared" si="56"/>
        <v>0</v>
      </c>
      <c r="AM121" s="64"/>
      <c r="AN121" s="31">
        <f>COUNTIF('MITRE ATT&amp;CK'!121:121,"*Reconnaissance*")</f>
        <v>0</v>
      </c>
      <c r="AO121" s="63">
        <f>COUNTIF('MITRE ATT&amp;CK'!121:121,"*Resource Development*")</f>
        <v>0</v>
      </c>
      <c r="AP121" s="63">
        <f>COUNTIF('MITRE ATT&amp;CK'!121:121,"*Initial Access*")</f>
        <v>0</v>
      </c>
      <c r="AQ121" s="63">
        <f>COUNTIF('MITRE ATT&amp;CK'!121:121,"*Execution*")</f>
        <v>0</v>
      </c>
      <c r="AR121" s="63">
        <f>COUNTIF('MITRE ATT&amp;CK'!121:121,"*Persistence*")</f>
        <v>0</v>
      </c>
      <c r="AS121" s="63">
        <f>COUNTIF('MITRE ATT&amp;CK'!121:121,"*Privilage Escalation*")</f>
        <v>0</v>
      </c>
      <c r="AT121" s="63">
        <f>COUNTIF('MITRE ATT&amp;CK'!121:121,"*Defense Evasion*")</f>
        <v>0</v>
      </c>
      <c r="AU121" s="63">
        <f>COUNTIF('MITRE ATT&amp;CK'!121:121,"*Credential Access*")</f>
        <v>0</v>
      </c>
      <c r="AV121" s="63">
        <f>COUNTIF('MITRE ATT&amp;CK'!121:121,"*Discovery*")</f>
        <v>0</v>
      </c>
      <c r="AW121" s="63">
        <f>COUNTIF('MITRE ATT&amp;CK'!121:121,"*Lateral Movement*")</f>
        <v>0</v>
      </c>
      <c r="AX121" s="63">
        <f>COUNTIF('MITRE ATT&amp;CK'!121:121,"*Collection*")</f>
        <v>0</v>
      </c>
      <c r="AY121" s="63">
        <f>COUNTIF('MITRE ATT&amp;CK'!121:121,"*Command and Control*")</f>
        <v>0</v>
      </c>
      <c r="AZ121" s="63">
        <f>COUNTIF('MITRE ATT&amp;CK'!121:121,"*Exfiltration*")</f>
        <v>0</v>
      </c>
      <c r="BA121" s="37">
        <f>COUNTIF('MITRE ATT&amp;CK'!121:121,"*Impact*")</f>
        <v>0</v>
      </c>
      <c r="BB121" s="47">
        <f t="shared" si="57"/>
        <v>0</v>
      </c>
      <c r="BC121" s="63">
        <f t="shared" si="58"/>
        <v>0</v>
      </c>
      <c r="BD121" s="63">
        <f t="shared" si="59"/>
        <v>0</v>
      </c>
      <c r="BE121" s="63">
        <f t="shared" si="60"/>
        <v>0</v>
      </c>
      <c r="BF121" s="63">
        <f t="shared" si="61"/>
        <v>0</v>
      </c>
      <c r="BG121" s="63">
        <f t="shared" si="62"/>
        <v>0</v>
      </c>
      <c r="BH121" s="63">
        <f t="shared" si="63"/>
        <v>0</v>
      </c>
      <c r="BI121" s="63">
        <f t="shared" si="64"/>
        <v>0</v>
      </c>
      <c r="BJ121" s="63">
        <f t="shared" si="65"/>
        <v>0</v>
      </c>
      <c r="BK121" s="63">
        <f t="shared" si="66"/>
        <v>0</v>
      </c>
      <c r="BL121" s="63">
        <f t="shared" si="67"/>
        <v>0</v>
      </c>
      <c r="BM121" s="63">
        <f t="shared" si="68"/>
        <v>0</v>
      </c>
      <c r="BN121" s="63">
        <f t="shared" si="69"/>
        <v>0</v>
      </c>
      <c r="BO121" s="37">
        <f t="shared" si="70"/>
        <v>0</v>
      </c>
    </row>
    <row r="122" spans="1:67" ht="75" x14ac:dyDescent="0.25">
      <c r="A122" s="85">
        <v>121</v>
      </c>
      <c r="B122" s="75">
        <v>15</v>
      </c>
      <c r="C122" s="76">
        <v>15.3</v>
      </c>
      <c r="D122" s="75">
        <v>2</v>
      </c>
      <c r="E122" s="75" t="s">
        <v>167</v>
      </c>
      <c r="F122" s="77" t="s">
        <v>311</v>
      </c>
      <c r="G122" s="77" t="s">
        <v>312</v>
      </c>
      <c r="H122" s="78">
        <v>0</v>
      </c>
      <c r="I122" s="78">
        <v>0</v>
      </c>
      <c r="J122" s="79">
        <v>0</v>
      </c>
      <c r="K122" s="77">
        <v>0</v>
      </c>
      <c r="L122" s="78">
        <v>0</v>
      </c>
      <c r="M122" s="77">
        <v>0</v>
      </c>
      <c r="N122" s="78">
        <v>0</v>
      </c>
      <c r="O122" s="86">
        <v>0</v>
      </c>
      <c r="P122" s="63">
        <f t="shared" si="43"/>
        <v>0</v>
      </c>
      <c r="Q122" s="63">
        <f t="shared" si="44"/>
        <v>0</v>
      </c>
      <c r="R122" s="63">
        <f t="shared" si="71"/>
        <v>0</v>
      </c>
      <c r="S122" s="63">
        <f t="shared" si="45"/>
        <v>0</v>
      </c>
      <c r="T122" s="37">
        <f t="shared" si="46"/>
        <v>0</v>
      </c>
      <c r="Y122" s="31">
        <f t="shared" si="47"/>
        <v>0</v>
      </c>
      <c r="Z122" s="63">
        <f t="shared" si="48"/>
        <v>0</v>
      </c>
      <c r="AA122" s="63">
        <f t="shared" si="49"/>
        <v>0</v>
      </c>
      <c r="AB122" s="63">
        <f t="shared" si="50"/>
        <v>0</v>
      </c>
      <c r="AC122" s="37">
        <f t="shared" si="51"/>
        <v>0</v>
      </c>
      <c r="AD122" s="47">
        <f t="shared" si="52"/>
        <v>0</v>
      </c>
      <c r="AE122" s="63">
        <f t="shared" si="53"/>
        <v>0</v>
      </c>
      <c r="AF122" s="63">
        <f t="shared" si="54"/>
        <v>0</v>
      </c>
      <c r="AG122" s="63">
        <f t="shared" si="55"/>
        <v>0</v>
      </c>
      <c r="AH122" s="37">
        <f t="shared" si="56"/>
        <v>0</v>
      </c>
      <c r="AM122" s="64"/>
      <c r="AN122" s="31">
        <f>COUNTIF('MITRE ATT&amp;CK'!122:122,"*Reconnaissance*")</f>
        <v>0</v>
      </c>
      <c r="AO122" s="63">
        <f>COUNTIF('MITRE ATT&amp;CK'!122:122,"*Resource Development*")</f>
        <v>0</v>
      </c>
      <c r="AP122" s="63">
        <f>COUNTIF('MITRE ATT&amp;CK'!122:122,"*Initial Access*")</f>
        <v>0</v>
      </c>
      <c r="AQ122" s="63">
        <f>COUNTIF('MITRE ATT&amp;CK'!122:122,"*Execution*")</f>
        <v>0</v>
      </c>
      <c r="AR122" s="63">
        <f>COUNTIF('MITRE ATT&amp;CK'!122:122,"*Persistence*")</f>
        <v>0</v>
      </c>
      <c r="AS122" s="63">
        <f>COUNTIF('MITRE ATT&amp;CK'!122:122,"*Privilage Escalation*")</f>
        <v>0</v>
      </c>
      <c r="AT122" s="63">
        <f>COUNTIF('MITRE ATT&amp;CK'!122:122,"*Defense Evasion*")</f>
        <v>0</v>
      </c>
      <c r="AU122" s="63">
        <f>COUNTIF('MITRE ATT&amp;CK'!122:122,"*Credential Access*")</f>
        <v>0</v>
      </c>
      <c r="AV122" s="63">
        <f>COUNTIF('MITRE ATT&amp;CK'!122:122,"*Discovery*")</f>
        <v>0</v>
      </c>
      <c r="AW122" s="63">
        <f>COUNTIF('MITRE ATT&amp;CK'!122:122,"*Lateral Movement*")</f>
        <v>0</v>
      </c>
      <c r="AX122" s="63">
        <f>COUNTIF('MITRE ATT&amp;CK'!122:122,"*Collection*")</f>
        <v>0</v>
      </c>
      <c r="AY122" s="63">
        <f>COUNTIF('MITRE ATT&amp;CK'!122:122,"*Command and Control*")</f>
        <v>0</v>
      </c>
      <c r="AZ122" s="63">
        <f>COUNTIF('MITRE ATT&amp;CK'!122:122,"*Exfiltration*")</f>
        <v>0</v>
      </c>
      <c r="BA122" s="37">
        <f>COUNTIF('MITRE ATT&amp;CK'!122:122,"*Impact*")</f>
        <v>0</v>
      </c>
      <c r="BB122" s="47">
        <f t="shared" si="57"/>
        <v>0</v>
      </c>
      <c r="BC122" s="63">
        <f t="shared" si="58"/>
        <v>0</v>
      </c>
      <c r="BD122" s="63">
        <f t="shared" si="59"/>
        <v>0</v>
      </c>
      <c r="BE122" s="63">
        <f t="shared" si="60"/>
        <v>0</v>
      </c>
      <c r="BF122" s="63">
        <f t="shared" si="61"/>
        <v>0</v>
      </c>
      <c r="BG122" s="63">
        <f t="shared" si="62"/>
        <v>0</v>
      </c>
      <c r="BH122" s="63">
        <f t="shared" si="63"/>
        <v>0</v>
      </c>
      <c r="BI122" s="63">
        <f t="shared" si="64"/>
        <v>0</v>
      </c>
      <c r="BJ122" s="63">
        <f t="shared" si="65"/>
        <v>0</v>
      </c>
      <c r="BK122" s="63">
        <f t="shared" si="66"/>
        <v>0</v>
      </c>
      <c r="BL122" s="63">
        <f t="shared" si="67"/>
        <v>0</v>
      </c>
      <c r="BM122" s="63">
        <f t="shared" si="68"/>
        <v>0</v>
      </c>
      <c r="BN122" s="63">
        <f t="shared" si="69"/>
        <v>0</v>
      </c>
      <c r="BO122" s="37">
        <f t="shared" si="70"/>
        <v>0</v>
      </c>
    </row>
    <row r="123" spans="1:67" ht="90" x14ac:dyDescent="0.25">
      <c r="A123" s="85">
        <v>122</v>
      </c>
      <c r="B123" s="75">
        <v>15</v>
      </c>
      <c r="C123" s="76">
        <v>15.4</v>
      </c>
      <c r="D123" s="75">
        <v>2</v>
      </c>
      <c r="E123" s="75" t="s">
        <v>167</v>
      </c>
      <c r="F123" s="77" t="s">
        <v>313</v>
      </c>
      <c r="G123" s="77" t="s">
        <v>314</v>
      </c>
      <c r="H123" s="78">
        <v>0</v>
      </c>
      <c r="I123" s="78">
        <v>0</v>
      </c>
      <c r="J123" s="79">
        <v>0</v>
      </c>
      <c r="K123" s="77">
        <v>0</v>
      </c>
      <c r="L123" s="78">
        <v>0</v>
      </c>
      <c r="M123" s="77">
        <v>0</v>
      </c>
      <c r="N123" s="78">
        <v>0</v>
      </c>
      <c r="O123" s="86">
        <v>0</v>
      </c>
      <c r="P123" s="63">
        <f t="shared" si="43"/>
        <v>0</v>
      </c>
      <c r="Q123" s="63">
        <f t="shared" si="44"/>
        <v>0</v>
      </c>
      <c r="R123" s="63">
        <f t="shared" si="71"/>
        <v>0</v>
      </c>
      <c r="S123" s="63">
        <f t="shared" si="45"/>
        <v>0</v>
      </c>
      <c r="T123" s="37">
        <f t="shared" si="46"/>
        <v>0</v>
      </c>
      <c r="Y123" s="31">
        <f t="shared" si="47"/>
        <v>0</v>
      </c>
      <c r="Z123" s="63">
        <f t="shared" si="48"/>
        <v>0</v>
      </c>
      <c r="AA123" s="63">
        <f t="shared" si="49"/>
        <v>0</v>
      </c>
      <c r="AB123" s="63">
        <f t="shared" si="50"/>
        <v>0</v>
      </c>
      <c r="AC123" s="37">
        <f t="shared" si="51"/>
        <v>0</v>
      </c>
      <c r="AD123" s="47">
        <f t="shared" si="52"/>
        <v>0</v>
      </c>
      <c r="AE123" s="63">
        <f t="shared" si="53"/>
        <v>0</v>
      </c>
      <c r="AF123" s="63">
        <f t="shared" si="54"/>
        <v>0</v>
      </c>
      <c r="AG123" s="63">
        <f t="shared" si="55"/>
        <v>0</v>
      </c>
      <c r="AH123" s="37">
        <f t="shared" si="56"/>
        <v>0</v>
      </c>
      <c r="AM123" s="64"/>
      <c r="AN123" s="31">
        <f>COUNTIF('MITRE ATT&amp;CK'!123:123,"*Reconnaissance*")</f>
        <v>0</v>
      </c>
      <c r="AO123" s="63">
        <f>COUNTIF('MITRE ATT&amp;CK'!123:123,"*Resource Development*")</f>
        <v>0</v>
      </c>
      <c r="AP123" s="63">
        <f>COUNTIF('MITRE ATT&amp;CK'!123:123,"*Initial Access*")</f>
        <v>0</v>
      </c>
      <c r="AQ123" s="63">
        <f>COUNTIF('MITRE ATT&amp;CK'!123:123,"*Execution*")</f>
        <v>0</v>
      </c>
      <c r="AR123" s="63">
        <f>COUNTIF('MITRE ATT&amp;CK'!123:123,"*Persistence*")</f>
        <v>0</v>
      </c>
      <c r="AS123" s="63">
        <f>COUNTIF('MITRE ATT&amp;CK'!123:123,"*Privilage Escalation*")</f>
        <v>0</v>
      </c>
      <c r="AT123" s="63">
        <f>COUNTIF('MITRE ATT&amp;CK'!123:123,"*Defense Evasion*")</f>
        <v>0</v>
      </c>
      <c r="AU123" s="63">
        <f>COUNTIF('MITRE ATT&amp;CK'!123:123,"*Credential Access*")</f>
        <v>0</v>
      </c>
      <c r="AV123" s="63">
        <f>COUNTIF('MITRE ATT&amp;CK'!123:123,"*Discovery*")</f>
        <v>0</v>
      </c>
      <c r="AW123" s="63">
        <f>COUNTIF('MITRE ATT&amp;CK'!123:123,"*Lateral Movement*")</f>
        <v>0</v>
      </c>
      <c r="AX123" s="63">
        <f>COUNTIF('MITRE ATT&amp;CK'!123:123,"*Collection*")</f>
        <v>0</v>
      </c>
      <c r="AY123" s="63">
        <f>COUNTIF('MITRE ATT&amp;CK'!123:123,"*Command and Control*")</f>
        <v>0</v>
      </c>
      <c r="AZ123" s="63">
        <f>COUNTIF('MITRE ATT&amp;CK'!123:123,"*Exfiltration*")</f>
        <v>0</v>
      </c>
      <c r="BA123" s="37">
        <f>COUNTIF('MITRE ATT&amp;CK'!123:123,"*Impact*")</f>
        <v>0</v>
      </c>
      <c r="BB123" s="47">
        <f t="shared" si="57"/>
        <v>0</v>
      </c>
      <c r="BC123" s="63">
        <f t="shared" si="58"/>
        <v>0</v>
      </c>
      <c r="BD123" s="63">
        <f t="shared" si="59"/>
        <v>0</v>
      </c>
      <c r="BE123" s="63">
        <f t="shared" si="60"/>
        <v>0</v>
      </c>
      <c r="BF123" s="63">
        <f t="shared" si="61"/>
        <v>0</v>
      </c>
      <c r="BG123" s="63">
        <f t="shared" si="62"/>
        <v>0</v>
      </c>
      <c r="BH123" s="63">
        <f t="shared" si="63"/>
        <v>0</v>
      </c>
      <c r="BI123" s="63">
        <f t="shared" si="64"/>
        <v>0</v>
      </c>
      <c r="BJ123" s="63">
        <f t="shared" si="65"/>
        <v>0</v>
      </c>
      <c r="BK123" s="63">
        <f t="shared" si="66"/>
        <v>0</v>
      </c>
      <c r="BL123" s="63">
        <f t="shared" si="67"/>
        <v>0</v>
      </c>
      <c r="BM123" s="63">
        <f t="shared" si="68"/>
        <v>0</v>
      </c>
      <c r="BN123" s="63">
        <f t="shared" si="69"/>
        <v>0</v>
      </c>
      <c r="BO123" s="37">
        <f t="shared" si="70"/>
        <v>0</v>
      </c>
    </row>
    <row r="124" spans="1:67" ht="90" x14ac:dyDescent="0.25">
      <c r="A124" s="85">
        <v>123</v>
      </c>
      <c r="B124" s="75">
        <v>15</v>
      </c>
      <c r="C124" s="76">
        <v>15.5</v>
      </c>
      <c r="D124" s="75">
        <v>3</v>
      </c>
      <c r="E124" s="75" t="s">
        <v>167</v>
      </c>
      <c r="F124" s="77" t="s">
        <v>315</v>
      </c>
      <c r="G124" s="77" t="s">
        <v>316</v>
      </c>
      <c r="H124" s="78">
        <v>0</v>
      </c>
      <c r="I124" s="78">
        <v>0</v>
      </c>
      <c r="J124" s="79">
        <v>0</v>
      </c>
      <c r="K124" s="77">
        <v>0</v>
      </c>
      <c r="L124" s="78">
        <v>0</v>
      </c>
      <c r="M124" s="77">
        <v>0</v>
      </c>
      <c r="N124" s="78">
        <v>0</v>
      </c>
      <c r="O124" s="86">
        <v>0</v>
      </c>
      <c r="P124" s="63">
        <f t="shared" si="43"/>
        <v>0</v>
      </c>
      <c r="Q124" s="63">
        <f t="shared" si="44"/>
        <v>0</v>
      </c>
      <c r="R124" s="63">
        <f t="shared" si="71"/>
        <v>0</v>
      </c>
      <c r="S124" s="63">
        <f t="shared" si="45"/>
        <v>0</v>
      </c>
      <c r="T124" s="37">
        <f t="shared" si="46"/>
        <v>0</v>
      </c>
      <c r="Y124" s="31">
        <f t="shared" si="47"/>
        <v>0</v>
      </c>
      <c r="Z124" s="63">
        <f t="shared" si="48"/>
        <v>0</v>
      </c>
      <c r="AA124" s="63">
        <f t="shared" si="49"/>
        <v>0</v>
      </c>
      <c r="AB124" s="63">
        <f t="shared" si="50"/>
        <v>0</v>
      </c>
      <c r="AC124" s="37">
        <f t="shared" si="51"/>
        <v>0</v>
      </c>
      <c r="AD124" s="47">
        <f t="shared" si="52"/>
        <v>0</v>
      </c>
      <c r="AE124" s="63">
        <f t="shared" si="53"/>
        <v>0</v>
      </c>
      <c r="AF124" s="63">
        <f t="shared" si="54"/>
        <v>0</v>
      </c>
      <c r="AG124" s="63">
        <f t="shared" si="55"/>
        <v>0</v>
      </c>
      <c r="AH124" s="37">
        <f t="shared" si="56"/>
        <v>0</v>
      </c>
      <c r="AM124" s="64"/>
      <c r="AN124" s="31">
        <f>COUNTIF('MITRE ATT&amp;CK'!124:124,"*Reconnaissance*")</f>
        <v>0</v>
      </c>
      <c r="AO124" s="63">
        <f>COUNTIF('MITRE ATT&amp;CK'!124:124,"*Resource Development*")</f>
        <v>0</v>
      </c>
      <c r="AP124" s="63">
        <f>COUNTIF('MITRE ATT&amp;CK'!124:124,"*Initial Access*")</f>
        <v>0</v>
      </c>
      <c r="AQ124" s="63">
        <f>COUNTIF('MITRE ATT&amp;CK'!124:124,"*Execution*")</f>
        <v>0</v>
      </c>
      <c r="AR124" s="63">
        <f>COUNTIF('MITRE ATT&amp;CK'!124:124,"*Persistence*")</f>
        <v>0</v>
      </c>
      <c r="AS124" s="63">
        <f>COUNTIF('MITRE ATT&amp;CK'!124:124,"*Privilage Escalation*")</f>
        <v>0</v>
      </c>
      <c r="AT124" s="63">
        <f>COUNTIF('MITRE ATT&amp;CK'!124:124,"*Defense Evasion*")</f>
        <v>0</v>
      </c>
      <c r="AU124" s="63">
        <f>COUNTIF('MITRE ATT&amp;CK'!124:124,"*Credential Access*")</f>
        <v>0</v>
      </c>
      <c r="AV124" s="63">
        <f>COUNTIF('MITRE ATT&amp;CK'!124:124,"*Discovery*")</f>
        <v>0</v>
      </c>
      <c r="AW124" s="63">
        <f>COUNTIF('MITRE ATT&amp;CK'!124:124,"*Lateral Movement*")</f>
        <v>0</v>
      </c>
      <c r="AX124" s="63">
        <f>COUNTIF('MITRE ATT&amp;CK'!124:124,"*Collection*")</f>
        <v>0</v>
      </c>
      <c r="AY124" s="63">
        <f>COUNTIF('MITRE ATT&amp;CK'!124:124,"*Command and Control*")</f>
        <v>0</v>
      </c>
      <c r="AZ124" s="63">
        <f>COUNTIF('MITRE ATT&amp;CK'!124:124,"*Exfiltration*")</f>
        <v>0</v>
      </c>
      <c r="BA124" s="37">
        <f>COUNTIF('MITRE ATT&amp;CK'!124:124,"*Impact*")</f>
        <v>0</v>
      </c>
      <c r="BB124" s="47">
        <f t="shared" si="57"/>
        <v>0</v>
      </c>
      <c r="BC124" s="63">
        <f t="shared" si="58"/>
        <v>0</v>
      </c>
      <c r="BD124" s="63">
        <f t="shared" si="59"/>
        <v>0</v>
      </c>
      <c r="BE124" s="63">
        <f t="shared" si="60"/>
        <v>0</v>
      </c>
      <c r="BF124" s="63">
        <f t="shared" si="61"/>
        <v>0</v>
      </c>
      <c r="BG124" s="63">
        <f t="shared" si="62"/>
        <v>0</v>
      </c>
      <c r="BH124" s="63">
        <f t="shared" si="63"/>
        <v>0</v>
      </c>
      <c r="BI124" s="63">
        <f t="shared" si="64"/>
        <v>0</v>
      </c>
      <c r="BJ124" s="63">
        <f t="shared" si="65"/>
        <v>0</v>
      </c>
      <c r="BK124" s="63">
        <f t="shared" si="66"/>
        <v>0</v>
      </c>
      <c r="BL124" s="63">
        <f t="shared" si="67"/>
        <v>0</v>
      </c>
      <c r="BM124" s="63">
        <f t="shared" si="68"/>
        <v>0</v>
      </c>
      <c r="BN124" s="63">
        <f t="shared" si="69"/>
        <v>0</v>
      </c>
      <c r="BO124" s="37">
        <f t="shared" si="70"/>
        <v>0</v>
      </c>
    </row>
    <row r="125" spans="1:67" ht="45" x14ac:dyDescent="0.25">
      <c r="A125" s="85">
        <v>124</v>
      </c>
      <c r="B125" s="75">
        <v>15</v>
      </c>
      <c r="C125" s="76">
        <v>15.6</v>
      </c>
      <c r="D125" s="75">
        <v>3</v>
      </c>
      <c r="E125" s="75" t="s">
        <v>25</v>
      </c>
      <c r="F125" s="77" t="s">
        <v>317</v>
      </c>
      <c r="G125" s="77" t="s">
        <v>318</v>
      </c>
      <c r="H125" s="78">
        <v>0</v>
      </c>
      <c r="I125" s="78">
        <v>0</v>
      </c>
      <c r="J125" s="79">
        <v>0</v>
      </c>
      <c r="K125" s="77">
        <v>0</v>
      </c>
      <c r="L125" s="78">
        <v>0</v>
      </c>
      <c r="M125" s="77">
        <v>0</v>
      </c>
      <c r="N125" s="78">
        <v>0</v>
      </c>
      <c r="O125" s="86">
        <v>0</v>
      </c>
      <c r="P125" s="63">
        <f t="shared" si="43"/>
        <v>0</v>
      </c>
      <c r="Q125" s="63">
        <f t="shared" si="44"/>
        <v>0</v>
      </c>
      <c r="R125" s="63">
        <f t="shared" si="71"/>
        <v>0</v>
      </c>
      <c r="S125" s="63">
        <f t="shared" si="45"/>
        <v>0</v>
      </c>
      <c r="T125" s="37">
        <f t="shared" si="46"/>
        <v>0</v>
      </c>
      <c r="Y125" s="31">
        <f t="shared" si="47"/>
        <v>0</v>
      </c>
      <c r="Z125" s="63">
        <f t="shared" si="48"/>
        <v>1</v>
      </c>
      <c r="AA125" s="63">
        <f t="shared" si="49"/>
        <v>0</v>
      </c>
      <c r="AB125" s="63">
        <f t="shared" si="50"/>
        <v>0</v>
      </c>
      <c r="AC125" s="37">
        <f t="shared" si="51"/>
        <v>0</v>
      </c>
      <c r="AD125" s="47">
        <f t="shared" si="52"/>
        <v>0</v>
      </c>
      <c r="AE125" s="63">
        <f t="shared" si="53"/>
        <v>0</v>
      </c>
      <c r="AF125" s="63">
        <f t="shared" si="54"/>
        <v>0</v>
      </c>
      <c r="AG125" s="63">
        <f t="shared" si="55"/>
        <v>0</v>
      </c>
      <c r="AH125" s="37">
        <f t="shared" si="56"/>
        <v>0</v>
      </c>
      <c r="AM125" s="64"/>
      <c r="AN125" s="31">
        <f>COUNTIF('MITRE ATT&amp;CK'!125:125,"*Reconnaissance*")</f>
        <v>0</v>
      </c>
      <c r="AO125" s="63">
        <f>COUNTIF('MITRE ATT&amp;CK'!125:125,"*Resource Development*")</f>
        <v>0</v>
      </c>
      <c r="AP125" s="63">
        <f>COUNTIF('MITRE ATT&amp;CK'!125:125,"*Initial Access*")</f>
        <v>0</v>
      </c>
      <c r="AQ125" s="63">
        <f>COUNTIF('MITRE ATT&amp;CK'!125:125,"*Execution*")</f>
        <v>0</v>
      </c>
      <c r="AR125" s="63">
        <f>COUNTIF('MITRE ATT&amp;CK'!125:125,"*Persistence*")</f>
        <v>0</v>
      </c>
      <c r="AS125" s="63">
        <f>COUNTIF('MITRE ATT&amp;CK'!125:125,"*Privilage Escalation*")</f>
        <v>0</v>
      </c>
      <c r="AT125" s="63">
        <f>COUNTIF('MITRE ATT&amp;CK'!125:125,"*Defense Evasion*")</f>
        <v>0</v>
      </c>
      <c r="AU125" s="63">
        <f>COUNTIF('MITRE ATT&amp;CK'!125:125,"*Credential Access*")</f>
        <v>0</v>
      </c>
      <c r="AV125" s="63">
        <f>COUNTIF('MITRE ATT&amp;CK'!125:125,"*Discovery*")</f>
        <v>0</v>
      </c>
      <c r="AW125" s="63">
        <f>COUNTIF('MITRE ATT&amp;CK'!125:125,"*Lateral Movement*")</f>
        <v>0</v>
      </c>
      <c r="AX125" s="63">
        <f>COUNTIF('MITRE ATT&amp;CK'!125:125,"*Collection*")</f>
        <v>0</v>
      </c>
      <c r="AY125" s="63">
        <f>COUNTIF('MITRE ATT&amp;CK'!125:125,"*Command and Control*")</f>
        <v>0</v>
      </c>
      <c r="AZ125" s="63">
        <f>COUNTIF('MITRE ATT&amp;CK'!125:125,"*Exfiltration*")</f>
        <v>0</v>
      </c>
      <c r="BA125" s="37">
        <f>COUNTIF('MITRE ATT&amp;CK'!125:125,"*Impact*")</f>
        <v>0</v>
      </c>
      <c r="BB125" s="47">
        <f t="shared" si="57"/>
        <v>0</v>
      </c>
      <c r="BC125" s="63">
        <f t="shared" si="58"/>
        <v>0</v>
      </c>
      <c r="BD125" s="63">
        <f t="shared" si="59"/>
        <v>0</v>
      </c>
      <c r="BE125" s="63">
        <f t="shared" si="60"/>
        <v>0</v>
      </c>
      <c r="BF125" s="63">
        <f t="shared" si="61"/>
        <v>0</v>
      </c>
      <c r="BG125" s="63">
        <f t="shared" si="62"/>
        <v>0</v>
      </c>
      <c r="BH125" s="63">
        <f t="shared" si="63"/>
        <v>0</v>
      </c>
      <c r="BI125" s="63">
        <f t="shared" si="64"/>
        <v>0</v>
      </c>
      <c r="BJ125" s="63">
        <f t="shared" si="65"/>
        <v>0</v>
      </c>
      <c r="BK125" s="63">
        <f t="shared" si="66"/>
        <v>0</v>
      </c>
      <c r="BL125" s="63">
        <f t="shared" si="67"/>
        <v>0</v>
      </c>
      <c r="BM125" s="63">
        <f t="shared" si="68"/>
        <v>0</v>
      </c>
      <c r="BN125" s="63">
        <f t="shared" si="69"/>
        <v>0</v>
      </c>
      <c r="BO125" s="37">
        <f t="shared" si="70"/>
        <v>0</v>
      </c>
    </row>
    <row r="126" spans="1:67" ht="45" x14ac:dyDescent="0.25">
      <c r="A126" s="85">
        <v>125</v>
      </c>
      <c r="B126" s="75">
        <v>15</v>
      </c>
      <c r="C126" s="76">
        <v>15.7</v>
      </c>
      <c r="D126" s="75">
        <v>3</v>
      </c>
      <c r="E126" s="75" t="s">
        <v>25</v>
      </c>
      <c r="F126" s="77" t="s">
        <v>180</v>
      </c>
      <c r="G126" s="77" t="s">
        <v>181</v>
      </c>
      <c r="H126" s="78">
        <v>0</v>
      </c>
      <c r="I126" s="78">
        <v>0</v>
      </c>
      <c r="J126" s="79">
        <v>0</v>
      </c>
      <c r="K126" s="77">
        <v>0</v>
      </c>
      <c r="L126" s="78">
        <v>0</v>
      </c>
      <c r="M126" s="77">
        <v>0</v>
      </c>
      <c r="N126" s="78">
        <v>0</v>
      </c>
      <c r="O126" s="86">
        <v>0</v>
      </c>
      <c r="P126" s="65">
        <f t="shared" si="43"/>
        <v>0</v>
      </c>
      <c r="Q126" s="65">
        <f t="shared" si="44"/>
        <v>0</v>
      </c>
      <c r="R126" s="65">
        <f t="shared" si="71"/>
        <v>0</v>
      </c>
      <c r="S126" s="65">
        <f t="shared" si="45"/>
        <v>0</v>
      </c>
      <c r="T126" s="50">
        <f t="shared" si="46"/>
        <v>0</v>
      </c>
      <c r="Y126" s="31">
        <f t="shared" si="47"/>
        <v>0</v>
      </c>
      <c r="Z126" s="63">
        <f t="shared" si="48"/>
        <v>1</v>
      </c>
      <c r="AA126" s="63">
        <f t="shared" si="49"/>
        <v>0</v>
      </c>
      <c r="AB126" s="63">
        <f t="shared" si="50"/>
        <v>0</v>
      </c>
      <c r="AC126" s="37">
        <f t="shared" si="51"/>
        <v>0</v>
      </c>
      <c r="AD126" s="47">
        <f t="shared" si="52"/>
        <v>0</v>
      </c>
      <c r="AE126" s="63">
        <f t="shared" si="53"/>
        <v>0</v>
      </c>
      <c r="AF126" s="63">
        <f t="shared" si="54"/>
        <v>0</v>
      </c>
      <c r="AG126" s="63">
        <f t="shared" si="55"/>
        <v>0</v>
      </c>
      <c r="AH126" s="37">
        <f t="shared" si="56"/>
        <v>0</v>
      </c>
      <c r="AM126" s="64"/>
      <c r="AN126" s="31">
        <f>COUNTIF('MITRE ATT&amp;CK'!126:126,"*Reconnaissance*")</f>
        <v>0</v>
      </c>
      <c r="AO126" s="63">
        <f>COUNTIF('MITRE ATT&amp;CK'!126:126,"*Resource Development*")</f>
        <v>0</v>
      </c>
      <c r="AP126" s="63">
        <f>COUNTIF('MITRE ATT&amp;CK'!126:126,"*Initial Access*")</f>
        <v>1</v>
      </c>
      <c r="AQ126" s="63">
        <f>COUNTIF('MITRE ATT&amp;CK'!126:126,"*Execution*")</f>
        <v>1</v>
      </c>
      <c r="AR126" s="63">
        <f>COUNTIF('MITRE ATT&amp;CK'!126:126,"*Persistence*")</f>
        <v>0</v>
      </c>
      <c r="AS126" s="63">
        <f>COUNTIF('MITRE ATT&amp;CK'!126:126,"*Privilage Escalation*")</f>
        <v>0</v>
      </c>
      <c r="AT126" s="63">
        <f>COUNTIF('MITRE ATT&amp;CK'!126:126,"*Defense Evasion*")</f>
        <v>0</v>
      </c>
      <c r="AU126" s="63">
        <f>COUNTIF('MITRE ATT&amp;CK'!126:126,"*Credential Access*")</f>
        <v>0</v>
      </c>
      <c r="AV126" s="63">
        <f>COUNTIF('MITRE ATT&amp;CK'!126:126,"*Discovery*")</f>
        <v>0</v>
      </c>
      <c r="AW126" s="63">
        <f>COUNTIF('MITRE ATT&amp;CK'!126:126,"*Lateral Movement*")</f>
        <v>1</v>
      </c>
      <c r="AX126" s="63">
        <f>COUNTIF('MITRE ATT&amp;CK'!126:126,"*Collection*")</f>
        <v>0</v>
      </c>
      <c r="AY126" s="63">
        <f>COUNTIF('MITRE ATT&amp;CK'!126:126,"*Command and Control*")</f>
        <v>0</v>
      </c>
      <c r="AZ126" s="63">
        <f>COUNTIF('MITRE ATT&amp;CK'!126:126,"*Exfiltration*")</f>
        <v>0</v>
      </c>
      <c r="BA126" s="37">
        <f>COUNTIF('MITRE ATT&amp;CK'!126:126,"*Impact*")</f>
        <v>0</v>
      </c>
      <c r="BB126" s="47">
        <f t="shared" si="57"/>
        <v>0</v>
      </c>
      <c r="BC126" s="63">
        <f t="shared" si="58"/>
        <v>0</v>
      </c>
      <c r="BD126" s="63">
        <f t="shared" si="59"/>
        <v>0</v>
      </c>
      <c r="BE126" s="63">
        <f t="shared" si="60"/>
        <v>0</v>
      </c>
      <c r="BF126" s="63">
        <f t="shared" si="61"/>
        <v>0</v>
      </c>
      <c r="BG126" s="63">
        <f t="shared" si="62"/>
        <v>0</v>
      </c>
      <c r="BH126" s="63">
        <f t="shared" si="63"/>
        <v>0</v>
      </c>
      <c r="BI126" s="63">
        <f t="shared" si="64"/>
        <v>0</v>
      </c>
      <c r="BJ126" s="63">
        <f t="shared" si="65"/>
        <v>0</v>
      </c>
      <c r="BK126" s="63">
        <f t="shared" si="66"/>
        <v>0</v>
      </c>
      <c r="BL126" s="63">
        <f t="shared" si="67"/>
        <v>0</v>
      </c>
      <c r="BM126" s="63">
        <f t="shared" si="68"/>
        <v>0</v>
      </c>
      <c r="BN126" s="63">
        <f t="shared" si="69"/>
        <v>0</v>
      </c>
      <c r="BO126" s="37">
        <f t="shared" si="70"/>
        <v>0</v>
      </c>
    </row>
    <row r="127" spans="1:67" ht="75" x14ac:dyDescent="0.25">
      <c r="A127" s="85">
        <v>126</v>
      </c>
      <c r="B127" s="75">
        <v>16</v>
      </c>
      <c r="C127" s="76">
        <v>16.100000000000001</v>
      </c>
      <c r="D127" s="75">
        <v>2</v>
      </c>
      <c r="E127" s="75" t="s">
        <v>10</v>
      </c>
      <c r="F127" s="77" t="s">
        <v>182</v>
      </c>
      <c r="G127" s="77" t="s">
        <v>183</v>
      </c>
      <c r="H127" s="78" cm="1">
        <f t="array" ref="H127:O140">'CSC #16'!F2:M15</f>
        <v>0</v>
      </c>
      <c r="I127" s="78">
        <v>0</v>
      </c>
      <c r="J127" s="79">
        <v>0</v>
      </c>
      <c r="K127" s="77">
        <v>0</v>
      </c>
      <c r="L127" s="78">
        <v>0</v>
      </c>
      <c r="M127" s="77">
        <v>0</v>
      </c>
      <c r="N127" s="78">
        <v>0</v>
      </c>
      <c r="O127" s="86">
        <v>0</v>
      </c>
      <c r="P127" s="63">
        <f t="shared" si="43"/>
        <v>0</v>
      </c>
      <c r="Q127" s="63">
        <f t="shared" si="44"/>
        <v>0</v>
      </c>
      <c r="R127" s="63">
        <f t="shared" si="71"/>
        <v>0</v>
      </c>
      <c r="S127" s="63">
        <f t="shared" si="45"/>
        <v>0</v>
      </c>
      <c r="T127" s="37">
        <f t="shared" si="46"/>
        <v>0</v>
      </c>
      <c r="Y127" s="31">
        <f t="shared" si="47"/>
        <v>1</v>
      </c>
      <c r="Z127" s="63">
        <f t="shared" si="48"/>
        <v>0</v>
      </c>
      <c r="AA127" s="63">
        <f t="shared" si="49"/>
        <v>0</v>
      </c>
      <c r="AB127" s="63">
        <f t="shared" si="50"/>
        <v>0</v>
      </c>
      <c r="AC127" s="37">
        <f t="shared" si="51"/>
        <v>0</v>
      </c>
      <c r="AD127" s="47">
        <f t="shared" si="52"/>
        <v>0</v>
      </c>
      <c r="AE127" s="63">
        <f t="shared" si="53"/>
        <v>0</v>
      </c>
      <c r="AF127" s="63">
        <f t="shared" si="54"/>
        <v>0</v>
      </c>
      <c r="AG127" s="63">
        <f t="shared" si="55"/>
        <v>0</v>
      </c>
      <c r="AH127" s="37">
        <f t="shared" si="56"/>
        <v>0</v>
      </c>
      <c r="AM127" s="64"/>
      <c r="AN127" s="31">
        <f>COUNTIF('MITRE ATT&amp;CK'!127:127,"*Reconnaissance*")</f>
        <v>0</v>
      </c>
      <c r="AO127" s="63">
        <f>COUNTIF('MITRE ATT&amp;CK'!127:127,"*Resource Development*")</f>
        <v>0</v>
      </c>
      <c r="AP127" s="63">
        <f>COUNTIF('MITRE ATT&amp;CK'!127:127,"*Initial Access*")</f>
        <v>5</v>
      </c>
      <c r="AQ127" s="63">
        <f>COUNTIF('MITRE ATT&amp;CK'!127:127,"*Execution*")</f>
        <v>5</v>
      </c>
      <c r="AR127" s="63">
        <f>COUNTIF('MITRE ATT&amp;CK'!127:127,"*Persistence*")</f>
        <v>2</v>
      </c>
      <c r="AS127" s="63">
        <f>COUNTIF('MITRE ATT&amp;CK'!127:127,"*Privilage Escalation*")</f>
        <v>1</v>
      </c>
      <c r="AT127" s="63">
        <f>COUNTIF('MITRE ATT&amp;CK'!127:127,"*Defense Evasion*")</f>
        <v>2</v>
      </c>
      <c r="AU127" s="63">
        <f>COUNTIF('MITRE ATT&amp;CK'!127:127,"*Credential Access*")</f>
        <v>9</v>
      </c>
      <c r="AV127" s="63">
        <f>COUNTIF('MITRE ATT&amp;CK'!127:127,"*Discovery*")</f>
        <v>1</v>
      </c>
      <c r="AW127" s="63">
        <f>COUNTIF('MITRE ATT&amp;CK'!127:127,"*Lateral Movement*")</f>
        <v>7</v>
      </c>
      <c r="AX127" s="63">
        <f>COUNTIF('MITRE ATT&amp;CK'!127:127,"*Collection*")</f>
        <v>4</v>
      </c>
      <c r="AY127" s="63">
        <f>COUNTIF('MITRE ATT&amp;CK'!127:127,"*Command and Control*")</f>
        <v>0</v>
      </c>
      <c r="AZ127" s="63">
        <f>COUNTIF('MITRE ATT&amp;CK'!127:127,"*Exfiltration*")</f>
        <v>0</v>
      </c>
      <c r="BA127" s="37">
        <f>COUNTIF('MITRE ATT&amp;CK'!127:127,"*Impact*")</f>
        <v>0</v>
      </c>
      <c r="BB127" s="47">
        <f t="shared" si="57"/>
        <v>0</v>
      </c>
      <c r="BC127" s="63">
        <f t="shared" si="58"/>
        <v>0</v>
      </c>
      <c r="BD127" s="63">
        <f t="shared" si="59"/>
        <v>0</v>
      </c>
      <c r="BE127" s="63">
        <f t="shared" si="60"/>
        <v>0</v>
      </c>
      <c r="BF127" s="63">
        <f t="shared" si="61"/>
        <v>0</v>
      </c>
      <c r="BG127" s="63">
        <f t="shared" si="62"/>
        <v>0</v>
      </c>
      <c r="BH127" s="63">
        <f t="shared" si="63"/>
        <v>0</v>
      </c>
      <c r="BI127" s="63">
        <f t="shared" si="64"/>
        <v>0</v>
      </c>
      <c r="BJ127" s="63">
        <f t="shared" si="65"/>
        <v>0</v>
      </c>
      <c r="BK127" s="63">
        <f t="shared" si="66"/>
        <v>0</v>
      </c>
      <c r="BL127" s="63">
        <f t="shared" si="67"/>
        <v>0</v>
      </c>
      <c r="BM127" s="63">
        <f t="shared" si="68"/>
        <v>0</v>
      </c>
      <c r="BN127" s="63">
        <f t="shared" si="69"/>
        <v>0</v>
      </c>
      <c r="BO127" s="37">
        <f t="shared" si="70"/>
        <v>0</v>
      </c>
    </row>
    <row r="128" spans="1:67" ht="150" x14ac:dyDescent="0.25">
      <c r="A128" s="85">
        <v>127</v>
      </c>
      <c r="B128" s="75">
        <v>16</v>
      </c>
      <c r="C128" s="76">
        <v>16.2</v>
      </c>
      <c r="D128" s="75">
        <v>2</v>
      </c>
      <c r="E128" s="75" t="s">
        <v>10</v>
      </c>
      <c r="F128" s="77" t="s">
        <v>184</v>
      </c>
      <c r="G128" s="77" t="s">
        <v>185</v>
      </c>
      <c r="H128" s="78">
        <v>0</v>
      </c>
      <c r="I128" s="78">
        <v>0</v>
      </c>
      <c r="J128" s="79">
        <v>0</v>
      </c>
      <c r="K128" s="77">
        <v>0</v>
      </c>
      <c r="L128" s="78">
        <v>0</v>
      </c>
      <c r="M128" s="77">
        <v>0</v>
      </c>
      <c r="N128" s="78">
        <v>0</v>
      </c>
      <c r="O128" s="86">
        <v>0</v>
      </c>
      <c r="P128" s="63">
        <f t="shared" si="43"/>
        <v>0</v>
      </c>
      <c r="Q128" s="63">
        <f t="shared" si="44"/>
        <v>0</v>
      </c>
      <c r="R128" s="63">
        <f t="shared" si="71"/>
        <v>0</v>
      </c>
      <c r="S128" s="63">
        <f t="shared" si="45"/>
        <v>0</v>
      </c>
      <c r="T128" s="37">
        <f t="shared" si="46"/>
        <v>0</v>
      </c>
      <c r="Y128" s="31">
        <f t="shared" si="47"/>
        <v>1</v>
      </c>
      <c r="Z128" s="63">
        <f t="shared" si="48"/>
        <v>0</v>
      </c>
      <c r="AA128" s="63">
        <f t="shared" si="49"/>
        <v>0</v>
      </c>
      <c r="AB128" s="63">
        <f t="shared" si="50"/>
        <v>0</v>
      </c>
      <c r="AC128" s="37">
        <f t="shared" si="51"/>
        <v>0</v>
      </c>
      <c r="AD128" s="47">
        <f t="shared" si="52"/>
        <v>0</v>
      </c>
      <c r="AE128" s="63">
        <f t="shared" si="53"/>
        <v>0</v>
      </c>
      <c r="AF128" s="63">
        <f t="shared" si="54"/>
        <v>0</v>
      </c>
      <c r="AG128" s="63">
        <f t="shared" si="55"/>
        <v>0</v>
      </c>
      <c r="AH128" s="37">
        <f t="shared" si="56"/>
        <v>0</v>
      </c>
      <c r="AM128" s="64"/>
      <c r="AN128" s="31">
        <f>COUNTIF('MITRE ATT&amp;CK'!128:128,"*Reconnaissance*")</f>
        <v>0</v>
      </c>
      <c r="AO128" s="63">
        <f>COUNTIF('MITRE ATT&amp;CK'!128:128,"*Resource Development*")</f>
        <v>0</v>
      </c>
      <c r="AP128" s="63">
        <f>COUNTIF('MITRE ATT&amp;CK'!128:128,"*Initial Access*")</f>
        <v>3</v>
      </c>
      <c r="AQ128" s="63">
        <f>COUNTIF('MITRE ATT&amp;CK'!128:128,"*Execution*")</f>
        <v>0</v>
      </c>
      <c r="AR128" s="63">
        <f>COUNTIF('MITRE ATT&amp;CK'!128:128,"*Persistence*")</f>
        <v>0</v>
      </c>
      <c r="AS128" s="63">
        <f>COUNTIF('MITRE ATT&amp;CK'!128:128,"*Privilage Escalation*")</f>
        <v>0</v>
      </c>
      <c r="AT128" s="63">
        <f>COUNTIF('MITRE ATT&amp;CK'!128:128,"*Defense Evasion*")</f>
        <v>0</v>
      </c>
      <c r="AU128" s="63">
        <f>COUNTIF('MITRE ATT&amp;CK'!128:128,"*Credential Access*")</f>
        <v>0</v>
      </c>
      <c r="AV128" s="63">
        <f>COUNTIF('MITRE ATT&amp;CK'!128:128,"*Discovery*")</f>
        <v>0</v>
      </c>
      <c r="AW128" s="63">
        <f>COUNTIF('MITRE ATT&amp;CK'!128:128,"*Lateral Movement*")</f>
        <v>0</v>
      </c>
      <c r="AX128" s="63">
        <f>COUNTIF('MITRE ATT&amp;CK'!128:128,"*Collection*")</f>
        <v>0</v>
      </c>
      <c r="AY128" s="63">
        <f>COUNTIF('MITRE ATT&amp;CK'!128:128,"*Command and Control*")</f>
        <v>0</v>
      </c>
      <c r="AZ128" s="63">
        <f>COUNTIF('MITRE ATT&amp;CK'!128:128,"*Exfiltration*")</f>
        <v>0</v>
      </c>
      <c r="BA128" s="37">
        <f>COUNTIF('MITRE ATT&amp;CK'!128:128,"*Impact*")</f>
        <v>0</v>
      </c>
      <c r="BB128" s="47">
        <f t="shared" si="57"/>
        <v>0</v>
      </c>
      <c r="BC128" s="63">
        <f t="shared" si="58"/>
        <v>0</v>
      </c>
      <c r="BD128" s="63">
        <f t="shared" si="59"/>
        <v>0</v>
      </c>
      <c r="BE128" s="63">
        <f t="shared" si="60"/>
        <v>0</v>
      </c>
      <c r="BF128" s="63">
        <f t="shared" si="61"/>
        <v>0</v>
      </c>
      <c r="BG128" s="63">
        <f t="shared" si="62"/>
        <v>0</v>
      </c>
      <c r="BH128" s="63">
        <f t="shared" si="63"/>
        <v>0</v>
      </c>
      <c r="BI128" s="63">
        <f t="shared" si="64"/>
        <v>0</v>
      </c>
      <c r="BJ128" s="63">
        <f t="shared" si="65"/>
        <v>0</v>
      </c>
      <c r="BK128" s="63">
        <f t="shared" si="66"/>
        <v>0</v>
      </c>
      <c r="BL128" s="63">
        <f t="shared" si="67"/>
        <v>0</v>
      </c>
      <c r="BM128" s="63">
        <f t="shared" si="68"/>
        <v>0</v>
      </c>
      <c r="BN128" s="63">
        <f t="shared" si="69"/>
        <v>0</v>
      </c>
      <c r="BO128" s="37">
        <f t="shared" si="70"/>
        <v>0</v>
      </c>
    </row>
    <row r="129" spans="1:67" ht="60" x14ac:dyDescent="0.25">
      <c r="A129" s="85">
        <v>128</v>
      </c>
      <c r="B129" s="75">
        <v>16</v>
      </c>
      <c r="C129" s="76">
        <v>16.3</v>
      </c>
      <c r="D129" s="75">
        <v>2</v>
      </c>
      <c r="E129" s="75" t="s">
        <v>10</v>
      </c>
      <c r="F129" s="77" t="s">
        <v>186</v>
      </c>
      <c r="G129" s="77" t="s">
        <v>187</v>
      </c>
      <c r="H129" s="78">
        <v>0</v>
      </c>
      <c r="I129" s="78">
        <v>0</v>
      </c>
      <c r="J129" s="79">
        <v>0</v>
      </c>
      <c r="K129" s="77">
        <v>0</v>
      </c>
      <c r="L129" s="78">
        <v>0</v>
      </c>
      <c r="M129" s="77">
        <v>0</v>
      </c>
      <c r="N129" s="78">
        <v>0</v>
      </c>
      <c r="O129" s="86">
        <v>0</v>
      </c>
      <c r="P129" s="63">
        <f t="shared" si="43"/>
        <v>0</v>
      </c>
      <c r="Q129" s="63">
        <f t="shared" si="44"/>
        <v>0</v>
      </c>
      <c r="R129" s="63">
        <f t="shared" si="71"/>
        <v>0</v>
      </c>
      <c r="S129" s="63">
        <f t="shared" si="45"/>
        <v>0</v>
      </c>
      <c r="T129" s="37">
        <f t="shared" si="46"/>
        <v>0</v>
      </c>
      <c r="Y129" s="31">
        <f t="shared" si="47"/>
        <v>1</v>
      </c>
      <c r="Z129" s="63">
        <f t="shared" si="48"/>
        <v>0</v>
      </c>
      <c r="AA129" s="63">
        <f t="shared" si="49"/>
        <v>0</v>
      </c>
      <c r="AB129" s="63">
        <f t="shared" si="50"/>
        <v>0</v>
      </c>
      <c r="AC129" s="37">
        <f t="shared" si="51"/>
        <v>0</v>
      </c>
      <c r="AD129" s="47">
        <f t="shared" si="52"/>
        <v>0</v>
      </c>
      <c r="AE129" s="63">
        <f t="shared" si="53"/>
        <v>0</v>
      </c>
      <c r="AF129" s="63">
        <f t="shared" si="54"/>
        <v>0</v>
      </c>
      <c r="AG129" s="63">
        <f t="shared" si="55"/>
        <v>0</v>
      </c>
      <c r="AH129" s="37">
        <f t="shared" si="56"/>
        <v>0</v>
      </c>
      <c r="AM129" s="64"/>
      <c r="AN129" s="31">
        <f>COUNTIF('MITRE ATT&amp;CK'!129:129,"*Reconnaissance*")</f>
        <v>0</v>
      </c>
      <c r="AO129" s="63">
        <f>COUNTIF('MITRE ATT&amp;CK'!129:129,"*Resource Development*")</f>
        <v>0</v>
      </c>
      <c r="AP129" s="63">
        <f>COUNTIF('MITRE ATT&amp;CK'!129:129,"*Initial Access*")</f>
        <v>3</v>
      </c>
      <c r="AQ129" s="63">
        <f>COUNTIF('MITRE ATT&amp;CK'!129:129,"*Execution*")</f>
        <v>0</v>
      </c>
      <c r="AR129" s="63">
        <f>COUNTIF('MITRE ATT&amp;CK'!129:129,"*Persistence*")</f>
        <v>0</v>
      </c>
      <c r="AS129" s="63">
        <f>COUNTIF('MITRE ATT&amp;CK'!129:129,"*Privilage Escalation*")</f>
        <v>0</v>
      </c>
      <c r="AT129" s="63">
        <f>COUNTIF('MITRE ATT&amp;CK'!129:129,"*Defense Evasion*")</f>
        <v>0</v>
      </c>
      <c r="AU129" s="63">
        <f>COUNTIF('MITRE ATT&amp;CK'!129:129,"*Credential Access*")</f>
        <v>0</v>
      </c>
      <c r="AV129" s="63">
        <f>COUNTIF('MITRE ATT&amp;CK'!129:129,"*Discovery*")</f>
        <v>0</v>
      </c>
      <c r="AW129" s="63">
        <f>COUNTIF('MITRE ATT&amp;CK'!129:129,"*Lateral Movement*")</f>
        <v>0</v>
      </c>
      <c r="AX129" s="63">
        <f>COUNTIF('MITRE ATT&amp;CK'!129:129,"*Collection*")</f>
        <v>0</v>
      </c>
      <c r="AY129" s="63">
        <f>COUNTIF('MITRE ATT&amp;CK'!129:129,"*Command and Control*")</f>
        <v>0</v>
      </c>
      <c r="AZ129" s="63">
        <f>COUNTIF('MITRE ATT&amp;CK'!129:129,"*Exfiltration*")</f>
        <v>0</v>
      </c>
      <c r="BA129" s="37">
        <f>COUNTIF('MITRE ATT&amp;CK'!129:129,"*Impact*")</f>
        <v>0</v>
      </c>
      <c r="BB129" s="47">
        <f t="shared" si="57"/>
        <v>0</v>
      </c>
      <c r="BC129" s="63">
        <f t="shared" si="58"/>
        <v>0</v>
      </c>
      <c r="BD129" s="63">
        <f t="shared" si="59"/>
        <v>0</v>
      </c>
      <c r="BE129" s="63">
        <f t="shared" si="60"/>
        <v>0</v>
      </c>
      <c r="BF129" s="63">
        <f t="shared" si="61"/>
        <v>0</v>
      </c>
      <c r="BG129" s="63">
        <f t="shared" si="62"/>
        <v>0</v>
      </c>
      <c r="BH129" s="63">
        <f t="shared" si="63"/>
        <v>0</v>
      </c>
      <c r="BI129" s="63">
        <f t="shared" si="64"/>
        <v>0</v>
      </c>
      <c r="BJ129" s="63">
        <f t="shared" si="65"/>
        <v>0</v>
      </c>
      <c r="BK129" s="63">
        <f t="shared" si="66"/>
        <v>0</v>
      </c>
      <c r="BL129" s="63">
        <f t="shared" si="67"/>
        <v>0</v>
      </c>
      <c r="BM129" s="63">
        <f t="shared" si="68"/>
        <v>0</v>
      </c>
      <c r="BN129" s="63">
        <f t="shared" si="69"/>
        <v>0</v>
      </c>
      <c r="BO129" s="37">
        <f t="shared" si="70"/>
        <v>0</v>
      </c>
    </row>
    <row r="130" spans="1:67" ht="75" x14ac:dyDescent="0.25">
      <c r="A130" s="85">
        <v>129</v>
      </c>
      <c r="B130" s="75">
        <v>16</v>
      </c>
      <c r="C130" s="76">
        <v>16.399999999999999</v>
      </c>
      <c r="D130" s="75">
        <v>2</v>
      </c>
      <c r="E130" s="75" t="s">
        <v>10</v>
      </c>
      <c r="F130" s="77" t="s">
        <v>188</v>
      </c>
      <c r="G130" s="77" t="s">
        <v>189</v>
      </c>
      <c r="H130" s="78">
        <v>0</v>
      </c>
      <c r="I130" s="78">
        <v>0</v>
      </c>
      <c r="J130" s="79">
        <v>0</v>
      </c>
      <c r="K130" s="77">
        <v>0</v>
      </c>
      <c r="L130" s="78">
        <v>0</v>
      </c>
      <c r="M130" s="77">
        <v>0</v>
      </c>
      <c r="N130" s="78">
        <v>0</v>
      </c>
      <c r="O130" s="86">
        <v>0</v>
      </c>
      <c r="P130" s="63">
        <f t="shared" si="43"/>
        <v>0</v>
      </c>
      <c r="Q130" s="63">
        <f t="shared" si="44"/>
        <v>0</v>
      </c>
      <c r="R130" s="63">
        <f t="shared" ref="R130:R154" si="75">IF(AND(NOT(N130=""),M130="No Procedure"),0,IF(AND(NOT(N130=""),M130="Rough Procedure"),5,IF(AND(NOT(N130=""),M130="Written Procedure"),20,IF(AND(NOT(N130=""),M130="Approved Procedure"),25,IF(AND(NOT(N130=""),M130="Procedure N/A"),25,0)))))</f>
        <v>0</v>
      </c>
      <c r="S130" s="63">
        <f t="shared" si="45"/>
        <v>0</v>
      </c>
      <c r="T130" s="37">
        <f t="shared" si="46"/>
        <v>0</v>
      </c>
      <c r="Y130" s="31">
        <f t="shared" si="47"/>
        <v>1</v>
      </c>
      <c r="Z130" s="63">
        <f t="shared" si="48"/>
        <v>0</v>
      </c>
      <c r="AA130" s="63">
        <f t="shared" si="49"/>
        <v>0</v>
      </c>
      <c r="AB130" s="63">
        <f t="shared" si="50"/>
        <v>0</v>
      </c>
      <c r="AC130" s="37">
        <f t="shared" si="51"/>
        <v>0</v>
      </c>
      <c r="AD130" s="47">
        <f t="shared" si="52"/>
        <v>0</v>
      </c>
      <c r="AE130" s="63">
        <f t="shared" si="53"/>
        <v>0</v>
      </c>
      <c r="AF130" s="63">
        <f t="shared" si="54"/>
        <v>0</v>
      </c>
      <c r="AG130" s="63">
        <f t="shared" si="55"/>
        <v>0</v>
      </c>
      <c r="AH130" s="37">
        <f t="shared" si="56"/>
        <v>0</v>
      </c>
      <c r="AM130" s="64"/>
      <c r="AN130" s="31">
        <f>COUNTIF('MITRE ATT&amp;CK'!130:130,"*Reconnaissance*")</f>
        <v>0</v>
      </c>
      <c r="AO130" s="63">
        <f>COUNTIF('MITRE ATT&amp;CK'!130:130,"*Resource Development*")</f>
        <v>0</v>
      </c>
      <c r="AP130" s="63">
        <f>COUNTIF('MITRE ATT&amp;CK'!130:130,"*Initial Access*")</f>
        <v>3</v>
      </c>
      <c r="AQ130" s="63">
        <f>COUNTIF('MITRE ATT&amp;CK'!130:130,"*Execution*")</f>
        <v>0</v>
      </c>
      <c r="AR130" s="63">
        <f>COUNTIF('MITRE ATT&amp;CK'!130:130,"*Persistence*")</f>
        <v>0</v>
      </c>
      <c r="AS130" s="63">
        <f>COUNTIF('MITRE ATT&amp;CK'!130:130,"*Privilage Escalation*")</f>
        <v>0</v>
      </c>
      <c r="AT130" s="63">
        <f>COUNTIF('MITRE ATT&amp;CK'!130:130,"*Defense Evasion*")</f>
        <v>0</v>
      </c>
      <c r="AU130" s="63">
        <f>COUNTIF('MITRE ATT&amp;CK'!130:130,"*Credential Access*")</f>
        <v>0</v>
      </c>
      <c r="AV130" s="63">
        <f>COUNTIF('MITRE ATT&amp;CK'!130:130,"*Discovery*")</f>
        <v>0</v>
      </c>
      <c r="AW130" s="63">
        <f>COUNTIF('MITRE ATT&amp;CK'!130:130,"*Lateral Movement*")</f>
        <v>0</v>
      </c>
      <c r="AX130" s="63">
        <f>COUNTIF('MITRE ATT&amp;CK'!130:130,"*Collection*")</f>
        <v>0</v>
      </c>
      <c r="AY130" s="63">
        <f>COUNTIF('MITRE ATT&amp;CK'!130:130,"*Command and Control*")</f>
        <v>0</v>
      </c>
      <c r="AZ130" s="63">
        <f>COUNTIF('MITRE ATT&amp;CK'!130:130,"*Exfiltration*")</f>
        <v>0</v>
      </c>
      <c r="BA130" s="37">
        <f>COUNTIF('MITRE ATT&amp;CK'!130:130,"*Impact*")</f>
        <v>0</v>
      </c>
      <c r="BB130" s="47">
        <f t="shared" si="57"/>
        <v>0</v>
      </c>
      <c r="BC130" s="63">
        <f t="shared" si="58"/>
        <v>0</v>
      </c>
      <c r="BD130" s="63">
        <f t="shared" si="59"/>
        <v>0</v>
      </c>
      <c r="BE130" s="63">
        <f t="shared" si="60"/>
        <v>0</v>
      </c>
      <c r="BF130" s="63">
        <f t="shared" si="61"/>
        <v>0</v>
      </c>
      <c r="BG130" s="63">
        <f t="shared" si="62"/>
        <v>0</v>
      </c>
      <c r="BH130" s="63">
        <f t="shared" si="63"/>
        <v>0</v>
      </c>
      <c r="BI130" s="63">
        <f t="shared" si="64"/>
        <v>0</v>
      </c>
      <c r="BJ130" s="63">
        <f t="shared" si="65"/>
        <v>0</v>
      </c>
      <c r="BK130" s="63">
        <f t="shared" si="66"/>
        <v>0</v>
      </c>
      <c r="BL130" s="63">
        <f t="shared" si="67"/>
        <v>0</v>
      </c>
      <c r="BM130" s="63">
        <f t="shared" si="68"/>
        <v>0</v>
      </c>
      <c r="BN130" s="63">
        <f t="shared" si="69"/>
        <v>0</v>
      </c>
      <c r="BO130" s="37">
        <f t="shared" si="70"/>
        <v>0</v>
      </c>
    </row>
    <row r="131" spans="1:67" ht="60" x14ac:dyDescent="0.25">
      <c r="A131" s="85">
        <v>130</v>
      </c>
      <c r="B131" s="75">
        <v>16</v>
      </c>
      <c r="C131" s="76">
        <v>16.5</v>
      </c>
      <c r="D131" s="75">
        <v>2</v>
      </c>
      <c r="E131" s="75" t="s">
        <v>10</v>
      </c>
      <c r="F131" s="77" t="s">
        <v>190</v>
      </c>
      <c r="G131" s="77" t="s">
        <v>191</v>
      </c>
      <c r="H131" s="78">
        <v>0</v>
      </c>
      <c r="I131" s="78">
        <v>0</v>
      </c>
      <c r="J131" s="79">
        <v>0</v>
      </c>
      <c r="K131" s="77">
        <v>0</v>
      </c>
      <c r="L131" s="78">
        <v>0</v>
      </c>
      <c r="M131" s="77">
        <v>0</v>
      </c>
      <c r="N131" s="78">
        <v>0</v>
      </c>
      <c r="O131" s="86">
        <v>0</v>
      </c>
      <c r="P131" s="63">
        <f t="shared" ref="P131:P154" si="76">IF(AND(NOT(I131=""),NOT(J131="")),ROUND(J131*25,2),0)</f>
        <v>0</v>
      </c>
      <c r="Q131" s="63">
        <f t="shared" ref="Q131:Q154" si="77">IF(AND(NOT(L131=""),K131="No Policy"),0,IF(AND(NOT(L131=""),K131="Rough Policy"),5,IF(AND(NOT(L131=""),K131="Written Policy"),20,IF(AND(NOT(L131=""),K131="Approved Policy"),25,IF(AND(NOT(L131=""),K131="Policy N/A"),25,0)))))</f>
        <v>0</v>
      </c>
      <c r="R131" s="63">
        <f t="shared" si="75"/>
        <v>0</v>
      </c>
      <c r="S131" s="63">
        <f t="shared" ref="S131:S153" si="78">IF(O131="No",0,IF(O131="Yes",25,IF(O131="N/A",25,0)))</f>
        <v>0</v>
      </c>
      <c r="T131" s="37">
        <f t="shared" ref="T131:T154" si="79">IF(NOT(H131=""),SUM(P131:S131),0)</f>
        <v>0</v>
      </c>
      <c r="Y131" s="31">
        <f t="shared" ref="Y131:Y154" si="80">COUNTIF(E131,"Applications")</f>
        <v>1</v>
      </c>
      <c r="Z131" s="63">
        <f t="shared" ref="Z131:Z154" si="81">COUNTIF(E131,"Data")</f>
        <v>0</v>
      </c>
      <c r="AA131" s="63">
        <f t="shared" ref="AA131:AA154" si="82">COUNTIF(E131,"Devices")</f>
        <v>0</v>
      </c>
      <c r="AB131" s="63">
        <f t="shared" ref="AB131:AB154" si="83">COUNTIF(E131,"Network")</f>
        <v>0</v>
      </c>
      <c r="AC131" s="37">
        <f t="shared" ref="AC131:AC154" si="84">COUNTIF(E131,"Users")</f>
        <v>0</v>
      </c>
      <c r="AD131" s="47">
        <f t="shared" ref="AD131:AD154" si="85">IF(Y131=1,ROUND(T131/100,2),0)</f>
        <v>0</v>
      </c>
      <c r="AE131" s="63">
        <f t="shared" ref="AE131:AE154" si="86">IF(Z131=1,ROUND(T131/100,2),0)</f>
        <v>0</v>
      </c>
      <c r="AF131" s="63">
        <f t="shared" ref="AF131:AF154" si="87">IF(AA131=1,ROUND(T131/100,2),0)</f>
        <v>0</v>
      </c>
      <c r="AG131" s="63">
        <f t="shared" ref="AG131:AG154" si="88">IF(AB131=1,ROUND(T131/100,2),0)</f>
        <v>0</v>
      </c>
      <c r="AH131" s="37">
        <f t="shared" ref="AH131:AH154" si="89">IF(AC131=1,ROUND(T131/100,2),0)</f>
        <v>0</v>
      </c>
      <c r="AM131" s="64"/>
      <c r="AN131" s="31">
        <f>COUNTIF('MITRE ATT&amp;CK'!131:131,"*Reconnaissance*")</f>
        <v>0</v>
      </c>
      <c r="AO131" s="63">
        <f>COUNTIF('MITRE ATT&amp;CK'!131:131,"*Resource Development*")</f>
        <v>0</v>
      </c>
      <c r="AP131" s="63">
        <f>COUNTIF('MITRE ATT&amp;CK'!131:131,"*Initial Access*")</f>
        <v>3</v>
      </c>
      <c r="AQ131" s="63">
        <f>COUNTIF('MITRE ATT&amp;CK'!131:131,"*Execution*")</f>
        <v>0</v>
      </c>
      <c r="AR131" s="63">
        <f>COUNTIF('MITRE ATT&amp;CK'!131:131,"*Persistence*")</f>
        <v>0</v>
      </c>
      <c r="AS131" s="63">
        <f>COUNTIF('MITRE ATT&amp;CK'!131:131,"*Privilage Escalation*")</f>
        <v>0</v>
      </c>
      <c r="AT131" s="63">
        <f>COUNTIF('MITRE ATT&amp;CK'!131:131,"*Defense Evasion*")</f>
        <v>0</v>
      </c>
      <c r="AU131" s="63">
        <f>COUNTIF('MITRE ATT&amp;CK'!131:131,"*Credential Access*")</f>
        <v>0</v>
      </c>
      <c r="AV131" s="63">
        <f>COUNTIF('MITRE ATT&amp;CK'!131:131,"*Discovery*")</f>
        <v>0</v>
      </c>
      <c r="AW131" s="63">
        <f>COUNTIF('MITRE ATT&amp;CK'!131:131,"*Lateral Movement*")</f>
        <v>0</v>
      </c>
      <c r="AX131" s="63">
        <f>COUNTIF('MITRE ATT&amp;CK'!131:131,"*Collection*")</f>
        <v>0</v>
      </c>
      <c r="AY131" s="63">
        <f>COUNTIF('MITRE ATT&amp;CK'!131:131,"*Command and Control*")</f>
        <v>0</v>
      </c>
      <c r="AZ131" s="63">
        <f>COUNTIF('MITRE ATT&amp;CK'!131:131,"*Exfiltration*")</f>
        <v>0</v>
      </c>
      <c r="BA131" s="37">
        <f>COUNTIF('MITRE ATT&amp;CK'!131:131,"*Impact*")</f>
        <v>0</v>
      </c>
      <c r="BB131" s="47">
        <f t="shared" ref="BB131:BB154" si="90">SUM(AN131*T131/100)</f>
        <v>0</v>
      </c>
      <c r="BC131" s="63">
        <f t="shared" ref="BC131:BC154" si="91">SUM(AO131*T131/100)</f>
        <v>0</v>
      </c>
      <c r="BD131" s="63">
        <f t="shared" ref="BD131:BD154" si="92">SUM(AP131*T131/100)</f>
        <v>0</v>
      </c>
      <c r="BE131" s="63">
        <f t="shared" ref="BE131:BE154" si="93">SUM(AQ131*T131/100)</f>
        <v>0</v>
      </c>
      <c r="BF131" s="63">
        <f t="shared" ref="BF131:BF154" si="94">SUM(AR131*T131/100)</f>
        <v>0</v>
      </c>
      <c r="BG131" s="63">
        <f t="shared" ref="BG131:BG154" si="95">SUM(AS131*T131/100)</f>
        <v>0</v>
      </c>
      <c r="BH131" s="63">
        <f t="shared" ref="BH131:BH154" si="96">SUM(AT131*T131/100)</f>
        <v>0</v>
      </c>
      <c r="BI131" s="63">
        <f t="shared" ref="BI131:BI154" si="97">SUM(AU131*T131/100)</f>
        <v>0</v>
      </c>
      <c r="BJ131" s="63">
        <f t="shared" ref="BJ131:BJ154" si="98">SUM(AV131*T131/100)</f>
        <v>0</v>
      </c>
      <c r="BK131" s="63">
        <f t="shared" ref="BK131:BK154" si="99">SUM(AW131*T131/100)</f>
        <v>0</v>
      </c>
      <c r="BL131" s="63">
        <f t="shared" ref="BL131:BL154" si="100">SUM(AX131*T131/100)</f>
        <v>0</v>
      </c>
      <c r="BM131" s="63">
        <f t="shared" ref="BM131:BM154" si="101">SUM(AY131*T131/100)</f>
        <v>0</v>
      </c>
      <c r="BN131" s="63">
        <f t="shared" ref="BN131:BN154" si="102">SUM(AZ131*T131/100)</f>
        <v>0</v>
      </c>
      <c r="BO131" s="37">
        <f t="shared" ref="BO131:BO154" si="103">SUM(BA131*T131/100)</f>
        <v>0</v>
      </c>
    </row>
    <row r="132" spans="1:67" ht="90" x14ac:dyDescent="0.25">
      <c r="A132" s="85">
        <v>131</v>
      </c>
      <c r="B132" s="75">
        <v>16</v>
      </c>
      <c r="C132" s="76">
        <v>16.600000000000001</v>
      </c>
      <c r="D132" s="75">
        <v>2</v>
      </c>
      <c r="E132" s="75" t="s">
        <v>10</v>
      </c>
      <c r="F132" s="77" t="s">
        <v>319</v>
      </c>
      <c r="G132" s="77" t="s">
        <v>320</v>
      </c>
      <c r="H132" s="78">
        <v>0</v>
      </c>
      <c r="I132" s="78">
        <v>0</v>
      </c>
      <c r="J132" s="79">
        <v>0</v>
      </c>
      <c r="K132" s="77">
        <v>0</v>
      </c>
      <c r="L132" s="78">
        <v>0</v>
      </c>
      <c r="M132" s="77">
        <v>0</v>
      </c>
      <c r="N132" s="78">
        <v>0</v>
      </c>
      <c r="O132" s="86">
        <v>0</v>
      </c>
      <c r="P132" s="63">
        <f t="shared" si="76"/>
        <v>0</v>
      </c>
      <c r="Q132" s="63">
        <f t="shared" si="77"/>
        <v>0</v>
      </c>
      <c r="R132" s="63">
        <f t="shared" si="75"/>
        <v>0</v>
      </c>
      <c r="S132" s="63">
        <f t="shared" si="78"/>
        <v>0</v>
      </c>
      <c r="T132" s="37">
        <f t="shared" si="79"/>
        <v>0</v>
      </c>
      <c r="Y132" s="31">
        <f t="shared" si="80"/>
        <v>1</v>
      </c>
      <c r="Z132" s="63">
        <f t="shared" si="81"/>
        <v>0</v>
      </c>
      <c r="AA132" s="63">
        <f t="shared" si="82"/>
        <v>0</v>
      </c>
      <c r="AB132" s="63">
        <f t="shared" si="83"/>
        <v>0</v>
      </c>
      <c r="AC132" s="37">
        <f t="shared" si="84"/>
        <v>0</v>
      </c>
      <c r="AD132" s="47">
        <f t="shared" si="85"/>
        <v>0</v>
      </c>
      <c r="AE132" s="63">
        <f t="shared" si="86"/>
        <v>0</v>
      </c>
      <c r="AF132" s="63">
        <f t="shared" si="87"/>
        <v>0</v>
      </c>
      <c r="AG132" s="63">
        <f t="shared" si="88"/>
        <v>0</v>
      </c>
      <c r="AH132" s="37">
        <f t="shared" si="89"/>
        <v>0</v>
      </c>
      <c r="AM132" s="64"/>
      <c r="AN132" s="31">
        <f>COUNTIF('MITRE ATT&amp;CK'!132:132,"*Reconnaissance*")</f>
        <v>0</v>
      </c>
      <c r="AO132" s="63">
        <f>COUNTIF('MITRE ATT&amp;CK'!132:132,"*Resource Development*")</f>
        <v>0</v>
      </c>
      <c r="AP132" s="63">
        <f>COUNTIF('MITRE ATT&amp;CK'!132:132,"*Initial Access*")</f>
        <v>0</v>
      </c>
      <c r="AQ132" s="63">
        <f>COUNTIF('MITRE ATT&amp;CK'!132:132,"*Execution*")</f>
        <v>0</v>
      </c>
      <c r="AR132" s="63">
        <f>COUNTIF('MITRE ATT&amp;CK'!132:132,"*Persistence*")</f>
        <v>0</v>
      </c>
      <c r="AS132" s="63">
        <f>COUNTIF('MITRE ATT&amp;CK'!132:132,"*Privilage Escalation*")</f>
        <v>0</v>
      </c>
      <c r="AT132" s="63">
        <f>COUNTIF('MITRE ATT&amp;CK'!132:132,"*Defense Evasion*")</f>
        <v>0</v>
      </c>
      <c r="AU132" s="63">
        <f>COUNTIF('MITRE ATT&amp;CK'!132:132,"*Credential Access*")</f>
        <v>0</v>
      </c>
      <c r="AV132" s="63">
        <f>COUNTIF('MITRE ATT&amp;CK'!132:132,"*Discovery*")</f>
        <v>0</v>
      </c>
      <c r="AW132" s="63">
        <f>COUNTIF('MITRE ATT&amp;CK'!132:132,"*Lateral Movement*")</f>
        <v>0</v>
      </c>
      <c r="AX132" s="63">
        <f>COUNTIF('MITRE ATT&amp;CK'!132:132,"*Collection*")</f>
        <v>0</v>
      </c>
      <c r="AY132" s="63">
        <f>COUNTIF('MITRE ATT&amp;CK'!132:132,"*Command and Control*")</f>
        <v>0</v>
      </c>
      <c r="AZ132" s="63">
        <f>COUNTIF('MITRE ATT&amp;CK'!132:132,"*Exfiltration*")</f>
        <v>0</v>
      </c>
      <c r="BA132" s="37">
        <f>COUNTIF('MITRE ATT&amp;CK'!132:132,"*Impact*")</f>
        <v>0</v>
      </c>
      <c r="BB132" s="47">
        <f t="shared" si="90"/>
        <v>0</v>
      </c>
      <c r="BC132" s="63">
        <f t="shared" si="91"/>
        <v>0</v>
      </c>
      <c r="BD132" s="63">
        <f t="shared" si="92"/>
        <v>0</v>
      </c>
      <c r="BE132" s="63">
        <f t="shared" si="93"/>
        <v>0</v>
      </c>
      <c r="BF132" s="63">
        <f t="shared" si="94"/>
        <v>0</v>
      </c>
      <c r="BG132" s="63">
        <f t="shared" si="95"/>
        <v>0</v>
      </c>
      <c r="BH132" s="63">
        <f t="shared" si="96"/>
        <v>0</v>
      </c>
      <c r="BI132" s="63">
        <f t="shared" si="97"/>
        <v>0</v>
      </c>
      <c r="BJ132" s="63">
        <f t="shared" si="98"/>
        <v>0</v>
      </c>
      <c r="BK132" s="63">
        <f t="shared" si="99"/>
        <v>0</v>
      </c>
      <c r="BL132" s="63">
        <f t="shared" si="100"/>
        <v>0</v>
      </c>
      <c r="BM132" s="63">
        <f t="shared" si="101"/>
        <v>0</v>
      </c>
      <c r="BN132" s="63">
        <f t="shared" si="102"/>
        <v>0</v>
      </c>
      <c r="BO132" s="37">
        <f t="shared" si="103"/>
        <v>0</v>
      </c>
    </row>
    <row r="133" spans="1:67" ht="75" x14ac:dyDescent="0.25">
      <c r="A133" s="85">
        <v>132</v>
      </c>
      <c r="B133" s="75">
        <v>16</v>
      </c>
      <c r="C133" s="76">
        <v>16.7</v>
      </c>
      <c r="D133" s="75">
        <v>2</v>
      </c>
      <c r="E133" s="75" t="s">
        <v>10</v>
      </c>
      <c r="F133" s="77" t="s">
        <v>321</v>
      </c>
      <c r="G133" s="77" t="s">
        <v>322</v>
      </c>
      <c r="H133" s="78">
        <v>0</v>
      </c>
      <c r="I133" s="78">
        <v>0</v>
      </c>
      <c r="J133" s="79">
        <v>0</v>
      </c>
      <c r="K133" s="77">
        <v>0</v>
      </c>
      <c r="L133" s="78">
        <v>0</v>
      </c>
      <c r="M133" s="77">
        <v>0</v>
      </c>
      <c r="N133" s="78">
        <v>0</v>
      </c>
      <c r="O133" s="86">
        <v>0</v>
      </c>
      <c r="P133" s="63">
        <f t="shared" si="76"/>
        <v>0</v>
      </c>
      <c r="Q133" s="63">
        <f t="shared" si="77"/>
        <v>0</v>
      </c>
      <c r="R133" s="63">
        <f t="shared" si="75"/>
        <v>0</v>
      </c>
      <c r="S133" s="63">
        <f t="shared" si="78"/>
        <v>0</v>
      </c>
      <c r="T133" s="37">
        <f t="shared" si="79"/>
        <v>0</v>
      </c>
      <c r="Y133" s="31">
        <f t="shared" si="80"/>
        <v>1</v>
      </c>
      <c r="Z133" s="63">
        <f t="shared" si="81"/>
        <v>0</v>
      </c>
      <c r="AA133" s="63">
        <f t="shared" si="82"/>
        <v>0</v>
      </c>
      <c r="AB133" s="63">
        <f t="shared" si="83"/>
        <v>0</v>
      </c>
      <c r="AC133" s="37">
        <f t="shared" si="84"/>
        <v>0</v>
      </c>
      <c r="AD133" s="47">
        <f t="shared" si="85"/>
        <v>0</v>
      </c>
      <c r="AE133" s="63">
        <f t="shared" si="86"/>
        <v>0</v>
      </c>
      <c r="AF133" s="63">
        <f t="shared" si="87"/>
        <v>0</v>
      </c>
      <c r="AG133" s="63">
        <f t="shared" si="88"/>
        <v>0</v>
      </c>
      <c r="AH133" s="37">
        <f t="shared" si="89"/>
        <v>0</v>
      </c>
      <c r="AM133" s="64"/>
      <c r="AN133" s="31">
        <f>COUNTIF('MITRE ATT&amp;CK'!133:133,"*Reconnaissance*")</f>
        <v>0</v>
      </c>
      <c r="AO133" s="63">
        <f>COUNTIF('MITRE ATT&amp;CK'!133:133,"*Resource Development*")</f>
        <v>0</v>
      </c>
      <c r="AP133" s="63">
        <f>COUNTIF('MITRE ATT&amp;CK'!133:133,"*Initial Access*")</f>
        <v>0</v>
      </c>
      <c r="AQ133" s="63">
        <f>COUNTIF('MITRE ATT&amp;CK'!133:133,"*Execution*")</f>
        <v>0</v>
      </c>
      <c r="AR133" s="63">
        <f>COUNTIF('MITRE ATT&amp;CK'!133:133,"*Persistence*")</f>
        <v>0</v>
      </c>
      <c r="AS133" s="63">
        <f>COUNTIF('MITRE ATT&amp;CK'!133:133,"*Privilage Escalation*")</f>
        <v>0</v>
      </c>
      <c r="AT133" s="63">
        <f>COUNTIF('MITRE ATT&amp;CK'!133:133,"*Defense Evasion*")</f>
        <v>0</v>
      </c>
      <c r="AU133" s="63">
        <f>COUNTIF('MITRE ATT&amp;CK'!133:133,"*Credential Access*")</f>
        <v>0</v>
      </c>
      <c r="AV133" s="63">
        <f>COUNTIF('MITRE ATT&amp;CK'!133:133,"*Discovery*")</f>
        <v>0</v>
      </c>
      <c r="AW133" s="63">
        <f>COUNTIF('MITRE ATT&amp;CK'!133:133,"*Lateral Movement*")</f>
        <v>0</v>
      </c>
      <c r="AX133" s="63">
        <f>COUNTIF('MITRE ATT&amp;CK'!133:133,"*Collection*")</f>
        <v>0</v>
      </c>
      <c r="AY133" s="63">
        <f>COUNTIF('MITRE ATT&amp;CK'!133:133,"*Command and Control*")</f>
        <v>0</v>
      </c>
      <c r="AZ133" s="63">
        <f>COUNTIF('MITRE ATT&amp;CK'!133:133,"*Exfiltration*")</f>
        <v>0</v>
      </c>
      <c r="BA133" s="37">
        <f>COUNTIF('MITRE ATT&amp;CK'!133:133,"*Impact*")</f>
        <v>0</v>
      </c>
      <c r="BB133" s="47">
        <f t="shared" si="90"/>
        <v>0</v>
      </c>
      <c r="BC133" s="63">
        <f t="shared" si="91"/>
        <v>0</v>
      </c>
      <c r="BD133" s="63">
        <f t="shared" si="92"/>
        <v>0</v>
      </c>
      <c r="BE133" s="63">
        <f t="shared" si="93"/>
        <v>0</v>
      </c>
      <c r="BF133" s="63">
        <f t="shared" si="94"/>
        <v>0</v>
      </c>
      <c r="BG133" s="63">
        <f t="shared" si="95"/>
        <v>0</v>
      </c>
      <c r="BH133" s="63">
        <f t="shared" si="96"/>
        <v>0</v>
      </c>
      <c r="BI133" s="63">
        <f t="shared" si="97"/>
        <v>0</v>
      </c>
      <c r="BJ133" s="63">
        <f t="shared" si="98"/>
        <v>0</v>
      </c>
      <c r="BK133" s="63">
        <f t="shared" si="99"/>
        <v>0</v>
      </c>
      <c r="BL133" s="63">
        <f t="shared" si="100"/>
        <v>0</v>
      </c>
      <c r="BM133" s="63">
        <f t="shared" si="101"/>
        <v>0</v>
      </c>
      <c r="BN133" s="63">
        <f t="shared" si="102"/>
        <v>0</v>
      </c>
      <c r="BO133" s="37">
        <f t="shared" si="103"/>
        <v>0</v>
      </c>
    </row>
    <row r="134" spans="1:67" x14ac:dyDescent="0.25">
      <c r="A134" s="85">
        <v>133</v>
      </c>
      <c r="B134" s="75">
        <v>16</v>
      </c>
      <c r="C134" s="76">
        <v>16.8</v>
      </c>
      <c r="D134" s="75">
        <v>2</v>
      </c>
      <c r="E134" s="75" t="s">
        <v>10</v>
      </c>
      <c r="F134" s="77" t="s">
        <v>192</v>
      </c>
      <c r="G134" s="77" t="s">
        <v>193</v>
      </c>
      <c r="H134" s="78">
        <v>0</v>
      </c>
      <c r="I134" s="78">
        <v>0</v>
      </c>
      <c r="J134" s="79">
        <v>0</v>
      </c>
      <c r="K134" s="77">
        <v>0</v>
      </c>
      <c r="L134" s="78">
        <v>0</v>
      </c>
      <c r="M134" s="77">
        <v>0</v>
      </c>
      <c r="N134" s="78">
        <v>0</v>
      </c>
      <c r="O134" s="86">
        <v>0</v>
      </c>
      <c r="P134" s="63">
        <f t="shared" si="76"/>
        <v>0</v>
      </c>
      <c r="Q134" s="63">
        <f t="shared" si="77"/>
        <v>0</v>
      </c>
      <c r="R134" s="63">
        <f t="shared" si="75"/>
        <v>0</v>
      </c>
      <c r="S134" s="63">
        <f t="shared" si="78"/>
        <v>0</v>
      </c>
      <c r="T134" s="37">
        <f t="shared" si="79"/>
        <v>0</v>
      </c>
      <c r="Y134" s="31">
        <f t="shared" si="80"/>
        <v>1</v>
      </c>
      <c r="Z134" s="63">
        <f t="shared" si="81"/>
        <v>0</v>
      </c>
      <c r="AA134" s="63">
        <f t="shared" si="82"/>
        <v>0</v>
      </c>
      <c r="AB134" s="63">
        <f t="shared" si="83"/>
        <v>0</v>
      </c>
      <c r="AC134" s="37">
        <f t="shared" si="84"/>
        <v>0</v>
      </c>
      <c r="AD134" s="47">
        <f t="shared" si="85"/>
        <v>0</v>
      </c>
      <c r="AE134" s="63">
        <f t="shared" si="86"/>
        <v>0</v>
      </c>
      <c r="AF134" s="63">
        <f t="shared" si="87"/>
        <v>0</v>
      </c>
      <c r="AG134" s="63">
        <f t="shared" si="88"/>
        <v>0</v>
      </c>
      <c r="AH134" s="37">
        <f t="shared" si="89"/>
        <v>0</v>
      </c>
      <c r="AM134" s="64"/>
      <c r="AN134" s="31">
        <f>COUNTIF('MITRE ATT&amp;CK'!134:134,"*Reconnaissance*")</f>
        <v>0</v>
      </c>
      <c r="AO134" s="63">
        <f>COUNTIF('MITRE ATT&amp;CK'!134:134,"*Resource Development*")</f>
        <v>0</v>
      </c>
      <c r="AP134" s="63">
        <f>COUNTIF('MITRE ATT&amp;CK'!134:134,"*Initial Access*")</f>
        <v>2</v>
      </c>
      <c r="AQ134" s="63">
        <f>COUNTIF('MITRE ATT&amp;CK'!134:134,"*Execution*")</f>
        <v>1</v>
      </c>
      <c r="AR134" s="63">
        <f>COUNTIF('MITRE ATT&amp;CK'!134:134,"*Persistence*")</f>
        <v>4</v>
      </c>
      <c r="AS134" s="63">
        <f>COUNTIF('MITRE ATT&amp;CK'!134:134,"*Privilage Escalation*")</f>
        <v>0</v>
      </c>
      <c r="AT134" s="63">
        <f>COUNTIF('MITRE ATT&amp;CK'!134:134,"*Defense Evasion*")</f>
        <v>2</v>
      </c>
      <c r="AU134" s="63">
        <f>COUNTIF('MITRE ATT&amp;CK'!134:134,"*Credential Access*")</f>
        <v>2</v>
      </c>
      <c r="AV134" s="63">
        <f>COUNTIF('MITRE ATT&amp;CK'!134:134,"*Discovery*")</f>
        <v>1</v>
      </c>
      <c r="AW134" s="63">
        <f>COUNTIF('MITRE ATT&amp;CK'!134:134,"*Lateral Movement*")</f>
        <v>2</v>
      </c>
      <c r="AX134" s="63">
        <f>COUNTIF('MITRE ATT&amp;CK'!134:134,"*Collection*")</f>
        <v>2</v>
      </c>
      <c r="AY134" s="63">
        <f>COUNTIF('MITRE ATT&amp;CK'!134:134,"*Command and Control*")</f>
        <v>0</v>
      </c>
      <c r="AZ134" s="63">
        <f>COUNTIF('MITRE ATT&amp;CK'!134:134,"*Exfiltration*")</f>
        <v>0</v>
      </c>
      <c r="BA134" s="37">
        <f>COUNTIF('MITRE ATT&amp;CK'!134:134,"*Impact*")</f>
        <v>2</v>
      </c>
      <c r="BB134" s="47">
        <f t="shared" si="90"/>
        <v>0</v>
      </c>
      <c r="BC134" s="63">
        <f t="shared" si="91"/>
        <v>0</v>
      </c>
      <c r="BD134" s="63">
        <f t="shared" si="92"/>
        <v>0</v>
      </c>
      <c r="BE134" s="63">
        <f t="shared" si="93"/>
        <v>0</v>
      </c>
      <c r="BF134" s="63">
        <f t="shared" si="94"/>
        <v>0</v>
      </c>
      <c r="BG134" s="63">
        <f t="shared" si="95"/>
        <v>0</v>
      </c>
      <c r="BH134" s="63">
        <f t="shared" si="96"/>
        <v>0</v>
      </c>
      <c r="BI134" s="63">
        <f t="shared" si="97"/>
        <v>0</v>
      </c>
      <c r="BJ134" s="63">
        <f t="shared" si="98"/>
        <v>0</v>
      </c>
      <c r="BK134" s="63">
        <f t="shared" si="99"/>
        <v>0</v>
      </c>
      <c r="BL134" s="63">
        <f t="shared" si="100"/>
        <v>0</v>
      </c>
      <c r="BM134" s="63">
        <f t="shared" si="101"/>
        <v>0</v>
      </c>
      <c r="BN134" s="63">
        <f t="shared" si="102"/>
        <v>0</v>
      </c>
      <c r="BO134" s="37">
        <f t="shared" si="103"/>
        <v>0</v>
      </c>
    </row>
    <row r="135" spans="1:67" ht="75" x14ac:dyDescent="0.25">
      <c r="A135" s="85">
        <v>134</v>
      </c>
      <c r="B135" s="75">
        <v>16</v>
      </c>
      <c r="C135" s="76">
        <v>16.899999999999999</v>
      </c>
      <c r="D135" s="75">
        <v>2</v>
      </c>
      <c r="E135" s="75" t="s">
        <v>10</v>
      </c>
      <c r="F135" s="77" t="s">
        <v>194</v>
      </c>
      <c r="G135" s="77" t="s">
        <v>195</v>
      </c>
      <c r="H135" s="78">
        <v>0</v>
      </c>
      <c r="I135" s="78">
        <v>0</v>
      </c>
      <c r="J135" s="79">
        <v>0</v>
      </c>
      <c r="K135" s="77">
        <v>0</v>
      </c>
      <c r="L135" s="78">
        <v>0</v>
      </c>
      <c r="M135" s="77">
        <v>0</v>
      </c>
      <c r="N135" s="78">
        <v>0</v>
      </c>
      <c r="O135" s="86">
        <v>0</v>
      </c>
      <c r="P135" s="63">
        <f t="shared" si="76"/>
        <v>0</v>
      </c>
      <c r="Q135" s="63">
        <f t="shared" si="77"/>
        <v>0</v>
      </c>
      <c r="R135" s="63">
        <f t="shared" si="75"/>
        <v>0</v>
      </c>
      <c r="S135" s="63">
        <f t="shared" si="78"/>
        <v>0</v>
      </c>
      <c r="T135" s="37">
        <f t="shared" si="79"/>
        <v>0</v>
      </c>
      <c r="Y135" s="31">
        <f t="shared" si="80"/>
        <v>1</v>
      </c>
      <c r="Z135" s="63">
        <f t="shared" si="81"/>
        <v>0</v>
      </c>
      <c r="AA135" s="63">
        <f t="shared" si="82"/>
        <v>0</v>
      </c>
      <c r="AB135" s="63">
        <f t="shared" si="83"/>
        <v>0</v>
      </c>
      <c r="AC135" s="37">
        <f t="shared" si="84"/>
        <v>0</v>
      </c>
      <c r="AD135" s="47">
        <f t="shared" si="85"/>
        <v>0</v>
      </c>
      <c r="AE135" s="63">
        <f t="shared" si="86"/>
        <v>0</v>
      </c>
      <c r="AF135" s="63">
        <f t="shared" si="87"/>
        <v>0</v>
      </c>
      <c r="AG135" s="63">
        <f t="shared" si="88"/>
        <v>0</v>
      </c>
      <c r="AH135" s="37">
        <f t="shared" si="89"/>
        <v>0</v>
      </c>
      <c r="AM135" s="64"/>
      <c r="AN135" s="31">
        <f>COUNTIF('MITRE ATT&amp;CK'!135:135,"*Reconnaissance*")</f>
        <v>0</v>
      </c>
      <c r="AO135" s="63">
        <f>COUNTIF('MITRE ATT&amp;CK'!135:135,"*Resource Development*")</f>
        <v>0</v>
      </c>
      <c r="AP135" s="63">
        <f>COUNTIF('MITRE ATT&amp;CK'!135:135,"*Initial Access*")</f>
        <v>1</v>
      </c>
      <c r="AQ135" s="63">
        <f>COUNTIF('MITRE ATT&amp;CK'!135:135,"*Execution*")</f>
        <v>1</v>
      </c>
      <c r="AR135" s="63">
        <f>COUNTIF('MITRE ATT&amp;CK'!135:135,"*Persistence*")</f>
        <v>1</v>
      </c>
      <c r="AS135" s="63">
        <f>COUNTIF('MITRE ATT&amp;CK'!135:135,"*Privilage Escalation*")</f>
        <v>1</v>
      </c>
      <c r="AT135" s="63">
        <f>COUNTIF('MITRE ATT&amp;CK'!135:135,"*Defense Evasion*")</f>
        <v>1</v>
      </c>
      <c r="AU135" s="63">
        <f>COUNTIF('MITRE ATT&amp;CK'!135:135,"*Credential Access*")</f>
        <v>8</v>
      </c>
      <c r="AV135" s="63">
        <f>COUNTIF('MITRE ATT&amp;CK'!135:135,"*Discovery*")</f>
        <v>0</v>
      </c>
      <c r="AW135" s="63">
        <f>COUNTIF('MITRE ATT&amp;CK'!135:135,"*Lateral Movement*")</f>
        <v>1</v>
      </c>
      <c r="AX135" s="63">
        <f>COUNTIF('MITRE ATT&amp;CK'!135:135,"*Collection*")</f>
        <v>3</v>
      </c>
      <c r="AY135" s="63">
        <f>COUNTIF('MITRE ATT&amp;CK'!135:135,"*Command and Control*")</f>
        <v>0</v>
      </c>
      <c r="AZ135" s="63">
        <f>COUNTIF('MITRE ATT&amp;CK'!135:135,"*Exfiltration*")</f>
        <v>0</v>
      </c>
      <c r="BA135" s="37">
        <f>COUNTIF('MITRE ATT&amp;CK'!135:135,"*Impact*")</f>
        <v>0</v>
      </c>
      <c r="BB135" s="47">
        <f t="shared" si="90"/>
        <v>0</v>
      </c>
      <c r="BC135" s="63">
        <f t="shared" si="91"/>
        <v>0</v>
      </c>
      <c r="BD135" s="63">
        <f t="shared" si="92"/>
        <v>0</v>
      </c>
      <c r="BE135" s="63">
        <f t="shared" si="93"/>
        <v>0</v>
      </c>
      <c r="BF135" s="63">
        <f t="shared" si="94"/>
        <v>0</v>
      </c>
      <c r="BG135" s="63">
        <f t="shared" si="95"/>
        <v>0</v>
      </c>
      <c r="BH135" s="63">
        <f t="shared" si="96"/>
        <v>0</v>
      </c>
      <c r="BI135" s="63">
        <f t="shared" si="97"/>
        <v>0</v>
      </c>
      <c r="BJ135" s="63">
        <f t="shared" si="98"/>
        <v>0</v>
      </c>
      <c r="BK135" s="63">
        <f t="shared" si="99"/>
        <v>0</v>
      </c>
      <c r="BL135" s="63">
        <f t="shared" si="100"/>
        <v>0</v>
      </c>
      <c r="BM135" s="63">
        <f t="shared" si="101"/>
        <v>0</v>
      </c>
      <c r="BN135" s="63">
        <f t="shared" si="102"/>
        <v>0</v>
      </c>
      <c r="BO135" s="37">
        <f t="shared" si="103"/>
        <v>0</v>
      </c>
    </row>
    <row r="136" spans="1:67" ht="120" x14ac:dyDescent="0.25">
      <c r="A136" s="85">
        <v>135</v>
      </c>
      <c r="B136" s="75">
        <v>16</v>
      </c>
      <c r="C136" s="76" t="s">
        <v>1659</v>
      </c>
      <c r="D136" s="75">
        <v>2</v>
      </c>
      <c r="E136" s="75" t="s">
        <v>10</v>
      </c>
      <c r="F136" s="77" t="s">
        <v>323</v>
      </c>
      <c r="G136" s="77" t="s">
        <v>324</v>
      </c>
      <c r="H136" s="78">
        <v>0</v>
      </c>
      <c r="I136" s="78">
        <v>0</v>
      </c>
      <c r="J136" s="79">
        <v>0</v>
      </c>
      <c r="K136" s="77">
        <v>0</v>
      </c>
      <c r="L136" s="78">
        <v>0</v>
      </c>
      <c r="M136" s="77">
        <v>0</v>
      </c>
      <c r="N136" s="78">
        <v>0</v>
      </c>
      <c r="O136" s="86">
        <v>0</v>
      </c>
      <c r="P136" s="63">
        <f t="shared" si="76"/>
        <v>0</v>
      </c>
      <c r="Q136" s="63">
        <f t="shared" si="77"/>
        <v>0</v>
      </c>
      <c r="R136" s="63">
        <f t="shared" si="75"/>
        <v>0</v>
      </c>
      <c r="S136" s="63">
        <f t="shared" si="78"/>
        <v>0</v>
      </c>
      <c r="T136" s="37">
        <f t="shared" si="79"/>
        <v>0</v>
      </c>
      <c r="Y136" s="31">
        <f t="shared" si="80"/>
        <v>1</v>
      </c>
      <c r="Z136" s="63">
        <f t="shared" si="81"/>
        <v>0</v>
      </c>
      <c r="AA136" s="63">
        <f t="shared" si="82"/>
        <v>0</v>
      </c>
      <c r="AB136" s="63">
        <f t="shared" si="83"/>
        <v>0</v>
      </c>
      <c r="AC136" s="37">
        <f t="shared" si="84"/>
        <v>0</v>
      </c>
      <c r="AD136" s="47">
        <f t="shared" si="85"/>
        <v>0</v>
      </c>
      <c r="AE136" s="63">
        <f t="shared" si="86"/>
        <v>0</v>
      </c>
      <c r="AF136" s="63">
        <f t="shared" si="87"/>
        <v>0</v>
      </c>
      <c r="AG136" s="63">
        <f t="shared" si="88"/>
        <v>0</v>
      </c>
      <c r="AH136" s="37">
        <f t="shared" si="89"/>
        <v>0</v>
      </c>
      <c r="AM136" s="64"/>
      <c r="AN136" s="31">
        <f>COUNTIF('MITRE ATT&amp;CK'!136:136,"*Reconnaissance*")</f>
        <v>0</v>
      </c>
      <c r="AO136" s="63">
        <f>COUNTIF('MITRE ATT&amp;CK'!136:136,"*Resource Development*")</f>
        <v>0</v>
      </c>
      <c r="AP136" s="63">
        <f>COUNTIF('MITRE ATT&amp;CK'!136:136,"*Initial Access*")</f>
        <v>0</v>
      </c>
      <c r="AQ136" s="63">
        <f>COUNTIF('MITRE ATT&amp;CK'!136:136,"*Execution*")</f>
        <v>0</v>
      </c>
      <c r="AR136" s="63">
        <f>COUNTIF('MITRE ATT&amp;CK'!136:136,"*Persistence*")</f>
        <v>0</v>
      </c>
      <c r="AS136" s="63">
        <f>COUNTIF('MITRE ATT&amp;CK'!136:136,"*Privilage Escalation*")</f>
        <v>0</v>
      </c>
      <c r="AT136" s="63">
        <f>COUNTIF('MITRE ATT&amp;CK'!136:136,"*Defense Evasion*")</f>
        <v>0</v>
      </c>
      <c r="AU136" s="63">
        <f>COUNTIF('MITRE ATT&amp;CK'!136:136,"*Credential Access*")</f>
        <v>0</v>
      </c>
      <c r="AV136" s="63">
        <f>COUNTIF('MITRE ATT&amp;CK'!136:136,"*Discovery*")</f>
        <v>0</v>
      </c>
      <c r="AW136" s="63">
        <f>COUNTIF('MITRE ATT&amp;CK'!136:136,"*Lateral Movement*")</f>
        <v>0</v>
      </c>
      <c r="AX136" s="63">
        <f>COUNTIF('MITRE ATT&amp;CK'!136:136,"*Collection*")</f>
        <v>0</v>
      </c>
      <c r="AY136" s="63">
        <f>COUNTIF('MITRE ATT&amp;CK'!136:136,"*Command and Control*")</f>
        <v>0</v>
      </c>
      <c r="AZ136" s="63">
        <f>COUNTIF('MITRE ATT&amp;CK'!136:136,"*Exfiltration*")</f>
        <v>0</v>
      </c>
      <c r="BA136" s="37">
        <f>COUNTIF('MITRE ATT&amp;CK'!136:136,"*Impact*")</f>
        <v>0</v>
      </c>
      <c r="BB136" s="47">
        <f t="shared" si="90"/>
        <v>0</v>
      </c>
      <c r="BC136" s="63">
        <f t="shared" si="91"/>
        <v>0</v>
      </c>
      <c r="BD136" s="63">
        <f t="shared" si="92"/>
        <v>0</v>
      </c>
      <c r="BE136" s="63">
        <f t="shared" si="93"/>
        <v>0</v>
      </c>
      <c r="BF136" s="63">
        <f t="shared" si="94"/>
        <v>0</v>
      </c>
      <c r="BG136" s="63">
        <f t="shared" si="95"/>
        <v>0</v>
      </c>
      <c r="BH136" s="63">
        <f t="shared" si="96"/>
        <v>0</v>
      </c>
      <c r="BI136" s="63">
        <f t="shared" si="97"/>
        <v>0</v>
      </c>
      <c r="BJ136" s="63">
        <f t="shared" si="98"/>
        <v>0</v>
      </c>
      <c r="BK136" s="63">
        <f t="shared" si="99"/>
        <v>0</v>
      </c>
      <c r="BL136" s="63">
        <f t="shared" si="100"/>
        <v>0</v>
      </c>
      <c r="BM136" s="63">
        <f t="shared" si="101"/>
        <v>0</v>
      </c>
      <c r="BN136" s="63">
        <f t="shared" si="102"/>
        <v>0</v>
      </c>
      <c r="BO136" s="37">
        <f t="shared" si="103"/>
        <v>0</v>
      </c>
    </row>
    <row r="137" spans="1:67" ht="120" x14ac:dyDescent="0.25">
      <c r="A137" s="85">
        <v>136</v>
      </c>
      <c r="B137" s="75">
        <v>16</v>
      </c>
      <c r="C137" s="76">
        <v>16.11</v>
      </c>
      <c r="D137" s="75">
        <v>2</v>
      </c>
      <c r="E137" s="75" t="s">
        <v>10</v>
      </c>
      <c r="F137" s="77" t="s">
        <v>196</v>
      </c>
      <c r="G137" s="77" t="s">
        <v>197</v>
      </c>
      <c r="H137" s="78">
        <v>0</v>
      </c>
      <c r="I137" s="78">
        <v>0</v>
      </c>
      <c r="J137" s="79">
        <v>0</v>
      </c>
      <c r="K137" s="77">
        <v>0</v>
      </c>
      <c r="L137" s="78">
        <v>0</v>
      </c>
      <c r="M137" s="77">
        <v>0</v>
      </c>
      <c r="N137" s="78">
        <v>0</v>
      </c>
      <c r="O137" s="86">
        <v>0</v>
      </c>
      <c r="P137" s="63">
        <f t="shared" si="76"/>
        <v>0</v>
      </c>
      <c r="Q137" s="63">
        <f t="shared" si="77"/>
        <v>0</v>
      </c>
      <c r="R137" s="63">
        <f t="shared" si="75"/>
        <v>0</v>
      </c>
      <c r="S137" s="63">
        <f t="shared" si="78"/>
        <v>0</v>
      </c>
      <c r="T137" s="37">
        <f t="shared" si="79"/>
        <v>0</v>
      </c>
      <c r="Y137" s="31">
        <f t="shared" si="80"/>
        <v>1</v>
      </c>
      <c r="Z137" s="63">
        <f t="shared" si="81"/>
        <v>0</v>
      </c>
      <c r="AA137" s="63">
        <f t="shared" si="82"/>
        <v>0</v>
      </c>
      <c r="AB137" s="63">
        <f t="shared" si="83"/>
        <v>0</v>
      </c>
      <c r="AC137" s="37">
        <f t="shared" si="84"/>
        <v>0</v>
      </c>
      <c r="AD137" s="47">
        <f t="shared" si="85"/>
        <v>0</v>
      </c>
      <c r="AE137" s="63">
        <f t="shared" si="86"/>
        <v>0</v>
      </c>
      <c r="AF137" s="63">
        <f t="shared" si="87"/>
        <v>0</v>
      </c>
      <c r="AG137" s="63">
        <f t="shared" si="88"/>
        <v>0</v>
      </c>
      <c r="AH137" s="37">
        <f t="shared" si="89"/>
        <v>0</v>
      </c>
      <c r="AM137" s="64"/>
      <c r="AN137" s="31">
        <f>COUNTIF('MITRE ATT&amp;CK'!137:137,"*Reconnaissance*")</f>
        <v>0</v>
      </c>
      <c r="AO137" s="63">
        <f>COUNTIF('MITRE ATT&amp;CK'!137:137,"*Resource Development*")</f>
        <v>0</v>
      </c>
      <c r="AP137" s="63">
        <f>COUNTIF('MITRE ATT&amp;CK'!137:137,"*Initial Access*")</f>
        <v>3</v>
      </c>
      <c r="AQ137" s="63">
        <f>COUNTIF('MITRE ATT&amp;CK'!137:137,"*Execution*")</f>
        <v>0</v>
      </c>
      <c r="AR137" s="63">
        <f>COUNTIF('MITRE ATT&amp;CK'!137:137,"*Persistence*")</f>
        <v>0</v>
      </c>
      <c r="AS137" s="63">
        <f>COUNTIF('MITRE ATT&amp;CK'!137:137,"*Privilage Escalation*")</f>
        <v>0</v>
      </c>
      <c r="AT137" s="63">
        <f>COUNTIF('MITRE ATT&amp;CK'!137:137,"*Defense Evasion*")</f>
        <v>0</v>
      </c>
      <c r="AU137" s="63">
        <f>COUNTIF('MITRE ATT&amp;CK'!137:137,"*Credential Access*")</f>
        <v>0</v>
      </c>
      <c r="AV137" s="63">
        <f>COUNTIF('MITRE ATT&amp;CK'!137:137,"*Discovery*")</f>
        <v>0</v>
      </c>
      <c r="AW137" s="63">
        <f>COUNTIF('MITRE ATT&amp;CK'!137:137,"*Lateral Movement*")</f>
        <v>0</v>
      </c>
      <c r="AX137" s="63">
        <f>COUNTIF('MITRE ATT&amp;CK'!137:137,"*Collection*")</f>
        <v>0</v>
      </c>
      <c r="AY137" s="63">
        <f>COUNTIF('MITRE ATT&amp;CK'!137:137,"*Command and Control*")</f>
        <v>0</v>
      </c>
      <c r="AZ137" s="63">
        <f>COUNTIF('MITRE ATT&amp;CK'!137:137,"*Exfiltration*")</f>
        <v>0</v>
      </c>
      <c r="BA137" s="37">
        <f>COUNTIF('MITRE ATT&amp;CK'!137:137,"*Impact*")</f>
        <v>0</v>
      </c>
      <c r="BB137" s="47">
        <f t="shared" si="90"/>
        <v>0</v>
      </c>
      <c r="BC137" s="63">
        <f t="shared" si="91"/>
        <v>0</v>
      </c>
      <c r="BD137" s="63">
        <f t="shared" si="92"/>
        <v>0</v>
      </c>
      <c r="BE137" s="63">
        <f t="shared" si="93"/>
        <v>0</v>
      </c>
      <c r="BF137" s="63">
        <f t="shared" si="94"/>
        <v>0</v>
      </c>
      <c r="BG137" s="63">
        <f t="shared" si="95"/>
        <v>0</v>
      </c>
      <c r="BH137" s="63">
        <f t="shared" si="96"/>
        <v>0</v>
      </c>
      <c r="BI137" s="63">
        <f t="shared" si="97"/>
        <v>0</v>
      </c>
      <c r="BJ137" s="63">
        <f t="shared" si="98"/>
        <v>0</v>
      </c>
      <c r="BK137" s="63">
        <f t="shared" si="99"/>
        <v>0</v>
      </c>
      <c r="BL137" s="63">
        <f t="shared" si="100"/>
        <v>0</v>
      </c>
      <c r="BM137" s="63">
        <f t="shared" si="101"/>
        <v>0</v>
      </c>
      <c r="BN137" s="63">
        <f t="shared" si="102"/>
        <v>0</v>
      </c>
      <c r="BO137" s="37">
        <f t="shared" si="103"/>
        <v>0</v>
      </c>
    </row>
    <row r="138" spans="1:67" ht="30" x14ac:dyDescent="0.25">
      <c r="A138" s="85">
        <v>137</v>
      </c>
      <c r="B138" s="75">
        <v>16</v>
      </c>
      <c r="C138" s="76">
        <v>16.12</v>
      </c>
      <c r="D138" s="75">
        <v>3</v>
      </c>
      <c r="E138" s="75" t="s">
        <v>10</v>
      </c>
      <c r="F138" s="77" t="s">
        <v>198</v>
      </c>
      <c r="G138" s="77" t="s">
        <v>199</v>
      </c>
      <c r="H138" s="78">
        <v>0</v>
      </c>
      <c r="I138" s="78">
        <v>0</v>
      </c>
      <c r="J138" s="79">
        <v>0</v>
      </c>
      <c r="K138" s="77">
        <v>0</v>
      </c>
      <c r="L138" s="78">
        <v>0</v>
      </c>
      <c r="M138" s="77">
        <v>0</v>
      </c>
      <c r="N138" s="78">
        <v>0</v>
      </c>
      <c r="O138" s="86">
        <v>0</v>
      </c>
      <c r="P138" s="63">
        <f t="shared" si="76"/>
        <v>0</v>
      </c>
      <c r="Q138" s="63">
        <f t="shared" si="77"/>
        <v>0</v>
      </c>
      <c r="R138" s="63">
        <f t="shared" si="75"/>
        <v>0</v>
      </c>
      <c r="S138" s="63">
        <f t="shared" si="78"/>
        <v>0</v>
      </c>
      <c r="T138" s="37">
        <f t="shared" si="79"/>
        <v>0</v>
      </c>
      <c r="Y138" s="31">
        <f t="shared" si="80"/>
        <v>1</v>
      </c>
      <c r="Z138" s="63">
        <f t="shared" si="81"/>
        <v>0</v>
      </c>
      <c r="AA138" s="63">
        <f t="shared" si="82"/>
        <v>0</v>
      </c>
      <c r="AB138" s="63">
        <f t="shared" si="83"/>
        <v>0</v>
      </c>
      <c r="AC138" s="37">
        <f t="shared" si="84"/>
        <v>0</v>
      </c>
      <c r="AD138" s="47">
        <f t="shared" si="85"/>
        <v>0</v>
      </c>
      <c r="AE138" s="63">
        <f t="shared" si="86"/>
        <v>0</v>
      </c>
      <c r="AF138" s="63">
        <f t="shared" si="87"/>
        <v>0</v>
      </c>
      <c r="AG138" s="63">
        <f t="shared" si="88"/>
        <v>0</v>
      </c>
      <c r="AH138" s="37">
        <f t="shared" si="89"/>
        <v>0</v>
      </c>
      <c r="AM138" s="64"/>
      <c r="AN138" s="31">
        <f>COUNTIF('MITRE ATT&amp;CK'!138:138,"*Reconnaissance*")</f>
        <v>0</v>
      </c>
      <c r="AO138" s="63">
        <f>COUNTIF('MITRE ATT&amp;CK'!138:138,"*Resource Development*")</f>
        <v>0</v>
      </c>
      <c r="AP138" s="63">
        <f>COUNTIF('MITRE ATT&amp;CK'!138:138,"*Initial Access*")</f>
        <v>3</v>
      </c>
      <c r="AQ138" s="63">
        <f>COUNTIF('MITRE ATT&amp;CK'!138:138,"*Execution*")</f>
        <v>0</v>
      </c>
      <c r="AR138" s="63">
        <f>COUNTIF('MITRE ATT&amp;CK'!138:138,"*Persistence*")</f>
        <v>0</v>
      </c>
      <c r="AS138" s="63">
        <f>COUNTIF('MITRE ATT&amp;CK'!138:138,"*Privilage Escalation*")</f>
        <v>0</v>
      </c>
      <c r="AT138" s="63">
        <f>COUNTIF('MITRE ATT&amp;CK'!138:138,"*Defense Evasion*")</f>
        <v>0</v>
      </c>
      <c r="AU138" s="63">
        <f>COUNTIF('MITRE ATT&amp;CK'!138:138,"*Credential Access*")</f>
        <v>0</v>
      </c>
      <c r="AV138" s="63">
        <f>COUNTIF('MITRE ATT&amp;CK'!138:138,"*Discovery*")</f>
        <v>0</v>
      </c>
      <c r="AW138" s="63">
        <f>COUNTIF('MITRE ATT&amp;CK'!138:138,"*Lateral Movement*")</f>
        <v>0</v>
      </c>
      <c r="AX138" s="63">
        <f>COUNTIF('MITRE ATT&amp;CK'!138:138,"*Collection*")</f>
        <v>0</v>
      </c>
      <c r="AY138" s="63">
        <f>COUNTIF('MITRE ATT&amp;CK'!138:138,"*Command and Control*")</f>
        <v>0</v>
      </c>
      <c r="AZ138" s="63">
        <f>COUNTIF('MITRE ATT&amp;CK'!138:138,"*Exfiltration*")</f>
        <v>0</v>
      </c>
      <c r="BA138" s="37">
        <f>COUNTIF('MITRE ATT&amp;CK'!138:138,"*Impact*")</f>
        <v>0</v>
      </c>
      <c r="BB138" s="47">
        <f t="shared" si="90"/>
        <v>0</v>
      </c>
      <c r="BC138" s="63">
        <f t="shared" si="91"/>
        <v>0</v>
      </c>
      <c r="BD138" s="63">
        <f t="shared" si="92"/>
        <v>0</v>
      </c>
      <c r="BE138" s="63">
        <f t="shared" si="93"/>
        <v>0</v>
      </c>
      <c r="BF138" s="63">
        <f t="shared" si="94"/>
        <v>0</v>
      </c>
      <c r="BG138" s="63">
        <f t="shared" si="95"/>
        <v>0</v>
      </c>
      <c r="BH138" s="63">
        <f t="shared" si="96"/>
        <v>0</v>
      </c>
      <c r="BI138" s="63">
        <f t="shared" si="97"/>
        <v>0</v>
      </c>
      <c r="BJ138" s="63">
        <f t="shared" si="98"/>
        <v>0</v>
      </c>
      <c r="BK138" s="63">
        <f t="shared" si="99"/>
        <v>0</v>
      </c>
      <c r="BL138" s="63">
        <f t="shared" si="100"/>
        <v>0</v>
      </c>
      <c r="BM138" s="63">
        <f t="shared" si="101"/>
        <v>0</v>
      </c>
      <c r="BN138" s="63">
        <f t="shared" si="102"/>
        <v>0</v>
      </c>
      <c r="BO138" s="37">
        <f t="shared" si="103"/>
        <v>0</v>
      </c>
    </row>
    <row r="139" spans="1:67" ht="75" x14ac:dyDescent="0.25">
      <c r="A139" s="85">
        <v>138</v>
      </c>
      <c r="B139" s="75">
        <v>16</v>
      </c>
      <c r="C139" s="76">
        <v>16.13</v>
      </c>
      <c r="D139" s="75">
        <v>3</v>
      </c>
      <c r="E139" s="75" t="s">
        <v>10</v>
      </c>
      <c r="F139" s="77" t="s">
        <v>200</v>
      </c>
      <c r="G139" s="77" t="s">
        <v>201</v>
      </c>
      <c r="H139" s="78">
        <v>0</v>
      </c>
      <c r="I139" s="78">
        <v>0</v>
      </c>
      <c r="J139" s="79">
        <v>0</v>
      </c>
      <c r="K139" s="77">
        <v>0</v>
      </c>
      <c r="L139" s="78">
        <v>0</v>
      </c>
      <c r="M139" s="77">
        <v>0</v>
      </c>
      <c r="N139" s="78">
        <v>0</v>
      </c>
      <c r="O139" s="86">
        <v>0</v>
      </c>
      <c r="P139" s="63">
        <f t="shared" si="76"/>
        <v>0</v>
      </c>
      <c r="Q139" s="63">
        <f t="shared" si="77"/>
        <v>0</v>
      </c>
      <c r="R139" s="63">
        <f t="shared" si="75"/>
        <v>0</v>
      </c>
      <c r="S139" s="63">
        <f t="shared" si="78"/>
        <v>0</v>
      </c>
      <c r="T139" s="37">
        <f t="shared" si="79"/>
        <v>0</v>
      </c>
      <c r="Y139" s="31">
        <f t="shared" si="80"/>
        <v>1</v>
      </c>
      <c r="Z139" s="63">
        <f t="shared" si="81"/>
        <v>0</v>
      </c>
      <c r="AA139" s="63">
        <f t="shared" si="82"/>
        <v>0</v>
      </c>
      <c r="AB139" s="63">
        <f t="shared" si="83"/>
        <v>0</v>
      </c>
      <c r="AC139" s="37">
        <f t="shared" si="84"/>
        <v>0</v>
      </c>
      <c r="AD139" s="47">
        <f t="shared" si="85"/>
        <v>0</v>
      </c>
      <c r="AE139" s="63">
        <f t="shared" si="86"/>
        <v>0</v>
      </c>
      <c r="AF139" s="63">
        <f t="shared" si="87"/>
        <v>0</v>
      </c>
      <c r="AG139" s="63">
        <f t="shared" si="88"/>
        <v>0</v>
      </c>
      <c r="AH139" s="37">
        <f t="shared" si="89"/>
        <v>0</v>
      </c>
      <c r="AM139" s="64"/>
      <c r="AN139" s="31">
        <f>COUNTIF('MITRE ATT&amp;CK'!139:139,"*Reconnaissance*")</f>
        <v>0</v>
      </c>
      <c r="AO139" s="63">
        <f>COUNTIF('MITRE ATT&amp;CK'!139:139,"*Resource Development*")</f>
        <v>0</v>
      </c>
      <c r="AP139" s="63">
        <f>COUNTIF('MITRE ATT&amp;CK'!139:139,"*Initial Access*")</f>
        <v>1</v>
      </c>
      <c r="AQ139" s="63">
        <f>COUNTIF('MITRE ATT&amp;CK'!139:139,"*Execution*")</f>
        <v>0</v>
      </c>
      <c r="AR139" s="63">
        <f>COUNTIF('MITRE ATT&amp;CK'!139:139,"*Persistence*")</f>
        <v>8</v>
      </c>
      <c r="AS139" s="63">
        <f>COUNTIF('MITRE ATT&amp;CK'!139:139,"*Privilage Escalation*")</f>
        <v>8</v>
      </c>
      <c r="AT139" s="63">
        <f>COUNTIF('MITRE ATT&amp;CK'!139:139,"*Defense Evasion*")</f>
        <v>8</v>
      </c>
      <c r="AU139" s="63">
        <f>COUNTIF('MITRE ATT&amp;CK'!139:139,"*Credential Access*")</f>
        <v>0</v>
      </c>
      <c r="AV139" s="63">
        <f>COUNTIF('MITRE ATT&amp;CK'!139:139,"*Discovery*")</f>
        <v>0</v>
      </c>
      <c r="AW139" s="63">
        <f>COUNTIF('MITRE ATT&amp;CK'!139:139,"*Lateral Movement*")</f>
        <v>1</v>
      </c>
      <c r="AX139" s="63">
        <f>COUNTIF('MITRE ATT&amp;CK'!139:139,"*Collection*")</f>
        <v>0</v>
      </c>
      <c r="AY139" s="63">
        <f>COUNTIF('MITRE ATT&amp;CK'!139:139,"*Command and Control*")</f>
        <v>0</v>
      </c>
      <c r="AZ139" s="63">
        <f>COUNTIF('MITRE ATT&amp;CK'!139:139,"*Exfiltration*")</f>
        <v>0</v>
      </c>
      <c r="BA139" s="37">
        <f>COUNTIF('MITRE ATT&amp;CK'!139:139,"*Impact*")</f>
        <v>0</v>
      </c>
      <c r="BB139" s="47">
        <f t="shared" si="90"/>
        <v>0</v>
      </c>
      <c r="BC139" s="63">
        <f t="shared" si="91"/>
        <v>0</v>
      </c>
      <c r="BD139" s="63">
        <f t="shared" si="92"/>
        <v>0</v>
      </c>
      <c r="BE139" s="63">
        <f t="shared" si="93"/>
        <v>0</v>
      </c>
      <c r="BF139" s="63">
        <f t="shared" si="94"/>
        <v>0</v>
      </c>
      <c r="BG139" s="63">
        <f t="shared" si="95"/>
        <v>0</v>
      </c>
      <c r="BH139" s="63">
        <f t="shared" si="96"/>
        <v>0</v>
      </c>
      <c r="BI139" s="63">
        <f t="shared" si="97"/>
        <v>0</v>
      </c>
      <c r="BJ139" s="63">
        <f t="shared" si="98"/>
        <v>0</v>
      </c>
      <c r="BK139" s="63">
        <f t="shared" si="99"/>
        <v>0</v>
      </c>
      <c r="BL139" s="63">
        <f t="shared" si="100"/>
        <v>0</v>
      </c>
      <c r="BM139" s="63">
        <f t="shared" si="101"/>
        <v>0</v>
      </c>
      <c r="BN139" s="63">
        <f t="shared" si="102"/>
        <v>0</v>
      </c>
      <c r="BO139" s="37">
        <f t="shared" si="103"/>
        <v>0</v>
      </c>
    </row>
    <row r="140" spans="1:67" ht="90" x14ac:dyDescent="0.25">
      <c r="A140" s="85">
        <v>139</v>
      </c>
      <c r="B140" s="75">
        <v>16</v>
      </c>
      <c r="C140" s="76">
        <v>16.14</v>
      </c>
      <c r="D140" s="75">
        <v>3</v>
      </c>
      <c r="E140" s="75" t="s">
        <v>10</v>
      </c>
      <c r="F140" s="77" t="s">
        <v>325</v>
      </c>
      <c r="G140" s="77" t="s">
        <v>326</v>
      </c>
      <c r="H140" s="78">
        <v>0</v>
      </c>
      <c r="I140" s="78">
        <v>0</v>
      </c>
      <c r="J140" s="79">
        <v>0</v>
      </c>
      <c r="K140" s="77">
        <v>0</v>
      </c>
      <c r="L140" s="78">
        <v>0</v>
      </c>
      <c r="M140" s="77">
        <v>0</v>
      </c>
      <c r="N140" s="78">
        <v>0</v>
      </c>
      <c r="O140" s="86">
        <v>0</v>
      </c>
      <c r="P140" s="65">
        <f t="shared" si="76"/>
        <v>0</v>
      </c>
      <c r="Q140" s="65">
        <f t="shared" si="77"/>
        <v>0</v>
      </c>
      <c r="R140" s="65">
        <f t="shared" si="75"/>
        <v>0</v>
      </c>
      <c r="S140" s="65">
        <f t="shared" si="78"/>
        <v>0</v>
      </c>
      <c r="T140" s="50">
        <f t="shared" si="79"/>
        <v>0</v>
      </c>
      <c r="Y140" s="31">
        <f t="shared" si="80"/>
        <v>1</v>
      </c>
      <c r="Z140" s="63">
        <f t="shared" si="81"/>
        <v>0</v>
      </c>
      <c r="AA140" s="63">
        <f t="shared" si="82"/>
        <v>0</v>
      </c>
      <c r="AB140" s="63">
        <f t="shared" si="83"/>
        <v>0</v>
      </c>
      <c r="AC140" s="37">
        <f t="shared" si="84"/>
        <v>0</v>
      </c>
      <c r="AD140" s="47">
        <f t="shared" si="85"/>
        <v>0</v>
      </c>
      <c r="AE140" s="63">
        <f t="shared" si="86"/>
        <v>0</v>
      </c>
      <c r="AF140" s="63">
        <f t="shared" si="87"/>
        <v>0</v>
      </c>
      <c r="AG140" s="63">
        <f t="shared" si="88"/>
        <v>0</v>
      </c>
      <c r="AH140" s="37">
        <f t="shared" si="89"/>
        <v>0</v>
      </c>
      <c r="AM140" s="64"/>
      <c r="AN140" s="31">
        <f>COUNTIF('MITRE ATT&amp;CK'!140:140,"*Reconnaissance*")</f>
        <v>0</v>
      </c>
      <c r="AO140" s="63">
        <f>COUNTIF('MITRE ATT&amp;CK'!140:140,"*Resource Development*")</f>
        <v>0</v>
      </c>
      <c r="AP140" s="63">
        <f>COUNTIF('MITRE ATT&amp;CK'!140:140,"*Initial Access*")</f>
        <v>0</v>
      </c>
      <c r="AQ140" s="63">
        <f>COUNTIF('MITRE ATT&amp;CK'!140:140,"*Execution*")</f>
        <v>0</v>
      </c>
      <c r="AR140" s="63">
        <f>COUNTIF('MITRE ATT&amp;CK'!140:140,"*Persistence*")</f>
        <v>0</v>
      </c>
      <c r="AS140" s="63">
        <f>COUNTIF('MITRE ATT&amp;CK'!140:140,"*Privilage Escalation*")</f>
        <v>0</v>
      </c>
      <c r="AT140" s="63">
        <f>COUNTIF('MITRE ATT&amp;CK'!140:140,"*Defense Evasion*")</f>
        <v>0</v>
      </c>
      <c r="AU140" s="63">
        <f>COUNTIF('MITRE ATT&amp;CK'!140:140,"*Credential Access*")</f>
        <v>0</v>
      </c>
      <c r="AV140" s="63">
        <f>COUNTIF('MITRE ATT&amp;CK'!140:140,"*Discovery*")</f>
        <v>0</v>
      </c>
      <c r="AW140" s="63">
        <f>COUNTIF('MITRE ATT&amp;CK'!140:140,"*Lateral Movement*")</f>
        <v>0</v>
      </c>
      <c r="AX140" s="63">
        <f>COUNTIF('MITRE ATT&amp;CK'!140:140,"*Collection*")</f>
        <v>0</v>
      </c>
      <c r="AY140" s="63">
        <f>COUNTIF('MITRE ATT&amp;CK'!140:140,"*Command and Control*")</f>
        <v>0</v>
      </c>
      <c r="AZ140" s="63">
        <f>COUNTIF('MITRE ATT&amp;CK'!140:140,"*Exfiltration*")</f>
        <v>0</v>
      </c>
      <c r="BA140" s="37">
        <f>COUNTIF('MITRE ATT&amp;CK'!140:140,"*Impact*")</f>
        <v>0</v>
      </c>
      <c r="BB140" s="47">
        <f t="shared" si="90"/>
        <v>0</v>
      </c>
      <c r="BC140" s="63">
        <f t="shared" si="91"/>
        <v>0</v>
      </c>
      <c r="BD140" s="63">
        <f t="shared" si="92"/>
        <v>0</v>
      </c>
      <c r="BE140" s="63">
        <f t="shared" si="93"/>
        <v>0</v>
      </c>
      <c r="BF140" s="63">
        <f t="shared" si="94"/>
        <v>0</v>
      </c>
      <c r="BG140" s="63">
        <f t="shared" si="95"/>
        <v>0</v>
      </c>
      <c r="BH140" s="63">
        <f t="shared" si="96"/>
        <v>0</v>
      </c>
      <c r="BI140" s="63">
        <f t="shared" si="97"/>
        <v>0</v>
      </c>
      <c r="BJ140" s="63">
        <f t="shared" si="98"/>
        <v>0</v>
      </c>
      <c r="BK140" s="63">
        <f t="shared" si="99"/>
        <v>0</v>
      </c>
      <c r="BL140" s="63">
        <f t="shared" si="100"/>
        <v>0</v>
      </c>
      <c r="BM140" s="63">
        <f t="shared" si="101"/>
        <v>0</v>
      </c>
      <c r="BN140" s="63">
        <f t="shared" si="102"/>
        <v>0</v>
      </c>
      <c r="BO140" s="37">
        <f t="shared" si="103"/>
        <v>0</v>
      </c>
    </row>
    <row r="141" spans="1:67" ht="105" x14ac:dyDescent="0.25">
      <c r="A141" s="85">
        <v>140</v>
      </c>
      <c r="B141" s="75">
        <v>17</v>
      </c>
      <c r="C141" s="76">
        <v>17.100000000000001</v>
      </c>
      <c r="D141" s="75">
        <v>1</v>
      </c>
      <c r="E141" s="75" t="s">
        <v>167</v>
      </c>
      <c r="F141" s="77" t="s">
        <v>327</v>
      </c>
      <c r="G141" s="77" t="s">
        <v>328</v>
      </c>
      <c r="H141" s="78" cm="1">
        <f t="array" ref="H141:O149">'CSC #17'!F2:M10</f>
        <v>0</v>
      </c>
      <c r="I141" s="78">
        <v>0</v>
      </c>
      <c r="J141" s="79">
        <v>0</v>
      </c>
      <c r="K141" s="77">
        <v>0</v>
      </c>
      <c r="L141" s="78">
        <v>0</v>
      </c>
      <c r="M141" s="77">
        <v>0</v>
      </c>
      <c r="N141" s="78">
        <v>0</v>
      </c>
      <c r="O141" s="86">
        <v>0</v>
      </c>
      <c r="P141" s="63">
        <f t="shared" si="76"/>
        <v>0</v>
      </c>
      <c r="Q141" s="63">
        <f t="shared" si="77"/>
        <v>0</v>
      </c>
      <c r="R141" s="63">
        <f t="shared" si="75"/>
        <v>0</v>
      </c>
      <c r="S141" s="63">
        <f t="shared" si="78"/>
        <v>0</v>
      </c>
      <c r="T141" s="37">
        <f t="shared" si="79"/>
        <v>0</v>
      </c>
      <c r="Y141" s="31">
        <f t="shared" si="80"/>
        <v>0</v>
      </c>
      <c r="Z141" s="63">
        <f t="shared" si="81"/>
        <v>0</v>
      </c>
      <c r="AA141" s="63">
        <f t="shared" si="82"/>
        <v>0</v>
      </c>
      <c r="AB141" s="63">
        <f t="shared" si="83"/>
        <v>0</v>
      </c>
      <c r="AC141" s="37">
        <f t="shared" si="84"/>
        <v>0</v>
      </c>
      <c r="AD141" s="47">
        <f t="shared" si="85"/>
        <v>0</v>
      </c>
      <c r="AE141" s="63">
        <f t="shared" si="86"/>
        <v>0</v>
      </c>
      <c r="AF141" s="63">
        <f t="shared" si="87"/>
        <v>0</v>
      </c>
      <c r="AG141" s="63">
        <f t="shared" si="88"/>
        <v>0</v>
      </c>
      <c r="AH141" s="37">
        <f t="shared" si="89"/>
        <v>0</v>
      </c>
      <c r="AM141" s="64"/>
      <c r="AN141" s="31">
        <f>COUNTIF('MITRE ATT&amp;CK'!141:141,"*Reconnaissance*")</f>
        <v>0</v>
      </c>
      <c r="AO141" s="63">
        <f>COUNTIF('MITRE ATT&amp;CK'!141:141,"*Resource Development*")</f>
        <v>0</v>
      </c>
      <c r="AP141" s="63">
        <f>COUNTIF('MITRE ATT&amp;CK'!141:141,"*Initial Access*")</f>
        <v>0</v>
      </c>
      <c r="AQ141" s="63">
        <f>COUNTIF('MITRE ATT&amp;CK'!141:141,"*Execution*")</f>
        <v>0</v>
      </c>
      <c r="AR141" s="63">
        <f>COUNTIF('MITRE ATT&amp;CK'!141:141,"*Persistence*")</f>
        <v>0</v>
      </c>
      <c r="AS141" s="63">
        <f>COUNTIF('MITRE ATT&amp;CK'!141:141,"*Privilage Escalation*")</f>
        <v>0</v>
      </c>
      <c r="AT141" s="63">
        <f>COUNTIF('MITRE ATT&amp;CK'!141:141,"*Defense Evasion*")</f>
        <v>0</v>
      </c>
      <c r="AU141" s="63">
        <f>COUNTIF('MITRE ATT&amp;CK'!141:141,"*Credential Access*")</f>
        <v>0</v>
      </c>
      <c r="AV141" s="63">
        <f>COUNTIF('MITRE ATT&amp;CK'!141:141,"*Discovery*")</f>
        <v>0</v>
      </c>
      <c r="AW141" s="63">
        <f>COUNTIF('MITRE ATT&amp;CK'!141:141,"*Lateral Movement*")</f>
        <v>0</v>
      </c>
      <c r="AX141" s="63">
        <f>COUNTIF('MITRE ATT&amp;CK'!141:141,"*Collection*")</f>
        <v>0</v>
      </c>
      <c r="AY141" s="63">
        <f>COUNTIF('MITRE ATT&amp;CK'!141:141,"*Command and Control*")</f>
        <v>0</v>
      </c>
      <c r="AZ141" s="63">
        <f>COUNTIF('MITRE ATT&amp;CK'!141:141,"*Exfiltration*")</f>
        <v>0</v>
      </c>
      <c r="BA141" s="37">
        <f>COUNTIF('MITRE ATT&amp;CK'!141:141,"*Impact*")</f>
        <v>0</v>
      </c>
      <c r="BB141" s="47">
        <f t="shared" si="90"/>
        <v>0</v>
      </c>
      <c r="BC141" s="63">
        <f t="shared" si="91"/>
        <v>0</v>
      </c>
      <c r="BD141" s="63">
        <f t="shared" si="92"/>
        <v>0</v>
      </c>
      <c r="BE141" s="63">
        <f t="shared" si="93"/>
        <v>0</v>
      </c>
      <c r="BF141" s="63">
        <f t="shared" si="94"/>
        <v>0</v>
      </c>
      <c r="BG141" s="63">
        <f t="shared" si="95"/>
        <v>0</v>
      </c>
      <c r="BH141" s="63">
        <f t="shared" si="96"/>
        <v>0</v>
      </c>
      <c r="BI141" s="63">
        <f t="shared" si="97"/>
        <v>0</v>
      </c>
      <c r="BJ141" s="63">
        <f t="shared" si="98"/>
        <v>0</v>
      </c>
      <c r="BK141" s="63">
        <f t="shared" si="99"/>
        <v>0</v>
      </c>
      <c r="BL141" s="63">
        <f t="shared" si="100"/>
        <v>0</v>
      </c>
      <c r="BM141" s="63">
        <f t="shared" si="101"/>
        <v>0</v>
      </c>
      <c r="BN141" s="63">
        <f t="shared" si="102"/>
        <v>0</v>
      </c>
      <c r="BO141" s="37">
        <f t="shared" si="103"/>
        <v>0</v>
      </c>
    </row>
    <row r="142" spans="1:67" ht="75" x14ac:dyDescent="0.25">
      <c r="A142" s="85">
        <v>141</v>
      </c>
      <c r="B142" s="75">
        <v>17</v>
      </c>
      <c r="C142" s="76">
        <v>17.2</v>
      </c>
      <c r="D142" s="75">
        <v>1</v>
      </c>
      <c r="E142" s="75" t="s">
        <v>167</v>
      </c>
      <c r="F142" s="77" t="s">
        <v>329</v>
      </c>
      <c r="G142" s="77" t="s">
        <v>330</v>
      </c>
      <c r="H142" s="78">
        <v>0</v>
      </c>
      <c r="I142" s="78">
        <v>0</v>
      </c>
      <c r="J142" s="79">
        <v>0</v>
      </c>
      <c r="K142" s="77">
        <v>0</v>
      </c>
      <c r="L142" s="78">
        <v>0</v>
      </c>
      <c r="M142" s="77">
        <v>0</v>
      </c>
      <c r="N142" s="78">
        <v>0</v>
      </c>
      <c r="O142" s="86">
        <v>0</v>
      </c>
      <c r="P142" s="63">
        <f t="shared" si="76"/>
        <v>0</v>
      </c>
      <c r="Q142" s="63">
        <f t="shared" si="77"/>
        <v>0</v>
      </c>
      <c r="R142" s="63">
        <f t="shared" si="75"/>
        <v>0</v>
      </c>
      <c r="S142" s="63">
        <f t="shared" si="78"/>
        <v>0</v>
      </c>
      <c r="T142" s="37">
        <f t="shared" si="79"/>
        <v>0</v>
      </c>
      <c r="Y142" s="31">
        <f t="shared" si="80"/>
        <v>0</v>
      </c>
      <c r="Z142" s="63">
        <f t="shared" si="81"/>
        <v>0</v>
      </c>
      <c r="AA142" s="63">
        <f t="shared" si="82"/>
        <v>0</v>
      </c>
      <c r="AB142" s="63">
        <f t="shared" si="83"/>
        <v>0</v>
      </c>
      <c r="AC142" s="37">
        <f t="shared" si="84"/>
        <v>0</v>
      </c>
      <c r="AD142" s="47">
        <f t="shared" si="85"/>
        <v>0</v>
      </c>
      <c r="AE142" s="63">
        <f t="shared" si="86"/>
        <v>0</v>
      </c>
      <c r="AF142" s="63">
        <f t="shared" si="87"/>
        <v>0</v>
      </c>
      <c r="AG142" s="63">
        <f t="shared" si="88"/>
        <v>0</v>
      </c>
      <c r="AH142" s="37">
        <f t="shared" si="89"/>
        <v>0</v>
      </c>
      <c r="AM142" s="64"/>
      <c r="AN142" s="31">
        <f>COUNTIF('MITRE ATT&amp;CK'!142:142,"*Reconnaissance*")</f>
        <v>0</v>
      </c>
      <c r="AO142" s="63">
        <f>COUNTIF('MITRE ATT&amp;CK'!142:142,"*Resource Development*")</f>
        <v>0</v>
      </c>
      <c r="AP142" s="63">
        <f>COUNTIF('MITRE ATT&amp;CK'!142:142,"*Initial Access*")</f>
        <v>0</v>
      </c>
      <c r="AQ142" s="63">
        <f>COUNTIF('MITRE ATT&amp;CK'!142:142,"*Execution*")</f>
        <v>0</v>
      </c>
      <c r="AR142" s="63">
        <f>COUNTIF('MITRE ATT&amp;CK'!142:142,"*Persistence*")</f>
        <v>0</v>
      </c>
      <c r="AS142" s="63">
        <f>COUNTIF('MITRE ATT&amp;CK'!142:142,"*Privilage Escalation*")</f>
        <v>0</v>
      </c>
      <c r="AT142" s="63">
        <f>COUNTIF('MITRE ATT&amp;CK'!142:142,"*Defense Evasion*")</f>
        <v>0</v>
      </c>
      <c r="AU142" s="63">
        <f>COUNTIF('MITRE ATT&amp;CK'!142:142,"*Credential Access*")</f>
        <v>0</v>
      </c>
      <c r="AV142" s="63">
        <f>COUNTIF('MITRE ATT&amp;CK'!142:142,"*Discovery*")</f>
        <v>0</v>
      </c>
      <c r="AW142" s="63">
        <f>COUNTIF('MITRE ATT&amp;CK'!142:142,"*Lateral Movement*")</f>
        <v>0</v>
      </c>
      <c r="AX142" s="63">
        <f>COUNTIF('MITRE ATT&amp;CK'!142:142,"*Collection*")</f>
        <v>0</v>
      </c>
      <c r="AY142" s="63">
        <f>COUNTIF('MITRE ATT&amp;CK'!142:142,"*Command and Control*")</f>
        <v>0</v>
      </c>
      <c r="AZ142" s="63">
        <f>COUNTIF('MITRE ATT&amp;CK'!142:142,"*Exfiltration*")</f>
        <v>0</v>
      </c>
      <c r="BA142" s="37">
        <f>COUNTIF('MITRE ATT&amp;CK'!142:142,"*Impact*")</f>
        <v>0</v>
      </c>
      <c r="BB142" s="47">
        <f t="shared" si="90"/>
        <v>0</v>
      </c>
      <c r="BC142" s="63">
        <f t="shared" si="91"/>
        <v>0</v>
      </c>
      <c r="BD142" s="63">
        <f t="shared" si="92"/>
        <v>0</v>
      </c>
      <c r="BE142" s="63">
        <f t="shared" si="93"/>
        <v>0</v>
      </c>
      <c r="BF142" s="63">
        <f t="shared" si="94"/>
        <v>0</v>
      </c>
      <c r="BG142" s="63">
        <f t="shared" si="95"/>
        <v>0</v>
      </c>
      <c r="BH142" s="63">
        <f t="shared" si="96"/>
        <v>0</v>
      </c>
      <c r="BI142" s="63">
        <f t="shared" si="97"/>
        <v>0</v>
      </c>
      <c r="BJ142" s="63">
        <f t="shared" si="98"/>
        <v>0</v>
      </c>
      <c r="BK142" s="63">
        <f t="shared" si="99"/>
        <v>0</v>
      </c>
      <c r="BL142" s="63">
        <f t="shared" si="100"/>
        <v>0</v>
      </c>
      <c r="BM142" s="63">
        <f t="shared" si="101"/>
        <v>0</v>
      </c>
      <c r="BN142" s="63">
        <f t="shared" si="102"/>
        <v>0</v>
      </c>
      <c r="BO142" s="37">
        <f t="shared" si="103"/>
        <v>0</v>
      </c>
    </row>
    <row r="143" spans="1:67" ht="75" x14ac:dyDescent="0.25">
      <c r="A143" s="85">
        <v>142</v>
      </c>
      <c r="B143" s="75">
        <v>17</v>
      </c>
      <c r="C143" s="76">
        <v>17.3</v>
      </c>
      <c r="D143" s="75">
        <v>1</v>
      </c>
      <c r="E143" s="75" t="s">
        <v>167</v>
      </c>
      <c r="F143" s="77" t="s">
        <v>331</v>
      </c>
      <c r="G143" s="77" t="s">
        <v>332</v>
      </c>
      <c r="H143" s="78">
        <v>0</v>
      </c>
      <c r="I143" s="78">
        <v>0</v>
      </c>
      <c r="J143" s="79">
        <v>0</v>
      </c>
      <c r="K143" s="77">
        <v>0</v>
      </c>
      <c r="L143" s="78">
        <v>0</v>
      </c>
      <c r="M143" s="77">
        <v>0</v>
      </c>
      <c r="N143" s="78">
        <v>0</v>
      </c>
      <c r="O143" s="86">
        <v>0</v>
      </c>
      <c r="P143" s="63">
        <f t="shared" si="76"/>
        <v>0</v>
      </c>
      <c r="Q143" s="63">
        <f t="shared" si="77"/>
        <v>0</v>
      </c>
      <c r="R143" s="63">
        <f t="shared" si="75"/>
        <v>0</v>
      </c>
      <c r="S143" s="63">
        <f t="shared" si="78"/>
        <v>0</v>
      </c>
      <c r="T143" s="37">
        <f t="shared" si="79"/>
        <v>0</v>
      </c>
      <c r="Y143" s="31">
        <f t="shared" si="80"/>
        <v>0</v>
      </c>
      <c r="Z143" s="63">
        <f t="shared" si="81"/>
        <v>0</v>
      </c>
      <c r="AA143" s="63">
        <f t="shared" si="82"/>
        <v>0</v>
      </c>
      <c r="AB143" s="63">
        <f t="shared" si="83"/>
        <v>0</v>
      </c>
      <c r="AC143" s="37">
        <f t="shared" si="84"/>
        <v>0</v>
      </c>
      <c r="AD143" s="47">
        <f t="shared" si="85"/>
        <v>0</v>
      </c>
      <c r="AE143" s="63">
        <f t="shared" si="86"/>
        <v>0</v>
      </c>
      <c r="AF143" s="63">
        <f t="shared" si="87"/>
        <v>0</v>
      </c>
      <c r="AG143" s="63">
        <f t="shared" si="88"/>
        <v>0</v>
      </c>
      <c r="AH143" s="37">
        <f t="shared" si="89"/>
        <v>0</v>
      </c>
      <c r="AM143" s="64"/>
      <c r="AN143" s="31">
        <f>COUNTIF('MITRE ATT&amp;CK'!143:143,"*Reconnaissance*")</f>
        <v>0</v>
      </c>
      <c r="AO143" s="63">
        <f>COUNTIF('MITRE ATT&amp;CK'!143:143,"*Resource Development*")</f>
        <v>0</v>
      </c>
      <c r="AP143" s="63">
        <f>COUNTIF('MITRE ATT&amp;CK'!143:143,"*Initial Access*")</f>
        <v>0</v>
      </c>
      <c r="AQ143" s="63">
        <f>COUNTIF('MITRE ATT&amp;CK'!143:143,"*Execution*")</f>
        <v>0</v>
      </c>
      <c r="AR143" s="63">
        <f>COUNTIF('MITRE ATT&amp;CK'!143:143,"*Persistence*")</f>
        <v>0</v>
      </c>
      <c r="AS143" s="63">
        <f>COUNTIF('MITRE ATT&amp;CK'!143:143,"*Privilage Escalation*")</f>
        <v>0</v>
      </c>
      <c r="AT143" s="63">
        <f>COUNTIF('MITRE ATT&amp;CK'!143:143,"*Defense Evasion*")</f>
        <v>0</v>
      </c>
      <c r="AU143" s="63">
        <f>COUNTIF('MITRE ATT&amp;CK'!143:143,"*Credential Access*")</f>
        <v>0</v>
      </c>
      <c r="AV143" s="63">
        <f>COUNTIF('MITRE ATT&amp;CK'!143:143,"*Discovery*")</f>
        <v>0</v>
      </c>
      <c r="AW143" s="63">
        <f>COUNTIF('MITRE ATT&amp;CK'!143:143,"*Lateral Movement*")</f>
        <v>0</v>
      </c>
      <c r="AX143" s="63">
        <f>COUNTIF('MITRE ATT&amp;CK'!143:143,"*Collection*")</f>
        <v>0</v>
      </c>
      <c r="AY143" s="63">
        <f>COUNTIF('MITRE ATT&amp;CK'!143:143,"*Command and Control*")</f>
        <v>0</v>
      </c>
      <c r="AZ143" s="63">
        <f>COUNTIF('MITRE ATT&amp;CK'!143:143,"*Exfiltration*")</f>
        <v>0</v>
      </c>
      <c r="BA143" s="37">
        <f>COUNTIF('MITRE ATT&amp;CK'!143:143,"*Impact*")</f>
        <v>0</v>
      </c>
      <c r="BB143" s="47">
        <f t="shared" si="90"/>
        <v>0</v>
      </c>
      <c r="BC143" s="63">
        <f t="shared" si="91"/>
        <v>0</v>
      </c>
      <c r="BD143" s="63">
        <f t="shared" si="92"/>
        <v>0</v>
      </c>
      <c r="BE143" s="63">
        <f t="shared" si="93"/>
        <v>0</v>
      </c>
      <c r="BF143" s="63">
        <f t="shared" si="94"/>
        <v>0</v>
      </c>
      <c r="BG143" s="63">
        <f t="shared" si="95"/>
        <v>0</v>
      </c>
      <c r="BH143" s="63">
        <f t="shared" si="96"/>
        <v>0</v>
      </c>
      <c r="BI143" s="63">
        <f t="shared" si="97"/>
        <v>0</v>
      </c>
      <c r="BJ143" s="63">
        <f t="shared" si="98"/>
        <v>0</v>
      </c>
      <c r="BK143" s="63">
        <f t="shared" si="99"/>
        <v>0</v>
      </c>
      <c r="BL143" s="63">
        <f t="shared" si="100"/>
        <v>0</v>
      </c>
      <c r="BM143" s="63">
        <f t="shared" si="101"/>
        <v>0</v>
      </c>
      <c r="BN143" s="63">
        <f t="shared" si="102"/>
        <v>0</v>
      </c>
      <c r="BO143" s="37">
        <f t="shared" si="103"/>
        <v>0</v>
      </c>
    </row>
    <row r="144" spans="1:67" ht="45" x14ac:dyDescent="0.25">
      <c r="A144" s="85">
        <v>143</v>
      </c>
      <c r="B144" s="75">
        <v>17</v>
      </c>
      <c r="C144" s="76">
        <v>17.399999999999999</v>
      </c>
      <c r="D144" s="75">
        <v>2</v>
      </c>
      <c r="E144" s="75" t="s">
        <v>167</v>
      </c>
      <c r="F144" s="77" t="s">
        <v>333</v>
      </c>
      <c r="G144" s="77" t="s">
        <v>334</v>
      </c>
      <c r="H144" s="78">
        <v>0</v>
      </c>
      <c r="I144" s="78">
        <v>0</v>
      </c>
      <c r="J144" s="79">
        <v>0</v>
      </c>
      <c r="K144" s="77">
        <v>0</v>
      </c>
      <c r="L144" s="78">
        <v>0</v>
      </c>
      <c r="M144" s="77">
        <v>0</v>
      </c>
      <c r="N144" s="78">
        <v>0</v>
      </c>
      <c r="O144" s="86">
        <v>0</v>
      </c>
      <c r="P144" s="63">
        <f t="shared" si="76"/>
        <v>0</v>
      </c>
      <c r="Q144" s="63">
        <f t="shared" si="77"/>
        <v>0</v>
      </c>
      <c r="R144" s="63">
        <f t="shared" si="75"/>
        <v>0</v>
      </c>
      <c r="S144" s="63">
        <f t="shared" si="78"/>
        <v>0</v>
      </c>
      <c r="T144" s="37">
        <f t="shared" si="79"/>
        <v>0</v>
      </c>
      <c r="Y144" s="31">
        <f t="shared" si="80"/>
        <v>0</v>
      </c>
      <c r="Z144" s="63">
        <f t="shared" si="81"/>
        <v>0</v>
      </c>
      <c r="AA144" s="63">
        <f t="shared" si="82"/>
        <v>0</v>
      </c>
      <c r="AB144" s="63">
        <f t="shared" si="83"/>
        <v>0</v>
      </c>
      <c r="AC144" s="37">
        <f t="shared" si="84"/>
        <v>0</v>
      </c>
      <c r="AD144" s="47">
        <f t="shared" si="85"/>
        <v>0</v>
      </c>
      <c r="AE144" s="63">
        <f t="shared" si="86"/>
        <v>0</v>
      </c>
      <c r="AF144" s="63">
        <f t="shared" si="87"/>
        <v>0</v>
      </c>
      <c r="AG144" s="63">
        <f t="shared" si="88"/>
        <v>0</v>
      </c>
      <c r="AH144" s="37">
        <f t="shared" si="89"/>
        <v>0</v>
      </c>
      <c r="AM144" s="64"/>
      <c r="AN144" s="31">
        <f>COUNTIF('MITRE ATT&amp;CK'!144:144,"*Reconnaissance*")</f>
        <v>0</v>
      </c>
      <c r="AO144" s="63">
        <f>COUNTIF('MITRE ATT&amp;CK'!144:144,"*Resource Development*")</f>
        <v>0</v>
      </c>
      <c r="AP144" s="63">
        <f>COUNTIF('MITRE ATT&amp;CK'!144:144,"*Initial Access*")</f>
        <v>0</v>
      </c>
      <c r="AQ144" s="63">
        <f>COUNTIF('MITRE ATT&amp;CK'!144:144,"*Execution*")</f>
        <v>0</v>
      </c>
      <c r="AR144" s="63">
        <f>COUNTIF('MITRE ATT&amp;CK'!144:144,"*Persistence*")</f>
        <v>0</v>
      </c>
      <c r="AS144" s="63">
        <f>COUNTIF('MITRE ATT&amp;CK'!144:144,"*Privilage Escalation*")</f>
        <v>0</v>
      </c>
      <c r="AT144" s="63">
        <f>COUNTIF('MITRE ATT&amp;CK'!144:144,"*Defense Evasion*")</f>
        <v>0</v>
      </c>
      <c r="AU144" s="63">
        <f>COUNTIF('MITRE ATT&amp;CK'!144:144,"*Credential Access*")</f>
        <v>0</v>
      </c>
      <c r="AV144" s="63">
        <f>COUNTIF('MITRE ATT&amp;CK'!144:144,"*Discovery*")</f>
        <v>0</v>
      </c>
      <c r="AW144" s="63">
        <f>COUNTIF('MITRE ATT&amp;CK'!144:144,"*Lateral Movement*")</f>
        <v>0</v>
      </c>
      <c r="AX144" s="63">
        <f>COUNTIF('MITRE ATT&amp;CK'!144:144,"*Collection*")</f>
        <v>0</v>
      </c>
      <c r="AY144" s="63">
        <f>COUNTIF('MITRE ATT&amp;CK'!144:144,"*Command and Control*")</f>
        <v>0</v>
      </c>
      <c r="AZ144" s="63">
        <f>COUNTIF('MITRE ATT&amp;CK'!144:144,"*Exfiltration*")</f>
        <v>0</v>
      </c>
      <c r="BA144" s="37">
        <f>COUNTIF('MITRE ATT&amp;CK'!144:144,"*Impact*")</f>
        <v>0</v>
      </c>
      <c r="BB144" s="47">
        <f t="shared" si="90"/>
        <v>0</v>
      </c>
      <c r="BC144" s="63">
        <f t="shared" si="91"/>
        <v>0</v>
      </c>
      <c r="BD144" s="63">
        <f t="shared" si="92"/>
        <v>0</v>
      </c>
      <c r="BE144" s="63">
        <f t="shared" si="93"/>
        <v>0</v>
      </c>
      <c r="BF144" s="63">
        <f t="shared" si="94"/>
        <v>0</v>
      </c>
      <c r="BG144" s="63">
        <f t="shared" si="95"/>
        <v>0</v>
      </c>
      <c r="BH144" s="63">
        <f t="shared" si="96"/>
        <v>0</v>
      </c>
      <c r="BI144" s="63">
        <f t="shared" si="97"/>
        <v>0</v>
      </c>
      <c r="BJ144" s="63">
        <f t="shared" si="98"/>
        <v>0</v>
      </c>
      <c r="BK144" s="63">
        <f t="shared" si="99"/>
        <v>0</v>
      </c>
      <c r="BL144" s="63">
        <f t="shared" si="100"/>
        <v>0</v>
      </c>
      <c r="BM144" s="63">
        <f t="shared" si="101"/>
        <v>0</v>
      </c>
      <c r="BN144" s="63">
        <f t="shared" si="102"/>
        <v>0</v>
      </c>
      <c r="BO144" s="37">
        <f t="shared" si="103"/>
        <v>0</v>
      </c>
    </row>
    <row r="145" spans="1:81" ht="60" x14ac:dyDescent="0.25">
      <c r="A145" s="85">
        <v>144</v>
      </c>
      <c r="B145" s="75">
        <v>17</v>
      </c>
      <c r="C145" s="76">
        <v>17.5</v>
      </c>
      <c r="D145" s="75">
        <v>2</v>
      </c>
      <c r="E145" s="75" t="s">
        <v>167</v>
      </c>
      <c r="F145" s="77" t="s">
        <v>335</v>
      </c>
      <c r="G145" s="77" t="s">
        <v>336</v>
      </c>
      <c r="H145" s="78">
        <v>0</v>
      </c>
      <c r="I145" s="78">
        <v>0</v>
      </c>
      <c r="J145" s="79">
        <v>0</v>
      </c>
      <c r="K145" s="77">
        <v>0</v>
      </c>
      <c r="L145" s="78">
        <v>0</v>
      </c>
      <c r="M145" s="77">
        <v>0</v>
      </c>
      <c r="N145" s="78">
        <v>0</v>
      </c>
      <c r="O145" s="86">
        <v>0</v>
      </c>
      <c r="P145" s="63">
        <f t="shared" si="76"/>
        <v>0</v>
      </c>
      <c r="Q145" s="63">
        <f t="shared" si="77"/>
        <v>0</v>
      </c>
      <c r="R145" s="63">
        <f t="shared" si="75"/>
        <v>0</v>
      </c>
      <c r="S145" s="63">
        <f t="shared" si="78"/>
        <v>0</v>
      </c>
      <c r="T145" s="37">
        <f t="shared" si="79"/>
        <v>0</v>
      </c>
      <c r="Y145" s="31">
        <f t="shared" si="80"/>
        <v>0</v>
      </c>
      <c r="Z145" s="63">
        <f t="shared" si="81"/>
        <v>0</v>
      </c>
      <c r="AA145" s="63">
        <f t="shared" si="82"/>
        <v>0</v>
      </c>
      <c r="AB145" s="63">
        <f t="shared" si="83"/>
        <v>0</v>
      </c>
      <c r="AC145" s="37">
        <f t="shared" si="84"/>
        <v>0</v>
      </c>
      <c r="AD145" s="47">
        <f t="shared" si="85"/>
        <v>0</v>
      </c>
      <c r="AE145" s="63">
        <f t="shared" si="86"/>
        <v>0</v>
      </c>
      <c r="AF145" s="63">
        <f t="shared" si="87"/>
        <v>0</v>
      </c>
      <c r="AG145" s="63">
        <f t="shared" si="88"/>
        <v>0</v>
      </c>
      <c r="AH145" s="37">
        <f t="shared" si="89"/>
        <v>0</v>
      </c>
      <c r="AM145" s="64"/>
      <c r="AN145" s="31">
        <f>COUNTIF('MITRE ATT&amp;CK'!145:145,"*Reconnaissance*")</f>
        <v>0</v>
      </c>
      <c r="AO145" s="63">
        <f>COUNTIF('MITRE ATT&amp;CK'!145:145,"*Resource Development*")</f>
        <v>0</v>
      </c>
      <c r="AP145" s="63">
        <f>COUNTIF('MITRE ATT&amp;CK'!145:145,"*Initial Access*")</f>
        <v>0</v>
      </c>
      <c r="AQ145" s="63">
        <f>COUNTIF('MITRE ATT&amp;CK'!145:145,"*Execution*")</f>
        <v>0</v>
      </c>
      <c r="AR145" s="63">
        <f>COUNTIF('MITRE ATT&amp;CK'!145:145,"*Persistence*")</f>
        <v>0</v>
      </c>
      <c r="AS145" s="63">
        <f>COUNTIF('MITRE ATT&amp;CK'!145:145,"*Privilage Escalation*")</f>
        <v>0</v>
      </c>
      <c r="AT145" s="63">
        <f>COUNTIF('MITRE ATT&amp;CK'!145:145,"*Defense Evasion*")</f>
        <v>0</v>
      </c>
      <c r="AU145" s="63">
        <f>COUNTIF('MITRE ATT&amp;CK'!145:145,"*Credential Access*")</f>
        <v>0</v>
      </c>
      <c r="AV145" s="63">
        <f>COUNTIF('MITRE ATT&amp;CK'!145:145,"*Discovery*")</f>
        <v>0</v>
      </c>
      <c r="AW145" s="63">
        <f>COUNTIF('MITRE ATT&amp;CK'!145:145,"*Lateral Movement*")</f>
        <v>0</v>
      </c>
      <c r="AX145" s="63">
        <f>COUNTIF('MITRE ATT&amp;CK'!145:145,"*Collection*")</f>
        <v>0</v>
      </c>
      <c r="AY145" s="63">
        <f>COUNTIF('MITRE ATT&amp;CK'!145:145,"*Command and Control*")</f>
        <v>0</v>
      </c>
      <c r="AZ145" s="63">
        <f>COUNTIF('MITRE ATT&amp;CK'!145:145,"*Exfiltration*")</f>
        <v>0</v>
      </c>
      <c r="BA145" s="37">
        <f>COUNTIF('MITRE ATT&amp;CK'!145:145,"*Impact*")</f>
        <v>0</v>
      </c>
      <c r="BB145" s="47">
        <f t="shared" si="90"/>
        <v>0</v>
      </c>
      <c r="BC145" s="63">
        <f t="shared" si="91"/>
        <v>0</v>
      </c>
      <c r="BD145" s="63">
        <f t="shared" si="92"/>
        <v>0</v>
      </c>
      <c r="BE145" s="63">
        <f t="shared" si="93"/>
        <v>0</v>
      </c>
      <c r="BF145" s="63">
        <f t="shared" si="94"/>
        <v>0</v>
      </c>
      <c r="BG145" s="63">
        <f t="shared" si="95"/>
        <v>0</v>
      </c>
      <c r="BH145" s="63">
        <f t="shared" si="96"/>
        <v>0</v>
      </c>
      <c r="BI145" s="63">
        <f t="shared" si="97"/>
        <v>0</v>
      </c>
      <c r="BJ145" s="63">
        <f t="shared" si="98"/>
        <v>0</v>
      </c>
      <c r="BK145" s="63">
        <f t="shared" si="99"/>
        <v>0</v>
      </c>
      <c r="BL145" s="63">
        <f t="shared" si="100"/>
        <v>0</v>
      </c>
      <c r="BM145" s="63">
        <f t="shared" si="101"/>
        <v>0</v>
      </c>
      <c r="BN145" s="63">
        <f t="shared" si="102"/>
        <v>0</v>
      </c>
      <c r="BO145" s="37">
        <f t="shared" si="103"/>
        <v>0</v>
      </c>
    </row>
    <row r="146" spans="1:81" ht="75" x14ac:dyDescent="0.25">
      <c r="A146" s="85">
        <v>145</v>
      </c>
      <c r="B146" s="75">
        <v>17</v>
      </c>
      <c r="C146" s="76">
        <v>17.600000000000001</v>
      </c>
      <c r="D146" s="75">
        <v>2</v>
      </c>
      <c r="E146" s="75" t="s">
        <v>167</v>
      </c>
      <c r="F146" s="77" t="s">
        <v>337</v>
      </c>
      <c r="G146" s="77" t="s">
        <v>338</v>
      </c>
      <c r="H146" s="78">
        <v>0</v>
      </c>
      <c r="I146" s="78">
        <v>0</v>
      </c>
      <c r="J146" s="79">
        <v>0</v>
      </c>
      <c r="K146" s="77">
        <v>0</v>
      </c>
      <c r="L146" s="78">
        <v>0</v>
      </c>
      <c r="M146" s="77">
        <v>0</v>
      </c>
      <c r="N146" s="78">
        <v>0</v>
      </c>
      <c r="O146" s="86">
        <v>0</v>
      </c>
      <c r="P146" s="63">
        <f t="shared" si="76"/>
        <v>0</v>
      </c>
      <c r="Q146" s="63">
        <f t="shared" si="77"/>
        <v>0</v>
      </c>
      <c r="R146" s="63">
        <f t="shared" si="75"/>
        <v>0</v>
      </c>
      <c r="S146" s="63">
        <f t="shared" si="78"/>
        <v>0</v>
      </c>
      <c r="T146" s="37">
        <f t="shared" si="79"/>
        <v>0</v>
      </c>
      <c r="Y146" s="31">
        <f t="shared" si="80"/>
        <v>0</v>
      </c>
      <c r="Z146" s="63">
        <f t="shared" si="81"/>
        <v>0</v>
      </c>
      <c r="AA146" s="63">
        <f t="shared" si="82"/>
        <v>0</v>
      </c>
      <c r="AB146" s="63">
        <f t="shared" si="83"/>
        <v>0</v>
      </c>
      <c r="AC146" s="37">
        <f t="shared" si="84"/>
        <v>0</v>
      </c>
      <c r="AD146" s="47">
        <f t="shared" si="85"/>
        <v>0</v>
      </c>
      <c r="AE146" s="63">
        <f t="shared" si="86"/>
        <v>0</v>
      </c>
      <c r="AF146" s="63">
        <f t="shared" si="87"/>
        <v>0</v>
      </c>
      <c r="AG146" s="63">
        <f t="shared" si="88"/>
        <v>0</v>
      </c>
      <c r="AH146" s="37">
        <f t="shared" si="89"/>
        <v>0</v>
      </c>
      <c r="AM146" s="64"/>
      <c r="AN146" s="31">
        <f>COUNTIF('MITRE ATT&amp;CK'!146:146,"*Reconnaissance*")</f>
        <v>0</v>
      </c>
      <c r="AO146" s="63">
        <f>COUNTIF('MITRE ATT&amp;CK'!146:146,"*Resource Development*")</f>
        <v>0</v>
      </c>
      <c r="AP146" s="63">
        <f>COUNTIF('MITRE ATT&amp;CK'!146:146,"*Initial Access*")</f>
        <v>0</v>
      </c>
      <c r="AQ146" s="63">
        <f>COUNTIF('MITRE ATT&amp;CK'!146:146,"*Execution*")</f>
        <v>0</v>
      </c>
      <c r="AR146" s="63">
        <f>COUNTIF('MITRE ATT&amp;CK'!146:146,"*Persistence*")</f>
        <v>0</v>
      </c>
      <c r="AS146" s="63">
        <f>COUNTIF('MITRE ATT&amp;CK'!146:146,"*Privilage Escalation*")</f>
        <v>0</v>
      </c>
      <c r="AT146" s="63">
        <f>COUNTIF('MITRE ATT&amp;CK'!146:146,"*Defense Evasion*")</f>
        <v>0</v>
      </c>
      <c r="AU146" s="63">
        <f>COUNTIF('MITRE ATT&amp;CK'!146:146,"*Credential Access*")</f>
        <v>0</v>
      </c>
      <c r="AV146" s="63">
        <f>COUNTIF('MITRE ATT&amp;CK'!146:146,"*Discovery*")</f>
        <v>0</v>
      </c>
      <c r="AW146" s="63">
        <f>COUNTIF('MITRE ATT&amp;CK'!146:146,"*Lateral Movement*")</f>
        <v>0</v>
      </c>
      <c r="AX146" s="63">
        <f>COUNTIF('MITRE ATT&amp;CK'!146:146,"*Collection*")</f>
        <v>0</v>
      </c>
      <c r="AY146" s="63">
        <f>COUNTIF('MITRE ATT&amp;CK'!146:146,"*Command and Control*")</f>
        <v>0</v>
      </c>
      <c r="AZ146" s="63">
        <f>COUNTIF('MITRE ATT&amp;CK'!146:146,"*Exfiltration*")</f>
        <v>0</v>
      </c>
      <c r="BA146" s="37">
        <f>COUNTIF('MITRE ATT&amp;CK'!146:146,"*Impact*")</f>
        <v>0</v>
      </c>
      <c r="BB146" s="47">
        <f t="shared" si="90"/>
        <v>0</v>
      </c>
      <c r="BC146" s="63">
        <f t="shared" si="91"/>
        <v>0</v>
      </c>
      <c r="BD146" s="63">
        <f t="shared" si="92"/>
        <v>0</v>
      </c>
      <c r="BE146" s="63">
        <f t="shared" si="93"/>
        <v>0</v>
      </c>
      <c r="BF146" s="63">
        <f t="shared" si="94"/>
        <v>0</v>
      </c>
      <c r="BG146" s="63">
        <f t="shared" si="95"/>
        <v>0</v>
      </c>
      <c r="BH146" s="63">
        <f t="shared" si="96"/>
        <v>0</v>
      </c>
      <c r="BI146" s="63">
        <f t="shared" si="97"/>
        <v>0</v>
      </c>
      <c r="BJ146" s="63">
        <f t="shared" si="98"/>
        <v>0</v>
      </c>
      <c r="BK146" s="63">
        <f t="shared" si="99"/>
        <v>0</v>
      </c>
      <c r="BL146" s="63">
        <f t="shared" si="100"/>
        <v>0</v>
      </c>
      <c r="BM146" s="63">
        <f t="shared" si="101"/>
        <v>0</v>
      </c>
      <c r="BN146" s="63">
        <f t="shared" si="102"/>
        <v>0</v>
      </c>
      <c r="BO146" s="37">
        <f t="shared" si="103"/>
        <v>0</v>
      </c>
    </row>
    <row r="147" spans="1:81" ht="60" x14ac:dyDescent="0.25">
      <c r="A147" s="85">
        <v>146</v>
      </c>
      <c r="B147" s="75">
        <v>17</v>
      </c>
      <c r="C147" s="76">
        <v>17.7</v>
      </c>
      <c r="D147" s="75">
        <v>2</v>
      </c>
      <c r="E147" s="75" t="s">
        <v>167</v>
      </c>
      <c r="F147" s="77" t="s">
        <v>339</v>
      </c>
      <c r="G147" s="77" t="s">
        <v>340</v>
      </c>
      <c r="H147" s="78">
        <v>0</v>
      </c>
      <c r="I147" s="78">
        <v>0</v>
      </c>
      <c r="J147" s="79">
        <v>0</v>
      </c>
      <c r="K147" s="77">
        <v>0</v>
      </c>
      <c r="L147" s="78">
        <v>0</v>
      </c>
      <c r="M147" s="77">
        <v>0</v>
      </c>
      <c r="N147" s="78">
        <v>0</v>
      </c>
      <c r="O147" s="86">
        <v>0</v>
      </c>
      <c r="P147" s="63">
        <f t="shared" si="76"/>
        <v>0</v>
      </c>
      <c r="Q147" s="63">
        <f t="shared" si="77"/>
        <v>0</v>
      </c>
      <c r="R147" s="63">
        <f t="shared" si="75"/>
        <v>0</v>
      </c>
      <c r="S147" s="63">
        <f t="shared" si="78"/>
        <v>0</v>
      </c>
      <c r="T147" s="37">
        <f t="shared" si="79"/>
        <v>0</v>
      </c>
      <c r="Y147" s="31">
        <f t="shared" si="80"/>
        <v>0</v>
      </c>
      <c r="Z147" s="63">
        <f t="shared" si="81"/>
        <v>0</v>
      </c>
      <c r="AA147" s="63">
        <f t="shared" si="82"/>
        <v>0</v>
      </c>
      <c r="AB147" s="63">
        <f t="shared" si="83"/>
        <v>0</v>
      </c>
      <c r="AC147" s="37">
        <f t="shared" si="84"/>
        <v>0</v>
      </c>
      <c r="AD147" s="47">
        <f t="shared" si="85"/>
        <v>0</v>
      </c>
      <c r="AE147" s="63">
        <f t="shared" si="86"/>
        <v>0</v>
      </c>
      <c r="AF147" s="63">
        <f t="shared" si="87"/>
        <v>0</v>
      </c>
      <c r="AG147" s="63">
        <f t="shared" si="88"/>
        <v>0</v>
      </c>
      <c r="AH147" s="37">
        <f t="shared" si="89"/>
        <v>0</v>
      </c>
      <c r="AM147" s="64"/>
      <c r="AN147" s="31">
        <f>COUNTIF('MITRE ATT&amp;CK'!147:147,"*Reconnaissance*")</f>
        <v>0</v>
      </c>
      <c r="AO147" s="63">
        <f>COUNTIF('MITRE ATT&amp;CK'!147:147,"*Resource Development*")</f>
        <v>0</v>
      </c>
      <c r="AP147" s="63">
        <f>COUNTIF('MITRE ATT&amp;CK'!147:147,"*Initial Access*")</f>
        <v>0</v>
      </c>
      <c r="AQ147" s="63">
        <f>COUNTIF('MITRE ATT&amp;CK'!147:147,"*Execution*")</f>
        <v>0</v>
      </c>
      <c r="AR147" s="63">
        <f>COUNTIF('MITRE ATT&amp;CK'!147:147,"*Persistence*")</f>
        <v>0</v>
      </c>
      <c r="AS147" s="63">
        <f>COUNTIF('MITRE ATT&amp;CK'!147:147,"*Privilage Escalation*")</f>
        <v>0</v>
      </c>
      <c r="AT147" s="63">
        <f>COUNTIF('MITRE ATT&amp;CK'!147:147,"*Defense Evasion*")</f>
        <v>0</v>
      </c>
      <c r="AU147" s="63">
        <f>COUNTIF('MITRE ATT&amp;CK'!147:147,"*Credential Access*")</f>
        <v>0</v>
      </c>
      <c r="AV147" s="63">
        <f>COUNTIF('MITRE ATT&amp;CK'!147:147,"*Discovery*")</f>
        <v>0</v>
      </c>
      <c r="AW147" s="63">
        <f>COUNTIF('MITRE ATT&amp;CK'!147:147,"*Lateral Movement*")</f>
        <v>0</v>
      </c>
      <c r="AX147" s="63">
        <f>COUNTIF('MITRE ATT&amp;CK'!147:147,"*Collection*")</f>
        <v>0</v>
      </c>
      <c r="AY147" s="63">
        <f>COUNTIF('MITRE ATT&amp;CK'!147:147,"*Command and Control*")</f>
        <v>0</v>
      </c>
      <c r="AZ147" s="63">
        <f>COUNTIF('MITRE ATT&amp;CK'!147:147,"*Exfiltration*")</f>
        <v>0</v>
      </c>
      <c r="BA147" s="37">
        <f>COUNTIF('MITRE ATT&amp;CK'!147:147,"*Impact*")</f>
        <v>0</v>
      </c>
      <c r="BB147" s="47">
        <f t="shared" si="90"/>
        <v>0</v>
      </c>
      <c r="BC147" s="63">
        <f t="shared" si="91"/>
        <v>0</v>
      </c>
      <c r="BD147" s="63">
        <f t="shared" si="92"/>
        <v>0</v>
      </c>
      <c r="BE147" s="63">
        <f t="shared" si="93"/>
        <v>0</v>
      </c>
      <c r="BF147" s="63">
        <f t="shared" si="94"/>
        <v>0</v>
      </c>
      <c r="BG147" s="63">
        <f t="shared" si="95"/>
        <v>0</v>
      </c>
      <c r="BH147" s="63">
        <f t="shared" si="96"/>
        <v>0</v>
      </c>
      <c r="BI147" s="63">
        <f t="shared" si="97"/>
        <v>0</v>
      </c>
      <c r="BJ147" s="63">
        <f t="shared" si="98"/>
        <v>0</v>
      </c>
      <c r="BK147" s="63">
        <f t="shared" si="99"/>
        <v>0</v>
      </c>
      <c r="BL147" s="63">
        <f t="shared" si="100"/>
        <v>0</v>
      </c>
      <c r="BM147" s="63">
        <f t="shared" si="101"/>
        <v>0</v>
      </c>
      <c r="BN147" s="63">
        <f t="shared" si="102"/>
        <v>0</v>
      </c>
      <c r="BO147" s="37">
        <f t="shared" si="103"/>
        <v>0</v>
      </c>
    </row>
    <row r="148" spans="1:81" ht="30" x14ac:dyDescent="0.25">
      <c r="A148" s="85">
        <v>147</v>
      </c>
      <c r="B148" s="75">
        <v>17</v>
      </c>
      <c r="C148" s="76">
        <v>17.8</v>
      </c>
      <c r="D148" s="75">
        <v>2</v>
      </c>
      <c r="E148" s="75" t="s">
        <v>167</v>
      </c>
      <c r="F148" s="77" t="s">
        <v>341</v>
      </c>
      <c r="G148" s="77" t="s">
        <v>342</v>
      </c>
      <c r="H148" s="78">
        <v>0</v>
      </c>
      <c r="I148" s="78">
        <v>0</v>
      </c>
      <c r="J148" s="79">
        <v>0</v>
      </c>
      <c r="K148" s="77">
        <v>0</v>
      </c>
      <c r="L148" s="78">
        <v>0</v>
      </c>
      <c r="M148" s="77">
        <v>0</v>
      </c>
      <c r="N148" s="78">
        <v>0</v>
      </c>
      <c r="O148" s="86">
        <v>0</v>
      </c>
      <c r="P148" s="63">
        <f t="shared" si="76"/>
        <v>0</v>
      </c>
      <c r="Q148" s="63">
        <f t="shared" si="77"/>
        <v>0</v>
      </c>
      <c r="R148" s="63">
        <f t="shared" si="75"/>
        <v>0</v>
      </c>
      <c r="S148" s="63">
        <f t="shared" si="78"/>
        <v>0</v>
      </c>
      <c r="T148" s="37">
        <f t="shared" si="79"/>
        <v>0</v>
      </c>
      <c r="Y148" s="31">
        <f t="shared" si="80"/>
        <v>0</v>
      </c>
      <c r="Z148" s="63">
        <f t="shared" si="81"/>
        <v>0</v>
      </c>
      <c r="AA148" s="63">
        <f t="shared" si="82"/>
        <v>0</v>
      </c>
      <c r="AB148" s="63">
        <f t="shared" si="83"/>
        <v>0</v>
      </c>
      <c r="AC148" s="37">
        <f t="shared" si="84"/>
        <v>0</v>
      </c>
      <c r="AD148" s="47">
        <f t="shared" si="85"/>
        <v>0</v>
      </c>
      <c r="AE148" s="63">
        <f t="shared" si="86"/>
        <v>0</v>
      </c>
      <c r="AF148" s="63">
        <f t="shared" si="87"/>
        <v>0</v>
      </c>
      <c r="AG148" s="63">
        <f t="shared" si="88"/>
        <v>0</v>
      </c>
      <c r="AH148" s="37">
        <f t="shared" si="89"/>
        <v>0</v>
      </c>
      <c r="AM148" s="64"/>
      <c r="AN148" s="31">
        <f>COUNTIF('MITRE ATT&amp;CK'!148:148,"*Reconnaissance*")</f>
        <v>0</v>
      </c>
      <c r="AO148" s="63">
        <f>COUNTIF('MITRE ATT&amp;CK'!148:148,"*Resource Development*")</f>
        <v>0</v>
      </c>
      <c r="AP148" s="63">
        <f>COUNTIF('MITRE ATT&amp;CK'!148:148,"*Initial Access*")</f>
        <v>0</v>
      </c>
      <c r="AQ148" s="63">
        <f>COUNTIF('MITRE ATT&amp;CK'!148:148,"*Execution*")</f>
        <v>0</v>
      </c>
      <c r="AR148" s="63">
        <f>COUNTIF('MITRE ATT&amp;CK'!148:148,"*Persistence*")</f>
        <v>0</v>
      </c>
      <c r="AS148" s="63">
        <f>COUNTIF('MITRE ATT&amp;CK'!148:148,"*Privilage Escalation*")</f>
        <v>0</v>
      </c>
      <c r="AT148" s="63">
        <f>COUNTIF('MITRE ATT&amp;CK'!148:148,"*Defense Evasion*")</f>
        <v>0</v>
      </c>
      <c r="AU148" s="63">
        <f>COUNTIF('MITRE ATT&amp;CK'!148:148,"*Credential Access*")</f>
        <v>0</v>
      </c>
      <c r="AV148" s="63">
        <f>COUNTIF('MITRE ATT&amp;CK'!148:148,"*Discovery*")</f>
        <v>0</v>
      </c>
      <c r="AW148" s="63">
        <f>COUNTIF('MITRE ATT&amp;CK'!148:148,"*Lateral Movement*")</f>
        <v>0</v>
      </c>
      <c r="AX148" s="63">
        <f>COUNTIF('MITRE ATT&amp;CK'!148:148,"*Collection*")</f>
        <v>0</v>
      </c>
      <c r="AY148" s="63">
        <f>COUNTIF('MITRE ATT&amp;CK'!148:148,"*Command and Control*")</f>
        <v>0</v>
      </c>
      <c r="AZ148" s="63">
        <f>COUNTIF('MITRE ATT&amp;CK'!148:148,"*Exfiltration*")</f>
        <v>0</v>
      </c>
      <c r="BA148" s="37">
        <f>COUNTIF('MITRE ATT&amp;CK'!148:148,"*Impact*")</f>
        <v>0</v>
      </c>
      <c r="BB148" s="47">
        <f t="shared" si="90"/>
        <v>0</v>
      </c>
      <c r="BC148" s="63">
        <f t="shared" si="91"/>
        <v>0</v>
      </c>
      <c r="BD148" s="63">
        <f t="shared" si="92"/>
        <v>0</v>
      </c>
      <c r="BE148" s="63">
        <f t="shared" si="93"/>
        <v>0</v>
      </c>
      <c r="BF148" s="63">
        <f t="shared" si="94"/>
        <v>0</v>
      </c>
      <c r="BG148" s="63">
        <f t="shared" si="95"/>
        <v>0</v>
      </c>
      <c r="BH148" s="63">
        <f t="shared" si="96"/>
        <v>0</v>
      </c>
      <c r="BI148" s="63">
        <f t="shared" si="97"/>
        <v>0</v>
      </c>
      <c r="BJ148" s="63">
        <f t="shared" si="98"/>
        <v>0</v>
      </c>
      <c r="BK148" s="63">
        <f t="shared" si="99"/>
        <v>0</v>
      </c>
      <c r="BL148" s="63">
        <f t="shared" si="100"/>
        <v>0</v>
      </c>
      <c r="BM148" s="63">
        <f t="shared" si="101"/>
        <v>0</v>
      </c>
      <c r="BN148" s="63">
        <f t="shared" si="102"/>
        <v>0</v>
      </c>
      <c r="BO148" s="37">
        <f t="shared" si="103"/>
        <v>0</v>
      </c>
    </row>
    <row r="149" spans="1:81" ht="75" x14ac:dyDescent="0.25">
      <c r="A149" s="85">
        <v>148</v>
      </c>
      <c r="B149" s="75">
        <v>17</v>
      </c>
      <c r="C149" s="76">
        <v>17.899999999999999</v>
      </c>
      <c r="D149" s="75">
        <v>3</v>
      </c>
      <c r="E149" s="75" t="s">
        <v>167</v>
      </c>
      <c r="F149" s="77" t="s">
        <v>343</v>
      </c>
      <c r="G149" s="77" t="s">
        <v>344</v>
      </c>
      <c r="H149" s="78">
        <v>0</v>
      </c>
      <c r="I149" s="78">
        <v>0</v>
      </c>
      <c r="J149" s="79">
        <v>0</v>
      </c>
      <c r="K149" s="77">
        <v>0</v>
      </c>
      <c r="L149" s="78">
        <v>0</v>
      </c>
      <c r="M149" s="77">
        <v>0</v>
      </c>
      <c r="N149" s="78">
        <v>0</v>
      </c>
      <c r="O149" s="86">
        <v>0</v>
      </c>
      <c r="P149" s="65">
        <f t="shared" si="76"/>
        <v>0</v>
      </c>
      <c r="Q149" s="65">
        <f t="shared" si="77"/>
        <v>0</v>
      </c>
      <c r="R149" s="65">
        <f t="shared" si="75"/>
        <v>0</v>
      </c>
      <c r="S149" s="65">
        <f t="shared" si="78"/>
        <v>0</v>
      </c>
      <c r="T149" s="65">
        <f t="shared" si="79"/>
        <v>0</v>
      </c>
      <c r="U149" s="47"/>
      <c r="Y149" s="31">
        <f t="shared" si="80"/>
        <v>0</v>
      </c>
      <c r="Z149" s="63">
        <f t="shared" si="81"/>
        <v>0</v>
      </c>
      <c r="AA149" s="63">
        <f t="shared" si="82"/>
        <v>0</v>
      </c>
      <c r="AB149" s="63">
        <f t="shared" si="83"/>
        <v>0</v>
      </c>
      <c r="AC149" s="37">
        <f t="shared" si="84"/>
        <v>0</v>
      </c>
      <c r="AD149" s="47">
        <f t="shared" si="85"/>
        <v>0</v>
      </c>
      <c r="AE149" s="63">
        <f t="shared" si="86"/>
        <v>0</v>
      </c>
      <c r="AF149" s="63">
        <f t="shared" si="87"/>
        <v>0</v>
      </c>
      <c r="AG149" s="63">
        <f t="shared" si="88"/>
        <v>0</v>
      </c>
      <c r="AH149" s="63">
        <f t="shared" si="89"/>
        <v>0</v>
      </c>
      <c r="AI149" s="47"/>
      <c r="AM149" s="64"/>
      <c r="AN149" s="31">
        <f>COUNTIF('MITRE ATT&amp;CK'!149:149,"*Reconnaissance*")</f>
        <v>0</v>
      </c>
      <c r="AO149" s="63">
        <f>COUNTIF('MITRE ATT&amp;CK'!149:149,"*Resource Development*")</f>
        <v>0</v>
      </c>
      <c r="AP149" s="63">
        <f>COUNTIF('MITRE ATT&amp;CK'!149:149,"*Initial Access*")</f>
        <v>0</v>
      </c>
      <c r="AQ149" s="63">
        <f>COUNTIF('MITRE ATT&amp;CK'!149:149,"*Execution*")</f>
        <v>0</v>
      </c>
      <c r="AR149" s="63">
        <f>COUNTIF('MITRE ATT&amp;CK'!149:149,"*Persistence*")</f>
        <v>0</v>
      </c>
      <c r="AS149" s="63">
        <f>COUNTIF('MITRE ATT&amp;CK'!149:149,"*Privilage Escalation*")</f>
        <v>0</v>
      </c>
      <c r="AT149" s="63">
        <f>COUNTIF('MITRE ATT&amp;CK'!149:149,"*Defense Evasion*")</f>
        <v>0</v>
      </c>
      <c r="AU149" s="63">
        <f>COUNTIF('MITRE ATT&amp;CK'!149:149,"*Credential Access*")</f>
        <v>0</v>
      </c>
      <c r="AV149" s="63">
        <f>COUNTIF('MITRE ATT&amp;CK'!149:149,"*Discovery*")</f>
        <v>0</v>
      </c>
      <c r="AW149" s="63">
        <f>COUNTIF('MITRE ATT&amp;CK'!149:149,"*Lateral Movement*")</f>
        <v>0</v>
      </c>
      <c r="AX149" s="63">
        <f>COUNTIF('MITRE ATT&amp;CK'!149:149,"*Collection*")</f>
        <v>0</v>
      </c>
      <c r="AY149" s="63">
        <f>COUNTIF('MITRE ATT&amp;CK'!149:149,"*Command and Control*")</f>
        <v>0</v>
      </c>
      <c r="AZ149" s="63">
        <f>COUNTIF('MITRE ATT&amp;CK'!149:149,"*Exfiltration*")</f>
        <v>0</v>
      </c>
      <c r="BA149" s="37">
        <f>COUNTIF('MITRE ATT&amp;CK'!149:149,"*Impact*")</f>
        <v>0</v>
      </c>
      <c r="BB149" s="47">
        <f t="shared" si="90"/>
        <v>0</v>
      </c>
      <c r="BC149" s="63">
        <f t="shared" si="91"/>
        <v>0</v>
      </c>
      <c r="BD149" s="63">
        <f t="shared" si="92"/>
        <v>0</v>
      </c>
      <c r="BE149" s="63">
        <f t="shared" si="93"/>
        <v>0</v>
      </c>
      <c r="BF149" s="63">
        <f t="shared" si="94"/>
        <v>0</v>
      </c>
      <c r="BG149" s="63">
        <f t="shared" si="95"/>
        <v>0</v>
      </c>
      <c r="BH149" s="63">
        <f t="shared" si="96"/>
        <v>0</v>
      </c>
      <c r="BI149" s="63">
        <f t="shared" si="97"/>
        <v>0</v>
      </c>
      <c r="BJ149" s="63">
        <f t="shared" si="98"/>
        <v>0</v>
      </c>
      <c r="BK149" s="63">
        <f t="shared" si="99"/>
        <v>0</v>
      </c>
      <c r="BL149" s="63">
        <f t="shared" si="100"/>
        <v>0</v>
      </c>
      <c r="BM149" s="63">
        <f t="shared" si="101"/>
        <v>0</v>
      </c>
      <c r="BN149" s="63">
        <f t="shared" si="102"/>
        <v>0</v>
      </c>
      <c r="BO149" s="37">
        <f t="shared" si="103"/>
        <v>0</v>
      </c>
    </row>
    <row r="150" spans="1:81" ht="90" x14ac:dyDescent="0.25">
      <c r="A150" s="85">
        <v>149</v>
      </c>
      <c r="B150" s="75">
        <v>18</v>
      </c>
      <c r="C150" s="76">
        <v>18.100000000000001</v>
      </c>
      <c r="D150" s="75">
        <v>2</v>
      </c>
      <c r="E150" s="75" t="s">
        <v>167</v>
      </c>
      <c r="F150" s="77" t="s">
        <v>202</v>
      </c>
      <c r="G150" s="77" t="s">
        <v>203</v>
      </c>
      <c r="H150" s="78" cm="1">
        <f t="array" ref="H150:O154">'CSC #18'!F2:M6</f>
        <v>0</v>
      </c>
      <c r="I150" s="78">
        <v>0</v>
      </c>
      <c r="J150" s="79">
        <v>0</v>
      </c>
      <c r="K150" s="77">
        <v>0</v>
      </c>
      <c r="L150" s="78">
        <v>0</v>
      </c>
      <c r="M150" s="77">
        <v>0</v>
      </c>
      <c r="N150" s="78">
        <v>0</v>
      </c>
      <c r="O150" s="86">
        <v>0</v>
      </c>
      <c r="P150" s="63">
        <f t="shared" si="76"/>
        <v>0</v>
      </c>
      <c r="Q150" s="63">
        <f t="shared" si="77"/>
        <v>0</v>
      </c>
      <c r="R150" s="63">
        <f t="shared" si="75"/>
        <v>0</v>
      </c>
      <c r="S150" s="63">
        <f t="shared" si="78"/>
        <v>0</v>
      </c>
      <c r="T150" s="63">
        <f t="shared" si="79"/>
        <v>0</v>
      </c>
      <c r="U150" s="47"/>
      <c r="Y150" s="31">
        <f t="shared" si="80"/>
        <v>0</v>
      </c>
      <c r="Z150" s="63">
        <f t="shared" si="81"/>
        <v>0</v>
      </c>
      <c r="AA150" s="63">
        <f t="shared" si="82"/>
        <v>0</v>
      </c>
      <c r="AB150" s="63">
        <f t="shared" si="83"/>
        <v>0</v>
      </c>
      <c r="AC150" s="37">
        <f t="shared" si="84"/>
        <v>0</v>
      </c>
      <c r="AD150" s="47">
        <f t="shared" si="85"/>
        <v>0</v>
      </c>
      <c r="AE150" s="63">
        <f t="shared" si="86"/>
        <v>0</v>
      </c>
      <c r="AF150" s="63">
        <f t="shared" si="87"/>
        <v>0</v>
      </c>
      <c r="AG150" s="63">
        <f t="shared" si="88"/>
        <v>0</v>
      </c>
      <c r="AH150" s="63">
        <f t="shared" si="89"/>
        <v>0</v>
      </c>
      <c r="AI150" s="47"/>
      <c r="AM150" s="64"/>
      <c r="AN150" s="31">
        <f>COUNTIF('MITRE ATT&amp;CK'!150:150,"*Reconnaissance*")</f>
        <v>0</v>
      </c>
      <c r="AO150" s="63">
        <f>COUNTIF('MITRE ATT&amp;CK'!150:150,"*Resource Development*")</f>
        <v>0</v>
      </c>
      <c r="AP150" s="63">
        <f>COUNTIF('MITRE ATT&amp;CK'!150:150,"*Initial Access*")</f>
        <v>1</v>
      </c>
      <c r="AQ150" s="63">
        <f>COUNTIF('MITRE ATT&amp;CK'!150:150,"*Execution*")</f>
        <v>0</v>
      </c>
      <c r="AR150" s="63">
        <f>COUNTIF('MITRE ATT&amp;CK'!150:150,"*Persistence*")</f>
        <v>0</v>
      </c>
      <c r="AS150" s="63">
        <f>COUNTIF('MITRE ATT&amp;CK'!150:150,"*Privilage Escalation*")</f>
        <v>0</v>
      </c>
      <c r="AT150" s="63">
        <f>COUNTIF('MITRE ATT&amp;CK'!150:150,"*Defense Evasion*")</f>
        <v>0</v>
      </c>
      <c r="AU150" s="63">
        <f>COUNTIF('MITRE ATT&amp;CK'!150:150,"*Credential Access*")</f>
        <v>0</v>
      </c>
      <c r="AV150" s="63">
        <f>COUNTIF('MITRE ATT&amp;CK'!150:150,"*Discovery*")</f>
        <v>0</v>
      </c>
      <c r="AW150" s="63">
        <f>COUNTIF('MITRE ATT&amp;CK'!150:150,"*Lateral Movement*")</f>
        <v>1</v>
      </c>
      <c r="AX150" s="63">
        <f>COUNTIF('MITRE ATT&amp;CK'!150:150,"*Collection*")</f>
        <v>0</v>
      </c>
      <c r="AY150" s="63">
        <f>COUNTIF('MITRE ATT&amp;CK'!150:150,"*Command and Control*")</f>
        <v>0</v>
      </c>
      <c r="AZ150" s="63">
        <f>COUNTIF('MITRE ATT&amp;CK'!150:150,"*Exfiltration*")</f>
        <v>0</v>
      </c>
      <c r="BA150" s="37">
        <f>COUNTIF('MITRE ATT&amp;CK'!150:150,"*Impact*")</f>
        <v>0</v>
      </c>
      <c r="BB150" s="47">
        <f t="shared" si="90"/>
        <v>0</v>
      </c>
      <c r="BC150" s="63">
        <f t="shared" si="91"/>
        <v>0</v>
      </c>
      <c r="BD150" s="63">
        <f t="shared" si="92"/>
        <v>0</v>
      </c>
      <c r="BE150" s="63">
        <f t="shared" si="93"/>
        <v>0</v>
      </c>
      <c r="BF150" s="63">
        <f t="shared" si="94"/>
        <v>0</v>
      </c>
      <c r="BG150" s="63">
        <f t="shared" si="95"/>
        <v>0</v>
      </c>
      <c r="BH150" s="63">
        <f t="shared" si="96"/>
        <v>0</v>
      </c>
      <c r="BI150" s="63">
        <f t="shared" si="97"/>
        <v>0</v>
      </c>
      <c r="BJ150" s="63">
        <f t="shared" si="98"/>
        <v>0</v>
      </c>
      <c r="BK150" s="63">
        <f t="shared" si="99"/>
        <v>0</v>
      </c>
      <c r="BL150" s="63">
        <f t="shared" si="100"/>
        <v>0</v>
      </c>
      <c r="BM150" s="63">
        <f t="shared" si="101"/>
        <v>0</v>
      </c>
      <c r="BN150" s="63">
        <f t="shared" si="102"/>
        <v>0</v>
      </c>
      <c r="BO150" s="37">
        <f t="shared" si="103"/>
        <v>0</v>
      </c>
    </row>
    <row r="151" spans="1:81" ht="75" x14ac:dyDescent="0.25">
      <c r="A151" s="85">
        <v>150</v>
      </c>
      <c r="B151" s="75">
        <v>18</v>
      </c>
      <c r="C151" s="76">
        <v>18.2</v>
      </c>
      <c r="D151" s="75">
        <v>2</v>
      </c>
      <c r="E151" s="75" t="s">
        <v>38</v>
      </c>
      <c r="F151" s="77" t="s">
        <v>204</v>
      </c>
      <c r="G151" s="77" t="s">
        <v>205</v>
      </c>
      <c r="H151" s="78">
        <v>0</v>
      </c>
      <c r="I151" s="78">
        <v>0</v>
      </c>
      <c r="J151" s="79">
        <v>0</v>
      </c>
      <c r="K151" s="77">
        <v>0</v>
      </c>
      <c r="L151" s="78">
        <v>0</v>
      </c>
      <c r="M151" s="77">
        <v>0</v>
      </c>
      <c r="N151" s="78">
        <v>0</v>
      </c>
      <c r="O151" s="86">
        <v>0</v>
      </c>
      <c r="P151" s="63">
        <f t="shared" si="76"/>
        <v>0</v>
      </c>
      <c r="Q151" s="63">
        <f t="shared" si="77"/>
        <v>0</v>
      </c>
      <c r="R151" s="63">
        <f t="shared" si="75"/>
        <v>0</v>
      </c>
      <c r="S151" s="63">
        <f t="shared" si="78"/>
        <v>0</v>
      </c>
      <c r="T151" s="37">
        <f t="shared" si="79"/>
        <v>0</v>
      </c>
      <c r="Y151" s="31">
        <f t="shared" si="80"/>
        <v>0</v>
      </c>
      <c r="Z151" s="63">
        <f t="shared" si="81"/>
        <v>0</v>
      </c>
      <c r="AA151" s="63">
        <f t="shared" si="82"/>
        <v>0</v>
      </c>
      <c r="AB151" s="63">
        <f t="shared" si="83"/>
        <v>1</v>
      </c>
      <c r="AC151" s="37">
        <f t="shared" si="84"/>
        <v>0</v>
      </c>
      <c r="AD151" s="47">
        <f t="shared" si="85"/>
        <v>0</v>
      </c>
      <c r="AE151" s="63">
        <f t="shared" si="86"/>
        <v>0</v>
      </c>
      <c r="AF151" s="63">
        <f t="shared" si="87"/>
        <v>0</v>
      </c>
      <c r="AG151" s="63">
        <f t="shared" si="88"/>
        <v>0</v>
      </c>
      <c r="AH151" s="37">
        <f t="shared" si="89"/>
        <v>0</v>
      </c>
      <c r="AM151" s="64"/>
      <c r="AN151" s="31">
        <f>COUNTIF('MITRE ATT&amp;CK'!151:151,"*Reconnaissance*")</f>
        <v>9</v>
      </c>
      <c r="AO151" s="63">
        <f>COUNTIF('MITRE ATT&amp;CK'!151:151,"*Resource Development*")</f>
        <v>0</v>
      </c>
      <c r="AP151" s="63">
        <f>COUNTIF('MITRE ATT&amp;CK'!151:151,"*Initial Access*")</f>
        <v>1</v>
      </c>
      <c r="AQ151" s="63">
        <f>COUNTIF('MITRE ATT&amp;CK'!151:151,"*Execution*")</f>
        <v>0</v>
      </c>
      <c r="AR151" s="63">
        <f>COUNTIF('MITRE ATT&amp;CK'!151:151,"*Persistence*")</f>
        <v>1</v>
      </c>
      <c r="AS151" s="63">
        <f>COUNTIF('MITRE ATT&amp;CK'!151:151,"*Privilage Escalation*")</f>
        <v>0</v>
      </c>
      <c r="AT151" s="63">
        <f>COUNTIF('MITRE ATT&amp;CK'!151:151,"*Defense Evasion*")</f>
        <v>2</v>
      </c>
      <c r="AU151" s="63">
        <f>COUNTIF('MITRE ATT&amp;CK'!151:151,"*Credential Access*")</f>
        <v>4</v>
      </c>
      <c r="AV151" s="63">
        <f>COUNTIF('MITRE ATT&amp;CK'!151:151,"*Discovery*")</f>
        <v>1</v>
      </c>
      <c r="AW151" s="63">
        <f>COUNTIF('MITRE ATT&amp;CK'!151:151,"*Lateral Movement*")</f>
        <v>4</v>
      </c>
      <c r="AX151" s="63">
        <f>COUNTIF('MITRE ATT&amp;CK'!151:151,"*Collection*")</f>
        <v>7</v>
      </c>
      <c r="AY151" s="63">
        <f>COUNTIF('MITRE ATT&amp;CK'!151:151,"*Command and Control*")</f>
        <v>2</v>
      </c>
      <c r="AZ151" s="63">
        <f>COUNTIF('MITRE ATT&amp;CK'!151:151,"*Exfiltration*")</f>
        <v>0</v>
      </c>
      <c r="BA151" s="37">
        <f>COUNTIF('MITRE ATT&amp;CK'!151:151,"*Impact*")</f>
        <v>0</v>
      </c>
      <c r="BB151" s="47">
        <f t="shared" si="90"/>
        <v>0</v>
      </c>
      <c r="BC151" s="63">
        <f t="shared" si="91"/>
        <v>0</v>
      </c>
      <c r="BD151" s="63">
        <f t="shared" si="92"/>
        <v>0</v>
      </c>
      <c r="BE151" s="63">
        <f t="shared" si="93"/>
        <v>0</v>
      </c>
      <c r="BF151" s="63">
        <f t="shared" si="94"/>
        <v>0</v>
      </c>
      <c r="BG151" s="63">
        <f t="shared" si="95"/>
        <v>0</v>
      </c>
      <c r="BH151" s="63">
        <f t="shared" si="96"/>
        <v>0</v>
      </c>
      <c r="BI151" s="63">
        <f t="shared" si="97"/>
        <v>0</v>
      </c>
      <c r="BJ151" s="63">
        <f t="shared" si="98"/>
        <v>0</v>
      </c>
      <c r="BK151" s="63">
        <f t="shared" si="99"/>
        <v>0</v>
      </c>
      <c r="BL151" s="63">
        <f t="shared" si="100"/>
        <v>0</v>
      </c>
      <c r="BM151" s="63">
        <f t="shared" si="101"/>
        <v>0</v>
      </c>
      <c r="BN151" s="63">
        <f t="shared" si="102"/>
        <v>0</v>
      </c>
      <c r="BO151" s="37">
        <f t="shared" si="103"/>
        <v>0</v>
      </c>
    </row>
    <row r="152" spans="1:81" ht="30" x14ac:dyDescent="0.25">
      <c r="A152" s="85">
        <v>151</v>
      </c>
      <c r="B152" s="75">
        <v>18</v>
      </c>
      <c r="C152" s="76">
        <v>18.3</v>
      </c>
      <c r="D152" s="75">
        <v>2</v>
      </c>
      <c r="E152" s="75" t="s">
        <v>38</v>
      </c>
      <c r="F152" s="77" t="s">
        <v>206</v>
      </c>
      <c r="G152" s="77" t="s">
        <v>207</v>
      </c>
      <c r="H152" s="78">
        <v>0</v>
      </c>
      <c r="I152" s="78">
        <v>0</v>
      </c>
      <c r="J152" s="79">
        <v>0</v>
      </c>
      <c r="K152" s="77">
        <v>0</v>
      </c>
      <c r="L152" s="78">
        <v>0</v>
      </c>
      <c r="M152" s="77">
        <v>0</v>
      </c>
      <c r="N152" s="78">
        <v>0</v>
      </c>
      <c r="O152" s="86">
        <v>0</v>
      </c>
      <c r="P152" s="63">
        <f t="shared" si="76"/>
        <v>0</v>
      </c>
      <c r="Q152" s="63">
        <f t="shared" si="77"/>
        <v>0</v>
      </c>
      <c r="R152" s="63">
        <f t="shared" si="75"/>
        <v>0</v>
      </c>
      <c r="S152" s="63">
        <f t="shared" si="78"/>
        <v>0</v>
      </c>
      <c r="T152" s="37">
        <f t="shared" si="79"/>
        <v>0</v>
      </c>
      <c r="Y152" s="31">
        <f t="shared" si="80"/>
        <v>0</v>
      </c>
      <c r="Z152" s="63">
        <f t="shared" si="81"/>
        <v>0</v>
      </c>
      <c r="AA152" s="63">
        <f t="shared" si="82"/>
        <v>0</v>
      </c>
      <c r="AB152" s="63">
        <f t="shared" si="83"/>
        <v>1</v>
      </c>
      <c r="AC152" s="37">
        <f t="shared" si="84"/>
        <v>0</v>
      </c>
      <c r="AD152" s="47">
        <f t="shared" si="85"/>
        <v>0</v>
      </c>
      <c r="AE152" s="63">
        <f t="shared" si="86"/>
        <v>0</v>
      </c>
      <c r="AF152" s="63">
        <f t="shared" si="87"/>
        <v>0</v>
      </c>
      <c r="AG152" s="63">
        <f t="shared" si="88"/>
        <v>0</v>
      </c>
      <c r="AH152" s="37">
        <f t="shared" si="89"/>
        <v>0</v>
      </c>
      <c r="AM152" s="64"/>
      <c r="AN152" s="31">
        <f>COUNTIF('MITRE ATT&amp;CK'!152:152,"*Reconnaissance*")</f>
        <v>9</v>
      </c>
      <c r="AO152" s="63">
        <f>COUNTIF('MITRE ATT&amp;CK'!152:152,"*Resource Development*")</f>
        <v>0</v>
      </c>
      <c r="AP152" s="63">
        <f>COUNTIF('MITRE ATT&amp;CK'!152:152,"*Initial Access*")</f>
        <v>7</v>
      </c>
      <c r="AQ152" s="63">
        <f>COUNTIF('MITRE ATT&amp;CK'!152:152,"*Execution*")</f>
        <v>14</v>
      </c>
      <c r="AR152" s="63">
        <f>COUNTIF('MITRE ATT&amp;CK'!152:152,"*Persistence*")</f>
        <v>46</v>
      </c>
      <c r="AS152" s="63">
        <f>COUNTIF('MITRE ATT&amp;CK'!152:152,"*Privilage Escalation*")</f>
        <v>32</v>
      </c>
      <c r="AT152" s="63">
        <f>COUNTIF('MITRE ATT&amp;CK'!152:152,"*Defense Evasion*")</f>
        <v>47</v>
      </c>
      <c r="AU152" s="63">
        <f>COUNTIF('MITRE ATT&amp;CK'!152:152,"*Credential Access*")</f>
        <v>24</v>
      </c>
      <c r="AV152" s="63">
        <f>COUNTIF('MITRE ATT&amp;CK'!152:152,"*Discovery*")</f>
        <v>7</v>
      </c>
      <c r="AW152" s="63">
        <f>COUNTIF('MITRE ATT&amp;CK'!152:152,"*Lateral Movement*")</f>
        <v>17</v>
      </c>
      <c r="AX152" s="63">
        <f>COUNTIF('MITRE ATT&amp;CK'!152:152,"*Collection*")</f>
        <v>14</v>
      </c>
      <c r="AY152" s="63">
        <f>COUNTIF('MITRE ATT&amp;CK'!152:152,"*Command and Control*")</f>
        <v>3</v>
      </c>
      <c r="AZ152" s="63">
        <f>COUNTIF('MITRE ATT&amp;CK'!152:152,"*Exfiltration*")</f>
        <v>4</v>
      </c>
      <c r="BA152" s="37">
        <f>COUNTIF('MITRE ATT&amp;CK'!152:152,"*Impact*")</f>
        <v>2</v>
      </c>
      <c r="BB152" s="47">
        <f t="shared" si="90"/>
        <v>0</v>
      </c>
      <c r="BC152" s="63">
        <f t="shared" si="91"/>
        <v>0</v>
      </c>
      <c r="BD152" s="63">
        <f t="shared" si="92"/>
        <v>0</v>
      </c>
      <c r="BE152" s="63">
        <f t="shared" si="93"/>
        <v>0</v>
      </c>
      <c r="BF152" s="63">
        <f t="shared" si="94"/>
        <v>0</v>
      </c>
      <c r="BG152" s="63">
        <f t="shared" si="95"/>
        <v>0</v>
      </c>
      <c r="BH152" s="63">
        <f t="shared" si="96"/>
        <v>0</v>
      </c>
      <c r="BI152" s="63">
        <f t="shared" si="97"/>
        <v>0</v>
      </c>
      <c r="BJ152" s="63">
        <f t="shared" si="98"/>
        <v>0</v>
      </c>
      <c r="BK152" s="63">
        <f t="shared" si="99"/>
        <v>0</v>
      </c>
      <c r="BL152" s="63">
        <f t="shared" si="100"/>
        <v>0</v>
      </c>
      <c r="BM152" s="63">
        <f t="shared" si="101"/>
        <v>0</v>
      </c>
      <c r="BN152" s="63">
        <f t="shared" si="102"/>
        <v>0</v>
      </c>
      <c r="BO152" s="37">
        <f t="shared" si="103"/>
        <v>0</v>
      </c>
    </row>
    <row r="153" spans="1:81" ht="30" x14ac:dyDescent="0.25">
      <c r="A153" s="85">
        <v>152</v>
      </c>
      <c r="B153" s="75">
        <v>18</v>
      </c>
      <c r="C153" s="76">
        <v>18.399999999999999</v>
      </c>
      <c r="D153" s="75">
        <v>3</v>
      </c>
      <c r="E153" s="75" t="s">
        <v>38</v>
      </c>
      <c r="F153" s="77" t="s">
        <v>345</v>
      </c>
      <c r="G153" s="77" t="s">
        <v>346</v>
      </c>
      <c r="H153" s="78">
        <v>0</v>
      </c>
      <c r="I153" s="78">
        <v>0</v>
      </c>
      <c r="J153" s="79">
        <v>0</v>
      </c>
      <c r="K153" s="77">
        <v>0</v>
      </c>
      <c r="L153" s="78">
        <v>0</v>
      </c>
      <c r="M153" s="77">
        <v>0</v>
      </c>
      <c r="N153" s="78">
        <v>0</v>
      </c>
      <c r="O153" s="86">
        <v>0</v>
      </c>
      <c r="P153" s="63">
        <f t="shared" si="76"/>
        <v>0</v>
      </c>
      <c r="Q153" s="63">
        <f t="shared" si="77"/>
        <v>0</v>
      </c>
      <c r="R153" s="63">
        <f t="shared" si="75"/>
        <v>0</v>
      </c>
      <c r="S153" s="63">
        <f t="shared" si="78"/>
        <v>0</v>
      </c>
      <c r="T153" s="37">
        <f t="shared" si="79"/>
        <v>0</v>
      </c>
      <c r="Y153" s="31">
        <f t="shared" si="80"/>
        <v>0</v>
      </c>
      <c r="Z153" s="63">
        <f t="shared" si="81"/>
        <v>0</v>
      </c>
      <c r="AA153" s="63">
        <f t="shared" si="82"/>
        <v>0</v>
      </c>
      <c r="AB153" s="63">
        <f t="shared" si="83"/>
        <v>1</v>
      </c>
      <c r="AC153" s="37">
        <f t="shared" si="84"/>
        <v>0</v>
      </c>
      <c r="AD153" s="47">
        <f t="shared" si="85"/>
        <v>0</v>
      </c>
      <c r="AE153" s="63">
        <f t="shared" si="86"/>
        <v>0</v>
      </c>
      <c r="AF153" s="63">
        <f t="shared" si="87"/>
        <v>0</v>
      </c>
      <c r="AG153" s="63">
        <f t="shared" si="88"/>
        <v>0</v>
      </c>
      <c r="AH153" s="37">
        <f t="shared" si="89"/>
        <v>0</v>
      </c>
      <c r="AM153" s="64"/>
      <c r="AN153" s="31">
        <f>COUNTIF('MITRE ATT&amp;CK'!153:153,"*Reconnaissance*")</f>
        <v>0</v>
      </c>
      <c r="AO153" s="63">
        <f>COUNTIF('MITRE ATT&amp;CK'!153:153,"*Resource Development*")</f>
        <v>0</v>
      </c>
      <c r="AP153" s="63">
        <f>COUNTIF('MITRE ATT&amp;CK'!153:153,"*Initial Access*")</f>
        <v>0</v>
      </c>
      <c r="AQ153" s="63">
        <f>COUNTIF('MITRE ATT&amp;CK'!153:153,"*Execution*")</f>
        <v>0</v>
      </c>
      <c r="AR153" s="63">
        <f>COUNTIF('MITRE ATT&amp;CK'!153:153,"*Persistence*")</f>
        <v>0</v>
      </c>
      <c r="AS153" s="63">
        <f>COUNTIF('MITRE ATT&amp;CK'!153:153,"*Privilage Escalation*")</f>
        <v>0</v>
      </c>
      <c r="AT153" s="63">
        <f>COUNTIF('MITRE ATT&amp;CK'!153:153,"*Defense Evasion*")</f>
        <v>0</v>
      </c>
      <c r="AU153" s="63">
        <f>COUNTIF('MITRE ATT&amp;CK'!153:153,"*Credential Access*")</f>
        <v>0</v>
      </c>
      <c r="AV153" s="63">
        <f>COUNTIF('MITRE ATT&amp;CK'!153:153,"*Discovery*")</f>
        <v>0</v>
      </c>
      <c r="AW153" s="63">
        <f>COUNTIF('MITRE ATT&amp;CK'!153:153,"*Lateral Movement*")</f>
        <v>0</v>
      </c>
      <c r="AX153" s="63">
        <f>COUNTIF('MITRE ATT&amp;CK'!153:153,"*Collection*")</f>
        <v>0</v>
      </c>
      <c r="AY153" s="63">
        <f>COUNTIF('MITRE ATT&amp;CK'!153:153,"*Command and Control*")</f>
        <v>0</v>
      </c>
      <c r="AZ153" s="63">
        <f>COUNTIF('MITRE ATT&amp;CK'!153:153,"*Exfiltration*")</f>
        <v>0</v>
      </c>
      <c r="BA153" s="37">
        <f>COUNTIF('MITRE ATT&amp;CK'!153:153,"*Impact*")</f>
        <v>0</v>
      </c>
      <c r="BB153" s="47">
        <f t="shared" si="90"/>
        <v>0</v>
      </c>
      <c r="BC153" s="63">
        <f t="shared" si="91"/>
        <v>0</v>
      </c>
      <c r="BD153" s="63">
        <f t="shared" si="92"/>
        <v>0</v>
      </c>
      <c r="BE153" s="63">
        <f t="shared" si="93"/>
        <v>0</v>
      </c>
      <c r="BF153" s="63">
        <f t="shared" si="94"/>
        <v>0</v>
      </c>
      <c r="BG153" s="63">
        <f t="shared" si="95"/>
        <v>0</v>
      </c>
      <c r="BH153" s="63">
        <f t="shared" si="96"/>
        <v>0</v>
      </c>
      <c r="BI153" s="63">
        <f t="shared" si="97"/>
        <v>0</v>
      </c>
      <c r="BJ153" s="63">
        <f t="shared" si="98"/>
        <v>0</v>
      </c>
      <c r="BK153" s="63">
        <f t="shared" si="99"/>
        <v>0</v>
      </c>
      <c r="BL153" s="63">
        <f t="shared" si="100"/>
        <v>0</v>
      </c>
      <c r="BM153" s="63">
        <f t="shared" si="101"/>
        <v>0</v>
      </c>
      <c r="BN153" s="63">
        <f t="shared" si="102"/>
        <v>0</v>
      </c>
      <c r="BO153" s="37">
        <f t="shared" si="103"/>
        <v>0</v>
      </c>
    </row>
    <row r="154" spans="1:81" ht="30.75" thickBot="1" x14ac:dyDescent="0.3">
      <c r="A154" s="87">
        <v>153</v>
      </c>
      <c r="B154" s="88">
        <v>18</v>
      </c>
      <c r="C154" s="89">
        <v>18.5</v>
      </c>
      <c r="D154" s="88">
        <v>3</v>
      </c>
      <c r="E154" s="88" t="s">
        <v>167</v>
      </c>
      <c r="F154" s="90" t="s">
        <v>208</v>
      </c>
      <c r="G154" s="90" t="s">
        <v>209</v>
      </c>
      <c r="H154" s="91">
        <v>0</v>
      </c>
      <c r="I154" s="91">
        <v>0</v>
      </c>
      <c r="J154" s="92">
        <v>0</v>
      </c>
      <c r="K154" s="90">
        <v>0</v>
      </c>
      <c r="L154" s="91">
        <v>0</v>
      </c>
      <c r="M154" s="90">
        <v>0</v>
      </c>
      <c r="N154" s="91">
        <v>0</v>
      </c>
      <c r="O154" s="93">
        <v>0</v>
      </c>
      <c r="P154" s="94">
        <f t="shared" si="76"/>
        <v>0</v>
      </c>
      <c r="Q154" s="94">
        <f t="shared" si="77"/>
        <v>0</v>
      </c>
      <c r="R154" s="94">
        <f t="shared" si="75"/>
        <v>0</v>
      </c>
      <c r="S154" s="94">
        <f>IF(O154="No",0,IF(O154="Yes",25,IF(O154="N/A",25,0)))</f>
        <v>0</v>
      </c>
      <c r="T154" s="95">
        <f t="shared" si="79"/>
        <v>0</v>
      </c>
      <c r="U154" s="94"/>
      <c r="V154" s="94"/>
      <c r="W154" s="94"/>
      <c r="X154" s="94"/>
      <c r="Y154" s="96">
        <f t="shared" si="80"/>
        <v>0</v>
      </c>
      <c r="Z154" s="94">
        <f t="shared" si="81"/>
        <v>0</v>
      </c>
      <c r="AA154" s="94">
        <f t="shared" si="82"/>
        <v>0</v>
      </c>
      <c r="AB154" s="94">
        <f t="shared" si="83"/>
        <v>0</v>
      </c>
      <c r="AC154" s="95">
        <f t="shared" si="84"/>
        <v>0</v>
      </c>
      <c r="AD154" s="97">
        <f t="shared" si="85"/>
        <v>0</v>
      </c>
      <c r="AE154" s="94">
        <f t="shared" si="86"/>
        <v>0</v>
      </c>
      <c r="AF154" s="94">
        <f t="shared" si="87"/>
        <v>0</v>
      </c>
      <c r="AG154" s="94">
        <f t="shared" si="88"/>
        <v>0</v>
      </c>
      <c r="AH154" s="95">
        <f t="shared" si="89"/>
        <v>0</v>
      </c>
      <c r="AI154" s="94"/>
      <c r="AJ154" s="94"/>
      <c r="AK154" s="94"/>
      <c r="AL154" s="94"/>
      <c r="AM154" s="98"/>
      <c r="AN154" s="96">
        <f>COUNTIF('MITRE ATT&amp;CK'!154:154,"*Reconnaissance*")</f>
        <v>0</v>
      </c>
      <c r="AO154" s="94">
        <f>COUNTIF('MITRE ATT&amp;CK'!154:154,"*Resource Development*")</f>
        <v>0</v>
      </c>
      <c r="AP154" s="94">
        <f>COUNTIF('MITRE ATT&amp;CK'!154:154,"*Initial Access*")</f>
        <v>6</v>
      </c>
      <c r="AQ154" s="94">
        <f>COUNTIF('MITRE ATT&amp;CK'!154:154,"*Execution*")</f>
        <v>14</v>
      </c>
      <c r="AR154" s="94">
        <f>COUNTIF('MITRE ATT&amp;CK'!154:154,"*Persistence*")</f>
        <v>46</v>
      </c>
      <c r="AS154" s="94">
        <f>COUNTIF('MITRE ATT&amp;CK'!154:154,"*Privilage Escalation*")</f>
        <v>32</v>
      </c>
      <c r="AT154" s="94">
        <f>COUNTIF('MITRE ATT&amp;CK'!154:154,"*Defense Evasion*")</f>
        <v>47</v>
      </c>
      <c r="AU154" s="94">
        <f>COUNTIF('MITRE ATT&amp;CK'!154:154,"*Credential Access*")</f>
        <v>23</v>
      </c>
      <c r="AV154" s="94">
        <f>COUNTIF('MITRE ATT&amp;CK'!154:154,"*Discovery*")</f>
        <v>6</v>
      </c>
      <c r="AW154" s="94">
        <f>COUNTIF('MITRE ATT&amp;CK'!154:154,"*Lateral Movement*")</f>
        <v>15</v>
      </c>
      <c r="AX154" s="94">
        <f>COUNTIF('MITRE ATT&amp;CK'!154:154,"*Collection*")</f>
        <v>14</v>
      </c>
      <c r="AY154" s="94">
        <f>COUNTIF('MITRE ATT&amp;CK'!154:154,"*Command and Control*")</f>
        <v>1</v>
      </c>
      <c r="AZ154" s="94">
        <f>COUNTIF('MITRE ATT&amp;CK'!154:154,"*Exfiltration*")</f>
        <v>4</v>
      </c>
      <c r="BA154" s="95">
        <f>COUNTIF('MITRE ATT&amp;CK'!154:154,"*Impact*")</f>
        <v>2</v>
      </c>
      <c r="BB154" s="97">
        <f t="shared" si="90"/>
        <v>0</v>
      </c>
      <c r="BC154" s="94">
        <f t="shared" si="91"/>
        <v>0</v>
      </c>
      <c r="BD154" s="94">
        <f t="shared" si="92"/>
        <v>0</v>
      </c>
      <c r="BE154" s="94">
        <f t="shared" si="93"/>
        <v>0</v>
      </c>
      <c r="BF154" s="94">
        <f t="shared" si="94"/>
        <v>0</v>
      </c>
      <c r="BG154" s="94">
        <f t="shared" si="95"/>
        <v>0</v>
      </c>
      <c r="BH154" s="94">
        <f t="shared" si="96"/>
        <v>0</v>
      </c>
      <c r="BI154" s="94">
        <f t="shared" si="97"/>
        <v>0</v>
      </c>
      <c r="BJ154" s="94">
        <f t="shared" si="98"/>
        <v>0</v>
      </c>
      <c r="BK154" s="94">
        <f t="shared" si="99"/>
        <v>0</v>
      </c>
      <c r="BL154" s="94">
        <f t="shared" si="100"/>
        <v>0</v>
      </c>
      <c r="BM154" s="94">
        <f t="shared" si="101"/>
        <v>0</v>
      </c>
      <c r="BN154" s="94">
        <f t="shared" si="102"/>
        <v>0</v>
      </c>
      <c r="BO154" s="95">
        <f t="shared" si="103"/>
        <v>0</v>
      </c>
      <c r="BP154" s="94"/>
      <c r="BQ154" s="94"/>
      <c r="BR154" s="94"/>
      <c r="BS154" s="94"/>
      <c r="BT154" s="94"/>
      <c r="BU154" s="94"/>
      <c r="BV154" s="94"/>
      <c r="BW154" s="94"/>
      <c r="BX154" s="94"/>
      <c r="BY154" s="94"/>
      <c r="BZ154" s="94"/>
      <c r="CA154" s="94"/>
      <c r="CB154" s="94"/>
      <c r="CC154" s="98"/>
    </row>
    <row r="155" spans="1:81" x14ac:dyDescent="0.25">
      <c r="BB155" s="63"/>
    </row>
  </sheetData>
  <sheetProtection sheet="1" objects="1" scenarios="1" formatColumns="0" formatRows="0"/>
  <mergeCells count="18">
    <mergeCell ref="W42:X43"/>
    <mergeCell ref="W48:X49"/>
    <mergeCell ref="W54:X55"/>
    <mergeCell ref="W60:X61"/>
    <mergeCell ref="W6:X7"/>
    <mergeCell ref="W12:X13"/>
    <mergeCell ref="W18:X19"/>
    <mergeCell ref="W24:X25"/>
    <mergeCell ref="W30:X31"/>
    <mergeCell ref="W36:X37"/>
    <mergeCell ref="W96:X97"/>
    <mergeCell ref="W102:X103"/>
    <mergeCell ref="W108:X109"/>
    <mergeCell ref="W66:X67"/>
    <mergeCell ref="W72:X73"/>
    <mergeCell ref="W78:X79"/>
    <mergeCell ref="W84:X85"/>
    <mergeCell ref="W90:X91"/>
  </mergeCells>
  <phoneticPr fontId="2" type="noConversion"/>
  <conditionalFormatting sqref="A2:O154">
    <cfRule type="expression" dxfId="701" priority="1">
      <formula>$D2=3</formula>
    </cfRule>
    <cfRule type="expression" dxfId="700" priority="2">
      <formula>$D2=2</formula>
    </cfRule>
    <cfRule type="expression" dxfId="699" priority="3">
      <formula>$D2=1</formula>
    </cfRule>
  </conditionalFormatting>
  <dataValidations count="1">
    <dataValidation type="decimal" allowBlank="1" showInputMessage="1" showErrorMessage="1" errorTitle="Out of Bounds" error="Please keep your number decimal between 0-1 or 0% to 100%_x000a_" sqref="J2:J154" xr:uid="{93347D85-D96B-412D-8A53-C0DD88D6A5C2}">
      <formula1>0</formula1>
      <formula2>1</formula2>
    </dataValidation>
  </dataValidations>
  <pageMargins left="0.7" right="0.7" top="0.75" bottom="0.75" header="0.3" footer="0.3"/>
  <pageSetup orientation="portrait" r:id="rId1"/>
  <ignoredErrors>
    <ignoredError sqref="C23 C37" numberStoredAsText="1"/>
    <ignoredError sqref="AY2" formula="1"/>
  </ignoredErrors>
  <extLst>
    <ext xmlns:x14="http://schemas.microsoft.com/office/spreadsheetml/2009/9/main" uri="{CCE6A557-97BC-4b89-ADB6-D9C93CAAB3DF}">
      <x14:dataValidations xmlns:xm="http://schemas.microsoft.com/office/excel/2006/main" count="6">
        <x14:dataValidation type="list" allowBlank="1" showInputMessage="1" showErrorMessage="1" xr:uid="{47FA8636-0F12-463F-8B0A-ABE6C6E6CB0A}">
          <x14:formula1>
            <xm:f>Values!#REF!</xm:f>
          </x14:formula1>
          <xm:sqref>L3</xm:sqref>
        </x14:dataValidation>
        <x14:dataValidation type="list" allowBlank="1" showInputMessage="1" showErrorMessage="1" xr:uid="{7BAC6E16-CD92-4B9B-AEB1-EB715DB42542}">
          <x14:formula1>
            <xm:f>Values!$A$2:$A$7</xm:f>
          </x14:formula1>
          <xm:sqref>L2</xm:sqref>
        </x14:dataValidation>
        <x14:dataValidation type="list" allowBlank="1" showInputMessage="1" showErrorMessage="1" xr:uid="{2E075B35-FD8B-437A-9DD4-0BF885981E36}">
          <x14:formula1>
            <xm:f>Values!$G$2:$G$4</xm:f>
          </x14:formula1>
          <xm:sqref>O2:O154</xm:sqref>
        </x14:dataValidation>
        <x14:dataValidation type="list" allowBlank="1" showInputMessage="1" showErrorMessage="1" xr:uid="{7E7FD980-E3E1-49B0-8078-0C7505EC174A}">
          <x14:formula1>
            <xm:f>Values!$O$7:$O$19</xm:f>
          </x14:formula1>
          <xm:sqref>L2:L3</xm:sqref>
        </x14:dataValidation>
        <x14:dataValidation type="list" allowBlank="1" showInputMessage="1" showErrorMessage="1" xr:uid="{9AA1FD52-5B4B-4B0B-87F7-4440E51F146F}">
          <x14:formula1>
            <xm:f>Values!$C$2:$C$6</xm:f>
          </x14:formula1>
          <xm:sqref>K2:K154</xm:sqref>
        </x14:dataValidation>
        <x14:dataValidation type="list" allowBlank="1" showInputMessage="1" showErrorMessage="1" xr:uid="{C915985E-0407-44F9-9F89-806CBCCB6794}">
          <x14:formula1>
            <xm:f>Values!$E$2:$E$6</xm:f>
          </x14:formula1>
          <xm:sqref>M2:M154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5D9D6-F153-4728-A0D3-15457C7E7547}">
  <dimension ref="A1:M11"/>
  <sheetViews>
    <sheetView topLeftCell="E1" zoomScaleNormal="100" workbookViewId="0">
      <selection activeCell="G14" sqref="G13:G14"/>
    </sheetView>
  </sheetViews>
  <sheetFormatPr defaultColWidth="70.5703125" defaultRowHeight="15" x14ac:dyDescent="0.25"/>
  <cols>
    <col min="1" max="1" width="11.7109375" bestFit="1" customWidth="1"/>
    <col min="2" max="2" width="4.140625" bestFit="1" customWidth="1"/>
    <col min="3" max="3" width="11.42578125" bestFit="1" customWidth="1"/>
    <col min="4" max="4" width="61.85546875"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195" x14ac:dyDescent="0.25">
      <c r="A2" s="76">
        <v>1.1000000000000001</v>
      </c>
      <c r="B2" s="75">
        <v>1</v>
      </c>
      <c r="C2" s="75" t="s">
        <v>3</v>
      </c>
      <c r="D2" s="77" t="s">
        <v>4</v>
      </c>
      <c r="E2" s="77" t="s">
        <v>355</v>
      </c>
      <c r="F2" s="137"/>
      <c r="G2" s="137"/>
      <c r="H2" s="79"/>
      <c r="I2" s="77"/>
      <c r="J2" s="137"/>
      <c r="K2" s="77"/>
      <c r="L2" s="137"/>
      <c r="M2" s="77"/>
    </row>
    <row r="3" spans="1:13" ht="60" x14ac:dyDescent="0.25">
      <c r="A3" s="76">
        <v>1.2</v>
      </c>
      <c r="B3" s="75">
        <v>1</v>
      </c>
      <c r="C3" s="75" t="s">
        <v>3</v>
      </c>
      <c r="D3" s="77" t="s">
        <v>6</v>
      </c>
      <c r="E3" s="77" t="s">
        <v>7</v>
      </c>
      <c r="F3" s="137"/>
      <c r="G3" s="137"/>
      <c r="H3" s="79"/>
      <c r="I3" s="77"/>
      <c r="J3" s="137"/>
      <c r="K3" s="77"/>
      <c r="L3" s="137"/>
      <c r="M3" s="77"/>
    </row>
    <row r="4" spans="1:13" ht="45" x14ac:dyDescent="0.25">
      <c r="A4" s="76">
        <v>1.3</v>
      </c>
      <c r="B4" s="75">
        <v>2</v>
      </c>
      <c r="C4" s="75" t="s">
        <v>3</v>
      </c>
      <c r="D4" s="77" t="s">
        <v>247</v>
      </c>
      <c r="E4" s="77" t="s">
        <v>248</v>
      </c>
      <c r="F4" s="137"/>
      <c r="G4" s="137"/>
      <c r="H4" s="79"/>
      <c r="I4" s="77"/>
      <c r="J4" s="137"/>
      <c r="K4" s="77"/>
      <c r="L4" s="137"/>
      <c r="M4" s="77"/>
    </row>
    <row r="5" spans="1:13" ht="60" x14ac:dyDescent="0.25">
      <c r="A5" s="76">
        <v>1.4</v>
      </c>
      <c r="B5" s="75">
        <v>2</v>
      </c>
      <c r="C5" s="75" t="s">
        <v>3</v>
      </c>
      <c r="D5" s="77" t="s">
        <v>8</v>
      </c>
      <c r="E5" s="77" t="s">
        <v>9</v>
      </c>
      <c r="F5" s="137"/>
      <c r="G5" s="137"/>
      <c r="H5" s="79"/>
      <c r="I5" s="77"/>
      <c r="J5" s="137"/>
      <c r="K5" s="77"/>
      <c r="L5" s="137"/>
      <c r="M5" s="77"/>
    </row>
    <row r="6" spans="1:13" ht="45" x14ac:dyDescent="0.25">
      <c r="A6" s="76">
        <v>1.5</v>
      </c>
      <c r="B6" s="75">
        <v>3</v>
      </c>
      <c r="C6" s="75" t="s">
        <v>3</v>
      </c>
      <c r="D6" s="77" t="s">
        <v>249</v>
      </c>
      <c r="E6" s="77" t="s">
        <v>250</v>
      </c>
      <c r="F6" s="137"/>
      <c r="G6" s="137"/>
      <c r="H6" s="79"/>
      <c r="I6" s="77"/>
      <c r="J6" s="137"/>
      <c r="K6" s="77"/>
      <c r="L6" s="137"/>
      <c r="M6" s="77"/>
    </row>
    <row r="7" spans="1:13" x14ac:dyDescent="0.25">
      <c r="F7" s="138"/>
      <c r="G7" s="138"/>
    </row>
    <row r="8" spans="1:13" x14ac:dyDescent="0.25">
      <c r="F8" s="138"/>
      <c r="G8" s="138"/>
    </row>
    <row r="11" spans="1:13" x14ac:dyDescent="0.25">
      <c r="I11" s="139"/>
    </row>
  </sheetData>
  <dataConsolidate/>
  <conditionalFormatting sqref="A7:E25 H12:M25 J10 H11:J11 L10:M11 A1:M6">
    <cfRule type="expression" dxfId="698" priority="41">
      <formula>$B1=3</formula>
    </cfRule>
    <cfRule type="expression" dxfId="697" priority="178">
      <formula>$B1=2</formula>
    </cfRule>
    <cfRule type="expression" dxfId="696" priority="179">
      <formula>$B1=1</formula>
    </cfRule>
  </conditionalFormatting>
  <conditionalFormatting sqref="F2:F6">
    <cfRule type="containsText" dxfId="695" priority="9" operator="containsText" text="N/A">
      <formula>NOT(ISERROR(SEARCH("N/A",F2)))</formula>
    </cfRule>
    <cfRule type="notContainsBlanks" dxfId="694" priority="16">
      <formula>LEN(TRIM(F2))&gt;0</formula>
    </cfRule>
    <cfRule type="containsBlanks" dxfId="693" priority="39">
      <formula>LEN(TRIM(F2))=0</formula>
    </cfRule>
  </conditionalFormatting>
  <conditionalFormatting sqref="F7:G23">
    <cfRule type="expression" dxfId="692" priority="176">
      <formula>$B9=3</formula>
    </cfRule>
    <cfRule type="expression" dxfId="691" priority="177">
      <formula>$B9=2</formula>
    </cfRule>
    <cfRule type="expression" dxfId="690" priority="180">
      <formula>$B9=1</formula>
    </cfRule>
  </conditionalFormatting>
  <conditionalFormatting sqref="J2:J6">
    <cfRule type="notContainsBlanks" dxfId="689" priority="17">
      <formula>LEN(TRIM(J2))&gt;0</formula>
    </cfRule>
  </conditionalFormatting>
  <conditionalFormatting sqref="J2:J6">
    <cfRule type="containsText" dxfId="688" priority="8" operator="containsText" text="N/A">
      <formula>NOT(ISERROR(SEARCH("N/A",J2)))</formula>
    </cfRule>
    <cfRule type="containsBlanks" dxfId="687" priority="36">
      <formula>LEN(TRIM(J2))=0</formula>
    </cfRule>
  </conditionalFormatting>
  <conditionalFormatting sqref="L2:L6">
    <cfRule type="containsBlanks" dxfId="686" priority="34">
      <formula>LEN(TRIM(L2))=0</formula>
    </cfRule>
  </conditionalFormatting>
  <conditionalFormatting sqref="L2:L6">
    <cfRule type="containsText" dxfId="685" priority="6" operator="containsText" text="N/A">
      <formula>NOT(ISERROR(SEARCH("N/A",L2)))</formula>
    </cfRule>
    <cfRule type="containsBlanks" dxfId="684" priority="33">
      <formula>LEN(TRIM(L2))=0</formula>
    </cfRule>
  </conditionalFormatting>
  <conditionalFormatting sqref="H2:H6">
    <cfRule type="colorScale" priority="23">
      <colorScale>
        <cfvo type="num" val="0"/>
        <cfvo type="num" val="0.5"/>
        <cfvo type="num" val="1"/>
        <color rgb="FFFF0000"/>
        <color rgb="FFFFFF00"/>
        <color rgb="FF00B050"/>
      </colorScale>
    </cfRule>
  </conditionalFormatting>
  <conditionalFormatting sqref="I2:I6">
    <cfRule type="containsText" dxfId="683" priority="5" operator="containsText" text="Policy N/A">
      <formula>NOT(ISERROR(SEARCH("Policy N/A",I2)))</formula>
    </cfRule>
    <cfRule type="containsText" dxfId="682" priority="15" operator="containsText" text="Approved Policy">
      <formula>NOT(ISERROR(SEARCH("Approved Policy",I2)))</formula>
    </cfRule>
    <cfRule type="containsText" dxfId="681" priority="20" operator="containsText" text="Written Policy">
      <formula>NOT(ISERROR(SEARCH("Written Policy",I2)))</formula>
    </cfRule>
    <cfRule type="containsText" dxfId="680" priority="22" operator="containsText" text="Rough Policy">
      <formula>NOT(ISERROR(SEARCH("Rough Policy",I2)))</formula>
    </cfRule>
    <cfRule type="containsText" dxfId="679" priority="29" operator="containsText" text="No Policy">
      <formula>NOT(ISERROR(SEARCH("No Policy",I2)))</formula>
    </cfRule>
  </conditionalFormatting>
  <conditionalFormatting sqref="K2:K6">
    <cfRule type="containsText" dxfId="678" priority="10" operator="containsText" text="Procedure N/A">
      <formula>NOT(ISERROR(SEARCH("Procedure N/A",K2)))</formula>
    </cfRule>
    <cfRule type="containsText" dxfId="677" priority="14" operator="containsText" text="Approved Procedure">
      <formula>NOT(ISERROR(SEARCH("Approved Procedure",K2)))</formula>
    </cfRule>
    <cfRule type="containsText" dxfId="676" priority="19" operator="containsText" text="Written Procedure">
      <formula>NOT(ISERROR(SEARCH("Written Procedure",K2)))</formula>
    </cfRule>
    <cfRule type="containsText" dxfId="675" priority="21" operator="containsText" text="Rough Procedure">
      <formula>NOT(ISERROR(SEARCH("Rough Procedure",K2)))</formula>
    </cfRule>
    <cfRule type="containsText" dxfId="674" priority="28" operator="containsText" text="No Procedure">
      <formula>NOT(ISERROR(SEARCH("No Procedure",K2)))</formula>
    </cfRule>
  </conditionalFormatting>
  <conditionalFormatting sqref="L2:L6">
    <cfRule type="notContainsBlanks" dxfId="673" priority="18">
      <formula>LEN(TRIM(L2))&gt;0</formula>
    </cfRule>
  </conditionalFormatting>
  <conditionalFormatting sqref="L2:L6">
    <cfRule type="containsText" dxfId="672" priority="4" operator="containsText" text="N/A">
      <formula>NOT(ISERROR(SEARCH("N/A",L2)))</formula>
    </cfRule>
    <cfRule type="containsBlanks" dxfId="671" priority="27">
      <formula>LEN(TRIM(L2))=0</formula>
    </cfRule>
  </conditionalFormatting>
  <conditionalFormatting sqref="L5">
    <cfRule type="notContainsBlanks" dxfId="670" priority="13">
      <formula>LEN(TRIM(L5))&gt;0</formula>
    </cfRule>
  </conditionalFormatting>
  <conditionalFormatting sqref="L5">
    <cfRule type="containsText" dxfId="669" priority="3" operator="containsText" text="N/A">
      <formula>NOT(ISERROR(SEARCH("N/A",L5)))</formula>
    </cfRule>
    <cfRule type="containsBlanks" dxfId="668" priority="26">
      <formula>LEN(TRIM(L5))=0</formula>
    </cfRule>
  </conditionalFormatting>
  <conditionalFormatting sqref="M2:M6">
    <cfRule type="containsText" dxfId="667" priority="2" operator="containsText" text="N/A">
      <formula>NOT(ISERROR(SEARCH("N/A",M2)))</formula>
    </cfRule>
    <cfRule type="containsText" dxfId="666" priority="12" operator="containsText" text="Yes">
      <formula>NOT(ISERROR(SEARCH("Yes",M2)))</formula>
    </cfRule>
    <cfRule type="containsBlanks" dxfId="665" priority="25">
      <formula>LEN(TRIM(M2))=0</formula>
    </cfRule>
    <cfRule type="containsText" dxfId="664" priority="40" operator="containsText" text="No">
      <formula>NOT(ISERROR(SEARCH("No",M2)))</formula>
    </cfRule>
  </conditionalFormatting>
  <conditionalFormatting sqref="G2:G6">
    <cfRule type="containsText" dxfId="663" priority="1" operator="containsText" text="N/A">
      <formula>NOT(ISERROR(SEARCH("N/A",G2)))</formula>
    </cfRule>
    <cfRule type="notContainsBlanks" dxfId="662" priority="11">
      <formula>LEN(TRIM(G2))&gt;0</formula>
    </cfRule>
    <cfRule type="containsBlanks" dxfId="661" priority="24">
      <formula>LEN(TRIM(G2))=0</formula>
    </cfRule>
  </conditionalFormatting>
  <dataValidations count="1">
    <dataValidation type="decimal" allowBlank="1" showInputMessage="1" showErrorMessage="1" errorTitle="Out of Bounds" error="Please keep your number decimal between 0-1 or 0% to 100%_x000a_" sqref="H2:H6" xr:uid="{EE3DFEF7-97C3-4203-BAF9-110B26AF48C4}">
      <formula1>0</formula1>
      <formula2>1</formula2>
    </dataValidation>
  </dataValidations>
  <pageMargins left="0.7" right="0.7" top="0.75" bottom="0.75" header="0.3" footer="0.3"/>
  <pageSetup paperSize="127" orientation="portrait" horizontalDpi="300" verticalDpi="300" r:id="rId1"/>
  <extLst>
    <ext xmlns:x14="http://schemas.microsoft.com/office/spreadsheetml/2009/9/main" uri="{CCE6A557-97BC-4b89-ADB6-D9C93CAAB3DF}">
      <x14:dataValidations xmlns:xm="http://schemas.microsoft.com/office/excel/2006/main" count="3">
        <x14:dataValidation type="list" allowBlank="1" showInputMessage="1" showErrorMessage="1" xr:uid="{C2E7FC9C-D61C-41DF-BA3E-A199563F4E8F}">
          <x14:formula1>
            <xm:f>Values!$E$2:$E$6</xm:f>
          </x14:formula1>
          <xm:sqref>K2:K6</xm:sqref>
        </x14:dataValidation>
        <x14:dataValidation type="list" allowBlank="1" showInputMessage="1" showErrorMessage="1" xr:uid="{6C4D91F9-8ADB-48A9-82E4-3DD3DDECC54C}">
          <x14:formula1>
            <xm:f>Values!$C$2:$C$6</xm:f>
          </x14:formula1>
          <xm:sqref>I2:I6</xm:sqref>
        </x14:dataValidation>
        <x14:dataValidation type="list" allowBlank="1" showInputMessage="1" showErrorMessage="1" xr:uid="{C7EEAE1A-43DF-4543-863F-C4224EA09752}">
          <x14:formula1>
            <xm:f>Values!$G$2:$G$4</xm:f>
          </x14:formula1>
          <xm:sqref>M2:M6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16EB2-12AE-4072-A2DD-C55B0B9094F8}">
  <dimension ref="A1:M8"/>
  <sheetViews>
    <sheetView topLeftCell="E1" workbookViewId="0">
      <selection activeCell="G14" sqref="G13:G14"/>
    </sheetView>
  </sheetViews>
  <sheetFormatPr defaultColWidth="70.7109375" defaultRowHeight="15" x14ac:dyDescent="0.25"/>
  <cols>
    <col min="1" max="1" width="11.7109375" bestFit="1" customWidth="1"/>
    <col min="2" max="2" width="4.140625" bestFit="1" customWidth="1"/>
    <col min="3" max="3" width="12" bestFit="1" customWidth="1"/>
    <col min="4" max="4" width="47.28515625" bestFit="1" customWidth="1"/>
    <col min="5" max="5" width="70.42578125"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90" x14ac:dyDescent="0.25">
      <c r="A2" s="76">
        <v>2.1</v>
      </c>
      <c r="B2" s="75">
        <v>1</v>
      </c>
      <c r="C2" s="75" t="s">
        <v>10</v>
      </c>
      <c r="D2" s="77" t="s">
        <v>11</v>
      </c>
      <c r="E2" s="77" t="s">
        <v>12</v>
      </c>
      <c r="F2" s="137"/>
      <c r="G2" s="137"/>
      <c r="H2" s="79"/>
      <c r="I2" s="77"/>
      <c r="J2" s="137"/>
      <c r="K2" s="77"/>
      <c r="L2" s="137"/>
      <c r="M2" s="77"/>
    </row>
    <row r="3" spans="1:13" ht="105" x14ac:dyDescent="0.25">
      <c r="A3" s="76">
        <v>2.2000000000000002</v>
      </c>
      <c r="B3" s="75">
        <v>1</v>
      </c>
      <c r="C3" s="75" t="s">
        <v>10</v>
      </c>
      <c r="D3" s="77" t="s">
        <v>13</v>
      </c>
      <c r="E3" s="77" t="s">
        <v>14</v>
      </c>
      <c r="F3" s="137"/>
      <c r="G3" s="137"/>
      <c r="H3" s="79"/>
      <c r="I3" s="77"/>
      <c r="J3" s="137"/>
      <c r="K3" s="77"/>
      <c r="L3" s="137"/>
      <c r="M3" s="77"/>
    </row>
    <row r="4" spans="1:13" ht="45" x14ac:dyDescent="0.25">
      <c r="A4" s="76">
        <v>2.2999999999999998</v>
      </c>
      <c r="B4" s="75">
        <v>1</v>
      </c>
      <c r="C4" s="75" t="s">
        <v>10</v>
      </c>
      <c r="D4" s="77" t="s">
        <v>15</v>
      </c>
      <c r="E4" s="77" t="s">
        <v>16</v>
      </c>
      <c r="F4" s="137"/>
      <c r="G4" s="137"/>
      <c r="H4" s="79"/>
      <c r="I4" s="77"/>
      <c r="J4" s="137"/>
      <c r="K4" s="77"/>
      <c r="L4" s="137"/>
      <c r="M4" s="77"/>
    </row>
    <row r="5" spans="1:13" ht="30" x14ac:dyDescent="0.25">
      <c r="A5" s="76">
        <v>2.4</v>
      </c>
      <c r="B5" s="75">
        <v>2</v>
      </c>
      <c r="C5" s="75" t="s">
        <v>10</v>
      </c>
      <c r="D5" s="77" t="s">
        <v>17</v>
      </c>
      <c r="E5" s="77" t="s">
        <v>18</v>
      </c>
      <c r="F5" s="137"/>
      <c r="G5" s="137"/>
      <c r="H5" s="79"/>
      <c r="I5" s="77"/>
      <c r="J5" s="137"/>
      <c r="K5" s="77"/>
      <c r="L5" s="137"/>
      <c r="M5" s="77"/>
    </row>
    <row r="6" spans="1:13" ht="45" x14ac:dyDescent="0.25">
      <c r="A6" s="76">
        <v>2.5</v>
      </c>
      <c r="B6" s="75">
        <v>2</v>
      </c>
      <c r="C6" s="75" t="s">
        <v>10</v>
      </c>
      <c r="D6" s="77" t="s">
        <v>19</v>
      </c>
      <c r="E6" s="77" t="s">
        <v>20</v>
      </c>
      <c r="F6" s="137"/>
      <c r="G6" s="137"/>
      <c r="H6" s="79"/>
      <c r="I6" s="77"/>
      <c r="J6" s="137"/>
      <c r="K6" s="77"/>
      <c r="L6" s="137"/>
      <c r="M6" s="77"/>
    </row>
    <row r="7" spans="1:13" ht="60" x14ac:dyDescent="0.25">
      <c r="A7" s="76">
        <v>2.6</v>
      </c>
      <c r="B7" s="75">
        <v>2</v>
      </c>
      <c r="C7" s="75" t="s">
        <v>10</v>
      </c>
      <c r="D7" s="77" t="s">
        <v>21</v>
      </c>
      <c r="E7" s="77" t="s">
        <v>22</v>
      </c>
      <c r="F7" s="137"/>
      <c r="G7" s="137"/>
      <c r="H7" s="79"/>
      <c r="I7" s="77"/>
      <c r="J7" s="137"/>
      <c r="K7" s="77"/>
      <c r="L7" s="137"/>
      <c r="M7" s="77"/>
    </row>
    <row r="8" spans="1:13" ht="60" x14ac:dyDescent="0.25">
      <c r="A8" s="76">
        <v>2.7</v>
      </c>
      <c r="B8" s="75">
        <v>3</v>
      </c>
      <c r="C8" s="75" t="s">
        <v>10</v>
      </c>
      <c r="D8" s="77" t="s">
        <v>23</v>
      </c>
      <c r="E8" s="77" t="s">
        <v>24</v>
      </c>
      <c r="F8" s="137"/>
      <c r="G8" s="137"/>
      <c r="H8" s="79"/>
      <c r="I8" s="77"/>
      <c r="J8" s="137"/>
      <c r="K8" s="77"/>
      <c r="L8" s="137"/>
      <c r="M8" s="77"/>
    </row>
  </sheetData>
  <conditionalFormatting sqref="A1:M1 A9:M20 A2:E8">
    <cfRule type="expression" dxfId="660" priority="106">
      <formula>$B1=3</formula>
    </cfRule>
    <cfRule type="expression" dxfId="659" priority="107">
      <formula>$B1=2</formula>
    </cfRule>
    <cfRule type="expression" dxfId="658" priority="108">
      <formula>$B1=1</formula>
    </cfRule>
  </conditionalFormatting>
  <conditionalFormatting sqref="F2:M8">
    <cfRule type="expression" dxfId="657" priority="31">
      <formula>$B2=3</formula>
    </cfRule>
    <cfRule type="expression" dxfId="656" priority="32">
      <formula>$B2=2</formula>
    </cfRule>
    <cfRule type="expression" dxfId="655" priority="33">
      <formula>$B2=1</formula>
    </cfRule>
  </conditionalFormatting>
  <conditionalFormatting sqref="F2:F8">
    <cfRule type="containsText" dxfId="654" priority="7" operator="containsText" text="N/A">
      <formula>NOT(ISERROR(SEARCH("N/A",F2)))</formula>
    </cfRule>
    <cfRule type="notContainsBlanks" dxfId="653" priority="13">
      <formula>LEN(TRIM(F2))&gt;0</formula>
    </cfRule>
    <cfRule type="containsBlanks" dxfId="652" priority="29">
      <formula>LEN(TRIM(F2))=0</formula>
    </cfRule>
  </conditionalFormatting>
  <conditionalFormatting sqref="J2:J8">
    <cfRule type="notContainsBlanks" dxfId="651" priority="14">
      <formula>LEN(TRIM(J2))&gt;0</formula>
    </cfRule>
  </conditionalFormatting>
  <conditionalFormatting sqref="J2:J8">
    <cfRule type="containsText" dxfId="650" priority="6" operator="containsText" text="N/A">
      <formula>NOT(ISERROR(SEARCH("N/A",J2)))</formula>
    </cfRule>
    <cfRule type="containsBlanks" dxfId="649" priority="28">
      <formula>LEN(TRIM(J2))=0</formula>
    </cfRule>
  </conditionalFormatting>
  <conditionalFormatting sqref="L2:L8">
    <cfRule type="containsBlanks" dxfId="648" priority="27">
      <formula>LEN(TRIM(L2))=0</formula>
    </cfRule>
  </conditionalFormatting>
  <conditionalFormatting sqref="L2:L8">
    <cfRule type="containsText" dxfId="647" priority="5" operator="containsText" text="N/A">
      <formula>NOT(ISERROR(SEARCH("N/A",L2)))</formula>
    </cfRule>
    <cfRule type="containsBlanks" dxfId="646" priority="26">
      <formula>LEN(TRIM(L2))=0</formula>
    </cfRule>
  </conditionalFormatting>
  <conditionalFormatting sqref="H2:H8">
    <cfRule type="colorScale" priority="20">
      <colorScale>
        <cfvo type="num" val="0"/>
        <cfvo type="num" val="0.5"/>
        <cfvo type="num" val="1"/>
        <color rgb="FFFF0000"/>
        <color rgb="FFFFFF00"/>
        <color rgb="FF00B050"/>
      </colorScale>
    </cfRule>
  </conditionalFormatting>
  <conditionalFormatting sqref="I2:I8">
    <cfRule type="containsText" dxfId="645" priority="4" operator="containsText" text="Policy N/A">
      <formula>NOT(ISERROR(SEARCH("Policy N/A",I2)))</formula>
    </cfRule>
    <cfRule type="containsText" dxfId="644" priority="12" operator="containsText" text="Approved Policy">
      <formula>NOT(ISERROR(SEARCH("Approved Policy",I2)))</formula>
    </cfRule>
    <cfRule type="containsText" dxfId="643" priority="17" operator="containsText" text="Written Policy">
      <formula>NOT(ISERROR(SEARCH("Written Policy",I2)))</formula>
    </cfRule>
    <cfRule type="containsText" dxfId="642" priority="19" operator="containsText" text="Rough Policy">
      <formula>NOT(ISERROR(SEARCH("Rough Policy",I2)))</formula>
    </cfRule>
    <cfRule type="containsText" dxfId="641" priority="25" operator="containsText" text="No Policy">
      <formula>NOT(ISERROR(SEARCH("No Policy",I2)))</formula>
    </cfRule>
  </conditionalFormatting>
  <conditionalFormatting sqref="K2:K8">
    <cfRule type="containsText" dxfId="640" priority="8" operator="containsText" text="Procedure N/A">
      <formula>NOT(ISERROR(SEARCH("Procedure N/A",K2)))</formula>
    </cfRule>
    <cfRule type="containsText" dxfId="639" priority="11" operator="containsText" text="Approved Procedure">
      <formula>NOT(ISERROR(SEARCH("Approved Procedure",K2)))</formula>
    </cfRule>
    <cfRule type="containsText" dxfId="638" priority="16" operator="containsText" text="Written Procedure">
      <formula>NOT(ISERROR(SEARCH("Written Procedure",K2)))</formula>
    </cfRule>
    <cfRule type="containsText" dxfId="637" priority="18" operator="containsText" text="Rough Procedure">
      <formula>NOT(ISERROR(SEARCH("Rough Procedure",K2)))</formula>
    </cfRule>
    <cfRule type="containsText" dxfId="636" priority="24" operator="containsText" text="No Procedure">
      <formula>NOT(ISERROR(SEARCH("No Procedure",K2)))</formula>
    </cfRule>
  </conditionalFormatting>
  <conditionalFormatting sqref="L2:L8">
    <cfRule type="notContainsBlanks" dxfId="635" priority="15">
      <formula>LEN(TRIM(L2))&gt;0</formula>
    </cfRule>
  </conditionalFormatting>
  <conditionalFormatting sqref="L2:L8">
    <cfRule type="containsText" dxfId="634" priority="3" operator="containsText" text="N/A">
      <formula>NOT(ISERROR(SEARCH("N/A",L2)))</formula>
    </cfRule>
    <cfRule type="containsBlanks" dxfId="633" priority="23">
      <formula>LEN(TRIM(L2))=0</formula>
    </cfRule>
  </conditionalFormatting>
  <conditionalFormatting sqref="M2:M8">
    <cfRule type="containsText" dxfId="632" priority="2" operator="containsText" text="N/A">
      <formula>NOT(ISERROR(SEARCH("N/A",M2)))</formula>
    </cfRule>
    <cfRule type="containsText" dxfId="631" priority="10" operator="containsText" text="Yes">
      <formula>NOT(ISERROR(SEARCH("Yes",M2)))</formula>
    </cfRule>
    <cfRule type="containsBlanks" dxfId="630" priority="22">
      <formula>LEN(TRIM(M2))=0</formula>
    </cfRule>
    <cfRule type="containsText" dxfId="629" priority="30" operator="containsText" text="No">
      <formula>NOT(ISERROR(SEARCH("No",M2)))</formula>
    </cfRule>
  </conditionalFormatting>
  <conditionalFormatting sqref="G2:G8">
    <cfRule type="containsText" dxfId="628" priority="1" operator="containsText" text="N/A">
      <formula>NOT(ISERROR(SEARCH("N/A",G2)))</formula>
    </cfRule>
    <cfRule type="notContainsBlanks" dxfId="627" priority="9">
      <formula>LEN(TRIM(G2))&gt;0</formula>
    </cfRule>
    <cfRule type="containsBlanks" dxfId="626" priority="21">
      <formula>LEN(TRIM(G2))=0</formula>
    </cfRule>
  </conditionalFormatting>
  <dataValidations count="1">
    <dataValidation type="decimal" allowBlank="1" showInputMessage="1" showErrorMessage="1" errorTitle="Out of Bounds" error="Please keep your number decimal between 0-1 or 0% to 100%_x000a_" sqref="H2:H8" xr:uid="{2DF92FF6-77D4-4115-A578-89EFF0B4DA3C}">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FFF399BA-1B5F-44F3-8091-5903CFAB6C5A}">
          <x14:formula1>
            <xm:f>Values!$E$2:$E$6</xm:f>
          </x14:formula1>
          <xm:sqref>K2:K8</xm:sqref>
        </x14:dataValidation>
        <x14:dataValidation type="list" allowBlank="1" showInputMessage="1" showErrorMessage="1" xr:uid="{C7A8FE9C-C7A3-442C-AA58-97380EB1E106}">
          <x14:formula1>
            <xm:f>Values!$C$2:$C$6</xm:f>
          </x14:formula1>
          <xm:sqref>I2:I8</xm:sqref>
        </x14:dataValidation>
        <x14:dataValidation type="list" allowBlank="1" showInputMessage="1" showErrorMessage="1" xr:uid="{542D6C4A-C417-4867-862F-95447791AB1D}">
          <x14:formula1>
            <xm:f>Values!$G$2:$G$4</xm:f>
          </x14:formula1>
          <xm:sqref>M2:M8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86153-9D2A-4D7F-9F52-F85007C898CF}">
  <dimension ref="A1:M15"/>
  <sheetViews>
    <sheetView topLeftCell="E1" workbookViewId="0">
      <selection activeCell="G14" sqref="G13:G14"/>
    </sheetView>
  </sheetViews>
  <sheetFormatPr defaultColWidth="70.7109375" defaultRowHeight="15" x14ac:dyDescent="0.25"/>
  <cols>
    <col min="1" max="1" width="11.7109375" bestFit="1" customWidth="1"/>
    <col min="2" max="2" width="4.140625" bestFit="1" customWidth="1"/>
    <col min="3" max="3" width="11.42578125" bestFit="1" customWidth="1"/>
    <col min="4" max="4" width="53.5703125" bestFit="1" customWidth="1"/>
    <col min="5" max="5" width="70.5703125"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75" x14ac:dyDescent="0.25">
      <c r="A2" s="76">
        <v>3.1</v>
      </c>
      <c r="B2" s="75">
        <v>1</v>
      </c>
      <c r="C2" s="75" t="s">
        <v>25</v>
      </c>
      <c r="D2" s="77" t="s">
        <v>26</v>
      </c>
      <c r="E2" s="77" t="s">
        <v>27</v>
      </c>
      <c r="F2" s="137"/>
      <c r="G2" s="137"/>
      <c r="H2" s="79"/>
      <c r="I2" s="77"/>
      <c r="J2" s="137"/>
      <c r="K2" s="77"/>
      <c r="L2" s="137"/>
      <c r="M2" s="77"/>
    </row>
    <row r="3" spans="1:13" ht="45" x14ac:dyDescent="0.25">
      <c r="A3" s="76">
        <v>3.2</v>
      </c>
      <c r="B3" s="75">
        <v>1</v>
      </c>
      <c r="C3" s="75" t="s">
        <v>25</v>
      </c>
      <c r="D3" s="77" t="s">
        <v>28</v>
      </c>
      <c r="E3" s="77" t="s">
        <v>29</v>
      </c>
      <c r="F3" s="137"/>
      <c r="G3" s="137"/>
      <c r="H3" s="79"/>
      <c r="I3" s="77"/>
      <c r="J3" s="137"/>
      <c r="K3" s="77"/>
      <c r="L3" s="137"/>
      <c r="M3" s="77"/>
    </row>
    <row r="4" spans="1:13" ht="45" x14ac:dyDescent="0.25">
      <c r="A4" s="76">
        <v>3.3</v>
      </c>
      <c r="B4" s="75">
        <v>1</v>
      </c>
      <c r="C4" s="75" t="s">
        <v>25</v>
      </c>
      <c r="D4" s="77" t="s">
        <v>30</v>
      </c>
      <c r="E4" s="77" t="s">
        <v>31</v>
      </c>
      <c r="F4" s="137"/>
      <c r="G4" s="137"/>
      <c r="H4" s="79"/>
      <c r="I4" s="77"/>
      <c r="J4" s="137"/>
      <c r="K4" s="77"/>
      <c r="L4" s="137"/>
      <c r="M4" s="77"/>
    </row>
    <row r="5" spans="1:13" ht="30" x14ac:dyDescent="0.25">
      <c r="A5" s="76">
        <v>3.4</v>
      </c>
      <c r="B5" s="75">
        <v>1</v>
      </c>
      <c r="C5" s="75" t="s">
        <v>25</v>
      </c>
      <c r="D5" s="77" t="s">
        <v>32</v>
      </c>
      <c r="E5" s="77" t="s">
        <v>33</v>
      </c>
      <c r="F5" s="137"/>
      <c r="G5" s="137"/>
      <c r="H5" s="79"/>
      <c r="I5" s="77"/>
      <c r="J5" s="137"/>
      <c r="K5" s="77"/>
      <c r="L5" s="137"/>
      <c r="M5" s="77"/>
    </row>
    <row r="6" spans="1:13" ht="45" x14ac:dyDescent="0.25">
      <c r="A6" s="76">
        <v>3.5</v>
      </c>
      <c r="B6" s="75">
        <v>1</v>
      </c>
      <c r="C6" s="75" t="s">
        <v>25</v>
      </c>
      <c r="D6" s="77" t="s">
        <v>289</v>
      </c>
      <c r="E6" s="77" t="s">
        <v>290</v>
      </c>
      <c r="F6" s="137"/>
      <c r="G6" s="137"/>
      <c r="H6" s="79"/>
      <c r="I6" s="77"/>
      <c r="J6" s="137"/>
      <c r="K6" s="77"/>
      <c r="L6" s="137"/>
      <c r="M6" s="77"/>
    </row>
    <row r="7" spans="1:13" ht="45" x14ac:dyDescent="0.25">
      <c r="A7" s="76">
        <v>3.6</v>
      </c>
      <c r="B7" s="75">
        <v>1</v>
      </c>
      <c r="C7" s="75" t="s">
        <v>3</v>
      </c>
      <c r="D7" s="77" t="s">
        <v>34</v>
      </c>
      <c r="E7" s="77" t="s">
        <v>35</v>
      </c>
      <c r="F7" s="137"/>
      <c r="G7" s="137"/>
      <c r="H7" s="79"/>
      <c r="I7" s="77"/>
      <c r="J7" s="137"/>
      <c r="K7" s="77"/>
      <c r="L7" s="137"/>
      <c r="M7" s="77"/>
    </row>
    <row r="8" spans="1:13" ht="75" x14ac:dyDescent="0.25">
      <c r="A8" s="76">
        <v>3.7</v>
      </c>
      <c r="B8" s="75">
        <v>2</v>
      </c>
      <c r="C8" s="75" t="s">
        <v>25</v>
      </c>
      <c r="D8" s="77" t="s">
        <v>251</v>
      </c>
      <c r="E8" s="77" t="s">
        <v>252</v>
      </c>
      <c r="F8" s="137"/>
      <c r="G8" s="137"/>
      <c r="H8" s="79"/>
      <c r="I8" s="77"/>
      <c r="J8" s="137"/>
      <c r="K8" s="77"/>
      <c r="L8" s="137"/>
      <c r="M8" s="77"/>
    </row>
    <row r="9" spans="1:13" ht="60" x14ac:dyDescent="0.25">
      <c r="A9" s="76">
        <v>3.8</v>
      </c>
      <c r="B9" s="75">
        <v>2</v>
      </c>
      <c r="C9" s="75" t="s">
        <v>25</v>
      </c>
      <c r="D9" s="77" t="s">
        <v>253</v>
      </c>
      <c r="E9" s="77" t="s">
        <v>254</v>
      </c>
      <c r="F9" s="137"/>
      <c r="G9" s="137"/>
      <c r="H9" s="79"/>
      <c r="I9" s="77"/>
      <c r="J9" s="137"/>
      <c r="K9" s="77"/>
      <c r="L9" s="137"/>
      <c r="M9" s="77"/>
    </row>
    <row r="10" spans="1:13" x14ac:dyDescent="0.25">
      <c r="A10" s="76">
        <v>3.9</v>
      </c>
      <c r="B10" s="75">
        <v>2</v>
      </c>
      <c r="C10" s="75" t="s">
        <v>25</v>
      </c>
      <c r="D10" s="77" t="s">
        <v>255</v>
      </c>
      <c r="E10" s="77" t="s">
        <v>256</v>
      </c>
      <c r="F10" s="137"/>
      <c r="G10" s="137"/>
      <c r="H10" s="79"/>
      <c r="I10" s="77"/>
      <c r="J10" s="137"/>
      <c r="K10" s="77"/>
      <c r="L10" s="137"/>
      <c r="M10" s="77"/>
    </row>
    <row r="11" spans="1:13" ht="30" x14ac:dyDescent="0.25">
      <c r="A11" s="76" t="s">
        <v>259</v>
      </c>
      <c r="B11" s="75">
        <v>2</v>
      </c>
      <c r="C11" s="75" t="s">
        <v>25</v>
      </c>
      <c r="D11" s="77" t="s">
        <v>257</v>
      </c>
      <c r="E11" s="77" t="s">
        <v>258</v>
      </c>
      <c r="F11" s="137"/>
      <c r="G11" s="137"/>
      <c r="H11" s="79"/>
      <c r="I11" s="77"/>
      <c r="J11" s="137"/>
      <c r="K11" s="77"/>
      <c r="L11" s="137"/>
      <c r="M11" s="77"/>
    </row>
    <row r="12" spans="1:13" ht="90" x14ac:dyDescent="0.25">
      <c r="A12" s="76">
        <v>3.11</v>
      </c>
      <c r="B12" s="75">
        <v>2</v>
      </c>
      <c r="C12" s="75" t="s">
        <v>25</v>
      </c>
      <c r="D12" s="77" t="s">
        <v>36</v>
      </c>
      <c r="E12" s="77" t="s">
        <v>37</v>
      </c>
      <c r="F12" s="137"/>
      <c r="G12" s="137"/>
      <c r="H12" s="79"/>
      <c r="I12" s="77"/>
      <c r="J12" s="137"/>
      <c r="K12" s="77"/>
      <c r="L12" s="137"/>
      <c r="M12" s="77"/>
    </row>
    <row r="13" spans="1:13" ht="45" x14ac:dyDescent="0.25">
      <c r="A13" s="76">
        <v>3.12</v>
      </c>
      <c r="B13" s="75">
        <v>2</v>
      </c>
      <c r="C13" s="75" t="s">
        <v>38</v>
      </c>
      <c r="D13" s="77" t="s">
        <v>39</v>
      </c>
      <c r="E13" s="77" t="s">
        <v>40</v>
      </c>
      <c r="F13" s="137"/>
      <c r="G13" s="137"/>
      <c r="H13" s="79"/>
      <c r="I13" s="77"/>
      <c r="J13" s="137"/>
      <c r="K13" s="77"/>
      <c r="L13" s="137"/>
      <c r="M13" s="77"/>
    </row>
    <row r="14" spans="1:13" ht="60" x14ac:dyDescent="0.25">
      <c r="A14" s="76">
        <v>3.13</v>
      </c>
      <c r="B14" s="75">
        <v>3</v>
      </c>
      <c r="C14" s="75" t="s">
        <v>25</v>
      </c>
      <c r="D14" s="77" t="s">
        <v>260</v>
      </c>
      <c r="E14" s="77" t="s">
        <v>261</v>
      </c>
      <c r="F14" s="137"/>
      <c r="G14" s="137"/>
      <c r="H14" s="79"/>
      <c r="I14" s="77"/>
      <c r="J14" s="137"/>
      <c r="K14" s="77"/>
      <c r="L14" s="137"/>
      <c r="M14" s="77"/>
    </row>
    <row r="15" spans="1:13" x14ac:dyDescent="0.25">
      <c r="A15" s="76">
        <v>3.14</v>
      </c>
      <c r="B15" s="75">
        <v>3</v>
      </c>
      <c r="C15" s="75" t="s">
        <v>25</v>
      </c>
      <c r="D15" s="77" t="s">
        <v>262</v>
      </c>
      <c r="E15" s="77" t="s">
        <v>263</v>
      </c>
      <c r="F15" s="137"/>
      <c r="G15" s="137"/>
      <c r="H15" s="79"/>
      <c r="I15" s="77"/>
      <c r="J15" s="137"/>
      <c r="K15" s="77"/>
      <c r="L15" s="137"/>
      <c r="M15" s="77"/>
    </row>
  </sheetData>
  <conditionalFormatting sqref="A1:M1 A16:M20 A2:E15">
    <cfRule type="expression" dxfId="625" priority="70">
      <formula>$B1=3</formula>
    </cfRule>
    <cfRule type="expression" dxfId="624" priority="71">
      <formula>$B1=2</formula>
    </cfRule>
    <cfRule type="expression" dxfId="623" priority="72">
      <formula>$B1=1</formula>
    </cfRule>
  </conditionalFormatting>
  <conditionalFormatting sqref="F2:M15">
    <cfRule type="expression" dxfId="622" priority="31">
      <formula>$B2=3</formula>
    </cfRule>
    <cfRule type="expression" dxfId="621" priority="32">
      <formula>$B2=2</formula>
    </cfRule>
    <cfRule type="expression" dxfId="620" priority="33">
      <formula>$B2=1</formula>
    </cfRule>
  </conditionalFormatting>
  <conditionalFormatting sqref="F2:F15">
    <cfRule type="containsText" dxfId="619" priority="7" operator="containsText" text="N/A">
      <formula>NOT(ISERROR(SEARCH("N/A",F2)))</formula>
    </cfRule>
    <cfRule type="notContainsBlanks" dxfId="618" priority="13">
      <formula>LEN(TRIM(F2))&gt;0</formula>
    </cfRule>
    <cfRule type="containsBlanks" dxfId="617" priority="29">
      <formula>LEN(TRIM(F2))=0</formula>
    </cfRule>
  </conditionalFormatting>
  <conditionalFormatting sqref="J2:J15">
    <cfRule type="notContainsBlanks" dxfId="616" priority="14">
      <formula>LEN(TRIM(J2))&gt;0</formula>
    </cfRule>
  </conditionalFormatting>
  <conditionalFormatting sqref="J2:J15">
    <cfRule type="containsText" dxfId="615" priority="6" operator="containsText" text="N/A">
      <formula>NOT(ISERROR(SEARCH("N/A",J2)))</formula>
    </cfRule>
    <cfRule type="containsBlanks" dxfId="614" priority="28">
      <formula>LEN(TRIM(J2))=0</formula>
    </cfRule>
  </conditionalFormatting>
  <conditionalFormatting sqref="L2:L15">
    <cfRule type="containsBlanks" dxfId="613" priority="27">
      <formula>LEN(TRIM(L2))=0</formula>
    </cfRule>
  </conditionalFormatting>
  <conditionalFormatting sqref="L2:L15">
    <cfRule type="containsText" dxfId="612" priority="5" operator="containsText" text="N/A">
      <formula>NOT(ISERROR(SEARCH("N/A",L2)))</formula>
    </cfRule>
    <cfRule type="containsBlanks" dxfId="611" priority="26">
      <formula>LEN(TRIM(L2))=0</formula>
    </cfRule>
  </conditionalFormatting>
  <conditionalFormatting sqref="H2:H15">
    <cfRule type="colorScale" priority="20">
      <colorScale>
        <cfvo type="num" val="0"/>
        <cfvo type="num" val="0.5"/>
        <cfvo type="num" val="1"/>
        <color rgb="FFFF0000"/>
        <color rgb="FFFFFF00"/>
        <color rgb="FF00B050"/>
      </colorScale>
    </cfRule>
  </conditionalFormatting>
  <conditionalFormatting sqref="I2:I15">
    <cfRule type="containsText" dxfId="610" priority="4" operator="containsText" text="Policy N/A">
      <formula>NOT(ISERROR(SEARCH("Policy N/A",I2)))</formula>
    </cfRule>
    <cfRule type="containsText" dxfId="609" priority="12" operator="containsText" text="Approved Policy">
      <formula>NOT(ISERROR(SEARCH("Approved Policy",I2)))</formula>
    </cfRule>
    <cfRule type="containsText" dxfId="608" priority="17" operator="containsText" text="Written Policy">
      <formula>NOT(ISERROR(SEARCH("Written Policy",I2)))</formula>
    </cfRule>
    <cfRule type="containsText" dxfId="607" priority="19" operator="containsText" text="Rough Policy">
      <formula>NOT(ISERROR(SEARCH("Rough Policy",I2)))</formula>
    </cfRule>
    <cfRule type="containsText" dxfId="606" priority="25" operator="containsText" text="No Policy">
      <formula>NOT(ISERROR(SEARCH("No Policy",I2)))</formula>
    </cfRule>
  </conditionalFormatting>
  <conditionalFormatting sqref="K2:K15">
    <cfRule type="containsText" dxfId="605" priority="8" operator="containsText" text="Procedure N/A">
      <formula>NOT(ISERROR(SEARCH("Procedure N/A",K2)))</formula>
    </cfRule>
    <cfRule type="containsText" dxfId="604" priority="11" operator="containsText" text="Approved Procedure">
      <formula>NOT(ISERROR(SEARCH("Approved Procedure",K2)))</formula>
    </cfRule>
    <cfRule type="containsText" dxfId="603" priority="16" operator="containsText" text="Written Procedure">
      <formula>NOT(ISERROR(SEARCH("Written Procedure",K2)))</formula>
    </cfRule>
    <cfRule type="containsText" dxfId="602" priority="18" operator="containsText" text="Rough Procedure">
      <formula>NOT(ISERROR(SEARCH("Rough Procedure",K2)))</formula>
    </cfRule>
    <cfRule type="containsText" dxfId="601" priority="24" operator="containsText" text="No Procedure">
      <formula>NOT(ISERROR(SEARCH("No Procedure",K2)))</formula>
    </cfRule>
  </conditionalFormatting>
  <conditionalFormatting sqref="L2:L15">
    <cfRule type="notContainsBlanks" dxfId="600" priority="15">
      <formula>LEN(TRIM(L2))&gt;0</formula>
    </cfRule>
  </conditionalFormatting>
  <conditionalFormatting sqref="L2:L15">
    <cfRule type="containsText" dxfId="599" priority="3" operator="containsText" text="N/A">
      <formula>NOT(ISERROR(SEARCH("N/A",L2)))</formula>
    </cfRule>
    <cfRule type="containsBlanks" dxfId="598" priority="23">
      <formula>LEN(TRIM(L2))=0</formula>
    </cfRule>
  </conditionalFormatting>
  <conditionalFormatting sqref="M2:M15">
    <cfRule type="containsText" dxfId="597" priority="2" operator="containsText" text="N/A">
      <formula>NOT(ISERROR(SEARCH("N/A",M2)))</formula>
    </cfRule>
    <cfRule type="containsText" dxfId="596" priority="10" operator="containsText" text="Yes">
      <formula>NOT(ISERROR(SEARCH("Yes",M2)))</formula>
    </cfRule>
    <cfRule type="containsBlanks" dxfId="595" priority="22">
      <formula>LEN(TRIM(M2))=0</formula>
    </cfRule>
    <cfRule type="containsText" dxfId="594" priority="30" operator="containsText" text="No">
      <formula>NOT(ISERROR(SEARCH("No",M2)))</formula>
    </cfRule>
  </conditionalFormatting>
  <conditionalFormatting sqref="G2:G15">
    <cfRule type="containsText" dxfId="593" priority="1" operator="containsText" text="N/A">
      <formula>NOT(ISERROR(SEARCH("N/A",G2)))</formula>
    </cfRule>
    <cfRule type="notContainsBlanks" dxfId="592" priority="9">
      <formula>LEN(TRIM(G2))&gt;0</formula>
    </cfRule>
    <cfRule type="containsBlanks" dxfId="591" priority="21">
      <formula>LEN(TRIM(G2))=0</formula>
    </cfRule>
  </conditionalFormatting>
  <dataValidations count="1">
    <dataValidation type="decimal" allowBlank="1" showInputMessage="1" showErrorMessage="1" errorTitle="Out of Bounds" error="Please keep your number decimal between 0-1 or 0% to 100%_x000a_" sqref="H2:H15" xr:uid="{C843A486-78FD-498F-B6C8-D4BE7CF394FA}">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C633BC09-1CEB-4D43-85B1-759A9F610C3A}">
          <x14:formula1>
            <xm:f>Values!$E$2:$E$6</xm:f>
          </x14:formula1>
          <xm:sqref>K2:K15</xm:sqref>
        </x14:dataValidation>
        <x14:dataValidation type="list" allowBlank="1" showInputMessage="1" showErrorMessage="1" xr:uid="{702852B9-76A2-4049-AECF-7BF7EC13A926}">
          <x14:formula1>
            <xm:f>Values!$C$2:$C$6</xm:f>
          </x14:formula1>
          <xm:sqref>I2:I15</xm:sqref>
        </x14:dataValidation>
        <x14:dataValidation type="list" allowBlank="1" showInputMessage="1" showErrorMessage="1" xr:uid="{B7E137F2-E21C-4205-863E-A0F95608A2D7}">
          <x14:formula1>
            <xm:f>Values!$G$2:$G$4</xm:f>
          </x14:formula1>
          <xm:sqref>M2:M15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E5D59-4B29-43B2-B870-F530AA0B3949}">
  <dimension ref="A1:M13"/>
  <sheetViews>
    <sheetView topLeftCell="E1" workbookViewId="0">
      <selection activeCell="G14" sqref="G13:G14"/>
    </sheetView>
  </sheetViews>
  <sheetFormatPr defaultColWidth="70.7109375" defaultRowHeight="15" x14ac:dyDescent="0.25"/>
  <cols>
    <col min="1" max="1" width="11.7109375" bestFit="1" customWidth="1"/>
    <col min="2" max="2" width="4.140625" bestFit="1" customWidth="1"/>
    <col min="3" max="3" width="12" bestFit="1" customWidth="1"/>
    <col min="4" max="4" width="70"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75" x14ac:dyDescent="0.25">
      <c r="A2" s="76">
        <v>4.0999999999999996</v>
      </c>
      <c r="B2" s="75">
        <v>1</v>
      </c>
      <c r="C2" s="75" t="s">
        <v>10</v>
      </c>
      <c r="D2" s="77" t="s">
        <v>41</v>
      </c>
      <c r="E2" s="77" t="s">
        <v>42</v>
      </c>
      <c r="F2" s="137"/>
      <c r="G2" s="137"/>
      <c r="H2" s="79"/>
      <c r="I2" s="77"/>
      <c r="J2" s="137"/>
      <c r="K2" s="77"/>
      <c r="L2" s="137"/>
      <c r="M2" s="77"/>
    </row>
    <row r="3" spans="1:13" ht="45" x14ac:dyDescent="0.25">
      <c r="A3" s="76">
        <v>4.2</v>
      </c>
      <c r="B3" s="75">
        <v>1</v>
      </c>
      <c r="C3" s="75" t="s">
        <v>38</v>
      </c>
      <c r="D3" s="77" t="s">
        <v>43</v>
      </c>
      <c r="E3" s="77" t="s">
        <v>44</v>
      </c>
      <c r="F3" s="137"/>
      <c r="G3" s="137"/>
      <c r="H3" s="79"/>
      <c r="I3" s="77"/>
      <c r="J3" s="137"/>
      <c r="K3" s="77"/>
      <c r="L3" s="137"/>
      <c r="M3" s="77"/>
    </row>
    <row r="4" spans="1:13" ht="60" x14ac:dyDescent="0.25">
      <c r="A4" s="76">
        <v>4.3</v>
      </c>
      <c r="B4" s="75">
        <v>1</v>
      </c>
      <c r="C4" s="75" t="s">
        <v>51</v>
      </c>
      <c r="D4" s="77" t="s">
        <v>264</v>
      </c>
      <c r="E4" s="77" t="s">
        <v>265</v>
      </c>
      <c r="F4" s="137"/>
      <c r="G4" s="137"/>
      <c r="H4" s="79"/>
      <c r="I4" s="77"/>
      <c r="J4" s="137"/>
      <c r="K4" s="77"/>
      <c r="L4" s="137"/>
      <c r="M4" s="77"/>
    </row>
    <row r="5" spans="1:13" ht="45" x14ac:dyDescent="0.25">
      <c r="A5" s="76">
        <v>4.4000000000000004</v>
      </c>
      <c r="B5" s="75">
        <v>1</v>
      </c>
      <c r="C5" s="75" t="s">
        <v>3</v>
      </c>
      <c r="D5" s="77" t="s">
        <v>45</v>
      </c>
      <c r="E5" s="77" t="s">
        <v>46</v>
      </c>
      <c r="F5" s="137"/>
      <c r="G5" s="137"/>
      <c r="H5" s="79"/>
      <c r="I5" s="77"/>
      <c r="J5" s="137"/>
      <c r="K5" s="77"/>
      <c r="L5" s="137"/>
      <c r="M5" s="77"/>
    </row>
    <row r="6" spans="1:13" ht="45" x14ac:dyDescent="0.25">
      <c r="A6" s="76">
        <v>4.5</v>
      </c>
      <c r="B6" s="75">
        <v>1</v>
      </c>
      <c r="C6" s="75" t="s">
        <v>3</v>
      </c>
      <c r="D6" s="77" t="s">
        <v>47</v>
      </c>
      <c r="E6" s="77" t="s">
        <v>48</v>
      </c>
      <c r="F6" s="137"/>
      <c r="G6" s="137"/>
      <c r="H6" s="79"/>
      <c r="I6" s="77"/>
      <c r="J6" s="137"/>
      <c r="K6" s="77"/>
      <c r="L6" s="137"/>
      <c r="M6" s="77"/>
    </row>
    <row r="7" spans="1:13" ht="90" x14ac:dyDescent="0.25">
      <c r="A7" s="76">
        <v>4.5999999999999996</v>
      </c>
      <c r="B7" s="75">
        <v>1</v>
      </c>
      <c r="C7" s="75" t="s">
        <v>38</v>
      </c>
      <c r="D7" s="77" t="s">
        <v>49</v>
      </c>
      <c r="E7" s="77" t="s">
        <v>50</v>
      </c>
      <c r="F7" s="137"/>
      <c r="G7" s="137"/>
      <c r="H7" s="79"/>
      <c r="I7" s="77"/>
      <c r="J7" s="137"/>
      <c r="K7" s="77"/>
      <c r="L7" s="137"/>
      <c r="M7" s="77"/>
    </row>
    <row r="8" spans="1:13" ht="60" x14ac:dyDescent="0.25">
      <c r="A8" s="76">
        <v>4.7</v>
      </c>
      <c r="B8" s="75">
        <v>1</v>
      </c>
      <c r="C8" s="75" t="s">
        <v>51</v>
      </c>
      <c r="D8" s="77" t="s">
        <v>52</v>
      </c>
      <c r="E8" s="77" t="s">
        <v>53</v>
      </c>
      <c r="F8" s="137"/>
      <c r="G8" s="137"/>
      <c r="H8" s="79"/>
      <c r="I8" s="77"/>
      <c r="J8" s="137"/>
      <c r="K8" s="77"/>
      <c r="L8" s="137"/>
      <c r="M8" s="77"/>
    </row>
    <row r="9" spans="1:13" ht="45" x14ac:dyDescent="0.25">
      <c r="A9" s="76">
        <v>4.8</v>
      </c>
      <c r="B9" s="75">
        <v>2</v>
      </c>
      <c r="C9" s="75" t="s">
        <v>3</v>
      </c>
      <c r="D9" s="77" t="s">
        <v>54</v>
      </c>
      <c r="E9" s="77" t="s">
        <v>55</v>
      </c>
      <c r="F9" s="137"/>
      <c r="G9" s="137"/>
      <c r="H9" s="79"/>
      <c r="I9" s="77"/>
      <c r="J9" s="137"/>
      <c r="K9" s="77"/>
      <c r="L9" s="137"/>
      <c r="M9" s="77"/>
    </row>
    <row r="10" spans="1:13" ht="45" x14ac:dyDescent="0.25">
      <c r="A10" s="76">
        <v>4.9000000000000004</v>
      </c>
      <c r="B10" s="75">
        <v>2</v>
      </c>
      <c r="C10" s="75" t="s">
        <v>3</v>
      </c>
      <c r="D10" s="77" t="s">
        <v>56</v>
      </c>
      <c r="E10" s="77" t="s">
        <v>57</v>
      </c>
      <c r="F10" s="137"/>
      <c r="G10" s="137"/>
      <c r="H10" s="79"/>
      <c r="I10" s="77"/>
      <c r="J10" s="137"/>
      <c r="K10" s="77"/>
      <c r="L10" s="137"/>
      <c r="M10" s="77"/>
    </row>
    <row r="11" spans="1:13" ht="90" x14ac:dyDescent="0.25">
      <c r="A11" s="76" t="s">
        <v>272</v>
      </c>
      <c r="B11" s="75">
        <v>2</v>
      </c>
      <c r="C11" s="75" t="s">
        <v>3</v>
      </c>
      <c r="D11" s="77" t="s">
        <v>266</v>
      </c>
      <c r="E11" s="77" t="s">
        <v>267</v>
      </c>
      <c r="F11" s="137"/>
      <c r="G11" s="137"/>
      <c r="H11" s="79"/>
      <c r="I11" s="77"/>
      <c r="J11" s="137"/>
      <c r="K11" s="77"/>
      <c r="L11" s="137"/>
      <c r="M11" s="77"/>
    </row>
    <row r="12" spans="1:13" ht="45" x14ac:dyDescent="0.25">
      <c r="A12" s="76">
        <v>4.1100000000000003</v>
      </c>
      <c r="B12" s="75">
        <v>2</v>
      </c>
      <c r="C12" s="75" t="s">
        <v>3</v>
      </c>
      <c r="D12" s="77" t="s">
        <v>268</v>
      </c>
      <c r="E12" s="77" t="s">
        <v>269</v>
      </c>
      <c r="F12" s="137"/>
      <c r="G12" s="137"/>
      <c r="H12" s="79"/>
      <c r="I12" s="77"/>
      <c r="J12" s="137"/>
      <c r="K12" s="77"/>
      <c r="L12" s="137"/>
      <c r="M12" s="77"/>
    </row>
    <row r="13" spans="1:13" ht="60" x14ac:dyDescent="0.25">
      <c r="A13" s="76">
        <v>4.12</v>
      </c>
      <c r="B13" s="75">
        <v>3</v>
      </c>
      <c r="C13" s="75" t="s">
        <v>3</v>
      </c>
      <c r="D13" s="77" t="s">
        <v>270</v>
      </c>
      <c r="E13" s="77" t="s">
        <v>271</v>
      </c>
      <c r="F13" s="137"/>
      <c r="G13" s="137"/>
      <c r="H13" s="79"/>
      <c r="I13" s="77"/>
      <c r="J13" s="137"/>
      <c r="K13" s="77"/>
      <c r="L13" s="137"/>
      <c r="M13" s="77"/>
    </row>
  </sheetData>
  <conditionalFormatting sqref="A1:M1 A14:M20 A2:E13">
    <cfRule type="expression" dxfId="590" priority="70">
      <formula>$B1=3</formula>
    </cfRule>
    <cfRule type="expression" dxfId="589" priority="71">
      <formula>$B1=2</formula>
    </cfRule>
    <cfRule type="expression" dxfId="588" priority="72">
      <formula>$B1=1</formula>
    </cfRule>
  </conditionalFormatting>
  <conditionalFormatting sqref="F2:M13">
    <cfRule type="expression" dxfId="587" priority="31">
      <formula>$B2=3</formula>
    </cfRule>
    <cfRule type="expression" dxfId="586" priority="32">
      <formula>$B2=2</formula>
    </cfRule>
    <cfRule type="expression" dxfId="585" priority="33">
      <formula>$B2=1</formula>
    </cfRule>
  </conditionalFormatting>
  <conditionalFormatting sqref="F2:F13">
    <cfRule type="containsText" dxfId="584" priority="7" operator="containsText" text="N/A">
      <formula>NOT(ISERROR(SEARCH("N/A",F2)))</formula>
    </cfRule>
    <cfRule type="notContainsBlanks" dxfId="583" priority="13">
      <formula>LEN(TRIM(F2))&gt;0</formula>
    </cfRule>
    <cfRule type="containsBlanks" dxfId="582" priority="29">
      <formula>LEN(TRIM(F2))=0</formula>
    </cfRule>
  </conditionalFormatting>
  <conditionalFormatting sqref="J2:J13">
    <cfRule type="notContainsBlanks" dxfId="581" priority="14">
      <formula>LEN(TRIM(J2))&gt;0</formula>
    </cfRule>
  </conditionalFormatting>
  <conditionalFormatting sqref="J2:J13">
    <cfRule type="containsText" dxfId="580" priority="6" operator="containsText" text="N/A">
      <formula>NOT(ISERROR(SEARCH("N/A",J2)))</formula>
    </cfRule>
    <cfRule type="containsBlanks" dxfId="579" priority="28">
      <formula>LEN(TRIM(J2))=0</formula>
    </cfRule>
  </conditionalFormatting>
  <conditionalFormatting sqref="L2:L13">
    <cfRule type="containsBlanks" dxfId="578" priority="27">
      <formula>LEN(TRIM(L2))=0</formula>
    </cfRule>
  </conditionalFormatting>
  <conditionalFormatting sqref="L2:L13">
    <cfRule type="containsText" dxfId="577" priority="5" operator="containsText" text="N/A">
      <formula>NOT(ISERROR(SEARCH("N/A",L2)))</formula>
    </cfRule>
    <cfRule type="containsBlanks" dxfId="576" priority="26">
      <formula>LEN(TRIM(L2))=0</formula>
    </cfRule>
  </conditionalFormatting>
  <conditionalFormatting sqref="H2:H13">
    <cfRule type="colorScale" priority="20">
      <colorScale>
        <cfvo type="num" val="0"/>
        <cfvo type="num" val="0.5"/>
        <cfvo type="num" val="1"/>
        <color rgb="FFFF0000"/>
        <color rgb="FFFFFF00"/>
        <color rgb="FF00B050"/>
      </colorScale>
    </cfRule>
  </conditionalFormatting>
  <conditionalFormatting sqref="I2:I13">
    <cfRule type="containsText" dxfId="575" priority="4" operator="containsText" text="Policy N/A">
      <formula>NOT(ISERROR(SEARCH("Policy N/A",I2)))</formula>
    </cfRule>
    <cfRule type="containsText" dxfId="574" priority="12" operator="containsText" text="Approved Policy">
      <formula>NOT(ISERROR(SEARCH("Approved Policy",I2)))</formula>
    </cfRule>
    <cfRule type="containsText" dxfId="573" priority="17" operator="containsText" text="Written Policy">
      <formula>NOT(ISERROR(SEARCH("Written Policy",I2)))</formula>
    </cfRule>
    <cfRule type="containsText" dxfId="572" priority="19" operator="containsText" text="Rough Policy">
      <formula>NOT(ISERROR(SEARCH("Rough Policy",I2)))</formula>
    </cfRule>
    <cfRule type="containsText" dxfId="571" priority="25" operator="containsText" text="No Policy">
      <formula>NOT(ISERROR(SEARCH("No Policy",I2)))</formula>
    </cfRule>
  </conditionalFormatting>
  <conditionalFormatting sqref="K2:K13">
    <cfRule type="containsText" dxfId="570" priority="8" operator="containsText" text="Procedure N/A">
      <formula>NOT(ISERROR(SEARCH("Procedure N/A",K2)))</formula>
    </cfRule>
    <cfRule type="containsText" dxfId="569" priority="11" operator="containsText" text="Approved Procedure">
      <formula>NOT(ISERROR(SEARCH("Approved Procedure",K2)))</formula>
    </cfRule>
    <cfRule type="containsText" dxfId="568" priority="16" operator="containsText" text="Written Procedure">
      <formula>NOT(ISERROR(SEARCH("Written Procedure",K2)))</formula>
    </cfRule>
    <cfRule type="containsText" dxfId="567" priority="18" operator="containsText" text="Rough Procedure">
      <formula>NOT(ISERROR(SEARCH("Rough Procedure",K2)))</formula>
    </cfRule>
    <cfRule type="containsText" dxfId="566" priority="24" operator="containsText" text="No Procedure">
      <formula>NOT(ISERROR(SEARCH("No Procedure",K2)))</formula>
    </cfRule>
  </conditionalFormatting>
  <conditionalFormatting sqref="L2:L13">
    <cfRule type="notContainsBlanks" dxfId="565" priority="15">
      <formula>LEN(TRIM(L2))&gt;0</formula>
    </cfRule>
  </conditionalFormatting>
  <conditionalFormatting sqref="L2:L13">
    <cfRule type="containsText" dxfId="564" priority="3" operator="containsText" text="N/A">
      <formula>NOT(ISERROR(SEARCH("N/A",L2)))</formula>
    </cfRule>
    <cfRule type="containsBlanks" dxfId="563" priority="23">
      <formula>LEN(TRIM(L2))=0</formula>
    </cfRule>
  </conditionalFormatting>
  <conditionalFormatting sqref="M2:M13">
    <cfRule type="containsText" dxfId="562" priority="2" operator="containsText" text="N/A">
      <formula>NOT(ISERROR(SEARCH("N/A",M2)))</formula>
    </cfRule>
    <cfRule type="containsText" dxfId="561" priority="10" operator="containsText" text="Yes">
      <formula>NOT(ISERROR(SEARCH("Yes",M2)))</formula>
    </cfRule>
    <cfRule type="containsBlanks" dxfId="560" priority="22">
      <formula>LEN(TRIM(M2))=0</formula>
    </cfRule>
    <cfRule type="containsText" dxfId="559" priority="30" operator="containsText" text="No">
      <formula>NOT(ISERROR(SEARCH("No",M2)))</formula>
    </cfRule>
  </conditionalFormatting>
  <conditionalFormatting sqref="G2:G13">
    <cfRule type="containsText" dxfId="558" priority="1" operator="containsText" text="N/A">
      <formula>NOT(ISERROR(SEARCH("N/A",G2)))</formula>
    </cfRule>
    <cfRule type="notContainsBlanks" dxfId="557" priority="9">
      <formula>LEN(TRIM(G2))&gt;0</formula>
    </cfRule>
    <cfRule type="containsBlanks" dxfId="556" priority="21">
      <formula>LEN(TRIM(G2))=0</formula>
    </cfRule>
  </conditionalFormatting>
  <dataValidations count="1">
    <dataValidation type="decimal" allowBlank="1" showInputMessage="1" showErrorMessage="1" errorTitle="Out of Bounds" error="Please keep your number decimal between 0-1 or 0% to 100%_x000a_" sqref="H2:H13" xr:uid="{1F5ACCC1-84BD-463B-99F0-E73F0F3166A1}">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71E0707E-2FA2-45EE-9B8E-490A01F3E8BB}">
          <x14:formula1>
            <xm:f>Values!$E$2:$E$6</xm:f>
          </x14:formula1>
          <xm:sqref>K2:K13</xm:sqref>
        </x14:dataValidation>
        <x14:dataValidation type="list" allowBlank="1" showInputMessage="1" showErrorMessage="1" xr:uid="{8975EDC2-4CD4-44C0-A704-A375112E11BF}">
          <x14:formula1>
            <xm:f>Values!$C$2:$C$6</xm:f>
          </x14:formula1>
          <xm:sqref>I2:I13</xm:sqref>
        </x14:dataValidation>
        <x14:dataValidation type="list" allowBlank="1" showInputMessage="1" showErrorMessage="1" xr:uid="{515607AF-3AB3-4480-B0EE-5D3CE94689B8}">
          <x14:formula1>
            <xm:f>Values!$G$2:$G$4</xm:f>
          </x14:formula1>
          <xm:sqref>M2:M13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01866-757C-4AD6-BFC8-C382805C1A9D}">
  <dimension ref="A1:M7"/>
  <sheetViews>
    <sheetView workbookViewId="0">
      <selection activeCell="G14" sqref="G13:G14"/>
    </sheetView>
  </sheetViews>
  <sheetFormatPr defaultColWidth="70.7109375" defaultRowHeight="15" x14ac:dyDescent="0.25"/>
  <cols>
    <col min="1" max="1" width="11.7109375" bestFit="1" customWidth="1"/>
    <col min="2" max="2" width="4.140625" bestFit="1" customWidth="1"/>
    <col min="3" max="3" width="11.42578125" bestFit="1" customWidth="1"/>
    <col min="4" max="4" width="64.28515625" bestFit="1" customWidth="1"/>
    <col min="5" max="5" width="69.5703125"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90" x14ac:dyDescent="0.25">
      <c r="A2" s="76">
        <v>5.0999999999999996</v>
      </c>
      <c r="B2" s="75">
        <v>1</v>
      </c>
      <c r="C2" s="75" t="s">
        <v>51</v>
      </c>
      <c r="D2" s="77" t="s">
        <v>59</v>
      </c>
      <c r="E2" s="77" t="s">
        <v>60</v>
      </c>
      <c r="F2" s="137"/>
      <c r="G2" s="137"/>
      <c r="H2" s="79"/>
      <c r="I2" s="77"/>
      <c r="J2" s="137"/>
      <c r="K2" s="77"/>
      <c r="L2" s="137"/>
      <c r="M2" s="77"/>
    </row>
    <row r="3" spans="1:13" x14ac:dyDescent="0.25">
      <c r="A3" s="76">
        <v>5.2</v>
      </c>
      <c r="B3" s="75">
        <v>1</v>
      </c>
      <c r="C3" s="75" t="s">
        <v>51</v>
      </c>
      <c r="D3" s="77" t="s">
        <v>61</v>
      </c>
      <c r="E3" s="77" t="s">
        <v>263</v>
      </c>
      <c r="F3" s="137"/>
      <c r="G3" s="137"/>
      <c r="H3" s="79"/>
      <c r="I3" s="77"/>
      <c r="J3" s="137"/>
      <c r="K3" s="77"/>
      <c r="L3" s="137"/>
      <c r="M3" s="77"/>
    </row>
    <row r="4" spans="1:13" ht="30" x14ac:dyDescent="0.25">
      <c r="A4" s="76">
        <v>5.3</v>
      </c>
      <c r="B4" s="75">
        <v>1</v>
      </c>
      <c r="C4" s="75" t="s">
        <v>51</v>
      </c>
      <c r="D4" s="77" t="s">
        <v>62</v>
      </c>
      <c r="E4" s="77" t="s">
        <v>63</v>
      </c>
      <c r="F4" s="137"/>
      <c r="G4" s="137"/>
      <c r="H4" s="79"/>
      <c r="I4" s="77"/>
      <c r="J4" s="137"/>
      <c r="K4" s="77"/>
      <c r="L4" s="137"/>
      <c r="M4" s="77"/>
    </row>
    <row r="5" spans="1:13" ht="60" x14ac:dyDescent="0.25">
      <c r="A5" s="76">
        <v>5.4</v>
      </c>
      <c r="B5" s="75">
        <v>1</v>
      </c>
      <c r="C5" s="75" t="s">
        <v>51</v>
      </c>
      <c r="D5" s="77" t="s">
        <v>64</v>
      </c>
      <c r="E5" s="77" t="s">
        <v>65</v>
      </c>
      <c r="F5" s="137"/>
      <c r="G5" s="137"/>
      <c r="H5" s="79"/>
      <c r="I5" s="77"/>
      <c r="J5" s="137"/>
      <c r="K5" s="77"/>
      <c r="L5" s="137"/>
      <c r="M5" s="77"/>
    </row>
    <row r="6" spans="1:13" ht="75" x14ac:dyDescent="0.25">
      <c r="A6" s="76">
        <v>5.5</v>
      </c>
      <c r="B6" s="75">
        <v>2</v>
      </c>
      <c r="C6" s="75" t="s">
        <v>51</v>
      </c>
      <c r="D6" s="77" t="s">
        <v>66</v>
      </c>
      <c r="E6" s="77" t="s">
        <v>67</v>
      </c>
      <c r="F6" s="137"/>
      <c r="G6" s="137"/>
      <c r="H6" s="79"/>
      <c r="I6" s="77"/>
      <c r="J6" s="137"/>
      <c r="K6" s="77"/>
      <c r="L6" s="137"/>
      <c r="M6" s="77"/>
    </row>
    <row r="7" spans="1:13" x14ac:dyDescent="0.25">
      <c r="A7" s="76">
        <v>5.6</v>
      </c>
      <c r="B7" s="75">
        <v>2</v>
      </c>
      <c r="C7" s="75" t="s">
        <v>51</v>
      </c>
      <c r="D7" s="77" t="s">
        <v>273</v>
      </c>
      <c r="E7" s="77" t="s">
        <v>274</v>
      </c>
      <c r="F7" s="137"/>
      <c r="G7" s="137"/>
      <c r="H7" s="79"/>
      <c r="I7" s="77"/>
      <c r="J7" s="137"/>
      <c r="K7" s="77"/>
      <c r="L7" s="137"/>
      <c r="M7" s="77"/>
    </row>
  </sheetData>
  <conditionalFormatting sqref="A1:M1 A8:M20 A2:E7">
    <cfRule type="expression" dxfId="555" priority="70">
      <formula>$B1=3</formula>
    </cfRule>
    <cfRule type="expression" dxfId="554" priority="71">
      <formula>$B1=2</formula>
    </cfRule>
    <cfRule type="expression" dxfId="553" priority="72">
      <formula>$B1=1</formula>
    </cfRule>
  </conditionalFormatting>
  <conditionalFormatting sqref="F2:M7">
    <cfRule type="expression" dxfId="552" priority="31">
      <formula>$B2=3</formula>
    </cfRule>
    <cfRule type="expression" dxfId="551" priority="32">
      <formula>$B2=2</formula>
    </cfRule>
    <cfRule type="expression" dxfId="550" priority="33">
      <formula>$B2=1</formula>
    </cfRule>
  </conditionalFormatting>
  <conditionalFormatting sqref="F2:F7">
    <cfRule type="containsText" dxfId="549" priority="7" operator="containsText" text="N/A">
      <formula>NOT(ISERROR(SEARCH("N/A",F2)))</formula>
    </cfRule>
    <cfRule type="notContainsBlanks" dxfId="548" priority="13">
      <formula>LEN(TRIM(F2))&gt;0</formula>
    </cfRule>
    <cfRule type="containsBlanks" dxfId="547" priority="29">
      <formula>LEN(TRIM(F2))=0</formula>
    </cfRule>
  </conditionalFormatting>
  <conditionalFormatting sqref="J2:J7">
    <cfRule type="notContainsBlanks" dxfId="546" priority="14">
      <formula>LEN(TRIM(J2))&gt;0</formula>
    </cfRule>
  </conditionalFormatting>
  <conditionalFormatting sqref="J2:J7">
    <cfRule type="containsText" dxfId="545" priority="6" operator="containsText" text="N/A">
      <formula>NOT(ISERROR(SEARCH("N/A",J2)))</formula>
    </cfRule>
    <cfRule type="containsBlanks" dxfId="544" priority="28">
      <formula>LEN(TRIM(J2))=0</formula>
    </cfRule>
  </conditionalFormatting>
  <conditionalFormatting sqref="L2:L7">
    <cfRule type="containsBlanks" dxfId="543" priority="27">
      <formula>LEN(TRIM(L2))=0</formula>
    </cfRule>
  </conditionalFormatting>
  <conditionalFormatting sqref="L2:L7">
    <cfRule type="containsText" dxfId="542" priority="5" operator="containsText" text="N/A">
      <formula>NOT(ISERROR(SEARCH("N/A",L2)))</formula>
    </cfRule>
    <cfRule type="containsBlanks" dxfId="541" priority="26">
      <formula>LEN(TRIM(L2))=0</formula>
    </cfRule>
  </conditionalFormatting>
  <conditionalFormatting sqref="H2:H7">
    <cfRule type="colorScale" priority="20">
      <colorScale>
        <cfvo type="num" val="0"/>
        <cfvo type="num" val="0.5"/>
        <cfvo type="num" val="1"/>
        <color rgb="FFFF0000"/>
        <color rgb="FFFFFF00"/>
        <color rgb="FF00B050"/>
      </colorScale>
    </cfRule>
  </conditionalFormatting>
  <conditionalFormatting sqref="I2:I7">
    <cfRule type="containsText" dxfId="540" priority="4" operator="containsText" text="Policy N/A">
      <formula>NOT(ISERROR(SEARCH("Policy N/A",I2)))</formula>
    </cfRule>
    <cfRule type="containsText" dxfId="539" priority="12" operator="containsText" text="Approved Policy">
      <formula>NOT(ISERROR(SEARCH("Approved Policy",I2)))</formula>
    </cfRule>
    <cfRule type="containsText" dxfId="538" priority="17" operator="containsText" text="Written Policy">
      <formula>NOT(ISERROR(SEARCH("Written Policy",I2)))</formula>
    </cfRule>
    <cfRule type="containsText" dxfId="537" priority="19" operator="containsText" text="Rough Policy">
      <formula>NOT(ISERROR(SEARCH("Rough Policy",I2)))</formula>
    </cfRule>
    <cfRule type="containsText" dxfId="536" priority="25" operator="containsText" text="No Policy">
      <formula>NOT(ISERROR(SEARCH("No Policy",I2)))</formula>
    </cfRule>
  </conditionalFormatting>
  <conditionalFormatting sqref="K2:K7">
    <cfRule type="containsText" dxfId="535" priority="8" operator="containsText" text="Procedure N/A">
      <formula>NOT(ISERROR(SEARCH("Procedure N/A",K2)))</formula>
    </cfRule>
    <cfRule type="containsText" dxfId="534" priority="11" operator="containsText" text="Approved Procedure">
      <formula>NOT(ISERROR(SEARCH("Approved Procedure",K2)))</formula>
    </cfRule>
    <cfRule type="containsText" dxfId="533" priority="16" operator="containsText" text="Written Procedure">
      <formula>NOT(ISERROR(SEARCH("Written Procedure",K2)))</formula>
    </cfRule>
    <cfRule type="containsText" dxfId="532" priority="18" operator="containsText" text="Rough Procedure">
      <formula>NOT(ISERROR(SEARCH("Rough Procedure",K2)))</formula>
    </cfRule>
    <cfRule type="containsText" dxfId="531" priority="24" operator="containsText" text="No Procedure">
      <formula>NOT(ISERROR(SEARCH("No Procedure",K2)))</formula>
    </cfRule>
  </conditionalFormatting>
  <conditionalFormatting sqref="L2:L7">
    <cfRule type="notContainsBlanks" dxfId="530" priority="15">
      <formula>LEN(TRIM(L2))&gt;0</formula>
    </cfRule>
  </conditionalFormatting>
  <conditionalFormatting sqref="L2:L7">
    <cfRule type="containsText" dxfId="529" priority="3" operator="containsText" text="N/A">
      <formula>NOT(ISERROR(SEARCH("N/A",L2)))</formula>
    </cfRule>
    <cfRule type="containsBlanks" dxfId="528" priority="23">
      <formula>LEN(TRIM(L2))=0</formula>
    </cfRule>
  </conditionalFormatting>
  <conditionalFormatting sqref="M2:M7">
    <cfRule type="containsText" dxfId="527" priority="2" operator="containsText" text="N/A">
      <formula>NOT(ISERROR(SEARCH("N/A",M2)))</formula>
    </cfRule>
    <cfRule type="containsText" dxfId="526" priority="10" operator="containsText" text="Yes">
      <formula>NOT(ISERROR(SEARCH("Yes",M2)))</formula>
    </cfRule>
    <cfRule type="containsBlanks" dxfId="525" priority="22">
      <formula>LEN(TRIM(M2))=0</formula>
    </cfRule>
    <cfRule type="containsText" dxfId="524" priority="30" operator="containsText" text="No">
      <formula>NOT(ISERROR(SEARCH("No",M2)))</formula>
    </cfRule>
  </conditionalFormatting>
  <conditionalFormatting sqref="G2:G7">
    <cfRule type="containsText" dxfId="523" priority="1" operator="containsText" text="N/A">
      <formula>NOT(ISERROR(SEARCH("N/A",G2)))</formula>
    </cfRule>
    <cfRule type="notContainsBlanks" dxfId="522" priority="9">
      <formula>LEN(TRIM(G2))&gt;0</formula>
    </cfRule>
    <cfRule type="containsBlanks" dxfId="521" priority="21">
      <formula>LEN(TRIM(G2))=0</formula>
    </cfRule>
  </conditionalFormatting>
  <dataValidations count="1">
    <dataValidation type="decimal" allowBlank="1" showInputMessage="1" showErrorMessage="1" errorTitle="Out of Bounds" error="Please keep your number decimal between 0-1 or 0% to 100%_x000a_" sqref="H2:H7" xr:uid="{609F1D1F-5C78-47D7-9A06-CA9254B401B6}">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478F1E15-9296-41EF-B562-091323AFA29D}">
          <x14:formula1>
            <xm:f>Values!$E$2:$E$6</xm:f>
          </x14:formula1>
          <xm:sqref>K2:K7</xm:sqref>
        </x14:dataValidation>
        <x14:dataValidation type="list" allowBlank="1" showInputMessage="1" showErrorMessage="1" xr:uid="{746419C1-66ED-41B7-B189-C5A099543F1C}">
          <x14:formula1>
            <xm:f>Values!$C$2:$C$6</xm:f>
          </x14:formula1>
          <xm:sqref>I2:I7</xm:sqref>
        </x14:dataValidation>
        <x14:dataValidation type="list" allowBlank="1" showInputMessage="1" showErrorMessage="1" xr:uid="{78D52315-97AC-4C48-8443-E0FFFE031B79}">
          <x14:formula1>
            <xm:f>Values!$G$2:$G$4</xm:f>
          </x14:formula1>
          <xm:sqref>M2:M7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70667-6CF1-4183-B843-BC7D17DC8D15}">
  <dimension ref="A1:M9"/>
  <sheetViews>
    <sheetView workbookViewId="0">
      <selection activeCell="G14" sqref="G13:G14"/>
    </sheetView>
  </sheetViews>
  <sheetFormatPr defaultColWidth="70.7109375" defaultRowHeight="15" x14ac:dyDescent="0.25"/>
  <cols>
    <col min="1" max="1" width="11.7109375" bestFit="1" customWidth="1"/>
    <col min="2" max="2" width="4.140625" bestFit="1" customWidth="1"/>
    <col min="3" max="3" width="11.42578125" bestFit="1" customWidth="1"/>
    <col min="4" max="4" width="66.5703125"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30" x14ac:dyDescent="0.25">
      <c r="A2" s="76">
        <v>6.1</v>
      </c>
      <c r="B2" s="75">
        <v>1</v>
      </c>
      <c r="C2" s="75" t="s">
        <v>51</v>
      </c>
      <c r="D2" s="77" t="s">
        <v>68</v>
      </c>
      <c r="E2" s="77" t="s">
        <v>69</v>
      </c>
      <c r="F2" s="137"/>
      <c r="G2" s="137"/>
      <c r="H2" s="79"/>
      <c r="I2" s="77"/>
      <c r="J2" s="137"/>
      <c r="K2" s="77"/>
      <c r="L2" s="137"/>
      <c r="M2" s="77"/>
    </row>
    <row r="3" spans="1:13" ht="60" x14ac:dyDescent="0.25">
      <c r="A3" s="76">
        <v>6.2</v>
      </c>
      <c r="B3" s="75">
        <v>1</v>
      </c>
      <c r="C3" s="75" t="s">
        <v>51</v>
      </c>
      <c r="D3" s="77" t="s">
        <v>70</v>
      </c>
      <c r="E3" s="77" t="s">
        <v>71</v>
      </c>
      <c r="F3" s="137"/>
      <c r="G3" s="137"/>
      <c r="H3" s="79"/>
      <c r="I3" s="77"/>
      <c r="J3" s="137"/>
      <c r="K3" s="77"/>
      <c r="L3" s="137"/>
      <c r="M3" s="77"/>
    </row>
    <row r="4" spans="1:13" ht="45" x14ac:dyDescent="0.25">
      <c r="A4" s="76">
        <v>6.3</v>
      </c>
      <c r="B4" s="75">
        <v>1</v>
      </c>
      <c r="C4" s="75" t="s">
        <v>51</v>
      </c>
      <c r="D4" s="77" t="s">
        <v>72</v>
      </c>
      <c r="E4" s="77" t="s">
        <v>73</v>
      </c>
      <c r="F4" s="137"/>
      <c r="G4" s="137"/>
      <c r="H4" s="79"/>
      <c r="I4" s="77"/>
      <c r="J4" s="137"/>
      <c r="K4" s="77"/>
      <c r="L4" s="137"/>
      <c r="M4" s="77"/>
    </row>
    <row r="5" spans="1:13" x14ac:dyDescent="0.25">
      <c r="A5" s="76">
        <v>6.4</v>
      </c>
      <c r="B5" s="75">
        <v>1</v>
      </c>
      <c r="C5" s="75" t="s">
        <v>51</v>
      </c>
      <c r="D5" s="77" t="s">
        <v>74</v>
      </c>
      <c r="E5" s="77" t="s">
        <v>75</v>
      </c>
      <c r="F5" s="137"/>
      <c r="G5" s="137"/>
      <c r="H5" s="79"/>
      <c r="I5" s="77"/>
      <c r="J5" s="137"/>
      <c r="K5" s="77"/>
      <c r="L5" s="137"/>
      <c r="M5" s="77"/>
    </row>
    <row r="6" spans="1:13" ht="45" x14ac:dyDescent="0.25">
      <c r="A6" s="76">
        <v>6.5</v>
      </c>
      <c r="B6" s="75">
        <v>1</v>
      </c>
      <c r="C6" s="75" t="s">
        <v>51</v>
      </c>
      <c r="D6" s="77" t="s">
        <v>76</v>
      </c>
      <c r="E6" s="77" t="s">
        <v>77</v>
      </c>
      <c r="F6" s="137"/>
      <c r="G6" s="137"/>
      <c r="H6" s="79"/>
      <c r="I6" s="77"/>
      <c r="J6" s="137"/>
      <c r="K6" s="77"/>
      <c r="L6" s="137"/>
      <c r="M6" s="77"/>
    </row>
    <row r="7" spans="1:13" ht="60" x14ac:dyDescent="0.25">
      <c r="A7" s="76">
        <v>6.6</v>
      </c>
      <c r="B7" s="75">
        <v>2</v>
      </c>
      <c r="C7" s="75" t="s">
        <v>51</v>
      </c>
      <c r="D7" s="77" t="s">
        <v>275</v>
      </c>
      <c r="E7" s="77" t="s">
        <v>276</v>
      </c>
      <c r="F7" s="137"/>
      <c r="G7" s="137"/>
      <c r="H7" s="79"/>
      <c r="I7" s="77"/>
      <c r="J7" s="137"/>
      <c r="K7" s="77"/>
      <c r="L7" s="137"/>
      <c r="M7" s="77"/>
    </row>
    <row r="8" spans="1:13" ht="30" x14ac:dyDescent="0.25">
      <c r="A8" s="76">
        <v>6.7</v>
      </c>
      <c r="B8" s="75">
        <v>2</v>
      </c>
      <c r="C8" s="75" t="s">
        <v>51</v>
      </c>
      <c r="D8" s="77" t="s">
        <v>277</v>
      </c>
      <c r="E8" s="77" t="s">
        <v>278</v>
      </c>
      <c r="F8" s="137"/>
      <c r="G8" s="137"/>
      <c r="H8" s="79"/>
      <c r="I8" s="77"/>
      <c r="J8" s="137"/>
      <c r="K8" s="77"/>
      <c r="L8" s="137"/>
      <c r="M8" s="77"/>
    </row>
    <row r="9" spans="1:13" ht="75" x14ac:dyDescent="0.25">
      <c r="A9" s="76">
        <v>6.8</v>
      </c>
      <c r="B9" s="75">
        <v>3</v>
      </c>
      <c r="C9" s="75" t="s">
        <v>25</v>
      </c>
      <c r="D9" s="77" t="s">
        <v>78</v>
      </c>
      <c r="E9" s="77" t="s">
        <v>79</v>
      </c>
      <c r="F9" s="137"/>
      <c r="G9" s="137"/>
      <c r="H9" s="79"/>
      <c r="I9" s="77"/>
      <c r="J9" s="137"/>
      <c r="K9" s="77"/>
      <c r="L9" s="137"/>
      <c r="M9" s="77"/>
    </row>
  </sheetData>
  <conditionalFormatting sqref="A1:M1 A10:M20 A2:E9">
    <cfRule type="expression" dxfId="520" priority="70">
      <formula>$B1=3</formula>
    </cfRule>
    <cfRule type="expression" dxfId="519" priority="71">
      <formula>$B1=2</formula>
    </cfRule>
    <cfRule type="expression" dxfId="518" priority="72">
      <formula>$B1=1</formula>
    </cfRule>
  </conditionalFormatting>
  <conditionalFormatting sqref="F3:G9 I3:M9">
    <cfRule type="expression" dxfId="517" priority="64">
      <formula>$B3=3</formula>
    </cfRule>
    <cfRule type="expression" dxfId="516" priority="65">
      <formula>$B3=2</formula>
    </cfRule>
    <cfRule type="expression" dxfId="515" priority="66">
      <formula>$B3=1</formula>
    </cfRule>
  </conditionalFormatting>
  <conditionalFormatting sqref="F3:F9">
    <cfRule type="containsText" dxfId="514" priority="40" operator="containsText" text="N/A">
      <formula>NOT(ISERROR(SEARCH("N/A",F3)))</formula>
    </cfRule>
    <cfRule type="notContainsBlanks" dxfId="513" priority="46">
      <formula>LEN(TRIM(F3))&gt;0</formula>
    </cfRule>
    <cfRule type="containsBlanks" dxfId="512" priority="62">
      <formula>LEN(TRIM(F3))=0</formula>
    </cfRule>
  </conditionalFormatting>
  <conditionalFormatting sqref="J3:J9">
    <cfRule type="notContainsBlanks" dxfId="511" priority="47">
      <formula>LEN(TRIM(J3))&gt;0</formula>
    </cfRule>
  </conditionalFormatting>
  <conditionalFormatting sqref="J3:J9">
    <cfRule type="containsText" dxfId="510" priority="39" operator="containsText" text="N/A">
      <formula>NOT(ISERROR(SEARCH("N/A",J3)))</formula>
    </cfRule>
    <cfRule type="containsBlanks" dxfId="509" priority="61">
      <formula>LEN(TRIM(J3))=0</formula>
    </cfRule>
  </conditionalFormatting>
  <conditionalFormatting sqref="L3:L9">
    <cfRule type="containsBlanks" dxfId="508" priority="60">
      <formula>LEN(TRIM(L3))=0</formula>
    </cfRule>
  </conditionalFormatting>
  <conditionalFormatting sqref="L3:L9">
    <cfRule type="containsText" dxfId="507" priority="38" operator="containsText" text="N/A">
      <formula>NOT(ISERROR(SEARCH("N/A",L3)))</formula>
    </cfRule>
    <cfRule type="containsBlanks" dxfId="506" priority="59">
      <formula>LEN(TRIM(L3))=0</formula>
    </cfRule>
  </conditionalFormatting>
  <conditionalFormatting sqref="I3:I9">
    <cfRule type="containsText" dxfId="505" priority="37" operator="containsText" text="Policy N/A">
      <formula>NOT(ISERROR(SEARCH("Policy N/A",I3)))</formula>
    </cfRule>
    <cfRule type="containsText" dxfId="504" priority="45" operator="containsText" text="Approved Policy">
      <formula>NOT(ISERROR(SEARCH("Approved Policy",I3)))</formula>
    </cfRule>
    <cfRule type="containsText" dxfId="503" priority="50" operator="containsText" text="Written Policy">
      <formula>NOT(ISERROR(SEARCH("Written Policy",I3)))</formula>
    </cfRule>
    <cfRule type="containsText" dxfId="502" priority="52" operator="containsText" text="Rough Policy">
      <formula>NOT(ISERROR(SEARCH("Rough Policy",I3)))</formula>
    </cfRule>
    <cfRule type="containsText" dxfId="501" priority="58" operator="containsText" text="No Policy">
      <formula>NOT(ISERROR(SEARCH("No Policy",I3)))</formula>
    </cfRule>
  </conditionalFormatting>
  <conditionalFormatting sqref="K3:K9">
    <cfRule type="containsText" dxfId="500" priority="41" operator="containsText" text="Procedure N/A">
      <formula>NOT(ISERROR(SEARCH("Procedure N/A",K3)))</formula>
    </cfRule>
    <cfRule type="containsText" dxfId="499" priority="44" operator="containsText" text="Approved Procedure">
      <formula>NOT(ISERROR(SEARCH("Approved Procedure",K3)))</formula>
    </cfRule>
    <cfRule type="containsText" dxfId="498" priority="49" operator="containsText" text="Written Procedure">
      <formula>NOT(ISERROR(SEARCH("Written Procedure",K3)))</formula>
    </cfRule>
    <cfRule type="containsText" dxfId="497" priority="51" operator="containsText" text="Rough Procedure">
      <formula>NOT(ISERROR(SEARCH("Rough Procedure",K3)))</formula>
    </cfRule>
    <cfRule type="containsText" dxfId="496" priority="57" operator="containsText" text="No Procedure">
      <formula>NOT(ISERROR(SEARCH("No Procedure",K3)))</formula>
    </cfRule>
  </conditionalFormatting>
  <conditionalFormatting sqref="L3:L9">
    <cfRule type="notContainsBlanks" dxfId="495" priority="48">
      <formula>LEN(TRIM(L3))&gt;0</formula>
    </cfRule>
  </conditionalFormatting>
  <conditionalFormatting sqref="L3:L9">
    <cfRule type="containsText" dxfId="494" priority="36" operator="containsText" text="N/A">
      <formula>NOT(ISERROR(SEARCH("N/A",L3)))</formula>
    </cfRule>
    <cfRule type="containsBlanks" dxfId="493" priority="56">
      <formula>LEN(TRIM(L3))=0</formula>
    </cfRule>
  </conditionalFormatting>
  <conditionalFormatting sqref="M3:M9">
    <cfRule type="containsText" dxfId="492" priority="35" operator="containsText" text="N/A">
      <formula>NOT(ISERROR(SEARCH("N/A",M3)))</formula>
    </cfRule>
    <cfRule type="containsText" dxfId="491" priority="43" operator="containsText" text="Yes">
      <formula>NOT(ISERROR(SEARCH("Yes",M3)))</formula>
    </cfRule>
    <cfRule type="containsBlanks" dxfId="490" priority="55">
      <formula>LEN(TRIM(M3))=0</formula>
    </cfRule>
    <cfRule type="containsText" dxfId="489" priority="63" operator="containsText" text="No">
      <formula>NOT(ISERROR(SEARCH("No",M3)))</formula>
    </cfRule>
  </conditionalFormatting>
  <conditionalFormatting sqref="G3:G9">
    <cfRule type="containsText" dxfId="488" priority="34" operator="containsText" text="N/A">
      <formula>NOT(ISERROR(SEARCH("N/A",G3)))</formula>
    </cfRule>
    <cfRule type="notContainsBlanks" dxfId="487" priority="42">
      <formula>LEN(TRIM(G3))&gt;0</formula>
    </cfRule>
    <cfRule type="containsBlanks" dxfId="486" priority="54">
      <formula>LEN(TRIM(G3))=0</formula>
    </cfRule>
  </conditionalFormatting>
  <conditionalFormatting sqref="F2:M2 H3:H9">
    <cfRule type="expression" dxfId="485" priority="31">
      <formula>$B2=3</formula>
    </cfRule>
    <cfRule type="expression" dxfId="484" priority="32">
      <formula>$B2=2</formula>
    </cfRule>
    <cfRule type="expression" dxfId="483" priority="33">
      <formula>$B2=1</formula>
    </cfRule>
  </conditionalFormatting>
  <conditionalFormatting sqref="F2">
    <cfRule type="containsText" dxfId="482" priority="7" operator="containsText" text="N/A">
      <formula>NOT(ISERROR(SEARCH("N/A",F2)))</formula>
    </cfRule>
    <cfRule type="notContainsBlanks" dxfId="481" priority="13">
      <formula>LEN(TRIM(F2))&gt;0</formula>
    </cfRule>
    <cfRule type="containsBlanks" dxfId="480" priority="29">
      <formula>LEN(TRIM(F2))=0</formula>
    </cfRule>
  </conditionalFormatting>
  <conditionalFormatting sqref="J2">
    <cfRule type="notContainsBlanks" dxfId="479" priority="14">
      <formula>LEN(TRIM(J2))&gt;0</formula>
    </cfRule>
  </conditionalFormatting>
  <conditionalFormatting sqref="J2">
    <cfRule type="containsText" dxfId="478" priority="6" operator="containsText" text="N/A">
      <formula>NOT(ISERROR(SEARCH("N/A",J2)))</formula>
    </cfRule>
    <cfRule type="containsBlanks" dxfId="477" priority="28">
      <formula>LEN(TRIM(J2))=0</formula>
    </cfRule>
  </conditionalFormatting>
  <conditionalFormatting sqref="L2">
    <cfRule type="containsBlanks" dxfId="476" priority="27">
      <formula>LEN(TRIM(L2))=0</formula>
    </cfRule>
  </conditionalFormatting>
  <conditionalFormatting sqref="L2">
    <cfRule type="containsText" dxfId="475" priority="5" operator="containsText" text="N/A">
      <formula>NOT(ISERROR(SEARCH("N/A",L2)))</formula>
    </cfRule>
    <cfRule type="containsBlanks" dxfId="474" priority="26">
      <formula>LEN(TRIM(L2))=0</formula>
    </cfRule>
  </conditionalFormatting>
  <conditionalFormatting sqref="H2:H9">
    <cfRule type="colorScale" priority="20">
      <colorScale>
        <cfvo type="num" val="0"/>
        <cfvo type="num" val="0.5"/>
        <cfvo type="num" val="1"/>
        <color rgb="FFFF0000"/>
        <color rgb="FFFFFF00"/>
        <color rgb="FF00B050"/>
      </colorScale>
    </cfRule>
  </conditionalFormatting>
  <conditionalFormatting sqref="I2">
    <cfRule type="containsText" dxfId="473" priority="4" operator="containsText" text="Policy N/A">
      <formula>NOT(ISERROR(SEARCH("Policy N/A",I2)))</formula>
    </cfRule>
    <cfRule type="containsText" dxfId="472" priority="12" operator="containsText" text="Approved Policy">
      <formula>NOT(ISERROR(SEARCH("Approved Policy",I2)))</formula>
    </cfRule>
    <cfRule type="containsText" dxfId="471" priority="17" operator="containsText" text="Written Policy">
      <formula>NOT(ISERROR(SEARCH("Written Policy",I2)))</formula>
    </cfRule>
    <cfRule type="containsText" dxfId="470" priority="19" operator="containsText" text="Rough Policy">
      <formula>NOT(ISERROR(SEARCH("Rough Policy",I2)))</formula>
    </cfRule>
    <cfRule type="containsText" dxfId="469" priority="25" operator="containsText" text="No Policy">
      <formula>NOT(ISERROR(SEARCH("No Policy",I2)))</formula>
    </cfRule>
  </conditionalFormatting>
  <conditionalFormatting sqref="K2">
    <cfRule type="containsText" dxfId="468" priority="8" operator="containsText" text="Procedure N/A">
      <formula>NOT(ISERROR(SEARCH("Procedure N/A",K2)))</formula>
    </cfRule>
    <cfRule type="containsText" dxfId="467" priority="11" operator="containsText" text="Approved Procedure">
      <formula>NOT(ISERROR(SEARCH("Approved Procedure",K2)))</formula>
    </cfRule>
    <cfRule type="containsText" dxfId="466" priority="16" operator="containsText" text="Written Procedure">
      <formula>NOT(ISERROR(SEARCH("Written Procedure",K2)))</formula>
    </cfRule>
    <cfRule type="containsText" dxfId="465" priority="18" operator="containsText" text="Rough Procedure">
      <formula>NOT(ISERROR(SEARCH("Rough Procedure",K2)))</formula>
    </cfRule>
    <cfRule type="containsText" dxfId="464" priority="24" operator="containsText" text="No Procedure">
      <formula>NOT(ISERROR(SEARCH("No Procedure",K2)))</formula>
    </cfRule>
  </conditionalFormatting>
  <conditionalFormatting sqref="L2">
    <cfRule type="notContainsBlanks" dxfId="463" priority="15">
      <formula>LEN(TRIM(L2))&gt;0</formula>
    </cfRule>
  </conditionalFormatting>
  <conditionalFormatting sqref="L2">
    <cfRule type="containsText" dxfId="462" priority="3" operator="containsText" text="N/A">
      <formula>NOT(ISERROR(SEARCH("N/A",L2)))</formula>
    </cfRule>
    <cfRule type="containsBlanks" dxfId="461" priority="23">
      <formula>LEN(TRIM(L2))=0</formula>
    </cfRule>
  </conditionalFormatting>
  <conditionalFormatting sqref="M2">
    <cfRule type="containsText" dxfId="460" priority="2" operator="containsText" text="N/A">
      <formula>NOT(ISERROR(SEARCH("N/A",M2)))</formula>
    </cfRule>
    <cfRule type="containsText" dxfId="459" priority="10" operator="containsText" text="Yes">
      <formula>NOT(ISERROR(SEARCH("Yes",M2)))</formula>
    </cfRule>
    <cfRule type="containsBlanks" dxfId="458" priority="22">
      <formula>LEN(TRIM(M2))=0</formula>
    </cfRule>
    <cfRule type="containsText" dxfId="457" priority="30" operator="containsText" text="No">
      <formula>NOT(ISERROR(SEARCH("No",M2)))</formula>
    </cfRule>
  </conditionalFormatting>
  <conditionalFormatting sqref="G2">
    <cfRule type="containsText" dxfId="456" priority="1" operator="containsText" text="N/A">
      <formula>NOT(ISERROR(SEARCH("N/A",G2)))</formula>
    </cfRule>
    <cfRule type="notContainsBlanks" dxfId="455" priority="9">
      <formula>LEN(TRIM(G2))&gt;0</formula>
    </cfRule>
    <cfRule type="containsBlanks" dxfId="454" priority="21">
      <formula>LEN(TRIM(G2))=0</formula>
    </cfRule>
  </conditionalFormatting>
  <dataValidations count="1">
    <dataValidation type="decimal" allowBlank="1" showInputMessage="1" showErrorMessage="1" errorTitle="Out of Bounds" error="Please keep your number decimal between 0-1 or 0% to 100%_x000a_" sqref="H2:H9" xr:uid="{FBC7C3CC-D8D2-4D35-9A9D-38EBA227058A}">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BDA28197-4DE1-439D-8A8E-53179E47CE86}">
          <x14:formula1>
            <xm:f>Values!$E$2:$E$6</xm:f>
          </x14:formula1>
          <xm:sqref>K2:K9</xm:sqref>
        </x14:dataValidation>
        <x14:dataValidation type="list" allowBlank="1" showInputMessage="1" showErrorMessage="1" xr:uid="{415A3763-7529-4547-928B-BF6A6002BBCF}">
          <x14:formula1>
            <xm:f>Values!$C$2:$C$6</xm:f>
          </x14:formula1>
          <xm:sqref>I2:I9</xm:sqref>
        </x14:dataValidation>
        <x14:dataValidation type="list" allowBlank="1" showInputMessage="1" showErrorMessage="1" xr:uid="{D8B23B14-CAAF-49C7-9B15-0AD09E915718}">
          <x14:formula1>
            <xm:f>Values!$G$2:$G$4</xm:f>
          </x14:formula1>
          <xm:sqref>M2:M9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10D3F-5FC9-4FE4-A9D7-49485E745CDF}">
  <dimension ref="A1:M8"/>
  <sheetViews>
    <sheetView topLeftCell="E1" workbookViewId="0">
      <selection activeCell="G14" sqref="G13:G14"/>
    </sheetView>
  </sheetViews>
  <sheetFormatPr defaultColWidth="70.7109375" defaultRowHeight="15" x14ac:dyDescent="0.25"/>
  <cols>
    <col min="1" max="1" width="11.7109375" bestFit="1" customWidth="1"/>
    <col min="2" max="2" width="4.140625" bestFit="1" customWidth="1"/>
    <col min="3" max="3" width="12" bestFit="1" customWidth="1"/>
    <col min="4" max="4" width="67.28515625" bestFit="1" customWidth="1"/>
    <col min="5" max="5" width="70"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45" x14ac:dyDescent="0.25">
      <c r="A2" s="76">
        <v>7.1</v>
      </c>
      <c r="B2" s="75">
        <v>1</v>
      </c>
      <c r="C2" s="75" t="s">
        <v>10</v>
      </c>
      <c r="D2" s="77" t="s">
        <v>80</v>
      </c>
      <c r="E2" s="77" t="s">
        <v>81</v>
      </c>
      <c r="F2" s="137"/>
      <c r="G2" s="137"/>
      <c r="H2" s="79"/>
      <c r="I2" s="77"/>
      <c r="J2" s="137"/>
      <c r="K2" s="77"/>
      <c r="L2" s="137"/>
      <c r="M2" s="77"/>
    </row>
    <row r="3" spans="1:13" ht="30" x14ac:dyDescent="0.25">
      <c r="A3" s="76">
        <v>7.2</v>
      </c>
      <c r="B3" s="75">
        <v>1</v>
      </c>
      <c r="C3" s="75" t="s">
        <v>10</v>
      </c>
      <c r="D3" s="77" t="s">
        <v>82</v>
      </c>
      <c r="E3" s="77" t="s">
        <v>83</v>
      </c>
      <c r="F3" s="137"/>
      <c r="G3" s="137"/>
      <c r="H3" s="79"/>
      <c r="I3" s="77"/>
      <c r="J3" s="137"/>
      <c r="K3" s="77"/>
      <c r="L3" s="137"/>
      <c r="M3" s="77"/>
    </row>
    <row r="4" spans="1:13" ht="30" x14ac:dyDescent="0.25">
      <c r="A4" s="76">
        <v>7.3</v>
      </c>
      <c r="B4" s="75">
        <v>1</v>
      </c>
      <c r="C4" s="75" t="s">
        <v>10</v>
      </c>
      <c r="D4" s="77" t="s">
        <v>84</v>
      </c>
      <c r="E4" s="77" t="s">
        <v>85</v>
      </c>
      <c r="F4" s="137"/>
      <c r="G4" s="137"/>
      <c r="H4" s="79"/>
      <c r="I4" s="77"/>
      <c r="J4" s="137"/>
      <c r="K4" s="77"/>
      <c r="L4" s="137"/>
      <c r="M4" s="77"/>
    </row>
    <row r="5" spans="1:13" ht="30" x14ac:dyDescent="0.25">
      <c r="A5" s="76">
        <v>7.4</v>
      </c>
      <c r="B5" s="75">
        <v>1</v>
      </c>
      <c r="C5" s="75" t="s">
        <v>10</v>
      </c>
      <c r="D5" s="77" t="s">
        <v>86</v>
      </c>
      <c r="E5" s="77" t="s">
        <v>87</v>
      </c>
      <c r="F5" s="137"/>
      <c r="G5" s="137"/>
      <c r="H5" s="79"/>
      <c r="I5" s="77"/>
      <c r="J5" s="137"/>
      <c r="K5" s="77"/>
      <c r="L5" s="137"/>
      <c r="M5" s="77"/>
    </row>
    <row r="6" spans="1:13" ht="45" x14ac:dyDescent="0.25">
      <c r="A6" s="76">
        <v>7.5</v>
      </c>
      <c r="B6" s="75">
        <v>2</v>
      </c>
      <c r="C6" s="75" t="s">
        <v>10</v>
      </c>
      <c r="D6" s="77" t="s">
        <v>88</v>
      </c>
      <c r="E6" s="77" t="s">
        <v>89</v>
      </c>
      <c r="F6" s="137"/>
      <c r="G6" s="137"/>
      <c r="H6" s="79"/>
      <c r="I6" s="77"/>
      <c r="J6" s="137"/>
      <c r="K6" s="77"/>
      <c r="L6" s="137"/>
      <c r="M6" s="77"/>
    </row>
    <row r="7" spans="1:13" ht="45" x14ac:dyDescent="0.25">
      <c r="A7" s="76">
        <v>7.6</v>
      </c>
      <c r="B7" s="75">
        <v>2</v>
      </c>
      <c r="C7" s="75" t="s">
        <v>10</v>
      </c>
      <c r="D7" s="77" t="s">
        <v>90</v>
      </c>
      <c r="E7" s="77" t="s">
        <v>91</v>
      </c>
      <c r="F7" s="137"/>
      <c r="G7" s="137"/>
      <c r="H7" s="79"/>
      <c r="I7" s="77"/>
      <c r="J7" s="137"/>
      <c r="K7" s="77"/>
      <c r="L7" s="137"/>
      <c r="M7" s="77"/>
    </row>
    <row r="8" spans="1:13" ht="45" x14ac:dyDescent="0.25">
      <c r="A8" s="76">
        <v>7.7</v>
      </c>
      <c r="B8" s="75">
        <v>2</v>
      </c>
      <c r="C8" s="75" t="s">
        <v>10</v>
      </c>
      <c r="D8" s="77" t="s">
        <v>92</v>
      </c>
      <c r="E8" s="77" t="s">
        <v>93</v>
      </c>
      <c r="F8" s="137"/>
      <c r="G8" s="137"/>
      <c r="H8" s="79"/>
      <c r="I8" s="77"/>
      <c r="J8" s="137"/>
      <c r="K8" s="77"/>
      <c r="L8" s="137"/>
      <c r="M8" s="77"/>
    </row>
  </sheetData>
  <conditionalFormatting sqref="A1:M1 A9:M20 A2:E8">
    <cfRule type="expression" dxfId="453" priority="43">
      <formula>$B1=3</formula>
    </cfRule>
    <cfRule type="expression" dxfId="452" priority="44">
      <formula>$B1=2</formula>
    </cfRule>
    <cfRule type="expression" dxfId="451" priority="45">
      <formula>$B1=1</formula>
    </cfRule>
  </conditionalFormatting>
  <conditionalFormatting sqref="F2:M8">
    <cfRule type="expression" dxfId="450" priority="31">
      <formula>$B2=3</formula>
    </cfRule>
    <cfRule type="expression" dxfId="449" priority="32">
      <formula>$B2=2</formula>
    </cfRule>
    <cfRule type="expression" dxfId="448" priority="33">
      <formula>$B2=1</formula>
    </cfRule>
  </conditionalFormatting>
  <conditionalFormatting sqref="F2:F8">
    <cfRule type="containsText" dxfId="447" priority="7" operator="containsText" text="N/A">
      <formula>NOT(ISERROR(SEARCH("N/A",F2)))</formula>
    </cfRule>
    <cfRule type="notContainsBlanks" dxfId="446" priority="13">
      <formula>LEN(TRIM(F2))&gt;0</formula>
    </cfRule>
    <cfRule type="containsBlanks" dxfId="445" priority="29">
      <formula>LEN(TRIM(F2))=0</formula>
    </cfRule>
  </conditionalFormatting>
  <conditionalFormatting sqref="J2:J8">
    <cfRule type="notContainsBlanks" dxfId="444" priority="14">
      <formula>LEN(TRIM(J2))&gt;0</formula>
    </cfRule>
  </conditionalFormatting>
  <conditionalFormatting sqref="J2:J8">
    <cfRule type="containsText" dxfId="443" priority="6" operator="containsText" text="N/A">
      <formula>NOT(ISERROR(SEARCH("N/A",J2)))</formula>
    </cfRule>
    <cfRule type="containsBlanks" dxfId="442" priority="28">
      <formula>LEN(TRIM(J2))=0</formula>
    </cfRule>
  </conditionalFormatting>
  <conditionalFormatting sqref="L2:L8">
    <cfRule type="containsBlanks" dxfId="441" priority="27">
      <formula>LEN(TRIM(L2))=0</formula>
    </cfRule>
  </conditionalFormatting>
  <conditionalFormatting sqref="L2:L8">
    <cfRule type="containsText" dxfId="440" priority="5" operator="containsText" text="N/A">
      <formula>NOT(ISERROR(SEARCH("N/A",L2)))</formula>
    </cfRule>
    <cfRule type="containsBlanks" dxfId="439" priority="26">
      <formula>LEN(TRIM(L2))=0</formula>
    </cfRule>
  </conditionalFormatting>
  <conditionalFormatting sqref="H2:H8">
    <cfRule type="colorScale" priority="20">
      <colorScale>
        <cfvo type="num" val="0"/>
        <cfvo type="num" val="0.5"/>
        <cfvo type="num" val="1"/>
        <color rgb="FFFF0000"/>
        <color rgb="FFFFFF00"/>
        <color rgb="FF00B050"/>
      </colorScale>
    </cfRule>
  </conditionalFormatting>
  <conditionalFormatting sqref="I2:I8">
    <cfRule type="containsText" dxfId="438" priority="4" operator="containsText" text="Policy N/A">
      <formula>NOT(ISERROR(SEARCH("Policy N/A",I2)))</formula>
    </cfRule>
    <cfRule type="containsText" dxfId="437" priority="12" operator="containsText" text="Approved Policy">
      <formula>NOT(ISERROR(SEARCH("Approved Policy",I2)))</formula>
    </cfRule>
    <cfRule type="containsText" dxfId="436" priority="17" operator="containsText" text="Written Policy">
      <formula>NOT(ISERROR(SEARCH("Written Policy",I2)))</formula>
    </cfRule>
    <cfRule type="containsText" dxfId="435" priority="19" operator="containsText" text="Rough Policy">
      <formula>NOT(ISERROR(SEARCH("Rough Policy",I2)))</formula>
    </cfRule>
    <cfRule type="containsText" dxfId="434" priority="25" operator="containsText" text="No Policy">
      <formula>NOT(ISERROR(SEARCH("No Policy",I2)))</formula>
    </cfRule>
  </conditionalFormatting>
  <conditionalFormatting sqref="K2:K8">
    <cfRule type="containsText" dxfId="433" priority="8" operator="containsText" text="Procedure N/A">
      <formula>NOT(ISERROR(SEARCH("Procedure N/A",K2)))</formula>
    </cfRule>
    <cfRule type="containsText" dxfId="432" priority="11" operator="containsText" text="Approved Procedure">
      <formula>NOT(ISERROR(SEARCH("Approved Procedure",K2)))</formula>
    </cfRule>
    <cfRule type="containsText" dxfId="431" priority="16" operator="containsText" text="Written Procedure">
      <formula>NOT(ISERROR(SEARCH("Written Procedure",K2)))</formula>
    </cfRule>
    <cfRule type="containsText" dxfId="430" priority="18" operator="containsText" text="Rough Procedure">
      <formula>NOT(ISERROR(SEARCH("Rough Procedure",K2)))</formula>
    </cfRule>
    <cfRule type="containsText" dxfId="429" priority="24" operator="containsText" text="No Procedure">
      <formula>NOT(ISERROR(SEARCH("No Procedure",K2)))</formula>
    </cfRule>
  </conditionalFormatting>
  <conditionalFormatting sqref="L2:L8">
    <cfRule type="notContainsBlanks" dxfId="428" priority="15">
      <formula>LEN(TRIM(L2))&gt;0</formula>
    </cfRule>
  </conditionalFormatting>
  <conditionalFormatting sqref="L2:L8">
    <cfRule type="containsText" dxfId="427" priority="3" operator="containsText" text="N/A">
      <formula>NOT(ISERROR(SEARCH("N/A",L2)))</formula>
    </cfRule>
    <cfRule type="containsBlanks" dxfId="426" priority="23">
      <formula>LEN(TRIM(L2))=0</formula>
    </cfRule>
  </conditionalFormatting>
  <conditionalFormatting sqref="M2:M8">
    <cfRule type="containsText" dxfId="425" priority="2" operator="containsText" text="N/A">
      <formula>NOT(ISERROR(SEARCH("N/A",M2)))</formula>
    </cfRule>
    <cfRule type="containsText" dxfId="424" priority="10" operator="containsText" text="Yes">
      <formula>NOT(ISERROR(SEARCH("Yes",M2)))</formula>
    </cfRule>
    <cfRule type="containsBlanks" dxfId="423" priority="22">
      <formula>LEN(TRIM(M2))=0</formula>
    </cfRule>
    <cfRule type="containsText" dxfId="422" priority="30" operator="containsText" text="No">
      <formula>NOT(ISERROR(SEARCH("No",M2)))</formula>
    </cfRule>
  </conditionalFormatting>
  <conditionalFormatting sqref="G2:G8">
    <cfRule type="containsText" dxfId="421" priority="1" operator="containsText" text="N/A">
      <formula>NOT(ISERROR(SEARCH("N/A",G2)))</formula>
    </cfRule>
    <cfRule type="notContainsBlanks" dxfId="420" priority="9">
      <formula>LEN(TRIM(G2))&gt;0</formula>
    </cfRule>
    <cfRule type="containsBlanks" dxfId="419" priority="21">
      <formula>LEN(TRIM(G2))=0</formula>
    </cfRule>
  </conditionalFormatting>
  <dataValidations count="1">
    <dataValidation type="decimal" allowBlank="1" showInputMessage="1" showErrorMessage="1" errorTitle="Out of Bounds" error="Please keep your number decimal between 0-1 or 0% to 100%_x000a_" sqref="H2:H8" xr:uid="{07BEF8AF-C5DE-4985-BDFB-88D5A31EBAFA}">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C9DF7558-F49B-4019-90C6-4A7BF05F9F3E}">
          <x14:formula1>
            <xm:f>Values!$E$2:$E$6</xm:f>
          </x14:formula1>
          <xm:sqref>K2:K8</xm:sqref>
        </x14:dataValidation>
        <x14:dataValidation type="list" allowBlank="1" showInputMessage="1" showErrorMessage="1" xr:uid="{438194A4-B439-4F44-AE11-2FE47CB3EC02}">
          <x14:formula1>
            <xm:f>Values!$C$2:$C$6</xm:f>
          </x14:formula1>
          <xm:sqref>I2:I8</xm:sqref>
        </x14:dataValidation>
        <x14:dataValidation type="list" allowBlank="1" showInputMessage="1" showErrorMessage="1" xr:uid="{EA23F647-11CE-4AE1-8EFE-601B8B65D9F4}">
          <x14:formula1>
            <xm:f>Values!$G$2:$G$4</xm:f>
          </x14:formula1>
          <xm:sqref>M2:M8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3C3EA-8861-4877-B5A2-47EF389A8EDA}">
  <dimension ref="A1:M13"/>
  <sheetViews>
    <sheetView workbookViewId="0">
      <selection activeCell="G14" sqref="G13:G14"/>
    </sheetView>
  </sheetViews>
  <sheetFormatPr defaultColWidth="70.7109375" defaultRowHeight="15" x14ac:dyDescent="0.25"/>
  <cols>
    <col min="1" max="1" width="11.7109375" bestFit="1" customWidth="1"/>
    <col min="2" max="2" width="4.140625" bestFit="1" customWidth="1"/>
    <col min="3" max="3" width="11.42578125" bestFit="1" customWidth="1"/>
    <col min="4" max="4" width="52.85546875"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75" x14ac:dyDescent="0.25">
      <c r="A2" s="76">
        <v>8.1</v>
      </c>
      <c r="B2" s="75">
        <v>1</v>
      </c>
      <c r="C2" s="75" t="s">
        <v>38</v>
      </c>
      <c r="D2" s="77" t="s">
        <v>94</v>
      </c>
      <c r="E2" s="77" t="s">
        <v>95</v>
      </c>
      <c r="F2" s="137"/>
      <c r="G2" s="137"/>
      <c r="H2" s="79"/>
      <c r="I2" s="77"/>
      <c r="J2" s="137"/>
      <c r="K2" s="77"/>
      <c r="L2" s="137"/>
      <c r="M2" s="77"/>
    </row>
    <row r="3" spans="1:13" ht="30" x14ac:dyDescent="0.25">
      <c r="A3" s="76">
        <v>8.1999999999999993</v>
      </c>
      <c r="B3" s="75">
        <v>1</v>
      </c>
      <c r="C3" s="75" t="s">
        <v>38</v>
      </c>
      <c r="D3" s="77" t="s">
        <v>96</v>
      </c>
      <c r="E3" s="77" t="s">
        <v>97</v>
      </c>
      <c r="F3" s="137"/>
      <c r="G3" s="137"/>
      <c r="H3" s="79"/>
      <c r="I3" s="77"/>
      <c r="J3" s="137"/>
      <c r="K3" s="77"/>
      <c r="L3" s="137"/>
      <c r="M3" s="77"/>
    </row>
    <row r="4" spans="1:13" ht="30" x14ac:dyDescent="0.25">
      <c r="A4" s="76">
        <v>8.3000000000000007</v>
      </c>
      <c r="B4" s="75">
        <v>1</v>
      </c>
      <c r="C4" s="75" t="s">
        <v>38</v>
      </c>
      <c r="D4" s="77" t="s">
        <v>98</v>
      </c>
      <c r="E4" s="77" t="s">
        <v>99</v>
      </c>
      <c r="F4" s="137"/>
      <c r="G4" s="137"/>
      <c r="H4" s="79"/>
      <c r="I4" s="77"/>
      <c r="J4" s="137"/>
      <c r="K4" s="77"/>
      <c r="L4" s="137"/>
      <c r="M4" s="77"/>
    </row>
    <row r="5" spans="1:13" ht="30" x14ac:dyDescent="0.25">
      <c r="A5" s="76">
        <v>8.4</v>
      </c>
      <c r="B5" s="75">
        <v>2</v>
      </c>
      <c r="C5" s="75" t="s">
        <v>38</v>
      </c>
      <c r="D5" s="77" t="s">
        <v>279</v>
      </c>
      <c r="E5" s="77" t="s">
        <v>280</v>
      </c>
      <c r="F5" s="137"/>
      <c r="G5" s="137"/>
      <c r="H5" s="79"/>
      <c r="I5" s="77"/>
      <c r="J5" s="137"/>
      <c r="K5" s="77"/>
      <c r="L5" s="137"/>
      <c r="M5" s="77"/>
    </row>
    <row r="6" spans="1:13" ht="60" x14ac:dyDescent="0.25">
      <c r="A6" s="76">
        <v>8.5</v>
      </c>
      <c r="B6" s="75">
        <v>2</v>
      </c>
      <c r="C6" s="75" t="s">
        <v>38</v>
      </c>
      <c r="D6" s="77" t="s">
        <v>100</v>
      </c>
      <c r="E6" s="77" t="s">
        <v>101</v>
      </c>
      <c r="F6" s="137"/>
      <c r="G6" s="137"/>
      <c r="H6" s="79"/>
      <c r="I6" s="77"/>
      <c r="J6" s="137"/>
      <c r="K6" s="77"/>
      <c r="L6" s="137"/>
      <c r="M6" s="77"/>
    </row>
    <row r="7" spans="1:13" ht="30" x14ac:dyDescent="0.25">
      <c r="A7" s="76">
        <v>8.6</v>
      </c>
      <c r="B7" s="75">
        <v>2</v>
      </c>
      <c r="C7" s="75" t="s">
        <v>38</v>
      </c>
      <c r="D7" s="77" t="s">
        <v>281</v>
      </c>
      <c r="E7" s="77" t="s">
        <v>282</v>
      </c>
      <c r="F7" s="137"/>
      <c r="G7" s="137"/>
      <c r="H7" s="79"/>
      <c r="I7" s="77"/>
      <c r="J7" s="137"/>
      <c r="K7" s="77"/>
      <c r="L7" s="137"/>
      <c r="M7" s="77"/>
    </row>
    <row r="8" spans="1:13" ht="30" x14ac:dyDescent="0.25">
      <c r="A8" s="76">
        <v>8.6999999999999993</v>
      </c>
      <c r="B8" s="75">
        <v>2</v>
      </c>
      <c r="C8" s="75" t="s">
        <v>38</v>
      </c>
      <c r="D8" s="77" t="s">
        <v>283</v>
      </c>
      <c r="E8" s="77" t="s">
        <v>284</v>
      </c>
      <c r="F8" s="137"/>
      <c r="G8" s="137"/>
      <c r="H8" s="79"/>
      <c r="I8" s="77"/>
      <c r="J8" s="137"/>
      <c r="K8" s="77"/>
      <c r="L8" s="137"/>
      <c r="M8" s="77"/>
    </row>
    <row r="9" spans="1:13" ht="45" x14ac:dyDescent="0.25">
      <c r="A9" s="76">
        <v>8.8000000000000007</v>
      </c>
      <c r="B9" s="75">
        <v>2</v>
      </c>
      <c r="C9" s="75" t="s">
        <v>3</v>
      </c>
      <c r="D9" s="77" t="s">
        <v>285</v>
      </c>
      <c r="E9" s="77" t="s">
        <v>286</v>
      </c>
      <c r="F9" s="137"/>
      <c r="G9" s="137"/>
      <c r="H9" s="79"/>
      <c r="I9" s="77"/>
      <c r="J9" s="137"/>
      <c r="K9" s="77"/>
      <c r="L9" s="137"/>
      <c r="M9" s="77"/>
    </row>
    <row r="10" spans="1:13" ht="30" x14ac:dyDescent="0.25">
      <c r="A10" s="76">
        <v>8.9</v>
      </c>
      <c r="B10" s="75">
        <v>2</v>
      </c>
      <c r="C10" s="75" t="s">
        <v>38</v>
      </c>
      <c r="D10" s="77" t="s">
        <v>102</v>
      </c>
      <c r="E10" s="77" t="s">
        <v>103</v>
      </c>
      <c r="F10" s="137"/>
      <c r="G10" s="137"/>
      <c r="H10" s="79"/>
      <c r="I10" s="77"/>
      <c r="J10" s="137"/>
      <c r="K10" s="77"/>
      <c r="L10" s="137"/>
      <c r="M10" s="77"/>
    </row>
    <row r="11" spans="1:13" x14ac:dyDescent="0.25">
      <c r="A11" s="76">
        <v>8.1</v>
      </c>
      <c r="B11" s="75">
        <v>2</v>
      </c>
      <c r="C11" s="75" t="s">
        <v>38</v>
      </c>
      <c r="D11" s="77" t="s">
        <v>287</v>
      </c>
      <c r="E11" s="77" t="s">
        <v>288</v>
      </c>
      <c r="F11" s="137"/>
      <c r="G11" s="137"/>
      <c r="H11" s="79"/>
      <c r="I11" s="77"/>
      <c r="J11" s="137"/>
      <c r="K11" s="77"/>
      <c r="L11" s="137"/>
      <c r="M11" s="77"/>
    </row>
    <row r="12" spans="1:13" ht="45" x14ac:dyDescent="0.25">
      <c r="A12" s="76">
        <v>8.11</v>
      </c>
      <c r="B12" s="75">
        <v>2</v>
      </c>
      <c r="C12" s="75" t="s">
        <v>38</v>
      </c>
      <c r="D12" s="77" t="s">
        <v>104</v>
      </c>
      <c r="E12" s="77" t="s">
        <v>105</v>
      </c>
      <c r="F12" s="137"/>
      <c r="G12" s="137"/>
      <c r="H12" s="79"/>
      <c r="I12" s="77"/>
      <c r="J12" s="137"/>
      <c r="K12" s="77"/>
      <c r="L12" s="137"/>
      <c r="M12" s="77"/>
    </row>
    <row r="13" spans="1:13" ht="45" x14ac:dyDescent="0.25">
      <c r="A13" s="76">
        <v>8.1199999999999992</v>
      </c>
      <c r="B13" s="75">
        <v>3</v>
      </c>
      <c r="C13" s="75" t="s">
        <v>25</v>
      </c>
      <c r="D13" s="77" t="s">
        <v>351</v>
      </c>
      <c r="E13" s="77" t="s">
        <v>352</v>
      </c>
      <c r="F13" s="137"/>
      <c r="G13" s="137"/>
      <c r="H13" s="79"/>
      <c r="I13" s="77"/>
      <c r="J13" s="137"/>
      <c r="K13" s="77"/>
      <c r="L13" s="137"/>
      <c r="M13" s="77"/>
    </row>
  </sheetData>
  <conditionalFormatting sqref="A1:M1 A14:M20 A2:E13">
    <cfRule type="expression" dxfId="418" priority="40">
      <formula>$B1=3</formula>
    </cfRule>
    <cfRule type="expression" dxfId="417" priority="41">
      <formula>$B1=2</formula>
    </cfRule>
    <cfRule type="expression" dxfId="416" priority="42">
      <formula>$B1=1</formula>
    </cfRule>
  </conditionalFormatting>
  <conditionalFormatting sqref="F2:M13">
    <cfRule type="expression" dxfId="415" priority="31">
      <formula>$B2=3</formula>
    </cfRule>
    <cfRule type="expression" dxfId="414" priority="32">
      <formula>$B2=2</formula>
    </cfRule>
    <cfRule type="expression" dxfId="413" priority="33">
      <formula>$B2=1</formula>
    </cfRule>
  </conditionalFormatting>
  <conditionalFormatting sqref="F2:F13">
    <cfRule type="containsText" dxfId="412" priority="7" operator="containsText" text="N/A">
      <formula>NOT(ISERROR(SEARCH("N/A",F2)))</formula>
    </cfRule>
    <cfRule type="notContainsBlanks" dxfId="411" priority="13">
      <formula>LEN(TRIM(F2))&gt;0</formula>
    </cfRule>
    <cfRule type="containsBlanks" dxfId="410" priority="29">
      <formula>LEN(TRIM(F2))=0</formula>
    </cfRule>
  </conditionalFormatting>
  <conditionalFormatting sqref="J2:J13">
    <cfRule type="notContainsBlanks" dxfId="409" priority="14">
      <formula>LEN(TRIM(J2))&gt;0</formula>
    </cfRule>
  </conditionalFormatting>
  <conditionalFormatting sqref="J2:J13">
    <cfRule type="containsText" dxfId="408" priority="6" operator="containsText" text="N/A">
      <formula>NOT(ISERROR(SEARCH("N/A",J2)))</formula>
    </cfRule>
    <cfRule type="containsBlanks" dxfId="407" priority="28">
      <formula>LEN(TRIM(J2))=0</formula>
    </cfRule>
  </conditionalFormatting>
  <conditionalFormatting sqref="L2:L13">
    <cfRule type="containsBlanks" dxfId="406" priority="27">
      <formula>LEN(TRIM(L2))=0</formula>
    </cfRule>
  </conditionalFormatting>
  <conditionalFormatting sqref="L2:L13">
    <cfRule type="containsText" dxfId="405" priority="5" operator="containsText" text="N/A">
      <formula>NOT(ISERROR(SEARCH("N/A",L2)))</formula>
    </cfRule>
    <cfRule type="containsBlanks" dxfId="404" priority="26">
      <formula>LEN(TRIM(L2))=0</formula>
    </cfRule>
  </conditionalFormatting>
  <conditionalFormatting sqref="H2:H13">
    <cfRule type="colorScale" priority="20">
      <colorScale>
        <cfvo type="num" val="0"/>
        <cfvo type="num" val="0.5"/>
        <cfvo type="num" val="1"/>
        <color rgb="FFFF0000"/>
        <color rgb="FFFFFF00"/>
        <color rgb="FF00B050"/>
      </colorScale>
    </cfRule>
  </conditionalFormatting>
  <conditionalFormatting sqref="I2:I13">
    <cfRule type="containsText" dxfId="403" priority="4" operator="containsText" text="Policy N/A">
      <formula>NOT(ISERROR(SEARCH("Policy N/A",I2)))</formula>
    </cfRule>
    <cfRule type="containsText" dxfId="402" priority="12" operator="containsText" text="Approved Policy">
      <formula>NOT(ISERROR(SEARCH("Approved Policy",I2)))</formula>
    </cfRule>
    <cfRule type="containsText" dxfId="401" priority="17" operator="containsText" text="Written Policy">
      <formula>NOT(ISERROR(SEARCH("Written Policy",I2)))</formula>
    </cfRule>
    <cfRule type="containsText" dxfId="400" priority="19" operator="containsText" text="Rough Policy">
      <formula>NOT(ISERROR(SEARCH("Rough Policy",I2)))</formula>
    </cfRule>
    <cfRule type="containsText" dxfId="399" priority="25" operator="containsText" text="No Policy">
      <formula>NOT(ISERROR(SEARCH("No Policy",I2)))</formula>
    </cfRule>
  </conditionalFormatting>
  <conditionalFormatting sqref="K2:K13">
    <cfRule type="containsText" dxfId="398" priority="8" operator="containsText" text="Procedure N/A">
      <formula>NOT(ISERROR(SEARCH("Procedure N/A",K2)))</formula>
    </cfRule>
    <cfRule type="containsText" dxfId="397" priority="11" operator="containsText" text="Approved Procedure">
      <formula>NOT(ISERROR(SEARCH("Approved Procedure",K2)))</formula>
    </cfRule>
    <cfRule type="containsText" dxfId="396" priority="16" operator="containsText" text="Written Procedure">
      <formula>NOT(ISERROR(SEARCH("Written Procedure",K2)))</formula>
    </cfRule>
    <cfRule type="containsText" dxfId="395" priority="18" operator="containsText" text="Rough Procedure">
      <formula>NOT(ISERROR(SEARCH("Rough Procedure",K2)))</formula>
    </cfRule>
    <cfRule type="containsText" dxfId="394" priority="24" operator="containsText" text="No Procedure">
      <formula>NOT(ISERROR(SEARCH("No Procedure",K2)))</formula>
    </cfRule>
  </conditionalFormatting>
  <conditionalFormatting sqref="L2:L13">
    <cfRule type="notContainsBlanks" dxfId="393" priority="15">
      <formula>LEN(TRIM(L2))&gt;0</formula>
    </cfRule>
  </conditionalFormatting>
  <conditionalFormatting sqref="L2:L13">
    <cfRule type="containsText" dxfId="392" priority="3" operator="containsText" text="N/A">
      <formula>NOT(ISERROR(SEARCH("N/A",L2)))</formula>
    </cfRule>
    <cfRule type="containsBlanks" dxfId="391" priority="23">
      <formula>LEN(TRIM(L2))=0</formula>
    </cfRule>
  </conditionalFormatting>
  <conditionalFormatting sqref="M2:M13">
    <cfRule type="containsText" dxfId="390" priority="2" operator="containsText" text="N/A">
      <formula>NOT(ISERROR(SEARCH("N/A",M2)))</formula>
    </cfRule>
    <cfRule type="containsText" dxfId="389" priority="10" operator="containsText" text="Yes">
      <formula>NOT(ISERROR(SEARCH("Yes",M2)))</formula>
    </cfRule>
    <cfRule type="containsBlanks" dxfId="388" priority="22">
      <formula>LEN(TRIM(M2))=0</formula>
    </cfRule>
    <cfRule type="containsText" dxfId="387" priority="30" operator="containsText" text="No">
      <formula>NOT(ISERROR(SEARCH("No",M2)))</formula>
    </cfRule>
  </conditionalFormatting>
  <conditionalFormatting sqref="G2:G13">
    <cfRule type="containsText" dxfId="386" priority="1" operator="containsText" text="N/A">
      <formula>NOT(ISERROR(SEARCH("N/A",G2)))</formula>
    </cfRule>
    <cfRule type="notContainsBlanks" dxfId="385" priority="9">
      <formula>LEN(TRIM(G2))&gt;0</formula>
    </cfRule>
    <cfRule type="containsBlanks" dxfId="384" priority="21">
      <formula>LEN(TRIM(G2))=0</formula>
    </cfRule>
  </conditionalFormatting>
  <dataValidations count="1">
    <dataValidation type="decimal" allowBlank="1" showInputMessage="1" showErrorMessage="1" errorTitle="Out of Bounds" error="Please keep your number decimal between 0-1 or 0% to 100%_x000a_" sqref="H2:H13" xr:uid="{7988919C-5D74-4C5E-8BCC-96F39F982725}">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A363398C-E655-4532-B2CA-0659516D4B6A}">
          <x14:formula1>
            <xm:f>Values!$E$2:$E$6</xm:f>
          </x14:formula1>
          <xm:sqref>K2:K13</xm:sqref>
        </x14:dataValidation>
        <x14:dataValidation type="list" allowBlank="1" showInputMessage="1" showErrorMessage="1" xr:uid="{6CDAFCC0-5788-47B2-A3AA-E0126791097A}">
          <x14:formula1>
            <xm:f>Values!$C$2:$C$6</xm:f>
          </x14:formula1>
          <xm:sqref>I2:I13</xm:sqref>
        </x14:dataValidation>
        <x14:dataValidation type="list" allowBlank="1" showInputMessage="1" showErrorMessage="1" xr:uid="{41664885-36D6-4870-A864-E50C82B57A81}">
          <x14:formula1>
            <xm:f>Values!$G$2:$G$4</xm:f>
          </x14:formula1>
          <xm:sqref>M2:M13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3FD5-9E0B-4B29-B4B6-E556C85853E3}">
  <dimension ref="A1:M8"/>
  <sheetViews>
    <sheetView workbookViewId="0">
      <selection activeCell="G14" sqref="G13:G14"/>
    </sheetView>
  </sheetViews>
  <sheetFormatPr defaultColWidth="70.7109375" defaultRowHeight="15" x14ac:dyDescent="0.25"/>
  <cols>
    <col min="1" max="1" width="11.7109375" bestFit="1" customWidth="1"/>
    <col min="2" max="2" width="4.140625" bestFit="1" customWidth="1"/>
    <col min="3" max="3" width="12" bestFit="1" customWidth="1"/>
    <col min="4" max="4" width="68.42578125" bestFit="1" customWidth="1"/>
    <col min="5" max="5" width="69.140625"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45" x14ac:dyDescent="0.25">
      <c r="A2" s="76">
        <v>9.1</v>
      </c>
      <c r="B2" s="75">
        <v>1</v>
      </c>
      <c r="C2" s="75" t="s">
        <v>10</v>
      </c>
      <c r="D2" s="77" t="s">
        <v>106</v>
      </c>
      <c r="E2" s="77" t="s">
        <v>107</v>
      </c>
      <c r="F2" s="137"/>
      <c r="G2" s="137"/>
      <c r="H2" s="79"/>
      <c r="I2" s="77"/>
      <c r="J2" s="137"/>
      <c r="K2" s="77"/>
      <c r="L2" s="137"/>
      <c r="M2" s="77"/>
    </row>
    <row r="3" spans="1:13" ht="30" x14ac:dyDescent="0.25">
      <c r="A3" s="76">
        <v>9.1999999999999993</v>
      </c>
      <c r="B3" s="75">
        <v>1</v>
      </c>
      <c r="C3" s="75" t="s">
        <v>38</v>
      </c>
      <c r="D3" s="77" t="s">
        <v>109</v>
      </c>
      <c r="E3" s="77" t="s">
        <v>110</v>
      </c>
      <c r="F3" s="137"/>
      <c r="G3" s="137"/>
      <c r="H3" s="79"/>
      <c r="I3" s="77"/>
      <c r="J3" s="137"/>
      <c r="K3" s="77"/>
      <c r="L3" s="137"/>
      <c r="M3" s="77"/>
    </row>
    <row r="4" spans="1:13" ht="75" x14ac:dyDescent="0.25">
      <c r="A4" s="76">
        <v>9.3000000000000007</v>
      </c>
      <c r="B4" s="75">
        <v>2</v>
      </c>
      <c r="C4" s="75" t="s">
        <v>38</v>
      </c>
      <c r="D4" s="77" t="s">
        <v>111</v>
      </c>
      <c r="E4" s="77" t="s">
        <v>112</v>
      </c>
      <c r="F4" s="137"/>
      <c r="G4" s="137"/>
      <c r="H4" s="79"/>
      <c r="I4" s="77"/>
      <c r="J4" s="137"/>
      <c r="K4" s="77"/>
      <c r="L4" s="137"/>
      <c r="M4" s="77"/>
    </row>
    <row r="5" spans="1:13" ht="45" x14ac:dyDescent="0.25">
      <c r="A5" s="76">
        <v>9.4</v>
      </c>
      <c r="B5" s="75">
        <v>2</v>
      </c>
      <c r="C5" s="75" t="s">
        <v>10</v>
      </c>
      <c r="D5" s="77" t="s">
        <v>113</v>
      </c>
      <c r="E5" s="77" t="s">
        <v>114</v>
      </c>
      <c r="F5" s="137"/>
      <c r="G5" s="137"/>
      <c r="H5" s="79"/>
      <c r="I5" s="77"/>
      <c r="J5" s="137"/>
      <c r="K5" s="77"/>
      <c r="L5" s="137"/>
      <c r="M5" s="77"/>
    </row>
    <row r="6" spans="1:13" ht="60" x14ac:dyDescent="0.25">
      <c r="A6" s="76">
        <v>9.5</v>
      </c>
      <c r="B6" s="75">
        <v>2</v>
      </c>
      <c r="C6" s="75" t="s">
        <v>38</v>
      </c>
      <c r="D6" s="77" t="s">
        <v>291</v>
      </c>
      <c r="E6" s="77" t="s">
        <v>292</v>
      </c>
      <c r="F6" s="137"/>
      <c r="G6" s="137"/>
      <c r="H6" s="79"/>
      <c r="I6" s="77"/>
      <c r="J6" s="137"/>
      <c r="K6" s="77"/>
      <c r="L6" s="137"/>
      <c r="M6" s="77"/>
    </row>
    <row r="7" spans="1:13" ht="30" x14ac:dyDescent="0.25">
      <c r="A7" s="76">
        <v>9.6</v>
      </c>
      <c r="B7" s="75">
        <v>2</v>
      </c>
      <c r="C7" s="75" t="s">
        <v>38</v>
      </c>
      <c r="D7" s="77" t="s">
        <v>115</v>
      </c>
      <c r="E7" s="77" t="s">
        <v>116</v>
      </c>
      <c r="F7" s="137"/>
      <c r="G7" s="137"/>
      <c r="H7" s="79"/>
      <c r="I7" s="77"/>
      <c r="J7" s="137"/>
      <c r="K7" s="77"/>
      <c r="L7" s="137"/>
      <c r="M7" s="77"/>
    </row>
    <row r="8" spans="1:13" ht="30" x14ac:dyDescent="0.25">
      <c r="A8" s="76">
        <v>9.6999999999999993</v>
      </c>
      <c r="B8" s="75">
        <v>3</v>
      </c>
      <c r="C8" s="75" t="s">
        <v>38</v>
      </c>
      <c r="D8" s="77" t="s">
        <v>117</v>
      </c>
      <c r="E8" s="77" t="s">
        <v>118</v>
      </c>
      <c r="F8" s="137"/>
      <c r="G8" s="137"/>
      <c r="H8" s="79"/>
      <c r="I8" s="77"/>
      <c r="J8" s="137"/>
      <c r="K8" s="77"/>
      <c r="L8" s="137"/>
      <c r="M8" s="77"/>
    </row>
  </sheetData>
  <conditionalFormatting sqref="A1:M1 A9:M20 A2:E8">
    <cfRule type="expression" dxfId="383" priority="37">
      <formula>$B1=3</formula>
    </cfRule>
    <cfRule type="expression" dxfId="382" priority="38">
      <formula>$B1=2</formula>
    </cfRule>
    <cfRule type="expression" dxfId="381" priority="39">
      <formula>$B1=1</formula>
    </cfRule>
  </conditionalFormatting>
  <conditionalFormatting sqref="F2:M8">
    <cfRule type="expression" dxfId="380" priority="31">
      <formula>$B2=3</formula>
    </cfRule>
    <cfRule type="expression" dxfId="379" priority="32">
      <formula>$B2=2</formula>
    </cfRule>
    <cfRule type="expression" dxfId="378" priority="33">
      <formula>$B2=1</formula>
    </cfRule>
  </conditionalFormatting>
  <conditionalFormatting sqref="F2:F8">
    <cfRule type="containsText" dxfId="377" priority="7" operator="containsText" text="N/A">
      <formula>NOT(ISERROR(SEARCH("N/A",F2)))</formula>
    </cfRule>
    <cfRule type="notContainsBlanks" dxfId="376" priority="13">
      <formula>LEN(TRIM(F2))&gt;0</formula>
    </cfRule>
    <cfRule type="containsBlanks" dxfId="375" priority="29">
      <formula>LEN(TRIM(F2))=0</formula>
    </cfRule>
  </conditionalFormatting>
  <conditionalFormatting sqref="J2:J8">
    <cfRule type="notContainsBlanks" dxfId="374" priority="14">
      <formula>LEN(TRIM(J2))&gt;0</formula>
    </cfRule>
  </conditionalFormatting>
  <conditionalFormatting sqref="J2:J8">
    <cfRule type="containsText" dxfId="373" priority="6" operator="containsText" text="N/A">
      <formula>NOT(ISERROR(SEARCH("N/A",J2)))</formula>
    </cfRule>
    <cfRule type="containsBlanks" dxfId="372" priority="28">
      <formula>LEN(TRIM(J2))=0</formula>
    </cfRule>
  </conditionalFormatting>
  <conditionalFormatting sqref="L2:L8">
    <cfRule type="containsBlanks" dxfId="371" priority="27">
      <formula>LEN(TRIM(L2))=0</formula>
    </cfRule>
  </conditionalFormatting>
  <conditionalFormatting sqref="L2:L8">
    <cfRule type="containsText" dxfId="370" priority="5" operator="containsText" text="N/A">
      <formula>NOT(ISERROR(SEARCH("N/A",L2)))</formula>
    </cfRule>
    <cfRule type="containsBlanks" dxfId="369" priority="26">
      <formula>LEN(TRIM(L2))=0</formula>
    </cfRule>
  </conditionalFormatting>
  <conditionalFormatting sqref="H2:H8">
    <cfRule type="colorScale" priority="20">
      <colorScale>
        <cfvo type="num" val="0"/>
        <cfvo type="num" val="0.5"/>
        <cfvo type="num" val="1"/>
        <color rgb="FFFF0000"/>
        <color rgb="FFFFFF00"/>
        <color rgb="FF00B050"/>
      </colorScale>
    </cfRule>
  </conditionalFormatting>
  <conditionalFormatting sqref="I2:I8">
    <cfRule type="containsText" dxfId="368" priority="4" operator="containsText" text="Policy N/A">
      <formula>NOT(ISERROR(SEARCH("Policy N/A",I2)))</formula>
    </cfRule>
    <cfRule type="containsText" dxfId="367" priority="12" operator="containsText" text="Approved Policy">
      <formula>NOT(ISERROR(SEARCH("Approved Policy",I2)))</formula>
    </cfRule>
    <cfRule type="containsText" dxfId="366" priority="17" operator="containsText" text="Written Policy">
      <formula>NOT(ISERROR(SEARCH("Written Policy",I2)))</formula>
    </cfRule>
    <cfRule type="containsText" dxfId="365" priority="19" operator="containsText" text="Rough Policy">
      <formula>NOT(ISERROR(SEARCH("Rough Policy",I2)))</formula>
    </cfRule>
    <cfRule type="containsText" dxfId="364" priority="25" operator="containsText" text="No Policy">
      <formula>NOT(ISERROR(SEARCH("No Policy",I2)))</formula>
    </cfRule>
  </conditionalFormatting>
  <conditionalFormatting sqref="K2:K8">
    <cfRule type="containsText" dxfId="363" priority="8" operator="containsText" text="Procedure N/A">
      <formula>NOT(ISERROR(SEARCH("Procedure N/A",K2)))</formula>
    </cfRule>
    <cfRule type="containsText" dxfId="362" priority="11" operator="containsText" text="Approved Procedure">
      <formula>NOT(ISERROR(SEARCH("Approved Procedure",K2)))</formula>
    </cfRule>
    <cfRule type="containsText" dxfId="361" priority="16" operator="containsText" text="Written Procedure">
      <formula>NOT(ISERROR(SEARCH("Written Procedure",K2)))</formula>
    </cfRule>
    <cfRule type="containsText" dxfId="360" priority="18" operator="containsText" text="Rough Procedure">
      <formula>NOT(ISERROR(SEARCH("Rough Procedure",K2)))</formula>
    </cfRule>
    <cfRule type="containsText" dxfId="359" priority="24" operator="containsText" text="No Procedure">
      <formula>NOT(ISERROR(SEARCH("No Procedure",K2)))</formula>
    </cfRule>
  </conditionalFormatting>
  <conditionalFormatting sqref="L2:L8">
    <cfRule type="notContainsBlanks" dxfId="358" priority="15">
      <formula>LEN(TRIM(L2))&gt;0</formula>
    </cfRule>
  </conditionalFormatting>
  <conditionalFormatting sqref="L2:L8">
    <cfRule type="containsText" dxfId="357" priority="3" operator="containsText" text="N/A">
      <formula>NOT(ISERROR(SEARCH("N/A",L2)))</formula>
    </cfRule>
    <cfRule type="containsBlanks" dxfId="356" priority="23">
      <formula>LEN(TRIM(L2))=0</formula>
    </cfRule>
  </conditionalFormatting>
  <conditionalFormatting sqref="M2:M8">
    <cfRule type="containsText" dxfId="355" priority="2" operator="containsText" text="N/A">
      <formula>NOT(ISERROR(SEARCH("N/A",M2)))</formula>
    </cfRule>
    <cfRule type="containsText" dxfId="354" priority="10" operator="containsText" text="Yes">
      <formula>NOT(ISERROR(SEARCH("Yes",M2)))</formula>
    </cfRule>
    <cfRule type="containsBlanks" dxfId="353" priority="22">
      <formula>LEN(TRIM(M2))=0</formula>
    </cfRule>
    <cfRule type="containsText" dxfId="352" priority="30" operator="containsText" text="No">
      <formula>NOT(ISERROR(SEARCH("No",M2)))</formula>
    </cfRule>
  </conditionalFormatting>
  <conditionalFormatting sqref="G2:G8">
    <cfRule type="containsText" dxfId="351" priority="1" operator="containsText" text="N/A">
      <formula>NOT(ISERROR(SEARCH("N/A",G2)))</formula>
    </cfRule>
    <cfRule type="notContainsBlanks" dxfId="350" priority="9">
      <formula>LEN(TRIM(G2))&gt;0</formula>
    </cfRule>
    <cfRule type="containsBlanks" dxfId="349" priority="21">
      <formula>LEN(TRIM(G2))=0</formula>
    </cfRule>
  </conditionalFormatting>
  <dataValidations count="1">
    <dataValidation type="decimal" allowBlank="1" showInputMessage="1" showErrorMessage="1" errorTitle="Out of Bounds" error="Please keep your number decimal between 0-1 or 0% to 100%_x000a_" sqref="H2:H8" xr:uid="{6159A872-5AE3-414E-B7F1-6BEFEEEBF3CE}">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15A2BBEF-E730-4EF6-A695-6B3931063F35}">
          <x14:formula1>
            <xm:f>Values!$E$2:$E$6</xm:f>
          </x14:formula1>
          <xm:sqref>K2:K8</xm:sqref>
        </x14:dataValidation>
        <x14:dataValidation type="list" allowBlank="1" showInputMessage="1" showErrorMessage="1" xr:uid="{30E155E7-2579-4FD8-BB23-64DEB80F37B3}">
          <x14:formula1>
            <xm:f>Values!$C$2:$C$6</xm:f>
          </x14:formula1>
          <xm:sqref>I2:I8</xm:sqref>
        </x14:dataValidation>
        <x14:dataValidation type="list" allowBlank="1" showInputMessage="1" showErrorMessage="1" xr:uid="{786670FB-2B93-41CD-981F-EEBC1F2FB526}">
          <x14:formula1>
            <xm:f>Values!$G$2:$G$4</xm:f>
          </x14:formula1>
          <xm:sqref>M2:M8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60A0E-B48A-4CCC-9372-11E01A960B25}">
  <dimension ref="A1:M8"/>
  <sheetViews>
    <sheetView workbookViewId="0">
      <selection activeCell="G14" sqref="G13:G14"/>
    </sheetView>
  </sheetViews>
  <sheetFormatPr defaultColWidth="70.7109375" defaultRowHeight="15" x14ac:dyDescent="0.25"/>
  <cols>
    <col min="1" max="1" width="11.7109375" bestFit="1" customWidth="1"/>
    <col min="2" max="2" width="4.140625" bestFit="1" customWidth="1"/>
    <col min="3" max="3" width="11.42578125" bestFit="1" customWidth="1"/>
    <col min="4" max="4" width="60.5703125" bestFit="1" customWidth="1"/>
    <col min="5" max="5" width="69.28515625"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x14ac:dyDescent="0.25">
      <c r="A2" s="76">
        <v>10.1</v>
      </c>
      <c r="B2" s="75">
        <v>1</v>
      </c>
      <c r="C2" s="75" t="s">
        <v>3</v>
      </c>
      <c r="D2" s="77" t="s">
        <v>119</v>
      </c>
      <c r="E2" s="77" t="s">
        <v>120</v>
      </c>
      <c r="F2" s="137"/>
      <c r="G2" s="137"/>
      <c r="H2" s="79"/>
      <c r="I2" s="77"/>
      <c r="J2" s="137"/>
      <c r="K2" s="77"/>
      <c r="L2" s="137"/>
      <c r="M2" s="77"/>
    </row>
    <row r="3" spans="1:13" ht="30" x14ac:dyDescent="0.25">
      <c r="A3" s="76">
        <v>10.199999999999999</v>
      </c>
      <c r="B3" s="75">
        <v>1</v>
      </c>
      <c r="C3" s="75" t="s">
        <v>3</v>
      </c>
      <c r="D3" s="77" t="s">
        <v>121</v>
      </c>
      <c r="E3" s="77" t="s">
        <v>122</v>
      </c>
      <c r="F3" s="137"/>
      <c r="G3" s="137"/>
      <c r="H3" s="79"/>
      <c r="I3" s="77"/>
      <c r="J3" s="137"/>
      <c r="K3" s="77"/>
      <c r="L3" s="137"/>
      <c r="M3" s="77"/>
    </row>
    <row r="4" spans="1:13" ht="30" x14ac:dyDescent="0.25">
      <c r="A4" s="76">
        <v>10.3</v>
      </c>
      <c r="B4" s="75">
        <v>1</v>
      </c>
      <c r="C4" s="75" t="s">
        <v>3</v>
      </c>
      <c r="D4" s="77" t="s">
        <v>123</v>
      </c>
      <c r="E4" s="77" t="s">
        <v>124</v>
      </c>
      <c r="F4" s="137"/>
      <c r="G4" s="137"/>
      <c r="H4" s="79"/>
      <c r="I4" s="77"/>
      <c r="J4" s="137"/>
      <c r="K4" s="77"/>
      <c r="L4" s="137"/>
      <c r="M4" s="77"/>
    </row>
    <row r="5" spans="1:13" x14ac:dyDescent="0.25">
      <c r="A5" s="76">
        <v>10.4</v>
      </c>
      <c r="B5" s="75">
        <v>2</v>
      </c>
      <c r="C5" s="75" t="s">
        <v>3</v>
      </c>
      <c r="D5" s="77" t="s">
        <v>293</v>
      </c>
      <c r="E5" s="77" t="s">
        <v>294</v>
      </c>
      <c r="F5" s="137"/>
      <c r="G5" s="137"/>
      <c r="H5" s="79"/>
      <c r="I5" s="77"/>
      <c r="J5" s="137"/>
      <c r="K5" s="77"/>
      <c r="L5" s="137"/>
      <c r="M5" s="77"/>
    </row>
    <row r="6" spans="1:13" ht="60" x14ac:dyDescent="0.25">
      <c r="A6" s="76">
        <v>10.5</v>
      </c>
      <c r="B6" s="75">
        <v>2</v>
      </c>
      <c r="C6" s="75" t="s">
        <v>3</v>
      </c>
      <c r="D6" s="77" t="s">
        <v>125</v>
      </c>
      <c r="E6" s="77" t="s">
        <v>126</v>
      </c>
      <c r="F6" s="137"/>
      <c r="G6" s="137"/>
      <c r="H6" s="79"/>
      <c r="I6" s="77"/>
      <c r="J6" s="137"/>
      <c r="K6" s="77"/>
      <c r="L6" s="137"/>
      <c r="M6" s="77"/>
    </row>
    <row r="7" spans="1:13" x14ac:dyDescent="0.25">
      <c r="A7" s="76">
        <v>10.6</v>
      </c>
      <c r="B7" s="75">
        <v>2</v>
      </c>
      <c r="C7" s="75" t="s">
        <v>3</v>
      </c>
      <c r="D7" s="77" t="s">
        <v>295</v>
      </c>
      <c r="E7" s="77" t="s">
        <v>296</v>
      </c>
      <c r="F7" s="137"/>
      <c r="G7" s="137"/>
      <c r="H7" s="79"/>
      <c r="I7" s="77"/>
      <c r="J7" s="137"/>
      <c r="K7" s="77"/>
      <c r="L7" s="137"/>
      <c r="M7" s="77"/>
    </row>
    <row r="8" spans="1:13" x14ac:dyDescent="0.25">
      <c r="A8" s="76">
        <v>10.7</v>
      </c>
      <c r="B8" s="75">
        <v>2</v>
      </c>
      <c r="C8" s="75" t="s">
        <v>3</v>
      </c>
      <c r="D8" s="77" t="s">
        <v>127</v>
      </c>
      <c r="E8" s="77" t="s">
        <v>128</v>
      </c>
      <c r="F8" s="137"/>
      <c r="G8" s="137"/>
      <c r="H8" s="79"/>
      <c r="I8" s="77"/>
      <c r="J8" s="137"/>
      <c r="K8" s="77"/>
      <c r="L8" s="137"/>
      <c r="M8" s="77"/>
    </row>
  </sheetData>
  <conditionalFormatting sqref="A1:M1 A9:M20 A2:E8">
    <cfRule type="expression" dxfId="348" priority="37">
      <formula>$B1=3</formula>
    </cfRule>
    <cfRule type="expression" dxfId="347" priority="38">
      <formula>$B1=2</formula>
    </cfRule>
    <cfRule type="expression" dxfId="346" priority="39">
      <formula>$B1=1</formula>
    </cfRule>
  </conditionalFormatting>
  <conditionalFormatting sqref="F2:M8">
    <cfRule type="expression" dxfId="345" priority="31">
      <formula>$B2=3</formula>
    </cfRule>
    <cfRule type="expression" dxfId="344" priority="32">
      <formula>$B2=2</formula>
    </cfRule>
    <cfRule type="expression" dxfId="343" priority="33">
      <formula>$B2=1</formula>
    </cfRule>
  </conditionalFormatting>
  <conditionalFormatting sqref="F2:F8">
    <cfRule type="containsText" dxfId="342" priority="7" operator="containsText" text="N/A">
      <formula>NOT(ISERROR(SEARCH("N/A",F2)))</formula>
    </cfRule>
    <cfRule type="notContainsBlanks" dxfId="341" priority="13">
      <formula>LEN(TRIM(F2))&gt;0</formula>
    </cfRule>
    <cfRule type="containsBlanks" dxfId="340" priority="29">
      <formula>LEN(TRIM(F2))=0</formula>
    </cfRule>
  </conditionalFormatting>
  <conditionalFormatting sqref="J2:J8">
    <cfRule type="notContainsBlanks" dxfId="339" priority="14">
      <formula>LEN(TRIM(J2))&gt;0</formula>
    </cfRule>
  </conditionalFormatting>
  <conditionalFormatting sqref="J2:J8">
    <cfRule type="containsText" dxfId="338" priority="6" operator="containsText" text="N/A">
      <formula>NOT(ISERROR(SEARCH("N/A",J2)))</formula>
    </cfRule>
    <cfRule type="containsBlanks" dxfId="337" priority="28">
      <formula>LEN(TRIM(J2))=0</formula>
    </cfRule>
  </conditionalFormatting>
  <conditionalFormatting sqref="L2:L8">
    <cfRule type="containsBlanks" dxfId="336" priority="27">
      <formula>LEN(TRIM(L2))=0</formula>
    </cfRule>
  </conditionalFormatting>
  <conditionalFormatting sqref="L2:L8">
    <cfRule type="containsText" dxfId="335" priority="5" operator="containsText" text="N/A">
      <formula>NOT(ISERROR(SEARCH("N/A",L2)))</formula>
    </cfRule>
    <cfRule type="containsBlanks" dxfId="334" priority="26">
      <formula>LEN(TRIM(L2))=0</formula>
    </cfRule>
  </conditionalFormatting>
  <conditionalFormatting sqref="H2:H8">
    <cfRule type="colorScale" priority="20">
      <colorScale>
        <cfvo type="num" val="0"/>
        <cfvo type="num" val="0.5"/>
        <cfvo type="num" val="1"/>
        <color rgb="FFFF0000"/>
        <color rgb="FFFFFF00"/>
        <color rgb="FF00B050"/>
      </colorScale>
    </cfRule>
  </conditionalFormatting>
  <conditionalFormatting sqref="I2:I8">
    <cfRule type="containsText" dxfId="333" priority="4" operator="containsText" text="Policy N/A">
      <formula>NOT(ISERROR(SEARCH("Policy N/A",I2)))</formula>
    </cfRule>
    <cfRule type="containsText" dxfId="332" priority="12" operator="containsText" text="Approved Policy">
      <formula>NOT(ISERROR(SEARCH("Approved Policy",I2)))</formula>
    </cfRule>
    <cfRule type="containsText" dxfId="331" priority="17" operator="containsText" text="Written Policy">
      <formula>NOT(ISERROR(SEARCH("Written Policy",I2)))</formula>
    </cfRule>
    <cfRule type="containsText" dxfId="330" priority="19" operator="containsText" text="Rough Policy">
      <formula>NOT(ISERROR(SEARCH("Rough Policy",I2)))</formula>
    </cfRule>
    <cfRule type="containsText" dxfId="329" priority="25" operator="containsText" text="No Policy">
      <formula>NOT(ISERROR(SEARCH("No Policy",I2)))</formula>
    </cfRule>
  </conditionalFormatting>
  <conditionalFormatting sqref="K2:K8">
    <cfRule type="containsText" dxfId="328" priority="8" operator="containsText" text="Procedure N/A">
      <formula>NOT(ISERROR(SEARCH("Procedure N/A",K2)))</formula>
    </cfRule>
    <cfRule type="containsText" dxfId="327" priority="11" operator="containsText" text="Approved Procedure">
      <formula>NOT(ISERROR(SEARCH("Approved Procedure",K2)))</formula>
    </cfRule>
    <cfRule type="containsText" dxfId="326" priority="16" operator="containsText" text="Written Procedure">
      <formula>NOT(ISERROR(SEARCH("Written Procedure",K2)))</formula>
    </cfRule>
    <cfRule type="containsText" dxfId="325" priority="18" operator="containsText" text="Rough Procedure">
      <formula>NOT(ISERROR(SEARCH("Rough Procedure",K2)))</formula>
    </cfRule>
    <cfRule type="containsText" dxfId="324" priority="24" operator="containsText" text="No Procedure">
      <formula>NOT(ISERROR(SEARCH("No Procedure",K2)))</formula>
    </cfRule>
  </conditionalFormatting>
  <conditionalFormatting sqref="L2:L8">
    <cfRule type="notContainsBlanks" dxfId="323" priority="15">
      <formula>LEN(TRIM(L2))&gt;0</formula>
    </cfRule>
  </conditionalFormatting>
  <conditionalFormatting sqref="L2:L8">
    <cfRule type="containsText" dxfId="322" priority="3" operator="containsText" text="N/A">
      <formula>NOT(ISERROR(SEARCH("N/A",L2)))</formula>
    </cfRule>
    <cfRule type="containsBlanks" dxfId="321" priority="23">
      <formula>LEN(TRIM(L2))=0</formula>
    </cfRule>
  </conditionalFormatting>
  <conditionalFormatting sqref="M2:M8">
    <cfRule type="containsText" dxfId="320" priority="2" operator="containsText" text="N/A">
      <formula>NOT(ISERROR(SEARCH("N/A",M2)))</formula>
    </cfRule>
    <cfRule type="containsText" dxfId="319" priority="10" operator="containsText" text="Yes">
      <formula>NOT(ISERROR(SEARCH("Yes",M2)))</formula>
    </cfRule>
    <cfRule type="containsBlanks" dxfId="318" priority="22">
      <formula>LEN(TRIM(M2))=0</formula>
    </cfRule>
    <cfRule type="containsText" dxfId="317" priority="30" operator="containsText" text="No">
      <formula>NOT(ISERROR(SEARCH("No",M2)))</formula>
    </cfRule>
  </conditionalFormatting>
  <conditionalFormatting sqref="G2:G8">
    <cfRule type="containsText" dxfId="316" priority="1" operator="containsText" text="N/A">
      <formula>NOT(ISERROR(SEARCH("N/A",G2)))</formula>
    </cfRule>
    <cfRule type="notContainsBlanks" dxfId="315" priority="9">
      <formula>LEN(TRIM(G2))&gt;0</formula>
    </cfRule>
    <cfRule type="containsBlanks" dxfId="314" priority="21">
      <formula>LEN(TRIM(G2))=0</formula>
    </cfRule>
  </conditionalFormatting>
  <dataValidations count="1">
    <dataValidation type="decimal" allowBlank="1" showInputMessage="1" showErrorMessage="1" errorTitle="Out of Bounds" error="Please keep your number decimal between 0-1 or 0% to 100%_x000a_" sqref="H2:H8" xr:uid="{BEAB0C2D-A037-4D8D-96AA-4477DC113A14}">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A7A3A97A-5424-4397-9E9C-838BBA414C9A}">
          <x14:formula1>
            <xm:f>Values!$E$2:$E$6</xm:f>
          </x14:formula1>
          <xm:sqref>K2:K8</xm:sqref>
        </x14:dataValidation>
        <x14:dataValidation type="list" allowBlank="1" showInputMessage="1" showErrorMessage="1" xr:uid="{F710EAA6-A26A-4C33-971D-1FB476F72E94}">
          <x14:formula1>
            <xm:f>Values!$C$2:$C$6</xm:f>
          </x14:formula1>
          <xm:sqref>I2:I8</xm:sqref>
        </x14:dataValidation>
        <x14:dataValidation type="list" allowBlank="1" showInputMessage="1" showErrorMessage="1" xr:uid="{129046C1-945E-4C31-8B7B-DE6D0ADA7EC1}">
          <x14:formula1>
            <xm:f>Values!$G$2:$G$4</xm:f>
          </x14:formula1>
          <xm:sqref>M2:M8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E5F6B-E6A4-4741-8BF7-287DDEF4615F}">
  <dimension ref="A1:M6"/>
  <sheetViews>
    <sheetView workbookViewId="0">
      <selection activeCell="G14" sqref="G13:G14"/>
    </sheetView>
  </sheetViews>
  <sheetFormatPr defaultColWidth="70.7109375" defaultRowHeight="15" x14ac:dyDescent="0.25"/>
  <cols>
    <col min="1" max="1" width="11.7109375" bestFit="1" customWidth="1"/>
    <col min="2" max="2" width="4.140625" bestFit="1" customWidth="1"/>
    <col min="3" max="3" width="11.42578125" bestFit="1" customWidth="1"/>
    <col min="4" max="4" width="55.7109375" bestFit="1" customWidth="1"/>
    <col min="5" max="5" width="69.42578125"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60" x14ac:dyDescent="0.25">
      <c r="A2" s="76">
        <v>11.1</v>
      </c>
      <c r="B2" s="75">
        <v>1</v>
      </c>
      <c r="C2" s="75" t="s">
        <v>25</v>
      </c>
      <c r="D2" s="77" t="s">
        <v>129</v>
      </c>
      <c r="E2" s="77" t="s">
        <v>130</v>
      </c>
      <c r="F2" s="137"/>
      <c r="G2" s="137"/>
      <c r="H2" s="79"/>
      <c r="I2" s="77"/>
      <c r="J2" s="137"/>
      <c r="K2" s="77"/>
      <c r="L2" s="137"/>
      <c r="M2" s="77"/>
    </row>
    <row r="3" spans="1:13" ht="30" x14ac:dyDescent="0.25">
      <c r="A3" s="76">
        <v>11.2</v>
      </c>
      <c r="B3" s="75">
        <v>1</v>
      </c>
      <c r="C3" s="75" t="s">
        <v>25</v>
      </c>
      <c r="D3" s="77" t="s">
        <v>131</v>
      </c>
      <c r="E3" s="77" t="s">
        <v>132</v>
      </c>
      <c r="F3" s="137"/>
      <c r="G3" s="137"/>
      <c r="H3" s="79"/>
      <c r="I3" s="77"/>
      <c r="J3" s="137"/>
      <c r="K3" s="77"/>
      <c r="L3" s="137"/>
      <c r="M3" s="77"/>
    </row>
    <row r="4" spans="1:13" ht="30" x14ac:dyDescent="0.25">
      <c r="A4" s="76">
        <v>11.3</v>
      </c>
      <c r="B4" s="75">
        <v>1</v>
      </c>
      <c r="C4" s="75" t="s">
        <v>25</v>
      </c>
      <c r="D4" s="77" t="s">
        <v>133</v>
      </c>
      <c r="E4" s="77" t="s">
        <v>134</v>
      </c>
      <c r="F4" s="137"/>
      <c r="G4" s="137"/>
      <c r="H4" s="79"/>
      <c r="I4" s="77"/>
      <c r="J4" s="137"/>
      <c r="K4" s="77"/>
      <c r="L4" s="137"/>
      <c r="M4" s="77"/>
    </row>
    <row r="5" spans="1:13" ht="45" x14ac:dyDescent="0.25">
      <c r="A5" s="76">
        <v>11.4</v>
      </c>
      <c r="B5" s="75">
        <v>1</v>
      </c>
      <c r="C5" s="75" t="s">
        <v>25</v>
      </c>
      <c r="D5" s="77" t="s">
        <v>135</v>
      </c>
      <c r="E5" s="77" t="s">
        <v>136</v>
      </c>
      <c r="F5" s="137"/>
      <c r="G5" s="137"/>
      <c r="H5" s="79"/>
      <c r="I5" s="77"/>
      <c r="J5" s="137"/>
      <c r="K5" s="77"/>
      <c r="L5" s="137"/>
      <c r="M5" s="77"/>
    </row>
    <row r="6" spans="1:13" ht="30" x14ac:dyDescent="0.25">
      <c r="A6" s="76">
        <v>11.5</v>
      </c>
      <c r="B6" s="75">
        <v>2</v>
      </c>
      <c r="C6" s="75" t="s">
        <v>25</v>
      </c>
      <c r="D6" s="77" t="s">
        <v>137</v>
      </c>
      <c r="E6" s="77" t="s">
        <v>138</v>
      </c>
      <c r="F6" s="137"/>
      <c r="G6" s="137"/>
      <c r="H6" s="79"/>
      <c r="I6" s="77"/>
      <c r="J6" s="137"/>
      <c r="K6" s="77"/>
      <c r="L6" s="137"/>
      <c r="M6" s="77"/>
    </row>
  </sheetData>
  <conditionalFormatting sqref="A1:M1 A7:M20 A2:E6">
    <cfRule type="expression" dxfId="313" priority="37">
      <formula>$B1=3</formula>
    </cfRule>
    <cfRule type="expression" dxfId="312" priority="38">
      <formula>$B1=2</formula>
    </cfRule>
    <cfRule type="expression" dxfId="311" priority="39">
      <formula>$B1=1</formula>
    </cfRule>
  </conditionalFormatting>
  <conditionalFormatting sqref="F2:M6">
    <cfRule type="expression" dxfId="310" priority="31">
      <formula>$B2=3</formula>
    </cfRule>
    <cfRule type="expression" dxfId="309" priority="32">
      <formula>$B2=2</formula>
    </cfRule>
    <cfRule type="expression" dxfId="308" priority="33">
      <formula>$B2=1</formula>
    </cfRule>
  </conditionalFormatting>
  <conditionalFormatting sqref="F2:F6">
    <cfRule type="containsText" dxfId="307" priority="7" operator="containsText" text="N/A">
      <formula>NOT(ISERROR(SEARCH("N/A",F2)))</formula>
    </cfRule>
    <cfRule type="notContainsBlanks" dxfId="306" priority="13">
      <formula>LEN(TRIM(F2))&gt;0</formula>
    </cfRule>
    <cfRule type="containsBlanks" dxfId="305" priority="29">
      <formula>LEN(TRIM(F2))=0</formula>
    </cfRule>
  </conditionalFormatting>
  <conditionalFormatting sqref="J2:J6">
    <cfRule type="notContainsBlanks" dxfId="304" priority="14">
      <formula>LEN(TRIM(J2))&gt;0</formula>
    </cfRule>
  </conditionalFormatting>
  <conditionalFormatting sqref="J2:J6">
    <cfRule type="containsText" dxfId="303" priority="6" operator="containsText" text="N/A">
      <formula>NOT(ISERROR(SEARCH("N/A",J2)))</formula>
    </cfRule>
    <cfRule type="containsBlanks" dxfId="302" priority="28">
      <formula>LEN(TRIM(J2))=0</formula>
    </cfRule>
  </conditionalFormatting>
  <conditionalFormatting sqref="L2:L6">
    <cfRule type="containsBlanks" dxfId="301" priority="27">
      <formula>LEN(TRIM(L2))=0</formula>
    </cfRule>
  </conditionalFormatting>
  <conditionalFormatting sqref="L2:L6">
    <cfRule type="containsText" dxfId="300" priority="5" operator="containsText" text="N/A">
      <formula>NOT(ISERROR(SEARCH("N/A",L2)))</formula>
    </cfRule>
    <cfRule type="containsBlanks" dxfId="299" priority="26">
      <formula>LEN(TRIM(L2))=0</formula>
    </cfRule>
  </conditionalFormatting>
  <conditionalFormatting sqref="H2:H6">
    <cfRule type="colorScale" priority="20">
      <colorScale>
        <cfvo type="num" val="0"/>
        <cfvo type="num" val="0.5"/>
        <cfvo type="num" val="1"/>
        <color rgb="FFFF0000"/>
        <color rgb="FFFFFF00"/>
        <color rgb="FF00B050"/>
      </colorScale>
    </cfRule>
  </conditionalFormatting>
  <conditionalFormatting sqref="I2:I6">
    <cfRule type="containsText" dxfId="298" priority="4" operator="containsText" text="Policy N/A">
      <formula>NOT(ISERROR(SEARCH("Policy N/A",I2)))</formula>
    </cfRule>
    <cfRule type="containsText" dxfId="297" priority="12" operator="containsText" text="Approved Policy">
      <formula>NOT(ISERROR(SEARCH("Approved Policy",I2)))</formula>
    </cfRule>
    <cfRule type="containsText" dxfId="296" priority="17" operator="containsText" text="Written Policy">
      <formula>NOT(ISERROR(SEARCH("Written Policy",I2)))</formula>
    </cfRule>
    <cfRule type="containsText" dxfId="295" priority="19" operator="containsText" text="Rough Policy">
      <formula>NOT(ISERROR(SEARCH("Rough Policy",I2)))</formula>
    </cfRule>
    <cfRule type="containsText" dxfId="294" priority="25" operator="containsText" text="No Policy">
      <formula>NOT(ISERROR(SEARCH("No Policy",I2)))</formula>
    </cfRule>
  </conditionalFormatting>
  <conditionalFormatting sqref="K2:K6">
    <cfRule type="containsText" dxfId="293" priority="8" operator="containsText" text="Procedure N/A">
      <formula>NOT(ISERROR(SEARCH("Procedure N/A",K2)))</formula>
    </cfRule>
    <cfRule type="containsText" dxfId="292" priority="11" operator="containsText" text="Approved Procedure">
      <formula>NOT(ISERROR(SEARCH("Approved Procedure",K2)))</formula>
    </cfRule>
    <cfRule type="containsText" dxfId="291" priority="16" operator="containsText" text="Written Procedure">
      <formula>NOT(ISERROR(SEARCH("Written Procedure",K2)))</formula>
    </cfRule>
    <cfRule type="containsText" dxfId="290" priority="18" operator="containsText" text="Rough Procedure">
      <formula>NOT(ISERROR(SEARCH("Rough Procedure",K2)))</formula>
    </cfRule>
    <cfRule type="containsText" dxfId="289" priority="24" operator="containsText" text="No Procedure">
      <formula>NOT(ISERROR(SEARCH("No Procedure",K2)))</formula>
    </cfRule>
  </conditionalFormatting>
  <conditionalFormatting sqref="L2:L6">
    <cfRule type="notContainsBlanks" dxfId="288" priority="15">
      <formula>LEN(TRIM(L2))&gt;0</formula>
    </cfRule>
  </conditionalFormatting>
  <conditionalFormatting sqref="L2:L6">
    <cfRule type="containsText" dxfId="287" priority="3" operator="containsText" text="N/A">
      <formula>NOT(ISERROR(SEARCH("N/A",L2)))</formula>
    </cfRule>
    <cfRule type="containsBlanks" dxfId="286" priority="23">
      <formula>LEN(TRIM(L2))=0</formula>
    </cfRule>
  </conditionalFormatting>
  <conditionalFormatting sqref="M2:M6">
    <cfRule type="containsText" dxfId="285" priority="2" operator="containsText" text="N/A">
      <formula>NOT(ISERROR(SEARCH("N/A",M2)))</formula>
    </cfRule>
    <cfRule type="containsText" dxfId="284" priority="10" operator="containsText" text="Yes">
      <formula>NOT(ISERROR(SEARCH("Yes",M2)))</formula>
    </cfRule>
    <cfRule type="containsBlanks" dxfId="283" priority="22">
      <formula>LEN(TRIM(M2))=0</formula>
    </cfRule>
    <cfRule type="containsText" dxfId="282" priority="30" operator="containsText" text="No">
      <formula>NOT(ISERROR(SEARCH("No",M2)))</formula>
    </cfRule>
  </conditionalFormatting>
  <conditionalFormatting sqref="G2:G6">
    <cfRule type="containsText" dxfId="281" priority="1" operator="containsText" text="N/A">
      <formula>NOT(ISERROR(SEARCH("N/A",G2)))</formula>
    </cfRule>
    <cfRule type="notContainsBlanks" dxfId="280" priority="9">
      <formula>LEN(TRIM(G2))&gt;0</formula>
    </cfRule>
    <cfRule type="containsBlanks" dxfId="279" priority="21">
      <formula>LEN(TRIM(G2))=0</formula>
    </cfRule>
  </conditionalFormatting>
  <dataValidations count="1">
    <dataValidation type="decimal" allowBlank="1" showInputMessage="1" showErrorMessage="1" errorTitle="Out of Bounds" error="Please keep your number decimal between 0-1 or 0% to 100%_x000a_" sqref="H2:H6" xr:uid="{3C1472F2-4FB4-4E00-9FA9-426F8941EF64}">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8B22AF5B-DCC7-402F-9F97-13E4CDC25F3A}">
          <x14:formula1>
            <xm:f>Values!$E$2:$E$6</xm:f>
          </x14:formula1>
          <xm:sqref>K2:K6</xm:sqref>
        </x14:dataValidation>
        <x14:dataValidation type="list" allowBlank="1" showInputMessage="1" showErrorMessage="1" xr:uid="{694DFD77-5E95-418D-8C36-E87264D098E5}">
          <x14:formula1>
            <xm:f>Values!$C$2:$C$6</xm:f>
          </x14:formula1>
          <xm:sqref>I2:I6</xm:sqref>
        </x14:dataValidation>
        <x14:dataValidation type="list" allowBlank="1" showInputMessage="1" showErrorMessage="1" xr:uid="{5781BDF6-175A-4EF1-B663-1C7A25354935}">
          <x14:formula1>
            <xm:f>Values!$G$2:$G$4</xm:f>
          </x14:formula1>
          <xm:sqref>M2:M6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AE1E5-FEBA-4023-882B-C1A12E52E027}">
  <dimension ref="A1:M9"/>
  <sheetViews>
    <sheetView zoomScaleNormal="100" workbookViewId="0">
      <selection activeCell="G14" sqref="G13:G14"/>
    </sheetView>
  </sheetViews>
  <sheetFormatPr defaultColWidth="70.5703125" defaultRowHeight="15" x14ac:dyDescent="0.25"/>
  <cols>
    <col min="1" max="1" width="11.7109375" bestFit="1" customWidth="1"/>
    <col min="2" max="2" width="4.140625" bestFit="1" customWidth="1"/>
    <col min="3" max="3" width="11.42578125" bestFit="1" customWidth="1"/>
    <col min="4" max="4" width="68.7109375" bestFit="1" customWidth="1"/>
    <col min="5" max="5" width="70.140625"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60" x14ac:dyDescent="0.25">
      <c r="A2" s="76">
        <v>12.1</v>
      </c>
      <c r="B2" s="75">
        <v>1</v>
      </c>
      <c r="C2" s="75" t="s">
        <v>38</v>
      </c>
      <c r="D2" s="77" t="s">
        <v>139</v>
      </c>
      <c r="E2" s="77" t="s">
        <v>140</v>
      </c>
      <c r="F2" s="137"/>
      <c r="G2" s="137"/>
      <c r="H2" s="79"/>
      <c r="I2" s="77"/>
      <c r="J2" s="137"/>
      <c r="K2" s="77"/>
      <c r="L2" s="137"/>
      <c r="M2" s="77"/>
    </row>
    <row r="3" spans="1:13" ht="45" x14ac:dyDescent="0.25">
      <c r="A3" s="76">
        <v>12.2</v>
      </c>
      <c r="B3" s="75">
        <v>2</v>
      </c>
      <c r="C3" s="75" t="s">
        <v>38</v>
      </c>
      <c r="D3" s="77" t="s">
        <v>141</v>
      </c>
      <c r="E3" s="77" t="s">
        <v>142</v>
      </c>
      <c r="F3" s="137"/>
      <c r="G3" s="137"/>
      <c r="H3" s="79"/>
      <c r="I3" s="77"/>
      <c r="J3" s="137"/>
      <c r="K3" s="77"/>
      <c r="L3" s="137"/>
      <c r="M3" s="77"/>
    </row>
    <row r="4" spans="1:13" ht="45" x14ac:dyDescent="0.25">
      <c r="A4" s="76">
        <v>12.3</v>
      </c>
      <c r="B4" s="75">
        <v>2</v>
      </c>
      <c r="C4" s="75" t="s">
        <v>38</v>
      </c>
      <c r="D4" s="77" t="s">
        <v>347</v>
      </c>
      <c r="E4" s="77" t="s">
        <v>348</v>
      </c>
      <c r="F4" s="137"/>
      <c r="G4" s="137"/>
      <c r="H4" s="79"/>
      <c r="I4" s="77"/>
      <c r="J4" s="137"/>
      <c r="K4" s="77"/>
      <c r="L4" s="137"/>
      <c r="M4" s="77"/>
    </row>
    <row r="5" spans="1:13" ht="45" x14ac:dyDescent="0.25">
      <c r="A5" s="76">
        <v>12.4</v>
      </c>
      <c r="B5" s="75">
        <v>2</v>
      </c>
      <c r="C5" s="75" t="s">
        <v>38</v>
      </c>
      <c r="D5" s="77" t="s">
        <v>349</v>
      </c>
      <c r="E5" s="77" t="s">
        <v>350</v>
      </c>
      <c r="F5" s="137"/>
      <c r="G5" s="137"/>
      <c r="H5" s="79"/>
      <c r="I5" s="77"/>
      <c r="J5" s="137"/>
      <c r="K5" s="77"/>
      <c r="L5" s="137"/>
      <c r="M5" s="77"/>
    </row>
    <row r="6" spans="1:13" x14ac:dyDescent="0.25">
      <c r="A6" s="76">
        <v>12.5</v>
      </c>
      <c r="B6" s="75">
        <v>2</v>
      </c>
      <c r="C6" s="75" t="s">
        <v>38</v>
      </c>
      <c r="D6" s="77" t="s">
        <v>143</v>
      </c>
      <c r="E6" s="77" t="s">
        <v>144</v>
      </c>
      <c r="F6" s="137"/>
      <c r="G6" s="137"/>
      <c r="H6" s="79"/>
      <c r="I6" s="77"/>
      <c r="J6" s="137"/>
      <c r="K6" s="77"/>
      <c r="L6" s="137"/>
      <c r="M6" s="77"/>
    </row>
    <row r="7" spans="1:13" ht="30" x14ac:dyDescent="0.25">
      <c r="A7" s="76">
        <v>12.6</v>
      </c>
      <c r="B7" s="75">
        <v>2</v>
      </c>
      <c r="C7" s="75" t="s">
        <v>38</v>
      </c>
      <c r="D7" s="77" t="s">
        <v>145</v>
      </c>
      <c r="E7" s="77" t="s">
        <v>146</v>
      </c>
      <c r="F7" s="137"/>
      <c r="G7" s="137"/>
      <c r="H7" s="79"/>
      <c r="I7" s="77"/>
      <c r="J7" s="137"/>
      <c r="K7" s="77"/>
      <c r="L7" s="137"/>
      <c r="M7" s="77"/>
    </row>
    <row r="8" spans="1:13" ht="45" x14ac:dyDescent="0.25">
      <c r="A8" s="76">
        <v>12.7</v>
      </c>
      <c r="B8" s="75">
        <v>2</v>
      </c>
      <c r="C8" s="75" t="s">
        <v>3</v>
      </c>
      <c r="D8" s="77" t="s">
        <v>147</v>
      </c>
      <c r="E8" s="77" t="s">
        <v>148</v>
      </c>
      <c r="F8" s="137"/>
      <c r="G8" s="137"/>
      <c r="H8" s="79"/>
      <c r="I8" s="77"/>
      <c r="J8" s="137"/>
      <c r="K8" s="77"/>
      <c r="L8" s="137"/>
      <c r="M8" s="77"/>
    </row>
    <row r="9" spans="1:13" ht="60" x14ac:dyDescent="0.25">
      <c r="A9" s="76">
        <v>12.8</v>
      </c>
      <c r="B9" s="75">
        <v>3</v>
      </c>
      <c r="C9" s="75" t="s">
        <v>3</v>
      </c>
      <c r="D9" s="77" t="s">
        <v>149</v>
      </c>
      <c r="E9" s="77" t="s">
        <v>150</v>
      </c>
      <c r="F9" s="137"/>
      <c r="G9" s="137"/>
      <c r="H9" s="79"/>
      <c r="I9" s="77"/>
      <c r="J9" s="137"/>
      <c r="K9" s="77"/>
      <c r="L9" s="137"/>
      <c r="M9" s="77"/>
    </row>
  </sheetData>
  <conditionalFormatting sqref="A1:M1 A10:M20 A2:E9">
    <cfRule type="expression" dxfId="278" priority="37">
      <formula>$B1=3</formula>
    </cfRule>
    <cfRule type="expression" dxfId="277" priority="38">
      <formula>$B1=2</formula>
    </cfRule>
    <cfRule type="expression" dxfId="276" priority="39">
      <formula>$B1=1</formula>
    </cfRule>
  </conditionalFormatting>
  <conditionalFormatting sqref="F2:M9">
    <cfRule type="expression" dxfId="275" priority="31">
      <formula>$B2=3</formula>
    </cfRule>
    <cfRule type="expression" dxfId="274" priority="32">
      <formula>$B2=2</formula>
    </cfRule>
    <cfRule type="expression" dxfId="273" priority="33">
      <formula>$B2=1</formula>
    </cfRule>
  </conditionalFormatting>
  <conditionalFormatting sqref="F2:F9">
    <cfRule type="containsText" dxfId="272" priority="7" operator="containsText" text="N/A">
      <formula>NOT(ISERROR(SEARCH("N/A",F2)))</formula>
    </cfRule>
    <cfRule type="notContainsBlanks" dxfId="271" priority="13">
      <formula>LEN(TRIM(F2))&gt;0</formula>
    </cfRule>
    <cfRule type="containsBlanks" dxfId="270" priority="29">
      <formula>LEN(TRIM(F2))=0</formula>
    </cfRule>
  </conditionalFormatting>
  <conditionalFormatting sqref="J2:J9">
    <cfRule type="notContainsBlanks" dxfId="269" priority="14">
      <formula>LEN(TRIM(J2))&gt;0</formula>
    </cfRule>
  </conditionalFormatting>
  <conditionalFormatting sqref="J2:J9">
    <cfRule type="containsText" dxfId="268" priority="6" operator="containsText" text="N/A">
      <formula>NOT(ISERROR(SEARCH("N/A",J2)))</formula>
    </cfRule>
    <cfRule type="containsBlanks" dxfId="267" priority="28">
      <formula>LEN(TRIM(J2))=0</formula>
    </cfRule>
  </conditionalFormatting>
  <conditionalFormatting sqref="L2:L9">
    <cfRule type="containsBlanks" dxfId="266" priority="27">
      <formula>LEN(TRIM(L2))=0</formula>
    </cfRule>
  </conditionalFormatting>
  <conditionalFormatting sqref="L2:L9">
    <cfRule type="containsText" dxfId="265" priority="5" operator="containsText" text="N/A">
      <formula>NOT(ISERROR(SEARCH("N/A",L2)))</formula>
    </cfRule>
    <cfRule type="containsBlanks" dxfId="264" priority="26">
      <formula>LEN(TRIM(L2))=0</formula>
    </cfRule>
  </conditionalFormatting>
  <conditionalFormatting sqref="H2:H9">
    <cfRule type="colorScale" priority="20">
      <colorScale>
        <cfvo type="num" val="0"/>
        <cfvo type="num" val="0.5"/>
        <cfvo type="num" val="1"/>
        <color rgb="FFFF0000"/>
        <color rgb="FFFFFF00"/>
        <color rgb="FF00B050"/>
      </colorScale>
    </cfRule>
  </conditionalFormatting>
  <conditionalFormatting sqref="I2:I9">
    <cfRule type="containsText" dxfId="263" priority="4" operator="containsText" text="Policy N/A">
      <formula>NOT(ISERROR(SEARCH("Policy N/A",I2)))</formula>
    </cfRule>
    <cfRule type="containsText" dxfId="262" priority="12" operator="containsText" text="Approved Policy">
      <formula>NOT(ISERROR(SEARCH("Approved Policy",I2)))</formula>
    </cfRule>
    <cfRule type="containsText" dxfId="261" priority="17" operator="containsText" text="Written Policy">
      <formula>NOT(ISERROR(SEARCH("Written Policy",I2)))</formula>
    </cfRule>
    <cfRule type="containsText" dxfId="260" priority="19" operator="containsText" text="Rough Policy">
      <formula>NOT(ISERROR(SEARCH("Rough Policy",I2)))</formula>
    </cfRule>
    <cfRule type="containsText" dxfId="259" priority="25" operator="containsText" text="No Policy">
      <formula>NOT(ISERROR(SEARCH("No Policy",I2)))</formula>
    </cfRule>
  </conditionalFormatting>
  <conditionalFormatting sqref="K2:K9">
    <cfRule type="containsText" dxfId="258" priority="8" operator="containsText" text="Procedure N/A">
      <formula>NOT(ISERROR(SEARCH("Procedure N/A",K2)))</formula>
    </cfRule>
    <cfRule type="containsText" dxfId="257" priority="11" operator="containsText" text="Approved Procedure">
      <formula>NOT(ISERROR(SEARCH("Approved Procedure",K2)))</formula>
    </cfRule>
    <cfRule type="containsText" dxfId="256" priority="16" operator="containsText" text="Written Procedure">
      <formula>NOT(ISERROR(SEARCH("Written Procedure",K2)))</formula>
    </cfRule>
    <cfRule type="containsText" dxfId="255" priority="18" operator="containsText" text="Rough Procedure">
      <formula>NOT(ISERROR(SEARCH("Rough Procedure",K2)))</formula>
    </cfRule>
    <cfRule type="containsText" dxfId="254" priority="24" operator="containsText" text="No Procedure">
      <formula>NOT(ISERROR(SEARCH("No Procedure",K2)))</formula>
    </cfRule>
  </conditionalFormatting>
  <conditionalFormatting sqref="L2:L9">
    <cfRule type="notContainsBlanks" dxfId="253" priority="15">
      <formula>LEN(TRIM(L2))&gt;0</formula>
    </cfRule>
  </conditionalFormatting>
  <conditionalFormatting sqref="L2:L9">
    <cfRule type="containsText" dxfId="252" priority="3" operator="containsText" text="N/A">
      <formula>NOT(ISERROR(SEARCH("N/A",L2)))</formula>
    </cfRule>
    <cfRule type="containsBlanks" dxfId="251" priority="23">
      <formula>LEN(TRIM(L2))=0</formula>
    </cfRule>
  </conditionalFormatting>
  <conditionalFormatting sqref="M2:M9">
    <cfRule type="containsText" dxfId="250" priority="2" operator="containsText" text="N/A">
      <formula>NOT(ISERROR(SEARCH("N/A",M2)))</formula>
    </cfRule>
    <cfRule type="containsText" dxfId="249" priority="10" operator="containsText" text="Yes">
      <formula>NOT(ISERROR(SEARCH("Yes",M2)))</formula>
    </cfRule>
    <cfRule type="containsBlanks" dxfId="248" priority="22">
      <formula>LEN(TRIM(M2))=0</formula>
    </cfRule>
    <cfRule type="containsText" dxfId="247" priority="30" operator="containsText" text="No">
      <formula>NOT(ISERROR(SEARCH("No",M2)))</formula>
    </cfRule>
  </conditionalFormatting>
  <conditionalFormatting sqref="G2:G9">
    <cfRule type="containsText" dxfId="246" priority="1" operator="containsText" text="N/A">
      <formula>NOT(ISERROR(SEARCH("N/A",G2)))</formula>
    </cfRule>
    <cfRule type="notContainsBlanks" dxfId="245" priority="9">
      <formula>LEN(TRIM(G2))&gt;0</formula>
    </cfRule>
    <cfRule type="containsBlanks" dxfId="244" priority="21">
      <formula>LEN(TRIM(G2))=0</formula>
    </cfRule>
  </conditionalFormatting>
  <dataValidations count="1">
    <dataValidation type="decimal" allowBlank="1" showInputMessage="1" showErrorMessage="1" errorTitle="Out of Bounds" error="Please keep your number decimal between 0-1 or 0% to 100%_x000a_" sqref="H2:H9" xr:uid="{172764C2-A172-4EA5-8263-9BD75F54F103}">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A6E00B0A-DB10-4061-BD05-B18B3124F849}">
          <x14:formula1>
            <xm:f>Values!$E$2:$E$6</xm:f>
          </x14:formula1>
          <xm:sqref>K2:K9</xm:sqref>
        </x14:dataValidation>
        <x14:dataValidation type="list" allowBlank="1" showInputMessage="1" showErrorMessage="1" xr:uid="{99C12CCD-8FAA-4664-98DA-E3D232830DAB}">
          <x14:formula1>
            <xm:f>Values!$C$2:$C$6</xm:f>
          </x14:formula1>
          <xm:sqref>I2:I9</xm:sqref>
        </x14:dataValidation>
        <x14:dataValidation type="list" allowBlank="1" showInputMessage="1" showErrorMessage="1" xr:uid="{9304D7A7-A20F-4A2D-A4BF-FEA5DA3FBD82}">
          <x14:formula1>
            <xm:f>Values!$G$2:$G$4</xm:f>
          </x14:formula1>
          <xm:sqref>M2:M9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85CD4-0B01-45CD-AC61-677A0DE9F055}">
  <dimension ref="A1:M12"/>
  <sheetViews>
    <sheetView topLeftCell="D1" workbookViewId="0">
      <selection activeCell="G14" sqref="G13:G14"/>
    </sheetView>
  </sheetViews>
  <sheetFormatPr defaultColWidth="70.7109375" defaultRowHeight="15" x14ac:dyDescent="0.25"/>
  <cols>
    <col min="1" max="1" width="11.7109375" bestFit="1" customWidth="1"/>
    <col min="2" max="2" width="4.140625" bestFit="1" customWidth="1"/>
    <col min="3" max="3" width="11.42578125" bestFit="1" customWidth="1"/>
    <col min="4" max="4" width="49.140625" bestFit="1" customWidth="1"/>
    <col min="5" max="5" width="70.5703125"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75" x14ac:dyDescent="0.25">
      <c r="A2" s="76">
        <v>13.1</v>
      </c>
      <c r="B2" s="75">
        <v>2</v>
      </c>
      <c r="C2" s="75" t="s">
        <v>38</v>
      </c>
      <c r="D2" s="77" t="s">
        <v>151</v>
      </c>
      <c r="E2" s="77" t="s">
        <v>152</v>
      </c>
      <c r="F2" s="137"/>
      <c r="G2" s="137"/>
      <c r="H2" s="79"/>
      <c r="I2" s="77"/>
      <c r="J2" s="137"/>
      <c r="K2" s="77"/>
      <c r="L2" s="137"/>
      <c r="M2" s="77"/>
    </row>
    <row r="3" spans="1:13" ht="30" x14ac:dyDescent="0.25">
      <c r="A3" s="76">
        <v>13.2</v>
      </c>
      <c r="B3" s="75">
        <v>2</v>
      </c>
      <c r="C3" s="75" t="s">
        <v>3</v>
      </c>
      <c r="D3" s="77" t="s">
        <v>153</v>
      </c>
      <c r="E3" s="77" t="s">
        <v>154</v>
      </c>
      <c r="F3" s="137"/>
      <c r="G3" s="137"/>
      <c r="H3" s="79"/>
      <c r="I3" s="77"/>
      <c r="J3" s="137"/>
      <c r="K3" s="77"/>
      <c r="L3" s="137"/>
      <c r="M3" s="77"/>
    </row>
    <row r="4" spans="1:13" ht="60" x14ac:dyDescent="0.25">
      <c r="A4" s="76">
        <v>13.3</v>
      </c>
      <c r="B4" s="75">
        <v>2</v>
      </c>
      <c r="C4" s="75" t="s">
        <v>38</v>
      </c>
      <c r="D4" s="77" t="s">
        <v>155</v>
      </c>
      <c r="E4" s="77" t="s">
        <v>156</v>
      </c>
      <c r="F4" s="137"/>
      <c r="G4" s="137"/>
      <c r="H4" s="79"/>
      <c r="I4" s="77"/>
      <c r="J4" s="137"/>
      <c r="K4" s="77"/>
      <c r="L4" s="137"/>
      <c r="M4" s="77"/>
    </row>
    <row r="5" spans="1:13" x14ac:dyDescent="0.25">
      <c r="A5" s="76">
        <v>13.4</v>
      </c>
      <c r="B5" s="75">
        <v>2</v>
      </c>
      <c r="C5" s="75" t="s">
        <v>38</v>
      </c>
      <c r="D5" s="77" t="s">
        <v>157</v>
      </c>
      <c r="E5" s="77" t="s">
        <v>158</v>
      </c>
      <c r="F5" s="137"/>
      <c r="G5" s="137"/>
      <c r="H5" s="79"/>
      <c r="I5" s="77"/>
      <c r="J5" s="137"/>
      <c r="K5" s="77"/>
      <c r="L5" s="137"/>
      <c r="M5" s="77"/>
    </row>
    <row r="6" spans="1:13" ht="75" x14ac:dyDescent="0.25">
      <c r="A6" s="76">
        <v>13.5</v>
      </c>
      <c r="B6" s="75">
        <v>2</v>
      </c>
      <c r="C6" s="75" t="s">
        <v>3</v>
      </c>
      <c r="D6" s="77" t="s">
        <v>159</v>
      </c>
      <c r="E6" s="77" t="s">
        <v>160</v>
      </c>
      <c r="F6" s="137"/>
      <c r="G6" s="137"/>
      <c r="H6" s="79"/>
      <c r="I6" s="77"/>
      <c r="J6" s="137"/>
      <c r="K6" s="77"/>
      <c r="L6" s="137"/>
      <c r="M6" s="77"/>
    </row>
    <row r="7" spans="1:13" ht="30" x14ac:dyDescent="0.25">
      <c r="A7" s="76">
        <v>13.6</v>
      </c>
      <c r="B7" s="75">
        <v>2</v>
      </c>
      <c r="C7" s="75" t="s">
        <v>38</v>
      </c>
      <c r="D7" s="77" t="s">
        <v>297</v>
      </c>
      <c r="E7" s="77" t="s">
        <v>298</v>
      </c>
      <c r="F7" s="137"/>
      <c r="G7" s="137"/>
      <c r="H7" s="79"/>
      <c r="I7" s="77"/>
      <c r="J7" s="137"/>
      <c r="K7" s="77"/>
      <c r="L7" s="137"/>
      <c r="M7" s="77"/>
    </row>
    <row r="8" spans="1:13" ht="45" x14ac:dyDescent="0.25">
      <c r="A8" s="76">
        <v>13.7</v>
      </c>
      <c r="B8" s="75">
        <v>3</v>
      </c>
      <c r="C8" s="75" t="s">
        <v>3</v>
      </c>
      <c r="D8" s="77" t="s">
        <v>161</v>
      </c>
      <c r="E8" s="77" t="s">
        <v>162</v>
      </c>
      <c r="F8" s="137"/>
      <c r="G8" s="137"/>
      <c r="H8" s="79"/>
      <c r="I8" s="77"/>
      <c r="J8" s="137"/>
      <c r="K8" s="77"/>
      <c r="L8" s="137"/>
      <c r="M8" s="77"/>
    </row>
    <row r="9" spans="1:13" ht="45" x14ac:dyDescent="0.25">
      <c r="A9" s="76">
        <v>13.8</v>
      </c>
      <c r="B9" s="75">
        <v>3</v>
      </c>
      <c r="C9" s="75" t="s">
        <v>38</v>
      </c>
      <c r="D9" s="77" t="s">
        <v>163</v>
      </c>
      <c r="E9" s="77" t="s">
        <v>164</v>
      </c>
      <c r="F9" s="137"/>
      <c r="G9" s="137"/>
      <c r="H9" s="79"/>
      <c r="I9" s="77"/>
      <c r="J9" s="137"/>
      <c r="K9" s="77"/>
      <c r="L9" s="137"/>
      <c r="M9" s="77"/>
    </row>
    <row r="10" spans="1:13" ht="45" x14ac:dyDescent="0.25">
      <c r="A10" s="76">
        <v>13.9</v>
      </c>
      <c r="B10" s="75">
        <v>3</v>
      </c>
      <c r="C10" s="75" t="s">
        <v>3</v>
      </c>
      <c r="D10" s="77" t="s">
        <v>165</v>
      </c>
      <c r="E10" s="77" t="s">
        <v>166</v>
      </c>
      <c r="F10" s="137"/>
      <c r="G10" s="137"/>
      <c r="H10" s="79"/>
      <c r="I10" s="77"/>
      <c r="J10" s="137"/>
      <c r="K10" s="77"/>
      <c r="L10" s="137"/>
      <c r="M10" s="77"/>
    </row>
    <row r="11" spans="1:13" ht="30" x14ac:dyDescent="0.25">
      <c r="A11" s="76">
        <v>13.1</v>
      </c>
      <c r="B11" s="75">
        <v>3</v>
      </c>
      <c r="C11" s="75" t="s">
        <v>38</v>
      </c>
      <c r="D11" s="77" t="s">
        <v>299</v>
      </c>
      <c r="E11" s="77" t="s">
        <v>300</v>
      </c>
      <c r="F11" s="137"/>
      <c r="G11" s="137"/>
      <c r="H11" s="79"/>
      <c r="I11" s="77"/>
      <c r="J11" s="137"/>
      <c r="K11" s="77"/>
      <c r="L11" s="137"/>
      <c r="M11" s="77"/>
    </row>
    <row r="12" spans="1:13" x14ac:dyDescent="0.25">
      <c r="A12" s="76">
        <v>13.11</v>
      </c>
      <c r="B12" s="75">
        <v>3</v>
      </c>
      <c r="C12" s="75" t="s">
        <v>38</v>
      </c>
      <c r="D12" s="77" t="s">
        <v>301</v>
      </c>
      <c r="E12" s="77" t="s">
        <v>302</v>
      </c>
      <c r="F12" s="137"/>
      <c r="G12" s="137"/>
      <c r="H12" s="79"/>
      <c r="I12" s="77"/>
      <c r="J12" s="137"/>
      <c r="K12" s="77"/>
      <c r="L12" s="137"/>
      <c r="M12" s="77"/>
    </row>
  </sheetData>
  <conditionalFormatting sqref="A1:M1 A13:M20 A2:E12">
    <cfRule type="expression" dxfId="243" priority="37">
      <formula>$B1=3</formula>
    </cfRule>
    <cfRule type="expression" dxfId="242" priority="38">
      <formula>$B1=2</formula>
    </cfRule>
    <cfRule type="expression" dxfId="241" priority="39">
      <formula>$B1=1</formula>
    </cfRule>
  </conditionalFormatting>
  <conditionalFormatting sqref="F2:M12">
    <cfRule type="expression" dxfId="240" priority="31">
      <formula>$B2=3</formula>
    </cfRule>
    <cfRule type="expression" dxfId="239" priority="32">
      <formula>$B2=2</formula>
    </cfRule>
    <cfRule type="expression" dxfId="238" priority="33">
      <formula>$B2=1</formula>
    </cfRule>
  </conditionalFormatting>
  <conditionalFormatting sqref="F2:F12">
    <cfRule type="containsText" dxfId="237" priority="7" operator="containsText" text="N/A">
      <formula>NOT(ISERROR(SEARCH("N/A",F2)))</formula>
    </cfRule>
    <cfRule type="notContainsBlanks" dxfId="236" priority="13">
      <formula>LEN(TRIM(F2))&gt;0</formula>
    </cfRule>
    <cfRule type="containsBlanks" dxfId="235" priority="29">
      <formula>LEN(TRIM(F2))=0</formula>
    </cfRule>
  </conditionalFormatting>
  <conditionalFormatting sqref="J2:J12">
    <cfRule type="notContainsBlanks" dxfId="234" priority="14">
      <formula>LEN(TRIM(J2))&gt;0</formula>
    </cfRule>
  </conditionalFormatting>
  <conditionalFormatting sqref="J2:J12">
    <cfRule type="containsText" dxfId="233" priority="6" operator="containsText" text="N/A">
      <formula>NOT(ISERROR(SEARCH("N/A",J2)))</formula>
    </cfRule>
    <cfRule type="containsBlanks" dxfId="232" priority="28">
      <formula>LEN(TRIM(J2))=0</formula>
    </cfRule>
  </conditionalFormatting>
  <conditionalFormatting sqref="L2:L12">
    <cfRule type="containsBlanks" dxfId="231" priority="27">
      <formula>LEN(TRIM(L2))=0</formula>
    </cfRule>
  </conditionalFormatting>
  <conditionalFormatting sqref="L2:L12">
    <cfRule type="containsText" dxfId="230" priority="5" operator="containsText" text="N/A">
      <formula>NOT(ISERROR(SEARCH("N/A",L2)))</formula>
    </cfRule>
    <cfRule type="containsBlanks" dxfId="229" priority="26">
      <formula>LEN(TRIM(L2))=0</formula>
    </cfRule>
  </conditionalFormatting>
  <conditionalFormatting sqref="H2:H12">
    <cfRule type="colorScale" priority="20">
      <colorScale>
        <cfvo type="num" val="0"/>
        <cfvo type="num" val="0.5"/>
        <cfvo type="num" val="1"/>
        <color rgb="FFFF0000"/>
        <color rgb="FFFFFF00"/>
        <color rgb="FF00B050"/>
      </colorScale>
    </cfRule>
  </conditionalFormatting>
  <conditionalFormatting sqref="I2:I12">
    <cfRule type="containsText" dxfId="228" priority="4" operator="containsText" text="Policy N/A">
      <formula>NOT(ISERROR(SEARCH("Policy N/A",I2)))</formula>
    </cfRule>
    <cfRule type="containsText" dxfId="227" priority="12" operator="containsText" text="Approved Policy">
      <formula>NOT(ISERROR(SEARCH("Approved Policy",I2)))</formula>
    </cfRule>
    <cfRule type="containsText" dxfId="226" priority="17" operator="containsText" text="Written Policy">
      <formula>NOT(ISERROR(SEARCH("Written Policy",I2)))</formula>
    </cfRule>
    <cfRule type="containsText" dxfId="225" priority="19" operator="containsText" text="Rough Policy">
      <formula>NOT(ISERROR(SEARCH("Rough Policy",I2)))</formula>
    </cfRule>
    <cfRule type="containsText" dxfId="224" priority="25" operator="containsText" text="No Policy">
      <formula>NOT(ISERROR(SEARCH("No Policy",I2)))</formula>
    </cfRule>
  </conditionalFormatting>
  <conditionalFormatting sqref="K2:K12">
    <cfRule type="containsText" dxfId="223" priority="8" operator="containsText" text="Procedure N/A">
      <formula>NOT(ISERROR(SEARCH("Procedure N/A",K2)))</formula>
    </cfRule>
    <cfRule type="containsText" dxfId="222" priority="11" operator="containsText" text="Approved Procedure">
      <formula>NOT(ISERROR(SEARCH("Approved Procedure",K2)))</formula>
    </cfRule>
    <cfRule type="containsText" dxfId="221" priority="16" operator="containsText" text="Written Procedure">
      <formula>NOT(ISERROR(SEARCH("Written Procedure",K2)))</formula>
    </cfRule>
    <cfRule type="containsText" dxfId="220" priority="18" operator="containsText" text="Rough Procedure">
      <formula>NOT(ISERROR(SEARCH("Rough Procedure",K2)))</formula>
    </cfRule>
    <cfRule type="containsText" dxfId="219" priority="24" operator="containsText" text="No Procedure">
      <formula>NOT(ISERROR(SEARCH("No Procedure",K2)))</formula>
    </cfRule>
  </conditionalFormatting>
  <conditionalFormatting sqref="L2:L12">
    <cfRule type="notContainsBlanks" dxfId="218" priority="15">
      <formula>LEN(TRIM(L2))&gt;0</formula>
    </cfRule>
  </conditionalFormatting>
  <conditionalFormatting sqref="L2:L12">
    <cfRule type="containsText" dxfId="217" priority="3" operator="containsText" text="N/A">
      <formula>NOT(ISERROR(SEARCH("N/A",L2)))</formula>
    </cfRule>
    <cfRule type="containsBlanks" dxfId="216" priority="23">
      <formula>LEN(TRIM(L2))=0</formula>
    </cfRule>
  </conditionalFormatting>
  <conditionalFormatting sqref="M2:M12">
    <cfRule type="containsText" dxfId="215" priority="2" operator="containsText" text="N/A">
      <formula>NOT(ISERROR(SEARCH("N/A",M2)))</formula>
    </cfRule>
    <cfRule type="containsText" dxfId="214" priority="10" operator="containsText" text="Yes">
      <formula>NOT(ISERROR(SEARCH("Yes",M2)))</formula>
    </cfRule>
    <cfRule type="containsBlanks" dxfId="213" priority="22">
      <formula>LEN(TRIM(M2))=0</formula>
    </cfRule>
    <cfRule type="containsText" dxfId="212" priority="30" operator="containsText" text="No">
      <formula>NOT(ISERROR(SEARCH("No",M2)))</formula>
    </cfRule>
  </conditionalFormatting>
  <conditionalFormatting sqref="G2:G12">
    <cfRule type="containsText" dxfId="211" priority="1" operator="containsText" text="N/A">
      <formula>NOT(ISERROR(SEARCH("N/A",G2)))</formula>
    </cfRule>
    <cfRule type="notContainsBlanks" dxfId="210" priority="9">
      <formula>LEN(TRIM(G2))&gt;0</formula>
    </cfRule>
    <cfRule type="containsBlanks" dxfId="209" priority="21">
      <formula>LEN(TRIM(G2))=0</formula>
    </cfRule>
  </conditionalFormatting>
  <dataValidations count="1">
    <dataValidation type="decimal" allowBlank="1" showInputMessage="1" showErrorMessage="1" errorTitle="Out of Bounds" error="Please keep your number decimal between 0-1 or 0% to 100%_x000a_" sqref="H2:H12" xr:uid="{A6EBBAC8-1F14-4C40-AAC8-9EEEC0B8B409}">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8AFE9B5-5C9A-4797-9F74-00E59766A002}">
          <x14:formula1>
            <xm:f>Values!$E$2:$E$6</xm:f>
          </x14:formula1>
          <xm:sqref>K2:K12</xm:sqref>
        </x14:dataValidation>
        <x14:dataValidation type="list" allowBlank="1" showInputMessage="1" showErrorMessage="1" xr:uid="{3A2CD90F-E36B-492B-98F8-969C27A2BDD9}">
          <x14:formula1>
            <xm:f>Values!$C$2:$C$6</xm:f>
          </x14:formula1>
          <xm:sqref>I2:I12</xm:sqref>
        </x14:dataValidation>
        <x14:dataValidation type="list" allowBlank="1" showInputMessage="1" showErrorMessage="1" xr:uid="{9284BAA5-3F71-4F22-A962-C9DD32C13D96}">
          <x14:formula1>
            <xm:f>Values!$G$2:$G$4</xm:f>
          </x14:formula1>
          <xm:sqref>M2:M12</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9DFDC-2C60-4222-B70C-5060D43E4C0F}">
  <dimension ref="A1:M10"/>
  <sheetViews>
    <sheetView topLeftCell="E1" workbookViewId="0">
      <selection activeCell="G14" sqref="G13:G14"/>
    </sheetView>
  </sheetViews>
  <sheetFormatPr defaultColWidth="70.7109375" defaultRowHeight="15" x14ac:dyDescent="0.25"/>
  <cols>
    <col min="1" max="1" width="11.7109375" bestFit="1" customWidth="1"/>
    <col min="2" max="2" width="4.140625" bestFit="1" customWidth="1"/>
    <col min="3" max="3" width="11.42578125"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90" x14ac:dyDescent="0.25">
      <c r="A2" s="76">
        <v>14.1</v>
      </c>
      <c r="B2" s="75">
        <v>1</v>
      </c>
      <c r="C2" s="75" t="s">
        <v>167</v>
      </c>
      <c r="D2" s="77" t="s">
        <v>168</v>
      </c>
      <c r="E2" s="77" t="s">
        <v>169</v>
      </c>
      <c r="F2" s="137"/>
      <c r="G2" s="137"/>
      <c r="H2" s="79"/>
      <c r="I2" s="77"/>
      <c r="J2" s="137"/>
      <c r="K2" s="77"/>
      <c r="L2" s="137"/>
      <c r="M2" s="77"/>
    </row>
    <row r="3" spans="1:13" ht="30" x14ac:dyDescent="0.25">
      <c r="A3" s="76">
        <v>14.2</v>
      </c>
      <c r="B3" s="75">
        <v>1</v>
      </c>
      <c r="C3" s="75" t="s">
        <v>167</v>
      </c>
      <c r="D3" s="77" t="s">
        <v>170</v>
      </c>
      <c r="E3" s="77" t="s">
        <v>171</v>
      </c>
      <c r="F3" s="137"/>
      <c r="G3" s="137"/>
      <c r="H3" s="79"/>
      <c r="I3" s="77"/>
      <c r="J3" s="137"/>
      <c r="K3" s="77"/>
      <c r="L3" s="137"/>
      <c r="M3" s="77"/>
    </row>
    <row r="4" spans="1:13" ht="30" x14ac:dyDescent="0.25">
      <c r="A4" s="76">
        <v>14.3</v>
      </c>
      <c r="B4" s="75">
        <v>1</v>
      </c>
      <c r="C4" s="75" t="s">
        <v>167</v>
      </c>
      <c r="D4" s="77" t="s">
        <v>172</v>
      </c>
      <c r="E4" s="77" t="s">
        <v>173</v>
      </c>
      <c r="F4" s="137"/>
      <c r="G4" s="137"/>
      <c r="H4" s="79"/>
      <c r="I4" s="77"/>
      <c r="J4" s="137"/>
      <c r="K4" s="77"/>
      <c r="L4" s="137"/>
      <c r="M4" s="77"/>
    </row>
    <row r="5" spans="1:13" ht="90" x14ac:dyDescent="0.25">
      <c r="A5" s="76">
        <v>14.4</v>
      </c>
      <c r="B5" s="75">
        <v>1</v>
      </c>
      <c r="C5" s="75" t="s">
        <v>167</v>
      </c>
      <c r="D5" s="77" t="s">
        <v>174</v>
      </c>
      <c r="E5" s="77" t="s">
        <v>175</v>
      </c>
      <c r="F5" s="137"/>
      <c r="G5" s="137"/>
      <c r="H5" s="79"/>
      <c r="I5" s="77"/>
      <c r="J5" s="137"/>
      <c r="K5" s="77"/>
      <c r="L5" s="137"/>
      <c r="M5" s="77"/>
    </row>
    <row r="6" spans="1:13" ht="45" x14ac:dyDescent="0.25">
      <c r="A6" s="76">
        <v>14.5</v>
      </c>
      <c r="B6" s="75">
        <v>1</v>
      </c>
      <c r="C6" s="75" t="s">
        <v>167</v>
      </c>
      <c r="D6" s="77" t="s">
        <v>176</v>
      </c>
      <c r="E6" s="77" t="s">
        <v>177</v>
      </c>
      <c r="F6" s="137"/>
      <c r="G6" s="137"/>
      <c r="H6" s="79"/>
      <c r="I6" s="77"/>
      <c r="J6" s="137"/>
      <c r="K6" s="77"/>
      <c r="L6" s="137"/>
      <c r="M6" s="77"/>
    </row>
    <row r="7" spans="1:13" ht="30" x14ac:dyDescent="0.25">
      <c r="A7" s="76">
        <v>14.6</v>
      </c>
      <c r="B7" s="75">
        <v>1</v>
      </c>
      <c r="C7" s="75" t="s">
        <v>167</v>
      </c>
      <c r="D7" s="77" t="s">
        <v>354</v>
      </c>
      <c r="E7" s="77" t="s">
        <v>353</v>
      </c>
      <c r="F7" s="137"/>
      <c r="G7" s="137"/>
      <c r="H7" s="79"/>
      <c r="I7" s="77"/>
      <c r="J7" s="137"/>
      <c r="K7" s="77"/>
      <c r="L7" s="137"/>
      <c r="M7" s="77"/>
    </row>
    <row r="8" spans="1:13" ht="60" x14ac:dyDescent="0.25">
      <c r="A8" s="76">
        <v>14.7</v>
      </c>
      <c r="B8" s="75">
        <v>1</v>
      </c>
      <c r="C8" s="75" t="s">
        <v>167</v>
      </c>
      <c r="D8" s="77" t="s">
        <v>303</v>
      </c>
      <c r="E8" s="77" t="s">
        <v>304</v>
      </c>
      <c r="F8" s="137"/>
      <c r="G8" s="137"/>
      <c r="H8" s="79"/>
      <c r="I8" s="77"/>
      <c r="J8" s="137"/>
      <c r="K8" s="77"/>
      <c r="L8" s="137"/>
      <c r="M8" s="77"/>
    </row>
    <row r="9" spans="1:13" ht="60" x14ac:dyDescent="0.25">
      <c r="A9" s="76">
        <v>14.8</v>
      </c>
      <c r="B9" s="75">
        <v>1</v>
      </c>
      <c r="C9" s="75" t="s">
        <v>167</v>
      </c>
      <c r="D9" s="77" t="s">
        <v>305</v>
      </c>
      <c r="E9" s="77" t="s">
        <v>306</v>
      </c>
      <c r="F9" s="137"/>
      <c r="G9" s="137"/>
      <c r="H9" s="79"/>
      <c r="I9" s="77"/>
      <c r="J9" s="137"/>
      <c r="K9" s="77"/>
      <c r="L9" s="137"/>
      <c r="M9" s="77"/>
    </row>
    <row r="10" spans="1:13" ht="75" x14ac:dyDescent="0.25">
      <c r="A10" s="76">
        <v>14.9</v>
      </c>
      <c r="B10" s="75">
        <v>2</v>
      </c>
      <c r="C10" s="75" t="s">
        <v>167</v>
      </c>
      <c r="D10" s="77" t="s">
        <v>178</v>
      </c>
      <c r="E10" s="77" t="s">
        <v>179</v>
      </c>
      <c r="F10" s="137"/>
      <c r="G10" s="137"/>
      <c r="H10" s="79"/>
      <c r="I10" s="77"/>
      <c r="J10" s="137"/>
      <c r="K10" s="77"/>
      <c r="L10" s="137"/>
      <c r="M10" s="77"/>
    </row>
  </sheetData>
  <conditionalFormatting sqref="A1:M1 A11:M20 A2:E10">
    <cfRule type="expression" dxfId="208" priority="37">
      <formula>$B1=3</formula>
    </cfRule>
    <cfRule type="expression" dxfId="207" priority="38">
      <formula>$B1=2</formula>
    </cfRule>
    <cfRule type="expression" dxfId="206" priority="39">
      <formula>$B1=1</formula>
    </cfRule>
  </conditionalFormatting>
  <conditionalFormatting sqref="F2:M10">
    <cfRule type="expression" dxfId="205" priority="31">
      <formula>$B2=3</formula>
    </cfRule>
    <cfRule type="expression" dxfId="204" priority="32">
      <formula>$B2=2</formula>
    </cfRule>
    <cfRule type="expression" dxfId="203" priority="33">
      <formula>$B2=1</formula>
    </cfRule>
  </conditionalFormatting>
  <conditionalFormatting sqref="F2:F10">
    <cfRule type="containsText" dxfId="202" priority="7" operator="containsText" text="N/A">
      <formula>NOT(ISERROR(SEARCH("N/A",F2)))</formula>
    </cfRule>
    <cfRule type="notContainsBlanks" dxfId="201" priority="13">
      <formula>LEN(TRIM(F2))&gt;0</formula>
    </cfRule>
    <cfRule type="containsBlanks" dxfId="200" priority="29">
      <formula>LEN(TRIM(F2))=0</formula>
    </cfRule>
  </conditionalFormatting>
  <conditionalFormatting sqref="J2:J10">
    <cfRule type="notContainsBlanks" dxfId="199" priority="14">
      <formula>LEN(TRIM(J2))&gt;0</formula>
    </cfRule>
  </conditionalFormatting>
  <conditionalFormatting sqref="J2:J10">
    <cfRule type="containsText" dxfId="198" priority="6" operator="containsText" text="N/A">
      <formula>NOT(ISERROR(SEARCH("N/A",J2)))</formula>
    </cfRule>
    <cfRule type="containsBlanks" dxfId="197" priority="28">
      <formula>LEN(TRIM(J2))=0</formula>
    </cfRule>
  </conditionalFormatting>
  <conditionalFormatting sqref="L2:L10">
    <cfRule type="containsBlanks" dxfId="196" priority="27">
      <formula>LEN(TRIM(L2))=0</formula>
    </cfRule>
  </conditionalFormatting>
  <conditionalFormatting sqref="L2:L10">
    <cfRule type="containsText" dxfId="195" priority="5" operator="containsText" text="N/A">
      <formula>NOT(ISERROR(SEARCH("N/A",L2)))</formula>
    </cfRule>
    <cfRule type="containsBlanks" dxfId="194" priority="26">
      <formula>LEN(TRIM(L2))=0</formula>
    </cfRule>
  </conditionalFormatting>
  <conditionalFormatting sqref="H2:H10">
    <cfRule type="colorScale" priority="20">
      <colorScale>
        <cfvo type="num" val="0"/>
        <cfvo type="num" val="0.5"/>
        <cfvo type="num" val="1"/>
        <color rgb="FFFF0000"/>
        <color rgb="FFFFFF00"/>
        <color rgb="FF00B050"/>
      </colorScale>
    </cfRule>
  </conditionalFormatting>
  <conditionalFormatting sqref="I2:I10">
    <cfRule type="containsText" dxfId="193" priority="4" operator="containsText" text="Policy N/A">
      <formula>NOT(ISERROR(SEARCH("Policy N/A",I2)))</formula>
    </cfRule>
    <cfRule type="containsText" dxfId="192" priority="12" operator="containsText" text="Approved Policy">
      <formula>NOT(ISERROR(SEARCH("Approved Policy",I2)))</formula>
    </cfRule>
    <cfRule type="containsText" dxfId="191" priority="17" operator="containsText" text="Written Policy">
      <formula>NOT(ISERROR(SEARCH("Written Policy",I2)))</formula>
    </cfRule>
    <cfRule type="containsText" dxfId="190" priority="19" operator="containsText" text="Rough Policy">
      <formula>NOT(ISERROR(SEARCH("Rough Policy",I2)))</formula>
    </cfRule>
    <cfRule type="containsText" dxfId="189" priority="25" operator="containsText" text="No Policy">
      <formula>NOT(ISERROR(SEARCH("No Policy",I2)))</formula>
    </cfRule>
  </conditionalFormatting>
  <conditionalFormatting sqref="K2:K10">
    <cfRule type="containsText" dxfId="188" priority="8" operator="containsText" text="Procedure N/A">
      <formula>NOT(ISERROR(SEARCH("Procedure N/A",K2)))</formula>
    </cfRule>
    <cfRule type="containsText" dxfId="187" priority="11" operator="containsText" text="Approved Procedure">
      <formula>NOT(ISERROR(SEARCH("Approved Procedure",K2)))</formula>
    </cfRule>
    <cfRule type="containsText" dxfId="186" priority="16" operator="containsText" text="Written Procedure">
      <formula>NOT(ISERROR(SEARCH("Written Procedure",K2)))</formula>
    </cfRule>
    <cfRule type="containsText" dxfId="185" priority="18" operator="containsText" text="Rough Procedure">
      <formula>NOT(ISERROR(SEARCH("Rough Procedure",K2)))</formula>
    </cfRule>
    <cfRule type="containsText" dxfId="184" priority="24" operator="containsText" text="No Procedure">
      <formula>NOT(ISERROR(SEARCH("No Procedure",K2)))</formula>
    </cfRule>
  </conditionalFormatting>
  <conditionalFormatting sqref="L2:L10">
    <cfRule type="notContainsBlanks" dxfId="183" priority="15">
      <formula>LEN(TRIM(L2))&gt;0</formula>
    </cfRule>
  </conditionalFormatting>
  <conditionalFormatting sqref="L2:L10">
    <cfRule type="containsText" dxfId="182" priority="3" operator="containsText" text="N/A">
      <formula>NOT(ISERROR(SEARCH("N/A",L2)))</formula>
    </cfRule>
    <cfRule type="containsBlanks" dxfId="181" priority="23">
      <formula>LEN(TRIM(L2))=0</formula>
    </cfRule>
  </conditionalFormatting>
  <conditionalFormatting sqref="M2:M10">
    <cfRule type="containsText" dxfId="180" priority="2" operator="containsText" text="N/A">
      <formula>NOT(ISERROR(SEARCH("N/A",M2)))</formula>
    </cfRule>
    <cfRule type="containsText" dxfId="179" priority="10" operator="containsText" text="Yes">
      <formula>NOT(ISERROR(SEARCH("Yes",M2)))</formula>
    </cfRule>
    <cfRule type="containsBlanks" dxfId="178" priority="22">
      <formula>LEN(TRIM(M2))=0</formula>
    </cfRule>
    <cfRule type="containsText" dxfId="177" priority="30" operator="containsText" text="No">
      <formula>NOT(ISERROR(SEARCH("No",M2)))</formula>
    </cfRule>
  </conditionalFormatting>
  <conditionalFormatting sqref="G2:G10">
    <cfRule type="containsText" dxfId="176" priority="1" operator="containsText" text="N/A">
      <formula>NOT(ISERROR(SEARCH("N/A",G2)))</formula>
    </cfRule>
    <cfRule type="notContainsBlanks" dxfId="175" priority="9">
      <formula>LEN(TRIM(G2))&gt;0</formula>
    </cfRule>
    <cfRule type="containsBlanks" dxfId="174" priority="21">
      <formula>LEN(TRIM(G2))=0</formula>
    </cfRule>
  </conditionalFormatting>
  <dataValidations count="1">
    <dataValidation type="decimal" allowBlank="1" showInputMessage="1" showErrorMessage="1" errorTitle="Out of Bounds" error="Please keep your number decimal between 0-1 or 0% to 100%_x000a_" sqref="H2:H10" xr:uid="{A14FBC53-0CA6-412E-A8B3-FCB98A03043D}">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F9970-D7DC-46C1-98BB-F00ADD8F2B5A}">
          <x14:formula1>
            <xm:f>Values!$E$2:$E$6</xm:f>
          </x14:formula1>
          <xm:sqref>K2:K10</xm:sqref>
        </x14:dataValidation>
        <x14:dataValidation type="list" allowBlank="1" showInputMessage="1" showErrorMessage="1" xr:uid="{637937AE-8E7C-4EC8-B960-F3A0963FFFC5}">
          <x14:formula1>
            <xm:f>Values!$C$2:$C$6</xm:f>
          </x14:formula1>
          <xm:sqref>I2:I10</xm:sqref>
        </x14:dataValidation>
        <x14:dataValidation type="list" allowBlank="1" showInputMessage="1" showErrorMessage="1" xr:uid="{5DACF4D8-51F6-49CC-9258-12BA2F4AB33C}">
          <x14:formula1>
            <xm:f>Values!$G$2:$G$4</xm:f>
          </x14:formula1>
          <xm:sqref>M2:M10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95826-D0C7-4C9E-89A4-680A7714EF64}">
  <dimension ref="A1:M8"/>
  <sheetViews>
    <sheetView topLeftCell="E1" workbookViewId="0">
      <selection activeCell="G14" sqref="G13:G14"/>
    </sheetView>
  </sheetViews>
  <sheetFormatPr defaultColWidth="70.7109375" defaultRowHeight="15" x14ac:dyDescent="0.25"/>
  <cols>
    <col min="1" max="1" width="11.7109375" bestFit="1" customWidth="1"/>
    <col min="2" max="2" width="4.140625" bestFit="1" customWidth="1"/>
    <col min="3" max="3" width="11.42578125" bestFit="1" customWidth="1"/>
    <col min="4" max="4" width="59.85546875" bestFit="1" customWidth="1"/>
    <col min="5" max="5" width="70.28515625"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75" x14ac:dyDescent="0.25">
      <c r="A2" s="76">
        <v>15.1</v>
      </c>
      <c r="B2" s="75">
        <v>1</v>
      </c>
      <c r="C2" s="75" t="s">
        <v>167</v>
      </c>
      <c r="D2" s="77" t="s">
        <v>307</v>
      </c>
      <c r="E2" s="77" t="s">
        <v>308</v>
      </c>
      <c r="F2" s="137"/>
      <c r="G2" s="137"/>
      <c r="H2" s="79"/>
      <c r="I2" s="77"/>
      <c r="J2" s="137"/>
      <c r="K2" s="77"/>
      <c r="L2" s="137"/>
      <c r="M2" s="77"/>
    </row>
    <row r="3" spans="1:13" ht="75" x14ac:dyDescent="0.25">
      <c r="A3" s="76">
        <v>15.2</v>
      </c>
      <c r="B3" s="75">
        <v>2</v>
      </c>
      <c r="C3" s="75" t="s">
        <v>167</v>
      </c>
      <c r="D3" s="77" t="s">
        <v>309</v>
      </c>
      <c r="E3" s="77" t="s">
        <v>310</v>
      </c>
      <c r="F3" s="137"/>
      <c r="G3" s="137"/>
      <c r="H3" s="79"/>
      <c r="I3" s="77"/>
      <c r="J3" s="137"/>
      <c r="K3" s="77"/>
      <c r="L3" s="137"/>
      <c r="M3" s="77"/>
    </row>
    <row r="4" spans="1:13" ht="75" x14ac:dyDescent="0.25">
      <c r="A4" s="76">
        <v>15.3</v>
      </c>
      <c r="B4" s="75">
        <v>2</v>
      </c>
      <c r="C4" s="75" t="s">
        <v>167</v>
      </c>
      <c r="D4" s="77" t="s">
        <v>311</v>
      </c>
      <c r="E4" s="77" t="s">
        <v>312</v>
      </c>
      <c r="F4" s="137"/>
      <c r="G4" s="137"/>
      <c r="H4" s="79"/>
      <c r="I4" s="77"/>
      <c r="J4" s="137"/>
      <c r="K4" s="77"/>
      <c r="L4" s="137"/>
      <c r="M4" s="77"/>
    </row>
    <row r="5" spans="1:13" ht="105" x14ac:dyDescent="0.25">
      <c r="A5" s="76">
        <v>15.4</v>
      </c>
      <c r="B5" s="75">
        <v>2</v>
      </c>
      <c r="C5" s="75" t="s">
        <v>167</v>
      </c>
      <c r="D5" s="77" t="s">
        <v>313</v>
      </c>
      <c r="E5" s="77" t="s">
        <v>314</v>
      </c>
      <c r="F5" s="137"/>
      <c r="G5" s="137"/>
      <c r="H5" s="79"/>
      <c r="I5" s="77"/>
      <c r="J5" s="137"/>
      <c r="K5" s="77"/>
      <c r="L5" s="137"/>
      <c r="M5" s="77"/>
    </row>
    <row r="6" spans="1:13" ht="105" x14ac:dyDescent="0.25">
      <c r="A6" s="76">
        <v>15.5</v>
      </c>
      <c r="B6" s="75">
        <v>3</v>
      </c>
      <c r="C6" s="75" t="s">
        <v>167</v>
      </c>
      <c r="D6" s="77" t="s">
        <v>315</v>
      </c>
      <c r="E6" s="77" t="s">
        <v>316</v>
      </c>
      <c r="F6" s="137"/>
      <c r="G6" s="137"/>
      <c r="H6" s="79"/>
      <c r="I6" s="77"/>
      <c r="J6" s="137"/>
      <c r="K6" s="77"/>
      <c r="L6" s="137"/>
      <c r="M6" s="77"/>
    </row>
    <row r="7" spans="1:13" ht="60" x14ac:dyDescent="0.25">
      <c r="A7" s="76">
        <v>15.6</v>
      </c>
      <c r="B7" s="75">
        <v>3</v>
      </c>
      <c r="C7" s="75" t="s">
        <v>25</v>
      </c>
      <c r="D7" s="77" t="s">
        <v>317</v>
      </c>
      <c r="E7" s="77" t="s">
        <v>318</v>
      </c>
      <c r="F7" s="137"/>
      <c r="G7" s="137"/>
      <c r="H7" s="79"/>
      <c r="I7" s="77"/>
      <c r="J7" s="137"/>
      <c r="K7" s="77"/>
      <c r="L7" s="137"/>
      <c r="M7" s="77"/>
    </row>
    <row r="8" spans="1:13" ht="45" x14ac:dyDescent="0.25">
      <c r="A8" s="76">
        <v>15.7</v>
      </c>
      <c r="B8" s="75">
        <v>3</v>
      </c>
      <c r="C8" s="75" t="s">
        <v>25</v>
      </c>
      <c r="D8" s="77" t="s">
        <v>180</v>
      </c>
      <c r="E8" s="77" t="s">
        <v>181</v>
      </c>
      <c r="F8" s="137"/>
      <c r="G8" s="137"/>
      <c r="H8" s="79"/>
      <c r="I8" s="77"/>
      <c r="J8" s="137"/>
      <c r="K8" s="77"/>
      <c r="L8" s="137"/>
      <c r="M8" s="77"/>
    </row>
  </sheetData>
  <conditionalFormatting sqref="A1:M1 A9:M20 A2:E8">
    <cfRule type="expression" dxfId="173" priority="70">
      <formula>$B1=3</formula>
    </cfRule>
    <cfRule type="expression" dxfId="172" priority="71">
      <formula>$B1=2</formula>
    </cfRule>
    <cfRule type="expression" dxfId="171" priority="72">
      <formula>$B1=1</formula>
    </cfRule>
  </conditionalFormatting>
  <conditionalFormatting sqref="F3:M8">
    <cfRule type="expression" dxfId="170" priority="64">
      <formula>$B3=3</formula>
    </cfRule>
    <cfRule type="expression" dxfId="169" priority="65">
      <formula>$B3=2</formula>
    </cfRule>
    <cfRule type="expression" dxfId="168" priority="66">
      <formula>$B3=1</formula>
    </cfRule>
  </conditionalFormatting>
  <conditionalFormatting sqref="F3:F8">
    <cfRule type="containsText" dxfId="167" priority="40" operator="containsText" text="N/A">
      <formula>NOT(ISERROR(SEARCH("N/A",F3)))</formula>
    </cfRule>
    <cfRule type="notContainsBlanks" dxfId="166" priority="46">
      <formula>LEN(TRIM(F3))&gt;0</formula>
    </cfRule>
    <cfRule type="containsBlanks" dxfId="165" priority="62">
      <formula>LEN(TRIM(F3))=0</formula>
    </cfRule>
  </conditionalFormatting>
  <conditionalFormatting sqref="J3:J8">
    <cfRule type="notContainsBlanks" dxfId="164" priority="47">
      <formula>LEN(TRIM(J3))&gt;0</formula>
    </cfRule>
  </conditionalFormatting>
  <conditionalFormatting sqref="J3:J8">
    <cfRule type="containsText" dxfId="163" priority="39" operator="containsText" text="N/A">
      <formula>NOT(ISERROR(SEARCH("N/A",J3)))</formula>
    </cfRule>
    <cfRule type="containsBlanks" dxfId="162" priority="61">
      <formula>LEN(TRIM(J3))=0</formula>
    </cfRule>
  </conditionalFormatting>
  <conditionalFormatting sqref="L3:L8">
    <cfRule type="containsBlanks" dxfId="161" priority="60">
      <formula>LEN(TRIM(L3))=0</formula>
    </cfRule>
  </conditionalFormatting>
  <conditionalFormatting sqref="L3:L8">
    <cfRule type="containsText" dxfId="160" priority="38" operator="containsText" text="N/A">
      <formula>NOT(ISERROR(SEARCH("N/A",L3)))</formula>
    </cfRule>
    <cfRule type="containsBlanks" dxfId="159" priority="59">
      <formula>LEN(TRIM(L3))=0</formula>
    </cfRule>
  </conditionalFormatting>
  <conditionalFormatting sqref="H3:H8">
    <cfRule type="colorScale" priority="53">
      <colorScale>
        <cfvo type="num" val="0"/>
        <cfvo type="num" val="0.5"/>
        <cfvo type="num" val="1"/>
        <color rgb="FFFF0000"/>
        <color rgb="FFFFFF00"/>
        <color rgb="FF00B050"/>
      </colorScale>
    </cfRule>
  </conditionalFormatting>
  <conditionalFormatting sqref="I3:I8">
    <cfRule type="containsText" dxfId="158" priority="37" operator="containsText" text="Policy N/A">
      <formula>NOT(ISERROR(SEARCH("Policy N/A",I3)))</formula>
    </cfRule>
    <cfRule type="containsText" dxfId="157" priority="45" operator="containsText" text="Approved Policy">
      <formula>NOT(ISERROR(SEARCH("Approved Policy",I3)))</formula>
    </cfRule>
    <cfRule type="containsText" dxfId="156" priority="50" operator="containsText" text="Written Policy">
      <formula>NOT(ISERROR(SEARCH("Written Policy",I3)))</formula>
    </cfRule>
    <cfRule type="containsText" dxfId="155" priority="52" operator="containsText" text="Rough Policy">
      <formula>NOT(ISERROR(SEARCH("Rough Policy",I3)))</formula>
    </cfRule>
    <cfRule type="containsText" dxfId="154" priority="58" operator="containsText" text="No Policy">
      <formula>NOT(ISERROR(SEARCH("No Policy",I3)))</formula>
    </cfRule>
  </conditionalFormatting>
  <conditionalFormatting sqref="K3:K8">
    <cfRule type="containsText" dxfId="153" priority="41" operator="containsText" text="Procedure N/A">
      <formula>NOT(ISERROR(SEARCH("Procedure N/A",K3)))</formula>
    </cfRule>
    <cfRule type="containsText" dxfId="152" priority="44" operator="containsText" text="Approved Procedure">
      <formula>NOT(ISERROR(SEARCH("Approved Procedure",K3)))</formula>
    </cfRule>
    <cfRule type="containsText" dxfId="151" priority="49" operator="containsText" text="Written Procedure">
      <formula>NOT(ISERROR(SEARCH("Written Procedure",K3)))</formula>
    </cfRule>
    <cfRule type="containsText" dxfId="150" priority="51" operator="containsText" text="Rough Procedure">
      <formula>NOT(ISERROR(SEARCH("Rough Procedure",K3)))</formula>
    </cfRule>
    <cfRule type="containsText" dxfId="149" priority="57" operator="containsText" text="No Procedure">
      <formula>NOT(ISERROR(SEARCH("No Procedure",K3)))</formula>
    </cfRule>
  </conditionalFormatting>
  <conditionalFormatting sqref="L3:L8">
    <cfRule type="notContainsBlanks" dxfId="148" priority="48">
      <formula>LEN(TRIM(L3))&gt;0</formula>
    </cfRule>
  </conditionalFormatting>
  <conditionalFormatting sqref="L3:L8">
    <cfRule type="containsText" dxfId="147" priority="36" operator="containsText" text="N/A">
      <formula>NOT(ISERROR(SEARCH("N/A",L3)))</formula>
    </cfRule>
    <cfRule type="containsBlanks" dxfId="146" priority="56">
      <formula>LEN(TRIM(L3))=0</formula>
    </cfRule>
  </conditionalFormatting>
  <conditionalFormatting sqref="M3:M8">
    <cfRule type="containsText" dxfId="145" priority="35" operator="containsText" text="N/A">
      <formula>NOT(ISERROR(SEARCH("N/A",M3)))</formula>
    </cfRule>
    <cfRule type="containsText" dxfId="144" priority="43" operator="containsText" text="Yes">
      <formula>NOT(ISERROR(SEARCH("Yes",M3)))</formula>
    </cfRule>
    <cfRule type="containsBlanks" dxfId="143" priority="55">
      <formula>LEN(TRIM(M3))=0</formula>
    </cfRule>
    <cfRule type="containsText" dxfId="142" priority="63" operator="containsText" text="No">
      <formula>NOT(ISERROR(SEARCH("No",M3)))</formula>
    </cfRule>
  </conditionalFormatting>
  <conditionalFormatting sqref="G3:G8">
    <cfRule type="containsText" dxfId="141" priority="34" operator="containsText" text="N/A">
      <formula>NOT(ISERROR(SEARCH("N/A",G3)))</formula>
    </cfRule>
    <cfRule type="notContainsBlanks" dxfId="140" priority="42">
      <formula>LEN(TRIM(G3))&gt;0</formula>
    </cfRule>
    <cfRule type="containsBlanks" dxfId="139" priority="54">
      <formula>LEN(TRIM(G3))=0</formula>
    </cfRule>
  </conditionalFormatting>
  <conditionalFormatting sqref="F2:M2">
    <cfRule type="expression" dxfId="138" priority="31">
      <formula>$B2=3</formula>
    </cfRule>
    <cfRule type="expression" dxfId="137" priority="32">
      <formula>$B2=2</formula>
    </cfRule>
    <cfRule type="expression" dxfId="136" priority="33">
      <formula>$B2=1</formula>
    </cfRule>
  </conditionalFormatting>
  <conditionalFormatting sqref="F2">
    <cfRule type="containsText" dxfId="135" priority="7" operator="containsText" text="N/A">
      <formula>NOT(ISERROR(SEARCH("N/A",F2)))</formula>
    </cfRule>
    <cfRule type="notContainsBlanks" dxfId="134" priority="13">
      <formula>LEN(TRIM(F2))&gt;0</formula>
    </cfRule>
    <cfRule type="containsBlanks" dxfId="133" priority="29">
      <formula>LEN(TRIM(F2))=0</formula>
    </cfRule>
  </conditionalFormatting>
  <conditionalFormatting sqref="J2">
    <cfRule type="notContainsBlanks" dxfId="132" priority="14">
      <formula>LEN(TRIM(J2))&gt;0</formula>
    </cfRule>
  </conditionalFormatting>
  <conditionalFormatting sqref="J2">
    <cfRule type="containsText" dxfId="131" priority="6" operator="containsText" text="N/A">
      <formula>NOT(ISERROR(SEARCH("N/A",J2)))</formula>
    </cfRule>
    <cfRule type="containsBlanks" dxfId="130" priority="28">
      <formula>LEN(TRIM(J2))=0</formula>
    </cfRule>
  </conditionalFormatting>
  <conditionalFormatting sqref="L2">
    <cfRule type="containsBlanks" dxfId="129" priority="27">
      <formula>LEN(TRIM(L2))=0</formula>
    </cfRule>
  </conditionalFormatting>
  <conditionalFormatting sqref="L2">
    <cfRule type="containsText" dxfId="128" priority="5" operator="containsText" text="N/A">
      <formula>NOT(ISERROR(SEARCH("N/A",L2)))</formula>
    </cfRule>
    <cfRule type="containsBlanks" dxfId="127" priority="26">
      <formula>LEN(TRIM(L2))=0</formula>
    </cfRule>
  </conditionalFormatting>
  <conditionalFormatting sqref="H2">
    <cfRule type="colorScale" priority="20">
      <colorScale>
        <cfvo type="num" val="0"/>
        <cfvo type="num" val="0.5"/>
        <cfvo type="num" val="1"/>
        <color rgb="FFFF0000"/>
        <color rgb="FFFFFF00"/>
        <color rgb="FF00B050"/>
      </colorScale>
    </cfRule>
  </conditionalFormatting>
  <conditionalFormatting sqref="I2">
    <cfRule type="containsText" dxfId="126" priority="4" operator="containsText" text="Policy N/A">
      <formula>NOT(ISERROR(SEARCH("Policy N/A",I2)))</formula>
    </cfRule>
    <cfRule type="containsText" dxfId="125" priority="12" operator="containsText" text="Approved Policy">
      <formula>NOT(ISERROR(SEARCH("Approved Policy",I2)))</formula>
    </cfRule>
    <cfRule type="containsText" dxfId="124" priority="17" operator="containsText" text="Written Policy">
      <formula>NOT(ISERROR(SEARCH("Written Policy",I2)))</formula>
    </cfRule>
    <cfRule type="containsText" dxfId="123" priority="19" operator="containsText" text="Rough Policy">
      <formula>NOT(ISERROR(SEARCH("Rough Policy",I2)))</formula>
    </cfRule>
    <cfRule type="containsText" dxfId="122" priority="25" operator="containsText" text="No Policy">
      <formula>NOT(ISERROR(SEARCH("No Policy",I2)))</formula>
    </cfRule>
  </conditionalFormatting>
  <conditionalFormatting sqref="K2">
    <cfRule type="containsText" dxfId="121" priority="8" operator="containsText" text="Procedure N/A">
      <formula>NOT(ISERROR(SEARCH("Procedure N/A",K2)))</formula>
    </cfRule>
    <cfRule type="containsText" dxfId="120" priority="11" operator="containsText" text="Approved Procedure">
      <formula>NOT(ISERROR(SEARCH("Approved Procedure",K2)))</formula>
    </cfRule>
    <cfRule type="containsText" dxfId="119" priority="16" operator="containsText" text="Written Procedure">
      <formula>NOT(ISERROR(SEARCH("Written Procedure",K2)))</formula>
    </cfRule>
    <cfRule type="containsText" dxfId="118" priority="18" operator="containsText" text="Rough Procedure">
      <formula>NOT(ISERROR(SEARCH("Rough Procedure",K2)))</formula>
    </cfRule>
    <cfRule type="containsText" dxfId="117" priority="24" operator="containsText" text="No Procedure">
      <formula>NOT(ISERROR(SEARCH("No Procedure",K2)))</formula>
    </cfRule>
  </conditionalFormatting>
  <conditionalFormatting sqref="L2">
    <cfRule type="notContainsBlanks" dxfId="116" priority="15">
      <formula>LEN(TRIM(L2))&gt;0</formula>
    </cfRule>
  </conditionalFormatting>
  <conditionalFormatting sqref="L2">
    <cfRule type="containsText" dxfId="115" priority="3" operator="containsText" text="N/A">
      <formula>NOT(ISERROR(SEARCH("N/A",L2)))</formula>
    </cfRule>
    <cfRule type="containsBlanks" dxfId="114" priority="23">
      <formula>LEN(TRIM(L2))=0</formula>
    </cfRule>
  </conditionalFormatting>
  <conditionalFormatting sqref="M2">
    <cfRule type="containsText" dxfId="113" priority="2" operator="containsText" text="N/A">
      <formula>NOT(ISERROR(SEARCH("N/A",M2)))</formula>
    </cfRule>
    <cfRule type="containsText" dxfId="112" priority="10" operator="containsText" text="Yes">
      <formula>NOT(ISERROR(SEARCH("Yes",M2)))</formula>
    </cfRule>
    <cfRule type="containsBlanks" dxfId="111" priority="22">
      <formula>LEN(TRIM(M2))=0</formula>
    </cfRule>
    <cfRule type="containsText" dxfId="110" priority="30" operator="containsText" text="No">
      <formula>NOT(ISERROR(SEARCH("No",M2)))</formula>
    </cfRule>
  </conditionalFormatting>
  <conditionalFormatting sqref="G2">
    <cfRule type="containsText" dxfId="109" priority="1" operator="containsText" text="N/A">
      <formula>NOT(ISERROR(SEARCH("N/A",G2)))</formula>
    </cfRule>
    <cfRule type="notContainsBlanks" dxfId="108" priority="9">
      <formula>LEN(TRIM(G2))&gt;0</formula>
    </cfRule>
    <cfRule type="containsBlanks" dxfId="107" priority="21">
      <formula>LEN(TRIM(G2))=0</formula>
    </cfRule>
  </conditionalFormatting>
  <dataValidations count="1">
    <dataValidation type="decimal" allowBlank="1" showInputMessage="1" showErrorMessage="1" errorTitle="Out of Bounds" error="Please keep your number decimal between 0-1 or 0% to 100%_x000a_" sqref="H2:H8" xr:uid="{469F725B-F0F5-45B8-85BD-90C32A89F972}">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CE4DA48B-23E0-41BA-871D-0030DABE31E0}">
          <x14:formula1>
            <xm:f>Values!$E$2:$E$6</xm:f>
          </x14:formula1>
          <xm:sqref>K2:K8</xm:sqref>
        </x14:dataValidation>
        <x14:dataValidation type="list" allowBlank="1" showInputMessage="1" showErrorMessage="1" xr:uid="{E9FCAFB6-8C76-4453-A3F4-2308EE3E7604}">
          <x14:formula1>
            <xm:f>Values!$C$2:$C$6</xm:f>
          </x14:formula1>
          <xm:sqref>I2:I8</xm:sqref>
        </x14:dataValidation>
        <x14:dataValidation type="list" allowBlank="1" showInputMessage="1" showErrorMessage="1" xr:uid="{158D1A8A-73A7-4979-BFF2-7FE6494F76AA}">
          <x14:formula1>
            <xm:f>Values!$G$2:$G$4</xm:f>
          </x14:formula1>
          <xm:sqref>M2:M8</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50542-221F-4AE8-BA6D-776B7ABCA4E5}">
  <dimension ref="A1:M15"/>
  <sheetViews>
    <sheetView topLeftCell="E1" zoomScaleNormal="100" workbookViewId="0">
      <selection activeCell="G14" sqref="G13:G14"/>
    </sheetView>
  </sheetViews>
  <sheetFormatPr defaultColWidth="70.7109375" defaultRowHeight="15" x14ac:dyDescent="0.25"/>
  <cols>
    <col min="1" max="1" width="11.7109375" bestFit="1" customWidth="1"/>
    <col min="2" max="2" width="4.42578125" bestFit="1" customWidth="1"/>
    <col min="3" max="3" width="12" bestFit="1" customWidth="1"/>
    <col min="4" max="4" width="69.28515625"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90" x14ac:dyDescent="0.25">
      <c r="A2" s="76">
        <v>16.100000000000001</v>
      </c>
      <c r="B2" s="75">
        <v>2</v>
      </c>
      <c r="C2" s="75" t="s">
        <v>10</v>
      </c>
      <c r="D2" s="77" t="s">
        <v>182</v>
      </c>
      <c r="E2" s="77" t="s">
        <v>183</v>
      </c>
      <c r="F2" s="137"/>
      <c r="G2" s="137"/>
      <c r="H2" s="79"/>
      <c r="I2" s="77"/>
      <c r="J2" s="137"/>
      <c r="K2" s="77"/>
      <c r="L2" s="137"/>
      <c r="M2" s="77"/>
    </row>
    <row r="3" spans="1:13" ht="180" x14ac:dyDescent="0.25">
      <c r="A3" s="76">
        <v>16.2</v>
      </c>
      <c r="B3" s="75">
        <v>2</v>
      </c>
      <c r="C3" s="75" t="s">
        <v>10</v>
      </c>
      <c r="D3" s="77" t="s">
        <v>184</v>
      </c>
      <c r="E3" s="77" t="s">
        <v>185</v>
      </c>
      <c r="F3" s="137"/>
      <c r="G3" s="137"/>
      <c r="H3" s="79"/>
      <c r="I3" s="77"/>
      <c r="J3" s="137"/>
      <c r="K3" s="77"/>
      <c r="L3" s="137"/>
      <c r="M3" s="77"/>
    </row>
    <row r="4" spans="1:13" ht="60" x14ac:dyDescent="0.25">
      <c r="A4" s="76">
        <v>16.3</v>
      </c>
      <c r="B4" s="75">
        <v>2</v>
      </c>
      <c r="C4" s="75" t="s">
        <v>10</v>
      </c>
      <c r="D4" s="77" t="s">
        <v>186</v>
      </c>
      <c r="E4" s="77" t="s">
        <v>187</v>
      </c>
      <c r="F4" s="137"/>
      <c r="G4" s="137"/>
      <c r="H4" s="79"/>
      <c r="I4" s="77"/>
      <c r="J4" s="137"/>
      <c r="K4" s="77"/>
      <c r="L4" s="137"/>
      <c r="M4" s="77"/>
    </row>
    <row r="5" spans="1:13" ht="90" x14ac:dyDescent="0.25">
      <c r="A5" s="76">
        <v>16.399999999999999</v>
      </c>
      <c r="B5" s="75">
        <v>2</v>
      </c>
      <c r="C5" s="75" t="s">
        <v>10</v>
      </c>
      <c r="D5" s="77" t="s">
        <v>188</v>
      </c>
      <c r="E5" s="77" t="s">
        <v>189</v>
      </c>
      <c r="F5" s="137"/>
      <c r="G5" s="137"/>
      <c r="H5" s="79"/>
      <c r="I5" s="77"/>
      <c r="J5" s="137"/>
      <c r="K5" s="77"/>
      <c r="L5" s="137"/>
      <c r="M5" s="77"/>
    </row>
    <row r="6" spans="1:13" ht="60" x14ac:dyDescent="0.25">
      <c r="A6" s="76">
        <v>16.5</v>
      </c>
      <c r="B6" s="75">
        <v>2</v>
      </c>
      <c r="C6" s="75" t="s">
        <v>10</v>
      </c>
      <c r="D6" s="77" t="s">
        <v>190</v>
      </c>
      <c r="E6" s="77" t="s">
        <v>191</v>
      </c>
      <c r="F6" s="137"/>
      <c r="G6" s="137"/>
      <c r="H6" s="79"/>
      <c r="I6" s="77"/>
      <c r="J6" s="137"/>
      <c r="K6" s="77"/>
      <c r="L6" s="137"/>
      <c r="M6" s="77"/>
    </row>
    <row r="7" spans="1:13" ht="105" x14ac:dyDescent="0.25">
      <c r="A7" s="76">
        <v>16.600000000000001</v>
      </c>
      <c r="B7" s="75">
        <v>2</v>
      </c>
      <c r="C7" s="75" t="s">
        <v>10</v>
      </c>
      <c r="D7" s="77" t="s">
        <v>319</v>
      </c>
      <c r="E7" s="77" t="s">
        <v>320</v>
      </c>
      <c r="F7" s="137"/>
      <c r="G7" s="137"/>
      <c r="H7" s="79"/>
      <c r="I7" s="77"/>
      <c r="J7" s="137"/>
      <c r="K7" s="77"/>
      <c r="L7" s="137"/>
      <c r="M7" s="77"/>
    </row>
    <row r="8" spans="1:13" ht="75" x14ac:dyDescent="0.25">
      <c r="A8" s="76">
        <v>16.7</v>
      </c>
      <c r="B8" s="75">
        <v>2</v>
      </c>
      <c r="C8" s="75" t="s">
        <v>10</v>
      </c>
      <c r="D8" s="77" t="s">
        <v>321</v>
      </c>
      <c r="E8" s="77" t="s">
        <v>322</v>
      </c>
      <c r="F8" s="137"/>
      <c r="G8" s="137"/>
      <c r="H8" s="79"/>
      <c r="I8" s="77"/>
      <c r="J8" s="137"/>
      <c r="K8" s="77"/>
      <c r="L8" s="137"/>
      <c r="M8" s="77"/>
    </row>
    <row r="9" spans="1:13" ht="30" x14ac:dyDescent="0.25">
      <c r="A9" s="76">
        <v>16.8</v>
      </c>
      <c r="B9" s="75">
        <v>2</v>
      </c>
      <c r="C9" s="75" t="s">
        <v>10</v>
      </c>
      <c r="D9" s="77" t="s">
        <v>192</v>
      </c>
      <c r="E9" s="77" t="s">
        <v>193</v>
      </c>
      <c r="F9" s="137"/>
      <c r="G9" s="137"/>
      <c r="H9" s="79"/>
      <c r="I9" s="77"/>
      <c r="J9" s="137"/>
      <c r="K9" s="77"/>
      <c r="L9" s="137"/>
      <c r="M9" s="77"/>
    </row>
    <row r="10" spans="1:13" ht="90" x14ac:dyDescent="0.25">
      <c r="A10" s="76">
        <v>16.899999999999999</v>
      </c>
      <c r="B10" s="75">
        <v>2</v>
      </c>
      <c r="C10" s="75" t="s">
        <v>10</v>
      </c>
      <c r="D10" s="77" t="s">
        <v>194</v>
      </c>
      <c r="E10" s="77" t="s">
        <v>195</v>
      </c>
      <c r="F10" s="137"/>
      <c r="G10" s="137"/>
      <c r="H10" s="79"/>
      <c r="I10" s="77"/>
      <c r="J10" s="137"/>
      <c r="K10" s="77"/>
      <c r="L10" s="137"/>
      <c r="M10" s="77"/>
    </row>
    <row r="11" spans="1:13" ht="135" x14ac:dyDescent="0.25">
      <c r="A11" s="76" t="s">
        <v>1659</v>
      </c>
      <c r="B11" s="75">
        <v>2</v>
      </c>
      <c r="C11" s="75" t="s">
        <v>10</v>
      </c>
      <c r="D11" s="77" t="s">
        <v>323</v>
      </c>
      <c r="E11" s="77" t="s">
        <v>324</v>
      </c>
      <c r="F11" s="137"/>
      <c r="G11" s="137"/>
      <c r="H11" s="79"/>
      <c r="I11" s="77"/>
      <c r="J11" s="137"/>
      <c r="K11" s="77"/>
      <c r="L11" s="137"/>
      <c r="M11" s="77"/>
    </row>
    <row r="12" spans="1:13" ht="135" x14ac:dyDescent="0.25">
      <c r="A12" s="76">
        <v>16.11</v>
      </c>
      <c r="B12" s="75">
        <v>2</v>
      </c>
      <c r="C12" s="75" t="s">
        <v>10</v>
      </c>
      <c r="D12" s="77" t="s">
        <v>196</v>
      </c>
      <c r="E12" s="77" t="s">
        <v>197</v>
      </c>
      <c r="F12" s="137"/>
      <c r="G12" s="137"/>
      <c r="H12" s="79"/>
      <c r="I12" s="77"/>
      <c r="J12" s="137"/>
      <c r="K12" s="77"/>
      <c r="L12" s="137"/>
      <c r="M12" s="77"/>
    </row>
    <row r="13" spans="1:13" ht="30" x14ac:dyDescent="0.25">
      <c r="A13" s="76">
        <v>16.12</v>
      </c>
      <c r="B13" s="75">
        <v>3</v>
      </c>
      <c r="C13" s="75" t="s">
        <v>10</v>
      </c>
      <c r="D13" s="77" t="s">
        <v>198</v>
      </c>
      <c r="E13" s="77" t="s">
        <v>199</v>
      </c>
      <c r="F13" s="137"/>
      <c r="G13" s="137"/>
      <c r="H13" s="79"/>
      <c r="I13" s="77"/>
      <c r="J13" s="137"/>
      <c r="K13" s="77"/>
      <c r="L13" s="137"/>
      <c r="M13" s="77"/>
    </row>
    <row r="14" spans="1:13" ht="75" x14ac:dyDescent="0.25">
      <c r="A14" s="76">
        <v>16.13</v>
      </c>
      <c r="B14" s="75">
        <v>3</v>
      </c>
      <c r="C14" s="75" t="s">
        <v>10</v>
      </c>
      <c r="D14" s="77" t="s">
        <v>200</v>
      </c>
      <c r="E14" s="77" t="s">
        <v>201</v>
      </c>
      <c r="F14" s="137"/>
      <c r="G14" s="137"/>
      <c r="H14" s="79"/>
      <c r="I14" s="77"/>
      <c r="J14" s="137"/>
      <c r="K14" s="77"/>
      <c r="L14" s="137"/>
      <c r="M14" s="77"/>
    </row>
    <row r="15" spans="1:13" ht="90" x14ac:dyDescent="0.25">
      <c r="A15" s="76">
        <v>16.14</v>
      </c>
      <c r="B15" s="75">
        <v>3</v>
      </c>
      <c r="C15" s="75" t="s">
        <v>10</v>
      </c>
      <c r="D15" s="77" t="s">
        <v>325</v>
      </c>
      <c r="E15" s="77" t="s">
        <v>326</v>
      </c>
      <c r="F15" s="137"/>
      <c r="G15" s="137"/>
      <c r="H15" s="79"/>
      <c r="I15" s="77"/>
      <c r="J15" s="137"/>
      <c r="K15" s="77"/>
      <c r="L15" s="137"/>
      <c r="M15" s="77"/>
    </row>
  </sheetData>
  <conditionalFormatting sqref="A2:E15">
    <cfRule type="expression" dxfId="106" priority="204">
      <formula>$B2=3</formula>
    </cfRule>
    <cfRule type="expression" dxfId="105" priority="205">
      <formula>$B2=2</formula>
    </cfRule>
    <cfRule type="expression" dxfId="104" priority="206">
      <formula>$B2=1</formula>
    </cfRule>
  </conditionalFormatting>
  <conditionalFormatting sqref="F2:M15">
    <cfRule type="expression" dxfId="103" priority="31">
      <formula>$B2=3</formula>
    </cfRule>
    <cfRule type="expression" dxfId="102" priority="32">
      <formula>$B2=2</formula>
    </cfRule>
    <cfRule type="expression" dxfId="101" priority="33">
      <formula>$B2=1</formula>
    </cfRule>
  </conditionalFormatting>
  <conditionalFormatting sqref="F2:F15">
    <cfRule type="containsText" dxfId="100" priority="7" operator="containsText" text="N/A">
      <formula>NOT(ISERROR(SEARCH("N/A",F2)))</formula>
    </cfRule>
    <cfRule type="notContainsBlanks" dxfId="99" priority="13">
      <formula>LEN(TRIM(F2))&gt;0</formula>
    </cfRule>
    <cfRule type="containsBlanks" dxfId="98" priority="29">
      <formula>LEN(TRIM(F2))=0</formula>
    </cfRule>
  </conditionalFormatting>
  <conditionalFormatting sqref="J2:J15">
    <cfRule type="notContainsBlanks" dxfId="97" priority="14">
      <formula>LEN(TRIM(J2))&gt;0</formula>
    </cfRule>
  </conditionalFormatting>
  <conditionalFormatting sqref="J2:J15">
    <cfRule type="containsText" dxfId="96" priority="6" operator="containsText" text="N/A">
      <formula>NOT(ISERROR(SEARCH("N/A",J2)))</formula>
    </cfRule>
    <cfRule type="containsBlanks" dxfId="95" priority="28">
      <formula>LEN(TRIM(J2))=0</formula>
    </cfRule>
  </conditionalFormatting>
  <conditionalFormatting sqref="L2:L15">
    <cfRule type="containsBlanks" dxfId="94" priority="27">
      <formula>LEN(TRIM(L2))=0</formula>
    </cfRule>
  </conditionalFormatting>
  <conditionalFormatting sqref="L2:L15">
    <cfRule type="containsText" dxfId="93" priority="5" operator="containsText" text="N/A">
      <formula>NOT(ISERROR(SEARCH("N/A",L2)))</formula>
    </cfRule>
    <cfRule type="containsBlanks" dxfId="92" priority="26">
      <formula>LEN(TRIM(L2))=0</formula>
    </cfRule>
  </conditionalFormatting>
  <conditionalFormatting sqref="H2:H15">
    <cfRule type="colorScale" priority="20">
      <colorScale>
        <cfvo type="num" val="0"/>
        <cfvo type="num" val="0.5"/>
        <cfvo type="num" val="1"/>
        <color rgb="FFFF0000"/>
        <color rgb="FFFFFF00"/>
        <color rgb="FF00B050"/>
      </colorScale>
    </cfRule>
  </conditionalFormatting>
  <conditionalFormatting sqref="I2:I15">
    <cfRule type="containsText" dxfId="91" priority="4" operator="containsText" text="Policy N/A">
      <formula>NOT(ISERROR(SEARCH("Policy N/A",I2)))</formula>
    </cfRule>
    <cfRule type="containsText" dxfId="90" priority="12" operator="containsText" text="Approved Policy">
      <formula>NOT(ISERROR(SEARCH("Approved Policy",I2)))</formula>
    </cfRule>
    <cfRule type="containsText" dxfId="89" priority="17" operator="containsText" text="Written Policy">
      <formula>NOT(ISERROR(SEARCH("Written Policy",I2)))</formula>
    </cfRule>
    <cfRule type="containsText" dxfId="88" priority="19" operator="containsText" text="Rough Policy">
      <formula>NOT(ISERROR(SEARCH("Rough Policy",I2)))</formula>
    </cfRule>
    <cfRule type="containsText" dxfId="87" priority="25" operator="containsText" text="No Policy">
      <formula>NOT(ISERROR(SEARCH("No Policy",I2)))</formula>
    </cfRule>
  </conditionalFormatting>
  <conditionalFormatting sqref="K2:K15">
    <cfRule type="containsText" dxfId="86" priority="8" operator="containsText" text="Procedure N/A">
      <formula>NOT(ISERROR(SEARCH("Procedure N/A",K2)))</formula>
    </cfRule>
    <cfRule type="containsText" dxfId="85" priority="11" operator="containsText" text="Approved Procedure">
      <formula>NOT(ISERROR(SEARCH("Approved Procedure",K2)))</formula>
    </cfRule>
    <cfRule type="containsText" dxfId="84" priority="16" operator="containsText" text="Written Procedure">
      <formula>NOT(ISERROR(SEARCH("Written Procedure",K2)))</formula>
    </cfRule>
    <cfRule type="containsText" dxfId="83" priority="18" operator="containsText" text="Rough Procedure">
      <formula>NOT(ISERROR(SEARCH("Rough Procedure",K2)))</formula>
    </cfRule>
    <cfRule type="containsText" dxfId="82" priority="24" operator="containsText" text="No Procedure">
      <formula>NOT(ISERROR(SEARCH("No Procedure",K2)))</formula>
    </cfRule>
  </conditionalFormatting>
  <conditionalFormatting sqref="L2:L15">
    <cfRule type="notContainsBlanks" dxfId="81" priority="15">
      <formula>LEN(TRIM(L2))&gt;0</formula>
    </cfRule>
  </conditionalFormatting>
  <conditionalFormatting sqref="L2:L15">
    <cfRule type="containsText" dxfId="80" priority="3" operator="containsText" text="N/A">
      <formula>NOT(ISERROR(SEARCH("N/A",L2)))</formula>
    </cfRule>
    <cfRule type="containsBlanks" dxfId="79" priority="23">
      <formula>LEN(TRIM(L2))=0</formula>
    </cfRule>
  </conditionalFormatting>
  <conditionalFormatting sqref="M2:M15">
    <cfRule type="containsText" dxfId="78" priority="2" operator="containsText" text="N/A">
      <formula>NOT(ISERROR(SEARCH("N/A",M2)))</formula>
    </cfRule>
    <cfRule type="containsText" dxfId="77" priority="10" operator="containsText" text="Yes">
      <formula>NOT(ISERROR(SEARCH("Yes",M2)))</formula>
    </cfRule>
    <cfRule type="containsBlanks" dxfId="76" priority="22">
      <formula>LEN(TRIM(M2))=0</formula>
    </cfRule>
    <cfRule type="containsText" dxfId="75" priority="30" operator="containsText" text="No">
      <formula>NOT(ISERROR(SEARCH("No",M2)))</formula>
    </cfRule>
  </conditionalFormatting>
  <conditionalFormatting sqref="G2:G15">
    <cfRule type="containsText" dxfId="74" priority="1" operator="containsText" text="N/A">
      <formula>NOT(ISERROR(SEARCH("N/A",G2)))</formula>
    </cfRule>
    <cfRule type="notContainsBlanks" dxfId="73" priority="9">
      <formula>LEN(TRIM(G2))&gt;0</formula>
    </cfRule>
    <cfRule type="containsBlanks" dxfId="72" priority="21">
      <formula>LEN(TRIM(G2))=0</formula>
    </cfRule>
  </conditionalFormatting>
  <dataValidations count="1">
    <dataValidation type="decimal" allowBlank="1" showInputMessage="1" showErrorMessage="1" errorTitle="Out of Bounds" error="Please keep your number decimal between 0-1 or 0% to 100%_x000a_" sqref="H2:H15" xr:uid="{9580DF26-4F46-42BC-BE04-EA0ED2F535F5}">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CA981806-2D1A-46C9-A7F9-E608BFDA5EF9}">
          <x14:formula1>
            <xm:f>Values!$E$2:$E$6</xm:f>
          </x14:formula1>
          <xm:sqref>K2:K15</xm:sqref>
        </x14:dataValidation>
        <x14:dataValidation type="list" allowBlank="1" showInputMessage="1" showErrorMessage="1" xr:uid="{8DF42E66-94C6-439B-BAD3-4EB51C30C767}">
          <x14:formula1>
            <xm:f>Values!$C$2:$C$6</xm:f>
          </x14:formula1>
          <xm:sqref>I2:I15</xm:sqref>
        </x14:dataValidation>
        <x14:dataValidation type="list" allowBlank="1" showInputMessage="1" showErrorMessage="1" xr:uid="{0BD9C890-3713-473E-8E85-2FE24D37B997}">
          <x14:formula1>
            <xm:f>Values!$G$2:$G$4</xm:f>
          </x14:formula1>
          <xm:sqref>M2:M15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83FF5-E44B-4407-950C-5C2B119C1521}">
  <dimension ref="A1:M10"/>
  <sheetViews>
    <sheetView topLeftCell="E3" workbookViewId="0">
      <selection activeCell="G14" sqref="G13:G14"/>
    </sheetView>
  </sheetViews>
  <sheetFormatPr defaultColWidth="70.7109375" defaultRowHeight="15" x14ac:dyDescent="0.25"/>
  <cols>
    <col min="1" max="1" width="11.7109375" bestFit="1" customWidth="1"/>
    <col min="2" max="2" width="4.140625" bestFit="1" customWidth="1"/>
    <col min="3" max="3" width="11.42578125" bestFit="1" customWidth="1"/>
    <col min="4" max="4" width="69.28515625"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120" x14ac:dyDescent="0.25">
      <c r="A2" s="76">
        <v>17.100000000000001</v>
      </c>
      <c r="B2" s="75">
        <v>1</v>
      </c>
      <c r="C2" s="75" t="s">
        <v>167</v>
      </c>
      <c r="D2" s="77" t="s">
        <v>327</v>
      </c>
      <c r="E2" s="77" t="s">
        <v>328</v>
      </c>
      <c r="F2" s="137"/>
      <c r="G2" s="137"/>
      <c r="H2" s="79"/>
      <c r="I2" s="77"/>
      <c r="J2" s="137"/>
      <c r="K2" s="77"/>
      <c r="L2" s="137"/>
      <c r="M2" s="77"/>
    </row>
    <row r="3" spans="1:13" ht="90" x14ac:dyDescent="0.25">
      <c r="A3" s="76">
        <v>17.2</v>
      </c>
      <c r="B3" s="75">
        <v>1</v>
      </c>
      <c r="C3" s="75" t="s">
        <v>167</v>
      </c>
      <c r="D3" s="77" t="s">
        <v>329</v>
      </c>
      <c r="E3" s="77" t="s">
        <v>330</v>
      </c>
      <c r="F3" s="137"/>
      <c r="G3" s="137"/>
      <c r="H3" s="79"/>
      <c r="I3" s="77"/>
      <c r="J3" s="137"/>
      <c r="K3" s="77"/>
      <c r="L3" s="137"/>
      <c r="M3" s="77"/>
    </row>
    <row r="4" spans="1:13" ht="90" x14ac:dyDescent="0.25">
      <c r="A4" s="76">
        <v>17.3</v>
      </c>
      <c r="B4" s="75">
        <v>1</v>
      </c>
      <c r="C4" s="75" t="s">
        <v>167</v>
      </c>
      <c r="D4" s="77" t="s">
        <v>331</v>
      </c>
      <c r="E4" s="77" t="s">
        <v>332</v>
      </c>
      <c r="F4" s="137"/>
      <c r="G4" s="137"/>
      <c r="H4" s="79"/>
      <c r="I4" s="77"/>
      <c r="J4" s="137"/>
      <c r="K4" s="77"/>
      <c r="L4" s="137"/>
      <c r="M4" s="77"/>
    </row>
    <row r="5" spans="1:13" ht="60" x14ac:dyDescent="0.25">
      <c r="A5" s="76">
        <v>17.399999999999999</v>
      </c>
      <c r="B5" s="75">
        <v>2</v>
      </c>
      <c r="C5" s="75" t="s">
        <v>167</v>
      </c>
      <c r="D5" s="77" t="s">
        <v>333</v>
      </c>
      <c r="E5" s="77" t="s">
        <v>334</v>
      </c>
      <c r="F5" s="137"/>
      <c r="G5" s="137"/>
      <c r="H5" s="79"/>
      <c r="I5" s="77"/>
      <c r="J5" s="137"/>
      <c r="K5" s="77"/>
      <c r="L5" s="137"/>
      <c r="M5" s="77"/>
    </row>
    <row r="6" spans="1:13" ht="75" x14ac:dyDescent="0.25">
      <c r="A6" s="76">
        <v>17.5</v>
      </c>
      <c r="B6" s="75">
        <v>2</v>
      </c>
      <c r="C6" s="75" t="s">
        <v>167</v>
      </c>
      <c r="D6" s="77" t="s">
        <v>335</v>
      </c>
      <c r="E6" s="77" t="s">
        <v>336</v>
      </c>
      <c r="F6" s="137"/>
      <c r="G6" s="137"/>
      <c r="H6" s="79"/>
      <c r="I6" s="77"/>
      <c r="J6" s="137"/>
      <c r="K6" s="77"/>
      <c r="L6" s="137"/>
      <c r="M6" s="77"/>
    </row>
    <row r="7" spans="1:13" ht="75" x14ac:dyDescent="0.25">
      <c r="A7" s="76">
        <v>17.600000000000001</v>
      </c>
      <c r="B7" s="75">
        <v>2</v>
      </c>
      <c r="C7" s="75" t="s">
        <v>167</v>
      </c>
      <c r="D7" s="77" t="s">
        <v>337</v>
      </c>
      <c r="E7" s="77" t="s">
        <v>338</v>
      </c>
      <c r="F7" s="137"/>
      <c r="G7" s="137"/>
      <c r="H7" s="79"/>
      <c r="I7" s="77"/>
      <c r="J7" s="137"/>
      <c r="K7" s="77"/>
      <c r="L7" s="137"/>
      <c r="M7" s="77"/>
    </row>
    <row r="8" spans="1:13" ht="75" x14ac:dyDescent="0.25">
      <c r="A8" s="76">
        <v>17.7</v>
      </c>
      <c r="B8" s="75">
        <v>2</v>
      </c>
      <c r="C8" s="75" t="s">
        <v>167</v>
      </c>
      <c r="D8" s="77" t="s">
        <v>339</v>
      </c>
      <c r="E8" s="77" t="s">
        <v>340</v>
      </c>
      <c r="F8" s="137"/>
      <c r="G8" s="137"/>
      <c r="H8" s="79"/>
      <c r="I8" s="77"/>
      <c r="J8" s="137"/>
      <c r="K8" s="77"/>
      <c r="L8" s="137"/>
      <c r="M8" s="77"/>
    </row>
    <row r="9" spans="1:13" ht="30" x14ac:dyDescent="0.25">
      <c r="A9" s="76">
        <v>17.8</v>
      </c>
      <c r="B9" s="75">
        <v>2</v>
      </c>
      <c r="C9" s="75" t="s">
        <v>167</v>
      </c>
      <c r="D9" s="77" t="s">
        <v>341</v>
      </c>
      <c r="E9" s="77" t="s">
        <v>342</v>
      </c>
      <c r="F9" s="137"/>
      <c r="G9" s="137"/>
      <c r="H9" s="79"/>
      <c r="I9" s="77"/>
      <c r="J9" s="137"/>
      <c r="K9" s="77"/>
      <c r="L9" s="137"/>
      <c r="M9" s="77"/>
    </row>
    <row r="10" spans="1:13" ht="75" x14ac:dyDescent="0.25">
      <c r="A10" s="76">
        <v>17.899999999999999</v>
      </c>
      <c r="B10" s="75">
        <v>3</v>
      </c>
      <c r="C10" s="75" t="s">
        <v>167</v>
      </c>
      <c r="D10" s="77" t="s">
        <v>343</v>
      </c>
      <c r="E10" s="77" t="s">
        <v>344</v>
      </c>
      <c r="F10" s="137"/>
      <c r="G10" s="137"/>
      <c r="H10" s="79"/>
      <c r="I10" s="77"/>
      <c r="J10" s="137"/>
      <c r="K10" s="77"/>
      <c r="L10" s="137"/>
      <c r="M10" s="77"/>
    </row>
  </sheetData>
  <conditionalFormatting sqref="A1:M1 A11:M20 A2:E10">
    <cfRule type="expression" dxfId="71" priority="70">
      <formula>$B1=3</formula>
    </cfRule>
    <cfRule type="expression" dxfId="70" priority="71">
      <formula>$B1=2</formula>
    </cfRule>
    <cfRule type="expression" dxfId="69" priority="72">
      <formula>$B1=1</formula>
    </cfRule>
  </conditionalFormatting>
  <conditionalFormatting sqref="F2:M10">
    <cfRule type="expression" dxfId="68" priority="31">
      <formula>$B2=3</formula>
    </cfRule>
    <cfRule type="expression" dxfId="67" priority="32">
      <formula>$B2=2</formula>
    </cfRule>
    <cfRule type="expression" dxfId="66" priority="33">
      <formula>$B2=1</formula>
    </cfRule>
  </conditionalFormatting>
  <conditionalFormatting sqref="F2:F10">
    <cfRule type="containsText" dxfId="65" priority="7" operator="containsText" text="N/A">
      <formula>NOT(ISERROR(SEARCH("N/A",F2)))</formula>
    </cfRule>
    <cfRule type="notContainsBlanks" dxfId="64" priority="13">
      <formula>LEN(TRIM(F2))&gt;0</formula>
    </cfRule>
    <cfRule type="containsBlanks" dxfId="63" priority="29">
      <formula>LEN(TRIM(F2))=0</formula>
    </cfRule>
  </conditionalFormatting>
  <conditionalFormatting sqref="J2:J10">
    <cfRule type="notContainsBlanks" dxfId="62" priority="14">
      <formula>LEN(TRIM(J2))&gt;0</formula>
    </cfRule>
  </conditionalFormatting>
  <conditionalFormatting sqref="J2:J10">
    <cfRule type="containsText" dxfId="61" priority="6" operator="containsText" text="N/A">
      <formula>NOT(ISERROR(SEARCH("N/A",J2)))</formula>
    </cfRule>
    <cfRule type="containsBlanks" dxfId="60" priority="28">
      <formula>LEN(TRIM(J2))=0</formula>
    </cfRule>
  </conditionalFormatting>
  <conditionalFormatting sqref="L2:L10">
    <cfRule type="containsBlanks" dxfId="59" priority="27">
      <formula>LEN(TRIM(L2))=0</formula>
    </cfRule>
  </conditionalFormatting>
  <conditionalFormatting sqref="L2:L10">
    <cfRule type="containsText" dxfId="58" priority="5" operator="containsText" text="N/A">
      <formula>NOT(ISERROR(SEARCH("N/A",L2)))</formula>
    </cfRule>
    <cfRule type="containsBlanks" dxfId="57" priority="26">
      <formula>LEN(TRIM(L2))=0</formula>
    </cfRule>
  </conditionalFormatting>
  <conditionalFormatting sqref="H2:H10">
    <cfRule type="colorScale" priority="20">
      <colorScale>
        <cfvo type="num" val="0"/>
        <cfvo type="num" val="0.5"/>
        <cfvo type="num" val="1"/>
        <color rgb="FFFF0000"/>
        <color rgb="FFFFFF00"/>
        <color rgb="FF00B050"/>
      </colorScale>
    </cfRule>
  </conditionalFormatting>
  <conditionalFormatting sqref="I2:I10">
    <cfRule type="containsText" dxfId="56" priority="4" operator="containsText" text="Policy N/A">
      <formula>NOT(ISERROR(SEARCH("Policy N/A",I2)))</formula>
    </cfRule>
    <cfRule type="containsText" dxfId="55" priority="12" operator="containsText" text="Approved Policy">
      <formula>NOT(ISERROR(SEARCH("Approved Policy",I2)))</formula>
    </cfRule>
    <cfRule type="containsText" dxfId="54" priority="17" operator="containsText" text="Written Policy">
      <formula>NOT(ISERROR(SEARCH("Written Policy",I2)))</formula>
    </cfRule>
    <cfRule type="containsText" dxfId="53" priority="19" operator="containsText" text="Rough Policy">
      <formula>NOT(ISERROR(SEARCH("Rough Policy",I2)))</formula>
    </cfRule>
    <cfRule type="containsText" dxfId="52" priority="25" operator="containsText" text="No Policy">
      <formula>NOT(ISERROR(SEARCH("No Policy",I2)))</formula>
    </cfRule>
  </conditionalFormatting>
  <conditionalFormatting sqref="K2:K10">
    <cfRule type="containsText" dxfId="51" priority="8" operator="containsText" text="Procedure N/A">
      <formula>NOT(ISERROR(SEARCH("Procedure N/A",K2)))</formula>
    </cfRule>
    <cfRule type="containsText" dxfId="50" priority="11" operator="containsText" text="Approved Procedure">
      <formula>NOT(ISERROR(SEARCH("Approved Procedure",K2)))</formula>
    </cfRule>
    <cfRule type="containsText" dxfId="49" priority="16" operator="containsText" text="Written Procedure">
      <formula>NOT(ISERROR(SEARCH("Written Procedure",K2)))</formula>
    </cfRule>
    <cfRule type="containsText" dxfId="48" priority="18" operator="containsText" text="Rough Procedure">
      <formula>NOT(ISERROR(SEARCH("Rough Procedure",K2)))</formula>
    </cfRule>
    <cfRule type="containsText" dxfId="47" priority="24" operator="containsText" text="No Procedure">
      <formula>NOT(ISERROR(SEARCH("No Procedure",K2)))</formula>
    </cfRule>
  </conditionalFormatting>
  <conditionalFormatting sqref="L2:L10">
    <cfRule type="notContainsBlanks" dxfId="46" priority="15">
      <formula>LEN(TRIM(L2))&gt;0</formula>
    </cfRule>
  </conditionalFormatting>
  <conditionalFormatting sqref="L2:L10">
    <cfRule type="containsText" dxfId="45" priority="3" operator="containsText" text="N/A">
      <formula>NOT(ISERROR(SEARCH("N/A",L2)))</formula>
    </cfRule>
    <cfRule type="containsBlanks" dxfId="44" priority="23">
      <formula>LEN(TRIM(L2))=0</formula>
    </cfRule>
  </conditionalFormatting>
  <conditionalFormatting sqref="M2:M10">
    <cfRule type="containsText" dxfId="43" priority="2" operator="containsText" text="N/A">
      <formula>NOT(ISERROR(SEARCH("N/A",M2)))</formula>
    </cfRule>
    <cfRule type="containsText" dxfId="42" priority="10" operator="containsText" text="Yes">
      <formula>NOT(ISERROR(SEARCH("Yes",M2)))</formula>
    </cfRule>
    <cfRule type="containsBlanks" dxfId="41" priority="22">
      <formula>LEN(TRIM(M2))=0</formula>
    </cfRule>
    <cfRule type="containsText" dxfId="40" priority="30" operator="containsText" text="No">
      <formula>NOT(ISERROR(SEARCH("No",M2)))</formula>
    </cfRule>
  </conditionalFormatting>
  <conditionalFormatting sqref="G2:G10">
    <cfRule type="containsText" dxfId="39" priority="1" operator="containsText" text="N/A">
      <formula>NOT(ISERROR(SEARCH("N/A",G2)))</formula>
    </cfRule>
    <cfRule type="notContainsBlanks" dxfId="38" priority="9">
      <formula>LEN(TRIM(G2))&gt;0</formula>
    </cfRule>
    <cfRule type="containsBlanks" dxfId="37" priority="21">
      <formula>LEN(TRIM(G2))=0</formula>
    </cfRule>
  </conditionalFormatting>
  <dataValidations count="1">
    <dataValidation type="decimal" allowBlank="1" showInputMessage="1" showErrorMessage="1" errorTitle="Out of Bounds" error="Please keep your number decimal between 0-1 or 0% to 100%_x000a_" sqref="H2:H10" xr:uid="{11B1D585-26E9-4906-BE05-A488112BEC50}">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C36B8881-5D5C-4E8D-82B1-35263B4B7EB0}">
          <x14:formula1>
            <xm:f>Values!$E$2:$E$6</xm:f>
          </x14:formula1>
          <xm:sqref>K2:K10</xm:sqref>
        </x14:dataValidation>
        <x14:dataValidation type="list" allowBlank="1" showInputMessage="1" showErrorMessage="1" xr:uid="{31E21CB2-DCC4-49C0-A7EE-DAB37D764240}">
          <x14:formula1>
            <xm:f>Values!$C$2:$C$6</xm:f>
          </x14:formula1>
          <xm:sqref>I2:I10</xm:sqref>
        </x14:dataValidation>
        <x14:dataValidation type="list" allowBlank="1" showInputMessage="1" showErrorMessage="1" xr:uid="{C5D3A91C-2B77-4EA7-9FDC-2947FA5D5154}">
          <x14:formula1>
            <xm:f>Values!$G$2:$G$4</xm:f>
          </x14:formula1>
          <xm:sqref>M2:M10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3CA23-A49F-4E23-98F7-E5D32B26BF2F}">
  <dimension ref="A1:M6"/>
  <sheetViews>
    <sheetView topLeftCell="E1" workbookViewId="0">
      <selection activeCell="G14" sqref="G13:G14"/>
    </sheetView>
  </sheetViews>
  <sheetFormatPr defaultColWidth="70.7109375" defaultRowHeight="15" x14ac:dyDescent="0.25"/>
  <cols>
    <col min="1" max="1" width="11.7109375" bestFit="1" customWidth="1"/>
    <col min="2" max="2" width="4.140625" bestFit="1" customWidth="1"/>
    <col min="3" max="3" width="11.42578125" bestFit="1" customWidth="1"/>
    <col min="4" max="4" width="49.28515625" bestFit="1" customWidth="1"/>
    <col min="6" max="6" width="7.5703125" bestFit="1" customWidth="1"/>
    <col min="7" max="7" width="17.5703125" bestFit="1" customWidth="1"/>
    <col min="8" max="8" width="16.42578125" bestFit="1" customWidth="1"/>
    <col min="9" max="9" width="23.140625" bestFit="1" customWidth="1"/>
    <col min="10" max="10" width="19" bestFit="1" customWidth="1"/>
    <col min="11" max="11" width="27.5703125" bestFit="1" customWidth="1"/>
    <col min="12" max="12" width="19.5703125" bestFit="1" customWidth="1"/>
    <col min="13" max="13" width="12.85546875" bestFit="1" customWidth="1"/>
  </cols>
  <sheetData>
    <row r="1" spans="1:13" ht="15.75" x14ac:dyDescent="0.25">
      <c r="A1" s="73" t="s">
        <v>1859</v>
      </c>
      <c r="B1" s="72" t="s">
        <v>1566</v>
      </c>
      <c r="C1" s="72" t="s">
        <v>0</v>
      </c>
      <c r="D1" s="74" t="s">
        <v>1</v>
      </c>
      <c r="E1" s="74" t="s">
        <v>2</v>
      </c>
      <c r="F1" s="74" t="s">
        <v>1589</v>
      </c>
      <c r="G1" s="74" t="s">
        <v>1823</v>
      </c>
      <c r="H1" s="74" t="s">
        <v>1852</v>
      </c>
      <c r="I1" s="74" t="s">
        <v>1606</v>
      </c>
      <c r="J1" s="74" t="s">
        <v>1623</v>
      </c>
      <c r="K1" s="72" t="s">
        <v>1622</v>
      </c>
      <c r="L1" s="74" t="s">
        <v>1624</v>
      </c>
      <c r="M1" s="74" t="s">
        <v>1588</v>
      </c>
    </row>
    <row r="2" spans="1:13" ht="105" x14ac:dyDescent="0.25">
      <c r="A2" s="76">
        <v>18.100000000000001</v>
      </c>
      <c r="B2" s="75">
        <v>2</v>
      </c>
      <c r="C2" s="75" t="s">
        <v>167</v>
      </c>
      <c r="D2" s="77" t="s">
        <v>202</v>
      </c>
      <c r="E2" s="77" t="s">
        <v>203</v>
      </c>
      <c r="F2" s="137"/>
      <c r="G2" s="137"/>
      <c r="H2" s="79"/>
      <c r="I2" s="77"/>
      <c r="J2" s="137"/>
      <c r="K2" s="77"/>
      <c r="L2" s="137"/>
      <c r="M2" s="77"/>
    </row>
    <row r="3" spans="1:13" ht="90" x14ac:dyDescent="0.25">
      <c r="A3" s="76">
        <v>18.2</v>
      </c>
      <c r="B3" s="75">
        <v>2</v>
      </c>
      <c r="C3" s="75" t="s">
        <v>38</v>
      </c>
      <c r="D3" s="77" t="s">
        <v>204</v>
      </c>
      <c r="E3" s="77" t="s">
        <v>205</v>
      </c>
      <c r="F3" s="137"/>
      <c r="G3" s="137"/>
      <c r="H3" s="79"/>
      <c r="I3" s="77"/>
      <c r="J3" s="137"/>
      <c r="K3" s="77"/>
      <c r="L3" s="137"/>
      <c r="M3" s="77"/>
    </row>
    <row r="4" spans="1:13" ht="30" x14ac:dyDescent="0.25">
      <c r="A4" s="76">
        <v>18.3</v>
      </c>
      <c r="B4" s="75">
        <v>2</v>
      </c>
      <c r="C4" s="75" t="s">
        <v>38</v>
      </c>
      <c r="D4" s="77" t="s">
        <v>206</v>
      </c>
      <c r="E4" s="77" t="s">
        <v>207</v>
      </c>
      <c r="F4" s="137"/>
      <c r="G4" s="137"/>
      <c r="H4" s="79"/>
      <c r="I4" s="77"/>
      <c r="J4" s="137"/>
      <c r="K4" s="77"/>
      <c r="L4" s="137"/>
      <c r="M4" s="77"/>
    </row>
    <row r="5" spans="1:13" ht="45" x14ac:dyDescent="0.25">
      <c r="A5" s="76">
        <v>18.399999999999999</v>
      </c>
      <c r="B5" s="75">
        <v>3</v>
      </c>
      <c r="C5" s="75" t="s">
        <v>38</v>
      </c>
      <c r="D5" s="77" t="s">
        <v>345</v>
      </c>
      <c r="E5" s="77" t="s">
        <v>346</v>
      </c>
      <c r="F5" s="137"/>
      <c r="G5" s="137"/>
      <c r="H5" s="79"/>
      <c r="I5" s="77"/>
      <c r="J5" s="137"/>
      <c r="K5" s="77"/>
      <c r="L5" s="137"/>
      <c r="M5" s="77"/>
    </row>
    <row r="6" spans="1:13" ht="30" x14ac:dyDescent="0.25">
      <c r="A6" s="76">
        <v>18.5</v>
      </c>
      <c r="B6" s="75">
        <v>3</v>
      </c>
      <c r="C6" s="75" t="s">
        <v>167</v>
      </c>
      <c r="D6" s="77" t="s">
        <v>208</v>
      </c>
      <c r="E6" s="77" t="s">
        <v>209</v>
      </c>
      <c r="F6" s="137"/>
      <c r="G6" s="137"/>
      <c r="H6" s="79"/>
      <c r="I6" s="77"/>
      <c r="J6" s="137"/>
      <c r="K6" s="77"/>
      <c r="L6" s="137"/>
      <c r="M6" s="77"/>
    </row>
  </sheetData>
  <conditionalFormatting sqref="A1:M1 A7:M20 A2:E6">
    <cfRule type="expression" dxfId="36" priority="37">
      <formula>$B1=3</formula>
    </cfRule>
    <cfRule type="expression" dxfId="35" priority="38">
      <formula>$B1=2</formula>
    </cfRule>
    <cfRule type="expression" dxfId="34" priority="39">
      <formula>$B1=1</formula>
    </cfRule>
  </conditionalFormatting>
  <conditionalFormatting sqref="F2:M6">
    <cfRule type="expression" dxfId="33" priority="31">
      <formula>$B2=3</formula>
    </cfRule>
    <cfRule type="expression" dxfId="32" priority="32">
      <formula>$B2=2</formula>
    </cfRule>
    <cfRule type="expression" dxfId="31" priority="33">
      <formula>$B2=1</formula>
    </cfRule>
  </conditionalFormatting>
  <conditionalFormatting sqref="F2:F6">
    <cfRule type="containsText" dxfId="30" priority="7" operator="containsText" text="N/A">
      <formula>NOT(ISERROR(SEARCH("N/A",F2)))</formula>
    </cfRule>
    <cfRule type="notContainsBlanks" dxfId="29" priority="13">
      <formula>LEN(TRIM(F2))&gt;0</formula>
    </cfRule>
    <cfRule type="containsBlanks" dxfId="28" priority="29">
      <formula>LEN(TRIM(F2))=0</formula>
    </cfRule>
  </conditionalFormatting>
  <conditionalFormatting sqref="J2:J6">
    <cfRule type="notContainsBlanks" dxfId="27" priority="14">
      <formula>LEN(TRIM(J2))&gt;0</formula>
    </cfRule>
  </conditionalFormatting>
  <conditionalFormatting sqref="J2:J6">
    <cfRule type="containsText" dxfId="26" priority="6" operator="containsText" text="N/A">
      <formula>NOT(ISERROR(SEARCH("N/A",J2)))</formula>
    </cfRule>
    <cfRule type="containsBlanks" dxfId="25" priority="28">
      <formula>LEN(TRIM(J2))=0</formula>
    </cfRule>
  </conditionalFormatting>
  <conditionalFormatting sqref="L2:L6">
    <cfRule type="containsBlanks" dxfId="24" priority="27">
      <formula>LEN(TRIM(L2))=0</formula>
    </cfRule>
  </conditionalFormatting>
  <conditionalFormatting sqref="L2:L6">
    <cfRule type="containsText" dxfId="23" priority="5" operator="containsText" text="N/A">
      <formula>NOT(ISERROR(SEARCH("N/A",L2)))</formula>
    </cfRule>
    <cfRule type="containsBlanks" dxfId="22" priority="26">
      <formula>LEN(TRIM(L2))=0</formula>
    </cfRule>
  </conditionalFormatting>
  <conditionalFormatting sqref="H2:H6">
    <cfRule type="colorScale" priority="20">
      <colorScale>
        <cfvo type="num" val="0"/>
        <cfvo type="num" val="0.5"/>
        <cfvo type="num" val="1"/>
        <color rgb="FFFF0000"/>
        <color rgb="FFFFFF00"/>
        <color rgb="FF00B050"/>
      </colorScale>
    </cfRule>
  </conditionalFormatting>
  <conditionalFormatting sqref="I2:I6">
    <cfRule type="containsText" dxfId="21" priority="4" operator="containsText" text="Policy N/A">
      <formula>NOT(ISERROR(SEARCH("Policy N/A",I2)))</formula>
    </cfRule>
    <cfRule type="containsText" dxfId="20" priority="12" operator="containsText" text="Approved Policy">
      <formula>NOT(ISERROR(SEARCH("Approved Policy",I2)))</formula>
    </cfRule>
    <cfRule type="containsText" dxfId="19" priority="17" operator="containsText" text="Written Policy">
      <formula>NOT(ISERROR(SEARCH("Written Policy",I2)))</formula>
    </cfRule>
    <cfRule type="containsText" dxfId="18" priority="19" operator="containsText" text="Rough Policy">
      <formula>NOT(ISERROR(SEARCH("Rough Policy",I2)))</formula>
    </cfRule>
    <cfRule type="containsText" dxfId="17" priority="25" operator="containsText" text="No Policy">
      <formula>NOT(ISERROR(SEARCH("No Policy",I2)))</formula>
    </cfRule>
  </conditionalFormatting>
  <conditionalFormatting sqref="K2:K6">
    <cfRule type="containsText" dxfId="16" priority="8" operator="containsText" text="Procedure N/A">
      <formula>NOT(ISERROR(SEARCH("Procedure N/A",K2)))</formula>
    </cfRule>
    <cfRule type="containsText" dxfId="15" priority="11" operator="containsText" text="Approved Procedure">
      <formula>NOT(ISERROR(SEARCH("Approved Procedure",K2)))</formula>
    </cfRule>
    <cfRule type="containsText" dxfId="14" priority="16" operator="containsText" text="Written Procedure">
      <formula>NOT(ISERROR(SEARCH("Written Procedure",K2)))</formula>
    </cfRule>
    <cfRule type="containsText" dxfId="13" priority="18" operator="containsText" text="Rough Procedure">
      <formula>NOT(ISERROR(SEARCH("Rough Procedure",K2)))</formula>
    </cfRule>
    <cfRule type="containsText" dxfId="12" priority="24" operator="containsText" text="No Procedure">
      <formula>NOT(ISERROR(SEARCH("No Procedure",K2)))</formula>
    </cfRule>
  </conditionalFormatting>
  <conditionalFormatting sqref="L2:L6">
    <cfRule type="notContainsBlanks" dxfId="11" priority="15">
      <formula>LEN(TRIM(L2))&gt;0</formula>
    </cfRule>
  </conditionalFormatting>
  <conditionalFormatting sqref="L2:L6">
    <cfRule type="containsText" dxfId="10" priority="3" operator="containsText" text="N/A">
      <formula>NOT(ISERROR(SEARCH("N/A",L2)))</formula>
    </cfRule>
    <cfRule type="containsBlanks" dxfId="9" priority="23">
      <formula>LEN(TRIM(L2))=0</formula>
    </cfRule>
  </conditionalFormatting>
  <conditionalFormatting sqref="M2:M6">
    <cfRule type="containsText" dxfId="8" priority="2" operator="containsText" text="N/A">
      <formula>NOT(ISERROR(SEARCH("N/A",M2)))</formula>
    </cfRule>
    <cfRule type="containsText" dxfId="7" priority="10" operator="containsText" text="Yes">
      <formula>NOT(ISERROR(SEARCH("Yes",M2)))</formula>
    </cfRule>
    <cfRule type="containsBlanks" dxfId="6" priority="22">
      <formula>LEN(TRIM(M2))=0</formula>
    </cfRule>
    <cfRule type="containsText" dxfId="5" priority="30" operator="containsText" text="No">
      <formula>NOT(ISERROR(SEARCH("No",M2)))</formula>
    </cfRule>
  </conditionalFormatting>
  <conditionalFormatting sqref="G2:G6">
    <cfRule type="containsText" dxfId="4" priority="1" operator="containsText" text="N/A">
      <formula>NOT(ISERROR(SEARCH("N/A",G2)))</formula>
    </cfRule>
    <cfRule type="notContainsBlanks" dxfId="3" priority="9">
      <formula>LEN(TRIM(G2))&gt;0</formula>
    </cfRule>
    <cfRule type="containsBlanks" dxfId="2" priority="21">
      <formula>LEN(TRIM(G2))=0</formula>
    </cfRule>
  </conditionalFormatting>
  <dataValidations disablePrompts="1" count="1">
    <dataValidation type="decimal" allowBlank="1" showInputMessage="1" showErrorMessage="1" errorTitle="Out of Bounds" error="Please keep your number decimal between 0-1 or 0% to 100%_x000a_" sqref="H2:H6" xr:uid="{9AE3EDFE-A610-4286-BE70-AEC899A73EC1}">
      <formula1>0</formula1>
      <formula2>1</formula2>
    </dataValidation>
  </dataValidations>
  <pageMargins left="0.7" right="0.7" top="0.75" bottom="0.75" header="0.3" footer="0.3"/>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0703AE11-5F60-4BEB-8A69-69AB55280936}">
          <x14:formula1>
            <xm:f>Values!$E$2:$E$6</xm:f>
          </x14:formula1>
          <xm:sqref>K2:K6</xm:sqref>
        </x14:dataValidation>
        <x14:dataValidation type="list" allowBlank="1" showInputMessage="1" showErrorMessage="1" xr:uid="{1902A1BB-70BD-4A54-A398-F1182E83B682}">
          <x14:formula1>
            <xm:f>Values!$C$2:$C$6</xm:f>
          </x14:formula1>
          <xm:sqref>I2:I6</xm:sqref>
        </x14:dataValidation>
        <x14:dataValidation type="list" allowBlank="1" showInputMessage="1" showErrorMessage="1" xr:uid="{F48FEA8C-1D75-40B1-97B2-4824D92543C1}">
          <x14:formula1>
            <xm:f>Values!$G$2:$G$4</xm:f>
          </x14:formula1>
          <xm:sqref>M2:M6</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E88C2-3266-4211-AB68-FC3567714C3A}">
  <dimension ref="A1:UB154"/>
  <sheetViews>
    <sheetView zoomScale="90" zoomScaleNormal="90" workbookViewId="0">
      <pane xSplit="1" topLeftCell="B1" activePane="topRight" state="frozen"/>
      <selection activeCell="C18" sqref="C18"/>
      <selection pane="topRight" activeCell="F12" sqref="F12"/>
    </sheetView>
  </sheetViews>
  <sheetFormatPr defaultRowHeight="15" x14ac:dyDescent="0.25"/>
  <cols>
    <col min="1" max="1" width="11.5703125" bestFit="1" customWidth="1"/>
    <col min="2" max="2" width="23.5703125" customWidth="1"/>
    <col min="3" max="5" width="23.5703125" bestFit="1" customWidth="1"/>
    <col min="6" max="14" width="18.5703125" bestFit="1" customWidth="1"/>
    <col min="15" max="17" width="7.7109375" bestFit="1" customWidth="1"/>
    <col min="18" max="18" width="23.5703125" bestFit="1" customWidth="1"/>
    <col min="19" max="19" width="7.7109375" bestFit="1" customWidth="1"/>
    <col min="20" max="20" width="11.7109375" bestFit="1" customWidth="1"/>
    <col min="21" max="21" width="12" bestFit="1" customWidth="1"/>
    <col min="22" max="24" width="7.7109375" bestFit="1" customWidth="1"/>
    <col min="25" max="25" width="12" bestFit="1" customWidth="1"/>
    <col min="26" max="27" width="7.7109375" bestFit="1" customWidth="1"/>
    <col min="28" max="28" width="12" bestFit="1" customWidth="1"/>
    <col min="29" max="35" width="19.140625" bestFit="1" customWidth="1"/>
    <col min="36" max="36" width="7.7109375" bestFit="1" customWidth="1"/>
    <col min="37" max="37" width="17.42578125" bestFit="1" customWidth="1"/>
    <col min="38" max="38" width="12" bestFit="1" customWidth="1"/>
    <col min="39" max="39" width="17.42578125" bestFit="1" customWidth="1"/>
    <col min="40" max="42" width="12" bestFit="1" customWidth="1"/>
    <col min="43" max="44" width="11.7109375" bestFit="1" customWidth="1"/>
    <col min="45" max="45" width="7.7109375" bestFit="1" customWidth="1"/>
    <col min="46" max="47" width="17.42578125" bestFit="1" customWidth="1"/>
    <col min="48" max="48" width="12" bestFit="1" customWidth="1"/>
    <col min="49" max="49" width="17.42578125" bestFit="1" customWidth="1"/>
    <col min="50" max="50" width="12" bestFit="1" customWidth="1"/>
    <col min="51" max="51" width="17.42578125" bestFit="1" customWidth="1"/>
    <col min="52" max="52" width="12" bestFit="1" customWidth="1"/>
    <col min="53" max="58" width="33.42578125" bestFit="1" customWidth="1"/>
    <col min="59" max="59" width="7.7109375" bestFit="1" customWidth="1"/>
    <col min="60" max="60" width="29.140625" bestFit="1" customWidth="1"/>
    <col min="61" max="61" width="11.7109375" bestFit="1" customWidth="1"/>
    <col min="62" max="62" width="10.28515625" bestFit="1" customWidth="1"/>
    <col min="63" max="63" width="11" bestFit="1" customWidth="1"/>
    <col min="64" max="64" width="11.7109375" bestFit="1" customWidth="1"/>
    <col min="65" max="67" width="12" bestFit="1" customWidth="1"/>
    <col min="68" max="68" width="7.7109375" bestFit="1" customWidth="1"/>
    <col min="69" max="69" width="11.7109375" bestFit="1" customWidth="1"/>
    <col min="70" max="70" width="12" bestFit="1" customWidth="1"/>
    <col min="71" max="77" width="44.5703125" bestFit="1" customWidth="1"/>
    <col min="78" max="78" width="12" bestFit="1" customWidth="1"/>
    <col min="79" max="90" width="38.7109375" bestFit="1" customWidth="1"/>
    <col min="91" max="91" width="7.7109375" bestFit="1" customWidth="1"/>
    <col min="92" max="92" width="12" bestFit="1" customWidth="1"/>
    <col min="93" max="94" width="30" bestFit="1" customWidth="1"/>
    <col min="95" max="95" width="12" bestFit="1" customWidth="1"/>
    <col min="96" max="96" width="7.7109375" bestFit="1" customWidth="1"/>
    <col min="97" max="97" width="11" bestFit="1" customWidth="1"/>
    <col min="98" max="105" width="12" bestFit="1" customWidth="1"/>
    <col min="106" max="106" width="20.7109375" bestFit="1" customWidth="1"/>
    <col min="107" max="107" width="7.7109375" bestFit="1" customWidth="1"/>
    <col min="108" max="110" width="12" bestFit="1" customWidth="1"/>
    <col min="111" max="114" width="17.42578125" bestFit="1" customWidth="1"/>
    <col min="115" max="117" width="12" bestFit="1" customWidth="1"/>
    <col min="118" max="122" width="23.5703125" bestFit="1" customWidth="1"/>
    <col min="123" max="123" width="30.28515625" bestFit="1" customWidth="1"/>
    <col min="124" max="124" width="7.7109375" bestFit="1" customWidth="1"/>
    <col min="125" max="126" width="12" bestFit="1" customWidth="1"/>
    <col min="127" max="131" width="65.42578125" bestFit="1" customWidth="1"/>
    <col min="132" max="132" width="19.140625" bestFit="1" customWidth="1"/>
    <col min="133" max="134" width="7.7109375" bestFit="1" customWidth="1"/>
    <col min="135" max="135" width="10.28515625" bestFit="1" customWidth="1"/>
    <col min="136" max="139" width="12" bestFit="1" customWidth="1"/>
    <col min="140" max="143" width="23.5703125" bestFit="1" customWidth="1"/>
    <col min="144" max="144" width="12" bestFit="1" customWidth="1"/>
    <col min="145" max="145" width="33.42578125" bestFit="1" customWidth="1"/>
    <col min="146" max="147" width="23.5703125" bestFit="1" customWidth="1"/>
    <col min="148" max="151" width="12.140625" bestFit="1" customWidth="1"/>
    <col min="152" max="157" width="23.5703125" bestFit="1" customWidth="1"/>
    <col min="158" max="158" width="11" bestFit="1" customWidth="1"/>
    <col min="159" max="164" width="18.5703125" bestFit="1" customWidth="1"/>
    <col min="165" max="165" width="17.42578125" bestFit="1" customWidth="1"/>
    <col min="166" max="166" width="7.7109375" bestFit="1" customWidth="1"/>
    <col min="167" max="167" width="11.140625" bestFit="1" customWidth="1"/>
    <col min="168" max="170" width="12" bestFit="1" customWidth="1"/>
    <col min="171" max="171" width="7.7109375" bestFit="1" customWidth="1"/>
    <col min="172" max="172" width="11.140625" bestFit="1" customWidth="1"/>
    <col min="173" max="176" width="7.7109375" bestFit="1" customWidth="1"/>
    <col min="177" max="178" width="17.42578125" bestFit="1" customWidth="1"/>
    <col min="179" max="179" width="11" bestFit="1" customWidth="1"/>
    <col min="180" max="182" width="23.5703125" bestFit="1" customWidth="1"/>
    <col min="183" max="183" width="26.42578125" bestFit="1" customWidth="1"/>
    <col min="184" max="187" width="38.7109375" bestFit="1" customWidth="1"/>
    <col min="188" max="188" width="12" bestFit="1" customWidth="1"/>
    <col min="189" max="189" width="38.7109375" bestFit="1" customWidth="1"/>
    <col min="190" max="190" width="10.28515625" bestFit="1" customWidth="1"/>
    <col min="191" max="200" width="12.140625" bestFit="1" customWidth="1"/>
    <col min="201" max="201" width="12" bestFit="1" customWidth="1"/>
    <col min="202" max="202" width="7.7109375" bestFit="1" customWidth="1"/>
    <col min="203" max="203" width="12.140625" bestFit="1" customWidth="1"/>
    <col min="204" max="204" width="11.140625" bestFit="1" customWidth="1"/>
    <col min="205" max="205" width="18.5703125" bestFit="1" customWidth="1"/>
    <col min="206" max="207" width="12" bestFit="1" customWidth="1"/>
    <col min="208" max="213" width="13.85546875" bestFit="1" customWidth="1"/>
    <col min="214" max="214" width="30" bestFit="1" customWidth="1"/>
    <col min="215" max="216" width="13.85546875" bestFit="1" customWidth="1"/>
    <col min="217" max="217" width="10.28515625" bestFit="1" customWidth="1"/>
    <col min="218" max="218" width="7.7109375" bestFit="1" customWidth="1"/>
    <col min="219" max="220" width="11" bestFit="1" customWidth="1"/>
    <col min="221" max="223" width="12" bestFit="1" customWidth="1"/>
    <col min="224" max="225" width="54" bestFit="1" customWidth="1"/>
    <col min="226" max="226" width="7.7109375" bestFit="1" customWidth="1"/>
    <col min="227" max="227" width="19.140625" bestFit="1" customWidth="1"/>
    <col min="228" max="228" width="17.42578125" bestFit="1" customWidth="1"/>
    <col min="229" max="229" width="18.5703125" bestFit="1" customWidth="1"/>
    <col min="230" max="230" width="11.140625" bestFit="1" customWidth="1"/>
    <col min="231" max="232" width="12" bestFit="1" customWidth="1"/>
    <col min="233" max="234" width="17.42578125" bestFit="1" customWidth="1"/>
    <col min="235" max="235" width="7.7109375" bestFit="1" customWidth="1"/>
    <col min="236" max="247" width="17.42578125" bestFit="1" customWidth="1"/>
    <col min="248" max="248" width="23.5703125" bestFit="1" customWidth="1"/>
    <col min="249" max="253" width="17.42578125" bestFit="1" customWidth="1"/>
    <col min="254" max="254" width="7.7109375" bestFit="1" customWidth="1"/>
    <col min="255" max="255" width="12" bestFit="1" customWidth="1"/>
    <col min="256" max="256" width="10.28515625" bestFit="1" customWidth="1"/>
    <col min="257" max="259" width="38.7109375" bestFit="1" customWidth="1"/>
    <col min="260" max="264" width="7.85546875" bestFit="1" customWidth="1"/>
    <col min="265" max="266" width="12" bestFit="1" customWidth="1"/>
    <col min="267" max="267" width="7.85546875" bestFit="1" customWidth="1"/>
    <col min="268" max="269" width="7.7109375" bestFit="1" customWidth="1"/>
    <col min="270" max="272" width="12" bestFit="1" customWidth="1"/>
    <col min="273" max="273" width="7.85546875" bestFit="1" customWidth="1"/>
    <col min="274" max="275" width="12" bestFit="1" customWidth="1"/>
    <col min="276" max="276" width="7.85546875" bestFit="1" customWidth="1"/>
    <col min="277" max="280" width="12" bestFit="1" customWidth="1"/>
    <col min="281" max="283" width="12.140625" bestFit="1" customWidth="1"/>
    <col min="284" max="284" width="12" bestFit="1" customWidth="1"/>
    <col min="285" max="285" width="7.7109375" bestFit="1" customWidth="1"/>
    <col min="286" max="286" width="12" bestFit="1" customWidth="1"/>
    <col min="287" max="287" width="12.140625" bestFit="1" customWidth="1"/>
    <col min="288" max="288" width="7.7109375" bestFit="1" customWidth="1"/>
    <col min="289" max="289" width="18.5703125" bestFit="1" customWidth="1"/>
    <col min="290" max="290" width="7.7109375" bestFit="1" customWidth="1"/>
    <col min="291" max="291" width="11.140625" bestFit="1" customWidth="1"/>
    <col min="292" max="293" width="7.7109375" bestFit="1" customWidth="1"/>
    <col min="294" max="294" width="17.42578125" bestFit="1" customWidth="1"/>
    <col min="295" max="295" width="11.7109375" bestFit="1" customWidth="1"/>
    <col min="296" max="296" width="10.28515625" bestFit="1" customWidth="1"/>
    <col min="297" max="297" width="18.5703125" bestFit="1" customWidth="1"/>
    <col min="298" max="299" width="30" bestFit="1" customWidth="1"/>
    <col min="300" max="300" width="12" bestFit="1" customWidth="1"/>
    <col min="301" max="303" width="30" bestFit="1" customWidth="1"/>
    <col min="304" max="308" width="33.42578125" bestFit="1" customWidth="1"/>
    <col min="309" max="309" width="7.7109375" bestFit="1" customWidth="1"/>
    <col min="310" max="310" width="12" bestFit="1" customWidth="1"/>
    <col min="311" max="313" width="33.42578125" bestFit="1" customWidth="1"/>
    <col min="314" max="314" width="12" bestFit="1" customWidth="1"/>
    <col min="315" max="315" width="33.42578125" bestFit="1" customWidth="1"/>
    <col min="316" max="316" width="12" bestFit="1" customWidth="1"/>
    <col min="317" max="320" width="33.42578125" bestFit="1" customWidth="1"/>
    <col min="321" max="321" width="12" bestFit="1" customWidth="1"/>
    <col min="322" max="323" width="33.42578125" bestFit="1" customWidth="1"/>
    <col min="324" max="324" width="12" bestFit="1" customWidth="1"/>
    <col min="325" max="325" width="7.7109375" bestFit="1" customWidth="1"/>
    <col min="326" max="326" width="12" bestFit="1" customWidth="1"/>
    <col min="327" max="334" width="33.42578125" bestFit="1" customWidth="1"/>
    <col min="335" max="335" width="12" bestFit="1" customWidth="1"/>
    <col min="336" max="337" width="33.42578125" bestFit="1" customWidth="1"/>
    <col min="338" max="339" width="12" bestFit="1" customWidth="1"/>
    <col min="340" max="344" width="38.7109375" bestFit="1" customWidth="1"/>
    <col min="345" max="349" width="37.140625" bestFit="1" customWidth="1"/>
    <col min="350" max="356" width="18.5703125" bestFit="1" customWidth="1"/>
    <col min="357" max="357" width="12" bestFit="1" customWidth="1"/>
    <col min="358" max="359" width="17.42578125" bestFit="1" customWidth="1"/>
    <col min="360" max="360" width="12" bestFit="1" customWidth="1"/>
    <col min="361" max="362" width="17.42578125" bestFit="1" customWidth="1"/>
    <col min="363" max="364" width="12" bestFit="1" customWidth="1"/>
    <col min="365" max="365" width="12.140625" bestFit="1" customWidth="1"/>
    <col min="366" max="367" width="18.5703125" bestFit="1" customWidth="1"/>
    <col min="368" max="368" width="12" bestFit="1" customWidth="1"/>
    <col min="369" max="369" width="18.5703125" bestFit="1" customWidth="1"/>
    <col min="370" max="371" width="12" bestFit="1" customWidth="1"/>
    <col min="372" max="376" width="48.85546875" bestFit="1" customWidth="1"/>
    <col min="377" max="379" width="30" bestFit="1" customWidth="1"/>
    <col min="380" max="384" width="18.5703125" bestFit="1" customWidth="1"/>
    <col min="385" max="385" width="11" bestFit="1" customWidth="1"/>
    <col min="386" max="387" width="12" bestFit="1" customWidth="1"/>
    <col min="388" max="388" width="11.140625" bestFit="1" customWidth="1"/>
    <col min="389" max="391" width="12" bestFit="1" customWidth="1"/>
    <col min="392" max="392" width="7.85546875" bestFit="1" customWidth="1"/>
    <col min="393" max="394" width="12" bestFit="1" customWidth="1"/>
    <col min="395" max="402" width="17.42578125" bestFit="1" customWidth="1"/>
    <col min="403" max="405" width="19.140625" bestFit="1" customWidth="1"/>
    <col min="406" max="409" width="25.42578125" bestFit="1" customWidth="1"/>
    <col min="410" max="413" width="12" bestFit="1" customWidth="1"/>
    <col min="414" max="417" width="13.85546875" bestFit="1" customWidth="1"/>
    <col min="418" max="418" width="11.7109375" bestFit="1" customWidth="1"/>
    <col min="419" max="420" width="12" bestFit="1" customWidth="1"/>
    <col min="421" max="421" width="23.5703125" bestFit="1" customWidth="1"/>
    <col min="422" max="422" width="12" bestFit="1" customWidth="1"/>
    <col min="423" max="423" width="23.5703125" bestFit="1" customWidth="1"/>
    <col min="424" max="424" width="12" bestFit="1" customWidth="1"/>
    <col min="425" max="425" width="11" bestFit="1" customWidth="1"/>
    <col min="426" max="427" width="12" bestFit="1" customWidth="1"/>
    <col min="428" max="428" width="19.140625" bestFit="1" customWidth="1"/>
    <col min="429" max="433" width="23.5703125" bestFit="1" customWidth="1"/>
    <col min="434" max="436" width="51.140625" bestFit="1" customWidth="1"/>
    <col min="437" max="437" width="12" bestFit="1" customWidth="1"/>
    <col min="438" max="445" width="51.140625" bestFit="1" customWidth="1"/>
    <col min="446" max="450" width="17.42578125" bestFit="1" customWidth="1"/>
    <col min="451" max="451" width="12" bestFit="1" customWidth="1"/>
    <col min="452" max="452" width="10.28515625" bestFit="1" customWidth="1"/>
    <col min="453" max="453" width="7.7109375" bestFit="1" customWidth="1"/>
    <col min="454" max="459" width="12" bestFit="1" customWidth="1"/>
    <col min="460" max="460" width="7.7109375" bestFit="1" customWidth="1"/>
    <col min="461" max="466" width="12" bestFit="1" customWidth="1"/>
    <col min="467" max="467" width="7.7109375" bestFit="1" customWidth="1"/>
    <col min="468" max="469" width="12" bestFit="1" customWidth="1"/>
    <col min="470" max="470" width="7.7109375" bestFit="1" customWidth="1"/>
    <col min="471" max="472" width="12" bestFit="1" customWidth="1"/>
    <col min="473" max="473" width="7.7109375" bestFit="1" customWidth="1"/>
    <col min="474" max="477" width="12" bestFit="1" customWidth="1"/>
    <col min="478" max="478" width="7.7109375" bestFit="1" customWidth="1"/>
    <col min="479" max="484" width="12" bestFit="1" customWidth="1"/>
    <col min="485" max="485" width="7.7109375" bestFit="1" customWidth="1"/>
    <col min="486" max="488" width="12" bestFit="1" customWidth="1"/>
    <col min="489" max="491" width="17.140625" bestFit="1" customWidth="1"/>
    <col min="492" max="492" width="12" bestFit="1" customWidth="1"/>
    <col min="493" max="495" width="17.140625" bestFit="1" customWidth="1"/>
    <col min="496" max="496" width="7.7109375" bestFit="1" customWidth="1"/>
    <col min="497" max="500" width="12" bestFit="1" customWidth="1"/>
    <col min="501" max="501" width="7.7109375" bestFit="1" customWidth="1"/>
    <col min="502" max="505" width="12" bestFit="1" customWidth="1"/>
    <col min="506" max="506" width="7.7109375" bestFit="1" customWidth="1"/>
    <col min="507" max="508" width="12" bestFit="1" customWidth="1"/>
    <col min="509" max="509" width="7.7109375" bestFit="1" customWidth="1"/>
    <col min="510" max="512" width="17.140625" bestFit="1" customWidth="1"/>
    <col min="513" max="513" width="7.7109375" bestFit="1" customWidth="1"/>
    <col min="514" max="518" width="12" bestFit="1" customWidth="1"/>
    <col min="519" max="519" width="7.7109375" bestFit="1" customWidth="1"/>
    <col min="520" max="521" width="12" bestFit="1" customWidth="1"/>
    <col min="522" max="525" width="17.140625" bestFit="1" customWidth="1"/>
    <col min="526" max="527" width="17.42578125" bestFit="1" customWidth="1"/>
    <col min="528" max="528" width="7.7109375" bestFit="1" customWidth="1"/>
    <col min="529" max="530" width="12" bestFit="1" customWidth="1"/>
    <col min="531" max="533" width="17.42578125" bestFit="1" customWidth="1"/>
    <col min="534" max="534" width="11.140625" bestFit="1" customWidth="1"/>
    <col min="535" max="536" width="12" bestFit="1" customWidth="1"/>
    <col min="537" max="537" width="7.7109375" bestFit="1" customWidth="1"/>
    <col min="538" max="542" width="12" bestFit="1" customWidth="1"/>
    <col min="543" max="548" width="7.7109375" bestFit="1" customWidth="1"/>
  </cols>
  <sheetData>
    <row r="1" spans="1:548" x14ac:dyDescent="0.25">
      <c r="A1" s="58" t="s">
        <v>1790</v>
      </c>
      <c r="B1" s="17" t="s">
        <v>717</v>
      </c>
      <c r="C1" s="17" t="s">
        <v>725</v>
      </c>
      <c r="D1" s="17" t="s">
        <v>731</v>
      </c>
      <c r="E1" s="17" t="s">
        <v>739</v>
      </c>
      <c r="F1" s="17" t="s">
        <v>580</v>
      </c>
      <c r="G1" s="17" t="s">
        <v>614</v>
      </c>
      <c r="H1" s="17" t="s">
        <v>625</v>
      </c>
      <c r="I1" s="17" t="s">
        <v>672</v>
      </c>
      <c r="J1" s="17" t="s">
        <v>657</v>
      </c>
      <c r="K1" s="17" t="s">
        <v>618</v>
      </c>
      <c r="L1" s="17" t="s">
        <v>602</v>
      </c>
      <c r="M1" s="17" t="s">
        <v>782</v>
      </c>
      <c r="N1" s="17" t="s">
        <v>785</v>
      </c>
      <c r="O1" s="17" t="s">
        <v>1472</v>
      </c>
      <c r="P1" s="3" t="s">
        <v>1278</v>
      </c>
      <c r="Q1" s="17" t="s">
        <v>1424</v>
      </c>
      <c r="R1" s="17" t="s">
        <v>795</v>
      </c>
      <c r="S1" s="17" t="s">
        <v>1294</v>
      </c>
      <c r="T1" s="17" t="s">
        <v>788</v>
      </c>
      <c r="U1" s="17" t="s">
        <v>359</v>
      </c>
      <c r="V1" s="17" t="s">
        <v>1299</v>
      </c>
      <c r="W1" s="3" t="s">
        <v>1305</v>
      </c>
      <c r="X1" s="17" t="s">
        <v>1395</v>
      </c>
      <c r="Y1" s="17" t="s">
        <v>1418</v>
      </c>
      <c r="Z1" s="17" t="s">
        <v>1408</v>
      </c>
      <c r="AA1" s="17" t="s">
        <v>1537</v>
      </c>
      <c r="AB1" s="17" t="s">
        <v>223</v>
      </c>
      <c r="AC1" s="17" t="s">
        <v>790</v>
      </c>
      <c r="AD1" s="17" t="s">
        <v>360</v>
      </c>
      <c r="AE1" s="17" t="s">
        <v>604</v>
      </c>
      <c r="AF1" s="17" t="s">
        <v>361</v>
      </c>
      <c r="AG1" s="17" t="s">
        <v>362</v>
      </c>
      <c r="AH1" s="17" t="s">
        <v>356</v>
      </c>
      <c r="AI1" s="17" t="s">
        <v>363</v>
      </c>
      <c r="AJ1" s="17" t="s">
        <v>1474</v>
      </c>
      <c r="AK1" s="3" t="s">
        <v>639</v>
      </c>
      <c r="AL1" s="3" t="s">
        <v>1300</v>
      </c>
      <c r="AM1" s="3" t="s">
        <v>654</v>
      </c>
      <c r="AN1" s="3" t="s">
        <v>1301</v>
      </c>
      <c r="AO1" s="3" t="s">
        <v>1302</v>
      </c>
      <c r="AP1" s="3" t="s">
        <v>1303</v>
      </c>
      <c r="AQ1" s="17" t="s">
        <v>828</v>
      </c>
      <c r="AR1" s="17" t="s">
        <v>744</v>
      </c>
      <c r="AS1" s="17" t="s">
        <v>1422</v>
      </c>
      <c r="AT1" s="3" t="s">
        <v>745</v>
      </c>
      <c r="AU1" s="3" t="s">
        <v>827</v>
      </c>
      <c r="AV1" s="3" t="s">
        <v>1295</v>
      </c>
      <c r="AW1" s="3" t="s">
        <v>824</v>
      </c>
      <c r="AX1" s="3" t="s">
        <v>1296</v>
      </c>
      <c r="AY1" s="3" t="s">
        <v>752</v>
      </c>
      <c r="AZ1" s="3" t="s">
        <v>1297</v>
      </c>
      <c r="BA1" s="17" t="s">
        <v>688</v>
      </c>
      <c r="BB1" s="17" t="s">
        <v>836</v>
      </c>
      <c r="BC1" s="17" t="s">
        <v>699</v>
      </c>
      <c r="BD1" s="17" t="s">
        <v>711</v>
      </c>
      <c r="BE1" s="17" t="s">
        <v>726</v>
      </c>
      <c r="BF1" s="17" t="s">
        <v>718</v>
      </c>
      <c r="BG1" s="17" t="s">
        <v>1473</v>
      </c>
      <c r="BH1" s="17" t="s">
        <v>632</v>
      </c>
      <c r="BI1" s="17" t="s">
        <v>791</v>
      </c>
      <c r="BJ1" s="17" t="s">
        <v>710</v>
      </c>
      <c r="BK1" s="3" t="s">
        <v>702</v>
      </c>
      <c r="BL1" s="17" t="s">
        <v>610</v>
      </c>
      <c r="BM1" s="17" t="s">
        <v>622</v>
      </c>
      <c r="BN1" s="17" t="s">
        <v>638</v>
      </c>
      <c r="BO1" s="17" t="s">
        <v>653</v>
      </c>
      <c r="BP1" s="17" t="s">
        <v>1420</v>
      </c>
      <c r="BQ1" s="17" t="s">
        <v>364</v>
      </c>
      <c r="BR1" s="17" t="s">
        <v>365</v>
      </c>
      <c r="BS1" s="3" t="s">
        <v>676</v>
      </c>
      <c r="BT1" s="3" t="s">
        <v>232</v>
      </c>
      <c r="BU1" s="3" t="s">
        <v>637</v>
      </c>
      <c r="BV1" s="3" t="s">
        <v>590</v>
      </c>
      <c r="BW1" s="3" t="s">
        <v>565</v>
      </c>
      <c r="BX1" s="3" t="s">
        <v>652</v>
      </c>
      <c r="BY1" s="3" t="s">
        <v>753</v>
      </c>
      <c r="BZ1" s="3" t="s">
        <v>1042</v>
      </c>
      <c r="CA1" s="17" t="s">
        <v>668</v>
      </c>
      <c r="CB1" s="3" t="s">
        <v>683</v>
      </c>
      <c r="CC1" s="3" t="s">
        <v>695</v>
      </c>
      <c r="CD1" s="3" t="s">
        <v>716</v>
      </c>
      <c r="CE1" s="3" t="s">
        <v>724</v>
      </c>
      <c r="CF1" s="3" t="s">
        <v>730</v>
      </c>
      <c r="CG1" s="3" t="s">
        <v>738</v>
      </c>
      <c r="CH1" s="3" t="s">
        <v>743</v>
      </c>
      <c r="CI1" s="3" t="s">
        <v>748</v>
      </c>
      <c r="CJ1" s="3" t="s">
        <v>707</v>
      </c>
      <c r="CK1" s="3" t="s">
        <v>758</v>
      </c>
      <c r="CL1" s="3" t="s">
        <v>764</v>
      </c>
      <c r="CM1" s="17" t="s">
        <v>1368</v>
      </c>
      <c r="CN1" s="17" t="s">
        <v>1371</v>
      </c>
      <c r="CO1" s="17" t="s">
        <v>243</v>
      </c>
      <c r="CP1" s="17" t="s">
        <v>593</v>
      </c>
      <c r="CQ1" s="17" t="s">
        <v>1372</v>
      </c>
      <c r="CR1" s="17" t="s">
        <v>1405</v>
      </c>
      <c r="CS1" s="3" t="s">
        <v>211</v>
      </c>
      <c r="CT1" s="3" t="s">
        <v>366</v>
      </c>
      <c r="CU1" s="3" t="s">
        <v>789</v>
      </c>
      <c r="CV1" s="3" t="s">
        <v>793</v>
      </c>
      <c r="CW1" s="3" t="s">
        <v>798</v>
      </c>
      <c r="CX1" s="3" t="s">
        <v>367</v>
      </c>
      <c r="CY1" s="3" t="s">
        <v>357</v>
      </c>
      <c r="CZ1" s="3" t="s">
        <v>212</v>
      </c>
      <c r="DA1" s="3" t="s">
        <v>239</v>
      </c>
      <c r="DB1" s="3" t="s">
        <v>620</v>
      </c>
      <c r="DC1" s="17" t="s">
        <v>1400</v>
      </c>
      <c r="DD1" s="17" t="s">
        <v>1401</v>
      </c>
      <c r="DE1" s="17" t="s">
        <v>1402</v>
      </c>
      <c r="DF1" s="17" t="s">
        <v>1403</v>
      </c>
      <c r="DG1" s="3" t="s">
        <v>214</v>
      </c>
      <c r="DH1" s="3" t="s">
        <v>550</v>
      </c>
      <c r="DI1" s="3" t="s">
        <v>576</v>
      </c>
      <c r="DJ1" s="3" t="s">
        <v>819</v>
      </c>
      <c r="DK1" s="3" t="s">
        <v>1290</v>
      </c>
      <c r="DL1" s="3" t="s">
        <v>1291</v>
      </c>
      <c r="DM1" s="3" t="s">
        <v>1292</v>
      </c>
      <c r="DN1" s="17" t="s">
        <v>242</v>
      </c>
      <c r="DO1" s="17" t="s">
        <v>567</v>
      </c>
      <c r="DP1" s="17" t="s">
        <v>594</v>
      </c>
      <c r="DQ1" s="17" t="s">
        <v>612</v>
      </c>
      <c r="DR1" s="17" t="s">
        <v>58</v>
      </c>
      <c r="DS1" s="3" t="s">
        <v>226</v>
      </c>
      <c r="DT1" s="17" t="s">
        <v>1475</v>
      </c>
      <c r="DU1" s="17" t="s">
        <v>1478</v>
      </c>
      <c r="DV1" s="17" t="s">
        <v>1479</v>
      </c>
      <c r="DW1" s="3" t="s">
        <v>245</v>
      </c>
      <c r="DX1" s="3" t="s">
        <v>820</v>
      </c>
      <c r="DY1" s="3" t="s">
        <v>633</v>
      </c>
      <c r="DZ1" s="3" t="s">
        <v>648</v>
      </c>
      <c r="EA1" s="3" t="s">
        <v>559</v>
      </c>
      <c r="EB1" s="17" t="s">
        <v>704</v>
      </c>
      <c r="EC1" s="17" t="s">
        <v>1413</v>
      </c>
      <c r="ED1" s="17" t="s">
        <v>1389</v>
      </c>
      <c r="EE1" s="17" t="s">
        <v>225</v>
      </c>
      <c r="EF1" s="17" t="s">
        <v>558</v>
      </c>
      <c r="EG1" s="17" t="s">
        <v>583</v>
      </c>
      <c r="EH1" s="17" t="s">
        <v>1375</v>
      </c>
      <c r="EI1" s="17" t="s">
        <v>216</v>
      </c>
      <c r="EJ1" s="17" t="s">
        <v>759</v>
      </c>
      <c r="EK1" s="17" t="s">
        <v>822</v>
      </c>
      <c r="EL1" s="17" t="s">
        <v>825</v>
      </c>
      <c r="EM1" s="17" t="s">
        <v>766</v>
      </c>
      <c r="EN1" s="17" t="s">
        <v>1519</v>
      </c>
      <c r="EO1" s="3" t="s">
        <v>368</v>
      </c>
      <c r="EP1" s="17" t="s">
        <v>237</v>
      </c>
      <c r="EQ1" s="17" t="s">
        <v>222</v>
      </c>
      <c r="ER1" s="17" t="s">
        <v>221</v>
      </c>
      <c r="ES1" s="17" t="s">
        <v>556</v>
      </c>
      <c r="ET1" s="17" t="s">
        <v>561</v>
      </c>
      <c r="EU1" s="17" t="s">
        <v>586</v>
      </c>
      <c r="EV1" s="17" t="s">
        <v>370</v>
      </c>
      <c r="EW1" s="17" t="s">
        <v>371</v>
      </c>
      <c r="EX1" s="17" t="s">
        <v>372</v>
      </c>
      <c r="EY1" s="17" t="s">
        <v>373</v>
      </c>
      <c r="EZ1" s="17" t="s">
        <v>809</v>
      </c>
      <c r="FA1" s="17" t="s">
        <v>801</v>
      </c>
      <c r="FB1" s="3" t="s">
        <v>821</v>
      </c>
      <c r="FC1" s="17" t="s">
        <v>607</v>
      </c>
      <c r="FD1" s="17" t="s">
        <v>619</v>
      </c>
      <c r="FE1" s="17" t="s">
        <v>635</v>
      </c>
      <c r="FF1" s="17" t="s">
        <v>650</v>
      </c>
      <c r="FG1" s="17" t="s">
        <v>664</v>
      </c>
      <c r="FH1" s="17" t="s">
        <v>709</v>
      </c>
      <c r="FI1" s="3" t="s">
        <v>838</v>
      </c>
      <c r="FJ1" s="17" t="s">
        <v>1480</v>
      </c>
      <c r="FK1" s="17" t="s">
        <v>723</v>
      </c>
      <c r="FL1" s="17" t="s">
        <v>762</v>
      </c>
      <c r="FM1" s="17" t="s">
        <v>729</v>
      </c>
      <c r="FN1" s="17" t="s">
        <v>773</v>
      </c>
      <c r="FO1" s="17" t="s">
        <v>1471</v>
      </c>
      <c r="FP1" s="17" t="s">
        <v>218</v>
      </c>
      <c r="FQ1" s="17" t="s">
        <v>1394</v>
      </c>
      <c r="FR1" s="17" t="s">
        <v>1470</v>
      </c>
      <c r="FS1" s="17" t="s">
        <v>1426</v>
      </c>
      <c r="FT1" s="17" t="s">
        <v>1481</v>
      </c>
      <c r="FU1" s="3" t="s">
        <v>374</v>
      </c>
      <c r="FV1" s="3" t="s">
        <v>375</v>
      </c>
      <c r="FW1" s="3" t="s">
        <v>768</v>
      </c>
      <c r="FX1" s="17" t="s">
        <v>641</v>
      </c>
      <c r="FY1" s="17" t="s">
        <v>656</v>
      </c>
      <c r="FZ1" s="17" t="s">
        <v>669</v>
      </c>
      <c r="GA1" s="3" t="s">
        <v>241</v>
      </c>
      <c r="GB1" s="3" t="s">
        <v>224</v>
      </c>
      <c r="GC1" s="3" t="s">
        <v>557</v>
      </c>
      <c r="GD1" s="3" t="s">
        <v>582</v>
      </c>
      <c r="GE1" s="3" t="s">
        <v>605</v>
      </c>
      <c r="GF1" s="3" t="s">
        <v>1181</v>
      </c>
      <c r="GG1" s="3" t="s">
        <v>220</v>
      </c>
      <c r="GH1" s="17" t="s">
        <v>808</v>
      </c>
      <c r="GI1" s="17" t="s">
        <v>581</v>
      </c>
      <c r="GJ1" s="17" t="s">
        <v>691</v>
      </c>
      <c r="GK1" s="17" t="s">
        <v>603</v>
      </c>
      <c r="GL1" s="17" t="s">
        <v>598</v>
      </c>
      <c r="GM1" s="3" t="s">
        <v>376</v>
      </c>
      <c r="GN1" s="3" t="s">
        <v>377</v>
      </c>
      <c r="GO1" s="3" t="s">
        <v>844</v>
      </c>
      <c r="GP1" s="3" t="s">
        <v>703</v>
      </c>
      <c r="GQ1" s="3" t="s">
        <v>715</v>
      </c>
      <c r="GR1" s="3" t="s">
        <v>692</v>
      </c>
      <c r="GS1" s="3" t="s">
        <v>1148</v>
      </c>
      <c r="GT1" s="3" t="s">
        <v>1277</v>
      </c>
      <c r="GU1" s="17" t="s">
        <v>235</v>
      </c>
      <c r="GV1" s="17" t="s">
        <v>658</v>
      </c>
      <c r="GW1" s="17" t="s">
        <v>674</v>
      </c>
      <c r="GX1" s="17" t="s">
        <v>1369</v>
      </c>
      <c r="GY1" s="17" t="s">
        <v>1370</v>
      </c>
      <c r="GZ1" s="3" t="s">
        <v>108</v>
      </c>
      <c r="HA1" s="3" t="s">
        <v>228</v>
      </c>
      <c r="HB1" s="3" t="s">
        <v>246</v>
      </c>
      <c r="HC1" s="3" t="s">
        <v>573</v>
      </c>
      <c r="HD1" s="3" t="s">
        <v>597</v>
      </c>
      <c r="HE1" s="3" t="s">
        <v>630</v>
      </c>
      <c r="HF1" s="17" t="s">
        <v>568</v>
      </c>
      <c r="HG1" s="3" t="s">
        <v>572</v>
      </c>
      <c r="HH1" s="3" t="s">
        <v>5</v>
      </c>
      <c r="HI1" s="17" t="s">
        <v>843</v>
      </c>
      <c r="HJ1" s="3" t="s">
        <v>1293</v>
      </c>
      <c r="HK1" s="3" t="s">
        <v>591</v>
      </c>
      <c r="HL1" s="3" t="s">
        <v>378</v>
      </c>
      <c r="HM1" s="3" t="s">
        <v>379</v>
      </c>
      <c r="HN1" s="3" t="s">
        <v>750</v>
      </c>
      <c r="HO1" s="3" t="s">
        <v>1043</v>
      </c>
      <c r="HP1" s="17" t="s">
        <v>783</v>
      </c>
      <c r="HQ1" s="17" t="s">
        <v>786</v>
      </c>
      <c r="HR1" s="3" t="s">
        <v>1304</v>
      </c>
      <c r="HS1" s="17" t="s">
        <v>230</v>
      </c>
      <c r="HT1" s="3" t="s">
        <v>608</v>
      </c>
      <c r="HU1" s="17" t="s">
        <v>588</v>
      </c>
      <c r="HV1" s="17" t="s">
        <v>215</v>
      </c>
      <c r="HW1" s="17" t="s">
        <v>551</v>
      </c>
      <c r="HX1" s="17" t="s">
        <v>577</v>
      </c>
      <c r="HY1" s="3" t="s">
        <v>810</v>
      </c>
      <c r="HZ1" s="3" t="s">
        <v>812</v>
      </c>
      <c r="IA1" s="17" t="s">
        <v>1378</v>
      </c>
      <c r="IB1" s="3" t="s">
        <v>380</v>
      </c>
      <c r="IC1" s="3" t="s">
        <v>381</v>
      </c>
      <c r="ID1" s="3" t="s">
        <v>761</v>
      </c>
      <c r="IE1" s="3" t="s">
        <v>382</v>
      </c>
      <c r="IF1" s="3" t="s">
        <v>383</v>
      </c>
      <c r="IG1" s="3" t="s">
        <v>384</v>
      </c>
      <c r="IH1" s="3" t="s">
        <v>780</v>
      </c>
      <c r="II1" s="3" t="s">
        <v>385</v>
      </c>
      <c r="IJ1" s="3" t="s">
        <v>386</v>
      </c>
      <c r="IK1" s="3" t="s">
        <v>693</v>
      </c>
      <c r="IL1" s="3" t="s">
        <v>680</v>
      </c>
      <c r="IM1" s="3" t="s">
        <v>387</v>
      </c>
      <c r="IN1" s="17" t="s">
        <v>733</v>
      </c>
      <c r="IO1" s="3" t="s">
        <v>817</v>
      </c>
      <c r="IP1" s="3" t="s">
        <v>388</v>
      </c>
      <c r="IQ1" s="3" t="s">
        <v>800</v>
      </c>
      <c r="IR1" s="3" t="s">
        <v>803</v>
      </c>
      <c r="IS1" s="3" t="s">
        <v>804</v>
      </c>
      <c r="IT1" s="3" t="s">
        <v>1279</v>
      </c>
      <c r="IU1" s="3" t="s">
        <v>1280</v>
      </c>
      <c r="IV1" s="17" t="s">
        <v>682</v>
      </c>
      <c r="IW1" s="3" t="s">
        <v>585</v>
      </c>
      <c r="IX1" s="3" t="s">
        <v>770</v>
      </c>
      <c r="IY1" s="3" t="s">
        <v>839</v>
      </c>
      <c r="IZ1" s="17" t="s">
        <v>592</v>
      </c>
      <c r="JA1" s="17" t="s">
        <v>611</v>
      </c>
      <c r="JB1" s="17" t="s">
        <v>794</v>
      </c>
      <c r="JC1" s="17" t="s">
        <v>705</v>
      </c>
      <c r="JD1" s="17" t="s">
        <v>623</v>
      </c>
      <c r="JE1" s="17" t="s">
        <v>640</v>
      </c>
      <c r="JF1" s="17" t="s">
        <v>655</v>
      </c>
      <c r="JG1" s="17" t="s">
        <v>679</v>
      </c>
      <c r="JH1" s="17" t="s">
        <v>1564</v>
      </c>
      <c r="JI1" s="3" t="s">
        <v>1309</v>
      </c>
      <c r="JJ1" s="3" t="s">
        <v>1310</v>
      </c>
      <c r="JK1" s="3" t="s">
        <v>1311</v>
      </c>
      <c r="JL1" s="3" t="s">
        <v>1312</v>
      </c>
      <c r="JM1" s="17" t="s">
        <v>756</v>
      </c>
      <c r="JN1" s="17" t="s">
        <v>757</v>
      </c>
      <c r="JO1" s="17" t="s">
        <v>763</v>
      </c>
      <c r="JP1" s="17" t="s">
        <v>609</v>
      </c>
      <c r="JQ1" s="17" t="s">
        <v>621</v>
      </c>
      <c r="JR1" s="17" t="s">
        <v>636</v>
      </c>
      <c r="JS1" s="17" t="s">
        <v>651</v>
      </c>
      <c r="JT1" s="17" t="s">
        <v>666</v>
      </c>
      <c r="JU1" s="3" t="s">
        <v>829</v>
      </c>
      <c r="JV1" s="3" t="s">
        <v>832</v>
      </c>
      <c r="JW1" s="3" t="s">
        <v>830</v>
      </c>
      <c r="JX1" s="3" t="s">
        <v>1150</v>
      </c>
      <c r="JY1" s="17" t="s">
        <v>1385</v>
      </c>
      <c r="JZ1" s="17" t="s">
        <v>1411</v>
      </c>
      <c r="KA1" s="3" t="s">
        <v>841</v>
      </c>
      <c r="KB1" s="17" t="s">
        <v>1383</v>
      </c>
      <c r="KC1" s="17" t="s">
        <v>389</v>
      </c>
      <c r="KD1" s="17" t="s">
        <v>1565</v>
      </c>
      <c r="KE1" s="17" t="s">
        <v>554</v>
      </c>
      <c r="KF1" s="17" t="s">
        <v>1516</v>
      </c>
      <c r="KG1" s="17" t="s">
        <v>1384</v>
      </c>
      <c r="KH1" s="3" t="s">
        <v>845</v>
      </c>
      <c r="KI1" s="17" t="s">
        <v>769</v>
      </c>
      <c r="KJ1" s="17" t="s">
        <v>578</v>
      </c>
      <c r="KK1" s="17" t="s">
        <v>697</v>
      </c>
      <c r="KL1" s="3" t="s">
        <v>601</v>
      </c>
      <c r="KM1" s="3" t="s">
        <v>747</v>
      </c>
      <c r="KN1" s="3" t="s">
        <v>1149</v>
      </c>
      <c r="KO1" s="3" t="s">
        <v>617</v>
      </c>
      <c r="KP1" s="3" t="s">
        <v>818</v>
      </c>
      <c r="KQ1" s="3" t="s">
        <v>564</v>
      </c>
      <c r="KR1" s="17" t="s">
        <v>390</v>
      </c>
      <c r="KS1" s="17" t="s">
        <v>722</v>
      </c>
      <c r="KT1" s="17" t="s">
        <v>391</v>
      </c>
      <c r="KU1" s="17" t="s">
        <v>737</v>
      </c>
      <c r="KV1" s="17" t="s">
        <v>742</v>
      </c>
      <c r="KW1" s="3" t="s">
        <v>1138</v>
      </c>
      <c r="KX1" s="3" t="s">
        <v>1143</v>
      </c>
      <c r="KY1" s="3" t="s">
        <v>392</v>
      </c>
      <c r="KZ1" s="3" t="s">
        <v>227</v>
      </c>
      <c r="LA1" s="3" t="s">
        <v>735</v>
      </c>
      <c r="LB1" s="3" t="s">
        <v>1144</v>
      </c>
      <c r="LC1" s="3" t="s">
        <v>687</v>
      </c>
      <c r="LD1" s="3" t="s">
        <v>1145</v>
      </c>
      <c r="LE1" s="3" t="s">
        <v>240</v>
      </c>
      <c r="LF1" s="3" t="s">
        <v>698</v>
      </c>
      <c r="LG1" s="3" t="s">
        <v>562</v>
      </c>
      <c r="LH1" s="3" t="s">
        <v>587</v>
      </c>
      <c r="LI1" s="3" t="s">
        <v>1146</v>
      </c>
      <c r="LJ1" s="3" t="s">
        <v>740</v>
      </c>
      <c r="LK1" s="3" t="s">
        <v>393</v>
      </c>
      <c r="LL1" s="3" t="s">
        <v>1147</v>
      </c>
      <c r="LM1" s="17" t="s">
        <v>1137</v>
      </c>
      <c r="LN1" s="17" t="s">
        <v>1139</v>
      </c>
      <c r="LO1" s="17" t="s">
        <v>213</v>
      </c>
      <c r="LP1" s="17" t="s">
        <v>741</v>
      </c>
      <c r="LQ1" s="17" t="s">
        <v>647</v>
      </c>
      <c r="LR1" s="17" t="s">
        <v>549</v>
      </c>
      <c r="LS1" s="17" t="s">
        <v>236</v>
      </c>
      <c r="LT1" s="17" t="s">
        <v>244</v>
      </c>
      <c r="LU1" s="17" t="s">
        <v>575</v>
      </c>
      <c r="LV1" s="17" t="s">
        <v>662</v>
      </c>
      <c r="LW1" s="17" t="s">
        <v>1140</v>
      </c>
      <c r="LX1" s="17" t="s">
        <v>570</v>
      </c>
      <c r="LY1" s="17" t="s">
        <v>675</v>
      </c>
      <c r="LZ1" s="17" t="s">
        <v>1141</v>
      </c>
      <c r="MA1" s="17" t="s">
        <v>1142</v>
      </c>
      <c r="MB1" s="3" t="s">
        <v>720</v>
      </c>
      <c r="MC1" s="3" t="s">
        <v>734</v>
      </c>
      <c r="MD1" s="3" t="s">
        <v>229</v>
      </c>
      <c r="ME1" s="3" t="s">
        <v>728</v>
      </c>
      <c r="MF1" s="3" t="s">
        <v>776</v>
      </c>
      <c r="MG1" s="3" t="s">
        <v>663</v>
      </c>
      <c r="MH1" s="3" t="s">
        <v>394</v>
      </c>
      <c r="MI1" s="3" t="s">
        <v>677</v>
      </c>
      <c r="MJ1" s="3" t="s">
        <v>701</v>
      </c>
      <c r="MK1" s="3" t="s">
        <v>846</v>
      </c>
      <c r="ML1" s="17" t="s">
        <v>571</v>
      </c>
      <c r="MM1" s="17" t="s">
        <v>596</v>
      </c>
      <c r="MN1" s="17" t="s">
        <v>629</v>
      </c>
      <c r="MO1" s="17" t="s">
        <v>823</v>
      </c>
      <c r="MP1" s="17" t="s">
        <v>644</v>
      </c>
      <c r="MQ1" s="17" t="s">
        <v>395</v>
      </c>
      <c r="MR1" s="17" t="s">
        <v>660</v>
      </c>
      <c r="MS1" s="17" t="s">
        <v>1373</v>
      </c>
      <c r="MT1" s="3" t="s">
        <v>714</v>
      </c>
      <c r="MU1" s="3" t="s">
        <v>834</v>
      </c>
      <c r="MV1" s="3" t="s">
        <v>1306</v>
      </c>
      <c r="MW1" s="3" t="s">
        <v>777</v>
      </c>
      <c r="MX1" s="3" t="s">
        <v>721</v>
      </c>
      <c r="MY1" s="3" t="s">
        <v>1307</v>
      </c>
      <c r="MZ1" s="3" t="s">
        <v>1308</v>
      </c>
      <c r="NA1" s="17" t="s">
        <v>826</v>
      </c>
      <c r="NB1" s="17" t="s">
        <v>746</v>
      </c>
      <c r="NC1" s="3" t="s">
        <v>754</v>
      </c>
      <c r="ND1" s="3" t="s">
        <v>1365</v>
      </c>
      <c r="NE1" s="3" t="s">
        <v>732</v>
      </c>
      <c r="NF1" s="3" t="s">
        <v>1366</v>
      </c>
      <c r="NG1" s="3" t="s">
        <v>1367</v>
      </c>
      <c r="NH1" s="17" t="s">
        <v>584</v>
      </c>
      <c r="NI1" s="17" t="s">
        <v>606</v>
      </c>
      <c r="NJ1" s="17" t="s">
        <v>806</v>
      </c>
      <c r="NK1" s="17" t="s">
        <v>755</v>
      </c>
      <c r="NL1" s="17" t="s">
        <v>560</v>
      </c>
      <c r="NM1" s="17" t="s">
        <v>569</v>
      </c>
      <c r="NN1" s="17" t="s">
        <v>646</v>
      </c>
      <c r="NO1" s="17" t="s">
        <v>595</v>
      </c>
      <c r="NP1" s="17" t="s">
        <v>645</v>
      </c>
      <c r="NQ1" s="17" t="s">
        <v>661</v>
      </c>
      <c r="NR1" s="17" t="s">
        <v>678</v>
      </c>
      <c r="NS1" s="17" t="s">
        <v>690</v>
      </c>
      <c r="NT1" s="17" t="s">
        <v>799</v>
      </c>
      <c r="NU1" s="3" t="s">
        <v>670</v>
      </c>
      <c r="NV1" s="3" t="s">
        <v>840</v>
      </c>
      <c r="NW1" s="3" t="s">
        <v>684</v>
      </c>
      <c r="NX1" s="17" t="s">
        <v>210</v>
      </c>
      <c r="NY1" s="17" t="s">
        <v>358</v>
      </c>
      <c r="NZ1" s="17" t="s">
        <v>1476</v>
      </c>
      <c r="OA1" s="17" t="s">
        <v>1477</v>
      </c>
      <c r="OB1" s="17" t="s">
        <v>667</v>
      </c>
      <c r="OC1" s="17" t="s">
        <v>681</v>
      </c>
      <c r="OD1" s="17" t="s">
        <v>694</v>
      </c>
      <c r="OE1" s="3" t="s">
        <v>689</v>
      </c>
      <c r="OF1" s="3" t="s">
        <v>700</v>
      </c>
      <c r="OG1" s="3" t="s">
        <v>712</v>
      </c>
      <c r="OH1" s="3" t="s">
        <v>802</v>
      </c>
      <c r="OI1" s="3" t="s">
        <v>719</v>
      </c>
      <c r="OJ1" s="3" t="s">
        <v>727</v>
      </c>
      <c r="OK1" s="3" t="s">
        <v>736</v>
      </c>
      <c r="OL1" s="3" t="s">
        <v>231</v>
      </c>
      <c r="OM1" s="17" t="s">
        <v>396</v>
      </c>
      <c r="ON1" s="17" t="s">
        <v>397</v>
      </c>
      <c r="OO1" s="17" t="s">
        <v>398</v>
      </c>
      <c r="OP1" s="3" t="s">
        <v>219</v>
      </c>
      <c r="OQ1" s="3" t="s">
        <v>233</v>
      </c>
      <c r="OR1" s="3" t="s">
        <v>706</v>
      </c>
      <c r="OS1" s="3" t="s">
        <v>626</v>
      </c>
      <c r="OT1" s="3" t="s">
        <v>1286</v>
      </c>
      <c r="OU1" s="3" t="s">
        <v>1287</v>
      </c>
      <c r="OV1" s="3" t="s">
        <v>1288</v>
      </c>
      <c r="OW1" s="3" t="s">
        <v>1289</v>
      </c>
      <c r="OX1" s="3" t="s">
        <v>613</v>
      </c>
      <c r="OY1" s="3" t="s">
        <v>624</v>
      </c>
      <c r="OZ1" s="3" t="s">
        <v>642</v>
      </c>
      <c r="PA1" s="3" t="s">
        <v>628</v>
      </c>
      <c r="PB1" s="17" t="s">
        <v>574</v>
      </c>
      <c r="PC1" s="17" t="s">
        <v>600</v>
      </c>
      <c r="PD1" s="17" t="s">
        <v>616</v>
      </c>
      <c r="PE1" s="17" t="s">
        <v>234</v>
      </c>
      <c r="PF1" s="17" t="s">
        <v>1517</v>
      </c>
      <c r="PG1" s="17" t="s">
        <v>566</v>
      </c>
      <c r="PH1" s="17" t="s">
        <v>1518</v>
      </c>
      <c r="PI1" s="3" t="s">
        <v>831</v>
      </c>
      <c r="PJ1" s="3" t="s">
        <v>833</v>
      </c>
      <c r="PK1" s="3" t="s">
        <v>835</v>
      </c>
      <c r="PL1" s="17" t="s">
        <v>631</v>
      </c>
      <c r="PM1" s="17" t="s">
        <v>713</v>
      </c>
      <c r="PN1" s="17" t="s">
        <v>749</v>
      </c>
      <c r="PO1" s="17" t="s">
        <v>765</v>
      </c>
      <c r="PP1" s="17" t="s">
        <v>771</v>
      </c>
      <c r="PQ1" s="17" t="s">
        <v>774</v>
      </c>
      <c r="PR1" s="3" t="s">
        <v>599</v>
      </c>
      <c r="PS1" s="3" t="s">
        <v>686</v>
      </c>
      <c r="PT1" s="3" t="s">
        <v>665</v>
      </c>
      <c r="PU1" s="3" t="s">
        <v>1180</v>
      </c>
      <c r="PV1" s="3" t="s">
        <v>814</v>
      </c>
      <c r="PW1" s="3" t="s">
        <v>627</v>
      </c>
      <c r="PX1" s="3" t="s">
        <v>751</v>
      </c>
      <c r="PY1" s="3" t="s">
        <v>659</v>
      </c>
      <c r="PZ1" s="3" t="s">
        <v>673</v>
      </c>
      <c r="QA1" s="3" t="s">
        <v>643</v>
      </c>
      <c r="QB1" s="3" t="s">
        <v>615</v>
      </c>
      <c r="QC1" s="3" t="s">
        <v>837</v>
      </c>
      <c r="QD1" s="3" t="s">
        <v>760</v>
      </c>
      <c r="QE1" s="3" t="s">
        <v>811</v>
      </c>
      <c r="QF1" s="3" t="s">
        <v>815</v>
      </c>
      <c r="QG1" s="3" t="s">
        <v>813</v>
      </c>
      <c r="QH1" s="3" t="s">
        <v>816</v>
      </c>
      <c r="QI1" s="3" t="s">
        <v>1298</v>
      </c>
      <c r="QJ1" s="17" t="s">
        <v>552</v>
      </c>
      <c r="QK1" s="3" t="s">
        <v>952</v>
      </c>
      <c r="QL1" s="3" t="s">
        <v>959</v>
      </c>
      <c r="QM1" s="3" t="s">
        <v>960</v>
      </c>
      <c r="QN1" s="3" t="s">
        <v>961</v>
      </c>
      <c r="QO1" s="3" t="s">
        <v>962</v>
      </c>
      <c r="QP1" s="3" t="s">
        <v>963</v>
      </c>
      <c r="QQ1" s="3" t="s">
        <v>964</v>
      </c>
      <c r="QR1" s="3" t="s">
        <v>954</v>
      </c>
      <c r="QS1" s="3" t="s">
        <v>967</v>
      </c>
      <c r="QT1" s="3" t="s">
        <v>968</v>
      </c>
      <c r="QU1" s="3" t="s">
        <v>969</v>
      </c>
      <c r="QV1" s="3" t="s">
        <v>970</v>
      </c>
      <c r="QW1" s="3" t="s">
        <v>971</v>
      </c>
      <c r="QX1" s="3" t="s">
        <v>972</v>
      </c>
      <c r="QY1" s="3" t="s">
        <v>956</v>
      </c>
      <c r="QZ1" s="3" t="s">
        <v>977</v>
      </c>
      <c r="RA1" s="3" t="s">
        <v>978</v>
      </c>
      <c r="RB1" s="3" t="s">
        <v>953</v>
      </c>
      <c r="RC1" s="3" t="s">
        <v>965</v>
      </c>
      <c r="RD1" s="3" t="s">
        <v>966</v>
      </c>
      <c r="RE1" s="3" t="s">
        <v>955</v>
      </c>
      <c r="RF1" s="3" t="s">
        <v>973</v>
      </c>
      <c r="RG1" s="3" t="s">
        <v>974</v>
      </c>
      <c r="RH1" s="3" t="s">
        <v>975</v>
      </c>
      <c r="RI1" s="3" t="s">
        <v>976</v>
      </c>
      <c r="RJ1" s="3" t="s">
        <v>957</v>
      </c>
      <c r="RK1" s="3" t="s">
        <v>979</v>
      </c>
      <c r="RL1" s="3" t="s">
        <v>980</v>
      </c>
      <c r="RM1" s="3" t="s">
        <v>981</v>
      </c>
      <c r="RN1" s="3" t="s">
        <v>982</v>
      </c>
      <c r="RO1" s="3" t="s">
        <v>983</v>
      </c>
      <c r="RP1" s="3" t="s">
        <v>984</v>
      </c>
      <c r="RQ1" s="60" t="s">
        <v>878</v>
      </c>
      <c r="RR1" s="60" t="s">
        <v>879</v>
      </c>
      <c r="RS1" s="60" t="s">
        <v>880</v>
      </c>
      <c r="RT1" s="60" t="s">
        <v>881</v>
      </c>
      <c r="RU1" s="60" t="s">
        <v>779</v>
      </c>
      <c r="RV1" s="60" t="s">
        <v>784</v>
      </c>
      <c r="RW1" s="60" t="s">
        <v>781</v>
      </c>
      <c r="RX1" s="60" t="s">
        <v>918</v>
      </c>
      <c r="RY1" s="60" t="s">
        <v>796</v>
      </c>
      <c r="RZ1" s="60" t="s">
        <v>787</v>
      </c>
      <c r="SA1" s="60" t="s">
        <v>792</v>
      </c>
      <c r="SB1" s="60" t="s">
        <v>883</v>
      </c>
      <c r="SC1" s="60" t="s">
        <v>888</v>
      </c>
      <c r="SD1" s="60" t="s">
        <v>889</v>
      </c>
      <c r="SE1" s="60" t="s">
        <v>890</v>
      </c>
      <c r="SF1" s="60" t="s">
        <v>891</v>
      </c>
      <c r="SG1" s="60" t="s">
        <v>858</v>
      </c>
      <c r="SH1" s="60" t="s">
        <v>862</v>
      </c>
      <c r="SI1" s="60" t="s">
        <v>861</v>
      </c>
      <c r="SJ1" s="60" t="s">
        <v>860</v>
      </c>
      <c r="SK1" s="60" t="s">
        <v>859</v>
      </c>
      <c r="SL1" s="60" t="s">
        <v>871</v>
      </c>
      <c r="SM1" s="60" t="s">
        <v>925</v>
      </c>
      <c r="SN1" s="60" t="s">
        <v>926</v>
      </c>
      <c r="SO1" s="60" t="s">
        <v>872</v>
      </c>
      <c r="SP1" s="3" t="s">
        <v>767</v>
      </c>
      <c r="SQ1" s="3" t="s">
        <v>772</v>
      </c>
      <c r="SR1" s="3" t="s">
        <v>775</v>
      </c>
      <c r="SS1" s="60" t="s">
        <v>873</v>
      </c>
      <c r="ST1" s="60" t="s">
        <v>920</v>
      </c>
      <c r="SU1" s="60" t="s">
        <v>921</v>
      </c>
      <c r="SV1" s="60" t="s">
        <v>922</v>
      </c>
      <c r="SW1" s="60" t="s">
        <v>923</v>
      </c>
      <c r="SX1" s="60" t="s">
        <v>924</v>
      </c>
      <c r="SY1" s="60" t="s">
        <v>909</v>
      </c>
      <c r="SZ1" s="3" t="s">
        <v>919</v>
      </c>
      <c r="TA1" s="3" t="s">
        <v>910</v>
      </c>
      <c r="TB1" s="60" t="s">
        <v>671</v>
      </c>
      <c r="TC1" s="60" t="s">
        <v>685</v>
      </c>
      <c r="TD1" s="60" t="s">
        <v>696</v>
      </c>
      <c r="TE1" s="60" t="s">
        <v>708</v>
      </c>
      <c r="TF1" s="3" t="s">
        <v>634</v>
      </c>
      <c r="TG1" s="3" t="s">
        <v>649</v>
      </c>
      <c r="TH1" s="3" t="s">
        <v>1313</v>
      </c>
      <c r="TI1" s="3" t="s">
        <v>1314</v>
      </c>
      <c r="TJ1" s="3" t="s">
        <v>1315</v>
      </c>
      <c r="TK1" s="3" t="s">
        <v>217</v>
      </c>
      <c r="TL1" s="3" t="s">
        <v>553</v>
      </c>
      <c r="TM1" s="3" t="s">
        <v>579</v>
      </c>
      <c r="TN1" s="17" t="s">
        <v>238</v>
      </c>
      <c r="TO1" s="17" t="s">
        <v>563</v>
      </c>
      <c r="TP1" s="17" t="s">
        <v>589</v>
      </c>
      <c r="TQ1" s="3" t="s">
        <v>958</v>
      </c>
      <c r="TR1" s="3" t="s">
        <v>985</v>
      </c>
      <c r="TS1" s="3" t="s">
        <v>986</v>
      </c>
      <c r="TT1" s="3" t="s">
        <v>987</v>
      </c>
      <c r="TU1" s="3" t="s">
        <v>988</v>
      </c>
      <c r="TV1" s="3" t="s">
        <v>989</v>
      </c>
      <c r="TW1" s="3" t="s">
        <v>1040</v>
      </c>
      <c r="TX1" s="3" t="s">
        <v>1041</v>
      </c>
      <c r="TY1" s="3" t="s">
        <v>1179</v>
      </c>
      <c r="TZ1" s="3" t="s">
        <v>1276</v>
      </c>
      <c r="UA1" s="17" t="s">
        <v>1379</v>
      </c>
      <c r="UB1" s="17" t="s">
        <v>1415</v>
      </c>
    </row>
    <row r="2" spans="1:548" x14ac:dyDescent="0.25">
      <c r="A2" s="59" t="s">
        <v>401</v>
      </c>
      <c r="B2" t="str">
        <f>IF(ISERROR(MATCH(B$1,'CSC Mitre'!A$1:A$220,0)),"",VLOOKUP(B$1,'Tactic Recode'!$A$1:$B$547,2,FALSE))</f>
        <v/>
      </c>
      <c r="C2" t="str">
        <f>IF(ISERROR(MATCH(C$1,'CSC Mitre'!A$1:A$220,0)),"",VLOOKUP(C$1,'Tactic Recode'!$A$1:$B$547,2,FALSE))</f>
        <v/>
      </c>
      <c r="D2" t="str">
        <f>IF(ISERROR(MATCH(D$1,'CSC Mitre'!A$1:A$220,0)),"",VLOOKUP(D$1,'Tactic Recode'!$A$1:$B$547,2,FALSE))</f>
        <v/>
      </c>
      <c r="E2" t="str">
        <f>IF(ISERROR(MATCH(E$1,'CSC Mitre'!A$1:A$220,0)),"",VLOOKUP(E$1,'Tactic Recode'!$A$1:$B$547,2,FALSE))</f>
        <v/>
      </c>
      <c r="F2" t="str">
        <f>IF(ISERROR(MATCH(F$1,'CSC Mitre'!A$1:A$220,0)),"",VLOOKUP(F$1,'Tactic Recode'!$A$1:$B$547,2,FALSE))</f>
        <v/>
      </c>
      <c r="G2" t="str">
        <f>IF(ISERROR(MATCH(G$1,'CSC Mitre'!A$1:A$220,0)),"",VLOOKUP(G$1,'Tactic Recode'!$A$1:$B$547,2,FALSE))</f>
        <v/>
      </c>
      <c r="H2" t="str">
        <f>IF(ISERROR(MATCH(H$1,'CSC Mitre'!A$1:A$220,0)),"",VLOOKUP(H$1,'Tactic Recode'!$A$1:$B$547,2,FALSE))</f>
        <v/>
      </c>
      <c r="I2" t="str">
        <f>IF(ISERROR(MATCH(I$1,'CSC Mitre'!A$1:A$220,0)),"",VLOOKUP(I$1,'Tactic Recode'!$A$1:$B$547,2,FALSE))</f>
        <v/>
      </c>
      <c r="J2" t="str">
        <f>IF(ISERROR(MATCH(J$1,'CSC Mitre'!A$1:A$220,0)),"",VLOOKUP(J$1,'Tactic Recode'!$A$1:$B$547,2,FALSE))</f>
        <v/>
      </c>
      <c r="K2" t="str">
        <f>IF(ISERROR(MATCH(K$1,'CSC Mitre'!A$1:A$220,0)),"",VLOOKUP(K$1,'Tactic Recode'!$A$1:$B$547,2,FALSE))</f>
        <v/>
      </c>
      <c r="L2" t="str">
        <f>IF(ISERROR(MATCH(L$1,'CSC Mitre'!A$1:A$220,0)),"",VLOOKUP(L$1,'Tactic Recode'!$A$1:$B$547,2,FALSE))</f>
        <v/>
      </c>
      <c r="M2" t="str">
        <f>IF(ISERROR(MATCH(M$1,'CSC Mitre'!A$1:A$220,0)),"",VLOOKUP(M$1,'Tactic Recode'!$A$1:$B$547,2,FALSE))</f>
        <v/>
      </c>
      <c r="N2" t="str">
        <f>IF(ISERROR(MATCH(N$1,'CSC Mitre'!A$1:A$220,0)),"",VLOOKUP(N$1,'Tactic Recode'!$A$1:$B$547,2,FALSE))</f>
        <v/>
      </c>
      <c r="O2" t="str">
        <f>IF(ISERROR(MATCH(O$1,'CSC Mitre'!A$1:A$220,0)),"",VLOOKUP(O$1,'Tactic Recode'!$A$1:$B$547,2,FALSE))</f>
        <v/>
      </c>
      <c r="P2" t="str">
        <f>IF(ISERROR(MATCH(P$1,'CSC Mitre'!A$1:A$220,0)),"",VLOOKUP(P$1,'Tactic Recode'!$A$1:$B$547,2,FALSE))</f>
        <v/>
      </c>
      <c r="Q2" t="str">
        <f>IF(ISERROR(MATCH(Q$1,'CSC Mitre'!A$1:A$220,0)),"",VLOOKUP(Q$1,'Tactic Recode'!$A$1:$B$547,2,FALSE))</f>
        <v/>
      </c>
      <c r="R2" t="str">
        <f>IF(ISERROR(MATCH(R$1,'CSC Mitre'!A$1:A$220,0)),"",VLOOKUP(R$1,'Tactic Recode'!$A$1:$B$547,2,FALSE))</f>
        <v/>
      </c>
      <c r="S2" t="str">
        <f>IF(ISERROR(MATCH(S$1,'CSC Mitre'!A$1:A$220,0)),"",VLOOKUP(S$1,'Tactic Recode'!$A$1:$B$547,2,FALSE))</f>
        <v/>
      </c>
      <c r="T2" t="str">
        <f>IF(ISERROR(MATCH(T$1,'CSC Mitre'!A$1:A$220,0)),"",VLOOKUP(T$1,'Tactic Recode'!$A$1:$B$547,2,FALSE))</f>
        <v/>
      </c>
      <c r="U2" t="str">
        <f>IF(ISERROR(MATCH(U$1,'CSC Mitre'!A$1:A$220,0)),"",VLOOKUP(U$1,'Tactic Recode'!$A$1:$B$547,2,FALSE))</f>
        <v/>
      </c>
      <c r="V2" t="str">
        <f>IF(ISERROR(MATCH(V$1,'CSC Mitre'!A$1:A$220,0)),"",VLOOKUP(V$1,'Tactic Recode'!$A$1:$B$547,2,FALSE))</f>
        <v/>
      </c>
      <c r="W2" t="str">
        <f>IF(ISERROR(MATCH(W$1,'CSC Mitre'!A$1:A$220,0)),"",VLOOKUP(W$1,'Tactic Recode'!$A$1:$B$547,2,FALSE))</f>
        <v/>
      </c>
      <c r="X2" t="str">
        <f>IF(ISERROR(MATCH(X$1,'CSC Mitre'!A$1:A$220,0)),"",VLOOKUP(X$1,'Tactic Recode'!$A$1:$B$547,2,FALSE))</f>
        <v/>
      </c>
      <c r="Y2" t="str">
        <f>IF(ISERROR(MATCH(Y$1,'CSC Mitre'!A$1:A$220,0)),"",VLOOKUP(Y$1,'Tactic Recode'!$A$1:$B$547,2,FALSE))</f>
        <v/>
      </c>
      <c r="Z2" t="str">
        <f>IF(ISERROR(MATCH(Z$1,'CSC Mitre'!A$1:A$220,0)),"",VLOOKUP(Z$1,'Tactic Recode'!$A$1:$B$547,2,FALSE))</f>
        <v/>
      </c>
      <c r="AA2" t="str">
        <f>IF(ISERROR(MATCH(AA$1,'CSC Mitre'!A$1:A$220,0)),"",VLOOKUP(AA$1,'Tactic Recode'!$A$1:$B$547,2,FALSE))</f>
        <v/>
      </c>
      <c r="AB2" t="str">
        <f>IF(ISERROR(MATCH(AB$1,'CSC Mitre'!A$1:A$220,0)),"",VLOOKUP(AB$1,'Tactic Recode'!$A$1:$B$547,2,FALSE))</f>
        <v/>
      </c>
      <c r="AC2" t="str">
        <f>IF(ISERROR(MATCH(AC$1,'CSC Mitre'!A$1:A$220,0)),"",VLOOKUP(AC$1,'Tactic Recode'!$A$1:$B$547,2,FALSE))</f>
        <v/>
      </c>
      <c r="AD2" t="str">
        <f>IF(ISERROR(MATCH(AD$1,'CSC Mitre'!A$1:A$220,0)),"",VLOOKUP(AD$1,'Tactic Recode'!$A$1:$B$547,2,FALSE))</f>
        <v/>
      </c>
      <c r="AE2" t="str">
        <f>IF(ISERROR(MATCH(AE$1,'CSC Mitre'!A$1:A$220,0)),"",VLOOKUP(AE$1,'Tactic Recode'!$A$1:$B$547,2,FALSE))</f>
        <v/>
      </c>
      <c r="AF2" t="str">
        <f>IF(ISERROR(MATCH(AF$1,'CSC Mitre'!A$1:A$220,0)),"",VLOOKUP(AF$1,'Tactic Recode'!$A$1:$B$547,2,FALSE))</f>
        <v/>
      </c>
      <c r="AG2" t="str">
        <f>IF(ISERROR(MATCH(AG$1,'CSC Mitre'!A$1:A$220,0)),"",VLOOKUP(AG$1,'Tactic Recode'!$A$1:$B$547,2,FALSE))</f>
        <v/>
      </c>
      <c r="AH2" t="str">
        <f>IF(ISERROR(MATCH(AH$1,'CSC Mitre'!A$1:A$220,0)),"",VLOOKUP(AH$1,'Tactic Recode'!$A$1:$B$547,2,FALSE))</f>
        <v/>
      </c>
      <c r="AI2" t="str">
        <f>IF(ISERROR(MATCH(AI$1,'CSC Mitre'!A$1:A$220,0)),"",VLOOKUP(AI$1,'Tactic Recode'!$A$1:$B$547,2,FALSE))</f>
        <v/>
      </c>
      <c r="AJ2" t="str">
        <f>IF(ISERROR(MATCH(AJ$1,'CSC Mitre'!A$1:A$220,0)),"",VLOOKUP(AJ$1,'Tactic Recode'!$A$1:$B$547,2,FALSE))</f>
        <v/>
      </c>
      <c r="AK2" t="str">
        <f>IF(ISERROR(MATCH(AK$1,'CSC Mitre'!A$1:A$220,0)),"",VLOOKUP(AK$1,'Tactic Recode'!$A$1:$B$547,2,FALSE))</f>
        <v/>
      </c>
      <c r="AL2" t="str">
        <f>IF(ISERROR(MATCH(AL$1,'CSC Mitre'!A$1:A$220,0)),"",VLOOKUP(AL$1,'Tactic Recode'!$A$1:$B$547,2,FALSE))</f>
        <v/>
      </c>
      <c r="AM2" t="str">
        <f>IF(ISERROR(MATCH(AM$1,'CSC Mitre'!A$1:A$220,0)),"",VLOOKUP(AM$1,'Tactic Recode'!$A$1:$B$547,2,FALSE))</f>
        <v/>
      </c>
      <c r="AN2" t="str">
        <f>IF(ISERROR(MATCH(AN$1,'CSC Mitre'!A$1:A$220,0)),"",VLOOKUP(AN$1,'Tactic Recode'!$A$1:$B$547,2,FALSE))</f>
        <v/>
      </c>
      <c r="AO2" t="str">
        <f>IF(ISERROR(MATCH(AO$1,'CSC Mitre'!A$1:A$220,0)),"",VLOOKUP(AO$1,'Tactic Recode'!$A$1:$B$547,2,FALSE))</f>
        <v/>
      </c>
      <c r="AP2" t="str">
        <f>IF(ISERROR(MATCH(AP$1,'CSC Mitre'!A$1:A$220,0)),"",VLOOKUP(AP$1,'Tactic Recode'!$A$1:$B$547,2,FALSE))</f>
        <v/>
      </c>
      <c r="AQ2" t="str">
        <f>IF(ISERROR(MATCH(AQ$1,'CSC Mitre'!A$1:A$220,0)),"",VLOOKUP(AQ$1,'Tactic Recode'!$A$1:$B$547,2,FALSE))</f>
        <v/>
      </c>
      <c r="AR2" t="str">
        <f>IF(ISERROR(MATCH(AR$1,'CSC Mitre'!A$1:A$220,0)),"",VLOOKUP(AR$1,'Tactic Recode'!$A$1:$B$547,2,FALSE))</f>
        <v/>
      </c>
      <c r="AS2" t="str">
        <f>IF(ISERROR(MATCH(AS$1,'CSC Mitre'!A$1:A$220,0)),"",VLOOKUP(AS$1,'Tactic Recode'!$A$1:$B$547,2,FALSE))</f>
        <v/>
      </c>
      <c r="AT2" t="str">
        <f>IF(ISERROR(MATCH(AT$1,'CSC Mitre'!A$1:A$220,0)),"",VLOOKUP(AT$1,'Tactic Recode'!$A$1:$B$547,2,FALSE))</f>
        <v/>
      </c>
      <c r="AU2" t="str">
        <f>IF(ISERROR(MATCH(AU$1,'CSC Mitre'!A$1:A$220,0)),"",VLOOKUP(AU$1,'Tactic Recode'!$A$1:$B$547,2,FALSE))</f>
        <v/>
      </c>
      <c r="AV2" t="str">
        <f>IF(ISERROR(MATCH(AV$1,'CSC Mitre'!A$1:A$220,0)),"",VLOOKUP(AV$1,'Tactic Recode'!$A$1:$B$547,2,FALSE))</f>
        <v/>
      </c>
      <c r="AW2" t="str">
        <f>IF(ISERROR(MATCH(AW$1,'CSC Mitre'!A$1:A$220,0)),"",VLOOKUP(AW$1,'Tactic Recode'!$A$1:$B$547,2,FALSE))</f>
        <v/>
      </c>
      <c r="AX2" t="str">
        <f>IF(ISERROR(MATCH(AX$1,'CSC Mitre'!A$1:A$220,0)),"",VLOOKUP(AX$1,'Tactic Recode'!$A$1:$B$547,2,FALSE))</f>
        <v/>
      </c>
      <c r="AY2" t="str">
        <f>IF(ISERROR(MATCH(AY$1,'CSC Mitre'!A$1:A$220,0)),"",VLOOKUP(AY$1,'Tactic Recode'!$A$1:$B$547,2,FALSE))</f>
        <v/>
      </c>
      <c r="AZ2" t="str">
        <f>IF(ISERROR(MATCH(AZ$1,'CSC Mitre'!A$1:A$220,0)),"",VLOOKUP(AZ$1,'Tactic Recode'!$A$1:$B$547,2,FALSE))</f>
        <v/>
      </c>
      <c r="BA2" t="str">
        <f>IF(ISERROR(MATCH(BA$1,'CSC Mitre'!A$1:A$220,0)),"",VLOOKUP(BA$1,'Tactic Recode'!$A$1:$B$547,2,FALSE))</f>
        <v/>
      </c>
      <c r="BB2" t="str">
        <f>IF(ISERROR(MATCH(BB$1,'CSC Mitre'!A$1:A$220,0)),"",VLOOKUP(BB$1,'Tactic Recode'!$A$1:$B$547,2,FALSE))</f>
        <v/>
      </c>
      <c r="BC2" t="str">
        <f>IF(ISERROR(MATCH(BC$1,'CSC Mitre'!A$1:A$220,0)),"",VLOOKUP(BC$1,'Tactic Recode'!$A$1:$B$547,2,FALSE))</f>
        <v/>
      </c>
      <c r="BD2" t="str">
        <f>IF(ISERROR(MATCH(BD$1,'CSC Mitre'!A$1:A$220,0)),"",VLOOKUP(BD$1,'Tactic Recode'!$A$1:$B$547,2,FALSE))</f>
        <v/>
      </c>
      <c r="BE2" t="str">
        <f>IF(ISERROR(MATCH(BE$1,'CSC Mitre'!A$1:A$220,0)),"",VLOOKUP(BE$1,'Tactic Recode'!$A$1:$B$547,2,FALSE))</f>
        <v/>
      </c>
      <c r="BF2" t="str">
        <f>IF(ISERROR(MATCH(BF$1,'CSC Mitre'!A$1:A$220,0)),"",VLOOKUP(BF$1,'Tactic Recode'!$A$1:$B$547,2,FALSE))</f>
        <v/>
      </c>
      <c r="BG2" t="str">
        <f>IF(ISERROR(MATCH(BG$1,'CSC Mitre'!A$1:A$220,0)),"",VLOOKUP(BG$1,'Tactic Recode'!$A$1:$B$547,2,FALSE))</f>
        <v/>
      </c>
      <c r="BH2" t="str">
        <f>IF(ISERROR(MATCH(BH$1,'CSC Mitre'!A$1:A$220,0)),"",VLOOKUP(BH$1,'Tactic Recode'!$A$1:$B$547,2,FALSE))</f>
        <v/>
      </c>
      <c r="BI2" t="str">
        <f>IF(ISERROR(MATCH(BI$1,'CSC Mitre'!A$1:A$220,0)),"",VLOOKUP(BI$1,'Tactic Recode'!$A$1:$B$547,2,FALSE))</f>
        <v/>
      </c>
      <c r="BJ2" t="str">
        <f>IF(ISERROR(MATCH(BJ$1,'CSC Mitre'!A$1:A$220,0)),"",VLOOKUP(BJ$1,'Tactic Recode'!$A$1:$B$547,2,FALSE))</f>
        <v/>
      </c>
      <c r="BK2" t="str">
        <f>IF(ISERROR(MATCH(BK$1,'CSC Mitre'!A$1:A$220,0)),"",VLOOKUP(BK$1,'Tactic Recode'!$A$1:$B$547,2,FALSE))</f>
        <v/>
      </c>
      <c r="BL2" t="str">
        <f>IF(ISERROR(MATCH(BL$1,'CSC Mitre'!A$1:A$220,0)),"",VLOOKUP(BL$1,'Tactic Recode'!$A$1:$B$547,2,FALSE))</f>
        <v/>
      </c>
      <c r="BM2" t="str">
        <f>IF(ISERROR(MATCH(BM$1,'CSC Mitre'!A$1:A$220,0)),"",VLOOKUP(BM$1,'Tactic Recode'!$A$1:$B$547,2,FALSE))</f>
        <v/>
      </c>
      <c r="BN2" t="str">
        <f>IF(ISERROR(MATCH(BN$1,'CSC Mitre'!A$1:A$220,0)),"",VLOOKUP(BN$1,'Tactic Recode'!$A$1:$B$547,2,FALSE))</f>
        <v/>
      </c>
      <c r="BO2" t="str">
        <f>IF(ISERROR(MATCH(BO$1,'CSC Mitre'!A$1:A$220,0)),"",VLOOKUP(BO$1,'Tactic Recode'!$A$1:$B$547,2,FALSE))</f>
        <v/>
      </c>
      <c r="BP2" t="str">
        <f>IF(ISERROR(MATCH(BP$1,'CSC Mitre'!A$1:A$220,0)),"",VLOOKUP(BP$1,'Tactic Recode'!$A$1:$B$547,2,FALSE))</f>
        <v/>
      </c>
      <c r="BQ2" t="str">
        <f>IF(ISERROR(MATCH(BQ$1,'CSC Mitre'!A$1:A$220,0)),"",VLOOKUP(BQ$1,'Tactic Recode'!$A$1:$B$547,2,FALSE))</f>
        <v/>
      </c>
      <c r="BR2" t="str">
        <f>IF(ISERROR(MATCH(BR$1,'CSC Mitre'!A$1:A$220,0)),"",VLOOKUP(BR$1,'Tactic Recode'!$A$1:$B$547,2,FALSE))</f>
        <v/>
      </c>
      <c r="BS2" t="str">
        <f>IF(ISERROR(MATCH(BS$1,'CSC Mitre'!A$1:A$220,0)),"",VLOOKUP(BS$1,'Tactic Recode'!$A$1:$B$547,2,FALSE))</f>
        <v/>
      </c>
      <c r="BT2" t="str">
        <f>IF(ISERROR(MATCH(BT$1,'CSC Mitre'!A$1:A$220,0)),"",VLOOKUP(BT$1,'Tactic Recode'!$A$1:$B$547,2,FALSE))</f>
        <v/>
      </c>
      <c r="BU2" t="str">
        <f>IF(ISERROR(MATCH(BU$1,'CSC Mitre'!A$1:A$220,0)),"",VLOOKUP(BU$1,'Tactic Recode'!$A$1:$B$547,2,FALSE))</f>
        <v/>
      </c>
      <c r="BV2" t="str">
        <f>IF(ISERROR(MATCH(BV$1,'CSC Mitre'!A$1:A$220,0)),"",VLOOKUP(BV$1,'Tactic Recode'!$A$1:$B$547,2,FALSE))</f>
        <v/>
      </c>
      <c r="BW2" t="str">
        <f>IF(ISERROR(MATCH(BW$1,'CSC Mitre'!A$1:A$220,0)),"",VLOOKUP(BW$1,'Tactic Recode'!$A$1:$B$547,2,FALSE))</f>
        <v/>
      </c>
      <c r="BX2" t="str">
        <f>IF(ISERROR(MATCH(BX$1,'CSC Mitre'!A$1:A$220,0)),"",VLOOKUP(BX$1,'Tactic Recode'!$A$1:$B$547,2,FALSE))</f>
        <v/>
      </c>
      <c r="BY2" t="str">
        <f>IF(ISERROR(MATCH(BY$1,'CSC Mitre'!A$1:A$220,0)),"",VLOOKUP(BY$1,'Tactic Recode'!$A$1:$B$547,2,FALSE))</f>
        <v/>
      </c>
      <c r="BZ2" t="str">
        <f>IF(ISERROR(MATCH(BZ$1,'CSC Mitre'!A$1:A$220,0)),"",VLOOKUP(BZ$1,'Tactic Recode'!$A$1:$B$547,2,FALSE))</f>
        <v/>
      </c>
      <c r="CA2" t="str">
        <f>IF(ISERROR(MATCH(CA$1,'CSC Mitre'!A$1:A$220,0)),"",VLOOKUP(CA$1,'Tactic Recode'!$A$1:$B$547,2,FALSE))</f>
        <v/>
      </c>
      <c r="CB2" t="str">
        <f>IF(ISERROR(MATCH(CB$1,'CSC Mitre'!A$1:A$220,0)),"",VLOOKUP(CB$1,'Tactic Recode'!$A$1:$B$547,2,FALSE))</f>
        <v/>
      </c>
      <c r="CC2" t="str">
        <f>IF(ISERROR(MATCH(CC$1,'CSC Mitre'!A$1:A$220,0)),"",VLOOKUP(CC$1,'Tactic Recode'!$A$1:$B$547,2,FALSE))</f>
        <v/>
      </c>
      <c r="CD2" t="str">
        <f>IF(ISERROR(MATCH(CD$1,'CSC Mitre'!A$1:A$220,0)),"",VLOOKUP(CD$1,'Tactic Recode'!$A$1:$B$547,2,FALSE))</f>
        <v/>
      </c>
      <c r="CE2" t="str">
        <f>IF(ISERROR(MATCH(CE$1,'CSC Mitre'!A$1:A$220,0)),"",VLOOKUP(CE$1,'Tactic Recode'!$A$1:$B$547,2,FALSE))</f>
        <v/>
      </c>
      <c r="CF2" t="str">
        <f>IF(ISERROR(MATCH(CF$1,'CSC Mitre'!A$1:A$220,0)),"",VLOOKUP(CF$1,'Tactic Recode'!$A$1:$B$547,2,FALSE))</f>
        <v/>
      </c>
      <c r="CG2" t="str">
        <f>IF(ISERROR(MATCH(CG$1,'CSC Mitre'!A$1:A$220,0)),"",VLOOKUP(CG$1,'Tactic Recode'!$A$1:$B$547,2,FALSE))</f>
        <v/>
      </c>
      <c r="CH2" t="str">
        <f>IF(ISERROR(MATCH(CH$1,'CSC Mitre'!A$1:A$220,0)),"",VLOOKUP(CH$1,'Tactic Recode'!$A$1:$B$547,2,FALSE))</f>
        <v/>
      </c>
      <c r="CI2" t="str">
        <f>IF(ISERROR(MATCH(CI$1,'CSC Mitre'!A$1:A$220,0)),"",VLOOKUP(CI$1,'Tactic Recode'!$A$1:$B$547,2,FALSE))</f>
        <v/>
      </c>
      <c r="CJ2" t="str">
        <f>IF(ISERROR(MATCH(CJ$1,'CSC Mitre'!A$1:A$220,0)),"",VLOOKUP(CJ$1,'Tactic Recode'!$A$1:$B$547,2,FALSE))</f>
        <v/>
      </c>
      <c r="CK2" t="str">
        <f>IF(ISERROR(MATCH(CK$1,'CSC Mitre'!A$1:A$220,0)),"",VLOOKUP(CK$1,'Tactic Recode'!$A$1:$B$547,2,FALSE))</f>
        <v/>
      </c>
      <c r="CL2" t="str">
        <f>IF(ISERROR(MATCH(CL$1,'CSC Mitre'!A$1:A$220,0)),"",VLOOKUP(CL$1,'Tactic Recode'!$A$1:$B$547,2,FALSE))</f>
        <v/>
      </c>
      <c r="CM2" t="str">
        <f>IF(ISERROR(MATCH(CM$1,'CSC Mitre'!A$1:A$220,0)),"",VLOOKUP(CM$1,'Tactic Recode'!$A$1:$B$547,2,FALSE))</f>
        <v/>
      </c>
      <c r="CN2" t="str">
        <f>IF(ISERROR(MATCH(CN$1,'CSC Mitre'!A$1:A$220,0)),"",VLOOKUP(CN$1,'Tactic Recode'!$A$1:$B$547,2,FALSE))</f>
        <v/>
      </c>
      <c r="CO2" t="str">
        <f>IF(ISERROR(MATCH(CO$1,'CSC Mitre'!A$1:A$220,0)),"",VLOOKUP(CO$1,'Tactic Recode'!$A$1:$B$547,2,FALSE))</f>
        <v/>
      </c>
      <c r="CP2" t="str">
        <f>IF(ISERROR(MATCH(CP$1,'CSC Mitre'!A$1:A$220,0)),"",VLOOKUP(CP$1,'Tactic Recode'!$A$1:$B$547,2,FALSE))</f>
        <v/>
      </c>
      <c r="CQ2" t="str">
        <f>IF(ISERROR(MATCH(CQ$1,'CSC Mitre'!A$1:A$220,0)),"",VLOOKUP(CQ$1,'Tactic Recode'!$A$1:$B$547,2,FALSE))</f>
        <v/>
      </c>
      <c r="CR2" t="str">
        <f>IF(ISERROR(MATCH(CR$1,'CSC Mitre'!A$1:A$220,0)),"",VLOOKUP(CR$1,'Tactic Recode'!$A$1:$B$547,2,FALSE))</f>
        <v/>
      </c>
      <c r="CS2" t="str">
        <f>IF(ISERROR(MATCH(CS$1,'CSC Mitre'!A$1:A$220,0)),"",VLOOKUP(CS$1,'Tactic Recode'!$A$1:$B$547,2,FALSE))</f>
        <v/>
      </c>
      <c r="CT2" t="str">
        <f>IF(ISERROR(MATCH(CT$1,'CSC Mitre'!A$1:A$220,0)),"",VLOOKUP(CT$1,'Tactic Recode'!$A$1:$B$547,2,FALSE))</f>
        <v/>
      </c>
      <c r="CU2" t="str">
        <f>IF(ISERROR(MATCH(CU$1,'CSC Mitre'!A$1:A$220,0)),"",VLOOKUP(CU$1,'Tactic Recode'!$A$1:$B$547,2,FALSE))</f>
        <v/>
      </c>
      <c r="CV2" t="str">
        <f>IF(ISERROR(MATCH(CV$1,'CSC Mitre'!A$1:A$220,0)),"",VLOOKUP(CV$1,'Tactic Recode'!$A$1:$B$547,2,FALSE))</f>
        <v/>
      </c>
      <c r="CW2" t="str">
        <f>IF(ISERROR(MATCH(CW$1,'CSC Mitre'!A$1:A$220,0)),"",VLOOKUP(CW$1,'Tactic Recode'!$A$1:$B$547,2,FALSE))</f>
        <v/>
      </c>
      <c r="CX2" t="str">
        <f>IF(ISERROR(MATCH(CX$1,'CSC Mitre'!A$1:A$220,0)),"",VLOOKUP(CX$1,'Tactic Recode'!$A$1:$B$547,2,FALSE))</f>
        <v/>
      </c>
      <c r="CY2" t="str">
        <f>IF(ISERROR(MATCH(CY$1,'CSC Mitre'!A$1:A$220,0)),"",VLOOKUP(CY$1,'Tactic Recode'!$A$1:$B$547,2,FALSE))</f>
        <v/>
      </c>
      <c r="CZ2" t="str">
        <f>IF(ISERROR(MATCH(CZ$1,'CSC Mitre'!A$1:A$220,0)),"",VLOOKUP(CZ$1,'Tactic Recode'!$A$1:$B$547,2,FALSE))</f>
        <v/>
      </c>
      <c r="DA2" t="str">
        <f>IF(ISERROR(MATCH(DA$1,'CSC Mitre'!A$1:A$220,0)),"",VLOOKUP(DA$1,'Tactic Recode'!$A$1:$B$547,2,FALSE))</f>
        <v/>
      </c>
      <c r="DB2" t="str">
        <f>IF(ISERROR(MATCH(DB$1,'CSC Mitre'!A$1:A$220,0)),"",VLOOKUP(DB$1,'Tactic Recode'!$A$1:$B$547,2,FALSE))</f>
        <v/>
      </c>
      <c r="DC2" t="str">
        <f>IF(ISERROR(MATCH(DC$1,'CSC Mitre'!A$1:A$220,0)),"",VLOOKUP(DC$1,'Tactic Recode'!$A$1:$B$547,2,FALSE))</f>
        <v/>
      </c>
      <c r="DD2" t="str">
        <f>IF(ISERROR(MATCH(DD$1,'CSC Mitre'!A$1:A$220,0)),"",VLOOKUP(DD$1,'Tactic Recode'!$A$1:$B$547,2,FALSE))</f>
        <v/>
      </c>
      <c r="DE2" t="str">
        <f>IF(ISERROR(MATCH(DE$1,'CSC Mitre'!A$1:A$220,0)),"",VLOOKUP(DE$1,'Tactic Recode'!$A$1:$B$547,2,FALSE))</f>
        <v/>
      </c>
      <c r="DF2" t="str">
        <f>IF(ISERROR(MATCH(DF$1,'CSC Mitre'!A$1:A$220,0)),"",VLOOKUP(DF$1,'Tactic Recode'!$A$1:$B$547,2,FALSE))</f>
        <v/>
      </c>
      <c r="DG2" t="str">
        <f>IF(ISERROR(MATCH(DG$1,'CSC Mitre'!A$1:A$220,0)),"",VLOOKUP(DG$1,'Tactic Recode'!$A$1:$B$547,2,FALSE))</f>
        <v/>
      </c>
      <c r="DH2" t="str">
        <f>IF(ISERROR(MATCH(DH$1,'CSC Mitre'!A$1:A$220,0)),"",VLOOKUP(DH$1,'Tactic Recode'!$A$1:$B$547,2,FALSE))</f>
        <v/>
      </c>
      <c r="DI2" t="str">
        <f>IF(ISERROR(MATCH(DI$1,'CSC Mitre'!A$1:A$220,0)),"",VLOOKUP(DI$1,'Tactic Recode'!$A$1:$B$547,2,FALSE))</f>
        <v/>
      </c>
      <c r="DJ2" t="str">
        <f>IF(ISERROR(MATCH(DJ$1,'CSC Mitre'!A$1:A$220,0)),"",VLOOKUP(DJ$1,'Tactic Recode'!$A$1:$B$547,2,FALSE))</f>
        <v/>
      </c>
      <c r="DK2" t="str">
        <f>IF(ISERROR(MATCH(DK$1,'CSC Mitre'!A$1:A$220,0)),"",VLOOKUP(DK$1,'Tactic Recode'!$A$1:$B$547,2,FALSE))</f>
        <v/>
      </c>
      <c r="DL2" t="str">
        <f>IF(ISERROR(MATCH(DL$1,'CSC Mitre'!A$1:A$220,0)),"",VLOOKUP(DL$1,'Tactic Recode'!$A$1:$B$547,2,FALSE))</f>
        <v/>
      </c>
      <c r="DM2" t="str">
        <f>IF(ISERROR(MATCH(DM$1,'CSC Mitre'!A$1:A$220,0)),"",VLOOKUP(DM$1,'Tactic Recode'!$A$1:$B$547,2,FALSE))</f>
        <v/>
      </c>
      <c r="DN2" t="str">
        <f>IF(ISERROR(MATCH(DN$1,'CSC Mitre'!A$1:A$220,0)),"",VLOOKUP(DN$1,'Tactic Recode'!$A$1:$B$547,2,FALSE))</f>
        <v/>
      </c>
      <c r="DO2" t="str">
        <f>IF(ISERROR(MATCH(DO$1,'CSC Mitre'!A$1:A$220,0)),"",VLOOKUP(DO$1,'Tactic Recode'!$A$1:$B$547,2,FALSE))</f>
        <v/>
      </c>
      <c r="DP2" t="str">
        <f>IF(ISERROR(MATCH(DP$1,'CSC Mitre'!A$1:A$220,0)),"",VLOOKUP(DP$1,'Tactic Recode'!$A$1:$B$547,2,FALSE))</f>
        <v/>
      </c>
      <c r="DQ2" t="str">
        <f>IF(ISERROR(MATCH(DQ$1,'CSC Mitre'!A$1:A$220,0)),"",VLOOKUP(DQ$1,'Tactic Recode'!$A$1:$B$547,2,FALSE))</f>
        <v/>
      </c>
      <c r="DR2" t="str">
        <f>IF(ISERROR(MATCH(DR$1,'CSC Mitre'!A$1:A$220,0)),"",VLOOKUP(DR$1,'Tactic Recode'!$A$1:$B$547,2,FALSE))</f>
        <v/>
      </c>
      <c r="DS2" t="str">
        <f>IF(ISERROR(MATCH(DS$1,'CSC Mitre'!A$1:A$220,0)),"",VLOOKUP(DS$1,'Tactic Recode'!$A$1:$B$547,2,FALSE))</f>
        <v/>
      </c>
      <c r="DT2" t="str">
        <f>IF(ISERROR(MATCH(DT$1,'CSC Mitre'!A$1:A$220,0)),"",VLOOKUP(DT$1,'Tactic Recode'!$A$1:$B$547,2,FALSE))</f>
        <v/>
      </c>
      <c r="DU2" t="str">
        <f>IF(ISERROR(MATCH(DU$1,'CSC Mitre'!A$1:A$220,0)),"",VLOOKUP(DU$1,'Tactic Recode'!$A$1:$B$547,2,FALSE))</f>
        <v/>
      </c>
      <c r="DV2" t="str">
        <f>IF(ISERROR(MATCH(DV$1,'CSC Mitre'!A$1:A$220,0)),"",VLOOKUP(DV$1,'Tactic Recode'!$A$1:$B$547,2,FALSE))</f>
        <v/>
      </c>
      <c r="DW2" t="str">
        <f>IF(ISERROR(MATCH(DW$1,'CSC Mitre'!A$1:A$220,0)),"",VLOOKUP(DW$1,'Tactic Recode'!$A$1:$B$547,2,FALSE))</f>
        <v/>
      </c>
      <c r="DX2" t="str">
        <f>IF(ISERROR(MATCH(DX$1,'CSC Mitre'!A$1:A$220,0)),"",VLOOKUP(DX$1,'Tactic Recode'!$A$1:$B$547,2,FALSE))</f>
        <v/>
      </c>
      <c r="DY2" t="str">
        <f>IF(ISERROR(MATCH(DY$1,'CSC Mitre'!A$1:A$220,0)),"",VLOOKUP(DY$1,'Tactic Recode'!$A$1:$B$547,2,FALSE))</f>
        <v/>
      </c>
      <c r="DZ2" t="str">
        <f>IF(ISERROR(MATCH(DZ$1,'CSC Mitre'!A$1:A$220,0)),"",VLOOKUP(DZ$1,'Tactic Recode'!$A$1:$B$547,2,FALSE))</f>
        <v/>
      </c>
      <c r="EA2" t="str">
        <f>IF(ISERROR(MATCH(EA$1,'CSC Mitre'!A$1:A$220,0)),"",VLOOKUP(EA$1,'Tactic Recode'!$A$1:$B$547,2,FALSE))</f>
        <v/>
      </c>
      <c r="EB2" t="str">
        <f>IF(ISERROR(MATCH(EB$1,'CSC Mitre'!A$1:A$220,0)),"",VLOOKUP(EB$1,'Tactic Recode'!$A$1:$B$547,2,FALSE))</f>
        <v/>
      </c>
      <c r="EC2" t="str">
        <f>IF(ISERROR(MATCH(EC$1,'CSC Mitre'!A$1:A$220,0)),"",VLOOKUP(EC$1,'Tactic Recode'!$A$1:$B$547,2,FALSE))</f>
        <v/>
      </c>
      <c r="ED2" t="str">
        <f>IF(ISERROR(MATCH(ED$1,'CSC Mitre'!A$1:A$220,0)),"",VLOOKUP(ED$1,'Tactic Recode'!$A$1:$B$547,2,FALSE))</f>
        <v/>
      </c>
      <c r="EE2" t="str">
        <f>IF(ISERROR(MATCH(EE$1,'CSC Mitre'!A$1:A$220,0)),"",VLOOKUP(EE$1,'Tactic Recode'!$A$1:$B$547,2,FALSE))</f>
        <v/>
      </c>
      <c r="EF2" t="str">
        <f>IF(ISERROR(MATCH(EF$1,'CSC Mitre'!A$1:A$220,0)),"",VLOOKUP(EF$1,'Tactic Recode'!$A$1:$B$547,2,FALSE))</f>
        <v/>
      </c>
      <c r="EG2" t="str">
        <f>IF(ISERROR(MATCH(EG$1,'CSC Mitre'!A$1:A$220,0)),"",VLOOKUP(EG$1,'Tactic Recode'!$A$1:$B$547,2,FALSE))</f>
        <v/>
      </c>
      <c r="EH2" t="str">
        <f>IF(ISERROR(MATCH(EH$1,'CSC Mitre'!A$1:A$220,0)),"",VLOOKUP(EH$1,'Tactic Recode'!$A$1:$B$547,2,FALSE))</f>
        <v/>
      </c>
      <c r="EI2" t="str">
        <f>IF(ISERROR(MATCH(EI$1,'CSC Mitre'!A$1:A$220,0)),"",VLOOKUP(EI$1,'Tactic Recode'!$A$1:$B$547,2,FALSE))</f>
        <v/>
      </c>
      <c r="EJ2" t="str">
        <f>IF(ISERROR(MATCH(EJ$1,'CSC Mitre'!A$1:A$220,0)),"",VLOOKUP(EJ$1,'Tactic Recode'!$A$1:$B$547,2,FALSE))</f>
        <v/>
      </c>
      <c r="EK2" t="str">
        <f>IF(ISERROR(MATCH(EK$1,'CSC Mitre'!A$1:A$220,0)),"",VLOOKUP(EK$1,'Tactic Recode'!$A$1:$B$547,2,FALSE))</f>
        <v/>
      </c>
      <c r="EL2" t="str">
        <f>IF(ISERROR(MATCH(EL$1,'CSC Mitre'!A$1:A$220,0)),"",VLOOKUP(EL$1,'Tactic Recode'!$A$1:$B$547,2,FALSE))</f>
        <v/>
      </c>
      <c r="EM2" t="str">
        <f>IF(ISERROR(MATCH(EM$1,'CSC Mitre'!A$1:A$220,0)),"",VLOOKUP(EM$1,'Tactic Recode'!$A$1:$B$547,2,FALSE))</f>
        <v/>
      </c>
      <c r="EN2" t="str">
        <f>IF(ISERROR(MATCH(EN$1,'CSC Mitre'!A$1:A$220,0)),"",VLOOKUP(EN$1,'Tactic Recode'!$A$1:$B$547,2,FALSE))</f>
        <v/>
      </c>
      <c r="EO2" t="str">
        <f>IF(ISERROR(MATCH(EO$1,'CSC Mitre'!A$1:A$220,0)),"",VLOOKUP(EO$1,'Tactic Recode'!$A$1:$B$547,2,FALSE))</f>
        <v/>
      </c>
      <c r="EP2" t="str">
        <f>IF(ISERROR(MATCH(EP$1,'CSC Mitre'!A$1:A$220,0)),"",VLOOKUP(EP$1,'Tactic Recode'!$A$1:$B$547,2,FALSE))</f>
        <v/>
      </c>
      <c r="EQ2" t="str">
        <f>IF(ISERROR(MATCH(EQ$1,'CSC Mitre'!A$1:A$220,0)),"",VLOOKUP(EQ$1,'Tactic Recode'!$A$1:$B$547,2,FALSE))</f>
        <v/>
      </c>
      <c r="ER2" t="str">
        <f>IF(ISERROR(MATCH(ER$1,'CSC Mitre'!A$1:A$220,0)),"",VLOOKUP(ER$1,'Tactic Recode'!$A$1:$B$547,2,FALSE))</f>
        <v/>
      </c>
      <c r="ES2" t="str">
        <f>IF(ISERROR(MATCH(ES$1,'CSC Mitre'!A$1:A$220,0)),"",VLOOKUP(ES$1,'Tactic Recode'!$A$1:$B$547,2,FALSE))</f>
        <v/>
      </c>
      <c r="ET2" t="str">
        <f>IF(ISERROR(MATCH(ET$1,'CSC Mitre'!A$1:A$220,0)),"",VLOOKUP(ET$1,'Tactic Recode'!$A$1:$B$547,2,FALSE))</f>
        <v/>
      </c>
      <c r="EU2" t="str">
        <f>IF(ISERROR(MATCH(EU$1,'CSC Mitre'!A$1:A$220,0)),"",VLOOKUP(EU$1,'Tactic Recode'!$A$1:$B$547,2,FALSE))</f>
        <v/>
      </c>
      <c r="EV2" t="str">
        <f>IF(ISERROR(MATCH(EV$1,'CSC Mitre'!A$1:A$220,0)),"",VLOOKUP(EV$1,'Tactic Recode'!$A$1:$B$547,2,FALSE))</f>
        <v/>
      </c>
      <c r="EW2" t="str">
        <f>IF(ISERROR(MATCH(EW$1,'CSC Mitre'!A$1:A$220,0)),"",VLOOKUP(EW$1,'Tactic Recode'!$A$1:$B$547,2,FALSE))</f>
        <v/>
      </c>
      <c r="EX2" t="str">
        <f>IF(ISERROR(MATCH(EX$1,'CSC Mitre'!A$1:A$220,0)),"",VLOOKUP(EX$1,'Tactic Recode'!$A$1:$B$547,2,FALSE))</f>
        <v/>
      </c>
      <c r="EY2" t="str">
        <f>IF(ISERROR(MATCH(EY$1,'CSC Mitre'!A$1:A$220,0)),"",VLOOKUP(EY$1,'Tactic Recode'!$A$1:$B$547,2,FALSE))</f>
        <v/>
      </c>
      <c r="EZ2" t="str">
        <f>IF(ISERROR(MATCH(EZ$1,'CSC Mitre'!A$1:A$220,0)),"",VLOOKUP(EZ$1,'Tactic Recode'!$A$1:$B$547,2,FALSE))</f>
        <v/>
      </c>
      <c r="FA2" t="str">
        <f>IF(ISERROR(MATCH(FA$1,'CSC Mitre'!A$1:A$220,0)),"",VLOOKUP(FA$1,'Tactic Recode'!$A$1:$B$547,2,FALSE))</f>
        <v/>
      </c>
      <c r="FB2" t="str">
        <f>IF(ISERROR(MATCH(FB$1,'CSC Mitre'!A$1:A$220,0)),"",VLOOKUP(FB$1,'Tactic Recode'!$A$1:$B$547,2,FALSE))</f>
        <v/>
      </c>
      <c r="FC2" t="str">
        <f>IF(ISERROR(MATCH(FC$1,'CSC Mitre'!A$1:A$220,0)),"",VLOOKUP(FC$1,'Tactic Recode'!$A$1:$B$547,2,FALSE))</f>
        <v/>
      </c>
      <c r="FD2" t="str">
        <f>IF(ISERROR(MATCH(FD$1,'CSC Mitre'!A$1:A$220,0)),"",VLOOKUP(FD$1,'Tactic Recode'!$A$1:$B$547,2,FALSE))</f>
        <v/>
      </c>
      <c r="FE2" t="str">
        <f>IF(ISERROR(MATCH(FE$1,'CSC Mitre'!A$1:A$220,0)),"",VLOOKUP(FE$1,'Tactic Recode'!$A$1:$B$547,2,FALSE))</f>
        <v/>
      </c>
      <c r="FF2" t="str">
        <f>IF(ISERROR(MATCH(FF$1,'CSC Mitre'!A$1:A$220,0)),"",VLOOKUP(FF$1,'Tactic Recode'!$A$1:$B$547,2,FALSE))</f>
        <v/>
      </c>
      <c r="FG2" t="str">
        <f>IF(ISERROR(MATCH(FG$1,'CSC Mitre'!A$1:A$220,0)),"",VLOOKUP(FG$1,'Tactic Recode'!$A$1:$B$547,2,FALSE))</f>
        <v/>
      </c>
      <c r="FH2" t="str">
        <f>IF(ISERROR(MATCH(FH$1,'CSC Mitre'!A$1:A$220,0)),"",VLOOKUP(FH$1,'Tactic Recode'!$A$1:$B$547,2,FALSE))</f>
        <v/>
      </c>
      <c r="FI2" t="str">
        <f>IF(ISERROR(MATCH(FI$1,'CSC Mitre'!A$1:A$220,0)),"",VLOOKUP(FI$1,'Tactic Recode'!$A$1:$B$547,2,FALSE))</f>
        <v/>
      </c>
      <c r="FJ2" t="str">
        <f>IF(ISERROR(MATCH(FJ$1,'CSC Mitre'!A$1:A$220,0)),"",VLOOKUP(FJ$1,'Tactic Recode'!$A$1:$B$547,2,FALSE))</f>
        <v/>
      </c>
      <c r="FK2" t="str">
        <f>IF(ISERROR(MATCH(FK$1,'CSC Mitre'!A$1:A$220,0)),"",VLOOKUP(FK$1,'Tactic Recode'!$A$1:$B$547,2,FALSE))</f>
        <v/>
      </c>
      <c r="FL2" t="str">
        <f>IF(ISERROR(MATCH(FL$1,'CSC Mitre'!A$1:A$220,0)),"",VLOOKUP(FL$1,'Tactic Recode'!$A$1:$B$547,2,FALSE))</f>
        <v/>
      </c>
      <c r="FM2" t="str">
        <f>IF(ISERROR(MATCH(FM$1,'CSC Mitre'!A$1:A$220,0)),"",VLOOKUP(FM$1,'Tactic Recode'!$A$1:$B$547,2,FALSE))</f>
        <v/>
      </c>
      <c r="FN2" t="str">
        <f>IF(ISERROR(MATCH(FN$1,'CSC Mitre'!A$1:A$220,0)),"",VLOOKUP(FN$1,'Tactic Recode'!$A$1:$B$547,2,FALSE))</f>
        <v/>
      </c>
      <c r="FO2" t="str">
        <f>IF(ISERROR(MATCH(FO$1,'CSC Mitre'!A$1:A$220,0)),"",VLOOKUP(FO$1,'Tactic Recode'!$A$1:$B$547,2,FALSE))</f>
        <v/>
      </c>
      <c r="FP2" t="str">
        <f>IF(ISERROR(MATCH(FP$1,'CSC Mitre'!A$1:A$220,0)),"",VLOOKUP(FP$1,'Tactic Recode'!$A$1:$B$547,2,FALSE))</f>
        <v/>
      </c>
      <c r="FQ2" t="str">
        <f>IF(ISERROR(MATCH(FQ$1,'CSC Mitre'!A$1:A$220,0)),"",VLOOKUP(FQ$1,'Tactic Recode'!$A$1:$B$547,2,FALSE))</f>
        <v/>
      </c>
      <c r="FR2" t="str">
        <f>IF(ISERROR(MATCH(FR$1,'CSC Mitre'!A$1:A$220,0)),"",VLOOKUP(FR$1,'Tactic Recode'!$A$1:$B$547,2,FALSE))</f>
        <v/>
      </c>
      <c r="FS2" t="str">
        <f>IF(ISERROR(MATCH(FS$1,'CSC Mitre'!A$1:A$220,0)),"",VLOOKUP(FS$1,'Tactic Recode'!$A$1:$B$547,2,FALSE))</f>
        <v/>
      </c>
      <c r="FT2" t="str">
        <f>IF(ISERROR(MATCH(FT$1,'CSC Mitre'!A$1:A$220,0)),"",VLOOKUP(FT$1,'Tactic Recode'!$A$1:$B$547,2,FALSE))</f>
        <v/>
      </c>
      <c r="FU2" t="str">
        <f>IF(ISERROR(MATCH(FU$1,'CSC Mitre'!A$1:A$220,0)),"",VLOOKUP(FU$1,'Tactic Recode'!$A$1:$B$547,2,FALSE))</f>
        <v/>
      </c>
      <c r="FV2" t="str">
        <f>IF(ISERROR(MATCH(FV$1,'CSC Mitre'!A$1:A$220,0)),"",VLOOKUP(FV$1,'Tactic Recode'!$A$1:$B$547,2,FALSE))</f>
        <v/>
      </c>
      <c r="FW2" t="str">
        <f>IF(ISERROR(MATCH(FW$1,'CSC Mitre'!A$1:A$220,0)),"",VLOOKUP(FW$1,'Tactic Recode'!$A$1:$B$547,2,FALSE))</f>
        <v/>
      </c>
      <c r="FX2" t="str">
        <f>IF(ISERROR(MATCH(FX$1,'CSC Mitre'!A$1:A$220,0)),"",VLOOKUP(FX$1,'Tactic Recode'!$A$1:$B$547,2,FALSE))</f>
        <v/>
      </c>
      <c r="FY2" t="str">
        <f>IF(ISERROR(MATCH(FY$1,'CSC Mitre'!A$1:A$220,0)),"",VLOOKUP(FY$1,'Tactic Recode'!$A$1:$B$547,2,FALSE))</f>
        <v/>
      </c>
      <c r="FZ2" t="str">
        <f>IF(ISERROR(MATCH(FZ$1,'CSC Mitre'!A$1:A$220,0)),"",VLOOKUP(FZ$1,'Tactic Recode'!$A$1:$B$547,2,FALSE))</f>
        <v/>
      </c>
      <c r="GA2" t="str">
        <f>IF(ISERROR(MATCH(GA$1,'CSC Mitre'!A$1:A$220,0)),"",VLOOKUP(GA$1,'Tactic Recode'!$A$1:$B$547,2,FALSE))</f>
        <v/>
      </c>
      <c r="GB2" t="str">
        <f>IF(ISERROR(MATCH(GB$1,'CSC Mitre'!A$1:A$220,0)),"",VLOOKUP(GB$1,'Tactic Recode'!$A$1:$B$547,2,FALSE))</f>
        <v/>
      </c>
      <c r="GC2" t="str">
        <f>IF(ISERROR(MATCH(GC$1,'CSC Mitre'!A$1:A$220,0)),"",VLOOKUP(GC$1,'Tactic Recode'!$A$1:$B$547,2,FALSE))</f>
        <v/>
      </c>
      <c r="GD2" t="str">
        <f>IF(ISERROR(MATCH(GD$1,'CSC Mitre'!A$1:A$220,0)),"",VLOOKUP(GD$1,'Tactic Recode'!$A$1:$B$547,2,FALSE))</f>
        <v/>
      </c>
      <c r="GE2" t="str">
        <f>IF(ISERROR(MATCH(GE$1,'CSC Mitre'!A$1:A$220,0)),"",VLOOKUP(GE$1,'Tactic Recode'!$A$1:$B$547,2,FALSE))</f>
        <v/>
      </c>
      <c r="GF2" t="str">
        <f>IF(ISERROR(MATCH(GF$1,'CSC Mitre'!A$1:A$220,0)),"",VLOOKUP(GF$1,'Tactic Recode'!$A$1:$B$547,2,FALSE))</f>
        <v/>
      </c>
      <c r="GG2" t="str">
        <f>IF(ISERROR(MATCH(GG$1,'CSC Mitre'!A$1:A$220,0)),"",VLOOKUP(GG$1,'Tactic Recode'!$A$1:$B$547,2,FALSE))</f>
        <v/>
      </c>
      <c r="GH2" t="str">
        <f>IF(ISERROR(MATCH(GH$1,'CSC Mitre'!A$1:A$220,0)),"",VLOOKUP(GH$1,'Tactic Recode'!$A$1:$B$547,2,FALSE))</f>
        <v/>
      </c>
      <c r="GI2" t="str">
        <f>IF(ISERROR(MATCH(GI$1,'CSC Mitre'!A$1:A$220,0)),"",VLOOKUP(GI$1,'Tactic Recode'!$A$1:$B$547,2,FALSE))</f>
        <v/>
      </c>
      <c r="GJ2" t="str">
        <f>IF(ISERROR(MATCH(GJ$1,'CSC Mitre'!A$1:A$220,0)),"",VLOOKUP(GJ$1,'Tactic Recode'!$A$1:$B$547,2,FALSE))</f>
        <v/>
      </c>
      <c r="GK2" t="str">
        <f>IF(ISERROR(MATCH(GK$1,'CSC Mitre'!A$1:A$220,0)),"",VLOOKUP(GK$1,'Tactic Recode'!$A$1:$B$547,2,FALSE))</f>
        <v/>
      </c>
      <c r="GL2" t="str">
        <f>IF(ISERROR(MATCH(GL$1,'CSC Mitre'!A$1:A$220,0)),"",VLOOKUP(GL$1,'Tactic Recode'!$A$1:$B$547,2,FALSE))</f>
        <v/>
      </c>
      <c r="GM2" t="str">
        <f>IF(ISERROR(MATCH(GM$1,'CSC Mitre'!A$1:A$220,0)),"",VLOOKUP(GM$1,'Tactic Recode'!$A$1:$B$547,2,FALSE))</f>
        <v/>
      </c>
      <c r="GN2" t="str">
        <f>IF(ISERROR(MATCH(GN$1,'CSC Mitre'!A$1:A$220,0)),"",VLOOKUP(GN$1,'Tactic Recode'!$A$1:$B$547,2,FALSE))</f>
        <v/>
      </c>
      <c r="GO2" t="str">
        <f>IF(ISERROR(MATCH(GO$1,'CSC Mitre'!A$1:A$220,0)),"",VLOOKUP(GO$1,'Tactic Recode'!$A$1:$B$547,2,FALSE))</f>
        <v/>
      </c>
      <c r="GP2" t="str">
        <f>IF(ISERROR(MATCH(GP$1,'CSC Mitre'!A$1:A$220,0)),"",VLOOKUP(GP$1,'Tactic Recode'!$A$1:$B$547,2,FALSE))</f>
        <v/>
      </c>
      <c r="GQ2" t="str">
        <f>IF(ISERROR(MATCH(GQ$1,'CSC Mitre'!A$1:A$220,0)),"",VLOOKUP(GQ$1,'Tactic Recode'!$A$1:$B$547,2,FALSE))</f>
        <v/>
      </c>
      <c r="GR2" t="str">
        <f>IF(ISERROR(MATCH(GR$1,'CSC Mitre'!A$1:A$220,0)),"",VLOOKUP(GR$1,'Tactic Recode'!$A$1:$B$547,2,FALSE))</f>
        <v/>
      </c>
      <c r="GS2" t="str">
        <f>IF(ISERROR(MATCH(GS$1,'CSC Mitre'!A$1:A$220,0)),"",VLOOKUP(GS$1,'Tactic Recode'!$A$1:$B$547,2,FALSE))</f>
        <v/>
      </c>
      <c r="GT2" t="str">
        <f>IF(ISERROR(MATCH(GT$1,'CSC Mitre'!A$1:A$220,0)),"",VLOOKUP(GT$1,'Tactic Recode'!$A$1:$B$547,2,FALSE))</f>
        <v/>
      </c>
      <c r="GU2" t="str">
        <f>IF(ISERROR(MATCH(GU$1,'CSC Mitre'!A$1:A$220,0)),"",VLOOKUP(GU$1,'Tactic Recode'!$A$1:$B$547,2,FALSE))</f>
        <v/>
      </c>
      <c r="GV2" t="str">
        <f>IF(ISERROR(MATCH(GV$1,'CSC Mitre'!A$1:A$220,0)),"",VLOOKUP(GV$1,'Tactic Recode'!$A$1:$B$547,2,FALSE))</f>
        <v/>
      </c>
      <c r="GW2" t="str">
        <f>IF(ISERROR(MATCH(GW$1,'CSC Mitre'!A$1:A$220,0)),"",VLOOKUP(GW$1,'Tactic Recode'!$A$1:$B$547,2,FALSE))</f>
        <v/>
      </c>
      <c r="GX2" t="str">
        <f>IF(ISERROR(MATCH(GX$1,'CSC Mitre'!A$1:A$220,0)),"",VLOOKUP(GX$1,'Tactic Recode'!$A$1:$B$547,2,FALSE))</f>
        <v/>
      </c>
      <c r="GY2" t="str">
        <f>IF(ISERROR(MATCH(GY$1,'CSC Mitre'!A$1:A$220,0)),"",VLOOKUP(GY$1,'Tactic Recode'!$A$1:$B$547,2,FALSE))</f>
        <v/>
      </c>
      <c r="GZ2" t="str">
        <f>IF(ISERROR(MATCH(GZ$1,'CSC Mitre'!A$1:A$220,0)),"",VLOOKUP(GZ$1,'Tactic Recode'!$A$1:$B$547,2,FALSE))</f>
        <v/>
      </c>
      <c r="HA2" t="str">
        <f>IF(ISERROR(MATCH(HA$1,'CSC Mitre'!A$1:A$220,0)),"",VLOOKUP(HA$1,'Tactic Recode'!$A$1:$B$547,2,FALSE))</f>
        <v/>
      </c>
      <c r="HB2" t="str">
        <f>IF(ISERROR(MATCH(HB$1,'CSC Mitre'!A$1:A$220,0)),"",VLOOKUP(HB$1,'Tactic Recode'!$A$1:$B$547,2,FALSE))</f>
        <v/>
      </c>
      <c r="HC2" t="str">
        <f>IF(ISERROR(MATCH(HC$1,'CSC Mitre'!A$1:A$220,0)),"",VLOOKUP(HC$1,'Tactic Recode'!$A$1:$B$547,2,FALSE))</f>
        <v/>
      </c>
      <c r="HD2" t="str">
        <f>IF(ISERROR(MATCH(HD$1,'CSC Mitre'!A$1:A$220,0)),"",VLOOKUP(HD$1,'Tactic Recode'!$A$1:$B$547,2,FALSE))</f>
        <v/>
      </c>
      <c r="HE2" t="str">
        <f>IF(ISERROR(MATCH(HE$1,'CSC Mitre'!A$1:A$220,0)),"",VLOOKUP(HE$1,'Tactic Recode'!$A$1:$B$547,2,FALSE))</f>
        <v/>
      </c>
      <c r="HF2" t="str">
        <f>IF(ISERROR(MATCH(HF$1,'CSC Mitre'!A$1:A$220,0)),"",VLOOKUP(HF$1,'Tactic Recode'!$A$1:$B$547,2,FALSE))</f>
        <v/>
      </c>
      <c r="HG2" t="str">
        <f>IF(ISERROR(MATCH(HG$1,'CSC Mitre'!A$1:A$220,0)),"",VLOOKUP(HG$1,'Tactic Recode'!$A$1:$B$547,2,FALSE))</f>
        <v/>
      </c>
      <c r="HH2" t="str">
        <f>IF(ISERROR(MATCH(HH$1,'CSC Mitre'!A$1:A$220,0)),"",VLOOKUP(HH$1,'Tactic Recode'!$A$1:$B$547,2,FALSE))</f>
        <v>Initial Access</v>
      </c>
      <c r="HI2" t="str">
        <f>IF(ISERROR(MATCH(HI$1,'CSC Mitre'!A$1:A$220,0)),"",VLOOKUP(HI$1,'Tactic Recode'!$A$1:$B$547,2,FALSE))</f>
        <v/>
      </c>
      <c r="HJ2" t="str">
        <f>IF(ISERROR(MATCH(HJ$1,'CSC Mitre'!A$1:A$220,0)),"",VLOOKUP(HJ$1,'Tactic Recode'!$A$1:$B$547,2,FALSE))</f>
        <v/>
      </c>
      <c r="HK2" t="str">
        <f>IF(ISERROR(MATCH(HK$1,'CSC Mitre'!A$1:A$220,0)),"",VLOOKUP(HK$1,'Tactic Recode'!$A$1:$B$547,2,FALSE))</f>
        <v/>
      </c>
      <c r="HL2" t="str">
        <f>IF(ISERROR(MATCH(HL$1,'CSC Mitre'!A$1:A$220,0)),"",VLOOKUP(HL$1,'Tactic Recode'!$A$1:$B$547,2,FALSE))</f>
        <v/>
      </c>
      <c r="HM2" t="str">
        <f>IF(ISERROR(MATCH(HM$1,'CSC Mitre'!A$1:A$220,0)),"",VLOOKUP(HM$1,'Tactic Recode'!$A$1:$B$547,2,FALSE))</f>
        <v/>
      </c>
      <c r="HN2" t="str">
        <f>IF(ISERROR(MATCH(HN$1,'CSC Mitre'!A$1:A$220,0)),"",VLOOKUP(HN$1,'Tactic Recode'!$A$1:$B$547,2,FALSE))</f>
        <v/>
      </c>
      <c r="HO2" t="str">
        <f>IF(ISERROR(MATCH(HO$1,'CSC Mitre'!A$1:A$220,0)),"",VLOOKUP(HO$1,'Tactic Recode'!$A$1:$B$547,2,FALSE))</f>
        <v/>
      </c>
      <c r="HP2" t="str">
        <f>IF(ISERROR(MATCH(HP$1,'CSC Mitre'!A$1:A$220,0)),"",VLOOKUP(HP$1,'Tactic Recode'!$A$1:$B$547,2,FALSE))</f>
        <v/>
      </c>
      <c r="HQ2" t="str">
        <f>IF(ISERROR(MATCH(HQ$1,'CSC Mitre'!A$1:A$220,0)),"",VLOOKUP(HQ$1,'Tactic Recode'!$A$1:$B$547,2,FALSE))</f>
        <v/>
      </c>
      <c r="HR2" t="str">
        <f>IF(ISERROR(MATCH(HR$1,'CSC Mitre'!A$1:A$220,0)),"",VLOOKUP(HR$1,'Tactic Recode'!$A$1:$B$547,2,FALSE))</f>
        <v/>
      </c>
      <c r="HS2" t="str">
        <f>IF(ISERROR(MATCH(HS$1,'CSC Mitre'!A$1:A$220,0)),"",VLOOKUP(HS$1,'Tactic Recode'!$A$1:$B$547,2,FALSE))</f>
        <v/>
      </c>
      <c r="HT2" t="str">
        <f>IF(ISERROR(MATCH(HT$1,'CSC Mitre'!A$1:A$220,0)),"",VLOOKUP(HT$1,'Tactic Recode'!$A$1:$B$547,2,FALSE))</f>
        <v/>
      </c>
      <c r="HU2" t="str">
        <f>IF(ISERROR(MATCH(HU$1,'CSC Mitre'!A$1:A$220,0)),"",VLOOKUP(HU$1,'Tactic Recode'!$A$1:$B$547,2,FALSE))</f>
        <v/>
      </c>
      <c r="HV2" t="str">
        <f>IF(ISERROR(MATCH(HV$1,'CSC Mitre'!A$1:A$220,0)),"",VLOOKUP(HV$1,'Tactic Recode'!$A$1:$B$547,2,FALSE))</f>
        <v/>
      </c>
      <c r="HW2" t="str">
        <f>IF(ISERROR(MATCH(HW$1,'CSC Mitre'!A$1:A$220,0)),"",VLOOKUP(HW$1,'Tactic Recode'!$A$1:$B$547,2,FALSE))</f>
        <v/>
      </c>
      <c r="HX2" t="str">
        <f>IF(ISERROR(MATCH(HX$1,'CSC Mitre'!A$1:A$220,0)),"",VLOOKUP(HX$1,'Tactic Recode'!$A$1:$B$547,2,FALSE))</f>
        <v/>
      </c>
      <c r="HY2" t="str">
        <f>IF(ISERROR(MATCH(HY$1,'CSC Mitre'!A$1:A$220,0)),"",VLOOKUP(HY$1,'Tactic Recode'!$A$1:$B$547,2,FALSE))</f>
        <v/>
      </c>
      <c r="HZ2" t="str">
        <f>IF(ISERROR(MATCH(HZ$1,'CSC Mitre'!A$1:A$220,0)),"",VLOOKUP(HZ$1,'Tactic Recode'!$A$1:$B$547,2,FALSE))</f>
        <v/>
      </c>
      <c r="IA2" t="str">
        <f>IF(ISERROR(MATCH(IA$1,'CSC Mitre'!A$1:A$220,0)),"",VLOOKUP(IA$1,'Tactic Recode'!$A$1:$B$547,2,FALSE))</f>
        <v/>
      </c>
      <c r="IB2" t="str">
        <f>IF(ISERROR(MATCH(IB$1,'CSC Mitre'!A$1:A$220,0)),"",VLOOKUP(IB$1,'Tactic Recode'!$A$1:$B$547,2,FALSE))</f>
        <v/>
      </c>
      <c r="IC2" t="str">
        <f>IF(ISERROR(MATCH(IC$1,'CSC Mitre'!A$1:A$220,0)),"",VLOOKUP(IC$1,'Tactic Recode'!$A$1:$B$547,2,FALSE))</f>
        <v/>
      </c>
      <c r="ID2" t="str">
        <f>IF(ISERROR(MATCH(ID$1,'CSC Mitre'!A$1:A$220,0)),"",VLOOKUP(ID$1,'Tactic Recode'!$A$1:$B$547,2,FALSE))</f>
        <v/>
      </c>
      <c r="IE2" t="str">
        <f>IF(ISERROR(MATCH(IE$1,'CSC Mitre'!A$1:A$220,0)),"",VLOOKUP(IE$1,'Tactic Recode'!$A$1:$B$547,2,FALSE))</f>
        <v/>
      </c>
      <c r="IF2" t="str">
        <f>IF(ISERROR(MATCH(IF$1,'CSC Mitre'!A$1:A$220,0)),"",VLOOKUP(IF$1,'Tactic Recode'!$A$1:$B$547,2,FALSE))</f>
        <v/>
      </c>
      <c r="IG2" t="str">
        <f>IF(ISERROR(MATCH(IG$1,'CSC Mitre'!A$1:A$220,0)),"",VLOOKUP(IG$1,'Tactic Recode'!$A$1:$B$547,2,FALSE))</f>
        <v/>
      </c>
      <c r="IH2" t="str">
        <f>IF(ISERROR(MATCH(IH$1,'CSC Mitre'!A$1:A$220,0)),"",VLOOKUP(IH$1,'Tactic Recode'!$A$1:$B$547,2,FALSE))</f>
        <v/>
      </c>
      <c r="II2" t="str">
        <f>IF(ISERROR(MATCH(II$1,'CSC Mitre'!A$1:A$220,0)),"",VLOOKUP(II$1,'Tactic Recode'!$A$1:$B$547,2,FALSE))</f>
        <v/>
      </c>
      <c r="IJ2" t="str">
        <f>IF(ISERROR(MATCH(IJ$1,'CSC Mitre'!A$1:A$220,0)),"",VLOOKUP(IJ$1,'Tactic Recode'!$A$1:$B$547,2,FALSE))</f>
        <v/>
      </c>
      <c r="IK2" t="str">
        <f>IF(ISERROR(MATCH(IK$1,'CSC Mitre'!A$1:A$220,0)),"",VLOOKUP(IK$1,'Tactic Recode'!$A$1:$B$547,2,FALSE))</f>
        <v/>
      </c>
      <c r="IL2" t="str">
        <f>IF(ISERROR(MATCH(IL$1,'CSC Mitre'!A$1:A$220,0)),"",VLOOKUP(IL$1,'Tactic Recode'!$A$1:$B$547,2,FALSE))</f>
        <v/>
      </c>
      <c r="IM2" t="str">
        <f>IF(ISERROR(MATCH(IM$1,'CSC Mitre'!A$1:A$220,0)),"",VLOOKUP(IM$1,'Tactic Recode'!$A$1:$B$547,2,FALSE))</f>
        <v/>
      </c>
      <c r="IN2" t="str">
        <f>IF(ISERROR(MATCH(IN$1,'CSC Mitre'!A$1:A$220,0)),"",VLOOKUP(IN$1,'Tactic Recode'!$A$1:$B$547,2,FALSE))</f>
        <v/>
      </c>
      <c r="IO2" t="str">
        <f>IF(ISERROR(MATCH(IO$1,'CSC Mitre'!A$1:A$220,0)),"",VLOOKUP(IO$1,'Tactic Recode'!$A$1:$B$547,2,FALSE))</f>
        <v/>
      </c>
      <c r="IP2" t="str">
        <f>IF(ISERROR(MATCH(IP$1,'CSC Mitre'!A$1:A$220,0)),"",VLOOKUP(IP$1,'Tactic Recode'!$A$1:$B$547,2,FALSE))</f>
        <v/>
      </c>
      <c r="IQ2" t="str">
        <f>IF(ISERROR(MATCH(IQ$1,'CSC Mitre'!A$1:A$220,0)),"",VLOOKUP(IQ$1,'Tactic Recode'!$A$1:$B$547,2,FALSE))</f>
        <v/>
      </c>
      <c r="IR2" t="str">
        <f>IF(ISERROR(MATCH(IR$1,'CSC Mitre'!A$1:A$220,0)),"",VLOOKUP(IR$1,'Tactic Recode'!$A$1:$B$547,2,FALSE))</f>
        <v/>
      </c>
      <c r="IS2" t="str">
        <f>IF(ISERROR(MATCH(IS$1,'CSC Mitre'!A$1:A$220,0)),"",VLOOKUP(IS$1,'Tactic Recode'!$A$1:$B$547,2,FALSE))</f>
        <v/>
      </c>
      <c r="IT2" t="str">
        <f>IF(ISERROR(MATCH(IT$1,'CSC Mitre'!A$1:A$220,0)),"",VLOOKUP(IT$1,'Tactic Recode'!$A$1:$B$547,2,FALSE))</f>
        <v/>
      </c>
      <c r="IU2" t="str">
        <f>IF(ISERROR(MATCH(IU$1,'CSC Mitre'!A$1:A$220,0)),"",VLOOKUP(IU$1,'Tactic Recode'!$A$1:$B$547,2,FALSE))</f>
        <v/>
      </c>
      <c r="IV2" t="str">
        <f>IF(ISERROR(MATCH(IV$1,'CSC Mitre'!A$1:A$220,0)),"",VLOOKUP(IV$1,'Tactic Recode'!$A$1:$B$547,2,FALSE))</f>
        <v/>
      </c>
      <c r="IW2" t="str">
        <f>IF(ISERROR(MATCH(IW$1,'CSC Mitre'!A$1:A$220,0)),"",VLOOKUP(IW$1,'Tactic Recode'!$A$1:$B$547,2,FALSE))</f>
        <v/>
      </c>
      <c r="IX2" t="str">
        <f>IF(ISERROR(MATCH(IX$1,'CSC Mitre'!A$1:A$220,0)),"",VLOOKUP(IX$1,'Tactic Recode'!$A$1:$B$547,2,FALSE))</f>
        <v/>
      </c>
      <c r="IY2" t="str">
        <f>IF(ISERROR(MATCH(IY$1,'CSC Mitre'!A$1:A$220,0)),"",VLOOKUP(IY$1,'Tactic Recode'!$A$1:$B$547,2,FALSE))</f>
        <v/>
      </c>
      <c r="IZ2" t="str">
        <f>IF(ISERROR(MATCH(IZ$1,'CSC Mitre'!A$1:A$220,0)),"",VLOOKUP(IZ$1,'Tactic Recode'!$A$1:$B$547,2,FALSE))</f>
        <v/>
      </c>
      <c r="JA2" t="str">
        <f>IF(ISERROR(MATCH(JA$1,'CSC Mitre'!A$1:A$220,0)),"",VLOOKUP(JA$1,'Tactic Recode'!$A$1:$B$547,2,FALSE))</f>
        <v/>
      </c>
      <c r="JB2" t="str">
        <f>IF(ISERROR(MATCH(JB$1,'CSC Mitre'!A$1:A$220,0)),"",VLOOKUP(JB$1,'Tactic Recode'!$A$1:$B$547,2,FALSE))</f>
        <v/>
      </c>
      <c r="JC2" t="str">
        <f>IF(ISERROR(MATCH(JC$1,'CSC Mitre'!A$1:A$220,0)),"",VLOOKUP(JC$1,'Tactic Recode'!$A$1:$B$547,2,FALSE))</f>
        <v/>
      </c>
      <c r="JD2" t="str">
        <f>IF(ISERROR(MATCH(JD$1,'CSC Mitre'!A$1:A$220,0)),"",VLOOKUP(JD$1,'Tactic Recode'!$A$1:$B$547,2,FALSE))</f>
        <v/>
      </c>
      <c r="JE2" t="str">
        <f>IF(ISERROR(MATCH(JE$1,'CSC Mitre'!A$1:A$220,0)),"",VLOOKUP(JE$1,'Tactic Recode'!$A$1:$B$547,2,FALSE))</f>
        <v/>
      </c>
      <c r="JF2" t="str">
        <f>IF(ISERROR(MATCH(JF$1,'CSC Mitre'!A$1:A$220,0)),"",VLOOKUP(JF$1,'Tactic Recode'!$A$1:$B$547,2,FALSE))</f>
        <v/>
      </c>
      <c r="JG2" t="str">
        <f>IF(ISERROR(MATCH(JG$1,'CSC Mitre'!A$1:A$220,0)),"",VLOOKUP(JG$1,'Tactic Recode'!$A$1:$B$547,2,FALSE))</f>
        <v/>
      </c>
      <c r="JH2" t="str">
        <f>IF(ISERROR(MATCH(JH$1,'CSC Mitre'!A$1:A$220,0)),"",VLOOKUP(JH$1,'Tactic Recode'!$A$1:$B$547,2,FALSE))</f>
        <v/>
      </c>
      <c r="JI2" t="str">
        <f>IF(ISERROR(MATCH(JI$1,'CSC Mitre'!A$1:A$220,0)),"",VLOOKUP(JI$1,'Tactic Recode'!$A$1:$B$547,2,FALSE))</f>
        <v/>
      </c>
      <c r="JJ2" t="str">
        <f>IF(ISERROR(MATCH(JJ$1,'CSC Mitre'!A$1:A$220,0)),"",VLOOKUP(JJ$1,'Tactic Recode'!$A$1:$B$547,2,FALSE))</f>
        <v/>
      </c>
      <c r="JK2" t="str">
        <f>IF(ISERROR(MATCH(JK$1,'CSC Mitre'!A$1:A$220,0)),"",VLOOKUP(JK$1,'Tactic Recode'!$A$1:$B$547,2,FALSE))</f>
        <v/>
      </c>
      <c r="JL2" t="str">
        <f>IF(ISERROR(MATCH(JL$1,'CSC Mitre'!A$1:A$220,0)),"",VLOOKUP(JL$1,'Tactic Recode'!$A$1:$B$547,2,FALSE))</f>
        <v/>
      </c>
      <c r="JM2" t="str">
        <f>IF(ISERROR(MATCH(JM$1,'CSC Mitre'!A$1:A$220,0)),"",VLOOKUP(JM$1,'Tactic Recode'!$A$1:$B$547,2,FALSE))</f>
        <v/>
      </c>
      <c r="JN2" t="str">
        <f>IF(ISERROR(MATCH(JN$1,'CSC Mitre'!A$1:A$220,0)),"",VLOOKUP(JN$1,'Tactic Recode'!$A$1:$B$547,2,FALSE))</f>
        <v/>
      </c>
      <c r="JO2" t="str">
        <f>IF(ISERROR(MATCH(JO$1,'CSC Mitre'!A$1:A$220,0)),"",VLOOKUP(JO$1,'Tactic Recode'!$A$1:$B$547,2,FALSE))</f>
        <v/>
      </c>
      <c r="JP2" t="str">
        <f>IF(ISERROR(MATCH(JP$1,'CSC Mitre'!A$1:A$220,0)),"",VLOOKUP(JP$1,'Tactic Recode'!$A$1:$B$547,2,FALSE))</f>
        <v/>
      </c>
      <c r="JQ2" t="str">
        <f>IF(ISERROR(MATCH(JQ$1,'CSC Mitre'!A$1:A$220,0)),"",VLOOKUP(JQ$1,'Tactic Recode'!$A$1:$B$547,2,FALSE))</f>
        <v/>
      </c>
      <c r="JR2" t="str">
        <f>IF(ISERROR(MATCH(JR$1,'CSC Mitre'!A$1:A$220,0)),"",VLOOKUP(JR$1,'Tactic Recode'!$A$1:$B$547,2,FALSE))</f>
        <v/>
      </c>
      <c r="JS2" t="str">
        <f>IF(ISERROR(MATCH(JS$1,'CSC Mitre'!A$1:A$220,0)),"",VLOOKUP(JS$1,'Tactic Recode'!$A$1:$B$547,2,FALSE))</f>
        <v/>
      </c>
      <c r="JT2" t="str">
        <f>IF(ISERROR(MATCH(JT$1,'CSC Mitre'!A$1:A$220,0)),"",VLOOKUP(JT$1,'Tactic Recode'!$A$1:$B$547,2,FALSE))</f>
        <v/>
      </c>
      <c r="JU2" t="str">
        <f>IF(ISERROR(MATCH(JU$1,'CSC Mitre'!A$1:A$220,0)),"",VLOOKUP(JU$1,'Tactic Recode'!$A$1:$B$547,2,FALSE))</f>
        <v/>
      </c>
      <c r="JV2" t="str">
        <f>IF(ISERROR(MATCH(JV$1,'CSC Mitre'!A$1:A$220,0)),"",VLOOKUP(JV$1,'Tactic Recode'!$A$1:$B$547,2,FALSE))</f>
        <v/>
      </c>
      <c r="JW2" t="str">
        <f>IF(ISERROR(MATCH(JW$1,'CSC Mitre'!A$1:A$220,0)),"",VLOOKUP(JW$1,'Tactic Recode'!$A$1:$B$547,2,FALSE))</f>
        <v/>
      </c>
      <c r="JX2" t="str">
        <f>IF(ISERROR(MATCH(JX$1,'CSC Mitre'!A$1:A$220,0)),"",VLOOKUP(JX$1,'Tactic Recode'!$A$1:$B$547,2,FALSE))</f>
        <v/>
      </c>
      <c r="JY2" t="str">
        <f>IF(ISERROR(MATCH(JY$1,'CSC Mitre'!A$1:A$220,0)),"",VLOOKUP(JY$1,'Tactic Recode'!$A$1:$B$547,2,FALSE))</f>
        <v/>
      </c>
      <c r="JZ2" t="str">
        <f>IF(ISERROR(MATCH(JZ$1,'CSC Mitre'!A$1:A$220,0)),"",VLOOKUP(JZ$1,'Tactic Recode'!$A$1:$B$547,2,FALSE))</f>
        <v/>
      </c>
      <c r="KA2" t="str">
        <f>IF(ISERROR(MATCH(KA$1,'CSC Mitre'!A$1:A$220,0)),"",VLOOKUP(KA$1,'Tactic Recode'!$A$1:$B$547,2,FALSE))</f>
        <v/>
      </c>
      <c r="KB2" t="str">
        <f>IF(ISERROR(MATCH(KB$1,'CSC Mitre'!A$1:A$220,0)),"",VLOOKUP(KB$1,'Tactic Recode'!$A$1:$B$547,2,FALSE))</f>
        <v/>
      </c>
      <c r="KC2" t="str">
        <f>IF(ISERROR(MATCH(KC$1,'CSC Mitre'!A$1:A$220,0)),"",VLOOKUP(KC$1,'Tactic Recode'!$A$1:$B$547,2,FALSE))</f>
        <v/>
      </c>
      <c r="KD2" t="str">
        <f>IF(ISERROR(MATCH(KD$1,'CSC Mitre'!A$1:A$220,0)),"",VLOOKUP(KD$1,'Tactic Recode'!$A$1:$B$547,2,FALSE))</f>
        <v/>
      </c>
      <c r="KE2" t="str">
        <f>IF(ISERROR(MATCH(KE$1,'CSC Mitre'!A$1:A$220,0)),"",VLOOKUP(KE$1,'Tactic Recode'!$A$1:$B$547,2,FALSE))</f>
        <v/>
      </c>
      <c r="KF2" t="str">
        <f>IF(ISERROR(MATCH(KF$1,'CSC Mitre'!A$1:A$220,0)),"",VLOOKUP(KF$1,'Tactic Recode'!$A$1:$B$547,2,FALSE))</f>
        <v/>
      </c>
      <c r="KG2" t="str">
        <f>IF(ISERROR(MATCH(KG$1,'CSC Mitre'!A$1:A$220,0)),"",VLOOKUP(KG$1,'Tactic Recode'!$A$1:$B$547,2,FALSE))</f>
        <v/>
      </c>
      <c r="KH2" t="str">
        <f>IF(ISERROR(MATCH(KH$1,'CSC Mitre'!A$1:A$220,0)),"",VLOOKUP(KH$1,'Tactic Recode'!$A$1:$B$547,2,FALSE))</f>
        <v/>
      </c>
      <c r="KI2" t="str">
        <f>IF(ISERROR(MATCH(KI$1,'CSC Mitre'!A$1:A$220,0)),"",VLOOKUP(KI$1,'Tactic Recode'!$A$1:$B$547,2,FALSE))</f>
        <v/>
      </c>
      <c r="KJ2" t="str">
        <f>IF(ISERROR(MATCH(KJ$1,'CSC Mitre'!A$1:A$220,0)),"",VLOOKUP(KJ$1,'Tactic Recode'!$A$1:$B$547,2,FALSE))</f>
        <v/>
      </c>
      <c r="KK2" t="str">
        <f>IF(ISERROR(MATCH(KK$1,'CSC Mitre'!A$1:A$220,0)),"",VLOOKUP(KK$1,'Tactic Recode'!$A$1:$B$547,2,FALSE))</f>
        <v/>
      </c>
      <c r="KL2" t="str">
        <f>IF(ISERROR(MATCH(KL$1,'CSC Mitre'!A$1:A$220,0)),"",VLOOKUP(KL$1,'Tactic Recode'!$A$1:$B$547,2,FALSE))</f>
        <v/>
      </c>
      <c r="KM2" t="str">
        <f>IF(ISERROR(MATCH(KM$1,'CSC Mitre'!A$1:A$220,0)),"",VLOOKUP(KM$1,'Tactic Recode'!$A$1:$B$547,2,FALSE))</f>
        <v/>
      </c>
      <c r="KN2" t="str">
        <f>IF(ISERROR(MATCH(KN$1,'CSC Mitre'!A$1:A$220,0)),"",VLOOKUP(KN$1,'Tactic Recode'!$A$1:$B$547,2,FALSE))</f>
        <v/>
      </c>
      <c r="KO2" t="str">
        <f>IF(ISERROR(MATCH(KO$1,'CSC Mitre'!A$1:A$220,0)),"",VLOOKUP(KO$1,'Tactic Recode'!$A$1:$B$547,2,FALSE))</f>
        <v/>
      </c>
      <c r="KP2" t="str">
        <f>IF(ISERROR(MATCH(KP$1,'CSC Mitre'!A$1:A$220,0)),"",VLOOKUP(KP$1,'Tactic Recode'!$A$1:$B$547,2,FALSE))</f>
        <v/>
      </c>
      <c r="KQ2" t="str">
        <f>IF(ISERROR(MATCH(KQ$1,'CSC Mitre'!A$1:A$220,0)),"",VLOOKUP(KQ$1,'Tactic Recode'!$A$1:$B$547,2,FALSE))</f>
        <v/>
      </c>
      <c r="KR2" t="str">
        <f>IF(ISERROR(MATCH(KR$1,'CSC Mitre'!A$1:A$220,0)),"",VLOOKUP(KR$1,'Tactic Recode'!$A$1:$B$547,2,FALSE))</f>
        <v/>
      </c>
      <c r="KS2" t="str">
        <f>IF(ISERROR(MATCH(KS$1,'CSC Mitre'!A$1:A$220,0)),"",VLOOKUP(KS$1,'Tactic Recode'!$A$1:$B$547,2,FALSE))</f>
        <v/>
      </c>
      <c r="KT2" t="str">
        <f>IF(ISERROR(MATCH(KT$1,'CSC Mitre'!A$1:A$220,0)),"",VLOOKUP(KT$1,'Tactic Recode'!$A$1:$B$547,2,FALSE))</f>
        <v/>
      </c>
      <c r="KU2" t="str">
        <f>IF(ISERROR(MATCH(KU$1,'CSC Mitre'!A$1:A$220,0)),"",VLOOKUP(KU$1,'Tactic Recode'!$A$1:$B$547,2,FALSE))</f>
        <v/>
      </c>
      <c r="KV2" t="str">
        <f>IF(ISERROR(MATCH(KV$1,'CSC Mitre'!A$1:A$220,0)),"",VLOOKUP(KV$1,'Tactic Recode'!$A$1:$B$547,2,FALSE))</f>
        <v/>
      </c>
      <c r="KW2" t="str">
        <f>IF(ISERROR(MATCH(KW$1,'CSC Mitre'!A$1:A$220,0)),"",VLOOKUP(KW$1,'Tactic Recode'!$A$1:$B$547,2,FALSE))</f>
        <v/>
      </c>
      <c r="KX2" t="str">
        <f>IF(ISERROR(MATCH(KX$1,'CSC Mitre'!A$1:A$220,0)),"",VLOOKUP(KX$1,'Tactic Recode'!$A$1:$B$547,2,FALSE))</f>
        <v/>
      </c>
      <c r="KY2" t="str">
        <f>IF(ISERROR(MATCH(KY$1,'CSC Mitre'!A$1:A$220,0)),"",VLOOKUP(KY$1,'Tactic Recode'!$A$1:$B$547,2,FALSE))</f>
        <v/>
      </c>
      <c r="KZ2" t="str">
        <f>IF(ISERROR(MATCH(KZ$1,'CSC Mitre'!A$1:A$220,0)),"",VLOOKUP(KZ$1,'Tactic Recode'!$A$1:$B$547,2,FALSE))</f>
        <v/>
      </c>
      <c r="LA2" t="str">
        <f>IF(ISERROR(MATCH(LA$1,'CSC Mitre'!A$1:A$220,0)),"",VLOOKUP(LA$1,'Tactic Recode'!$A$1:$B$547,2,FALSE))</f>
        <v/>
      </c>
      <c r="LB2" t="str">
        <f>IF(ISERROR(MATCH(LB$1,'CSC Mitre'!A$1:A$220,0)),"",VLOOKUP(LB$1,'Tactic Recode'!$A$1:$B$547,2,FALSE))</f>
        <v/>
      </c>
      <c r="LC2" t="str">
        <f>IF(ISERROR(MATCH(LC$1,'CSC Mitre'!A$1:A$220,0)),"",VLOOKUP(LC$1,'Tactic Recode'!$A$1:$B$547,2,FALSE))</f>
        <v/>
      </c>
      <c r="LD2" t="str">
        <f>IF(ISERROR(MATCH(LD$1,'CSC Mitre'!A$1:A$220,0)),"",VLOOKUP(LD$1,'Tactic Recode'!$A$1:$B$547,2,FALSE))</f>
        <v/>
      </c>
      <c r="LE2" t="str">
        <f>IF(ISERROR(MATCH(LE$1,'CSC Mitre'!A$1:A$220,0)),"",VLOOKUP(LE$1,'Tactic Recode'!$A$1:$B$547,2,FALSE))</f>
        <v/>
      </c>
      <c r="LF2" t="str">
        <f>IF(ISERROR(MATCH(LF$1,'CSC Mitre'!A$1:A$220,0)),"",VLOOKUP(LF$1,'Tactic Recode'!$A$1:$B$547,2,FALSE))</f>
        <v/>
      </c>
      <c r="LG2" t="str">
        <f>IF(ISERROR(MATCH(LG$1,'CSC Mitre'!A$1:A$220,0)),"",VLOOKUP(LG$1,'Tactic Recode'!$A$1:$B$547,2,FALSE))</f>
        <v/>
      </c>
      <c r="LH2" t="str">
        <f>IF(ISERROR(MATCH(LH$1,'CSC Mitre'!A$1:A$220,0)),"",VLOOKUP(LH$1,'Tactic Recode'!$A$1:$B$547,2,FALSE))</f>
        <v/>
      </c>
      <c r="LI2" t="str">
        <f>IF(ISERROR(MATCH(LI$1,'CSC Mitre'!A$1:A$220,0)),"",VLOOKUP(LI$1,'Tactic Recode'!$A$1:$B$547,2,FALSE))</f>
        <v/>
      </c>
      <c r="LJ2" t="str">
        <f>IF(ISERROR(MATCH(LJ$1,'CSC Mitre'!A$1:A$220,0)),"",VLOOKUP(LJ$1,'Tactic Recode'!$A$1:$B$547,2,FALSE))</f>
        <v/>
      </c>
      <c r="LK2" t="str">
        <f>IF(ISERROR(MATCH(LK$1,'CSC Mitre'!A$1:A$220,0)),"",VLOOKUP(LK$1,'Tactic Recode'!$A$1:$B$547,2,FALSE))</f>
        <v/>
      </c>
      <c r="LL2" t="str">
        <f>IF(ISERROR(MATCH(LL$1,'CSC Mitre'!A$1:A$220,0)),"",VLOOKUP(LL$1,'Tactic Recode'!$A$1:$B$547,2,FALSE))</f>
        <v/>
      </c>
      <c r="LM2" t="str">
        <f>IF(ISERROR(MATCH(LM$1,'CSC Mitre'!A$1:A$220,0)),"",VLOOKUP(LM$1,'Tactic Recode'!$A$1:$B$547,2,FALSE))</f>
        <v/>
      </c>
      <c r="LN2" t="str">
        <f>IF(ISERROR(MATCH(LN$1,'CSC Mitre'!A$1:A$220,0)),"",VLOOKUP(LN$1,'Tactic Recode'!$A$1:$B$547,2,FALSE))</f>
        <v/>
      </c>
      <c r="LO2" t="str">
        <f>IF(ISERROR(MATCH(LO$1,'CSC Mitre'!A$1:A$220,0)),"",VLOOKUP(LO$1,'Tactic Recode'!$A$1:$B$547,2,FALSE))</f>
        <v/>
      </c>
      <c r="LP2" t="str">
        <f>IF(ISERROR(MATCH(LP$1,'CSC Mitre'!A$1:A$220,0)),"",VLOOKUP(LP$1,'Tactic Recode'!$A$1:$B$547,2,FALSE))</f>
        <v/>
      </c>
      <c r="LQ2" t="str">
        <f>IF(ISERROR(MATCH(LQ$1,'CSC Mitre'!A$1:A$220,0)),"",VLOOKUP(LQ$1,'Tactic Recode'!$A$1:$B$547,2,FALSE))</f>
        <v/>
      </c>
      <c r="LR2" t="str">
        <f>IF(ISERROR(MATCH(LR$1,'CSC Mitre'!A$1:A$220,0)),"",VLOOKUP(LR$1,'Tactic Recode'!$A$1:$B$547,2,FALSE))</f>
        <v/>
      </c>
      <c r="LS2" t="str">
        <f>IF(ISERROR(MATCH(LS$1,'CSC Mitre'!A$1:A$220,0)),"",VLOOKUP(LS$1,'Tactic Recode'!$A$1:$B$547,2,FALSE))</f>
        <v/>
      </c>
      <c r="LT2" t="str">
        <f>IF(ISERROR(MATCH(LT$1,'CSC Mitre'!A$1:A$220,0)),"",VLOOKUP(LT$1,'Tactic Recode'!$A$1:$B$547,2,FALSE))</f>
        <v/>
      </c>
      <c r="LU2" t="str">
        <f>IF(ISERROR(MATCH(LU$1,'CSC Mitre'!A$1:A$220,0)),"",VLOOKUP(LU$1,'Tactic Recode'!$A$1:$B$547,2,FALSE))</f>
        <v/>
      </c>
      <c r="LV2" t="str">
        <f>IF(ISERROR(MATCH(LV$1,'CSC Mitre'!A$1:A$220,0)),"",VLOOKUP(LV$1,'Tactic Recode'!$A$1:$B$547,2,FALSE))</f>
        <v/>
      </c>
      <c r="LW2" t="str">
        <f>IF(ISERROR(MATCH(LW$1,'CSC Mitre'!A$1:A$220,0)),"",VLOOKUP(LW$1,'Tactic Recode'!$A$1:$B$547,2,FALSE))</f>
        <v/>
      </c>
      <c r="LX2" t="str">
        <f>IF(ISERROR(MATCH(LX$1,'CSC Mitre'!A$1:A$220,0)),"",VLOOKUP(LX$1,'Tactic Recode'!$A$1:$B$547,2,FALSE))</f>
        <v/>
      </c>
      <c r="LY2" t="str">
        <f>IF(ISERROR(MATCH(LY$1,'CSC Mitre'!A$1:A$220,0)),"",VLOOKUP(LY$1,'Tactic Recode'!$A$1:$B$547,2,FALSE))</f>
        <v/>
      </c>
      <c r="LZ2" t="str">
        <f>IF(ISERROR(MATCH(LZ$1,'CSC Mitre'!A$1:A$220,0)),"",VLOOKUP(LZ$1,'Tactic Recode'!$A$1:$B$547,2,FALSE))</f>
        <v/>
      </c>
      <c r="MA2" t="str">
        <f>IF(ISERROR(MATCH(MA$1,'CSC Mitre'!A$1:A$220,0)),"",VLOOKUP(MA$1,'Tactic Recode'!$A$1:$B$547,2,FALSE))</f>
        <v/>
      </c>
      <c r="MB2" t="str">
        <f>IF(ISERROR(MATCH(MB$1,'CSC Mitre'!A$1:A$220,0)),"",VLOOKUP(MB$1,'Tactic Recode'!$A$1:$B$547,2,FALSE))</f>
        <v/>
      </c>
      <c r="MC2" t="str">
        <f>IF(ISERROR(MATCH(MC$1,'CSC Mitre'!A$1:A$220,0)),"",VLOOKUP(MC$1,'Tactic Recode'!$A$1:$B$547,2,FALSE))</f>
        <v/>
      </c>
      <c r="MD2" t="str">
        <f>IF(ISERROR(MATCH(MD$1,'CSC Mitre'!A$1:A$220,0)),"",VLOOKUP(MD$1,'Tactic Recode'!$A$1:$B$547,2,FALSE))</f>
        <v/>
      </c>
      <c r="ME2" t="str">
        <f>IF(ISERROR(MATCH(ME$1,'CSC Mitre'!A$1:A$220,0)),"",VLOOKUP(ME$1,'Tactic Recode'!$A$1:$B$547,2,FALSE))</f>
        <v/>
      </c>
      <c r="MF2" t="str">
        <f>IF(ISERROR(MATCH(MF$1,'CSC Mitre'!A$1:A$220,0)),"",VLOOKUP(MF$1,'Tactic Recode'!$A$1:$B$547,2,FALSE))</f>
        <v/>
      </c>
      <c r="MG2" t="str">
        <f>IF(ISERROR(MATCH(MG$1,'CSC Mitre'!A$1:A$220,0)),"",VLOOKUP(MG$1,'Tactic Recode'!$A$1:$B$547,2,FALSE))</f>
        <v/>
      </c>
      <c r="MH2" t="str">
        <f>IF(ISERROR(MATCH(MH$1,'CSC Mitre'!A$1:A$220,0)),"",VLOOKUP(MH$1,'Tactic Recode'!$A$1:$B$547,2,FALSE))</f>
        <v/>
      </c>
      <c r="MI2" t="str">
        <f>IF(ISERROR(MATCH(MI$1,'CSC Mitre'!A$1:A$220,0)),"",VLOOKUP(MI$1,'Tactic Recode'!$A$1:$B$547,2,FALSE))</f>
        <v/>
      </c>
      <c r="MJ2" t="str">
        <f>IF(ISERROR(MATCH(MJ$1,'CSC Mitre'!A$1:A$220,0)),"",VLOOKUP(MJ$1,'Tactic Recode'!$A$1:$B$547,2,FALSE))</f>
        <v/>
      </c>
      <c r="MK2" t="str">
        <f>IF(ISERROR(MATCH(MK$1,'CSC Mitre'!A$1:A$220,0)),"",VLOOKUP(MK$1,'Tactic Recode'!$A$1:$B$547,2,FALSE))</f>
        <v/>
      </c>
      <c r="ML2" t="str">
        <f>IF(ISERROR(MATCH(ML$1,'CSC Mitre'!A$1:A$220,0)),"",VLOOKUP(ML$1,'Tactic Recode'!$A$1:$B$547,2,FALSE))</f>
        <v/>
      </c>
      <c r="MM2" t="str">
        <f>IF(ISERROR(MATCH(MM$1,'CSC Mitre'!A$1:A$220,0)),"",VLOOKUP(MM$1,'Tactic Recode'!$A$1:$B$547,2,FALSE))</f>
        <v/>
      </c>
      <c r="MN2" t="str">
        <f>IF(ISERROR(MATCH(MN$1,'CSC Mitre'!A$1:A$220,0)),"",VLOOKUP(MN$1,'Tactic Recode'!$A$1:$B$547,2,FALSE))</f>
        <v/>
      </c>
      <c r="MO2" t="str">
        <f>IF(ISERROR(MATCH(MO$1,'CSC Mitre'!A$1:A$220,0)),"",VLOOKUP(MO$1,'Tactic Recode'!$A$1:$B$547,2,FALSE))</f>
        <v/>
      </c>
      <c r="MP2" t="str">
        <f>IF(ISERROR(MATCH(MP$1,'CSC Mitre'!A$1:A$220,0)),"",VLOOKUP(MP$1,'Tactic Recode'!$A$1:$B$547,2,FALSE))</f>
        <v/>
      </c>
      <c r="MQ2" t="str">
        <f>IF(ISERROR(MATCH(MQ$1,'CSC Mitre'!A$1:A$220,0)),"",VLOOKUP(MQ$1,'Tactic Recode'!$A$1:$B$547,2,FALSE))</f>
        <v/>
      </c>
      <c r="MR2" t="str">
        <f>IF(ISERROR(MATCH(MR$1,'CSC Mitre'!A$1:A$220,0)),"",VLOOKUP(MR$1,'Tactic Recode'!$A$1:$B$547,2,FALSE))</f>
        <v/>
      </c>
      <c r="MS2" t="str">
        <f>IF(ISERROR(MATCH(MS$1,'CSC Mitre'!A$1:A$220,0)),"",VLOOKUP(MS$1,'Tactic Recode'!$A$1:$B$547,2,FALSE))</f>
        <v/>
      </c>
      <c r="MT2" t="str">
        <f>IF(ISERROR(MATCH(MT$1,'CSC Mitre'!A$1:A$220,0)),"",VLOOKUP(MT$1,'Tactic Recode'!$A$1:$B$547,2,FALSE))</f>
        <v/>
      </c>
      <c r="MU2" t="str">
        <f>IF(ISERROR(MATCH(MU$1,'CSC Mitre'!A$1:A$220,0)),"",VLOOKUP(MU$1,'Tactic Recode'!$A$1:$B$547,2,FALSE))</f>
        <v/>
      </c>
      <c r="MV2" t="str">
        <f>IF(ISERROR(MATCH(MV$1,'CSC Mitre'!A$1:A$220,0)),"",VLOOKUP(MV$1,'Tactic Recode'!$A$1:$B$547,2,FALSE))</f>
        <v/>
      </c>
      <c r="MW2" t="str">
        <f>IF(ISERROR(MATCH(MW$1,'CSC Mitre'!A$1:A$220,0)),"",VLOOKUP(MW$1,'Tactic Recode'!$A$1:$B$547,2,FALSE))</f>
        <v/>
      </c>
      <c r="MX2" t="str">
        <f>IF(ISERROR(MATCH(MX$1,'CSC Mitre'!A$1:A$220,0)),"",VLOOKUP(MX$1,'Tactic Recode'!$A$1:$B$547,2,FALSE))</f>
        <v/>
      </c>
      <c r="MY2" t="str">
        <f>IF(ISERROR(MATCH(MY$1,'CSC Mitre'!A$1:A$220,0)),"",VLOOKUP(MY$1,'Tactic Recode'!$A$1:$B$547,2,FALSE))</f>
        <v/>
      </c>
      <c r="MZ2" t="str">
        <f>IF(ISERROR(MATCH(MZ$1,'CSC Mitre'!A$1:A$220,0)),"",VLOOKUP(MZ$1,'Tactic Recode'!$A$1:$B$547,2,FALSE))</f>
        <v/>
      </c>
      <c r="NA2" t="str">
        <f>IF(ISERROR(MATCH(NA$1,'CSC Mitre'!A$1:A$220,0)),"",VLOOKUP(NA$1,'Tactic Recode'!$A$1:$B$547,2,FALSE))</f>
        <v/>
      </c>
      <c r="NB2" t="str">
        <f>IF(ISERROR(MATCH(NB$1,'CSC Mitre'!A$1:A$220,0)),"",VLOOKUP(NB$1,'Tactic Recode'!$A$1:$B$547,2,FALSE))</f>
        <v/>
      </c>
      <c r="NC2" t="str">
        <f>IF(ISERROR(MATCH(NC$1,'CSC Mitre'!A$1:A$220,0)),"",VLOOKUP(NC$1,'Tactic Recode'!$A$1:$B$547,2,FALSE))</f>
        <v/>
      </c>
      <c r="ND2" t="str">
        <f>IF(ISERROR(MATCH(ND$1,'CSC Mitre'!A$1:A$220,0)),"",VLOOKUP(ND$1,'Tactic Recode'!$A$1:$B$547,2,FALSE))</f>
        <v/>
      </c>
      <c r="NE2" t="str">
        <f>IF(ISERROR(MATCH(NE$1,'CSC Mitre'!A$1:A$220,0)),"",VLOOKUP(NE$1,'Tactic Recode'!$A$1:$B$547,2,FALSE))</f>
        <v/>
      </c>
      <c r="NF2" t="str">
        <f>IF(ISERROR(MATCH(NF$1,'CSC Mitre'!A$1:A$220,0)),"",VLOOKUP(NF$1,'Tactic Recode'!$A$1:$B$547,2,FALSE))</f>
        <v/>
      </c>
      <c r="NG2" t="str">
        <f>IF(ISERROR(MATCH(NG$1,'CSC Mitre'!A$1:A$220,0)),"",VLOOKUP(NG$1,'Tactic Recode'!$A$1:$B$547,2,FALSE))</f>
        <v/>
      </c>
      <c r="NH2" t="str">
        <f>IF(ISERROR(MATCH(NH$1,'CSC Mitre'!A$1:A$220,0)),"",VLOOKUP(NH$1,'Tactic Recode'!$A$1:$B$547,2,FALSE))</f>
        <v/>
      </c>
      <c r="NI2" t="str">
        <f>IF(ISERROR(MATCH(NI$1,'CSC Mitre'!A$1:A$220,0)),"",VLOOKUP(NI$1,'Tactic Recode'!$A$1:$B$547,2,FALSE))</f>
        <v/>
      </c>
      <c r="NJ2" t="str">
        <f>IF(ISERROR(MATCH(NJ$1,'CSC Mitre'!A$1:A$220,0)),"",VLOOKUP(NJ$1,'Tactic Recode'!$A$1:$B$547,2,FALSE))</f>
        <v/>
      </c>
      <c r="NK2" t="str">
        <f>IF(ISERROR(MATCH(NK$1,'CSC Mitre'!A$1:A$220,0)),"",VLOOKUP(NK$1,'Tactic Recode'!$A$1:$B$547,2,FALSE))</f>
        <v/>
      </c>
      <c r="NL2" t="str">
        <f>IF(ISERROR(MATCH(NL$1,'CSC Mitre'!A$1:A$220,0)),"",VLOOKUP(NL$1,'Tactic Recode'!$A$1:$B$547,2,FALSE))</f>
        <v/>
      </c>
      <c r="NM2" t="str">
        <f>IF(ISERROR(MATCH(NM$1,'CSC Mitre'!A$1:A$220,0)),"",VLOOKUP(NM$1,'Tactic Recode'!$A$1:$B$547,2,FALSE))</f>
        <v/>
      </c>
      <c r="NN2" t="str">
        <f>IF(ISERROR(MATCH(NN$1,'CSC Mitre'!A$1:A$220,0)),"",VLOOKUP(NN$1,'Tactic Recode'!$A$1:$B$547,2,FALSE))</f>
        <v/>
      </c>
      <c r="NO2" t="str">
        <f>IF(ISERROR(MATCH(NO$1,'CSC Mitre'!A$1:A$220,0)),"",VLOOKUP(NO$1,'Tactic Recode'!$A$1:$B$547,2,FALSE))</f>
        <v/>
      </c>
      <c r="NP2" t="str">
        <f>IF(ISERROR(MATCH(NP$1,'CSC Mitre'!A$1:A$220,0)),"",VLOOKUP(NP$1,'Tactic Recode'!$A$1:$B$547,2,FALSE))</f>
        <v/>
      </c>
      <c r="NQ2" t="str">
        <f>IF(ISERROR(MATCH(NQ$1,'CSC Mitre'!A$1:A$220,0)),"",VLOOKUP(NQ$1,'Tactic Recode'!$A$1:$B$547,2,FALSE))</f>
        <v/>
      </c>
      <c r="NR2" t="str">
        <f>IF(ISERROR(MATCH(NR$1,'CSC Mitre'!A$1:A$220,0)),"",VLOOKUP(NR$1,'Tactic Recode'!$A$1:$B$547,2,FALSE))</f>
        <v/>
      </c>
      <c r="NS2" t="str">
        <f>IF(ISERROR(MATCH(NS$1,'CSC Mitre'!A$1:A$220,0)),"",VLOOKUP(NS$1,'Tactic Recode'!$A$1:$B$547,2,FALSE))</f>
        <v/>
      </c>
      <c r="NT2" t="str">
        <f>IF(ISERROR(MATCH(NT$1,'CSC Mitre'!A$1:A$220,0)),"",VLOOKUP(NT$1,'Tactic Recode'!$A$1:$B$547,2,FALSE))</f>
        <v/>
      </c>
      <c r="NU2" t="str">
        <f>IF(ISERROR(MATCH(NU$1,'CSC Mitre'!A$1:A$220,0)),"",VLOOKUP(NU$1,'Tactic Recode'!$A$1:$B$547,2,FALSE))</f>
        <v/>
      </c>
      <c r="NV2" t="str">
        <f>IF(ISERROR(MATCH(NV$1,'CSC Mitre'!A$1:A$220,0)),"",VLOOKUP(NV$1,'Tactic Recode'!$A$1:$B$547,2,FALSE))</f>
        <v/>
      </c>
      <c r="NW2" t="str">
        <f>IF(ISERROR(MATCH(NW$1,'CSC Mitre'!A$1:A$220,0)),"",VLOOKUP(NW$1,'Tactic Recode'!$A$1:$B$547,2,FALSE))</f>
        <v/>
      </c>
      <c r="NX2" t="str">
        <f>IF(ISERROR(MATCH(NX$1,'CSC Mitre'!A$1:A$220,0)),"",VLOOKUP(NX$1,'Tactic Recode'!$A$1:$B$547,2,FALSE))</f>
        <v/>
      </c>
      <c r="NY2" t="str">
        <f>IF(ISERROR(MATCH(NY$1,'CSC Mitre'!A$1:A$220,0)),"",VLOOKUP(NY$1,'Tactic Recode'!$A$1:$B$547,2,FALSE))</f>
        <v/>
      </c>
      <c r="NZ2" t="str">
        <f>IF(ISERROR(MATCH(NZ$1,'CSC Mitre'!A$1:A$220,0)),"",VLOOKUP(NZ$1,'Tactic Recode'!$A$1:$B$547,2,FALSE))</f>
        <v/>
      </c>
      <c r="OA2" t="str">
        <f>IF(ISERROR(MATCH(OA$1,'CSC Mitre'!A$1:A$220,0)),"",VLOOKUP(OA$1,'Tactic Recode'!$A$1:$B$547,2,FALSE))</f>
        <v/>
      </c>
      <c r="OB2" t="str">
        <f>IF(ISERROR(MATCH(OB$1,'CSC Mitre'!A$1:A$220,0)),"",VLOOKUP(OB$1,'Tactic Recode'!$A$1:$B$547,2,FALSE))</f>
        <v/>
      </c>
      <c r="OC2" t="str">
        <f>IF(ISERROR(MATCH(OC$1,'CSC Mitre'!A$1:A$220,0)),"",VLOOKUP(OC$1,'Tactic Recode'!$A$1:$B$547,2,FALSE))</f>
        <v/>
      </c>
      <c r="OD2" t="str">
        <f>IF(ISERROR(MATCH(OD$1,'CSC Mitre'!A$1:A$220,0)),"",VLOOKUP(OD$1,'Tactic Recode'!$A$1:$B$547,2,FALSE))</f>
        <v/>
      </c>
      <c r="OE2" t="str">
        <f>IF(ISERROR(MATCH(OE$1,'CSC Mitre'!A$1:A$220,0)),"",VLOOKUP(OE$1,'Tactic Recode'!$A$1:$B$547,2,FALSE))</f>
        <v/>
      </c>
      <c r="OF2" t="str">
        <f>IF(ISERROR(MATCH(OF$1,'CSC Mitre'!A$1:A$220,0)),"",VLOOKUP(OF$1,'Tactic Recode'!$A$1:$B$547,2,FALSE))</f>
        <v/>
      </c>
      <c r="OG2" t="str">
        <f>IF(ISERROR(MATCH(OG$1,'CSC Mitre'!A$1:A$220,0)),"",VLOOKUP(OG$1,'Tactic Recode'!$A$1:$B$547,2,FALSE))</f>
        <v/>
      </c>
      <c r="OH2" t="str">
        <f>IF(ISERROR(MATCH(OH$1,'CSC Mitre'!A$1:A$220,0)),"",VLOOKUP(OH$1,'Tactic Recode'!$A$1:$B$547,2,FALSE))</f>
        <v/>
      </c>
      <c r="OI2" t="str">
        <f>IF(ISERROR(MATCH(OI$1,'CSC Mitre'!A$1:A$220,0)),"",VLOOKUP(OI$1,'Tactic Recode'!$A$1:$B$547,2,FALSE))</f>
        <v/>
      </c>
      <c r="OJ2" t="str">
        <f>IF(ISERROR(MATCH(OJ$1,'CSC Mitre'!A$1:A$220,0)),"",VLOOKUP(OJ$1,'Tactic Recode'!$A$1:$B$547,2,FALSE))</f>
        <v/>
      </c>
      <c r="OK2" t="str">
        <f>IF(ISERROR(MATCH(OK$1,'CSC Mitre'!A$1:A$220,0)),"",VLOOKUP(OK$1,'Tactic Recode'!$A$1:$B$547,2,FALSE))</f>
        <v/>
      </c>
      <c r="OL2" t="str">
        <f>IF(ISERROR(MATCH(OL$1,'CSC Mitre'!A$1:A$220,0)),"",VLOOKUP(OL$1,'Tactic Recode'!$A$1:$B$547,2,FALSE))</f>
        <v/>
      </c>
      <c r="OM2" t="str">
        <f>IF(ISERROR(MATCH(OM$1,'CSC Mitre'!A$1:A$220,0)),"",VLOOKUP(OM$1,'Tactic Recode'!$A$1:$B$547,2,FALSE))</f>
        <v/>
      </c>
      <c r="ON2" t="str">
        <f>IF(ISERROR(MATCH(ON$1,'CSC Mitre'!A$1:A$220,0)),"",VLOOKUP(ON$1,'Tactic Recode'!$A$1:$B$547,2,FALSE))</f>
        <v/>
      </c>
      <c r="OO2" t="str">
        <f>IF(ISERROR(MATCH(OO$1,'CSC Mitre'!A$1:A$220,0)),"",VLOOKUP(OO$1,'Tactic Recode'!$A$1:$B$547,2,FALSE))</f>
        <v/>
      </c>
      <c r="OP2" t="str">
        <f>IF(ISERROR(MATCH(OP$1,'CSC Mitre'!A$1:A$220,0)),"",VLOOKUP(OP$1,'Tactic Recode'!$A$1:$B$547,2,FALSE))</f>
        <v/>
      </c>
      <c r="OQ2" t="str">
        <f>IF(ISERROR(MATCH(OQ$1,'CSC Mitre'!A$1:A$220,0)),"",VLOOKUP(OQ$1,'Tactic Recode'!$A$1:$B$547,2,FALSE))</f>
        <v/>
      </c>
      <c r="OR2" t="str">
        <f>IF(ISERROR(MATCH(OR$1,'CSC Mitre'!A$1:A$220,0)),"",VLOOKUP(OR$1,'Tactic Recode'!$A$1:$B$547,2,FALSE))</f>
        <v/>
      </c>
      <c r="OS2" t="str">
        <f>IF(ISERROR(MATCH(OS$1,'CSC Mitre'!A$1:A$220,0)),"",VLOOKUP(OS$1,'Tactic Recode'!$A$1:$B$547,2,FALSE))</f>
        <v/>
      </c>
      <c r="OT2" t="str">
        <f>IF(ISERROR(MATCH(OT$1,'CSC Mitre'!A$1:A$220,0)),"",VLOOKUP(OT$1,'Tactic Recode'!$A$1:$B$547,2,FALSE))</f>
        <v/>
      </c>
      <c r="OU2" t="str">
        <f>IF(ISERROR(MATCH(OU$1,'CSC Mitre'!A$1:A$220,0)),"",VLOOKUP(OU$1,'Tactic Recode'!$A$1:$B$547,2,FALSE))</f>
        <v/>
      </c>
      <c r="OV2" t="str">
        <f>IF(ISERROR(MATCH(OV$1,'CSC Mitre'!A$1:A$220,0)),"",VLOOKUP(OV$1,'Tactic Recode'!$A$1:$B$547,2,FALSE))</f>
        <v/>
      </c>
      <c r="OW2" t="str">
        <f>IF(ISERROR(MATCH(OW$1,'CSC Mitre'!A$1:A$220,0)),"",VLOOKUP(OW$1,'Tactic Recode'!$A$1:$B$547,2,FALSE))</f>
        <v/>
      </c>
      <c r="OX2" t="str">
        <f>IF(ISERROR(MATCH(OX$1,'CSC Mitre'!A$1:A$220,0)),"",VLOOKUP(OX$1,'Tactic Recode'!$A$1:$B$547,2,FALSE))</f>
        <v/>
      </c>
      <c r="OY2" t="str">
        <f>IF(ISERROR(MATCH(OY$1,'CSC Mitre'!A$1:A$220,0)),"",VLOOKUP(OY$1,'Tactic Recode'!$A$1:$B$547,2,FALSE))</f>
        <v/>
      </c>
      <c r="OZ2" t="str">
        <f>IF(ISERROR(MATCH(OZ$1,'CSC Mitre'!A$1:A$220,0)),"",VLOOKUP(OZ$1,'Tactic Recode'!$A$1:$B$547,2,FALSE))</f>
        <v/>
      </c>
      <c r="PA2" t="str">
        <f>IF(ISERROR(MATCH(PA$1,'CSC Mitre'!A$1:A$220,0)),"",VLOOKUP(PA$1,'Tactic Recode'!$A$1:$B$547,2,FALSE))</f>
        <v/>
      </c>
      <c r="PB2" t="str">
        <f>IF(ISERROR(MATCH(PB$1,'CSC Mitre'!A$1:A$220,0)),"",VLOOKUP(PB$1,'Tactic Recode'!$A$1:$B$547,2,FALSE))</f>
        <v/>
      </c>
      <c r="PC2" t="str">
        <f>IF(ISERROR(MATCH(PC$1,'CSC Mitre'!A$1:A$220,0)),"",VLOOKUP(PC$1,'Tactic Recode'!$A$1:$B$547,2,FALSE))</f>
        <v/>
      </c>
      <c r="PD2" t="str">
        <f>IF(ISERROR(MATCH(PD$1,'CSC Mitre'!A$1:A$220,0)),"",VLOOKUP(PD$1,'Tactic Recode'!$A$1:$B$547,2,FALSE))</f>
        <v/>
      </c>
      <c r="PE2" t="str">
        <f>IF(ISERROR(MATCH(PE$1,'CSC Mitre'!A$1:A$220,0)),"",VLOOKUP(PE$1,'Tactic Recode'!$A$1:$B$547,2,FALSE))</f>
        <v/>
      </c>
      <c r="PF2" t="str">
        <f>IF(ISERROR(MATCH(PF$1,'CSC Mitre'!A$1:A$220,0)),"",VLOOKUP(PF$1,'Tactic Recode'!$A$1:$B$547,2,FALSE))</f>
        <v/>
      </c>
      <c r="PG2" t="str">
        <f>IF(ISERROR(MATCH(PG$1,'CSC Mitre'!A$1:A$220,0)),"",VLOOKUP(PG$1,'Tactic Recode'!$A$1:$B$547,2,FALSE))</f>
        <v/>
      </c>
      <c r="PH2" t="str">
        <f>IF(ISERROR(MATCH(PH$1,'CSC Mitre'!A$1:A$220,0)),"",VLOOKUP(PH$1,'Tactic Recode'!$A$1:$B$547,2,FALSE))</f>
        <v/>
      </c>
      <c r="PI2" t="str">
        <f>IF(ISERROR(MATCH(PI$1,'CSC Mitre'!A$1:A$220,0)),"",VLOOKUP(PI$1,'Tactic Recode'!$A$1:$B$547,2,FALSE))</f>
        <v/>
      </c>
      <c r="PJ2" t="str">
        <f>IF(ISERROR(MATCH(PJ$1,'CSC Mitre'!A$1:A$220,0)),"",VLOOKUP(PJ$1,'Tactic Recode'!$A$1:$B$547,2,FALSE))</f>
        <v/>
      </c>
      <c r="PK2" t="str">
        <f>IF(ISERROR(MATCH(PK$1,'CSC Mitre'!A$1:A$220,0)),"",VLOOKUP(PK$1,'Tactic Recode'!$A$1:$B$547,2,FALSE))</f>
        <v/>
      </c>
      <c r="PL2" t="str">
        <f>IF(ISERROR(MATCH(PL$1,'CSC Mitre'!A$1:A$220,0)),"",VLOOKUP(PL$1,'Tactic Recode'!$A$1:$B$547,2,FALSE))</f>
        <v/>
      </c>
      <c r="PM2" t="str">
        <f>IF(ISERROR(MATCH(PM$1,'CSC Mitre'!A$1:A$220,0)),"",VLOOKUP(PM$1,'Tactic Recode'!$A$1:$B$547,2,FALSE))</f>
        <v/>
      </c>
      <c r="PN2" t="str">
        <f>IF(ISERROR(MATCH(PN$1,'CSC Mitre'!A$1:A$220,0)),"",VLOOKUP(PN$1,'Tactic Recode'!$A$1:$B$547,2,FALSE))</f>
        <v/>
      </c>
      <c r="PO2" t="str">
        <f>IF(ISERROR(MATCH(PO$1,'CSC Mitre'!A$1:A$220,0)),"",VLOOKUP(PO$1,'Tactic Recode'!$A$1:$B$547,2,FALSE))</f>
        <v/>
      </c>
      <c r="PP2" t="str">
        <f>IF(ISERROR(MATCH(PP$1,'CSC Mitre'!A$1:A$220,0)),"",VLOOKUP(PP$1,'Tactic Recode'!$A$1:$B$547,2,FALSE))</f>
        <v/>
      </c>
      <c r="PQ2" t="str">
        <f>IF(ISERROR(MATCH(PQ$1,'CSC Mitre'!A$1:A$220,0)),"",VLOOKUP(PQ$1,'Tactic Recode'!$A$1:$B$547,2,FALSE))</f>
        <v/>
      </c>
      <c r="PR2" t="str">
        <f>IF(ISERROR(MATCH(PR$1,'CSC Mitre'!A$1:A$220,0)),"",VLOOKUP(PR$1,'Tactic Recode'!$A$1:$B$547,2,FALSE))</f>
        <v/>
      </c>
      <c r="PS2" t="str">
        <f>IF(ISERROR(MATCH(PS$1,'CSC Mitre'!A$1:A$220,0)),"",VLOOKUP(PS$1,'Tactic Recode'!$A$1:$B$547,2,FALSE))</f>
        <v/>
      </c>
      <c r="PT2" t="str">
        <f>IF(ISERROR(MATCH(PT$1,'CSC Mitre'!A$1:A$220,0)),"",VLOOKUP(PT$1,'Tactic Recode'!$A$1:$B$547,2,FALSE))</f>
        <v/>
      </c>
      <c r="PU2" t="str">
        <f>IF(ISERROR(MATCH(PU$1,'CSC Mitre'!A$1:A$220,0)),"",VLOOKUP(PU$1,'Tactic Recode'!$A$1:$B$547,2,FALSE))</f>
        <v/>
      </c>
      <c r="PV2" t="str">
        <f>IF(ISERROR(MATCH(PV$1,'CSC Mitre'!A$1:A$220,0)),"",VLOOKUP(PV$1,'Tactic Recode'!$A$1:$B$547,2,FALSE))</f>
        <v/>
      </c>
      <c r="PW2" t="str">
        <f>IF(ISERROR(MATCH(PW$1,'CSC Mitre'!A$1:A$220,0)),"",VLOOKUP(PW$1,'Tactic Recode'!$A$1:$B$547,2,FALSE))</f>
        <v/>
      </c>
      <c r="PX2" t="str">
        <f>IF(ISERROR(MATCH(PX$1,'CSC Mitre'!A$1:A$220,0)),"",VLOOKUP(PX$1,'Tactic Recode'!$A$1:$B$547,2,FALSE))</f>
        <v/>
      </c>
      <c r="PY2" t="str">
        <f>IF(ISERROR(MATCH(PY$1,'CSC Mitre'!A$1:A$220,0)),"",VLOOKUP(PY$1,'Tactic Recode'!$A$1:$B$547,2,FALSE))</f>
        <v/>
      </c>
      <c r="PZ2" t="str">
        <f>IF(ISERROR(MATCH(PZ$1,'CSC Mitre'!A$1:A$220,0)),"",VLOOKUP(PZ$1,'Tactic Recode'!$A$1:$B$547,2,FALSE))</f>
        <v/>
      </c>
      <c r="QA2" t="str">
        <f>IF(ISERROR(MATCH(QA$1,'CSC Mitre'!A$1:A$220,0)),"",VLOOKUP(QA$1,'Tactic Recode'!$A$1:$B$547,2,FALSE))</f>
        <v/>
      </c>
      <c r="QB2" t="str">
        <f>IF(ISERROR(MATCH(QB$1,'CSC Mitre'!A$1:A$220,0)),"",VLOOKUP(QB$1,'Tactic Recode'!$A$1:$B$547,2,FALSE))</f>
        <v/>
      </c>
      <c r="QC2" t="str">
        <f>IF(ISERROR(MATCH(QC$1,'CSC Mitre'!A$1:A$220,0)),"",VLOOKUP(QC$1,'Tactic Recode'!$A$1:$B$547,2,FALSE))</f>
        <v/>
      </c>
      <c r="QD2" t="str">
        <f>IF(ISERROR(MATCH(QD$1,'CSC Mitre'!A$1:A$220,0)),"",VLOOKUP(QD$1,'Tactic Recode'!$A$1:$B$547,2,FALSE))</f>
        <v/>
      </c>
      <c r="QE2" t="str">
        <f>IF(ISERROR(MATCH(QE$1,'CSC Mitre'!A$1:A$220,0)),"",VLOOKUP(QE$1,'Tactic Recode'!$A$1:$B$547,2,FALSE))</f>
        <v/>
      </c>
      <c r="QF2" t="str">
        <f>IF(ISERROR(MATCH(QF$1,'CSC Mitre'!A$1:A$220,0)),"",VLOOKUP(QF$1,'Tactic Recode'!$A$1:$B$547,2,FALSE))</f>
        <v/>
      </c>
      <c r="QG2" t="str">
        <f>IF(ISERROR(MATCH(QG$1,'CSC Mitre'!A$1:A$220,0)),"",VLOOKUP(QG$1,'Tactic Recode'!$A$1:$B$547,2,FALSE))</f>
        <v/>
      </c>
      <c r="QH2" t="str">
        <f>IF(ISERROR(MATCH(QH$1,'CSC Mitre'!A$1:A$220,0)),"",VLOOKUP(QH$1,'Tactic Recode'!$A$1:$B$547,2,FALSE))</f>
        <v/>
      </c>
      <c r="QI2" t="str">
        <f>IF(ISERROR(MATCH(QI$1,'CSC Mitre'!A$1:A$220,0)),"",VLOOKUP(QI$1,'Tactic Recode'!$A$1:$B$547,2,FALSE))</f>
        <v/>
      </c>
      <c r="QJ2" t="str">
        <f>IF(ISERROR(MATCH(QJ$1,'CSC Mitre'!A$1:A$220,0)),"",VLOOKUP(QJ$1,'Tactic Recode'!$A$1:$B$547,2,FALSE))</f>
        <v/>
      </c>
      <c r="QK2" t="str">
        <f>IF(ISERROR(MATCH(QK$1,'CSC Mitre'!A$1:A$220,0)),"",VLOOKUP(QK$1,'Tactic Recode'!$A$1:$B$547,2,FALSE))</f>
        <v/>
      </c>
      <c r="QL2" t="str">
        <f>IF(ISERROR(MATCH(QL$1,'CSC Mitre'!A$1:A$220,0)),"",VLOOKUP(QL$1,'Tactic Recode'!$A$1:$B$547,2,FALSE))</f>
        <v/>
      </c>
      <c r="QM2" t="str">
        <f>IF(ISERROR(MATCH(QM$1,'CSC Mitre'!A$1:A$220,0)),"",VLOOKUP(QM$1,'Tactic Recode'!$A$1:$B$547,2,FALSE))</f>
        <v/>
      </c>
      <c r="QN2" t="str">
        <f>IF(ISERROR(MATCH(QN$1,'CSC Mitre'!A$1:A$220,0)),"",VLOOKUP(QN$1,'Tactic Recode'!$A$1:$B$547,2,FALSE))</f>
        <v/>
      </c>
      <c r="QO2" t="str">
        <f>IF(ISERROR(MATCH(QO$1,'CSC Mitre'!A$1:A$220,0)),"",VLOOKUP(QO$1,'Tactic Recode'!$A$1:$B$547,2,FALSE))</f>
        <v/>
      </c>
      <c r="QP2" t="str">
        <f>IF(ISERROR(MATCH(QP$1,'CSC Mitre'!A$1:A$220,0)),"",VLOOKUP(QP$1,'Tactic Recode'!$A$1:$B$547,2,FALSE))</f>
        <v/>
      </c>
      <c r="QQ2" t="str">
        <f>IF(ISERROR(MATCH(QQ$1,'CSC Mitre'!A$1:A$220,0)),"",VLOOKUP(QQ$1,'Tactic Recode'!$A$1:$B$547,2,FALSE))</f>
        <v/>
      </c>
      <c r="QR2" t="str">
        <f>IF(ISERROR(MATCH(QR$1,'CSC Mitre'!A$1:A$220,0)),"",VLOOKUP(QR$1,'Tactic Recode'!$A$1:$B$547,2,FALSE))</f>
        <v/>
      </c>
      <c r="QS2" t="str">
        <f>IF(ISERROR(MATCH(QS$1,'CSC Mitre'!A$1:A$220,0)),"",VLOOKUP(QS$1,'Tactic Recode'!$A$1:$B$547,2,FALSE))</f>
        <v/>
      </c>
      <c r="QT2" t="str">
        <f>IF(ISERROR(MATCH(QT$1,'CSC Mitre'!A$1:A$220,0)),"",VLOOKUP(QT$1,'Tactic Recode'!$A$1:$B$547,2,FALSE))</f>
        <v/>
      </c>
      <c r="QU2" t="str">
        <f>IF(ISERROR(MATCH(QU$1,'CSC Mitre'!A$1:A$220,0)),"",VLOOKUP(QU$1,'Tactic Recode'!$A$1:$B$547,2,FALSE))</f>
        <v/>
      </c>
      <c r="QV2" t="str">
        <f>IF(ISERROR(MATCH(QV$1,'CSC Mitre'!A$1:A$220,0)),"",VLOOKUP(QV$1,'Tactic Recode'!$A$1:$B$547,2,FALSE))</f>
        <v/>
      </c>
      <c r="QW2" t="str">
        <f>IF(ISERROR(MATCH(QW$1,'CSC Mitre'!A$1:A$220,0)),"",VLOOKUP(QW$1,'Tactic Recode'!$A$1:$B$547,2,FALSE))</f>
        <v/>
      </c>
      <c r="QX2" t="str">
        <f>IF(ISERROR(MATCH(QX$1,'CSC Mitre'!A$1:A$220,0)),"",VLOOKUP(QX$1,'Tactic Recode'!$A$1:$B$547,2,FALSE))</f>
        <v/>
      </c>
      <c r="QY2" t="str">
        <f>IF(ISERROR(MATCH(QY$1,'CSC Mitre'!A$1:A$220,0)),"",VLOOKUP(QY$1,'Tactic Recode'!$A$1:$B$547,2,FALSE))</f>
        <v/>
      </c>
      <c r="QZ2" t="str">
        <f>IF(ISERROR(MATCH(QZ$1,'CSC Mitre'!A$1:A$220,0)),"",VLOOKUP(QZ$1,'Tactic Recode'!$A$1:$B$547,2,FALSE))</f>
        <v/>
      </c>
      <c r="RA2" t="str">
        <f>IF(ISERROR(MATCH(RA$1,'CSC Mitre'!A$1:A$220,0)),"",VLOOKUP(RA$1,'Tactic Recode'!$A$1:$B$547,2,FALSE))</f>
        <v/>
      </c>
      <c r="RB2" t="str">
        <f>IF(ISERROR(MATCH(RB$1,'CSC Mitre'!A$1:A$220,0)),"",VLOOKUP(RB$1,'Tactic Recode'!$A$1:$B$547,2,FALSE))</f>
        <v/>
      </c>
      <c r="RC2" t="str">
        <f>IF(ISERROR(MATCH(RC$1,'CSC Mitre'!A$1:A$220,0)),"",VLOOKUP(RC$1,'Tactic Recode'!$A$1:$B$547,2,FALSE))</f>
        <v/>
      </c>
      <c r="RD2" t="str">
        <f>IF(ISERROR(MATCH(RD$1,'CSC Mitre'!A$1:A$220,0)),"",VLOOKUP(RD$1,'Tactic Recode'!$A$1:$B$547,2,FALSE))</f>
        <v/>
      </c>
      <c r="RE2" t="str">
        <f>IF(ISERROR(MATCH(RE$1,'CSC Mitre'!A$1:A$220,0)),"",VLOOKUP(RE$1,'Tactic Recode'!$A$1:$B$547,2,FALSE))</f>
        <v/>
      </c>
      <c r="RF2" t="str">
        <f>IF(ISERROR(MATCH(RF$1,'CSC Mitre'!A$1:A$220,0)),"",VLOOKUP(RF$1,'Tactic Recode'!$A$1:$B$547,2,FALSE))</f>
        <v/>
      </c>
      <c r="RG2" t="str">
        <f>IF(ISERROR(MATCH(RG$1,'CSC Mitre'!A$1:A$220,0)),"",VLOOKUP(RG$1,'Tactic Recode'!$A$1:$B$547,2,FALSE))</f>
        <v/>
      </c>
      <c r="RH2" t="str">
        <f>IF(ISERROR(MATCH(RH$1,'CSC Mitre'!A$1:A$220,0)),"",VLOOKUP(RH$1,'Tactic Recode'!$A$1:$B$547,2,FALSE))</f>
        <v/>
      </c>
      <c r="RI2" t="str">
        <f>IF(ISERROR(MATCH(RI$1,'CSC Mitre'!A$1:A$220,0)),"",VLOOKUP(RI$1,'Tactic Recode'!$A$1:$B$547,2,FALSE))</f>
        <v/>
      </c>
      <c r="RJ2" t="str">
        <f>IF(ISERROR(MATCH(RJ$1,'CSC Mitre'!A$1:A$220,0)),"",VLOOKUP(RJ$1,'Tactic Recode'!$A$1:$B$547,2,FALSE))</f>
        <v/>
      </c>
      <c r="RK2" t="str">
        <f>IF(ISERROR(MATCH(RK$1,'CSC Mitre'!A$1:A$220,0)),"",VLOOKUP(RK$1,'Tactic Recode'!$A$1:$B$547,2,FALSE))</f>
        <v/>
      </c>
      <c r="RL2" t="str">
        <f>IF(ISERROR(MATCH(RL$1,'CSC Mitre'!A$1:A$220,0)),"",VLOOKUP(RL$1,'Tactic Recode'!$A$1:$B$547,2,FALSE))</f>
        <v/>
      </c>
      <c r="RM2" t="str">
        <f>IF(ISERROR(MATCH(RM$1,'CSC Mitre'!A$1:A$220,0)),"",VLOOKUP(RM$1,'Tactic Recode'!$A$1:$B$547,2,FALSE))</f>
        <v/>
      </c>
      <c r="RN2" t="str">
        <f>IF(ISERROR(MATCH(RN$1,'CSC Mitre'!A$1:A$220,0)),"",VLOOKUP(RN$1,'Tactic Recode'!$A$1:$B$547,2,FALSE))</f>
        <v/>
      </c>
      <c r="RO2" t="str">
        <f>IF(ISERROR(MATCH(RO$1,'CSC Mitre'!A$1:A$220,0)),"",VLOOKUP(RO$1,'Tactic Recode'!$A$1:$B$547,2,FALSE))</f>
        <v/>
      </c>
      <c r="RP2" t="str">
        <f>IF(ISERROR(MATCH(RP$1,'CSC Mitre'!A$1:A$220,0)),"",VLOOKUP(RP$1,'Tactic Recode'!$A$1:$B$547,2,FALSE))</f>
        <v/>
      </c>
      <c r="RQ2" t="str">
        <f>IF(ISERROR(MATCH(RQ$1,'CSC Mitre'!A$1:A$220,0)),"",VLOOKUP(RQ$1,'Tactic Recode'!$A$1:$B$547,2,FALSE))</f>
        <v/>
      </c>
      <c r="RR2" t="str">
        <f>IF(ISERROR(MATCH(RR$1,'CSC Mitre'!A$1:A$220,0)),"",VLOOKUP(RR$1,'Tactic Recode'!$A$1:$B$547,2,FALSE))</f>
        <v/>
      </c>
      <c r="RS2" t="str">
        <f>IF(ISERROR(MATCH(RS$1,'CSC Mitre'!A$1:A$220,0)),"",VLOOKUP(RS$1,'Tactic Recode'!$A$1:$B$547,2,FALSE))</f>
        <v/>
      </c>
      <c r="RT2" t="str">
        <f>IF(ISERROR(MATCH(RT$1,'CSC Mitre'!A$1:A$220,0)),"",VLOOKUP(RT$1,'Tactic Recode'!$A$1:$B$547,2,FALSE))</f>
        <v/>
      </c>
      <c r="RU2" t="str">
        <f>IF(ISERROR(MATCH(RU$1,'CSC Mitre'!A$1:A$220,0)),"",VLOOKUP(RU$1,'Tactic Recode'!$A$1:$B$547,2,FALSE))</f>
        <v/>
      </c>
      <c r="RV2" t="str">
        <f>IF(ISERROR(MATCH(RV$1,'CSC Mitre'!A$1:A$220,0)),"",VLOOKUP(RV$1,'Tactic Recode'!$A$1:$B$547,2,FALSE))</f>
        <v/>
      </c>
      <c r="RW2" t="str">
        <f>IF(ISERROR(MATCH(RW$1,'CSC Mitre'!A$1:A$220,0)),"",VLOOKUP(RW$1,'Tactic Recode'!$A$1:$B$547,2,FALSE))</f>
        <v/>
      </c>
      <c r="RX2" t="str">
        <f>IF(ISERROR(MATCH(RX$1,'CSC Mitre'!A$1:A$220,0)),"",VLOOKUP(RX$1,'Tactic Recode'!$A$1:$B$547,2,FALSE))</f>
        <v/>
      </c>
      <c r="RY2" t="str">
        <f>IF(ISERROR(MATCH(RY$1,'CSC Mitre'!A$1:A$220,0)),"",VLOOKUP(RY$1,'Tactic Recode'!$A$1:$B$547,2,FALSE))</f>
        <v/>
      </c>
      <c r="RZ2" t="str">
        <f>IF(ISERROR(MATCH(RZ$1,'CSC Mitre'!A$1:A$220,0)),"",VLOOKUP(RZ$1,'Tactic Recode'!$A$1:$B$547,2,FALSE))</f>
        <v/>
      </c>
      <c r="SA2" t="str">
        <f>IF(ISERROR(MATCH(SA$1,'CSC Mitre'!A$1:A$220,0)),"",VLOOKUP(SA$1,'Tactic Recode'!$A$1:$B$547,2,FALSE))</f>
        <v/>
      </c>
      <c r="SB2" t="str">
        <f>IF(ISERROR(MATCH(SB$1,'CSC Mitre'!A$1:A$220,0)),"",VLOOKUP(SB$1,'Tactic Recode'!$A$1:$B$547,2,FALSE))</f>
        <v/>
      </c>
      <c r="SC2" t="str">
        <f>IF(ISERROR(MATCH(SC$1,'CSC Mitre'!A$1:A$220,0)),"",VLOOKUP(SC$1,'Tactic Recode'!$A$1:$B$547,2,FALSE))</f>
        <v/>
      </c>
      <c r="SD2" t="str">
        <f>IF(ISERROR(MATCH(SD$1,'CSC Mitre'!A$1:A$220,0)),"",VLOOKUP(SD$1,'Tactic Recode'!$A$1:$B$547,2,FALSE))</f>
        <v/>
      </c>
      <c r="SE2" t="str">
        <f>IF(ISERROR(MATCH(SE$1,'CSC Mitre'!A$1:A$220,0)),"",VLOOKUP(SE$1,'Tactic Recode'!$A$1:$B$547,2,FALSE))</f>
        <v/>
      </c>
      <c r="SF2" t="str">
        <f>IF(ISERROR(MATCH(SF$1,'CSC Mitre'!A$1:A$220,0)),"",VLOOKUP(SF$1,'Tactic Recode'!$A$1:$B$547,2,FALSE))</f>
        <v/>
      </c>
      <c r="SG2" t="str">
        <f>IF(ISERROR(MATCH(SG$1,'CSC Mitre'!A$1:A$220,0)),"",VLOOKUP(SG$1,'Tactic Recode'!$A$1:$B$547,2,FALSE))</f>
        <v/>
      </c>
      <c r="SH2" t="str">
        <f>IF(ISERROR(MATCH(SH$1,'CSC Mitre'!A$1:A$220,0)),"",VLOOKUP(SH$1,'Tactic Recode'!$A$1:$B$547,2,FALSE))</f>
        <v/>
      </c>
      <c r="SI2" t="str">
        <f>IF(ISERROR(MATCH(SI$1,'CSC Mitre'!A$1:A$220,0)),"",VLOOKUP(SI$1,'Tactic Recode'!$A$1:$B$547,2,FALSE))</f>
        <v/>
      </c>
      <c r="SJ2" t="str">
        <f>IF(ISERROR(MATCH(SJ$1,'CSC Mitre'!A$1:A$220,0)),"",VLOOKUP(SJ$1,'Tactic Recode'!$A$1:$B$547,2,FALSE))</f>
        <v/>
      </c>
      <c r="SK2" t="str">
        <f>IF(ISERROR(MATCH(SK$1,'CSC Mitre'!A$1:A$220,0)),"",VLOOKUP(SK$1,'Tactic Recode'!$A$1:$B$547,2,FALSE))</f>
        <v/>
      </c>
      <c r="SL2" t="str">
        <f>IF(ISERROR(MATCH(SL$1,'CSC Mitre'!A$1:A$220,0)),"",VLOOKUP(SL$1,'Tactic Recode'!$A$1:$B$547,2,FALSE))</f>
        <v/>
      </c>
      <c r="SM2" t="str">
        <f>IF(ISERROR(MATCH(SM$1,'CSC Mitre'!A$1:A$220,0)),"",VLOOKUP(SM$1,'Tactic Recode'!$A$1:$B$547,2,FALSE))</f>
        <v/>
      </c>
      <c r="SN2" t="str">
        <f>IF(ISERROR(MATCH(SN$1,'CSC Mitre'!A$1:A$220,0)),"",VLOOKUP(SN$1,'Tactic Recode'!$A$1:$B$547,2,FALSE))</f>
        <v/>
      </c>
      <c r="SO2" t="str">
        <f>IF(ISERROR(MATCH(SO$1,'CSC Mitre'!A$1:A$220,0)),"",VLOOKUP(SO$1,'Tactic Recode'!$A$1:$B$547,2,FALSE))</f>
        <v/>
      </c>
      <c r="SP2" t="str">
        <f>IF(ISERROR(MATCH(SP$1,'CSC Mitre'!A$1:A$220,0)),"",VLOOKUP(SP$1,'Tactic Recode'!$A$1:$B$547,2,FALSE))</f>
        <v/>
      </c>
      <c r="SQ2" t="str">
        <f>IF(ISERROR(MATCH(SQ$1,'CSC Mitre'!A$1:A$220,0)),"",VLOOKUP(SQ$1,'Tactic Recode'!$A$1:$B$547,2,FALSE))</f>
        <v/>
      </c>
      <c r="SR2" t="str">
        <f>IF(ISERROR(MATCH(SR$1,'CSC Mitre'!A$1:A$220,0)),"",VLOOKUP(SR$1,'Tactic Recode'!$A$1:$B$547,2,FALSE))</f>
        <v/>
      </c>
      <c r="SS2" t="str">
        <f>IF(ISERROR(MATCH(SS$1,'CSC Mitre'!A$1:A$220,0)),"",VLOOKUP(SS$1,'Tactic Recode'!$A$1:$B$547,2,FALSE))</f>
        <v/>
      </c>
      <c r="ST2" t="str">
        <f>IF(ISERROR(MATCH(ST$1,'CSC Mitre'!A$1:A$220,0)),"",VLOOKUP(ST$1,'Tactic Recode'!$A$1:$B$547,2,FALSE))</f>
        <v/>
      </c>
      <c r="SU2" t="str">
        <f>IF(ISERROR(MATCH(SU$1,'CSC Mitre'!A$1:A$220,0)),"",VLOOKUP(SU$1,'Tactic Recode'!$A$1:$B$547,2,FALSE))</f>
        <v/>
      </c>
      <c r="SV2" t="str">
        <f>IF(ISERROR(MATCH(SV$1,'CSC Mitre'!A$1:A$220,0)),"",VLOOKUP(SV$1,'Tactic Recode'!$A$1:$B$547,2,FALSE))</f>
        <v/>
      </c>
      <c r="SW2" t="str">
        <f>IF(ISERROR(MATCH(SW$1,'CSC Mitre'!A$1:A$220,0)),"",VLOOKUP(SW$1,'Tactic Recode'!$A$1:$B$547,2,FALSE))</f>
        <v/>
      </c>
      <c r="SX2" t="str">
        <f>IF(ISERROR(MATCH(SX$1,'CSC Mitre'!A$1:A$220,0)),"",VLOOKUP(SX$1,'Tactic Recode'!$A$1:$B$547,2,FALSE))</f>
        <v/>
      </c>
      <c r="SY2" t="str">
        <f>IF(ISERROR(MATCH(SY$1,'CSC Mitre'!A$1:A$220,0)),"",VLOOKUP(SY$1,'Tactic Recode'!$A$1:$B$547,2,FALSE))</f>
        <v/>
      </c>
      <c r="SZ2" t="str">
        <f>IF(ISERROR(MATCH(SZ$1,'CSC Mitre'!A$1:A$220,0)),"",VLOOKUP(SZ$1,'Tactic Recode'!$A$1:$B$547,2,FALSE))</f>
        <v/>
      </c>
      <c r="TA2" t="str">
        <f>IF(ISERROR(MATCH(TA$1,'CSC Mitre'!A$1:A$220,0)),"",VLOOKUP(TA$1,'Tactic Recode'!$A$1:$B$547,2,FALSE))</f>
        <v/>
      </c>
      <c r="TB2" t="str">
        <f>IF(ISERROR(MATCH(TB$1,'CSC Mitre'!A$1:A$220,0)),"",VLOOKUP(TB$1,'Tactic Recode'!$A$1:$B$547,2,FALSE))</f>
        <v/>
      </c>
      <c r="TC2" t="str">
        <f>IF(ISERROR(MATCH(TC$1,'CSC Mitre'!A$1:A$220,0)),"",VLOOKUP(TC$1,'Tactic Recode'!$A$1:$B$547,2,FALSE))</f>
        <v/>
      </c>
      <c r="TD2" t="str">
        <f>IF(ISERROR(MATCH(TD$1,'CSC Mitre'!A$1:A$220,0)),"",VLOOKUP(TD$1,'Tactic Recode'!$A$1:$B$547,2,FALSE))</f>
        <v/>
      </c>
      <c r="TE2" t="str">
        <f>IF(ISERROR(MATCH(TE$1,'CSC Mitre'!A$1:A$220,0)),"",VLOOKUP(TE$1,'Tactic Recode'!$A$1:$B$547,2,FALSE))</f>
        <v/>
      </c>
      <c r="TF2" t="str">
        <f>IF(ISERROR(MATCH(TF$1,'CSC Mitre'!A$1:A$220,0)),"",VLOOKUP(TF$1,'Tactic Recode'!$A$1:$B$547,2,FALSE))</f>
        <v/>
      </c>
      <c r="TG2" t="str">
        <f>IF(ISERROR(MATCH(TG$1,'CSC Mitre'!A$1:A$220,0)),"",VLOOKUP(TG$1,'Tactic Recode'!$A$1:$B$547,2,FALSE))</f>
        <v/>
      </c>
      <c r="TH2" t="str">
        <f>IF(ISERROR(MATCH(TH$1,'CSC Mitre'!A$1:A$220,0)),"",VLOOKUP(TH$1,'Tactic Recode'!$A$1:$B$547,2,FALSE))</f>
        <v/>
      </c>
      <c r="TI2" t="str">
        <f>IF(ISERROR(MATCH(TI$1,'CSC Mitre'!A$1:A$220,0)),"",VLOOKUP(TI$1,'Tactic Recode'!$A$1:$B$547,2,FALSE))</f>
        <v/>
      </c>
      <c r="TJ2" t="str">
        <f>IF(ISERROR(MATCH(TJ$1,'CSC Mitre'!A$1:A$220,0)),"",VLOOKUP(TJ$1,'Tactic Recode'!$A$1:$B$547,2,FALSE))</f>
        <v/>
      </c>
      <c r="TK2" t="str">
        <f>IF(ISERROR(MATCH(TK$1,'CSC Mitre'!A$1:A$220,0)),"",VLOOKUP(TK$1,'Tactic Recode'!$A$1:$B$547,2,FALSE))</f>
        <v/>
      </c>
      <c r="TL2" t="str">
        <f>IF(ISERROR(MATCH(TL$1,'CSC Mitre'!A$1:A$220,0)),"",VLOOKUP(TL$1,'Tactic Recode'!$A$1:$B$547,2,FALSE))</f>
        <v/>
      </c>
      <c r="TM2" t="str">
        <f>IF(ISERROR(MATCH(TM$1,'CSC Mitre'!A$1:A$220,0)),"",VLOOKUP(TM$1,'Tactic Recode'!$A$1:$B$547,2,FALSE))</f>
        <v/>
      </c>
      <c r="TN2" t="str">
        <f>IF(ISERROR(MATCH(TN$1,'CSC Mitre'!A$1:A$220,0)),"",VLOOKUP(TN$1,'Tactic Recode'!$A$1:$B$547,2,FALSE))</f>
        <v/>
      </c>
      <c r="TO2" t="str">
        <f>IF(ISERROR(MATCH(TO$1,'CSC Mitre'!A$1:A$220,0)),"",VLOOKUP(TO$1,'Tactic Recode'!$A$1:$B$547,2,FALSE))</f>
        <v/>
      </c>
      <c r="TP2" t="str">
        <f>IF(ISERROR(MATCH(TP$1,'CSC Mitre'!A$1:A$220,0)),"",VLOOKUP(TP$1,'Tactic Recode'!$A$1:$B$547,2,FALSE))</f>
        <v/>
      </c>
      <c r="TQ2" t="str">
        <f>IF(ISERROR(MATCH(TQ$1,'CSC Mitre'!A$1:A$220,0)),"",VLOOKUP(TQ$1,'Tactic Recode'!$A$1:$B$547,2,FALSE))</f>
        <v/>
      </c>
      <c r="TR2" t="str">
        <f>IF(ISERROR(MATCH(TR$1,'CSC Mitre'!A$1:A$220,0)),"",VLOOKUP(TR$1,'Tactic Recode'!$A$1:$B$547,2,FALSE))</f>
        <v/>
      </c>
      <c r="TS2" t="str">
        <f>IF(ISERROR(MATCH(TS$1,'CSC Mitre'!A$1:A$220,0)),"",VLOOKUP(TS$1,'Tactic Recode'!$A$1:$B$547,2,FALSE))</f>
        <v/>
      </c>
      <c r="TT2" t="str">
        <f>IF(ISERROR(MATCH(TT$1,'CSC Mitre'!A$1:A$220,0)),"",VLOOKUP(TT$1,'Tactic Recode'!$A$1:$B$547,2,FALSE))</f>
        <v/>
      </c>
      <c r="TU2" t="str">
        <f>IF(ISERROR(MATCH(TU$1,'CSC Mitre'!A$1:A$220,0)),"",VLOOKUP(TU$1,'Tactic Recode'!$A$1:$B$547,2,FALSE))</f>
        <v/>
      </c>
      <c r="TV2" t="str">
        <f>IF(ISERROR(MATCH(TV$1,'CSC Mitre'!A$1:A$220,0)),"",VLOOKUP(TV$1,'Tactic Recode'!$A$1:$B$547,2,FALSE))</f>
        <v/>
      </c>
      <c r="TW2" t="str">
        <f>IF(ISERROR(MATCH(TW$1,'CSC Mitre'!A$1:A$220,0)),"",VLOOKUP(TW$1,'Tactic Recode'!$A$1:$B$547,2,FALSE))</f>
        <v/>
      </c>
      <c r="TX2" t="str">
        <f>IF(ISERROR(MATCH(TX$1,'CSC Mitre'!A$1:A$220,0)),"",VLOOKUP(TX$1,'Tactic Recode'!$A$1:$B$547,2,FALSE))</f>
        <v/>
      </c>
      <c r="TY2" t="str">
        <f>IF(ISERROR(MATCH(TY$1,'CSC Mitre'!A$1:A$220,0)),"",VLOOKUP(TY$1,'Tactic Recode'!$A$1:$B$547,2,FALSE))</f>
        <v/>
      </c>
      <c r="TZ2" t="str">
        <f>IF(ISERROR(MATCH(TZ$1,'CSC Mitre'!A$1:A$220,0)),"",VLOOKUP(TZ$1,'Tactic Recode'!$A$1:$B$547,2,FALSE))</f>
        <v/>
      </c>
      <c r="UA2" t="str">
        <f>IF(ISERROR(MATCH(UA$1,'CSC Mitre'!A$1:A$220,0)),"",VLOOKUP(UA$1,'Tactic Recode'!$A$1:$B$547,2,FALSE))</f>
        <v/>
      </c>
      <c r="UB2" t="str">
        <f>IF(ISERROR(MATCH(UB$1,'CSC Mitre'!A$1:A$220,0)),"",VLOOKUP(UB$1,'Tactic Recode'!$A$1:$B$547,2,FALSE))</f>
        <v/>
      </c>
    </row>
    <row r="3" spans="1:548" x14ac:dyDescent="0.25">
      <c r="A3" s="59" t="s">
        <v>402</v>
      </c>
      <c r="B3" t="str">
        <f>IF(ISERROR(MATCH(B$1,'CSC Mitre'!B$1:B$220,0)),"",VLOOKUP(B$1,'Tactic Recode'!$A$1:$B$547,2,FALSE))</f>
        <v/>
      </c>
      <c r="C3" t="str">
        <f>IF(ISERROR(MATCH(C$1,'CSC Mitre'!B$1:B$220,0)),"",VLOOKUP(C$1,'Tactic Recode'!$A$1:$B$547,2,FALSE))</f>
        <v/>
      </c>
      <c r="D3" t="str">
        <f>IF(ISERROR(MATCH(D$1,'CSC Mitre'!B$1:B$220,0)),"",VLOOKUP(D$1,'Tactic Recode'!$A$1:$B$547,2,FALSE))</f>
        <v/>
      </c>
      <c r="E3" t="str">
        <f>IF(ISERROR(MATCH(E$1,'CSC Mitre'!B$1:B$220,0)),"",VLOOKUP(E$1,'Tactic Recode'!$A$1:$B$547,2,FALSE))</f>
        <v/>
      </c>
      <c r="F3" t="str">
        <f>IF(ISERROR(MATCH(F$1,'CSC Mitre'!B$1:B$220,0)),"",VLOOKUP(F$1,'Tactic Recode'!$A$1:$B$547,2,FALSE))</f>
        <v/>
      </c>
      <c r="G3" t="str">
        <f>IF(ISERROR(MATCH(G$1,'CSC Mitre'!B$1:B$220,0)),"",VLOOKUP(G$1,'Tactic Recode'!$A$1:$B$547,2,FALSE))</f>
        <v/>
      </c>
      <c r="H3" t="str">
        <f>IF(ISERROR(MATCH(H$1,'CSC Mitre'!B$1:B$220,0)),"",VLOOKUP(H$1,'Tactic Recode'!$A$1:$B$547,2,FALSE))</f>
        <v/>
      </c>
      <c r="I3" t="str">
        <f>IF(ISERROR(MATCH(I$1,'CSC Mitre'!B$1:B$220,0)),"",VLOOKUP(I$1,'Tactic Recode'!$A$1:$B$547,2,FALSE))</f>
        <v/>
      </c>
      <c r="J3" t="str">
        <f>IF(ISERROR(MATCH(J$1,'CSC Mitre'!B$1:B$220,0)),"",VLOOKUP(J$1,'Tactic Recode'!$A$1:$B$547,2,FALSE))</f>
        <v/>
      </c>
      <c r="K3" t="str">
        <f>IF(ISERROR(MATCH(K$1,'CSC Mitre'!B$1:B$220,0)),"",VLOOKUP(K$1,'Tactic Recode'!$A$1:$B$547,2,FALSE))</f>
        <v/>
      </c>
      <c r="L3" t="str">
        <f>IF(ISERROR(MATCH(L$1,'CSC Mitre'!B$1:B$220,0)),"",VLOOKUP(L$1,'Tactic Recode'!$A$1:$B$547,2,FALSE))</f>
        <v/>
      </c>
      <c r="M3" t="str">
        <f>IF(ISERROR(MATCH(M$1,'CSC Mitre'!B$1:B$220,0)),"",VLOOKUP(M$1,'Tactic Recode'!$A$1:$B$547,2,FALSE))</f>
        <v/>
      </c>
      <c r="N3" t="str">
        <f>IF(ISERROR(MATCH(N$1,'CSC Mitre'!B$1:B$220,0)),"",VLOOKUP(N$1,'Tactic Recode'!$A$1:$B$547,2,FALSE))</f>
        <v/>
      </c>
      <c r="O3" t="str">
        <f>IF(ISERROR(MATCH(O$1,'CSC Mitre'!B$1:B$220,0)),"",VLOOKUP(O$1,'Tactic Recode'!$A$1:$B$547,2,FALSE))</f>
        <v/>
      </c>
      <c r="P3" t="str">
        <f>IF(ISERROR(MATCH(P$1,'CSC Mitre'!B$1:B$220,0)),"",VLOOKUP(P$1,'Tactic Recode'!$A$1:$B$547,2,FALSE))</f>
        <v/>
      </c>
      <c r="Q3" t="str">
        <f>IF(ISERROR(MATCH(Q$1,'CSC Mitre'!B$1:B$220,0)),"",VLOOKUP(Q$1,'Tactic Recode'!$A$1:$B$547,2,FALSE))</f>
        <v/>
      </c>
      <c r="R3" t="str">
        <f>IF(ISERROR(MATCH(R$1,'CSC Mitre'!B$1:B$220,0)),"",VLOOKUP(R$1,'Tactic Recode'!$A$1:$B$547,2,FALSE))</f>
        <v/>
      </c>
      <c r="S3" t="str">
        <f>IF(ISERROR(MATCH(S$1,'CSC Mitre'!B$1:B$220,0)),"",VLOOKUP(S$1,'Tactic Recode'!$A$1:$B$547,2,FALSE))</f>
        <v/>
      </c>
      <c r="T3" t="str">
        <f>IF(ISERROR(MATCH(T$1,'CSC Mitre'!B$1:B$220,0)),"",VLOOKUP(T$1,'Tactic Recode'!$A$1:$B$547,2,FALSE))</f>
        <v/>
      </c>
      <c r="U3" t="str">
        <f>IF(ISERROR(MATCH(U$1,'CSC Mitre'!B$1:B$220,0)),"",VLOOKUP(U$1,'Tactic Recode'!$A$1:$B$547,2,FALSE))</f>
        <v/>
      </c>
      <c r="V3" t="str">
        <f>IF(ISERROR(MATCH(V$1,'CSC Mitre'!B$1:B$220,0)),"",VLOOKUP(V$1,'Tactic Recode'!$A$1:$B$547,2,FALSE))</f>
        <v/>
      </c>
      <c r="W3" t="str">
        <f>IF(ISERROR(MATCH(W$1,'CSC Mitre'!B$1:B$220,0)),"",VLOOKUP(W$1,'Tactic Recode'!$A$1:$B$547,2,FALSE))</f>
        <v/>
      </c>
      <c r="X3" t="str">
        <f>IF(ISERROR(MATCH(X$1,'CSC Mitre'!B$1:B$220,0)),"",VLOOKUP(X$1,'Tactic Recode'!$A$1:$B$547,2,FALSE))</f>
        <v/>
      </c>
      <c r="Y3" t="str">
        <f>IF(ISERROR(MATCH(Y$1,'CSC Mitre'!B$1:B$220,0)),"",VLOOKUP(Y$1,'Tactic Recode'!$A$1:$B$547,2,FALSE))</f>
        <v/>
      </c>
      <c r="Z3" t="str">
        <f>IF(ISERROR(MATCH(Z$1,'CSC Mitre'!B$1:B$220,0)),"",VLOOKUP(Z$1,'Tactic Recode'!$A$1:$B$547,2,FALSE))</f>
        <v/>
      </c>
      <c r="AA3" t="str">
        <f>IF(ISERROR(MATCH(AA$1,'CSC Mitre'!B$1:B$220,0)),"",VLOOKUP(AA$1,'Tactic Recode'!$A$1:$B$547,2,FALSE))</f>
        <v/>
      </c>
      <c r="AB3" t="str">
        <f>IF(ISERROR(MATCH(AB$1,'CSC Mitre'!B$1:B$220,0)),"",VLOOKUP(AB$1,'Tactic Recode'!$A$1:$B$547,2,FALSE))</f>
        <v/>
      </c>
      <c r="AC3" t="str">
        <f>IF(ISERROR(MATCH(AC$1,'CSC Mitre'!B$1:B$220,0)),"",VLOOKUP(AC$1,'Tactic Recode'!$A$1:$B$547,2,FALSE))</f>
        <v/>
      </c>
      <c r="AD3" t="str">
        <f>IF(ISERROR(MATCH(AD$1,'CSC Mitre'!B$1:B$220,0)),"",VLOOKUP(AD$1,'Tactic Recode'!$A$1:$B$547,2,FALSE))</f>
        <v/>
      </c>
      <c r="AE3" t="str">
        <f>IF(ISERROR(MATCH(AE$1,'CSC Mitre'!B$1:B$220,0)),"",VLOOKUP(AE$1,'Tactic Recode'!$A$1:$B$547,2,FALSE))</f>
        <v/>
      </c>
      <c r="AF3" t="str">
        <f>IF(ISERROR(MATCH(AF$1,'CSC Mitre'!B$1:B$220,0)),"",VLOOKUP(AF$1,'Tactic Recode'!$A$1:$B$547,2,FALSE))</f>
        <v/>
      </c>
      <c r="AG3" t="str">
        <f>IF(ISERROR(MATCH(AG$1,'CSC Mitre'!B$1:B$220,0)),"",VLOOKUP(AG$1,'Tactic Recode'!$A$1:$B$547,2,FALSE))</f>
        <v/>
      </c>
      <c r="AH3" t="str">
        <f>IF(ISERROR(MATCH(AH$1,'CSC Mitre'!B$1:B$220,0)),"",VLOOKUP(AH$1,'Tactic Recode'!$A$1:$B$547,2,FALSE))</f>
        <v/>
      </c>
      <c r="AI3" t="str">
        <f>IF(ISERROR(MATCH(AI$1,'CSC Mitre'!B$1:B$220,0)),"",VLOOKUP(AI$1,'Tactic Recode'!$A$1:$B$547,2,FALSE))</f>
        <v/>
      </c>
      <c r="AJ3" t="str">
        <f>IF(ISERROR(MATCH(AJ$1,'CSC Mitre'!B$1:B$220,0)),"",VLOOKUP(AJ$1,'Tactic Recode'!$A$1:$B$547,2,FALSE))</f>
        <v/>
      </c>
      <c r="AK3" t="str">
        <f>IF(ISERROR(MATCH(AK$1,'CSC Mitre'!B$1:B$220,0)),"",VLOOKUP(AK$1,'Tactic Recode'!$A$1:$B$547,2,FALSE))</f>
        <v/>
      </c>
      <c r="AL3" t="str">
        <f>IF(ISERROR(MATCH(AL$1,'CSC Mitre'!B$1:B$220,0)),"",VLOOKUP(AL$1,'Tactic Recode'!$A$1:$B$547,2,FALSE))</f>
        <v/>
      </c>
      <c r="AM3" t="str">
        <f>IF(ISERROR(MATCH(AM$1,'CSC Mitre'!B$1:B$220,0)),"",VLOOKUP(AM$1,'Tactic Recode'!$A$1:$B$547,2,FALSE))</f>
        <v/>
      </c>
      <c r="AN3" t="str">
        <f>IF(ISERROR(MATCH(AN$1,'CSC Mitre'!B$1:B$220,0)),"",VLOOKUP(AN$1,'Tactic Recode'!$A$1:$B$547,2,FALSE))</f>
        <v/>
      </c>
      <c r="AO3" t="str">
        <f>IF(ISERROR(MATCH(AO$1,'CSC Mitre'!B$1:B$220,0)),"",VLOOKUP(AO$1,'Tactic Recode'!$A$1:$B$547,2,FALSE))</f>
        <v/>
      </c>
      <c r="AP3" t="str">
        <f>IF(ISERROR(MATCH(AP$1,'CSC Mitre'!B$1:B$220,0)),"",VLOOKUP(AP$1,'Tactic Recode'!$A$1:$B$547,2,FALSE))</f>
        <v/>
      </c>
      <c r="AQ3" t="str">
        <f>IF(ISERROR(MATCH(AQ$1,'CSC Mitre'!B$1:B$220,0)),"",VLOOKUP(AQ$1,'Tactic Recode'!$A$1:$B$547,2,FALSE))</f>
        <v/>
      </c>
      <c r="AR3" t="str">
        <f>IF(ISERROR(MATCH(AR$1,'CSC Mitre'!B$1:B$220,0)),"",VLOOKUP(AR$1,'Tactic Recode'!$A$1:$B$547,2,FALSE))</f>
        <v/>
      </c>
      <c r="AS3" t="str">
        <f>IF(ISERROR(MATCH(AS$1,'CSC Mitre'!B$1:B$220,0)),"",VLOOKUP(AS$1,'Tactic Recode'!$A$1:$B$547,2,FALSE))</f>
        <v/>
      </c>
      <c r="AT3" t="str">
        <f>IF(ISERROR(MATCH(AT$1,'CSC Mitre'!B$1:B$220,0)),"",VLOOKUP(AT$1,'Tactic Recode'!$A$1:$B$547,2,FALSE))</f>
        <v/>
      </c>
      <c r="AU3" t="str">
        <f>IF(ISERROR(MATCH(AU$1,'CSC Mitre'!B$1:B$220,0)),"",VLOOKUP(AU$1,'Tactic Recode'!$A$1:$B$547,2,FALSE))</f>
        <v/>
      </c>
      <c r="AV3" t="str">
        <f>IF(ISERROR(MATCH(AV$1,'CSC Mitre'!B$1:B$220,0)),"",VLOOKUP(AV$1,'Tactic Recode'!$A$1:$B$547,2,FALSE))</f>
        <v/>
      </c>
      <c r="AW3" t="str">
        <f>IF(ISERROR(MATCH(AW$1,'CSC Mitre'!B$1:B$220,0)),"",VLOOKUP(AW$1,'Tactic Recode'!$A$1:$B$547,2,FALSE))</f>
        <v/>
      </c>
      <c r="AX3" t="str">
        <f>IF(ISERROR(MATCH(AX$1,'CSC Mitre'!B$1:B$220,0)),"",VLOOKUP(AX$1,'Tactic Recode'!$A$1:$B$547,2,FALSE))</f>
        <v/>
      </c>
      <c r="AY3" t="str">
        <f>IF(ISERROR(MATCH(AY$1,'CSC Mitre'!B$1:B$220,0)),"",VLOOKUP(AY$1,'Tactic Recode'!$A$1:$B$547,2,FALSE))</f>
        <v/>
      </c>
      <c r="AZ3" t="str">
        <f>IF(ISERROR(MATCH(AZ$1,'CSC Mitre'!B$1:B$220,0)),"",VLOOKUP(AZ$1,'Tactic Recode'!$A$1:$B$547,2,FALSE))</f>
        <v/>
      </c>
      <c r="BA3" t="str">
        <f>IF(ISERROR(MATCH(BA$1,'CSC Mitre'!B$1:B$220,0)),"",VLOOKUP(BA$1,'Tactic Recode'!$A$1:$B$547,2,FALSE))</f>
        <v/>
      </c>
      <c r="BB3" t="str">
        <f>IF(ISERROR(MATCH(BB$1,'CSC Mitre'!B$1:B$220,0)),"",VLOOKUP(BB$1,'Tactic Recode'!$A$1:$B$547,2,FALSE))</f>
        <v/>
      </c>
      <c r="BC3" t="str">
        <f>IF(ISERROR(MATCH(BC$1,'CSC Mitre'!B$1:B$220,0)),"",VLOOKUP(BC$1,'Tactic Recode'!$A$1:$B$547,2,FALSE))</f>
        <v/>
      </c>
      <c r="BD3" t="str">
        <f>IF(ISERROR(MATCH(BD$1,'CSC Mitre'!B$1:B$220,0)),"",VLOOKUP(BD$1,'Tactic Recode'!$A$1:$B$547,2,FALSE))</f>
        <v/>
      </c>
      <c r="BE3" t="str">
        <f>IF(ISERROR(MATCH(BE$1,'CSC Mitre'!B$1:B$220,0)),"",VLOOKUP(BE$1,'Tactic Recode'!$A$1:$B$547,2,FALSE))</f>
        <v/>
      </c>
      <c r="BF3" t="str">
        <f>IF(ISERROR(MATCH(BF$1,'CSC Mitre'!B$1:B$220,0)),"",VLOOKUP(BF$1,'Tactic Recode'!$A$1:$B$547,2,FALSE))</f>
        <v/>
      </c>
      <c r="BG3" t="str">
        <f>IF(ISERROR(MATCH(BG$1,'CSC Mitre'!B$1:B$220,0)),"",VLOOKUP(BG$1,'Tactic Recode'!$A$1:$B$547,2,FALSE))</f>
        <v/>
      </c>
      <c r="BH3" t="str">
        <f>IF(ISERROR(MATCH(BH$1,'CSC Mitre'!B$1:B$220,0)),"",VLOOKUP(BH$1,'Tactic Recode'!$A$1:$B$547,2,FALSE))</f>
        <v/>
      </c>
      <c r="BI3" t="str">
        <f>IF(ISERROR(MATCH(BI$1,'CSC Mitre'!B$1:B$220,0)),"",VLOOKUP(BI$1,'Tactic Recode'!$A$1:$B$547,2,FALSE))</f>
        <v/>
      </c>
      <c r="BJ3" t="str">
        <f>IF(ISERROR(MATCH(BJ$1,'CSC Mitre'!B$1:B$220,0)),"",VLOOKUP(BJ$1,'Tactic Recode'!$A$1:$B$547,2,FALSE))</f>
        <v/>
      </c>
      <c r="BK3" t="str">
        <f>IF(ISERROR(MATCH(BK$1,'CSC Mitre'!B$1:B$220,0)),"",VLOOKUP(BK$1,'Tactic Recode'!$A$1:$B$547,2,FALSE))</f>
        <v/>
      </c>
      <c r="BL3" t="str">
        <f>IF(ISERROR(MATCH(BL$1,'CSC Mitre'!B$1:B$220,0)),"",VLOOKUP(BL$1,'Tactic Recode'!$A$1:$B$547,2,FALSE))</f>
        <v/>
      </c>
      <c r="BM3" t="str">
        <f>IF(ISERROR(MATCH(BM$1,'CSC Mitre'!B$1:B$220,0)),"",VLOOKUP(BM$1,'Tactic Recode'!$A$1:$B$547,2,FALSE))</f>
        <v/>
      </c>
      <c r="BN3" t="str">
        <f>IF(ISERROR(MATCH(BN$1,'CSC Mitre'!B$1:B$220,0)),"",VLOOKUP(BN$1,'Tactic Recode'!$A$1:$B$547,2,FALSE))</f>
        <v/>
      </c>
      <c r="BO3" t="str">
        <f>IF(ISERROR(MATCH(BO$1,'CSC Mitre'!B$1:B$220,0)),"",VLOOKUP(BO$1,'Tactic Recode'!$A$1:$B$547,2,FALSE))</f>
        <v/>
      </c>
      <c r="BP3" t="str">
        <f>IF(ISERROR(MATCH(BP$1,'CSC Mitre'!B$1:B$220,0)),"",VLOOKUP(BP$1,'Tactic Recode'!$A$1:$B$547,2,FALSE))</f>
        <v/>
      </c>
      <c r="BQ3" t="str">
        <f>IF(ISERROR(MATCH(BQ$1,'CSC Mitre'!B$1:B$220,0)),"",VLOOKUP(BQ$1,'Tactic Recode'!$A$1:$B$547,2,FALSE))</f>
        <v/>
      </c>
      <c r="BR3" t="str">
        <f>IF(ISERROR(MATCH(BR$1,'CSC Mitre'!B$1:B$220,0)),"",VLOOKUP(BR$1,'Tactic Recode'!$A$1:$B$547,2,FALSE))</f>
        <v/>
      </c>
      <c r="BS3" t="str">
        <f>IF(ISERROR(MATCH(BS$1,'CSC Mitre'!B$1:B$220,0)),"",VLOOKUP(BS$1,'Tactic Recode'!$A$1:$B$547,2,FALSE))</f>
        <v/>
      </c>
      <c r="BT3" t="str">
        <f>IF(ISERROR(MATCH(BT$1,'CSC Mitre'!B$1:B$220,0)),"",VLOOKUP(BT$1,'Tactic Recode'!$A$1:$B$547,2,FALSE))</f>
        <v/>
      </c>
      <c r="BU3" t="str">
        <f>IF(ISERROR(MATCH(BU$1,'CSC Mitre'!B$1:B$220,0)),"",VLOOKUP(BU$1,'Tactic Recode'!$A$1:$B$547,2,FALSE))</f>
        <v/>
      </c>
      <c r="BV3" t="str">
        <f>IF(ISERROR(MATCH(BV$1,'CSC Mitre'!B$1:B$220,0)),"",VLOOKUP(BV$1,'Tactic Recode'!$A$1:$B$547,2,FALSE))</f>
        <v/>
      </c>
      <c r="BW3" t="str">
        <f>IF(ISERROR(MATCH(BW$1,'CSC Mitre'!B$1:B$220,0)),"",VLOOKUP(BW$1,'Tactic Recode'!$A$1:$B$547,2,FALSE))</f>
        <v/>
      </c>
      <c r="BX3" t="str">
        <f>IF(ISERROR(MATCH(BX$1,'CSC Mitre'!B$1:B$220,0)),"",VLOOKUP(BX$1,'Tactic Recode'!$A$1:$B$547,2,FALSE))</f>
        <v/>
      </c>
      <c r="BY3" t="str">
        <f>IF(ISERROR(MATCH(BY$1,'CSC Mitre'!B$1:B$220,0)),"",VLOOKUP(BY$1,'Tactic Recode'!$A$1:$B$547,2,FALSE))</f>
        <v/>
      </c>
      <c r="BZ3" t="str">
        <f>IF(ISERROR(MATCH(BZ$1,'CSC Mitre'!B$1:B$220,0)),"",VLOOKUP(BZ$1,'Tactic Recode'!$A$1:$B$547,2,FALSE))</f>
        <v/>
      </c>
      <c r="CA3" t="str">
        <f>IF(ISERROR(MATCH(CA$1,'CSC Mitre'!B$1:B$220,0)),"",VLOOKUP(CA$1,'Tactic Recode'!$A$1:$B$547,2,FALSE))</f>
        <v/>
      </c>
      <c r="CB3" t="str">
        <f>IF(ISERROR(MATCH(CB$1,'CSC Mitre'!B$1:B$220,0)),"",VLOOKUP(CB$1,'Tactic Recode'!$A$1:$B$547,2,FALSE))</f>
        <v/>
      </c>
      <c r="CC3" t="str">
        <f>IF(ISERROR(MATCH(CC$1,'CSC Mitre'!B$1:B$220,0)),"",VLOOKUP(CC$1,'Tactic Recode'!$A$1:$B$547,2,FALSE))</f>
        <v/>
      </c>
      <c r="CD3" t="str">
        <f>IF(ISERROR(MATCH(CD$1,'CSC Mitre'!B$1:B$220,0)),"",VLOOKUP(CD$1,'Tactic Recode'!$A$1:$B$547,2,FALSE))</f>
        <v/>
      </c>
      <c r="CE3" t="str">
        <f>IF(ISERROR(MATCH(CE$1,'CSC Mitre'!B$1:B$220,0)),"",VLOOKUP(CE$1,'Tactic Recode'!$A$1:$B$547,2,FALSE))</f>
        <v/>
      </c>
      <c r="CF3" t="str">
        <f>IF(ISERROR(MATCH(CF$1,'CSC Mitre'!B$1:B$220,0)),"",VLOOKUP(CF$1,'Tactic Recode'!$A$1:$B$547,2,FALSE))</f>
        <v/>
      </c>
      <c r="CG3" t="str">
        <f>IF(ISERROR(MATCH(CG$1,'CSC Mitre'!B$1:B$220,0)),"",VLOOKUP(CG$1,'Tactic Recode'!$A$1:$B$547,2,FALSE))</f>
        <v/>
      </c>
      <c r="CH3" t="str">
        <f>IF(ISERROR(MATCH(CH$1,'CSC Mitre'!B$1:B$220,0)),"",VLOOKUP(CH$1,'Tactic Recode'!$A$1:$B$547,2,FALSE))</f>
        <v/>
      </c>
      <c r="CI3" t="str">
        <f>IF(ISERROR(MATCH(CI$1,'CSC Mitre'!B$1:B$220,0)),"",VLOOKUP(CI$1,'Tactic Recode'!$A$1:$B$547,2,FALSE))</f>
        <v/>
      </c>
      <c r="CJ3" t="str">
        <f>IF(ISERROR(MATCH(CJ$1,'CSC Mitre'!B$1:B$220,0)),"",VLOOKUP(CJ$1,'Tactic Recode'!$A$1:$B$547,2,FALSE))</f>
        <v/>
      </c>
      <c r="CK3" t="str">
        <f>IF(ISERROR(MATCH(CK$1,'CSC Mitre'!B$1:B$220,0)),"",VLOOKUP(CK$1,'Tactic Recode'!$A$1:$B$547,2,FALSE))</f>
        <v/>
      </c>
      <c r="CL3" t="str">
        <f>IF(ISERROR(MATCH(CL$1,'CSC Mitre'!B$1:B$220,0)),"",VLOOKUP(CL$1,'Tactic Recode'!$A$1:$B$547,2,FALSE))</f>
        <v/>
      </c>
      <c r="CM3" t="str">
        <f>IF(ISERROR(MATCH(CM$1,'CSC Mitre'!B$1:B$220,0)),"",VLOOKUP(CM$1,'Tactic Recode'!$A$1:$B$547,2,FALSE))</f>
        <v/>
      </c>
      <c r="CN3" t="str">
        <f>IF(ISERROR(MATCH(CN$1,'CSC Mitre'!B$1:B$220,0)),"",VLOOKUP(CN$1,'Tactic Recode'!$A$1:$B$547,2,FALSE))</f>
        <v/>
      </c>
      <c r="CO3" t="str">
        <f>IF(ISERROR(MATCH(CO$1,'CSC Mitre'!B$1:B$220,0)),"",VLOOKUP(CO$1,'Tactic Recode'!$A$1:$B$547,2,FALSE))</f>
        <v/>
      </c>
      <c r="CP3" t="str">
        <f>IF(ISERROR(MATCH(CP$1,'CSC Mitre'!B$1:B$220,0)),"",VLOOKUP(CP$1,'Tactic Recode'!$A$1:$B$547,2,FALSE))</f>
        <v/>
      </c>
      <c r="CQ3" t="str">
        <f>IF(ISERROR(MATCH(CQ$1,'CSC Mitre'!B$1:B$220,0)),"",VLOOKUP(CQ$1,'Tactic Recode'!$A$1:$B$547,2,FALSE))</f>
        <v/>
      </c>
      <c r="CR3" t="str">
        <f>IF(ISERROR(MATCH(CR$1,'CSC Mitre'!B$1:B$220,0)),"",VLOOKUP(CR$1,'Tactic Recode'!$A$1:$B$547,2,FALSE))</f>
        <v/>
      </c>
      <c r="CS3" t="str">
        <f>IF(ISERROR(MATCH(CS$1,'CSC Mitre'!B$1:B$220,0)),"",VLOOKUP(CS$1,'Tactic Recode'!$A$1:$B$547,2,FALSE))</f>
        <v/>
      </c>
      <c r="CT3" t="str">
        <f>IF(ISERROR(MATCH(CT$1,'CSC Mitre'!B$1:B$220,0)),"",VLOOKUP(CT$1,'Tactic Recode'!$A$1:$B$547,2,FALSE))</f>
        <v/>
      </c>
      <c r="CU3" t="str">
        <f>IF(ISERROR(MATCH(CU$1,'CSC Mitre'!B$1:B$220,0)),"",VLOOKUP(CU$1,'Tactic Recode'!$A$1:$B$547,2,FALSE))</f>
        <v/>
      </c>
      <c r="CV3" t="str">
        <f>IF(ISERROR(MATCH(CV$1,'CSC Mitre'!B$1:B$220,0)),"",VLOOKUP(CV$1,'Tactic Recode'!$A$1:$B$547,2,FALSE))</f>
        <v/>
      </c>
      <c r="CW3" t="str">
        <f>IF(ISERROR(MATCH(CW$1,'CSC Mitre'!B$1:B$220,0)),"",VLOOKUP(CW$1,'Tactic Recode'!$A$1:$B$547,2,FALSE))</f>
        <v/>
      </c>
      <c r="CX3" t="str">
        <f>IF(ISERROR(MATCH(CX$1,'CSC Mitre'!B$1:B$220,0)),"",VLOOKUP(CX$1,'Tactic Recode'!$A$1:$B$547,2,FALSE))</f>
        <v/>
      </c>
      <c r="CY3" t="str">
        <f>IF(ISERROR(MATCH(CY$1,'CSC Mitre'!B$1:B$220,0)),"",VLOOKUP(CY$1,'Tactic Recode'!$A$1:$B$547,2,FALSE))</f>
        <v/>
      </c>
      <c r="CZ3" t="str">
        <f>IF(ISERROR(MATCH(CZ$1,'CSC Mitre'!B$1:B$220,0)),"",VLOOKUP(CZ$1,'Tactic Recode'!$A$1:$B$547,2,FALSE))</f>
        <v/>
      </c>
      <c r="DA3" t="str">
        <f>IF(ISERROR(MATCH(DA$1,'CSC Mitre'!B$1:B$220,0)),"",VLOOKUP(DA$1,'Tactic Recode'!$A$1:$B$547,2,FALSE))</f>
        <v/>
      </c>
      <c r="DB3" t="str">
        <f>IF(ISERROR(MATCH(DB$1,'CSC Mitre'!B$1:B$220,0)),"",VLOOKUP(DB$1,'Tactic Recode'!$A$1:$B$547,2,FALSE))</f>
        <v/>
      </c>
      <c r="DC3" t="str">
        <f>IF(ISERROR(MATCH(DC$1,'CSC Mitre'!B$1:B$220,0)),"",VLOOKUP(DC$1,'Tactic Recode'!$A$1:$B$547,2,FALSE))</f>
        <v/>
      </c>
      <c r="DD3" t="str">
        <f>IF(ISERROR(MATCH(DD$1,'CSC Mitre'!B$1:B$220,0)),"",VLOOKUP(DD$1,'Tactic Recode'!$A$1:$B$547,2,FALSE))</f>
        <v/>
      </c>
      <c r="DE3" t="str">
        <f>IF(ISERROR(MATCH(DE$1,'CSC Mitre'!B$1:B$220,0)),"",VLOOKUP(DE$1,'Tactic Recode'!$A$1:$B$547,2,FALSE))</f>
        <v/>
      </c>
      <c r="DF3" t="str">
        <f>IF(ISERROR(MATCH(DF$1,'CSC Mitre'!B$1:B$220,0)),"",VLOOKUP(DF$1,'Tactic Recode'!$A$1:$B$547,2,FALSE))</f>
        <v/>
      </c>
      <c r="DG3" t="str">
        <f>IF(ISERROR(MATCH(DG$1,'CSC Mitre'!B$1:B$220,0)),"",VLOOKUP(DG$1,'Tactic Recode'!$A$1:$B$547,2,FALSE))</f>
        <v/>
      </c>
      <c r="DH3" t="str">
        <f>IF(ISERROR(MATCH(DH$1,'CSC Mitre'!B$1:B$220,0)),"",VLOOKUP(DH$1,'Tactic Recode'!$A$1:$B$547,2,FALSE))</f>
        <v/>
      </c>
      <c r="DI3" t="str">
        <f>IF(ISERROR(MATCH(DI$1,'CSC Mitre'!B$1:B$220,0)),"",VLOOKUP(DI$1,'Tactic Recode'!$A$1:$B$547,2,FALSE))</f>
        <v/>
      </c>
      <c r="DJ3" t="str">
        <f>IF(ISERROR(MATCH(DJ$1,'CSC Mitre'!B$1:B$220,0)),"",VLOOKUP(DJ$1,'Tactic Recode'!$A$1:$B$547,2,FALSE))</f>
        <v/>
      </c>
      <c r="DK3" t="str">
        <f>IF(ISERROR(MATCH(DK$1,'CSC Mitre'!B$1:B$220,0)),"",VLOOKUP(DK$1,'Tactic Recode'!$A$1:$B$547,2,FALSE))</f>
        <v/>
      </c>
      <c r="DL3" t="str">
        <f>IF(ISERROR(MATCH(DL$1,'CSC Mitre'!B$1:B$220,0)),"",VLOOKUP(DL$1,'Tactic Recode'!$A$1:$B$547,2,FALSE))</f>
        <v/>
      </c>
      <c r="DM3" t="str">
        <f>IF(ISERROR(MATCH(DM$1,'CSC Mitre'!B$1:B$220,0)),"",VLOOKUP(DM$1,'Tactic Recode'!$A$1:$B$547,2,FALSE))</f>
        <v/>
      </c>
      <c r="DN3" t="str">
        <f>IF(ISERROR(MATCH(DN$1,'CSC Mitre'!B$1:B$220,0)),"",VLOOKUP(DN$1,'Tactic Recode'!$A$1:$B$547,2,FALSE))</f>
        <v/>
      </c>
      <c r="DO3" t="str">
        <f>IF(ISERROR(MATCH(DO$1,'CSC Mitre'!B$1:B$220,0)),"",VLOOKUP(DO$1,'Tactic Recode'!$A$1:$B$547,2,FALSE))</f>
        <v/>
      </c>
      <c r="DP3" t="str">
        <f>IF(ISERROR(MATCH(DP$1,'CSC Mitre'!B$1:B$220,0)),"",VLOOKUP(DP$1,'Tactic Recode'!$A$1:$B$547,2,FALSE))</f>
        <v/>
      </c>
      <c r="DQ3" t="str">
        <f>IF(ISERROR(MATCH(DQ$1,'CSC Mitre'!B$1:B$220,0)),"",VLOOKUP(DQ$1,'Tactic Recode'!$A$1:$B$547,2,FALSE))</f>
        <v/>
      </c>
      <c r="DR3" t="str">
        <f>IF(ISERROR(MATCH(DR$1,'CSC Mitre'!B$1:B$220,0)),"",VLOOKUP(DR$1,'Tactic Recode'!$A$1:$B$547,2,FALSE))</f>
        <v/>
      </c>
      <c r="DS3" t="str">
        <f>IF(ISERROR(MATCH(DS$1,'CSC Mitre'!B$1:B$220,0)),"",VLOOKUP(DS$1,'Tactic Recode'!$A$1:$B$547,2,FALSE))</f>
        <v/>
      </c>
      <c r="DT3" t="str">
        <f>IF(ISERROR(MATCH(DT$1,'CSC Mitre'!B$1:B$220,0)),"",VLOOKUP(DT$1,'Tactic Recode'!$A$1:$B$547,2,FALSE))</f>
        <v/>
      </c>
      <c r="DU3" t="str">
        <f>IF(ISERROR(MATCH(DU$1,'CSC Mitre'!B$1:B$220,0)),"",VLOOKUP(DU$1,'Tactic Recode'!$A$1:$B$547,2,FALSE))</f>
        <v/>
      </c>
      <c r="DV3" t="str">
        <f>IF(ISERROR(MATCH(DV$1,'CSC Mitre'!B$1:B$220,0)),"",VLOOKUP(DV$1,'Tactic Recode'!$A$1:$B$547,2,FALSE))</f>
        <v/>
      </c>
      <c r="DW3" t="str">
        <f>IF(ISERROR(MATCH(DW$1,'CSC Mitre'!B$1:B$220,0)),"",VLOOKUP(DW$1,'Tactic Recode'!$A$1:$B$547,2,FALSE))</f>
        <v/>
      </c>
      <c r="DX3" t="str">
        <f>IF(ISERROR(MATCH(DX$1,'CSC Mitre'!B$1:B$220,0)),"",VLOOKUP(DX$1,'Tactic Recode'!$A$1:$B$547,2,FALSE))</f>
        <v/>
      </c>
      <c r="DY3" t="str">
        <f>IF(ISERROR(MATCH(DY$1,'CSC Mitre'!B$1:B$220,0)),"",VLOOKUP(DY$1,'Tactic Recode'!$A$1:$B$547,2,FALSE))</f>
        <v/>
      </c>
      <c r="DZ3" t="str">
        <f>IF(ISERROR(MATCH(DZ$1,'CSC Mitre'!B$1:B$220,0)),"",VLOOKUP(DZ$1,'Tactic Recode'!$A$1:$B$547,2,FALSE))</f>
        <v/>
      </c>
      <c r="EA3" t="str">
        <f>IF(ISERROR(MATCH(EA$1,'CSC Mitre'!B$1:B$220,0)),"",VLOOKUP(EA$1,'Tactic Recode'!$A$1:$B$547,2,FALSE))</f>
        <v/>
      </c>
      <c r="EB3" t="str">
        <f>IF(ISERROR(MATCH(EB$1,'CSC Mitre'!B$1:B$220,0)),"",VLOOKUP(EB$1,'Tactic Recode'!$A$1:$B$547,2,FALSE))</f>
        <v/>
      </c>
      <c r="EC3" t="str">
        <f>IF(ISERROR(MATCH(EC$1,'CSC Mitre'!B$1:B$220,0)),"",VLOOKUP(EC$1,'Tactic Recode'!$A$1:$B$547,2,FALSE))</f>
        <v/>
      </c>
      <c r="ED3" t="str">
        <f>IF(ISERROR(MATCH(ED$1,'CSC Mitre'!B$1:B$220,0)),"",VLOOKUP(ED$1,'Tactic Recode'!$A$1:$B$547,2,FALSE))</f>
        <v/>
      </c>
      <c r="EE3" t="str">
        <f>IF(ISERROR(MATCH(EE$1,'CSC Mitre'!B$1:B$220,0)),"",VLOOKUP(EE$1,'Tactic Recode'!$A$1:$B$547,2,FALSE))</f>
        <v/>
      </c>
      <c r="EF3" t="str">
        <f>IF(ISERROR(MATCH(EF$1,'CSC Mitre'!B$1:B$220,0)),"",VLOOKUP(EF$1,'Tactic Recode'!$A$1:$B$547,2,FALSE))</f>
        <v/>
      </c>
      <c r="EG3" t="str">
        <f>IF(ISERROR(MATCH(EG$1,'CSC Mitre'!B$1:B$220,0)),"",VLOOKUP(EG$1,'Tactic Recode'!$A$1:$B$547,2,FALSE))</f>
        <v/>
      </c>
      <c r="EH3" t="str">
        <f>IF(ISERROR(MATCH(EH$1,'CSC Mitre'!B$1:B$220,0)),"",VLOOKUP(EH$1,'Tactic Recode'!$A$1:$B$547,2,FALSE))</f>
        <v/>
      </c>
      <c r="EI3" t="str">
        <f>IF(ISERROR(MATCH(EI$1,'CSC Mitre'!B$1:B$220,0)),"",VLOOKUP(EI$1,'Tactic Recode'!$A$1:$B$547,2,FALSE))</f>
        <v/>
      </c>
      <c r="EJ3" t="str">
        <f>IF(ISERROR(MATCH(EJ$1,'CSC Mitre'!B$1:B$220,0)),"",VLOOKUP(EJ$1,'Tactic Recode'!$A$1:$B$547,2,FALSE))</f>
        <v/>
      </c>
      <c r="EK3" t="str">
        <f>IF(ISERROR(MATCH(EK$1,'CSC Mitre'!B$1:B$220,0)),"",VLOOKUP(EK$1,'Tactic Recode'!$A$1:$B$547,2,FALSE))</f>
        <v/>
      </c>
      <c r="EL3" t="str">
        <f>IF(ISERROR(MATCH(EL$1,'CSC Mitre'!B$1:B$220,0)),"",VLOOKUP(EL$1,'Tactic Recode'!$A$1:$B$547,2,FALSE))</f>
        <v/>
      </c>
      <c r="EM3" t="str">
        <f>IF(ISERROR(MATCH(EM$1,'CSC Mitre'!B$1:B$220,0)),"",VLOOKUP(EM$1,'Tactic Recode'!$A$1:$B$547,2,FALSE))</f>
        <v/>
      </c>
      <c r="EN3" t="str">
        <f>IF(ISERROR(MATCH(EN$1,'CSC Mitre'!B$1:B$220,0)),"",VLOOKUP(EN$1,'Tactic Recode'!$A$1:$B$547,2,FALSE))</f>
        <v/>
      </c>
      <c r="EO3" t="str">
        <f>IF(ISERROR(MATCH(EO$1,'CSC Mitre'!B$1:B$220,0)),"",VLOOKUP(EO$1,'Tactic Recode'!$A$1:$B$547,2,FALSE))</f>
        <v/>
      </c>
      <c r="EP3" t="str">
        <f>IF(ISERROR(MATCH(EP$1,'CSC Mitre'!B$1:B$220,0)),"",VLOOKUP(EP$1,'Tactic Recode'!$A$1:$B$547,2,FALSE))</f>
        <v/>
      </c>
      <c r="EQ3" t="str">
        <f>IF(ISERROR(MATCH(EQ$1,'CSC Mitre'!B$1:B$220,0)),"",VLOOKUP(EQ$1,'Tactic Recode'!$A$1:$B$547,2,FALSE))</f>
        <v/>
      </c>
      <c r="ER3" t="str">
        <f>IF(ISERROR(MATCH(ER$1,'CSC Mitre'!B$1:B$220,0)),"",VLOOKUP(ER$1,'Tactic Recode'!$A$1:$B$547,2,FALSE))</f>
        <v/>
      </c>
      <c r="ES3" t="str">
        <f>IF(ISERROR(MATCH(ES$1,'CSC Mitre'!B$1:B$220,0)),"",VLOOKUP(ES$1,'Tactic Recode'!$A$1:$B$547,2,FALSE))</f>
        <v/>
      </c>
      <c r="ET3" t="str">
        <f>IF(ISERROR(MATCH(ET$1,'CSC Mitre'!B$1:B$220,0)),"",VLOOKUP(ET$1,'Tactic Recode'!$A$1:$B$547,2,FALSE))</f>
        <v/>
      </c>
      <c r="EU3" t="str">
        <f>IF(ISERROR(MATCH(EU$1,'CSC Mitre'!B$1:B$220,0)),"",VLOOKUP(EU$1,'Tactic Recode'!$A$1:$B$547,2,FALSE))</f>
        <v/>
      </c>
      <c r="EV3" t="str">
        <f>IF(ISERROR(MATCH(EV$1,'CSC Mitre'!B$1:B$220,0)),"",VLOOKUP(EV$1,'Tactic Recode'!$A$1:$B$547,2,FALSE))</f>
        <v/>
      </c>
      <c r="EW3" t="str">
        <f>IF(ISERROR(MATCH(EW$1,'CSC Mitre'!B$1:B$220,0)),"",VLOOKUP(EW$1,'Tactic Recode'!$A$1:$B$547,2,FALSE))</f>
        <v/>
      </c>
      <c r="EX3" t="str">
        <f>IF(ISERROR(MATCH(EX$1,'CSC Mitre'!B$1:B$220,0)),"",VLOOKUP(EX$1,'Tactic Recode'!$A$1:$B$547,2,FALSE))</f>
        <v/>
      </c>
      <c r="EY3" t="str">
        <f>IF(ISERROR(MATCH(EY$1,'CSC Mitre'!B$1:B$220,0)),"",VLOOKUP(EY$1,'Tactic Recode'!$A$1:$B$547,2,FALSE))</f>
        <v/>
      </c>
      <c r="EZ3" t="str">
        <f>IF(ISERROR(MATCH(EZ$1,'CSC Mitre'!B$1:B$220,0)),"",VLOOKUP(EZ$1,'Tactic Recode'!$A$1:$B$547,2,FALSE))</f>
        <v/>
      </c>
      <c r="FA3" t="str">
        <f>IF(ISERROR(MATCH(FA$1,'CSC Mitre'!B$1:B$220,0)),"",VLOOKUP(FA$1,'Tactic Recode'!$A$1:$B$547,2,FALSE))</f>
        <v/>
      </c>
      <c r="FB3" t="str">
        <f>IF(ISERROR(MATCH(FB$1,'CSC Mitre'!B$1:B$220,0)),"",VLOOKUP(FB$1,'Tactic Recode'!$A$1:$B$547,2,FALSE))</f>
        <v/>
      </c>
      <c r="FC3" t="str">
        <f>IF(ISERROR(MATCH(FC$1,'CSC Mitre'!B$1:B$220,0)),"",VLOOKUP(FC$1,'Tactic Recode'!$A$1:$B$547,2,FALSE))</f>
        <v/>
      </c>
      <c r="FD3" t="str">
        <f>IF(ISERROR(MATCH(FD$1,'CSC Mitre'!B$1:B$220,0)),"",VLOOKUP(FD$1,'Tactic Recode'!$A$1:$B$547,2,FALSE))</f>
        <v/>
      </c>
      <c r="FE3" t="str">
        <f>IF(ISERROR(MATCH(FE$1,'CSC Mitre'!B$1:B$220,0)),"",VLOOKUP(FE$1,'Tactic Recode'!$A$1:$B$547,2,FALSE))</f>
        <v/>
      </c>
      <c r="FF3" t="str">
        <f>IF(ISERROR(MATCH(FF$1,'CSC Mitre'!B$1:B$220,0)),"",VLOOKUP(FF$1,'Tactic Recode'!$A$1:$B$547,2,FALSE))</f>
        <v/>
      </c>
      <c r="FG3" t="str">
        <f>IF(ISERROR(MATCH(FG$1,'CSC Mitre'!B$1:B$220,0)),"",VLOOKUP(FG$1,'Tactic Recode'!$A$1:$B$547,2,FALSE))</f>
        <v/>
      </c>
      <c r="FH3" t="str">
        <f>IF(ISERROR(MATCH(FH$1,'CSC Mitre'!B$1:B$220,0)),"",VLOOKUP(FH$1,'Tactic Recode'!$A$1:$B$547,2,FALSE))</f>
        <v/>
      </c>
      <c r="FI3" t="str">
        <f>IF(ISERROR(MATCH(FI$1,'CSC Mitre'!B$1:B$220,0)),"",VLOOKUP(FI$1,'Tactic Recode'!$A$1:$B$547,2,FALSE))</f>
        <v/>
      </c>
      <c r="FJ3" t="str">
        <f>IF(ISERROR(MATCH(FJ$1,'CSC Mitre'!B$1:B$220,0)),"",VLOOKUP(FJ$1,'Tactic Recode'!$A$1:$B$547,2,FALSE))</f>
        <v/>
      </c>
      <c r="FK3" t="str">
        <f>IF(ISERROR(MATCH(FK$1,'CSC Mitre'!B$1:B$220,0)),"",VLOOKUP(FK$1,'Tactic Recode'!$A$1:$B$547,2,FALSE))</f>
        <v/>
      </c>
      <c r="FL3" t="str">
        <f>IF(ISERROR(MATCH(FL$1,'CSC Mitre'!B$1:B$220,0)),"",VLOOKUP(FL$1,'Tactic Recode'!$A$1:$B$547,2,FALSE))</f>
        <v/>
      </c>
      <c r="FM3" t="str">
        <f>IF(ISERROR(MATCH(FM$1,'CSC Mitre'!B$1:B$220,0)),"",VLOOKUP(FM$1,'Tactic Recode'!$A$1:$B$547,2,FALSE))</f>
        <v/>
      </c>
      <c r="FN3" t="str">
        <f>IF(ISERROR(MATCH(FN$1,'CSC Mitre'!B$1:B$220,0)),"",VLOOKUP(FN$1,'Tactic Recode'!$A$1:$B$547,2,FALSE))</f>
        <v/>
      </c>
      <c r="FO3" t="str">
        <f>IF(ISERROR(MATCH(FO$1,'CSC Mitre'!B$1:B$220,0)),"",VLOOKUP(FO$1,'Tactic Recode'!$A$1:$B$547,2,FALSE))</f>
        <v/>
      </c>
      <c r="FP3" t="str">
        <f>IF(ISERROR(MATCH(FP$1,'CSC Mitre'!B$1:B$220,0)),"",VLOOKUP(FP$1,'Tactic Recode'!$A$1:$B$547,2,FALSE))</f>
        <v/>
      </c>
      <c r="FQ3" t="str">
        <f>IF(ISERROR(MATCH(FQ$1,'CSC Mitre'!B$1:B$220,0)),"",VLOOKUP(FQ$1,'Tactic Recode'!$A$1:$B$547,2,FALSE))</f>
        <v/>
      </c>
      <c r="FR3" t="str">
        <f>IF(ISERROR(MATCH(FR$1,'CSC Mitre'!B$1:B$220,0)),"",VLOOKUP(FR$1,'Tactic Recode'!$A$1:$B$547,2,FALSE))</f>
        <v/>
      </c>
      <c r="FS3" t="str">
        <f>IF(ISERROR(MATCH(FS$1,'CSC Mitre'!B$1:B$220,0)),"",VLOOKUP(FS$1,'Tactic Recode'!$A$1:$B$547,2,FALSE))</f>
        <v/>
      </c>
      <c r="FT3" t="str">
        <f>IF(ISERROR(MATCH(FT$1,'CSC Mitre'!B$1:B$220,0)),"",VLOOKUP(FT$1,'Tactic Recode'!$A$1:$B$547,2,FALSE))</f>
        <v/>
      </c>
      <c r="FU3" t="str">
        <f>IF(ISERROR(MATCH(FU$1,'CSC Mitre'!B$1:B$220,0)),"",VLOOKUP(FU$1,'Tactic Recode'!$A$1:$B$547,2,FALSE))</f>
        <v/>
      </c>
      <c r="FV3" t="str">
        <f>IF(ISERROR(MATCH(FV$1,'CSC Mitre'!B$1:B$220,0)),"",VLOOKUP(FV$1,'Tactic Recode'!$A$1:$B$547,2,FALSE))</f>
        <v/>
      </c>
      <c r="FW3" t="str">
        <f>IF(ISERROR(MATCH(FW$1,'CSC Mitre'!B$1:B$220,0)),"",VLOOKUP(FW$1,'Tactic Recode'!$A$1:$B$547,2,FALSE))</f>
        <v/>
      </c>
      <c r="FX3" t="str">
        <f>IF(ISERROR(MATCH(FX$1,'CSC Mitre'!B$1:B$220,0)),"",VLOOKUP(FX$1,'Tactic Recode'!$A$1:$B$547,2,FALSE))</f>
        <v/>
      </c>
      <c r="FY3" t="str">
        <f>IF(ISERROR(MATCH(FY$1,'CSC Mitre'!B$1:B$220,0)),"",VLOOKUP(FY$1,'Tactic Recode'!$A$1:$B$547,2,FALSE))</f>
        <v/>
      </c>
      <c r="FZ3" t="str">
        <f>IF(ISERROR(MATCH(FZ$1,'CSC Mitre'!B$1:B$220,0)),"",VLOOKUP(FZ$1,'Tactic Recode'!$A$1:$B$547,2,FALSE))</f>
        <v/>
      </c>
      <c r="GA3" t="str">
        <f>IF(ISERROR(MATCH(GA$1,'CSC Mitre'!B$1:B$220,0)),"",VLOOKUP(GA$1,'Tactic Recode'!$A$1:$B$547,2,FALSE))</f>
        <v/>
      </c>
      <c r="GB3" t="str">
        <f>IF(ISERROR(MATCH(GB$1,'CSC Mitre'!B$1:B$220,0)),"",VLOOKUP(GB$1,'Tactic Recode'!$A$1:$B$547,2,FALSE))</f>
        <v/>
      </c>
      <c r="GC3" t="str">
        <f>IF(ISERROR(MATCH(GC$1,'CSC Mitre'!B$1:B$220,0)),"",VLOOKUP(GC$1,'Tactic Recode'!$A$1:$B$547,2,FALSE))</f>
        <v/>
      </c>
      <c r="GD3" t="str">
        <f>IF(ISERROR(MATCH(GD$1,'CSC Mitre'!B$1:B$220,0)),"",VLOOKUP(GD$1,'Tactic Recode'!$A$1:$B$547,2,FALSE))</f>
        <v/>
      </c>
      <c r="GE3" t="str">
        <f>IF(ISERROR(MATCH(GE$1,'CSC Mitre'!B$1:B$220,0)),"",VLOOKUP(GE$1,'Tactic Recode'!$A$1:$B$547,2,FALSE))</f>
        <v/>
      </c>
      <c r="GF3" t="str">
        <f>IF(ISERROR(MATCH(GF$1,'CSC Mitre'!B$1:B$220,0)),"",VLOOKUP(GF$1,'Tactic Recode'!$A$1:$B$547,2,FALSE))</f>
        <v/>
      </c>
      <c r="GG3" t="str">
        <f>IF(ISERROR(MATCH(GG$1,'CSC Mitre'!B$1:B$220,0)),"",VLOOKUP(GG$1,'Tactic Recode'!$A$1:$B$547,2,FALSE))</f>
        <v/>
      </c>
      <c r="GH3" t="str">
        <f>IF(ISERROR(MATCH(GH$1,'CSC Mitre'!B$1:B$220,0)),"",VLOOKUP(GH$1,'Tactic Recode'!$A$1:$B$547,2,FALSE))</f>
        <v/>
      </c>
      <c r="GI3" t="str">
        <f>IF(ISERROR(MATCH(GI$1,'CSC Mitre'!B$1:B$220,0)),"",VLOOKUP(GI$1,'Tactic Recode'!$A$1:$B$547,2,FALSE))</f>
        <v/>
      </c>
      <c r="GJ3" t="str">
        <f>IF(ISERROR(MATCH(GJ$1,'CSC Mitre'!B$1:B$220,0)),"",VLOOKUP(GJ$1,'Tactic Recode'!$A$1:$B$547,2,FALSE))</f>
        <v/>
      </c>
      <c r="GK3" t="str">
        <f>IF(ISERROR(MATCH(GK$1,'CSC Mitre'!B$1:B$220,0)),"",VLOOKUP(GK$1,'Tactic Recode'!$A$1:$B$547,2,FALSE))</f>
        <v/>
      </c>
      <c r="GL3" t="str">
        <f>IF(ISERROR(MATCH(GL$1,'CSC Mitre'!B$1:B$220,0)),"",VLOOKUP(GL$1,'Tactic Recode'!$A$1:$B$547,2,FALSE))</f>
        <v/>
      </c>
      <c r="GM3" t="str">
        <f>IF(ISERROR(MATCH(GM$1,'CSC Mitre'!B$1:B$220,0)),"",VLOOKUP(GM$1,'Tactic Recode'!$A$1:$B$547,2,FALSE))</f>
        <v/>
      </c>
      <c r="GN3" t="str">
        <f>IF(ISERROR(MATCH(GN$1,'CSC Mitre'!B$1:B$220,0)),"",VLOOKUP(GN$1,'Tactic Recode'!$A$1:$B$547,2,FALSE))</f>
        <v/>
      </c>
      <c r="GO3" t="str">
        <f>IF(ISERROR(MATCH(GO$1,'CSC Mitre'!B$1:B$220,0)),"",VLOOKUP(GO$1,'Tactic Recode'!$A$1:$B$547,2,FALSE))</f>
        <v/>
      </c>
      <c r="GP3" t="str">
        <f>IF(ISERROR(MATCH(GP$1,'CSC Mitre'!B$1:B$220,0)),"",VLOOKUP(GP$1,'Tactic Recode'!$A$1:$B$547,2,FALSE))</f>
        <v/>
      </c>
      <c r="GQ3" t="str">
        <f>IF(ISERROR(MATCH(GQ$1,'CSC Mitre'!B$1:B$220,0)),"",VLOOKUP(GQ$1,'Tactic Recode'!$A$1:$B$547,2,FALSE))</f>
        <v/>
      </c>
      <c r="GR3" t="str">
        <f>IF(ISERROR(MATCH(GR$1,'CSC Mitre'!B$1:B$220,0)),"",VLOOKUP(GR$1,'Tactic Recode'!$A$1:$B$547,2,FALSE))</f>
        <v/>
      </c>
      <c r="GS3" t="str">
        <f>IF(ISERROR(MATCH(GS$1,'CSC Mitre'!B$1:B$220,0)),"",VLOOKUP(GS$1,'Tactic Recode'!$A$1:$B$547,2,FALSE))</f>
        <v/>
      </c>
      <c r="GT3" t="str">
        <f>IF(ISERROR(MATCH(GT$1,'CSC Mitre'!B$1:B$220,0)),"",VLOOKUP(GT$1,'Tactic Recode'!$A$1:$B$547,2,FALSE))</f>
        <v/>
      </c>
      <c r="GU3" t="str">
        <f>IF(ISERROR(MATCH(GU$1,'CSC Mitre'!B$1:B$220,0)),"",VLOOKUP(GU$1,'Tactic Recode'!$A$1:$B$547,2,FALSE))</f>
        <v/>
      </c>
      <c r="GV3" t="str">
        <f>IF(ISERROR(MATCH(GV$1,'CSC Mitre'!B$1:B$220,0)),"",VLOOKUP(GV$1,'Tactic Recode'!$A$1:$B$547,2,FALSE))</f>
        <v/>
      </c>
      <c r="GW3" t="str">
        <f>IF(ISERROR(MATCH(GW$1,'CSC Mitre'!B$1:B$220,0)),"",VLOOKUP(GW$1,'Tactic Recode'!$A$1:$B$547,2,FALSE))</f>
        <v/>
      </c>
      <c r="GX3" t="str">
        <f>IF(ISERROR(MATCH(GX$1,'CSC Mitre'!B$1:B$220,0)),"",VLOOKUP(GX$1,'Tactic Recode'!$A$1:$B$547,2,FALSE))</f>
        <v/>
      </c>
      <c r="GY3" t="str">
        <f>IF(ISERROR(MATCH(GY$1,'CSC Mitre'!B$1:B$220,0)),"",VLOOKUP(GY$1,'Tactic Recode'!$A$1:$B$547,2,FALSE))</f>
        <v/>
      </c>
      <c r="GZ3" t="str">
        <f>IF(ISERROR(MATCH(GZ$1,'CSC Mitre'!B$1:B$220,0)),"",VLOOKUP(GZ$1,'Tactic Recode'!$A$1:$B$547,2,FALSE))</f>
        <v/>
      </c>
      <c r="HA3" t="str">
        <f>IF(ISERROR(MATCH(HA$1,'CSC Mitre'!B$1:B$220,0)),"",VLOOKUP(HA$1,'Tactic Recode'!$A$1:$B$547,2,FALSE))</f>
        <v/>
      </c>
      <c r="HB3" t="str">
        <f>IF(ISERROR(MATCH(HB$1,'CSC Mitre'!B$1:B$220,0)),"",VLOOKUP(HB$1,'Tactic Recode'!$A$1:$B$547,2,FALSE))</f>
        <v/>
      </c>
      <c r="HC3" t="str">
        <f>IF(ISERROR(MATCH(HC$1,'CSC Mitre'!B$1:B$220,0)),"",VLOOKUP(HC$1,'Tactic Recode'!$A$1:$B$547,2,FALSE))</f>
        <v/>
      </c>
      <c r="HD3" t="str">
        <f>IF(ISERROR(MATCH(HD$1,'CSC Mitre'!B$1:B$220,0)),"",VLOOKUP(HD$1,'Tactic Recode'!$A$1:$B$547,2,FALSE))</f>
        <v/>
      </c>
      <c r="HE3" t="str">
        <f>IF(ISERROR(MATCH(HE$1,'CSC Mitre'!B$1:B$220,0)),"",VLOOKUP(HE$1,'Tactic Recode'!$A$1:$B$547,2,FALSE))</f>
        <v/>
      </c>
      <c r="HF3" t="str">
        <f>IF(ISERROR(MATCH(HF$1,'CSC Mitre'!B$1:B$220,0)),"",VLOOKUP(HF$1,'Tactic Recode'!$A$1:$B$547,2,FALSE))</f>
        <v/>
      </c>
      <c r="HG3" t="str">
        <f>IF(ISERROR(MATCH(HG$1,'CSC Mitre'!B$1:B$220,0)),"",VLOOKUP(HG$1,'Tactic Recode'!$A$1:$B$547,2,FALSE))</f>
        <v/>
      </c>
      <c r="HH3" t="str">
        <f>IF(ISERROR(MATCH(HH$1,'CSC Mitre'!B$1:B$220,0)),"",VLOOKUP(HH$1,'Tactic Recode'!$A$1:$B$547,2,FALSE))</f>
        <v>Initial Access</v>
      </c>
      <c r="HI3" t="str">
        <f>IF(ISERROR(MATCH(HI$1,'CSC Mitre'!B$1:B$220,0)),"",VLOOKUP(HI$1,'Tactic Recode'!$A$1:$B$547,2,FALSE))</f>
        <v/>
      </c>
      <c r="HJ3" t="str">
        <f>IF(ISERROR(MATCH(HJ$1,'CSC Mitre'!B$1:B$220,0)),"",VLOOKUP(HJ$1,'Tactic Recode'!$A$1:$B$547,2,FALSE))</f>
        <v/>
      </c>
      <c r="HK3" t="str">
        <f>IF(ISERROR(MATCH(HK$1,'CSC Mitre'!B$1:B$220,0)),"",VLOOKUP(HK$1,'Tactic Recode'!$A$1:$B$547,2,FALSE))</f>
        <v/>
      </c>
      <c r="HL3" t="str">
        <f>IF(ISERROR(MATCH(HL$1,'CSC Mitre'!B$1:B$220,0)),"",VLOOKUP(HL$1,'Tactic Recode'!$A$1:$B$547,2,FALSE))</f>
        <v/>
      </c>
      <c r="HM3" t="str">
        <f>IF(ISERROR(MATCH(HM$1,'CSC Mitre'!B$1:B$220,0)),"",VLOOKUP(HM$1,'Tactic Recode'!$A$1:$B$547,2,FALSE))</f>
        <v/>
      </c>
      <c r="HN3" t="str">
        <f>IF(ISERROR(MATCH(HN$1,'CSC Mitre'!B$1:B$220,0)),"",VLOOKUP(HN$1,'Tactic Recode'!$A$1:$B$547,2,FALSE))</f>
        <v/>
      </c>
      <c r="HO3" t="str">
        <f>IF(ISERROR(MATCH(HO$1,'CSC Mitre'!B$1:B$220,0)),"",VLOOKUP(HO$1,'Tactic Recode'!$A$1:$B$547,2,FALSE))</f>
        <v/>
      </c>
      <c r="HP3" t="str">
        <f>IF(ISERROR(MATCH(HP$1,'CSC Mitre'!B$1:B$220,0)),"",VLOOKUP(HP$1,'Tactic Recode'!$A$1:$B$547,2,FALSE))</f>
        <v/>
      </c>
      <c r="HQ3" t="str">
        <f>IF(ISERROR(MATCH(HQ$1,'CSC Mitre'!B$1:B$220,0)),"",VLOOKUP(HQ$1,'Tactic Recode'!$A$1:$B$547,2,FALSE))</f>
        <v/>
      </c>
      <c r="HR3" t="str">
        <f>IF(ISERROR(MATCH(HR$1,'CSC Mitre'!B$1:B$220,0)),"",VLOOKUP(HR$1,'Tactic Recode'!$A$1:$B$547,2,FALSE))</f>
        <v/>
      </c>
      <c r="HS3" t="str">
        <f>IF(ISERROR(MATCH(HS$1,'CSC Mitre'!B$1:B$220,0)),"",VLOOKUP(HS$1,'Tactic Recode'!$A$1:$B$547,2,FALSE))</f>
        <v/>
      </c>
      <c r="HT3" t="str">
        <f>IF(ISERROR(MATCH(HT$1,'CSC Mitre'!B$1:B$220,0)),"",VLOOKUP(HT$1,'Tactic Recode'!$A$1:$B$547,2,FALSE))</f>
        <v/>
      </c>
      <c r="HU3" t="str">
        <f>IF(ISERROR(MATCH(HU$1,'CSC Mitre'!B$1:B$220,0)),"",VLOOKUP(HU$1,'Tactic Recode'!$A$1:$B$547,2,FALSE))</f>
        <v/>
      </c>
      <c r="HV3" t="str">
        <f>IF(ISERROR(MATCH(HV$1,'CSC Mitre'!B$1:B$220,0)),"",VLOOKUP(HV$1,'Tactic Recode'!$A$1:$B$547,2,FALSE))</f>
        <v/>
      </c>
      <c r="HW3" t="str">
        <f>IF(ISERROR(MATCH(HW$1,'CSC Mitre'!B$1:B$220,0)),"",VLOOKUP(HW$1,'Tactic Recode'!$A$1:$B$547,2,FALSE))</f>
        <v/>
      </c>
      <c r="HX3" t="str">
        <f>IF(ISERROR(MATCH(HX$1,'CSC Mitre'!B$1:B$220,0)),"",VLOOKUP(HX$1,'Tactic Recode'!$A$1:$B$547,2,FALSE))</f>
        <v/>
      </c>
      <c r="HY3" t="str">
        <f>IF(ISERROR(MATCH(HY$1,'CSC Mitre'!B$1:B$220,0)),"",VLOOKUP(HY$1,'Tactic Recode'!$A$1:$B$547,2,FALSE))</f>
        <v/>
      </c>
      <c r="HZ3" t="str">
        <f>IF(ISERROR(MATCH(HZ$1,'CSC Mitre'!B$1:B$220,0)),"",VLOOKUP(HZ$1,'Tactic Recode'!$A$1:$B$547,2,FALSE))</f>
        <v/>
      </c>
      <c r="IA3" t="str">
        <f>IF(ISERROR(MATCH(IA$1,'CSC Mitre'!B$1:B$220,0)),"",VLOOKUP(IA$1,'Tactic Recode'!$A$1:$B$547,2,FALSE))</f>
        <v/>
      </c>
      <c r="IB3" t="str">
        <f>IF(ISERROR(MATCH(IB$1,'CSC Mitre'!B$1:B$220,0)),"",VLOOKUP(IB$1,'Tactic Recode'!$A$1:$B$547,2,FALSE))</f>
        <v/>
      </c>
      <c r="IC3" t="str">
        <f>IF(ISERROR(MATCH(IC$1,'CSC Mitre'!B$1:B$220,0)),"",VLOOKUP(IC$1,'Tactic Recode'!$A$1:$B$547,2,FALSE))</f>
        <v/>
      </c>
      <c r="ID3" t="str">
        <f>IF(ISERROR(MATCH(ID$1,'CSC Mitre'!B$1:B$220,0)),"",VLOOKUP(ID$1,'Tactic Recode'!$A$1:$B$547,2,FALSE))</f>
        <v/>
      </c>
      <c r="IE3" t="str">
        <f>IF(ISERROR(MATCH(IE$1,'CSC Mitre'!B$1:B$220,0)),"",VLOOKUP(IE$1,'Tactic Recode'!$A$1:$B$547,2,FALSE))</f>
        <v/>
      </c>
      <c r="IF3" t="str">
        <f>IF(ISERROR(MATCH(IF$1,'CSC Mitre'!B$1:B$220,0)),"",VLOOKUP(IF$1,'Tactic Recode'!$A$1:$B$547,2,FALSE))</f>
        <v/>
      </c>
      <c r="IG3" t="str">
        <f>IF(ISERROR(MATCH(IG$1,'CSC Mitre'!B$1:B$220,0)),"",VLOOKUP(IG$1,'Tactic Recode'!$A$1:$B$547,2,FALSE))</f>
        <v/>
      </c>
      <c r="IH3" t="str">
        <f>IF(ISERROR(MATCH(IH$1,'CSC Mitre'!B$1:B$220,0)),"",VLOOKUP(IH$1,'Tactic Recode'!$A$1:$B$547,2,FALSE))</f>
        <v/>
      </c>
      <c r="II3" t="str">
        <f>IF(ISERROR(MATCH(II$1,'CSC Mitre'!B$1:B$220,0)),"",VLOOKUP(II$1,'Tactic Recode'!$A$1:$B$547,2,FALSE))</f>
        <v/>
      </c>
      <c r="IJ3" t="str">
        <f>IF(ISERROR(MATCH(IJ$1,'CSC Mitre'!B$1:B$220,0)),"",VLOOKUP(IJ$1,'Tactic Recode'!$A$1:$B$547,2,FALSE))</f>
        <v/>
      </c>
      <c r="IK3" t="str">
        <f>IF(ISERROR(MATCH(IK$1,'CSC Mitre'!B$1:B$220,0)),"",VLOOKUP(IK$1,'Tactic Recode'!$A$1:$B$547,2,FALSE))</f>
        <v/>
      </c>
      <c r="IL3" t="str">
        <f>IF(ISERROR(MATCH(IL$1,'CSC Mitre'!B$1:B$220,0)),"",VLOOKUP(IL$1,'Tactic Recode'!$A$1:$B$547,2,FALSE))</f>
        <v/>
      </c>
      <c r="IM3" t="str">
        <f>IF(ISERROR(MATCH(IM$1,'CSC Mitre'!B$1:B$220,0)),"",VLOOKUP(IM$1,'Tactic Recode'!$A$1:$B$547,2,FALSE))</f>
        <v/>
      </c>
      <c r="IN3" t="str">
        <f>IF(ISERROR(MATCH(IN$1,'CSC Mitre'!B$1:B$220,0)),"",VLOOKUP(IN$1,'Tactic Recode'!$A$1:$B$547,2,FALSE))</f>
        <v/>
      </c>
      <c r="IO3" t="str">
        <f>IF(ISERROR(MATCH(IO$1,'CSC Mitre'!B$1:B$220,0)),"",VLOOKUP(IO$1,'Tactic Recode'!$A$1:$B$547,2,FALSE))</f>
        <v/>
      </c>
      <c r="IP3" t="str">
        <f>IF(ISERROR(MATCH(IP$1,'CSC Mitre'!B$1:B$220,0)),"",VLOOKUP(IP$1,'Tactic Recode'!$A$1:$B$547,2,FALSE))</f>
        <v/>
      </c>
      <c r="IQ3" t="str">
        <f>IF(ISERROR(MATCH(IQ$1,'CSC Mitre'!B$1:B$220,0)),"",VLOOKUP(IQ$1,'Tactic Recode'!$A$1:$B$547,2,FALSE))</f>
        <v/>
      </c>
      <c r="IR3" t="str">
        <f>IF(ISERROR(MATCH(IR$1,'CSC Mitre'!B$1:B$220,0)),"",VLOOKUP(IR$1,'Tactic Recode'!$A$1:$B$547,2,FALSE))</f>
        <v/>
      </c>
      <c r="IS3" t="str">
        <f>IF(ISERROR(MATCH(IS$1,'CSC Mitre'!B$1:B$220,0)),"",VLOOKUP(IS$1,'Tactic Recode'!$A$1:$B$547,2,FALSE))</f>
        <v/>
      </c>
      <c r="IT3" t="str">
        <f>IF(ISERROR(MATCH(IT$1,'CSC Mitre'!B$1:B$220,0)),"",VLOOKUP(IT$1,'Tactic Recode'!$A$1:$B$547,2,FALSE))</f>
        <v/>
      </c>
      <c r="IU3" t="str">
        <f>IF(ISERROR(MATCH(IU$1,'CSC Mitre'!B$1:B$220,0)),"",VLOOKUP(IU$1,'Tactic Recode'!$A$1:$B$547,2,FALSE))</f>
        <v/>
      </c>
      <c r="IV3" t="str">
        <f>IF(ISERROR(MATCH(IV$1,'CSC Mitre'!B$1:B$220,0)),"",VLOOKUP(IV$1,'Tactic Recode'!$A$1:$B$547,2,FALSE))</f>
        <v/>
      </c>
      <c r="IW3" t="str">
        <f>IF(ISERROR(MATCH(IW$1,'CSC Mitre'!B$1:B$220,0)),"",VLOOKUP(IW$1,'Tactic Recode'!$A$1:$B$547,2,FALSE))</f>
        <v/>
      </c>
      <c r="IX3" t="str">
        <f>IF(ISERROR(MATCH(IX$1,'CSC Mitre'!B$1:B$220,0)),"",VLOOKUP(IX$1,'Tactic Recode'!$A$1:$B$547,2,FALSE))</f>
        <v/>
      </c>
      <c r="IY3" t="str">
        <f>IF(ISERROR(MATCH(IY$1,'CSC Mitre'!B$1:B$220,0)),"",VLOOKUP(IY$1,'Tactic Recode'!$A$1:$B$547,2,FALSE))</f>
        <v/>
      </c>
      <c r="IZ3" t="str">
        <f>IF(ISERROR(MATCH(IZ$1,'CSC Mitre'!B$1:B$220,0)),"",VLOOKUP(IZ$1,'Tactic Recode'!$A$1:$B$547,2,FALSE))</f>
        <v/>
      </c>
      <c r="JA3" t="str">
        <f>IF(ISERROR(MATCH(JA$1,'CSC Mitre'!B$1:B$220,0)),"",VLOOKUP(JA$1,'Tactic Recode'!$A$1:$B$547,2,FALSE))</f>
        <v/>
      </c>
      <c r="JB3" t="str">
        <f>IF(ISERROR(MATCH(JB$1,'CSC Mitre'!B$1:B$220,0)),"",VLOOKUP(JB$1,'Tactic Recode'!$A$1:$B$547,2,FALSE))</f>
        <v/>
      </c>
      <c r="JC3" t="str">
        <f>IF(ISERROR(MATCH(JC$1,'CSC Mitre'!B$1:B$220,0)),"",VLOOKUP(JC$1,'Tactic Recode'!$A$1:$B$547,2,FALSE))</f>
        <v/>
      </c>
      <c r="JD3" t="str">
        <f>IF(ISERROR(MATCH(JD$1,'CSC Mitre'!B$1:B$220,0)),"",VLOOKUP(JD$1,'Tactic Recode'!$A$1:$B$547,2,FALSE))</f>
        <v/>
      </c>
      <c r="JE3" t="str">
        <f>IF(ISERROR(MATCH(JE$1,'CSC Mitre'!B$1:B$220,0)),"",VLOOKUP(JE$1,'Tactic Recode'!$A$1:$B$547,2,FALSE))</f>
        <v/>
      </c>
      <c r="JF3" t="str">
        <f>IF(ISERROR(MATCH(JF$1,'CSC Mitre'!B$1:B$220,0)),"",VLOOKUP(JF$1,'Tactic Recode'!$A$1:$B$547,2,FALSE))</f>
        <v/>
      </c>
      <c r="JG3" t="str">
        <f>IF(ISERROR(MATCH(JG$1,'CSC Mitre'!B$1:B$220,0)),"",VLOOKUP(JG$1,'Tactic Recode'!$A$1:$B$547,2,FALSE))</f>
        <v/>
      </c>
      <c r="JH3" t="str">
        <f>IF(ISERROR(MATCH(JH$1,'CSC Mitre'!B$1:B$220,0)),"",VLOOKUP(JH$1,'Tactic Recode'!$A$1:$B$547,2,FALSE))</f>
        <v/>
      </c>
      <c r="JI3" t="str">
        <f>IF(ISERROR(MATCH(JI$1,'CSC Mitre'!B$1:B$220,0)),"",VLOOKUP(JI$1,'Tactic Recode'!$A$1:$B$547,2,FALSE))</f>
        <v/>
      </c>
      <c r="JJ3" t="str">
        <f>IF(ISERROR(MATCH(JJ$1,'CSC Mitre'!B$1:B$220,0)),"",VLOOKUP(JJ$1,'Tactic Recode'!$A$1:$B$547,2,FALSE))</f>
        <v/>
      </c>
      <c r="JK3" t="str">
        <f>IF(ISERROR(MATCH(JK$1,'CSC Mitre'!B$1:B$220,0)),"",VLOOKUP(JK$1,'Tactic Recode'!$A$1:$B$547,2,FALSE))</f>
        <v/>
      </c>
      <c r="JL3" t="str">
        <f>IF(ISERROR(MATCH(JL$1,'CSC Mitre'!B$1:B$220,0)),"",VLOOKUP(JL$1,'Tactic Recode'!$A$1:$B$547,2,FALSE))</f>
        <v/>
      </c>
      <c r="JM3" t="str">
        <f>IF(ISERROR(MATCH(JM$1,'CSC Mitre'!B$1:B$220,0)),"",VLOOKUP(JM$1,'Tactic Recode'!$A$1:$B$547,2,FALSE))</f>
        <v/>
      </c>
      <c r="JN3" t="str">
        <f>IF(ISERROR(MATCH(JN$1,'CSC Mitre'!B$1:B$220,0)),"",VLOOKUP(JN$1,'Tactic Recode'!$A$1:$B$547,2,FALSE))</f>
        <v/>
      </c>
      <c r="JO3" t="str">
        <f>IF(ISERROR(MATCH(JO$1,'CSC Mitre'!B$1:B$220,0)),"",VLOOKUP(JO$1,'Tactic Recode'!$A$1:$B$547,2,FALSE))</f>
        <v/>
      </c>
      <c r="JP3" t="str">
        <f>IF(ISERROR(MATCH(JP$1,'CSC Mitre'!B$1:B$220,0)),"",VLOOKUP(JP$1,'Tactic Recode'!$A$1:$B$547,2,FALSE))</f>
        <v/>
      </c>
      <c r="JQ3" t="str">
        <f>IF(ISERROR(MATCH(JQ$1,'CSC Mitre'!B$1:B$220,0)),"",VLOOKUP(JQ$1,'Tactic Recode'!$A$1:$B$547,2,FALSE))</f>
        <v/>
      </c>
      <c r="JR3" t="str">
        <f>IF(ISERROR(MATCH(JR$1,'CSC Mitre'!B$1:B$220,0)),"",VLOOKUP(JR$1,'Tactic Recode'!$A$1:$B$547,2,FALSE))</f>
        <v/>
      </c>
      <c r="JS3" t="str">
        <f>IF(ISERROR(MATCH(JS$1,'CSC Mitre'!B$1:B$220,0)),"",VLOOKUP(JS$1,'Tactic Recode'!$A$1:$B$547,2,FALSE))</f>
        <v/>
      </c>
      <c r="JT3" t="str">
        <f>IF(ISERROR(MATCH(JT$1,'CSC Mitre'!B$1:B$220,0)),"",VLOOKUP(JT$1,'Tactic Recode'!$A$1:$B$547,2,FALSE))</f>
        <v/>
      </c>
      <c r="JU3" t="str">
        <f>IF(ISERROR(MATCH(JU$1,'CSC Mitre'!B$1:B$220,0)),"",VLOOKUP(JU$1,'Tactic Recode'!$A$1:$B$547,2,FALSE))</f>
        <v/>
      </c>
      <c r="JV3" t="str">
        <f>IF(ISERROR(MATCH(JV$1,'CSC Mitre'!B$1:B$220,0)),"",VLOOKUP(JV$1,'Tactic Recode'!$A$1:$B$547,2,FALSE))</f>
        <v/>
      </c>
      <c r="JW3" t="str">
        <f>IF(ISERROR(MATCH(JW$1,'CSC Mitre'!B$1:B$220,0)),"",VLOOKUP(JW$1,'Tactic Recode'!$A$1:$B$547,2,FALSE))</f>
        <v/>
      </c>
      <c r="JX3" t="str">
        <f>IF(ISERROR(MATCH(JX$1,'CSC Mitre'!B$1:B$220,0)),"",VLOOKUP(JX$1,'Tactic Recode'!$A$1:$B$547,2,FALSE))</f>
        <v/>
      </c>
      <c r="JY3" t="str">
        <f>IF(ISERROR(MATCH(JY$1,'CSC Mitre'!B$1:B$220,0)),"",VLOOKUP(JY$1,'Tactic Recode'!$A$1:$B$547,2,FALSE))</f>
        <v/>
      </c>
      <c r="JZ3" t="str">
        <f>IF(ISERROR(MATCH(JZ$1,'CSC Mitre'!B$1:B$220,0)),"",VLOOKUP(JZ$1,'Tactic Recode'!$A$1:$B$547,2,FALSE))</f>
        <v/>
      </c>
      <c r="KA3" t="str">
        <f>IF(ISERROR(MATCH(KA$1,'CSC Mitre'!B$1:B$220,0)),"",VLOOKUP(KA$1,'Tactic Recode'!$A$1:$B$547,2,FALSE))</f>
        <v/>
      </c>
      <c r="KB3" t="str">
        <f>IF(ISERROR(MATCH(KB$1,'CSC Mitre'!B$1:B$220,0)),"",VLOOKUP(KB$1,'Tactic Recode'!$A$1:$B$547,2,FALSE))</f>
        <v/>
      </c>
      <c r="KC3" t="str">
        <f>IF(ISERROR(MATCH(KC$1,'CSC Mitre'!B$1:B$220,0)),"",VLOOKUP(KC$1,'Tactic Recode'!$A$1:$B$547,2,FALSE))</f>
        <v/>
      </c>
      <c r="KD3" t="str">
        <f>IF(ISERROR(MATCH(KD$1,'CSC Mitre'!B$1:B$220,0)),"",VLOOKUP(KD$1,'Tactic Recode'!$A$1:$B$547,2,FALSE))</f>
        <v/>
      </c>
      <c r="KE3" t="str">
        <f>IF(ISERROR(MATCH(KE$1,'CSC Mitre'!B$1:B$220,0)),"",VLOOKUP(KE$1,'Tactic Recode'!$A$1:$B$547,2,FALSE))</f>
        <v/>
      </c>
      <c r="KF3" t="str">
        <f>IF(ISERROR(MATCH(KF$1,'CSC Mitre'!B$1:B$220,0)),"",VLOOKUP(KF$1,'Tactic Recode'!$A$1:$B$547,2,FALSE))</f>
        <v/>
      </c>
      <c r="KG3" t="str">
        <f>IF(ISERROR(MATCH(KG$1,'CSC Mitre'!B$1:B$220,0)),"",VLOOKUP(KG$1,'Tactic Recode'!$A$1:$B$547,2,FALSE))</f>
        <v/>
      </c>
      <c r="KH3" t="str">
        <f>IF(ISERROR(MATCH(KH$1,'CSC Mitre'!B$1:B$220,0)),"",VLOOKUP(KH$1,'Tactic Recode'!$A$1:$B$547,2,FALSE))</f>
        <v/>
      </c>
      <c r="KI3" t="str">
        <f>IF(ISERROR(MATCH(KI$1,'CSC Mitre'!B$1:B$220,0)),"",VLOOKUP(KI$1,'Tactic Recode'!$A$1:$B$547,2,FALSE))</f>
        <v/>
      </c>
      <c r="KJ3" t="str">
        <f>IF(ISERROR(MATCH(KJ$1,'CSC Mitre'!B$1:B$220,0)),"",VLOOKUP(KJ$1,'Tactic Recode'!$A$1:$B$547,2,FALSE))</f>
        <v/>
      </c>
      <c r="KK3" t="str">
        <f>IF(ISERROR(MATCH(KK$1,'CSC Mitre'!B$1:B$220,0)),"",VLOOKUP(KK$1,'Tactic Recode'!$A$1:$B$547,2,FALSE))</f>
        <v/>
      </c>
      <c r="KL3" t="str">
        <f>IF(ISERROR(MATCH(KL$1,'CSC Mitre'!B$1:B$220,0)),"",VLOOKUP(KL$1,'Tactic Recode'!$A$1:$B$547,2,FALSE))</f>
        <v/>
      </c>
      <c r="KM3" t="str">
        <f>IF(ISERROR(MATCH(KM$1,'CSC Mitre'!B$1:B$220,0)),"",VLOOKUP(KM$1,'Tactic Recode'!$A$1:$B$547,2,FALSE))</f>
        <v/>
      </c>
      <c r="KN3" t="str">
        <f>IF(ISERROR(MATCH(KN$1,'CSC Mitre'!B$1:B$220,0)),"",VLOOKUP(KN$1,'Tactic Recode'!$A$1:$B$547,2,FALSE))</f>
        <v/>
      </c>
      <c r="KO3" t="str">
        <f>IF(ISERROR(MATCH(KO$1,'CSC Mitre'!B$1:B$220,0)),"",VLOOKUP(KO$1,'Tactic Recode'!$A$1:$B$547,2,FALSE))</f>
        <v/>
      </c>
      <c r="KP3" t="str">
        <f>IF(ISERROR(MATCH(KP$1,'CSC Mitre'!B$1:B$220,0)),"",VLOOKUP(KP$1,'Tactic Recode'!$A$1:$B$547,2,FALSE))</f>
        <v/>
      </c>
      <c r="KQ3" t="str">
        <f>IF(ISERROR(MATCH(KQ$1,'CSC Mitre'!B$1:B$220,0)),"",VLOOKUP(KQ$1,'Tactic Recode'!$A$1:$B$547,2,FALSE))</f>
        <v/>
      </c>
      <c r="KR3" t="str">
        <f>IF(ISERROR(MATCH(KR$1,'CSC Mitre'!B$1:B$220,0)),"",VLOOKUP(KR$1,'Tactic Recode'!$A$1:$B$547,2,FALSE))</f>
        <v/>
      </c>
      <c r="KS3" t="str">
        <f>IF(ISERROR(MATCH(KS$1,'CSC Mitre'!B$1:B$220,0)),"",VLOOKUP(KS$1,'Tactic Recode'!$A$1:$B$547,2,FALSE))</f>
        <v/>
      </c>
      <c r="KT3" t="str">
        <f>IF(ISERROR(MATCH(KT$1,'CSC Mitre'!B$1:B$220,0)),"",VLOOKUP(KT$1,'Tactic Recode'!$A$1:$B$547,2,FALSE))</f>
        <v/>
      </c>
      <c r="KU3" t="str">
        <f>IF(ISERROR(MATCH(KU$1,'CSC Mitre'!B$1:B$220,0)),"",VLOOKUP(KU$1,'Tactic Recode'!$A$1:$B$547,2,FALSE))</f>
        <v/>
      </c>
      <c r="KV3" t="str">
        <f>IF(ISERROR(MATCH(KV$1,'CSC Mitre'!B$1:B$220,0)),"",VLOOKUP(KV$1,'Tactic Recode'!$A$1:$B$547,2,FALSE))</f>
        <v/>
      </c>
      <c r="KW3" t="str">
        <f>IF(ISERROR(MATCH(KW$1,'CSC Mitre'!B$1:B$220,0)),"",VLOOKUP(KW$1,'Tactic Recode'!$A$1:$B$547,2,FALSE))</f>
        <v/>
      </c>
      <c r="KX3" t="str">
        <f>IF(ISERROR(MATCH(KX$1,'CSC Mitre'!B$1:B$220,0)),"",VLOOKUP(KX$1,'Tactic Recode'!$A$1:$B$547,2,FALSE))</f>
        <v/>
      </c>
      <c r="KY3" t="str">
        <f>IF(ISERROR(MATCH(KY$1,'CSC Mitre'!B$1:B$220,0)),"",VLOOKUP(KY$1,'Tactic Recode'!$A$1:$B$547,2,FALSE))</f>
        <v/>
      </c>
      <c r="KZ3" t="str">
        <f>IF(ISERROR(MATCH(KZ$1,'CSC Mitre'!B$1:B$220,0)),"",VLOOKUP(KZ$1,'Tactic Recode'!$A$1:$B$547,2,FALSE))</f>
        <v/>
      </c>
      <c r="LA3" t="str">
        <f>IF(ISERROR(MATCH(LA$1,'CSC Mitre'!B$1:B$220,0)),"",VLOOKUP(LA$1,'Tactic Recode'!$A$1:$B$547,2,FALSE))</f>
        <v/>
      </c>
      <c r="LB3" t="str">
        <f>IF(ISERROR(MATCH(LB$1,'CSC Mitre'!B$1:B$220,0)),"",VLOOKUP(LB$1,'Tactic Recode'!$A$1:$B$547,2,FALSE))</f>
        <v/>
      </c>
      <c r="LC3" t="str">
        <f>IF(ISERROR(MATCH(LC$1,'CSC Mitre'!B$1:B$220,0)),"",VLOOKUP(LC$1,'Tactic Recode'!$A$1:$B$547,2,FALSE))</f>
        <v/>
      </c>
      <c r="LD3" t="str">
        <f>IF(ISERROR(MATCH(LD$1,'CSC Mitre'!B$1:B$220,0)),"",VLOOKUP(LD$1,'Tactic Recode'!$A$1:$B$547,2,FALSE))</f>
        <v/>
      </c>
      <c r="LE3" t="str">
        <f>IF(ISERROR(MATCH(LE$1,'CSC Mitre'!B$1:B$220,0)),"",VLOOKUP(LE$1,'Tactic Recode'!$A$1:$B$547,2,FALSE))</f>
        <v/>
      </c>
      <c r="LF3" t="str">
        <f>IF(ISERROR(MATCH(LF$1,'CSC Mitre'!B$1:B$220,0)),"",VLOOKUP(LF$1,'Tactic Recode'!$A$1:$B$547,2,FALSE))</f>
        <v/>
      </c>
      <c r="LG3" t="str">
        <f>IF(ISERROR(MATCH(LG$1,'CSC Mitre'!B$1:B$220,0)),"",VLOOKUP(LG$1,'Tactic Recode'!$A$1:$B$547,2,FALSE))</f>
        <v/>
      </c>
      <c r="LH3" t="str">
        <f>IF(ISERROR(MATCH(LH$1,'CSC Mitre'!B$1:B$220,0)),"",VLOOKUP(LH$1,'Tactic Recode'!$A$1:$B$547,2,FALSE))</f>
        <v/>
      </c>
      <c r="LI3" t="str">
        <f>IF(ISERROR(MATCH(LI$1,'CSC Mitre'!B$1:B$220,0)),"",VLOOKUP(LI$1,'Tactic Recode'!$A$1:$B$547,2,FALSE))</f>
        <v/>
      </c>
      <c r="LJ3" t="str">
        <f>IF(ISERROR(MATCH(LJ$1,'CSC Mitre'!B$1:B$220,0)),"",VLOOKUP(LJ$1,'Tactic Recode'!$A$1:$B$547,2,FALSE))</f>
        <v/>
      </c>
      <c r="LK3" t="str">
        <f>IF(ISERROR(MATCH(LK$1,'CSC Mitre'!B$1:B$220,0)),"",VLOOKUP(LK$1,'Tactic Recode'!$A$1:$B$547,2,FALSE))</f>
        <v/>
      </c>
      <c r="LL3" t="str">
        <f>IF(ISERROR(MATCH(LL$1,'CSC Mitre'!B$1:B$220,0)),"",VLOOKUP(LL$1,'Tactic Recode'!$A$1:$B$547,2,FALSE))</f>
        <v/>
      </c>
      <c r="LM3" t="str">
        <f>IF(ISERROR(MATCH(LM$1,'CSC Mitre'!B$1:B$220,0)),"",VLOOKUP(LM$1,'Tactic Recode'!$A$1:$B$547,2,FALSE))</f>
        <v/>
      </c>
      <c r="LN3" t="str">
        <f>IF(ISERROR(MATCH(LN$1,'CSC Mitre'!B$1:B$220,0)),"",VLOOKUP(LN$1,'Tactic Recode'!$A$1:$B$547,2,FALSE))</f>
        <v/>
      </c>
      <c r="LO3" t="str">
        <f>IF(ISERROR(MATCH(LO$1,'CSC Mitre'!B$1:B$220,0)),"",VLOOKUP(LO$1,'Tactic Recode'!$A$1:$B$547,2,FALSE))</f>
        <v/>
      </c>
      <c r="LP3" t="str">
        <f>IF(ISERROR(MATCH(LP$1,'CSC Mitre'!B$1:B$220,0)),"",VLOOKUP(LP$1,'Tactic Recode'!$A$1:$B$547,2,FALSE))</f>
        <v/>
      </c>
      <c r="LQ3" t="str">
        <f>IF(ISERROR(MATCH(LQ$1,'CSC Mitre'!B$1:B$220,0)),"",VLOOKUP(LQ$1,'Tactic Recode'!$A$1:$B$547,2,FALSE))</f>
        <v/>
      </c>
      <c r="LR3" t="str">
        <f>IF(ISERROR(MATCH(LR$1,'CSC Mitre'!B$1:B$220,0)),"",VLOOKUP(LR$1,'Tactic Recode'!$A$1:$B$547,2,FALSE))</f>
        <v/>
      </c>
      <c r="LS3" t="str">
        <f>IF(ISERROR(MATCH(LS$1,'CSC Mitre'!B$1:B$220,0)),"",VLOOKUP(LS$1,'Tactic Recode'!$A$1:$B$547,2,FALSE))</f>
        <v/>
      </c>
      <c r="LT3" t="str">
        <f>IF(ISERROR(MATCH(LT$1,'CSC Mitre'!B$1:B$220,0)),"",VLOOKUP(LT$1,'Tactic Recode'!$A$1:$B$547,2,FALSE))</f>
        <v/>
      </c>
      <c r="LU3" t="str">
        <f>IF(ISERROR(MATCH(LU$1,'CSC Mitre'!B$1:B$220,0)),"",VLOOKUP(LU$1,'Tactic Recode'!$A$1:$B$547,2,FALSE))</f>
        <v/>
      </c>
      <c r="LV3" t="str">
        <f>IF(ISERROR(MATCH(LV$1,'CSC Mitre'!B$1:B$220,0)),"",VLOOKUP(LV$1,'Tactic Recode'!$A$1:$B$547,2,FALSE))</f>
        <v/>
      </c>
      <c r="LW3" t="str">
        <f>IF(ISERROR(MATCH(LW$1,'CSC Mitre'!B$1:B$220,0)),"",VLOOKUP(LW$1,'Tactic Recode'!$A$1:$B$547,2,FALSE))</f>
        <v/>
      </c>
      <c r="LX3" t="str">
        <f>IF(ISERROR(MATCH(LX$1,'CSC Mitre'!B$1:B$220,0)),"",VLOOKUP(LX$1,'Tactic Recode'!$A$1:$B$547,2,FALSE))</f>
        <v/>
      </c>
      <c r="LY3" t="str">
        <f>IF(ISERROR(MATCH(LY$1,'CSC Mitre'!B$1:B$220,0)),"",VLOOKUP(LY$1,'Tactic Recode'!$A$1:$B$547,2,FALSE))</f>
        <v/>
      </c>
      <c r="LZ3" t="str">
        <f>IF(ISERROR(MATCH(LZ$1,'CSC Mitre'!B$1:B$220,0)),"",VLOOKUP(LZ$1,'Tactic Recode'!$A$1:$B$547,2,FALSE))</f>
        <v/>
      </c>
      <c r="MA3" t="str">
        <f>IF(ISERROR(MATCH(MA$1,'CSC Mitre'!B$1:B$220,0)),"",VLOOKUP(MA$1,'Tactic Recode'!$A$1:$B$547,2,FALSE))</f>
        <v/>
      </c>
      <c r="MB3" t="str">
        <f>IF(ISERROR(MATCH(MB$1,'CSC Mitre'!B$1:B$220,0)),"",VLOOKUP(MB$1,'Tactic Recode'!$A$1:$B$547,2,FALSE))</f>
        <v/>
      </c>
      <c r="MC3" t="str">
        <f>IF(ISERROR(MATCH(MC$1,'CSC Mitre'!B$1:B$220,0)),"",VLOOKUP(MC$1,'Tactic Recode'!$A$1:$B$547,2,FALSE))</f>
        <v/>
      </c>
      <c r="MD3" t="str">
        <f>IF(ISERROR(MATCH(MD$1,'CSC Mitre'!B$1:B$220,0)),"",VLOOKUP(MD$1,'Tactic Recode'!$A$1:$B$547,2,FALSE))</f>
        <v/>
      </c>
      <c r="ME3" t="str">
        <f>IF(ISERROR(MATCH(ME$1,'CSC Mitre'!B$1:B$220,0)),"",VLOOKUP(ME$1,'Tactic Recode'!$A$1:$B$547,2,FALSE))</f>
        <v/>
      </c>
      <c r="MF3" t="str">
        <f>IF(ISERROR(MATCH(MF$1,'CSC Mitre'!B$1:B$220,0)),"",VLOOKUP(MF$1,'Tactic Recode'!$A$1:$B$547,2,FALSE))</f>
        <v/>
      </c>
      <c r="MG3" t="str">
        <f>IF(ISERROR(MATCH(MG$1,'CSC Mitre'!B$1:B$220,0)),"",VLOOKUP(MG$1,'Tactic Recode'!$A$1:$B$547,2,FALSE))</f>
        <v/>
      </c>
      <c r="MH3" t="str">
        <f>IF(ISERROR(MATCH(MH$1,'CSC Mitre'!B$1:B$220,0)),"",VLOOKUP(MH$1,'Tactic Recode'!$A$1:$B$547,2,FALSE))</f>
        <v/>
      </c>
      <c r="MI3" t="str">
        <f>IF(ISERROR(MATCH(MI$1,'CSC Mitre'!B$1:B$220,0)),"",VLOOKUP(MI$1,'Tactic Recode'!$A$1:$B$547,2,FALSE))</f>
        <v/>
      </c>
      <c r="MJ3" t="str">
        <f>IF(ISERROR(MATCH(MJ$1,'CSC Mitre'!B$1:B$220,0)),"",VLOOKUP(MJ$1,'Tactic Recode'!$A$1:$B$547,2,FALSE))</f>
        <v/>
      </c>
      <c r="MK3" t="str">
        <f>IF(ISERROR(MATCH(MK$1,'CSC Mitre'!B$1:B$220,0)),"",VLOOKUP(MK$1,'Tactic Recode'!$A$1:$B$547,2,FALSE))</f>
        <v/>
      </c>
      <c r="ML3" t="str">
        <f>IF(ISERROR(MATCH(ML$1,'CSC Mitre'!B$1:B$220,0)),"",VLOOKUP(ML$1,'Tactic Recode'!$A$1:$B$547,2,FALSE))</f>
        <v/>
      </c>
      <c r="MM3" t="str">
        <f>IF(ISERROR(MATCH(MM$1,'CSC Mitre'!B$1:B$220,0)),"",VLOOKUP(MM$1,'Tactic Recode'!$A$1:$B$547,2,FALSE))</f>
        <v/>
      </c>
      <c r="MN3" t="str">
        <f>IF(ISERROR(MATCH(MN$1,'CSC Mitre'!B$1:B$220,0)),"",VLOOKUP(MN$1,'Tactic Recode'!$A$1:$B$547,2,FALSE))</f>
        <v/>
      </c>
      <c r="MO3" t="str">
        <f>IF(ISERROR(MATCH(MO$1,'CSC Mitre'!B$1:B$220,0)),"",VLOOKUP(MO$1,'Tactic Recode'!$A$1:$B$547,2,FALSE))</f>
        <v/>
      </c>
      <c r="MP3" t="str">
        <f>IF(ISERROR(MATCH(MP$1,'CSC Mitre'!B$1:B$220,0)),"",VLOOKUP(MP$1,'Tactic Recode'!$A$1:$B$547,2,FALSE))</f>
        <v/>
      </c>
      <c r="MQ3" t="str">
        <f>IF(ISERROR(MATCH(MQ$1,'CSC Mitre'!B$1:B$220,0)),"",VLOOKUP(MQ$1,'Tactic Recode'!$A$1:$B$547,2,FALSE))</f>
        <v/>
      </c>
      <c r="MR3" t="str">
        <f>IF(ISERROR(MATCH(MR$1,'CSC Mitre'!B$1:B$220,0)),"",VLOOKUP(MR$1,'Tactic Recode'!$A$1:$B$547,2,FALSE))</f>
        <v/>
      </c>
      <c r="MS3" t="str">
        <f>IF(ISERROR(MATCH(MS$1,'CSC Mitre'!B$1:B$220,0)),"",VLOOKUP(MS$1,'Tactic Recode'!$A$1:$B$547,2,FALSE))</f>
        <v/>
      </c>
      <c r="MT3" t="str">
        <f>IF(ISERROR(MATCH(MT$1,'CSC Mitre'!B$1:B$220,0)),"",VLOOKUP(MT$1,'Tactic Recode'!$A$1:$B$547,2,FALSE))</f>
        <v/>
      </c>
      <c r="MU3" t="str">
        <f>IF(ISERROR(MATCH(MU$1,'CSC Mitre'!B$1:B$220,0)),"",VLOOKUP(MU$1,'Tactic Recode'!$A$1:$B$547,2,FALSE))</f>
        <v/>
      </c>
      <c r="MV3" t="str">
        <f>IF(ISERROR(MATCH(MV$1,'CSC Mitre'!B$1:B$220,0)),"",VLOOKUP(MV$1,'Tactic Recode'!$A$1:$B$547,2,FALSE))</f>
        <v/>
      </c>
      <c r="MW3" t="str">
        <f>IF(ISERROR(MATCH(MW$1,'CSC Mitre'!B$1:B$220,0)),"",VLOOKUP(MW$1,'Tactic Recode'!$A$1:$B$547,2,FALSE))</f>
        <v/>
      </c>
      <c r="MX3" t="str">
        <f>IF(ISERROR(MATCH(MX$1,'CSC Mitre'!B$1:B$220,0)),"",VLOOKUP(MX$1,'Tactic Recode'!$A$1:$B$547,2,FALSE))</f>
        <v/>
      </c>
      <c r="MY3" t="str">
        <f>IF(ISERROR(MATCH(MY$1,'CSC Mitre'!B$1:B$220,0)),"",VLOOKUP(MY$1,'Tactic Recode'!$A$1:$B$547,2,FALSE))</f>
        <v/>
      </c>
      <c r="MZ3" t="str">
        <f>IF(ISERROR(MATCH(MZ$1,'CSC Mitre'!B$1:B$220,0)),"",VLOOKUP(MZ$1,'Tactic Recode'!$A$1:$B$547,2,FALSE))</f>
        <v/>
      </c>
      <c r="NA3" t="str">
        <f>IF(ISERROR(MATCH(NA$1,'CSC Mitre'!B$1:B$220,0)),"",VLOOKUP(NA$1,'Tactic Recode'!$A$1:$B$547,2,FALSE))</f>
        <v/>
      </c>
      <c r="NB3" t="str">
        <f>IF(ISERROR(MATCH(NB$1,'CSC Mitre'!B$1:B$220,0)),"",VLOOKUP(NB$1,'Tactic Recode'!$A$1:$B$547,2,FALSE))</f>
        <v/>
      </c>
      <c r="NC3" t="str">
        <f>IF(ISERROR(MATCH(NC$1,'CSC Mitre'!B$1:B$220,0)),"",VLOOKUP(NC$1,'Tactic Recode'!$A$1:$B$547,2,FALSE))</f>
        <v/>
      </c>
      <c r="ND3" t="str">
        <f>IF(ISERROR(MATCH(ND$1,'CSC Mitre'!B$1:B$220,0)),"",VLOOKUP(ND$1,'Tactic Recode'!$A$1:$B$547,2,FALSE))</f>
        <v/>
      </c>
      <c r="NE3" t="str">
        <f>IF(ISERROR(MATCH(NE$1,'CSC Mitre'!B$1:B$220,0)),"",VLOOKUP(NE$1,'Tactic Recode'!$A$1:$B$547,2,FALSE))</f>
        <v/>
      </c>
      <c r="NF3" t="str">
        <f>IF(ISERROR(MATCH(NF$1,'CSC Mitre'!B$1:B$220,0)),"",VLOOKUP(NF$1,'Tactic Recode'!$A$1:$B$547,2,FALSE))</f>
        <v/>
      </c>
      <c r="NG3" t="str">
        <f>IF(ISERROR(MATCH(NG$1,'CSC Mitre'!B$1:B$220,0)),"",VLOOKUP(NG$1,'Tactic Recode'!$A$1:$B$547,2,FALSE))</f>
        <v/>
      </c>
      <c r="NH3" t="str">
        <f>IF(ISERROR(MATCH(NH$1,'CSC Mitre'!B$1:B$220,0)),"",VLOOKUP(NH$1,'Tactic Recode'!$A$1:$B$547,2,FALSE))</f>
        <v/>
      </c>
      <c r="NI3" t="str">
        <f>IF(ISERROR(MATCH(NI$1,'CSC Mitre'!B$1:B$220,0)),"",VLOOKUP(NI$1,'Tactic Recode'!$A$1:$B$547,2,FALSE))</f>
        <v/>
      </c>
      <c r="NJ3" t="str">
        <f>IF(ISERROR(MATCH(NJ$1,'CSC Mitre'!B$1:B$220,0)),"",VLOOKUP(NJ$1,'Tactic Recode'!$A$1:$B$547,2,FALSE))</f>
        <v/>
      </c>
      <c r="NK3" t="str">
        <f>IF(ISERROR(MATCH(NK$1,'CSC Mitre'!B$1:B$220,0)),"",VLOOKUP(NK$1,'Tactic Recode'!$A$1:$B$547,2,FALSE))</f>
        <v/>
      </c>
      <c r="NL3" t="str">
        <f>IF(ISERROR(MATCH(NL$1,'CSC Mitre'!B$1:B$220,0)),"",VLOOKUP(NL$1,'Tactic Recode'!$A$1:$B$547,2,FALSE))</f>
        <v/>
      </c>
      <c r="NM3" t="str">
        <f>IF(ISERROR(MATCH(NM$1,'CSC Mitre'!B$1:B$220,0)),"",VLOOKUP(NM$1,'Tactic Recode'!$A$1:$B$547,2,FALSE))</f>
        <v/>
      </c>
      <c r="NN3" t="str">
        <f>IF(ISERROR(MATCH(NN$1,'CSC Mitre'!B$1:B$220,0)),"",VLOOKUP(NN$1,'Tactic Recode'!$A$1:$B$547,2,FALSE))</f>
        <v/>
      </c>
      <c r="NO3" t="str">
        <f>IF(ISERROR(MATCH(NO$1,'CSC Mitre'!B$1:B$220,0)),"",VLOOKUP(NO$1,'Tactic Recode'!$A$1:$B$547,2,FALSE))</f>
        <v/>
      </c>
      <c r="NP3" t="str">
        <f>IF(ISERROR(MATCH(NP$1,'CSC Mitre'!B$1:B$220,0)),"",VLOOKUP(NP$1,'Tactic Recode'!$A$1:$B$547,2,FALSE))</f>
        <v/>
      </c>
      <c r="NQ3" t="str">
        <f>IF(ISERROR(MATCH(NQ$1,'CSC Mitre'!B$1:B$220,0)),"",VLOOKUP(NQ$1,'Tactic Recode'!$A$1:$B$547,2,FALSE))</f>
        <v/>
      </c>
      <c r="NR3" t="str">
        <f>IF(ISERROR(MATCH(NR$1,'CSC Mitre'!B$1:B$220,0)),"",VLOOKUP(NR$1,'Tactic Recode'!$A$1:$B$547,2,FALSE))</f>
        <v/>
      </c>
      <c r="NS3" t="str">
        <f>IF(ISERROR(MATCH(NS$1,'CSC Mitre'!B$1:B$220,0)),"",VLOOKUP(NS$1,'Tactic Recode'!$A$1:$B$547,2,FALSE))</f>
        <v/>
      </c>
      <c r="NT3" t="str">
        <f>IF(ISERROR(MATCH(NT$1,'CSC Mitre'!B$1:B$220,0)),"",VLOOKUP(NT$1,'Tactic Recode'!$A$1:$B$547,2,FALSE))</f>
        <v/>
      </c>
      <c r="NU3" t="str">
        <f>IF(ISERROR(MATCH(NU$1,'CSC Mitre'!B$1:B$220,0)),"",VLOOKUP(NU$1,'Tactic Recode'!$A$1:$B$547,2,FALSE))</f>
        <v/>
      </c>
      <c r="NV3" t="str">
        <f>IF(ISERROR(MATCH(NV$1,'CSC Mitre'!B$1:B$220,0)),"",VLOOKUP(NV$1,'Tactic Recode'!$A$1:$B$547,2,FALSE))</f>
        <v/>
      </c>
      <c r="NW3" t="str">
        <f>IF(ISERROR(MATCH(NW$1,'CSC Mitre'!B$1:B$220,0)),"",VLOOKUP(NW$1,'Tactic Recode'!$A$1:$B$547,2,FALSE))</f>
        <v/>
      </c>
      <c r="NX3" t="str">
        <f>IF(ISERROR(MATCH(NX$1,'CSC Mitre'!B$1:B$220,0)),"",VLOOKUP(NX$1,'Tactic Recode'!$A$1:$B$547,2,FALSE))</f>
        <v/>
      </c>
      <c r="NY3" t="str">
        <f>IF(ISERROR(MATCH(NY$1,'CSC Mitre'!B$1:B$220,0)),"",VLOOKUP(NY$1,'Tactic Recode'!$A$1:$B$547,2,FALSE))</f>
        <v/>
      </c>
      <c r="NZ3" t="str">
        <f>IF(ISERROR(MATCH(NZ$1,'CSC Mitre'!B$1:B$220,0)),"",VLOOKUP(NZ$1,'Tactic Recode'!$A$1:$B$547,2,FALSE))</f>
        <v/>
      </c>
      <c r="OA3" t="str">
        <f>IF(ISERROR(MATCH(OA$1,'CSC Mitre'!B$1:B$220,0)),"",VLOOKUP(OA$1,'Tactic Recode'!$A$1:$B$547,2,FALSE))</f>
        <v/>
      </c>
      <c r="OB3" t="str">
        <f>IF(ISERROR(MATCH(OB$1,'CSC Mitre'!B$1:B$220,0)),"",VLOOKUP(OB$1,'Tactic Recode'!$A$1:$B$547,2,FALSE))</f>
        <v/>
      </c>
      <c r="OC3" t="str">
        <f>IF(ISERROR(MATCH(OC$1,'CSC Mitre'!B$1:B$220,0)),"",VLOOKUP(OC$1,'Tactic Recode'!$A$1:$B$547,2,FALSE))</f>
        <v/>
      </c>
      <c r="OD3" t="str">
        <f>IF(ISERROR(MATCH(OD$1,'CSC Mitre'!B$1:B$220,0)),"",VLOOKUP(OD$1,'Tactic Recode'!$A$1:$B$547,2,FALSE))</f>
        <v/>
      </c>
      <c r="OE3" t="str">
        <f>IF(ISERROR(MATCH(OE$1,'CSC Mitre'!B$1:B$220,0)),"",VLOOKUP(OE$1,'Tactic Recode'!$A$1:$B$547,2,FALSE))</f>
        <v/>
      </c>
      <c r="OF3" t="str">
        <f>IF(ISERROR(MATCH(OF$1,'CSC Mitre'!B$1:B$220,0)),"",VLOOKUP(OF$1,'Tactic Recode'!$A$1:$B$547,2,FALSE))</f>
        <v/>
      </c>
      <c r="OG3" t="str">
        <f>IF(ISERROR(MATCH(OG$1,'CSC Mitre'!B$1:B$220,0)),"",VLOOKUP(OG$1,'Tactic Recode'!$A$1:$B$547,2,FALSE))</f>
        <v/>
      </c>
      <c r="OH3" t="str">
        <f>IF(ISERROR(MATCH(OH$1,'CSC Mitre'!B$1:B$220,0)),"",VLOOKUP(OH$1,'Tactic Recode'!$A$1:$B$547,2,FALSE))</f>
        <v/>
      </c>
      <c r="OI3" t="str">
        <f>IF(ISERROR(MATCH(OI$1,'CSC Mitre'!B$1:B$220,0)),"",VLOOKUP(OI$1,'Tactic Recode'!$A$1:$B$547,2,FALSE))</f>
        <v/>
      </c>
      <c r="OJ3" t="str">
        <f>IF(ISERROR(MATCH(OJ$1,'CSC Mitre'!B$1:B$220,0)),"",VLOOKUP(OJ$1,'Tactic Recode'!$A$1:$B$547,2,FALSE))</f>
        <v/>
      </c>
      <c r="OK3" t="str">
        <f>IF(ISERROR(MATCH(OK$1,'CSC Mitre'!B$1:B$220,0)),"",VLOOKUP(OK$1,'Tactic Recode'!$A$1:$B$547,2,FALSE))</f>
        <v/>
      </c>
      <c r="OL3" t="str">
        <f>IF(ISERROR(MATCH(OL$1,'CSC Mitre'!B$1:B$220,0)),"",VLOOKUP(OL$1,'Tactic Recode'!$A$1:$B$547,2,FALSE))</f>
        <v/>
      </c>
      <c r="OM3" t="str">
        <f>IF(ISERROR(MATCH(OM$1,'CSC Mitre'!B$1:B$220,0)),"",VLOOKUP(OM$1,'Tactic Recode'!$A$1:$B$547,2,FALSE))</f>
        <v/>
      </c>
      <c r="ON3" t="str">
        <f>IF(ISERROR(MATCH(ON$1,'CSC Mitre'!B$1:B$220,0)),"",VLOOKUP(ON$1,'Tactic Recode'!$A$1:$B$547,2,FALSE))</f>
        <v/>
      </c>
      <c r="OO3" t="str">
        <f>IF(ISERROR(MATCH(OO$1,'CSC Mitre'!B$1:B$220,0)),"",VLOOKUP(OO$1,'Tactic Recode'!$A$1:$B$547,2,FALSE))</f>
        <v/>
      </c>
      <c r="OP3" t="str">
        <f>IF(ISERROR(MATCH(OP$1,'CSC Mitre'!B$1:B$220,0)),"",VLOOKUP(OP$1,'Tactic Recode'!$A$1:$B$547,2,FALSE))</f>
        <v/>
      </c>
      <c r="OQ3" t="str">
        <f>IF(ISERROR(MATCH(OQ$1,'CSC Mitre'!B$1:B$220,0)),"",VLOOKUP(OQ$1,'Tactic Recode'!$A$1:$B$547,2,FALSE))</f>
        <v/>
      </c>
      <c r="OR3" t="str">
        <f>IF(ISERROR(MATCH(OR$1,'CSC Mitre'!B$1:B$220,0)),"",VLOOKUP(OR$1,'Tactic Recode'!$A$1:$B$547,2,FALSE))</f>
        <v/>
      </c>
      <c r="OS3" t="str">
        <f>IF(ISERROR(MATCH(OS$1,'CSC Mitre'!B$1:B$220,0)),"",VLOOKUP(OS$1,'Tactic Recode'!$A$1:$B$547,2,FALSE))</f>
        <v/>
      </c>
      <c r="OT3" t="str">
        <f>IF(ISERROR(MATCH(OT$1,'CSC Mitre'!B$1:B$220,0)),"",VLOOKUP(OT$1,'Tactic Recode'!$A$1:$B$547,2,FALSE))</f>
        <v/>
      </c>
      <c r="OU3" t="str">
        <f>IF(ISERROR(MATCH(OU$1,'CSC Mitre'!B$1:B$220,0)),"",VLOOKUP(OU$1,'Tactic Recode'!$A$1:$B$547,2,FALSE))</f>
        <v/>
      </c>
      <c r="OV3" t="str">
        <f>IF(ISERROR(MATCH(OV$1,'CSC Mitre'!B$1:B$220,0)),"",VLOOKUP(OV$1,'Tactic Recode'!$A$1:$B$547,2,FALSE))</f>
        <v/>
      </c>
      <c r="OW3" t="str">
        <f>IF(ISERROR(MATCH(OW$1,'CSC Mitre'!B$1:B$220,0)),"",VLOOKUP(OW$1,'Tactic Recode'!$A$1:$B$547,2,FALSE))</f>
        <v/>
      </c>
      <c r="OX3" t="str">
        <f>IF(ISERROR(MATCH(OX$1,'CSC Mitre'!B$1:B$220,0)),"",VLOOKUP(OX$1,'Tactic Recode'!$A$1:$B$547,2,FALSE))</f>
        <v/>
      </c>
      <c r="OY3" t="str">
        <f>IF(ISERROR(MATCH(OY$1,'CSC Mitre'!B$1:B$220,0)),"",VLOOKUP(OY$1,'Tactic Recode'!$A$1:$B$547,2,FALSE))</f>
        <v/>
      </c>
      <c r="OZ3" t="str">
        <f>IF(ISERROR(MATCH(OZ$1,'CSC Mitre'!B$1:B$220,0)),"",VLOOKUP(OZ$1,'Tactic Recode'!$A$1:$B$547,2,FALSE))</f>
        <v/>
      </c>
      <c r="PA3" t="str">
        <f>IF(ISERROR(MATCH(PA$1,'CSC Mitre'!B$1:B$220,0)),"",VLOOKUP(PA$1,'Tactic Recode'!$A$1:$B$547,2,FALSE))</f>
        <v/>
      </c>
      <c r="PB3" t="str">
        <f>IF(ISERROR(MATCH(PB$1,'CSC Mitre'!B$1:B$220,0)),"",VLOOKUP(PB$1,'Tactic Recode'!$A$1:$B$547,2,FALSE))</f>
        <v/>
      </c>
      <c r="PC3" t="str">
        <f>IF(ISERROR(MATCH(PC$1,'CSC Mitre'!B$1:B$220,0)),"",VLOOKUP(PC$1,'Tactic Recode'!$A$1:$B$547,2,FALSE))</f>
        <v/>
      </c>
      <c r="PD3" t="str">
        <f>IF(ISERROR(MATCH(PD$1,'CSC Mitre'!B$1:B$220,0)),"",VLOOKUP(PD$1,'Tactic Recode'!$A$1:$B$547,2,FALSE))</f>
        <v/>
      </c>
      <c r="PE3" t="str">
        <f>IF(ISERROR(MATCH(PE$1,'CSC Mitre'!B$1:B$220,0)),"",VLOOKUP(PE$1,'Tactic Recode'!$A$1:$B$547,2,FALSE))</f>
        <v/>
      </c>
      <c r="PF3" t="str">
        <f>IF(ISERROR(MATCH(PF$1,'CSC Mitre'!B$1:B$220,0)),"",VLOOKUP(PF$1,'Tactic Recode'!$A$1:$B$547,2,FALSE))</f>
        <v/>
      </c>
      <c r="PG3" t="str">
        <f>IF(ISERROR(MATCH(PG$1,'CSC Mitre'!B$1:B$220,0)),"",VLOOKUP(PG$1,'Tactic Recode'!$A$1:$B$547,2,FALSE))</f>
        <v/>
      </c>
      <c r="PH3" t="str">
        <f>IF(ISERROR(MATCH(PH$1,'CSC Mitre'!B$1:B$220,0)),"",VLOOKUP(PH$1,'Tactic Recode'!$A$1:$B$547,2,FALSE))</f>
        <v/>
      </c>
      <c r="PI3" t="str">
        <f>IF(ISERROR(MATCH(PI$1,'CSC Mitre'!B$1:B$220,0)),"",VLOOKUP(PI$1,'Tactic Recode'!$A$1:$B$547,2,FALSE))</f>
        <v/>
      </c>
      <c r="PJ3" t="str">
        <f>IF(ISERROR(MATCH(PJ$1,'CSC Mitre'!B$1:B$220,0)),"",VLOOKUP(PJ$1,'Tactic Recode'!$A$1:$B$547,2,FALSE))</f>
        <v/>
      </c>
      <c r="PK3" t="str">
        <f>IF(ISERROR(MATCH(PK$1,'CSC Mitre'!B$1:B$220,0)),"",VLOOKUP(PK$1,'Tactic Recode'!$A$1:$B$547,2,FALSE))</f>
        <v/>
      </c>
      <c r="PL3" t="str">
        <f>IF(ISERROR(MATCH(PL$1,'CSC Mitre'!B$1:B$220,0)),"",VLOOKUP(PL$1,'Tactic Recode'!$A$1:$B$547,2,FALSE))</f>
        <v/>
      </c>
      <c r="PM3" t="str">
        <f>IF(ISERROR(MATCH(PM$1,'CSC Mitre'!B$1:B$220,0)),"",VLOOKUP(PM$1,'Tactic Recode'!$A$1:$B$547,2,FALSE))</f>
        <v/>
      </c>
      <c r="PN3" t="str">
        <f>IF(ISERROR(MATCH(PN$1,'CSC Mitre'!B$1:B$220,0)),"",VLOOKUP(PN$1,'Tactic Recode'!$A$1:$B$547,2,FALSE))</f>
        <v/>
      </c>
      <c r="PO3" t="str">
        <f>IF(ISERROR(MATCH(PO$1,'CSC Mitre'!B$1:B$220,0)),"",VLOOKUP(PO$1,'Tactic Recode'!$A$1:$B$547,2,FALSE))</f>
        <v/>
      </c>
      <c r="PP3" t="str">
        <f>IF(ISERROR(MATCH(PP$1,'CSC Mitre'!B$1:B$220,0)),"",VLOOKUP(PP$1,'Tactic Recode'!$A$1:$B$547,2,FALSE))</f>
        <v/>
      </c>
      <c r="PQ3" t="str">
        <f>IF(ISERROR(MATCH(PQ$1,'CSC Mitre'!B$1:B$220,0)),"",VLOOKUP(PQ$1,'Tactic Recode'!$A$1:$B$547,2,FALSE))</f>
        <v/>
      </c>
      <c r="PR3" t="str">
        <f>IF(ISERROR(MATCH(PR$1,'CSC Mitre'!B$1:B$220,0)),"",VLOOKUP(PR$1,'Tactic Recode'!$A$1:$B$547,2,FALSE))</f>
        <v/>
      </c>
      <c r="PS3" t="str">
        <f>IF(ISERROR(MATCH(PS$1,'CSC Mitre'!B$1:B$220,0)),"",VLOOKUP(PS$1,'Tactic Recode'!$A$1:$B$547,2,FALSE))</f>
        <v/>
      </c>
      <c r="PT3" t="str">
        <f>IF(ISERROR(MATCH(PT$1,'CSC Mitre'!B$1:B$220,0)),"",VLOOKUP(PT$1,'Tactic Recode'!$A$1:$B$547,2,FALSE))</f>
        <v/>
      </c>
      <c r="PU3" t="str">
        <f>IF(ISERROR(MATCH(PU$1,'CSC Mitre'!B$1:B$220,0)),"",VLOOKUP(PU$1,'Tactic Recode'!$A$1:$B$547,2,FALSE))</f>
        <v/>
      </c>
      <c r="PV3" t="str">
        <f>IF(ISERROR(MATCH(PV$1,'CSC Mitre'!B$1:B$220,0)),"",VLOOKUP(PV$1,'Tactic Recode'!$A$1:$B$547,2,FALSE))</f>
        <v/>
      </c>
      <c r="PW3" t="str">
        <f>IF(ISERROR(MATCH(PW$1,'CSC Mitre'!B$1:B$220,0)),"",VLOOKUP(PW$1,'Tactic Recode'!$A$1:$B$547,2,FALSE))</f>
        <v/>
      </c>
      <c r="PX3" t="str">
        <f>IF(ISERROR(MATCH(PX$1,'CSC Mitre'!B$1:B$220,0)),"",VLOOKUP(PX$1,'Tactic Recode'!$A$1:$B$547,2,FALSE))</f>
        <v/>
      </c>
      <c r="PY3" t="str">
        <f>IF(ISERROR(MATCH(PY$1,'CSC Mitre'!B$1:B$220,0)),"",VLOOKUP(PY$1,'Tactic Recode'!$A$1:$B$547,2,FALSE))</f>
        <v/>
      </c>
      <c r="PZ3" t="str">
        <f>IF(ISERROR(MATCH(PZ$1,'CSC Mitre'!B$1:B$220,0)),"",VLOOKUP(PZ$1,'Tactic Recode'!$A$1:$B$547,2,FALSE))</f>
        <v/>
      </c>
      <c r="QA3" t="str">
        <f>IF(ISERROR(MATCH(QA$1,'CSC Mitre'!B$1:B$220,0)),"",VLOOKUP(QA$1,'Tactic Recode'!$A$1:$B$547,2,FALSE))</f>
        <v/>
      </c>
      <c r="QB3" t="str">
        <f>IF(ISERROR(MATCH(QB$1,'CSC Mitre'!B$1:B$220,0)),"",VLOOKUP(QB$1,'Tactic Recode'!$A$1:$B$547,2,FALSE))</f>
        <v/>
      </c>
      <c r="QC3" t="str">
        <f>IF(ISERROR(MATCH(QC$1,'CSC Mitre'!B$1:B$220,0)),"",VLOOKUP(QC$1,'Tactic Recode'!$A$1:$B$547,2,FALSE))</f>
        <v/>
      </c>
      <c r="QD3" t="str">
        <f>IF(ISERROR(MATCH(QD$1,'CSC Mitre'!B$1:B$220,0)),"",VLOOKUP(QD$1,'Tactic Recode'!$A$1:$B$547,2,FALSE))</f>
        <v/>
      </c>
      <c r="QE3" t="str">
        <f>IF(ISERROR(MATCH(QE$1,'CSC Mitre'!B$1:B$220,0)),"",VLOOKUP(QE$1,'Tactic Recode'!$A$1:$B$547,2,FALSE))</f>
        <v/>
      </c>
      <c r="QF3" t="str">
        <f>IF(ISERROR(MATCH(QF$1,'CSC Mitre'!B$1:B$220,0)),"",VLOOKUP(QF$1,'Tactic Recode'!$A$1:$B$547,2,FALSE))</f>
        <v/>
      </c>
      <c r="QG3" t="str">
        <f>IF(ISERROR(MATCH(QG$1,'CSC Mitre'!B$1:B$220,0)),"",VLOOKUP(QG$1,'Tactic Recode'!$A$1:$B$547,2,FALSE))</f>
        <v/>
      </c>
      <c r="QH3" t="str">
        <f>IF(ISERROR(MATCH(QH$1,'CSC Mitre'!B$1:B$220,0)),"",VLOOKUP(QH$1,'Tactic Recode'!$A$1:$B$547,2,FALSE))</f>
        <v/>
      </c>
      <c r="QI3" t="str">
        <f>IF(ISERROR(MATCH(QI$1,'CSC Mitre'!B$1:B$220,0)),"",VLOOKUP(QI$1,'Tactic Recode'!$A$1:$B$547,2,FALSE))</f>
        <v/>
      </c>
      <c r="QJ3" t="str">
        <f>IF(ISERROR(MATCH(QJ$1,'CSC Mitre'!B$1:B$220,0)),"",VLOOKUP(QJ$1,'Tactic Recode'!$A$1:$B$547,2,FALSE))</f>
        <v/>
      </c>
      <c r="QK3" t="str">
        <f>IF(ISERROR(MATCH(QK$1,'CSC Mitre'!B$1:B$220,0)),"",VLOOKUP(QK$1,'Tactic Recode'!$A$1:$B$547,2,FALSE))</f>
        <v/>
      </c>
      <c r="QL3" t="str">
        <f>IF(ISERROR(MATCH(QL$1,'CSC Mitre'!B$1:B$220,0)),"",VLOOKUP(QL$1,'Tactic Recode'!$A$1:$B$547,2,FALSE))</f>
        <v/>
      </c>
      <c r="QM3" t="str">
        <f>IF(ISERROR(MATCH(QM$1,'CSC Mitre'!B$1:B$220,0)),"",VLOOKUP(QM$1,'Tactic Recode'!$A$1:$B$547,2,FALSE))</f>
        <v/>
      </c>
      <c r="QN3" t="str">
        <f>IF(ISERROR(MATCH(QN$1,'CSC Mitre'!B$1:B$220,0)),"",VLOOKUP(QN$1,'Tactic Recode'!$A$1:$B$547,2,FALSE))</f>
        <v/>
      </c>
      <c r="QO3" t="str">
        <f>IF(ISERROR(MATCH(QO$1,'CSC Mitre'!B$1:B$220,0)),"",VLOOKUP(QO$1,'Tactic Recode'!$A$1:$B$547,2,FALSE))</f>
        <v/>
      </c>
      <c r="QP3" t="str">
        <f>IF(ISERROR(MATCH(QP$1,'CSC Mitre'!B$1:B$220,0)),"",VLOOKUP(QP$1,'Tactic Recode'!$A$1:$B$547,2,FALSE))</f>
        <v/>
      </c>
      <c r="QQ3" t="str">
        <f>IF(ISERROR(MATCH(QQ$1,'CSC Mitre'!B$1:B$220,0)),"",VLOOKUP(QQ$1,'Tactic Recode'!$A$1:$B$547,2,FALSE))</f>
        <v/>
      </c>
      <c r="QR3" t="str">
        <f>IF(ISERROR(MATCH(QR$1,'CSC Mitre'!B$1:B$220,0)),"",VLOOKUP(QR$1,'Tactic Recode'!$A$1:$B$547,2,FALSE))</f>
        <v/>
      </c>
      <c r="QS3" t="str">
        <f>IF(ISERROR(MATCH(QS$1,'CSC Mitre'!B$1:B$220,0)),"",VLOOKUP(QS$1,'Tactic Recode'!$A$1:$B$547,2,FALSE))</f>
        <v/>
      </c>
      <c r="QT3" t="str">
        <f>IF(ISERROR(MATCH(QT$1,'CSC Mitre'!B$1:B$220,0)),"",VLOOKUP(QT$1,'Tactic Recode'!$A$1:$B$547,2,FALSE))</f>
        <v/>
      </c>
      <c r="QU3" t="str">
        <f>IF(ISERROR(MATCH(QU$1,'CSC Mitre'!B$1:B$220,0)),"",VLOOKUP(QU$1,'Tactic Recode'!$A$1:$B$547,2,FALSE))</f>
        <v/>
      </c>
      <c r="QV3" t="str">
        <f>IF(ISERROR(MATCH(QV$1,'CSC Mitre'!B$1:B$220,0)),"",VLOOKUP(QV$1,'Tactic Recode'!$A$1:$B$547,2,FALSE))</f>
        <v/>
      </c>
      <c r="QW3" t="str">
        <f>IF(ISERROR(MATCH(QW$1,'CSC Mitre'!B$1:B$220,0)),"",VLOOKUP(QW$1,'Tactic Recode'!$A$1:$B$547,2,FALSE))</f>
        <v/>
      </c>
      <c r="QX3" t="str">
        <f>IF(ISERROR(MATCH(QX$1,'CSC Mitre'!B$1:B$220,0)),"",VLOOKUP(QX$1,'Tactic Recode'!$A$1:$B$547,2,FALSE))</f>
        <v/>
      </c>
      <c r="QY3" t="str">
        <f>IF(ISERROR(MATCH(QY$1,'CSC Mitre'!B$1:B$220,0)),"",VLOOKUP(QY$1,'Tactic Recode'!$A$1:$B$547,2,FALSE))</f>
        <v/>
      </c>
      <c r="QZ3" t="str">
        <f>IF(ISERROR(MATCH(QZ$1,'CSC Mitre'!B$1:B$220,0)),"",VLOOKUP(QZ$1,'Tactic Recode'!$A$1:$B$547,2,FALSE))</f>
        <v/>
      </c>
      <c r="RA3" t="str">
        <f>IF(ISERROR(MATCH(RA$1,'CSC Mitre'!B$1:B$220,0)),"",VLOOKUP(RA$1,'Tactic Recode'!$A$1:$B$547,2,FALSE))</f>
        <v/>
      </c>
      <c r="RB3" t="str">
        <f>IF(ISERROR(MATCH(RB$1,'CSC Mitre'!B$1:B$220,0)),"",VLOOKUP(RB$1,'Tactic Recode'!$A$1:$B$547,2,FALSE))</f>
        <v/>
      </c>
      <c r="RC3" t="str">
        <f>IF(ISERROR(MATCH(RC$1,'CSC Mitre'!B$1:B$220,0)),"",VLOOKUP(RC$1,'Tactic Recode'!$A$1:$B$547,2,FALSE))</f>
        <v/>
      </c>
      <c r="RD3" t="str">
        <f>IF(ISERROR(MATCH(RD$1,'CSC Mitre'!B$1:B$220,0)),"",VLOOKUP(RD$1,'Tactic Recode'!$A$1:$B$547,2,FALSE))</f>
        <v/>
      </c>
      <c r="RE3" t="str">
        <f>IF(ISERROR(MATCH(RE$1,'CSC Mitre'!B$1:B$220,0)),"",VLOOKUP(RE$1,'Tactic Recode'!$A$1:$B$547,2,FALSE))</f>
        <v/>
      </c>
      <c r="RF3" t="str">
        <f>IF(ISERROR(MATCH(RF$1,'CSC Mitre'!B$1:B$220,0)),"",VLOOKUP(RF$1,'Tactic Recode'!$A$1:$B$547,2,FALSE))</f>
        <v/>
      </c>
      <c r="RG3" t="str">
        <f>IF(ISERROR(MATCH(RG$1,'CSC Mitre'!B$1:B$220,0)),"",VLOOKUP(RG$1,'Tactic Recode'!$A$1:$B$547,2,FALSE))</f>
        <v/>
      </c>
      <c r="RH3" t="str">
        <f>IF(ISERROR(MATCH(RH$1,'CSC Mitre'!B$1:B$220,0)),"",VLOOKUP(RH$1,'Tactic Recode'!$A$1:$B$547,2,FALSE))</f>
        <v/>
      </c>
      <c r="RI3" t="str">
        <f>IF(ISERROR(MATCH(RI$1,'CSC Mitre'!B$1:B$220,0)),"",VLOOKUP(RI$1,'Tactic Recode'!$A$1:$B$547,2,FALSE))</f>
        <v/>
      </c>
      <c r="RJ3" t="str">
        <f>IF(ISERROR(MATCH(RJ$1,'CSC Mitre'!B$1:B$220,0)),"",VLOOKUP(RJ$1,'Tactic Recode'!$A$1:$B$547,2,FALSE))</f>
        <v/>
      </c>
      <c r="RK3" t="str">
        <f>IF(ISERROR(MATCH(RK$1,'CSC Mitre'!B$1:B$220,0)),"",VLOOKUP(RK$1,'Tactic Recode'!$A$1:$B$547,2,FALSE))</f>
        <v/>
      </c>
      <c r="RL3" t="str">
        <f>IF(ISERROR(MATCH(RL$1,'CSC Mitre'!B$1:B$220,0)),"",VLOOKUP(RL$1,'Tactic Recode'!$A$1:$B$547,2,FALSE))</f>
        <v/>
      </c>
      <c r="RM3" t="str">
        <f>IF(ISERROR(MATCH(RM$1,'CSC Mitre'!B$1:B$220,0)),"",VLOOKUP(RM$1,'Tactic Recode'!$A$1:$B$547,2,FALSE))</f>
        <v/>
      </c>
      <c r="RN3" t="str">
        <f>IF(ISERROR(MATCH(RN$1,'CSC Mitre'!B$1:B$220,0)),"",VLOOKUP(RN$1,'Tactic Recode'!$A$1:$B$547,2,FALSE))</f>
        <v/>
      </c>
      <c r="RO3" t="str">
        <f>IF(ISERROR(MATCH(RO$1,'CSC Mitre'!B$1:B$220,0)),"",VLOOKUP(RO$1,'Tactic Recode'!$A$1:$B$547,2,FALSE))</f>
        <v/>
      </c>
      <c r="RP3" t="str">
        <f>IF(ISERROR(MATCH(RP$1,'CSC Mitre'!B$1:B$220,0)),"",VLOOKUP(RP$1,'Tactic Recode'!$A$1:$B$547,2,FALSE))</f>
        <v/>
      </c>
      <c r="RQ3" t="str">
        <f>IF(ISERROR(MATCH(RQ$1,'CSC Mitre'!B$1:B$220,0)),"",VLOOKUP(RQ$1,'Tactic Recode'!$A$1:$B$547,2,FALSE))</f>
        <v/>
      </c>
      <c r="RR3" t="str">
        <f>IF(ISERROR(MATCH(RR$1,'CSC Mitre'!B$1:B$220,0)),"",VLOOKUP(RR$1,'Tactic Recode'!$A$1:$B$547,2,FALSE))</f>
        <v/>
      </c>
      <c r="RS3" t="str">
        <f>IF(ISERROR(MATCH(RS$1,'CSC Mitre'!B$1:B$220,0)),"",VLOOKUP(RS$1,'Tactic Recode'!$A$1:$B$547,2,FALSE))</f>
        <v/>
      </c>
      <c r="RT3" t="str">
        <f>IF(ISERROR(MATCH(RT$1,'CSC Mitre'!B$1:B$220,0)),"",VLOOKUP(RT$1,'Tactic Recode'!$A$1:$B$547,2,FALSE))</f>
        <v/>
      </c>
      <c r="RU3" t="str">
        <f>IF(ISERROR(MATCH(RU$1,'CSC Mitre'!B$1:B$220,0)),"",VLOOKUP(RU$1,'Tactic Recode'!$A$1:$B$547,2,FALSE))</f>
        <v/>
      </c>
      <c r="RV3" t="str">
        <f>IF(ISERROR(MATCH(RV$1,'CSC Mitre'!B$1:B$220,0)),"",VLOOKUP(RV$1,'Tactic Recode'!$A$1:$B$547,2,FALSE))</f>
        <v/>
      </c>
      <c r="RW3" t="str">
        <f>IF(ISERROR(MATCH(RW$1,'CSC Mitre'!B$1:B$220,0)),"",VLOOKUP(RW$1,'Tactic Recode'!$A$1:$B$547,2,FALSE))</f>
        <v/>
      </c>
      <c r="RX3" t="str">
        <f>IF(ISERROR(MATCH(RX$1,'CSC Mitre'!B$1:B$220,0)),"",VLOOKUP(RX$1,'Tactic Recode'!$A$1:$B$547,2,FALSE))</f>
        <v/>
      </c>
      <c r="RY3" t="str">
        <f>IF(ISERROR(MATCH(RY$1,'CSC Mitre'!B$1:B$220,0)),"",VLOOKUP(RY$1,'Tactic Recode'!$A$1:$B$547,2,FALSE))</f>
        <v/>
      </c>
      <c r="RZ3" t="str">
        <f>IF(ISERROR(MATCH(RZ$1,'CSC Mitre'!B$1:B$220,0)),"",VLOOKUP(RZ$1,'Tactic Recode'!$A$1:$B$547,2,FALSE))</f>
        <v/>
      </c>
      <c r="SA3" t="str">
        <f>IF(ISERROR(MATCH(SA$1,'CSC Mitre'!B$1:B$220,0)),"",VLOOKUP(SA$1,'Tactic Recode'!$A$1:$B$547,2,FALSE))</f>
        <v/>
      </c>
      <c r="SB3" t="str">
        <f>IF(ISERROR(MATCH(SB$1,'CSC Mitre'!B$1:B$220,0)),"",VLOOKUP(SB$1,'Tactic Recode'!$A$1:$B$547,2,FALSE))</f>
        <v/>
      </c>
      <c r="SC3" t="str">
        <f>IF(ISERROR(MATCH(SC$1,'CSC Mitre'!B$1:B$220,0)),"",VLOOKUP(SC$1,'Tactic Recode'!$A$1:$B$547,2,FALSE))</f>
        <v/>
      </c>
      <c r="SD3" t="str">
        <f>IF(ISERROR(MATCH(SD$1,'CSC Mitre'!B$1:B$220,0)),"",VLOOKUP(SD$1,'Tactic Recode'!$A$1:$B$547,2,FALSE))</f>
        <v/>
      </c>
      <c r="SE3" t="str">
        <f>IF(ISERROR(MATCH(SE$1,'CSC Mitre'!B$1:B$220,0)),"",VLOOKUP(SE$1,'Tactic Recode'!$A$1:$B$547,2,FALSE))</f>
        <v/>
      </c>
      <c r="SF3" t="str">
        <f>IF(ISERROR(MATCH(SF$1,'CSC Mitre'!B$1:B$220,0)),"",VLOOKUP(SF$1,'Tactic Recode'!$A$1:$B$547,2,FALSE))</f>
        <v/>
      </c>
      <c r="SG3" t="str">
        <f>IF(ISERROR(MATCH(SG$1,'CSC Mitre'!B$1:B$220,0)),"",VLOOKUP(SG$1,'Tactic Recode'!$A$1:$B$547,2,FALSE))</f>
        <v/>
      </c>
      <c r="SH3" t="str">
        <f>IF(ISERROR(MATCH(SH$1,'CSC Mitre'!B$1:B$220,0)),"",VLOOKUP(SH$1,'Tactic Recode'!$A$1:$B$547,2,FALSE))</f>
        <v/>
      </c>
      <c r="SI3" t="str">
        <f>IF(ISERROR(MATCH(SI$1,'CSC Mitre'!B$1:B$220,0)),"",VLOOKUP(SI$1,'Tactic Recode'!$A$1:$B$547,2,FALSE))</f>
        <v/>
      </c>
      <c r="SJ3" t="str">
        <f>IF(ISERROR(MATCH(SJ$1,'CSC Mitre'!B$1:B$220,0)),"",VLOOKUP(SJ$1,'Tactic Recode'!$A$1:$B$547,2,FALSE))</f>
        <v/>
      </c>
      <c r="SK3" t="str">
        <f>IF(ISERROR(MATCH(SK$1,'CSC Mitre'!B$1:B$220,0)),"",VLOOKUP(SK$1,'Tactic Recode'!$A$1:$B$547,2,FALSE))</f>
        <v/>
      </c>
      <c r="SL3" t="str">
        <f>IF(ISERROR(MATCH(SL$1,'CSC Mitre'!B$1:B$220,0)),"",VLOOKUP(SL$1,'Tactic Recode'!$A$1:$B$547,2,FALSE))</f>
        <v/>
      </c>
      <c r="SM3" t="str">
        <f>IF(ISERROR(MATCH(SM$1,'CSC Mitre'!B$1:B$220,0)),"",VLOOKUP(SM$1,'Tactic Recode'!$A$1:$B$547,2,FALSE))</f>
        <v/>
      </c>
      <c r="SN3" t="str">
        <f>IF(ISERROR(MATCH(SN$1,'CSC Mitre'!B$1:B$220,0)),"",VLOOKUP(SN$1,'Tactic Recode'!$A$1:$B$547,2,FALSE))</f>
        <v/>
      </c>
      <c r="SO3" t="str">
        <f>IF(ISERROR(MATCH(SO$1,'CSC Mitre'!B$1:B$220,0)),"",VLOOKUP(SO$1,'Tactic Recode'!$A$1:$B$547,2,FALSE))</f>
        <v/>
      </c>
      <c r="SP3" t="str">
        <f>IF(ISERROR(MATCH(SP$1,'CSC Mitre'!B$1:B$220,0)),"",VLOOKUP(SP$1,'Tactic Recode'!$A$1:$B$547,2,FALSE))</f>
        <v/>
      </c>
      <c r="SQ3" t="str">
        <f>IF(ISERROR(MATCH(SQ$1,'CSC Mitre'!B$1:B$220,0)),"",VLOOKUP(SQ$1,'Tactic Recode'!$A$1:$B$547,2,FALSE))</f>
        <v/>
      </c>
      <c r="SR3" t="str">
        <f>IF(ISERROR(MATCH(SR$1,'CSC Mitre'!B$1:B$220,0)),"",VLOOKUP(SR$1,'Tactic Recode'!$A$1:$B$547,2,FALSE))</f>
        <v/>
      </c>
      <c r="SS3" t="str">
        <f>IF(ISERROR(MATCH(SS$1,'CSC Mitre'!B$1:B$220,0)),"",VLOOKUP(SS$1,'Tactic Recode'!$A$1:$B$547,2,FALSE))</f>
        <v/>
      </c>
      <c r="ST3" t="str">
        <f>IF(ISERROR(MATCH(ST$1,'CSC Mitre'!B$1:B$220,0)),"",VLOOKUP(ST$1,'Tactic Recode'!$A$1:$B$547,2,FALSE))</f>
        <v/>
      </c>
      <c r="SU3" t="str">
        <f>IF(ISERROR(MATCH(SU$1,'CSC Mitre'!B$1:B$220,0)),"",VLOOKUP(SU$1,'Tactic Recode'!$A$1:$B$547,2,FALSE))</f>
        <v/>
      </c>
      <c r="SV3" t="str">
        <f>IF(ISERROR(MATCH(SV$1,'CSC Mitre'!B$1:B$220,0)),"",VLOOKUP(SV$1,'Tactic Recode'!$A$1:$B$547,2,FALSE))</f>
        <v/>
      </c>
      <c r="SW3" t="str">
        <f>IF(ISERROR(MATCH(SW$1,'CSC Mitre'!B$1:B$220,0)),"",VLOOKUP(SW$1,'Tactic Recode'!$A$1:$B$547,2,FALSE))</f>
        <v/>
      </c>
      <c r="SX3" t="str">
        <f>IF(ISERROR(MATCH(SX$1,'CSC Mitre'!B$1:B$220,0)),"",VLOOKUP(SX$1,'Tactic Recode'!$A$1:$B$547,2,FALSE))</f>
        <v/>
      </c>
      <c r="SY3" t="str">
        <f>IF(ISERROR(MATCH(SY$1,'CSC Mitre'!B$1:B$220,0)),"",VLOOKUP(SY$1,'Tactic Recode'!$A$1:$B$547,2,FALSE))</f>
        <v/>
      </c>
      <c r="SZ3" t="str">
        <f>IF(ISERROR(MATCH(SZ$1,'CSC Mitre'!B$1:B$220,0)),"",VLOOKUP(SZ$1,'Tactic Recode'!$A$1:$B$547,2,FALSE))</f>
        <v/>
      </c>
      <c r="TA3" t="str">
        <f>IF(ISERROR(MATCH(TA$1,'CSC Mitre'!B$1:B$220,0)),"",VLOOKUP(TA$1,'Tactic Recode'!$A$1:$B$547,2,FALSE))</f>
        <v/>
      </c>
      <c r="TB3" t="str">
        <f>IF(ISERROR(MATCH(TB$1,'CSC Mitre'!B$1:B$220,0)),"",VLOOKUP(TB$1,'Tactic Recode'!$A$1:$B$547,2,FALSE))</f>
        <v/>
      </c>
      <c r="TC3" t="str">
        <f>IF(ISERROR(MATCH(TC$1,'CSC Mitre'!B$1:B$220,0)),"",VLOOKUP(TC$1,'Tactic Recode'!$A$1:$B$547,2,FALSE))</f>
        <v/>
      </c>
      <c r="TD3" t="str">
        <f>IF(ISERROR(MATCH(TD$1,'CSC Mitre'!B$1:B$220,0)),"",VLOOKUP(TD$1,'Tactic Recode'!$A$1:$B$547,2,FALSE))</f>
        <v/>
      </c>
      <c r="TE3" t="str">
        <f>IF(ISERROR(MATCH(TE$1,'CSC Mitre'!B$1:B$220,0)),"",VLOOKUP(TE$1,'Tactic Recode'!$A$1:$B$547,2,FALSE))</f>
        <v/>
      </c>
      <c r="TF3" t="str">
        <f>IF(ISERROR(MATCH(TF$1,'CSC Mitre'!B$1:B$220,0)),"",VLOOKUP(TF$1,'Tactic Recode'!$A$1:$B$547,2,FALSE))</f>
        <v/>
      </c>
      <c r="TG3" t="str">
        <f>IF(ISERROR(MATCH(TG$1,'CSC Mitre'!B$1:B$220,0)),"",VLOOKUP(TG$1,'Tactic Recode'!$A$1:$B$547,2,FALSE))</f>
        <v/>
      </c>
      <c r="TH3" t="str">
        <f>IF(ISERROR(MATCH(TH$1,'CSC Mitre'!B$1:B$220,0)),"",VLOOKUP(TH$1,'Tactic Recode'!$A$1:$B$547,2,FALSE))</f>
        <v/>
      </c>
      <c r="TI3" t="str">
        <f>IF(ISERROR(MATCH(TI$1,'CSC Mitre'!B$1:B$220,0)),"",VLOOKUP(TI$1,'Tactic Recode'!$A$1:$B$547,2,FALSE))</f>
        <v/>
      </c>
      <c r="TJ3" t="str">
        <f>IF(ISERROR(MATCH(TJ$1,'CSC Mitre'!B$1:B$220,0)),"",VLOOKUP(TJ$1,'Tactic Recode'!$A$1:$B$547,2,FALSE))</f>
        <v/>
      </c>
      <c r="TK3" t="str">
        <f>IF(ISERROR(MATCH(TK$1,'CSC Mitre'!B$1:B$220,0)),"",VLOOKUP(TK$1,'Tactic Recode'!$A$1:$B$547,2,FALSE))</f>
        <v/>
      </c>
      <c r="TL3" t="str">
        <f>IF(ISERROR(MATCH(TL$1,'CSC Mitre'!B$1:B$220,0)),"",VLOOKUP(TL$1,'Tactic Recode'!$A$1:$B$547,2,FALSE))</f>
        <v/>
      </c>
      <c r="TM3" t="str">
        <f>IF(ISERROR(MATCH(TM$1,'CSC Mitre'!B$1:B$220,0)),"",VLOOKUP(TM$1,'Tactic Recode'!$A$1:$B$547,2,FALSE))</f>
        <v/>
      </c>
      <c r="TN3" t="str">
        <f>IF(ISERROR(MATCH(TN$1,'CSC Mitre'!B$1:B$220,0)),"",VLOOKUP(TN$1,'Tactic Recode'!$A$1:$B$547,2,FALSE))</f>
        <v/>
      </c>
      <c r="TO3" t="str">
        <f>IF(ISERROR(MATCH(TO$1,'CSC Mitre'!B$1:B$220,0)),"",VLOOKUP(TO$1,'Tactic Recode'!$A$1:$B$547,2,FALSE))</f>
        <v/>
      </c>
      <c r="TP3" t="str">
        <f>IF(ISERROR(MATCH(TP$1,'CSC Mitre'!B$1:B$220,0)),"",VLOOKUP(TP$1,'Tactic Recode'!$A$1:$B$547,2,FALSE))</f>
        <v/>
      </c>
      <c r="TQ3" t="str">
        <f>IF(ISERROR(MATCH(TQ$1,'CSC Mitre'!B$1:B$220,0)),"",VLOOKUP(TQ$1,'Tactic Recode'!$A$1:$B$547,2,FALSE))</f>
        <v/>
      </c>
      <c r="TR3" t="str">
        <f>IF(ISERROR(MATCH(TR$1,'CSC Mitre'!B$1:B$220,0)),"",VLOOKUP(TR$1,'Tactic Recode'!$A$1:$B$547,2,FALSE))</f>
        <v/>
      </c>
      <c r="TS3" t="str">
        <f>IF(ISERROR(MATCH(TS$1,'CSC Mitre'!B$1:B$220,0)),"",VLOOKUP(TS$1,'Tactic Recode'!$A$1:$B$547,2,FALSE))</f>
        <v/>
      </c>
      <c r="TT3" t="str">
        <f>IF(ISERROR(MATCH(TT$1,'CSC Mitre'!B$1:B$220,0)),"",VLOOKUP(TT$1,'Tactic Recode'!$A$1:$B$547,2,FALSE))</f>
        <v/>
      </c>
      <c r="TU3" t="str">
        <f>IF(ISERROR(MATCH(TU$1,'CSC Mitre'!B$1:B$220,0)),"",VLOOKUP(TU$1,'Tactic Recode'!$A$1:$B$547,2,FALSE))</f>
        <v/>
      </c>
      <c r="TV3" t="str">
        <f>IF(ISERROR(MATCH(TV$1,'CSC Mitre'!B$1:B$220,0)),"",VLOOKUP(TV$1,'Tactic Recode'!$A$1:$B$547,2,FALSE))</f>
        <v/>
      </c>
      <c r="TW3" t="str">
        <f>IF(ISERROR(MATCH(TW$1,'CSC Mitre'!B$1:B$220,0)),"",VLOOKUP(TW$1,'Tactic Recode'!$A$1:$B$547,2,FALSE))</f>
        <v/>
      </c>
      <c r="TX3" t="str">
        <f>IF(ISERROR(MATCH(TX$1,'CSC Mitre'!B$1:B$220,0)),"",VLOOKUP(TX$1,'Tactic Recode'!$A$1:$B$547,2,FALSE))</f>
        <v/>
      </c>
      <c r="TY3" t="str">
        <f>IF(ISERROR(MATCH(TY$1,'CSC Mitre'!B$1:B$220,0)),"",VLOOKUP(TY$1,'Tactic Recode'!$A$1:$B$547,2,FALSE))</f>
        <v/>
      </c>
      <c r="TZ3" t="str">
        <f>IF(ISERROR(MATCH(TZ$1,'CSC Mitre'!B$1:B$220,0)),"",VLOOKUP(TZ$1,'Tactic Recode'!$A$1:$B$547,2,FALSE))</f>
        <v/>
      </c>
      <c r="UA3" t="str">
        <f>IF(ISERROR(MATCH(UA$1,'CSC Mitre'!B$1:B$220,0)),"",VLOOKUP(UA$1,'Tactic Recode'!$A$1:$B$547,2,FALSE))</f>
        <v/>
      </c>
      <c r="UB3" t="str">
        <f>IF(ISERROR(MATCH(UB$1,'CSC Mitre'!B$1:B$220,0)),"",VLOOKUP(UB$1,'Tactic Recode'!$A$1:$B$547,2,FALSE))</f>
        <v/>
      </c>
    </row>
    <row r="4" spans="1:548" x14ac:dyDescent="0.25">
      <c r="A4" s="59" t="s">
        <v>403</v>
      </c>
      <c r="B4" t="str">
        <f>IF(ISERROR(MATCH(B$1,'CSC Mitre'!C$1:C$220,0)),"",VLOOKUP(B$1,'Tactic Recode'!$A$1:$B$547,2,FALSE))</f>
        <v/>
      </c>
      <c r="C4" t="str">
        <f>IF(ISERROR(MATCH(C$1,'CSC Mitre'!C$1:C$220,0)),"",VLOOKUP(C$1,'Tactic Recode'!$A$1:$B$547,2,FALSE))</f>
        <v/>
      </c>
      <c r="D4" t="str">
        <f>IF(ISERROR(MATCH(D$1,'CSC Mitre'!C$1:C$220,0)),"",VLOOKUP(D$1,'Tactic Recode'!$A$1:$B$547,2,FALSE))</f>
        <v/>
      </c>
      <c r="E4" t="str">
        <f>IF(ISERROR(MATCH(E$1,'CSC Mitre'!C$1:C$220,0)),"",VLOOKUP(E$1,'Tactic Recode'!$A$1:$B$547,2,FALSE))</f>
        <v/>
      </c>
      <c r="F4" t="str">
        <f>IF(ISERROR(MATCH(F$1,'CSC Mitre'!C$1:C$220,0)),"",VLOOKUP(F$1,'Tactic Recode'!$A$1:$B$547,2,FALSE))</f>
        <v/>
      </c>
      <c r="G4" t="str">
        <f>IF(ISERROR(MATCH(G$1,'CSC Mitre'!C$1:C$220,0)),"",VLOOKUP(G$1,'Tactic Recode'!$A$1:$B$547,2,FALSE))</f>
        <v/>
      </c>
      <c r="H4" t="str">
        <f>IF(ISERROR(MATCH(H$1,'CSC Mitre'!C$1:C$220,0)),"",VLOOKUP(H$1,'Tactic Recode'!$A$1:$B$547,2,FALSE))</f>
        <v/>
      </c>
      <c r="I4" t="str">
        <f>IF(ISERROR(MATCH(I$1,'CSC Mitre'!C$1:C$220,0)),"",VLOOKUP(I$1,'Tactic Recode'!$A$1:$B$547,2,FALSE))</f>
        <v/>
      </c>
      <c r="J4" t="str">
        <f>IF(ISERROR(MATCH(J$1,'CSC Mitre'!C$1:C$220,0)),"",VLOOKUP(J$1,'Tactic Recode'!$A$1:$B$547,2,FALSE))</f>
        <v/>
      </c>
      <c r="K4" t="str">
        <f>IF(ISERROR(MATCH(K$1,'CSC Mitre'!C$1:C$220,0)),"",VLOOKUP(K$1,'Tactic Recode'!$A$1:$B$547,2,FALSE))</f>
        <v/>
      </c>
      <c r="L4" t="str">
        <f>IF(ISERROR(MATCH(L$1,'CSC Mitre'!C$1:C$220,0)),"",VLOOKUP(L$1,'Tactic Recode'!$A$1:$B$547,2,FALSE))</f>
        <v/>
      </c>
      <c r="M4" t="str">
        <f>IF(ISERROR(MATCH(M$1,'CSC Mitre'!C$1:C$220,0)),"",VLOOKUP(M$1,'Tactic Recode'!$A$1:$B$547,2,FALSE))</f>
        <v/>
      </c>
      <c r="N4" t="str">
        <f>IF(ISERROR(MATCH(N$1,'CSC Mitre'!C$1:C$220,0)),"",VLOOKUP(N$1,'Tactic Recode'!$A$1:$B$547,2,FALSE))</f>
        <v/>
      </c>
      <c r="O4" t="str">
        <f>IF(ISERROR(MATCH(O$1,'CSC Mitre'!C$1:C$220,0)),"",VLOOKUP(O$1,'Tactic Recode'!$A$1:$B$547,2,FALSE))</f>
        <v/>
      </c>
      <c r="P4" t="str">
        <f>IF(ISERROR(MATCH(P$1,'CSC Mitre'!C$1:C$220,0)),"",VLOOKUP(P$1,'Tactic Recode'!$A$1:$B$547,2,FALSE))</f>
        <v/>
      </c>
      <c r="Q4" t="str">
        <f>IF(ISERROR(MATCH(Q$1,'CSC Mitre'!C$1:C$220,0)),"",VLOOKUP(Q$1,'Tactic Recode'!$A$1:$B$547,2,FALSE))</f>
        <v/>
      </c>
      <c r="R4" t="str">
        <f>IF(ISERROR(MATCH(R$1,'CSC Mitre'!C$1:C$220,0)),"",VLOOKUP(R$1,'Tactic Recode'!$A$1:$B$547,2,FALSE))</f>
        <v/>
      </c>
      <c r="S4" t="str">
        <f>IF(ISERROR(MATCH(S$1,'CSC Mitre'!C$1:C$220,0)),"",VLOOKUP(S$1,'Tactic Recode'!$A$1:$B$547,2,FALSE))</f>
        <v/>
      </c>
      <c r="T4" t="str">
        <f>IF(ISERROR(MATCH(T$1,'CSC Mitre'!C$1:C$220,0)),"",VLOOKUP(T$1,'Tactic Recode'!$A$1:$B$547,2,FALSE))</f>
        <v/>
      </c>
      <c r="U4" t="str">
        <f>IF(ISERROR(MATCH(U$1,'CSC Mitre'!C$1:C$220,0)),"",VLOOKUP(U$1,'Tactic Recode'!$A$1:$B$547,2,FALSE))</f>
        <v/>
      </c>
      <c r="V4" t="str">
        <f>IF(ISERROR(MATCH(V$1,'CSC Mitre'!C$1:C$220,0)),"",VLOOKUP(V$1,'Tactic Recode'!$A$1:$B$547,2,FALSE))</f>
        <v/>
      </c>
      <c r="W4" t="str">
        <f>IF(ISERROR(MATCH(W$1,'CSC Mitre'!C$1:C$220,0)),"",VLOOKUP(W$1,'Tactic Recode'!$A$1:$B$547,2,FALSE))</f>
        <v/>
      </c>
      <c r="X4" t="str">
        <f>IF(ISERROR(MATCH(X$1,'CSC Mitre'!C$1:C$220,0)),"",VLOOKUP(X$1,'Tactic Recode'!$A$1:$B$547,2,FALSE))</f>
        <v/>
      </c>
      <c r="Y4" t="str">
        <f>IF(ISERROR(MATCH(Y$1,'CSC Mitre'!C$1:C$220,0)),"",VLOOKUP(Y$1,'Tactic Recode'!$A$1:$B$547,2,FALSE))</f>
        <v/>
      </c>
      <c r="Z4" t="str">
        <f>IF(ISERROR(MATCH(Z$1,'CSC Mitre'!C$1:C$220,0)),"",VLOOKUP(Z$1,'Tactic Recode'!$A$1:$B$547,2,FALSE))</f>
        <v/>
      </c>
      <c r="AA4" t="str">
        <f>IF(ISERROR(MATCH(AA$1,'CSC Mitre'!C$1:C$220,0)),"",VLOOKUP(AA$1,'Tactic Recode'!$A$1:$B$547,2,FALSE))</f>
        <v/>
      </c>
      <c r="AB4" t="str">
        <f>IF(ISERROR(MATCH(AB$1,'CSC Mitre'!C$1:C$220,0)),"",VLOOKUP(AB$1,'Tactic Recode'!$A$1:$B$547,2,FALSE))</f>
        <v/>
      </c>
      <c r="AC4" t="str">
        <f>IF(ISERROR(MATCH(AC$1,'CSC Mitre'!C$1:C$220,0)),"",VLOOKUP(AC$1,'Tactic Recode'!$A$1:$B$547,2,FALSE))</f>
        <v/>
      </c>
      <c r="AD4" t="str">
        <f>IF(ISERROR(MATCH(AD$1,'CSC Mitre'!C$1:C$220,0)),"",VLOOKUP(AD$1,'Tactic Recode'!$A$1:$B$547,2,FALSE))</f>
        <v/>
      </c>
      <c r="AE4" t="str">
        <f>IF(ISERROR(MATCH(AE$1,'CSC Mitre'!C$1:C$220,0)),"",VLOOKUP(AE$1,'Tactic Recode'!$A$1:$B$547,2,FALSE))</f>
        <v/>
      </c>
      <c r="AF4" t="str">
        <f>IF(ISERROR(MATCH(AF$1,'CSC Mitre'!C$1:C$220,0)),"",VLOOKUP(AF$1,'Tactic Recode'!$A$1:$B$547,2,FALSE))</f>
        <v/>
      </c>
      <c r="AG4" t="str">
        <f>IF(ISERROR(MATCH(AG$1,'CSC Mitre'!C$1:C$220,0)),"",VLOOKUP(AG$1,'Tactic Recode'!$A$1:$B$547,2,FALSE))</f>
        <v/>
      </c>
      <c r="AH4" t="str">
        <f>IF(ISERROR(MATCH(AH$1,'CSC Mitre'!C$1:C$220,0)),"",VLOOKUP(AH$1,'Tactic Recode'!$A$1:$B$547,2,FALSE))</f>
        <v/>
      </c>
      <c r="AI4" t="str">
        <f>IF(ISERROR(MATCH(AI$1,'CSC Mitre'!C$1:C$220,0)),"",VLOOKUP(AI$1,'Tactic Recode'!$A$1:$B$547,2,FALSE))</f>
        <v/>
      </c>
      <c r="AJ4" t="str">
        <f>IF(ISERROR(MATCH(AJ$1,'CSC Mitre'!C$1:C$220,0)),"",VLOOKUP(AJ$1,'Tactic Recode'!$A$1:$B$547,2,FALSE))</f>
        <v/>
      </c>
      <c r="AK4" t="str">
        <f>IF(ISERROR(MATCH(AK$1,'CSC Mitre'!C$1:C$220,0)),"",VLOOKUP(AK$1,'Tactic Recode'!$A$1:$B$547,2,FALSE))</f>
        <v/>
      </c>
      <c r="AL4" t="str">
        <f>IF(ISERROR(MATCH(AL$1,'CSC Mitre'!C$1:C$220,0)),"",VLOOKUP(AL$1,'Tactic Recode'!$A$1:$B$547,2,FALSE))</f>
        <v/>
      </c>
      <c r="AM4" t="str">
        <f>IF(ISERROR(MATCH(AM$1,'CSC Mitre'!C$1:C$220,0)),"",VLOOKUP(AM$1,'Tactic Recode'!$A$1:$B$547,2,FALSE))</f>
        <v/>
      </c>
      <c r="AN4" t="str">
        <f>IF(ISERROR(MATCH(AN$1,'CSC Mitre'!C$1:C$220,0)),"",VLOOKUP(AN$1,'Tactic Recode'!$A$1:$B$547,2,FALSE))</f>
        <v/>
      </c>
      <c r="AO4" t="str">
        <f>IF(ISERROR(MATCH(AO$1,'CSC Mitre'!C$1:C$220,0)),"",VLOOKUP(AO$1,'Tactic Recode'!$A$1:$B$547,2,FALSE))</f>
        <v/>
      </c>
      <c r="AP4" t="str">
        <f>IF(ISERROR(MATCH(AP$1,'CSC Mitre'!C$1:C$220,0)),"",VLOOKUP(AP$1,'Tactic Recode'!$A$1:$B$547,2,FALSE))</f>
        <v/>
      </c>
      <c r="AQ4" t="str">
        <f>IF(ISERROR(MATCH(AQ$1,'CSC Mitre'!C$1:C$220,0)),"",VLOOKUP(AQ$1,'Tactic Recode'!$A$1:$B$547,2,FALSE))</f>
        <v/>
      </c>
      <c r="AR4" t="str">
        <f>IF(ISERROR(MATCH(AR$1,'CSC Mitre'!C$1:C$220,0)),"",VLOOKUP(AR$1,'Tactic Recode'!$A$1:$B$547,2,FALSE))</f>
        <v/>
      </c>
      <c r="AS4" t="str">
        <f>IF(ISERROR(MATCH(AS$1,'CSC Mitre'!C$1:C$220,0)),"",VLOOKUP(AS$1,'Tactic Recode'!$A$1:$B$547,2,FALSE))</f>
        <v/>
      </c>
      <c r="AT4" t="str">
        <f>IF(ISERROR(MATCH(AT$1,'CSC Mitre'!C$1:C$220,0)),"",VLOOKUP(AT$1,'Tactic Recode'!$A$1:$B$547,2,FALSE))</f>
        <v/>
      </c>
      <c r="AU4" t="str">
        <f>IF(ISERROR(MATCH(AU$1,'CSC Mitre'!C$1:C$220,0)),"",VLOOKUP(AU$1,'Tactic Recode'!$A$1:$B$547,2,FALSE))</f>
        <v/>
      </c>
      <c r="AV4" t="str">
        <f>IF(ISERROR(MATCH(AV$1,'CSC Mitre'!C$1:C$220,0)),"",VLOOKUP(AV$1,'Tactic Recode'!$A$1:$B$547,2,FALSE))</f>
        <v/>
      </c>
      <c r="AW4" t="str">
        <f>IF(ISERROR(MATCH(AW$1,'CSC Mitre'!C$1:C$220,0)),"",VLOOKUP(AW$1,'Tactic Recode'!$A$1:$B$547,2,FALSE))</f>
        <v/>
      </c>
      <c r="AX4" t="str">
        <f>IF(ISERROR(MATCH(AX$1,'CSC Mitre'!C$1:C$220,0)),"",VLOOKUP(AX$1,'Tactic Recode'!$A$1:$B$547,2,FALSE))</f>
        <v/>
      </c>
      <c r="AY4" t="str">
        <f>IF(ISERROR(MATCH(AY$1,'CSC Mitre'!C$1:C$220,0)),"",VLOOKUP(AY$1,'Tactic Recode'!$A$1:$B$547,2,FALSE))</f>
        <v/>
      </c>
      <c r="AZ4" t="str">
        <f>IF(ISERROR(MATCH(AZ$1,'CSC Mitre'!C$1:C$220,0)),"",VLOOKUP(AZ$1,'Tactic Recode'!$A$1:$B$547,2,FALSE))</f>
        <v/>
      </c>
      <c r="BA4" t="str">
        <f>IF(ISERROR(MATCH(BA$1,'CSC Mitre'!C$1:C$220,0)),"",VLOOKUP(BA$1,'Tactic Recode'!$A$1:$B$547,2,FALSE))</f>
        <v/>
      </c>
      <c r="BB4" t="str">
        <f>IF(ISERROR(MATCH(BB$1,'CSC Mitre'!C$1:C$220,0)),"",VLOOKUP(BB$1,'Tactic Recode'!$A$1:$B$547,2,FALSE))</f>
        <v/>
      </c>
      <c r="BC4" t="str">
        <f>IF(ISERROR(MATCH(BC$1,'CSC Mitre'!C$1:C$220,0)),"",VLOOKUP(BC$1,'Tactic Recode'!$A$1:$B$547,2,FALSE))</f>
        <v/>
      </c>
      <c r="BD4" t="str">
        <f>IF(ISERROR(MATCH(BD$1,'CSC Mitre'!C$1:C$220,0)),"",VLOOKUP(BD$1,'Tactic Recode'!$A$1:$B$547,2,FALSE))</f>
        <v/>
      </c>
      <c r="BE4" t="str">
        <f>IF(ISERROR(MATCH(BE$1,'CSC Mitre'!C$1:C$220,0)),"",VLOOKUP(BE$1,'Tactic Recode'!$A$1:$B$547,2,FALSE))</f>
        <v/>
      </c>
      <c r="BF4" t="str">
        <f>IF(ISERROR(MATCH(BF$1,'CSC Mitre'!C$1:C$220,0)),"",VLOOKUP(BF$1,'Tactic Recode'!$A$1:$B$547,2,FALSE))</f>
        <v/>
      </c>
      <c r="BG4" t="str">
        <f>IF(ISERROR(MATCH(BG$1,'CSC Mitre'!C$1:C$220,0)),"",VLOOKUP(BG$1,'Tactic Recode'!$A$1:$B$547,2,FALSE))</f>
        <v/>
      </c>
      <c r="BH4" t="str">
        <f>IF(ISERROR(MATCH(BH$1,'CSC Mitre'!C$1:C$220,0)),"",VLOOKUP(BH$1,'Tactic Recode'!$A$1:$B$547,2,FALSE))</f>
        <v/>
      </c>
      <c r="BI4" t="str">
        <f>IF(ISERROR(MATCH(BI$1,'CSC Mitre'!C$1:C$220,0)),"",VLOOKUP(BI$1,'Tactic Recode'!$A$1:$B$547,2,FALSE))</f>
        <v/>
      </c>
      <c r="BJ4" t="str">
        <f>IF(ISERROR(MATCH(BJ$1,'CSC Mitre'!C$1:C$220,0)),"",VLOOKUP(BJ$1,'Tactic Recode'!$A$1:$B$547,2,FALSE))</f>
        <v/>
      </c>
      <c r="BK4" t="str">
        <f>IF(ISERROR(MATCH(BK$1,'CSC Mitre'!C$1:C$220,0)),"",VLOOKUP(BK$1,'Tactic Recode'!$A$1:$B$547,2,FALSE))</f>
        <v/>
      </c>
      <c r="BL4" t="str">
        <f>IF(ISERROR(MATCH(BL$1,'CSC Mitre'!C$1:C$220,0)),"",VLOOKUP(BL$1,'Tactic Recode'!$A$1:$B$547,2,FALSE))</f>
        <v/>
      </c>
      <c r="BM4" t="str">
        <f>IF(ISERROR(MATCH(BM$1,'CSC Mitre'!C$1:C$220,0)),"",VLOOKUP(BM$1,'Tactic Recode'!$A$1:$B$547,2,FALSE))</f>
        <v/>
      </c>
      <c r="BN4" t="str">
        <f>IF(ISERROR(MATCH(BN$1,'CSC Mitre'!C$1:C$220,0)),"",VLOOKUP(BN$1,'Tactic Recode'!$A$1:$B$547,2,FALSE))</f>
        <v/>
      </c>
      <c r="BO4" t="str">
        <f>IF(ISERROR(MATCH(BO$1,'CSC Mitre'!C$1:C$220,0)),"",VLOOKUP(BO$1,'Tactic Recode'!$A$1:$B$547,2,FALSE))</f>
        <v/>
      </c>
      <c r="BP4" t="str">
        <f>IF(ISERROR(MATCH(BP$1,'CSC Mitre'!C$1:C$220,0)),"",VLOOKUP(BP$1,'Tactic Recode'!$A$1:$B$547,2,FALSE))</f>
        <v/>
      </c>
      <c r="BQ4" t="str">
        <f>IF(ISERROR(MATCH(BQ$1,'CSC Mitre'!C$1:C$220,0)),"",VLOOKUP(BQ$1,'Tactic Recode'!$A$1:$B$547,2,FALSE))</f>
        <v/>
      </c>
      <c r="BR4" t="str">
        <f>IF(ISERROR(MATCH(BR$1,'CSC Mitre'!C$1:C$220,0)),"",VLOOKUP(BR$1,'Tactic Recode'!$A$1:$B$547,2,FALSE))</f>
        <v/>
      </c>
      <c r="BS4" t="str">
        <f>IF(ISERROR(MATCH(BS$1,'CSC Mitre'!C$1:C$220,0)),"",VLOOKUP(BS$1,'Tactic Recode'!$A$1:$B$547,2,FALSE))</f>
        <v/>
      </c>
      <c r="BT4" t="str">
        <f>IF(ISERROR(MATCH(BT$1,'CSC Mitre'!C$1:C$220,0)),"",VLOOKUP(BT$1,'Tactic Recode'!$A$1:$B$547,2,FALSE))</f>
        <v/>
      </c>
      <c r="BU4" t="str">
        <f>IF(ISERROR(MATCH(BU$1,'CSC Mitre'!C$1:C$220,0)),"",VLOOKUP(BU$1,'Tactic Recode'!$A$1:$B$547,2,FALSE))</f>
        <v/>
      </c>
      <c r="BV4" t="str">
        <f>IF(ISERROR(MATCH(BV$1,'CSC Mitre'!C$1:C$220,0)),"",VLOOKUP(BV$1,'Tactic Recode'!$A$1:$B$547,2,FALSE))</f>
        <v/>
      </c>
      <c r="BW4" t="str">
        <f>IF(ISERROR(MATCH(BW$1,'CSC Mitre'!C$1:C$220,0)),"",VLOOKUP(BW$1,'Tactic Recode'!$A$1:$B$547,2,FALSE))</f>
        <v/>
      </c>
      <c r="BX4" t="str">
        <f>IF(ISERROR(MATCH(BX$1,'CSC Mitre'!C$1:C$220,0)),"",VLOOKUP(BX$1,'Tactic Recode'!$A$1:$B$547,2,FALSE))</f>
        <v/>
      </c>
      <c r="BY4" t="str">
        <f>IF(ISERROR(MATCH(BY$1,'CSC Mitre'!C$1:C$220,0)),"",VLOOKUP(BY$1,'Tactic Recode'!$A$1:$B$547,2,FALSE))</f>
        <v/>
      </c>
      <c r="BZ4" t="str">
        <f>IF(ISERROR(MATCH(BZ$1,'CSC Mitre'!C$1:C$220,0)),"",VLOOKUP(BZ$1,'Tactic Recode'!$A$1:$B$547,2,FALSE))</f>
        <v/>
      </c>
      <c r="CA4" t="str">
        <f>IF(ISERROR(MATCH(CA$1,'CSC Mitre'!C$1:C$220,0)),"",VLOOKUP(CA$1,'Tactic Recode'!$A$1:$B$547,2,FALSE))</f>
        <v/>
      </c>
      <c r="CB4" t="str">
        <f>IF(ISERROR(MATCH(CB$1,'CSC Mitre'!C$1:C$220,0)),"",VLOOKUP(CB$1,'Tactic Recode'!$A$1:$B$547,2,FALSE))</f>
        <v/>
      </c>
      <c r="CC4" t="str">
        <f>IF(ISERROR(MATCH(CC$1,'CSC Mitre'!C$1:C$220,0)),"",VLOOKUP(CC$1,'Tactic Recode'!$A$1:$B$547,2,FALSE))</f>
        <v/>
      </c>
      <c r="CD4" t="str">
        <f>IF(ISERROR(MATCH(CD$1,'CSC Mitre'!C$1:C$220,0)),"",VLOOKUP(CD$1,'Tactic Recode'!$A$1:$B$547,2,FALSE))</f>
        <v/>
      </c>
      <c r="CE4" t="str">
        <f>IF(ISERROR(MATCH(CE$1,'CSC Mitre'!C$1:C$220,0)),"",VLOOKUP(CE$1,'Tactic Recode'!$A$1:$B$547,2,FALSE))</f>
        <v/>
      </c>
      <c r="CF4" t="str">
        <f>IF(ISERROR(MATCH(CF$1,'CSC Mitre'!C$1:C$220,0)),"",VLOOKUP(CF$1,'Tactic Recode'!$A$1:$B$547,2,FALSE))</f>
        <v/>
      </c>
      <c r="CG4" t="str">
        <f>IF(ISERROR(MATCH(CG$1,'CSC Mitre'!C$1:C$220,0)),"",VLOOKUP(CG$1,'Tactic Recode'!$A$1:$B$547,2,FALSE))</f>
        <v/>
      </c>
      <c r="CH4" t="str">
        <f>IF(ISERROR(MATCH(CH$1,'CSC Mitre'!C$1:C$220,0)),"",VLOOKUP(CH$1,'Tactic Recode'!$A$1:$B$547,2,FALSE))</f>
        <v/>
      </c>
      <c r="CI4" t="str">
        <f>IF(ISERROR(MATCH(CI$1,'CSC Mitre'!C$1:C$220,0)),"",VLOOKUP(CI$1,'Tactic Recode'!$A$1:$B$547,2,FALSE))</f>
        <v/>
      </c>
      <c r="CJ4" t="str">
        <f>IF(ISERROR(MATCH(CJ$1,'CSC Mitre'!C$1:C$220,0)),"",VLOOKUP(CJ$1,'Tactic Recode'!$A$1:$B$547,2,FALSE))</f>
        <v/>
      </c>
      <c r="CK4" t="str">
        <f>IF(ISERROR(MATCH(CK$1,'CSC Mitre'!C$1:C$220,0)),"",VLOOKUP(CK$1,'Tactic Recode'!$A$1:$B$547,2,FALSE))</f>
        <v/>
      </c>
      <c r="CL4" t="str">
        <f>IF(ISERROR(MATCH(CL$1,'CSC Mitre'!C$1:C$220,0)),"",VLOOKUP(CL$1,'Tactic Recode'!$A$1:$B$547,2,FALSE))</f>
        <v/>
      </c>
      <c r="CM4" t="str">
        <f>IF(ISERROR(MATCH(CM$1,'CSC Mitre'!C$1:C$220,0)),"",VLOOKUP(CM$1,'Tactic Recode'!$A$1:$B$547,2,FALSE))</f>
        <v/>
      </c>
      <c r="CN4" t="str">
        <f>IF(ISERROR(MATCH(CN$1,'CSC Mitre'!C$1:C$220,0)),"",VLOOKUP(CN$1,'Tactic Recode'!$A$1:$B$547,2,FALSE))</f>
        <v/>
      </c>
      <c r="CO4" t="str">
        <f>IF(ISERROR(MATCH(CO$1,'CSC Mitre'!C$1:C$220,0)),"",VLOOKUP(CO$1,'Tactic Recode'!$A$1:$B$547,2,FALSE))</f>
        <v/>
      </c>
      <c r="CP4" t="str">
        <f>IF(ISERROR(MATCH(CP$1,'CSC Mitre'!C$1:C$220,0)),"",VLOOKUP(CP$1,'Tactic Recode'!$A$1:$B$547,2,FALSE))</f>
        <v/>
      </c>
      <c r="CQ4" t="str">
        <f>IF(ISERROR(MATCH(CQ$1,'CSC Mitre'!C$1:C$220,0)),"",VLOOKUP(CQ$1,'Tactic Recode'!$A$1:$B$547,2,FALSE))</f>
        <v/>
      </c>
      <c r="CR4" t="str">
        <f>IF(ISERROR(MATCH(CR$1,'CSC Mitre'!C$1:C$220,0)),"",VLOOKUP(CR$1,'Tactic Recode'!$A$1:$B$547,2,FALSE))</f>
        <v/>
      </c>
      <c r="CS4" t="str">
        <f>IF(ISERROR(MATCH(CS$1,'CSC Mitre'!C$1:C$220,0)),"",VLOOKUP(CS$1,'Tactic Recode'!$A$1:$B$547,2,FALSE))</f>
        <v/>
      </c>
      <c r="CT4" t="str">
        <f>IF(ISERROR(MATCH(CT$1,'CSC Mitre'!C$1:C$220,0)),"",VLOOKUP(CT$1,'Tactic Recode'!$A$1:$B$547,2,FALSE))</f>
        <v/>
      </c>
      <c r="CU4" t="str">
        <f>IF(ISERROR(MATCH(CU$1,'CSC Mitre'!C$1:C$220,0)),"",VLOOKUP(CU$1,'Tactic Recode'!$A$1:$B$547,2,FALSE))</f>
        <v/>
      </c>
      <c r="CV4" t="str">
        <f>IF(ISERROR(MATCH(CV$1,'CSC Mitre'!C$1:C$220,0)),"",VLOOKUP(CV$1,'Tactic Recode'!$A$1:$B$547,2,FALSE))</f>
        <v/>
      </c>
      <c r="CW4" t="str">
        <f>IF(ISERROR(MATCH(CW$1,'CSC Mitre'!C$1:C$220,0)),"",VLOOKUP(CW$1,'Tactic Recode'!$A$1:$B$547,2,FALSE))</f>
        <v/>
      </c>
      <c r="CX4" t="str">
        <f>IF(ISERROR(MATCH(CX$1,'CSC Mitre'!C$1:C$220,0)),"",VLOOKUP(CX$1,'Tactic Recode'!$A$1:$B$547,2,FALSE))</f>
        <v/>
      </c>
      <c r="CY4" t="str">
        <f>IF(ISERROR(MATCH(CY$1,'CSC Mitre'!C$1:C$220,0)),"",VLOOKUP(CY$1,'Tactic Recode'!$A$1:$B$547,2,FALSE))</f>
        <v/>
      </c>
      <c r="CZ4" t="str">
        <f>IF(ISERROR(MATCH(CZ$1,'CSC Mitre'!C$1:C$220,0)),"",VLOOKUP(CZ$1,'Tactic Recode'!$A$1:$B$547,2,FALSE))</f>
        <v/>
      </c>
      <c r="DA4" t="str">
        <f>IF(ISERROR(MATCH(DA$1,'CSC Mitre'!C$1:C$220,0)),"",VLOOKUP(DA$1,'Tactic Recode'!$A$1:$B$547,2,FALSE))</f>
        <v/>
      </c>
      <c r="DB4" t="str">
        <f>IF(ISERROR(MATCH(DB$1,'CSC Mitre'!C$1:C$220,0)),"",VLOOKUP(DB$1,'Tactic Recode'!$A$1:$B$547,2,FALSE))</f>
        <v/>
      </c>
      <c r="DC4" t="str">
        <f>IF(ISERROR(MATCH(DC$1,'CSC Mitre'!C$1:C$220,0)),"",VLOOKUP(DC$1,'Tactic Recode'!$A$1:$B$547,2,FALSE))</f>
        <v/>
      </c>
      <c r="DD4" t="str">
        <f>IF(ISERROR(MATCH(DD$1,'CSC Mitre'!C$1:C$220,0)),"",VLOOKUP(DD$1,'Tactic Recode'!$A$1:$B$547,2,FALSE))</f>
        <v/>
      </c>
      <c r="DE4" t="str">
        <f>IF(ISERROR(MATCH(DE$1,'CSC Mitre'!C$1:C$220,0)),"",VLOOKUP(DE$1,'Tactic Recode'!$A$1:$B$547,2,FALSE))</f>
        <v/>
      </c>
      <c r="DF4" t="str">
        <f>IF(ISERROR(MATCH(DF$1,'CSC Mitre'!C$1:C$220,0)),"",VLOOKUP(DF$1,'Tactic Recode'!$A$1:$B$547,2,FALSE))</f>
        <v/>
      </c>
      <c r="DG4" t="str">
        <f>IF(ISERROR(MATCH(DG$1,'CSC Mitre'!C$1:C$220,0)),"",VLOOKUP(DG$1,'Tactic Recode'!$A$1:$B$547,2,FALSE))</f>
        <v/>
      </c>
      <c r="DH4" t="str">
        <f>IF(ISERROR(MATCH(DH$1,'CSC Mitre'!C$1:C$220,0)),"",VLOOKUP(DH$1,'Tactic Recode'!$A$1:$B$547,2,FALSE))</f>
        <v/>
      </c>
      <c r="DI4" t="str">
        <f>IF(ISERROR(MATCH(DI$1,'CSC Mitre'!C$1:C$220,0)),"",VLOOKUP(DI$1,'Tactic Recode'!$A$1:$B$547,2,FALSE))</f>
        <v/>
      </c>
      <c r="DJ4" t="str">
        <f>IF(ISERROR(MATCH(DJ$1,'CSC Mitre'!C$1:C$220,0)),"",VLOOKUP(DJ$1,'Tactic Recode'!$A$1:$B$547,2,FALSE))</f>
        <v/>
      </c>
      <c r="DK4" t="str">
        <f>IF(ISERROR(MATCH(DK$1,'CSC Mitre'!C$1:C$220,0)),"",VLOOKUP(DK$1,'Tactic Recode'!$A$1:$B$547,2,FALSE))</f>
        <v/>
      </c>
      <c r="DL4" t="str">
        <f>IF(ISERROR(MATCH(DL$1,'CSC Mitre'!C$1:C$220,0)),"",VLOOKUP(DL$1,'Tactic Recode'!$A$1:$B$547,2,FALSE))</f>
        <v/>
      </c>
      <c r="DM4" t="str">
        <f>IF(ISERROR(MATCH(DM$1,'CSC Mitre'!C$1:C$220,0)),"",VLOOKUP(DM$1,'Tactic Recode'!$A$1:$B$547,2,FALSE))</f>
        <v/>
      </c>
      <c r="DN4" t="str">
        <f>IF(ISERROR(MATCH(DN$1,'CSC Mitre'!C$1:C$220,0)),"",VLOOKUP(DN$1,'Tactic Recode'!$A$1:$B$547,2,FALSE))</f>
        <v/>
      </c>
      <c r="DO4" t="str">
        <f>IF(ISERROR(MATCH(DO$1,'CSC Mitre'!C$1:C$220,0)),"",VLOOKUP(DO$1,'Tactic Recode'!$A$1:$B$547,2,FALSE))</f>
        <v/>
      </c>
      <c r="DP4" t="str">
        <f>IF(ISERROR(MATCH(DP$1,'CSC Mitre'!C$1:C$220,0)),"",VLOOKUP(DP$1,'Tactic Recode'!$A$1:$B$547,2,FALSE))</f>
        <v/>
      </c>
      <c r="DQ4" t="str">
        <f>IF(ISERROR(MATCH(DQ$1,'CSC Mitre'!C$1:C$220,0)),"",VLOOKUP(DQ$1,'Tactic Recode'!$A$1:$B$547,2,FALSE))</f>
        <v/>
      </c>
      <c r="DR4" t="str">
        <f>IF(ISERROR(MATCH(DR$1,'CSC Mitre'!C$1:C$220,0)),"",VLOOKUP(DR$1,'Tactic Recode'!$A$1:$B$547,2,FALSE))</f>
        <v/>
      </c>
      <c r="DS4" t="str">
        <f>IF(ISERROR(MATCH(DS$1,'CSC Mitre'!C$1:C$220,0)),"",VLOOKUP(DS$1,'Tactic Recode'!$A$1:$B$547,2,FALSE))</f>
        <v/>
      </c>
      <c r="DT4" t="str">
        <f>IF(ISERROR(MATCH(DT$1,'CSC Mitre'!C$1:C$220,0)),"",VLOOKUP(DT$1,'Tactic Recode'!$A$1:$B$547,2,FALSE))</f>
        <v/>
      </c>
      <c r="DU4" t="str">
        <f>IF(ISERROR(MATCH(DU$1,'CSC Mitre'!C$1:C$220,0)),"",VLOOKUP(DU$1,'Tactic Recode'!$A$1:$B$547,2,FALSE))</f>
        <v/>
      </c>
      <c r="DV4" t="str">
        <f>IF(ISERROR(MATCH(DV$1,'CSC Mitre'!C$1:C$220,0)),"",VLOOKUP(DV$1,'Tactic Recode'!$A$1:$B$547,2,FALSE))</f>
        <v/>
      </c>
      <c r="DW4" t="str">
        <f>IF(ISERROR(MATCH(DW$1,'CSC Mitre'!C$1:C$220,0)),"",VLOOKUP(DW$1,'Tactic Recode'!$A$1:$B$547,2,FALSE))</f>
        <v/>
      </c>
      <c r="DX4" t="str">
        <f>IF(ISERROR(MATCH(DX$1,'CSC Mitre'!C$1:C$220,0)),"",VLOOKUP(DX$1,'Tactic Recode'!$A$1:$B$547,2,FALSE))</f>
        <v/>
      </c>
      <c r="DY4" t="str">
        <f>IF(ISERROR(MATCH(DY$1,'CSC Mitre'!C$1:C$220,0)),"",VLOOKUP(DY$1,'Tactic Recode'!$A$1:$B$547,2,FALSE))</f>
        <v/>
      </c>
      <c r="DZ4" t="str">
        <f>IF(ISERROR(MATCH(DZ$1,'CSC Mitre'!C$1:C$220,0)),"",VLOOKUP(DZ$1,'Tactic Recode'!$A$1:$B$547,2,FALSE))</f>
        <v/>
      </c>
      <c r="EA4" t="str">
        <f>IF(ISERROR(MATCH(EA$1,'CSC Mitre'!C$1:C$220,0)),"",VLOOKUP(EA$1,'Tactic Recode'!$A$1:$B$547,2,FALSE))</f>
        <v/>
      </c>
      <c r="EB4" t="str">
        <f>IF(ISERROR(MATCH(EB$1,'CSC Mitre'!C$1:C$220,0)),"",VLOOKUP(EB$1,'Tactic Recode'!$A$1:$B$547,2,FALSE))</f>
        <v/>
      </c>
      <c r="EC4" t="str">
        <f>IF(ISERROR(MATCH(EC$1,'CSC Mitre'!C$1:C$220,0)),"",VLOOKUP(EC$1,'Tactic Recode'!$A$1:$B$547,2,FALSE))</f>
        <v/>
      </c>
      <c r="ED4" t="str">
        <f>IF(ISERROR(MATCH(ED$1,'CSC Mitre'!C$1:C$220,0)),"",VLOOKUP(ED$1,'Tactic Recode'!$A$1:$B$547,2,FALSE))</f>
        <v/>
      </c>
      <c r="EE4" t="str">
        <f>IF(ISERROR(MATCH(EE$1,'CSC Mitre'!C$1:C$220,0)),"",VLOOKUP(EE$1,'Tactic Recode'!$A$1:$B$547,2,FALSE))</f>
        <v/>
      </c>
      <c r="EF4" t="str">
        <f>IF(ISERROR(MATCH(EF$1,'CSC Mitre'!C$1:C$220,0)),"",VLOOKUP(EF$1,'Tactic Recode'!$A$1:$B$547,2,FALSE))</f>
        <v/>
      </c>
      <c r="EG4" t="str">
        <f>IF(ISERROR(MATCH(EG$1,'CSC Mitre'!C$1:C$220,0)),"",VLOOKUP(EG$1,'Tactic Recode'!$A$1:$B$547,2,FALSE))</f>
        <v/>
      </c>
      <c r="EH4" t="str">
        <f>IF(ISERROR(MATCH(EH$1,'CSC Mitre'!C$1:C$220,0)),"",VLOOKUP(EH$1,'Tactic Recode'!$A$1:$B$547,2,FALSE))</f>
        <v/>
      </c>
      <c r="EI4" t="str">
        <f>IF(ISERROR(MATCH(EI$1,'CSC Mitre'!C$1:C$220,0)),"",VLOOKUP(EI$1,'Tactic Recode'!$A$1:$B$547,2,FALSE))</f>
        <v/>
      </c>
      <c r="EJ4" t="str">
        <f>IF(ISERROR(MATCH(EJ$1,'CSC Mitre'!C$1:C$220,0)),"",VLOOKUP(EJ$1,'Tactic Recode'!$A$1:$B$547,2,FALSE))</f>
        <v/>
      </c>
      <c r="EK4" t="str">
        <f>IF(ISERROR(MATCH(EK$1,'CSC Mitre'!C$1:C$220,0)),"",VLOOKUP(EK$1,'Tactic Recode'!$A$1:$B$547,2,FALSE))</f>
        <v/>
      </c>
      <c r="EL4" t="str">
        <f>IF(ISERROR(MATCH(EL$1,'CSC Mitre'!C$1:C$220,0)),"",VLOOKUP(EL$1,'Tactic Recode'!$A$1:$B$547,2,FALSE))</f>
        <v/>
      </c>
      <c r="EM4" t="str">
        <f>IF(ISERROR(MATCH(EM$1,'CSC Mitre'!C$1:C$220,0)),"",VLOOKUP(EM$1,'Tactic Recode'!$A$1:$B$547,2,FALSE))</f>
        <v/>
      </c>
      <c r="EN4" t="str">
        <f>IF(ISERROR(MATCH(EN$1,'CSC Mitre'!C$1:C$220,0)),"",VLOOKUP(EN$1,'Tactic Recode'!$A$1:$B$547,2,FALSE))</f>
        <v/>
      </c>
      <c r="EO4" t="str">
        <f>IF(ISERROR(MATCH(EO$1,'CSC Mitre'!C$1:C$220,0)),"",VLOOKUP(EO$1,'Tactic Recode'!$A$1:$B$547,2,FALSE))</f>
        <v/>
      </c>
      <c r="EP4" t="str">
        <f>IF(ISERROR(MATCH(EP$1,'CSC Mitre'!C$1:C$220,0)),"",VLOOKUP(EP$1,'Tactic Recode'!$A$1:$B$547,2,FALSE))</f>
        <v/>
      </c>
      <c r="EQ4" t="str">
        <f>IF(ISERROR(MATCH(EQ$1,'CSC Mitre'!C$1:C$220,0)),"",VLOOKUP(EQ$1,'Tactic Recode'!$A$1:$B$547,2,FALSE))</f>
        <v/>
      </c>
      <c r="ER4" t="str">
        <f>IF(ISERROR(MATCH(ER$1,'CSC Mitre'!C$1:C$220,0)),"",VLOOKUP(ER$1,'Tactic Recode'!$A$1:$B$547,2,FALSE))</f>
        <v/>
      </c>
      <c r="ES4" t="str">
        <f>IF(ISERROR(MATCH(ES$1,'CSC Mitre'!C$1:C$220,0)),"",VLOOKUP(ES$1,'Tactic Recode'!$A$1:$B$547,2,FALSE))</f>
        <v/>
      </c>
      <c r="ET4" t="str">
        <f>IF(ISERROR(MATCH(ET$1,'CSC Mitre'!C$1:C$220,0)),"",VLOOKUP(ET$1,'Tactic Recode'!$A$1:$B$547,2,FALSE))</f>
        <v/>
      </c>
      <c r="EU4" t="str">
        <f>IF(ISERROR(MATCH(EU$1,'CSC Mitre'!C$1:C$220,0)),"",VLOOKUP(EU$1,'Tactic Recode'!$A$1:$B$547,2,FALSE))</f>
        <v/>
      </c>
      <c r="EV4" t="str">
        <f>IF(ISERROR(MATCH(EV$1,'CSC Mitre'!C$1:C$220,0)),"",VLOOKUP(EV$1,'Tactic Recode'!$A$1:$B$547,2,FALSE))</f>
        <v/>
      </c>
      <c r="EW4" t="str">
        <f>IF(ISERROR(MATCH(EW$1,'CSC Mitre'!C$1:C$220,0)),"",VLOOKUP(EW$1,'Tactic Recode'!$A$1:$B$547,2,FALSE))</f>
        <v/>
      </c>
      <c r="EX4" t="str">
        <f>IF(ISERROR(MATCH(EX$1,'CSC Mitre'!C$1:C$220,0)),"",VLOOKUP(EX$1,'Tactic Recode'!$A$1:$B$547,2,FALSE))</f>
        <v/>
      </c>
      <c r="EY4" t="str">
        <f>IF(ISERROR(MATCH(EY$1,'CSC Mitre'!C$1:C$220,0)),"",VLOOKUP(EY$1,'Tactic Recode'!$A$1:$B$547,2,FALSE))</f>
        <v/>
      </c>
      <c r="EZ4" t="str">
        <f>IF(ISERROR(MATCH(EZ$1,'CSC Mitre'!C$1:C$220,0)),"",VLOOKUP(EZ$1,'Tactic Recode'!$A$1:$B$547,2,FALSE))</f>
        <v/>
      </c>
      <c r="FA4" t="str">
        <f>IF(ISERROR(MATCH(FA$1,'CSC Mitre'!C$1:C$220,0)),"",VLOOKUP(FA$1,'Tactic Recode'!$A$1:$B$547,2,FALSE))</f>
        <v/>
      </c>
      <c r="FB4" t="str">
        <f>IF(ISERROR(MATCH(FB$1,'CSC Mitre'!C$1:C$220,0)),"",VLOOKUP(FB$1,'Tactic Recode'!$A$1:$B$547,2,FALSE))</f>
        <v/>
      </c>
      <c r="FC4" t="str">
        <f>IF(ISERROR(MATCH(FC$1,'CSC Mitre'!C$1:C$220,0)),"",VLOOKUP(FC$1,'Tactic Recode'!$A$1:$B$547,2,FALSE))</f>
        <v/>
      </c>
      <c r="FD4" t="str">
        <f>IF(ISERROR(MATCH(FD$1,'CSC Mitre'!C$1:C$220,0)),"",VLOOKUP(FD$1,'Tactic Recode'!$A$1:$B$547,2,FALSE))</f>
        <v/>
      </c>
      <c r="FE4" t="str">
        <f>IF(ISERROR(MATCH(FE$1,'CSC Mitre'!C$1:C$220,0)),"",VLOOKUP(FE$1,'Tactic Recode'!$A$1:$B$547,2,FALSE))</f>
        <v/>
      </c>
      <c r="FF4" t="str">
        <f>IF(ISERROR(MATCH(FF$1,'CSC Mitre'!C$1:C$220,0)),"",VLOOKUP(FF$1,'Tactic Recode'!$A$1:$B$547,2,FALSE))</f>
        <v/>
      </c>
      <c r="FG4" t="str">
        <f>IF(ISERROR(MATCH(FG$1,'CSC Mitre'!C$1:C$220,0)),"",VLOOKUP(FG$1,'Tactic Recode'!$A$1:$B$547,2,FALSE))</f>
        <v/>
      </c>
      <c r="FH4" t="str">
        <f>IF(ISERROR(MATCH(FH$1,'CSC Mitre'!C$1:C$220,0)),"",VLOOKUP(FH$1,'Tactic Recode'!$A$1:$B$547,2,FALSE))</f>
        <v/>
      </c>
      <c r="FI4" t="str">
        <f>IF(ISERROR(MATCH(FI$1,'CSC Mitre'!C$1:C$220,0)),"",VLOOKUP(FI$1,'Tactic Recode'!$A$1:$B$547,2,FALSE))</f>
        <v/>
      </c>
      <c r="FJ4" t="str">
        <f>IF(ISERROR(MATCH(FJ$1,'CSC Mitre'!C$1:C$220,0)),"",VLOOKUP(FJ$1,'Tactic Recode'!$A$1:$B$547,2,FALSE))</f>
        <v/>
      </c>
      <c r="FK4" t="str">
        <f>IF(ISERROR(MATCH(FK$1,'CSC Mitre'!C$1:C$220,0)),"",VLOOKUP(FK$1,'Tactic Recode'!$A$1:$B$547,2,FALSE))</f>
        <v/>
      </c>
      <c r="FL4" t="str">
        <f>IF(ISERROR(MATCH(FL$1,'CSC Mitre'!C$1:C$220,0)),"",VLOOKUP(FL$1,'Tactic Recode'!$A$1:$B$547,2,FALSE))</f>
        <v/>
      </c>
      <c r="FM4" t="str">
        <f>IF(ISERROR(MATCH(FM$1,'CSC Mitre'!C$1:C$220,0)),"",VLOOKUP(FM$1,'Tactic Recode'!$A$1:$B$547,2,FALSE))</f>
        <v/>
      </c>
      <c r="FN4" t="str">
        <f>IF(ISERROR(MATCH(FN$1,'CSC Mitre'!C$1:C$220,0)),"",VLOOKUP(FN$1,'Tactic Recode'!$A$1:$B$547,2,FALSE))</f>
        <v/>
      </c>
      <c r="FO4" t="str">
        <f>IF(ISERROR(MATCH(FO$1,'CSC Mitre'!C$1:C$220,0)),"",VLOOKUP(FO$1,'Tactic Recode'!$A$1:$B$547,2,FALSE))</f>
        <v/>
      </c>
      <c r="FP4" t="str">
        <f>IF(ISERROR(MATCH(FP$1,'CSC Mitre'!C$1:C$220,0)),"",VLOOKUP(FP$1,'Tactic Recode'!$A$1:$B$547,2,FALSE))</f>
        <v/>
      </c>
      <c r="FQ4" t="str">
        <f>IF(ISERROR(MATCH(FQ$1,'CSC Mitre'!C$1:C$220,0)),"",VLOOKUP(FQ$1,'Tactic Recode'!$A$1:$B$547,2,FALSE))</f>
        <v/>
      </c>
      <c r="FR4" t="str">
        <f>IF(ISERROR(MATCH(FR$1,'CSC Mitre'!C$1:C$220,0)),"",VLOOKUP(FR$1,'Tactic Recode'!$A$1:$B$547,2,FALSE))</f>
        <v/>
      </c>
      <c r="FS4" t="str">
        <f>IF(ISERROR(MATCH(FS$1,'CSC Mitre'!C$1:C$220,0)),"",VLOOKUP(FS$1,'Tactic Recode'!$A$1:$B$547,2,FALSE))</f>
        <v/>
      </c>
      <c r="FT4" t="str">
        <f>IF(ISERROR(MATCH(FT$1,'CSC Mitre'!C$1:C$220,0)),"",VLOOKUP(FT$1,'Tactic Recode'!$A$1:$B$547,2,FALSE))</f>
        <v/>
      </c>
      <c r="FU4" t="str">
        <f>IF(ISERROR(MATCH(FU$1,'CSC Mitre'!C$1:C$220,0)),"",VLOOKUP(FU$1,'Tactic Recode'!$A$1:$B$547,2,FALSE))</f>
        <v/>
      </c>
      <c r="FV4" t="str">
        <f>IF(ISERROR(MATCH(FV$1,'CSC Mitre'!C$1:C$220,0)),"",VLOOKUP(FV$1,'Tactic Recode'!$A$1:$B$547,2,FALSE))</f>
        <v/>
      </c>
      <c r="FW4" t="str">
        <f>IF(ISERROR(MATCH(FW$1,'CSC Mitre'!C$1:C$220,0)),"",VLOOKUP(FW$1,'Tactic Recode'!$A$1:$B$547,2,FALSE))</f>
        <v/>
      </c>
      <c r="FX4" t="str">
        <f>IF(ISERROR(MATCH(FX$1,'CSC Mitre'!C$1:C$220,0)),"",VLOOKUP(FX$1,'Tactic Recode'!$A$1:$B$547,2,FALSE))</f>
        <v/>
      </c>
      <c r="FY4" t="str">
        <f>IF(ISERROR(MATCH(FY$1,'CSC Mitre'!C$1:C$220,0)),"",VLOOKUP(FY$1,'Tactic Recode'!$A$1:$B$547,2,FALSE))</f>
        <v/>
      </c>
      <c r="FZ4" t="str">
        <f>IF(ISERROR(MATCH(FZ$1,'CSC Mitre'!C$1:C$220,0)),"",VLOOKUP(FZ$1,'Tactic Recode'!$A$1:$B$547,2,FALSE))</f>
        <v/>
      </c>
      <c r="GA4" t="str">
        <f>IF(ISERROR(MATCH(GA$1,'CSC Mitre'!C$1:C$220,0)),"",VLOOKUP(GA$1,'Tactic Recode'!$A$1:$B$547,2,FALSE))</f>
        <v/>
      </c>
      <c r="GB4" t="str">
        <f>IF(ISERROR(MATCH(GB$1,'CSC Mitre'!C$1:C$220,0)),"",VLOOKUP(GB$1,'Tactic Recode'!$A$1:$B$547,2,FALSE))</f>
        <v/>
      </c>
      <c r="GC4" t="str">
        <f>IF(ISERROR(MATCH(GC$1,'CSC Mitre'!C$1:C$220,0)),"",VLOOKUP(GC$1,'Tactic Recode'!$A$1:$B$547,2,FALSE))</f>
        <v/>
      </c>
      <c r="GD4" t="str">
        <f>IF(ISERROR(MATCH(GD$1,'CSC Mitre'!C$1:C$220,0)),"",VLOOKUP(GD$1,'Tactic Recode'!$A$1:$B$547,2,FALSE))</f>
        <v/>
      </c>
      <c r="GE4" t="str">
        <f>IF(ISERROR(MATCH(GE$1,'CSC Mitre'!C$1:C$220,0)),"",VLOOKUP(GE$1,'Tactic Recode'!$A$1:$B$547,2,FALSE))</f>
        <v/>
      </c>
      <c r="GF4" t="str">
        <f>IF(ISERROR(MATCH(GF$1,'CSC Mitre'!C$1:C$220,0)),"",VLOOKUP(GF$1,'Tactic Recode'!$A$1:$B$547,2,FALSE))</f>
        <v/>
      </c>
      <c r="GG4" t="str">
        <f>IF(ISERROR(MATCH(GG$1,'CSC Mitre'!C$1:C$220,0)),"",VLOOKUP(GG$1,'Tactic Recode'!$A$1:$B$547,2,FALSE))</f>
        <v/>
      </c>
      <c r="GH4" t="str">
        <f>IF(ISERROR(MATCH(GH$1,'CSC Mitre'!C$1:C$220,0)),"",VLOOKUP(GH$1,'Tactic Recode'!$A$1:$B$547,2,FALSE))</f>
        <v/>
      </c>
      <c r="GI4" t="str">
        <f>IF(ISERROR(MATCH(GI$1,'CSC Mitre'!C$1:C$220,0)),"",VLOOKUP(GI$1,'Tactic Recode'!$A$1:$B$547,2,FALSE))</f>
        <v/>
      </c>
      <c r="GJ4" t="str">
        <f>IF(ISERROR(MATCH(GJ$1,'CSC Mitre'!C$1:C$220,0)),"",VLOOKUP(GJ$1,'Tactic Recode'!$A$1:$B$547,2,FALSE))</f>
        <v/>
      </c>
      <c r="GK4" t="str">
        <f>IF(ISERROR(MATCH(GK$1,'CSC Mitre'!C$1:C$220,0)),"",VLOOKUP(GK$1,'Tactic Recode'!$A$1:$B$547,2,FALSE))</f>
        <v/>
      </c>
      <c r="GL4" t="str">
        <f>IF(ISERROR(MATCH(GL$1,'CSC Mitre'!C$1:C$220,0)),"",VLOOKUP(GL$1,'Tactic Recode'!$A$1:$B$547,2,FALSE))</f>
        <v/>
      </c>
      <c r="GM4" t="str">
        <f>IF(ISERROR(MATCH(GM$1,'CSC Mitre'!C$1:C$220,0)),"",VLOOKUP(GM$1,'Tactic Recode'!$A$1:$B$547,2,FALSE))</f>
        <v/>
      </c>
      <c r="GN4" t="str">
        <f>IF(ISERROR(MATCH(GN$1,'CSC Mitre'!C$1:C$220,0)),"",VLOOKUP(GN$1,'Tactic Recode'!$A$1:$B$547,2,FALSE))</f>
        <v/>
      </c>
      <c r="GO4" t="str">
        <f>IF(ISERROR(MATCH(GO$1,'CSC Mitre'!C$1:C$220,0)),"",VLOOKUP(GO$1,'Tactic Recode'!$A$1:$B$547,2,FALSE))</f>
        <v/>
      </c>
      <c r="GP4" t="str">
        <f>IF(ISERROR(MATCH(GP$1,'CSC Mitre'!C$1:C$220,0)),"",VLOOKUP(GP$1,'Tactic Recode'!$A$1:$B$547,2,FALSE))</f>
        <v/>
      </c>
      <c r="GQ4" t="str">
        <f>IF(ISERROR(MATCH(GQ$1,'CSC Mitre'!C$1:C$220,0)),"",VLOOKUP(GQ$1,'Tactic Recode'!$A$1:$B$547,2,FALSE))</f>
        <v/>
      </c>
      <c r="GR4" t="str">
        <f>IF(ISERROR(MATCH(GR$1,'CSC Mitre'!C$1:C$220,0)),"",VLOOKUP(GR$1,'Tactic Recode'!$A$1:$B$547,2,FALSE))</f>
        <v/>
      </c>
      <c r="GS4" t="str">
        <f>IF(ISERROR(MATCH(GS$1,'CSC Mitre'!C$1:C$220,0)),"",VLOOKUP(GS$1,'Tactic Recode'!$A$1:$B$547,2,FALSE))</f>
        <v/>
      </c>
      <c r="GT4" t="str">
        <f>IF(ISERROR(MATCH(GT$1,'CSC Mitre'!C$1:C$220,0)),"",VLOOKUP(GT$1,'Tactic Recode'!$A$1:$B$547,2,FALSE))</f>
        <v/>
      </c>
      <c r="GU4" t="str">
        <f>IF(ISERROR(MATCH(GU$1,'CSC Mitre'!C$1:C$220,0)),"",VLOOKUP(GU$1,'Tactic Recode'!$A$1:$B$547,2,FALSE))</f>
        <v/>
      </c>
      <c r="GV4" t="str">
        <f>IF(ISERROR(MATCH(GV$1,'CSC Mitre'!C$1:C$220,0)),"",VLOOKUP(GV$1,'Tactic Recode'!$A$1:$B$547,2,FALSE))</f>
        <v/>
      </c>
      <c r="GW4" t="str">
        <f>IF(ISERROR(MATCH(GW$1,'CSC Mitre'!C$1:C$220,0)),"",VLOOKUP(GW$1,'Tactic Recode'!$A$1:$B$547,2,FALSE))</f>
        <v/>
      </c>
      <c r="GX4" t="str">
        <f>IF(ISERROR(MATCH(GX$1,'CSC Mitre'!C$1:C$220,0)),"",VLOOKUP(GX$1,'Tactic Recode'!$A$1:$B$547,2,FALSE))</f>
        <v/>
      </c>
      <c r="GY4" t="str">
        <f>IF(ISERROR(MATCH(GY$1,'CSC Mitre'!C$1:C$220,0)),"",VLOOKUP(GY$1,'Tactic Recode'!$A$1:$B$547,2,FALSE))</f>
        <v/>
      </c>
      <c r="GZ4" t="str">
        <f>IF(ISERROR(MATCH(GZ$1,'CSC Mitre'!C$1:C$220,0)),"",VLOOKUP(GZ$1,'Tactic Recode'!$A$1:$B$547,2,FALSE))</f>
        <v/>
      </c>
      <c r="HA4" t="str">
        <f>IF(ISERROR(MATCH(HA$1,'CSC Mitre'!C$1:C$220,0)),"",VLOOKUP(HA$1,'Tactic Recode'!$A$1:$B$547,2,FALSE))</f>
        <v/>
      </c>
      <c r="HB4" t="str">
        <f>IF(ISERROR(MATCH(HB$1,'CSC Mitre'!C$1:C$220,0)),"",VLOOKUP(HB$1,'Tactic Recode'!$A$1:$B$547,2,FALSE))</f>
        <v/>
      </c>
      <c r="HC4" t="str">
        <f>IF(ISERROR(MATCH(HC$1,'CSC Mitre'!C$1:C$220,0)),"",VLOOKUP(HC$1,'Tactic Recode'!$A$1:$B$547,2,FALSE))</f>
        <v/>
      </c>
      <c r="HD4" t="str">
        <f>IF(ISERROR(MATCH(HD$1,'CSC Mitre'!C$1:C$220,0)),"",VLOOKUP(HD$1,'Tactic Recode'!$A$1:$B$547,2,FALSE))</f>
        <v/>
      </c>
      <c r="HE4" t="str">
        <f>IF(ISERROR(MATCH(HE$1,'CSC Mitre'!C$1:C$220,0)),"",VLOOKUP(HE$1,'Tactic Recode'!$A$1:$B$547,2,FALSE))</f>
        <v/>
      </c>
      <c r="HF4" t="str">
        <f>IF(ISERROR(MATCH(HF$1,'CSC Mitre'!C$1:C$220,0)),"",VLOOKUP(HF$1,'Tactic Recode'!$A$1:$B$547,2,FALSE))</f>
        <v/>
      </c>
      <c r="HG4" t="str">
        <f>IF(ISERROR(MATCH(HG$1,'CSC Mitre'!C$1:C$220,0)),"",VLOOKUP(HG$1,'Tactic Recode'!$A$1:$B$547,2,FALSE))</f>
        <v/>
      </c>
      <c r="HH4" t="str">
        <f>IF(ISERROR(MATCH(HH$1,'CSC Mitre'!C$1:C$220,0)),"",VLOOKUP(HH$1,'Tactic Recode'!$A$1:$B$547,2,FALSE))</f>
        <v/>
      </c>
      <c r="HI4" t="str">
        <f>IF(ISERROR(MATCH(HI$1,'CSC Mitre'!C$1:C$220,0)),"",VLOOKUP(HI$1,'Tactic Recode'!$A$1:$B$547,2,FALSE))</f>
        <v/>
      </c>
      <c r="HJ4" t="str">
        <f>IF(ISERROR(MATCH(HJ$1,'CSC Mitre'!C$1:C$220,0)),"",VLOOKUP(HJ$1,'Tactic Recode'!$A$1:$B$547,2,FALSE))</f>
        <v/>
      </c>
      <c r="HK4" t="str">
        <f>IF(ISERROR(MATCH(HK$1,'CSC Mitre'!C$1:C$220,0)),"",VLOOKUP(HK$1,'Tactic Recode'!$A$1:$B$547,2,FALSE))</f>
        <v/>
      </c>
      <c r="HL4" t="str">
        <f>IF(ISERROR(MATCH(HL$1,'CSC Mitre'!C$1:C$220,0)),"",VLOOKUP(HL$1,'Tactic Recode'!$A$1:$B$547,2,FALSE))</f>
        <v/>
      </c>
      <c r="HM4" t="str">
        <f>IF(ISERROR(MATCH(HM$1,'CSC Mitre'!C$1:C$220,0)),"",VLOOKUP(HM$1,'Tactic Recode'!$A$1:$B$547,2,FALSE))</f>
        <v/>
      </c>
      <c r="HN4" t="str">
        <f>IF(ISERROR(MATCH(HN$1,'CSC Mitre'!C$1:C$220,0)),"",VLOOKUP(HN$1,'Tactic Recode'!$A$1:$B$547,2,FALSE))</f>
        <v/>
      </c>
      <c r="HO4" t="str">
        <f>IF(ISERROR(MATCH(HO$1,'CSC Mitre'!C$1:C$220,0)),"",VLOOKUP(HO$1,'Tactic Recode'!$A$1:$B$547,2,FALSE))</f>
        <v/>
      </c>
      <c r="HP4" t="str">
        <f>IF(ISERROR(MATCH(HP$1,'CSC Mitre'!C$1:C$220,0)),"",VLOOKUP(HP$1,'Tactic Recode'!$A$1:$B$547,2,FALSE))</f>
        <v/>
      </c>
      <c r="HQ4" t="str">
        <f>IF(ISERROR(MATCH(HQ$1,'CSC Mitre'!C$1:C$220,0)),"",VLOOKUP(HQ$1,'Tactic Recode'!$A$1:$B$547,2,FALSE))</f>
        <v/>
      </c>
      <c r="HR4" t="str">
        <f>IF(ISERROR(MATCH(HR$1,'CSC Mitre'!C$1:C$220,0)),"",VLOOKUP(HR$1,'Tactic Recode'!$A$1:$B$547,2,FALSE))</f>
        <v/>
      </c>
      <c r="HS4" t="str">
        <f>IF(ISERROR(MATCH(HS$1,'CSC Mitre'!C$1:C$220,0)),"",VLOOKUP(HS$1,'Tactic Recode'!$A$1:$B$547,2,FALSE))</f>
        <v/>
      </c>
      <c r="HT4" t="str">
        <f>IF(ISERROR(MATCH(HT$1,'CSC Mitre'!C$1:C$220,0)),"",VLOOKUP(HT$1,'Tactic Recode'!$A$1:$B$547,2,FALSE))</f>
        <v/>
      </c>
      <c r="HU4" t="str">
        <f>IF(ISERROR(MATCH(HU$1,'CSC Mitre'!C$1:C$220,0)),"",VLOOKUP(HU$1,'Tactic Recode'!$A$1:$B$547,2,FALSE))</f>
        <v/>
      </c>
      <c r="HV4" t="str">
        <f>IF(ISERROR(MATCH(HV$1,'CSC Mitre'!C$1:C$220,0)),"",VLOOKUP(HV$1,'Tactic Recode'!$A$1:$B$547,2,FALSE))</f>
        <v/>
      </c>
      <c r="HW4" t="str">
        <f>IF(ISERROR(MATCH(HW$1,'CSC Mitre'!C$1:C$220,0)),"",VLOOKUP(HW$1,'Tactic Recode'!$A$1:$B$547,2,FALSE))</f>
        <v/>
      </c>
      <c r="HX4" t="str">
        <f>IF(ISERROR(MATCH(HX$1,'CSC Mitre'!C$1:C$220,0)),"",VLOOKUP(HX$1,'Tactic Recode'!$A$1:$B$547,2,FALSE))</f>
        <v/>
      </c>
      <c r="HY4" t="str">
        <f>IF(ISERROR(MATCH(HY$1,'CSC Mitre'!C$1:C$220,0)),"",VLOOKUP(HY$1,'Tactic Recode'!$A$1:$B$547,2,FALSE))</f>
        <v/>
      </c>
      <c r="HZ4" t="str">
        <f>IF(ISERROR(MATCH(HZ$1,'CSC Mitre'!C$1:C$220,0)),"",VLOOKUP(HZ$1,'Tactic Recode'!$A$1:$B$547,2,FALSE))</f>
        <v/>
      </c>
      <c r="IA4" t="str">
        <f>IF(ISERROR(MATCH(IA$1,'CSC Mitre'!C$1:C$220,0)),"",VLOOKUP(IA$1,'Tactic Recode'!$A$1:$B$547,2,FALSE))</f>
        <v/>
      </c>
      <c r="IB4" t="str">
        <f>IF(ISERROR(MATCH(IB$1,'CSC Mitre'!C$1:C$220,0)),"",VLOOKUP(IB$1,'Tactic Recode'!$A$1:$B$547,2,FALSE))</f>
        <v/>
      </c>
      <c r="IC4" t="str">
        <f>IF(ISERROR(MATCH(IC$1,'CSC Mitre'!C$1:C$220,0)),"",VLOOKUP(IC$1,'Tactic Recode'!$A$1:$B$547,2,FALSE))</f>
        <v/>
      </c>
      <c r="ID4" t="str">
        <f>IF(ISERROR(MATCH(ID$1,'CSC Mitre'!C$1:C$220,0)),"",VLOOKUP(ID$1,'Tactic Recode'!$A$1:$B$547,2,FALSE))</f>
        <v/>
      </c>
      <c r="IE4" t="str">
        <f>IF(ISERROR(MATCH(IE$1,'CSC Mitre'!C$1:C$220,0)),"",VLOOKUP(IE$1,'Tactic Recode'!$A$1:$B$547,2,FALSE))</f>
        <v/>
      </c>
      <c r="IF4" t="str">
        <f>IF(ISERROR(MATCH(IF$1,'CSC Mitre'!C$1:C$220,0)),"",VLOOKUP(IF$1,'Tactic Recode'!$A$1:$B$547,2,FALSE))</f>
        <v/>
      </c>
      <c r="IG4" t="str">
        <f>IF(ISERROR(MATCH(IG$1,'CSC Mitre'!C$1:C$220,0)),"",VLOOKUP(IG$1,'Tactic Recode'!$A$1:$B$547,2,FALSE))</f>
        <v/>
      </c>
      <c r="IH4" t="str">
        <f>IF(ISERROR(MATCH(IH$1,'CSC Mitre'!C$1:C$220,0)),"",VLOOKUP(IH$1,'Tactic Recode'!$A$1:$B$547,2,FALSE))</f>
        <v/>
      </c>
      <c r="II4" t="str">
        <f>IF(ISERROR(MATCH(II$1,'CSC Mitre'!C$1:C$220,0)),"",VLOOKUP(II$1,'Tactic Recode'!$A$1:$B$547,2,FALSE))</f>
        <v/>
      </c>
      <c r="IJ4" t="str">
        <f>IF(ISERROR(MATCH(IJ$1,'CSC Mitre'!C$1:C$220,0)),"",VLOOKUP(IJ$1,'Tactic Recode'!$A$1:$B$547,2,FALSE))</f>
        <v/>
      </c>
      <c r="IK4" t="str">
        <f>IF(ISERROR(MATCH(IK$1,'CSC Mitre'!C$1:C$220,0)),"",VLOOKUP(IK$1,'Tactic Recode'!$A$1:$B$547,2,FALSE))</f>
        <v/>
      </c>
      <c r="IL4" t="str">
        <f>IF(ISERROR(MATCH(IL$1,'CSC Mitre'!C$1:C$220,0)),"",VLOOKUP(IL$1,'Tactic Recode'!$A$1:$B$547,2,FALSE))</f>
        <v/>
      </c>
      <c r="IM4" t="str">
        <f>IF(ISERROR(MATCH(IM$1,'CSC Mitre'!C$1:C$220,0)),"",VLOOKUP(IM$1,'Tactic Recode'!$A$1:$B$547,2,FALSE))</f>
        <v/>
      </c>
      <c r="IN4" t="str">
        <f>IF(ISERROR(MATCH(IN$1,'CSC Mitre'!C$1:C$220,0)),"",VLOOKUP(IN$1,'Tactic Recode'!$A$1:$B$547,2,FALSE))</f>
        <v/>
      </c>
      <c r="IO4" t="str">
        <f>IF(ISERROR(MATCH(IO$1,'CSC Mitre'!C$1:C$220,0)),"",VLOOKUP(IO$1,'Tactic Recode'!$A$1:$B$547,2,FALSE))</f>
        <v/>
      </c>
      <c r="IP4" t="str">
        <f>IF(ISERROR(MATCH(IP$1,'CSC Mitre'!C$1:C$220,0)),"",VLOOKUP(IP$1,'Tactic Recode'!$A$1:$B$547,2,FALSE))</f>
        <v/>
      </c>
      <c r="IQ4" t="str">
        <f>IF(ISERROR(MATCH(IQ$1,'CSC Mitre'!C$1:C$220,0)),"",VLOOKUP(IQ$1,'Tactic Recode'!$A$1:$B$547,2,FALSE))</f>
        <v/>
      </c>
      <c r="IR4" t="str">
        <f>IF(ISERROR(MATCH(IR$1,'CSC Mitre'!C$1:C$220,0)),"",VLOOKUP(IR$1,'Tactic Recode'!$A$1:$B$547,2,FALSE))</f>
        <v/>
      </c>
      <c r="IS4" t="str">
        <f>IF(ISERROR(MATCH(IS$1,'CSC Mitre'!C$1:C$220,0)),"",VLOOKUP(IS$1,'Tactic Recode'!$A$1:$B$547,2,FALSE))</f>
        <v/>
      </c>
      <c r="IT4" t="str">
        <f>IF(ISERROR(MATCH(IT$1,'CSC Mitre'!C$1:C$220,0)),"",VLOOKUP(IT$1,'Tactic Recode'!$A$1:$B$547,2,FALSE))</f>
        <v/>
      </c>
      <c r="IU4" t="str">
        <f>IF(ISERROR(MATCH(IU$1,'CSC Mitre'!C$1:C$220,0)),"",VLOOKUP(IU$1,'Tactic Recode'!$A$1:$B$547,2,FALSE))</f>
        <v/>
      </c>
      <c r="IV4" t="str">
        <f>IF(ISERROR(MATCH(IV$1,'CSC Mitre'!C$1:C$220,0)),"",VLOOKUP(IV$1,'Tactic Recode'!$A$1:$B$547,2,FALSE))</f>
        <v/>
      </c>
      <c r="IW4" t="str">
        <f>IF(ISERROR(MATCH(IW$1,'CSC Mitre'!C$1:C$220,0)),"",VLOOKUP(IW$1,'Tactic Recode'!$A$1:$B$547,2,FALSE))</f>
        <v/>
      </c>
      <c r="IX4" t="str">
        <f>IF(ISERROR(MATCH(IX$1,'CSC Mitre'!C$1:C$220,0)),"",VLOOKUP(IX$1,'Tactic Recode'!$A$1:$B$547,2,FALSE))</f>
        <v/>
      </c>
      <c r="IY4" t="str">
        <f>IF(ISERROR(MATCH(IY$1,'CSC Mitre'!C$1:C$220,0)),"",VLOOKUP(IY$1,'Tactic Recode'!$A$1:$B$547,2,FALSE))</f>
        <v/>
      </c>
      <c r="IZ4" t="str">
        <f>IF(ISERROR(MATCH(IZ$1,'CSC Mitre'!C$1:C$220,0)),"",VLOOKUP(IZ$1,'Tactic Recode'!$A$1:$B$547,2,FALSE))</f>
        <v/>
      </c>
      <c r="JA4" t="str">
        <f>IF(ISERROR(MATCH(JA$1,'CSC Mitre'!C$1:C$220,0)),"",VLOOKUP(JA$1,'Tactic Recode'!$A$1:$B$547,2,FALSE))</f>
        <v/>
      </c>
      <c r="JB4" t="str">
        <f>IF(ISERROR(MATCH(JB$1,'CSC Mitre'!C$1:C$220,0)),"",VLOOKUP(JB$1,'Tactic Recode'!$A$1:$B$547,2,FALSE))</f>
        <v/>
      </c>
      <c r="JC4" t="str">
        <f>IF(ISERROR(MATCH(JC$1,'CSC Mitre'!C$1:C$220,0)),"",VLOOKUP(JC$1,'Tactic Recode'!$A$1:$B$547,2,FALSE))</f>
        <v/>
      </c>
      <c r="JD4" t="str">
        <f>IF(ISERROR(MATCH(JD$1,'CSC Mitre'!C$1:C$220,0)),"",VLOOKUP(JD$1,'Tactic Recode'!$A$1:$B$547,2,FALSE))</f>
        <v/>
      </c>
      <c r="JE4" t="str">
        <f>IF(ISERROR(MATCH(JE$1,'CSC Mitre'!C$1:C$220,0)),"",VLOOKUP(JE$1,'Tactic Recode'!$A$1:$B$547,2,FALSE))</f>
        <v/>
      </c>
      <c r="JF4" t="str">
        <f>IF(ISERROR(MATCH(JF$1,'CSC Mitre'!C$1:C$220,0)),"",VLOOKUP(JF$1,'Tactic Recode'!$A$1:$B$547,2,FALSE))</f>
        <v/>
      </c>
      <c r="JG4" t="str">
        <f>IF(ISERROR(MATCH(JG$1,'CSC Mitre'!C$1:C$220,0)),"",VLOOKUP(JG$1,'Tactic Recode'!$A$1:$B$547,2,FALSE))</f>
        <v/>
      </c>
      <c r="JH4" t="str">
        <f>IF(ISERROR(MATCH(JH$1,'CSC Mitre'!C$1:C$220,0)),"",VLOOKUP(JH$1,'Tactic Recode'!$A$1:$B$547,2,FALSE))</f>
        <v/>
      </c>
      <c r="JI4" t="str">
        <f>IF(ISERROR(MATCH(JI$1,'CSC Mitre'!C$1:C$220,0)),"",VLOOKUP(JI$1,'Tactic Recode'!$A$1:$B$547,2,FALSE))</f>
        <v/>
      </c>
      <c r="JJ4" t="str">
        <f>IF(ISERROR(MATCH(JJ$1,'CSC Mitre'!C$1:C$220,0)),"",VLOOKUP(JJ$1,'Tactic Recode'!$A$1:$B$547,2,FALSE))</f>
        <v/>
      </c>
      <c r="JK4" t="str">
        <f>IF(ISERROR(MATCH(JK$1,'CSC Mitre'!C$1:C$220,0)),"",VLOOKUP(JK$1,'Tactic Recode'!$A$1:$B$547,2,FALSE))</f>
        <v/>
      </c>
      <c r="JL4" t="str">
        <f>IF(ISERROR(MATCH(JL$1,'CSC Mitre'!C$1:C$220,0)),"",VLOOKUP(JL$1,'Tactic Recode'!$A$1:$B$547,2,FALSE))</f>
        <v/>
      </c>
      <c r="JM4" t="str">
        <f>IF(ISERROR(MATCH(JM$1,'CSC Mitre'!C$1:C$220,0)),"",VLOOKUP(JM$1,'Tactic Recode'!$A$1:$B$547,2,FALSE))</f>
        <v/>
      </c>
      <c r="JN4" t="str">
        <f>IF(ISERROR(MATCH(JN$1,'CSC Mitre'!C$1:C$220,0)),"",VLOOKUP(JN$1,'Tactic Recode'!$A$1:$B$547,2,FALSE))</f>
        <v/>
      </c>
      <c r="JO4" t="str">
        <f>IF(ISERROR(MATCH(JO$1,'CSC Mitre'!C$1:C$220,0)),"",VLOOKUP(JO$1,'Tactic Recode'!$A$1:$B$547,2,FALSE))</f>
        <v/>
      </c>
      <c r="JP4" t="str">
        <f>IF(ISERROR(MATCH(JP$1,'CSC Mitre'!C$1:C$220,0)),"",VLOOKUP(JP$1,'Tactic Recode'!$A$1:$B$547,2,FALSE))</f>
        <v/>
      </c>
      <c r="JQ4" t="str">
        <f>IF(ISERROR(MATCH(JQ$1,'CSC Mitre'!C$1:C$220,0)),"",VLOOKUP(JQ$1,'Tactic Recode'!$A$1:$B$547,2,FALSE))</f>
        <v/>
      </c>
      <c r="JR4" t="str">
        <f>IF(ISERROR(MATCH(JR$1,'CSC Mitre'!C$1:C$220,0)),"",VLOOKUP(JR$1,'Tactic Recode'!$A$1:$B$547,2,FALSE))</f>
        <v/>
      </c>
      <c r="JS4" t="str">
        <f>IF(ISERROR(MATCH(JS$1,'CSC Mitre'!C$1:C$220,0)),"",VLOOKUP(JS$1,'Tactic Recode'!$A$1:$B$547,2,FALSE))</f>
        <v/>
      </c>
      <c r="JT4" t="str">
        <f>IF(ISERROR(MATCH(JT$1,'CSC Mitre'!C$1:C$220,0)),"",VLOOKUP(JT$1,'Tactic Recode'!$A$1:$B$547,2,FALSE))</f>
        <v/>
      </c>
      <c r="JU4" t="str">
        <f>IF(ISERROR(MATCH(JU$1,'CSC Mitre'!C$1:C$220,0)),"",VLOOKUP(JU$1,'Tactic Recode'!$A$1:$B$547,2,FALSE))</f>
        <v/>
      </c>
      <c r="JV4" t="str">
        <f>IF(ISERROR(MATCH(JV$1,'CSC Mitre'!C$1:C$220,0)),"",VLOOKUP(JV$1,'Tactic Recode'!$A$1:$B$547,2,FALSE))</f>
        <v/>
      </c>
      <c r="JW4" t="str">
        <f>IF(ISERROR(MATCH(JW$1,'CSC Mitre'!C$1:C$220,0)),"",VLOOKUP(JW$1,'Tactic Recode'!$A$1:$B$547,2,FALSE))</f>
        <v/>
      </c>
      <c r="JX4" t="str">
        <f>IF(ISERROR(MATCH(JX$1,'CSC Mitre'!C$1:C$220,0)),"",VLOOKUP(JX$1,'Tactic Recode'!$A$1:$B$547,2,FALSE))</f>
        <v/>
      </c>
      <c r="JY4" t="str">
        <f>IF(ISERROR(MATCH(JY$1,'CSC Mitre'!C$1:C$220,0)),"",VLOOKUP(JY$1,'Tactic Recode'!$A$1:$B$547,2,FALSE))</f>
        <v/>
      </c>
      <c r="JZ4" t="str">
        <f>IF(ISERROR(MATCH(JZ$1,'CSC Mitre'!C$1:C$220,0)),"",VLOOKUP(JZ$1,'Tactic Recode'!$A$1:$B$547,2,FALSE))</f>
        <v/>
      </c>
      <c r="KA4" t="str">
        <f>IF(ISERROR(MATCH(KA$1,'CSC Mitre'!C$1:C$220,0)),"",VLOOKUP(KA$1,'Tactic Recode'!$A$1:$B$547,2,FALSE))</f>
        <v/>
      </c>
      <c r="KB4" t="str">
        <f>IF(ISERROR(MATCH(KB$1,'CSC Mitre'!C$1:C$220,0)),"",VLOOKUP(KB$1,'Tactic Recode'!$A$1:$B$547,2,FALSE))</f>
        <v/>
      </c>
      <c r="KC4" t="str">
        <f>IF(ISERROR(MATCH(KC$1,'CSC Mitre'!C$1:C$220,0)),"",VLOOKUP(KC$1,'Tactic Recode'!$A$1:$B$547,2,FALSE))</f>
        <v/>
      </c>
      <c r="KD4" t="str">
        <f>IF(ISERROR(MATCH(KD$1,'CSC Mitre'!C$1:C$220,0)),"",VLOOKUP(KD$1,'Tactic Recode'!$A$1:$B$547,2,FALSE))</f>
        <v/>
      </c>
      <c r="KE4" t="str">
        <f>IF(ISERROR(MATCH(KE$1,'CSC Mitre'!C$1:C$220,0)),"",VLOOKUP(KE$1,'Tactic Recode'!$A$1:$B$547,2,FALSE))</f>
        <v/>
      </c>
      <c r="KF4" t="str">
        <f>IF(ISERROR(MATCH(KF$1,'CSC Mitre'!C$1:C$220,0)),"",VLOOKUP(KF$1,'Tactic Recode'!$A$1:$B$547,2,FALSE))</f>
        <v/>
      </c>
      <c r="KG4" t="str">
        <f>IF(ISERROR(MATCH(KG$1,'CSC Mitre'!C$1:C$220,0)),"",VLOOKUP(KG$1,'Tactic Recode'!$A$1:$B$547,2,FALSE))</f>
        <v/>
      </c>
      <c r="KH4" t="str">
        <f>IF(ISERROR(MATCH(KH$1,'CSC Mitre'!C$1:C$220,0)),"",VLOOKUP(KH$1,'Tactic Recode'!$A$1:$B$547,2,FALSE))</f>
        <v/>
      </c>
      <c r="KI4" t="str">
        <f>IF(ISERROR(MATCH(KI$1,'CSC Mitre'!C$1:C$220,0)),"",VLOOKUP(KI$1,'Tactic Recode'!$A$1:$B$547,2,FALSE))</f>
        <v/>
      </c>
      <c r="KJ4" t="str">
        <f>IF(ISERROR(MATCH(KJ$1,'CSC Mitre'!C$1:C$220,0)),"",VLOOKUP(KJ$1,'Tactic Recode'!$A$1:$B$547,2,FALSE))</f>
        <v/>
      </c>
      <c r="KK4" t="str">
        <f>IF(ISERROR(MATCH(KK$1,'CSC Mitre'!C$1:C$220,0)),"",VLOOKUP(KK$1,'Tactic Recode'!$A$1:$B$547,2,FALSE))</f>
        <v/>
      </c>
      <c r="KL4" t="str">
        <f>IF(ISERROR(MATCH(KL$1,'CSC Mitre'!C$1:C$220,0)),"",VLOOKUP(KL$1,'Tactic Recode'!$A$1:$B$547,2,FALSE))</f>
        <v/>
      </c>
      <c r="KM4" t="str">
        <f>IF(ISERROR(MATCH(KM$1,'CSC Mitre'!C$1:C$220,0)),"",VLOOKUP(KM$1,'Tactic Recode'!$A$1:$B$547,2,FALSE))</f>
        <v/>
      </c>
      <c r="KN4" t="str">
        <f>IF(ISERROR(MATCH(KN$1,'CSC Mitre'!C$1:C$220,0)),"",VLOOKUP(KN$1,'Tactic Recode'!$A$1:$B$547,2,FALSE))</f>
        <v/>
      </c>
      <c r="KO4" t="str">
        <f>IF(ISERROR(MATCH(KO$1,'CSC Mitre'!C$1:C$220,0)),"",VLOOKUP(KO$1,'Tactic Recode'!$A$1:$B$547,2,FALSE))</f>
        <v/>
      </c>
      <c r="KP4" t="str">
        <f>IF(ISERROR(MATCH(KP$1,'CSC Mitre'!C$1:C$220,0)),"",VLOOKUP(KP$1,'Tactic Recode'!$A$1:$B$547,2,FALSE))</f>
        <v/>
      </c>
      <c r="KQ4" t="str">
        <f>IF(ISERROR(MATCH(KQ$1,'CSC Mitre'!C$1:C$220,0)),"",VLOOKUP(KQ$1,'Tactic Recode'!$A$1:$B$547,2,FALSE))</f>
        <v/>
      </c>
      <c r="KR4" t="str">
        <f>IF(ISERROR(MATCH(KR$1,'CSC Mitre'!C$1:C$220,0)),"",VLOOKUP(KR$1,'Tactic Recode'!$A$1:$B$547,2,FALSE))</f>
        <v/>
      </c>
      <c r="KS4" t="str">
        <f>IF(ISERROR(MATCH(KS$1,'CSC Mitre'!C$1:C$220,0)),"",VLOOKUP(KS$1,'Tactic Recode'!$A$1:$B$547,2,FALSE))</f>
        <v/>
      </c>
      <c r="KT4" t="str">
        <f>IF(ISERROR(MATCH(KT$1,'CSC Mitre'!C$1:C$220,0)),"",VLOOKUP(KT$1,'Tactic Recode'!$A$1:$B$547,2,FALSE))</f>
        <v/>
      </c>
      <c r="KU4" t="str">
        <f>IF(ISERROR(MATCH(KU$1,'CSC Mitre'!C$1:C$220,0)),"",VLOOKUP(KU$1,'Tactic Recode'!$A$1:$B$547,2,FALSE))</f>
        <v/>
      </c>
      <c r="KV4" t="str">
        <f>IF(ISERROR(MATCH(KV$1,'CSC Mitre'!C$1:C$220,0)),"",VLOOKUP(KV$1,'Tactic Recode'!$A$1:$B$547,2,FALSE))</f>
        <v/>
      </c>
      <c r="KW4" t="str">
        <f>IF(ISERROR(MATCH(KW$1,'CSC Mitre'!C$1:C$220,0)),"",VLOOKUP(KW$1,'Tactic Recode'!$A$1:$B$547,2,FALSE))</f>
        <v/>
      </c>
      <c r="KX4" t="str">
        <f>IF(ISERROR(MATCH(KX$1,'CSC Mitre'!C$1:C$220,0)),"",VLOOKUP(KX$1,'Tactic Recode'!$A$1:$B$547,2,FALSE))</f>
        <v/>
      </c>
      <c r="KY4" t="str">
        <f>IF(ISERROR(MATCH(KY$1,'CSC Mitre'!C$1:C$220,0)),"",VLOOKUP(KY$1,'Tactic Recode'!$A$1:$B$547,2,FALSE))</f>
        <v/>
      </c>
      <c r="KZ4" t="str">
        <f>IF(ISERROR(MATCH(KZ$1,'CSC Mitre'!C$1:C$220,0)),"",VLOOKUP(KZ$1,'Tactic Recode'!$A$1:$B$547,2,FALSE))</f>
        <v/>
      </c>
      <c r="LA4" t="str">
        <f>IF(ISERROR(MATCH(LA$1,'CSC Mitre'!C$1:C$220,0)),"",VLOOKUP(LA$1,'Tactic Recode'!$A$1:$B$547,2,FALSE))</f>
        <v/>
      </c>
      <c r="LB4" t="str">
        <f>IF(ISERROR(MATCH(LB$1,'CSC Mitre'!C$1:C$220,0)),"",VLOOKUP(LB$1,'Tactic Recode'!$A$1:$B$547,2,FALSE))</f>
        <v/>
      </c>
      <c r="LC4" t="str">
        <f>IF(ISERROR(MATCH(LC$1,'CSC Mitre'!C$1:C$220,0)),"",VLOOKUP(LC$1,'Tactic Recode'!$A$1:$B$547,2,FALSE))</f>
        <v/>
      </c>
      <c r="LD4" t="str">
        <f>IF(ISERROR(MATCH(LD$1,'CSC Mitre'!C$1:C$220,0)),"",VLOOKUP(LD$1,'Tactic Recode'!$A$1:$B$547,2,FALSE))</f>
        <v/>
      </c>
      <c r="LE4" t="str">
        <f>IF(ISERROR(MATCH(LE$1,'CSC Mitre'!C$1:C$220,0)),"",VLOOKUP(LE$1,'Tactic Recode'!$A$1:$B$547,2,FALSE))</f>
        <v/>
      </c>
      <c r="LF4" t="str">
        <f>IF(ISERROR(MATCH(LF$1,'CSC Mitre'!C$1:C$220,0)),"",VLOOKUP(LF$1,'Tactic Recode'!$A$1:$B$547,2,FALSE))</f>
        <v/>
      </c>
      <c r="LG4" t="str">
        <f>IF(ISERROR(MATCH(LG$1,'CSC Mitre'!C$1:C$220,0)),"",VLOOKUP(LG$1,'Tactic Recode'!$A$1:$B$547,2,FALSE))</f>
        <v/>
      </c>
      <c r="LH4" t="str">
        <f>IF(ISERROR(MATCH(LH$1,'CSC Mitre'!C$1:C$220,0)),"",VLOOKUP(LH$1,'Tactic Recode'!$A$1:$B$547,2,FALSE))</f>
        <v/>
      </c>
      <c r="LI4" t="str">
        <f>IF(ISERROR(MATCH(LI$1,'CSC Mitre'!C$1:C$220,0)),"",VLOOKUP(LI$1,'Tactic Recode'!$A$1:$B$547,2,FALSE))</f>
        <v/>
      </c>
      <c r="LJ4" t="str">
        <f>IF(ISERROR(MATCH(LJ$1,'CSC Mitre'!C$1:C$220,0)),"",VLOOKUP(LJ$1,'Tactic Recode'!$A$1:$B$547,2,FALSE))</f>
        <v/>
      </c>
      <c r="LK4" t="str">
        <f>IF(ISERROR(MATCH(LK$1,'CSC Mitre'!C$1:C$220,0)),"",VLOOKUP(LK$1,'Tactic Recode'!$A$1:$B$547,2,FALSE))</f>
        <v/>
      </c>
      <c r="LL4" t="str">
        <f>IF(ISERROR(MATCH(LL$1,'CSC Mitre'!C$1:C$220,0)),"",VLOOKUP(LL$1,'Tactic Recode'!$A$1:$B$547,2,FALSE))</f>
        <v/>
      </c>
      <c r="LM4" t="str">
        <f>IF(ISERROR(MATCH(LM$1,'CSC Mitre'!C$1:C$220,0)),"",VLOOKUP(LM$1,'Tactic Recode'!$A$1:$B$547,2,FALSE))</f>
        <v/>
      </c>
      <c r="LN4" t="str">
        <f>IF(ISERROR(MATCH(LN$1,'CSC Mitre'!C$1:C$220,0)),"",VLOOKUP(LN$1,'Tactic Recode'!$A$1:$B$547,2,FALSE))</f>
        <v/>
      </c>
      <c r="LO4" t="str">
        <f>IF(ISERROR(MATCH(LO$1,'CSC Mitre'!C$1:C$220,0)),"",VLOOKUP(LO$1,'Tactic Recode'!$A$1:$B$547,2,FALSE))</f>
        <v/>
      </c>
      <c r="LP4" t="str">
        <f>IF(ISERROR(MATCH(LP$1,'CSC Mitre'!C$1:C$220,0)),"",VLOOKUP(LP$1,'Tactic Recode'!$A$1:$B$547,2,FALSE))</f>
        <v/>
      </c>
      <c r="LQ4" t="str">
        <f>IF(ISERROR(MATCH(LQ$1,'CSC Mitre'!C$1:C$220,0)),"",VLOOKUP(LQ$1,'Tactic Recode'!$A$1:$B$547,2,FALSE))</f>
        <v/>
      </c>
      <c r="LR4" t="str">
        <f>IF(ISERROR(MATCH(LR$1,'CSC Mitre'!C$1:C$220,0)),"",VLOOKUP(LR$1,'Tactic Recode'!$A$1:$B$547,2,FALSE))</f>
        <v/>
      </c>
      <c r="LS4" t="str">
        <f>IF(ISERROR(MATCH(LS$1,'CSC Mitre'!C$1:C$220,0)),"",VLOOKUP(LS$1,'Tactic Recode'!$A$1:$B$547,2,FALSE))</f>
        <v/>
      </c>
      <c r="LT4" t="str">
        <f>IF(ISERROR(MATCH(LT$1,'CSC Mitre'!C$1:C$220,0)),"",VLOOKUP(LT$1,'Tactic Recode'!$A$1:$B$547,2,FALSE))</f>
        <v/>
      </c>
      <c r="LU4" t="str">
        <f>IF(ISERROR(MATCH(LU$1,'CSC Mitre'!C$1:C$220,0)),"",VLOOKUP(LU$1,'Tactic Recode'!$A$1:$B$547,2,FALSE))</f>
        <v/>
      </c>
      <c r="LV4" t="str">
        <f>IF(ISERROR(MATCH(LV$1,'CSC Mitre'!C$1:C$220,0)),"",VLOOKUP(LV$1,'Tactic Recode'!$A$1:$B$547,2,FALSE))</f>
        <v/>
      </c>
      <c r="LW4" t="str">
        <f>IF(ISERROR(MATCH(LW$1,'CSC Mitre'!C$1:C$220,0)),"",VLOOKUP(LW$1,'Tactic Recode'!$A$1:$B$547,2,FALSE))</f>
        <v/>
      </c>
      <c r="LX4" t="str">
        <f>IF(ISERROR(MATCH(LX$1,'CSC Mitre'!C$1:C$220,0)),"",VLOOKUP(LX$1,'Tactic Recode'!$A$1:$B$547,2,FALSE))</f>
        <v/>
      </c>
      <c r="LY4" t="str">
        <f>IF(ISERROR(MATCH(LY$1,'CSC Mitre'!C$1:C$220,0)),"",VLOOKUP(LY$1,'Tactic Recode'!$A$1:$B$547,2,FALSE))</f>
        <v/>
      </c>
      <c r="LZ4" t="str">
        <f>IF(ISERROR(MATCH(LZ$1,'CSC Mitre'!C$1:C$220,0)),"",VLOOKUP(LZ$1,'Tactic Recode'!$A$1:$B$547,2,FALSE))</f>
        <v/>
      </c>
      <c r="MA4" t="str">
        <f>IF(ISERROR(MATCH(MA$1,'CSC Mitre'!C$1:C$220,0)),"",VLOOKUP(MA$1,'Tactic Recode'!$A$1:$B$547,2,FALSE))</f>
        <v/>
      </c>
      <c r="MB4" t="str">
        <f>IF(ISERROR(MATCH(MB$1,'CSC Mitre'!C$1:C$220,0)),"",VLOOKUP(MB$1,'Tactic Recode'!$A$1:$B$547,2,FALSE))</f>
        <v/>
      </c>
      <c r="MC4" t="str">
        <f>IF(ISERROR(MATCH(MC$1,'CSC Mitre'!C$1:C$220,0)),"",VLOOKUP(MC$1,'Tactic Recode'!$A$1:$B$547,2,FALSE))</f>
        <v/>
      </c>
      <c r="MD4" t="str">
        <f>IF(ISERROR(MATCH(MD$1,'CSC Mitre'!C$1:C$220,0)),"",VLOOKUP(MD$1,'Tactic Recode'!$A$1:$B$547,2,FALSE))</f>
        <v/>
      </c>
      <c r="ME4" t="str">
        <f>IF(ISERROR(MATCH(ME$1,'CSC Mitre'!C$1:C$220,0)),"",VLOOKUP(ME$1,'Tactic Recode'!$A$1:$B$547,2,FALSE))</f>
        <v/>
      </c>
      <c r="MF4" t="str">
        <f>IF(ISERROR(MATCH(MF$1,'CSC Mitre'!C$1:C$220,0)),"",VLOOKUP(MF$1,'Tactic Recode'!$A$1:$B$547,2,FALSE))</f>
        <v/>
      </c>
      <c r="MG4" t="str">
        <f>IF(ISERROR(MATCH(MG$1,'CSC Mitre'!C$1:C$220,0)),"",VLOOKUP(MG$1,'Tactic Recode'!$A$1:$B$547,2,FALSE))</f>
        <v/>
      </c>
      <c r="MH4" t="str">
        <f>IF(ISERROR(MATCH(MH$1,'CSC Mitre'!C$1:C$220,0)),"",VLOOKUP(MH$1,'Tactic Recode'!$A$1:$B$547,2,FALSE))</f>
        <v/>
      </c>
      <c r="MI4" t="str">
        <f>IF(ISERROR(MATCH(MI$1,'CSC Mitre'!C$1:C$220,0)),"",VLOOKUP(MI$1,'Tactic Recode'!$A$1:$B$547,2,FALSE))</f>
        <v/>
      </c>
      <c r="MJ4" t="str">
        <f>IF(ISERROR(MATCH(MJ$1,'CSC Mitre'!C$1:C$220,0)),"",VLOOKUP(MJ$1,'Tactic Recode'!$A$1:$B$547,2,FALSE))</f>
        <v/>
      </c>
      <c r="MK4" t="str">
        <f>IF(ISERROR(MATCH(MK$1,'CSC Mitre'!C$1:C$220,0)),"",VLOOKUP(MK$1,'Tactic Recode'!$A$1:$B$547,2,FALSE))</f>
        <v/>
      </c>
      <c r="ML4" t="str">
        <f>IF(ISERROR(MATCH(ML$1,'CSC Mitre'!C$1:C$220,0)),"",VLOOKUP(ML$1,'Tactic Recode'!$A$1:$B$547,2,FALSE))</f>
        <v/>
      </c>
      <c r="MM4" t="str">
        <f>IF(ISERROR(MATCH(MM$1,'CSC Mitre'!C$1:C$220,0)),"",VLOOKUP(MM$1,'Tactic Recode'!$A$1:$B$547,2,FALSE))</f>
        <v/>
      </c>
      <c r="MN4" t="str">
        <f>IF(ISERROR(MATCH(MN$1,'CSC Mitre'!C$1:C$220,0)),"",VLOOKUP(MN$1,'Tactic Recode'!$A$1:$B$547,2,FALSE))</f>
        <v/>
      </c>
      <c r="MO4" t="str">
        <f>IF(ISERROR(MATCH(MO$1,'CSC Mitre'!C$1:C$220,0)),"",VLOOKUP(MO$1,'Tactic Recode'!$A$1:$B$547,2,FALSE))</f>
        <v/>
      </c>
      <c r="MP4" t="str">
        <f>IF(ISERROR(MATCH(MP$1,'CSC Mitre'!C$1:C$220,0)),"",VLOOKUP(MP$1,'Tactic Recode'!$A$1:$B$547,2,FALSE))</f>
        <v/>
      </c>
      <c r="MQ4" t="str">
        <f>IF(ISERROR(MATCH(MQ$1,'CSC Mitre'!C$1:C$220,0)),"",VLOOKUP(MQ$1,'Tactic Recode'!$A$1:$B$547,2,FALSE))</f>
        <v/>
      </c>
      <c r="MR4" t="str">
        <f>IF(ISERROR(MATCH(MR$1,'CSC Mitre'!C$1:C$220,0)),"",VLOOKUP(MR$1,'Tactic Recode'!$A$1:$B$547,2,FALSE))</f>
        <v/>
      </c>
      <c r="MS4" t="str">
        <f>IF(ISERROR(MATCH(MS$1,'CSC Mitre'!C$1:C$220,0)),"",VLOOKUP(MS$1,'Tactic Recode'!$A$1:$B$547,2,FALSE))</f>
        <v/>
      </c>
      <c r="MT4" t="str">
        <f>IF(ISERROR(MATCH(MT$1,'CSC Mitre'!C$1:C$220,0)),"",VLOOKUP(MT$1,'Tactic Recode'!$A$1:$B$547,2,FALSE))</f>
        <v/>
      </c>
      <c r="MU4" t="str">
        <f>IF(ISERROR(MATCH(MU$1,'CSC Mitre'!C$1:C$220,0)),"",VLOOKUP(MU$1,'Tactic Recode'!$A$1:$B$547,2,FALSE))</f>
        <v/>
      </c>
      <c r="MV4" t="str">
        <f>IF(ISERROR(MATCH(MV$1,'CSC Mitre'!C$1:C$220,0)),"",VLOOKUP(MV$1,'Tactic Recode'!$A$1:$B$547,2,FALSE))</f>
        <v/>
      </c>
      <c r="MW4" t="str">
        <f>IF(ISERROR(MATCH(MW$1,'CSC Mitre'!C$1:C$220,0)),"",VLOOKUP(MW$1,'Tactic Recode'!$A$1:$B$547,2,FALSE))</f>
        <v/>
      </c>
      <c r="MX4" t="str">
        <f>IF(ISERROR(MATCH(MX$1,'CSC Mitre'!C$1:C$220,0)),"",VLOOKUP(MX$1,'Tactic Recode'!$A$1:$B$547,2,FALSE))</f>
        <v/>
      </c>
      <c r="MY4" t="str">
        <f>IF(ISERROR(MATCH(MY$1,'CSC Mitre'!C$1:C$220,0)),"",VLOOKUP(MY$1,'Tactic Recode'!$A$1:$B$547,2,FALSE))</f>
        <v/>
      </c>
      <c r="MZ4" t="str">
        <f>IF(ISERROR(MATCH(MZ$1,'CSC Mitre'!C$1:C$220,0)),"",VLOOKUP(MZ$1,'Tactic Recode'!$A$1:$B$547,2,FALSE))</f>
        <v/>
      </c>
      <c r="NA4" t="str">
        <f>IF(ISERROR(MATCH(NA$1,'CSC Mitre'!C$1:C$220,0)),"",VLOOKUP(NA$1,'Tactic Recode'!$A$1:$B$547,2,FALSE))</f>
        <v/>
      </c>
      <c r="NB4" t="str">
        <f>IF(ISERROR(MATCH(NB$1,'CSC Mitre'!C$1:C$220,0)),"",VLOOKUP(NB$1,'Tactic Recode'!$A$1:$B$547,2,FALSE))</f>
        <v/>
      </c>
      <c r="NC4" t="str">
        <f>IF(ISERROR(MATCH(NC$1,'CSC Mitre'!C$1:C$220,0)),"",VLOOKUP(NC$1,'Tactic Recode'!$A$1:$B$547,2,FALSE))</f>
        <v/>
      </c>
      <c r="ND4" t="str">
        <f>IF(ISERROR(MATCH(ND$1,'CSC Mitre'!C$1:C$220,0)),"",VLOOKUP(ND$1,'Tactic Recode'!$A$1:$B$547,2,FALSE))</f>
        <v/>
      </c>
      <c r="NE4" t="str">
        <f>IF(ISERROR(MATCH(NE$1,'CSC Mitre'!C$1:C$220,0)),"",VLOOKUP(NE$1,'Tactic Recode'!$A$1:$B$547,2,FALSE))</f>
        <v/>
      </c>
      <c r="NF4" t="str">
        <f>IF(ISERROR(MATCH(NF$1,'CSC Mitre'!C$1:C$220,0)),"",VLOOKUP(NF$1,'Tactic Recode'!$A$1:$B$547,2,FALSE))</f>
        <v/>
      </c>
      <c r="NG4" t="str">
        <f>IF(ISERROR(MATCH(NG$1,'CSC Mitre'!C$1:C$220,0)),"",VLOOKUP(NG$1,'Tactic Recode'!$A$1:$B$547,2,FALSE))</f>
        <v/>
      </c>
      <c r="NH4" t="str">
        <f>IF(ISERROR(MATCH(NH$1,'CSC Mitre'!C$1:C$220,0)),"",VLOOKUP(NH$1,'Tactic Recode'!$A$1:$B$547,2,FALSE))</f>
        <v/>
      </c>
      <c r="NI4" t="str">
        <f>IF(ISERROR(MATCH(NI$1,'CSC Mitre'!C$1:C$220,0)),"",VLOOKUP(NI$1,'Tactic Recode'!$A$1:$B$547,2,FALSE))</f>
        <v/>
      </c>
      <c r="NJ4" t="str">
        <f>IF(ISERROR(MATCH(NJ$1,'CSC Mitre'!C$1:C$220,0)),"",VLOOKUP(NJ$1,'Tactic Recode'!$A$1:$B$547,2,FALSE))</f>
        <v/>
      </c>
      <c r="NK4" t="str">
        <f>IF(ISERROR(MATCH(NK$1,'CSC Mitre'!C$1:C$220,0)),"",VLOOKUP(NK$1,'Tactic Recode'!$A$1:$B$547,2,FALSE))</f>
        <v/>
      </c>
      <c r="NL4" t="str">
        <f>IF(ISERROR(MATCH(NL$1,'CSC Mitre'!C$1:C$220,0)),"",VLOOKUP(NL$1,'Tactic Recode'!$A$1:$B$547,2,FALSE))</f>
        <v/>
      </c>
      <c r="NM4" t="str">
        <f>IF(ISERROR(MATCH(NM$1,'CSC Mitre'!C$1:C$220,0)),"",VLOOKUP(NM$1,'Tactic Recode'!$A$1:$B$547,2,FALSE))</f>
        <v/>
      </c>
      <c r="NN4" t="str">
        <f>IF(ISERROR(MATCH(NN$1,'CSC Mitre'!C$1:C$220,0)),"",VLOOKUP(NN$1,'Tactic Recode'!$A$1:$B$547,2,FALSE))</f>
        <v/>
      </c>
      <c r="NO4" t="str">
        <f>IF(ISERROR(MATCH(NO$1,'CSC Mitre'!C$1:C$220,0)),"",VLOOKUP(NO$1,'Tactic Recode'!$A$1:$B$547,2,FALSE))</f>
        <v/>
      </c>
      <c r="NP4" t="str">
        <f>IF(ISERROR(MATCH(NP$1,'CSC Mitre'!C$1:C$220,0)),"",VLOOKUP(NP$1,'Tactic Recode'!$A$1:$B$547,2,FALSE))</f>
        <v/>
      </c>
      <c r="NQ4" t="str">
        <f>IF(ISERROR(MATCH(NQ$1,'CSC Mitre'!C$1:C$220,0)),"",VLOOKUP(NQ$1,'Tactic Recode'!$A$1:$B$547,2,FALSE))</f>
        <v/>
      </c>
      <c r="NR4" t="str">
        <f>IF(ISERROR(MATCH(NR$1,'CSC Mitre'!C$1:C$220,0)),"",VLOOKUP(NR$1,'Tactic Recode'!$A$1:$B$547,2,FALSE))</f>
        <v/>
      </c>
      <c r="NS4" t="str">
        <f>IF(ISERROR(MATCH(NS$1,'CSC Mitre'!C$1:C$220,0)),"",VLOOKUP(NS$1,'Tactic Recode'!$A$1:$B$547,2,FALSE))</f>
        <v/>
      </c>
      <c r="NT4" t="str">
        <f>IF(ISERROR(MATCH(NT$1,'CSC Mitre'!C$1:C$220,0)),"",VLOOKUP(NT$1,'Tactic Recode'!$A$1:$B$547,2,FALSE))</f>
        <v/>
      </c>
      <c r="NU4" t="str">
        <f>IF(ISERROR(MATCH(NU$1,'CSC Mitre'!C$1:C$220,0)),"",VLOOKUP(NU$1,'Tactic Recode'!$A$1:$B$547,2,FALSE))</f>
        <v/>
      </c>
      <c r="NV4" t="str">
        <f>IF(ISERROR(MATCH(NV$1,'CSC Mitre'!C$1:C$220,0)),"",VLOOKUP(NV$1,'Tactic Recode'!$A$1:$B$547,2,FALSE))</f>
        <v/>
      </c>
      <c r="NW4" t="str">
        <f>IF(ISERROR(MATCH(NW$1,'CSC Mitre'!C$1:C$220,0)),"",VLOOKUP(NW$1,'Tactic Recode'!$A$1:$B$547,2,FALSE))</f>
        <v/>
      </c>
      <c r="NX4" t="str">
        <f>IF(ISERROR(MATCH(NX$1,'CSC Mitre'!C$1:C$220,0)),"",VLOOKUP(NX$1,'Tactic Recode'!$A$1:$B$547,2,FALSE))</f>
        <v/>
      </c>
      <c r="NY4" t="str">
        <f>IF(ISERROR(MATCH(NY$1,'CSC Mitre'!C$1:C$220,0)),"",VLOOKUP(NY$1,'Tactic Recode'!$A$1:$B$547,2,FALSE))</f>
        <v/>
      </c>
      <c r="NZ4" t="str">
        <f>IF(ISERROR(MATCH(NZ$1,'CSC Mitre'!C$1:C$220,0)),"",VLOOKUP(NZ$1,'Tactic Recode'!$A$1:$B$547,2,FALSE))</f>
        <v/>
      </c>
      <c r="OA4" t="str">
        <f>IF(ISERROR(MATCH(OA$1,'CSC Mitre'!C$1:C$220,0)),"",VLOOKUP(OA$1,'Tactic Recode'!$A$1:$B$547,2,FALSE))</f>
        <v/>
      </c>
      <c r="OB4" t="str">
        <f>IF(ISERROR(MATCH(OB$1,'CSC Mitre'!C$1:C$220,0)),"",VLOOKUP(OB$1,'Tactic Recode'!$A$1:$B$547,2,FALSE))</f>
        <v/>
      </c>
      <c r="OC4" t="str">
        <f>IF(ISERROR(MATCH(OC$1,'CSC Mitre'!C$1:C$220,0)),"",VLOOKUP(OC$1,'Tactic Recode'!$A$1:$B$547,2,FALSE))</f>
        <v/>
      </c>
      <c r="OD4" t="str">
        <f>IF(ISERROR(MATCH(OD$1,'CSC Mitre'!C$1:C$220,0)),"",VLOOKUP(OD$1,'Tactic Recode'!$A$1:$B$547,2,FALSE))</f>
        <v/>
      </c>
      <c r="OE4" t="str">
        <f>IF(ISERROR(MATCH(OE$1,'CSC Mitre'!C$1:C$220,0)),"",VLOOKUP(OE$1,'Tactic Recode'!$A$1:$B$547,2,FALSE))</f>
        <v/>
      </c>
      <c r="OF4" t="str">
        <f>IF(ISERROR(MATCH(OF$1,'CSC Mitre'!C$1:C$220,0)),"",VLOOKUP(OF$1,'Tactic Recode'!$A$1:$B$547,2,FALSE))</f>
        <v/>
      </c>
      <c r="OG4" t="str">
        <f>IF(ISERROR(MATCH(OG$1,'CSC Mitre'!C$1:C$220,0)),"",VLOOKUP(OG$1,'Tactic Recode'!$A$1:$B$547,2,FALSE))</f>
        <v/>
      </c>
      <c r="OH4" t="str">
        <f>IF(ISERROR(MATCH(OH$1,'CSC Mitre'!C$1:C$220,0)),"",VLOOKUP(OH$1,'Tactic Recode'!$A$1:$B$547,2,FALSE))</f>
        <v/>
      </c>
      <c r="OI4" t="str">
        <f>IF(ISERROR(MATCH(OI$1,'CSC Mitre'!C$1:C$220,0)),"",VLOOKUP(OI$1,'Tactic Recode'!$A$1:$B$547,2,FALSE))</f>
        <v/>
      </c>
      <c r="OJ4" t="str">
        <f>IF(ISERROR(MATCH(OJ$1,'CSC Mitre'!C$1:C$220,0)),"",VLOOKUP(OJ$1,'Tactic Recode'!$A$1:$B$547,2,FALSE))</f>
        <v/>
      </c>
      <c r="OK4" t="str">
        <f>IF(ISERROR(MATCH(OK$1,'CSC Mitre'!C$1:C$220,0)),"",VLOOKUP(OK$1,'Tactic Recode'!$A$1:$B$547,2,FALSE))</f>
        <v/>
      </c>
      <c r="OL4" t="str">
        <f>IF(ISERROR(MATCH(OL$1,'CSC Mitre'!C$1:C$220,0)),"",VLOOKUP(OL$1,'Tactic Recode'!$A$1:$B$547,2,FALSE))</f>
        <v/>
      </c>
      <c r="OM4" t="str">
        <f>IF(ISERROR(MATCH(OM$1,'CSC Mitre'!C$1:C$220,0)),"",VLOOKUP(OM$1,'Tactic Recode'!$A$1:$B$547,2,FALSE))</f>
        <v/>
      </c>
      <c r="ON4" t="str">
        <f>IF(ISERROR(MATCH(ON$1,'CSC Mitre'!C$1:C$220,0)),"",VLOOKUP(ON$1,'Tactic Recode'!$A$1:$B$547,2,FALSE))</f>
        <v/>
      </c>
      <c r="OO4" t="str">
        <f>IF(ISERROR(MATCH(OO$1,'CSC Mitre'!C$1:C$220,0)),"",VLOOKUP(OO$1,'Tactic Recode'!$A$1:$B$547,2,FALSE))</f>
        <v/>
      </c>
      <c r="OP4" t="str">
        <f>IF(ISERROR(MATCH(OP$1,'CSC Mitre'!C$1:C$220,0)),"",VLOOKUP(OP$1,'Tactic Recode'!$A$1:$B$547,2,FALSE))</f>
        <v/>
      </c>
      <c r="OQ4" t="str">
        <f>IF(ISERROR(MATCH(OQ$1,'CSC Mitre'!C$1:C$220,0)),"",VLOOKUP(OQ$1,'Tactic Recode'!$A$1:$B$547,2,FALSE))</f>
        <v/>
      </c>
      <c r="OR4" t="str">
        <f>IF(ISERROR(MATCH(OR$1,'CSC Mitre'!C$1:C$220,0)),"",VLOOKUP(OR$1,'Tactic Recode'!$A$1:$B$547,2,FALSE))</f>
        <v/>
      </c>
      <c r="OS4" t="str">
        <f>IF(ISERROR(MATCH(OS$1,'CSC Mitre'!C$1:C$220,0)),"",VLOOKUP(OS$1,'Tactic Recode'!$A$1:$B$547,2,FALSE))</f>
        <v/>
      </c>
      <c r="OT4" t="str">
        <f>IF(ISERROR(MATCH(OT$1,'CSC Mitre'!C$1:C$220,0)),"",VLOOKUP(OT$1,'Tactic Recode'!$A$1:$B$547,2,FALSE))</f>
        <v/>
      </c>
      <c r="OU4" t="str">
        <f>IF(ISERROR(MATCH(OU$1,'CSC Mitre'!C$1:C$220,0)),"",VLOOKUP(OU$1,'Tactic Recode'!$A$1:$B$547,2,FALSE))</f>
        <v/>
      </c>
      <c r="OV4" t="str">
        <f>IF(ISERROR(MATCH(OV$1,'CSC Mitre'!C$1:C$220,0)),"",VLOOKUP(OV$1,'Tactic Recode'!$A$1:$B$547,2,FALSE))</f>
        <v/>
      </c>
      <c r="OW4" t="str">
        <f>IF(ISERROR(MATCH(OW$1,'CSC Mitre'!C$1:C$220,0)),"",VLOOKUP(OW$1,'Tactic Recode'!$A$1:$B$547,2,FALSE))</f>
        <v/>
      </c>
      <c r="OX4" t="str">
        <f>IF(ISERROR(MATCH(OX$1,'CSC Mitre'!C$1:C$220,0)),"",VLOOKUP(OX$1,'Tactic Recode'!$A$1:$B$547,2,FALSE))</f>
        <v/>
      </c>
      <c r="OY4" t="str">
        <f>IF(ISERROR(MATCH(OY$1,'CSC Mitre'!C$1:C$220,0)),"",VLOOKUP(OY$1,'Tactic Recode'!$A$1:$B$547,2,FALSE))</f>
        <v/>
      </c>
      <c r="OZ4" t="str">
        <f>IF(ISERROR(MATCH(OZ$1,'CSC Mitre'!C$1:C$220,0)),"",VLOOKUP(OZ$1,'Tactic Recode'!$A$1:$B$547,2,FALSE))</f>
        <v/>
      </c>
      <c r="PA4" t="str">
        <f>IF(ISERROR(MATCH(PA$1,'CSC Mitre'!C$1:C$220,0)),"",VLOOKUP(PA$1,'Tactic Recode'!$A$1:$B$547,2,FALSE))</f>
        <v/>
      </c>
      <c r="PB4" t="str">
        <f>IF(ISERROR(MATCH(PB$1,'CSC Mitre'!C$1:C$220,0)),"",VLOOKUP(PB$1,'Tactic Recode'!$A$1:$B$547,2,FALSE))</f>
        <v/>
      </c>
      <c r="PC4" t="str">
        <f>IF(ISERROR(MATCH(PC$1,'CSC Mitre'!C$1:C$220,0)),"",VLOOKUP(PC$1,'Tactic Recode'!$A$1:$B$547,2,FALSE))</f>
        <v/>
      </c>
      <c r="PD4" t="str">
        <f>IF(ISERROR(MATCH(PD$1,'CSC Mitre'!C$1:C$220,0)),"",VLOOKUP(PD$1,'Tactic Recode'!$A$1:$B$547,2,FALSE))</f>
        <v/>
      </c>
      <c r="PE4" t="str">
        <f>IF(ISERROR(MATCH(PE$1,'CSC Mitre'!C$1:C$220,0)),"",VLOOKUP(PE$1,'Tactic Recode'!$A$1:$B$547,2,FALSE))</f>
        <v/>
      </c>
      <c r="PF4" t="str">
        <f>IF(ISERROR(MATCH(PF$1,'CSC Mitre'!C$1:C$220,0)),"",VLOOKUP(PF$1,'Tactic Recode'!$A$1:$B$547,2,FALSE))</f>
        <v/>
      </c>
      <c r="PG4" t="str">
        <f>IF(ISERROR(MATCH(PG$1,'CSC Mitre'!C$1:C$220,0)),"",VLOOKUP(PG$1,'Tactic Recode'!$A$1:$B$547,2,FALSE))</f>
        <v/>
      </c>
      <c r="PH4" t="str">
        <f>IF(ISERROR(MATCH(PH$1,'CSC Mitre'!C$1:C$220,0)),"",VLOOKUP(PH$1,'Tactic Recode'!$A$1:$B$547,2,FALSE))</f>
        <v/>
      </c>
      <c r="PI4" t="str">
        <f>IF(ISERROR(MATCH(PI$1,'CSC Mitre'!C$1:C$220,0)),"",VLOOKUP(PI$1,'Tactic Recode'!$A$1:$B$547,2,FALSE))</f>
        <v/>
      </c>
      <c r="PJ4" t="str">
        <f>IF(ISERROR(MATCH(PJ$1,'CSC Mitre'!C$1:C$220,0)),"",VLOOKUP(PJ$1,'Tactic Recode'!$A$1:$B$547,2,FALSE))</f>
        <v/>
      </c>
      <c r="PK4" t="str">
        <f>IF(ISERROR(MATCH(PK$1,'CSC Mitre'!C$1:C$220,0)),"",VLOOKUP(PK$1,'Tactic Recode'!$A$1:$B$547,2,FALSE))</f>
        <v/>
      </c>
      <c r="PL4" t="str">
        <f>IF(ISERROR(MATCH(PL$1,'CSC Mitre'!C$1:C$220,0)),"",VLOOKUP(PL$1,'Tactic Recode'!$A$1:$B$547,2,FALSE))</f>
        <v/>
      </c>
      <c r="PM4" t="str">
        <f>IF(ISERROR(MATCH(PM$1,'CSC Mitre'!C$1:C$220,0)),"",VLOOKUP(PM$1,'Tactic Recode'!$A$1:$B$547,2,FALSE))</f>
        <v/>
      </c>
      <c r="PN4" t="str">
        <f>IF(ISERROR(MATCH(PN$1,'CSC Mitre'!C$1:C$220,0)),"",VLOOKUP(PN$1,'Tactic Recode'!$A$1:$B$547,2,FALSE))</f>
        <v/>
      </c>
      <c r="PO4" t="str">
        <f>IF(ISERROR(MATCH(PO$1,'CSC Mitre'!C$1:C$220,0)),"",VLOOKUP(PO$1,'Tactic Recode'!$A$1:$B$547,2,FALSE))</f>
        <v/>
      </c>
      <c r="PP4" t="str">
        <f>IF(ISERROR(MATCH(PP$1,'CSC Mitre'!C$1:C$220,0)),"",VLOOKUP(PP$1,'Tactic Recode'!$A$1:$B$547,2,FALSE))</f>
        <v/>
      </c>
      <c r="PQ4" t="str">
        <f>IF(ISERROR(MATCH(PQ$1,'CSC Mitre'!C$1:C$220,0)),"",VLOOKUP(PQ$1,'Tactic Recode'!$A$1:$B$547,2,FALSE))</f>
        <v/>
      </c>
      <c r="PR4" t="str">
        <f>IF(ISERROR(MATCH(PR$1,'CSC Mitre'!C$1:C$220,0)),"",VLOOKUP(PR$1,'Tactic Recode'!$A$1:$B$547,2,FALSE))</f>
        <v/>
      </c>
      <c r="PS4" t="str">
        <f>IF(ISERROR(MATCH(PS$1,'CSC Mitre'!C$1:C$220,0)),"",VLOOKUP(PS$1,'Tactic Recode'!$A$1:$B$547,2,FALSE))</f>
        <v/>
      </c>
      <c r="PT4" t="str">
        <f>IF(ISERROR(MATCH(PT$1,'CSC Mitre'!C$1:C$220,0)),"",VLOOKUP(PT$1,'Tactic Recode'!$A$1:$B$547,2,FALSE))</f>
        <v/>
      </c>
      <c r="PU4" t="str">
        <f>IF(ISERROR(MATCH(PU$1,'CSC Mitre'!C$1:C$220,0)),"",VLOOKUP(PU$1,'Tactic Recode'!$A$1:$B$547,2,FALSE))</f>
        <v/>
      </c>
      <c r="PV4" t="str">
        <f>IF(ISERROR(MATCH(PV$1,'CSC Mitre'!C$1:C$220,0)),"",VLOOKUP(PV$1,'Tactic Recode'!$A$1:$B$547,2,FALSE))</f>
        <v/>
      </c>
      <c r="PW4" t="str">
        <f>IF(ISERROR(MATCH(PW$1,'CSC Mitre'!C$1:C$220,0)),"",VLOOKUP(PW$1,'Tactic Recode'!$A$1:$B$547,2,FALSE))</f>
        <v/>
      </c>
      <c r="PX4" t="str">
        <f>IF(ISERROR(MATCH(PX$1,'CSC Mitre'!C$1:C$220,0)),"",VLOOKUP(PX$1,'Tactic Recode'!$A$1:$B$547,2,FALSE))</f>
        <v/>
      </c>
      <c r="PY4" t="str">
        <f>IF(ISERROR(MATCH(PY$1,'CSC Mitre'!C$1:C$220,0)),"",VLOOKUP(PY$1,'Tactic Recode'!$A$1:$B$547,2,FALSE))</f>
        <v/>
      </c>
      <c r="PZ4" t="str">
        <f>IF(ISERROR(MATCH(PZ$1,'CSC Mitre'!C$1:C$220,0)),"",VLOOKUP(PZ$1,'Tactic Recode'!$A$1:$B$547,2,FALSE))</f>
        <v/>
      </c>
      <c r="QA4" t="str">
        <f>IF(ISERROR(MATCH(QA$1,'CSC Mitre'!C$1:C$220,0)),"",VLOOKUP(QA$1,'Tactic Recode'!$A$1:$B$547,2,FALSE))</f>
        <v/>
      </c>
      <c r="QB4" t="str">
        <f>IF(ISERROR(MATCH(QB$1,'CSC Mitre'!C$1:C$220,0)),"",VLOOKUP(QB$1,'Tactic Recode'!$A$1:$B$547,2,FALSE))</f>
        <v/>
      </c>
      <c r="QC4" t="str">
        <f>IF(ISERROR(MATCH(QC$1,'CSC Mitre'!C$1:C$220,0)),"",VLOOKUP(QC$1,'Tactic Recode'!$A$1:$B$547,2,FALSE))</f>
        <v/>
      </c>
      <c r="QD4" t="str">
        <f>IF(ISERROR(MATCH(QD$1,'CSC Mitre'!C$1:C$220,0)),"",VLOOKUP(QD$1,'Tactic Recode'!$A$1:$B$547,2,FALSE))</f>
        <v/>
      </c>
      <c r="QE4" t="str">
        <f>IF(ISERROR(MATCH(QE$1,'CSC Mitre'!C$1:C$220,0)),"",VLOOKUP(QE$1,'Tactic Recode'!$A$1:$B$547,2,FALSE))</f>
        <v/>
      </c>
      <c r="QF4" t="str">
        <f>IF(ISERROR(MATCH(QF$1,'CSC Mitre'!C$1:C$220,0)),"",VLOOKUP(QF$1,'Tactic Recode'!$A$1:$B$547,2,FALSE))</f>
        <v/>
      </c>
      <c r="QG4" t="str">
        <f>IF(ISERROR(MATCH(QG$1,'CSC Mitre'!C$1:C$220,0)),"",VLOOKUP(QG$1,'Tactic Recode'!$A$1:$B$547,2,FALSE))</f>
        <v/>
      </c>
      <c r="QH4" t="str">
        <f>IF(ISERROR(MATCH(QH$1,'CSC Mitre'!C$1:C$220,0)),"",VLOOKUP(QH$1,'Tactic Recode'!$A$1:$B$547,2,FALSE))</f>
        <v/>
      </c>
      <c r="QI4" t="str">
        <f>IF(ISERROR(MATCH(QI$1,'CSC Mitre'!C$1:C$220,0)),"",VLOOKUP(QI$1,'Tactic Recode'!$A$1:$B$547,2,FALSE))</f>
        <v/>
      </c>
      <c r="QJ4" t="str">
        <f>IF(ISERROR(MATCH(QJ$1,'CSC Mitre'!C$1:C$220,0)),"",VLOOKUP(QJ$1,'Tactic Recode'!$A$1:$B$547,2,FALSE))</f>
        <v/>
      </c>
      <c r="QK4" t="str">
        <f>IF(ISERROR(MATCH(QK$1,'CSC Mitre'!C$1:C$220,0)),"",VLOOKUP(QK$1,'Tactic Recode'!$A$1:$B$547,2,FALSE))</f>
        <v/>
      </c>
      <c r="QL4" t="str">
        <f>IF(ISERROR(MATCH(QL$1,'CSC Mitre'!C$1:C$220,0)),"",VLOOKUP(QL$1,'Tactic Recode'!$A$1:$B$547,2,FALSE))</f>
        <v/>
      </c>
      <c r="QM4" t="str">
        <f>IF(ISERROR(MATCH(QM$1,'CSC Mitre'!C$1:C$220,0)),"",VLOOKUP(QM$1,'Tactic Recode'!$A$1:$B$547,2,FALSE))</f>
        <v/>
      </c>
      <c r="QN4" t="str">
        <f>IF(ISERROR(MATCH(QN$1,'CSC Mitre'!C$1:C$220,0)),"",VLOOKUP(QN$1,'Tactic Recode'!$A$1:$B$547,2,FALSE))</f>
        <v/>
      </c>
      <c r="QO4" t="str">
        <f>IF(ISERROR(MATCH(QO$1,'CSC Mitre'!C$1:C$220,0)),"",VLOOKUP(QO$1,'Tactic Recode'!$A$1:$B$547,2,FALSE))</f>
        <v/>
      </c>
      <c r="QP4" t="str">
        <f>IF(ISERROR(MATCH(QP$1,'CSC Mitre'!C$1:C$220,0)),"",VLOOKUP(QP$1,'Tactic Recode'!$A$1:$B$547,2,FALSE))</f>
        <v/>
      </c>
      <c r="QQ4" t="str">
        <f>IF(ISERROR(MATCH(QQ$1,'CSC Mitre'!C$1:C$220,0)),"",VLOOKUP(QQ$1,'Tactic Recode'!$A$1:$B$547,2,FALSE))</f>
        <v/>
      </c>
      <c r="QR4" t="str">
        <f>IF(ISERROR(MATCH(QR$1,'CSC Mitre'!C$1:C$220,0)),"",VLOOKUP(QR$1,'Tactic Recode'!$A$1:$B$547,2,FALSE))</f>
        <v/>
      </c>
      <c r="QS4" t="str">
        <f>IF(ISERROR(MATCH(QS$1,'CSC Mitre'!C$1:C$220,0)),"",VLOOKUP(QS$1,'Tactic Recode'!$A$1:$B$547,2,FALSE))</f>
        <v/>
      </c>
      <c r="QT4" t="str">
        <f>IF(ISERROR(MATCH(QT$1,'CSC Mitre'!C$1:C$220,0)),"",VLOOKUP(QT$1,'Tactic Recode'!$A$1:$B$547,2,FALSE))</f>
        <v/>
      </c>
      <c r="QU4" t="str">
        <f>IF(ISERROR(MATCH(QU$1,'CSC Mitre'!C$1:C$220,0)),"",VLOOKUP(QU$1,'Tactic Recode'!$A$1:$B$547,2,FALSE))</f>
        <v/>
      </c>
      <c r="QV4" t="str">
        <f>IF(ISERROR(MATCH(QV$1,'CSC Mitre'!C$1:C$220,0)),"",VLOOKUP(QV$1,'Tactic Recode'!$A$1:$B$547,2,FALSE))</f>
        <v/>
      </c>
      <c r="QW4" t="str">
        <f>IF(ISERROR(MATCH(QW$1,'CSC Mitre'!C$1:C$220,0)),"",VLOOKUP(QW$1,'Tactic Recode'!$A$1:$B$547,2,FALSE))</f>
        <v/>
      </c>
      <c r="QX4" t="str">
        <f>IF(ISERROR(MATCH(QX$1,'CSC Mitre'!C$1:C$220,0)),"",VLOOKUP(QX$1,'Tactic Recode'!$A$1:$B$547,2,FALSE))</f>
        <v/>
      </c>
      <c r="QY4" t="str">
        <f>IF(ISERROR(MATCH(QY$1,'CSC Mitre'!C$1:C$220,0)),"",VLOOKUP(QY$1,'Tactic Recode'!$A$1:$B$547,2,FALSE))</f>
        <v/>
      </c>
      <c r="QZ4" t="str">
        <f>IF(ISERROR(MATCH(QZ$1,'CSC Mitre'!C$1:C$220,0)),"",VLOOKUP(QZ$1,'Tactic Recode'!$A$1:$B$547,2,FALSE))</f>
        <v/>
      </c>
      <c r="RA4" t="str">
        <f>IF(ISERROR(MATCH(RA$1,'CSC Mitre'!C$1:C$220,0)),"",VLOOKUP(RA$1,'Tactic Recode'!$A$1:$B$547,2,FALSE))</f>
        <v/>
      </c>
      <c r="RB4" t="str">
        <f>IF(ISERROR(MATCH(RB$1,'CSC Mitre'!C$1:C$220,0)),"",VLOOKUP(RB$1,'Tactic Recode'!$A$1:$B$547,2,FALSE))</f>
        <v/>
      </c>
      <c r="RC4" t="str">
        <f>IF(ISERROR(MATCH(RC$1,'CSC Mitre'!C$1:C$220,0)),"",VLOOKUP(RC$1,'Tactic Recode'!$A$1:$B$547,2,FALSE))</f>
        <v/>
      </c>
      <c r="RD4" t="str">
        <f>IF(ISERROR(MATCH(RD$1,'CSC Mitre'!C$1:C$220,0)),"",VLOOKUP(RD$1,'Tactic Recode'!$A$1:$B$547,2,FALSE))</f>
        <v/>
      </c>
      <c r="RE4" t="str">
        <f>IF(ISERROR(MATCH(RE$1,'CSC Mitre'!C$1:C$220,0)),"",VLOOKUP(RE$1,'Tactic Recode'!$A$1:$B$547,2,FALSE))</f>
        <v/>
      </c>
      <c r="RF4" t="str">
        <f>IF(ISERROR(MATCH(RF$1,'CSC Mitre'!C$1:C$220,0)),"",VLOOKUP(RF$1,'Tactic Recode'!$A$1:$B$547,2,FALSE))</f>
        <v/>
      </c>
      <c r="RG4" t="str">
        <f>IF(ISERROR(MATCH(RG$1,'CSC Mitre'!C$1:C$220,0)),"",VLOOKUP(RG$1,'Tactic Recode'!$A$1:$B$547,2,FALSE))</f>
        <v/>
      </c>
      <c r="RH4" t="str">
        <f>IF(ISERROR(MATCH(RH$1,'CSC Mitre'!C$1:C$220,0)),"",VLOOKUP(RH$1,'Tactic Recode'!$A$1:$B$547,2,FALSE))</f>
        <v/>
      </c>
      <c r="RI4" t="str">
        <f>IF(ISERROR(MATCH(RI$1,'CSC Mitre'!C$1:C$220,0)),"",VLOOKUP(RI$1,'Tactic Recode'!$A$1:$B$547,2,FALSE))</f>
        <v/>
      </c>
      <c r="RJ4" t="str">
        <f>IF(ISERROR(MATCH(RJ$1,'CSC Mitre'!C$1:C$220,0)),"",VLOOKUP(RJ$1,'Tactic Recode'!$A$1:$B$547,2,FALSE))</f>
        <v/>
      </c>
      <c r="RK4" t="str">
        <f>IF(ISERROR(MATCH(RK$1,'CSC Mitre'!C$1:C$220,0)),"",VLOOKUP(RK$1,'Tactic Recode'!$A$1:$B$547,2,FALSE))</f>
        <v/>
      </c>
      <c r="RL4" t="str">
        <f>IF(ISERROR(MATCH(RL$1,'CSC Mitre'!C$1:C$220,0)),"",VLOOKUP(RL$1,'Tactic Recode'!$A$1:$B$547,2,FALSE))</f>
        <v/>
      </c>
      <c r="RM4" t="str">
        <f>IF(ISERROR(MATCH(RM$1,'CSC Mitre'!C$1:C$220,0)),"",VLOOKUP(RM$1,'Tactic Recode'!$A$1:$B$547,2,FALSE))</f>
        <v/>
      </c>
      <c r="RN4" t="str">
        <f>IF(ISERROR(MATCH(RN$1,'CSC Mitre'!C$1:C$220,0)),"",VLOOKUP(RN$1,'Tactic Recode'!$A$1:$B$547,2,FALSE))</f>
        <v/>
      </c>
      <c r="RO4" t="str">
        <f>IF(ISERROR(MATCH(RO$1,'CSC Mitre'!C$1:C$220,0)),"",VLOOKUP(RO$1,'Tactic Recode'!$A$1:$B$547,2,FALSE))</f>
        <v/>
      </c>
      <c r="RP4" t="str">
        <f>IF(ISERROR(MATCH(RP$1,'CSC Mitre'!C$1:C$220,0)),"",VLOOKUP(RP$1,'Tactic Recode'!$A$1:$B$547,2,FALSE))</f>
        <v/>
      </c>
      <c r="RQ4" t="str">
        <f>IF(ISERROR(MATCH(RQ$1,'CSC Mitre'!C$1:C$220,0)),"",VLOOKUP(RQ$1,'Tactic Recode'!$A$1:$B$547,2,FALSE))</f>
        <v/>
      </c>
      <c r="RR4" t="str">
        <f>IF(ISERROR(MATCH(RR$1,'CSC Mitre'!C$1:C$220,0)),"",VLOOKUP(RR$1,'Tactic Recode'!$A$1:$B$547,2,FALSE))</f>
        <v/>
      </c>
      <c r="RS4" t="str">
        <f>IF(ISERROR(MATCH(RS$1,'CSC Mitre'!C$1:C$220,0)),"",VLOOKUP(RS$1,'Tactic Recode'!$A$1:$B$547,2,FALSE))</f>
        <v/>
      </c>
      <c r="RT4" t="str">
        <f>IF(ISERROR(MATCH(RT$1,'CSC Mitre'!C$1:C$220,0)),"",VLOOKUP(RT$1,'Tactic Recode'!$A$1:$B$547,2,FALSE))</f>
        <v/>
      </c>
      <c r="RU4" t="str">
        <f>IF(ISERROR(MATCH(RU$1,'CSC Mitre'!C$1:C$220,0)),"",VLOOKUP(RU$1,'Tactic Recode'!$A$1:$B$547,2,FALSE))</f>
        <v/>
      </c>
      <c r="RV4" t="str">
        <f>IF(ISERROR(MATCH(RV$1,'CSC Mitre'!C$1:C$220,0)),"",VLOOKUP(RV$1,'Tactic Recode'!$A$1:$B$547,2,FALSE))</f>
        <v/>
      </c>
      <c r="RW4" t="str">
        <f>IF(ISERROR(MATCH(RW$1,'CSC Mitre'!C$1:C$220,0)),"",VLOOKUP(RW$1,'Tactic Recode'!$A$1:$B$547,2,FALSE))</f>
        <v/>
      </c>
      <c r="RX4" t="str">
        <f>IF(ISERROR(MATCH(RX$1,'CSC Mitre'!C$1:C$220,0)),"",VLOOKUP(RX$1,'Tactic Recode'!$A$1:$B$547,2,FALSE))</f>
        <v/>
      </c>
      <c r="RY4" t="str">
        <f>IF(ISERROR(MATCH(RY$1,'CSC Mitre'!C$1:C$220,0)),"",VLOOKUP(RY$1,'Tactic Recode'!$A$1:$B$547,2,FALSE))</f>
        <v/>
      </c>
      <c r="RZ4" t="str">
        <f>IF(ISERROR(MATCH(RZ$1,'CSC Mitre'!C$1:C$220,0)),"",VLOOKUP(RZ$1,'Tactic Recode'!$A$1:$B$547,2,FALSE))</f>
        <v/>
      </c>
      <c r="SA4" t="str">
        <f>IF(ISERROR(MATCH(SA$1,'CSC Mitre'!C$1:C$220,0)),"",VLOOKUP(SA$1,'Tactic Recode'!$A$1:$B$547,2,FALSE))</f>
        <v/>
      </c>
      <c r="SB4" t="str">
        <f>IF(ISERROR(MATCH(SB$1,'CSC Mitre'!C$1:C$220,0)),"",VLOOKUP(SB$1,'Tactic Recode'!$A$1:$B$547,2,FALSE))</f>
        <v/>
      </c>
      <c r="SC4" t="str">
        <f>IF(ISERROR(MATCH(SC$1,'CSC Mitre'!C$1:C$220,0)),"",VLOOKUP(SC$1,'Tactic Recode'!$A$1:$B$547,2,FALSE))</f>
        <v/>
      </c>
      <c r="SD4" t="str">
        <f>IF(ISERROR(MATCH(SD$1,'CSC Mitre'!C$1:C$220,0)),"",VLOOKUP(SD$1,'Tactic Recode'!$A$1:$B$547,2,FALSE))</f>
        <v/>
      </c>
      <c r="SE4" t="str">
        <f>IF(ISERROR(MATCH(SE$1,'CSC Mitre'!C$1:C$220,0)),"",VLOOKUP(SE$1,'Tactic Recode'!$A$1:$B$547,2,FALSE))</f>
        <v/>
      </c>
      <c r="SF4" t="str">
        <f>IF(ISERROR(MATCH(SF$1,'CSC Mitre'!C$1:C$220,0)),"",VLOOKUP(SF$1,'Tactic Recode'!$A$1:$B$547,2,FALSE))</f>
        <v/>
      </c>
      <c r="SG4" t="str">
        <f>IF(ISERROR(MATCH(SG$1,'CSC Mitre'!C$1:C$220,0)),"",VLOOKUP(SG$1,'Tactic Recode'!$A$1:$B$547,2,FALSE))</f>
        <v/>
      </c>
      <c r="SH4" t="str">
        <f>IF(ISERROR(MATCH(SH$1,'CSC Mitre'!C$1:C$220,0)),"",VLOOKUP(SH$1,'Tactic Recode'!$A$1:$B$547,2,FALSE))</f>
        <v/>
      </c>
      <c r="SI4" t="str">
        <f>IF(ISERROR(MATCH(SI$1,'CSC Mitre'!C$1:C$220,0)),"",VLOOKUP(SI$1,'Tactic Recode'!$A$1:$B$547,2,FALSE))</f>
        <v/>
      </c>
      <c r="SJ4" t="str">
        <f>IF(ISERROR(MATCH(SJ$1,'CSC Mitre'!C$1:C$220,0)),"",VLOOKUP(SJ$1,'Tactic Recode'!$A$1:$B$547,2,FALSE))</f>
        <v/>
      </c>
      <c r="SK4" t="str">
        <f>IF(ISERROR(MATCH(SK$1,'CSC Mitre'!C$1:C$220,0)),"",VLOOKUP(SK$1,'Tactic Recode'!$A$1:$B$547,2,FALSE))</f>
        <v/>
      </c>
      <c r="SL4" t="str">
        <f>IF(ISERROR(MATCH(SL$1,'CSC Mitre'!C$1:C$220,0)),"",VLOOKUP(SL$1,'Tactic Recode'!$A$1:$B$547,2,FALSE))</f>
        <v/>
      </c>
      <c r="SM4" t="str">
        <f>IF(ISERROR(MATCH(SM$1,'CSC Mitre'!C$1:C$220,0)),"",VLOOKUP(SM$1,'Tactic Recode'!$A$1:$B$547,2,FALSE))</f>
        <v/>
      </c>
      <c r="SN4" t="str">
        <f>IF(ISERROR(MATCH(SN$1,'CSC Mitre'!C$1:C$220,0)),"",VLOOKUP(SN$1,'Tactic Recode'!$A$1:$B$547,2,FALSE))</f>
        <v/>
      </c>
      <c r="SO4" t="str">
        <f>IF(ISERROR(MATCH(SO$1,'CSC Mitre'!C$1:C$220,0)),"",VLOOKUP(SO$1,'Tactic Recode'!$A$1:$B$547,2,FALSE))</f>
        <v/>
      </c>
      <c r="SP4" t="str">
        <f>IF(ISERROR(MATCH(SP$1,'CSC Mitre'!C$1:C$220,0)),"",VLOOKUP(SP$1,'Tactic Recode'!$A$1:$B$547,2,FALSE))</f>
        <v/>
      </c>
      <c r="SQ4" t="str">
        <f>IF(ISERROR(MATCH(SQ$1,'CSC Mitre'!C$1:C$220,0)),"",VLOOKUP(SQ$1,'Tactic Recode'!$A$1:$B$547,2,FALSE))</f>
        <v/>
      </c>
      <c r="SR4" t="str">
        <f>IF(ISERROR(MATCH(SR$1,'CSC Mitre'!C$1:C$220,0)),"",VLOOKUP(SR$1,'Tactic Recode'!$A$1:$B$547,2,FALSE))</f>
        <v/>
      </c>
      <c r="SS4" t="str">
        <f>IF(ISERROR(MATCH(SS$1,'CSC Mitre'!C$1:C$220,0)),"",VLOOKUP(SS$1,'Tactic Recode'!$A$1:$B$547,2,FALSE))</f>
        <v/>
      </c>
      <c r="ST4" t="str">
        <f>IF(ISERROR(MATCH(ST$1,'CSC Mitre'!C$1:C$220,0)),"",VLOOKUP(ST$1,'Tactic Recode'!$A$1:$B$547,2,FALSE))</f>
        <v/>
      </c>
      <c r="SU4" t="str">
        <f>IF(ISERROR(MATCH(SU$1,'CSC Mitre'!C$1:C$220,0)),"",VLOOKUP(SU$1,'Tactic Recode'!$A$1:$B$547,2,FALSE))</f>
        <v/>
      </c>
      <c r="SV4" t="str">
        <f>IF(ISERROR(MATCH(SV$1,'CSC Mitre'!C$1:C$220,0)),"",VLOOKUP(SV$1,'Tactic Recode'!$A$1:$B$547,2,FALSE))</f>
        <v/>
      </c>
      <c r="SW4" t="str">
        <f>IF(ISERROR(MATCH(SW$1,'CSC Mitre'!C$1:C$220,0)),"",VLOOKUP(SW$1,'Tactic Recode'!$A$1:$B$547,2,FALSE))</f>
        <v/>
      </c>
      <c r="SX4" t="str">
        <f>IF(ISERROR(MATCH(SX$1,'CSC Mitre'!C$1:C$220,0)),"",VLOOKUP(SX$1,'Tactic Recode'!$A$1:$B$547,2,FALSE))</f>
        <v/>
      </c>
      <c r="SY4" t="str">
        <f>IF(ISERROR(MATCH(SY$1,'CSC Mitre'!C$1:C$220,0)),"",VLOOKUP(SY$1,'Tactic Recode'!$A$1:$B$547,2,FALSE))</f>
        <v/>
      </c>
      <c r="SZ4" t="str">
        <f>IF(ISERROR(MATCH(SZ$1,'CSC Mitre'!C$1:C$220,0)),"",VLOOKUP(SZ$1,'Tactic Recode'!$A$1:$B$547,2,FALSE))</f>
        <v/>
      </c>
      <c r="TA4" t="str">
        <f>IF(ISERROR(MATCH(TA$1,'CSC Mitre'!C$1:C$220,0)),"",VLOOKUP(TA$1,'Tactic Recode'!$A$1:$B$547,2,FALSE))</f>
        <v/>
      </c>
      <c r="TB4" t="str">
        <f>IF(ISERROR(MATCH(TB$1,'CSC Mitre'!C$1:C$220,0)),"",VLOOKUP(TB$1,'Tactic Recode'!$A$1:$B$547,2,FALSE))</f>
        <v/>
      </c>
      <c r="TC4" t="str">
        <f>IF(ISERROR(MATCH(TC$1,'CSC Mitre'!C$1:C$220,0)),"",VLOOKUP(TC$1,'Tactic Recode'!$A$1:$B$547,2,FALSE))</f>
        <v/>
      </c>
      <c r="TD4" t="str">
        <f>IF(ISERROR(MATCH(TD$1,'CSC Mitre'!C$1:C$220,0)),"",VLOOKUP(TD$1,'Tactic Recode'!$A$1:$B$547,2,FALSE))</f>
        <v/>
      </c>
      <c r="TE4" t="str">
        <f>IF(ISERROR(MATCH(TE$1,'CSC Mitre'!C$1:C$220,0)),"",VLOOKUP(TE$1,'Tactic Recode'!$A$1:$B$547,2,FALSE))</f>
        <v/>
      </c>
      <c r="TF4" t="str">
        <f>IF(ISERROR(MATCH(TF$1,'CSC Mitre'!C$1:C$220,0)),"",VLOOKUP(TF$1,'Tactic Recode'!$A$1:$B$547,2,FALSE))</f>
        <v/>
      </c>
      <c r="TG4" t="str">
        <f>IF(ISERROR(MATCH(TG$1,'CSC Mitre'!C$1:C$220,0)),"",VLOOKUP(TG$1,'Tactic Recode'!$A$1:$B$547,2,FALSE))</f>
        <v/>
      </c>
      <c r="TH4" t="str">
        <f>IF(ISERROR(MATCH(TH$1,'CSC Mitre'!C$1:C$220,0)),"",VLOOKUP(TH$1,'Tactic Recode'!$A$1:$B$547,2,FALSE))</f>
        <v/>
      </c>
      <c r="TI4" t="str">
        <f>IF(ISERROR(MATCH(TI$1,'CSC Mitre'!C$1:C$220,0)),"",VLOOKUP(TI$1,'Tactic Recode'!$A$1:$B$547,2,FALSE))</f>
        <v/>
      </c>
      <c r="TJ4" t="str">
        <f>IF(ISERROR(MATCH(TJ$1,'CSC Mitre'!C$1:C$220,0)),"",VLOOKUP(TJ$1,'Tactic Recode'!$A$1:$B$547,2,FALSE))</f>
        <v/>
      </c>
      <c r="TK4" t="str">
        <f>IF(ISERROR(MATCH(TK$1,'CSC Mitre'!C$1:C$220,0)),"",VLOOKUP(TK$1,'Tactic Recode'!$A$1:$B$547,2,FALSE))</f>
        <v/>
      </c>
      <c r="TL4" t="str">
        <f>IF(ISERROR(MATCH(TL$1,'CSC Mitre'!C$1:C$220,0)),"",VLOOKUP(TL$1,'Tactic Recode'!$A$1:$B$547,2,FALSE))</f>
        <v/>
      </c>
      <c r="TM4" t="str">
        <f>IF(ISERROR(MATCH(TM$1,'CSC Mitre'!C$1:C$220,0)),"",VLOOKUP(TM$1,'Tactic Recode'!$A$1:$B$547,2,FALSE))</f>
        <v/>
      </c>
      <c r="TN4" t="str">
        <f>IF(ISERROR(MATCH(TN$1,'CSC Mitre'!C$1:C$220,0)),"",VLOOKUP(TN$1,'Tactic Recode'!$A$1:$B$547,2,FALSE))</f>
        <v/>
      </c>
      <c r="TO4" t="str">
        <f>IF(ISERROR(MATCH(TO$1,'CSC Mitre'!C$1:C$220,0)),"",VLOOKUP(TO$1,'Tactic Recode'!$A$1:$B$547,2,FALSE))</f>
        <v/>
      </c>
      <c r="TP4" t="str">
        <f>IF(ISERROR(MATCH(TP$1,'CSC Mitre'!C$1:C$220,0)),"",VLOOKUP(TP$1,'Tactic Recode'!$A$1:$B$547,2,FALSE))</f>
        <v/>
      </c>
      <c r="TQ4" t="str">
        <f>IF(ISERROR(MATCH(TQ$1,'CSC Mitre'!C$1:C$220,0)),"",VLOOKUP(TQ$1,'Tactic Recode'!$A$1:$B$547,2,FALSE))</f>
        <v/>
      </c>
      <c r="TR4" t="str">
        <f>IF(ISERROR(MATCH(TR$1,'CSC Mitre'!C$1:C$220,0)),"",VLOOKUP(TR$1,'Tactic Recode'!$A$1:$B$547,2,FALSE))</f>
        <v/>
      </c>
      <c r="TS4" t="str">
        <f>IF(ISERROR(MATCH(TS$1,'CSC Mitre'!C$1:C$220,0)),"",VLOOKUP(TS$1,'Tactic Recode'!$A$1:$B$547,2,FALSE))</f>
        <v/>
      </c>
      <c r="TT4" t="str">
        <f>IF(ISERROR(MATCH(TT$1,'CSC Mitre'!C$1:C$220,0)),"",VLOOKUP(TT$1,'Tactic Recode'!$A$1:$B$547,2,FALSE))</f>
        <v/>
      </c>
      <c r="TU4" t="str">
        <f>IF(ISERROR(MATCH(TU$1,'CSC Mitre'!C$1:C$220,0)),"",VLOOKUP(TU$1,'Tactic Recode'!$A$1:$B$547,2,FALSE))</f>
        <v/>
      </c>
      <c r="TV4" t="str">
        <f>IF(ISERROR(MATCH(TV$1,'CSC Mitre'!C$1:C$220,0)),"",VLOOKUP(TV$1,'Tactic Recode'!$A$1:$B$547,2,FALSE))</f>
        <v/>
      </c>
      <c r="TW4" t="str">
        <f>IF(ISERROR(MATCH(TW$1,'CSC Mitre'!C$1:C$220,0)),"",VLOOKUP(TW$1,'Tactic Recode'!$A$1:$B$547,2,FALSE))</f>
        <v/>
      </c>
      <c r="TX4" t="str">
        <f>IF(ISERROR(MATCH(TX$1,'CSC Mitre'!C$1:C$220,0)),"",VLOOKUP(TX$1,'Tactic Recode'!$A$1:$B$547,2,FALSE))</f>
        <v/>
      </c>
      <c r="TY4" t="str">
        <f>IF(ISERROR(MATCH(TY$1,'CSC Mitre'!C$1:C$220,0)),"",VLOOKUP(TY$1,'Tactic Recode'!$A$1:$B$547,2,FALSE))</f>
        <v/>
      </c>
      <c r="TZ4" t="str">
        <f>IF(ISERROR(MATCH(TZ$1,'CSC Mitre'!C$1:C$220,0)),"",VLOOKUP(TZ$1,'Tactic Recode'!$A$1:$B$547,2,FALSE))</f>
        <v/>
      </c>
      <c r="UA4" t="str">
        <f>IF(ISERROR(MATCH(UA$1,'CSC Mitre'!C$1:C$220,0)),"",VLOOKUP(UA$1,'Tactic Recode'!$A$1:$B$547,2,FALSE))</f>
        <v/>
      </c>
      <c r="UB4" t="str">
        <f>IF(ISERROR(MATCH(UB$1,'CSC Mitre'!C$1:C$220,0)),"",VLOOKUP(UB$1,'Tactic Recode'!$A$1:$B$547,2,FALSE))</f>
        <v/>
      </c>
    </row>
    <row r="5" spans="1:548" x14ac:dyDescent="0.25">
      <c r="A5" s="59" t="s">
        <v>404</v>
      </c>
      <c r="B5" t="str">
        <f>IF(ISERROR(MATCH(B$1,'CSC Mitre'!D$1:D$220,0)),"",VLOOKUP(B$1,'Tactic Recode'!$A$1:$B$547,2,FALSE))</f>
        <v/>
      </c>
      <c r="C5" t="str">
        <f>IF(ISERROR(MATCH(C$1,'CSC Mitre'!D$1:D$220,0)),"",VLOOKUP(C$1,'Tactic Recode'!$A$1:$B$547,2,FALSE))</f>
        <v/>
      </c>
      <c r="D5" t="str">
        <f>IF(ISERROR(MATCH(D$1,'CSC Mitre'!D$1:D$220,0)),"",VLOOKUP(D$1,'Tactic Recode'!$A$1:$B$547,2,FALSE))</f>
        <v/>
      </c>
      <c r="E5" t="str">
        <f>IF(ISERROR(MATCH(E$1,'CSC Mitre'!D$1:D$220,0)),"",VLOOKUP(E$1,'Tactic Recode'!$A$1:$B$547,2,FALSE))</f>
        <v/>
      </c>
      <c r="F5" t="str">
        <f>IF(ISERROR(MATCH(F$1,'CSC Mitre'!D$1:D$220,0)),"",VLOOKUP(F$1,'Tactic Recode'!$A$1:$B$547,2,FALSE))</f>
        <v/>
      </c>
      <c r="G5" t="str">
        <f>IF(ISERROR(MATCH(G$1,'CSC Mitre'!D$1:D$220,0)),"",VLOOKUP(G$1,'Tactic Recode'!$A$1:$B$547,2,FALSE))</f>
        <v/>
      </c>
      <c r="H5" t="str">
        <f>IF(ISERROR(MATCH(H$1,'CSC Mitre'!D$1:D$220,0)),"",VLOOKUP(H$1,'Tactic Recode'!$A$1:$B$547,2,FALSE))</f>
        <v/>
      </c>
      <c r="I5" t="str">
        <f>IF(ISERROR(MATCH(I$1,'CSC Mitre'!D$1:D$220,0)),"",VLOOKUP(I$1,'Tactic Recode'!$A$1:$B$547,2,FALSE))</f>
        <v/>
      </c>
      <c r="J5" t="str">
        <f>IF(ISERROR(MATCH(J$1,'CSC Mitre'!D$1:D$220,0)),"",VLOOKUP(J$1,'Tactic Recode'!$A$1:$B$547,2,FALSE))</f>
        <v/>
      </c>
      <c r="K5" t="str">
        <f>IF(ISERROR(MATCH(K$1,'CSC Mitre'!D$1:D$220,0)),"",VLOOKUP(K$1,'Tactic Recode'!$A$1:$B$547,2,FALSE))</f>
        <v/>
      </c>
      <c r="L5" t="str">
        <f>IF(ISERROR(MATCH(L$1,'CSC Mitre'!D$1:D$220,0)),"",VLOOKUP(L$1,'Tactic Recode'!$A$1:$B$547,2,FALSE))</f>
        <v/>
      </c>
      <c r="M5" t="str">
        <f>IF(ISERROR(MATCH(M$1,'CSC Mitre'!D$1:D$220,0)),"",VLOOKUP(M$1,'Tactic Recode'!$A$1:$B$547,2,FALSE))</f>
        <v/>
      </c>
      <c r="N5" t="str">
        <f>IF(ISERROR(MATCH(N$1,'CSC Mitre'!D$1:D$220,0)),"",VLOOKUP(N$1,'Tactic Recode'!$A$1:$B$547,2,FALSE))</f>
        <v/>
      </c>
      <c r="O5" t="str">
        <f>IF(ISERROR(MATCH(O$1,'CSC Mitre'!D$1:D$220,0)),"",VLOOKUP(O$1,'Tactic Recode'!$A$1:$B$547,2,FALSE))</f>
        <v/>
      </c>
      <c r="P5" t="str">
        <f>IF(ISERROR(MATCH(P$1,'CSC Mitre'!D$1:D$220,0)),"",VLOOKUP(P$1,'Tactic Recode'!$A$1:$B$547,2,FALSE))</f>
        <v/>
      </c>
      <c r="Q5" t="str">
        <f>IF(ISERROR(MATCH(Q$1,'CSC Mitre'!D$1:D$220,0)),"",VLOOKUP(Q$1,'Tactic Recode'!$A$1:$B$547,2,FALSE))</f>
        <v/>
      </c>
      <c r="R5" t="str">
        <f>IF(ISERROR(MATCH(R$1,'CSC Mitre'!D$1:D$220,0)),"",VLOOKUP(R$1,'Tactic Recode'!$A$1:$B$547,2,FALSE))</f>
        <v/>
      </c>
      <c r="S5" t="str">
        <f>IF(ISERROR(MATCH(S$1,'CSC Mitre'!D$1:D$220,0)),"",VLOOKUP(S$1,'Tactic Recode'!$A$1:$B$547,2,FALSE))</f>
        <v/>
      </c>
      <c r="T5" t="str">
        <f>IF(ISERROR(MATCH(T$1,'CSC Mitre'!D$1:D$220,0)),"",VLOOKUP(T$1,'Tactic Recode'!$A$1:$B$547,2,FALSE))</f>
        <v/>
      </c>
      <c r="U5" t="str">
        <f>IF(ISERROR(MATCH(U$1,'CSC Mitre'!D$1:D$220,0)),"",VLOOKUP(U$1,'Tactic Recode'!$A$1:$B$547,2,FALSE))</f>
        <v/>
      </c>
      <c r="V5" t="str">
        <f>IF(ISERROR(MATCH(V$1,'CSC Mitre'!D$1:D$220,0)),"",VLOOKUP(V$1,'Tactic Recode'!$A$1:$B$547,2,FALSE))</f>
        <v/>
      </c>
      <c r="W5" t="str">
        <f>IF(ISERROR(MATCH(W$1,'CSC Mitre'!D$1:D$220,0)),"",VLOOKUP(W$1,'Tactic Recode'!$A$1:$B$547,2,FALSE))</f>
        <v/>
      </c>
      <c r="X5" t="str">
        <f>IF(ISERROR(MATCH(X$1,'CSC Mitre'!D$1:D$220,0)),"",VLOOKUP(X$1,'Tactic Recode'!$A$1:$B$547,2,FALSE))</f>
        <v/>
      </c>
      <c r="Y5" t="str">
        <f>IF(ISERROR(MATCH(Y$1,'CSC Mitre'!D$1:D$220,0)),"",VLOOKUP(Y$1,'Tactic Recode'!$A$1:$B$547,2,FALSE))</f>
        <v/>
      </c>
      <c r="Z5" t="str">
        <f>IF(ISERROR(MATCH(Z$1,'CSC Mitre'!D$1:D$220,0)),"",VLOOKUP(Z$1,'Tactic Recode'!$A$1:$B$547,2,FALSE))</f>
        <v/>
      </c>
      <c r="AA5" t="str">
        <f>IF(ISERROR(MATCH(AA$1,'CSC Mitre'!D$1:D$220,0)),"",VLOOKUP(AA$1,'Tactic Recode'!$A$1:$B$547,2,FALSE))</f>
        <v/>
      </c>
      <c r="AB5" t="str">
        <f>IF(ISERROR(MATCH(AB$1,'CSC Mitre'!D$1:D$220,0)),"",VLOOKUP(AB$1,'Tactic Recode'!$A$1:$B$547,2,FALSE))</f>
        <v/>
      </c>
      <c r="AC5" t="str">
        <f>IF(ISERROR(MATCH(AC$1,'CSC Mitre'!D$1:D$220,0)),"",VLOOKUP(AC$1,'Tactic Recode'!$A$1:$B$547,2,FALSE))</f>
        <v/>
      </c>
      <c r="AD5" t="str">
        <f>IF(ISERROR(MATCH(AD$1,'CSC Mitre'!D$1:D$220,0)),"",VLOOKUP(AD$1,'Tactic Recode'!$A$1:$B$547,2,FALSE))</f>
        <v/>
      </c>
      <c r="AE5" t="str">
        <f>IF(ISERROR(MATCH(AE$1,'CSC Mitre'!D$1:D$220,0)),"",VLOOKUP(AE$1,'Tactic Recode'!$A$1:$B$547,2,FALSE))</f>
        <v/>
      </c>
      <c r="AF5" t="str">
        <f>IF(ISERROR(MATCH(AF$1,'CSC Mitre'!D$1:D$220,0)),"",VLOOKUP(AF$1,'Tactic Recode'!$A$1:$B$547,2,FALSE))</f>
        <v/>
      </c>
      <c r="AG5" t="str">
        <f>IF(ISERROR(MATCH(AG$1,'CSC Mitre'!D$1:D$220,0)),"",VLOOKUP(AG$1,'Tactic Recode'!$A$1:$B$547,2,FALSE))</f>
        <v/>
      </c>
      <c r="AH5" t="str">
        <f>IF(ISERROR(MATCH(AH$1,'CSC Mitre'!D$1:D$220,0)),"",VLOOKUP(AH$1,'Tactic Recode'!$A$1:$B$547,2,FALSE))</f>
        <v/>
      </c>
      <c r="AI5" t="str">
        <f>IF(ISERROR(MATCH(AI$1,'CSC Mitre'!D$1:D$220,0)),"",VLOOKUP(AI$1,'Tactic Recode'!$A$1:$B$547,2,FALSE))</f>
        <v/>
      </c>
      <c r="AJ5" t="str">
        <f>IF(ISERROR(MATCH(AJ$1,'CSC Mitre'!D$1:D$220,0)),"",VLOOKUP(AJ$1,'Tactic Recode'!$A$1:$B$547,2,FALSE))</f>
        <v/>
      </c>
      <c r="AK5" t="str">
        <f>IF(ISERROR(MATCH(AK$1,'CSC Mitre'!D$1:D$220,0)),"",VLOOKUP(AK$1,'Tactic Recode'!$A$1:$B$547,2,FALSE))</f>
        <v/>
      </c>
      <c r="AL5" t="str">
        <f>IF(ISERROR(MATCH(AL$1,'CSC Mitre'!D$1:D$220,0)),"",VLOOKUP(AL$1,'Tactic Recode'!$A$1:$B$547,2,FALSE))</f>
        <v/>
      </c>
      <c r="AM5" t="str">
        <f>IF(ISERROR(MATCH(AM$1,'CSC Mitre'!D$1:D$220,0)),"",VLOOKUP(AM$1,'Tactic Recode'!$A$1:$B$547,2,FALSE))</f>
        <v/>
      </c>
      <c r="AN5" t="str">
        <f>IF(ISERROR(MATCH(AN$1,'CSC Mitre'!D$1:D$220,0)),"",VLOOKUP(AN$1,'Tactic Recode'!$A$1:$B$547,2,FALSE))</f>
        <v/>
      </c>
      <c r="AO5" t="str">
        <f>IF(ISERROR(MATCH(AO$1,'CSC Mitre'!D$1:D$220,0)),"",VLOOKUP(AO$1,'Tactic Recode'!$A$1:$B$547,2,FALSE))</f>
        <v/>
      </c>
      <c r="AP5" t="str">
        <f>IF(ISERROR(MATCH(AP$1,'CSC Mitre'!D$1:D$220,0)),"",VLOOKUP(AP$1,'Tactic Recode'!$A$1:$B$547,2,FALSE))</f>
        <v/>
      </c>
      <c r="AQ5" t="str">
        <f>IF(ISERROR(MATCH(AQ$1,'CSC Mitre'!D$1:D$220,0)),"",VLOOKUP(AQ$1,'Tactic Recode'!$A$1:$B$547,2,FALSE))</f>
        <v/>
      </c>
      <c r="AR5" t="str">
        <f>IF(ISERROR(MATCH(AR$1,'CSC Mitre'!D$1:D$220,0)),"",VLOOKUP(AR$1,'Tactic Recode'!$A$1:$B$547,2,FALSE))</f>
        <v/>
      </c>
      <c r="AS5" t="str">
        <f>IF(ISERROR(MATCH(AS$1,'CSC Mitre'!D$1:D$220,0)),"",VLOOKUP(AS$1,'Tactic Recode'!$A$1:$B$547,2,FALSE))</f>
        <v/>
      </c>
      <c r="AT5" t="str">
        <f>IF(ISERROR(MATCH(AT$1,'CSC Mitre'!D$1:D$220,0)),"",VLOOKUP(AT$1,'Tactic Recode'!$A$1:$B$547,2,FALSE))</f>
        <v/>
      </c>
      <c r="AU5" t="str">
        <f>IF(ISERROR(MATCH(AU$1,'CSC Mitre'!D$1:D$220,0)),"",VLOOKUP(AU$1,'Tactic Recode'!$A$1:$B$547,2,FALSE))</f>
        <v/>
      </c>
      <c r="AV5" t="str">
        <f>IF(ISERROR(MATCH(AV$1,'CSC Mitre'!D$1:D$220,0)),"",VLOOKUP(AV$1,'Tactic Recode'!$A$1:$B$547,2,FALSE))</f>
        <v/>
      </c>
      <c r="AW5" t="str">
        <f>IF(ISERROR(MATCH(AW$1,'CSC Mitre'!D$1:D$220,0)),"",VLOOKUP(AW$1,'Tactic Recode'!$A$1:$B$547,2,FALSE))</f>
        <v/>
      </c>
      <c r="AX5" t="str">
        <f>IF(ISERROR(MATCH(AX$1,'CSC Mitre'!D$1:D$220,0)),"",VLOOKUP(AX$1,'Tactic Recode'!$A$1:$B$547,2,FALSE))</f>
        <v/>
      </c>
      <c r="AY5" t="str">
        <f>IF(ISERROR(MATCH(AY$1,'CSC Mitre'!D$1:D$220,0)),"",VLOOKUP(AY$1,'Tactic Recode'!$A$1:$B$547,2,FALSE))</f>
        <v/>
      </c>
      <c r="AZ5" t="str">
        <f>IF(ISERROR(MATCH(AZ$1,'CSC Mitre'!D$1:D$220,0)),"",VLOOKUP(AZ$1,'Tactic Recode'!$A$1:$B$547,2,FALSE))</f>
        <v/>
      </c>
      <c r="BA5" t="str">
        <f>IF(ISERROR(MATCH(BA$1,'CSC Mitre'!D$1:D$220,0)),"",VLOOKUP(BA$1,'Tactic Recode'!$A$1:$B$547,2,FALSE))</f>
        <v/>
      </c>
      <c r="BB5" t="str">
        <f>IF(ISERROR(MATCH(BB$1,'CSC Mitre'!D$1:D$220,0)),"",VLOOKUP(BB$1,'Tactic Recode'!$A$1:$B$547,2,FALSE))</f>
        <v/>
      </c>
      <c r="BC5" t="str">
        <f>IF(ISERROR(MATCH(BC$1,'CSC Mitre'!D$1:D$220,0)),"",VLOOKUP(BC$1,'Tactic Recode'!$A$1:$B$547,2,FALSE))</f>
        <v/>
      </c>
      <c r="BD5" t="str">
        <f>IF(ISERROR(MATCH(BD$1,'CSC Mitre'!D$1:D$220,0)),"",VLOOKUP(BD$1,'Tactic Recode'!$A$1:$B$547,2,FALSE))</f>
        <v/>
      </c>
      <c r="BE5" t="str">
        <f>IF(ISERROR(MATCH(BE$1,'CSC Mitre'!D$1:D$220,0)),"",VLOOKUP(BE$1,'Tactic Recode'!$A$1:$B$547,2,FALSE))</f>
        <v/>
      </c>
      <c r="BF5" t="str">
        <f>IF(ISERROR(MATCH(BF$1,'CSC Mitre'!D$1:D$220,0)),"",VLOOKUP(BF$1,'Tactic Recode'!$A$1:$B$547,2,FALSE))</f>
        <v/>
      </c>
      <c r="BG5" t="str">
        <f>IF(ISERROR(MATCH(BG$1,'CSC Mitre'!D$1:D$220,0)),"",VLOOKUP(BG$1,'Tactic Recode'!$A$1:$B$547,2,FALSE))</f>
        <v/>
      </c>
      <c r="BH5" t="str">
        <f>IF(ISERROR(MATCH(BH$1,'CSC Mitre'!D$1:D$220,0)),"",VLOOKUP(BH$1,'Tactic Recode'!$A$1:$B$547,2,FALSE))</f>
        <v/>
      </c>
      <c r="BI5" t="str">
        <f>IF(ISERROR(MATCH(BI$1,'CSC Mitre'!D$1:D$220,0)),"",VLOOKUP(BI$1,'Tactic Recode'!$A$1:$B$547,2,FALSE))</f>
        <v/>
      </c>
      <c r="BJ5" t="str">
        <f>IF(ISERROR(MATCH(BJ$1,'CSC Mitre'!D$1:D$220,0)),"",VLOOKUP(BJ$1,'Tactic Recode'!$A$1:$B$547,2,FALSE))</f>
        <v/>
      </c>
      <c r="BK5" t="str">
        <f>IF(ISERROR(MATCH(BK$1,'CSC Mitre'!D$1:D$220,0)),"",VLOOKUP(BK$1,'Tactic Recode'!$A$1:$B$547,2,FALSE))</f>
        <v/>
      </c>
      <c r="BL5" t="str">
        <f>IF(ISERROR(MATCH(BL$1,'CSC Mitre'!D$1:D$220,0)),"",VLOOKUP(BL$1,'Tactic Recode'!$A$1:$B$547,2,FALSE))</f>
        <v/>
      </c>
      <c r="BM5" t="str">
        <f>IF(ISERROR(MATCH(BM$1,'CSC Mitre'!D$1:D$220,0)),"",VLOOKUP(BM$1,'Tactic Recode'!$A$1:$B$547,2,FALSE))</f>
        <v/>
      </c>
      <c r="BN5" t="str">
        <f>IF(ISERROR(MATCH(BN$1,'CSC Mitre'!D$1:D$220,0)),"",VLOOKUP(BN$1,'Tactic Recode'!$A$1:$B$547,2,FALSE))</f>
        <v/>
      </c>
      <c r="BO5" t="str">
        <f>IF(ISERROR(MATCH(BO$1,'CSC Mitre'!D$1:D$220,0)),"",VLOOKUP(BO$1,'Tactic Recode'!$A$1:$B$547,2,FALSE))</f>
        <v/>
      </c>
      <c r="BP5" t="str">
        <f>IF(ISERROR(MATCH(BP$1,'CSC Mitre'!D$1:D$220,0)),"",VLOOKUP(BP$1,'Tactic Recode'!$A$1:$B$547,2,FALSE))</f>
        <v/>
      </c>
      <c r="BQ5" t="str">
        <f>IF(ISERROR(MATCH(BQ$1,'CSC Mitre'!D$1:D$220,0)),"",VLOOKUP(BQ$1,'Tactic Recode'!$A$1:$B$547,2,FALSE))</f>
        <v/>
      </c>
      <c r="BR5" t="str">
        <f>IF(ISERROR(MATCH(BR$1,'CSC Mitre'!D$1:D$220,0)),"",VLOOKUP(BR$1,'Tactic Recode'!$A$1:$B$547,2,FALSE))</f>
        <v/>
      </c>
      <c r="BS5" t="str">
        <f>IF(ISERROR(MATCH(BS$1,'CSC Mitre'!D$1:D$220,0)),"",VLOOKUP(BS$1,'Tactic Recode'!$A$1:$B$547,2,FALSE))</f>
        <v/>
      </c>
      <c r="BT5" t="str">
        <f>IF(ISERROR(MATCH(BT$1,'CSC Mitre'!D$1:D$220,0)),"",VLOOKUP(BT$1,'Tactic Recode'!$A$1:$B$547,2,FALSE))</f>
        <v/>
      </c>
      <c r="BU5" t="str">
        <f>IF(ISERROR(MATCH(BU$1,'CSC Mitre'!D$1:D$220,0)),"",VLOOKUP(BU$1,'Tactic Recode'!$A$1:$B$547,2,FALSE))</f>
        <v/>
      </c>
      <c r="BV5" t="str">
        <f>IF(ISERROR(MATCH(BV$1,'CSC Mitre'!D$1:D$220,0)),"",VLOOKUP(BV$1,'Tactic Recode'!$A$1:$B$547,2,FALSE))</f>
        <v/>
      </c>
      <c r="BW5" t="str">
        <f>IF(ISERROR(MATCH(BW$1,'CSC Mitre'!D$1:D$220,0)),"",VLOOKUP(BW$1,'Tactic Recode'!$A$1:$B$547,2,FALSE))</f>
        <v/>
      </c>
      <c r="BX5" t="str">
        <f>IF(ISERROR(MATCH(BX$1,'CSC Mitre'!D$1:D$220,0)),"",VLOOKUP(BX$1,'Tactic Recode'!$A$1:$B$547,2,FALSE))</f>
        <v/>
      </c>
      <c r="BY5" t="str">
        <f>IF(ISERROR(MATCH(BY$1,'CSC Mitre'!D$1:D$220,0)),"",VLOOKUP(BY$1,'Tactic Recode'!$A$1:$B$547,2,FALSE))</f>
        <v/>
      </c>
      <c r="BZ5" t="str">
        <f>IF(ISERROR(MATCH(BZ$1,'CSC Mitre'!D$1:D$220,0)),"",VLOOKUP(BZ$1,'Tactic Recode'!$A$1:$B$547,2,FALSE))</f>
        <v/>
      </c>
      <c r="CA5" t="str">
        <f>IF(ISERROR(MATCH(CA$1,'CSC Mitre'!D$1:D$220,0)),"",VLOOKUP(CA$1,'Tactic Recode'!$A$1:$B$547,2,FALSE))</f>
        <v/>
      </c>
      <c r="CB5" t="str">
        <f>IF(ISERROR(MATCH(CB$1,'CSC Mitre'!D$1:D$220,0)),"",VLOOKUP(CB$1,'Tactic Recode'!$A$1:$B$547,2,FALSE))</f>
        <v/>
      </c>
      <c r="CC5" t="str">
        <f>IF(ISERROR(MATCH(CC$1,'CSC Mitre'!D$1:D$220,0)),"",VLOOKUP(CC$1,'Tactic Recode'!$A$1:$B$547,2,FALSE))</f>
        <v/>
      </c>
      <c r="CD5" t="str">
        <f>IF(ISERROR(MATCH(CD$1,'CSC Mitre'!D$1:D$220,0)),"",VLOOKUP(CD$1,'Tactic Recode'!$A$1:$B$547,2,FALSE))</f>
        <v/>
      </c>
      <c r="CE5" t="str">
        <f>IF(ISERROR(MATCH(CE$1,'CSC Mitre'!D$1:D$220,0)),"",VLOOKUP(CE$1,'Tactic Recode'!$A$1:$B$547,2,FALSE))</f>
        <v/>
      </c>
      <c r="CF5" t="str">
        <f>IF(ISERROR(MATCH(CF$1,'CSC Mitre'!D$1:D$220,0)),"",VLOOKUP(CF$1,'Tactic Recode'!$A$1:$B$547,2,FALSE))</f>
        <v/>
      </c>
      <c r="CG5" t="str">
        <f>IF(ISERROR(MATCH(CG$1,'CSC Mitre'!D$1:D$220,0)),"",VLOOKUP(CG$1,'Tactic Recode'!$A$1:$B$547,2,FALSE))</f>
        <v/>
      </c>
      <c r="CH5" t="str">
        <f>IF(ISERROR(MATCH(CH$1,'CSC Mitre'!D$1:D$220,0)),"",VLOOKUP(CH$1,'Tactic Recode'!$A$1:$B$547,2,FALSE))</f>
        <v/>
      </c>
      <c r="CI5" t="str">
        <f>IF(ISERROR(MATCH(CI$1,'CSC Mitre'!D$1:D$220,0)),"",VLOOKUP(CI$1,'Tactic Recode'!$A$1:$B$547,2,FALSE))</f>
        <v/>
      </c>
      <c r="CJ5" t="str">
        <f>IF(ISERROR(MATCH(CJ$1,'CSC Mitre'!D$1:D$220,0)),"",VLOOKUP(CJ$1,'Tactic Recode'!$A$1:$B$547,2,FALSE))</f>
        <v/>
      </c>
      <c r="CK5" t="str">
        <f>IF(ISERROR(MATCH(CK$1,'CSC Mitre'!D$1:D$220,0)),"",VLOOKUP(CK$1,'Tactic Recode'!$A$1:$B$547,2,FALSE))</f>
        <v/>
      </c>
      <c r="CL5" t="str">
        <f>IF(ISERROR(MATCH(CL$1,'CSC Mitre'!D$1:D$220,0)),"",VLOOKUP(CL$1,'Tactic Recode'!$A$1:$B$547,2,FALSE))</f>
        <v/>
      </c>
      <c r="CM5" t="str">
        <f>IF(ISERROR(MATCH(CM$1,'CSC Mitre'!D$1:D$220,0)),"",VLOOKUP(CM$1,'Tactic Recode'!$A$1:$B$547,2,FALSE))</f>
        <v/>
      </c>
      <c r="CN5" t="str">
        <f>IF(ISERROR(MATCH(CN$1,'CSC Mitre'!D$1:D$220,0)),"",VLOOKUP(CN$1,'Tactic Recode'!$A$1:$B$547,2,FALSE))</f>
        <v/>
      </c>
      <c r="CO5" t="str">
        <f>IF(ISERROR(MATCH(CO$1,'CSC Mitre'!D$1:D$220,0)),"",VLOOKUP(CO$1,'Tactic Recode'!$A$1:$B$547,2,FALSE))</f>
        <v/>
      </c>
      <c r="CP5" t="str">
        <f>IF(ISERROR(MATCH(CP$1,'CSC Mitre'!D$1:D$220,0)),"",VLOOKUP(CP$1,'Tactic Recode'!$A$1:$B$547,2,FALSE))</f>
        <v/>
      </c>
      <c r="CQ5" t="str">
        <f>IF(ISERROR(MATCH(CQ$1,'CSC Mitre'!D$1:D$220,0)),"",VLOOKUP(CQ$1,'Tactic Recode'!$A$1:$B$547,2,FALSE))</f>
        <v/>
      </c>
      <c r="CR5" t="str">
        <f>IF(ISERROR(MATCH(CR$1,'CSC Mitre'!D$1:D$220,0)),"",VLOOKUP(CR$1,'Tactic Recode'!$A$1:$B$547,2,FALSE))</f>
        <v/>
      </c>
      <c r="CS5" t="str">
        <f>IF(ISERROR(MATCH(CS$1,'CSC Mitre'!D$1:D$220,0)),"",VLOOKUP(CS$1,'Tactic Recode'!$A$1:$B$547,2,FALSE))</f>
        <v/>
      </c>
      <c r="CT5" t="str">
        <f>IF(ISERROR(MATCH(CT$1,'CSC Mitre'!D$1:D$220,0)),"",VLOOKUP(CT$1,'Tactic Recode'!$A$1:$B$547,2,FALSE))</f>
        <v/>
      </c>
      <c r="CU5" t="str">
        <f>IF(ISERROR(MATCH(CU$1,'CSC Mitre'!D$1:D$220,0)),"",VLOOKUP(CU$1,'Tactic Recode'!$A$1:$B$547,2,FALSE))</f>
        <v/>
      </c>
      <c r="CV5" t="str">
        <f>IF(ISERROR(MATCH(CV$1,'CSC Mitre'!D$1:D$220,0)),"",VLOOKUP(CV$1,'Tactic Recode'!$A$1:$B$547,2,FALSE))</f>
        <v/>
      </c>
      <c r="CW5" t="str">
        <f>IF(ISERROR(MATCH(CW$1,'CSC Mitre'!D$1:D$220,0)),"",VLOOKUP(CW$1,'Tactic Recode'!$A$1:$B$547,2,FALSE))</f>
        <v/>
      </c>
      <c r="CX5" t="str">
        <f>IF(ISERROR(MATCH(CX$1,'CSC Mitre'!D$1:D$220,0)),"",VLOOKUP(CX$1,'Tactic Recode'!$A$1:$B$547,2,FALSE))</f>
        <v/>
      </c>
      <c r="CY5" t="str">
        <f>IF(ISERROR(MATCH(CY$1,'CSC Mitre'!D$1:D$220,0)),"",VLOOKUP(CY$1,'Tactic Recode'!$A$1:$B$547,2,FALSE))</f>
        <v/>
      </c>
      <c r="CZ5" t="str">
        <f>IF(ISERROR(MATCH(CZ$1,'CSC Mitre'!D$1:D$220,0)),"",VLOOKUP(CZ$1,'Tactic Recode'!$A$1:$B$547,2,FALSE))</f>
        <v/>
      </c>
      <c r="DA5" t="str">
        <f>IF(ISERROR(MATCH(DA$1,'CSC Mitre'!D$1:D$220,0)),"",VLOOKUP(DA$1,'Tactic Recode'!$A$1:$B$547,2,FALSE))</f>
        <v/>
      </c>
      <c r="DB5" t="str">
        <f>IF(ISERROR(MATCH(DB$1,'CSC Mitre'!D$1:D$220,0)),"",VLOOKUP(DB$1,'Tactic Recode'!$A$1:$B$547,2,FALSE))</f>
        <v/>
      </c>
      <c r="DC5" t="str">
        <f>IF(ISERROR(MATCH(DC$1,'CSC Mitre'!D$1:D$220,0)),"",VLOOKUP(DC$1,'Tactic Recode'!$A$1:$B$547,2,FALSE))</f>
        <v/>
      </c>
      <c r="DD5" t="str">
        <f>IF(ISERROR(MATCH(DD$1,'CSC Mitre'!D$1:D$220,0)),"",VLOOKUP(DD$1,'Tactic Recode'!$A$1:$B$547,2,FALSE))</f>
        <v/>
      </c>
      <c r="DE5" t="str">
        <f>IF(ISERROR(MATCH(DE$1,'CSC Mitre'!D$1:D$220,0)),"",VLOOKUP(DE$1,'Tactic Recode'!$A$1:$B$547,2,FALSE))</f>
        <v/>
      </c>
      <c r="DF5" t="str">
        <f>IF(ISERROR(MATCH(DF$1,'CSC Mitre'!D$1:D$220,0)),"",VLOOKUP(DF$1,'Tactic Recode'!$A$1:$B$547,2,FALSE))</f>
        <v/>
      </c>
      <c r="DG5" t="str">
        <f>IF(ISERROR(MATCH(DG$1,'CSC Mitre'!D$1:D$220,0)),"",VLOOKUP(DG$1,'Tactic Recode'!$A$1:$B$547,2,FALSE))</f>
        <v/>
      </c>
      <c r="DH5" t="str">
        <f>IF(ISERROR(MATCH(DH$1,'CSC Mitre'!D$1:D$220,0)),"",VLOOKUP(DH$1,'Tactic Recode'!$A$1:$B$547,2,FALSE))</f>
        <v/>
      </c>
      <c r="DI5" t="str">
        <f>IF(ISERROR(MATCH(DI$1,'CSC Mitre'!D$1:D$220,0)),"",VLOOKUP(DI$1,'Tactic Recode'!$A$1:$B$547,2,FALSE))</f>
        <v/>
      </c>
      <c r="DJ5" t="str">
        <f>IF(ISERROR(MATCH(DJ$1,'CSC Mitre'!D$1:D$220,0)),"",VLOOKUP(DJ$1,'Tactic Recode'!$A$1:$B$547,2,FALSE))</f>
        <v/>
      </c>
      <c r="DK5" t="str">
        <f>IF(ISERROR(MATCH(DK$1,'CSC Mitre'!D$1:D$220,0)),"",VLOOKUP(DK$1,'Tactic Recode'!$A$1:$B$547,2,FALSE))</f>
        <v/>
      </c>
      <c r="DL5" t="str">
        <f>IF(ISERROR(MATCH(DL$1,'CSC Mitre'!D$1:D$220,0)),"",VLOOKUP(DL$1,'Tactic Recode'!$A$1:$B$547,2,FALSE))</f>
        <v/>
      </c>
      <c r="DM5" t="str">
        <f>IF(ISERROR(MATCH(DM$1,'CSC Mitre'!D$1:D$220,0)),"",VLOOKUP(DM$1,'Tactic Recode'!$A$1:$B$547,2,FALSE))</f>
        <v/>
      </c>
      <c r="DN5" t="str">
        <f>IF(ISERROR(MATCH(DN$1,'CSC Mitre'!D$1:D$220,0)),"",VLOOKUP(DN$1,'Tactic Recode'!$A$1:$B$547,2,FALSE))</f>
        <v/>
      </c>
      <c r="DO5" t="str">
        <f>IF(ISERROR(MATCH(DO$1,'CSC Mitre'!D$1:D$220,0)),"",VLOOKUP(DO$1,'Tactic Recode'!$A$1:$B$547,2,FALSE))</f>
        <v/>
      </c>
      <c r="DP5" t="str">
        <f>IF(ISERROR(MATCH(DP$1,'CSC Mitre'!D$1:D$220,0)),"",VLOOKUP(DP$1,'Tactic Recode'!$A$1:$B$547,2,FALSE))</f>
        <v/>
      </c>
      <c r="DQ5" t="str">
        <f>IF(ISERROR(MATCH(DQ$1,'CSC Mitre'!D$1:D$220,0)),"",VLOOKUP(DQ$1,'Tactic Recode'!$A$1:$B$547,2,FALSE))</f>
        <v/>
      </c>
      <c r="DR5" t="str">
        <f>IF(ISERROR(MATCH(DR$1,'CSC Mitre'!D$1:D$220,0)),"",VLOOKUP(DR$1,'Tactic Recode'!$A$1:$B$547,2,FALSE))</f>
        <v/>
      </c>
      <c r="DS5" t="str">
        <f>IF(ISERROR(MATCH(DS$1,'CSC Mitre'!D$1:D$220,0)),"",VLOOKUP(DS$1,'Tactic Recode'!$A$1:$B$547,2,FALSE))</f>
        <v/>
      </c>
      <c r="DT5" t="str">
        <f>IF(ISERROR(MATCH(DT$1,'CSC Mitre'!D$1:D$220,0)),"",VLOOKUP(DT$1,'Tactic Recode'!$A$1:$B$547,2,FALSE))</f>
        <v/>
      </c>
      <c r="DU5" t="str">
        <f>IF(ISERROR(MATCH(DU$1,'CSC Mitre'!D$1:D$220,0)),"",VLOOKUP(DU$1,'Tactic Recode'!$A$1:$B$547,2,FALSE))</f>
        <v/>
      </c>
      <c r="DV5" t="str">
        <f>IF(ISERROR(MATCH(DV$1,'CSC Mitre'!D$1:D$220,0)),"",VLOOKUP(DV$1,'Tactic Recode'!$A$1:$B$547,2,FALSE))</f>
        <v/>
      </c>
      <c r="DW5" t="str">
        <f>IF(ISERROR(MATCH(DW$1,'CSC Mitre'!D$1:D$220,0)),"",VLOOKUP(DW$1,'Tactic Recode'!$A$1:$B$547,2,FALSE))</f>
        <v/>
      </c>
      <c r="DX5" t="str">
        <f>IF(ISERROR(MATCH(DX$1,'CSC Mitre'!D$1:D$220,0)),"",VLOOKUP(DX$1,'Tactic Recode'!$A$1:$B$547,2,FALSE))</f>
        <v/>
      </c>
      <c r="DY5" t="str">
        <f>IF(ISERROR(MATCH(DY$1,'CSC Mitre'!D$1:D$220,0)),"",VLOOKUP(DY$1,'Tactic Recode'!$A$1:$B$547,2,FALSE))</f>
        <v/>
      </c>
      <c r="DZ5" t="str">
        <f>IF(ISERROR(MATCH(DZ$1,'CSC Mitre'!D$1:D$220,0)),"",VLOOKUP(DZ$1,'Tactic Recode'!$A$1:$B$547,2,FALSE))</f>
        <v/>
      </c>
      <c r="EA5" t="str">
        <f>IF(ISERROR(MATCH(EA$1,'CSC Mitre'!D$1:D$220,0)),"",VLOOKUP(EA$1,'Tactic Recode'!$A$1:$B$547,2,FALSE))</f>
        <v/>
      </c>
      <c r="EB5" t="str">
        <f>IF(ISERROR(MATCH(EB$1,'CSC Mitre'!D$1:D$220,0)),"",VLOOKUP(EB$1,'Tactic Recode'!$A$1:$B$547,2,FALSE))</f>
        <v/>
      </c>
      <c r="EC5" t="str">
        <f>IF(ISERROR(MATCH(EC$1,'CSC Mitre'!D$1:D$220,0)),"",VLOOKUP(EC$1,'Tactic Recode'!$A$1:$B$547,2,FALSE))</f>
        <v/>
      </c>
      <c r="ED5" t="str">
        <f>IF(ISERROR(MATCH(ED$1,'CSC Mitre'!D$1:D$220,0)),"",VLOOKUP(ED$1,'Tactic Recode'!$A$1:$B$547,2,FALSE))</f>
        <v/>
      </c>
      <c r="EE5" t="str">
        <f>IF(ISERROR(MATCH(EE$1,'CSC Mitre'!D$1:D$220,0)),"",VLOOKUP(EE$1,'Tactic Recode'!$A$1:$B$547,2,FALSE))</f>
        <v/>
      </c>
      <c r="EF5" t="str">
        <f>IF(ISERROR(MATCH(EF$1,'CSC Mitre'!D$1:D$220,0)),"",VLOOKUP(EF$1,'Tactic Recode'!$A$1:$B$547,2,FALSE))</f>
        <v/>
      </c>
      <c r="EG5" t="str">
        <f>IF(ISERROR(MATCH(EG$1,'CSC Mitre'!D$1:D$220,0)),"",VLOOKUP(EG$1,'Tactic Recode'!$A$1:$B$547,2,FALSE))</f>
        <v/>
      </c>
      <c r="EH5" t="str">
        <f>IF(ISERROR(MATCH(EH$1,'CSC Mitre'!D$1:D$220,0)),"",VLOOKUP(EH$1,'Tactic Recode'!$A$1:$B$547,2,FALSE))</f>
        <v/>
      </c>
      <c r="EI5" t="str">
        <f>IF(ISERROR(MATCH(EI$1,'CSC Mitre'!D$1:D$220,0)),"",VLOOKUP(EI$1,'Tactic Recode'!$A$1:$B$547,2,FALSE))</f>
        <v/>
      </c>
      <c r="EJ5" t="str">
        <f>IF(ISERROR(MATCH(EJ$1,'CSC Mitre'!D$1:D$220,0)),"",VLOOKUP(EJ$1,'Tactic Recode'!$A$1:$B$547,2,FALSE))</f>
        <v/>
      </c>
      <c r="EK5" t="str">
        <f>IF(ISERROR(MATCH(EK$1,'CSC Mitre'!D$1:D$220,0)),"",VLOOKUP(EK$1,'Tactic Recode'!$A$1:$B$547,2,FALSE))</f>
        <v/>
      </c>
      <c r="EL5" t="str">
        <f>IF(ISERROR(MATCH(EL$1,'CSC Mitre'!D$1:D$220,0)),"",VLOOKUP(EL$1,'Tactic Recode'!$A$1:$B$547,2,FALSE))</f>
        <v/>
      </c>
      <c r="EM5" t="str">
        <f>IF(ISERROR(MATCH(EM$1,'CSC Mitre'!D$1:D$220,0)),"",VLOOKUP(EM$1,'Tactic Recode'!$A$1:$B$547,2,FALSE))</f>
        <v/>
      </c>
      <c r="EN5" t="str">
        <f>IF(ISERROR(MATCH(EN$1,'CSC Mitre'!D$1:D$220,0)),"",VLOOKUP(EN$1,'Tactic Recode'!$A$1:$B$547,2,FALSE))</f>
        <v/>
      </c>
      <c r="EO5" t="str">
        <f>IF(ISERROR(MATCH(EO$1,'CSC Mitre'!D$1:D$220,0)),"",VLOOKUP(EO$1,'Tactic Recode'!$A$1:$B$547,2,FALSE))</f>
        <v/>
      </c>
      <c r="EP5" t="str">
        <f>IF(ISERROR(MATCH(EP$1,'CSC Mitre'!D$1:D$220,0)),"",VLOOKUP(EP$1,'Tactic Recode'!$A$1:$B$547,2,FALSE))</f>
        <v/>
      </c>
      <c r="EQ5" t="str">
        <f>IF(ISERROR(MATCH(EQ$1,'CSC Mitre'!D$1:D$220,0)),"",VLOOKUP(EQ$1,'Tactic Recode'!$A$1:$B$547,2,FALSE))</f>
        <v/>
      </c>
      <c r="ER5" t="str">
        <f>IF(ISERROR(MATCH(ER$1,'CSC Mitre'!D$1:D$220,0)),"",VLOOKUP(ER$1,'Tactic Recode'!$A$1:$B$547,2,FALSE))</f>
        <v/>
      </c>
      <c r="ES5" t="str">
        <f>IF(ISERROR(MATCH(ES$1,'CSC Mitre'!D$1:D$220,0)),"",VLOOKUP(ES$1,'Tactic Recode'!$A$1:$B$547,2,FALSE))</f>
        <v/>
      </c>
      <c r="ET5" t="str">
        <f>IF(ISERROR(MATCH(ET$1,'CSC Mitre'!D$1:D$220,0)),"",VLOOKUP(ET$1,'Tactic Recode'!$A$1:$B$547,2,FALSE))</f>
        <v/>
      </c>
      <c r="EU5" t="str">
        <f>IF(ISERROR(MATCH(EU$1,'CSC Mitre'!D$1:D$220,0)),"",VLOOKUP(EU$1,'Tactic Recode'!$A$1:$B$547,2,FALSE))</f>
        <v/>
      </c>
      <c r="EV5" t="str">
        <f>IF(ISERROR(MATCH(EV$1,'CSC Mitre'!D$1:D$220,0)),"",VLOOKUP(EV$1,'Tactic Recode'!$A$1:$B$547,2,FALSE))</f>
        <v/>
      </c>
      <c r="EW5" t="str">
        <f>IF(ISERROR(MATCH(EW$1,'CSC Mitre'!D$1:D$220,0)),"",VLOOKUP(EW$1,'Tactic Recode'!$A$1:$B$547,2,FALSE))</f>
        <v/>
      </c>
      <c r="EX5" t="str">
        <f>IF(ISERROR(MATCH(EX$1,'CSC Mitre'!D$1:D$220,0)),"",VLOOKUP(EX$1,'Tactic Recode'!$A$1:$B$547,2,FALSE))</f>
        <v/>
      </c>
      <c r="EY5" t="str">
        <f>IF(ISERROR(MATCH(EY$1,'CSC Mitre'!D$1:D$220,0)),"",VLOOKUP(EY$1,'Tactic Recode'!$A$1:$B$547,2,FALSE))</f>
        <v/>
      </c>
      <c r="EZ5" t="str">
        <f>IF(ISERROR(MATCH(EZ$1,'CSC Mitre'!D$1:D$220,0)),"",VLOOKUP(EZ$1,'Tactic Recode'!$A$1:$B$547,2,FALSE))</f>
        <v/>
      </c>
      <c r="FA5" t="str">
        <f>IF(ISERROR(MATCH(FA$1,'CSC Mitre'!D$1:D$220,0)),"",VLOOKUP(FA$1,'Tactic Recode'!$A$1:$B$547,2,FALSE))</f>
        <v/>
      </c>
      <c r="FB5" t="str">
        <f>IF(ISERROR(MATCH(FB$1,'CSC Mitre'!D$1:D$220,0)),"",VLOOKUP(FB$1,'Tactic Recode'!$A$1:$B$547,2,FALSE))</f>
        <v/>
      </c>
      <c r="FC5" t="str">
        <f>IF(ISERROR(MATCH(FC$1,'CSC Mitre'!D$1:D$220,0)),"",VLOOKUP(FC$1,'Tactic Recode'!$A$1:$B$547,2,FALSE))</f>
        <v/>
      </c>
      <c r="FD5" t="str">
        <f>IF(ISERROR(MATCH(FD$1,'CSC Mitre'!D$1:D$220,0)),"",VLOOKUP(FD$1,'Tactic Recode'!$A$1:$B$547,2,FALSE))</f>
        <v/>
      </c>
      <c r="FE5" t="str">
        <f>IF(ISERROR(MATCH(FE$1,'CSC Mitre'!D$1:D$220,0)),"",VLOOKUP(FE$1,'Tactic Recode'!$A$1:$B$547,2,FALSE))</f>
        <v/>
      </c>
      <c r="FF5" t="str">
        <f>IF(ISERROR(MATCH(FF$1,'CSC Mitre'!D$1:D$220,0)),"",VLOOKUP(FF$1,'Tactic Recode'!$A$1:$B$547,2,FALSE))</f>
        <v/>
      </c>
      <c r="FG5" t="str">
        <f>IF(ISERROR(MATCH(FG$1,'CSC Mitre'!D$1:D$220,0)),"",VLOOKUP(FG$1,'Tactic Recode'!$A$1:$B$547,2,FALSE))</f>
        <v/>
      </c>
      <c r="FH5" t="str">
        <f>IF(ISERROR(MATCH(FH$1,'CSC Mitre'!D$1:D$220,0)),"",VLOOKUP(FH$1,'Tactic Recode'!$A$1:$B$547,2,FALSE))</f>
        <v/>
      </c>
      <c r="FI5" t="str">
        <f>IF(ISERROR(MATCH(FI$1,'CSC Mitre'!D$1:D$220,0)),"",VLOOKUP(FI$1,'Tactic Recode'!$A$1:$B$547,2,FALSE))</f>
        <v/>
      </c>
      <c r="FJ5" t="str">
        <f>IF(ISERROR(MATCH(FJ$1,'CSC Mitre'!D$1:D$220,0)),"",VLOOKUP(FJ$1,'Tactic Recode'!$A$1:$B$547,2,FALSE))</f>
        <v/>
      </c>
      <c r="FK5" t="str">
        <f>IF(ISERROR(MATCH(FK$1,'CSC Mitre'!D$1:D$220,0)),"",VLOOKUP(FK$1,'Tactic Recode'!$A$1:$B$547,2,FALSE))</f>
        <v/>
      </c>
      <c r="FL5" t="str">
        <f>IF(ISERROR(MATCH(FL$1,'CSC Mitre'!D$1:D$220,0)),"",VLOOKUP(FL$1,'Tactic Recode'!$A$1:$B$547,2,FALSE))</f>
        <v/>
      </c>
      <c r="FM5" t="str">
        <f>IF(ISERROR(MATCH(FM$1,'CSC Mitre'!D$1:D$220,0)),"",VLOOKUP(FM$1,'Tactic Recode'!$A$1:$B$547,2,FALSE))</f>
        <v/>
      </c>
      <c r="FN5" t="str">
        <f>IF(ISERROR(MATCH(FN$1,'CSC Mitre'!D$1:D$220,0)),"",VLOOKUP(FN$1,'Tactic Recode'!$A$1:$B$547,2,FALSE))</f>
        <v/>
      </c>
      <c r="FO5" t="str">
        <f>IF(ISERROR(MATCH(FO$1,'CSC Mitre'!D$1:D$220,0)),"",VLOOKUP(FO$1,'Tactic Recode'!$A$1:$B$547,2,FALSE))</f>
        <v/>
      </c>
      <c r="FP5" t="str">
        <f>IF(ISERROR(MATCH(FP$1,'CSC Mitre'!D$1:D$220,0)),"",VLOOKUP(FP$1,'Tactic Recode'!$A$1:$B$547,2,FALSE))</f>
        <v/>
      </c>
      <c r="FQ5" t="str">
        <f>IF(ISERROR(MATCH(FQ$1,'CSC Mitre'!D$1:D$220,0)),"",VLOOKUP(FQ$1,'Tactic Recode'!$A$1:$B$547,2,FALSE))</f>
        <v/>
      </c>
      <c r="FR5" t="str">
        <f>IF(ISERROR(MATCH(FR$1,'CSC Mitre'!D$1:D$220,0)),"",VLOOKUP(FR$1,'Tactic Recode'!$A$1:$B$547,2,FALSE))</f>
        <v/>
      </c>
      <c r="FS5" t="str">
        <f>IF(ISERROR(MATCH(FS$1,'CSC Mitre'!D$1:D$220,0)),"",VLOOKUP(FS$1,'Tactic Recode'!$A$1:$B$547,2,FALSE))</f>
        <v/>
      </c>
      <c r="FT5" t="str">
        <f>IF(ISERROR(MATCH(FT$1,'CSC Mitre'!D$1:D$220,0)),"",VLOOKUP(FT$1,'Tactic Recode'!$A$1:$B$547,2,FALSE))</f>
        <v/>
      </c>
      <c r="FU5" t="str">
        <f>IF(ISERROR(MATCH(FU$1,'CSC Mitre'!D$1:D$220,0)),"",VLOOKUP(FU$1,'Tactic Recode'!$A$1:$B$547,2,FALSE))</f>
        <v/>
      </c>
      <c r="FV5" t="str">
        <f>IF(ISERROR(MATCH(FV$1,'CSC Mitre'!D$1:D$220,0)),"",VLOOKUP(FV$1,'Tactic Recode'!$A$1:$B$547,2,FALSE))</f>
        <v/>
      </c>
      <c r="FW5" t="str">
        <f>IF(ISERROR(MATCH(FW$1,'CSC Mitre'!D$1:D$220,0)),"",VLOOKUP(FW$1,'Tactic Recode'!$A$1:$B$547,2,FALSE))</f>
        <v/>
      </c>
      <c r="FX5" t="str">
        <f>IF(ISERROR(MATCH(FX$1,'CSC Mitre'!D$1:D$220,0)),"",VLOOKUP(FX$1,'Tactic Recode'!$A$1:$B$547,2,FALSE))</f>
        <v/>
      </c>
      <c r="FY5" t="str">
        <f>IF(ISERROR(MATCH(FY$1,'CSC Mitre'!D$1:D$220,0)),"",VLOOKUP(FY$1,'Tactic Recode'!$A$1:$B$547,2,FALSE))</f>
        <v/>
      </c>
      <c r="FZ5" t="str">
        <f>IF(ISERROR(MATCH(FZ$1,'CSC Mitre'!D$1:D$220,0)),"",VLOOKUP(FZ$1,'Tactic Recode'!$A$1:$B$547,2,FALSE))</f>
        <v/>
      </c>
      <c r="GA5" t="str">
        <f>IF(ISERROR(MATCH(GA$1,'CSC Mitre'!D$1:D$220,0)),"",VLOOKUP(GA$1,'Tactic Recode'!$A$1:$B$547,2,FALSE))</f>
        <v/>
      </c>
      <c r="GB5" t="str">
        <f>IF(ISERROR(MATCH(GB$1,'CSC Mitre'!D$1:D$220,0)),"",VLOOKUP(GB$1,'Tactic Recode'!$A$1:$B$547,2,FALSE))</f>
        <v/>
      </c>
      <c r="GC5" t="str">
        <f>IF(ISERROR(MATCH(GC$1,'CSC Mitre'!D$1:D$220,0)),"",VLOOKUP(GC$1,'Tactic Recode'!$A$1:$B$547,2,FALSE))</f>
        <v/>
      </c>
      <c r="GD5" t="str">
        <f>IF(ISERROR(MATCH(GD$1,'CSC Mitre'!D$1:D$220,0)),"",VLOOKUP(GD$1,'Tactic Recode'!$A$1:$B$547,2,FALSE))</f>
        <v/>
      </c>
      <c r="GE5" t="str">
        <f>IF(ISERROR(MATCH(GE$1,'CSC Mitre'!D$1:D$220,0)),"",VLOOKUP(GE$1,'Tactic Recode'!$A$1:$B$547,2,FALSE))</f>
        <v/>
      </c>
      <c r="GF5" t="str">
        <f>IF(ISERROR(MATCH(GF$1,'CSC Mitre'!D$1:D$220,0)),"",VLOOKUP(GF$1,'Tactic Recode'!$A$1:$B$547,2,FALSE))</f>
        <v/>
      </c>
      <c r="GG5" t="str">
        <f>IF(ISERROR(MATCH(GG$1,'CSC Mitre'!D$1:D$220,0)),"",VLOOKUP(GG$1,'Tactic Recode'!$A$1:$B$547,2,FALSE))</f>
        <v/>
      </c>
      <c r="GH5" t="str">
        <f>IF(ISERROR(MATCH(GH$1,'CSC Mitre'!D$1:D$220,0)),"",VLOOKUP(GH$1,'Tactic Recode'!$A$1:$B$547,2,FALSE))</f>
        <v/>
      </c>
      <c r="GI5" t="str">
        <f>IF(ISERROR(MATCH(GI$1,'CSC Mitre'!D$1:D$220,0)),"",VLOOKUP(GI$1,'Tactic Recode'!$A$1:$B$547,2,FALSE))</f>
        <v/>
      </c>
      <c r="GJ5" t="str">
        <f>IF(ISERROR(MATCH(GJ$1,'CSC Mitre'!D$1:D$220,0)),"",VLOOKUP(GJ$1,'Tactic Recode'!$A$1:$B$547,2,FALSE))</f>
        <v/>
      </c>
      <c r="GK5" t="str">
        <f>IF(ISERROR(MATCH(GK$1,'CSC Mitre'!D$1:D$220,0)),"",VLOOKUP(GK$1,'Tactic Recode'!$A$1:$B$547,2,FALSE))</f>
        <v/>
      </c>
      <c r="GL5" t="str">
        <f>IF(ISERROR(MATCH(GL$1,'CSC Mitre'!D$1:D$220,0)),"",VLOOKUP(GL$1,'Tactic Recode'!$A$1:$B$547,2,FALSE))</f>
        <v/>
      </c>
      <c r="GM5" t="str">
        <f>IF(ISERROR(MATCH(GM$1,'CSC Mitre'!D$1:D$220,0)),"",VLOOKUP(GM$1,'Tactic Recode'!$A$1:$B$547,2,FALSE))</f>
        <v/>
      </c>
      <c r="GN5" t="str">
        <f>IF(ISERROR(MATCH(GN$1,'CSC Mitre'!D$1:D$220,0)),"",VLOOKUP(GN$1,'Tactic Recode'!$A$1:$B$547,2,FALSE))</f>
        <v/>
      </c>
      <c r="GO5" t="str">
        <f>IF(ISERROR(MATCH(GO$1,'CSC Mitre'!D$1:D$220,0)),"",VLOOKUP(GO$1,'Tactic Recode'!$A$1:$B$547,2,FALSE))</f>
        <v/>
      </c>
      <c r="GP5" t="str">
        <f>IF(ISERROR(MATCH(GP$1,'CSC Mitre'!D$1:D$220,0)),"",VLOOKUP(GP$1,'Tactic Recode'!$A$1:$B$547,2,FALSE))</f>
        <v/>
      </c>
      <c r="GQ5" t="str">
        <f>IF(ISERROR(MATCH(GQ$1,'CSC Mitre'!D$1:D$220,0)),"",VLOOKUP(GQ$1,'Tactic Recode'!$A$1:$B$547,2,FALSE))</f>
        <v/>
      </c>
      <c r="GR5" t="str">
        <f>IF(ISERROR(MATCH(GR$1,'CSC Mitre'!D$1:D$220,0)),"",VLOOKUP(GR$1,'Tactic Recode'!$A$1:$B$547,2,FALSE))</f>
        <v/>
      </c>
      <c r="GS5" t="str">
        <f>IF(ISERROR(MATCH(GS$1,'CSC Mitre'!D$1:D$220,0)),"",VLOOKUP(GS$1,'Tactic Recode'!$A$1:$B$547,2,FALSE))</f>
        <v/>
      </c>
      <c r="GT5" t="str">
        <f>IF(ISERROR(MATCH(GT$1,'CSC Mitre'!D$1:D$220,0)),"",VLOOKUP(GT$1,'Tactic Recode'!$A$1:$B$547,2,FALSE))</f>
        <v/>
      </c>
      <c r="GU5" t="str">
        <f>IF(ISERROR(MATCH(GU$1,'CSC Mitre'!D$1:D$220,0)),"",VLOOKUP(GU$1,'Tactic Recode'!$A$1:$B$547,2,FALSE))</f>
        <v/>
      </c>
      <c r="GV5" t="str">
        <f>IF(ISERROR(MATCH(GV$1,'CSC Mitre'!D$1:D$220,0)),"",VLOOKUP(GV$1,'Tactic Recode'!$A$1:$B$547,2,FALSE))</f>
        <v/>
      </c>
      <c r="GW5" t="str">
        <f>IF(ISERROR(MATCH(GW$1,'CSC Mitre'!D$1:D$220,0)),"",VLOOKUP(GW$1,'Tactic Recode'!$A$1:$B$547,2,FALSE))</f>
        <v/>
      </c>
      <c r="GX5" t="str">
        <f>IF(ISERROR(MATCH(GX$1,'CSC Mitre'!D$1:D$220,0)),"",VLOOKUP(GX$1,'Tactic Recode'!$A$1:$B$547,2,FALSE))</f>
        <v/>
      </c>
      <c r="GY5" t="str">
        <f>IF(ISERROR(MATCH(GY$1,'CSC Mitre'!D$1:D$220,0)),"",VLOOKUP(GY$1,'Tactic Recode'!$A$1:$B$547,2,FALSE))</f>
        <v/>
      </c>
      <c r="GZ5" t="str">
        <f>IF(ISERROR(MATCH(GZ$1,'CSC Mitre'!D$1:D$220,0)),"",VLOOKUP(GZ$1,'Tactic Recode'!$A$1:$B$547,2,FALSE))</f>
        <v/>
      </c>
      <c r="HA5" t="str">
        <f>IF(ISERROR(MATCH(HA$1,'CSC Mitre'!D$1:D$220,0)),"",VLOOKUP(HA$1,'Tactic Recode'!$A$1:$B$547,2,FALSE))</f>
        <v/>
      </c>
      <c r="HB5" t="str">
        <f>IF(ISERROR(MATCH(HB$1,'CSC Mitre'!D$1:D$220,0)),"",VLOOKUP(HB$1,'Tactic Recode'!$A$1:$B$547,2,FALSE))</f>
        <v/>
      </c>
      <c r="HC5" t="str">
        <f>IF(ISERROR(MATCH(HC$1,'CSC Mitre'!D$1:D$220,0)),"",VLOOKUP(HC$1,'Tactic Recode'!$A$1:$B$547,2,FALSE))</f>
        <v/>
      </c>
      <c r="HD5" t="str">
        <f>IF(ISERROR(MATCH(HD$1,'CSC Mitre'!D$1:D$220,0)),"",VLOOKUP(HD$1,'Tactic Recode'!$A$1:$B$547,2,FALSE))</f>
        <v/>
      </c>
      <c r="HE5" t="str">
        <f>IF(ISERROR(MATCH(HE$1,'CSC Mitre'!D$1:D$220,0)),"",VLOOKUP(HE$1,'Tactic Recode'!$A$1:$B$547,2,FALSE))</f>
        <v/>
      </c>
      <c r="HF5" t="str">
        <f>IF(ISERROR(MATCH(HF$1,'CSC Mitre'!D$1:D$220,0)),"",VLOOKUP(HF$1,'Tactic Recode'!$A$1:$B$547,2,FALSE))</f>
        <v/>
      </c>
      <c r="HG5" t="str">
        <f>IF(ISERROR(MATCH(HG$1,'CSC Mitre'!D$1:D$220,0)),"",VLOOKUP(HG$1,'Tactic Recode'!$A$1:$B$547,2,FALSE))</f>
        <v/>
      </c>
      <c r="HH5" t="str">
        <f>IF(ISERROR(MATCH(HH$1,'CSC Mitre'!D$1:D$220,0)),"",VLOOKUP(HH$1,'Tactic Recode'!$A$1:$B$547,2,FALSE))</f>
        <v>Initial Access</v>
      </c>
      <c r="HI5" t="str">
        <f>IF(ISERROR(MATCH(HI$1,'CSC Mitre'!D$1:D$220,0)),"",VLOOKUP(HI$1,'Tactic Recode'!$A$1:$B$547,2,FALSE))</f>
        <v/>
      </c>
      <c r="HJ5" t="str">
        <f>IF(ISERROR(MATCH(HJ$1,'CSC Mitre'!D$1:D$220,0)),"",VLOOKUP(HJ$1,'Tactic Recode'!$A$1:$B$547,2,FALSE))</f>
        <v/>
      </c>
      <c r="HK5" t="str">
        <f>IF(ISERROR(MATCH(HK$1,'CSC Mitre'!D$1:D$220,0)),"",VLOOKUP(HK$1,'Tactic Recode'!$A$1:$B$547,2,FALSE))</f>
        <v/>
      </c>
      <c r="HL5" t="str">
        <f>IF(ISERROR(MATCH(HL$1,'CSC Mitre'!D$1:D$220,0)),"",VLOOKUP(HL$1,'Tactic Recode'!$A$1:$B$547,2,FALSE))</f>
        <v/>
      </c>
      <c r="HM5" t="str">
        <f>IF(ISERROR(MATCH(HM$1,'CSC Mitre'!D$1:D$220,0)),"",VLOOKUP(HM$1,'Tactic Recode'!$A$1:$B$547,2,FALSE))</f>
        <v/>
      </c>
      <c r="HN5" t="str">
        <f>IF(ISERROR(MATCH(HN$1,'CSC Mitre'!D$1:D$220,0)),"",VLOOKUP(HN$1,'Tactic Recode'!$A$1:$B$547,2,FALSE))</f>
        <v/>
      </c>
      <c r="HO5" t="str">
        <f>IF(ISERROR(MATCH(HO$1,'CSC Mitre'!D$1:D$220,0)),"",VLOOKUP(HO$1,'Tactic Recode'!$A$1:$B$547,2,FALSE))</f>
        <v/>
      </c>
      <c r="HP5" t="str">
        <f>IF(ISERROR(MATCH(HP$1,'CSC Mitre'!D$1:D$220,0)),"",VLOOKUP(HP$1,'Tactic Recode'!$A$1:$B$547,2,FALSE))</f>
        <v/>
      </c>
      <c r="HQ5" t="str">
        <f>IF(ISERROR(MATCH(HQ$1,'CSC Mitre'!D$1:D$220,0)),"",VLOOKUP(HQ$1,'Tactic Recode'!$A$1:$B$547,2,FALSE))</f>
        <v/>
      </c>
      <c r="HR5" t="str">
        <f>IF(ISERROR(MATCH(HR$1,'CSC Mitre'!D$1:D$220,0)),"",VLOOKUP(HR$1,'Tactic Recode'!$A$1:$B$547,2,FALSE))</f>
        <v/>
      </c>
      <c r="HS5" t="str">
        <f>IF(ISERROR(MATCH(HS$1,'CSC Mitre'!D$1:D$220,0)),"",VLOOKUP(HS$1,'Tactic Recode'!$A$1:$B$547,2,FALSE))</f>
        <v/>
      </c>
      <c r="HT5" t="str">
        <f>IF(ISERROR(MATCH(HT$1,'CSC Mitre'!D$1:D$220,0)),"",VLOOKUP(HT$1,'Tactic Recode'!$A$1:$B$547,2,FALSE))</f>
        <v/>
      </c>
      <c r="HU5" t="str">
        <f>IF(ISERROR(MATCH(HU$1,'CSC Mitre'!D$1:D$220,0)),"",VLOOKUP(HU$1,'Tactic Recode'!$A$1:$B$547,2,FALSE))</f>
        <v/>
      </c>
      <c r="HV5" t="str">
        <f>IF(ISERROR(MATCH(HV$1,'CSC Mitre'!D$1:D$220,0)),"",VLOOKUP(HV$1,'Tactic Recode'!$A$1:$B$547,2,FALSE))</f>
        <v/>
      </c>
      <c r="HW5" t="str">
        <f>IF(ISERROR(MATCH(HW$1,'CSC Mitre'!D$1:D$220,0)),"",VLOOKUP(HW$1,'Tactic Recode'!$A$1:$B$547,2,FALSE))</f>
        <v/>
      </c>
      <c r="HX5" t="str">
        <f>IF(ISERROR(MATCH(HX$1,'CSC Mitre'!D$1:D$220,0)),"",VLOOKUP(HX$1,'Tactic Recode'!$A$1:$B$547,2,FALSE))</f>
        <v/>
      </c>
      <c r="HY5" t="str">
        <f>IF(ISERROR(MATCH(HY$1,'CSC Mitre'!D$1:D$220,0)),"",VLOOKUP(HY$1,'Tactic Recode'!$A$1:$B$547,2,FALSE))</f>
        <v/>
      </c>
      <c r="HZ5" t="str">
        <f>IF(ISERROR(MATCH(HZ$1,'CSC Mitre'!D$1:D$220,0)),"",VLOOKUP(HZ$1,'Tactic Recode'!$A$1:$B$547,2,FALSE))</f>
        <v/>
      </c>
      <c r="IA5" t="str">
        <f>IF(ISERROR(MATCH(IA$1,'CSC Mitre'!D$1:D$220,0)),"",VLOOKUP(IA$1,'Tactic Recode'!$A$1:$B$547,2,FALSE))</f>
        <v/>
      </c>
      <c r="IB5" t="str">
        <f>IF(ISERROR(MATCH(IB$1,'CSC Mitre'!D$1:D$220,0)),"",VLOOKUP(IB$1,'Tactic Recode'!$A$1:$B$547,2,FALSE))</f>
        <v/>
      </c>
      <c r="IC5" t="str">
        <f>IF(ISERROR(MATCH(IC$1,'CSC Mitre'!D$1:D$220,0)),"",VLOOKUP(IC$1,'Tactic Recode'!$A$1:$B$547,2,FALSE))</f>
        <v/>
      </c>
      <c r="ID5" t="str">
        <f>IF(ISERROR(MATCH(ID$1,'CSC Mitre'!D$1:D$220,0)),"",VLOOKUP(ID$1,'Tactic Recode'!$A$1:$B$547,2,FALSE))</f>
        <v/>
      </c>
      <c r="IE5" t="str">
        <f>IF(ISERROR(MATCH(IE$1,'CSC Mitre'!D$1:D$220,0)),"",VLOOKUP(IE$1,'Tactic Recode'!$A$1:$B$547,2,FALSE))</f>
        <v/>
      </c>
      <c r="IF5" t="str">
        <f>IF(ISERROR(MATCH(IF$1,'CSC Mitre'!D$1:D$220,0)),"",VLOOKUP(IF$1,'Tactic Recode'!$A$1:$B$547,2,FALSE))</f>
        <v/>
      </c>
      <c r="IG5" t="str">
        <f>IF(ISERROR(MATCH(IG$1,'CSC Mitre'!D$1:D$220,0)),"",VLOOKUP(IG$1,'Tactic Recode'!$A$1:$B$547,2,FALSE))</f>
        <v/>
      </c>
      <c r="IH5" t="str">
        <f>IF(ISERROR(MATCH(IH$1,'CSC Mitre'!D$1:D$220,0)),"",VLOOKUP(IH$1,'Tactic Recode'!$A$1:$B$547,2,FALSE))</f>
        <v/>
      </c>
      <c r="II5" t="str">
        <f>IF(ISERROR(MATCH(II$1,'CSC Mitre'!D$1:D$220,0)),"",VLOOKUP(II$1,'Tactic Recode'!$A$1:$B$547,2,FALSE))</f>
        <v/>
      </c>
      <c r="IJ5" t="str">
        <f>IF(ISERROR(MATCH(IJ$1,'CSC Mitre'!D$1:D$220,0)),"",VLOOKUP(IJ$1,'Tactic Recode'!$A$1:$B$547,2,FALSE))</f>
        <v/>
      </c>
      <c r="IK5" t="str">
        <f>IF(ISERROR(MATCH(IK$1,'CSC Mitre'!D$1:D$220,0)),"",VLOOKUP(IK$1,'Tactic Recode'!$A$1:$B$547,2,FALSE))</f>
        <v/>
      </c>
      <c r="IL5" t="str">
        <f>IF(ISERROR(MATCH(IL$1,'CSC Mitre'!D$1:D$220,0)),"",VLOOKUP(IL$1,'Tactic Recode'!$A$1:$B$547,2,FALSE))</f>
        <v/>
      </c>
      <c r="IM5" t="str">
        <f>IF(ISERROR(MATCH(IM$1,'CSC Mitre'!D$1:D$220,0)),"",VLOOKUP(IM$1,'Tactic Recode'!$A$1:$B$547,2,FALSE))</f>
        <v/>
      </c>
      <c r="IN5" t="str">
        <f>IF(ISERROR(MATCH(IN$1,'CSC Mitre'!D$1:D$220,0)),"",VLOOKUP(IN$1,'Tactic Recode'!$A$1:$B$547,2,FALSE))</f>
        <v/>
      </c>
      <c r="IO5" t="str">
        <f>IF(ISERROR(MATCH(IO$1,'CSC Mitre'!D$1:D$220,0)),"",VLOOKUP(IO$1,'Tactic Recode'!$A$1:$B$547,2,FALSE))</f>
        <v/>
      </c>
      <c r="IP5" t="str">
        <f>IF(ISERROR(MATCH(IP$1,'CSC Mitre'!D$1:D$220,0)),"",VLOOKUP(IP$1,'Tactic Recode'!$A$1:$B$547,2,FALSE))</f>
        <v/>
      </c>
      <c r="IQ5" t="str">
        <f>IF(ISERROR(MATCH(IQ$1,'CSC Mitre'!D$1:D$220,0)),"",VLOOKUP(IQ$1,'Tactic Recode'!$A$1:$B$547,2,FALSE))</f>
        <v/>
      </c>
      <c r="IR5" t="str">
        <f>IF(ISERROR(MATCH(IR$1,'CSC Mitre'!D$1:D$220,0)),"",VLOOKUP(IR$1,'Tactic Recode'!$A$1:$B$547,2,FALSE))</f>
        <v/>
      </c>
      <c r="IS5" t="str">
        <f>IF(ISERROR(MATCH(IS$1,'CSC Mitre'!D$1:D$220,0)),"",VLOOKUP(IS$1,'Tactic Recode'!$A$1:$B$547,2,FALSE))</f>
        <v/>
      </c>
      <c r="IT5" t="str">
        <f>IF(ISERROR(MATCH(IT$1,'CSC Mitre'!D$1:D$220,0)),"",VLOOKUP(IT$1,'Tactic Recode'!$A$1:$B$547,2,FALSE))</f>
        <v/>
      </c>
      <c r="IU5" t="str">
        <f>IF(ISERROR(MATCH(IU$1,'CSC Mitre'!D$1:D$220,0)),"",VLOOKUP(IU$1,'Tactic Recode'!$A$1:$B$547,2,FALSE))</f>
        <v/>
      </c>
      <c r="IV5" t="str">
        <f>IF(ISERROR(MATCH(IV$1,'CSC Mitre'!D$1:D$220,0)),"",VLOOKUP(IV$1,'Tactic Recode'!$A$1:$B$547,2,FALSE))</f>
        <v/>
      </c>
      <c r="IW5" t="str">
        <f>IF(ISERROR(MATCH(IW$1,'CSC Mitre'!D$1:D$220,0)),"",VLOOKUP(IW$1,'Tactic Recode'!$A$1:$B$547,2,FALSE))</f>
        <v/>
      </c>
      <c r="IX5" t="str">
        <f>IF(ISERROR(MATCH(IX$1,'CSC Mitre'!D$1:D$220,0)),"",VLOOKUP(IX$1,'Tactic Recode'!$A$1:$B$547,2,FALSE))</f>
        <v/>
      </c>
      <c r="IY5" t="str">
        <f>IF(ISERROR(MATCH(IY$1,'CSC Mitre'!D$1:D$220,0)),"",VLOOKUP(IY$1,'Tactic Recode'!$A$1:$B$547,2,FALSE))</f>
        <v/>
      </c>
      <c r="IZ5" t="str">
        <f>IF(ISERROR(MATCH(IZ$1,'CSC Mitre'!D$1:D$220,0)),"",VLOOKUP(IZ$1,'Tactic Recode'!$A$1:$B$547,2,FALSE))</f>
        <v/>
      </c>
      <c r="JA5" t="str">
        <f>IF(ISERROR(MATCH(JA$1,'CSC Mitre'!D$1:D$220,0)),"",VLOOKUP(JA$1,'Tactic Recode'!$A$1:$B$547,2,FALSE))</f>
        <v/>
      </c>
      <c r="JB5" t="str">
        <f>IF(ISERROR(MATCH(JB$1,'CSC Mitre'!D$1:D$220,0)),"",VLOOKUP(JB$1,'Tactic Recode'!$A$1:$B$547,2,FALSE))</f>
        <v/>
      </c>
      <c r="JC5" t="str">
        <f>IF(ISERROR(MATCH(JC$1,'CSC Mitre'!D$1:D$220,0)),"",VLOOKUP(JC$1,'Tactic Recode'!$A$1:$B$547,2,FALSE))</f>
        <v/>
      </c>
      <c r="JD5" t="str">
        <f>IF(ISERROR(MATCH(JD$1,'CSC Mitre'!D$1:D$220,0)),"",VLOOKUP(JD$1,'Tactic Recode'!$A$1:$B$547,2,FALSE))</f>
        <v/>
      </c>
      <c r="JE5" t="str">
        <f>IF(ISERROR(MATCH(JE$1,'CSC Mitre'!D$1:D$220,0)),"",VLOOKUP(JE$1,'Tactic Recode'!$A$1:$B$547,2,FALSE))</f>
        <v/>
      </c>
      <c r="JF5" t="str">
        <f>IF(ISERROR(MATCH(JF$1,'CSC Mitre'!D$1:D$220,0)),"",VLOOKUP(JF$1,'Tactic Recode'!$A$1:$B$547,2,FALSE))</f>
        <v/>
      </c>
      <c r="JG5" t="str">
        <f>IF(ISERROR(MATCH(JG$1,'CSC Mitre'!D$1:D$220,0)),"",VLOOKUP(JG$1,'Tactic Recode'!$A$1:$B$547,2,FALSE))</f>
        <v/>
      </c>
      <c r="JH5" t="str">
        <f>IF(ISERROR(MATCH(JH$1,'CSC Mitre'!D$1:D$220,0)),"",VLOOKUP(JH$1,'Tactic Recode'!$A$1:$B$547,2,FALSE))</f>
        <v/>
      </c>
      <c r="JI5" t="str">
        <f>IF(ISERROR(MATCH(JI$1,'CSC Mitre'!D$1:D$220,0)),"",VLOOKUP(JI$1,'Tactic Recode'!$A$1:$B$547,2,FALSE))</f>
        <v/>
      </c>
      <c r="JJ5" t="str">
        <f>IF(ISERROR(MATCH(JJ$1,'CSC Mitre'!D$1:D$220,0)),"",VLOOKUP(JJ$1,'Tactic Recode'!$A$1:$B$547,2,FALSE))</f>
        <v/>
      </c>
      <c r="JK5" t="str">
        <f>IF(ISERROR(MATCH(JK$1,'CSC Mitre'!D$1:D$220,0)),"",VLOOKUP(JK$1,'Tactic Recode'!$A$1:$B$547,2,FALSE))</f>
        <v/>
      </c>
      <c r="JL5" t="str">
        <f>IF(ISERROR(MATCH(JL$1,'CSC Mitre'!D$1:D$220,0)),"",VLOOKUP(JL$1,'Tactic Recode'!$A$1:$B$547,2,FALSE))</f>
        <v/>
      </c>
      <c r="JM5" t="str">
        <f>IF(ISERROR(MATCH(JM$1,'CSC Mitre'!D$1:D$220,0)),"",VLOOKUP(JM$1,'Tactic Recode'!$A$1:$B$547,2,FALSE))</f>
        <v/>
      </c>
      <c r="JN5" t="str">
        <f>IF(ISERROR(MATCH(JN$1,'CSC Mitre'!D$1:D$220,0)),"",VLOOKUP(JN$1,'Tactic Recode'!$A$1:$B$547,2,FALSE))</f>
        <v/>
      </c>
      <c r="JO5" t="str">
        <f>IF(ISERROR(MATCH(JO$1,'CSC Mitre'!D$1:D$220,0)),"",VLOOKUP(JO$1,'Tactic Recode'!$A$1:$B$547,2,FALSE))</f>
        <v/>
      </c>
      <c r="JP5" t="str">
        <f>IF(ISERROR(MATCH(JP$1,'CSC Mitre'!D$1:D$220,0)),"",VLOOKUP(JP$1,'Tactic Recode'!$A$1:$B$547,2,FALSE))</f>
        <v/>
      </c>
      <c r="JQ5" t="str">
        <f>IF(ISERROR(MATCH(JQ$1,'CSC Mitre'!D$1:D$220,0)),"",VLOOKUP(JQ$1,'Tactic Recode'!$A$1:$B$547,2,FALSE))</f>
        <v/>
      </c>
      <c r="JR5" t="str">
        <f>IF(ISERROR(MATCH(JR$1,'CSC Mitre'!D$1:D$220,0)),"",VLOOKUP(JR$1,'Tactic Recode'!$A$1:$B$547,2,FALSE))</f>
        <v/>
      </c>
      <c r="JS5" t="str">
        <f>IF(ISERROR(MATCH(JS$1,'CSC Mitre'!D$1:D$220,0)),"",VLOOKUP(JS$1,'Tactic Recode'!$A$1:$B$547,2,FALSE))</f>
        <v/>
      </c>
      <c r="JT5" t="str">
        <f>IF(ISERROR(MATCH(JT$1,'CSC Mitre'!D$1:D$220,0)),"",VLOOKUP(JT$1,'Tactic Recode'!$A$1:$B$547,2,FALSE))</f>
        <v/>
      </c>
      <c r="JU5" t="str">
        <f>IF(ISERROR(MATCH(JU$1,'CSC Mitre'!D$1:D$220,0)),"",VLOOKUP(JU$1,'Tactic Recode'!$A$1:$B$547,2,FALSE))</f>
        <v/>
      </c>
      <c r="JV5" t="str">
        <f>IF(ISERROR(MATCH(JV$1,'CSC Mitre'!D$1:D$220,0)),"",VLOOKUP(JV$1,'Tactic Recode'!$A$1:$B$547,2,FALSE))</f>
        <v/>
      </c>
      <c r="JW5" t="str">
        <f>IF(ISERROR(MATCH(JW$1,'CSC Mitre'!D$1:D$220,0)),"",VLOOKUP(JW$1,'Tactic Recode'!$A$1:$B$547,2,FALSE))</f>
        <v/>
      </c>
      <c r="JX5" t="str">
        <f>IF(ISERROR(MATCH(JX$1,'CSC Mitre'!D$1:D$220,0)),"",VLOOKUP(JX$1,'Tactic Recode'!$A$1:$B$547,2,FALSE))</f>
        <v/>
      </c>
      <c r="JY5" t="str">
        <f>IF(ISERROR(MATCH(JY$1,'CSC Mitre'!D$1:D$220,0)),"",VLOOKUP(JY$1,'Tactic Recode'!$A$1:$B$547,2,FALSE))</f>
        <v/>
      </c>
      <c r="JZ5" t="str">
        <f>IF(ISERROR(MATCH(JZ$1,'CSC Mitre'!D$1:D$220,0)),"",VLOOKUP(JZ$1,'Tactic Recode'!$A$1:$B$547,2,FALSE))</f>
        <v/>
      </c>
      <c r="KA5" t="str">
        <f>IF(ISERROR(MATCH(KA$1,'CSC Mitre'!D$1:D$220,0)),"",VLOOKUP(KA$1,'Tactic Recode'!$A$1:$B$547,2,FALSE))</f>
        <v/>
      </c>
      <c r="KB5" t="str">
        <f>IF(ISERROR(MATCH(KB$1,'CSC Mitre'!D$1:D$220,0)),"",VLOOKUP(KB$1,'Tactic Recode'!$A$1:$B$547,2,FALSE))</f>
        <v/>
      </c>
      <c r="KC5" t="str">
        <f>IF(ISERROR(MATCH(KC$1,'CSC Mitre'!D$1:D$220,0)),"",VLOOKUP(KC$1,'Tactic Recode'!$A$1:$B$547,2,FALSE))</f>
        <v/>
      </c>
      <c r="KD5" t="str">
        <f>IF(ISERROR(MATCH(KD$1,'CSC Mitre'!D$1:D$220,0)),"",VLOOKUP(KD$1,'Tactic Recode'!$A$1:$B$547,2,FALSE))</f>
        <v/>
      </c>
      <c r="KE5" t="str">
        <f>IF(ISERROR(MATCH(KE$1,'CSC Mitre'!D$1:D$220,0)),"",VLOOKUP(KE$1,'Tactic Recode'!$A$1:$B$547,2,FALSE))</f>
        <v/>
      </c>
      <c r="KF5" t="str">
        <f>IF(ISERROR(MATCH(KF$1,'CSC Mitre'!D$1:D$220,0)),"",VLOOKUP(KF$1,'Tactic Recode'!$A$1:$B$547,2,FALSE))</f>
        <v/>
      </c>
      <c r="KG5" t="str">
        <f>IF(ISERROR(MATCH(KG$1,'CSC Mitre'!D$1:D$220,0)),"",VLOOKUP(KG$1,'Tactic Recode'!$A$1:$B$547,2,FALSE))</f>
        <v/>
      </c>
      <c r="KH5" t="str">
        <f>IF(ISERROR(MATCH(KH$1,'CSC Mitre'!D$1:D$220,0)),"",VLOOKUP(KH$1,'Tactic Recode'!$A$1:$B$547,2,FALSE))</f>
        <v/>
      </c>
      <c r="KI5" t="str">
        <f>IF(ISERROR(MATCH(KI$1,'CSC Mitre'!D$1:D$220,0)),"",VLOOKUP(KI$1,'Tactic Recode'!$A$1:$B$547,2,FALSE))</f>
        <v/>
      </c>
      <c r="KJ5" t="str">
        <f>IF(ISERROR(MATCH(KJ$1,'CSC Mitre'!D$1:D$220,0)),"",VLOOKUP(KJ$1,'Tactic Recode'!$A$1:$B$547,2,FALSE))</f>
        <v/>
      </c>
      <c r="KK5" t="str">
        <f>IF(ISERROR(MATCH(KK$1,'CSC Mitre'!D$1:D$220,0)),"",VLOOKUP(KK$1,'Tactic Recode'!$A$1:$B$547,2,FALSE))</f>
        <v/>
      </c>
      <c r="KL5" t="str">
        <f>IF(ISERROR(MATCH(KL$1,'CSC Mitre'!D$1:D$220,0)),"",VLOOKUP(KL$1,'Tactic Recode'!$A$1:$B$547,2,FALSE))</f>
        <v/>
      </c>
      <c r="KM5" t="str">
        <f>IF(ISERROR(MATCH(KM$1,'CSC Mitre'!D$1:D$220,0)),"",VLOOKUP(KM$1,'Tactic Recode'!$A$1:$B$547,2,FALSE))</f>
        <v/>
      </c>
      <c r="KN5" t="str">
        <f>IF(ISERROR(MATCH(KN$1,'CSC Mitre'!D$1:D$220,0)),"",VLOOKUP(KN$1,'Tactic Recode'!$A$1:$B$547,2,FALSE))</f>
        <v/>
      </c>
      <c r="KO5" t="str">
        <f>IF(ISERROR(MATCH(KO$1,'CSC Mitre'!D$1:D$220,0)),"",VLOOKUP(KO$1,'Tactic Recode'!$A$1:$B$547,2,FALSE))</f>
        <v/>
      </c>
      <c r="KP5" t="str">
        <f>IF(ISERROR(MATCH(KP$1,'CSC Mitre'!D$1:D$220,0)),"",VLOOKUP(KP$1,'Tactic Recode'!$A$1:$B$547,2,FALSE))</f>
        <v/>
      </c>
      <c r="KQ5" t="str">
        <f>IF(ISERROR(MATCH(KQ$1,'CSC Mitre'!D$1:D$220,0)),"",VLOOKUP(KQ$1,'Tactic Recode'!$A$1:$B$547,2,FALSE))</f>
        <v/>
      </c>
      <c r="KR5" t="str">
        <f>IF(ISERROR(MATCH(KR$1,'CSC Mitre'!D$1:D$220,0)),"",VLOOKUP(KR$1,'Tactic Recode'!$A$1:$B$547,2,FALSE))</f>
        <v/>
      </c>
      <c r="KS5" t="str">
        <f>IF(ISERROR(MATCH(KS$1,'CSC Mitre'!D$1:D$220,0)),"",VLOOKUP(KS$1,'Tactic Recode'!$A$1:$B$547,2,FALSE))</f>
        <v/>
      </c>
      <c r="KT5" t="str">
        <f>IF(ISERROR(MATCH(KT$1,'CSC Mitre'!D$1:D$220,0)),"",VLOOKUP(KT$1,'Tactic Recode'!$A$1:$B$547,2,FALSE))</f>
        <v/>
      </c>
      <c r="KU5" t="str">
        <f>IF(ISERROR(MATCH(KU$1,'CSC Mitre'!D$1:D$220,0)),"",VLOOKUP(KU$1,'Tactic Recode'!$A$1:$B$547,2,FALSE))</f>
        <v/>
      </c>
      <c r="KV5" t="str">
        <f>IF(ISERROR(MATCH(KV$1,'CSC Mitre'!D$1:D$220,0)),"",VLOOKUP(KV$1,'Tactic Recode'!$A$1:$B$547,2,FALSE))</f>
        <v/>
      </c>
      <c r="KW5" t="str">
        <f>IF(ISERROR(MATCH(KW$1,'CSC Mitre'!D$1:D$220,0)),"",VLOOKUP(KW$1,'Tactic Recode'!$A$1:$B$547,2,FALSE))</f>
        <v/>
      </c>
      <c r="KX5" t="str">
        <f>IF(ISERROR(MATCH(KX$1,'CSC Mitre'!D$1:D$220,0)),"",VLOOKUP(KX$1,'Tactic Recode'!$A$1:$B$547,2,FALSE))</f>
        <v/>
      </c>
      <c r="KY5" t="str">
        <f>IF(ISERROR(MATCH(KY$1,'CSC Mitre'!D$1:D$220,0)),"",VLOOKUP(KY$1,'Tactic Recode'!$A$1:$B$547,2,FALSE))</f>
        <v/>
      </c>
      <c r="KZ5" t="str">
        <f>IF(ISERROR(MATCH(KZ$1,'CSC Mitre'!D$1:D$220,0)),"",VLOOKUP(KZ$1,'Tactic Recode'!$A$1:$B$547,2,FALSE))</f>
        <v/>
      </c>
      <c r="LA5" t="str">
        <f>IF(ISERROR(MATCH(LA$1,'CSC Mitre'!D$1:D$220,0)),"",VLOOKUP(LA$1,'Tactic Recode'!$A$1:$B$547,2,FALSE))</f>
        <v/>
      </c>
      <c r="LB5" t="str">
        <f>IF(ISERROR(MATCH(LB$1,'CSC Mitre'!D$1:D$220,0)),"",VLOOKUP(LB$1,'Tactic Recode'!$A$1:$B$547,2,FALSE))</f>
        <v/>
      </c>
      <c r="LC5" t="str">
        <f>IF(ISERROR(MATCH(LC$1,'CSC Mitre'!D$1:D$220,0)),"",VLOOKUP(LC$1,'Tactic Recode'!$A$1:$B$547,2,FALSE))</f>
        <v/>
      </c>
      <c r="LD5" t="str">
        <f>IF(ISERROR(MATCH(LD$1,'CSC Mitre'!D$1:D$220,0)),"",VLOOKUP(LD$1,'Tactic Recode'!$A$1:$B$547,2,FALSE))</f>
        <v/>
      </c>
      <c r="LE5" t="str">
        <f>IF(ISERROR(MATCH(LE$1,'CSC Mitre'!D$1:D$220,0)),"",VLOOKUP(LE$1,'Tactic Recode'!$A$1:$B$547,2,FALSE))</f>
        <v/>
      </c>
      <c r="LF5" t="str">
        <f>IF(ISERROR(MATCH(LF$1,'CSC Mitre'!D$1:D$220,0)),"",VLOOKUP(LF$1,'Tactic Recode'!$A$1:$B$547,2,FALSE))</f>
        <v/>
      </c>
      <c r="LG5" t="str">
        <f>IF(ISERROR(MATCH(LG$1,'CSC Mitre'!D$1:D$220,0)),"",VLOOKUP(LG$1,'Tactic Recode'!$A$1:$B$547,2,FALSE))</f>
        <v/>
      </c>
      <c r="LH5" t="str">
        <f>IF(ISERROR(MATCH(LH$1,'CSC Mitre'!D$1:D$220,0)),"",VLOOKUP(LH$1,'Tactic Recode'!$A$1:$B$547,2,FALSE))</f>
        <v/>
      </c>
      <c r="LI5" t="str">
        <f>IF(ISERROR(MATCH(LI$1,'CSC Mitre'!D$1:D$220,0)),"",VLOOKUP(LI$1,'Tactic Recode'!$A$1:$B$547,2,FALSE))</f>
        <v/>
      </c>
      <c r="LJ5" t="str">
        <f>IF(ISERROR(MATCH(LJ$1,'CSC Mitre'!D$1:D$220,0)),"",VLOOKUP(LJ$1,'Tactic Recode'!$A$1:$B$547,2,FALSE))</f>
        <v/>
      </c>
      <c r="LK5" t="str">
        <f>IF(ISERROR(MATCH(LK$1,'CSC Mitre'!D$1:D$220,0)),"",VLOOKUP(LK$1,'Tactic Recode'!$A$1:$B$547,2,FALSE))</f>
        <v/>
      </c>
      <c r="LL5" t="str">
        <f>IF(ISERROR(MATCH(LL$1,'CSC Mitre'!D$1:D$220,0)),"",VLOOKUP(LL$1,'Tactic Recode'!$A$1:$B$547,2,FALSE))</f>
        <v/>
      </c>
      <c r="LM5" t="str">
        <f>IF(ISERROR(MATCH(LM$1,'CSC Mitre'!D$1:D$220,0)),"",VLOOKUP(LM$1,'Tactic Recode'!$A$1:$B$547,2,FALSE))</f>
        <v/>
      </c>
      <c r="LN5" t="str">
        <f>IF(ISERROR(MATCH(LN$1,'CSC Mitre'!D$1:D$220,0)),"",VLOOKUP(LN$1,'Tactic Recode'!$A$1:$B$547,2,FALSE))</f>
        <v/>
      </c>
      <c r="LO5" t="str">
        <f>IF(ISERROR(MATCH(LO$1,'CSC Mitre'!D$1:D$220,0)),"",VLOOKUP(LO$1,'Tactic Recode'!$A$1:$B$547,2,FALSE))</f>
        <v/>
      </c>
      <c r="LP5" t="str">
        <f>IF(ISERROR(MATCH(LP$1,'CSC Mitre'!D$1:D$220,0)),"",VLOOKUP(LP$1,'Tactic Recode'!$A$1:$B$547,2,FALSE))</f>
        <v/>
      </c>
      <c r="LQ5" t="str">
        <f>IF(ISERROR(MATCH(LQ$1,'CSC Mitre'!D$1:D$220,0)),"",VLOOKUP(LQ$1,'Tactic Recode'!$A$1:$B$547,2,FALSE))</f>
        <v/>
      </c>
      <c r="LR5" t="str">
        <f>IF(ISERROR(MATCH(LR$1,'CSC Mitre'!D$1:D$220,0)),"",VLOOKUP(LR$1,'Tactic Recode'!$A$1:$B$547,2,FALSE))</f>
        <v/>
      </c>
      <c r="LS5" t="str">
        <f>IF(ISERROR(MATCH(LS$1,'CSC Mitre'!D$1:D$220,0)),"",VLOOKUP(LS$1,'Tactic Recode'!$A$1:$B$547,2,FALSE))</f>
        <v/>
      </c>
      <c r="LT5" t="str">
        <f>IF(ISERROR(MATCH(LT$1,'CSC Mitre'!D$1:D$220,0)),"",VLOOKUP(LT$1,'Tactic Recode'!$A$1:$B$547,2,FALSE))</f>
        <v/>
      </c>
      <c r="LU5" t="str">
        <f>IF(ISERROR(MATCH(LU$1,'CSC Mitre'!D$1:D$220,0)),"",VLOOKUP(LU$1,'Tactic Recode'!$A$1:$B$547,2,FALSE))</f>
        <v/>
      </c>
      <c r="LV5" t="str">
        <f>IF(ISERROR(MATCH(LV$1,'CSC Mitre'!D$1:D$220,0)),"",VLOOKUP(LV$1,'Tactic Recode'!$A$1:$B$547,2,FALSE))</f>
        <v/>
      </c>
      <c r="LW5" t="str">
        <f>IF(ISERROR(MATCH(LW$1,'CSC Mitre'!D$1:D$220,0)),"",VLOOKUP(LW$1,'Tactic Recode'!$A$1:$B$547,2,FALSE))</f>
        <v/>
      </c>
      <c r="LX5" t="str">
        <f>IF(ISERROR(MATCH(LX$1,'CSC Mitre'!D$1:D$220,0)),"",VLOOKUP(LX$1,'Tactic Recode'!$A$1:$B$547,2,FALSE))</f>
        <v/>
      </c>
      <c r="LY5" t="str">
        <f>IF(ISERROR(MATCH(LY$1,'CSC Mitre'!D$1:D$220,0)),"",VLOOKUP(LY$1,'Tactic Recode'!$A$1:$B$547,2,FALSE))</f>
        <v/>
      </c>
      <c r="LZ5" t="str">
        <f>IF(ISERROR(MATCH(LZ$1,'CSC Mitre'!D$1:D$220,0)),"",VLOOKUP(LZ$1,'Tactic Recode'!$A$1:$B$547,2,FALSE))</f>
        <v/>
      </c>
      <c r="MA5" t="str">
        <f>IF(ISERROR(MATCH(MA$1,'CSC Mitre'!D$1:D$220,0)),"",VLOOKUP(MA$1,'Tactic Recode'!$A$1:$B$547,2,FALSE))</f>
        <v/>
      </c>
      <c r="MB5" t="str">
        <f>IF(ISERROR(MATCH(MB$1,'CSC Mitre'!D$1:D$220,0)),"",VLOOKUP(MB$1,'Tactic Recode'!$A$1:$B$547,2,FALSE))</f>
        <v/>
      </c>
      <c r="MC5" t="str">
        <f>IF(ISERROR(MATCH(MC$1,'CSC Mitre'!D$1:D$220,0)),"",VLOOKUP(MC$1,'Tactic Recode'!$A$1:$B$547,2,FALSE))</f>
        <v/>
      </c>
      <c r="MD5" t="str">
        <f>IF(ISERROR(MATCH(MD$1,'CSC Mitre'!D$1:D$220,0)),"",VLOOKUP(MD$1,'Tactic Recode'!$A$1:$B$547,2,FALSE))</f>
        <v/>
      </c>
      <c r="ME5" t="str">
        <f>IF(ISERROR(MATCH(ME$1,'CSC Mitre'!D$1:D$220,0)),"",VLOOKUP(ME$1,'Tactic Recode'!$A$1:$B$547,2,FALSE))</f>
        <v/>
      </c>
      <c r="MF5" t="str">
        <f>IF(ISERROR(MATCH(MF$1,'CSC Mitre'!D$1:D$220,0)),"",VLOOKUP(MF$1,'Tactic Recode'!$A$1:$B$547,2,FALSE))</f>
        <v/>
      </c>
      <c r="MG5" t="str">
        <f>IF(ISERROR(MATCH(MG$1,'CSC Mitre'!D$1:D$220,0)),"",VLOOKUP(MG$1,'Tactic Recode'!$A$1:$B$547,2,FALSE))</f>
        <v/>
      </c>
      <c r="MH5" t="str">
        <f>IF(ISERROR(MATCH(MH$1,'CSC Mitre'!D$1:D$220,0)),"",VLOOKUP(MH$1,'Tactic Recode'!$A$1:$B$547,2,FALSE))</f>
        <v/>
      </c>
      <c r="MI5" t="str">
        <f>IF(ISERROR(MATCH(MI$1,'CSC Mitre'!D$1:D$220,0)),"",VLOOKUP(MI$1,'Tactic Recode'!$A$1:$B$547,2,FALSE))</f>
        <v/>
      </c>
      <c r="MJ5" t="str">
        <f>IF(ISERROR(MATCH(MJ$1,'CSC Mitre'!D$1:D$220,0)),"",VLOOKUP(MJ$1,'Tactic Recode'!$A$1:$B$547,2,FALSE))</f>
        <v/>
      </c>
      <c r="MK5" t="str">
        <f>IF(ISERROR(MATCH(MK$1,'CSC Mitre'!D$1:D$220,0)),"",VLOOKUP(MK$1,'Tactic Recode'!$A$1:$B$547,2,FALSE))</f>
        <v/>
      </c>
      <c r="ML5" t="str">
        <f>IF(ISERROR(MATCH(ML$1,'CSC Mitre'!D$1:D$220,0)),"",VLOOKUP(ML$1,'Tactic Recode'!$A$1:$B$547,2,FALSE))</f>
        <v/>
      </c>
      <c r="MM5" t="str">
        <f>IF(ISERROR(MATCH(MM$1,'CSC Mitre'!D$1:D$220,0)),"",VLOOKUP(MM$1,'Tactic Recode'!$A$1:$B$547,2,FALSE))</f>
        <v/>
      </c>
      <c r="MN5" t="str">
        <f>IF(ISERROR(MATCH(MN$1,'CSC Mitre'!D$1:D$220,0)),"",VLOOKUP(MN$1,'Tactic Recode'!$A$1:$B$547,2,FALSE))</f>
        <v/>
      </c>
      <c r="MO5" t="str">
        <f>IF(ISERROR(MATCH(MO$1,'CSC Mitre'!D$1:D$220,0)),"",VLOOKUP(MO$1,'Tactic Recode'!$A$1:$B$547,2,FALSE))</f>
        <v/>
      </c>
      <c r="MP5" t="str">
        <f>IF(ISERROR(MATCH(MP$1,'CSC Mitre'!D$1:D$220,0)),"",VLOOKUP(MP$1,'Tactic Recode'!$A$1:$B$547,2,FALSE))</f>
        <v/>
      </c>
      <c r="MQ5" t="str">
        <f>IF(ISERROR(MATCH(MQ$1,'CSC Mitre'!D$1:D$220,0)),"",VLOOKUP(MQ$1,'Tactic Recode'!$A$1:$B$547,2,FALSE))</f>
        <v/>
      </c>
      <c r="MR5" t="str">
        <f>IF(ISERROR(MATCH(MR$1,'CSC Mitre'!D$1:D$220,0)),"",VLOOKUP(MR$1,'Tactic Recode'!$A$1:$B$547,2,FALSE))</f>
        <v/>
      </c>
      <c r="MS5" t="str">
        <f>IF(ISERROR(MATCH(MS$1,'CSC Mitre'!D$1:D$220,0)),"",VLOOKUP(MS$1,'Tactic Recode'!$A$1:$B$547,2,FALSE))</f>
        <v/>
      </c>
      <c r="MT5" t="str">
        <f>IF(ISERROR(MATCH(MT$1,'CSC Mitre'!D$1:D$220,0)),"",VLOOKUP(MT$1,'Tactic Recode'!$A$1:$B$547,2,FALSE))</f>
        <v/>
      </c>
      <c r="MU5" t="str">
        <f>IF(ISERROR(MATCH(MU$1,'CSC Mitre'!D$1:D$220,0)),"",VLOOKUP(MU$1,'Tactic Recode'!$A$1:$B$547,2,FALSE))</f>
        <v/>
      </c>
      <c r="MV5" t="str">
        <f>IF(ISERROR(MATCH(MV$1,'CSC Mitre'!D$1:D$220,0)),"",VLOOKUP(MV$1,'Tactic Recode'!$A$1:$B$547,2,FALSE))</f>
        <v/>
      </c>
      <c r="MW5" t="str">
        <f>IF(ISERROR(MATCH(MW$1,'CSC Mitre'!D$1:D$220,0)),"",VLOOKUP(MW$1,'Tactic Recode'!$A$1:$B$547,2,FALSE))</f>
        <v/>
      </c>
      <c r="MX5" t="str">
        <f>IF(ISERROR(MATCH(MX$1,'CSC Mitre'!D$1:D$220,0)),"",VLOOKUP(MX$1,'Tactic Recode'!$A$1:$B$547,2,FALSE))</f>
        <v/>
      </c>
      <c r="MY5" t="str">
        <f>IF(ISERROR(MATCH(MY$1,'CSC Mitre'!D$1:D$220,0)),"",VLOOKUP(MY$1,'Tactic Recode'!$A$1:$B$547,2,FALSE))</f>
        <v/>
      </c>
      <c r="MZ5" t="str">
        <f>IF(ISERROR(MATCH(MZ$1,'CSC Mitre'!D$1:D$220,0)),"",VLOOKUP(MZ$1,'Tactic Recode'!$A$1:$B$547,2,FALSE))</f>
        <v/>
      </c>
      <c r="NA5" t="str">
        <f>IF(ISERROR(MATCH(NA$1,'CSC Mitre'!D$1:D$220,0)),"",VLOOKUP(NA$1,'Tactic Recode'!$A$1:$B$547,2,FALSE))</f>
        <v/>
      </c>
      <c r="NB5" t="str">
        <f>IF(ISERROR(MATCH(NB$1,'CSC Mitre'!D$1:D$220,0)),"",VLOOKUP(NB$1,'Tactic Recode'!$A$1:$B$547,2,FALSE))</f>
        <v/>
      </c>
      <c r="NC5" t="str">
        <f>IF(ISERROR(MATCH(NC$1,'CSC Mitre'!D$1:D$220,0)),"",VLOOKUP(NC$1,'Tactic Recode'!$A$1:$B$547,2,FALSE))</f>
        <v/>
      </c>
      <c r="ND5" t="str">
        <f>IF(ISERROR(MATCH(ND$1,'CSC Mitre'!D$1:D$220,0)),"",VLOOKUP(ND$1,'Tactic Recode'!$A$1:$B$547,2,FALSE))</f>
        <v/>
      </c>
      <c r="NE5" t="str">
        <f>IF(ISERROR(MATCH(NE$1,'CSC Mitre'!D$1:D$220,0)),"",VLOOKUP(NE$1,'Tactic Recode'!$A$1:$B$547,2,FALSE))</f>
        <v/>
      </c>
      <c r="NF5" t="str">
        <f>IF(ISERROR(MATCH(NF$1,'CSC Mitre'!D$1:D$220,0)),"",VLOOKUP(NF$1,'Tactic Recode'!$A$1:$B$547,2,FALSE))</f>
        <v/>
      </c>
      <c r="NG5" t="str">
        <f>IF(ISERROR(MATCH(NG$1,'CSC Mitre'!D$1:D$220,0)),"",VLOOKUP(NG$1,'Tactic Recode'!$A$1:$B$547,2,FALSE))</f>
        <v/>
      </c>
      <c r="NH5" t="str">
        <f>IF(ISERROR(MATCH(NH$1,'CSC Mitre'!D$1:D$220,0)),"",VLOOKUP(NH$1,'Tactic Recode'!$A$1:$B$547,2,FALSE))</f>
        <v/>
      </c>
      <c r="NI5" t="str">
        <f>IF(ISERROR(MATCH(NI$1,'CSC Mitre'!D$1:D$220,0)),"",VLOOKUP(NI$1,'Tactic Recode'!$A$1:$B$547,2,FALSE))</f>
        <v/>
      </c>
      <c r="NJ5" t="str">
        <f>IF(ISERROR(MATCH(NJ$1,'CSC Mitre'!D$1:D$220,0)),"",VLOOKUP(NJ$1,'Tactic Recode'!$A$1:$B$547,2,FALSE))</f>
        <v/>
      </c>
      <c r="NK5" t="str">
        <f>IF(ISERROR(MATCH(NK$1,'CSC Mitre'!D$1:D$220,0)),"",VLOOKUP(NK$1,'Tactic Recode'!$A$1:$B$547,2,FALSE))</f>
        <v/>
      </c>
      <c r="NL5" t="str">
        <f>IF(ISERROR(MATCH(NL$1,'CSC Mitre'!D$1:D$220,0)),"",VLOOKUP(NL$1,'Tactic Recode'!$A$1:$B$547,2,FALSE))</f>
        <v/>
      </c>
      <c r="NM5" t="str">
        <f>IF(ISERROR(MATCH(NM$1,'CSC Mitre'!D$1:D$220,0)),"",VLOOKUP(NM$1,'Tactic Recode'!$A$1:$B$547,2,FALSE))</f>
        <v/>
      </c>
      <c r="NN5" t="str">
        <f>IF(ISERROR(MATCH(NN$1,'CSC Mitre'!D$1:D$220,0)),"",VLOOKUP(NN$1,'Tactic Recode'!$A$1:$B$547,2,FALSE))</f>
        <v/>
      </c>
      <c r="NO5" t="str">
        <f>IF(ISERROR(MATCH(NO$1,'CSC Mitre'!D$1:D$220,0)),"",VLOOKUP(NO$1,'Tactic Recode'!$A$1:$B$547,2,FALSE))</f>
        <v/>
      </c>
      <c r="NP5" t="str">
        <f>IF(ISERROR(MATCH(NP$1,'CSC Mitre'!D$1:D$220,0)),"",VLOOKUP(NP$1,'Tactic Recode'!$A$1:$B$547,2,FALSE))</f>
        <v/>
      </c>
      <c r="NQ5" t="str">
        <f>IF(ISERROR(MATCH(NQ$1,'CSC Mitre'!D$1:D$220,0)),"",VLOOKUP(NQ$1,'Tactic Recode'!$A$1:$B$547,2,FALSE))</f>
        <v/>
      </c>
      <c r="NR5" t="str">
        <f>IF(ISERROR(MATCH(NR$1,'CSC Mitre'!D$1:D$220,0)),"",VLOOKUP(NR$1,'Tactic Recode'!$A$1:$B$547,2,FALSE))</f>
        <v/>
      </c>
      <c r="NS5" t="str">
        <f>IF(ISERROR(MATCH(NS$1,'CSC Mitre'!D$1:D$220,0)),"",VLOOKUP(NS$1,'Tactic Recode'!$A$1:$B$547,2,FALSE))</f>
        <v/>
      </c>
      <c r="NT5" t="str">
        <f>IF(ISERROR(MATCH(NT$1,'CSC Mitre'!D$1:D$220,0)),"",VLOOKUP(NT$1,'Tactic Recode'!$A$1:$B$547,2,FALSE))</f>
        <v/>
      </c>
      <c r="NU5" t="str">
        <f>IF(ISERROR(MATCH(NU$1,'CSC Mitre'!D$1:D$220,0)),"",VLOOKUP(NU$1,'Tactic Recode'!$A$1:$B$547,2,FALSE))</f>
        <v/>
      </c>
      <c r="NV5" t="str">
        <f>IF(ISERROR(MATCH(NV$1,'CSC Mitre'!D$1:D$220,0)),"",VLOOKUP(NV$1,'Tactic Recode'!$A$1:$B$547,2,FALSE))</f>
        <v/>
      </c>
      <c r="NW5" t="str">
        <f>IF(ISERROR(MATCH(NW$1,'CSC Mitre'!D$1:D$220,0)),"",VLOOKUP(NW$1,'Tactic Recode'!$A$1:$B$547,2,FALSE))</f>
        <v/>
      </c>
      <c r="NX5" t="str">
        <f>IF(ISERROR(MATCH(NX$1,'CSC Mitre'!D$1:D$220,0)),"",VLOOKUP(NX$1,'Tactic Recode'!$A$1:$B$547,2,FALSE))</f>
        <v/>
      </c>
      <c r="NY5" t="str">
        <f>IF(ISERROR(MATCH(NY$1,'CSC Mitre'!D$1:D$220,0)),"",VLOOKUP(NY$1,'Tactic Recode'!$A$1:$B$547,2,FALSE))</f>
        <v/>
      </c>
      <c r="NZ5" t="str">
        <f>IF(ISERROR(MATCH(NZ$1,'CSC Mitre'!D$1:D$220,0)),"",VLOOKUP(NZ$1,'Tactic Recode'!$A$1:$B$547,2,FALSE))</f>
        <v/>
      </c>
      <c r="OA5" t="str">
        <f>IF(ISERROR(MATCH(OA$1,'CSC Mitre'!D$1:D$220,0)),"",VLOOKUP(OA$1,'Tactic Recode'!$A$1:$B$547,2,FALSE))</f>
        <v/>
      </c>
      <c r="OB5" t="str">
        <f>IF(ISERROR(MATCH(OB$1,'CSC Mitre'!D$1:D$220,0)),"",VLOOKUP(OB$1,'Tactic Recode'!$A$1:$B$547,2,FALSE))</f>
        <v/>
      </c>
      <c r="OC5" t="str">
        <f>IF(ISERROR(MATCH(OC$1,'CSC Mitre'!D$1:D$220,0)),"",VLOOKUP(OC$1,'Tactic Recode'!$A$1:$B$547,2,FALSE))</f>
        <v/>
      </c>
      <c r="OD5" t="str">
        <f>IF(ISERROR(MATCH(OD$1,'CSC Mitre'!D$1:D$220,0)),"",VLOOKUP(OD$1,'Tactic Recode'!$A$1:$B$547,2,FALSE))</f>
        <v/>
      </c>
      <c r="OE5" t="str">
        <f>IF(ISERROR(MATCH(OE$1,'CSC Mitre'!D$1:D$220,0)),"",VLOOKUP(OE$1,'Tactic Recode'!$A$1:$B$547,2,FALSE))</f>
        <v/>
      </c>
      <c r="OF5" t="str">
        <f>IF(ISERROR(MATCH(OF$1,'CSC Mitre'!D$1:D$220,0)),"",VLOOKUP(OF$1,'Tactic Recode'!$A$1:$B$547,2,FALSE))</f>
        <v/>
      </c>
      <c r="OG5" t="str">
        <f>IF(ISERROR(MATCH(OG$1,'CSC Mitre'!D$1:D$220,0)),"",VLOOKUP(OG$1,'Tactic Recode'!$A$1:$B$547,2,FALSE))</f>
        <v/>
      </c>
      <c r="OH5" t="str">
        <f>IF(ISERROR(MATCH(OH$1,'CSC Mitre'!D$1:D$220,0)),"",VLOOKUP(OH$1,'Tactic Recode'!$A$1:$B$547,2,FALSE))</f>
        <v/>
      </c>
      <c r="OI5" t="str">
        <f>IF(ISERROR(MATCH(OI$1,'CSC Mitre'!D$1:D$220,0)),"",VLOOKUP(OI$1,'Tactic Recode'!$A$1:$B$547,2,FALSE))</f>
        <v/>
      </c>
      <c r="OJ5" t="str">
        <f>IF(ISERROR(MATCH(OJ$1,'CSC Mitre'!D$1:D$220,0)),"",VLOOKUP(OJ$1,'Tactic Recode'!$A$1:$B$547,2,FALSE))</f>
        <v/>
      </c>
      <c r="OK5" t="str">
        <f>IF(ISERROR(MATCH(OK$1,'CSC Mitre'!D$1:D$220,0)),"",VLOOKUP(OK$1,'Tactic Recode'!$A$1:$B$547,2,FALSE))</f>
        <v/>
      </c>
      <c r="OL5" t="str">
        <f>IF(ISERROR(MATCH(OL$1,'CSC Mitre'!D$1:D$220,0)),"",VLOOKUP(OL$1,'Tactic Recode'!$A$1:$B$547,2,FALSE))</f>
        <v/>
      </c>
      <c r="OM5" t="str">
        <f>IF(ISERROR(MATCH(OM$1,'CSC Mitre'!D$1:D$220,0)),"",VLOOKUP(OM$1,'Tactic Recode'!$A$1:$B$547,2,FALSE))</f>
        <v/>
      </c>
      <c r="ON5" t="str">
        <f>IF(ISERROR(MATCH(ON$1,'CSC Mitre'!D$1:D$220,0)),"",VLOOKUP(ON$1,'Tactic Recode'!$A$1:$B$547,2,FALSE))</f>
        <v/>
      </c>
      <c r="OO5" t="str">
        <f>IF(ISERROR(MATCH(OO$1,'CSC Mitre'!D$1:D$220,0)),"",VLOOKUP(OO$1,'Tactic Recode'!$A$1:$B$547,2,FALSE))</f>
        <v/>
      </c>
      <c r="OP5" t="str">
        <f>IF(ISERROR(MATCH(OP$1,'CSC Mitre'!D$1:D$220,0)),"",VLOOKUP(OP$1,'Tactic Recode'!$A$1:$B$547,2,FALSE))</f>
        <v/>
      </c>
      <c r="OQ5" t="str">
        <f>IF(ISERROR(MATCH(OQ$1,'CSC Mitre'!D$1:D$220,0)),"",VLOOKUP(OQ$1,'Tactic Recode'!$A$1:$B$547,2,FALSE))</f>
        <v/>
      </c>
      <c r="OR5" t="str">
        <f>IF(ISERROR(MATCH(OR$1,'CSC Mitre'!D$1:D$220,0)),"",VLOOKUP(OR$1,'Tactic Recode'!$A$1:$B$547,2,FALSE))</f>
        <v/>
      </c>
      <c r="OS5" t="str">
        <f>IF(ISERROR(MATCH(OS$1,'CSC Mitre'!D$1:D$220,0)),"",VLOOKUP(OS$1,'Tactic Recode'!$A$1:$B$547,2,FALSE))</f>
        <v/>
      </c>
      <c r="OT5" t="str">
        <f>IF(ISERROR(MATCH(OT$1,'CSC Mitre'!D$1:D$220,0)),"",VLOOKUP(OT$1,'Tactic Recode'!$A$1:$B$547,2,FALSE))</f>
        <v/>
      </c>
      <c r="OU5" t="str">
        <f>IF(ISERROR(MATCH(OU$1,'CSC Mitre'!D$1:D$220,0)),"",VLOOKUP(OU$1,'Tactic Recode'!$A$1:$B$547,2,FALSE))</f>
        <v/>
      </c>
      <c r="OV5" t="str">
        <f>IF(ISERROR(MATCH(OV$1,'CSC Mitre'!D$1:D$220,0)),"",VLOOKUP(OV$1,'Tactic Recode'!$A$1:$B$547,2,FALSE))</f>
        <v/>
      </c>
      <c r="OW5" t="str">
        <f>IF(ISERROR(MATCH(OW$1,'CSC Mitre'!D$1:D$220,0)),"",VLOOKUP(OW$1,'Tactic Recode'!$A$1:$B$547,2,FALSE))</f>
        <v/>
      </c>
      <c r="OX5" t="str">
        <f>IF(ISERROR(MATCH(OX$1,'CSC Mitre'!D$1:D$220,0)),"",VLOOKUP(OX$1,'Tactic Recode'!$A$1:$B$547,2,FALSE))</f>
        <v/>
      </c>
      <c r="OY5" t="str">
        <f>IF(ISERROR(MATCH(OY$1,'CSC Mitre'!D$1:D$220,0)),"",VLOOKUP(OY$1,'Tactic Recode'!$A$1:$B$547,2,FALSE))</f>
        <v/>
      </c>
      <c r="OZ5" t="str">
        <f>IF(ISERROR(MATCH(OZ$1,'CSC Mitre'!D$1:D$220,0)),"",VLOOKUP(OZ$1,'Tactic Recode'!$A$1:$B$547,2,FALSE))</f>
        <v/>
      </c>
      <c r="PA5" t="str">
        <f>IF(ISERROR(MATCH(PA$1,'CSC Mitre'!D$1:D$220,0)),"",VLOOKUP(PA$1,'Tactic Recode'!$A$1:$B$547,2,FALSE))</f>
        <v/>
      </c>
      <c r="PB5" t="str">
        <f>IF(ISERROR(MATCH(PB$1,'CSC Mitre'!D$1:D$220,0)),"",VLOOKUP(PB$1,'Tactic Recode'!$A$1:$B$547,2,FALSE))</f>
        <v/>
      </c>
      <c r="PC5" t="str">
        <f>IF(ISERROR(MATCH(PC$1,'CSC Mitre'!D$1:D$220,0)),"",VLOOKUP(PC$1,'Tactic Recode'!$A$1:$B$547,2,FALSE))</f>
        <v/>
      </c>
      <c r="PD5" t="str">
        <f>IF(ISERROR(MATCH(PD$1,'CSC Mitre'!D$1:D$220,0)),"",VLOOKUP(PD$1,'Tactic Recode'!$A$1:$B$547,2,FALSE))</f>
        <v/>
      </c>
      <c r="PE5" t="str">
        <f>IF(ISERROR(MATCH(PE$1,'CSC Mitre'!D$1:D$220,0)),"",VLOOKUP(PE$1,'Tactic Recode'!$A$1:$B$547,2,FALSE))</f>
        <v/>
      </c>
      <c r="PF5" t="str">
        <f>IF(ISERROR(MATCH(PF$1,'CSC Mitre'!D$1:D$220,0)),"",VLOOKUP(PF$1,'Tactic Recode'!$A$1:$B$547,2,FALSE))</f>
        <v/>
      </c>
      <c r="PG5" t="str">
        <f>IF(ISERROR(MATCH(PG$1,'CSC Mitre'!D$1:D$220,0)),"",VLOOKUP(PG$1,'Tactic Recode'!$A$1:$B$547,2,FALSE))</f>
        <v/>
      </c>
      <c r="PH5" t="str">
        <f>IF(ISERROR(MATCH(PH$1,'CSC Mitre'!D$1:D$220,0)),"",VLOOKUP(PH$1,'Tactic Recode'!$A$1:$B$547,2,FALSE))</f>
        <v/>
      </c>
      <c r="PI5" t="str">
        <f>IF(ISERROR(MATCH(PI$1,'CSC Mitre'!D$1:D$220,0)),"",VLOOKUP(PI$1,'Tactic Recode'!$A$1:$B$547,2,FALSE))</f>
        <v/>
      </c>
      <c r="PJ5" t="str">
        <f>IF(ISERROR(MATCH(PJ$1,'CSC Mitre'!D$1:D$220,0)),"",VLOOKUP(PJ$1,'Tactic Recode'!$A$1:$B$547,2,FALSE))</f>
        <v/>
      </c>
      <c r="PK5" t="str">
        <f>IF(ISERROR(MATCH(PK$1,'CSC Mitre'!D$1:D$220,0)),"",VLOOKUP(PK$1,'Tactic Recode'!$A$1:$B$547,2,FALSE))</f>
        <v/>
      </c>
      <c r="PL5" t="str">
        <f>IF(ISERROR(MATCH(PL$1,'CSC Mitre'!D$1:D$220,0)),"",VLOOKUP(PL$1,'Tactic Recode'!$A$1:$B$547,2,FALSE))</f>
        <v/>
      </c>
      <c r="PM5" t="str">
        <f>IF(ISERROR(MATCH(PM$1,'CSC Mitre'!D$1:D$220,0)),"",VLOOKUP(PM$1,'Tactic Recode'!$A$1:$B$547,2,FALSE))</f>
        <v/>
      </c>
      <c r="PN5" t="str">
        <f>IF(ISERROR(MATCH(PN$1,'CSC Mitre'!D$1:D$220,0)),"",VLOOKUP(PN$1,'Tactic Recode'!$A$1:$B$547,2,FALSE))</f>
        <v/>
      </c>
      <c r="PO5" t="str">
        <f>IF(ISERROR(MATCH(PO$1,'CSC Mitre'!D$1:D$220,0)),"",VLOOKUP(PO$1,'Tactic Recode'!$A$1:$B$547,2,FALSE))</f>
        <v/>
      </c>
      <c r="PP5" t="str">
        <f>IF(ISERROR(MATCH(PP$1,'CSC Mitre'!D$1:D$220,0)),"",VLOOKUP(PP$1,'Tactic Recode'!$A$1:$B$547,2,FALSE))</f>
        <v/>
      </c>
      <c r="PQ5" t="str">
        <f>IF(ISERROR(MATCH(PQ$1,'CSC Mitre'!D$1:D$220,0)),"",VLOOKUP(PQ$1,'Tactic Recode'!$A$1:$B$547,2,FALSE))</f>
        <v/>
      </c>
      <c r="PR5" t="str">
        <f>IF(ISERROR(MATCH(PR$1,'CSC Mitre'!D$1:D$220,0)),"",VLOOKUP(PR$1,'Tactic Recode'!$A$1:$B$547,2,FALSE))</f>
        <v/>
      </c>
      <c r="PS5" t="str">
        <f>IF(ISERROR(MATCH(PS$1,'CSC Mitre'!D$1:D$220,0)),"",VLOOKUP(PS$1,'Tactic Recode'!$A$1:$B$547,2,FALSE))</f>
        <v/>
      </c>
      <c r="PT5" t="str">
        <f>IF(ISERROR(MATCH(PT$1,'CSC Mitre'!D$1:D$220,0)),"",VLOOKUP(PT$1,'Tactic Recode'!$A$1:$B$547,2,FALSE))</f>
        <v/>
      </c>
      <c r="PU5" t="str">
        <f>IF(ISERROR(MATCH(PU$1,'CSC Mitre'!D$1:D$220,0)),"",VLOOKUP(PU$1,'Tactic Recode'!$A$1:$B$547,2,FALSE))</f>
        <v/>
      </c>
      <c r="PV5" t="str">
        <f>IF(ISERROR(MATCH(PV$1,'CSC Mitre'!D$1:D$220,0)),"",VLOOKUP(PV$1,'Tactic Recode'!$A$1:$B$547,2,FALSE))</f>
        <v/>
      </c>
      <c r="PW5" t="str">
        <f>IF(ISERROR(MATCH(PW$1,'CSC Mitre'!D$1:D$220,0)),"",VLOOKUP(PW$1,'Tactic Recode'!$A$1:$B$547,2,FALSE))</f>
        <v/>
      </c>
      <c r="PX5" t="str">
        <f>IF(ISERROR(MATCH(PX$1,'CSC Mitre'!D$1:D$220,0)),"",VLOOKUP(PX$1,'Tactic Recode'!$A$1:$B$547,2,FALSE))</f>
        <v/>
      </c>
      <c r="PY5" t="str">
        <f>IF(ISERROR(MATCH(PY$1,'CSC Mitre'!D$1:D$220,0)),"",VLOOKUP(PY$1,'Tactic Recode'!$A$1:$B$547,2,FALSE))</f>
        <v/>
      </c>
      <c r="PZ5" t="str">
        <f>IF(ISERROR(MATCH(PZ$1,'CSC Mitre'!D$1:D$220,0)),"",VLOOKUP(PZ$1,'Tactic Recode'!$A$1:$B$547,2,FALSE))</f>
        <v/>
      </c>
      <c r="QA5" t="str">
        <f>IF(ISERROR(MATCH(QA$1,'CSC Mitre'!D$1:D$220,0)),"",VLOOKUP(QA$1,'Tactic Recode'!$A$1:$B$547,2,FALSE))</f>
        <v/>
      </c>
      <c r="QB5" t="str">
        <f>IF(ISERROR(MATCH(QB$1,'CSC Mitre'!D$1:D$220,0)),"",VLOOKUP(QB$1,'Tactic Recode'!$A$1:$B$547,2,FALSE))</f>
        <v/>
      </c>
      <c r="QC5" t="str">
        <f>IF(ISERROR(MATCH(QC$1,'CSC Mitre'!D$1:D$220,0)),"",VLOOKUP(QC$1,'Tactic Recode'!$A$1:$B$547,2,FALSE))</f>
        <v/>
      </c>
      <c r="QD5" t="str">
        <f>IF(ISERROR(MATCH(QD$1,'CSC Mitre'!D$1:D$220,0)),"",VLOOKUP(QD$1,'Tactic Recode'!$A$1:$B$547,2,FALSE))</f>
        <v/>
      </c>
      <c r="QE5" t="str">
        <f>IF(ISERROR(MATCH(QE$1,'CSC Mitre'!D$1:D$220,0)),"",VLOOKUP(QE$1,'Tactic Recode'!$A$1:$B$547,2,FALSE))</f>
        <v/>
      </c>
      <c r="QF5" t="str">
        <f>IF(ISERROR(MATCH(QF$1,'CSC Mitre'!D$1:D$220,0)),"",VLOOKUP(QF$1,'Tactic Recode'!$A$1:$B$547,2,FALSE))</f>
        <v/>
      </c>
      <c r="QG5" t="str">
        <f>IF(ISERROR(MATCH(QG$1,'CSC Mitre'!D$1:D$220,0)),"",VLOOKUP(QG$1,'Tactic Recode'!$A$1:$B$547,2,FALSE))</f>
        <v/>
      </c>
      <c r="QH5" t="str">
        <f>IF(ISERROR(MATCH(QH$1,'CSC Mitre'!D$1:D$220,0)),"",VLOOKUP(QH$1,'Tactic Recode'!$A$1:$B$547,2,FALSE))</f>
        <v/>
      </c>
      <c r="QI5" t="str">
        <f>IF(ISERROR(MATCH(QI$1,'CSC Mitre'!D$1:D$220,0)),"",VLOOKUP(QI$1,'Tactic Recode'!$A$1:$B$547,2,FALSE))</f>
        <v/>
      </c>
      <c r="QJ5" t="str">
        <f>IF(ISERROR(MATCH(QJ$1,'CSC Mitre'!D$1:D$220,0)),"",VLOOKUP(QJ$1,'Tactic Recode'!$A$1:$B$547,2,FALSE))</f>
        <v/>
      </c>
      <c r="QK5" t="str">
        <f>IF(ISERROR(MATCH(QK$1,'CSC Mitre'!D$1:D$220,0)),"",VLOOKUP(QK$1,'Tactic Recode'!$A$1:$B$547,2,FALSE))</f>
        <v/>
      </c>
      <c r="QL5" t="str">
        <f>IF(ISERROR(MATCH(QL$1,'CSC Mitre'!D$1:D$220,0)),"",VLOOKUP(QL$1,'Tactic Recode'!$A$1:$B$547,2,FALSE))</f>
        <v/>
      </c>
      <c r="QM5" t="str">
        <f>IF(ISERROR(MATCH(QM$1,'CSC Mitre'!D$1:D$220,0)),"",VLOOKUP(QM$1,'Tactic Recode'!$A$1:$B$547,2,FALSE))</f>
        <v/>
      </c>
      <c r="QN5" t="str">
        <f>IF(ISERROR(MATCH(QN$1,'CSC Mitre'!D$1:D$220,0)),"",VLOOKUP(QN$1,'Tactic Recode'!$A$1:$B$547,2,FALSE))</f>
        <v/>
      </c>
      <c r="QO5" t="str">
        <f>IF(ISERROR(MATCH(QO$1,'CSC Mitre'!D$1:D$220,0)),"",VLOOKUP(QO$1,'Tactic Recode'!$A$1:$B$547,2,FALSE))</f>
        <v/>
      </c>
      <c r="QP5" t="str">
        <f>IF(ISERROR(MATCH(QP$1,'CSC Mitre'!D$1:D$220,0)),"",VLOOKUP(QP$1,'Tactic Recode'!$A$1:$B$547,2,FALSE))</f>
        <v/>
      </c>
      <c r="QQ5" t="str">
        <f>IF(ISERROR(MATCH(QQ$1,'CSC Mitre'!D$1:D$220,0)),"",VLOOKUP(QQ$1,'Tactic Recode'!$A$1:$B$547,2,FALSE))</f>
        <v/>
      </c>
      <c r="QR5" t="str">
        <f>IF(ISERROR(MATCH(QR$1,'CSC Mitre'!D$1:D$220,0)),"",VLOOKUP(QR$1,'Tactic Recode'!$A$1:$B$547,2,FALSE))</f>
        <v/>
      </c>
      <c r="QS5" t="str">
        <f>IF(ISERROR(MATCH(QS$1,'CSC Mitre'!D$1:D$220,0)),"",VLOOKUP(QS$1,'Tactic Recode'!$A$1:$B$547,2,FALSE))</f>
        <v/>
      </c>
      <c r="QT5" t="str">
        <f>IF(ISERROR(MATCH(QT$1,'CSC Mitre'!D$1:D$220,0)),"",VLOOKUP(QT$1,'Tactic Recode'!$A$1:$B$547,2,FALSE))</f>
        <v/>
      </c>
      <c r="QU5" t="str">
        <f>IF(ISERROR(MATCH(QU$1,'CSC Mitre'!D$1:D$220,0)),"",VLOOKUP(QU$1,'Tactic Recode'!$A$1:$B$547,2,FALSE))</f>
        <v/>
      </c>
      <c r="QV5" t="str">
        <f>IF(ISERROR(MATCH(QV$1,'CSC Mitre'!D$1:D$220,0)),"",VLOOKUP(QV$1,'Tactic Recode'!$A$1:$B$547,2,FALSE))</f>
        <v/>
      </c>
      <c r="QW5" t="str">
        <f>IF(ISERROR(MATCH(QW$1,'CSC Mitre'!D$1:D$220,0)),"",VLOOKUP(QW$1,'Tactic Recode'!$A$1:$B$547,2,FALSE))</f>
        <v/>
      </c>
      <c r="QX5" t="str">
        <f>IF(ISERROR(MATCH(QX$1,'CSC Mitre'!D$1:D$220,0)),"",VLOOKUP(QX$1,'Tactic Recode'!$A$1:$B$547,2,FALSE))</f>
        <v/>
      </c>
      <c r="QY5" t="str">
        <f>IF(ISERROR(MATCH(QY$1,'CSC Mitre'!D$1:D$220,0)),"",VLOOKUP(QY$1,'Tactic Recode'!$A$1:$B$547,2,FALSE))</f>
        <v/>
      </c>
      <c r="QZ5" t="str">
        <f>IF(ISERROR(MATCH(QZ$1,'CSC Mitre'!D$1:D$220,0)),"",VLOOKUP(QZ$1,'Tactic Recode'!$A$1:$B$547,2,FALSE))</f>
        <v/>
      </c>
      <c r="RA5" t="str">
        <f>IF(ISERROR(MATCH(RA$1,'CSC Mitre'!D$1:D$220,0)),"",VLOOKUP(RA$1,'Tactic Recode'!$A$1:$B$547,2,FALSE))</f>
        <v/>
      </c>
      <c r="RB5" t="str">
        <f>IF(ISERROR(MATCH(RB$1,'CSC Mitre'!D$1:D$220,0)),"",VLOOKUP(RB$1,'Tactic Recode'!$A$1:$B$547,2,FALSE))</f>
        <v/>
      </c>
      <c r="RC5" t="str">
        <f>IF(ISERROR(MATCH(RC$1,'CSC Mitre'!D$1:D$220,0)),"",VLOOKUP(RC$1,'Tactic Recode'!$A$1:$B$547,2,FALSE))</f>
        <v/>
      </c>
      <c r="RD5" t="str">
        <f>IF(ISERROR(MATCH(RD$1,'CSC Mitre'!D$1:D$220,0)),"",VLOOKUP(RD$1,'Tactic Recode'!$A$1:$B$547,2,FALSE))</f>
        <v/>
      </c>
      <c r="RE5" t="str">
        <f>IF(ISERROR(MATCH(RE$1,'CSC Mitre'!D$1:D$220,0)),"",VLOOKUP(RE$1,'Tactic Recode'!$A$1:$B$547,2,FALSE))</f>
        <v/>
      </c>
      <c r="RF5" t="str">
        <f>IF(ISERROR(MATCH(RF$1,'CSC Mitre'!D$1:D$220,0)),"",VLOOKUP(RF$1,'Tactic Recode'!$A$1:$B$547,2,FALSE))</f>
        <v/>
      </c>
      <c r="RG5" t="str">
        <f>IF(ISERROR(MATCH(RG$1,'CSC Mitre'!D$1:D$220,0)),"",VLOOKUP(RG$1,'Tactic Recode'!$A$1:$B$547,2,FALSE))</f>
        <v/>
      </c>
      <c r="RH5" t="str">
        <f>IF(ISERROR(MATCH(RH$1,'CSC Mitre'!D$1:D$220,0)),"",VLOOKUP(RH$1,'Tactic Recode'!$A$1:$B$547,2,FALSE))</f>
        <v/>
      </c>
      <c r="RI5" t="str">
        <f>IF(ISERROR(MATCH(RI$1,'CSC Mitre'!D$1:D$220,0)),"",VLOOKUP(RI$1,'Tactic Recode'!$A$1:$B$547,2,FALSE))</f>
        <v/>
      </c>
      <c r="RJ5" t="str">
        <f>IF(ISERROR(MATCH(RJ$1,'CSC Mitre'!D$1:D$220,0)),"",VLOOKUP(RJ$1,'Tactic Recode'!$A$1:$B$547,2,FALSE))</f>
        <v/>
      </c>
      <c r="RK5" t="str">
        <f>IF(ISERROR(MATCH(RK$1,'CSC Mitre'!D$1:D$220,0)),"",VLOOKUP(RK$1,'Tactic Recode'!$A$1:$B$547,2,FALSE))</f>
        <v/>
      </c>
      <c r="RL5" t="str">
        <f>IF(ISERROR(MATCH(RL$1,'CSC Mitre'!D$1:D$220,0)),"",VLOOKUP(RL$1,'Tactic Recode'!$A$1:$B$547,2,FALSE))</f>
        <v/>
      </c>
      <c r="RM5" t="str">
        <f>IF(ISERROR(MATCH(RM$1,'CSC Mitre'!D$1:D$220,0)),"",VLOOKUP(RM$1,'Tactic Recode'!$A$1:$B$547,2,FALSE))</f>
        <v/>
      </c>
      <c r="RN5" t="str">
        <f>IF(ISERROR(MATCH(RN$1,'CSC Mitre'!D$1:D$220,0)),"",VLOOKUP(RN$1,'Tactic Recode'!$A$1:$B$547,2,FALSE))</f>
        <v/>
      </c>
      <c r="RO5" t="str">
        <f>IF(ISERROR(MATCH(RO$1,'CSC Mitre'!D$1:D$220,0)),"",VLOOKUP(RO$1,'Tactic Recode'!$A$1:$B$547,2,FALSE))</f>
        <v/>
      </c>
      <c r="RP5" t="str">
        <f>IF(ISERROR(MATCH(RP$1,'CSC Mitre'!D$1:D$220,0)),"",VLOOKUP(RP$1,'Tactic Recode'!$A$1:$B$547,2,FALSE))</f>
        <v/>
      </c>
      <c r="RQ5" t="str">
        <f>IF(ISERROR(MATCH(RQ$1,'CSC Mitre'!D$1:D$220,0)),"",VLOOKUP(RQ$1,'Tactic Recode'!$A$1:$B$547,2,FALSE))</f>
        <v/>
      </c>
      <c r="RR5" t="str">
        <f>IF(ISERROR(MATCH(RR$1,'CSC Mitre'!D$1:D$220,0)),"",VLOOKUP(RR$1,'Tactic Recode'!$A$1:$B$547,2,FALSE))</f>
        <v/>
      </c>
      <c r="RS5" t="str">
        <f>IF(ISERROR(MATCH(RS$1,'CSC Mitre'!D$1:D$220,0)),"",VLOOKUP(RS$1,'Tactic Recode'!$A$1:$B$547,2,FALSE))</f>
        <v/>
      </c>
      <c r="RT5" t="str">
        <f>IF(ISERROR(MATCH(RT$1,'CSC Mitre'!D$1:D$220,0)),"",VLOOKUP(RT$1,'Tactic Recode'!$A$1:$B$547,2,FALSE))</f>
        <v/>
      </c>
      <c r="RU5" t="str">
        <f>IF(ISERROR(MATCH(RU$1,'CSC Mitre'!D$1:D$220,0)),"",VLOOKUP(RU$1,'Tactic Recode'!$A$1:$B$547,2,FALSE))</f>
        <v/>
      </c>
      <c r="RV5" t="str">
        <f>IF(ISERROR(MATCH(RV$1,'CSC Mitre'!D$1:D$220,0)),"",VLOOKUP(RV$1,'Tactic Recode'!$A$1:$B$547,2,FALSE))</f>
        <v/>
      </c>
      <c r="RW5" t="str">
        <f>IF(ISERROR(MATCH(RW$1,'CSC Mitre'!D$1:D$220,0)),"",VLOOKUP(RW$1,'Tactic Recode'!$A$1:$B$547,2,FALSE))</f>
        <v/>
      </c>
      <c r="RX5" t="str">
        <f>IF(ISERROR(MATCH(RX$1,'CSC Mitre'!D$1:D$220,0)),"",VLOOKUP(RX$1,'Tactic Recode'!$A$1:$B$547,2,FALSE))</f>
        <v/>
      </c>
      <c r="RY5" t="str">
        <f>IF(ISERROR(MATCH(RY$1,'CSC Mitre'!D$1:D$220,0)),"",VLOOKUP(RY$1,'Tactic Recode'!$A$1:$B$547,2,FALSE))</f>
        <v/>
      </c>
      <c r="RZ5" t="str">
        <f>IF(ISERROR(MATCH(RZ$1,'CSC Mitre'!D$1:D$220,0)),"",VLOOKUP(RZ$1,'Tactic Recode'!$A$1:$B$547,2,FALSE))</f>
        <v/>
      </c>
      <c r="SA5" t="str">
        <f>IF(ISERROR(MATCH(SA$1,'CSC Mitre'!D$1:D$220,0)),"",VLOOKUP(SA$1,'Tactic Recode'!$A$1:$B$547,2,FALSE))</f>
        <v/>
      </c>
      <c r="SB5" t="str">
        <f>IF(ISERROR(MATCH(SB$1,'CSC Mitre'!D$1:D$220,0)),"",VLOOKUP(SB$1,'Tactic Recode'!$A$1:$B$547,2,FALSE))</f>
        <v/>
      </c>
      <c r="SC5" t="str">
        <f>IF(ISERROR(MATCH(SC$1,'CSC Mitre'!D$1:D$220,0)),"",VLOOKUP(SC$1,'Tactic Recode'!$A$1:$B$547,2,FALSE))</f>
        <v/>
      </c>
      <c r="SD5" t="str">
        <f>IF(ISERROR(MATCH(SD$1,'CSC Mitre'!D$1:D$220,0)),"",VLOOKUP(SD$1,'Tactic Recode'!$A$1:$B$547,2,FALSE))</f>
        <v/>
      </c>
      <c r="SE5" t="str">
        <f>IF(ISERROR(MATCH(SE$1,'CSC Mitre'!D$1:D$220,0)),"",VLOOKUP(SE$1,'Tactic Recode'!$A$1:$B$547,2,FALSE))</f>
        <v/>
      </c>
      <c r="SF5" t="str">
        <f>IF(ISERROR(MATCH(SF$1,'CSC Mitre'!D$1:D$220,0)),"",VLOOKUP(SF$1,'Tactic Recode'!$A$1:$B$547,2,FALSE))</f>
        <v/>
      </c>
      <c r="SG5" t="str">
        <f>IF(ISERROR(MATCH(SG$1,'CSC Mitre'!D$1:D$220,0)),"",VLOOKUP(SG$1,'Tactic Recode'!$A$1:$B$547,2,FALSE))</f>
        <v/>
      </c>
      <c r="SH5" t="str">
        <f>IF(ISERROR(MATCH(SH$1,'CSC Mitre'!D$1:D$220,0)),"",VLOOKUP(SH$1,'Tactic Recode'!$A$1:$B$547,2,FALSE))</f>
        <v/>
      </c>
      <c r="SI5" t="str">
        <f>IF(ISERROR(MATCH(SI$1,'CSC Mitre'!D$1:D$220,0)),"",VLOOKUP(SI$1,'Tactic Recode'!$A$1:$B$547,2,FALSE))</f>
        <v/>
      </c>
      <c r="SJ5" t="str">
        <f>IF(ISERROR(MATCH(SJ$1,'CSC Mitre'!D$1:D$220,0)),"",VLOOKUP(SJ$1,'Tactic Recode'!$A$1:$B$547,2,FALSE))</f>
        <v/>
      </c>
      <c r="SK5" t="str">
        <f>IF(ISERROR(MATCH(SK$1,'CSC Mitre'!D$1:D$220,0)),"",VLOOKUP(SK$1,'Tactic Recode'!$A$1:$B$547,2,FALSE))</f>
        <v/>
      </c>
      <c r="SL5" t="str">
        <f>IF(ISERROR(MATCH(SL$1,'CSC Mitre'!D$1:D$220,0)),"",VLOOKUP(SL$1,'Tactic Recode'!$A$1:$B$547,2,FALSE))</f>
        <v/>
      </c>
      <c r="SM5" t="str">
        <f>IF(ISERROR(MATCH(SM$1,'CSC Mitre'!D$1:D$220,0)),"",VLOOKUP(SM$1,'Tactic Recode'!$A$1:$B$547,2,FALSE))</f>
        <v/>
      </c>
      <c r="SN5" t="str">
        <f>IF(ISERROR(MATCH(SN$1,'CSC Mitre'!D$1:D$220,0)),"",VLOOKUP(SN$1,'Tactic Recode'!$A$1:$B$547,2,FALSE))</f>
        <v/>
      </c>
      <c r="SO5" t="str">
        <f>IF(ISERROR(MATCH(SO$1,'CSC Mitre'!D$1:D$220,0)),"",VLOOKUP(SO$1,'Tactic Recode'!$A$1:$B$547,2,FALSE))</f>
        <v/>
      </c>
      <c r="SP5" t="str">
        <f>IF(ISERROR(MATCH(SP$1,'CSC Mitre'!D$1:D$220,0)),"",VLOOKUP(SP$1,'Tactic Recode'!$A$1:$B$547,2,FALSE))</f>
        <v/>
      </c>
      <c r="SQ5" t="str">
        <f>IF(ISERROR(MATCH(SQ$1,'CSC Mitre'!D$1:D$220,0)),"",VLOOKUP(SQ$1,'Tactic Recode'!$A$1:$B$547,2,FALSE))</f>
        <v/>
      </c>
      <c r="SR5" t="str">
        <f>IF(ISERROR(MATCH(SR$1,'CSC Mitre'!D$1:D$220,0)),"",VLOOKUP(SR$1,'Tactic Recode'!$A$1:$B$547,2,FALSE))</f>
        <v/>
      </c>
      <c r="SS5" t="str">
        <f>IF(ISERROR(MATCH(SS$1,'CSC Mitre'!D$1:D$220,0)),"",VLOOKUP(SS$1,'Tactic Recode'!$A$1:$B$547,2,FALSE))</f>
        <v/>
      </c>
      <c r="ST5" t="str">
        <f>IF(ISERROR(MATCH(ST$1,'CSC Mitre'!D$1:D$220,0)),"",VLOOKUP(ST$1,'Tactic Recode'!$A$1:$B$547,2,FALSE))</f>
        <v/>
      </c>
      <c r="SU5" t="str">
        <f>IF(ISERROR(MATCH(SU$1,'CSC Mitre'!D$1:D$220,0)),"",VLOOKUP(SU$1,'Tactic Recode'!$A$1:$B$547,2,FALSE))</f>
        <v/>
      </c>
      <c r="SV5" t="str">
        <f>IF(ISERROR(MATCH(SV$1,'CSC Mitre'!D$1:D$220,0)),"",VLOOKUP(SV$1,'Tactic Recode'!$A$1:$B$547,2,FALSE))</f>
        <v/>
      </c>
      <c r="SW5" t="str">
        <f>IF(ISERROR(MATCH(SW$1,'CSC Mitre'!D$1:D$220,0)),"",VLOOKUP(SW$1,'Tactic Recode'!$A$1:$B$547,2,FALSE))</f>
        <v/>
      </c>
      <c r="SX5" t="str">
        <f>IF(ISERROR(MATCH(SX$1,'CSC Mitre'!D$1:D$220,0)),"",VLOOKUP(SX$1,'Tactic Recode'!$A$1:$B$547,2,FALSE))</f>
        <v/>
      </c>
      <c r="SY5" t="str">
        <f>IF(ISERROR(MATCH(SY$1,'CSC Mitre'!D$1:D$220,0)),"",VLOOKUP(SY$1,'Tactic Recode'!$A$1:$B$547,2,FALSE))</f>
        <v/>
      </c>
      <c r="SZ5" t="str">
        <f>IF(ISERROR(MATCH(SZ$1,'CSC Mitre'!D$1:D$220,0)),"",VLOOKUP(SZ$1,'Tactic Recode'!$A$1:$B$547,2,FALSE))</f>
        <v/>
      </c>
      <c r="TA5" t="str">
        <f>IF(ISERROR(MATCH(TA$1,'CSC Mitre'!D$1:D$220,0)),"",VLOOKUP(TA$1,'Tactic Recode'!$A$1:$B$547,2,FALSE))</f>
        <v/>
      </c>
      <c r="TB5" t="str">
        <f>IF(ISERROR(MATCH(TB$1,'CSC Mitre'!D$1:D$220,0)),"",VLOOKUP(TB$1,'Tactic Recode'!$A$1:$B$547,2,FALSE))</f>
        <v/>
      </c>
      <c r="TC5" t="str">
        <f>IF(ISERROR(MATCH(TC$1,'CSC Mitre'!D$1:D$220,0)),"",VLOOKUP(TC$1,'Tactic Recode'!$A$1:$B$547,2,FALSE))</f>
        <v/>
      </c>
      <c r="TD5" t="str">
        <f>IF(ISERROR(MATCH(TD$1,'CSC Mitre'!D$1:D$220,0)),"",VLOOKUP(TD$1,'Tactic Recode'!$A$1:$B$547,2,FALSE))</f>
        <v/>
      </c>
      <c r="TE5" t="str">
        <f>IF(ISERROR(MATCH(TE$1,'CSC Mitre'!D$1:D$220,0)),"",VLOOKUP(TE$1,'Tactic Recode'!$A$1:$B$547,2,FALSE))</f>
        <v/>
      </c>
      <c r="TF5" t="str">
        <f>IF(ISERROR(MATCH(TF$1,'CSC Mitre'!D$1:D$220,0)),"",VLOOKUP(TF$1,'Tactic Recode'!$A$1:$B$547,2,FALSE))</f>
        <v/>
      </c>
      <c r="TG5" t="str">
        <f>IF(ISERROR(MATCH(TG$1,'CSC Mitre'!D$1:D$220,0)),"",VLOOKUP(TG$1,'Tactic Recode'!$A$1:$B$547,2,FALSE))</f>
        <v/>
      </c>
      <c r="TH5" t="str">
        <f>IF(ISERROR(MATCH(TH$1,'CSC Mitre'!D$1:D$220,0)),"",VLOOKUP(TH$1,'Tactic Recode'!$A$1:$B$547,2,FALSE))</f>
        <v/>
      </c>
      <c r="TI5" t="str">
        <f>IF(ISERROR(MATCH(TI$1,'CSC Mitre'!D$1:D$220,0)),"",VLOOKUP(TI$1,'Tactic Recode'!$A$1:$B$547,2,FALSE))</f>
        <v/>
      </c>
      <c r="TJ5" t="str">
        <f>IF(ISERROR(MATCH(TJ$1,'CSC Mitre'!D$1:D$220,0)),"",VLOOKUP(TJ$1,'Tactic Recode'!$A$1:$B$547,2,FALSE))</f>
        <v/>
      </c>
      <c r="TK5" t="str">
        <f>IF(ISERROR(MATCH(TK$1,'CSC Mitre'!D$1:D$220,0)),"",VLOOKUP(TK$1,'Tactic Recode'!$A$1:$B$547,2,FALSE))</f>
        <v/>
      </c>
      <c r="TL5" t="str">
        <f>IF(ISERROR(MATCH(TL$1,'CSC Mitre'!D$1:D$220,0)),"",VLOOKUP(TL$1,'Tactic Recode'!$A$1:$B$547,2,FALSE))</f>
        <v/>
      </c>
      <c r="TM5" t="str">
        <f>IF(ISERROR(MATCH(TM$1,'CSC Mitre'!D$1:D$220,0)),"",VLOOKUP(TM$1,'Tactic Recode'!$A$1:$B$547,2,FALSE))</f>
        <v/>
      </c>
      <c r="TN5" t="str">
        <f>IF(ISERROR(MATCH(TN$1,'CSC Mitre'!D$1:D$220,0)),"",VLOOKUP(TN$1,'Tactic Recode'!$A$1:$B$547,2,FALSE))</f>
        <v/>
      </c>
      <c r="TO5" t="str">
        <f>IF(ISERROR(MATCH(TO$1,'CSC Mitre'!D$1:D$220,0)),"",VLOOKUP(TO$1,'Tactic Recode'!$A$1:$B$547,2,FALSE))</f>
        <v/>
      </c>
      <c r="TP5" t="str">
        <f>IF(ISERROR(MATCH(TP$1,'CSC Mitre'!D$1:D$220,0)),"",VLOOKUP(TP$1,'Tactic Recode'!$A$1:$B$547,2,FALSE))</f>
        <v/>
      </c>
      <c r="TQ5" t="str">
        <f>IF(ISERROR(MATCH(TQ$1,'CSC Mitre'!D$1:D$220,0)),"",VLOOKUP(TQ$1,'Tactic Recode'!$A$1:$B$547,2,FALSE))</f>
        <v/>
      </c>
      <c r="TR5" t="str">
        <f>IF(ISERROR(MATCH(TR$1,'CSC Mitre'!D$1:D$220,0)),"",VLOOKUP(TR$1,'Tactic Recode'!$A$1:$B$547,2,FALSE))</f>
        <v/>
      </c>
      <c r="TS5" t="str">
        <f>IF(ISERROR(MATCH(TS$1,'CSC Mitre'!D$1:D$220,0)),"",VLOOKUP(TS$1,'Tactic Recode'!$A$1:$B$547,2,FALSE))</f>
        <v/>
      </c>
      <c r="TT5" t="str">
        <f>IF(ISERROR(MATCH(TT$1,'CSC Mitre'!D$1:D$220,0)),"",VLOOKUP(TT$1,'Tactic Recode'!$A$1:$B$547,2,FALSE))</f>
        <v/>
      </c>
      <c r="TU5" t="str">
        <f>IF(ISERROR(MATCH(TU$1,'CSC Mitre'!D$1:D$220,0)),"",VLOOKUP(TU$1,'Tactic Recode'!$A$1:$B$547,2,FALSE))</f>
        <v/>
      </c>
      <c r="TV5" t="str">
        <f>IF(ISERROR(MATCH(TV$1,'CSC Mitre'!D$1:D$220,0)),"",VLOOKUP(TV$1,'Tactic Recode'!$A$1:$B$547,2,FALSE))</f>
        <v/>
      </c>
      <c r="TW5" t="str">
        <f>IF(ISERROR(MATCH(TW$1,'CSC Mitre'!D$1:D$220,0)),"",VLOOKUP(TW$1,'Tactic Recode'!$A$1:$B$547,2,FALSE))</f>
        <v/>
      </c>
      <c r="TX5" t="str">
        <f>IF(ISERROR(MATCH(TX$1,'CSC Mitre'!D$1:D$220,0)),"",VLOOKUP(TX$1,'Tactic Recode'!$A$1:$B$547,2,FALSE))</f>
        <v/>
      </c>
      <c r="TY5" t="str">
        <f>IF(ISERROR(MATCH(TY$1,'CSC Mitre'!D$1:D$220,0)),"",VLOOKUP(TY$1,'Tactic Recode'!$A$1:$B$547,2,FALSE))</f>
        <v/>
      </c>
      <c r="TZ5" t="str">
        <f>IF(ISERROR(MATCH(TZ$1,'CSC Mitre'!D$1:D$220,0)),"",VLOOKUP(TZ$1,'Tactic Recode'!$A$1:$B$547,2,FALSE))</f>
        <v/>
      </c>
      <c r="UA5" t="str">
        <f>IF(ISERROR(MATCH(UA$1,'CSC Mitre'!D$1:D$220,0)),"",VLOOKUP(UA$1,'Tactic Recode'!$A$1:$B$547,2,FALSE))</f>
        <v/>
      </c>
      <c r="UB5" t="str">
        <f>IF(ISERROR(MATCH(UB$1,'CSC Mitre'!D$1:D$220,0)),"",VLOOKUP(UB$1,'Tactic Recode'!$A$1:$B$547,2,FALSE))</f>
        <v/>
      </c>
    </row>
    <row r="6" spans="1:548" x14ac:dyDescent="0.25">
      <c r="A6" s="59" t="s">
        <v>405</v>
      </c>
      <c r="B6" t="str">
        <f>IF(ISERROR(MATCH(B$1,'CSC Mitre'!E$1:E$220,0)),"",VLOOKUP(B$1,'Tactic Recode'!$A$1:$B$547,2,FALSE))</f>
        <v/>
      </c>
      <c r="C6" t="str">
        <f>IF(ISERROR(MATCH(C$1,'CSC Mitre'!E$1:E$220,0)),"",VLOOKUP(C$1,'Tactic Recode'!$A$1:$B$547,2,FALSE))</f>
        <v/>
      </c>
      <c r="D6" t="str">
        <f>IF(ISERROR(MATCH(D$1,'CSC Mitre'!E$1:E$220,0)),"",VLOOKUP(D$1,'Tactic Recode'!$A$1:$B$547,2,FALSE))</f>
        <v/>
      </c>
      <c r="E6" t="str">
        <f>IF(ISERROR(MATCH(E$1,'CSC Mitre'!E$1:E$220,0)),"",VLOOKUP(E$1,'Tactic Recode'!$A$1:$B$547,2,FALSE))</f>
        <v/>
      </c>
      <c r="F6" t="str">
        <f>IF(ISERROR(MATCH(F$1,'CSC Mitre'!E$1:E$220,0)),"",VLOOKUP(F$1,'Tactic Recode'!$A$1:$B$547,2,FALSE))</f>
        <v/>
      </c>
      <c r="G6" t="str">
        <f>IF(ISERROR(MATCH(G$1,'CSC Mitre'!E$1:E$220,0)),"",VLOOKUP(G$1,'Tactic Recode'!$A$1:$B$547,2,FALSE))</f>
        <v/>
      </c>
      <c r="H6" t="str">
        <f>IF(ISERROR(MATCH(H$1,'CSC Mitre'!E$1:E$220,0)),"",VLOOKUP(H$1,'Tactic Recode'!$A$1:$B$547,2,FALSE))</f>
        <v/>
      </c>
      <c r="I6" t="str">
        <f>IF(ISERROR(MATCH(I$1,'CSC Mitre'!E$1:E$220,0)),"",VLOOKUP(I$1,'Tactic Recode'!$A$1:$B$547,2,FALSE))</f>
        <v/>
      </c>
      <c r="J6" t="str">
        <f>IF(ISERROR(MATCH(J$1,'CSC Mitre'!E$1:E$220,0)),"",VLOOKUP(J$1,'Tactic Recode'!$A$1:$B$547,2,FALSE))</f>
        <v/>
      </c>
      <c r="K6" t="str">
        <f>IF(ISERROR(MATCH(K$1,'CSC Mitre'!E$1:E$220,0)),"",VLOOKUP(K$1,'Tactic Recode'!$A$1:$B$547,2,FALSE))</f>
        <v/>
      </c>
      <c r="L6" t="str">
        <f>IF(ISERROR(MATCH(L$1,'CSC Mitre'!E$1:E$220,0)),"",VLOOKUP(L$1,'Tactic Recode'!$A$1:$B$547,2,FALSE))</f>
        <v/>
      </c>
      <c r="M6" t="str">
        <f>IF(ISERROR(MATCH(M$1,'CSC Mitre'!E$1:E$220,0)),"",VLOOKUP(M$1,'Tactic Recode'!$A$1:$B$547,2,FALSE))</f>
        <v/>
      </c>
      <c r="N6" t="str">
        <f>IF(ISERROR(MATCH(N$1,'CSC Mitre'!E$1:E$220,0)),"",VLOOKUP(N$1,'Tactic Recode'!$A$1:$B$547,2,FALSE))</f>
        <v/>
      </c>
      <c r="O6" t="str">
        <f>IF(ISERROR(MATCH(O$1,'CSC Mitre'!E$1:E$220,0)),"",VLOOKUP(O$1,'Tactic Recode'!$A$1:$B$547,2,FALSE))</f>
        <v/>
      </c>
      <c r="P6" t="str">
        <f>IF(ISERROR(MATCH(P$1,'CSC Mitre'!E$1:E$220,0)),"",VLOOKUP(P$1,'Tactic Recode'!$A$1:$B$547,2,FALSE))</f>
        <v/>
      </c>
      <c r="Q6" t="str">
        <f>IF(ISERROR(MATCH(Q$1,'CSC Mitre'!E$1:E$220,0)),"",VLOOKUP(Q$1,'Tactic Recode'!$A$1:$B$547,2,FALSE))</f>
        <v/>
      </c>
      <c r="R6" t="str">
        <f>IF(ISERROR(MATCH(R$1,'CSC Mitre'!E$1:E$220,0)),"",VLOOKUP(R$1,'Tactic Recode'!$A$1:$B$547,2,FALSE))</f>
        <v/>
      </c>
      <c r="S6" t="str">
        <f>IF(ISERROR(MATCH(S$1,'CSC Mitre'!E$1:E$220,0)),"",VLOOKUP(S$1,'Tactic Recode'!$A$1:$B$547,2,FALSE))</f>
        <v/>
      </c>
      <c r="T6" t="str">
        <f>IF(ISERROR(MATCH(T$1,'CSC Mitre'!E$1:E$220,0)),"",VLOOKUP(T$1,'Tactic Recode'!$A$1:$B$547,2,FALSE))</f>
        <v/>
      </c>
      <c r="U6" t="str">
        <f>IF(ISERROR(MATCH(U$1,'CSC Mitre'!E$1:E$220,0)),"",VLOOKUP(U$1,'Tactic Recode'!$A$1:$B$547,2,FALSE))</f>
        <v/>
      </c>
      <c r="V6" t="str">
        <f>IF(ISERROR(MATCH(V$1,'CSC Mitre'!E$1:E$220,0)),"",VLOOKUP(V$1,'Tactic Recode'!$A$1:$B$547,2,FALSE))</f>
        <v/>
      </c>
      <c r="W6" t="str">
        <f>IF(ISERROR(MATCH(W$1,'CSC Mitre'!E$1:E$220,0)),"",VLOOKUP(W$1,'Tactic Recode'!$A$1:$B$547,2,FALSE))</f>
        <v/>
      </c>
      <c r="X6" t="str">
        <f>IF(ISERROR(MATCH(X$1,'CSC Mitre'!E$1:E$220,0)),"",VLOOKUP(X$1,'Tactic Recode'!$A$1:$B$547,2,FALSE))</f>
        <v/>
      </c>
      <c r="Y6" t="str">
        <f>IF(ISERROR(MATCH(Y$1,'CSC Mitre'!E$1:E$220,0)),"",VLOOKUP(Y$1,'Tactic Recode'!$A$1:$B$547,2,FALSE))</f>
        <v/>
      </c>
      <c r="Z6" t="str">
        <f>IF(ISERROR(MATCH(Z$1,'CSC Mitre'!E$1:E$220,0)),"",VLOOKUP(Z$1,'Tactic Recode'!$A$1:$B$547,2,FALSE))</f>
        <v/>
      </c>
      <c r="AA6" t="str">
        <f>IF(ISERROR(MATCH(AA$1,'CSC Mitre'!E$1:E$220,0)),"",VLOOKUP(AA$1,'Tactic Recode'!$A$1:$B$547,2,FALSE))</f>
        <v/>
      </c>
      <c r="AB6" t="str">
        <f>IF(ISERROR(MATCH(AB$1,'CSC Mitre'!E$1:E$220,0)),"",VLOOKUP(AB$1,'Tactic Recode'!$A$1:$B$547,2,FALSE))</f>
        <v/>
      </c>
      <c r="AC6" t="str">
        <f>IF(ISERROR(MATCH(AC$1,'CSC Mitre'!E$1:E$220,0)),"",VLOOKUP(AC$1,'Tactic Recode'!$A$1:$B$547,2,FALSE))</f>
        <v/>
      </c>
      <c r="AD6" t="str">
        <f>IF(ISERROR(MATCH(AD$1,'CSC Mitre'!E$1:E$220,0)),"",VLOOKUP(AD$1,'Tactic Recode'!$A$1:$B$547,2,FALSE))</f>
        <v/>
      </c>
      <c r="AE6" t="str">
        <f>IF(ISERROR(MATCH(AE$1,'CSC Mitre'!E$1:E$220,0)),"",VLOOKUP(AE$1,'Tactic Recode'!$A$1:$B$547,2,FALSE))</f>
        <v/>
      </c>
      <c r="AF6" t="str">
        <f>IF(ISERROR(MATCH(AF$1,'CSC Mitre'!E$1:E$220,0)),"",VLOOKUP(AF$1,'Tactic Recode'!$A$1:$B$547,2,FALSE))</f>
        <v/>
      </c>
      <c r="AG6" t="str">
        <f>IF(ISERROR(MATCH(AG$1,'CSC Mitre'!E$1:E$220,0)),"",VLOOKUP(AG$1,'Tactic Recode'!$A$1:$B$547,2,FALSE))</f>
        <v/>
      </c>
      <c r="AH6" t="str">
        <f>IF(ISERROR(MATCH(AH$1,'CSC Mitre'!E$1:E$220,0)),"",VLOOKUP(AH$1,'Tactic Recode'!$A$1:$B$547,2,FALSE))</f>
        <v/>
      </c>
      <c r="AI6" t="str">
        <f>IF(ISERROR(MATCH(AI$1,'CSC Mitre'!E$1:E$220,0)),"",VLOOKUP(AI$1,'Tactic Recode'!$A$1:$B$547,2,FALSE))</f>
        <v/>
      </c>
      <c r="AJ6" t="str">
        <f>IF(ISERROR(MATCH(AJ$1,'CSC Mitre'!E$1:E$220,0)),"",VLOOKUP(AJ$1,'Tactic Recode'!$A$1:$B$547,2,FALSE))</f>
        <v/>
      </c>
      <c r="AK6" t="str">
        <f>IF(ISERROR(MATCH(AK$1,'CSC Mitre'!E$1:E$220,0)),"",VLOOKUP(AK$1,'Tactic Recode'!$A$1:$B$547,2,FALSE))</f>
        <v/>
      </c>
      <c r="AL6" t="str">
        <f>IF(ISERROR(MATCH(AL$1,'CSC Mitre'!E$1:E$220,0)),"",VLOOKUP(AL$1,'Tactic Recode'!$A$1:$B$547,2,FALSE))</f>
        <v/>
      </c>
      <c r="AM6" t="str">
        <f>IF(ISERROR(MATCH(AM$1,'CSC Mitre'!E$1:E$220,0)),"",VLOOKUP(AM$1,'Tactic Recode'!$A$1:$B$547,2,FALSE))</f>
        <v/>
      </c>
      <c r="AN6" t="str">
        <f>IF(ISERROR(MATCH(AN$1,'CSC Mitre'!E$1:E$220,0)),"",VLOOKUP(AN$1,'Tactic Recode'!$A$1:$B$547,2,FALSE))</f>
        <v/>
      </c>
      <c r="AO6" t="str">
        <f>IF(ISERROR(MATCH(AO$1,'CSC Mitre'!E$1:E$220,0)),"",VLOOKUP(AO$1,'Tactic Recode'!$A$1:$B$547,2,FALSE))</f>
        <v/>
      </c>
      <c r="AP6" t="str">
        <f>IF(ISERROR(MATCH(AP$1,'CSC Mitre'!E$1:E$220,0)),"",VLOOKUP(AP$1,'Tactic Recode'!$A$1:$B$547,2,FALSE))</f>
        <v/>
      </c>
      <c r="AQ6" t="str">
        <f>IF(ISERROR(MATCH(AQ$1,'CSC Mitre'!E$1:E$220,0)),"",VLOOKUP(AQ$1,'Tactic Recode'!$A$1:$B$547,2,FALSE))</f>
        <v/>
      </c>
      <c r="AR6" t="str">
        <f>IF(ISERROR(MATCH(AR$1,'CSC Mitre'!E$1:E$220,0)),"",VLOOKUP(AR$1,'Tactic Recode'!$A$1:$B$547,2,FALSE))</f>
        <v/>
      </c>
      <c r="AS6" t="str">
        <f>IF(ISERROR(MATCH(AS$1,'CSC Mitre'!E$1:E$220,0)),"",VLOOKUP(AS$1,'Tactic Recode'!$A$1:$B$547,2,FALSE))</f>
        <v/>
      </c>
      <c r="AT6" t="str">
        <f>IF(ISERROR(MATCH(AT$1,'CSC Mitre'!E$1:E$220,0)),"",VLOOKUP(AT$1,'Tactic Recode'!$A$1:$B$547,2,FALSE))</f>
        <v/>
      </c>
      <c r="AU6" t="str">
        <f>IF(ISERROR(MATCH(AU$1,'CSC Mitre'!E$1:E$220,0)),"",VLOOKUP(AU$1,'Tactic Recode'!$A$1:$B$547,2,FALSE))</f>
        <v/>
      </c>
      <c r="AV6" t="str">
        <f>IF(ISERROR(MATCH(AV$1,'CSC Mitre'!E$1:E$220,0)),"",VLOOKUP(AV$1,'Tactic Recode'!$A$1:$B$547,2,FALSE))</f>
        <v/>
      </c>
      <c r="AW6" t="str">
        <f>IF(ISERROR(MATCH(AW$1,'CSC Mitre'!E$1:E$220,0)),"",VLOOKUP(AW$1,'Tactic Recode'!$A$1:$B$547,2,FALSE))</f>
        <v/>
      </c>
      <c r="AX6" t="str">
        <f>IF(ISERROR(MATCH(AX$1,'CSC Mitre'!E$1:E$220,0)),"",VLOOKUP(AX$1,'Tactic Recode'!$A$1:$B$547,2,FALSE))</f>
        <v/>
      </c>
      <c r="AY6" t="str">
        <f>IF(ISERROR(MATCH(AY$1,'CSC Mitre'!E$1:E$220,0)),"",VLOOKUP(AY$1,'Tactic Recode'!$A$1:$B$547,2,FALSE))</f>
        <v/>
      </c>
      <c r="AZ6" t="str">
        <f>IF(ISERROR(MATCH(AZ$1,'CSC Mitre'!E$1:E$220,0)),"",VLOOKUP(AZ$1,'Tactic Recode'!$A$1:$B$547,2,FALSE))</f>
        <v/>
      </c>
      <c r="BA6" t="str">
        <f>IF(ISERROR(MATCH(BA$1,'CSC Mitre'!E$1:E$220,0)),"",VLOOKUP(BA$1,'Tactic Recode'!$A$1:$B$547,2,FALSE))</f>
        <v/>
      </c>
      <c r="BB6" t="str">
        <f>IF(ISERROR(MATCH(BB$1,'CSC Mitre'!E$1:E$220,0)),"",VLOOKUP(BB$1,'Tactic Recode'!$A$1:$B$547,2,FALSE))</f>
        <v/>
      </c>
      <c r="BC6" t="str">
        <f>IF(ISERROR(MATCH(BC$1,'CSC Mitre'!E$1:E$220,0)),"",VLOOKUP(BC$1,'Tactic Recode'!$A$1:$B$547,2,FALSE))</f>
        <v/>
      </c>
      <c r="BD6" t="str">
        <f>IF(ISERROR(MATCH(BD$1,'CSC Mitre'!E$1:E$220,0)),"",VLOOKUP(BD$1,'Tactic Recode'!$A$1:$B$547,2,FALSE))</f>
        <v/>
      </c>
      <c r="BE6" t="str">
        <f>IF(ISERROR(MATCH(BE$1,'CSC Mitre'!E$1:E$220,0)),"",VLOOKUP(BE$1,'Tactic Recode'!$A$1:$B$547,2,FALSE))</f>
        <v/>
      </c>
      <c r="BF6" t="str">
        <f>IF(ISERROR(MATCH(BF$1,'CSC Mitre'!E$1:E$220,0)),"",VLOOKUP(BF$1,'Tactic Recode'!$A$1:$B$547,2,FALSE))</f>
        <v/>
      </c>
      <c r="BG6" t="str">
        <f>IF(ISERROR(MATCH(BG$1,'CSC Mitre'!E$1:E$220,0)),"",VLOOKUP(BG$1,'Tactic Recode'!$A$1:$B$547,2,FALSE))</f>
        <v/>
      </c>
      <c r="BH6" t="str">
        <f>IF(ISERROR(MATCH(BH$1,'CSC Mitre'!E$1:E$220,0)),"",VLOOKUP(BH$1,'Tactic Recode'!$A$1:$B$547,2,FALSE))</f>
        <v/>
      </c>
      <c r="BI6" t="str">
        <f>IF(ISERROR(MATCH(BI$1,'CSC Mitre'!E$1:E$220,0)),"",VLOOKUP(BI$1,'Tactic Recode'!$A$1:$B$547,2,FALSE))</f>
        <v/>
      </c>
      <c r="BJ6" t="str">
        <f>IF(ISERROR(MATCH(BJ$1,'CSC Mitre'!E$1:E$220,0)),"",VLOOKUP(BJ$1,'Tactic Recode'!$A$1:$B$547,2,FALSE))</f>
        <v/>
      </c>
      <c r="BK6" t="str">
        <f>IF(ISERROR(MATCH(BK$1,'CSC Mitre'!E$1:E$220,0)),"",VLOOKUP(BK$1,'Tactic Recode'!$A$1:$B$547,2,FALSE))</f>
        <v/>
      </c>
      <c r="BL6" t="str">
        <f>IF(ISERROR(MATCH(BL$1,'CSC Mitre'!E$1:E$220,0)),"",VLOOKUP(BL$1,'Tactic Recode'!$A$1:$B$547,2,FALSE))</f>
        <v/>
      </c>
      <c r="BM6" t="str">
        <f>IF(ISERROR(MATCH(BM$1,'CSC Mitre'!E$1:E$220,0)),"",VLOOKUP(BM$1,'Tactic Recode'!$A$1:$B$547,2,FALSE))</f>
        <v/>
      </c>
      <c r="BN6" t="str">
        <f>IF(ISERROR(MATCH(BN$1,'CSC Mitre'!E$1:E$220,0)),"",VLOOKUP(BN$1,'Tactic Recode'!$A$1:$B$547,2,FALSE))</f>
        <v/>
      </c>
      <c r="BO6" t="str">
        <f>IF(ISERROR(MATCH(BO$1,'CSC Mitre'!E$1:E$220,0)),"",VLOOKUP(BO$1,'Tactic Recode'!$A$1:$B$547,2,FALSE))</f>
        <v/>
      </c>
      <c r="BP6" t="str">
        <f>IF(ISERROR(MATCH(BP$1,'CSC Mitre'!E$1:E$220,0)),"",VLOOKUP(BP$1,'Tactic Recode'!$A$1:$B$547,2,FALSE))</f>
        <v/>
      </c>
      <c r="BQ6" t="str">
        <f>IF(ISERROR(MATCH(BQ$1,'CSC Mitre'!E$1:E$220,0)),"",VLOOKUP(BQ$1,'Tactic Recode'!$A$1:$B$547,2,FALSE))</f>
        <v/>
      </c>
      <c r="BR6" t="str">
        <f>IF(ISERROR(MATCH(BR$1,'CSC Mitre'!E$1:E$220,0)),"",VLOOKUP(BR$1,'Tactic Recode'!$A$1:$B$547,2,FALSE))</f>
        <v/>
      </c>
      <c r="BS6" t="str">
        <f>IF(ISERROR(MATCH(BS$1,'CSC Mitre'!E$1:E$220,0)),"",VLOOKUP(BS$1,'Tactic Recode'!$A$1:$B$547,2,FALSE))</f>
        <v/>
      </c>
      <c r="BT6" t="str">
        <f>IF(ISERROR(MATCH(BT$1,'CSC Mitre'!E$1:E$220,0)),"",VLOOKUP(BT$1,'Tactic Recode'!$A$1:$B$547,2,FALSE))</f>
        <v/>
      </c>
      <c r="BU6" t="str">
        <f>IF(ISERROR(MATCH(BU$1,'CSC Mitre'!E$1:E$220,0)),"",VLOOKUP(BU$1,'Tactic Recode'!$A$1:$B$547,2,FALSE))</f>
        <v/>
      </c>
      <c r="BV6" t="str">
        <f>IF(ISERROR(MATCH(BV$1,'CSC Mitre'!E$1:E$220,0)),"",VLOOKUP(BV$1,'Tactic Recode'!$A$1:$B$547,2,FALSE))</f>
        <v/>
      </c>
      <c r="BW6" t="str">
        <f>IF(ISERROR(MATCH(BW$1,'CSC Mitre'!E$1:E$220,0)),"",VLOOKUP(BW$1,'Tactic Recode'!$A$1:$B$547,2,FALSE))</f>
        <v/>
      </c>
      <c r="BX6" t="str">
        <f>IF(ISERROR(MATCH(BX$1,'CSC Mitre'!E$1:E$220,0)),"",VLOOKUP(BX$1,'Tactic Recode'!$A$1:$B$547,2,FALSE))</f>
        <v/>
      </c>
      <c r="BY6" t="str">
        <f>IF(ISERROR(MATCH(BY$1,'CSC Mitre'!E$1:E$220,0)),"",VLOOKUP(BY$1,'Tactic Recode'!$A$1:$B$547,2,FALSE))</f>
        <v/>
      </c>
      <c r="BZ6" t="str">
        <f>IF(ISERROR(MATCH(BZ$1,'CSC Mitre'!E$1:E$220,0)),"",VLOOKUP(BZ$1,'Tactic Recode'!$A$1:$B$547,2,FALSE))</f>
        <v/>
      </c>
      <c r="CA6" t="str">
        <f>IF(ISERROR(MATCH(CA$1,'CSC Mitre'!E$1:E$220,0)),"",VLOOKUP(CA$1,'Tactic Recode'!$A$1:$B$547,2,FALSE))</f>
        <v/>
      </c>
      <c r="CB6" t="str">
        <f>IF(ISERROR(MATCH(CB$1,'CSC Mitre'!E$1:E$220,0)),"",VLOOKUP(CB$1,'Tactic Recode'!$A$1:$B$547,2,FALSE))</f>
        <v/>
      </c>
      <c r="CC6" t="str">
        <f>IF(ISERROR(MATCH(CC$1,'CSC Mitre'!E$1:E$220,0)),"",VLOOKUP(CC$1,'Tactic Recode'!$A$1:$B$547,2,FALSE))</f>
        <v/>
      </c>
      <c r="CD6" t="str">
        <f>IF(ISERROR(MATCH(CD$1,'CSC Mitre'!E$1:E$220,0)),"",VLOOKUP(CD$1,'Tactic Recode'!$A$1:$B$547,2,FALSE))</f>
        <v/>
      </c>
      <c r="CE6" t="str">
        <f>IF(ISERROR(MATCH(CE$1,'CSC Mitre'!E$1:E$220,0)),"",VLOOKUP(CE$1,'Tactic Recode'!$A$1:$B$547,2,FALSE))</f>
        <v/>
      </c>
      <c r="CF6" t="str">
        <f>IF(ISERROR(MATCH(CF$1,'CSC Mitre'!E$1:E$220,0)),"",VLOOKUP(CF$1,'Tactic Recode'!$A$1:$B$547,2,FALSE))</f>
        <v/>
      </c>
      <c r="CG6" t="str">
        <f>IF(ISERROR(MATCH(CG$1,'CSC Mitre'!E$1:E$220,0)),"",VLOOKUP(CG$1,'Tactic Recode'!$A$1:$B$547,2,FALSE))</f>
        <v/>
      </c>
      <c r="CH6" t="str">
        <f>IF(ISERROR(MATCH(CH$1,'CSC Mitre'!E$1:E$220,0)),"",VLOOKUP(CH$1,'Tactic Recode'!$A$1:$B$547,2,FALSE))</f>
        <v/>
      </c>
      <c r="CI6" t="str">
        <f>IF(ISERROR(MATCH(CI$1,'CSC Mitre'!E$1:E$220,0)),"",VLOOKUP(CI$1,'Tactic Recode'!$A$1:$B$547,2,FALSE))</f>
        <v/>
      </c>
      <c r="CJ6" t="str">
        <f>IF(ISERROR(MATCH(CJ$1,'CSC Mitre'!E$1:E$220,0)),"",VLOOKUP(CJ$1,'Tactic Recode'!$A$1:$B$547,2,FALSE))</f>
        <v/>
      </c>
      <c r="CK6" t="str">
        <f>IF(ISERROR(MATCH(CK$1,'CSC Mitre'!E$1:E$220,0)),"",VLOOKUP(CK$1,'Tactic Recode'!$A$1:$B$547,2,FALSE))</f>
        <v/>
      </c>
      <c r="CL6" t="str">
        <f>IF(ISERROR(MATCH(CL$1,'CSC Mitre'!E$1:E$220,0)),"",VLOOKUP(CL$1,'Tactic Recode'!$A$1:$B$547,2,FALSE))</f>
        <v/>
      </c>
      <c r="CM6" t="str">
        <f>IF(ISERROR(MATCH(CM$1,'CSC Mitre'!E$1:E$220,0)),"",VLOOKUP(CM$1,'Tactic Recode'!$A$1:$B$547,2,FALSE))</f>
        <v/>
      </c>
      <c r="CN6" t="str">
        <f>IF(ISERROR(MATCH(CN$1,'CSC Mitre'!E$1:E$220,0)),"",VLOOKUP(CN$1,'Tactic Recode'!$A$1:$B$547,2,FALSE))</f>
        <v/>
      </c>
      <c r="CO6" t="str">
        <f>IF(ISERROR(MATCH(CO$1,'CSC Mitre'!E$1:E$220,0)),"",VLOOKUP(CO$1,'Tactic Recode'!$A$1:$B$547,2,FALSE))</f>
        <v/>
      </c>
      <c r="CP6" t="str">
        <f>IF(ISERROR(MATCH(CP$1,'CSC Mitre'!E$1:E$220,0)),"",VLOOKUP(CP$1,'Tactic Recode'!$A$1:$B$547,2,FALSE))</f>
        <v/>
      </c>
      <c r="CQ6" t="str">
        <f>IF(ISERROR(MATCH(CQ$1,'CSC Mitre'!E$1:E$220,0)),"",VLOOKUP(CQ$1,'Tactic Recode'!$A$1:$B$547,2,FALSE))</f>
        <v/>
      </c>
      <c r="CR6" t="str">
        <f>IF(ISERROR(MATCH(CR$1,'CSC Mitre'!E$1:E$220,0)),"",VLOOKUP(CR$1,'Tactic Recode'!$A$1:$B$547,2,FALSE))</f>
        <v/>
      </c>
      <c r="CS6" t="str">
        <f>IF(ISERROR(MATCH(CS$1,'CSC Mitre'!E$1:E$220,0)),"",VLOOKUP(CS$1,'Tactic Recode'!$A$1:$B$547,2,FALSE))</f>
        <v/>
      </c>
      <c r="CT6" t="str">
        <f>IF(ISERROR(MATCH(CT$1,'CSC Mitre'!E$1:E$220,0)),"",VLOOKUP(CT$1,'Tactic Recode'!$A$1:$B$547,2,FALSE))</f>
        <v/>
      </c>
      <c r="CU6" t="str">
        <f>IF(ISERROR(MATCH(CU$1,'CSC Mitre'!E$1:E$220,0)),"",VLOOKUP(CU$1,'Tactic Recode'!$A$1:$B$547,2,FALSE))</f>
        <v/>
      </c>
      <c r="CV6" t="str">
        <f>IF(ISERROR(MATCH(CV$1,'CSC Mitre'!E$1:E$220,0)),"",VLOOKUP(CV$1,'Tactic Recode'!$A$1:$B$547,2,FALSE))</f>
        <v/>
      </c>
      <c r="CW6" t="str">
        <f>IF(ISERROR(MATCH(CW$1,'CSC Mitre'!E$1:E$220,0)),"",VLOOKUP(CW$1,'Tactic Recode'!$A$1:$B$547,2,FALSE))</f>
        <v/>
      </c>
      <c r="CX6" t="str">
        <f>IF(ISERROR(MATCH(CX$1,'CSC Mitre'!E$1:E$220,0)),"",VLOOKUP(CX$1,'Tactic Recode'!$A$1:$B$547,2,FALSE))</f>
        <v/>
      </c>
      <c r="CY6" t="str">
        <f>IF(ISERROR(MATCH(CY$1,'CSC Mitre'!E$1:E$220,0)),"",VLOOKUP(CY$1,'Tactic Recode'!$A$1:$B$547,2,FALSE))</f>
        <v/>
      </c>
      <c r="CZ6" t="str">
        <f>IF(ISERROR(MATCH(CZ$1,'CSC Mitre'!E$1:E$220,0)),"",VLOOKUP(CZ$1,'Tactic Recode'!$A$1:$B$547,2,FALSE))</f>
        <v/>
      </c>
      <c r="DA6" t="str">
        <f>IF(ISERROR(MATCH(DA$1,'CSC Mitre'!E$1:E$220,0)),"",VLOOKUP(DA$1,'Tactic Recode'!$A$1:$B$547,2,FALSE))</f>
        <v/>
      </c>
      <c r="DB6" t="str">
        <f>IF(ISERROR(MATCH(DB$1,'CSC Mitre'!E$1:E$220,0)),"",VLOOKUP(DB$1,'Tactic Recode'!$A$1:$B$547,2,FALSE))</f>
        <v/>
      </c>
      <c r="DC6" t="str">
        <f>IF(ISERROR(MATCH(DC$1,'CSC Mitre'!E$1:E$220,0)),"",VLOOKUP(DC$1,'Tactic Recode'!$A$1:$B$547,2,FALSE))</f>
        <v/>
      </c>
      <c r="DD6" t="str">
        <f>IF(ISERROR(MATCH(DD$1,'CSC Mitre'!E$1:E$220,0)),"",VLOOKUP(DD$1,'Tactic Recode'!$A$1:$B$547,2,FALSE))</f>
        <v/>
      </c>
      <c r="DE6" t="str">
        <f>IF(ISERROR(MATCH(DE$1,'CSC Mitre'!E$1:E$220,0)),"",VLOOKUP(DE$1,'Tactic Recode'!$A$1:$B$547,2,FALSE))</f>
        <v/>
      </c>
      <c r="DF6" t="str">
        <f>IF(ISERROR(MATCH(DF$1,'CSC Mitre'!E$1:E$220,0)),"",VLOOKUP(DF$1,'Tactic Recode'!$A$1:$B$547,2,FALSE))</f>
        <v/>
      </c>
      <c r="DG6" t="str">
        <f>IF(ISERROR(MATCH(DG$1,'CSC Mitre'!E$1:E$220,0)),"",VLOOKUP(DG$1,'Tactic Recode'!$A$1:$B$547,2,FALSE))</f>
        <v/>
      </c>
      <c r="DH6" t="str">
        <f>IF(ISERROR(MATCH(DH$1,'CSC Mitre'!E$1:E$220,0)),"",VLOOKUP(DH$1,'Tactic Recode'!$A$1:$B$547,2,FALSE))</f>
        <v/>
      </c>
      <c r="DI6" t="str">
        <f>IF(ISERROR(MATCH(DI$1,'CSC Mitre'!E$1:E$220,0)),"",VLOOKUP(DI$1,'Tactic Recode'!$A$1:$B$547,2,FALSE))</f>
        <v/>
      </c>
      <c r="DJ6" t="str">
        <f>IF(ISERROR(MATCH(DJ$1,'CSC Mitre'!E$1:E$220,0)),"",VLOOKUP(DJ$1,'Tactic Recode'!$A$1:$B$547,2,FALSE))</f>
        <v/>
      </c>
      <c r="DK6" t="str">
        <f>IF(ISERROR(MATCH(DK$1,'CSC Mitre'!E$1:E$220,0)),"",VLOOKUP(DK$1,'Tactic Recode'!$A$1:$B$547,2,FALSE))</f>
        <v/>
      </c>
      <c r="DL6" t="str">
        <f>IF(ISERROR(MATCH(DL$1,'CSC Mitre'!E$1:E$220,0)),"",VLOOKUP(DL$1,'Tactic Recode'!$A$1:$B$547,2,FALSE))</f>
        <v/>
      </c>
      <c r="DM6" t="str">
        <f>IF(ISERROR(MATCH(DM$1,'CSC Mitre'!E$1:E$220,0)),"",VLOOKUP(DM$1,'Tactic Recode'!$A$1:$B$547,2,FALSE))</f>
        <v/>
      </c>
      <c r="DN6" t="str">
        <f>IF(ISERROR(MATCH(DN$1,'CSC Mitre'!E$1:E$220,0)),"",VLOOKUP(DN$1,'Tactic Recode'!$A$1:$B$547,2,FALSE))</f>
        <v/>
      </c>
      <c r="DO6" t="str">
        <f>IF(ISERROR(MATCH(DO$1,'CSC Mitre'!E$1:E$220,0)),"",VLOOKUP(DO$1,'Tactic Recode'!$A$1:$B$547,2,FALSE))</f>
        <v/>
      </c>
      <c r="DP6" t="str">
        <f>IF(ISERROR(MATCH(DP$1,'CSC Mitre'!E$1:E$220,0)),"",VLOOKUP(DP$1,'Tactic Recode'!$A$1:$B$547,2,FALSE))</f>
        <v/>
      </c>
      <c r="DQ6" t="str">
        <f>IF(ISERROR(MATCH(DQ$1,'CSC Mitre'!E$1:E$220,0)),"",VLOOKUP(DQ$1,'Tactic Recode'!$A$1:$B$547,2,FALSE))</f>
        <v/>
      </c>
      <c r="DR6" t="str">
        <f>IF(ISERROR(MATCH(DR$1,'CSC Mitre'!E$1:E$220,0)),"",VLOOKUP(DR$1,'Tactic Recode'!$A$1:$B$547,2,FALSE))</f>
        <v/>
      </c>
      <c r="DS6" t="str">
        <f>IF(ISERROR(MATCH(DS$1,'CSC Mitre'!E$1:E$220,0)),"",VLOOKUP(DS$1,'Tactic Recode'!$A$1:$B$547,2,FALSE))</f>
        <v/>
      </c>
      <c r="DT6" t="str">
        <f>IF(ISERROR(MATCH(DT$1,'CSC Mitre'!E$1:E$220,0)),"",VLOOKUP(DT$1,'Tactic Recode'!$A$1:$B$547,2,FALSE))</f>
        <v/>
      </c>
      <c r="DU6" t="str">
        <f>IF(ISERROR(MATCH(DU$1,'CSC Mitre'!E$1:E$220,0)),"",VLOOKUP(DU$1,'Tactic Recode'!$A$1:$B$547,2,FALSE))</f>
        <v/>
      </c>
      <c r="DV6" t="str">
        <f>IF(ISERROR(MATCH(DV$1,'CSC Mitre'!E$1:E$220,0)),"",VLOOKUP(DV$1,'Tactic Recode'!$A$1:$B$547,2,FALSE))</f>
        <v/>
      </c>
      <c r="DW6" t="str">
        <f>IF(ISERROR(MATCH(DW$1,'CSC Mitre'!E$1:E$220,0)),"",VLOOKUP(DW$1,'Tactic Recode'!$A$1:$B$547,2,FALSE))</f>
        <v/>
      </c>
      <c r="DX6" t="str">
        <f>IF(ISERROR(MATCH(DX$1,'CSC Mitre'!E$1:E$220,0)),"",VLOOKUP(DX$1,'Tactic Recode'!$A$1:$B$547,2,FALSE))</f>
        <v/>
      </c>
      <c r="DY6" t="str">
        <f>IF(ISERROR(MATCH(DY$1,'CSC Mitre'!E$1:E$220,0)),"",VLOOKUP(DY$1,'Tactic Recode'!$A$1:$B$547,2,FALSE))</f>
        <v/>
      </c>
      <c r="DZ6" t="str">
        <f>IF(ISERROR(MATCH(DZ$1,'CSC Mitre'!E$1:E$220,0)),"",VLOOKUP(DZ$1,'Tactic Recode'!$A$1:$B$547,2,FALSE))</f>
        <v/>
      </c>
      <c r="EA6" t="str">
        <f>IF(ISERROR(MATCH(EA$1,'CSC Mitre'!E$1:E$220,0)),"",VLOOKUP(EA$1,'Tactic Recode'!$A$1:$B$547,2,FALSE))</f>
        <v/>
      </c>
      <c r="EB6" t="str">
        <f>IF(ISERROR(MATCH(EB$1,'CSC Mitre'!E$1:E$220,0)),"",VLOOKUP(EB$1,'Tactic Recode'!$A$1:$B$547,2,FALSE))</f>
        <v/>
      </c>
      <c r="EC6" t="str">
        <f>IF(ISERROR(MATCH(EC$1,'CSC Mitre'!E$1:E$220,0)),"",VLOOKUP(EC$1,'Tactic Recode'!$A$1:$B$547,2,FALSE))</f>
        <v/>
      </c>
      <c r="ED6" t="str">
        <f>IF(ISERROR(MATCH(ED$1,'CSC Mitre'!E$1:E$220,0)),"",VLOOKUP(ED$1,'Tactic Recode'!$A$1:$B$547,2,FALSE))</f>
        <v/>
      </c>
      <c r="EE6" t="str">
        <f>IF(ISERROR(MATCH(EE$1,'CSC Mitre'!E$1:E$220,0)),"",VLOOKUP(EE$1,'Tactic Recode'!$A$1:$B$547,2,FALSE))</f>
        <v/>
      </c>
      <c r="EF6" t="str">
        <f>IF(ISERROR(MATCH(EF$1,'CSC Mitre'!E$1:E$220,0)),"",VLOOKUP(EF$1,'Tactic Recode'!$A$1:$B$547,2,FALSE))</f>
        <v/>
      </c>
      <c r="EG6" t="str">
        <f>IF(ISERROR(MATCH(EG$1,'CSC Mitre'!E$1:E$220,0)),"",VLOOKUP(EG$1,'Tactic Recode'!$A$1:$B$547,2,FALSE))</f>
        <v/>
      </c>
      <c r="EH6" t="str">
        <f>IF(ISERROR(MATCH(EH$1,'CSC Mitre'!E$1:E$220,0)),"",VLOOKUP(EH$1,'Tactic Recode'!$A$1:$B$547,2,FALSE))</f>
        <v/>
      </c>
      <c r="EI6" t="str">
        <f>IF(ISERROR(MATCH(EI$1,'CSC Mitre'!E$1:E$220,0)),"",VLOOKUP(EI$1,'Tactic Recode'!$A$1:$B$547,2,FALSE))</f>
        <v/>
      </c>
      <c r="EJ6" t="str">
        <f>IF(ISERROR(MATCH(EJ$1,'CSC Mitre'!E$1:E$220,0)),"",VLOOKUP(EJ$1,'Tactic Recode'!$A$1:$B$547,2,FALSE))</f>
        <v/>
      </c>
      <c r="EK6" t="str">
        <f>IF(ISERROR(MATCH(EK$1,'CSC Mitre'!E$1:E$220,0)),"",VLOOKUP(EK$1,'Tactic Recode'!$A$1:$B$547,2,FALSE))</f>
        <v/>
      </c>
      <c r="EL6" t="str">
        <f>IF(ISERROR(MATCH(EL$1,'CSC Mitre'!E$1:E$220,0)),"",VLOOKUP(EL$1,'Tactic Recode'!$A$1:$B$547,2,FALSE))</f>
        <v/>
      </c>
      <c r="EM6" t="str">
        <f>IF(ISERROR(MATCH(EM$1,'CSC Mitre'!E$1:E$220,0)),"",VLOOKUP(EM$1,'Tactic Recode'!$A$1:$B$547,2,FALSE))</f>
        <v/>
      </c>
      <c r="EN6" t="str">
        <f>IF(ISERROR(MATCH(EN$1,'CSC Mitre'!E$1:E$220,0)),"",VLOOKUP(EN$1,'Tactic Recode'!$A$1:$B$547,2,FALSE))</f>
        <v/>
      </c>
      <c r="EO6" t="str">
        <f>IF(ISERROR(MATCH(EO$1,'CSC Mitre'!E$1:E$220,0)),"",VLOOKUP(EO$1,'Tactic Recode'!$A$1:$B$547,2,FALSE))</f>
        <v/>
      </c>
      <c r="EP6" t="str">
        <f>IF(ISERROR(MATCH(EP$1,'CSC Mitre'!E$1:E$220,0)),"",VLOOKUP(EP$1,'Tactic Recode'!$A$1:$B$547,2,FALSE))</f>
        <v/>
      </c>
      <c r="EQ6" t="str">
        <f>IF(ISERROR(MATCH(EQ$1,'CSC Mitre'!E$1:E$220,0)),"",VLOOKUP(EQ$1,'Tactic Recode'!$A$1:$B$547,2,FALSE))</f>
        <v/>
      </c>
      <c r="ER6" t="str">
        <f>IF(ISERROR(MATCH(ER$1,'CSC Mitre'!E$1:E$220,0)),"",VLOOKUP(ER$1,'Tactic Recode'!$A$1:$B$547,2,FALSE))</f>
        <v/>
      </c>
      <c r="ES6" t="str">
        <f>IF(ISERROR(MATCH(ES$1,'CSC Mitre'!E$1:E$220,0)),"",VLOOKUP(ES$1,'Tactic Recode'!$A$1:$B$547,2,FALSE))</f>
        <v/>
      </c>
      <c r="ET6" t="str">
        <f>IF(ISERROR(MATCH(ET$1,'CSC Mitre'!E$1:E$220,0)),"",VLOOKUP(ET$1,'Tactic Recode'!$A$1:$B$547,2,FALSE))</f>
        <v/>
      </c>
      <c r="EU6" t="str">
        <f>IF(ISERROR(MATCH(EU$1,'CSC Mitre'!E$1:E$220,0)),"",VLOOKUP(EU$1,'Tactic Recode'!$A$1:$B$547,2,FALSE))</f>
        <v/>
      </c>
      <c r="EV6" t="str">
        <f>IF(ISERROR(MATCH(EV$1,'CSC Mitre'!E$1:E$220,0)),"",VLOOKUP(EV$1,'Tactic Recode'!$A$1:$B$547,2,FALSE))</f>
        <v/>
      </c>
      <c r="EW6" t="str">
        <f>IF(ISERROR(MATCH(EW$1,'CSC Mitre'!E$1:E$220,0)),"",VLOOKUP(EW$1,'Tactic Recode'!$A$1:$B$547,2,FALSE))</f>
        <v/>
      </c>
      <c r="EX6" t="str">
        <f>IF(ISERROR(MATCH(EX$1,'CSC Mitre'!E$1:E$220,0)),"",VLOOKUP(EX$1,'Tactic Recode'!$A$1:$B$547,2,FALSE))</f>
        <v/>
      </c>
      <c r="EY6" t="str">
        <f>IF(ISERROR(MATCH(EY$1,'CSC Mitre'!E$1:E$220,0)),"",VLOOKUP(EY$1,'Tactic Recode'!$A$1:$B$547,2,FALSE))</f>
        <v/>
      </c>
      <c r="EZ6" t="str">
        <f>IF(ISERROR(MATCH(EZ$1,'CSC Mitre'!E$1:E$220,0)),"",VLOOKUP(EZ$1,'Tactic Recode'!$A$1:$B$547,2,FALSE))</f>
        <v/>
      </c>
      <c r="FA6" t="str">
        <f>IF(ISERROR(MATCH(FA$1,'CSC Mitre'!E$1:E$220,0)),"",VLOOKUP(FA$1,'Tactic Recode'!$A$1:$B$547,2,FALSE))</f>
        <v/>
      </c>
      <c r="FB6" t="str">
        <f>IF(ISERROR(MATCH(FB$1,'CSC Mitre'!E$1:E$220,0)),"",VLOOKUP(FB$1,'Tactic Recode'!$A$1:$B$547,2,FALSE))</f>
        <v/>
      </c>
      <c r="FC6" t="str">
        <f>IF(ISERROR(MATCH(FC$1,'CSC Mitre'!E$1:E$220,0)),"",VLOOKUP(FC$1,'Tactic Recode'!$A$1:$B$547,2,FALSE))</f>
        <v/>
      </c>
      <c r="FD6" t="str">
        <f>IF(ISERROR(MATCH(FD$1,'CSC Mitre'!E$1:E$220,0)),"",VLOOKUP(FD$1,'Tactic Recode'!$A$1:$B$547,2,FALSE))</f>
        <v/>
      </c>
      <c r="FE6" t="str">
        <f>IF(ISERROR(MATCH(FE$1,'CSC Mitre'!E$1:E$220,0)),"",VLOOKUP(FE$1,'Tactic Recode'!$A$1:$B$547,2,FALSE))</f>
        <v/>
      </c>
      <c r="FF6" t="str">
        <f>IF(ISERROR(MATCH(FF$1,'CSC Mitre'!E$1:E$220,0)),"",VLOOKUP(FF$1,'Tactic Recode'!$A$1:$B$547,2,FALSE))</f>
        <v/>
      </c>
      <c r="FG6" t="str">
        <f>IF(ISERROR(MATCH(FG$1,'CSC Mitre'!E$1:E$220,0)),"",VLOOKUP(FG$1,'Tactic Recode'!$A$1:$B$547,2,FALSE))</f>
        <v/>
      </c>
      <c r="FH6" t="str">
        <f>IF(ISERROR(MATCH(FH$1,'CSC Mitre'!E$1:E$220,0)),"",VLOOKUP(FH$1,'Tactic Recode'!$A$1:$B$547,2,FALSE))</f>
        <v/>
      </c>
      <c r="FI6" t="str">
        <f>IF(ISERROR(MATCH(FI$1,'CSC Mitre'!E$1:E$220,0)),"",VLOOKUP(FI$1,'Tactic Recode'!$A$1:$B$547,2,FALSE))</f>
        <v/>
      </c>
      <c r="FJ6" t="str">
        <f>IF(ISERROR(MATCH(FJ$1,'CSC Mitre'!E$1:E$220,0)),"",VLOOKUP(FJ$1,'Tactic Recode'!$A$1:$B$547,2,FALSE))</f>
        <v/>
      </c>
      <c r="FK6" t="str">
        <f>IF(ISERROR(MATCH(FK$1,'CSC Mitre'!E$1:E$220,0)),"",VLOOKUP(FK$1,'Tactic Recode'!$A$1:$B$547,2,FALSE))</f>
        <v/>
      </c>
      <c r="FL6" t="str">
        <f>IF(ISERROR(MATCH(FL$1,'CSC Mitre'!E$1:E$220,0)),"",VLOOKUP(FL$1,'Tactic Recode'!$A$1:$B$547,2,FALSE))</f>
        <v/>
      </c>
      <c r="FM6" t="str">
        <f>IF(ISERROR(MATCH(FM$1,'CSC Mitre'!E$1:E$220,0)),"",VLOOKUP(FM$1,'Tactic Recode'!$A$1:$B$547,2,FALSE))</f>
        <v/>
      </c>
      <c r="FN6" t="str">
        <f>IF(ISERROR(MATCH(FN$1,'CSC Mitre'!E$1:E$220,0)),"",VLOOKUP(FN$1,'Tactic Recode'!$A$1:$B$547,2,FALSE))</f>
        <v/>
      </c>
      <c r="FO6" t="str">
        <f>IF(ISERROR(MATCH(FO$1,'CSC Mitre'!E$1:E$220,0)),"",VLOOKUP(FO$1,'Tactic Recode'!$A$1:$B$547,2,FALSE))</f>
        <v/>
      </c>
      <c r="FP6" t="str">
        <f>IF(ISERROR(MATCH(FP$1,'CSC Mitre'!E$1:E$220,0)),"",VLOOKUP(FP$1,'Tactic Recode'!$A$1:$B$547,2,FALSE))</f>
        <v/>
      </c>
      <c r="FQ6" t="str">
        <f>IF(ISERROR(MATCH(FQ$1,'CSC Mitre'!E$1:E$220,0)),"",VLOOKUP(FQ$1,'Tactic Recode'!$A$1:$B$547,2,FALSE))</f>
        <v/>
      </c>
      <c r="FR6" t="str">
        <f>IF(ISERROR(MATCH(FR$1,'CSC Mitre'!E$1:E$220,0)),"",VLOOKUP(FR$1,'Tactic Recode'!$A$1:$B$547,2,FALSE))</f>
        <v/>
      </c>
      <c r="FS6" t="str">
        <f>IF(ISERROR(MATCH(FS$1,'CSC Mitre'!E$1:E$220,0)),"",VLOOKUP(FS$1,'Tactic Recode'!$A$1:$B$547,2,FALSE))</f>
        <v/>
      </c>
      <c r="FT6" t="str">
        <f>IF(ISERROR(MATCH(FT$1,'CSC Mitre'!E$1:E$220,0)),"",VLOOKUP(FT$1,'Tactic Recode'!$A$1:$B$547,2,FALSE))</f>
        <v/>
      </c>
      <c r="FU6" t="str">
        <f>IF(ISERROR(MATCH(FU$1,'CSC Mitre'!E$1:E$220,0)),"",VLOOKUP(FU$1,'Tactic Recode'!$A$1:$B$547,2,FALSE))</f>
        <v/>
      </c>
      <c r="FV6" t="str">
        <f>IF(ISERROR(MATCH(FV$1,'CSC Mitre'!E$1:E$220,0)),"",VLOOKUP(FV$1,'Tactic Recode'!$A$1:$B$547,2,FALSE))</f>
        <v/>
      </c>
      <c r="FW6" t="str">
        <f>IF(ISERROR(MATCH(FW$1,'CSC Mitre'!E$1:E$220,0)),"",VLOOKUP(FW$1,'Tactic Recode'!$A$1:$B$547,2,FALSE))</f>
        <v/>
      </c>
      <c r="FX6" t="str">
        <f>IF(ISERROR(MATCH(FX$1,'CSC Mitre'!E$1:E$220,0)),"",VLOOKUP(FX$1,'Tactic Recode'!$A$1:$B$547,2,FALSE))</f>
        <v/>
      </c>
      <c r="FY6" t="str">
        <f>IF(ISERROR(MATCH(FY$1,'CSC Mitre'!E$1:E$220,0)),"",VLOOKUP(FY$1,'Tactic Recode'!$A$1:$B$547,2,FALSE))</f>
        <v/>
      </c>
      <c r="FZ6" t="str">
        <f>IF(ISERROR(MATCH(FZ$1,'CSC Mitre'!E$1:E$220,0)),"",VLOOKUP(FZ$1,'Tactic Recode'!$A$1:$B$547,2,FALSE))</f>
        <v/>
      </c>
      <c r="GA6" t="str">
        <f>IF(ISERROR(MATCH(GA$1,'CSC Mitre'!E$1:E$220,0)),"",VLOOKUP(GA$1,'Tactic Recode'!$A$1:$B$547,2,FALSE))</f>
        <v/>
      </c>
      <c r="GB6" t="str">
        <f>IF(ISERROR(MATCH(GB$1,'CSC Mitre'!E$1:E$220,0)),"",VLOOKUP(GB$1,'Tactic Recode'!$A$1:$B$547,2,FALSE))</f>
        <v/>
      </c>
      <c r="GC6" t="str">
        <f>IF(ISERROR(MATCH(GC$1,'CSC Mitre'!E$1:E$220,0)),"",VLOOKUP(GC$1,'Tactic Recode'!$A$1:$B$547,2,FALSE))</f>
        <v/>
      </c>
      <c r="GD6" t="str">
        <f>IF(ISERROR(MATCH(GD$1,'CSC Mitre'!E$1:E$220,0)),"",VLOOKUP(GD$1,'Tactic Recode'!$A$1:$B$547,2,FALSE))</f>
        <v/>
      </c>
      <c r="GE6" t="str">
        <f>IF(ISERROR(MATCH(GE$1,'CSC Mitre'!E$1:E$220,0)),"",VLOOKUP(GE$1,'Tactic Recode'!$A$1:$B$547,2,FALSE))</f>
        <v/>
      </c>
      <c r="GF6" t="str">
        <f>IF(ISERROR(MATCH(GF$1,'CSC Mitre'!E$1:E$220,0)),"",VLOOKUP(GF$1,'Tactic Recode'!$A$1:$B$547,2,FALSE))</f>
        <v/>
      </c>
      <c r="GG6" t="str">
        <f>IF(ISERROR(MATCH(GG$1,'CSC Mitre'!E$1:E$220,0)),"",VLOOKUP(GG$1,'Tactic Recode'!$A$1:$B$547,2,FALSE))</f>
        <v/>
      </c>
      <c r="GH6" t="str">
        <f>IF(ISERROR(MATCH(GH$1,'CSC Mitre'!E$1:E$220,0)),"",VLOOKUP(GH$1,'Tactic Recode'!$A$1:$B$547,2,FALSE))</f>
        <v/>
      </c>
      <c r="GI6" t="str">
        <f>IF(ISERROR(MATCH(GI$1,'CSC Mitre'!E$1:E$220,0)),"",VLOOKUP(GI$1,'Tactic Recode'!$A$1:$B$547,2,FALSE))</f>
        <v/>
      </c>
      <c r="GJ6" t="str">
        <f>IF(ISERROR(MATCH(GJ$1,'CSC Mitre'!E$1:E$220,0)),"",VLOOKUP(GJ$1,'Tactic Recode'!$A$1:$B$547,2,FALSE))</f>
        <v/>
      </c>
      <c r="GK6" t="str">
        <f>IF(ISERROR(MATCH(GK$1,'CSC Mitre'!E$1:E$220,0)),"",VLOOKUP(GK$1,'Tactic Recode'!$A$1:$B$547,2,FALSE))</f>
        <v/>
      </c>
      <c r="GL6" t="str">
        <f>IF(ISERROR(MATCH(GL$1,'CSC Mitre'!E$1:E$220,0)),"",VLOOKUP(GL$1,'Tactic Recode'!$A$1:$B$547,2,FALSE))</f>
        <v/>
      </c>
      <c r="GM6" t="str">
        <f>IF(ISERROR(MATCH(GM$1,'CSC Mitre'!E$1:E$220,0)),"",VLOOKUP(GM$1,'Tactic Recode'!$A$1:$B$547,2,FALSE))</f>
        <v/>
      </c>
      <c r="GN6" t="str">
        <f>IF(ISERROR(MATCH(GN$1,'CSC Mitre'!E$1:E$220,0)),"",VLOOKUP(GN$1,'Tactic Recode'!$A$1:$B$547,2,FALSE))</f>
        <v/>
      </c>
      <c r="GO6" t="str">
        <f>IF(ISERROR(MATCH(GO$1,'CSC Mitre'!E$1:E$220,0)),"",VLOOKUP(GO$1,'Tactic Recode'!$A$1:$B$547,2,FALSE))</f>
        <v/>
      </c>
      <c r="GP6" t="str">
        <f>IF(ISERROR(MATCH(GP$1,'CSC Mitre'!E$1:E$220,0)),"",VLOOKUP(GP$1,'Tactic Recode'!$A$1:$B$547,2,FALSE))</f>
        <v/>
      </c>
      <c r="GQ6" t="str">
        <f>IF(ISERROR(MATCH(GQ$1,'CSC Mitre'!E$1:E$220,0)),"",VLOOKUP(GQ$1,'Tactic Recode'!$A$1:$B$547,2,FALSE))</f>
        <v/>
      </c>
      <c r="GR6" t="str">
        <f>IF(ISERROR(MATCH(GR$1,'CSC Mitre'!E$1:E$220,0)),"",VLOOKUP(GR$1,'Tactic Recode'!$A$1:$B$547,2,FALSE))</f>
        <v/>
      </c>
      <c r="GS6" t="str">
        <f>IF(ISERROR(MATCH(GS$1,'CSC Mitre'!E$1:E$220,0)),"",VLOOKUP(GS$1,'Tactic Recode'!$A$1:$B$547,2,FALSE))</f>
        <v/>
      </c>
      <c r="GT6" t="str">
        <f>IF(ISERROR(MATCH(GT$1,'CSC Mitre'!E$1:E$220,0)),"",VLOOKUP(GT$1,'Tactic Recode'!$A$1:$B$547,2,FALSE))</f>
        <v/>
      </c>
      <c r="GU6" t="str">
        <f>IF(ISERROR(MATCH(GU$1,'CSC Mitre'!E$1:E$220,0)),"",VLOOKUP(GU$1,'Tactic Recode'!$A$1:$B$547,2,FALSE))</f>
        <v/>
      </c>
      <c r="GV6" t="str">
        <f>IF(ISERROR(MATCH(GV$1,'CSC Mitre'!E$1:E$220,0)),"",VLOOKUP(GV$1,'Tactic Recode'!$A$1:$B$547,2,FALSE))</f>
        <v/>
      </c>
      <c r="GW6" t="str">
        <f>IF(ISERROR(MATCH(GW$1,'CSC Mitre'!E$1:E$220,0)),"",VLOOKUP(GW$1,'Tactic Recode'!$A$1:$B$547,2,FALSE))</f>
        <v/>
      </c>
      <c r="GX6" t="str">
        <f>IF(ISERROR(MATCH(GX$1,'CSC Mitre'!E$1:E$220,0)),"",VLOOKUP(GX$1,'Tactic Recode'!$A$1:$B$547,2,FALSE))</f>
        <v/>
      </c>
      <c r="GY6" t="str">
        <f>IF(ISERROR(MATCH(GY$1,'CSC Mitre'!E$1:E$220,0)),"",VLOOKUP(GY$1,'Tactic Recode'!$A$1:$B$547,2,FALSE))</f>
        <v/>
      </c>
      <c r="GZ6" t="str">
        <f>IF(ISERROR(MATCH(GZ$1,'CSC Mitre'!E$1:E$220,0)),"",VLOOKUP(GZ$1,'Tactic Recode'!$A$1:$B$547,2,FALSE))</f>
        <v/>
      </c>
      <c r="HA6" t="str">
        <f>IF(ISERROR(MATCH(HA$1,'CSC Mitre'!E$1:E$220,0)),"",VLOOKUP(HA$1,'Tactic Recode'!$A$1:$B$547,2,FALSE))</f>
        <v/>
      </c>
      <c r="HB6" t="str">
        <f>IF(ISERROR(MATCH(HB$1,'CSC Mitre'!E$1:E$220,0)),"",VLOOKUP(HB$1,'Tactic Recode'!$A$1:$B$547,2,FALSE))</f>
        <v/>
      </c>
      <c r="HC6" t="str">
        <f>IF(ISERROR(MATCH(HC$1,'CSC Mitre'!E$1:E$220,0)),"",VLOOKUP(HC$1,'Tactic Recode'!$A$1:$B$547,2,FALSE))</f>
        <v/>
      </c>
      <c r="HD6" t="str">
        <f>IF(ISERROR(MATCH(HD$1,'CSC Mitre'!E$1:E$220,0)),"",VLOOKUP(HD$1,'Tactic Recode'!$A$1:$B$547,2,FALSE))</f>
        <v/>
      </c>
      <c r="HE6" t="str">
        <f>IF(ISERROR(MATCH(HE$1,'CSC Mitre'!E$1:E$220,0)),"",VLOOKUP(HE$1,'Tactic Recode'!$A$1:$B$547,2,FALSE))</f>
        <v/>
      </c>
      <c r="HF6" t="str">
        <f>IF(ISERROR(MATCH(HF$1,'CSC Mitre'!E$1:E$220,0)),"",VLOOKUP(HF$1,'Tactic Recode'!$A$1:$B$547,2,FALSE))</f>
        <v/>
      </c>
      <c r="HG6" t="str">
        <f>IF(ISERROR(MATCH(HG$1,'CSC Mitre'!E$1:E$220,0)),"",VLOOKUP(HG$1,'Tactic Recode'!$A$1:$B$547,2,FALSE))</f>
        <v/>
      </c>
      <c r="HH6" t="str">
        <f>IF(ISERROR(MATCH(HH$1,'CSC Mitre'!E$1:E$220,0)),"",VLOOKUP(HH$1,'Tactic Recode'!$A$1:$B$547,2,FALSE))</f>
        <v/>
      </c>
      <c r="HI6" t="str">
        <f>IF(ISERROR(MATCH(HI$1,'CSC Mitre'!E$1:E$220,0)),"",VLOOKUP(HI$1,'Tactic Recode'!$A$1:$B$547,2,FALSE))</f>
        <v/>
      </c>
      <c r="HJ6" t="str">
        <f>IF(ISERROR(MATCH(HJ$1,'CSC Mitre'!E$1:E$220,0)),"",VLOOKUP(HJ$1,'Tactic Recode'!$A$1:$B$547,2,FALSE))</f>
        <v/>
      </c>
      <c r="HK6" t="str">
        <f>IF(ISERROR(MATCH(HK$1,'CSC Mitre'!E$1:E$220,0)),"",VLOOKUP(HK$1,'Tactic Recode'!$A$1:$B$547,2,FALSE))</f>
        <v/>
      </c>
      <c r="HL6" t="str">
        <f>IF(ISERROR(MATCH(HL$1,'CSC Mitre'!E$1:E$220,0)),"",VLOOKUP(HL$1,'Tactic Recode'!$A$1:$B$547,2,FALSE))</f>
        <v/>
      </c>
      <c r="HM6" t="str">
        <f>IF(ISERROR(MATCH(HM$1,'CSC Mitre'!E$1:E$220,0)),"",VLOOKUP(HM$1,'Tactic Recode'!$A$1:$B$547,2,FALSE))</f>
        <v/>
      </c>
      <c r="HN6" t="str">
        <f>IF(ISERROR(MATCH(HN$1,'CSC Mitre'!E$1:E$220,0)),"",VLOOKUP(HN$1,'Tactic Recode'!$A$1:$B$547,2,FALSE))</f>
        <v/>
      </c>
      <c r="HO6" t="str">
        <f>IF(ISERROR(MATCH(HO$1,'CSC Mitre'!E$1:E$220,0)),"",VLOOKUP(HO$1,'Tactic Recode'!$A$1:$B$547,2,FALSE))</f>
        <v/>
      </c>
      <c r="HP6" t="str">
        <f>IF(ISERROR(MATCH(HP$1,'CSC Mitre'!E$1:E$220,0)),"",VLOOKUP(HP$1,'Tactic Recode'!$A$1:$B$547,2,FALSE))</f>
        <v/>
      </c>
      <c r="HQ6" t="str">
        <f>IF(ISERROR(MATCH(HQ$1,'CSC Mitre'!E$1:E$220,0)),"",VLOOKUP(HQ$1,'Tactic Recode'!$A$1:$B$547,2,FALSE))</f>
        <v/>
      </c>
      <c r="HR6" t="str">
        <f>IF(ISERROR(MATCH(HR$1,'CSC Mitre'!E$1:E$220,0)),"",VLOOKUP(HR$1,'Tactic Recode'!$A$1:$B$547,2,FALSE))</f>
        <v/>
      </c>
      <c r="HS6" t="str">
        <f>IF(ISERROR(MATCH(HS$1,'CSC Mitre'!E$1:E$220,0)),"",VLOOKUP(HS$1,'Tactic Recode'!$A$1:$B$547,2,FALSE))</f>
        <v/>
      </c>
      <c r="HT6" t="str">
        <f>IF(ISERROR(MATCH(HT$1,'CSC Mitre'!E$1:E$220,0)),"",VLOOKUP(HT$1,'Tactic Recode'!$A$1:$B$547,2,FALSE))</f>
        <v/>
      </c>
      <c r="HU6" t="str">
        <f>IF(ISERROR(MATCH(HU$1,'CSC Mitre'!E$1:E$220,0)),"",VLOOKUP(HU$1,'Tactic Recode'!$A$1:$B$547,2,FALSE))</f>
        <v/>
      </c>
      <c r="HV6" t="str">
        <f>IF(ISERROR(MATCH(HV$1,'CSC Mitre'!E$1:E$220,0)),"",VLOOKUP(HV$1,'Tactic Recode'!$A$1:$B$547,2,FALSE))</f>
        <v/>
      </c>
      <c r="HW6" t="str">
        <f>IF(ISERROR(MATCH(HW$1,'CSC Mitre'!E$1:E$220,0)),"",VLOOKUP(HW$1,'Tactic Recode'!$A$1:$B$547,2,FALSE))</f>
        <v/>
      </c>
      <c r="HX6" t="str">
        <f>IF(ISERROR(MATCH(HX$1,'CSC Mitre'!E$1:E$220,0)),"",VLOOKUP(HX$1,'Tactic Recode'!$A$1:$B$547,2,FALSE))</f>
        <v/>
      </c>
      <c r="HY6" t="str">
        <f>IF(ISERROR(MATCH(HY$1,'CSC Mitre'!E$1:E$220,0)),"",VLOOKUP(HY$1,'Tactic Recode'!$A$1:$B$547,2,FALSE))</f>
        <v/>
      </c>
      <c r="HZ6" t="str">
        <f>IF(ISERROR(MATCH(HZ$1,'CSC Mitre'!E$1:E$220,0)),"",VLOOKUP(HZ$1,'Tactic Recode'!$A$1:$B$547,2,FALSE))</f>
        <v/>
      </c>
      <c r="IA6" t="str">
        <f>IF(ISERROR(MATCH(IA$1,'CSC Mitre'!E$1:E$220,0)),"",VLOOKUP(IA$1,'Tactic Recode'!$A$1:$B$547,2,FALSE))</f>
        <v/>
      </c>
      <c r="IB6" t="str">
        <f>IF(ISERROR(MATCH(IB$1,'CSC Mitre'!E$1:E$220,0)),"",VLOOKUP(IB$1,'Tactic Recode'!$A$1:$B$547,2,FALSE))</f>
        <v/>
      </c>
      <c r="IC6" t="str">
        <f>IF(ISERROR(MATCH(IC$1,'CSC Mitre'!E$1:E$220,0)),"",VLOOKUP(IC$1,'Tactic Recode'!$A$1:$B$547,2,FALSE))</f>
        <v/>
      </c>
      <c r="ID6" t="str">
        <f>IF(ISERROR(MATCH(ID$1,'CSC Mitre'!E$1:E$220,0)),"",VLOOKUP(ID$1,'Tactic Recode'!$A$1:$B$547,2,FALSE))</f>
        <v/>
      </c>
      <c r="IE6" t="str">
        <f>IF(ISERROR(MATCH(IE$1,'CSC Mitre'!E$1:E$220,0)),"",VLOOKUP(IE$1,'Tactic Recode'!$A$1:$B$547,2,FALSE))</f>
        <v/>
      </c>
      <c r="IF6" t="str">
        <f>IF(ISERROR(MATCH(IF$1,'CSC Mitre'!E$1:E$220,0)),"",VLOOKUP(IF$1,'Tactic Recode'!$A$1:$B$547,2,FALSE))</f>
        <v/>
      </c>
      <c r="IG6" t="str">
        <f>IF(ISERROR(MATCH(IG$1,'CSC Mitre'!E$1:E$220,0)),"",VLOOKUP(IG$1,'Tactic Recode'!$A$1:$B$547,2,FALSE))</f>
        <v/>
      </c>
      <c r="IH6" t="str">
        <f>IF(ISERROR(MATCH(IH$1,'CSC Mitre'!E$1:E$220,0)),"",VLOOKUP(IH$1,'Tactic Recode'!$A$1:$B$547,2,FALSE))</f>
        <v/>
      </c>
      <c r="II6" t="str">
        <f>IF(ISERROR(MATCH(II$1,'CSC Mitre'!E$1:E$220,0)),"",VLOOKUP(II$1,'Tactic Recode'!$A$1:$B$547,2,FALSE))</f>
        <v/>
      </c>
      <c r="IJ6" t="str">
        <f>IF(ISERROR(MATCH(IJ$1,'CSC Mitre'!E$1:E$220,0)),"",VLOOKUP(IJ$1,'Tactic Recode'!$A$1:$B$547,2,FALSE))</f>
        <v/>
      </c>
      <c r="IK6" t="str">
        <f>IF(ISERROR(MATCH(IK$1,'CSC Mitre'!E$1:E$220,0)),"",VLOOKUP(IK$1,'Tactic Recode'!$A$1:$B$547,2,FALSE))</f>
        <v/>
      </c>
      <c r="IL6" t="str">
        <f>IF(ISERROR(MATCH(IL$1,'CSC Mitre'!E$1:E$220,0)),"",VLOOKUP(IL$1,'Tactic Recode'!$A$1:$B$547,2,FALSE))</f>
        <v/>
      </c>
      <c r="IM6" t="str">
        <f>IF(ISERROR(MATCH(IM$1,'CSC Mitre'!E$1:E$220,0)),"",VLOOKUP(IM$1,'Tactic Recode'!$A$1:$B$547,2,FALSE))</f>
        <v/>
      </c>
      <c r="IN6" t="str">
        <f>IF(ISERROR(MATCH(IN$1,'CSC Mitre'!E$1:E$220,0)),"",VLOOKUP(IN$1,'Tactic Recode'!$A$1:$B$547,2,FALSE))</f>
        <v/>
      </c>
      <c r="IO6" t="str">
        <f>IF(ISERROR(MATCH(IO$1,'CSC Mitre'!E$1:E$220,0)),"",VLOOKUP(IO$1,'Tactic Recode'!$A$1:$B$547,2,FALSE))</f>
        <v/>
      </c>
      <c r="IP6" t="str">
        <f>IF(ISERROR(MATCH(IP$1,'CSC Mitre'!E$1:E$220,0)),"",VLOOKUP(IP$1,'Tactic Recode'!$A$1:$B$547,2,FALSE))</f>
        <v/>
      </c>
      <c r="IQ6" t="str">
        <f>IF(ISERROR(MATCH(IQ$1,'CSC Mitre'!E$1:E$220,0)),"",VLOOKUP(IQ$1,'Tactic Recode'!$A$1:$B$547,2,FALSE))</f>
        <v/>
      </c>
      <c r="IR6" t="str">
        <f>IF(ISERROR(MATCH(IR$1,'CSC Mitre'!E$1:E$220,0)),"",VLOOKUP(IR$1,'Tactic Recode'!$A$1:$B$547,2,FALSE))</f>
        <v/>
      </c>
      <c r="IS6" t="str">
        <f>IF(ISERROR(MATCH(IS$1,'CSC Mitre'!E$1:E$220,0)),"",VLOOKUP(IS$1,'Tactic Recode'!$A$1:$B$547,2,FALSE))</f>
        <v/>
      </c>
      <c r="IT6" t="str">
        <f>IF(ISERROR(MATCH(IT$1,'CSC Mitre'!E$1:E$220,0)),"",VLOOKUP(IT$1,'Tactic Recode'!$A$1:$B$547,2,FALSE))</f>
        <v/>
      </c>
      <c r="IU6" t="str">
        <f>IF(ISERROR(MATCH(IU$1,'CSC Mitre'!E$1:E$220,0)),"",VLOOKUP(IU$1,'Tactic Recode'!$A$1:$B$547,2,FALSE))</f>
        <v/>
      </c>
      <c r="IV6" t="str">
        <f>IF(ISERROR(MATCH(IV$1,'CSC Mitre'!E$1:E$220,0)),"",VLOOKUP(IV$1,'Tactic Recode'!$A$1:$B$547,2,FALSE))</f>
        <v/>
      </c>
      <c r="IW6" t="str">
        <f>IF(ISERROR(MATCH(IW$1,'CSC Mitre'!E$1:E$220,0)),"",VLOOKUP(IW$1,'Tactic Recode'!$A$1:$B$547,2,FALSE))</f>
        <v/>
      </c>
      <c r="IX6" t="str">
        <f>IF(ISERROR(MATCH(IX$1,'CSC Mitre'!E$1:E$220,0)),"",VLOOKUP(IX$1,'Tactic Recode'!$A$1:$B$547,2,FALSE))</f>
        <v/>
      </c>
      <c r="IY6" t="str">
        <f>IF(ISERROR(MATCH(IY$1,'CSC Mitre'!E$1:E$220,0)),"",VLOOKUP(IY$1,'Tactic Recode'!$A$1:$B$547,2,FALSE))</f>
        <v/>
      </c>
      <c r="IZ6" t="str">
        <f>IF(ISERROR(MATCH(IZ$1,'CSC Mitre'!E$1:E$220,0)),"",VLOOKUP(IZ$1,'Tactic Recode'!$A$1:$B$547,2,FALSE))</f>
        <v/>
      </c>
      <c r="JA6" t="str">
        <f>IF(ISERROR(MATCH(JA$1,'CSC Mitre'!E$1:E$220,0)),"",VLOOKUP(JA$1,'Tactic Recode'!$A$1:$B$547,2,FALSE))</f>
        <v/>
      </c>
      <c r="JB6" t="str">
        <f>IF(ISERROR(MATCH(JB$1,'CSC Mitre'!E$1:E$220,0)),"",VLOOKUP(JB$1,'Tactic Recode'!$A$1:$B$547,2,FALSE))</f>
        <v/>
      </c>
      <c r="JC6" t="str">
        <f>IF(ISERROR(MATCH(JC$1,'CSC Mitre'!E$1:E$220,0)),"",VLOOKUP(JC$1,'Tactic Recode'!$A$1:$B$547,2,FALSE))</f>
        <v/>
      </c>
      <c r="JD6" t="str">
        <f>IF(ISERROR(MATCH(JD$1,'CSC Mitre'!E$1:E$220,0)),"",VLOOKUP(JD$1,'Tactic Recode'!$A$1:$B$547,2,FALSE))</f>
        <v/>
      </c>
      <c r="JE6" t="str">
        <f>IF(ISERROR(MATCH(JE$1,'CSC Mitre'!E$1:E$220,0)),"",VLOOKUP(JE$1,'Tactic Recode'!$A$1:$B$547,2,FALSE))</f>
        <v/>
      </c>
      <c r="JF6" t="str">
        <f>IF(ISERROR(MATCH(JF$1,'CSC Mitre'!E$1:E$220,0)),"",VLOOKUP(JF$1,'Tactic Recode'!$A$1:$B$547,2,FALSE))</f>
        <v/>
      </c>
      <c r="JG6" t="str">
        <f>IF(ISERROR(MATCH(JG$1,'CSC Mitre'!E$1:E$220,0)),"",VLOOKUP(JG$1,'Tactic Recode'!$A$1:$B$547,2,FALSE))</f>
        <v/>
      </c>
      <c r="JH6" t="str">
        <f>IF(ISERROR(MATCH(JH$1,'CSC Mitre'!E$1:E$220,0)),"",VLOOKUP(JH$1,'Tactic Recode'!$A$1:$B$547,2,FALSE))</f>
        <v/>
      </c>
      <c r="JI6" t="str">
        <f>IF(ISERROR(MATCH(JI$1,'CSC Mitre'!E$1:E$220,0)),"",VLOOKUP(JI$1,'Tactic Recode'!$A$1:$B$547,2,FALSE))</f>
        <v/>
      </c>
      <c r="JJ6" t="str">
        <f>IF(ISERROR(MATCH(JJ$1,'CSC Mitre'!E$1:E$220,0)),"",VLOOKUP(JJ$1,'Tactic Recode'!$A$1:$B$547,2,FALSE))</f>
        <v/>
      </c>
      <c r="JK6" t="str">
        <f>IF(ISERROR(MATCH(JK$1,'CSC Mitre'!E$1:E$220,0)),"",VLOOKUP(JK$1,'Tactic Recode'!$A$1:$B$547,2,FALSE))</f>
        <v/>
      </c>
      <c r="JL6" t="str">
        <f>IF(ISERROR(MATCH(JL$1,'CSC Mitre'!E$1:E$220,0)),"",VLOOKUP(JL$1,'Tactic Recode'!$A$1:$B$547,2,FALSE))</f>
        <v/>
      </c>
      <c r="JM6" t="str">
        <f>IF(ISERROR(MATCH(JM$1,'CSC Mitre'!E$1:E$220,0)),"",VLOOKUP(JM$1,'Tactic Recode'!$A$1:$B$547,2,FALSE))</f>
        <v/>
      </c>
      <c r="JN6" t="str">
        <f>IF(ISERROR(MATCH(JN$1,'CSC Mitre'!E$1:E$220,0)),"",VLOOKUP(JN$1,'Tactic Recode'!$A$1:$B$547,2,FALSE))</f>
        <v/>
      </c>
      <c r="JO6" t="str">
        <f>IF(ISERROR(MATCH(JO$1,'CSC Mitre'!E$1:E$220,0)),"",VLOOKUP(JO$1,'Tactic Recode'!$A$1:$B$547,2,FALSE))</f>
        <v/>
      </c>
      <c r="JP6" t="str">
        <f>IF(ISERROR(MATCH(JP$1,'CSC Mitre'!E$1:E$220,0)),"",VLOOKUP(JP$1,'Tactic Recode'!$A$1:$B$547,2,FALSE))</f>
        <v/>
      </c>
      <c r="JQ6" t="str">
        <f>IF(ISERROR(MATCH(JQ$1,'CSC Mitre'!E$1:E$220,0)),"",VLOOKUP(JQ$1,'Tactic Recode'!$A$1:$B$547,2,FALSE))</f>
        <v/>
      </c>
      <c r="JR6" t="str">
        <f>IF(ISERROR(MATCH(JR$1,'CSC Mitre'!E$1:E$220,0)),"",VLOOKUP(JR$1,'Tactic Recode'!$A$1:$B$547,2,FALSE))</f>
        <v/>
      </c>
      <c r="JS6" t="str">
        <f>IF(ISERROR(MATCH(JS$1,'CSC Mitre'!E$1:E$220,0)),"",VLOOKUP(JS$1,'Tactic Recode'!$A$1:$B$547,2,FALSE))</f>
        <v/>
      </c>
      <c r="JT6" t="str">
        <f>IF(ISERROR(MATCH(JT$1,'CSC Mitre'!E$1:E$220,0)),"",VLOOKUP(JT$1,'Tactic Recode'!$A$1:$B$547,2,FALSE))</f>
        <v/>
      </c>
      <c r="JU6" t="str">
        <f>IF(ISERROR(MATCH(JU$1,'CSC Mitre'!E$1:E$220,0)),"",VLOOKUP(JU$1,'Tactic Recode'!$A$1:$B$547,2,FALSE))</f>
        <v/>
      </c>
      <c r="JV6" t="str">
        <f>IF(ISERROR(MATCH(JV$1,'CSC Mitre'!E$1:E$220,0)),"",VLOOKUP(JV$1,'Tactic Recode'!$A$1:$B$547,2,FALSE))</f>
        <v/>
      </c>
      <c r="JW6" t="str">
        <f>IF(ISERROR(MATCH(JW$1,'CSC Mitre'!E$1:E$220,0)),"",VLOOKUP(JW$1,'Tactic Recode'!$A$1:$B$547,2,FALSE))</f>
        <v/>
      </c>
      <c r="JX6" t="str">
        <f>IF(ISERROR(MATCH(JX$1,'CSC Mitre'!E$1:E$220,0)),"",VLOOKUP(JX$1,'Tactic Recode'!$A$1:$B$547,2,FALSE))</f>
        <v/>
      </c>
      <c r="JY6" t="str">
        <f>IF(ISERROR(MATCH(JY$1,'CSC Mitre'!E$1:E$220,0)),"",VLOOKUP(JY$1,'Tactic Recode'!$A$1:$B$547,2,FALSE))</f>
        <v/>
      </c>
      <c r="JZ6" t="str">
        <f>IF(ISERROR(MATCH(JZ$1,'CSC Mitre'!E$1:E$220,0)),"",VLOOKUP(JZ$1,'Tactic Recode'!$A$1:$B$547,2,FALSE))</f>
        <v/>
      </c>
      <c r="KA6" t="str">
        <f>IF(ISERROR(MATCH(KA$1,'CSC Mitre'!E$1:E$220,0)),"",VLOOKUP(KA$1,'Tactic Recode'!$A$1:$B$547,2,FALSE))</f>
        <v/>
      </c>
      <c r="KB6" t="str">
        <f>IF(ISERROR(MATCH(KB$1,'CSC Mitre'!E$1:E$220,0)),"",VLOOKUP(KB$1,'Tactic Recode'!$A$1:$B$547,2,FALSE))</f>
        <v/>
      </c>
      <c r="KC6" t="str">
        <f>IF(ISERROR(MATCH(KC$1,'CSC Mitre'!E$1:E$220,0)),"",VLOOKUP(KC$1,'Tactic Recode'!$A$1:$B$547,2,FALSE))</f>
        <v/>
      </c>
      <c r="KD6" t="str">
        <f>IF(ISERROR(MATCH(KD$1,'CSC Mitre'!E$1:E$220,0)),"",VLOOKUP(KD$1,'Tactic Recode'!$A$1:$B$547,2,FALSE))</f>
        <v/>
      </c>
      <c r="KE6" t="str">
        <f>IF(ISERROR(MATCH(KE$1,'CSC Mitre'!E$1:E$220,0)),"",VLOOKUP(KE$1,'Tactic Recode'!$A$1:$B$547,2,FALSE))</f>
        <v/>
      </c>
      <c r="KF6" t="str">
        <f>IF(ISERROR(MATCH(KF$1,'CSC Mitre'!E$1:E$220,0)),"",VLOOKUP(KF$1,'Tactic Recode'!$A$1:$B$547,2,FALSE))</f>
        <v/>
      </c>
      <c r="KG6" t="str">
        <f>IF(ISERROR(MATCH(KG$1,'CSC Mitre'!E$1:E$220,0)),"",VLOOKUP(KG$1,'Tactic Recode'!$A$1:$B$547,2,FALSE))</f>
        <v/>
      </c>
      <c r="KH6" t="str">
        <f>IF(ISERROR(MATCH(KH$1,'CSC Mitre'!E$1:E$220,0)),"",VLOOKUP(KH$1,'Tactic Recode'!$A$1:$B$547,2,FALSE))</f>
        <v/>
      </c>
      <c r="KI6" t="str">
        <f>IF(ISERROR(MATCH(KI$1,'CSC Mitre'!E$1:E$220,0)),"",VLOOKUP(KI$1,'Tactic Recode'!$A$1:$B$547,2,FALSE))</f>
        <v/>
      </c>
      <c r="KJ6" t="str">
        <f>IF(ISERROR(MATCH(KJ$1,'CSC Mitre'!E$1:E$220,0)),"",VLOOKUP(KJ$1,'Tactic Recode'!$A$1:$B$547,2,FALSE))</f>
        <v/>
      </c>
      <c r="KK6" t="str">
        <f>IF(ISERROR(MATCH(KK$1,'CSC Mitre'!E$1:E$220,0)),"",VLOOKUP(KK$1,'Tactic Recode'!$A$1:$B$547,2,FALSE))</f>
        <v/>
      </c>
      <c r="KL6" t="str">
        <f>IF(ISERROR(MATCH(KL$1,'CSC Mitre'!E$1:E$220,0)),"",VLOOKUP(KL$1,'Tactic Recode'!$A$1:$B$547,2,FALSE))</f>
        <v/>
      </c>
      <c r="KM6" t="str">
        <f>IF(ISERROR(MATCH(KM$1,'CSC Mitre'!E$1:E$220,0)),"",VLOOKUP(KM$1,'Tactic Recode'!$A$1:$B$547,2,FALSE))</f>
        <v/>
      </c>
      <c r="KN6" t="str">
        <f>IF(ISERROR(MATCH(KN$1,'CSC Mitre'!E$1:E$220,0)),"",VLOOKUP(KN$1,'Tactic Recode'!$A$1:$B$547,2,FALSE))</f>
        <v/>
      </c>
      <c r="KO6" t="str">
        <f>IF(ISERROR(MATCH(KO$1,'CSC Mitre'!E$1:E$220,0)),"",VLOOKUP(KO$1,'Tactic Recode'!$A$1:$B$547,2,FALSE))</f>
        <v/>
      </c>
      <c r="KP6" t="str">
        <f>IF(ISERROR(MATCH(KP$1,'CSC Mitre'!E$1:E$220,0)),"",VLOOKUP(KP$1,'Tactic Recode'!$A$1:$B$547,2,FALSE))</f>
        <v/>
      </c>
      <c r="KQ6" t="str">
        <f>IF(ISERROR(MATCH(KQ$1,'CSC Mitre'!E$1:E$220,0)),"",VLOOKUP(KQ$1,'Tactic Recode'!$A$1:$B$547,2,FALSE))</f>
        <v/>
      </c>
      <c r="KR6" t="str">
        <f>IF(ISERROR(MATCH(KR$1,'CSC Mitre'!E$1:E$220,0)),"",VLOOKUP(KR$1,'Tactic Recode'!$A$1:$B$547,2,FALSE))</f>
        <v/>
      </c>
      <c r="KS6" t="str">
        <f>IF(ISERROR(MATCH(KS$1,'CSC Mitre'!E$1:E$220,0)),"",VLOOKUP(KS$1,'Tactic Recode'!$A$1:$B$547,2,FALSE))</f>
        <v/>
      </c>
      <c r="KT6" t="str">
        <f>IF(ISERROR(MATCH(KT$1,'CSC Mitre'!E$1:E$220,0)),"",VLOOKUP(KT$1,'Tactic Recode'!$A$1:$B$547,2,FALSE))</f>
        <v/>
      </c>
      <c r="KU6" t="str">
        <f>IF(ISERROR(MATCH(KU$1,'CSC Mitre'!E$1:E$220,0)),"",VLOOKUP(KU$1,'Tactic Recode'!$A$1:$B$547,2,FALSE))</f>
        <v/>
      </c>
      <c r="KV6" t="str">
        <f>IF(ISERROR(MATCH(KV$1,'CSC Mitre'!E$1:E$220,0)),"",VLOOKUP(KV$1,'Tactic Recode'!$A$1:$B$547,2,FALSE))</f>
        <v/>
      </c>
      <c r="KW6" t="str">
        <f>IF(ISERROR(MATCH(KW$1,'CSC Mitre'!E$1:E$220,0)),"",VLOOKUP(KW$1,'Tactic Recode'!$A$1:$B$547,2,FALSE))</f>
        <v/>
      </c>
      <c r="KX6" t="str">
        <f>IF(ISERROR(MATCH(KX$1,'CSC Mitre'!E$1:E$220,0)),"",VLOOKUP(KX$1,'Tactic Recode'!$A$1:$B$547,2,FALSE))</f>
        <v/>
      </c>
      <c r="KY6" t="str">
        <f>IF(ISERROR(MATCH(KY$1,'CSC Mitre'!E$1:E$220,0)),"",VLOOKUP(KY$1,'Tactic Recode'!$A$1:$B$547,2,FALSE))</f>
        <v/>
      </c>
      <c r="KZ6" t="str">
        <f>IF(ISERROR(MATCH(KZ$1,'CSC Mitre'!E$1:E$220,0)),"",VLOOKUP(KZ$1,'Tactic Recode'!$A$1:$B$547,2,FALSE))</f>
        <v/>
      </c>
      <c r="LA6" t="str">
        <f>IF(ISERROR(MATCH(LA$1,'CSC Mitre'!E$1:E$220,0)),"",VLOOKUP(LA$1,'Tactic Recode'!$A$1:$B$547,2,FALSE))</f>
        <v/>
      </c>
      <c r="LB6" t="str">
        <f>IF(ISERROR(MATCH(LB$1,'CSC Mitre'!E$1:E$220,0)),"",VLOOKUP(LB$1,'Tactic Recode'!$A$1:$B$547,2,FALSE))</f>
        <v/>
      </c>
      <c r="LC6" t="str">
        <f>IF(ISERROR(MATCH(LC$1,'CSC Mitre'!E$1:E$220,0)),"",VLOOKUP(LC$1,'Tactic Recode'!$A$1:$B$547,2,FALSE))</f>
        <v/>
      </c>
      <c r="LD6" t="str">
        <f>IF(ISERROR(MATCH(LD$1,'CSC Mitre'!E$1:E$220,0)),"",VLOOKUP(LD$1,'Tactic Recode'!$A$1:$B$547,2,FALSE))</f>
        <v/>
      </c>
      <c r="LE6" t="str">
        <f>IF(ISERROR(MATCH(LE$1,'CSC Mitre'!E$1:E$220,0)),"",VLOOKUP(LE$1,'Tactic Recode'!$A$1:$B$547,2,FALSE))</f>
        <v/>
      </c>
      <c r="LF6" t="str">
        <f>IF(ISERROR(MATCH(LF$1,'CSC Mitre'!E$1:E$220,0)),"",VLOOKUP(LF$1,'Tactic Recode'!$A$1:$B$547,2,FALSE))</f>
        <v/>
      </c>
      <c r="LG6" t="str">
        <f>IF(ISERROR(MATCH(LG$1,'CSC Mitre'!E$1:E$220,0)),"",VLOOKUP(LG$1,'Tactic Recode'!$A$1:$B$547,2,FALSE))</f>
        <v/>
      </c>
      <c r="LH6" t="str">
        <f>IF(ISERROR(MATCH(LH$1,'CSC Mitre'!E$1:E$220,0)),"",VLOOKUP(LH$1,'Tactic Recode'!$A$1:$B$547,2,FALSE))</f>
        <v/>
      </c>
      <c r="LI6" t="str">
        <f>IF(ISERROR(MATCH(LI$1,'CSC Mitre'!E$1:E$220,0)),"",VLOOKUP(LI$1,'Tactic Recode'!$A$1:$B$547,2,FALSE))</f>
        <v/>
      </c>
      <c r="LJ6" t="str">
        <f>IF(ISERROR(MATCH(LJ$1,'CSC Mitre'!E$1:E$220,0)),"",VLOOKUP(LJ$1,'Tactic Recode'!$A$1:$B$547,2,FALSE))</f>
        <v/>
      </c>
      <c r="LK6" t="str">
        <f>IF(ISERROR(MATCH(LK$1,'CSC Mitre'!E$1:E$220,0)),"",VLOOKUP(LK$1,'Tactic Recode'!$A$1:$B$547,2,FALSE))</f>
        <v/>
      </c>
      <c r="LL6" t="str">
        <f>IF(ISERROR(MATCH(LL$1,'CSC Mitre'!E$1:E$220,0)),"",VLOOKUP(LL$1,'Tactic Recode'!$A$1:$B$547,2,FALSE))</f>
        <v/>
      </c>
      <c r="LM6" t="str">
        <f>IF(ISERROR(MATCH(LM$1,'CSC Mitre'!E$1:E$220,0)),"",VLOOKUP(LM$1,'Tactic Recode'!$A$1:$B$547,2,FALSE))</f>
        <v/>
      </c>
      <c r="LN6" t="str">
        <f>IF(ISERROR(MATCH(LN$1,'CSC Mitre'!E$1:E$220,0)),"",VLOOKUP(LN$1,'Tactic Recode'!$A$1:$B$547,2,FALSE))</f>
        <v/>
      </c>
      <c r="LO6" t="str">
        <f>IF(ISERROR(MATCH(LO$1,'CSC Mitre'!E$1:E$220,0)),"",VLOOKUP(LO$1,'Tactic Recode'!$A$1:$B$547,2,FALSE))</f>
        <v/>
      </c>
      <c r="LP6" t="str">
        <f>IF(ISERROR(MATCH(LP$1,'CSC Mitre'!E$1:E$220,0)),"",VLOOKUP(LP$1,'Tactic Recode'!$A$1:$B$547,2,FALSE))</f>
        <v/>
      </c>
      <c r="LQ6" t="str">
        <f>IF(ISERROR(MATCH(LQ$1,'CSC Mitre'!E$1:E$220,0)),"",VLOOKUP(LQ$1,'Tactic Recode'!$A$1:$B$547,2,FALSE))</f>
        <v/>
      </c>
      <c r="LR6" t="str">
        <f>IF(ISERROR(MATCH(LR$1,'CSC Mitre'!E$1:E$220,0)),"",VLOOKUP(LR$1,'Tactic Recode'!$A$1:$B$547,2,FALSE))</f>
        <v/>
      </c>
      <c r="LS6" t="str">
        <f>IF(ISERROR(MATCH(LS$1,'CSC Mitre'!E$1:E$220,0)),"",VLOOKUP(LS$1,'Tactic Recode'!$A$1:$B$547,2,FALSE))</f>
        <v/>
      </c>
      <c r="LT6" t="str">
        <f>IF(ISERROR(MATCH(LT$1,'CSC Mitre'!E$1:E$220,0)),"",VLOOKUP(LT$1,'Tactic Recode'!$A$1:$B$547,2,FALSE))</f>
        <v/>
      </c>
      <c r="LU6" t="str">
        <f>IF(ISERROR(MATCH(LU$1,'CSC Mitre'!E$1:E$220,0)),"",VLOOKUP(LU$1,'Tactic Recode'!$A$1:$B$547,2,FALSE))</f>
        <v/>
      </c>
      <c r="LV6" t="str">
        <f>IF(ISERROR(MATCH(LV$1,'CSC Mitre'!E$1:E$220,0)),"",VLOOKUP(LV$1,'Tactic Recode'!$A$1:$B$547,2,FALSE))</f>
        <v/>
      </c>
      <c r="LW6" t="str">
        <f>IF(ISERROR(MATCH(LW$1,'CSC Mitre'!E$1:E$220,0)),"",VLOOKUP(LW$1,'Tactic Recode'!$A$1:$B$547,2,FALSE))</f>
        <v/>
      </c>
      <c r="LX6" t="str">
        <f>IF(ISERROR(MATCH(LX$1,'CSC Mitre'!E$1:E$220,0)),"",VLOOKUP(LX$1,'Tactic Recode'!$A$1:$B$547,2,FALSE))</f>
        <v/>
      </c>
      <c r="LY6" t="str">
        <f>IF(ISERROR(MATCH(LY$1,'CSC Mitre'!E$1:E$220,0)),"",VLOOKUP(LY$1,'Tactic Recode'!$A$1:$B$547,2,FALSE))</f>
        <v/>
      </c>
      <c r="LZ6" t="str">
        <f>IF(ISERROR(MATCH(LZ$1,'CSC Mitre'!E$1:E$220,0)),"",VLOOKUP(LZ$1,'Tactic Recode'!$A$1:$B$547,2,FALSE))</f>
        <v/>
      </c>
      <c r="MA6" t="str">
        <f>IF(ISERROR(MATCH(MA$1,'CSC Mitre'!E$1:E$220,0)),"",VLOOKUP(MA$1,'Tactic Recode'!$A$1:$B$547,2,FALSE))</f>
        <v/>
      </c>
      <c r="MB6" t="str">
        <f>IF(ISERROR(MATCH(MB$1,'CSC Mitre'!E$1:E$220,0)),"",VLOOKUP(MB$1,'Tactic Recode'!$A$1:$B$547,2,FALSE))</f>
        <v/>
      </c>
      <c r="MC6" t="str">
        <f>IF(ISERROR(MATCH(MC$1,'CSC Mitre'!E$1:E$220,0)),"",VLOOKUP(MC$1,'Tactic Recode'!$A$1:$B$547,2,FALSE))</f>
        <v/>
      </c>
      <c r="MD6" t="str">
        <f>IF(ISERROR(MATCH(MD$1,'CSC Mitre'!E$1:E$220,0)),"",VLOOKUP(MD$1,'Tactic Recode'!$A$1:$B$547,2,FALSE))</f>
        <v/>
      </c>
      <c r="ME6" t="str">
        <f>IF(ISERROR(MATCH(ME$1,'CSC Mitre'!E$1:E$220,0)),"",VLOOKUP(ME$1,'Tactic Recode'!$A$1:$B$547,2,FALSE))</f>
        <v/>
      </c>
      <c r="MF6" t="str">
        <f>IF(ISERROR(MATCH(MF$1,'CSC Mitre'!E$1:E$220,0)),"",VLOOKUP(MF$1,'Tactic Recode'!$A$1:$B$547,2,FALSE))</f>
        <v/>
      </c>
      <c r="MG6" t="str">
        <f>IF(ISERROR(MATCH(MG$1,'CSC Mitre'!E$1:E$220,0)),"",VLOOKUP(MG$1,'Tactic Recode'!$A$1:$B$547,2,FALSE))</f>
        <v/>
      </c>
      <c r="MH6" t="str">
        <f>IF(ISERROR(MATCH(MH$1,'CSC Mitre'!E$1:E$220,0)),"",VLOOKUP(MH$1,'Tactic Recode'!$A$1:$B$547,2,FALSE))</f>
        <v/>
      </c>
      <c r="MI6" t="str">
        <f>IF(ISERROR(MATCH(MI$1,'CSC Mitre'!E$1:E$220,0)),"",VLOOKUP(MI$1,'Tactic Recode'!$A$1:$B$547,2,FALSE))</f>
        <v/>
      </c>
      <c r="MJ6" t="str">
        <f>IF(ISERROR(MATCH(MJ$1,'CSC Mitre'!E$1:E$220,0)),"",VLOOKUP(MJ$1,'Tactic Recode'!$A$1:$B$547,2,FALSE))</f>
        <v/>
      </c>
      <c r="MK6" t="str">
        <f>IF(ISERROR(MATCH(MK$1,'CSC Mitre'!E$1:E$220,0)),"",VLOOKUP(MK$1,'Tactic Recode'!$A$1:$B$547,2,FALSE))</f>
        <v/>
      </c>
      <c r="ML6" t="str">
        <f>IF(ISERROR(MATCH(ML$1,'CSC Mitre'!E$1:E$220,0)),"",VLOOKUP(ML$1,'Tactic Recode'!$A$1:$B$547,2,FALSE))</f>
        <v/>
      </c>
      <c r="MM6" t="str">
        <f>IF(ISERROR(MATCH(MM$1,'CSC Mitre'!E$1:E$220,0)),"",VLOOKUP(MM$1,'Tactic Recode'!$A$1:$B$547,2,FALSE))</f>
        <v/>
      </c>
      <c r="MN6" t="str">
        <f>IF(ISERROR(MATCH(MN$1,'CSC Mitre'!E$1:E$220,0)),"",VLOOKUP(MN$1,'Tactic Recode'!$A$1:$B$547,2,FALSE))</f>
        <v/>
      </c>
      <c r="MO6" t="str">
        <f>IF(ISERROR(MATCH(MO$1,'CSC Mitre'!E$1:E$220,0)),"",VLOOKUP(MO$1,'Tactic Recode'!$A$1:$B$547,2,FALSE))</f>
        <v/>
      </c>
      <c r="MP6" t="str">
        <f>IF(ISERROR(MATCH(MP$1,'CSC Mitre'!E$1:E$220,0)),"",VLOOKUP(MP$1,'Tactic Recode'!$A$1:$B$547,2,FALSE))</f>
        <v/>
      </c>
      <c r="MQ6" t="str">
        <f>IF(ISERROR(MATCH(MQ$1,'CSC Mitre'!E$1:E$220,0)),"",VLOOKUP(MQ$1,'Tactic Recode'!$A$1:$B$547,2,FALSE))</f>
        <v/>
      </c>
      <c r="MR6" t="str">
        <f>IF(ISERROR(MATCH(MR$1,'CSC Mitre'!E$1:E$220,0)),"",VLOOKUP(MR$1,'Tactic Recode'!$A$1:$B$547,2,FALSE))</f>
        <v/>
      </c>
      <c r="MS6" t="str">
        <f>IF(ISERROR(MATCH(MS$1,'CSC Mitre'!E$1:E$220,0)),"",VLOOKUP(MS$1,'Tactic Recode'!$A$1:$B$547,2,FALSE))</f>
        <v/>
      </c>
      <c r="MT6" t="str">
        <f>IF(ISERROR(MATCH(MT$1,'CSC Mitre'!E$1:E$220,0)),"",VLOOKUP(MT$1,'Tactic Recode'!$A$1:$B$547,2,FALSE))</f>
        <v/>
      </c>
      <c r="MU6" t="str">
        <f>IF(ISERROR(MATCH(MU$1,'CSC Mitre'!E$1:E$220,0)),"",VLOOKUP(MU$1,'Tactic Recode'!$A$1:$B$547,2,FALSE))</f>
        <v/>
      </c>
      <c r="MV6" t="str">
        <f>IF(ISERROR(MATCH(MV$1,'CSC Mitre'!E$1:E$220,0)),"",VLOOKUP(MV$1,'Tactic Recode'!$A$1:$B$547,2,FALSE))</f>
        <v/>
      </c>
      <c r="MW6" t="str">
        <f>IF(ISERROR(MATCH(MW$1,'CSC Mitre'!E$1:E$220,0)),"",VLOOKUP(MW$1,'Tactic Recode'!$A$1:$B$547,2,FALSE))</f>
        <v/>
      </c>
      <c r="MX6" t="str">
        <f>IF(ISERROR(MATCH(MX$1,'CSC Mitre'!E$1:E$220,0)),"",VLOOKUP(MX$1,'Tactic Recode'!$A$1:$B$547,2,FALSE))</f>
        <v/>
      </c>
      <c r="MY6" t="str">
        <f>IF(ISERROR(MATCH(MY$1,'CSC Mitre'!E$1:E$220,0)),"",VLOOKUP(MY$1,'Tactic Recode'!$A$1:$B$547,2,FALSE))</f>
        <v/>
      </c>
      <c r="MZ6" t="str">
        <f>IF(ISERROR(MATCH(MZ$1,'CSC Mitre'!E$1:E$220,0)),"",VLOOKUP(MZ$1,'Tactic Recode'!$A$1:$B$547,2,FALSE))</f>
        <v/>
      </c>
      <c r="NA6" t="str">
        <f>IF(ISERROR(MATCH(NA$1,'CSC Mitre'!E$1:E$220,0)),"",VLOOKUP(NA$1,'Tactic Recode'!$A$1:$B$547,2,FALSE))</f>
        <v/>
      </c>
      <c r="NB6" t="str">
        <f>IF(ISERROR(MATCH(NB$1,'CSC Mitre'!E$1:E$220,0)),"",VLOOKUP(NB$1,'Tactic Recode'!$A$1:$B$547,2,FALSE))</f>
        <v/>
      </c>
      <c r="NC6" t="str">
        <f>IF(ISERROR(MATCH(NC$1,'CSC Mitre'!E$1:E$220,0)),"",VLOOKUP(NC$1,'Tactic Recode'!$A$1:$B$547,2,FALSE))</f>
        <v/>
      </c>
      <c r="ND6" t="str">
        <f>IF(ISERROR(MATCH(ND$1,'CSC Mitre'!E$1:E$220,0)),"",VLOOKUP(ND$1,'Tactic Recode'!$A$1:$B$547,2,FALSE))</f>
        <v/>
      </c>
      <c r="NE6" t="str">
        <f>IF(ISERROR(MATCH(NE$1,'CSC Mitre'!E$1:E$220,0)),"",VLOOKUP(NE$1,'Tactic Recode'!$A$1:$B$547,2,FALSE))</f>
        <v/>
      </c>
      <c r="NF6" t="str">
        <f>IF(ISERROR(MATCH(NF$1,'CSC Mitre'!E$1:E$220,0)),"",VLOOKUP(NF$1,'Tactic Recode'!$A$1:$B$547,2,FALSE))</f>
        <v/>
      </c>
      <c r="NG6" t="str">
        <f>IF(ISERROR(MATCH(NG$1,'CSC Mitre'!E$1:E$220,0)),"",VLOOKUP(NG$1,'Tactic Recode'!$A$1:$B$547,2,FALSE))</f>
        <v/>
      </c>
      <c r="NH6" t="str">
        <f>IF(ISERROR(MATCH(NH$1,'CSC Mitre'!E$1:E$220,0)),"",VLOOKUP(NH$1,'Tactic Recode'!$A$1:$B$547,2,FALSE))</f>
        <v/>
      </c>
      <c r="NI6" t="str">
        <f>IF(ISERROR(MATCH(NI$1,'CSC Mitre'!E$1:E$220,0)),"",VLOOKUP(NI$1,'Tactic Recode'!$A$1:$B$547,2,FALSE))</f>
        <v/>
      </c>
      <c r="NJ6" t="str">
        <f>IF(ISERROR(MATCH(NJ$1,'CSC Mitre'!E$1:E$220,0)),"",VLOOKUP(NJ$1,'Tactic Recode'!$A$1:$B$547,2,FALSE))</f>
        <v/>
      </c>
      <c r="NK6" t="str">
        <f>IF(ISERROR(MATCH(NK$1,'CSC Mitre'!E$1:E$220,0)),"",VLOOKUP(NK$1,'Tactic Recode'!$A$1:$B$547,2,FALSE))</f>
        <v/>
      </c>
      <c r="NL6" t="str">
        <f>IF(ISERROR(MATCH(NL$1,'CSC Mitre'!E$1:E$220,0)),"",VLOOKUP(NL$1,'Tactic Recode'!$A$1:$B$547,2,FALSE))</f>
        <v/>
      </c>
      <c r="NM6" t="str">
        <f>IF(ISERROR(MATCH(NM$1,'CSC Mitre'!E$1:E$220,0)),"",VLOOKUP(NM$1,'Tactic Recode'!$A$1:$B$547,2,FALSE))</f>
        <v/>
      </c>
      <c r="NN6" t="str">
        <f>IF(ISERROR(MATCH(NN$1,'CSC Mitre'!E$1:E$220,0)),"",VLOOKUP(NN$1,'Tactic Recode'!$A$1:$B$547,2,FALSE))</f>
        <v/>
      </c>
      <c r="NO6" t="str">
        <f>IF(ISERROR(MATCH(NO$1,'CSC Mitre'!E$1:E$220,0)),"",VLOOKUP(NO$1,'Tactic Recode'!$A$1:$B$547,2,FALSE))</f>
        <v/>
      </c>
      <c r="NP6" t="str">
        <f>IF(ISERROR(MATCH(NP$1,'CSC Mitre'!E$1:E$220,0)),"",VLOOKUP(NP$1,'Tactic Recode'!$A$1:$B$547,2,FALSE))</f>
        <v/>
      </c>
      <c r="NQ6" t="str">
        <f>IF(ISERROR(MATCH(NQ$1,'CSC Mitre'!E$1:E$220,0)),"",VLOOKUP(NQ$1,'Tactic Recode'!$A$1:$B$547,2,FALSE))</f>
        <v/>
      </c>
      <c r="NR6" t="str">
        <f>IF(ISERROR(MATCH(NR$1,'CSC Mitre'!E$1:E$220,0)),"",VLOOKUP(NR$1,'Tactic Recode'!$A$1:$B$547,2,FALSE))</f>
        <v/>
      </c>
      <c r="NS6" t="str">
        <f>IF(ISERROR(MATCH(NS$1,'CSC Mitre'!E$1:E$220,0)),"",VLOOKUP(NS$1,'Tactic Recode'!$A$1:$B$547,2,FALSE))</f>
        <v/>
      </c>
      <c r="NT6" t="str">
        <f>IF(ISERROR(MATCH(NT$1,'CSC Mitre'!E$1:E$220,0)),"",VLOOKUP(NT$1,'Tactic Recode'!$A$1:$B$547,2,FALSE))</f>
        <v/>
      </c>
      <c r="NU6" t="str">
        <f>IF(ISERROR(MATCH(NU$1,'CSC Mitre'!E$1:E$220,0)),"",VLOOKUP(NU$1,'Tactic Recode'!$A$1:$B$547,2,FALSE))</f>
        <v/>
      </c>
      <c r="NV6" t="str">
        <f>IF(ISERROR(MATCH(NV$1,'CSC Mitre'!E$1:E$220,0)),"",VLOOKUP(NV$1,'Tactic Recode'!$A$1:$B$547,2,FALSE))</f>
        <v/>
      </c>
      <c r="NW6" t="str">
        <f>IF(ISERROR(MATCH(NW$1,'CSC Mitre'!E$1:E$220,0)),"",VLOOKUP(NW$1,'Tactic Recode'!$A$1:$B$547,2,FALSE))</f>
        <v/>
      </c>
      <c r="NX6" t="str">
        <f>IF(ISERROR(MATCH(NX$1,'CSC Mitre'!E$1:E$220,0)),"",VLOOKUP(NX$1,'Tactic Recode'!$A$1:$B$547,2,FALSE))</f>
        <v/>
      </c>
      <c r="NY6" t="str">
        <f>IF(ISERROR(MATCH(NY$1,'CSC Mitre'!E$1:E$220,0)),"",VLOOKUP(NY$1,'Tactic Recode'!$A$1:$B$547,2,FALSE))</f>
        <v/>
      </c>
      <c r="NZ6" t="str">
        <f>IF(ISERROR(MATCH(NZ$1,'CSC Mitre'!E$1:E$220,0)),"",VLOOKUP(NZ$1,'Tactic Recode'!$A$1:$B$547,2,FALSE))</f>
        <v/>
      </c>
      <c r="OA6" t="str">
        <f>IF(ISERROR(MATCH(OA$1,'CSC Mitre'!E$1:E$220,0)),"",VLOOKUP(OA$1,'Tactic Recode'!$A$1:$B$547,2,FALSE))</f>
        <v/>
      </c>
      <c r="OB6" t="str">
        <f>IF(ISERROR(MATCH(OB$1,'CSC Mitre'!E$1:E$220,0)),"",VLOOKUP(OB$1,'Tactic Recode'!$A$1:$B$547,2,FALSE))</f>
        <v/>
      </c>
      <c r="OC6" t="str">
        <f>IF(ISERROR(MATCH(OC$1,'CSC Mitre'!E$1:E$220,0)),"",VLOOKUP(OC$1,'Tactic Recode'!$A$1:$B$547,2,FALSE))</f>
        <v/>
      </c>
      <c r="OD6" t="str">
        <f>IF(ISERROR(MATCH(OD$1,'CSC Mitre'!E$1:E$220,0)),"",VLOOKUP(OD$1,'Tactic Recode'!$A$1:$B$547,2,FALSE))</f>
        <v/>
      </c>
      <c r="OE6" t="str">
        <f>IF(ISERROR(MATCH(OE$1,'CSC Mitre'!E$1:E$220,0)),"",VLOOKUP(OE$1,'Tactic Recode'!$A$1:$B$547,2,FALSE))</f>
        <v/>
      </c>
      <c r="OF6" t="str">
        <f>IF(ISERROR(MATCH(OF$1,'CSC Mitre'!E$1:E$220,0)),"",VLOOKUP(OF$1,'Tactic Recode'!$A$1:$B$547,2,FALSE))</f>
        <v/>
      </c>
      <c r="OG6" t="str">
        <f>IF(ISERROR(MATCH(OG$1,'CSC Mitre'!E$1:E$220,0)),"",VLOOKUP(OG$1,'Tactic Recode'!$A$1:$B$547,2,FALSE))</f>
        <v/>
      </c>
      <c r="OH6" t="str">
        <f>IF(ISERROR(MATCH(OH$1,'CSC Mitre'!E$1:E$220,0)),"",VLOOKUP(OH$1,'Tactic Recode'!$A$1:$B$547,2,FALSE))</f>
        <v/>
      </c>
      <c r="OI6" t="str">
        <f>IF(ISERROR(MATCH(OI$1,'CSC Mitre'!E$1:E$220,0)),"",VLOOKUP(OI$1,'Tactic Recode'!$A$1:$B$547,2,FALSE))</f>
        <v/>
      </c>
      <c r="OJ6" t="str">
        <f>IF(ISERROR(MATCH(OJ$1,'CSC Mitre'!E$1:E$220,0)),"",VLOOKUP(OJ$1,'Tactic Recode'!$A$1:$B$547,2,FALSE))</f>
        <v/>
      </c>
      <c r="OK6" t="str">
        <f>IF(ISERROR(MATCH(OK$1,'CSC Mitre'!E$1:E$220,0)),"",VLOOKUP(OK$1,'Tactic Recode'!$A$1:$B$547,2,FALSE))</f>
        <v/>
      </c>
      <c r="OL6" t="str">
        <f>IF(ISERROR(MATCH(OL$1,'CSC Mitre'!E$1:E$220,0)),"",VLOOKUP(OL$1,'Tactic Recode'!$A$1:$B$547,2,FALSE))</f>
        <v/>
      </c>
      <c r="OM6" t="str">
        <f>IF(ISERROR(MATCH(OM$1,'CSC Mitre'!E$1:E$220,0)),"",VLOOKUP(OM$1,'Tactic Recode'!$A$1:$B$547,2,FALSE))</f>
        <v/>
      </c>
      <c r="ON6" t="str">
        <f>IF(ISERROR(MATCH(ON$1,'CSC Mitre'!E$1:E$220,0)),"",VLOOKUP(ON$1,'Tactic Recode'!$A$1:$B$547,2,FALSE))</f>
        <v/>
      </c>
      <c r="OO6" t="str">
        <f>IF(ISERROR(MATCH(OO$1,'CSC Mitre'!E$1:E$220,0)),"",VLOOKUP(OO$1,'Tactic Recode'!$A$1:$B$547,2,FALSE))</f>
        <v/>
      </c>
      <c r="OP6" t="str">
        <f>IF(ISERROR(MATCH(OP$1,'CSC Mitre'!E$1:E$220,0)),"",VLOOKUP(OP$1,'Tactic Recode'!$A$1:$B$547,2,FALSE))</f>
        <v/>
      </c>
      <c r="OQ6" t="str">
        <f>IF(ISERROR(MATCH(OQ$1,'CSC Mitre'!E$1:E$220,0)),"",VLOOKUP(OQ$1,'Tactic Recode'!$A$1:$B$547,2,FALSE))</f>
        <v/>
      </c>
      <c r="OR6" t="str">
        <f>IF(ISERROR(MATCH(OR$1,'CSC Mitre'!E$1:E$220,0)),"",VLOOKUP(OR$1,'Tactic Recode'!$A$1:$B$547,2,FALSE))</f>
        <v/>
      </c>
      <c r="OS6" t="str">
        <f>IF(ISERROR(MATCH(OS$1,'CSC Mitre'!E$1:E$220,0)),"",VLOOKUP(OS$1,'Tactic Recode'!$A$1:$B$547,2,FALSE))</f>
        <v/>
      </c>
      <c r="OT6" t="str">
        <f>IF(ISERROR(MATCH(OT$1,'CSC Mitre'!E$1:E$220,0)),"",VLOOKUP(OT$1,'Tactic Recode'!$A$1:$B$547,2,FALSE))</f>
        <v/>
      </c>
      <c r="OU6" t="str">
        <f>IF(ISERROR(MATCH(OU$1,'CSC Mitre'!E$1:E$220,0)),"",VLOOKUP(OU$1,'Tactic Recode'!$A$1:$B$547,2,FALSE))</f>
        <v/>
      </c>
      <c r="OV6" t="str">
        <f>IF(ISERROR(MATCH(OV$1,'CSC Mitre'!E$1:E$220,0)),"",VLOOKUP(OV$1,'Tactic Recode'!$A$1:$B$547,2,FALSE))</f>
        <v/>
      </c>
      <c r="OW6" t="str">
        <f>IF(ISERROR(MATCH(OW$1,'CSC Mitre'!E$1:E$220,0)),"",VLOOKUP(OW$1,'Tactic Recode'!$A$1:$B$547,2,FALSE))</f>
        <v/>
      </c>
      <c r="OX6" t="str">
        <f>IF(ISERROR(MATCH(OX$1,'CSC Mitre'!E$1:E$220,0)),"",VLOOKUP(OX$1,'Tactic Recode'!$A$1:$B$547,2,FALSE))</f>
        <v/>
      </c>
      <c r="OY6" t="str">
        <f>IF(ISERROR(MATCH(OY$1,'CSC Mitre'!E$1:E$220,0)),"",VLOOKUP(OY$1,'Tactic Recode'!$A$1:$B$547,2,FALSE))</f>
        <v/>
      </c>
      <c r="OZ6" t="str">
        <f>IF(ISERROR(MATCH(OZ$1,'CSC Mitre'!E$1:E$220,0)),"",VLOOKUP(OZ$1,'Tactic Recode'!$A$1:$B$547,2,FALSE))</f>
        <v/>
      </c>
      <c r="PA6" t="str">
        <f>IF(ISERROR(MATCH(PA$1,'CSC Mitre'!E$1:E$220,0)),"",VLOOKUP(PA$1,'Tactic Recode'!$A$1:$B$547,2,FALSE))</f>
        <v/>
      </c>
      <c r="PB6" t="str">
        <f>IF(ISERROR(MATCH(PB$1,'CSC Mitre'!E$1:E$220,0)),"",VLOOKUP(PB$1,'Tactic Recode'!$A$1:$B$547,2,FALSE))</f>
        <v/>
      </c>
      <c r="PC6" t="str">
        <f>IF(ISERROR(MATCH(PC$1,'CSC Mitre'!E$1:E$220,0)),"",VLOOKUP(PC$1,'Tactic Recode'!$A$1:$B$547,2,FALSE))</f>
        <v/>
      </c>
      <c r="PD6" t="str">
        <f>IF(ISERROR(MATCH(PD$1,'CSC Mitre'!E$1:E$220,0)),"",VLOOKUP(PD$1,'Tactic Recode'!$A$1:$B$547,2,FALSE))</f>
        <v/>
      </c>
      <c r="PE6" t="str">
        <f>IF(ISERROR(MATCH(PE$1,'CSC Mitre'!E$1:E$220,0)),"",VLOOKUP(PE$1,'Tactic Recode'!$A$1:$B$547,2,FALSE))</f>
        <v/>
      </c>
      <c r="PF6" t="str">
        <f>IF(ISERROR(MATCH(PF$1,'CSC Mitre'!E$1:E$220,0)),"",VLOOKUP(PF$1,'Tactic Recode'!$A$1:$B$547,2,FALSE))</f>
        <v/>
      </c>
      <c r="PG6" t="str">
        <f>IF(ISERROR(MATCH(PG$1,'CSC Mitre'!E$1:E$220,0)),"",VLOOKUP(PG$1,'Tactic Recode'!$A$1:$B$547,2,FALSE))</f>
        <v/>
      </c>
      <c r="PH6" t="str">
        <f>IF(ISERROR(MATCH(PH$1,'CSC Mitre'!E$1:E$220,0)),"",VLOOKUP(PH$1,'Tactic Recode'!$A$1:$B$547,2,FALSE))</f>
        <v/>
      </c>
      <c r="PI6" t="str">
        <f>IF(ISERROR(MATCH(PI$1,'CSC Mitre'!E$1:E$220,0)),"",VLOOKUP(PI$1,'Tactic Recode'!$A$1:$B$547,2,FALSE))</f>
        <v/>
      </c>
      <c r="PJ6" t="str">
        <f>IF(ISERROR(MATCH(PJ$1,'CSC Mitre'!E$1:E$220,0)),"",VLOOKUP(PJ$1,'Tactic Recode'!$A$1:$B$547,2,FALSE))</f>
        <v/>
      </c>
      <c r="PK6" t="str">
        <f>IF(ISERROR(MATCH(PK$1,'CSC Mitre'!E$1:E$220,0)),"",VLOOKUP(PK$1,'Tactic Recode'!$A$1:$B$547,2,FALSE))</f>
        <v/>
      </c>
      <c r="PL6" t="str">
        <f>IF(ISERROR(MATCH(PL$1,'CSC Mitre'!E$1:E$220,0)),"",VLOOKUP(PL$1,'Tactic Recode'!$A$1:$B$547,2,FALSE))</f>
        <v/>
      </c>
      <c r="PM6" t="str">
        <f>IF(ISERROR(MATCH(PM$1,'CSC Mitre'!E$1:E$220,0)),"",VLOOKUP(PM$1,'Tactic Recode'!$A$1:$B$547,2,FALSE))</f>
        <v/>
      </c>
      <c r="PN6" t="str">
        <f>IF(ISERROR(MATCH(PN$1,'CSC Mitre'!E$1:E$220,0)),"",VLOOKUP(PN$1,'Tactic Recode'!$A$1:$B$547,2,FALSE))</f>
        <v/>
      </c>
      <c r="PO6" t="str">
        <f>IF(ISERROR(MATCH(PO$1,'CSC Mitre'!E$1:E$220,0)),"",VLOOKUP(PO$1,'Tactic Recode'!$A$1:$B$547,2,FALSE))</f>
        <v/>
      </c>
      <c r="PP6" t="str">
        <f>IF(ISERROR(MATCH(PP$1,'CSC Mitre'!E$1:E$220,0)),"",VLOOKUP(PP$1,'Tactic Recode'!$A$1:$B$547,2,FALSE))</f>
        <v/>
      </c>
      <c r="PQ6" t="str">
        <f>IF(ISERROR(MATCH(PQ$1,'CSC Mitre'!E$1:E$220,0)),"",VLOOKUP(PQ$1,'Tactic Recode'!$A$1:$B$547,2,FALSE))</f>
        <v/>
      </c>
      <c r="PR6" t="str">
        <f>IF(ISERROR(MATCH(PR$1,'CSC Mitre'!E$1:E$220,0)),"",VLOOKUP(PR$1,'Tactic Recode'!$A$1:$B$547,2,FALSE))</f>
        <v/>
      </c>
      <c r="PS6" t="str">
        <f>IF(ISERROR(MATCH(PS$1,'CSC Mitre'!E$1:E$220,0)),"",VLOOKUP(PS$1,'Tactic Recode'!$A$1:$B$547,2,FALSE))</f>
        <v/>
      </c>
      <c r="PT6" t="str">
        <f>IF(ISERROR(MATCH(PT$1,'CSC Mitre'!E$1:E$220,0)),"",VLOOKUP(PT$1,'Tactic Recode'!$A$1:$B$547,2,FALSE))</f>
        <v/>
      </c>
      <c r="PU6" t="str">
        <f>IF(ISERROR(MATCH(PU$1,'CSC Mitre'!E$1:E$220,0)),"",VLOOKUP(PU$1,'Tactic Recode'!$A$1:$B$547,2,FALSE))</f>
        <v/>
      </c>
      <c r="PV6" t="str">
        <f>IF(ISERROR(MATCH(PV$1,'CSC Mitre'!E$1:E$220,0)),"",VLOOKUP(PV$1,'Tactic Recode'!$A$1:$B$547,2,FALSE))</f>
        <v/>
      </c>
      <c r="PW6" t="str">
        <f>IF(ISERROR(MATCH(PW$1,'CSC Mitre'!E$1:E$220,0)),"",VLOOKUP(PW$1,'Tactic Recode'!$A$1:$B$547,2,FALSE))</f>
        <v/>
      </c>
      <c r="PX6" t="str">
        <f>IF(ISERROR(MATCH(PX$1,'CSC Mitre'!E$1:E$220,0)),"",VLOOKUP(PX$1,'Tactic Recode'!$A$1:$B$547,2,FALSE))</f>
        <v/>
      </c>
      <c r="PY6" t="str">
        <f>IF(ISERROR(MATCH(PY$1,'CSC Mitre'!E$1:E$220,0)),"",VLOOKUP(PY$1,'Tactic Recode'!$A$1:$B$547,2,FALSE))</f>
        <v/>
      </c>
      <c r="PZ6" t="str">
        <f>IF(ISERROR(MATCH(PZ$1,'CSC Mitre'!E$1:E$220,0)),"",VLOOKUP(PZ$1,'Tactic Recode'!$A$1:$B$547,2,FALSE))</f>
        <v/>
      </c>
      <c r="QA6" t="str">
        <f>IF(ISERROR(MATCH(QA$1,'CSC Mitre'!E$1:E$220,0)),"",VLOOKUP(QA$1,'Tactic Recode'!$A$1:$B$547,2,FALSE))</f>
        <v/>
      </c>
      <c r="QB6" t="str">
        <f>IF(ISERROR(MATCH(QB$1,'CSC Mitre'!E$1:E$220,0)),"",VLOOKUP(QB$1,'Tactic Recode'!$A$1:$B$547,2,FALSE))</f>
        <v/>
      </c>
      <c r="QC6" t="str">
        <f>IF(ISERROR(MATCH(QC$1,'CSC Mitre'!E$1:E$220,0)),"",VLOOKUP(QC$1,'Tactic Recode'!$A$1:$B$547,2,FALSE))</f>
        <v/>
      </c>
      <c r="QD6" t="str">
        <f>IF(ISERROR(MATCH(QD$1,'CSC Mitre'!E$1:E$220,0)),"",VLOOKUP(QD$1,'Tactic Recode'!$A$1:$B$547,2,FALSE))</f>
        <v/>
      </c>
      <c r="QE6" t="str">
        <f>IF(ISERROR(MATCH(QE$1,'CSC Mitre'!E$1:E$220,0)),"",VLOOKUP(QE$1,'Tactic Recode'!$A$1:$B$547,2,FALSE))</f>
        <v/>
      </c>
      <c r="QF6" t="str">
        <f>IF(ISERROR(MATCH(QF$1,'CSC Mitre'!E$1:E$220,0)),"",VLOOKUP(QF$1,'Tactic Recode'!$A$1:$B$547,2,FALSE))</f>
        <v/>
      </c>
      <c r="QG6" t="str">
        <f>IF(ISERROR(MATCH(QG$1,'CSC Mitre'!E$1:E$220,0)),"",VLOOKUP(QG$1,'Tactic Recode'!$A$1:$B$547,2,FALSE))</f>
        <v/>
      </c>
      <c r="QH6" t="str">
        <f>IF(ISERROR(MATCH(QH$1,'CSC Mitre'!E$1:E$220,0)),"",VLOOKUP(QH$1,'Tactic Recode'!$A$1:$B$547,2,FALSE))</f>
        <v/>
      </c>
      <c r="QI6" t="str">
        <f>IF(ISERROR(MATCH(QI$1,'CSC Mitre'!E$1:E$220,0)),"",VLOOKUP(QI$1,'Tactic Recode'!$A$1:$B$547,2,FALSE))</f>
        <v/>
      </c>
      <c r="QJ6" t="str">
        <f>IF(ISERROR(MATCH(QJ$1,'CSC Mitre'!E$1:E$220,0)),"",VLOOKUP(QJ$1,'Tactic Recode'!$A$1:$B$547,2,FALSE))</f>
        <v/>
      </c>
      <c r="QK6" t="str">
        <f>IF(ISERROR(MATCH(QK$1,'CSC Mitre'!E$1:E$220,0)),"",VLOOKUP(QK$1,'Tactic Recode'!$A$1:$B$547,2,FALSE))</f>
        <v/>
      </c>
      <c r="QL6" t="str">
        <f>IF(ISERROR(MATCH(QL$1,'CSC Mitre'!E$1:E$220,0)),"",VLOOKUP(QL$1,'Tactic Recode'!$A$1:$B$547,2,FALSE))</f>
        <v/>
      </c>
      <c r="QM6" t="str">
        <f>IF(ISERROR(MATCH(QM$1,'CSC Mitre'!E$1:E$220,0)),"",VLOOKUP(QM$1,'Tactic Recode'!$A$1:$B$547,2,FALSE))</f>
        <v/>
      </c>
      <c r="QN6" t="str">
        <f>IF(ISERROR(MATCH(QN$1,'CSC Mitre'!E$1:E$220,0)),"",VLOOKUP(QN$1,'Tactic Recode'!$A$1:$B$547,2,FALSE))</f>
        <v/>
      </c>
      <c r="QO6" t="str">
        <f>IF(ISERROR(MATCH(QO$1,'CSC Mitre'!E$1:E$220,0)),"",VLOOKUP(QO$1,'Tactic Recode'!$A$1:$B$547,2,FALSE))</f>
        <v/>
      </c>
      <c r="QP6" t="str">
        <f>IF(ISERROR(MATCH(QP$1,'CSC Mitre'!E$1:E$220,0)),"",VLOOKUP(QP$1,'Tactic Recode'!$A$1:$B$547,2,FALSE))</f>
        <v/>
      </c>
      <c r="QQ6" t="str">
        <f>IF(ISERROR(MATCH(QQ$1,'CSC Mitre'!E$1:E$220,0)),"",VLOOKUP(QQ$1,'Tactic Recode'!$A$1:$B$547,2,FALSE))</f>
        <v/>
      </c>
      <c r="QR6" t="str">
        <f>IF(ISERROR(MATCH(QR$1,'CSC Mitre'!E$1:E$220,0)),"",VLOOKUP(QR$1,'Tactic Recode'!$A$1:$B$547,2,FALSE))</f>
        <v/>
      </c>
      <c r="QS6" t="str">
        <f>IF(ISERROR(MATCH(QS$1,'CSC Mitre'!E$1:E$220,0)),"",VLOOKUP(QS$1,'Tactic Recode'!$A$1:$B$547,2,FALSE))</f>
        <v/>
      </c>
      <c r="QT6" t="str">
        <f>IF(ISERROR(MATCH(QT$1,'CSC Mitre'!E$1:E$220,0)),"",VLOOKUP(QT$1,'Tactic Recode'!$A$1:$B$547,2,FALSE))</f>
        <v/>
      </c>
      <c r="QU6" t="str">
        <f>IF(ISERROR(MATCH(QU$1,'CSC Mitre'!E$1:E$220,0)),"",VLOOKUP(QU$1,'Tactic Recode'!$A$1:$B$547,2,FALSE))</f>
        <v/>
      </c>
      <c r="QV6" t="str">
        <f>IF(ISERROR(MATCH(QV$1,'CSC Mitre'!E$1:E$220,0)),"",VLOOKUP(QV$1,'Tactic Recode'!$A$1:$B$547,2,FALSE))</f>
        <v/>
      </c>
      <c r="QW6" t="str">
        <f>IF(ISERROR(MATCH(QW$1,'CSC Mitre'!E$1:E$220,0)),"",VLOOKUP(QW$1,'Tactic Recode'!$A$1:$B$547,2,FALSE))</f>
        <v/>
      </c>
      <c r="QX6" t="str">
        <f>IF(ISERROR(MATCH(QX$1,'CSC Mitre'!E$1:E$220,0)),"",VLOOKUP(QX$1,'Tactic Recode'!$A$1:$B$547,2,FALSE))</f>
        <v/>
      </c>
      <c r="QY6" t="str">
        <f>IF(ISERROR(MATCH(QY$1,'CSC Mitre'!E$1:E$220,0)),"",VLOOKUP(QY$1,'Tactic Recode'!$A$1:$B$547,2,FALSE))</f>
        <v/>
      </c>
      <c r="QZ6" t="str">
        <f>IF(ISERROR(MATCH(QZ$1,'CSC Mitre'!E$1:E$220,0)),"",VLOOKUP(QZ$1,'Tactic Recode'!$A$1:$B$547,2,FALSE))</f>
        <v/>
      </c>
      <c r="RA6" t="str">
        <f>IF(ISERROR(MATCH(RA$1,'CSC Mitre'!E$1:E$220,0)),"",VLOOKUP(RA$1,'Tactic Recode'!$A$1:$B$547,2,FALSE))</f>
        <v/>
      </c>
      <c r="RB6" t="str">
        <f>IF(ISERROR(MATCH(RB$1,'CSC Mitre'!E$1:E$220,0)),"",VLOOKUP(RB$1,'Tactic Recode'!$A$1:$B$547,2,FALSE))</f>
        <v/>
      </c>
      <c r="RC6" t="str">
        <f>IF(ISERROR(MATCH(RC$1,'CSC Mitre'!E$1:E$220,0)),"",VLOOKUP(RC$1,'Tactic Recode'!$A$1:$B$547,2,FALSE))</f>
        <v/>
      </c>
      <c r="RD6" t="str">
        <f>IF(ISERROR(MATCH(RD$1,'CSC Mitre'!E$1:E$220,0)),"",VLOOKUP(RD$1,'Tactic Recode'!$A$1:$B$547,2,FALSE))</f>
        <v/>
      </c>
      <c r="RE6" t="str">
        <f>IF(ISERROR(MATCH(RE$1,'CSC Mitre'!E$1:E$220,0)),"",VLOOKUP(RE$1,'Tactic Recode'!$A$1:$B$547,2,FALSE))</f>
        <v/>
      </c>
      <c r="RF6" t="str">
        <f>IF(ISERROR(MATCH(RF$1,'CSC Mitre'!E$1:E$220,0)),"",VLOOKUP(RF$1,'Tactic Recode'!$A$1:$B$547,2,FALSE))</f>
        <v/>
      </c>
      <c r="RG6" t="str">
        <f>IF(ISERROR(MATCH(RG$1,'CSC Mitre'!E$1:E$220,0)),"",VLOOKUP(RG$1,'Tactic Recode'!$A$1:$B$547,2,FALSE))</f>
        <v/>
      </c>
      <c r="RH6" t="str">
        <f>IF(ISERROR(MATCH(RH$1,'CSC Mitre'!E$1:E$220,0)),"",VLOOKUP(RH$1,'Tactic Recode'!$A$1:$B$547,2,FALSE))</f>
        <v/>
      </c>
      <c r="RI6" t="str">
        <f>IF(ISERROR(MATCH(RI$1,'CSC Mitre'!E$1:E$220,0)),"",VLOOKUP(RI$1,'Tactic Recode'!$A$1:$B$547,2,FALSE))</f>
        <v/>
      </c>
      <c r="RJ6" t="str">
        <f>IF(ISERROR(MATCH(RJ$1,'CSC Mitre'!E$1:E$220,0)),"",VLOOKUP(RJ$1,'Tactic Recode'!$A$1:$B$547,2,FALSE))</f>
        <v/>
      </c>
      <c r="RK6" t="str">
        <f>IF(ISERROR(MATCH(RK$1,'CSC Mitre'!E$1:E$220,0)),"",VLOOKUP(RK$1,'Tactic Recode'!$A$1:$B$547,2,FALSE))</f>
        <v/>
      </c>
      <c r="RL6" t="str">
        <f>IF(ISERROR(MATCH(RL$1,'CSC Mitre'!E$1:E$220,0)),"",VLOOKUP(RL$1,'Tactic Recode'!$A$1:$B$547,2,FALSE))</f>
        <v/>
      </c>
      <c r="RM6" t="str">
        <f>IF(ISERROR(MATCH(RM$1,'CSC Mitre'!E$1:E$220,0)),"",VLOOKUP(RM$1,'Tactic Recode'!$A$1:$B$547,2,FALSE))</f>
        <v/>
      </c>
      <c r="RN6" t="str">
        <f>IF(ISERROR(MATCH(RN$1,'CSC Mitre'!E$1:E$220,0)),"",VLOOKUP(RN$1,'Tactic Recode'!$A$1:$B$547,2,FALSE))</f>
        <v/>
      </c>
      <c r="RO6" t="str">
        <f>IF(ISERROR(MATCH(RO$1,'CSC Mitre'!E$1:E$220,0)),"",VLOOKUP(RO$1,'Tactic Recode'!$A$1:$B$547,2,FALSE))</f>
        <v/>
      </c>
      <c r="RP6" t="str">
        <f>IF(ISERROR(MATCH(RP$1,'CSC Mitre'!E$1:E$220,0)),"",VLOOKUP(RP$1,'Tactic Recode'!$A$1:$B$547,2,FALSE))</f>
        <v/>
      </c>
      <c r="RQ6" t="str">
        <f>IF(ISERROR(MATCH(RQ$1,'CSC Mitre'!E$1:E$220,0)),"",VLOOKUP(RQ$1,'Tactic Recode'!$A$1:$B$547,2,FALSE))</f>
        <v/>
      </c>
      <c r="RR6" t="str">
        <f>IF(ISERROR(MATCH(RR$1,'CSC Mitre'!E$1:E$220,0)),"",VLOOKUP(RR$1,'Tactic Recode'!$A$1:$B$547,2,FALSE))</f>
        <v/>
      </c>
      <c r="RS6" t="str">
        <f>IF(ISERROR(MATCH(RS$1,'CSC Mitre'!E$1:E$220,0)),"",VLOOKUP(RS$1,'Tactic Recode'!$A$1:$B$547,2,FALSE))</f>
        <v/>
      </c>
      <c r="RT6" t="str">
        <f>IF(ISERROR(MATCH(RT$1,'CSC Mitre'!E$1:E$220,0)),"",VLOOKUP(RT$1,'Tactic Recode'!$A$1:$B$547,2,FALSE))</f>
        <v/>
      </c>
      <c r="RU6" t="str">
        <f>IF(ISERROR(MATCH(RU$1,'CSC Mitre'!E$1:E$220,0)),"",VLOOKUP(RU$1,'Tactic Recode'!$A$1:$B$547,2,FALSE))</f>
        <v/>
      </c>
      <c r="RV6" t="str">
        <f>IF(ISERROR(MATCH(RV$1,'CSC Mitre'!E$1:E$220,0)),"",VLOOKUP(RV$1,'Tactic Recode'!$A$1:$B$547,2,FALSE))</f>
        <v/>
      </c>
      <c r="RW6" t="str">
        <f>IF(ISERROR(MATCH(RW$1,'CSC Mitre'!E$1:E$220,0)),"",VLOOKUP(RW$1,'Tactic Recode'!$A$1:$B$547,2,FALSE))</f>
        <v/>
      </c>
      <c r="RX6" t="str">
        <f>IF(ISERROR(MATCH(RX$1,'CSC Mitre'!E$1:E$220,0)),"",VLOOKUP(RX$1,'Tactic Recode'!$A$1:$B$547,2,FALSE))</f>
        <v/>
      </c>
      <c r="RY6" t="str">
        <f>IF(ISERROR(MATCH(RY$1,'CSC Mitre'!E$1:E$220,0)),"",VLOOKUP(RY$1,'Tactic Recode'!$A$1:$B$547,2,FALSE))</f>
        <v/>
      </c>
      <c r="RZ6" t="str">
        <f>IF(ISERROR(MATCH(RZ$1,'CSC Mitre'!E$1:E$220,0)),"",VLOOKUP(RZ$1,'Tactic Recode'!$A$1:$B$547,2,FALSE))</f>
        <v/>
      </c>
      <c r="SA6" t="str">
        <f>IF(ISERROR(MATCH(SA$1,'CSC Mitre'!E$1:E$220,0)),"",VLOOKUP(SA$1,'Tactic Recode'!$A$1:$B$547,2,FALSE))</f>
        <v/>
      </c>
      <c r="SB6" t="str">
        <f>IF(ISERROR(MATCH(SB$1,'CSC Mitre'!E$1:E$220,0)),"",VLOOKUP(SB$1,'Tactic Recode'!$A$1:$B$547,2,FALSE))</f>
        <v/>
      </c>
      <c r="SC6" t="str">
        <f>IF(ISERROR(MATCH(SC$1,'CSC Mitre'!E$1:E$220,0)),"",VLOOKUP(SC$1,'Tactic Recode'!$A$1:$B$547,2,FALSE))</f>
        <v/>
      </c>
      <c r="SD6" t="str">
        <f>IF(ISERROR(MATCH(SD$1,'CSC Mitre'!E$1:E$220,0)),"",VLOOKUP(SD$1,'Tactic Recode'!$A$1:$B$547,2,FALSE))</f>
        <v/>
      </c>
      <c r="SE6" t="str">
        <f>IF(ISERROR(MATCH(SE$1,'CSC Mitre'!E$1:E$220,0)),"",VLOOKUP(SE$1,'Tactic Recode'!$A$1:$B$547,2,FALSE))</f>
        <v/>
      </c>
      <c r="SF6" t="str">
        <f>IF(ISERROR(MATCH(SF$1,'CSC Mitre'!E$1:E$220,0)),"",VLOOKUP(SF$1,'Tactic Recode'!$A$1:$B$547,2,FALSE))</f>
        <v/>
      </c>
      <c r="SG6" t="str">
        <f>IF(ISERROR(MATCH(SG$1,'CSC Mitre'!E$1:E$220,0)),"",VLOOKUP(SG$1,'Tactic Recode'!$A$1:$B$547,2,FALSE))</f>
        <v/>
      </c>
      <c r="SH6" t="str">
        <f>IF(ISERROR(MATCH(SH$1,'CSC Mitre'!E$1:E$220,0)),"",VLOOKUP(SH$1,'Tactic Recode'!$A$1:$B$547,2,FALSE))</f>
        <v/>
      </c>
      <c r="SI6" t="str">
        <f>IF(ISERROR(MATCH(SI$1,'CSC Mitre'!E$1:E$220,0)),"",VLOOKUP(SI$1,'Tactic Recode'!$A$1:$B$547,2,FALSE))</f>
        <v/>
      </c>
      <c r="SJ6" t="str">
        <f>IF(ISERROR(MATCH(SJ$1,'CSC Mitre'!E$1:E$220,0)),"",VLOOKUP(SJ$1,'Tactic Recode'!$A$1:$B$547,2,FALSE))</f>
        <v/>
      </c>
      <c r="SK6" t="str">
        <f>IF(ISERROR(MATCH(SK$1,'CSC Mitre'!E$1:E$220,0)),"",VLOOKUP(SK$1,'Tactic Recode'!$A$1:$B$547,2,FALSE))</f>
        <v/>
      </c>
      <c r="SL6" t="str">
        <f>IF(ISERROR(MATCH(SL$1,'CSC Mitre'!E$1:E$220,0)),"",VLOOKUP(SL$1,'Tactic Recode'!$A$1:$B$547,2,FALSE))</f>
        <v/>
      </c>
      <c r="SM6" t="str">
        <f>IF(ISERROR(MATCH(SM$1,'CSC Mitre'!E$1:E$220,0)),"",VLOOKUP(SM$1,'Tactic Recode'!$A$1:$B$547,2,FALSE))</f>
        <v/>
      </c>
      <c r="SN6" t="str">
        <f>IF(ISERROR(MATCH(SN$1,'CSC Mitre'!E$1:E$220,0)),"",VLOOKUP(SN$1,'Tactic Recode'!$A$1:$B$547,2,FALSE))</f>
        <v/>
      </c>
      <c r="SO6" t="str">
        <f>IF(ISERROR(MATCH(SO$1,'CSC Mitre'!E$1:E$220,0)),"",VLOOKUP(SO$1,'Tactic Recode'!$A$1:$B$547,2,FALSE))</f>
        <v/>
      </c>
      <c r="SP6" t="str">
        <f>IF(ISERROR(MATCH(SP$1,'CSC Mitre'!E$1:E$220,0)),"",VLOOKUP(SP$1,'Tactic Recode'!$A$1:$B$547,2,FALSE))</f>
        <v/>
      </c>
      <c r="SQ6" t="str">
        <f>IF(ISERROR(MATCH(SQ$1,'CSC Mitre'!E$1:E$220,0)),"",VLOOKUP(SQ$1,'Tactic Recode'!$A$1:$B$547,2,FALSE))</f>
        <v/>
      </c>
      <c r="SR6" t="str">
        <f>IF(ISERROR(MATCH(SR$1,'CSC Mitre'!E$1:E$220,0)),"",VLOOKUP(SR$1,'Tactic Recode'!$A$1:$B$547,2,FALSE))</f>
        <v/>
      </c>
      <c r="SS6" t="str">
        <f>IF(ISERROR(MATCH(SS$1,'CSC Mitre'!E$1:E$220,0)),"",VLOOKUP(SS$1,'Tactic Recode'!$A$1:$B$547,2,FALSE))</f>
        <v/>
      </c>
      <c r="ST6" t="str">
        <f>IF(ISERROR(MATCH(ST$1,'CSC Mitre'!E$1:E$220,0)),"",VLOOKUP(ST$1,'Tactic Recode'!$A$1:$B$547,2,FALSE))</f>
        <v/>
      </c>
      <c r="SU6" t="str">
        <f>IF(ISERROR(MATCH(SU$1,'CSC Mitre'!E$1:E$220,0)),"",VLOOKUP(SU$1,'Tactic Recode'!$A$1:$B$547,2,FALSE))</f>
        <v/>
      </c>
      <c r="SV6" t="str">
        <f>IF(ISERROR(MATCH(SV$1,'CSC Mitre'!E$1:E$220,0)),"",VLOOKUP(SV$1,'Tactic Recode'!$A$1:$B$547,2,FALSE))</f>
        <v/>
      </c>
      <c r="SW6" t="str">
        <f>IF(ISERROR(MATCH(SW$1,'CSC Mitre'!E$1:E$220,0)),"",VLOOKUP(SW$1,'Tactic Recode'!$A$1:$B$547,2,FALSE))</f>
        <v/>
      </c>
      <c r="SX6" t="str">
        <f>IF(ISERROR(MATCH(SX$1,'CSC Mitre'!E$1:E$220,0)),"",VLOOKUP(SX$1,'Tactic Recode'!$A$1:$B$547,2,FALSE))</f>
        <v/>
      </c>
      <c r="SY6" t="str">
        <f>IF(ISERROR(MATCH(SY$1,'CSC Mitre'!E$1:E$220,0)),"",VLOOKUP(SY$1,'Tactic Recode'!$A$1:$B$547,2,FALSE))</f>
        <v/>
      </c>
      <c r="SZ6" t="str">
        <f>IF(ISERROR(MATCH(SZ$1,'CSC Mitre'!E$1:E$220,0)),"",VLOOKUP(SZ$1,'Tactic Recode'!$A$1:$B$547,2,FALSE))</f>
        <v/>
      </c>
      <c r="TA6" t="str">
        <f>IF(ISERROR(MATCH(TA$1,'CSC Mitre'!E$1:E$220,0)),"",VLOOKUP(TA$1,'Tactic Recode'!$A$1:$B$547,2,FALSE))</f>
        <v/>
      </c>
      <c r="TB6" t="str">
        <f>IF(ISERROR(MATCH(TB$1,'CSC Mitre'!E$1:E$220,0)),"",VLOOKUP(TB$1,'Tactic Recode'!$A$1:$B$547,2,FALSE))</f>
        <v/>
      </c>
      <c r="TC6" t="str">
        <f>IF(ISERROR(MATCH(TC$1,'CSC Mitre'!E$1:E$220,0)),"",VLOOKUP(TC$1,'Tactic Recode'!$A$1:$B$547,2,FALSE))</f>
        <v/>
      </c>
      <c r="TD6" t="str">
        <f>IF(ISERROR(MATCH(TD$1,'CSC Mitre'!E$1:E$220,0)),"",VLOOKUP(TD$1,'Tactic Recode'!$A$1:$B$547,2,FALSE))</f>
        <v/>
      </c>
      <c r="TE6" t="str">
        <f>IF(ISERROR(MATCH(TE$1,'CSC Mitre'!E$1:E$220,0)),"",VLOOKUP(TE$1,'Tactic Recode'!$A$1:$B$547,2,FALSE))</f>
        <v/>
      </c>
      <c r="TF6" t="str">
        <f>IF(ISERROR(MATCH(TF$1,'CSC Mitre'!E$1:E$220,0)),"",VLOOKUP(TF$1,'Tactic Recode'!$A$1:$B$547,2,FALSE))</f>
        <v/>
      </c>
      <c r="TG6" t="str">
        <f>IF(ISERROR(MATCH(TG$1,'CSC Mitre'!E$1:E$220,0)),"",VLOOKUP(TG$1,'Tactic Recode'!$A$1:$B$547,2,FALSE))</f>
        <v/>
      </c>
      <c r="TH6" t="str">
        <f>IF(ISERROR(MATCH(TH$1,'CSC Mitre'!E$1:E$220,0)),"",VLOOKUP(TH$1,'Tactic Recode'!$A$1:$B$547,2,FALSE))</f>
        <v/>
      </c>
      <c r="TI6" t="str">
        <f>IF(ISERROR(MATCH(TI$1,'CSC Mitre'!E$1:E$220,0)),"",VLOOKUP(TI$1,'Tactic Recode'!$A$1:$B$547,2,FALSE))</f>
        <v/>
      </c>
      <c r="TJ6" t="str">
        <f>IF(ISERROR(MATCH(TJ$1,'CSC Mitre'!E$1:E$220,0)),"",VLOOKUP(TJ$1,'Tactic Recode'!$A$1:$B$547,2,FALSE))</f>
        <v/>
      </c>
      <c r="TK6" t="str">
        <f>IF(ISERROR(MATCH(TK$1,'CSC Mitre'!E$1:E$220,0)),"",VLOOKUP(TK$1,'Tactic Recode'!$A$1:$B$547,2,FALSE))</f>
        <v/>
      </c>
      <c r="TL6" t="str">
        <f>IF(ISERROR(MATCH(TL$1,'CSC Mitre'!E$1:E$220,0)),"",VLOOKUP(TL$1,'Tactic Recode'!$A$1:$B$547,2,FALSE))</f>
        <v/>
      </c>
      <c r="TM6" t="str">
        <f>IF(ISERROR(MATCH(TM$1,'CSC Mitre'!E$1:E$220,0)),"",VLOOKUP(TM$1,'Tactic Recode'!$A$1:$B$547,2,FALSE))</f>
        <v/>
      </c>
      <c r="TN6" t="str">
        <f>IF(ISERROR(MATCH(TN$1,'CSC Mitre'!E$1:E$220,0)),"",VLOOKUP(TN$1,'Tactic Recode'!$A$1:$B$547,2,FALSE))</f>
        <v/>
      </c>
      <c r="TO6" t="str">
        <f>IF(ISERROR(MATCH(TO$1,'CSC Mitre'!E$1:E$220,0)),"",VLOOKUP(TO$1,'Tactic Recode'!$A$1:$B$547,2,FALSE))</f>
        <v/>
      </c>
      <c r="TP6" t="str">
        <f>IF(ISERROR(MATCH(TP$1,'CSC Mitre'!E$1:E$220,0)),"",VLOOKUP(TP$1,'Tactic Recode'!$A$1:$B$547,2,FALSE))</f>
        <v/>
      </c>
      <c r="TQ6" t="str">
        <f>IF(ISERROR(MATCH(TQ$1,'CSC Mitre'!E$1:E$220,0)),"",VLOOKUP(TQ$1,'Tactic Recode'!$A$1:$B$547,2,FALSE))</f>
        <v/>
      </c>
      <c r="TR6" t="str">
        <f>IF(ISERROR(MATCH(TR$1,'CSC Mitre'!E$1:E$220,0)),"",VLOOKUP(TR$1,'Tactic Recode'!$A$1:$B$547,2,FALSE))</f>
        <v/>
      </c>
      <c r="TS6" t="str">
        <f>IF(ISERROR(MATCH(TS$1,'CSC Mitre'!E$1:E$220,0)),"",VLOOKUP(TS$1,'Tactic Recode'!$A$1:$B$547,2,FALSE))</f>
        <v/>
      </c>
      <c r="TT6" t="str">
        <f>IF(ISERROR(MATCH(TT$1,'CSC Mitre'!E$1:E$220,0)),"",VLOOKUP(TT$1,'Tactic Recode'!$A$1:$B$547,2,FALSE))</f>
        <v/>
      </c>
      <c r="TU6" t="str">
        <f>IF(ISERROR(MATCH(TU$1,'CSC Mitre'!E$1:E$220,0)),"",VLOOKUP(TU$1,'Tactic Recode'!$A$1:$B$547,2,FALSE))</f>
        <v/>
      </c>
      <c r="TV6" t="str">
        <f>IF(ISERROR(MATCH(TV$1,'CSC Mitre'!E$1:E$220,0)),"",VLOOKUP(TV$1,'Tactic Recode'!$A$1:$B$547,2,FALSE))</f>
        <v/>
      </c>
      <c r="TW6" t="str">
        <f>IF(ISERROR(MATCH(TW$1,'CSC Mitre'!E$1:E$220,0)),"",VLOOKUP(TW$1,'Tactic Recode'!$A$1:$B$547,2,FALSE))</f>
        <v/>
      </c>
      <c r="TX6" t="str">
        <f>IF(ISERROR(MATCH(TX$1,'CSC Mitre'!E$1:E$220,0)),"",VLOOKUP(TX$1,'Tactic Recode'!$A$1:$B$547,2,FALSE))</f>
        <v/>
      </c>
      <c r="TY6" t="str">
        <f>IF(ISERROR(MATCH(TY$1,'CSC Mitre'!E$1:E$220,0)),"",VLOOKUP(TY$1,'Tactic Recode'!$A$1:$B$547,2,FALSE))</f>
        <v/>
      </c>
      <c r="TZ6" t="str">
        <f>IF(ISERROR(MATCH(TZ$1,'CSC Mitre'!E$1:E$220,0)),"",VLOOKUP(TZ$1,'Tactic Recode'!$A$1:$B$547,2,FALSE))</f>
        <v/>
      </c>
      <c r="UA6" t="str">
        <f>IF(ISERROR(MATCH(UA$1,'CSC Mitre'!E$1:E$220,0)),"",VLOOKUP(UA$1,'Tactic Recode'!$A$1:$B$547,2,FALSE))</f>
        <v/>
      </c>
      <c r="UB6" t="str">
        <f>IF(ISERROR(MATCH(UB$1,'CSC Mitre'!E$1:E$220,0)),"",VLOOKUP(UB$1,'Tactic Recode'!$A$1:$B$547,2,FALSE))</f>
        <v/>
      </c>
    </row>
    <row r="7" spans="1:548" x14ac:dyDescent="0.25">
      <c r="A7" s="59" t="s">
        <v>406</v>
      </c>
      <c r="B7" t="str">
        <f>IF(ISERROR(MATCH(B$1,'CSC Mitre'!F$1:F$220,0)),"",VLOOKUP(B$1,'Tactic Recode'!$A$1:$B$547,2,FALSE))</f>
        <v/>
      </c>
      <c r="C7" t="str">
        <f>IF(ISERROR(MATCH(C$1,'CSC Mitre'!F$1:F$220,0)),"",VLOOKUP(C$1,'Tactic Recode'!$A$1:$B$547,2,FALSE))</f>
        <v/>
      </c>
      <c r="D7" t="str">
        <f>IF(ISERROR(MATCH(D$1,'CSC Mitre'!F$1:F$220,0)),"",VLOOKUP(D$1,'Tactic Recode'!$A$1:$B$547,2,FALSE))</f>
        <v/>
      </c>
      <c r="E7" t="str">
        <f>IF(ISERROR(MATCH(E$1,'CSC Mitre'!F$1:F$220,0)),"",VLOOKUP(E$1,'Tactic Recode'!$A$1:$B$547,2,FALSE))</f>
        <v/>
      </c>
      <c r="F7" t="str">
        <f>IF(ISERROR(MATCH(F$1,'CSC Mitre'!F$1:F$220,0)),"",VLOOKUP(F$1,'Tactic Recode'!$A$1:$B$547,2,FALSE))</f>
        <v/>
      </c>
      <c r="G7" t="str">
        <f>IF(ISERROR(MATCH(G$1,'CSC Mitre'!F$1:F$220,0)),"",VLOOKUP(G$1,'Tactic Recode'!$A$1:$B$547,2,FALSE))</f>
        <v/>
      </c>
      <c r="H7" t="str">
        <f>IF(ISERROR(MATCH(H$1,'CSC Mitre'!F$1:F$220,0)),"",VLOOKUP(H$1,'Tactic Recode'!$A$1:$B$547,2,FALSE))</f>
        <v/>
      </c>
      <c r="I7" t="str">
        <f>IF(ISERROR(MATCH(I$1,'CSC Mitre'!F$1:F$220,0)),"",VLOOKUP(I$1,'Tactic Recode'!$A$1:$B$547,2,FALSE))</f>
        <v/>
      </c>
      <c r="J7" t="str">
        <f>IF(ISERROR(MATCH(J$1,'CSC Mitre'!F$1:F$220,0)),"",VLOOKUP(J$1,'Tactic Recode'!$A$1:$B$547,2,FALSE))</f>
        <v/>
      </c>
      <c r="K7" t="str">
        <f>IF(ISERROR(MATCH(K$1,'CSC Mitre'!F$1:F$220,0)),"",VLOOKUP(K$1,'Tactic Recode'!$A$1:$B$547,2,FALSE))</f>
        <v/>
      </c>
      <c r="L7" t="str">
        <f>IF(ISERROR(MATCH(L$1,'CSC Mitre'!F$1:F$220,0)),"",VLOOKUP(L$1,'Tactic Recode'!$A$1:$B$547,2,FALSE))</f>
        <v/>
      </c>
      <c r="M7" t="str">
        <f>IF(ISERROR(MATCH(M$1,'CSC Mitre'!F$1:F$220,0)),"",VLOOKUP(M$1,'Tactic Recode'!$A$1:$B$547,2,FALSE))</f>
        <v/>
      </c>
      <c r="N7" t="str">
        <f>IF(ISERROR(MATCH(N$1,'CSC Mitre'!F$1:F$220,0)),"",VLOOKUP(N$1,'Tactic Recode'!$A$1:$B$547,2,FALSE))</f>
        <v/>
      </c>
      <c r="O7" t="str">
        <f>IF(ISERROR(MATCH(O$1,'CSC Mitre'!F$1:F$220,0)),"",VLOOKUP(O$1,'Tactic Recode'!$A$1:$B$547,2,FALSE))</f>
        <v/>
      </c>
      <c r="P7" t="str">
        <f>IF(ISERROR(MATCH(P$1,'CSC Mitre'!F$1:F$220,0)),"",VLOOKUP(P$1,'Tactic Recode'!$A$1:$B$547,2,FALSE))</f>
        <v/>
      </c>
      <c r="Q7" t="str">
        <f>IF(ISERROR(MATCH(Q$1,'CSC Mitre'!F$1:F$220,0)),"",VLOOKUP(Q$1,'Tactic Recode'!$A$1:$B$547,2,FALSE))</f>
        <v/>
      </c>
      <c r="R7" t="str">
        <f>IF(ISERROR(MATCH(R$1,'CSC Mitre'!F$1:F$220,0)),"",VLOOKUP(R$1,'Tactic Recode'!$A$1:$B$547,2,FALSE))</f>
        <v/>
      </c>
      <c r="S7" t="str">
        <f>IF(ISERROR(MATCH(S$1,'CSC Mitre'!F$1:F$220,0)),"",VLOOKUP(S$1,'Tactic Recode'!$A$1:$B$547,2,FALSE))</f>
        <v/>
      </c>
      <c r="T7" t="str">
        <f>IF(ISERROR(MATCH(T$1,'CSC Mitre'!F$1:F$220,0)),"",VLOOKUP(T$1,'Tactic Recode'!$A$1:$B$547,2,FALSE))</f>
        <v/>
      </c>
      <c r="U7" t="str">
        <f>IF(ISERROR(MATCH(U$1,'CSC Mitre'!F$1:F$220,0)),"",VLOOKUP(U$1,'Tactic Recode'!$A$1:$B$547,2,FALSE))</f>
        <v/>
      </c>
      <c r="V7" t="str">
        <f>IF(ISERROR(MATCH(V$1,'CSC Mitre'!F$1:F$220,0)),"",VLOOKUP(V$1,'Tactic Recode'!$A$1:$B$547,2,FALSE))</f>
        <v/>
      </c>
      <c r="W7" t="str">
        <f>IF(ISERROR(MATCH(W$1,'CSC Mitre'!F$1:F$220,0)),"",VLOOKUP(W$1,'Tactic Recode'!$A$1:$B$547,2,FALSE))</f>
        <v/>
      </c>
      <c r="X7" t="str">
        <f>IF(ISERROR(MATCH(X$1,'CSC Mitre'!F$1:F$220,0)),"",VLOOKUP(X$1,'Tactic Recode'!$A$1:$B$547,2,FALSE))</f>
        <v/>
      </c>
      <c r="Y7" t="str">
        <f>IF(ISERROR(MATCH(Y$1,'CSC Mitre'!F$1:F$220,0)),"",VLOOKUP(Y$1,'Tactic Recode'!$A$1:$B$547,2,FALSE))</f>
        <v/>
      </c>
      <c r="Z7" t="str">
        <f>IF(ISERROR(MATCH(Z$1,'CSC Mitre'!F$1:F$220,0)),"",VLOOKUP(Z$1,'Tactic Recode'!$A$1:$B$547,2,FALSE))</f>
        <v/>
      </c>
      <c r="AA7" t="str">
        <f>IF(ISERROR(MATCH(AA$1,'CSC Mitre'!F$1:F$220,0)),"",VLOOKUP(AA$1,'Tactic Recode'!$A$1:$B$547,2,FALSE))</f>
        <v/>
      </c>
      <c r="AB7" t="str">
        <f>IF(ISERROR(MATCH(AB$1,'CSC Mitre'!F$1:F$220,0)),"",VLOOKUP(AB$1,'Tactic Recode'!$A$1:$B$547,2,FALSE))</f>
        <v/>
      </c>
      <c r="AC7" t="str">
        <f>IF(ISERROR(MATCH(AC$1,'CSC Mitre'!F$1:F$220,0)),"",VLOOKUP(AC$1,'Tactic Recode'!$A$1:$B$547,2,FALSE))</f>
        <v/>
      </c>
      <c r="AD7" t="str">
        <f>IF(ISERROR(MATCH(AD$1,'CSC Mitre'!F$1:F$220,0)),"",VLOOKUP(AD$1,'Tactic Recode'!$A$1:$B$547,2,FALSE))</f>
        <v/>
      </c>
      <c r="AE7" t="str">
        <f>IF(ISERROR(MATCH(AE$1,'CSC Mitre'!F$1:F$220,0)),"",VLOOKUP(AE$1,'Tactic Recode'!$A$1:$B$547,2,FALSE))</f>
        <v/>
      </c>
      <c r="AF7" t="str">
        <f>IF(ISERROR(MATCH(AF$1,'CSC Mitre'!F$1:F$220,0)),"",VLOOKUP(AF$1,'Tactic Recode'!$A$1:$B$547,2,FALSE))</f>
        <v/>
      </c>
      <c r="AG7" t="str">
        <f>IF(ISERROR(MATCH(AG$1,'CSC Mitre'!F$1:F$220,0)),"",VLOOKUP(AG$1,'Tactic Recode'!$A$1:$B$547,2,FALSE))</f>
        <v/>
      </c>
      <c r="AH7" t="str">
        <f>IF(ISERROR(MATCH(AH$1,'CSC Mitre'!F$1:F$220,0)),"",VLOOKUP(AH$1,'Tactic Recode'!$A$1:$B$547,2,FALSE))</f>
        <v>Lateral Movement</v>
      </c>
      <c r="AI7" t="str">
        <f>IF(ISERROR(MATCH(AI$1,'CSC Mitre'!F$1:F$220,0)),"",VLOOKUP(AI$1,'Tactic Recode'!$A$1:$B$547,2,FALSE))</f>
        <v/>
      </c>
      <c r="AJ7" t="str">
        <f>IF(ISERROR(MATCH(AJ$1,'CSC Mitre'!F$1:F$220,0)),"",VLOOKUP(AJ$1,'Tactic Recode'!$A$1:$B$547,2,FALSE))</f>
        <v/>
      </c>
      <c r="AK7" t="str">
        <f>IF(ISERROR(MATCH(AK$1,'CSC Mitre'!F$1:F$220,0)),"",VLOOKUP(AK$1,'Tactic Recode'!$A$1:$B$547,2,FALSE))</f>
        <v/>
      </c>
      <c r="AL7" t="str">
        <f>IF(ISERROR(MATCH(AL$1,'CSC Mitre'!F$1:F$220,0)),"",VLOOKUP(AL$1,'Tactic Recode'!$A$1:$B$547,2,FALSE))</f>
        <v/>
      </c>
      <c r="AM7" t="str">
        <f>IF(ISERROR(MATCH(AM$1,'CSC Mitre'!F$1:F$220,0)),"",VLOOKUP(AM$1,'Tactic Recode'!$A$1:$B$547,2,FALSE))</f>
        <v/>
      </c>
      <c r="AN7" t="str">
        <f>IF(ISERROR(MATCH(AN$1,'CSC Mitre'!F$1:F$220,0)),"",VLOOKUP(AN$1,'Tactic Recode'!$A$1:$B$547,2,FALSE))</f>
        <v/>
      </c>
      <c r="AO7" t="str">
        <f>IF(ISERROR(MATCH(AO$1,'CSC Mitre'!F$1:F$220,0)),"",VLOOKUP(AO$1,'Tactic Recode'!$A$1:$B$547,2,FALSE))</f>
        <v/>
      </c>
      <c r="AP7" t="str">
        <f>IF(ISERROR(MATCH(AP$1,'CSC Mitre'!F$1:F$220,0)),"",VLOOKUP(AP$1,'Tactic Recode'!$A$1:$B$547,2,FALSE))</f>
        <v/>
      </c>
      <c r="AQ7" t="str">
        <f>IF(ISERROR(MATCH(AQ$1,'CSC Mitre'!F$1:F$220,0)),"",VLOOKUP(AQ$1,'Tactic Recode'!$A$1:$B$547,2,FALSE))</f>
        <v/>
      </c>
      <c r="AR7" t="str">
        <f>IF(ISERROR(MATCH(AR$1,'CSC Mitre'!F$1:F$220,0)),"",VLOOKUP(AR$1,'Tactic Recode'!$A$1:$B$547,2,FALSE))</f>
        <v/>
      </c>
      <c r="AS7" t="str">
        <f>IF(ISERROR(MATCH(AS$1,'CSC Mitre'!F$1:F$220,0)),"",VLOOKUP(AS$1,'Tactic Recode'!$A$1:$B$547,2,FALSE))</f>
        <v/>
      </c>
      <c r="AT7" t="str">
        <f>IF(ISERROR(MATCH(AT$1,'CSC Mitre'!F$1:F$220,0)),"",VLOOKUP(AT$1,'Tactic Recode'!$A$1:$B$547,2,FALSE))</f>
        <v/>
      </c>
      <c r="AU7" t="str">
        <f>IF(ISERROR(MATCH(AU$1,'CSC Mitre'!F$1:F$220,0)),"",VLOOKUP(AU$1,'Tactic Recode'!$A$1:$B$547,2,FALSE))</f>
        <v/>
      </c>
      <c r="AV7" t="str">
        <f>IF(ISERROR(MATCH(AV$1,'CSC Mitre'!F$1:F$220,0)),"",VLOOKUP(AV$1,'Tactic Recode'!$A$1:$B$547,2,FALSE))</f>
        <v/>
      </c>
      <c r="AW7" t="str">
        <f>IF(ISERROR(MATCH(AW$1,'CSC Mitre'!F$1:F$220,0)),"",VLOOKUP(AW$1,'Tactic Recode'!$A$1:$B$547,2,FALSE))</f>
        <v/>
      </c>
      <c r="AX7" t="str">
        <f>IF(ISERROR(MATCH(AX$1,'CSC Mitre'!F$1:F$220,0)),"",VLOOKUP(AX$1,'Tactic Recode'!$A$1:$B$547,2,FALSE))</f>
        <v/>
      </c>
      <c r="AY7" t="str">
        <f>IF(ISERROR(MATCH(AY$1,'CSC Mitre'!F$1:F$220,0)),"",VLOOKUP(AY$1,'Tactic Recode'!$A$1:$B$547,2,FALSE))</f>
        <v/>
      </c>
      <c r="AZ7" t="str">
        <f>IF(ISERROR(MATCH(AZ$1,'CSC Mitre'!F$1:F$220,0)),"",VLOOKUP(AZ$1,'Tactic Recode'!$A$1:$B$547,2,FALSE))</f>
        <v/>
      </c>
      <c r="BA7" t="str">
        <f>IF(ISERROR(MATCH(BA$1,'CSC Mitre'!F$1:F$220,0)),"",VLOOKUP(BA$1,'Tactic Recode'!$A$1:$B$547,2,FALSE))</f>
        <v/>
      </c>
      <c r="BB7" t="str">
        <f>IF(ISERROR(MATCH(BB$1,'CSC Mitre'!F$1:F$220,0)),"",VLOOKUP(BB$1,'Tactic Recode'!$A$1:$B$547,2,FALSE))</f>
        <v/>
      </c>
      <c r="BC7" t="str">
        <f>IF(ISERROR(MATCH(BC$1,'CSC Mitre'!F$1:F$220,0)),"",VLOOKUP(BC$1,'Tactic Recode'!$A$1:$B$547,2,FALSE))</f>
        <v/>
      </c>
      <c r="BD7" t="str">
        <f>IF(ISERROR(MATCH(BD$1,'CSC Mitre'!F$1:F$220,0)),"",VLOOKUP(BD$1,'Tactic Recode'!$A$1:$B$547,2,FALSE))</f>
        <v/>
      </c>
      <c r="BE7" t="str">
        <f>IF(ISERROR(MATCH(BE$1,'CSC Mitre'!F$1:F$220,0)),"",VLOOKUP(BE$1,'Tactic Recode'!$A$1:$B$547,2,FALSE))</f>
        <v/>
      </c>
      <c r="BF7" t="str">
        <f>IF(ISERROR(MATCH(BF$1,'CSC Mitre'!F$1:F$220,0)),"",VLOOKUP(BF$1,'Tactic Recode'!$A$1:$B$547,2,FALSE))</f>
        <v/>
      </c>
      <c r="BG7" t="str">
        <f>IF(ISERROR(MATCH(BG$1,'CSC Mitre'!F$1:F$220,0)),"",VLOOKUP(BG$1,'Tactic Recode'!$A$1:$B$547,2,FALSE))</f>
        <v/>
      </c>
      <c r="BH7" t="str">
        <f>IF(ISERROR(MATCH(BH$1,'CSC Mitre'!F$1:F$220,0)),"",VLOOKUP(BH$1,'Tactic Recode'!$A$1:$B$547,2,FALSE))</f>
        <v/>
      </c>
      <c r="BI7" t="str">
        <f>IF(ISERROR(MATCH(BI$1,'CSC Mitre'!F$1:F$220,0)),"",VLOOKUP(BI$1,'Tactic Recode'!$A$1:$B$547,2,FALSE))</f>
        <v/>
      </c>
      <c r="BJ7" t="str">
        <f>IF(ISERROR(MATCH(BJ$1,'CSC Mitre'!F$1:F$220,0)),"",VLOOKUP(BJ$1,'Tactic Recode'!$A$1:$B$547,2,FALSE))</f>
        <v/>
      </c>
      <c r="BK7" t="str">
        <f>IF(ISERROR(MATCH(BK$1,'CSC Mitre'!F$1:F$220,0)),"",VLOOKUP(BK$1,'Tactic Recode'!$A$1:$B$547,2,FALSE))</f>
        <v/>
      </c>
      <c r="BL7" t="str">
        <f>IF(ISERROR(MATCH(BL$1,'CSC Mitre'!F$1:F$220,0)),"",VLOOKUP(BL$1,'Tactic Recode'!$A$1:$B$547,2,FALSE))</f>
        <v/>
      </c>
      <c r="BM7" t="str">
        <f>IF(ISERROR(MATCH(BM$1,'CSC Mitre'!F$1:F$220,0)),"",VLOOKUP(BM$1,'Tactic Recode'!$A$1:$B$547,2,FALSE))</f>
        <v/>
      </c>
      <c r="BN7" t="str">
        <f>IF(ISERROR(MATCH(BN$1,'CSC Mitre'!F$1:F$220,0)),"",VLOOKUP(BN$1,'Tactic Recode'!$A$1:$B$547,2,FALSE))</f>
        <v/>
      </c>
      <c r="BO7" t="str">
        <f>IF(ISERROR(MATCH(BO$1,'CSC Mitre'!F$1:F$220,0)),"",VLOOKUP(BO$1,'Tactic Recode'!$A$1:$B$547,2,FALSE))</f>
        <v/>
      </c>
      <c r="BP7" t="str">
        <f>IF(ISERROR(MATCH(BP$1,'CSC Mitre'!F$1:F$220,0)),"",VLOOKUP(BP$1,'Tactic Recode'!$A$1:$B$547,2,FALSE))</f>
        <v/>
      </c>
      <c r="BQ7" t="str">
        <f>IF(ISERROR(MATCH(BQ$1,'CSC Mitre'!F$1:F$220,0)),"",VLOOKUP(BQ$1,'Tactic Recode'!$A$1:$B$547,2,FALSE))</f>
        <v/>
      </c>
      <c r="BR7" t="str">
        <f>IF(ISERROR(MATCH(BR$1,'CSC Mitre'!F$1:F$220,0)),"",VLOOKUP(BR$1,'Tactic Recode'!$A$1:$B$547,2,FALSE))</f>
        <v/>
      </c>
      <c r="BS7" t="str">
        <f>IF(ISERROR(MATCH(BS$1,'CSC Mitre'!F$1:F$220,0)),"",VLOOKUP(BS$1,'Tactic Recode'!$A$1:$B$547,2,FALSE))</f>
        <v/>
      </c>
      <c r="BT7" t="str">
        <f>IF(ISERROR(MATCH(BT$1,'CSC Mitre'!F$1:F$220,0)),"",VLOOKUP(BT$1,'Tactic Recode'!$A$1:$B$547,2,FALSE))</f>
        <v/>
      </c>
      <c r="BU7" t="str">
        <f>IF(ISERROR(MATCH(BU$1,'CSC Mitre'!F$1:F$220,0)),"",VLOOKUP(BU$1,'Tactic Recode'!$A$1:$B$547,2,FALSE))</f>
        <v/>
      </c>
      <c r="BV7" t="str">
        <f>IF(ISERROR(MATCH(BV$1,'CSC Mitre'!F$1:F$220,0)),"",VLOOKUP(BV$1,'Tactic Recode'!$A$1:$B$547,2,FALSE))</f>
        <v/>
      </c>
      <c r="BW7" t="str">
        <f>IF(ISERROR(MATCH(BW$1,'CSC Mitre'!F$1:F$220,0)),"",VLOOKUP(BW$1,'Tactic Recode'!$A$1:$B$547,2,FALSE))</f>
        <v/>
      </c>
      <c r="BX7" t="str">
        <f>IF(ISERROR(MATCH(BX$1,'CSC Mitre'!F$1:F$220,0)),"",VLOOKUP(BX$1,'Tactic Recode'!$A$1:$B$547,2,FALSE))</f>
        <v/>
      </c>
      <c r="BY7" t="str">
        <f>IF(ISERROR(MATCH(BY$1,'CSC Mitre'!F$1:F$220,0)),"",VLOOKUP(BY$1,'Tactic Recode'!$A$1:$B$547,2,FALSE))</f>
        <v/>
      </c>
      <c r="BZ7" t="str">
        <f>IF(ISERROR(MATCH(BZ$1,'CSC Mitre'!F$1:F$220,0)),"",VLOOKUP(BZ$1,'Tactic Recode'!$A$1:$B$547,2,FALSE))</f>
        <v/>
      </c>
      <c r="CA7" t="str">
        <f>IF(ISERROR(MATCH(CA$1,'CSC Mitre'!F$1:F$220,0)),"",VLOOKUP(CA$1,'Tactic Recode'!$A$1:$B$547,2,FALSE))</f>
        <v/>
      </c>
      <c r="CB7" t="str">
        <f>IF(ISERROR(MATCH(CB$1,'CSC Mitre'!F$1:F$220,0)),"",VLOOKUP(CB$1,'Tactic Recode'!$A$1:$B$547,2,FALSE))</f>
        <v/>
      </c>
      <c r="CC7" t="str">
        <f>IF(ISERROR(MATCH(CC$1,'CSC Mitre'!F$1:F$220,0)),"",VLOOKUP(CC$1,'Tactic Recode'!$A$1:$B$547,2,FALSE))</f>
        <v/>
      </c>
      <c r="CD7" t="str">
        <f>IF(ISERROR(MATCH(CD$1,'CSC Mitre'!F$1:F$220,0)),"",VLOOKUP(CD$1,'Tactic Recode'!$A$1:$B$547,2,FALSE))</f>
        <v/>
      </c>
      <c r="CE7" t="str">
        <f>IF(ISERROR(MATCH(CE$1,'CSC Mitre'!F$1:F$220,0)),"",VLOOKUP(CE$1,'Tactic Recode'!$A$1:$B$547,2,FALSE))</f>
        <v/>
      </c>
      <c r="CF7" t="str">
        <f>IF(ISERROR(MATCH(CF$1,'CSC Mitre'!F$1:F$220,0)),"",VLOOKUP(CF$1,'Tactic Recode'!$A$1:$B$547,2,FALSE))</f>
        <v/>
      </c>
      <c r="CG7" t="str">
        <f>IF(ISERROR(MATCH(CG$1,'CSC Mitre'!F$1:F$220,0)),"",VLOOKUP(CG$1,'Tactic Recode'!$A$1:$B$547,2,FALSE))</f>
        <v/>
      </c>
      <c r="CH7" t="str">
        <f>IF(ISERROR(MATCH(CH$1,'CSC Mitre'!F$1:F$220,0)),"",VLOOKUP(CH$1,'Tactic Recode'!$A$1:$B$547,2,FALSE))</f>
        <v/>
      </c>
      <c r="CI7" t="str">
        <f>IF(ISERROR(MATCH(CI$1,'CSC Mitre'!F$1:F$220,0)),"",VLOOKUP(CI$1,'Tactic Recode'!$A$1:$B$547,2,FALSE))</f>
        <v/>
      </c>
      <c r="CJ7" t="str">
        <f>IF(ISERROR(MATCH(CJ$1,'CSC Mitre'!F$1:F$220,0)),"",VLOOKUP(CJ$1,'Tactic Recode'!$A$1:$B$547,2,FALSE))</f>
        <v/>
      </c>
      <c r="CK7" t="str">
        <f>IF(ISERROR(MATCH(CK$1,'CSC Mitre'!F$1:F$220,0)),"",VLOOKUP(CK$1,'Tactic Recode'!$A$1:$B$547,2,FALSE))</f>
        <v/>
      </c>
      <c r="CL7" t="str">
        <f>IF(ISERROR(MATCH(CL$1,'CSC Mitre'!F$1:F$220,0)),"",VLOOKUP(CL$1,'Tactic Recode'!$A$1:$B$547,2,FALSE))</f>
        <v/>
      </c>
      <c r="CM7" t="str">
        <f>IF(ISERROR(MATCH(CM$1,'CSC Mitre'!F$1:F$220,0)),"",VLOOKUP(CM$1,'Tactic Recode'!$A$1:$B$547,2,FALSE))</f>
        <v/>
      </c>
      <c r="CN7" t="str">
        <f>IF(ISERROR(MATCH(CN$1,'CSC Mitre'!F$1:F$220,0)),"",VLOOKUP(CN$1,'Tactic Recode'!$A$1:$B$547,2,FALSE))</f>
        <v/>
      </c>
      <c r="CO7" t="str">
        <f>IF(ISERROR(MATCH(CO$1,'CSC Mitre'!F$1:F$220,0)),"",VLOOKUP(CO$1,'Tactic Recode'!$A$1:$B$547,2,FALSE))</f>
        <v/>
      </c>
      <c r="CP7" t="str">
        <f>IF(ISERROR(MATCH(CP$1,'CSC Mitre'!F$1:F$220,0)),"",VLOOKUP(CP$1,'Tactic Recode'!$A$1:$B$547,2,FALSE))</f>
        <v/>
      </c>
      <c r="CQ7" t="str">
        <f>IF(ISERROR(MATCH(CQ$1,'CSC Mitre'!F$1:F$220,0)),"",VLOOKUP(CQ$1,'Tactic Recode'!$A$1:$B$547,2,FALSE))</f>
        <v/>
      </c>
      <c r="CR7" t="str">
        <f>IF(ISERROR(MATCH(CR$1,'CSC Mitre'!F$1:F$220,0)),"",VLOOKUP(CR$1,'Tactic Recode'!$A$1:$B$547,2,FALSE))</f>
        <v/>
      </c>
      <c r="CS7" t="str">
        <f>IF(ISERROR(MATCH(CS$1,'CSC Mitre'!F$1:F$220,0)),"",VLOOKUP(CS$1,'Tactic Recode'!$A$1:$B$547,2,FALSE))</f>
        <v/>
      </c>
      <c r="CT7" t="str">
        <f>IF(ISERROR(MATCH(CT$1,'CSC Mitre'!F$1:F$220,0)),"",VLOOKUP(CT$1,'Tactic Recode'!$A$1:$B$547,2,FALSE))</f>
        <v/>
      </c>
      <c r="CU7" t="str">
        <f>IF(ISERROR(MATCH(CU$1,'CSC Mitre'!F$1:F$220,0)),"",VLOOKUP(CU$1,'Tactic Recode'!$A$1:$B$547,2,FALSE))</f>
        <v/>
      </c>
      <c r="CV7" t="str">
        <f>IF(ISERROR(MATCH(CV$1,'CSC Mitre'!F$1:F$220,0)),"",VLOOKUP(CV$1,'Tactic Recode'!$A$1:$B$547,2,FALSE))</f>
        <v/>
      </c>
      <c r="CW7" t="str">
        <f>IF(ISERROR(MATCH(CW$1,'CSC Mitre'!F$1:F$220,0)),"",VLOOKUP(CW$1,'Tactic Recode'!$A$1:$B$547,2,FALSE))</f>
        <v/>
      </c>
      <c r="CX7" t="str">
        <f>IF(ISERROR(MATCH(CX$1,'CSC Mitre'!F$1:F$220,0)),"",VLOOKUP(CX$1,'Tactic Recode'!$A$1:$B$547,2,FALSE))</f>
        <v/>
      </c>
      <c r="CY7" t="str">
        <f>IF(ISERROR(MATCH(CY$1,'CSC Mitre'!F$1:F$220,0)),"",VLOOKUP(CY$1,'Tactic Recode'!$A$1:$B$547,2,FALSE))</f>
        <v>Execution</v>
      </c>
      <c r="CZ7" t="str">
        <f>IF(ISERROR(MATCH(CZ$1,'CSC Mitre'!F$1:F$220,0)),"",VLOOKUP(CZ$1,'Tactic Recode'!$A$1:$B$547,2,FALSE))</f>
        <v/>
      </c>
      <c r="DA7" t="str">
        <f>IF(ISERROR(MATCH(DA$1,'CSC Mitre'!F$1:F$220,0)),"",VLOOKUP(DA$1,'Tactic Recode'!$A$1:$B$547,2,FALSE))</f>
        <v/>
      </c>
      <c r="DB7" t="str">
        <f>IF(ISERROR(MATCH(DB$1,'CSC Mitre'!F$1:F$220,0)),"",VLOOKUP(DB$1,'Tactic Recode'!$A$1:$B$547,2,FALSE))</f>
        <v/>
      </c>
      <c r="DC7" t="str">
        <f>IF(ISERROR(MATCH(DC$1,'CSC Mitre'!F$1:F$220,0)),"",VLOOKUP(DC$1,'Tactic Recode'!$A$1:$B$547,2,FALSE))</f>
        <v/>
      </c>
      <c r="DD7" t="str">
        <f>IF(ISERROR(MATCH(DD$1,'CSC Mitre'!F$1:F$220,0)),"",VLOOKUP(DD$1,'Tactic Recode'!$A$1:$B$547,2,FALSE))</f>
        <v/>
      </c>
      <c r="DE7" t="str">
        <f>IF(ISERROR(MATCH(DE$1,'CSC Mitre'!F$1:F$220,0)),"",VLOOKUP(DE$1,'Tactic Recode'!$A$1:$B$547,2,FALSE))</f>
        <v/>
      </c>
      <c r="DF7" t="str">
        <f>IF(ISERROR(MATCH(DF$1,'CSC Mitre'!F$1:F$220,0)),"",VLOOKUP(DF$1,'Tactic Recode'!$A$1:$B$547,2,FALSE))</f>
        <v/>
      </c>
      <c r="DG7" t="str">
        <f>IF(ISERROR(MATCH(DG$1,'CSC Mitre'!F$1:F$220,0)),"",VLOOKUP(DG$1,'Tactic Recode'!$A$1:$B$547,2,FALSE))</f>
        <v/>
      </c>
      <c r="DH7" t="str">
        <f>IF(ISERROR(MATCH(DH$1,'CSC Mitre'!F$1:F$220,0)),"",VLOOKUP(DH$1,'Tactic Recode'!$A$1:$B$547,2,FALSE))</f>
        <v/>
      </c>
      <c r="DI7" t="str">
        <f>IF(ISERROR(MATCH(DI$1,'CSC Mitre'!F$1:F$220,0)),"",VLOOKUP(DI$1,'Tactic Recode'!$A$1:$B$547,2,FALSE))</f>
        <v/>
      </c>
      <c r="DJ7" t="str">
        <f>IF(ISERROR(MATCH(DJ$1,'CSC Mitre'!F$1:F$220,0)),"",VLOOKUP(DJ$1,'Tactic Recode'!$A$1:$B$547,2,FALSE))</f>
        <v/>
      </c>
      <c r="DK7" t="str">
        <f>IF(ISERROR(MATCH(DK$1,'CSC Mitre'!F$1:F$220,0)),"",VLOOKUP(DK$1,'Tactic Recode'!$A$1:$B$547,2,FALSE))</f>
        <v/>
      </c>
      <c r="DL7" t="str">
        <f>IF(ISERROR(MATCH(DL$1,'CSC Mitre'!F$1:F$220,0)),"",VLOOKUP(DL$1,'Tactic Recode'!$A$1:$B$547,2,FALSE))</f>
        <v/>
      </c>
      <c r="DM7" t="str">
        <f>IF(ISERROR(MATCH(DM$1,'CSC Mitre'!F$1:F$220,0)),"",VLOOKUP(DM$1,'Tactic Recode'!$A$1:$B$547,2,FALSE))</f>
        <v/>
      </c>
      <c r="DN7" t="str">
        <f>IF(ISERROR(MATCH(DN$1,'CSC Mitre'!F$1:F$220,0)),"",VLOOKUP(DN$1,'Tactic Recode'!$A$1:$B$547,2,FALSE))</f>
        <v/>
      </c>
      <c r="DO7" t="str">
        <f>IF(ISERROR(MATCH(DO$1,'CSC Mitre'!F$1:F$220,0)),"",VLOOKUP(DO$1,'Tactic Recode'!$A$1:$B$547,2,FALSE))</f>
        <v/>
      </c>
      <c r="DP7" t="str">
        <f>IF(ISERROR(MATCH(DP$1,'CSC Mitre'!F$1:F$220,0)),"",VLOOKUP(DP$1,'Tactic Recode'!$A$1:$B$547,2,FALSE))</f>
        <v/>
      </c>
      <c r="DQ7" t="str">
        <f>IF(ISERROR(MATCH(DQ$1,'CSC Mitre'!F$1:F$220,0)),"",VLOOKUP(DQ$1,'Tactic Recode'!$A$1:$B$547,2,FALSE))</f>
        <v/>
      </c>
      <c r="DR7" t="str">
        <f>IF(ISERROR(MATCH(DR$1,'CSC Mitre'!F$1:F$220,0)),"",VLOOKUP(DR$1,'Tactic Recode'!$A$1:$B$547,2,FALSE))</f>
        <v/>
      </c>
      <c r="DS7" t="str">
        <f>IF(ISERROR(MATCH(DS$1,'CSC Mitre'!F$1:F$220,0)),"",VLOOKUP(DS$1,'Tactic Recode'!$A$1:$B$547,2,FALSE))</f>
        <v/>
      </c>
      <c r="DT7" t="str">
        <f>IF(ISERROR(MATCH(DT$1,'CSC Mitre'!F$1:F$220,0)),"",VLOOKUP(DT$1,'Tactic Recode'!$A$1:$B$547,2,FALSE))</f>
        <v/>
      </c>
      <c r="DU7" t="str">
        <f>IF(ISERROR(MATCH(DU$1,'CSC Mitre'!F$1:F$220,0)),"",VLOOKUP(DU$1,'Tactic Recode'!$A$1:$B$547,2,FALSE))</f>
        <v/>
      </c>
      <c r="DV7" t="str">
        <f>IF(ISERROR(MATCH(DV$1,'CSC Mitre'!F$1:F$220,0)),"",VLOOKUP(DV$1,'Tactic Recode'!$A$1:$B$547,2,FALSE))</f>
        <v/>
      </c>
      <c r="DW7" t="str">
        <f>IF(ISERROR(MATCH(DW$1,'CSC Mitre'!F$1:F$220,0)),"",VLOOKUP(DW$1,'Tactic Recode'!$A$1:$B$547,2,FALSE))</f>
        <v/>
      </c>
      <c r="DX7" t="str">
        <f>IF(ISERROR(MATCH(DX$1,'CSC Mitre'!F$1:F$220,0)),"",VLOOKUP(DX$1,'Tactic Recode'!$A$1:$B$547,2,FALSE))</f>
        <v/>
      </c>
      <c r="DY7" t="str">
        <f>IF(ISERROR(MATCH(DY$1,'CSC Mitre'!F$1:F$220,0)),"",VLOOKUP(DY$1,'Tactic Recode'!$A$1:$B$547,2,FALSE))</f>
        <v/>
      </c>
      <c r="DZ7" t="str">
        <f>IF(ISERROR(MATCH(DZ$1,'CSC Mitre'!F$1:F$220,0)),"",VLOOKUP(DZ$1,'Tactic Recode'!$A$1:$B$547,2,FALSE))</f>
        <v/>
      </c>
      <c r="EA7" t="str">
        <f>IF(ISERROR(MATCH(EA$1,'CSC Mitre'!F$1:F$220,0)),"",VLOOKUP(EA$1,'Tactic Recode'!$A$1:$B$547,2,FALSE))</f>
        <v/>
      </c>
      <c r="EB7" t="str">
        <f>IF(ISERROR(MATCH(EB$1,'CSC Mitre'!F$1:F$220,0)),"",VLOOKUP(EB$1,'Tactic Recode'!$A$1:$B$547,2,FALSE))</f>
        <v/>
      </c>
      <c r="EC7" t="str">
        <f>IF(ISERROR(MATCH(EC$1,'CSC Mitre'!F$1:F$220,0)),"",VLOOKUP(EC$1,'Tactic Recode'!$A$1:$B$547,2,FALSE))</f>
        <v/>
      </c>
      <c r="ED7" t="str">
        <f>IF(ISERROR(MATCH(ED$1,'CSC Mitre'!F$1:F$220,0)),"",VLOOKUP(ED$1,'Tactic Recode'!$A$1:$B$547,2,FALSE))</f>
        <v/>
      </c>
      <c r="EE7" t="str">
        <f>IF(ISERROR(MATCH(EE$1,'CSC Mitre'!F$1:F$220,0)),"",VLOOKUP(EE$1,'Tactic Recode'!$A$1:$B$547,2,FALSE))</f>
        <v/>
      </c>
      <c r="EF7" t="str">
        <f>IF(ISERROR(MATCH(EF$1,'CSC Mitre'!F$1:F$220,0)),"",VLOOKUP(EF$1,'Tactic Recode'!$A$1:$B$547,2,FALSE))</f>
        <v/>
      </c>
      <c r="EG7" t="str">
        <f>IF(ISERROR(MATCH(EG$1,'CSC Mitre'!F$1:F$220,0)),"",VLOOKUP(EG$1,'Tactic Recode'!$A$1:$B$547,2,FALSE))</f>
        <v/>
      </c>
      <c r="EH7" t="str">
        <f>IF(ISERROR(MATCH(EH$1,'CSC Mitre'!F$1:F$220,0)),"",VLOOKUP(EH$1,'Tactic Recode'!$A$1:$B$547,2,FALSE))</f>
        <v/>
      </c>
      <c r="EI7" t="str">
        <f>IF(ISERROR(MATCH(EI$1,'CSC Mitre'!F$1:F$220,0)),"",VLOOKUP(EI$1,'Tactic Recode'!$A$1:$B$547,2,FALSE))</f>
        <v/>
      </c>
      <c r="EJ7" t="str">
        <f>IF(ISERROR(MATCH(EJ$1,'CSC Mitre'!F$1:F$220,0)),"",VLOOKUP(EJ$1,'Tactic Recode'!$A$1:$B$547,2,FALSE))</f>
        <v/>
      </c>
      <c r="EK7" t="str">
        <f>IF(ISERROR(MATCH(EK$1,'CSC Mitre'!F$1:F$220,0)),"",VLOOKUP(EK$1,'Tactic Recode'!$A$1:$B$547,2,FALSE))</f>
        <v/>
      </c>
      <c r="EL7" t="str">
        <f>IF(ISERROR(MATCH(EL$1,'CSC Mitre'!F$1:F$220,0)),"",VLOOKUP(EL$1,'Tactic Recode'!$A$1:$B$547,2,FALSE))</f>
        <v/>
      </c>
      <c r="EM7" t="str">
        <f>IF(ISERROR(MATCH(EM$1,'CSC Mitre'!F$1:F$220,0)),"",VLOOKUP(EM$1,'Tactic Recode'!$A$1:$B$547,2,FALSE))</f>
        <v/>
      </c>
      <c r="EN7" t="str">
        <f>IF(ISERROR(MATCH(EN$1,'CSC Mitre'!F$1:F$220,0)),"",VLOOKUP(EN$1,'Tactic Recode'!$A$1:$B$547,2,FALSE))</f>
        <v/>
      </c>
      <c r="EO7" t="str">
        <f>IF(ISERROR(MATCH(EO$1,'CSC Mitre'!F$1:F$220,0)),"",VLOOKUP(EO$1,'Tactic Recode'!$A$1:$B$547,2,FALSE))</f>
        <v/>
      </c>
      <c r="EP7" t="str">
        <f>IF(ISERROR(MATCH(EP$1,'CSC Mitre'!F$1:F$220,0)),"",VLOOKUP(EP$1,'Tactic Recode'!$A$1:$B$547,2,FALSE))</f>
        <v/>
      </c>
      <c r="EQ7" t="str">
        <f>IF(ISERROR(MATCH(EQ$1,'CSC Mitre'!F$1:F$220,0)),"",VLOOKUP(EQ$1,'Tactic Recode'!$A$1:$B$547,2,FALSE))</f>
        <v/>
      </c>
      <c r="ER7" t="str">
        <f>IF(ISERROR(MATCH(ER$1,'CSC Mitre'!F$1:F$220,0)),"",VLOOKUP(ER$1,'Tactic Recode'!$A$1:$B$547,2,FALSE))</f>
        <v/>
      </c>
      <c r="ES7" t="str">
        <f>IF(ISERROR(MATCH(ES$1,'CSC Mitre'!F$1:F$220,0)),"",VLOOKUP(ES$1,'Tactic Recode'!$A$1:$B$547,2,FALSE))</f>
        <v/>
      </c>
      <c r="ET7" t="str">
        <f>IF(ISERROR(MATCH(ET$1,'CSC Mitre'!F$1:F$220,0)),"",VLOOKUP(ET$1,'Tactic Recode'!$A$1:$B$547,2,FALSE))</f>
        <v/>
      </c>
      <c r="EU7" t="str">
        <f>IF(ISERROR(MATCH(EU$1,'CSC Mitre'!F$1:F$220,0)),"",VLOOKUP(EU$1,'Tactic Recode'!$A$1:$B$547,2,FALSE))</f>
        <v/>
      </c>
      <c r="EV7" t="str">
        <f>IF(ISERROR(MATCH(EV$1,'CSC Mitre'!F$1:F$220,0)),"",VLOOKUP(EV$1,'Tactic Recode'!$A$1:$B$547,2,FALSE))</f>
        <v/>
      </c>
      <c r="EW7" t="str">
        <f>IF(ISERROR(MATCH(EW$1,'CSC Mitre'!F$1:F$220,0)),"",VLOOKUP(EW$1,'Tactic Recode'!$A$1:$B$547,2,FALSE))</f>
        <v/>
      </c>
      <c r="EX7" t="str">
        <f>IF(ISERROR(MATCH(EX$1,'CSC Mitre'!F$1:F$220,0)),"",VLOOKUP(EX$1,'Tactic Recode'!$A$1:$B$547,2,FALSE))</f>
        <v/>
      </c>
      <c r="EY7" t="str">
        <f>IF(ISERROR(MATCH(EY$1,'CSC Mitre'!F$1:F$220,0)),"",VLOOKUP(EY$1,'Tactic Recode'!$A$1:$B$547,2,FALSE))</f>
        <v/>
      </c>
      <c r="EZ7" t="str">
        <f>IF(ISERROR(MATCH(EZ$1,'CSC Mitre'!F$1:F$220,0)),"",VLOOKUP(EZ$1,'Tactic Recode'!$A$1:$B$547,2,FALSE))</f>
        <v/>
      </c>
      <c r="FA7" t="str">
        <f>IF(ISERROR(MATCH(FA$1,'CSC Mitre'!F$1:F$220,0)),"",VLOOKUP(FA$1,'Tactic Recode'!$A$1:$B$547,2,FALSE))</f>
        <v/>
      </c>
      <c r="FB7" t="str">
        <f>IF(ISERROR(MATCH(FB$1,'CSC Mitre'!F$1:F$220,0)),"",VLOOKUP(FB$1,'Tactic Recode'!$A$1:$B$547,2,FALSE))</f>
        <v/>
      </c>
      <c r="FC7" t="str">
        <f>IF(ISERROR(MATCH(FC$1,'CSC Mitre'!F$1:F$220,0)),"",VLOOKUP(FC$1,'Tactic Recode'!$A$1:$B$547,2,FALSE))</f>
        <v/>
      </c>
      <c r="FD7" t="str">
        <f>IF(ISERROR(MATCH(FD$1,'CSC Mitre'!F$1:F$220,0)),"",VLOOKUP(FD$1,'Tactic Recode'!$A$1:$B$547,2,FALSE))</f>
        <v/>
      </c>
      <c r="FE7" t="str">
        <f>IF(ISERROR(MATCH(FE$1,'CSC Mitre'!F$1:F$220,0)),"",VLOOKUP(FE$1,'Tactic Recode'!$A$1:$B$547,2,FALSE))</f>
        <v/>
      </c>
      <c r="FF7" t="str">
        <f>IF(ISERROR(MATCH(FF$1,'CSC Mitre'!F$1:F$220,0)),"",VLOOKUP(FF$1,'Tactic Recode'!$A$1:$B$547,2,FALSE))</f>
        <v/>
      </c>
      <c r="FG7" t="str">
        <f>IF(ISERROR(MATCH(FG$1,'CSC Mitre'!F$1:F$220,0)),"",VLOOKUP(FG$1,'Tactic Recode'!$A$1:$B$547,2,FALSE))</f>
        <v/>
      </c>
      <c r="FH7" t="str">
        <f>IF(ISERROR(MATCH(FH$1,'CSC Mitre'!F$1:F$220,0)),"",VLOOKUP(FH$1,'Tactic Recode'!$A$1:$B$547,2,FALSE))</f>
        <v/>
      </c>
      <c r="FI7" t="str">
        <f>IF(ISERROR(MATCH(FI$1,'CSC Mitre'!F$1:F$220,0)),"",VLOOKUP(FI$1,'Tactic Recode'!$A$1:$B$547,2,FALSE))</f>
        <v/>
      </c>
      <c r="FJ7" t="str">
        <f>IF(ISERROR(MATCH(FJ$1,'CSC Mitre'!F$1:F$220,0)),"",VLOOKUP(FJ$1,'Tactic Recode'!$A$1:$B$547,2,FALSE))</f>
        <v/>
      </c>
      <c r="FK7" t="str">
        <f>IF(ISERROR(MATCH(FK$1,'CSC Mitre'!F$1:F$220,0)),"",VLOOKUP(FK$1,'Tactic Recode'!$A$1:$B$547,2,FALSE))</f>
        <v/>
      </c>
      <c r="FL7" t="str">
        <f>IF(ISERROR(MATCH(FL$1,'CSC Mitre'!F$1:F$220,0)),"",VLOOKUP(FL$1,'Tactic Recode'!$A$1:$B$547,2,FALSE))</f>
        <v/>
      </c>
      <c r="FM7" t="str">
        <f>IF(ISERROR(MATCH(FM$1,'CSC Mitre'!F$1:F$220,0)),"",VLOOKUP(FM$1,'Tactic Recode'!$A$1:$B$547,2,FALSE))</f>
        <v/>
      </c>
      <c r="FN7" t="str">
        <f>IF(ISERROR(MATCH(FN$1,'CSC Mitre'!F$1:F$220,0)),"",VLOOKUP(FN$1,'Tactic Recode'!$A$1:$B$547,2,FALSE))</f>
        <v/>
      </c>
      <c r="FO7" t="str">
        <f>IF(ISERROR(MATCH(FO$1,'CSC Mitre'!F$1:F$220,0)),"",VLOOKUP(FO$1,'Tactic Recode'!$A$1:$B$547,2,FALSE))</f>
        <v/>
      </c>
      <c r="FP7" t="str">
        <f>IF(ISERROR(MATCH(FP$1,'CSC Mitre'!F$1:F$220,0)),"",VLOOKUP(FP$1,'Tactic Recode'!$A$1:$B$547,2,FALSE))</f>
        <v/>
      </c>
      <c r="FQ7" t="str">
        <f>IF(ISERROR(MATCH(FQ$1,'CSC Mitre'!F$1:F$220,0)),"",VLOOKUP(FQ$1,'Tactic Recode'!$A$1:$B$547,2,FALSE))</f>
        <v/>
      </c>
      <c r="FR7" t="str">
        <f>IF(ISERROR(MATCH(FR$1,'CSC Mitre'!F$1:F$220,0)),"",VLOOKUP(FR$1,'Tactic Recode'!$A$1:$B$547,2,FALSE))</f>
        <v/>
      </c>
      <c r="FS7" t="str">
        <f>IF(ISERROR(MATCH(FS$1,'CSC Mitre'!F$1:F$220,0)),"",VLOOKUP(FS$1,'Tactic Recode'!$A$1:$B$547,2,FALSE))</f>
        <v/>
      </c>
      <c r="FT7" t="str">
        <f>IF(ISERROR(MATCH(FT$1,'CSC Mitre'!F$1:F$220,0)),"",VLOOKUP(FT$1,'Tactic Recode'!$A$1:$B$547,2,FALSE))</f>
        <v/>
      </c>
      <c r="FU7" t="str">
        <f>IF(ISERROR(MATCH(FU$1,'CSC Mitre'!F$1:F$220,0)),"",VLOOKUP(FU$1,'Tactic Recode'!$A$1:$B$547,2,FALSE))</f>
        <v/>
      </c>
      <c r="FV7" t="str">
        <f>IF(ISERROR(MATCH(FV$1,'CSC Mitre'!F$1:F$220,0)),"",VLOOKUP(FV$1,'Tactic Recode'!$A$1:$B$547,2,FALSE))</f>
        <v/>
      </c>
      <c r="FW7" t="str">
        <f>IF(ISERROR(MATCH(FW$1,'CSC Mitre'!F$1:F$220,0)),"",VLOOKUP(FW$1,'Tactic Recode'!$A$1:$B$547,2,FALSE))</f>
        <v/>
      </c>
      <c r="FX7" t="str">
        <f>IF(ISERROR(MATCH(FX$1,'CSC Mitre'!F$1:F$220,0)),"",VLOOKUP(FX$1,'Tactic Recode'!$A$1:$B$547,2,FALSE))</f>
        <v/>
      </c>
      <c r="FY7" t="str">
        <f>IF(ISERROR(MATCH(FY$1,'CSC Mitre'!F$1:F$220,0)),"",VLOOKUP(FY$1,'Tactic Recode'!$A$1:$B$547,2,FALSE))</f>
        <v/>
      </c>
      <c r="FZ7" t="str">
        <f>IF(ISERROR(MATCH(FZ$1,'CSC Mitre'!F$1:F$220,0)),"",VLOOKUP(FZ$1,'Tactic Recode'!$A$1:$B$547,2,FALSE))</f>
        <v/>
      </c>
      <c r="GA7" t="str">
        <f>IF(ISERROR(MATCH(GA$1,'CSC Mitre'!F$1:F$220,0)),"",VLOOKUP(GA$1,'Tactic Recode'!$A$1:$B$547,2,FALSE))</f>
        <v/>
      </c>
      <c r="GB7" t="str">
        <f>IF(ISERROR(MATCH(GB$1,'CSC Mitre'!F$1:F$220,0)),"",VLOOKUP(GB$1,'Tactic Recode'!$A$1:$B$547,2,FALSE))</f>
        <v/>
      </c>
      <c r="GC7" t="str">
        <f>IF(ISERROR(MATCH(GC$1,'CSC Mitre'!F$1:F$220,0)),"",VLOOKUP(GC$1,'Tactic Recode'!$A$1:$B$547,2,FALSE))</f>
        <v/>
      </c>
      <c r="GD7" t="str">
        <f>IF(ISERROR(MATCH(GD$1,'CSC Mitre'!F$1:F$220,0)),"",VLOOKUP(GD$1,'Tactic Recode'!$A$1:$B$547,2,FALSE))</f>
        <v/>
      </c>
      <c r="GE7" t="str">
        <f>IF(ISERROR(MATCH(GE$1,'CSC Mitre'!F$1:F$220,0)),"",VLOOKUP(GE$1,'Tactic Recode'!$A$1:$B$547,2,FALSE))</f>
        <v/>
      </c>
      <c r="GF7" t="str">
        <f>IF(ISERROR(MATCH(GF$1,'CSC Mitre'!F$1:F$220,0)),"",VLOOKUP(GF$1,'Tactic Recode'!$A$1:$B$547,2,FALSE))</f>
        <v/>
      </c>
      <c r="GG7" t="str">
        <f>IF(ISERROR(MATCH(GG$1,'CSC Mitre'!F$1:F$220,0)),"",VLOOKUP(GG$1,'Tactic Recode'!$A$1:$B$547,2,FALSE))</f>
        <v/>
      </c>
      <c r="GH7" t="str">
        <f>IF(ISERROR(MATCH(GH$1,'CSC Mitre'!F$1:F$220,0)),"",VLOOKUP(GH$1,'Tactic Recode'!$A$1:$B$547,2,FALSE))</f>
        <v/>
      </c>
      <c r="GI7" t="str">
        <f>IF(ISERROR(MATCH(GI$1,'CSC Mitre'!F$1:F$220,0)),"",VLOOKUP(GI$1,'Tactic Recode'!$A$1:$B$547,2,FALSE))</f>
        <v/>
      </c>
      <c r="GJ7" t="str">
        <f>IF(ISERROR(MATCH(GJ$1,'CSC Mitre'!F$1:F$220,0)),"",VLOOKUP(GJ$1,'Tactic Recode'!$A$1:$B$547,2,FALSE))</f>
        <v/>
      </c>
      <c r="GK7" t="str">
        <f>IF(ISERROR(MATCH(GK$1,'CSC Mitre'!F$1:F$220,0)),"",VLOOKUP(GK$1,'Tactic Recode'!$A$1:$B$547,2,FALSE))</f>
        <v/>
      </c>
      <c r="GL7" t="str">
        <f>IF(ISERROR(MATCH(GL$1,'CSC Mitre'!F$1:F$220,0)),"",VLOOKUP(GL$1,'Tactic Recode'!$A$1:$B$547,2,FALSE))</f>
        <v/>
      </c>
      <c r="GM7" t="str">
        <f>IF(ISERROR(MATCH(GM$1,'CSC Mitre'!F$1:F$220,0)),"",VLOOKUP(GM$1,'Tactic Recode'!$A$1:$B$547,2,FALSE))</f>
        <v/>
      </c>
      <c r="GN7" t="str">
        <f>IF(ISERROR(MATCH(GN$1,'CSC Mitre'!F$1:F$220,0)),"",VLOOKUP(GN$1,'Tactic Recode'!$A$1:$B$547,2,FALSE))</f>
        <v/>
      </c>
      <c r="GO7" t="str">
        <f>IF(ISERROR(MATCH(GO$1,'CSC Mitre'!F$1:F$220,0)),"",VLOOKUP(GO$1,'Tactic Recode'!$A$1:$B$547,2,FALSE))</f>
        <v/>
      </c>
      <c r="GP7" t="str">
        <f>IF(ISERROR(MATCH(GP$1,'CSC Mitre'!F$1:F$220,0)),"",VLOOKUP(GP$1,'Tactic Recode'!$A$1:$B$547,2,FALSE))</f>
        <v/>
      </c>
      <c r="GQ7" t="str">
        <f>IF(ISERROR(MATCH(GQ$1,'CSC Mitre'!F$1:F$220,0)),"",VLOOKUP(GQ$1,'Tactic Recode'!$A$1:$B$547,2,FALSE))</f>
        <v/>
      </c>
      <c r="GR7" t="str">
        <f>IF(ISERROR(MATCH(GR$1,'CSC Mitre'!F$1:F$220,0)),"",VLOOKUP(GR$1,'Tactic Recode'!$A$1:$B$547,2,FALSE))</f>
        <v/>
      </c>
      <c r="GS7" t="str">
        <f>IF(ISERROR(MATCH(GS$1,'CSC Mitre'!F$1:F$220,0)),"",VLOOKUP(GS$1,'Tactic Recode'!$A$1:$B$547,2,FALSE))</f>
        <v/>
      </c>
      <c r="GT7" t="str">
        <f>IF(ISERROR(MATCH(GT$1,'CSC Mitre'!F$1:F$220,0)),"",VLOOKUP(GT$1,'Tactic Recode'!$A$1:$B$547,2,FALSE))</f>
        <v/>
      </c>
      <c r="GU7" t="str">
        <f>IF(ISERROR(MATCH(GU$1,'CSC Mitre'!F$1:F$220,0)),"",VLOOKUP(GU$1,'Tactic Recode'!$A$1:$B$547,2,FALSE))</f>
        <v/>
      </c>
      <c r="GV7" t="str">
        <f>IF(ISERROR(MATCH(GV$1,'CSC Mitre'!F$1:F$220,0)),"",VLOOKUP(GV$1,'Tactic Recode'!$A$1:$B$547,2,FALSE))</f>
        <v/>
      </c>
      <c r="GW7" t="str">
        <f>IF(ISERROR(MATCH(GW$1,'CSC Mitre'!F$1:F$220,0)),"",VLOOKUP(GW$1,'Tactic Recode'!$A$1:$B$547,2,FALSE))</f>
        <v/>
      </c>
      <c r="GX7" t="str">
        <f>IF(ISERROR(MATCH(GX$1,'CSC Mitre'!F$1:F$220,0)),"",VLOOKUP(GX$1,'Tactic Recode'!$A$1:$B$547,2,FALSE))</f>
        <v/>
      </c>
      <c r="GY7" t="str">
        <f>IF(ISERROR(MATCH(GY$1,'CSC Mitre'!F$1:F$220,0)),"",VLOOKUP(GY$1,'Tactic Recode'!$A$1:$B$547,2,FALSE))</f>
        <v/>
      </c>
      <c r="GZ7" t="str">
        <f>IF(ISERROR(MATCH(GZ$1,'CSC Mitre'!F$1:F$220,0)),"",VLOOKUP(GZ$1,'Tactic Recode'!$A$1:$B$547,2,FALSE))</f>
        <v/>
      </c>
      <c r="HA7" t="str">
        <f>IF(ISERROR(MATCH(HA$1,'CSC Mitre'!F$1:F$220,0)),"",VLOOKUP(HA$1,'Tactic Recode'!$A$1:$B$547,2,FALSE))</f>
        <v/>
      </c>
      <c r="HB7" t="str">
        <f>IF(ISERROR(MATCH(HB$1,'CSC Mitre'!F$1:F$220,0)),"",VLOOKUP(HB$1,'Tactic Recode'!$A$1:$B$547,2,FALSE))</f>
        <v/>
      </c>
      <c r="HC7" t="str">
        <f>IF(ISERROR(MATCH(HC$1,'CSC Mitre'!F$1:F$220,0)),"",VLOOKUP(HC$1,'Tactic Recode'!$A$1:$B$547,2,FALSE))</f>
        <v/>
      </c>
      <c r="HD7" t="str">
        <f>IF(ISERROR(MATCH(HD$1,'CSC Mitre'!F$1:F$220,0)),"",VLOOKUP(HD$1,'Tactic Recode'!$A$1:$B$547,2,FALSE))</f>
        <v/>
      </c>
      <c r="HE7" t="str">
        <f>IF(ISERROR(MATCH(HE$1,'CSC Mitre'!F$1:F$220,0)),"",VLOOKUP(HE$1,'Tactic Recode'!$A$1:$B$547,2,FALSE))</f>
        <v/>
      </c>
      <c r="HF7" t="str">
        <f>IF(ISERROR(MATCH(HF$1,'CSC Mitre'!F$1:F$220,0)),"",VLOOKUP(HF$1,'Tactic Recode'!$A$1:$B$547,2,FALSE))</f>
        <v/>
      </c>
      <c r="HG7" t="str">
        <f>IF(ISERROR(MATCH(HG$1,'CSC Mitre'!F$1:F$220,0)),"",VLOOKUP(HG$1,'Tactic Recode'!$A$1:$B$547,2,FALSE))</f>
        <v/>
      </c>
      <c r="HH7" t="str">
        <f>IF(ISERROR(MATCH(HH$1,'CSC Mitre'!F$1:F$220,0)),"",VLOOKUP(HH$1,'Tactic Recode'!$A$1:$B$547,2,FALSE))</f>
        <v/>
      </c>
      <c r="HI7" t="str">
        <f>IF(ISERROR(MATCH(HI$1,'CSC Mitre'!F$1:F$220,0)),"",VLOOKUP(HI$1,'Tactic Recode'!$A$1:$B$547,2,FALSE))</f>
        <v/>
      </c>
      <c r="HJ7" t="str">
        <f>IF(ISERROR(MATCH(HJ$1,'CSC Mitre'!F$1:F$220,0)),"",VLOOKUP(HJ$1,'Tactic Recode'!$A$1:$B$547,2,FALSE))</f>
        <v/>
      </c>
      <c r="HK7" t="str">
        <f>IF(ISERROR(MATCH(HK$1,'CSC Mitre'!F$1:F$220,0)),"",VLOOKUP(HK$1,'Tactic Recode'!$A$1:$B$547,2,FALSE))</f>
        <v/>
      </c>
      <c r="HL7" t="str">
        <f>IF(ISERROR(MATCH(HL$1,'CSC Mitre'!F$1:F$220,0)),"",VLOOKUP(HL$1,'Tactic Recode'!$A$1:$B$547,2,FALSE))</f>
        <v/>
      </c>
      <c r="HM7" t="str">
        <f>IF(ISERROR(MATCH(HM$1,'CSC Mitre'!F$1:F$220,0)),"",VLOOKUP(HM$1,'Tactic Recode'!$A$1:$B$547,2,FALSE))</f>
        <v/>
      </c>
      <c r="HN7" t="str">
        <f>IF(ISERROR(MATCH(HN$1,'CSC Mitre'!F$1:F$220,0)),"",VLOOKUP(HN$1,'Tactic Recode'!$A$1:$B$547,2,FALSE))</f>
        <v/>
      </c>
      <c r="HO7" t="str">
        <f>IF(ISERROR(MATCH(HO$1,'CSC Mitre'!F$1:F$220,0)),"",VLOOKUP(HO$1,'Tactic Recode'!$A$1:$B$547,2,FALSE))</f>
        <v/>
      </c>
      <c r="HP7" t="str">
        <f>IF(ISERROR(MATCH(HP$1,'CSC Mitre'!F$1:F$220,0)),"",VLOOKUP(HP$1,'Tactic Recode'!$A$1:$B$547,2,FALSE))</f>
        <v/>
      </c>
      <c r="HQ7" t="str">
        <f>IF(ISERROR(MATCH(HQ$1,'CSC Mitre'!F$1:F$220,0)),"",VLOOKUP(HQ$1,'Tactic Recode'!$A$1:$B$547,2,FALSE))</f>
        <v/>
      </c>
      <c r="HR7" t="str">
        <f>IF(ISERROR(MATCH(HR$1,'CSC Mitre'!F$1:F$220,0)),"",VLOOKUP(HR$1,'Tactic Recode'!$A$1:$B$547,2,FALSE))</f>
        <v/>
      </c>
      <c r="HS7" t="str">
        <f>IF(ISERROR(MATCH(HS$1,'CSC Mitre'!F$1:F$220,0)),"",VLOOKUP(HS$1,'Tactic Recode'!$A$1:$B$547,2,FALSE))</f>
        <v/>
      </c>
      <c r="HT7" t="str">
        <f>IF(ISERROR(MATCH(HT$1,'CSC Mitre'!F$1:F$220,0)),"",VLOOKUP(HT$1,'Tactic Recode'!$A$1:$B$547,2,FALSE))</f>
        <v/>
      </c>
      <c r="HU7" t="str">
        <f>IF(ISERROR(MATCH(HU$1,'CSC Mitre'!F$1:F$220,0)),"",VLOOKUP(HU$1,'Tactic Recode'!$A$1:$B$547,2,FALSE))</f>
        <v/>
      </c>
      <c r="HV7" t="str">
        <f>IF(ISERROR(MATCH(HV$1,'CSC Mitre'!F$1:F$220,0)),"",VLOOKUP(HV$1,'Tactic Recode'!$A$1:$B$547,2,FALSE))</f>
        <v/>
      </c>
      <c r="HW7" t="str">
        <f>IF(ISERROR(MATCH(HW$1,'CSC Mitre'!F$1:F$220,0)),"",VLOOKUP(HW$1,'Tactic Recode'!$A$1:$B$547,2,FALSE))</f>
        <v/>
      </c>
      <c r="HX7" t="str">
        <f>IF(ISERROR(MATCH(HX$1,'CSC Mitre'!F$1:F$220,0)),"",VLOOKUP(HX$1,'Tactic Recode'!$A$1:$B$547,2,FALSE))</f>
        <v/>
      </c>
      <c r="HY7" t="str">
        <f>IF(ISERROR(MATCH(HY$1,'CSC Mitre'!F$1:F$220,0)),"",VLOOKUP(HY$1,'Tactic Recode'!$A$1:$B$547,2,FALSE))</f>
        <v/>
      </c>
      <c r="HZ7" t="str">
        <f>IF(ISERROR(MATCH(HZ$1,'CSC Mitre'!F$1:F$220,0)),"",VLOOKUP(HZ$1,'Tactic Recode'!$A$1:$B$547,2,FALSE))</f>
        <v/>
      </c>
      <c r="IA7" t="str">
        <f>IF(ISERROR(MATCH(IA$1,'CSC Mitre'!F$1:F$220,0)),"",VLOOKUP(IA$1,'Tactic Recode'!$A$1:$B$547,2,FALSE))</f>
        <v/>
      </c>
      <c r="IB7" t="str">
        <f>IF(ISERROR(MATCH(IB$1,'CSC Mitre'!F$1:F$220,0)),"",VLOOKUP(IB$1,'Tactic Recode'!$A$1:$B$547,2,FALSE))</f>
        <v/>
      </c>
      <c r="IC7" t="str">
        <f>IF(ISERROR(MATCH(IC$1,'CSC Mitre'!F$1:F$220,0)),"",VLOOKUP(IC$1,'Tactic Recode'!$A$1:$B$547,2,FALSE))</f>
        <v/>
      </c>
      <c r="ID7" t="str">
        <f>IF(ISERROR(MATCH(ID$1,'CSC Mitre'!F$1:F$220,0)),"",VLOOKUP(ID$1,'Tactic Recode'!$A$1:$B$547,2,FALSE))</f>
        <v/>
      </c>
      <c r="IE7" t="str">
        <f>IF(ISERROR(MATCH(IE$1,'CSC Mitre'!F$1:F$220,0)),"",VLOOKUP(IE$1,'Tactic Recode'!$A$1:$B$547,2,FALSE))</f>
        <v/>
      </c>
      <c r="IF7" t="str">
        <f>IF(ISERROR(MATCH(IF$1,'CSC Mitre'!F$1:F$220,0)),"",VLOOKUP(IF$1,'Tactic Recode'!$A$1:$B$547,2,FALSE))</f>
        <v/>
      </c>
      <c r="IG7" t="str">
        <f>IF(ISERROR(MATCH(IG$1,'CSC Mitre'!F$1:F$220,0)),"",VLOOKUP(IG$1,'Tactic Recode'!$A$1:$B$547,2,FALSE))</f>
        <v/>
      </c>
      <c r="IH7" t="str">
        <f>IF(ISERROR(MATCH(IH$1,'CSC Mitre'!F$1:F$220,0)),"",VLOOKUP(IH$1,'Tactic Recode'!$A$1:$B$547,2,FALSE))</f>
        <v/>
      </c>
      <c r="II7" t="str">
        <f>IF(ISERROR(MATCH(II$1,'CSC Mitre'!F$1:F$220,0)),"",VLOOKUP(II$1,'Tactic Recode'!$A$1:$B$547,2,FALSE))</f>
        <v/>
      </c>
      <c r="IJ7" t="str">
        <f>IF(ISERROR(MATCH(IJ$1,'CSC Mitre'!F$1:F$220,0)),"",VLOOKUP(IJ$1,'Tactic Recode'!$A$1:$B$547,2,FALSE))</f>
        <v/>
      </c>
      <c r="IK7" t="str">
        <f>IF(ISERROR(MATCH(IK$1,'CSC Mitre'!F$1:F$220,0)),"",VLOOKUP(IK$1,'Tactic Recode'!$A$1:$B$547,2,FALSE))</f>
        <v/>
      </c>
      <c r="IL7" t="str">
        <f>IF(ISERROR(MATCH(IL$1,'CSC Mitre'!F$1:F$220,0)),"",VLOOKUP(IL$1,'Tactic Recode'!$A$1:$B$547,2,FALSE))</f>
        <v/>
      </c>
      <c r="IM7" t="str">
        <f>IF(ISERROR(MATCH(IM$1,'CSC Mitre'!F$1:F$220,0)),"",VLOOKUP(IM$1,'Tactic Recode'!$A$1:$B$547,2,FALSE))</f>
        <v/>
      </c>
      <c r="IN7" t="str">
        <f>IF(ISERROR(MATCH(IN$1,'CSC Mitre'!F$1:F$220,0)),"",VLOOKUP(IN$1,'Tactic Recode'!$A$1:$B$547,2,FALSE))</f>
        <v/>
      </c>
      <c r="IO7" t="str">
        <f>IF(ISERROR(MATCH(IO$1,'CSC Mitre'!F$1:F$220,0)),"",VLOOKUP(IO$1,'Tactic Recode'!$A$1:$B$547,2,FALSE))</f>
        <v/>
      </c>
      <c r="IP7" t="str">
        <f>IF(ISERROR(MATCH(IP$1,'CSC Mitre'!F$1:F$220,0)),"",VLOOKUP(IP$1,'Tactic Recode'!$A$1:$B$547,2,FALSE))</f>
        <v/>
      </c>
      <c r="IQ7" t="str">
        <f>IF(ISERROR(MATCH(IQ$1,'CSC Mitre'!F$1:F$220,0)),"",VLOOKUP(IQ$1,'Tactic Recode'!$A$1:$B$547,2,FALSE))</f>
        <v/>
      </c>
      <c r="IR7" t="str">
        <f>IF(ISERROR(MATCH(IR$1,'CSC Mitre'!F$1:F$220,0)),"",VLOOKUP(IR$1,'Tactic Recode'!$A$1:$B$547,2,FALSE))</f>
        <v/>
      </c>
      <c r="IS7" t="str">
        <f>IF(ISERROR(MATCH(IS$1,'CSC Mitre'!F$1:F$220,0)),"",VLOOKUP(IS$1,'Tactic Recode'!$A$1:$B$547,2,FALSE))</f>
        <v/>
      </c>
      <c r="IT7" t="str">
        <f>IF(ISERROR(MATCH(IT$1,'CSC Mitre'!F$1:F$220,0)),"",VLOOKUP(IT$1,'Tactic Recode'!$A$1:$B$547,2,FALSE))</f>
        <v/>
      </c>
      <c r="IU7" t="str">
        <f>IF(ISERROR(MATCH(IU$1,'CSC Mitre'!F$1:F$220,0)),"",VLOOKUP(IU$1,'Tactic Recode'!$A$1:$B$547,2,FALSE))</f>
        <v/>
      </c>
      <c r="IV7" t="str">
        <f>IF(ISERROR(MATCH(IV$1,'CSC Mitre'!F$1:F$220,0)),"",VLOOKUP(IV$1,'Tactic Recode'!$A$1:$B$547,2,FALSE))</f>
        <v/>
      </c>
      <c r="IW7" t="str">
        <f>IF(ISERROR(MATCH(IW$1,'CSC Mitre'!F$1:F$220,0)),"",VLOOKUP(IW$1,'Tactic Recode'!$A$1:$B$547,2,FALSE))</f>
        <v/>
      </c>
      <c r="IX7" t="str">
        <f>IF(ISERROR(MATCH(IX$1,'CSC Mitre'!F$1:F$220,0)),"",VLOOKUP(IX$1,'Tactic Recode'!$A$1:$B$547,2,FALSE))</f>
        <v/>
      </c>
      <c r="IY7" t="str">
        <f>IF(ISERROR(MATCH(IY$1,'CSC Mitre'!F$1:F$220,0)),"",VLOOKUP(IY$1,'Tactic Recode'!$A$1:$B$547,2,FALSE))</f>
        <v/>
      </c>
      <c r="IZ7" t="str">
        <f>IF(ISERROR(MATCH(IZ$1,'CSC Mitre'!F$1:F$220,0)),"",VLOOKUP(IZ$1,'Tactic Recode'!$A$1:$B$547,2,FALSE))</f>
        <v/>
      </c>
      <c r="JA7" t="str">
        <f>IF(ISERROR(MATCH(JA$1,'CSC Mitre'!F$1:F$220,0)),"",VLOOKUP(JA$1,'Tactic Recode'!$A$1:$B$547,2,FALSE))</f>
        <v/>
      </c>
      <c r="JB7" t="str">
        <f>IF(ISERROR(MATCH(JB$1,'CSC Mitre'!F$1:F$220,0)),"",VLOOKUP(JB$1,'Tactic Recode'!$A$1:$B$547,2,FALSE))</f>
        <v/>
      </c>
      <c r="JC7" t="str">
        <f>IF(ISERROR(MATCH(JC$1,'CSC Mitre'!F$1:F$220,0)),"",VLOOKUP(JC$1,'Tactic Recode'!$A$1:$B$547,2,FALSE))</f>
        <v/>
      </c>
      <c r="JD7" t="str">
        <f>IF(ISERROR(MATCH(JD$1,'CSC Mitre'!F$1:F$220,0)),"",VLOOKUP(JD$1,'Tactic Recode'!$A$1:$B$547,2,FALSE))</f>
        <v/>
      </c>
      <c r="JE7" t="str">
        <f>IF(ISERROR(MATCH(JE$1,'CSC Mitre'!F$1:F$220,0)),"",VLOOKUP(JE$1,'Tactic Recode'!$A$1:$B$547,2,FALSE))</f>
        <v/>
      </c>
      <c r="JF7" t="str">
        <f>IF(ISERROR(MATCH(JF$1,'CSC Mitre'!F$1:F$220,0)),"",VLOOKUP(JF$1,'Tactic Recode'!$A$1:$B$547,2,FALSE))</f>
        <v/>
      </c>
      <c r="JG7" t="str">
        <f>IF(ISERROR(MATCH(JG$1,'CSC Mitre'!F$1:F$220,0)),"",VLOOKUP(JG$1,'Tactic Recode'!$A$1:$B$547,2,FALSE))</f>
        <v/>
      </c>
      <c r="JH7" t="str">
        <f>IF(ISERROR(MATCH(JH$1,'CSC Mitre'!F$1:F$220,0)),"",VLOOKUP(JH$1,'Tactic Recode'!$A$1:$B$547,2,FALSE))</f>
        <v/>
      </c>
      <c r="JI7" t="str">
        <f>IF(ISERROR(MATCH(JI$1,'CSC Mitre'!F$1:F$220,0)),"",VLOOKUP(JI$1,'Tactic Recode'!$A$1:$B$547,2,FALSE))</f>
        <v/>
      </c>
      <c r="JJ7" t="str">
        <f>IF(ISERROR(MATCH(JJ$1,'CSC Mitre'!F$1:F$220,0)),"",VLOOKUP(JJ$1,'Tactic Recode'!$A$1:$B$547,2,FALSE))</f>
        <v/>
      </c>
      <c r="JK7" t="str">
        <f>IF(ISERROR(MATCH(JK$1,'CSC Mitre'!F$1:F$220,0)),"",VLOOKUP(JK$1,'Tactic Recode'!$A$1:$B$547,2,FALSE))</f>
        <v/>
      </c>
      <c r="JL7" t="str">
        <f>IF(ISERROR(MATCH(JL$1,'CSC Mitre'!F$1:F$220,0)),"",VLOOKUP(JL$1,'Tactic Recode'!$A$1:$B$547,2,FALSE))</f>
        <v/>
      </c>
      <c r="JM7" t="str">
        <f>IF(ISERROR(MATCH(JM$1,'CSC Mitre'!F$1:F$220,0)),"",VLOOKUP(JM$1,'Tactic Recode'!$A$1:$B$547,2,FALSE))</f>
        <v/>
      </c>
      <c r="JN7" t="str">
        <f>IF(ISERROR(MATCH(JN$1,'CSC Mitre'!F$1:F$220,0)),"",VLOOKUP(JN$1,'Tactic Recode'!$A$1:$B$547,2,FALSE))</f>
        <v/>
      </c>
      <c r="JO7" t="str">
        <f>IF(ISERROR(MATCH(JO$1,'CSC Mitre'!F$1:F$220,0)),"",VLOOKUP(JO$1,'Tactic Recode'!$A$1:$B$547,2,FALSE))</f>
        <v/>
      </c>
      <c r="JP7" t="str">
        <f>IF(ISERROR(MATCH(JP$1,'CSC Mitre'!F$1:F$220,0)),"",VLOOKUP(JP$1,'Tactic Recode'!$A$1:$B$547,2,FALSE))</f>
        <v/>
      </c>
      <c r="JQ7" t="str">
        <f>IF(ISERROR(MATCH(JQ$1,'CSC Mitre'!F$1:F$220,0)),"",VLOOKUP(JQ$1,'Tactic Recode'!$A$1:$B$547,2,FALSE))</f>
        <v/>
      </c>
      <c r="JR7" t="str">
        <f>IF(ISERROR(MATCH(JR$1,'CSC Mitre'!F$1:F$220,0)),"",VLOOKUP(JR$1,'Tactic Recode'!$A$1:$B$547,2,FALSE))</f>
        <v/>
      </c>
      <c r="JS7" t="str">
        <f>IF(ISERROR(MATCH(JS$1,'CSC Mitre'!F$1:F$220,0)),"",VLOOKUP(JS$1,'Tactic Recode'!$A$1:$B$547,2,FALSE))</f>
        <v/>
      </c>
      <c r="JT7" t="str">
        <f>IF(ISERROR(MATCH(JT$1,'CSC Mitre'!F$1:F$220,0)),"",VLOOKUP(JT$1,'Tactic Recode'!$A$1:$B$547,2,FALSE))</f>
        <v/>
      </c>
      <c r="JU7" t="str">
        <f>IF(ISERROR(MATCH(JU$1,'CSC Mitre'!F$1:F$220,0)),"",VLOOKUP(JU$1,'Tactic Recode'!$A$1:$B$547,2,FALSE))</f>
        <v/>
      </c>
      <c r="JV7" t="str">
        <f>IF(ISERROR(MATCH(JV$1,'CSC Mitre'!F$1:F$220,0)),"",VLOOKUP(JV$1,'Tactic Recode'!$A$1:$B$547,2,FALSE))</f>
        <v/>
      </c>
      <c r="JW7" t="str">
        <f>IF(ISERROR(MATCH(JW$1,'CSC Mitre'!F$1:F$220,0)),"",VLOOKUP(JW$1,'Tactic Recode'!$A$1:$B$547,2,FALSE))</f>
        <v/>
      </c>
      <c r="JX7" t="str">
        <f>IF(ISERROR(MATCH(JX$1,'CSC Mitre'!F$1:F$220,0)),"",VLOOKUP(JX$1,'Tactic Recode'!$A$1:$B$547,2,FALSE))</f>
        <v/>
      </c>
      <c r="JY7" t="str">
        <f>IF(ISERROR(MATCH(JY$1,'CSC Mitre'!F$1:F$220,0)),"",VLOOKUP(JY$1,'Tactic Recode'!$A$1:$B$547,2,FALSE))</f>
        <v/>
      </c>
      <c r="JZ7" t="str">
        <f>IF(ISERROR(MATCH(JZ$1,'CSC Mitre'!F$1:F$220,0)),"",VLOOKUP(JZ$1,'Tactic Recode'!$A$1:$B$547,2,FALSE))</f>
        <v/>
      </c>
      <c r="KA7" t="str">
        <f>IF(ISERROR(MATCH(KA$1,'CSC Mitre'!F$1:F$220,0)),"",VLOOKUP(KA$1,'Tactic Recode'!$A$1:$B$547,2,FALSE))</f>
        <v/>
      </c>
      <c r="KB7" t="str">
        <f>IF(ISERROR(MATCH(KB$1,'CSC Mitre'!F$1:F$220,0)),"",VLOOKUP(KB$1,'Tactic Recode'!$A$1:$B$547,2,FALSE))</f>
        <v/>
      </c>
      <c r="KC7" t="str">
        <f>IF(ISERROR(MATCH(KC$1,'CSC Mitre'!F$1:F$220,0)),"",VLOOKUP(KC$1,'Tactic Recode'!$A$1:$B$547,2,FALSE))</f>
        <v/>
      </c>
      <c r="KD7" t="str">
        <f>IF(ISERROR(MATCH(KD$1,'CSC Mitre'!F$1:F$220,0)),"",VLOOKUP(KD$1,'Tactic Recode'!$A$1:$B$547,2,FALSE))</f>
        <v/>
      </c>
      <c r="KE7" t="str">
        <f>IF(ISERROR(MATCH(KE$1,'CSC Mitre'!F$1:F$220,0)),"",VLOOKUP(KE$1,'Tactic Recode'!$A$1:$B$547,2,FALSE))</f>
        <v/>
      </c>
      <c r="KF7" t="str">
        <f>IF(ISERROR(MATCH(KF$1,'CSC Mitre'!F$1:F$220,0)),"",VLOOKUP(KF$1,'Tactic Recode'!$A$1:$B$547,2,FALSE))</f>
        <v/>
      </c>
      <c r="KG7" t="str">
        <f>IF(ISERROR(MATCH(KG$1,'CSC Mitre'!F$1:F$220,0)),"",VLOOKUP(KG$1,'Tactic Recode'!$A$1:$B$547,2,FALSE))</f>
        <v/>
      </c>
      <c r="KH7" t="str">
        <f>IF(ISERROR(MATCH(KH$1,'CSC Mitre'!F$1:F$220,0)),"",VLOOKUP(KH$1,'Tactic Recode'!$A$1:$B$547,2,FALSE))</f>
        <v/>
      </c>
      <c r="KI7" t="str">
        <f>IF(ISERROR(MATCH(KI$1,'CSC Mitre'!F$1:F$220,0)),"",VLOOKUP(KI$1,'Tactic Recode'!$A$1:$B$547,2,FALSE))</f>
        <v/>
      </c>
      <c r="KJ7" t="str">
        <f>IF(ISERROR(MATCH(KJ$1,'CSC Mitre'!F$1:F$220,0)),"",VLOOKUP(KJ$1,'Tactic Recode'!$A$1:$B$547,2,FALSE))</f>
        <v/>
      </c>
      <c r="KK7" t="str">
        <f>IF(ISERROR(MATCH(KK$1,'CSC Mitre'!F$1:F$220,0)),"",VLOOKUP(KK$1,'Tactic Recode'!$A$1:$B$547,2,FALSE))</f>
        <v/>
      </c>
      <c r="KL7" t="str">
        <f>IF(ISERROR(MATCH(KL$1,'CSC Mitre'!F$1:F$220,0)),"",VLOOKUP(KL$1,'Tactic Recode'!$A$1:$B$547,2,FALSE))</f>
        <v/>
      </c>
      <c r="KM7" t="str">
        <f>IF(ISERROR(MATCH(KM$1,'CSC Mitre'!F$1:F$220,0)),"",VLOOKUP(KM$1,'Tactic Recode'!$A$1:$B$547,2,FALSE))</f>
        <v/>
      </c>
      <c r="KN7" t="str">
        <f>IF(ISERROR(MATCH(KN$1,'CSC Mitre'!F$1:F$220,0)),"",VLOOKUP(KN$1,'Tactic Recode'!$A$1:$B$547,2,FALSE))</f>
        <v/>
      </c>
      <c r="KO7" t="str">
        <f>IF(ISERROR(MATCH(KO$1,'CSC Mitre'!F$1:F$220,0)),"",VLOOKUP(KO$1,'Tactic Recode'!$A$1:$B$547,2,FALSE))</f>
        <v/>
      </c>
      <c r="KP7" t="str">
        <f>IF(ISERROR(MATCH(KP$1,'CSC Mitre'!F$1:F$220,0)),"",VLOOKUP(KP$1,'Tactic Recode'!$A$1:$B$547,2,FALSE))</f>
        <v/>
      </c>
      <c r="KQ7" t="str">
        <f>IF(ISERROR(MATCH(KQ$1,'CSC Mitre'!F$1:F$220,0)),"",VLOOKUP(KQ$1,'Tactic Recode'!$A$1:$B$547,2,FALSE))</f>
        <v/>
      </c>
      <c r="KR7" t="str">
        <f>IF(ISERROR(MATCH(KR$1,'CSC Mitre'!F$1:F$220,0)),"",VLOOKUP(KR$1,'Tactic Recode'!$A$1:$B$547,2,FALSE))</f>
        <v/>
      </c>
      <c r="KS7" t="str">
        <f>IF(ISERROR(MATCH(KS$1,'CSC Mitre'!F$1:F$220,0)),"",VLOOKUP(KS$1,'Tactic Recode'!$A$1:$B$547,2,FALSE))</f>
        <v/>
      </c>
      <c r="KT7" t="str">
        <f>IF(ISERROR(MATCH(KT$1,'CSC Mitre'!F$1:F$220,0)),"",VLOOKUP(KT$1,'Tactic Recode'!$A$1:$B$547,2,FALSE))</f>
        <v/>
      </c>
      <c r="KU7" t="str">
        <f>IF(ISERROR(MATCH(KU$1,'CSC Mitre'!F$1:F$220,0)),"",VLOOKUP(KU$1,'Tactic Recode'!$A$1:$B$547,2,FALSE))</f>
        <v/>
      </c>
      <c r="KV7" t="str">
        <f>IF(ISERROR(MATCH(KV$1,'CSC Mitre'!F$1:F$220,0)),"",VLOOKUP(KV$1,'Tactic Recode'!$A$1:$B$547,2,FALSE))</f>
        <v/>
      </c>
      <c r="KW7" t="str">
        <f>IF(ISERROR(MATCH(KW$1,'CSC Mitre'!F$1:F$220,0)),"",VLOOKUP(KW$1,'Tactic Recode'!$A$1:$B$547,2,FALSE))</f>
        <v/>
      </c>
      <c r="KX7" t="str">
        <f>IF(ISERROR(MATCH(KX$1,'CSC Mitre'!F$1:F$220,0)),"",VLOOKUP(KX$1,'Tactic Recode'!$A$1:$B$547,2,FALSE))</f>
        <v/>
      </c>
      <c r="KY7" t="str">
        <f>IF(ISERROR(MATCH(KY$1,'CSC Mitre'!F$1:F$220,0)),"",VLOOKUP(KY$1,'Tactic Recode'!$A$1:$B$547,2,FALSE))</f>
        <v/>
      </c>
      <c r="KZ7" t="str">
        <f>IF(ISERROR(MATCH(KZ$1,'CSC Mitre'!F$1:F$220,0)),"",VLOOKUP(KZ$1,'Tactic Recode'!$A$1:$B$547,2,FALSE))</f>
        <v/>
      </c>
      <c r="LA7" t="str">
        <f>IF(ISERROR(MATCH(LA$1,'CSC Mitre'!F$1:F$220,0)),"",VLOOKUP(LA$1,'Tactic Recode'!$A$1:$B$547,2,FALSE))</f>
        <v/>
      </c>
      <c r="LB7" t="str">
        <f>IF(ISERROR(MATCH(LB$1,'CSC Mitre'!F$1:F$220,0)),"",VLOOKUP(LB$1,'Tactic Recode'!$A$1:$B$547,2,FALSE))</f>
        <v/>
      </c>
      <c r="LC7" t="str">
        <f>IF(ISERROR(MATCH(LC$1,'CSC Mitre'!F$1:F$220,0)),"",VLOOKUP(LC$1,'Tactic Recode'!$A$1:$B$547,2,FALSE))</f>
        <v/>
      </c>
      <c r="LD7" t="str">
        <f>IF(ISERROR(MATCH(LD$1,'CSC Mitre'!F$1:F$220,0)),"",VLOOKUP(LD$1,'Tactic Recode'!$A$1:$B$547,2,FALSE))</f>
        <v/>
      </c>
      <c r="LE7" t="str">
        <f>IF(ISERROR(MATCH(LE$1,'CSC Mitre'!F$1:F$220,0)),"",VLOOKUP(LE$1,'Tactic Recode'!$A$1:$B$547,2,FALSE))</f>
        <v/>
      </c>
      <c r="LF7" t="str">
        <f>IF(ISERROR(MATCH(LF$1,'CSC Mitre'!F$1:F$220,0)),"",VLOOKUP(LF$1,'Tactic Recode'!$A$1:$B$547,2,FALSE))</f>
        <v/>
      </c>
      <c r="LG7" t="str">
        <f>IF(ISERROR(MATCH(LG$1,'CSC Mitre'!F$1:F$220,0)),"",VLOOKUP(LG$1,'Tactic Recode'!$A$1:$B$547,2,FALSE))</f>
        <v/>
      </c>
      <c r="LH7" t="str">
        <f>IF(ISERROR(MATCH(LH$1,'CSC Mitre'!F$1:F$220,0)),"",VLOOKUP(LH$1,'Tactic Recode'!$A$1:$B$547,2,FALSE))</f>
        <v/>
      </c>
      <c r="LI7" t="str">
        <f>IF(ISERROR(MATCH(LI$1,'CSC Mitre'!F$1:F$220,0)),"",VLOOKUP(LI$1,'Tactic Recode'!$A$1:$B$547,2,FALSE))</f>
        <v/>
      </c>
      <c r="LJ7" t="str">
        <f>IF(ISERROR(MATCH(LJ$1,'CSC Mitre'!F$1:F$220,0)),"",VLOOKUP(LJ$1,'Tactic Recode'!$A$1:$B$547,2,FALSE))</f>
        <v/>
      </c>
      <c r="LK7" t="str">
        <f>IF(ISERROR(MATCH(LK$1,'CSC Mitre'!F$1:F$220,0)),"",VLOOKUP(LK$1,'Tactic Recode'!$A$1:$B$547,2,FALSE))</f>
        <v/>
      </c>
      <c r="LL7" t="str">
        <f>IF(ISERROR(MATCH(LL$1,'CSC Mitre'!F$1:F$220,0)),"",VLOOKUP(LL$1,'Tactic Recode'!$A$1:$B$547,2,FALSE))</f>
        <v/>
      </c>
      <c r="LM7" t="str">
        <f>IF(ISERROR(MATCH(LM$1,'CSC Mitre'!F$1:F$220,0)),"",VLOOKUP(LM$1,'Tactic Recode'!$A$1:$B$547,2,FALSE))</f>
        <v/>
      </c>
      <c r="LN7" t="str">
        <f>IF(ISERROR(MATCH(LN$1,'CSC Mitre'!F$1:F$220,0)),"",VLOOKUP(LN$1,'Tactic Recode'!$A$1:$B$547,2,FALSE))</f>
        <v/>
      </c>
      <c r="LO7" t="str">
        <f>IF(ISERROR(MATCH(LO$1,'CSC Mitre'!F$1:F$220,0)),"",VLOOKUP(LO$1,'Tactic Recode'!$A$1:$B$547,2,FALSE))</f>
        <v/>
      </c>
      <c r="LP7" t="str">
        <f>IF(ISERROR(MATCH(LP$1,'CSC Mitre'!F$1:F$220,0)),"",VLOOKUP(LP$1,'Tactic Recode'!$A$1:$B$547,2,FALSE))</f>
        <v/>
      </c>
      <c r="LQ7" t="str">
        <f>IF(ISERROR(MATCH(LQ$1,'CSC Mitre'!F$1:F$220,0)),"",VLOOKUP(LQ$1,'Tactic Recode'!$A$1:$B$547,2,FALSE))</f>
        <v/>
      </c>
      <c r="LR7" t="str">
        <f>IF(ISERROR(MATCH(LR$1,'CSC Mitre'!F$1:F$220,0)),"",VLOOKUP(LR$1,'Tactic Recode'!$A$1:$B$547,2,FALSE))</f>
        <v/>
      </c>
      <c r="LS7" t="str">
        <f>IF(ISERROR(MATCH(LS$1,'CSC Mitre'!F$1:F$220,0)),"",VLOOKUP(LS$1,'Tactic Recode'!$A$1:$B$547,2,FALSE))</f>
        <v/>
      </c>
      <c r="LT7" t="str">
        <f>IF(ISERROR(MATCH(LT$1,'CSC Mitre'!F$1:F$220,0)),"",VLOOKUP(LT$1,'Tactic Recode'!$A$1:$B$547,2,FALSE))</f>
        <v/>
      </c>
      <c r="LU7" t="str">
        <f>IF(ISERROR(MATCH(LU$1,'CSC Mitre'!F$1:F$220,0)),"",VLOOKUP(LU$1,'Tactic Recode'!$A$1:$B$547,2,FALSE))</f>
        <v/>
      </c>
      <c r="LV7" t="str">
        <f>IF(ISERROR(MATCH(LV$1,'CSC Mitre'!F$1:F$220,0)),"",VLOOKUP(LV$1,'Tactic Recode'!$A$1:$B$547,2,FALSE))</f>
        <v/>
      </c>
      <c r="LW7" t="str">
        <f>IF(ISERROR(MATCH(LW$1,'CSC Mitre'!F$1:F$220,0)),"",VLOOKUP(LW$1,'Tactic Recode'!$A$1:$B$547,2,FALSE))</f>
        <v/>
      </c>
      <c r="LX7" t="str">
        <f>IF(ISERROR(MATCH(LX$1,'CSC Mitre'!F$1:F$220,0)),"",VLOOKUP(LX$1,'Tactic Recode'!$A$1:$B$547,2,FALSE))</f>
        <v/>
      </c>
      <c r="LY7" t="str">
        <f>IF(ISERROR(MATCH(LY$1,'CSC Mitre'!F$1:F$220,0)),"",VLOOKUP(LY$1,'Tactic Recode'!$A$1:$B$547,2,FALSE))</f>
        <v/>
      </c>
      <c r="LZ7" t="str">
        <f>IF(ISERROR(MATCH(LZ$1,'CSC Mitre'!F$1:F$220,0)),"",VLOOKUP(LZ$1,'Tactic Recode'!$A$1:$B$547,2,FALSE))</f>
        <v/>
      </c>
      <c r="MA7" t="str">
        <f>IF(ISERROR(MATCH(MA$1,'CSC Mitre'!F$1:F$220,0)),"",VLOOKUP(MA$1,'Tactic Recode'!$A$1:$B$547,2,FALSE))</f>
        <v/>
      </c>
      <c r="MB7" t="str">
        <f>IF(ISERROR(MATCH(MB$1,'CSC Mitre'!F$1:F$220,0)),"",VLOOKUP(MB$1,'Tactic Recode'!$A$1:$B$547,2,FALSE))</f>
        <v/>
      </c>
      <c r="MC7" t="str">
        <f>IF(ISERROR(MATCH(MC$1,'CSC Mitre'!F$1:F$220,0)),"",VLOOKUP(MC$1,'Tactic Recode'!$A$1:$B$547,2,FALSE))</f>
        <v/>
      </c>
      <c r="MD7" t="str">
        <f>IF(ISERROR(MATCH(MD$1,'CSC Mitre'!F$1:F$220,0)),"",VLOOKUP(MD$1,'Tactic Recode'!$A$1:$B$547,2,FALSE))</f>
        <v/>
      </c>
      <c r="ME7" t="str">
        <f>IF(ISERROR(MATCH(ME$1,'CSC Mitre'!F$1:F$220,0)),"",VLOOKUP(ME$1,'Tactic Recode'!$A$1:$B$547,2,FALSE))</f>
        <v/>
      </c>
      <c r="MF7" t="str">
        <f>IF(ISERROR(MATCH(MF$1,'CSC Mitre'!F$1:F$220,0)),"",VLOOKUP(MF$1,'Tactic Recode'!$A$1:$B$547,2,FALSE))</f>
        <v/>
      </c>
      <c r="MG7" t="str">
        <f>IF(ISERROR(MATCH(MG$1,'CSC Mitre'!F$1:F$220,0)),"",VLOOKUP(MG$1,'Tactic Recode'!$A$1:$B$547,2,FALSE))</f>
        <v/>
      </c>
      <c r="MH7" t="str">
        <f>IF(ISERROR(MATCH(MH$1,'CSC Mitre'!F$1:F$220,0)),"",VLOOKUP(MH$1,'Tactic Recode'!$A$1:$B$547,2,FALSE))</f>
        <v/>
      </c>
      <c r="MI7" t="str">
        <f>IF(ISERROR(MATCH(MI$1,'CSC Mitre'!F$1:F$220,0)),"",VLOOKUP(MI$1,'Tactic Recode'!$A$1:$B$547,2,FALSE))</f>
        <v/>
      </c>
      <c r="MJ7" t="str">
        <f>IF(ISERROR(MATCH(MJ$1,'CSC Mitre'!F$1:F$220,0)),"",VLOOKUP(MJ$1,'Tactic Recode'!$A$1:$B$547,2,FALSE))</f>
        <v/>
      </c>
      <c r="MK7" t="str">
        <f>IF(ISERROR(MATCH(MK$1,'CSC Mitre'!F$1:F$220,0)),"",VLOOKUP(MK$1,'Tactic Recode'!$A$1:$B$547,2,FALSE))</f>
        <v/>
      </c>
      <c r="ML7" t="str">
        <f>IF(ISERROR(MATCH(ML$1,'CSC Mitre'!F$1:F$220,0)),"",VLOOKUP(ML$1,'Tactic Recode'!$A$1:$B$547,2,FALSE))</f>
        <v/>
      </c>
      <c r="MM7" t="str">
        <f>IF(ISERROR(MATCH(MM$1,'CSC Mitre'!F$1:F$220,0)),"",VLOOKUP(MM$1,'Tactic Recode'!$A$1:$B$547,2,FALSE))</f>
        <v/>
      </c>
      <c r="MN7" t="str">
        <f>IF(ISERROR(MATCH(MN$1,'CSC Mitre'!F$1:F$220,0)),"",VLOOKUP(MN$1,'Tactic Recode'!$A$1:$B$547,2,FALSE))</f>
        <v/>
      </c>
      <c r="MO7" t="str">
        <f>IF(ISERROR(MATCH(MO$1,'CSC Mitre'!F$1:F$220,0)),"",VLOOKUP(MO$1,'Tactic Recode'!$A$1:$B$547,2,FALSE))</f>
        <v/>
      </c>
      <c r="MP7" t="str">
        <f>IF(ISERROR(MATCH(MP$1,'CSC Mitre'!F$1:F$220,0)),"",VLOOKUP(MP$1,'Tactic Recode'!$A$1:$B$547,2,FALSE))</f>
        <v/>
      </c>
      <c r="MQ7" t="str">
        <f>IF(ISERROR(MATCH(MQ$1,'CSC Mitre'!F$1:F$220,0)),"",VLOOKUP(MQ$1,'Tactic Recode'!$A$1:$B$547,2,FALSE))</f>
        <v/>
      </c>
      <c r="MR7" t="str">
        <f>IF(ISERROR(MATCH(MR$1,'CSC Mitre'!F$1:F$220,0)),"",VLOOKUP(MR$1,'Tactic Recode'!$A$1:$B$547,2,FALSE))</f>
        <v/>
      </c>
      <c r="MS7" t="str">
        <f>IF(ISERROR(MATCH(MS$1,'CSC Mitre'!F$1:F$220,0)),"",VLOOKUP(MS$1,'Tactic Recode'!$A$1:$B$547,2,FALSE))</f>
        <v/>
      </c>
      <c r="MT7" t="str">
        <f>IF(ISERROR(MATCH(MT$1,'CSC Mitre'!F$1:F$220,0)),"",VLOOKUP(MT$1,'Tactic Recode'!$A$1:$B$547,2,FALSE))</f>
        <v/>
      </c>
      <c r="MU7" t="str">
        <f>IF(ISERROR(MATCH(MU$1,'CSC Mitre'!F$1:F$220,0)),"",VLOOKUP(MU$1,'Tactic Recode'!$A$1:$B$547,2,FALSE))</f>
        <v/>
      </c>
      <c r="MV7" t="str">
        <f>IF(ISERROR(MATCH(MV$1,'CSC Mitre'!F$1:F$220,0)),"",VLOOKUP(MV$1,'Tactic Recode'!$A$1:$B$547,2,FALSE))</f>
        <v/>
      </c>
      <c r="MW7" t="str">
        <f>IF(ISERROR(MATCH(MW$1,'CSC Mitre'!F$1:F$220,0)),"",VLOOKUP(MW$1,'Tactic Recode'!$A$1:$B$547,2,FALSE))</f>
        <v/>
      </c>
      <c r="MX7" t="str">
        <f>IF(ISERROR(MATCH(MX$1,'CSC Mitre'!F$1:F$220,0)),"",VLOOKUP(MX$1,'Tactic Recode'!$A$1:$B$547,2,FALSE))</f>
        <v/>
      </c>
      <c r="MY7" t="str">
        <f>IF(ISERROR(MATCH(MY$1,'CSC Mitre'!F$1:F$220,0)),"",VLOOKUP(MY$1,'Tactic Recode'!$A$1:$B$547,2,FALSE))</f>
        <v/>
      </c>
      <c r="MZ7" t="str">
        <f>IF(ISERROR(MATCH(MZ$1,'CSC Mitre'!F$1:F$220,0)),"",VLOOKUP(MZ$1,'Tactic Recode'!$A$1:$B$547,2,FALSE))</f>
        <v/>
      </c>
      <c r="NA7" t="str">
        <f>IF(ISERROR(MATCH(NA$1,'CSC Mitre'!F$1:F$220,0)),"",VLOOKUP(NA$1,'Tactic Recode'!$A$1:$B$547,2,FALSE))</f>
        <v/>
      </c>
      <c r="NB7" t="str">
        <f>IF(ISERROR(MATCH(NB$1,'CSC Mitre'!F$1:F$220,0)),"",VLOOKUP(NB$1,'Tactic Recode'!$A$1:$B$547,2,FALSE))</f>
        <v/>
      </c>
      <c r="NC7" t="str">
        <f>IF(ISERROR(MATCH(NC$1,'CSC Mitre'!F$1:F$220,0)),"",VLOOKUP(NC$1,'Tactic Recode'!$A$1:$B$547,2,FALSE))</f>
        <v/>
      </c>
      <c r="ND7" t="str">
        <f>IF(ISERROR(MATCH(ND$1,'CSC Mitre'!F$1:F$220,0)),"",VLOOKUP(ND$1,'Tactic Recode'!$A$1:$B$547,2,FALSE))</f>
        <v/>
      </c>
      <c r="NE7" t="str">
        <f>IF(ISERROR(MATCH(NE$1,'CSC Mitre'!F$1:F$220,0)),"",VLOOKUP(NE$1,'Tactic Recode'!$A$1:$B$547,2,FALSE))</f>
        <v/>
      </c>
      <c r="NF7" t="str">
        <f>IF(ISERROR(MATCH(NF$1,'CSC Mitre'!F$1:F$220,0)),"",VLOOKUP(NF$1,'Tactic Recode'!$A$1:$B$547,2,FALSE))</f>
        <v/>
      </c>
      <c r="NG7" t="str">
        <f>IF(ISERROR(MATCH(NG$1,'CSC Mitre'!F$1:F$220,0)),"",VLOOKUP(NG$1,'Tactic Recode'!$A$1:$B$547,2,FALSE))</f>
        <v/>
      </c>
      <c r="NH7" t="str">
        <f>IF(ISERROR(MATCH(NH$1,'CSC Mitre'!F$1:F$220,0)),"",VLOOKUP(NH$1,'Tactic Recode'!$A$1:$B$547,2,FALSE))</f>
        <v/>
      </c>
      <c r="NI7" t="str">
        <f>IF(ISERROR(MATCH(NI$1,'CSC Mitre'!F$1:F$220,0)),"",VLOOKUP(NI$1,'Tactic Recode'!$A$1:$B$547,2,FALSE))</f>
        <v/>
      </c>
      <c r="NJ7" t="str">
        <f>IF(ISERROR(MATCH(NJ$1,'CSC Mitre'!F$1:F$220,0)),"",VLOOKUP(NJ$1,'Tactic Recode'!$A$1:$B$547,2,FALSE))</f>
        <v/>
      </c>
      <c r="NK7" t="str">
        <f>IF(ISERROR(MATCH(NK$1,'CSC Mitre'!F$1:F$220,0)),"",VLOOKUP(NK$1,'Tactic Recode'!$A$1:$B$547,2,FALSE))</f>
        <v/>
      </c>
      <c r="NL7" t="str">
        <f>IF(ISERROR(MATCH(NL$1,'CSC Mitre'!F$1:F$220,0)),"",VLOOKUP(NL$1,'Tactic Recode'!$A$1:$B$547,2,FALSE))</f>
        <v/>
      </c>
      <c r="NM7" t="str">
        <f>IF(ISERROR(MATCH(NM$1,'CSC Mitre'!F$1:F$220,0)),"",VLOOKUP(NM$1,'Tactic Recode'!$A$1:$B$547,2,FALSE))</f>
        <v/>
      </c>
      <c r="NN7" t="str">
        <f>IF(ISERROR(MATCH(NN$1,'CSC Mitre'!F$1:F$220,0)),"",VLOOKUP(NN$1,'Tactic Recode'!$A$1:$B$547,2,FALSE))</f>
        <v/>
      </c>
      <c r="NO7" t="str">
        <f>IF(ISERROR(MATCH(NO$1,'CSC Mitre'!F$1:F$220,0)),"",VLOOKUP(NO$1,'Tactic Recode'!$A$1:$B$547,2,FALSE))</f>
        <v/>
      </c>
      <c r="NP7" t="str">
        <f>IF(ISERROR(MATCH(NP$1,'CSC Mitre'!F$1:F$220,0)),"",VLOOKUP(NP$1,'Tactic Recode'!$A$1:$B$547,2,FALSE))</f>
        <v/>
      </c>
      <c r="NQ7" t="str">
        <f>IF(ISERROR(MATCH(NQ$1,'CSC Mitre'!F$1:F$220,0)),"",VLOOKUP(NQ$1,'Tactic Recode'!$A$1:$B$547,2,FALSE))</f>
        <v/>
      </c>
      <c r="NR7" t="str">
        <f>IF(ISERROR(MATCH(NR$1,'CSC Mitre'!F$1:F$220,0)),"",VLOOKUP(NR$1,'Tactic Recode'!$A$1:$B$547,2,FALSE))</f>
        <v/>
      </c>
      <c r="NS7" t="str">
        <f>IF(ISERROR(MATCH(NS$1,'CSC Mitre'!F$1:F$220,0)),"",VLOOKUP(NS$1,'Tactic Recode'!$A$1:$B$547,2,FALSE))</f>
        <v/>
      </c>
      <c r="NT7" t="str">
        <f>IF(ISERROR(MATCH(NT$1,'CSC Mitre'!F$1:F$220,0)),"",VLOOKUP(NT$1,'Tactic Recode'!$A$1:$B$547,2,FALSE))</f>
        <v/>
      </c>
      <c r="NU7" t="str">
        <f>IF(ISERROR(MATCH(NU$1,'CSC Mitre'!F$1:F$220,0)),"",VLOOKUP(NU$1,'Tactic Recode'!$A$1:$B$547,2,FALSE))</f>
        <v/>
      </c>
      <c r="NV7" t="str">
        <f>IF(ISERROR(MATCH(NV$1,'CSC Mitre'!F$1:F$220,0)),"",VLOOKUP(NV$1,'Tactic Recode'!$A$1:$B$547,2,FALSE))</f>
        <v/>
      </c>
      <c r="NW7" t="str">
        <f>IF(ISERROR(MATCH(NW$1,'CSC Mitre'!F$1:F$220,0)),"",VLOOKUP(NW$1,'Tactic Recode'!$A$1:$B$547,2,FALSE))</f>
        <v/>
      </c>
      <c r="NX7" t="str">
        <f>IF(ISERROR(MATCH(NX$1,'CSC Mitre'!F$1:F$220,0)),"",VLOOKUP(NX$1,'Tactic Recode'!$A$1:$B$547,2,FALSE))</f>
        <v>Collection</v>
      </c>
      <c r="NY7" t="str">
        <f>IF(ISERROR(MATCH(NY$1,'CSC Mitre'!F$1:F$220,0)),"",VLOOKUP(NY$1,'Tactic Recode'!$A$1:$B$547,2,FALSE))</f>
        <v>Collection</v>
      </c>
      <c r="NZ7" t="str">
        <f>IF(ISERROR(MATCH(NZ$1,'CSC Mitre'!F$1:F$220,0)),"",VLOOKUP(NZ$1,'Tactic Recode'!$A$1:$B$547,2,FALSE))</f>
        <v/>
      </c>
      <c r="OA7" t="str">
        <f>IF(ISERROR(MATCH(OA$1,'CSC Mitre'!F$1:F$220,0)),"",VLOOKUP(OA$1,'Tactic Recode'!$A$1:$B$547,2,FALSE))</f>
        <v/>
      </c>
      <c r="OB7" t="str">
        <f>IF(ISERROR(MATCH(OB$1,'CSC Mitre'!F$1:F$220,0)),"",VLOOKUP(OB$1,'Tactic Recode'!$A$1:$B$547,2,FALSE))</f>
        <v/>
      </c>
      <c r="OC7" t="str">
        <f>IF(ISERROR(MATCH(OC$1,'CSC Mitre'!F$1:F$220,0)),"",VLOOKUP(OC$1,'Tactic Recode'!$A$1:$B$547,2,FALSE))</f>
        <v/>
      </c>
      <c r="OD7" t="str">
        <f>IF(ISERROR(MATCH(OD$1,'CSC Mitre'!F$1:F$220,0)),"",VLOOKUP(OD$1,'Tactic Recode'!$A$1:$B$547,2,FALSE))</f>
        <v/>
      </c>
      <c r="OE7" t="str">
        <f>IF(ISERROR(MATCH(OE$1,'CSC Mitre'!F$1:F$220,0)),"",VLOOKUP(OE$1,'Tactic Recode'!$A$1:$B$547,2,FALSE))</f>
        <v/>
      </c>
      <c r="OF7" t="str">
        <f>IF(ISERROR(MATCH(OF$1,'CSC Mitre'!F$1:F$220,0)),"",VLOOKUP(OF$1,'Tactic Recode'!$A$1:$B$547,2,FALSE))</f>
        <v/>
      </c>
      <c r="OG7" t="str">
        <f>IF(ISERROR(MATCH(OG$1,'CSC Mitre'!F$1:F$220,0)),"",VLOOKUP(OG$1,'Tactic Recode'!$A$1:$B$547,2,FALSE))</f>
        <v/>
      </c>
      <c r="OH7" t="str">
        <f>IF(ISERROR(MATCH(OH$1,'CSC Mitre'!F$1:F$220,0)),"",VLOOKUP(OH$1,'Tactic Recode'!$A$1:$B$547,2,FALSE))</f>
        <v/>
      </c>
      <c r="OI7" t="str">
        <f>IF(ISERROR(MATCH(OI$1,'CSC Mitre'!F$1:F$220,0)),"",VLOOKUP(OI$1,'Tactic Recode'!$A$1:$B$547,2,FALSE))</f>
        <v/>
      </c>
      <c r="OJ7" t="str">
        <f>IF(ISERROR(MATCH(OJ$1,'CSC Mitre'!F$1:F$220,0)),"",VLOOKUP(OJ$1,'Tactic Recode'!$A$1:$B$547,2,FALSE))</f>
        <v/>
      </c>
      <c r="OK7" t="str">
        <f>IF(ISERROR(MATCH(OK$1,'CSC Mitre'!F$1:F$220,0)),"",VLOOKUP(OK$1,'Tactic Recode'!$A$1:$B$547,2,FALSE))</f>
        <v/>
      </c>
      <c r="OL7" t="str">
        <f>IF(ISERROR(MATCH(OL$1,'CSC Mitre'!F$1:F$220,0)),"",VLOOKUP(OL$1,'Tactic Recode'!$A$1:$B$547,2,FALSE))</f>
        <v/>
      </c>
      <c r="OM7" t="str">
        <f>IF(ISERROR(MATCH(OM$1,'CSC Mitre'!F$1:F$220,0)),"",VLOOKUP(OM$1,'Tactic Recode'!$A$1:$B$547,2,FALSE))</f>
        <v/>
      </c>
      <c r="ON7" t="str">
        <f>IF(ISERROR(MATCH(ON$1,'CSC Mitre'!F$1:F$220,0)),"",VLOOKUP(ON$1,'Tactic Recode'!$A$1:$B$547,2,FALSE))</f>
        <v/>
      </c>
      <c r="OO7" t="str">
        <f>IF(ISERROR(MATCH(OO$1,'CSC Mitre'!F$1:F$220,0)),"",VLOOKUP(OO$1,'Tactic Recode'!$A$1:$B$547,2,FALSE))</f>
        <v/>
      </c>
      <c r="OP7" t="str">
        <f>IF(ISERROR(MATCH(OP$1,'CSC Mitre'!F$1:F$220,0)),"",VLOOKUP(OP$1,'Tactic Recode'!$A$1:$B$547,2,FALSE))</f>
        <v/>
      </c>
      <c r="OQ7" t="str">
        <f>IF(ISERROR(MATCH(OQ$1,'CSC Mitre'!F$1:F$220,0)),"",VLOOKUP(OQ$1,'Tactic Recode'!$A$1:$B$547,2,FALSE))</f>
        <v/>
      </c>
      <c r="OR7" t="str">
        <f>IF(ISERROR(MATCH(OR$1,'CSC Mitre'!F$1:F$220,0)),"",VLOOKUP(OR$1,'Tactic Recode'!$A$1:$B$547,2,FALSE))</f>
        <v/>
      </c>
      <c r="OS7" t="str">
        <f>IF(ISERROR(MATCH(OS$1,'CSC Mitre'!F$1:F$220,0)),"",VLOOKUP(OS$1,'Tactic Recode'!$A$1:$B$547,2,FALSE))</f>
        <v/>
      </c>
      <c r="OT7" t="str">
        <f>IF(ISERROR(MATCH(OT$1,'CSC Mitre'!F$1:F$220,0)),"",VLOOKUP(OT$1,'Tactic Recode'!$A$1:$B$547,2,FALSE))</f>
        <v/>
      </c>
      <c r="OU7" t="str">
        <f>IF(ISERROR(MATCH(OU$1,'CSC Mitre'!F$1:F$220,0)),"",VLOOKUP(OU$1,'Tactic Recode'!$A$1:$B$547,2,FALSE))</f>
        <v/>
      </c>
      <c r="OV7" t="str">
        <f>IF(ISERROR(MATCH(OV$1,'CSC Mitre'!F$1:F$220,0)),"",VLOOKUP(OV$1,'Tactic Recode'!$A$1:$B$547,2,FALSE))</f>
        <v/>
      </c>
      <c r="OW7" t="str">
        <f>IF(ISERROR(MATCH(OW$1,'CSC Mitre'!F$1:F$220,0)),"",VLOOKUP(OW$1,'Tactic Recode'!$A$1:$B$547,2,FALSE))</f>
        <v/>
      </c>
      <c r="OX7" t="str">
        <f>IF(ISERROR(MATCH(OX$1,'CSC Mitre'!F$1:F$220,0)),"",VLOOKUP(OX$1,'Tactic Recode'!$A$1:$B$547,2,FALSE))</f>
        <v/>
      </c>
      <c r="OY7" t="str">
        <f>IF(ISERROR(MATCH(OY$1,'CSC Mitre'!F$1:F$220,0)),"",VLOOKUP(OY$1,'Tactic Recode'!$A$1:$B$547,2,FALSE))</f>
        <v/>
      </c>
      <c r="OZ7" t="str">
        <f>IF(ISERROR(MATCH(OZ$1,'CSC Mitre'!F$1:F$220,0)),"",VLOOKUP(OZ$1,'Tactic Recode'!$A$1:$B$547,2,FALSE))</f>
        <v/>
      </c>
      <c r="PA7" t="str">
        <f>IF(ISERROR(MATCH(PA$1,'CSC Mitre'!F$1:F$220,0)),"",VLOOKUP(PA$1,'Tactic Recode'!$A$1:$B$547,2,FALSE))</f>
        <v/>
      </c>
      <c r="PB7" t="str">
        <f>IF(ISERROR(MATCH(PB$1,'CSC Mitre'!F$1:F$220,0)),"",VLOOKUP(PB$1,'Tactic Recode'!$A$1:$B$547,2,FALSE))</f>
        <v/>
      </c>
      <c r="PC7" t="str">
        <f>IF(ISERROR(MATCH(PC$1,'CSC Mitre'!F$1:F$220,0)),"",VLOOKUP(PC$1,'Tactic Recode'!$A$1:$B$547,2,FALSE))</f>
        <v/>
      </c>
      <c r="PD7" t="str">
        <f>IF(ISERROR(MATCH(PD$1,'CSC Mitre'!F$1:F$220,0)),"",VLOOKUP(PD$1,'Tactic Recode'!$A$1:$B$547,2,FALSE))</f>
        <v/>
      </c>
      <c r="PE7" t="str">
        <f>IF(ISERROR(MATCH(PE$1,'CSC Mitre'!F$1:F$220,0)),"",VLOOKUP(PE$1,'Tactic Recode'!$A$1:$B$547,2,FALSE))</f>
        <v/>
      </c>
      <c r="PF7" t="str">
        <f>IF(ISERROR(MATCH(PF$1,'CSC Mitre'!F$1:F$220,0)),"",VLOOKUP(PF$1,'Tactic Recode'!$A$1:$B$547,2,FALSE))</f>
        <v/>
      </c>
      <c r="PG7" t="str">
        <f>IF(ISERROR(MATCH(PG$1,'CSC Mitre'!F$1:F$220,0)),"",VLOOKUP(PG$1,'Tactic Recode'!$A$1:$B$547,2,FALSE))</f>
        <v/>
      </c>
      <c r="PH7" t="str">
        <f>IF(ISERROR(MATCH(PH$1,'CSC Mitre'!F$1:F$220,0)),"",VLOOKUP(PH$1,'Tactic Recode'!$A$1:$B$547,2,FALSE))</f>
        <v/>
      </c>
      <c r="PI7" t="str">
        <f>IF(ISERROR(MATCH(PI$1,'CSC Mitre'!F$1:F$220,0)),"",VLOOKUP(PI$1,'Tactic Recode'!$A$1:$B$547,2,FALSE))</f>
        <v/>
      </c>
      <c r="PJ7" t="str">
        <f>IF(ISERROR(MATCH(PJ$1,'CSC Mitre'!F$1:F$220,0)),"",VLOOKUP(PJ$1,'Tactic Recode'!$A$1:$B$547,2,FALSE))</f>
        <v/>
      </c>
      <c r="PK7" t="str">
        <f>IF(ISERROR(MATCH(PK$1,'CSC Mitre'!F$1:F$220,0)),"",VLOOKUP(PK$1,'Tactic Recode'!$A$1:$B$547,2,FALSE))</f>
        <v/>
      </c>
      <c r="PL7" t="str">
        <f>IF(ISERROR(MATCH(PL$1,'CSC Mitre'!F$1:F$220,0)),"",VLOOKUP(PL$1,'Tactic Recode'!$A$1:$B$547,2,FALSE))</f>
        <v/>
      </c>
      <c r="PM7" t="str">
        <f>IF(ISERROR(MATCH(PM$1,'CSC Mitre'!F$1:F$220,0)),"",VLOOKUP(PM$1,'Tactic Recode'!$A$1:$B$547,2,FALSE))</f>
        <v/>
      </c>
      <c r="PN7" t="str">
        <f>IF(ISERROR(MATCH(PN$1,'CSC Mitre'!F$1:F$220,0)),"",VLOOKUP(PN$1,'Tactic Recode'!$A$1:$B$547,2,FALSE))</f>
        <v/>
      </c>
      <c r="PO7" t="str">
        <f>IF(ISERROR(MATCH(PO$1,'CSC Mitre'!F$1:F$220,0)),"",VLOOKUP(PO$1,'Tactic Recode'!$A$1:$B$547,2,FALSE))</f>
        <v/>
      </c>
      <c r="PP7" t="str">
        <f>IF(ISERROR(MATCH(PP$1,'CSC Mitre'!F$1:F$220,0)),"",VLOOKUP(PP$1,'Tactic Recode'!$A$1:$B$547,2,FALSE))</f>
        <v/>
      </c>
      <c r="PQ7" t="str">
        <f>IF(ISERROR(MATCH(PQ$1,'CSC Mitre'!F$1:F$220,0)),"",VLOOKUP(PQ$1,'Tactic Recode'!$A$1:$B$547,2,FALSE))</f>
        <v/>
      </c>
      <c r="PR7" t="str">
        <f>IF(ISERROR(MATCH(PR$1,'CSC Mitre'!F$1:F$220,0)),"",VLOOKUP(PR$1,'Tactic Recode'!$A$1:$B$547,2,FALSE))</f>
        <v/>
      </c>
      <c r="PS7" t="str">
        <f>IF(ISERROR(MATCH(PS$1,'CSC Mitre'!F$1:F$220,0)),"",VLOOKUP(PS$1,'Tactic Recode'!$A$1:$B$547,2,FALSE))</f>
        <v/>
      </c>
      <c r="PT7" t="str">
        <f>IF(ISERROR(MATCH(PT$1,'CSC Mitre'!F$1:F$220,0)),"",VLOOKUP(PT$1,'Tactic Recode'!$A$1:$B$547,2,FALSE))</f>
        <v/>
      </c>
      <c r="PU7" t="str">
        <f>IF(ISERROR(MATCH(PU$1,'CSC Mitre'!F$1:F$220,0)),"",VLOOKUP(PU$1,'Tactic Recode'!$A$1:$B$547,2,FALSE))</f>
        <v/>
      </c>
      <c r="PV7" t="str">
        <f>IF(ISERROR(MATCH(PV$1,'CSC Mitre'!F$1:F$220,0)),"",VLOOKUP(PV$1,'Tactic Recode'!$A$1:$B$547,2,FALSE))</f>
        <v/>
      </c>
      <c r="PW7" t="str">
        <f>IF(ISERROR(MATCH(PW$1,'CSC Mitre'!F$1:F$220,0)),"",VLOOKUP(PW$1,'Tactic Recode'!$A$1:$B$547,2,FALSE))</f>
        <v/>
      </c>
      <c r="PX7" t="str">
        <f>IF(ISERROR(MATCH(PX$1,'CSC Mitre'!F$1:F$220,0)),"",VLOOKUP(PX$1,'Tactic Recode'!$A$1:$B$547,2,FALSE))</f>
        <v/>
      </c>
      <c r="PY7" t="str">
        <f>IF(ISERROR(MATCH(PY$1,'CSC Mitre'!F$1:F$220,0)),"",VLOOKUP(PY$1,'Tactic Recode'!$A$1:$B$547,2,FALSE))</f>
        <v/>
      </c>
      <c r="PZ7" t="str">
        <f>IF(ISERROR(MATCH(PZ$1,'CSC Mitre'!F$1:F$220,0)),"",VLOOKUP(PZ$1,'Tactic Recode'!$A$1:$B$547,2,FALSE))</f>
        <v/>
      </c>
      <c r="QA7" t="str">
        <f>IF(ISERROR(MATCH(QA$1,'CSC Mitre'!F$1:F$220,0)),"",VLOOKUP(QA$1,'Tactic Recode'!$A$1:$B$547,2,FALSE))</f>
        <v/>
      </c>
      <c r="QB7" t="str">
        <f>IF(ISERROR(MATCH(QB$1,'CSC Mitre'!F$1:F$220,0)),"",VLOOKUP(QB$1,'Tactic Recode'!$A$1:$B$547,2,FALSE))</f>
        <v/>
      </c>
      <c r="QC7" t="str">
        <f>IF(ISERROR(MATCH(QC$1,'CSC Mitre'!F$1:F$220,0)),"",VLOOKUP(QC$1,'Tactic Recode'!$A$1:$B$547,2,FALSE))</f>
        <v/>
      </c>
      <c r="QD7" t="str">
        <f>IF(ISERROR(MATCH(QD$1,'CSC Mitre'!F$1:F$220,0)),"",VLOOKUP(QD$1,'Tactic Recode'!$A$1:$B$547,2,FALSE))</f>
        <v/>
      </c>
      <c r="QE7" t="str">
        <f>IF(ISERROR(MATCH(QE$1,'CSC Mitre'!F$1:F$220,0)),"",VLOOKUP(QE$1,'Tactic Recode'!$A$1:$B$547,2,FALSE))</f>
        <v/>
      </c>
      <c r="QF7" t="str">
        <f>IF(ISERROR(MATCH(QF$1,'CSC Mitre'!F$1:F$220,0)),"",VLOOKUP(QF$1,'Tactic Recode'!$A$1:$B$547,2,FALSE))</f>
        <v/>
      </c>
      <c r="QG7" t="str">
        <f>IF(ISERROR(MATCH(QG$1,'CSC Mitre'!F$1:F$220,0)),"",VLOOKUP(QG$1,'Tactic Recode'!$A$1:$B$547,2,FALSE))</f>
        <v/>
      </c>
      <c r="QH7" t="str">
        <f>IF(ISERROR(MATCH(QH$1,'CSC Mitre'!F$1:F$220,0)),"",VLOOKUP(QH$1,'Tactic Recode'!$A$1:$B$547,2,FALSE))</f>
        <v/>
      </c>
      <c r="QI7" t="str">
        <f>IF(ISERROR(MATCH(QI$1,'CSC Mitre'!F$1:F$220,0)),"",VLOOKUP(QI$1,'Tactic Recode'!$A$1:$B$547,2,FALSE))</f>
        <v/>
      </c>
      <c r="QJ7" t="str">
        <f>IF(ISERROR(MATCH(QJ$1,'CSC Mitre'!F$1:F$220,0)),"",VLOOKUP(QJ$1,'Tactic Recode'!$A$1:$B$547,2,FALSE))</f>
        <v/>
      </c>
      <c r="QK7" t="str">
        <f>IF(ISERROR(MATCH(QK$1,'CSC Mitre'!F$1:F$220,0)),"",VLOOKUP(QK$1,'Tactic Recode'!$A$1:$B$547,2,FALSE))</f>
        <v/>
      </c>
      <c r="QL7" t="str">
        <f>IF(ISERROR(MATCH(QL$1,'CSC Mitre'!F$1:F$220,0)),"",VLOOKUP(QL$1,'Tactic Recode'!$A$1:$B$547,2,FALSE))</f>
        <v/>
      </c>
      <c r="QM7" t="str">
        <f>IF(ISERROR(MATCH(QM$1,'CSC Mitre'!F$1:F$220,0)),"",VLOOKUP(QM$1,'Tactic Recode'!$A$1:$B$547,2,FALSE))</f>
        <v/>
      </c>
      <c r="QN7" t="str">
        <f>IF(ISERROR(MATCH(QN$1,'CSC Mitre'!F$1:F$220,0)),"",VLOOKUP(QN$1,'Tactic Recode'!$A$1:$B$547,2,FALSE))</f>
        <v/>
      </c>
      <c r="QO7" t="str">
        <f>IF(ISERROR(MATCH(QO$1,'CSC Mitre'!F$1:F$220,0)),"",VLOOKUP(QO$1,'Tactic Recode'!$A$1:$B$547,2,FALSE))</f>
        <v/>
      </c>
      <c r="QP7" t="str">
        <f>IF(ISERROR(MATCH(QP$1,'CSC Mitre'!F$1:F$220,0)),"",VLOOKUP(QP$1,'Tactic Recode'!$A$1:$B$547,2,FALSE))</f>
        <v/>
      </c>
      <c r="QQ7" t="str">
        <f>IF(ISERROR(MATCH(QQ$1,'CSC Mitre'!F$1:F$220,0)),"",VLOOKUP(QQ$1,'Tactic Recode'!$A$1:$B$547,2,FALSE))</f>
        <v/>
      </c>
      <c r="QR7" t="str">
        <f>IF(ISERROR(MATCH(QR$1,'CSC Mitre'!F$1:F$220,0)),"",VLOOKUP(QR$1,'Tactic Recode'!$A$1:$B$547,2,FALSE))</f>
        <v/>
      </c>
      <c r="QS7" t="str">
        <f>IF(ISERROR(MATCH(QS$1,'CSC Mitre'!F$1:F$220,0)),"",VLOOKUP(QS$1,'Tactic Recode'!$A$1:$B$547,2,FALSE))</f>
        <v/>
      </c>
      <c r="QT7" t="str">
        <f>IF(ISERROR(MATCH(QT$1,'CSC Mitre'!F$1:F$220,0)),"",VLOOKUP(QT$1,'Tactic Recode'!$A$1:$B$547,2,FALSE))</f>
        <v/>
      </c>
      <c r="QU7" t="str">
        <f>IF(ISERROR(MATCH(QU$1,'CSC Mitre'!F$1:F$220,0)),"",VLOOKUP(QU$1,'Tactic Recode'!$A$1:$B$547,2,FALSE))</f>
        <v/>
      </c>
      <c r="QV7" t="str">
        <f>IF(ISERROR(MATCH(QV$1,'CSC Mitre'!F$1:F$220,0)),"",VLOOKUP(QV$1,'Tactic Recode'!$A$1:$B$547,2,FALSE))</f>
        <v/>
      </c>
      <c r="QW7" t="str">
        <f>IF(ISERROR(MATCH(QW$1,'CSC Mitre'!F$1:F$220,0)),"",VLOOKUP(QW$1,'Tactic Recode'!$A$1:$B$547,2,FALSE))</f>
        <v/>
      </c>
      <c r="QX7" t="str">
        <f>IF(ISERROR(MATCH(QX$1,'CSC Mitre'!F$1:F$220,0)),"",VLOOKUP(QX$1,'Tactic Recode'!$A$1:$B$547,2,FALSE))</f>
        <v/>
      </c>
      <c r="QY7" t="str">
        <f>IF(ISERROR(MATCH(QY$1,'CSC Mitre'!F$1:F$220,0)),"",VLOOKUP(QY$1,'Tactic Recode'!$A$1:$B$547,2,FALSE))</f>
        <v/>
      </c>
      <c r="QZ7" t="str">
        <f>IF(ISERROR(MATCH(QZ$1,'CSC Mitre'!F$1:F$220,0)),"",VLOOKUP(QZ$1,'Tactic Recode'!$A$1:$B$547,2,FALSE))</f>
        <v/>
      </c>
      <c r="RA7" t="str">
        <f>IF(ISERROR(MATCH(RA$1,'CSC Mitre'!F$1:F$220,0)),"",VLOOKUP(RA$1,'Tactic Recode'!$A$1:$B$547,2,FALSE))</f>
        <v/>
      </c>
      <c r="RB7" t="str">
        <f>IF(ISERROR(MATCH(RB$1,'CSC Mitre'!F$1:F$220,0)),"",VLOOKUP(RB$1,'Tactic Recode'!$A$1:$B$547,2,FALSE))</f>
        <v/>
      </c>
      <c r="RC7" t="str">
        <f>IF(ISERROR(MATCH(RC$1,'CSC Mitre'!F$1:F$220,0)),"",VLOOKUP(RC$1,'Tactic Recode'!$A$1:$B$547,2,FALSE))</f>
        <v/>
      </c>
      <c r="RD7" t="str">
        <f>IF(ISERROR(MATCH(RD$1,'CSC Mitre'!F$1:F$220,0)),"",VLOOKUP(RD$1,'Tactic Recode'!$A$1:$B$547,2,FALSE))</f>
        <v/>
      </c>
      <c r="RE7" t="str">
        <f>IF(ISERROR(MATCH(RE$1,'CSC Mitre'!F$1:F$220,0)),"",VLOOKUP(RE$1,'Tactic Recode'!$A$1:$B$547,2,FALSE))</f>
        <v/>
      </c>
      <c r="RF7" t="str">
        <f>IF(ISERROR(MATCH(RF$1,'CSC Mitre'!F$1:F$220,0)),"",VLOOKUP(RF$1,'Tactic Recode'!$A$1:$B$547,2,FALSE))</f>
        <v/>
      </c>
      <c r="RG7" t="str">
        <f>IF(ISERROR(MATCH(RG$1,'CSC Mitre'!F$1:F$220,0)),"",VLOOKUP(RG$1,'Tactic Recode'!$A$1:$B$547,2,FALSE))</f>
        <v/>
      </c>
      <c r="RH7" t="str">
        <f>IF(ISERROR(MATCH(RH$1,'CSC Mitre'!F$1:F$220,0)),"",VLOOKUP(RH$1,'Tactic Recode'!$A$1:$B$547,2,FALSE))</f>
        <v/>
      </c>
      <c r="RI7" t="str">
        <f>IF(ISERROR(MATCH(RI$1,'CSC Mitre'!F$1:F$220,0)),"",VLOOKUP(RI$1,'Tactic Recode'!$A$1:$B$547,2,FALSE))</f>
        <v/>
      </c>
      <c r="RJ7" t="str">
        <f>IF(ISERROR(MATCH(RJ$1,'CSC Mitre'!F$1:F$220,0)),"",VLOOKUP(RJ$1,'Tactic Recode'!$A$1:$B$547,2,FALSE))</f>
        <v/>
      </c>
      <c r="RK7" t="str">
        <f>IF(ISERROR(MATCH(RK$1,'CSC Mitre'!F$1:F$220,0)),"",VLOOKUP(RK$1,'Tactic Recode'!$A$1:$B$547,2,FALSE))</f>
        <v/>
      </c>
      <c r="RL7" t="str">
        <f>IF(ISERROR(MATCH(RL$1,'CSC Mitre'!F$1:F$220,0)),"",VLOOKUP(RL$1,'Tactic Recode'!$A$1:$B$547,2,FALSE))</f>
        <v/>
      </c>
      <c r="RM7" t="str">
        <f>IF(ISERROR(MATCH(RM$1,'CSC Mitre'!F$1:F$220,0)),"",VLOOKUP(RM$1,'Tactic Recode'!$A$1:$B$547,2,FALSE))</f>
        <v/>
      </c>
      <c r="RN7" t="str">
        <f>IF(ISERROR(MATCH(RN$1,'CSC Mitre'!F$1:F$220,0)),"",VLOOKUP(RN$1,'Tactic Recode'!$A$1:$B$547,2,FALSE))</f>
        <v/>
      </c>
      <c r="RO7" t="str">
        <f>IF(ISERROR(MATCH(RO$1,'CSC Mitre'!F$1:F$220,0)),"",VLOOKUP(RO$1,'Tactic Recode'!$A$1:$B$547,2,FALSE))</f>
        <v/>
      </c>
      <c r="RP7" t="str">
        <f>IF(ISERROR(MATCH(RP$1,'CSC Mitre'!F$1:F$220,0)),"",VLOOKUP(RP$1,'Tactic Recode'!$A$1:$B$547,2,FALSE))</f>
        <v/>
      </c>
      <c r="RQ7" t="str">
        <f>IF(ISERROR(MATCH(RQ$1,'CSC Mitre'!F$1:F$220,0)),"",VLOOKUP(RQ$1,'Tactic Recode'!$A$1:$B$547,2,FALSE))</f>
        <v/>
      </c>
      <c r="RR7" t="str">
        <f>IF(ISERROR(MATCH(RR$1,'CSC Mitre'!F$1:F$220,0)),"",VLOOKUP(RR$1,'Tactic Recode'!$A$1:$B$547,2,FALSE))</f>
        <v/>
      </c>
      <c r="RS7" t="str">
        <f>IF(ISERROR(MATCH(RS$1,'CSC Mitre'!F$1:F$220,0)),"",VLOOKUP(RS$1,'Tactic Recode'!$A$1:$B$547,2,FALSE))</f>
        <v/>
      </c>
      <c r="RT7" t="str">
        <f>IF(ISERROR(MATCH(RT$1,'CSC Mitre'!F$1:F$220,0)),"",VLOOKUP(RT$1,'Tactic Recode'!$A$1:$B$547,2,FALSE))</f>
        <v/>
      </c>
      <c r="RU7" t="str">
        <f>IF(ISERROR(MATCH(RU$1,'CSC Mitre'!F$1:F$220,0)),"",VLOOKUP(RU$1,'Tactic Recode'!$A$1:$B$547,2,FALSE))</f>
        <v/>
      </c>
      <c r="RV7" t="str">
        <f>IF(ISERROR(MATCH(RV$1,'CSC Mitre'!F$1:F$220,0)),"",VLOOKUP(RV$1,'Tactic Recode'!$A$1:$B$547,2,FALSE))</f>
        <v/>
      </c>
      <c r="RW7" t="str">
        <f>IF(ISERROR(MATCH(RW$1,'CSC Mitre'!F$1:F$220,0)),"",VLOOKUP(RW$1,'Tactic Recode'!$A$1:$B$547,2,FALSE))</f>
        <v/>
      </c>
      <c r="RX7" t="str">
        <f>IF(ISERROR(MATCH(RX$1,'CSC Mitre'!F$1:F$220,0)),"",VLOOKUP(RX$1,'Tactic Recode'!$A$1:$B$547,2,FALSE))</f>
        <v/>
      </c>
      <c r="RY7" t="str">
        <f>IF(ISERROR(MATCH(RY$1,'CSC Mitre'!F$1:F$220,0)),"",VLOOKUP(RY$1,'Tactic Recode'!$A$1:$B$547,2,FALSE))</f>
        <v/>
      </c>
      <c r="RZ7" t="str">
        <f>IF(ISERROR(MATCH(RZ$1,'CSC Mitre'!F$1:F$220,0)),"",VLOOKUP(RZ$1,'Tactic Recode'!$A$1:$B$547,2,FALSE))</f>
        <v/>
      </c>
      <c r="SA7" t="str">
        <f>IF(ISERROR(MATCH(SA$1,'CSC Mitre'!F$1:F$220,0)),"",VLOOKUP(SA$1,'Tactic Recode'!$A$1:$B$547,2,FALSE))</f>
        <v/>
      </c>
      <c r="SB7" t="str">
        <f>IF(ISERROR(MATCH(SB$1,'CSC Mitre'!F$1:F$220,0)),"",VLOOKUP(SB$1,'Tactic Recode'!$A$1:$B$547,2,FALSE))</f>
        <v/>
      </c>
      <c r="SC7" t="str">
        <f>IF(ISERROR(MATCH(SC$1,'CSC Mitre'!F$1:F$220,0)),"",VLOOKUP(SC$1,'Tactic Recode'!$A$1:$B$547,2,FALSE))</f>
        <v/>
      </c>
      <c r="SD7" t="str">
        <f>IF(ISERROR(MATCH(SD$1,'CSC Mitre'!F$1:F$220,0)),"",VLOOKUP(SD$1,'Tactic Recode'!$A$1:$B$547,2,FALSE))</f>
        <v/>
      </c>
      <c r="SE7" t="str">
        <f>IF(ISERROR(MATCH(SE$1,'CSC Mitre'!F$1:F$220,0)),"",VLOOKUP(SE$1,'Tactic Recode'!$A$1:$B$547,2,FALSE))</f>
        <v/>
      </c>
      <c r="SF7" t="str">
        <f>IF(ISERROR(MATCH(SF$1,'CSC Mitre'!F$1:F$220,0)),"",VLOOKUP(SF$1,'Tactic Recode'!$A$1:$B$547,2,FALSE))</f>
        <v/>
      </c>
      <c r="SG7" t="str">
        <f>IF(ISERROR(MATCH(SG$1,'CSC Mitre'!F$1:F$220,0)),"",VLOOKUP(SG$1,'Tactic Recode'!$A$1:$B$547,2,FALSE))</f>
        <v/>
      </c>
      <c r="SH7" t="str">
        <f>IF(ISERROR(MATCH(SH$1,'CSC Mitre'!F$1:F$220,0)),"",VLOOKUP(SH$1,'Tactic Recode'!$A$1:$B$547,2,FALSE))</f>
        <v/>
      </c>
      <c r="SI7" t="str">
        <f>IF(ISERROR(MATCH(SI$1,'CSC Mitre'!F$1:F$220,0)),"",VLOOKUP(SI$1,'Tactic Recode'!$A$1:$B$547,2,FALSE))</f>
        <v/>
      </c>
      <c r="SJ7" t="str">
        <f>IF(ISERROR(MATCH(SJ$1,'CSC Mitre'!F$1:F$220,0)),"",VLOOKUP(SJ$1,'Tactic Recode'!$A$1:$B$547,2,FALSE))</f>
        <v/>
      </c>
      <c r="SK7" t="str">
        <f>IF(ISERROR(MATCH(SK$1,'CSC Mitre'!F$1:F$220,0)),"",VLOOKUP(SK$1,'Tactic Recode'!$A$1:$B$547,2,FALSE))</f>
        <v/>
      </c>
      <c r="SL7" t="str">
        <f>IF(ISERROR(MATCH(SL$1,'CSC Mitre'!F$1:F$220,0)),"",VLOOKUP(SL$1,'Tactic Recode'!$A$1:$B$547,2,FALSE))</f>
        <v/>
      </c>
      <c r="SM7" t="str">
        <f>IF(ISERROR(MATCH(SM$1,'CSC Mitre'!F$1:F$220,0)),"",VLOOKUP(SM$1,'Tactic Recode'!$A$1:$B$547,2,FALSE))</f>
        <v/>
      </c>
      <c r="SN7" t="str">
        <f>IF(ISERROR(MATCH(SN$1,'CSC Mitre'!F$1:F$220,0)),"",VLOOKUP(SN$1,'Tactic Recode'!$A$1:$B$547,2,FALSE))</f>
        <v/>
      </c>
      <c r="SO7" t="str">
        <f>IF(ISERROR(MATCH(SO$1,'CSC Mitre'!F$1:F$220,0)),"",VLOOKUP(SO$1,'Tactic Recode'!$A$1:$B$547,2,FALSE))</f>
        <v/>
      </c>
      <c r="SP7" t="str">
        <f>IF(ISERROR(MATCH(SP$1,'CSC Mitre'!F$1:F$220,0)),"",VLOOKUP(SP$1,'Tactic Recode'!$A$1:$B$547,2,FALSE))</f>
        <v/>
      </c>
      <c r="SQ7" t="str">
        <f>IF(ISERROR(MATCH(SQ$1,'CSC Mitre'!F$1:F$220,0)),"",VLOOKUP(SQ$1,'Tactic Recode'!$A$1:$B$547,2,FALSE))</f>
        <v/>
      </c>
      <c r="SR7" t="str">
        <f>IF(ISERROR(MATCH(SR$1,'CSC Mitre'!F$1:F$220,0)),"",VLOOKUP(SR$1,'Tactic Recode'!$A$1:$B$547,2,FALSE))</f>
        <v/>
      </c>
      <c r="SS7" t="str">
        <f>IF(ISERROR(MATCH(SS$1,'CSC Mitre'!F$1:F$220,0)),"",VLOOKUP(SS$1,'Tactic Recode'!$A$1:$B$547,2,FALSE))</f>
        <v/>
      </c>
      <c r="ST7" t="str">
        <f>IF(ISERROR(MATCH(ST$1,'CSC Mitre'!F$1:F$220,0)),"",VLOOKUP(ST$1,'Tactic Recode'!$A$1:$B$547,2,FALSE))</f>
        <v/>
      </c>
      <c r="SU7" t="str">
        <f>IF(ISERROR(MATCH(SU$1,'CSC Mitre'!F$1:F$220,0)),"",VLOOKUP(SU$1,'Tactic Recode'!$A$1:$B$547,2,FALSE))</f>
        <v/>
      </c>
      <c r="SV7" t="str">
        <f>IF(ISERROR(MATCH(SV$1,'CSC Mitre'!F$1:F$220,0)),"",VLOOKUP(SV$1,'Tactic Recode'!$A$1:$B$547,2,FALSE))</f>
        <v/>
      </c>
      <c r="SW7" t="str">
        <f>IF(ISERROR(MATCH(SW$1,'CSC Mitre'!F$1:F$220,0)),"",VLOOKUP(SW$1,'Tactic Recode'!$A$1:$B$547,2,FALSE))</f>
        <v/>
      </c>
      <c r="SX7" t="str">
        <f>IF(ISERROR(MATCH(SX$1,'CSC Mitre'!F$1:F$220,0)),"",VLOOKUP(SX$1,'Tactic Recode'!$A$1:$B$547,2,FALSE))</f>
        <v/>
      </c>
      <c r="SY7" t="str">
        <f>IF(ISERROR(MATCH(SY$1,'CSC Mitre'!F$1:F$220,0)),"",VLOOKUP(SY$1,'Tactic Recode'!$A$1:$B$547,2,FALSE))</f>
        <v/>
      </c>
      <c r="SZ7" t="str">
        <f>IF(ISERROR(MATCH(SZ$1,'CSC Mitre'!F$1:F$220,0)),"",VLOOKUP(SZ$1,'Tactic Recode'!$A$1:$B$547,2,FALSE))</f>
        <v/>
      </c>
      <c r="TA7" t="str">
        <f>IF(ISERROR(MATCH(TA$1,'CSC Mitre'!F$1:F$220,0)),"",VLOOKUP(TA$1,'Tactic Recode'!$A$1:$B$547,2,FALSE))</f>
        <v/>
      </c>
      <c r="TB7" t="str">
        <f>IF(ISERROR(MATCH(TB$1,'CSC Mitre'!F$1:F$220,0)),"",VLOOKUP(TB$1,'Tactic Recode'!$A$1:$B$547,2,FALSE))</f>
        <v/>
      </c>
      <c r="TC7" t="str">
        <f>IF(ISERROR(MATCH(TC$1,'CSC Mitre'!F$1:F$220,0)),"",VLOOKUP(TC$1,'Tactic Recode'!$A$1:$B$547,2,FALSE))</f>
        <v/>
      </c>
      <c r="TD7" t="str">
        <f>IF(ISERROR(MATCH(TD$1,'CSC Mitre'!F$1:F$220,0)),"",VLOOKUP(TD$1,'Tactic Recode'!$A$1:$B$547,2,FALSE))</f>
        <v/>
      </c>
      <c r="TE7" t="str">
        <f>IF(ISERROR(MATCH(TE$1,'CSC Mitre'!F$1:F$220,0)),"",VLOOKUP(TE$1,'Tactic Recode'!$A$1:$B$547,2,FALSE))</f>
        <v/>
      </c>
      <c r="TF7" t="str">
        <f>IF(ISERROR(MATCH(TF$1,'CSC Mitre'!F$1:F$220,0)),"",VLOOKUP(TF$1,'Tactic Recode'!$A$1:$B$547,2,FALSE))</f>
        <v/>
      </c>
      <c r="TG7" t="str">
        <f>IF(ISERROR(MATCH(TG$1,'CSC Mitre'!F$1:F$220,0)),"",VLOOKUP(TG$1,'Tactic Recode'!$A$1:$B$547,2,FALSE))</f>
        <v/>
      </c>
      <c r="TH7" t="str">
        <f>IF(ISERROR(MATCH(TH$1,'CSC Mitre'!F$1:F$220,0)),"",VLOOKUP(TH$1,'Tactic Recode'!$A$1:$B$547,2,FALSE))</f>
        <v/>
      </c>
      <c r="TI7" t="str">
        <f>IF(ISERROR(MATCH(TI$1,'CSC Mitre'!F$1:F$220,0)),"",VLOOKUP(TI$1,'Tactic Recode'!$A$1:$B$547,2,FALSE))</f>
        <v/>
      </c>
      <c r="TJ7" t="str">
        <f>IF(ISERROR(MATCH(TJ$1,'CSC Mitre'!F$1:F$220,0)),"",VLOOKUP(TJ$1,'Tactic Recode'!$A$1:$B$547,2,FALSE))</f>
        <v/>
      </c>
      <c r="TK7" t="str">
        <f>IF(ISERROR(MATCH(TK$1,'CSC Mitre'!F$1:F$220,0)),"",VLOOKUP(TK$1,'Tactic Recode'!$A$1:$B$547,2,FALSE))</f>
        <v/>
      </c>
      <c r="TL7" t="str">
        <f>IF(ISERROR(MATCH(TL$1,'CSC Mitre'!F$1:F$220,0)),"",VLOOKUP(TL$1,'Tactic Recode'!$A$1:$B$547,2,FALSE))</f>
        <v/>
      </c>
      <c r="TM7" t="str">
        <f>IF(ISERROR(MATCH(TM$1,'CSC Mitre'!F$1:F$220,0)),"",VLOOKUP(TM$1,'Tactic Recode'!$A$1:$B$547,2,FALSE))</f>
        <v/>
      </c>
      <c r="TN7" t="str">
        <f>IF(ISERROR(MATCH(TN$1,'CSC Mitre'!F$1:F$220,0)),"",VLOOKUP(TN$1,'Tactic Recode'!$A$1:$B$547,2,FALSE))</f>
        <v/>
      </c>
      <c r="TO7" t="str">
        <f>IF(ISERROR(MATCH(TO$1,'CSC Mitre'!F$1:F$220,0)),"",VLOOKUP(TO$1,'Tactic Recode'!$A$1:$B$547,2,FALSE))</f>
        <v/>
      </c>
      <c r="TP7" t="str">
        <f>IF(ISERROR(MATCH(TP$1,'CSC Mitre'!F$1:F$220,0)),"",VLOOKUP(TP$1,'Tactic Recode'!$A$1:$B$547,2,FALSE))</f>
        <v/>
      </c>
      <c r="TQ7" t="str">
        <f>IF(ISERROR(MATCH(TQ$1,'CSC Mitre'!F$1:F$220,0)),"",VLOOKUP(TQ$1,'Tactic Recode'!$A$1:$B$547,2,FALSE))</f>
        <v/>
      </c>
      <c r="TR7" t="str">
        <f>IF(ISERROR(MATCH(TR$1,'CSC Mitre'!F$1:F$220,0)),"",VLOOKUP(TR$1,'Tactic Recode'!$A$1:$B$547,2,FALSE))</f>
        <v/>
      </c>
      <c r="TS7" t="str">
        <f>IF(ISERROR(MATCH(TS$1,'CSC Mitre'!F$1:F$220,0)),"",VLOOKUP(TS$1,'Tactic Recode'!$A$1:$B$547,2,FALSE))</f>
        <v/>
      </c>
      <c r="TT7" t="str">
        <f>IF(ISERROR(MATCH(TT$1,'CSC Mitre'!F$1:F$220,0)),"",VLOOKUP(TT$1,'Tactic Recode'!$A$1:$B$547,2,FALSE))</f>
        <v/>
      </c>
      <c r="TU7" t="str">
        <f>IF(ISERROR(MATCH(TU$1,'CSC Mitre'!F$1:F$220,0)),"",VLOOKUP(TU$1,'Tactic Recode'!$A$1:$B$547,2,FALSE))</f>
        <v/>
      </c>
      <c r="TV7" t="str">
        <f>IF(ISERROR(MATCH(TV$1,'CSC Mitre'!F$1:F$220,0)),"",VLOOKUP(TV$1,'Tactic Recode'!$A$1:$B$547,2,FALSE))</f>
        <v/>
      </c>
      <c r="TW7" t="str">
        <f>IF(ISERROR(MATCH(TW$1,'CSC Mitre'!F$1:F$220,0)),"",VLOOKUP(TW$1,'Tactic Recode'!$A$1:$B$547,2,FALSE))</f>
        <v/>
      </c>
      <c r="TX7" t="str">
        <f>IF(ISERROR(MATCH(TX$1,'CSC Mitre'!F$1:F$220,0)),"",VLOOKUP(TX$1,'Tactic Recode'!$A$1:$B$547,2,FALSE))</f>
        <v/>
      </c>
      <c r="TY7" t="str">
        <f>IF(ISERROR(MATCH(TY$1,'CSC Mitre'!F$1:F$220,0)),"",VLOOKUP(TY$1,'Tactic Recode'!$A$1:$B$547,2,FALSE))</f>
        <v/>
      </c>
      <c r="TZ7" t="str">
        <f>IF(ISERROR(MATCH(TZ$1,'CSC Mitre'!F$1:F$220,0)),"",VLOOKUP(TZ$1,'Tactic Recode'!$A$1:$B$547,2,FALSE))</f>
        <v/>
      </c>
      <c r="UA7" t="str">
        <f>IF(ISERROR(MATCH(UA$1,'CSC Mitre'!F$1:F$220,0)),"",VLOOKUP(UA$1,'Tactic Recode'!$A$1:$B$547,2,FALSE))</f>
        <v/>
      </c>
      <c r="UB7" t="str">
        <f>IF(ISERROR(MATCH(UB$1,'CSC Mitre'!F$1:F$220,0)),"",VLOOKUP(UB$1,'Tactic Recode'!$A$1:$B$547,2,FALSE))</f>
        <v/>
      </c>
    </row>
    <row r="8" spans="1:548" x14ac:dyDescent="0.25">
      <c r="A8" s="59" t="s">
        <v>407</v>
      </c>
      <c r="B8" t="str">
        <f>IF(ISERROR(MATCH(B$1,'CSC Mitre'!G$1:G$220,0)),"",VLOOKUP(B$1,'Tactic Recode'!$A$1:$B$547,2,FALSE))</f>
        <v/>
      </c>
      <c r="C8" t="str">
        <f>IF(ISERROR(MATCH(C$1,'CSC Mitre'!G$1:G$220,0)),"",VLOOKUP(C$1,'Tactic Recode'!$A$1:$B$547,2,FALSE))</f>
        <v/>
      </c>
      <c r="D8" t="str">
        <f>IF(ISERROR(MATCH(D$1,'CSC Mitre'!G$1:G$220,0)),"",VLOOKUP(D$1,'Tactic Recode'!$A$1:$B$547,2,FALSE))</f>
        <v/>
      </c>
      <c r="E8" t="str">
        <f>IF(ISERROR(MATCH(E$1,'CSC Mitre'!G$1:G$220,0)),"",VLOOKUP(E$1,'Tactic Recode'!$A$1:$B$547,2,FALSE))</f>
        <v/>
      </c>
      <c r="F8" t="str">
        <f>IF(ISERROR(MATCH(F$1,'CSC Mitre'!G$1:G$220,0)),"",VLOOKUP(F$1,'Tactic Recode'!$A$1:$B$547,2,FALSE))</f>
        <v/>
      </c>
      <c r="G8" t="str">
        <f>IF(ISERROR(MATCH(G$1,'CSC Mitre'!G$1:G$220,0)),"",VLOOKUP(G$1,'Tactic Recode'!$A$1:$B$547,2,FALSE))</f>
        <v/>
      </c>
      <c r="H8" t="str">
        <f>IF(ISERROR(MATCH(H$1,'CSC Mitre'!G$1:G$220,0)),"",VLOOKUP(H$1,'Tactic Recode'!$A$1:$B$547,2,FALSE))</f>
        <v/>
      </c>
      <c r="I8" t="str">
        <f>IF(ISERROR(MATCH(I$1,'CSC Mitre'!G$1:G$220,0)),"",VLOOKUP(I$1,'Tactic Recode'!$A$1:$B$547,2,FALSE))</f>
        <v/>
      </c>
      <c r="J8" t="str">
        <f>IF(ISERROR(MATCH(J$1,'CSC Mitre'!G$1:G$220,0)),"",VLOOKUP(J$1,'Tactic Recode'!$A$1:$B$547,2,FALSE))</f>
        <v/>
      </c>
      <c r="K8" t="str">
        <f>IF(ISERROR(MATCH(K$1,'CSC Mitre'!G$1:G$220,0)),"",VLOOKUP(K$1,'Tactic Recode'!$A$1:$B$547,2,FALSE))</f>
        <v/>
      </c>
      <c r="L8" t="str">
        <f>IF(ISERROR(MATCH(L$1,'CSC Mitre'!G$1:G$220,0)),"",VLOOKUP(L$1,'Tactic Recode'!$A$1:$B$547,2,FALSE))</f>
        <v/>
      </c>
      <c r="M8" t="str">
        <f>IF(ISERROR(MATCH(M$1,'CSC Mitre'!G$1:G$220,0)),"",VLOOKUP(M$1,'Tactic Recode'!$A$1:$B$547,2,FALSE))</f>
        <v/>
      </c>
      <c r="N8" t="str">
        <f>IF(ISERROR(MATCH(N$1,'CSC Mitre'!G$1:G$220,0)),"",VLOOKUP(N$1,'Tactic Recode'!$A$1:$B$547,2,FALSE))</f>
        <v/>
      </c>
      <c r="O8" t="str">
        <f>IF(ISERROR(MATCH(O$1,'CSC Mitre'!G$1:G$220,0)),"",VLOOKUP(O$1,'Tactic Recode'!$A$1:$B$547,2,FALSE))</f>
        <v/>
      </c>
      <c r="P8" t="str">
        <f>IF(ISERROR(MATCH(P$1,'CSC Mitre'!G$1:G$220,0)),"",VLOOKUP(P$1,'Tactic Recode'!$A$1:$B$547,2,FALSE))</f>
        <v/>
      </c>
      <c r="Q8" t="str">
        <f>IF(ISERROR(MATCH(Q$1,'CSC Mitre'!G$1:G$220,0)),"",VLOOKUP(Q$1,'Tactic Recode'!$A$1:$B$547,2,FALSE))</f>
        <v/>
      </c>
      <c r="R8" t="str">
        <f>IF(ISERROR(MATCH(R$1,'CSC Mitre'!G$1:G$220,0)),"",VLOOKUP(R$1,'Tactic Recode'!$A$1:$B$547,2,FALSE))</f>
        <v/>
      </c>
      <c r="S8" t="str">
        <f>IF(ISERROR(MATCH(S$1,'CSC Mitre'!G$1:G$220,0)),"",VLOOKUP(S$1,'Tactic Recode'!$A$1:$B$547,2,FALSE))</f>
        <v/>
      </c>
      <c r="T8" t="str">
        <f>IF(ISERROR(MATCH(T$1,'CSC Mitre'!G$1:G$220,0)),"",VLOOKUP(T$1,'Tactic Recode'!$A$1:$B$547,2,FALSE))</f>
        <v/>
      </c>
      <c r="U8" t="str">
        <f>IF(ISERROR(MATCH(U$1,'CSC Mitre'!G$1:G$220,0)),"",VLOOKUP(U$1,'Tactic Recode'!$A$1:$B$547,2,FALSE))</f>
        <v/>
      </c>
      <c r="V8" t="str">
        <f>IF(ISERROR(MATCH(V$1,'CSC Mitre'!G$1:G$220,0)),"",VLOOKUP(V$1,'Tactic Recode'!$A$1:$B$547,2,FALSE))</f>
        <v/>
      </c>
      <c r="W8" t="str">
        <f>IF(ISERROR(MATCH(W$1,'CSC Mitre'!G$1:G$220,0)),"",VLOOKUP(W$1,'Tactic Recode'!$A$1:$B$547,2,FALSE))</f>
        <v/>
      </c>
      <c r="X8" t="str">
        <f>IF(ISERROR(MATCH(X$1,'CSC Mitre'!G$1:G$220,0)),"",VLOOKUP(X$1,'Tactic Recode'!$A$1:$B$547,2,FALSE))</f>
        <v/>
      </c>
      <c r="Y8" t="str">
        <f>IF(ISERROR(MATCH(Y$1,'CSC Mitre'!G$1:G$220,0)),"",VLOOKUP(Y$1,'Tactic Recode'!$A$1:$B$547,2,FALSE))</f>
        <v/>
      </c>
      <c r="Z8" t="str">
        <f>IF(ISERROR(MATCH(Z$1,'CSC Mitre'!G$1:G$220,0)),"",VLOOKUP(Z$1,'Tactic Recode'!$A$1:$B$547,2,FALSE))</f>
        <v/>
      </c>
      <c r="AA8" t="str">
        <f>IF(ISERROR(MATCH(AA$1,'CSC Mitre'!G$1:G$220,0)),"",VLOOKUP(AA$1,'Tactic Recode'!$A$1:$B$547,2,FALSE))</f>
        <v/>
      </c>
      <c r="AB8" t="str">
        <f>IF(ISERROR(MATCH(AB$1,'CSC Mitre'!G$1:G$220,0)),"",VLOOKUP(AB$1,'Tactic Recode'!$A$1:$B$547,2,FALSE))</f>
        <v/>
      </c>
      <c r="AC8" t="str">
        <f>IF(ISERROR(MATCH(AC$1,'CSC Mitre'!G$1:G$220,0)),"",VLOOKUP(AC$1,'Tactic Recode'!$A$1:$B$547,2,FALSE))</f>
        <v/>
      </c>
      <c r="AD8" t="str">
        <f>IF(ISERROR(MATCH(AD$1,'CSC Mitre'!G$1:G$220,0)),"",VLOOKUP(AD$1,'Tactic Recode'!$A$1:$B$547,2,FALSE))</f>
        <v/>
      </c>
      <c r="AE8" t="str">
        <f>IF(ISERROR(MATCH(AE$1,'CSC Mitre'!G$1:G$220,0)),"",VLOOKUP(AE$1,'Tactic Recode'!$A$1:$B$547,2,FALSE))</f>
        <v/>
      </c>
      <c r="AF8" t="str">
        <f>IF(ISERROR(MATCH(AF$1,'CSC Mitre'!G$1:G$220,0)),"",VLOOKUP(AF$1,'Tactic Recode'!$A$1:$B$547,2,FALSE))</f>
        <v/>
      </c>
      <c r="AG8" t="str">
        <f>IF(ISERROR(MATCH(AG$1,'CSC Mitre'!G$1:G$220,0)),"",VLOOKUP(AG$1,'Tactic Recode'!$A$1:$B$547,2,FALSE))</f>
        <v/>
      </c>
      <c r="AH8" t="str">
        <f>IF(ISERROR(MATCH(AH$1,'CSC Mitre'!G$1:G$220,0)),"",VLOOKUP(AH$1,'Tactic Recode'!$A$1:$B$547,2,FALSE))</f>
        <v>Lateral Movement</v>
      </c>
      <c r="AI8" t="str">
        <f>IF(ISERROR(MATCH(AI$1,'CSC Mitre'!G$1:G$220,0)),"",VLOOKUP(AI$1,'Tactic Recode'!$A$1:$B$547,2,FALSE))</f>
        <v/>
      </c>
      <c r="AJ8" t="str">
        <f>IF(ISERROR(MATCH(AJ$1,'CSC Mitre'!G$1:G$220,0)),"",VLOOKUP(AJ$1,'Tactic Recode'!$A$1:$B$547,2,FALSE))</f>
        <v/>
      </c>
      <c r="AK8" t="str">
        <f>IF(ISERROR(MATCH(AK$1,'CSC Mitre'!G$1:G$220,0)),"",VLOOKUP(AK$1,'Tactic Recode'!$A$1:$B$547,2,FALSE))</f>
        <v/>
      </c>
      <c r="AL8" t="str">
        <f>IF(ISERROR(MATCH(AL$1,'CSC Mitre'!G$1:G$220,0)),"",VLOOKUP(AL$1,'Tactic Recode'!$A$1:$B$547,2,FALSE))</f>
        <v/>
      </c>
      <c r="AM8" t="str">
        <f>IF(ISERROR(MATCH(AM$1,'CSC Mitre'!G$1:G$220,0)),"",VLOOKUP(AM$1,'Tactic Recode'!$A$1:$B$547,2,FALSE))</f>
        <v/>
      </c>
      <c r="AN8" t="str">
        <f>IF(ISERROR(MATCH(AN$1,'CSC Mitre'!G$1:G$220,0)),"",VLOOKUP(AN$1,'Tactic Recode'!$A$1:$B$547,2,FALSE))</f>
        <v/>
      </c>
      <c r="AO8" t="str">
        <f>IF(ISERROR(MATCH(AO$1,'CSC Mitre'!G$1:G$220,0)),"",VLOOKUP(AO$1,'Tactic Recode'!$A$1:$B$547,2,FALSE))</f>
        <v/>
      </c>
      <c r="AP8" t="str">
        <f>IF(ISERROR(MATCH(AP$1,'CSC Mitre'!G$1:G$220,0)),"",VLOOKUP(AP$1,'Tactic Recode'!$A$1:$B$547,2,FALSE))</f>
        <v/>
      </c>
      <c r="AQ8" t="str">
        <f>IF(ISERROR(MATCH(AQ$1,'CSC Mitre'!G$1:G$220,0)),"",VLOOKUP(AQ$1,'Tactic Recode'!$A$1:$B$547,2,FALSE))</f>
        <v/>
      </c>
      <c r="AR8" t="str">
        <f>IF(ISERROR(MATCH(AR$1,'CSC Mitre'!G$1:G$220,0)),"",VLOOKUP(AR$1,'Tactic Recode'!$A$1:$B$547,2,FALSE))</f>
        <v/>
      </c>
      <c r="AS8" t="str">
        <f>IF(ISERROR(MATCH(AS$1,'CSC Mitre'!G$1:G$220,0)),"",VLOOKUP(AS$1,'Tactic Recode'!$A$1:$B$547,2,FALSE))</f>
        <v/>
      </c>
      <c r="AT8" t="str">
        <f>IF(ISERROR(MATCH(AT$1,'CSC Mitre'!G$1:G$220,0)),"",VLOOKUP(AT$1,'Tactic Recode'!$A$1:$B$547,2,FALSE))</f>
        <v/>
      </c>
      <c r="AU8" t="str">
        <f>IF(ISERROR(MATCH(AU$1,'CSC Mitre'!G$1:G$220,0)),"",VLOOKUP(AU$1,'Tactic Recode'!$A$1:$B$547,2,FALSE))</f>
        <v/>
      </c>
      <c r="AV8" t="str">
        <f>IF(ISERROR(MATCH(AV$1,'CSC Mitre'!G$1:G$220,0)),"",VLOOKUP(AV$1,'Tactic Recode'!$A$1:$B$547,2,FALSE))</f>
        <v/>
      </c>
      <c r="AW8" t="str">
        <f>IF(ISERROR(MATCH(AW$1,'CSC Mitre'!G$1:G$220,0)),"",VLOOKUP(AW$1,'Tactic Recode'!$A$1:$B$547,2,FALSE))</f>
        <v/>
      </c>
      <c r="AX8" t="str">
        <f>IF(ISERROR(MATCH(AX$1,'CSC Mitre'!G$1:G$220,0)),"",VLOOKUP(AX$1,'Tactic Recode'!$A$1:$B$547,2,FALSE))</f>
        <v/>
      </c>
      <c r="AY8" t="str">
        <f>IF(ISERROR(MATCH(AY$1,'CSC Mitre'!G$1:G$220,0)),"",VLOOKUP(AY$1,'Tactic Recode'!$A$1:$B$547,2,FALSE))</f>
        <v/>
      </c>
      <c r="AZ8" t="str">
        <f>IF(ISERROR(MATCH(AZ$1,'CSC Mitre'!G$1:G$220,0)),"",VLOOKUP(AZ$1,'Tactic Recode'!$A$1:$B$547,2,FALSE))</f>
        <v/>
      </c>
      <c r="BA8" t="str">
        <f>IF(ISERROR(MATCH(BA$1,'CSC Mitre'!G$1:G$220,0)),"",VLOOKUP(BA$1,'Tactic Recode'!$A$1:$B$547,2,FALSE))</f>
        <v/>
      </c>
      <c r="BB8" t="str">
        <f>IF(ISERROR(MATCH(BB$1,'CSC Mitre'!G$1:G$220,0)),"",VLOOKUP(BB$1,'Tactic Recode'!$A$1:$B$547,2,FALSE))</f>
        <v/>
      </c>
      <c r="BC8" t="str">
        <f>IF(ISERROR(MATCH(BC$1,'CSC Mitre'!G$1:G$220,0)),"",VLOOKUP(BC$1,'Tactic Recode'!$A$1:$B$547,2,FALSE))</f>
        <v/>
      </c>
      <c r="BD8" t="str">
        <f>IF(ISERROR(MATCH(BD$1,'CSC Mitre'!G$1:G$220,0)),"",VLOOKUP(BD$1,'Tactic Recode'!$A$1:$B$547,2,FALSE))</f>
        <v/>
      </c>
      <c r="BE8" t="str">
        <f>IF(ISERROR(MATCH(BE$1,'CSC Mitre'!G$1:G$220,0)),"",VLOOKUP(BE$1,'Tactic Recode'!$A$1:$B$547,2,FALSE))</f>
        <v/>
      </c>
      <c r="BF8" t="str">
        <f>IF(ISERROR(MATCH(BF$1,'CSC Mitre'!G$1:G$220,0)),"",VLOOKUP(BF$1,'Tactic Recode'!$A$1:$B$547,2,FALSE))</f>
        <v/>
      </c>
      <c r="BG8" t="str">
        <f>IF(ISERROR(MATCH(BG$1,'CSC Mitre'!G$1:G$220,0)),"",VLOOKUP(BG$1,'Tactic Recode'!$A$1:$B$547,2,FALSE))</f>
        <v/>
      </c>
      <c r="BH8" t="str">
        <f>IF(ISERROR(MATCH(BH$1,'CSC Mitre'!G$1:G$220,0)),"",VLOOKUP(BH$1,'Tactic Recode'!$A$1:$B$547,2,FALSE))</f>
        <v/>
      </c>
      <c r="BI8" t="str">
        <f>IF(ISERROR(MATCH(BI$1,'CSC Mitre'!G$1:G$220,0)),"",VLOOKUP(BI$1,'Tactic Recode'!$A$1:$B$547,2,FALSE))</f>
        <v/>
      </c>
      <c r="BJ8" t="str">
        <f>IF(ISERROR(MATCH(BJ$1,'CSC Mitre'!G$1:G$220,0)),"",VLOOKUP(BJ$1,'Tactic Recode'!$A$1:$B$547,2,FALSE))</f>
        <v/>
      </c>
      <c r="BK8" t="str">
        <f>IF(ISERROR(MATCH(BK$1,'CSC Mitre'!G$1:G$220,0)),"",VLOOKUP(BK$1,'Tactic Recode'!$A$1:$B$547,2,FALSE))</f>
        <v/>
      </c>
      <c r="BL8" t="str">
        <f>IF(ISERROR(MATCH(BL$1,'CSC Mitre'!G$1:G$220,0)),"",VLOOKUP(BL$1,'Tactic Recode'!$A$1:$B$547,2,FALSE))</f>
        <v/>
      </c>
      <c r="BM8" t="str">
        <f>IF(ISERROR(MATCH(BM$1,'CSC Mitre'!G$1:G$220,0)),"",VLOOKUP(BM$1,'Tactic Recode'!$A$1:$B$547,2,FALSE))</f>
        <v/>
      </c>
      <c r="BN8" t="str">
        <f>IF(ISERROR(MATCH(BN$1,'CSC Mitre'!G$1:G$220,0)),"",VLOOKUP(BN$1,'Tactic Recode'!$A$1:$B$547,2,FALSE))</f>
        <v/>
      </c>
      <c r="BO8" t="str">
        <f>IF(ISERROR(MATCH(BO$1,'CSC Mitre'!G$1:G$220,0)),"",VLOOKUP(BO$1,'Tactic Recode'!$A$1:$B$547,2,FALSE))</f>
        <v/>
      </c>
      <c r="BP8" t="str">
        <f>IF(ISERROR(MATCH(BP$1,'CSC Mitre'!G$1:G$220,0)),"",VLOOKUP(BP$1,'Tactic Recode'!$A$1:$B$547,2,FALSE))</f>
        <v/>
      </c>
      <c r="BQ8" t="str">
        <f>IF(ISERROR(MATCH(BQ$1,'CSC Mitre'!G$1:G$220,0)),"",VLOOKUP(BQ$1,'Tactic Recode'!$A$1:$B$547,2,FALSE))</f>
        <v/>
      </c>
      <c r="BR8" t="str">
        <f>IF(ISERROR(MATCH(BR$1,'CSC Mitre'!G$1:G$220,0)),"",VLOOKUP(BR$1,'Tactic Recode'!$A$1:$B$547,2,FALSE))</f>
        <v/>
      </c>
      <c r="BS8" t="str">
        <f>IF(ISERROR(MATCH(BS$1,'CSC Mitre'!G$1:G$220,0)),"",VLOOKUP(BS$1,'Tactic Recode'!$A$1:$B$547,2,FALSE))</f>
        <v/>
      </c>
      <c r="BT8" t="str">
        <f>IF(ISERROR(MATCH(BT$1,'CSC Mitre'!G$1:G$220,0)),"",VLOOKUP(BT$1,'Tactic Recode'!$A$1:$B$547,2,FALSE))</f>
        <v/>
      </c>
      <c r="BU8" t="str">
        <f>IF(ISERROR(MATCH(BU$1,'CSC Mitre'!G$1:G$220,0)),"",VLOOKUP(BU$1,'Tactic Recode'!$A$1:$B$547,2,FALSE))</f>
        <v/>
      </c>
      <c r="BV8" t="str">
        <f>IF(ISERROR(MATCH(BV$1,'CSC Mitre'!G$1:G$220,0)),"",VLOOKUP(BV$1,'Tactic Recode'!$A$1:$B$547,2,FALSE))</f>
        <v/>
      </c>
      <c r="BW8" t="str">
        <f>IF(ISERROR(MATCH(BW$1,'CSC Mitre'!G$1:G$220,0)),"",VLOOKUP(BW$1,'Tactic Recode'!$A$1:$B$547,2,FALSE))</f>
        <v/>
      </c>
      <c r="BX8" t="str">
        <f>IF(ISERROR(MATCH(BX$1,'CSC Mitre'!G$1:G$220,0)),"",VLOOKUP(BX$1,'Tactic Recode'!$A$1:$B$547,2,FALSE))</f>
        <v/>
      </c>
      <c r="BY8" t="str">
        <f>IF(ISERROR(MATCH(BY$1,'CSC Mitre'!G$1:G$220,0)),"",VLOOKUP(BY$1,'Tactic Recode'!$A$1:$B$547,2,FALSE))</f>
        <v/>
      </c>
      <c r="BZ8" t="str">
        <f>IF(ISERROR(MATCH(BZ$1,'CSC Mitre'!G$1:G$220,0)),"",VLOOKUP(BZ$1,'Tactic Recode'!$A$1:$B$547,2,FALSE))</f>
        <v/>
      </c>
      <c r="CA8" t="str">
        <f>IF(ISERROR(MATCH(CA$1,'CSC Mitre'!G$1:G$220,0)),"",VLOOKUP(CA$1,'Tactic Recode'!$A$1:$B$547,2,FALSE))</f>
        <v/>
      </c>
      <c r="CB8" t="str">
        <f>IF(ISERROR(MATCH(CB$1,'CSC Mitre'!G$1:G$220,0)),"",VLOOKUP(CB$1,'Tactic Recode'!$A$1:$B$547,2,FALSE))</f>
        <v/>
      </c>
      <c r="CC8" t="str">
        <f>IF(ISERROR(MATCH(CC$1,'CSC Mitre'!G$1:G$220,0)),"",VLOOKUP(CC$1,'Tactic Recode'!$A$1:$B$547,2,FALSE))</f>
        <v/>
      </c>
      <c r="CD8" t="str">
        <f>IF(ISERROR(MATCH(CD$1,'CSC Mitre'!G$1:G$220,0)),"",VLOOKUP(CD$1,'Tactic Recode'!$A$1:$B$547,2,FALSE))</f>
        <v/>
      </c>
      <c r="CE8" t="str">
        <f>IF(ISERROR(MATCH(CE$1,'CSC Mitre'!G$1:G$220,0)),"",VLOOKUP(CE$1,'Tactic Recode'!$A$1:$B$547,2,FALSE))</f>
        <v/>
      </c>
      <c r="CF8" t="str">
        <f>IF(ISERROR(MATCH(CF$1,'CSC Mitre'!G$1:G$220,0)),"",VLOOKUP(CF$1,'Tactic Recode'!$A$1:$B$547,2,FALSE))</f>
        <v/>
      </c>
      <c r="CG8" t="str">
        <f>IF(ISERROR(MATCH(CG$1,'CSC Mitre'!G$1:G$220,0)),"",VLOOKUP(CG$1,'Tactic Recode'!$A$1:$B$547,2,FALSE))</f>
        <v/>
      </c>
      <c r="CH8" t="str">
        <f>IF(ISERROR(MATCH(CH$1,'CSC Mitre'!G$1:G$220,0)),"",VLOOKUP(CH$1,'Tactic Recode'!$A$1:$B$547,2,FALSE))</f>
        <v/>
      </c>
      <c r="CI8" t="str">
        <f>IF(ISERROR(MATCH(CI$1,'CSC Mitre'!G$1:G$220,0)),"",VLOOKUP(CI$1,'Tactic Recode'!$A$1:$B$547,2,FALSE))</f>
        <v/>
      </c>
      <c r="CJ8" t="str">
        <f>IF(ISERROR(MATCH(CJ$1,'CSC Mitre'!G$1:G$220,0)),"",VLOOKUP(CJ$1,'Tactic Recode'!$A$1:$B$547,2,FALSE))</f>
        <v/>
      </c>
      <c r="CK8" t="str">
        <f>IF(ISERROR(MATCH(CK$1,'CSC Mitre'!G$1:G$220,0)),"",VLOOKUP(CK$1,'Tactic Recode'!$A$1:$B$547,2,FALSE))</f>
        <v/>
      </c>
      <c r="CL8" t="str">
        <f>IF(ISERROR(MATCH(CL$1,'CSC Mitre'!G$1:G$220,0)),"",VLOOKUP(CL$1,'Tactic Recode'!$A$1:$B$547,2,FALSE))</f>
        <v/>
      </c>
      <c r="CM8" t="str">
        <f>IF(ISERROR(MATCH(CM$1,'CSC Mitre'!G$1:G$220,0)),"",VLOOKUP(CM$1,'Tactic Recode'!$A$1:$B$547,2,FALSE))</f>
        <v/>
      </c>
      <c r="CN8" t="str">
        <f>IF(ISERROR(MATCH(CN$1,'CSC Mitre'!G$1:G$220,0)),"",VLOOKUP(CN$1,'Tactic Recode'!$A$1:$B$547,2,FALSE))</f>
        <v/>
      </c>
      <c r="CO8" t="str">
        <f>IF(ISERROR(MATCH(CO$1,'CSC Mitre'!G$1:G$220,0)),"",VLOOKUP(CO$1,'Tactic Recode'!$A$1:$B$547,2,FALSE))</f>
        <v/>
      </c>
      <c r="CP8" t="str">
        <f>IF(ISERROR(MATCH(CP$1,'CSC Mitre'!G$1:G$220,0)),"",VLOOKUP(CP$1,'Tactic Recode'!$A$1:$B$547,2,FALSE))</f>
        <v/>
      </c>
      <c r="CQ8" t="str">
        <f>IF(ISERROR(MATCH(CQ$1,'CSC Mitre'!G$1:G$220,0)),"",VLOOKUP(CQ$1,'Tactic Recode'!$A$1:$B$547,2,FALSE))</f>
        <v/>
      </c>
      <c r="CR8" t="str">
        <f>IF(ISERROR(MATCH(CR$1,'CSC Mitre'!G$1:G$220,0)),"",VLOOKUP(CR$1,'Tactic Recode'!$A$1:$B$547,2,FALSE))</f>
        <v/>
      </c>
      <c r="CS8" t="str">
        <f>IF(ISERROR(MATCH(CS$1,'CSC Mitre'!G$1:G$220,0)),"",VLOOKUP(CS$1,'Tactic Recode'!$A$1:$B$547,2,FALSE))</f>
        <v/>
      </c>
      <c r="CT8" t="str">
        <f>IF(ISERROR(MATCH(CT$1,'CSC Mitre'!G$1:G$220,0)),"",VLOOKUP(CT$1,'Tactic Recode'!$A$1:$B$547,2,FALSE))</f>
        <v/>
      </c>
      <c r="CU8" t="str">
        <f>IF(ISERROR(MATCH(CU$1,'CSC Mitre'!G$1:G$220,0)),"",VLOOKUP(CU$1,'Tactic Recode'!$A$1:$B$547,2,FALSE))</f>
        <v/>
      </c>
      <c r="CV8" t="str">
        <f>IF(ISERROR(MATCH(CV$1,'CSC Mitre'!G$1:G$220,0)),"",VLOOKUP(CV$1,'Tactic Recode'!$A$1:$B$547,2,FALSE))</f>
        <v/>
      </c>
      <c r="CW8" t="str">
        <f>IF(ISERROR(MATCH(CW$1,'CSC Mitre'!G$1:G$220,0)),"",VLOOKUP(CW$1,'Tactic Recode'!$A$1:$B$547,2,FALSE))</f>
        <v/>
      </c>
      <c r="CX8" t="str">
        <f>IF(ISERROR(MATCH(CX$1,'CSC Mitre'!G$1:G$220,0)),"",VLOOKUP(CX$1,'Tactic Recode'!$A$1:$B$547,2,FALSE))</f>
        <v/>
      </c>
      <c r="CY8" t="str">
        <f>IF(ISERROR(MATCH(CY$1,'CSC Mitre'!G$1:G$220,0)),"",VLOOKUP(CY$1,'Tactic Recode'!$A$1:$B$547,2,FALSE))</f>
        <v>Execution</v>
      </c>
      <c r="CZ8" t="str">
        <f>IF(ISERROR(MATCH(CZ$1,'CSC Mitre'!G$1:G$220,0)),"",VLOOKUP(CZ$1,'Tactic Recode'!$A$1:$B$547,2,FALSE))</f>
        <v/>
      </c>
      <c r="DA8" t="str">
        <f>IF(ISERROR(MATCH(DA$1,'CSC Mitre'!G$1:G$220,0)),"",VLOOKUP(DA$1,'Tactic Recode'!$A$1:$B$547,2,FALSE))</f>
        <v/>
      </c>
      <c r="DB8" t="str">
        <f>IF(ISERROR(MATCH(DB$1,'CSC Mitre'!G$1:G$220,0)),"",VLOOKUP(DB$1,'Tactic Recode'!$A$1:$B$547,2,FALSE))</f>
        <v/>
      </c>
      <c r="DC8" t="str">
        <f>IF(ISERROR(MATCH(DC$1,'CSC Mitre'!G$1:G$220,0)),"",VLOOKUP(DC$1,'Tactic Recode'!$A$1:$B$547,2,FALSE))</f>
        <v/>
      </c>
      <c r="DD8" t="str">
        <f>IF(ISERROR(MATCH(DD$1,'CSC Mitre'!G$1:G$220,0)),"",VLOOKUP(DD$1,'Tactic Recode'!$A$1:$B$547,2,FALSE))</f>
        <v/>
      </c>
      <c r="DE8" t="str">
        <f>IF(ISERROR(MATCH(DE$1,'CSC Mitre'!G$1:G$220,0)),"",VLOOKUP(DE$1,'Tactic Recode'!$A$1:$B$547,2,FALSE))</f>
        <v/>
      </c>
      <c r="DF8" t="str">
        <f>IF(ISERROR(MATCH(DF$1,'CSC Mitre'!G$1:G$220,0)),"",VLOOKUP(DF$1,'Tactic Recode'!$A$1:$B$547,2,FALSE))</f>
        <v/>
      </c>
      <c r="DG8" t="str">
        <f>IF(ISERROR(MATCH(DG$1,'CSC Mitre'!G$1:G$220,0)),"",VLOOKUP(DG$1,'Tactic Recode'!$A$1:$B$547,2,FALSE))</f>
        <v/>
      </c>
      <c r="DH8" t="str">
        <f>IF(ISERROR(MATCH(DH$1,'CSC Mitre'!G$1:G$220,0)),"",VLOOKUP(DH$1,'Tactic Recode'!$A$1:$B$547,2,FALSE))</f>
        <v/>
      </c>
      <c r="DI8" t="str">
        <f>IF(ISERROR(MATCH(DI$1,'CSC Mitre'!G$1:G$220,0)),"",VLOOKUP(DI$1,'Tactic Recode'!$A$1:$B$547,2,FALSE))</f>
        <v/>
      </c>
      <c r="DJ8" t="str">
        <f>IF(ISERROR(MATCH(DJ$1,'CSC Mitre'!G$1:G$220,0)),"",VLOOKUP(DJ$1,'Tactic Recode'!$A$1:$B$547,2,FALSE))</f>
        <v/>
      </c>
      <c r="DK8" t="str">
        <f>IF(ISERROR(MATCH(DK$1,'CSC Mitre'!G$1:G$220,0)),"",VLOOKUP(DK$1,'Tactic Recode'!$A$1:$B$547,2,FALSE))</f>
        <v/>
      </c>
      <c r="DL8" t="str">
        <f>IF(ISERROR(MATCH(DL$1,'CSC Mitre'!G$1:G$220,0)),"",VLOOKUP(DL$1,'Tactic Recode'!$A$1:$B$547,2,FALSE))</f>
        <v/>
      </c>
      <c r="DM8" t="str">
        <f>IF(ISERROR(MATCH(DM$1,'CSC Mitre'!G$1:G$220,0)),"",VLOOKUP(DM$1,'Tactic Recode'!$A$1:$B$547,2,FALSE))</f>
        <v/>
      </c>
      <c r="DN8" t="str">
        <f>IF(ISERROR(MATCH(DN$1,'CSC Mitre'!G$1:G$220,0)),"",VLOOKUP(DN$1,'Tactic Recode'!$A$1:$B$547,2,FALSE))</f>
        <v/>
      </c>
      <c r="DO8" t="str">
        <f>IF(ISERROR(MATCH(DO$1,'CSC Mitre'!G$1:G$220,0)),"",VLOOKUP(DO$1,'Tactic Recode'!$A$1:$B$547,2,FALSE))</f>
        <v/>
      </c>
      <c r="DP8" t="str">
        <f>IF(ISERROR(MATCH(DP$1,'CSC Mitre'!G$1:G$220,0)),"",VLOOKUP(DP$1,'Tactic Recode'!$A$1:$B$547,2,FALSE))</f>
        <v/>
      </c>
      <c r="DQ8" t="str">
        <f>IF(ISERROR(MATCH(DQ$1,'CSC Mitre'!G$1:G$220,0)),"",VLOOKUP(DQ$1,'Tactic Recode'!$A$1:$B$547,2,FALSE))</f>
        <v/>
      </c>
      <c r="DR8" t="str">
        <f>IF(ISERROR(MATCH(DR$1,'CSC Mitre'!G$1:G$220,0)),"",VLOOKUP(DR$1,'Tactic Recode'!$A$1:$B$547,2,FALSE))</f>
        <v/>
      </c>
      <c r="DS8" t="str">
        <f>IF(ISERROR(MATCH(DS$1,'CSC Mitre'!G$1:G$220,0)),"",VLOOKUP(DS$1,'Tactic Recode'!$A$1:$B$547,2,FALSE))</f>
        <v/>
      </c>
      <c r="DT8" t="str">
        <f>IF(ISERROR(MATCH(DT$1,'CSC Mitre'!G$1:G$220,0)),"",VLOOKUP(DT$1,'Tactic Recode'!$A$1:$B$547,2,FALSE))</f>
        <v/>
      </c>
      <c r="DU8" t="str">
        <f>IF(ISERROR(MATCH(DU$1,'CSC Mitre'!G$1:G$220,0)),"",VLOOKUP(DU$1,'Tactic Recode'!$A$1:$B$547,2,FALSE))</f>
        <v/>
      </c>
      <c r="DV8" t="str">
        <f>IF(ISERROR(MATCH(DV$1,'CSC Mitre'!G$1:G$220,0)),"",VLOOKUP(DV$1,'Tactic Recode'!$A$1:$B$547,2,FALSE))</f>
        <v/>
      </c>
      <c r="DW8" t="str">
        <f>IF(ISERROR(MATCH(DW$1,'CSC Mitre'!G$1:G$220,0)),"",VLOOKUP(DW$1,'Tactic Recode'!$A$1:$B$547,2,FALSE))</f>
        <v/>
      </c>
      <c r="DX8" t="str">
        <f>IF(ISERROR(MATCH(DX$1,'CSC Mitre'!G$1:G$220,0)),"",VLOOKUP(DX$1,'Tactic Recode'!$A$1:$B$547,2,FALSE))</f>
        <v/>
      </c>
      <c r="DY8" t="str">
        <f>IF(ISERROR(MATCH(DY$1,'CSC Mitre'!G$1:G$220,0)),"",VLOOKUP(DY$1,'Tactic Recode'!$A$1:$B$547,2,FALSE))</f>
        <v/>
      </c>
      <c r="DZ8" t="str">
        <f>IF(ISERROR(MATCH(DZ$1,'CSC Mitre'!G$1:G$220,0)),"",VLOOKUP(DZ$1,'Tactic Recode'!$A$1:$B$547,2,FALSE))</f>
        <v/>
      </c>
      <c r="EA8" t="str">
        <f>IF(ISERROR(MATCH(EA$1,'CSC Mitre'!G$1:G$220,0)),"",VLOOKUP(EA$1,'Tactic Recode'!$A$1:$B$547,2,FALSE))</f>
        <v/>
      </c>
      <c r="EB8" t="str">
        <f>IF(ISERROR(MATCH(EB$1,'CSC Mitre'!G$1:G$220,0)),"",VLOOKUP(EB$1,'Tactic Recode'!$A$1:$B$547,2,FALSE))</f>
        <v/>
      </c>
      <c r="EC8" t="str">
        <f>IF(ISERROR(MATCH(EC$1,'CSC Mitre'!G$1:G$220,0)),"",VLOOKUP(EC$1,'Tactic Recode'!$A$1:$B$547,2,FALSE))</f>
        <v/>
      </c>
      <c r="ED8" t="str">
        <f>IF(ISERROR(MATCH(ED$1,'CSC Mitre'!G$1:G$220,0)),"",VLOOKUP(ED$1,'Tactic Recode'!$A$1:$B$547,2,FALSE))</f>
        <v/>
      </c>
      <c r="EE8" t="str">
        <f>IF(ISERROR(MATCH(EE$1,'CSC Mitre'!G$1:G$220,0)),"",VLOOKUP(EE$1,'Tactic Recode'!$A$1:$B$547,2,FALSE))</f>
        <v/>
      </c>
      <c r="EF8" t="str">
        <f>IF(ISERROR(MATCH(EF$1,'CSC Mitre'!G$1:G$220,0)),"",VLOOKUP(EF$1,'Tactic Recode'!$A$1:$B$547,2,FALSE))</f>
        <v/>
      </c>
      <c r="EG8" t="str">
        <f>IF(ISERROR(MATCH(EG$1,'CSC Mitre'!G$1:G$220,0)),"",VLOOKUP(EG$1,'Tactic Recode'!$A$1:$B$547,2,FALSE))</f>
        <v/>
      </c>
      <c r="EH8" t="str">
        <f>IF(ISERROR(MATCH(EH$1,'CSC Mitre'!G$1:G$220,0)),"",VLOOKUP(EH$1,'Tactic Recode'!$A$1:$B$547,2,FALSE))</f>
        <v/>
      </c>
      <c r="EI8" t="str">
        <f>IF(ISERROR(MATCH(EI$1,'CSC Mitre'!G$1:G$220,0)),"",VLOOKUP(EI$1,'Tactic Recode'!$A$1:$B$547,2,FALSE))</f>
        <v/>
      </c>
      <c r="EJ8" t="str">
        <f>IF(ISERROR(MATCH(EJ$1,'CSC Mitre'!G$1:G$220,0)),"",VLOOKUP(EJ$1,'Tactic Recode'!$A$1:$B$547,2,FALSE))</f>
        <v/>
      </c>
      <c r="EK8" t="str">
        <f>IF(ISERROR(MATCH(EK$1,'CSC Mitre'!G$1:G$220,0)),"",VLOOKUP(EK$1,'Tactic Recode'!$A$1:$B$547,2,FALSE))</f>
        <v/>
      </c>
      <c r="EL8" t="str">
        <f>IF(ISERROR(MATCH(EL$1,'CSC Mitre'!G$1:G$220,0)),"",VLOOKUP(EL$1,'Tactic Recode'!$A$1:$B$547,2,FALSE))</f>
        <v/>
      </c>
      <c r="EM8" t="str">
        <f>IF(ISERROR(MATCH(EM$1,'CSC Mitre'!G$1:G$220,0)),"",VLOOKUP(EM$1,'Tactic Recode'!$A$1:$B$547,2,FALSE))</f>
        <v/>
      </c>
      <c r="EN8" t="str">
        <f>IF(ISERROR(MATCH(EN$1,'CSC Mitre'!G$1:G$220,0)),"",VLOOKUP(EN$1,'Tactic Recode'!$A$1:$B$547,2,FALSE))</f>
        <v/>
      </c>
      <c r="EO8" t="str">
        <f>IF(ISERROR(MATCH(EO$1,'CSC Mitre'!G$1:G$220,0)),"",VLOOKUP(EO$1,'Tactic Recode'!$A$1:$B$547,2,FALSE))</f>
        <v/>
      </c>
      <c r="EP8" t="str">
        <f>IF(ISERROR(MATCH(EP$1,'CSC Mitre'!G$1:G$220,0)),"",VLOOKUP(EP$1,'Tactic Recode'!$A$1:$B$547,2,FALSE))</f>
        <v/>
      </c>
      <c r="EQ8" t="str">
        <f>IF(ISERROR(MATCH(EQ$1,'CSC Mitre'!G$1:G$220,0)),"",VLOOKUP(EQ$1,'Tactic Recode'!$A$1:$B$547,2,FALSE))</f>
        <v/>
      </c>
      <c r="ER8" t="str">
        <f>IF(ISERROR(MATCH(ER$1,'CSC Mitre'!G$1:G$220,0)),"",VLOOKUP(ER$1,'Tactic Recode'!$A$1:$B$547,2,FALSE))</f>
        <v/>
      </c>
      <c r="ES8" t="str">
        <f>IF(ISERROR(MATCH(ES$1,'CSC Mitre'!G$1:G$220,0)),"",VLOOKUP(ES$1,'Tactic Recode'!$A$1:$B$547,2,FALSE))</f>
        <v/>
      </c>
      <c r="ET8" t="str">
        <f>IF(ISERROR(MATCH(ET$1,'CSC Mitre'!G$1:G$220,0)),"",VLOOKUP(ET$1,'Tactic Recode'!$A$1:$B$547,2,FALSE))</f>
        <v/>
      </c>
      <c r="EU8" t="str">
        <f>IF(ISERROR(MATCH(EU$1,'CSC Mitre'!G$1:G$220,0)),"",VLOOKUP(EU$1,'Tactic Recode'!$A$1:$B$547,2,FALSE))</f>
        <v/>
      </c>
      <c r="EV8" t="str">
        <f>IF(ISERROR(MATCH(EV$1,'CSC Mitre'!G$1:G$220,0)),"",VLOOKUP(EV$1,'Tactic Recode'!$A$1:$B$547,2,FALSE))</f>
        <v/>
      </c>
      <c r="EW8" t="str">
        <f>IF(ISERROR(MATCH(EW$1,'CSC Mitre'!G$1:G$220,0)),"",VLOOKUP(EW$1,'Tactic Recode'!$A$1:$B$547,2,FALSE))</f>
        <v/>
      </c>
      <c r="EX8" t="str">
        <f>IF(ISERROR(MATCH(EX$1,'CSC Mitre'!G$1:G$220,0)),"",VLOOKUP(EX$1,'Tactic Recode'!$A$1:$B$547,2,FALSE))</f>
        <v/>
      </c>
      <c r="EY8" t="str">
        <f>IF(ISERROR(MATCH(EY$1,'CSC Mitre'!G$1:G$220,0)),"",VLOOKUP(EY$1,'Tactic Recode'!$A$1:$B$547,2,FALSE))</f>
        <v/>
      </c>
      <c r="EZ8" t="str">
        <f>IF(ISERROR(MATCH(EZ$1,'CSC Mitre'!G$1:G$220,0)),"",VLOOKUP(EZ$1,'Tactic Recode'!$A$1:$B$547,2,FALSE))</f>
        <v/>
      </c>
      <c r="FA8" t="str">
        <f>IF(ISERROR(MATCH(FA$1,'CSC Mitre'!G$1:G$220,0)),"",VLOOKUP(FA$1,'Tactic Recode'!$A$1:$B$547,2,FALSE))</f>
        <v/>
      </c>
      <c r="FB8" t="str">
        <f>IF(ISERROR(MATCH(FB$1,'CSC Mitre'!G$1:G$220,0)),"",VLOOKUP(FB$1,'Tactic Recode'!$A$1:$B$547,2,FALSE))</f>
        <v/>
      </c>
      <c r="FC8" t="str">
        <f>IF(ISERROR(MATCH(FC$1,'CSC Mitre'!G$1:G$220,0)),"",VLOOKUP(FC$1,'Tactic Recode'!$A$1:$B$547,2,FALSE))</f>
        <v/>
      </c>
      <c r="FD8" t="str">
        <f>IF(ISERROR(MATCH(FD$1,'CSC Mitre'!G$1:G$220,0)),"",VLOOKUP(FD$1,'Tactic Recode'!$A$1:$B$547,2,FALSE))</f>
        <v/>
      </c>
      <c r="FE8" t="str">
        <f>IF(ISERROR(MATCH(FE$1,'CSC Mitre'!G$1:G$220,0)),"",VLOOKUP(FE$1,'Tactic Recode'!$A$1:$B$547,2,FALSE))</f>
        <v/>
      </c>
      <c r="FF8" t="str">
        <f>IF(ISERROR(MATCH(FF$1,'CSC Mitre'!G$1:G$220,0)),"",VLOOKUP(FF$1,'Tactic Recode'!$A$1:$B$547,2,FALSE))</f>
        <v/>
      </c>
      <c r="FG8" t="str">
        <f>IF(ISERROR(MATCH(FG$1,'CSC Mitre'!G$1:G$220,0)),"",VLOOKUP(FG$1,'Tactic Recode'!$A$1:$B$547,2,FALSE))</f>
        <v/>
      </c>
      <c r="FH8" t="str">
        <f>IF(ISERROR(MATCH(FH$1,'CSC Mitre'!G$1:G$220,0)),"",VLOOKUP(FH$1,'Tactic Recode'!$A$1:$B$547,2,FALSE))</f>
        <v/>
      </c>
      <c r="FI8" t="str">
        <f>IF(ISERROR(MATCH(FI$1,'CSC Mitre'!G$1:G$220,0)),"",VLOOKUP(FI$1,'Tactic Recode'!$A$1:$B$547,2,FALSE))</f>
        <v/>
      </c>
      <c r="FJ8" t="str">
        <f>IF(ISERROR(MATCH(FJ$1,'CSC Mitre'!G$1:G$220,0)),"",VLOOKUP(FJ$1,'Tactic Recode'!$A$1:$B$547,2,FALSE))</f>
        <v/>
      </c>
      <c r="FK8" t="str">
        <f>IF(ISERROR(MATCH(FK$1,'CSC Mitre'!G$1:G$220,0)),"",VLOOKUP(FK$1,'Tactic Recode'!$A$1:$B$547,2,FALSE))</f>
        <v/>
      </c>
      <c r="FL8" t="str">
        <f>IF(ISERROR(MATCH(FL$1,'CSC Mitre'!G$1:G$220,0)),"",VLOOKUP(FL$1,'Tactic Recode'!$A$1:$B$547,2,FALSE))</f>
        <v/>
      </c>
      <c r="FM8" t="str">
        <f>IF(ISERROR(MATCH(FM$1,'CSC Mitre'!G$1:G$220,0)),"",VLOOKUP(FM$1,'Tactic Recode'!$A$1:$B$547,2,FALSE))</f>
        <v/>
      </c>
      <c r="FN8" t="str">
        <f>IF(ISERROR(MATCH(FN$1,'CSC Mitre'!G$1:G$220,0)),"",VLOOKUP(FN$1,'Tactic Recode'!$A$1:$B$547,2,FALSE))</f>
        <v/>
      </c>
      <c r="FO8" t="str">
        <f>IF(ISERROR(MATCH(FO$1,'CSC Mitre'!G$1:G$220,0)),"",VLOOKUP(FO$1,'Tactic Recode'!$A$1:$B$547,2,FALSE))</f>
        <v/>
      </c>
      <c r="FP8" t="str">
        <f>IF(ISERROR(MATCH(FP$1,'CSC Mitre'!G$1:G$220,0)),"",VLOOKUP(FP$1,'Tactic Recode'!$A$1:$B$547,2,FALSE))</f>
        <v/>
      </c>
      <c r="FQ8" t="str">
        <f>IF(ISERROR(MATCH(FQ$1,'CSC Mitre'!G$1:G$220,0)),"",VLOOKUP(FQ$1,'Tactic Recode'!$A$1:$B$547,2,FALSE))</f>
        <v/>
      </c>
      <c r="FR8" t="str">
        <f>IF(ISERROR(MATCH(FR$1,'CSC Mitre'!G$1:G$220,0)),"",VLOOKUP(FR$1,'Tactic Recode'!$A$1:$B$547,2,FALSE))</f>
        <v/>
      </c>
      <c r="FS8" t="str">
        <f>IF(ISERROR(MATCH(FS$1,'CSC Mitre'!G$1:G$220,0)),"",VLOOKUP(FS$1,'Tactic Recode'!$A$1:$B$547,2,FALSE))</f>
        <v/>
      </c>
      <c r="FT8" t="str">
        <f>IF(ISERROR(MATCH(FT$1,'CSC Mitre'!G$1:G$220,0)),"",VLOOKUP(FT$1,'Tactic Recode'!$A$1:$B$547,2,FALSE))</f>
        <v/>
      </c>
      <c r="FU8" t="str">
        <f>IF(ISERROR(MATCH(FU$1,'CSC Mitre'!G$1:G$220,0)),"",VLOOKUP(FU$1,'Tactic Recode'!$A$1:$B$547,2,FALSE))</f>
        <v/>
      </c>
      <c r="FV8" t="str">
        <f>IF(ISERROR(MATCH(FV$1,'CSC Mitre'!G$1:G$220,0)),"",VLOOKUP(FV$1,'Tactic Recode'!$A$1:$B$547,2,FALSE))</f>
        <v/>
      </c>
      <c r="FW8" t="str">
        <f>IF(ISERROR(MATCH(FW$1,'CSC Mitre'!G$1:G$220,0)),"",VLOOKUP(FW$1,'Tactic Recode'!$A$1:$B$547,2,FALSE))</f>
        <v/>
      </c>
      <c r="FX8" t="str">
        <f>IF(ISERROR(MATCH(FX$1,'CSC Mitre'!G$1:G$220,0)),"",VLOOKUP(FX$1,'Tactic Recode'!$A$1:$B$547,2,FALSE))</f>
        <v/>
      </c>
      <c r="FY8" t="str">
        <f>IF(ISERROR(MATCH(FY$1,'CSC Mitre'!G$1:G$220,0)),"",VLOOKUP(FY$1,'Tactic Recode'!$A$1:$B$547,2,FALSE))</f>
        <v/>
      </c>
      <c r="FZ8" t="str">
        <f>IF(ISERROR(MATCH(FZ$1,'CSC Mitre'!G$1:G$220,0)),"",VLOOKUP(FZ$1,'Tactic Recode'!$A$1:$B$547,2,FALSE))</f>
        <v/>
      </c>
      <c r="GA8" t="str">
        <f>IF(ISERROR(MATCH(GA$1,'CSC Mitre'!G$1:G$220,0)),"",VLOOKUP(GA$1,'Tactic Recode'!$A$1:$B$547,2,FALSE))</f>
        <v/>
      </c>
      <c r="GB8" t="str">
        <f>IF(ISERROR(MATCH(GB$1,'CSC Mitre'!G$1:G$220,0)),"",VLOOKUP(GB$1,'Tactic Recode'!$A$1:$B$547,2,FALSE))</f>
        <v/>
      </c>
      <c r="GC8" t="str">
        <f>IF(ISERROR(MATCH(GC$1,'CSC Mitre'!G$1:G$220,0)),"",VLOOKUP(GC$1,'Tactic Recode'!$A$1:$B$547,2,FALSE))</f>
        <v/>
      </c>
      <c r="GD8" t="str">
        <f>IF(ISERROR(MATCH(GD$1,'CSC Mitre'!G$1:G$220,0)),"",VLOOKUP(GD$1,'Tactic Recode'!$A$1:$B$547,2,FALSE))</f>
        <v/>
      </c>
      <c r="GE8" t="str">
        <f>IF(ISERROR(MATCH(GE$1,'CSC Mitre'!G$1:G$220,0)),"",VLOOKUP(GE$1,'Tactic Recode'!$A$1:$B$547,2,FALSE))</f>
        <v/>
      </c>
      <c r="GF8" t="str">
        <f>IF(ISERROR(MATCH(GF$1,'CSC Mitre'!G$1:G$220,0)),"",VLOOKUP(GF$1,'Tactic Recode'!$A$1:$B$547,2,FALSE))</f>
        <v/>
      </c>
      <c r="GG8" t="str">
        <f>IF(ISERROR(MATCH(GG$1,'CSC Mitre'!G$1:G$220,0)),"",VLOOKUP(GG$1,'Tactic Recode'!$A$1:$B$547,2,FALSE))</f>
        <v/>
      </c>
      <c r="GH8" t="str">
        <f>IF(ISERROR(MATCH(GH$1,'CSC Mitre'!G$1:G$220,0)),"",VLOOKUP(GH$1,'Tactic Recode'!$A$1:$B$547,2,FALSE))</f>
        <v/>
      </c>
      <c r="GI8" t="str">
        <f>IF(ISERROR(MATCH(GI$1,'CSC Mitre'!G$1:G$220,0)),"",VLOOKUP(GI$1,'Tactic Recode'!$A$1:$B$547,2,FALSE))</f>
        <v/>
      </c>
      <c r="GJ8" t="str">
        <f>IF(ISERROR(MATCH(GJ$1,'CSC Mitre'!G$1:G$220,0)),"",VLOOKUP(GJ$1,'Tactic Recode'!$A$1:$B$547,2,FALSE))</f>
        <v/>
      </c>
      <c r="GK8" t="str">
        <f>IF(ISERROR(MATCH(GK$1,'CSC Mitre'!G$1:G$220,0)),"",VLOOKUP(GK$1,'Tactic Recode'!$A$1:$B$547,2,FALSE))</f>
        <v/>
      </c>
      <c r="GL8" t="str">
        <f>IF(ISERROR(MATCH(GL$1,'CSC Mitre'!G$1:G$220,0)),"",VLOOKUP(GL$1,'Tactic Recode'!$A$1:$B$547,2,FALSE))</f>
        <v/>
      </c>
      <c r="GM8" t="str">
        <f>IF(ISERROR(MATCH(GM$1,'CSC Mitre'!G$1:G$220,0)),"",VLOOKUP(GM$1,'Tactic Recode'!$A$1:$B$547,2,FALSE))</f>
        <v/>
      </c>
      <c r="GN8" t="str">
        <f>IF(ISERROR(MATCH(GN$1,'CSC Mitre'!G$1:G$220,0)),"",VLOOKUP(GN$1,'Tactic Recode'!$A$1:$B$547,2,FALSE))</f>
        <v/>
      </c>
      <c r="GO8" t="str">
        <f>IF(ISERROR(MATCH(GO$1,'CSC Mitre'!G$1:G$220,0)),"",VLOOKUP(GO$1,'Tactic Recode'!$A$1:$B$547,2,FALSE))</f>
        <v/>
      </c>
      <c r="GP8" t="str">
        <f>IF(ISERROR(MATCH(GP$1,'CSC Mitre'!G$1:G$220,0)),"",VLOOKUP(GP$1,'Tactic Recode'!$A$1:$B$547,2,FALSE))</f>
        <v/>
      </c>
      <c r="GQ8" t="str">
        <f>IF(ISERROR(MATCH(GQ$1,'CSC Mitre'!G$1:G$220,0)),"",VLOOKUP(GQ$1,'Tactic Recode'!$A$1:$B$547,2,FALSE))</f>
        <v/>
      </c>
      <c r="GR8" t="str">
        <f>IF(ISERROR(MATCH(GR$1,'CSC Mitre'!G$1:G$220,0)),"",VLOOKUP(GR$1,'Tactic Recode'!$A$1:$B$547,2,FALSE))</f>
        <v/>
      </c>
      <c r="GS8" t="str">
        <f>IF(ISERROR(MATCH(GS$1,'CSC Mitre'!G$1:G$220,0)),"",VLOOKUP(GS$1,'Tactic Recode'!$A$1:$B$547,2,FALSE))</f>
        <v/>
      </c>
      <c r="GT8" t="str">
        <f>IF(ISERROR(MATCH(GT$1,'CSC Mitre'!G$1:G$220,0)),"",VLOOKUP(GT$1,'Tactic Recode'!$A$1:$B$547,2,FALSE))</f>
        <v/>
      </c>
      <c r="GU8" t="str">
        <f>IF(ISERROR(MATCH(GU$1,'CSC Mitre'!G$1:G$220,0)),"",VLOOKUP(GU$1,'Tactic Recode'!$A$1:$B$547,2,FALSE))</f>
        <v/>
      </c>
      <c r="GV8" t="str">
        <f>IF(ISERROR(MATCH(GV$1,'CSC Mitre'!G$1:G$220,0)),"",VLOOKUP(GV$1,'Tactic Recode'!$A$1:$B$547,2,FALSE))</f>
        <v/>
      </c>
      <c r="GW8" t="str">
        <f>IF(ISERROR(MATCH(GW$1,'CSC Mitre'!G$1:G$220,0)),"",VLOOKUP(GW$1,'Tactic Recode'!$A$1:$B$547,2,FALSE))</f>
        <v/>
      </c>
      <c r="GX8" t="str">
        <f>IF(ISERROR(MATCH(GX$1,'CSC Mitre'!G$1:G$220,0)),"",VLOOKUP(GX$1,'Tactic Recode'!$A$1:$B$547,2,FALSE))</f>
        <v/>
      </c>
      <c r="GY8" t="str">
        <f>IF(ISERROR(MATCH(GY$1,'CSC Mitre'!G$1:G$220,0)),"",VLOOKUP(GY$1,'Tactic Recode'!$A$1:$B$547,2,FALSE))</f>
        <v/>
      </c>
      <c r="GZ8" t="str">
        <f>IF(ISERROR(MATCH(GZ$1,'CSC Mitre'!G$1:G$220,0)),"",VLOOKUP(GZ$1,'Tactic Recode'!$A$1:$B$547,2,FALSE))</f>
        <v/>
      </c>
      <c r="HA8" t="str">
        <f>IF(ISERROR(MATCH(HA$1,'CSC Mitre'!G$1:G$220,0)),"",VLOOKUP(HA$1,'Tactic Recode'!$A$1:$B$547,2,FALSE))</f>
        <v/>
      </c>
      <c r="HB8" t="str">
        <f>IF(ISERROR(MATCH(HB$1,'CSC Mitre'!G$1:G$220,0)),"",VLOOKUP(HB$1,'Tactic Recode'!$A$1:$B$547,2,FALSE))</f>
        <v/>
      </c>
      <c r="HC8" t="str">
        <f>IF(ISERROR(MATCH(HC$1,'CSC Mitre'!G$1:G$220,0)),"",VLOOKUP(HC$1,'Tactic Recode'!$A$1:$B$547,2,FALSE))</f>
        <v/>
      </c>
      <c r="HD8" t="str">
        <f>IF(ISERROR(MATCH(HD$1,'CSC Mitre'!G$1:G$220,0)),"",VLOOKUP(HD$1,'Tactic Recode'!$A$1:$B$547,2,FALSE))</f>
        <v/>
      </c>
      <c r="HE8" t="str">
        <f>IF(ISERROR(MATCH(HE$1,'CSC Mitre'!G$1:G$220,0)),"",VLOOKUP(HE$1,'Tactic Recode'!$A$1:$B$547,2,FALSE))</f>
        <v/>
      </c>
      <c r="HF8" t="str">
        <f>IF(ISERROR(MATCH(HF$1,'CSC Mitre'!G$1:G$220,0)),"",VLOOKUP(HF$1,'Tactic Recode'!$A$1:$B$547,2,FALSE))</f>
        <v/>
      </c>
      <c r="HG8" t="str">
        <f>IF(ISERROR(MATCH(HG$1,'CSC Mitre'!G$1:G$220,0)),"",VLOOKUP(HG$1,'Tactic Recode'!$A$1:$B$547,2,FALSE))</f>
        <v/>
      </c>
      <c r="HH8" t="str">
        <f>IF(ISERROR(MATCH(HH$1,'CSC Mitre'!G$1:G$220,0)),"",VLOOKUP(HH$1,'Tactic Recode'!$A$1:$B$547,2,FALSE))</f>
        <v/>
      </c>
      <c r="HI8" t="str">
        <f>IF(ISERROR(MATCH(HI$1,'CSC Mitre'!G$1:G$220,0)),"",VLOOKUP(HI$1,'Tactic Recode'!$A$1:$B$547,2,FALSE))</f>
        <v/>
      </c>
      <c r="HJ8" t="str">
        <f>IF(ISERROR(MATCH(HJ$1,'CSC Mitre'!G$1:G$220,0)),"",VLOOKUP(HJ$1,'Tactic Recode'!$A$1:$B$547,2,FALSE))</f>
        <v/>
      </c>
      <c r="HK8" t="str">
        <f>IF(ISERROR(MATCH(HK$1,'CSC Mitre'!G$1:G$220,0)),"",VLOOKUP(HK$1,'Tactic Recode'!$A$1:$B$547,2,FALSE))</f>
        <v/>
      </c>
      <c r="HL8" t="str">
        <f>IF(ISERROR(MATCH(HL$1,'CSC Mitre'!G$1:G$220,0)),"",VLOOKUP(HL$1,'Tactic Recode'!$A$1:$B$547,2,FALSE))</f>
        <v/>
      </c>
      <c r="HM8" t="str">
        <f>IF(ISERROR(MATCH(HM$1,'CSC Mitre'!G$1:G$220,0)),"",VLOOKUP(HM$1,'Tactic Recode'!$A$1:$B$547,2,FALSE))</f>
        <v/>
      </c>
      <c r="HN8" t="str">
        <f>IF(ISERROR(MATCH(HN$1,'CSC Mitre'!G$1:G$220,0)),"",VLOOKUP(HN$1,'Tactic Recode'!$A$1:$B$547,2,FALSE))</f>
        <v/>
      </c>
      <c r="HO8" t="str">
        <f>IF(ISERROR(MATCH(HO$1,'CSC Mitre'!G$1:G$220,0)),"",VLOOKUP(HO$1,'Tactic Recode'!$A$1:$B$547,2,FALSE))</f>
        <v/>
      </c>
      <c r="HP8" t="str">
        <f>IF(ISERROR(MATCH(HP$1,'CSC Mitre'!G$1:G$220,0)),"",VLOOKUP(HP$1,'Tactic Recode'!$A$1:$B$547,2,FALSE))</f>
        <v/>
      </c>
      <c r="HQ8" t="str">
        <f>IF(ISERROR(MATCH(HQ$1,'CSC Mitre'!G$1:G$220,0)),"",VLOOKUP(HQ$1,'Tactic Recode'!$A$1:$B$547,2,FALSE))</f>
        <v/>
      </c>
      <c r="HR8" t="str">
        <f>IF(ISERROR(MATCH(HR$1,'CSC Mitre'!G$1:G$220,0)),"",VLOOKUP(HR$1,'Tactic Recode'!$A$1:$B$547,2,FALSE))</f>
        <v/>
      </c>
      <c r="HS8" t="str">
        <f>IF(ISERROR(MATCH(HS$1,'CSC Mitre'!G$1:G$220,0)),"",VLOOKUP(HS$1,'Tactic Recode'!$A$1:$B$547,2,FALSE))</f>
        <v/>
      </c>
      <c r="HT8" t="str">
        <f>IF(ISERROR(MATCH(HT$1,'CSC Mitre'!G$1:G$220,0)),"",VLOOKUP(HT$1,'Tactic Recode'!$A$1:$B$547,2,FALSE))</f>
        <v/>
      </c>
      <c r="HU8" t="str">
        <f>IF(ISERROR(MATCH(HU$1,'CSC Mitre'!G$1:G$220,0)),"",VLOOKUP(HU$1,'Tactic Recode'!$A$1:$B$547,2,FALSE))</f>
        <v/>
      </c>
      <c r="HV8" t="str">
        <f>IF(ISERROR(MATCH(HV$1,'CSC Mitre'!G$1:G$220,0)),"",VLOOKUP(HV$1,'Tactic Recode'!$A$1:$B$547,2,FALSE))</f>
        <v/>
      </c>
      <c r="HW8" t="str">
        <f>IF(ISERROR(MATCH(HW$1,'CSC Mitre'!G$1:G$220,0)),"",VLOOKUP(HW$1,'Tactic Recode'!$A$1:$B$547,2,FALSE))</f>
        <v/>
      </c>
      <c r="HX8" t="str">
        <f>IF(ISERROR(MATCH(HX$1,'CSC Mitre'!G$1:G$220,0)),"",VLOOKUP(HX$1,'Tactic Recode'!$A$1:$B$547,2,FALSE))</f>
        <v/>
      </c>
      <c r="HY8" t="str">
        <f>IF(ISERROR(MATCH(HY$1,'CSC Mitre'!G$1:G$220,0)),"",VLOOKUP(HY$1,'Tactic Recode'!$A$1:$B$547,2,FALSE))</f>
        <v/>
      </c>
      <c r="HZ8" t="str">
        <f>IF(ISERROR(MATCH(HZ$1,'CSC Mitre'!G$1:G$220,0)),"",VLOOKUP(HZ$1,'Tactic Recode'!$A$1:$B$547,2,FALSE))</f>
        <v/>
      </c>
      <c r="IA8" t="str">
        <f>IF(ISERROR(MATCH(IA$1,'CSC Mitre'!G$1:G$220,0)),"",VLOOKUP(IA$1,'Tactic Recode'!$A$1:$B$547,2,FALSE))</f>
        <v/>
      </c>
      <c r="IB8" t="str">
        <f>IF(ISERROR(MATCH(IB$1,'CSC Mitre'!G$1:G$220,0)),"",VLOOKUP(IB$1,'Tactic Recode'!$A$1:$B$547,2,FALSE))</f>
        <v/>
      </c>
      <c r="IC8" t="str">
        <f>IF(ISERROR(MATCH(IC$1,'CSC Mitre'!G$1:G$220,0)),"",VLOOKUP(IC$1,'Tactic Recode'!$A$1:$B$547,2,FALSE))</f>
        <v/>
      </c>
      <c r="ID8" t="str">
        <f>IF(ISERROR(MATCH(ID$1,'CSC Mitre'!G$1:G$220,0)),"",VLOOKUP(ID$1,'Tactic Recode'!$A$1:$B$547,2,FALSE))</f>
        <v/>
      </c>
      <c r="IE8" t="str">
        <f>IF(ISERROR(MATCH(IE$1,'CSC Mitre'!G$1:G$220,0)),"",VLOOKUP(IE$1,'Tactic Recode'!$A$1:$B$547,2,FALSE))</f>
        <v/>
      </c>
      <c r="IF8" t="str">
        <f>IF(ISERROR(MATCH(IF$1,'CSC Mitre'!G$1:G$220,0)),"",VLOOKUP(IF$1,'Tactic Recode'!$A$1:$B$547,2,FALSE))</f>
        <v/>
      </c>
      <c r="IG8" t="str">
        <f>IF(ISERROR(MATCH(IG$1,'CSC Mitre'!G$1:G$220,0)),"",VLOOKUP(IG$1,'Tactic Recode'!$A$1:$B$547,2,FALSE))</f>
        <v/>
      </c>
      <c r="IH8" t="str">
        <f>IF(ISERROR(MATCH(IH$1,'CSC Mitre'!G$1:G$220,0)),"",VLOOKUP(IH$1,'Tactic Recode'!$A$1:$B$547,2,FALSE))</f>
        <v/>
      </c>
      <c r="II8" t="str">
        <f>IF(ISERROR(MATCH(II$1,'CSC Mitre'!G$1:G$220,0)),"",VLOOKUP(II$1,'Tactic Recode'!$A$1:$B$547,2,FALSE))</f>
        <v/>
      </c>
      <c r="IJ8" t="str">
        <f>IF(ISERROR(MATCH(IJ$1,'CSC Mitre'!G$1:G$220,0)),"",VLOOKUP(IJ$1,'Tactic Recode'!$A$1:$B$547,2,FALSE))</f>
        <v/>
      </c>
      <c r="IK8" t="str">
        <f>IF(ISERROR(MATCH(IK$1,'CSC Mitre'!G$1:G$220,0)),"",VLOOKUP(IK$1,'Tactic Recode'!$A$1:$B$547,2,FALSE))</f>
        <v/>
      </c>
      <c r="IL8" t="str">
        <f>IF(ISERROR(MATCH(IL$1,'CSC Mitre'!G$1:G$220,0)),"",VLOOKUP(IL$1,'Tactic Recode'!$A$1:$B$547,2,FALSE))</f>
        <v/>
      </c>
      <c r="IM8" t="str">
        <f>IF(ISERROR(MATCH(IM$1,'CSC Mitre'!G$1:G$220,0)),"",VLOOKUP(IM$1,'Tactic Recode'!$A$1:$B$547,2,FALSE))</f>
        <v/>
      </c>
      <c r="IN8" t="str">
        <f>IF(ISERROR(MATCH(IN$1,'CSC Mitre'!G$1:G$220,0)),"",VLOOKUP(IN$1,'Tactic Recode'!$A$1:$B$547,2,FALSE))</f>
        <v/>
      </c>
      <c r="IO8" t="str">
        <f>IF(ISERROR(MATCH(IO$1,'CSC Mitre'!G$1:G$220,0)),"",VLOOKUP(IO$1,'Tactic Recode'!$A$1:$B$547,2,FALSE))</f>
        <v/>
      </c>
      <c r="IP8" t="str">
        <f>IF(ISERROR(MATCH(IP$1,'CSC Mitre'!G$1:G$220,0)),"",VLOOKUP(IP$1,'Tactic Recode'!$A$1:$B$547,2,FALSE))</f>
        <v/>
      </c>
      <c r="IQ8" t="str">
        <f>IF(ISERROR(MATCH(IQ$1,'CSC Mitre'!G$1:G$220,0)),"",VLOOKUP(IQ$1,'Tactic Recode'!$A$1:$B$547,2,FALSE))</f>
        <v/>
      </c>
      <c r="IR8" t="str">
        <f>IF(ISERROR(MATCH(IR$1,'CSC Mitre'!G$1:G$220,0)),"",VLOOKUP(IR$1,'Tactic Recode'!$A$1:$B$547,2,FALSE))</f>
        <v/>
      </c>
      <c r="IS8" t="str">
        <f>IF(ISERROR(MATCH(IS$1,'CSC Mitre'!G$1:G$220,0)),"",VLOOKUP(IS$1,'Tactic Recode'!$A$1:$B$547,2,FALSE))</f>
        <v/>
      </c>
      <c r="IT8" t="str">
        <f>IF(ISERROR(MATCH(IT$1,'CSC Mitre'!G$1:G$220,0)),"",VLOOKUP(IT$1,'Tactic Recode'!$A$1:$B$547,2,FALSE))</f>
        <v/>
      </c>
      <c r="IU8" t="str">
        <f>IF(ISERROR(MATCH(IU$1,'CSC Mitre'!G$1:G$220,0)),"",VLOOKUP(IU$1,'Tactic Recode'!$A$1:$B$547,2,FALSE))</f>
        <v/>
      </c>
      <c r="IV8" t="str">
        <f>IF(ISERROR(MATCH(IV$1,'CSC Mitre'!G$1:G$220,0)),"",VLOOKUP(IV$1,'Tactic Recode'!$A$1:$B$547,2,FALSE))</f>
        <v/>
      </c>
      <c r="IW8" t="str">
        <f>IF(ISERROR(MATCH(IW$1,'CSC Mitre'!G$1:G$220,0)),"",VLOOKUP(IW$1,'Tactic Recode'!$A$1:$B$547,2,FALSE))</f>
        <v/>
      </c>
      <c r="IX8" t="str">
        <f>IF(ISERROR(MATCH(IX$1,'CSC Mitre'!G$1:G$220,0)),"",VLOOKUP(IX$1,'Tactic Recode'!$A$1:$B$547,2,FALSE))</f>
        <v/>
      </c>
      <c r="IY8" t="str">
        <f>IF(ISERROR(MATCH(IY$1,'CSC Mitre'!G$1:G$220,0)),"",VLOOKUP(IY$1,'Tactic Recode'!$A$1:$B$547,2,FALSE))</f>
        <v/>
      </c>
      <c r="IZ8" t="str">
        <f>IF(ISERROR(MATCH(IZ$1,'CSC Mitre'!G$1:G$220,0)),"",VLOOKUP(IZ$1,'Tactic Recode'!$A$1:$B$547,2,FALSE))</f>
        <v/>
      </c>
      <c r="JA8" t="str">
        <f>IF(ISERROR(MATCH(JA$1,'CSC Mitre'!G$1:G$220,0)),"",VLOOKUP(JA$1,'Tactic Recode'!$A$1:$B$547,2,FALSE))</f>
        <v/>
      </c>
      <c r="JB8" t="str">
        <f>IF(ISERROR(MATCH(JB$1,'CSC Mitre'!G$1:G$220,0)),"",VLOOKUP(JB$1,'Tactic Recode'!$A$1:$B$547,2,FALSE))</f>
        <v/>
      </c>
      <c r="JC8" t="str">
        <f>IF(ISERROR(MATCH(JC$1,'CSC Mitre'!G$1:G$220,0)),"",VLOOKUP(JC$1,'Tactic Recode'!$A$1:$B$547,2,FALSE))</f>
        <v/>
      </c>
      <c r="JD8" t="str">
        <f>IF(ISERROR(MATCH(JD$1,'CSC Mitre'!G$1:G$220,0)),"",VLOOKUP(JD$1,'Tactic Recode'!$A$1:$B$547,2,FALSE))</f>
        <v/>
      </c>
      <c r="JE8" t="str">
        <f>IF(ISERROR(MATCH(JE$1,'CSC Mitre'!G$1:G$220,0)),"",VLOOKUP(JE$1,'Tactic Recode'!$A$1:$B$547,2,FALSE))</f>
        <v/>
      </c>
      <c r="JF8" t="str">
        <f>IF(ISERROR(MATCH(JF$1,'CSC Mitre'!G$1:G$220,0)),"",VLOOKUP(JF$1,'Tactic Recode'!$A$1:$B$547,2,FALSE))</f>
        <v/>
      </c>
      <c r="JG8" t="str">
        <f>IF(ISERROR(MATCH(JG$1,'CSC Mitre'!G$1:G$220,0)),"",VLOOKUP(JG$1,'Tactic Recode'!$A$1:$B$547,2,FALSE))</f>
        <v/>
      </c>
      <c r="JH8" t="str">
        <f>IF(ISERROR(MATCH(JH$1,'CSC Mitre'!G$1:G$220,0)),"",VLOOKUP(JH$1,'Tactic Recode'!$A$1:$B$547,2,FALSE))</f>
        <v/>
      </c>
      <c r="JI8" t="str">
        <f>IF(ISERROR(MATCH(JI$1,'CSC Mitre'!G$1:G$220,0)),"",VLOOKUP(JI$1,'Tactic Recode'!$A$1:$B$547,2,FALSE))</f>
        <v/>
      </c>
      <c r="JJ8" t="str">
        <f>IF(ISERROR(MATCH(JJ$1,'CSC Mitre'!G$1:G$220,0)),"",VLOOKUP(JJ$1,'Tactic Recode'!$A$1:$B$547,2,FALSE))</f>
        <v/>
      </c>
      <c r="JK8" t="str">
        <f>IF(ISERROR(MATCH(JK$1,'CSC Mitre'!G$1:G$220,0)),"",VLOOKUP(JK$1,'Tactic Recode'!$A$1:$B$547,2,FALSE))</f>
        <v/>
      </c>
      <c r="JL8" t="str">
        <f>IF(ISERROR(MATCH(JL$1,'CSC Mitre'!G$1:G$220,0)),"",VLOOKUP(JL$1,'Tactic Recode'!$A$1:$B$547,2,FALSE))</f>
        <v/>
      </c>
      <c r="JM8" t="str">
        <f>IF(ISERROR(MATCH(JM$1,'CSC Mitre'!G$1:G$220,0)),"",VLOOKUP(JM$1,'Tactic Recode'!$A$1:$B$547,2,FALSE))</f>
        <v/>
      </c>
      <c r="JN8" t="str">
        <f>IF(ISERROR(MATCH(JN$1,'CSC Mitre'!G$1:G$220,0)),"",VLOOKUP(JN$1,'Tactic Recode'!$A$1:$B$547,2,FALSE))</f>
        <v/>
      </c>
      <c r="JO8" t="str">
        <f>IF(ISERROR(MATCH(JO$1,'CSC Mitre'!G$1:G$220,0)),"",VLOOKUP(JO$1,'Tactic Recode'!$A$1:$B$547,2,FALSE))</f>
        <v/>
      </c>
      <c r="JP8" t="str">
        <f>IF(ISERROR(MATCH(JP$1,'CSC Mitre'!G$1:G$220,0)),"",VLOOKUP(JP$1,'Tactic Recode'!$A$1:$B$547,2,FALSE))</f>
        <v/>
      </c>
      <c r="JQ8" t="str">
        <f>IF(ISERROR(MATCH(JQ$1,'CSC Mitre'!G$1:G$220,0)),"",VLOOKUP(JQ$1,'Tactic Recode'!$A$1:$B$547,2,FALSE))</f>
        <v/>
      </c>
      <c r="JR8" t="str">
        <f>IF(ISERROR(MATCH(JR$1,'CSC Mitre'!G$1:G$220,0)),"",VLOOKUP(JR$1,'Tactic Recode'!$A$1:$B$547,2,FALSE))</f>
        <v/>
      </c>
      <c r="JS8" t="str">
        <f>IF(ISERROR(MATCH(JS$1,'CSC Mitre'!G$1:G$220,0)),"",VLOOKUP(JS$1,'Tactic Recode'!$A$1:$B$547,2,FALSE))</f>
        <v/>
      </c>
      <c r="JT8" t="str">
        <f>IF(ISERROR(MATCH(JT$1,'CSC Mitre'!G$1:G$220,0)),"",VLOOKUP(JT$1,'Tactic Recode'!$A$1:$B$547,2,FALSE))</f>
        <v/>
      </c>
      <c r="JU8" t="str">
        <f>IF(ISERROR(MATCH(JU$1,'CSC Mitre'!G$1:G$220,0)),"",VLOOKUP(JU$1,'Tactic Recode'!$A$1:$B$547,2,FALSE))</f>
        <v/>
      </c>
      <c r="JV8" t="str">
        <f>IF(ISERROR(MATCH(JV$1,'CSC Mitre'!G$1:G$220,0)),"",VLOOKUP(JV$1,'Tactic Recode'!$A$1:$B$547,2,FALSE))</f>
        <v/>
      </c>
      <c r="JW8" t="str">
        <f>IF(ISERROR(MATCH(JW$1,'CSC Mitre'!G$1:G$220,0)),"",VLOOKUP(JW$1,'Tactic Recode'!$A$1:$B$547,2,FALSE))</f>
        <v/>
      </c>
      <c r="JX8" t="str">
        <f>IF(ISERROR(MATCH(JX$1,'CSC Mitre'!G$1:G$220,0)),"",VLOOKUP(JX$1,'Tactic Recode'!$A$1:$B$547,2,FALSE))</f>
        <v/>
      </c>
      <c r="JY8" t="str">
        <f>IF(ISERROR(MATCH(JY$1,'CSC Mitre'!G$1:G$220,0)),"",VLOOKUP(JY$1,'Tactic Recode'!$A$1:$B$547,2,FALSE))</f>
        <v/>
      </c>
      <c r="JZ8" t="str">
        <f>IF(ISERROR(MATCH(JZ$1,'CSC Mitre'!G$1:G$220,0)),"",VLOOKUP(JZ$1,'Tactic Recode'!$A$1:$B$547,2,FALSE))</f>
        <v/>
      </c>
      <c r="KA8" t="str">
        <f>IF(ISERROR(MATCH(KA$1,'CSC Mitre'!G$1:G$220,0)),"",VLOOKUP(KA$1,'Tactic Recode'!$A$1:$B$547,2,FALSE))</f>
        <v/>
      </c>
      <c r="KB8" t="str">
        <f>IF(ISERROR(MATCH(KB$1,'CSC Mitre'!G$1:G$220,0)),"",VLOOKUP(KB$1,'Tactic Recode'!$A$1:$B$547,2,FALSE))</f>
        <v/>
      </c>
      <c r="KC8" t="str">
        <f>IF(ISERROR(MATCH(KC$1,'CSC Mitre'!G$1:G$220,0)),"",VLOOKUP(KC$1,'Tactic Recode'!$A$1:$B$547,2,FALSE))</f>
        <v/>
      </c>
      <c r="KD8" t="str">
        <f>IF(ISERROR(MATCH(KD$1,'CSC Mitre'!G$1:G$220,0)),"",VLOOKUP(KD$1,'Tactic Recode'!$A$1:$B$547,2,FALSE))</f>
        <v/>
      </c>
      <c r="KE8" t="str">
        <f>IF(ISERROR(MATCH(KE$1,'CSC Mitre'!G$1:G$220,0)),"",VLOOKUP(KE$1,'Tactic Recode'!$A$1:$B$547,2,FALSE))</f>
        <v/>
      </c>
      <c r="KF8" t="str">
        <f>IF(ISERROR(MATCH(KF$1,'CSC Mitre'!G$1:G$220,0)),"",VLOOKUP(KF$1,'Tactic Recode'!$A$1:$B$547,2,FALSE))</f>
        <v/>
      </c>
      <c r="KG8" t="str">
        <f>IF(ISERROR(MATCH(KG$1,'CSC Mitre'!G$1:G$220,0)),"",VLOOKUP(KG$1,'Tactic Recode'!$A$1:$B$547,2,FALSE))</f>
        <v/>
      </c>
      <c r="KH8" t="str">
        <f>IF(ISERROR(MATCH(KH$1,'CSC Mitre'!G$1:G$220,0)),"",VLOOKUP(KH$1,'Tactic Recode'!$A$1:$B$547,2,FALSE))</f>
        <v/>
      </c>
      <c r="KI8" t="str">
        <f>IF(ISERROR(MATCH(KI$1,'CSC Mitre'!G$1:G$220,0)),"",VLOOKUP(KI$1,'Tactic Recode'!$A$1:$B$547,2,FALSE))</f>
        <v/>
      </c>
      <c r="KJ8" t="str">
        <f>IF(ISERROR(MATCH(KJ$1,'CSC Mitre'!G$1:G$220,0)),"",VLOOKUP(KJ$1,'Tactic Recode'!$A$1:$B$547,2,FALSE))</f>
        <v/>
      </c>
      <c r="KK8" t="str">
        <f>IF(ISERROR(MATCH(KK$1,'CSC Mitre'!G$1:G$220,0)),"",VLOOKUP(KK$1,'Tactic Recode'!$A$1:$B$547,2,FALSE))</f>
        <v/>
      </c>
      <c r="KL8" t="str">
        <f>IF(ISERROR(MATCH(KL$1,'CSC Mitre'!G$1:G$220,0)),"",VLOOKUP(KL$1,'Tactic Recode'!$A$1:$B$547,2,FALSE))</f>
        <v/>
      </c>
      <c r="KM8" t="str">
        <f>IF(ISERROR(MATCH(KM$1,'CSC Mitre'!G$1:G$220,0)),"",VLOOKUP(KM$1,'Tactic Recode'!$A$1:$B$547,2,FALSE))</f>
        <v/>
      </c>
      <c r="KN8" t="str">
        <f>IF(ISERROR(MATCH(KN$1,'CSC Mitre'!G$1:G$220,0)),"",VLOOKUP(KN$1,'Tactic Recode'!$A$1:$B$547,2,FALSE))</f>
        <v/>
      </c>
      <c r="KO8" t="str">
        <f>IF(ISERROR(MATCH(KO$1,'CSC Mitre'!G$1:G$220,0)),"",VLOOKUP(KO$1,'Tactic Recode'!$A$1:$B$547,2,FALSE))</f>
        <v/>
      </c>
      <c r="KP8" t="str">
        <f>IF(ISERROR(MATCH(KP$1,'CSC Mitre'!G$1:G$220,0)),"",VLOOKUP(KP$1,'Tactic Recode'!$A$1:$B$547,2,FALSE))</f>
        <v/>
      </c>
      <c r="KQ8" t="str">
        <f>IF(ISERROR(MATCH(KQ$1,'CSC Mitre'!G$1:G$220,0)),"",VLOOKUP(KQ$1,'Tactic Recode'!$A$1:$B$547,2,FALSE))</f>
        <v/>
      </c>
      <c r="KR8" t="str">
        <f>IF(ISERROR(MATCH(KR$1,'CSC Mitre'!G$1:G$220,0)),"",VLOOKUP(KR$1,'Tactic Recode'!$A$1:$B$547,2,FALSE))</f>
        <v/>
      </c>
      <c r="KS8" t="str">
        <f>IF(ISERROR(MATCH(KS$1,'CSC Mitre'!G$1:G$220,0)),"",VLOOKUP(KS$1,'Tactic Recode'!$A$1:$B$547,2,FALSE))</f>
        <v/>
      </c>
      <c r="KT8" t="str">
        <f>IF(ISERROR(MATCH(KT$1,'CSC Mitre'!G$1:G$220,0)),"",VLOOKUP(KT$1,'Tactic Recode'!$A$1:$B$547,2,FALSE))</f>
        <v/>
      </c>
      <c r="KU8" t="str">
        <f>IF(ISERROR(MATCH(KU$1,'CSC Mitre'!G$1:G$220,0)),"",VLOOKUP(KU$1,'Tactic Recode'!$A$1:$B$547,2,FALSE))</f>
        <v/>
      </c>
      <c r="KV8" t="str">
        <f>IF(ISERROR(MATCH(KV$1,'CSC Mitre'!G$1:G$220,0)),"",VLOOKUP(KV$1,'Tactic Recode'!$A$1:$B$547,2,FALSE))</f>
        <v/>
      </c>
      <c r="KW8" t="str">
        <f>IF(ISERROR(MATCH(KW$1,'CSC Mitre'!G$1:G$220,0)),"",VLOOKUP(KW$1,'Tactic Recode'!$A$1:$B$547,2,FALSE))</f>
        <v/>
      </c>
      <c r="KX8" t="str">
        <f>IF(ISERROR(MATCH(KX$1,'CSC Mitre'!G$1:G$220,0)),"",VLOOKUP(KX$1,'Tactic Recode'!$A$1:$B$547,2,FALSE))</f>
        <v/>
      </c>
      <c r="KY8" t="str">
        <f>IF(ISERROR(MATCH(KY$1,'CSC Mitre'!G$1:G$220,0)),"",VLOOKUP(KY$1,'Tactic Recode'!$A$1:$B$547,2,FALSE))</f>
        <v/>
      </c>
      <c r="KZ8" t="str">
        <f>IF(ISERROR(MATCH(KZ$1,'CSC Mitre'!G$1:G$220,0)),"",VLOOKUP(KZ$1,'Tactic Recode'!$A$1:$B$547,2,FALSE))</f>
        <v/>
      </c>
      <c r="LA8" t="str">
        <f>IF(ISERROR(MATCH(LA$1,'CSC Mitre'!G$1:G$220,0)),"",VLOOKUP(LA$1,'Tactic Recode'!$A$1:$B$547,2,FALSE))</f>
        <v/>
      </c>
      <c r="LB8" t="str">
        <f>IF(ISERROR(MATCH(LB$1,'CSC Mitre'!G$1:G$220,0)),"",VLOOKUP(LB$1,'Tactic Recode'!$A$1:$B$547,2,FALSE))</f>
        <v/>
      </c>
      <c r="LC8" t="str">
        <f>IF(ISERROR(MATCH(LC$1,'CSC Mitre'!G$1:G$220,0)),"",VLOOKUP(LC$1,'Tactic Recode'!$A$1:$B$547,2,FALSE))</f>
        <v/>
      </c>
      <c r="LD8" t="str">
        <f>IF(ISERROR(MATCH(LD$1,'CSC Mitre'!G$1:G$220,0)),"",VLOOKUP(LD$1,'Tactic Recode'!$A$1:$B$547,2,FALSE))</f>
        <v/>
      </c>
      <c r="LE8" t="str">
        <f>IF(ISERROR(MATCH(LE$1,'CSC Mitre'!G$1:G$220,0)),"",VLOOKUP(LE$1,'Tactic Recode'!$A$1:$B$547,2,FALSE))</f>
        <v/>
      </c>
      <c r="LF8" t="str">
        <f>IF(ISERROR(MATCH(LF$1,'CSC Mitre'!G$1:G$220,0)),"",VLOOKUP(LF$1,'Tactic Recode'!$A$1:$B$547,2,FALSE))</f>
        <v/>
      </c>
      <c r="LG8" t="str">
        <f>IF(ISERROR(MATCH(LG$1,'CSC Mitre'!G$1:G$220,0)),"",VLOOKUP(LG$1,'Tactic Recode'!$A$1:$B$547,2,FALSE))</f>
        <v/>
      </c>
      <c r="LH8" t="str">
        <f>IF(ISERROR(MATCH(LH$1,'CSC Mitre'!G$1:G$220,0)),"",VLOOKUP(LH$1,'Tactic Recode'!$A$1:$B$547,2,FALSE))</f>
        <v/>
      </c>
      <c r="LI8" t="str">
        <f>IF(ISERROR(MATCH(LI$1,'CSC Mitre'!G$1:G$220,0)),"",VLOOKUP(LI$1,'Tactic Recode'!$A$1:$B$547,2,FALSE))</f>
        <v/>
      </c>
      <c r="LJ8" t="str">
        <f>IF(ISERROR(MATCH(LJ$1,'CSC Mitre'!G$1:G$220,0)),"",VLOOKUP(LJ$1,'Tactic Recode'!$A$1:$B$547,2,FALSE))</f>
        <v/>
      </c>
      <c r="LK8" t="str">
        <f>IF(ISERROR(MATCH(LK$1,'CSC Mitre'!G$1:G$220,0)),"",VLOOKUP(LK$1,'Tactic Recode'!$A$1:$B$547,2,FALSE))</f>
        <v/>
      </c>
      <c r="LL8" t="str">
        <f>IF(ISERROR(MATCH(LL$1,'CSC Mitre'!G$1:G$220,0)),"",VLOOKUP(LL$1,'Tactic Recode'!$A$1:$B$547,2,FALSE))</f>
        <v/>
      </c>
      <c r="LM8" t="str">
        <f>IF(ISERROR(MATCH(LM$1,'CSC Mitre'!G$1:G$220,0)),"",VLOOKUP(LM$1,'Tactic Recode'!$A$1:$B$547,2,FALSE))</f>
        <v/>
      </c>
      <c r="LN8" t="str">
        <f>IF(ISERROR(MATCH(LN$1,'CSC Mitre'!G$1:G$220,0)),"",VLOOKUP(LN$1,'Tactic Recode'!$A$1:$B$547,2,FALSE))</f>
        <v/>
      </c>
      <c r="LO8" t="str">
        <f>IF(ISERROR(MATCH(LO$1,'CSC Mitre'!G$1:G$220,0)),"",VLOOKUP(LO$1,'Tactic Recode'!$A$1:$B$547,2,FALSE))</f>
        <v/>
      </c>
      <c r="LP8" t="str">
        <f>IF(ISERROR(MATCH(LP$1,'CSC Mitre'!G$1:G$220,0)),"",VLOOKUP(LP$1,'Tactic Recode'!$A$1:$B$547,2,FALSE))</f>
        <v/>
      </c>
      <c r="LQ8" t="str">
        <f>IF(ISERROR(MATCH(LQ$1,'CSC Mitre'!G$1:G$220,0)),"",VLOOKUP(LQ$1,'Tactic Recode'!$A$1:$B$547,2,FALSE))</f>
        <v/>
      </c>
      <c r="LR8" t="str">
        <f>IF(ISERROR(MATCH(LR$1,'CSC Mitre'!G$1:G$220,0)),"",VLOOKUP(LR$1,'Tactic Recode'!$A$1:$B$547,2,FALSE))</f>
        <v/>
      </c>
      <c r="LS8" t="str">
        <f>IF(ISERROR(MATCH(LS$1,'CSC Mitre'!G$1:G$220,0)),"",VLOOKUP(LS$1,'Tactic Recode'!$A$1:$B$547,2,FALSE))</f>
        <v/>
      </c>
      <c r="LT8" t="str">
        <f>IF(ISERROR(MATCH(LT$1,'CSC Mitre'!G$1:G$220,0)),"",VLOOKUP(LT$1,'Tactic Recode'!$A$1:$B$547,2,FALSE))</f>
        <v/>
      </c>
      <c r="LU8" t="str">
        <f>IF(ISERROR(MATCH(LU$1,'CSC Mitre'!G$1:G$220,0)),"",VLOOKUP(LU$1,'Tactic Recode'!$A$1:$B$547,2,FALSE))</f>
        <v/>
      </c>
      <c r="LV8" t="str">
        <f>IF(ISERROR(MATCH(LV$1,'CSC Mitre'!G$1:G$220,0)),"",VLOOKUP(LV$1,'Tactic Recode'!$A$1:$B$547,2,FALSE))</f>
        <v/>
      </c>
      <c r="LW8" t="str">
        <f>IF(ISERROR(MATCH(LW$1,'CSC Mitre'!G$1:G$220,0)),"",VLOOKUP(LW$1,'Tactic Recode'!$A$1:$B$547,2,FALSE))</f>
        <v/>
      </c>
      <c r="LX8" t="str">
        <f>IF(ISERROR(MATCH(LX$1,'CSC Mitre'!G$1:G$220,0)),"",VLOOKUP(LX$1,'Tactic Recode'!$A$1:$B$547,2,FALSE))</f>
        <v/>
      </c>
      <c r="LY8" t="str">
        <f>IF(ISERROR(MATCH(LY$1,'CSC Mitre'!G$1:G$220,0)),"",VLOOKUP(LY$1,'Tactic Recode'!$A$1:$B$547,2,FALSE))</f>
        <v/>
      </c>
      <c r="LZ8" t="str">
        <f>IF(ISERROR(MATCH(LZ$1,'CSC Mitre'!G$1:G$220,0)),"",VLOOKUP(LZ$1,'Tactic Recode'!$A$1:$B$547,2,FALSE))</f>
        <v/>
      </c>
      <c r="MA8" t="str">
        <f>IF(ISERROR(MATCH(MA$1,'CSC Mitre'!G$1:G$220,0)),"",VLOOKUP(MA$1,'Tactic Recode'!$A$1:$B$547,2,FALSE))</f>
        <v/>
      </c>
      <c r="MB8" t="str">
        <f>IF(ISERROR(MATCH(MB$1,'CSC Mitre'!G$1:G$220,0)),"",VLOOKUP(MB$1,'Tactic Recode'!$A$1:$B$547,2,FALSE))</f>
        <v/>
      </c>
      <c r="MC8" t="str">
        <f>IF(ISERROR(MATCH(MC$1,'CSC Mitre'!G$1:G$220,0)),"",VLOOKUP(MC$1,'Tactic Recode'!$A$1:$B$547,2,FALSE))</f>
        <v/>
      </c>
      <c r="MD8" t="str">
        <f>IF(ISERROR(MATCH(MD$1,'CSC Mitre'!G$1:G$220,0)),"",VLOOKUP(MD$1,'Tactic Recode'!$A$1:$B$547,2,FALSE))</f>
        <v/>
      </c>
      <c r="ME8" t="str">
        <f>IF(ISERROR(MATCH(ME$1,'CSC Mitre'!G$1:G$220,0)),"",VLOOKUP(ME$1,'Tactic Recode'!$A$1:$B$547,2,FALSE))</f>
        <v/>
      </c>
      <c r="MF8" t="str">
        <f>IF(ISERROR(MATCH(MF$1,'CSC Mitre'!G$1:G$220,0)),"",VLOOKUP(MF$1,'Tactic Recode'!$A$1:$B$547,2,FALSE))</f>
        <v/>
      </c>
      <c r="MG8" t="str">
        <f>IF(ISERROR(MATCH(MG$1,'CSC Mitre'!G$1:G$220,0)),"",VLOOKUP(MG$1,'Tactic Recode'!$A$1:$B$547,2,FALSE))</f>
        <v/>
      </c>
      <c r="MH8" t="str">
        <f>IF(ISERROR(MATCH(MH$1,'CSC Mitre'!G$1:G$220,0)),"",VLOOKUP(MH$1,'Tactic Recode'!$A$1:$B$547,2,FALSE))</f>
        <v/>
      </c>
      <c r="MI8" t="str">
        <f>IF(ISERROR(MATCH(MI$1,'CSC Mitre'!G$1:G$220,0)),"",VLOOKUP(MI$1,'Tactic Recode'!$A$1:$B$547,2,FALSE))</f>
        <v/>
      </c>
      <c r="MJ8" t="str">
        <f>IF(ISERROR(MATCH(MJ$1,'CSC Mitre'!G$1:G$220,0)),"",VLOOKUP(MJ$1,'Tactic Recode'!$A$1:$B$547,2,FALSE))</f>
        <v/>
      </c>
      <c r="MK8" t="str">
        <f>IF(ISERROR(MATCH(MK$1,'CSC Mitre'!G$1:G$220,0)),"",VLOOKUP(MK$1,'Tactic Recode'!$A$1:$B$547,2,FALSE))</f>
        <v/>
      </c>
      <c r="ML8" t="str">
        <f>IF(ISERROR(MATCH(ML$1,'CSC Mitre'!G$1:G$220,0)),"",VLOOKUP(ML$1,'Tactic Recode'!$A$1:$B$547,2,FALSE))</f>
        <v/>
      </c>
      <c r="MM8" t="str">
        <f>IF(ISERROR(MATCH(MM$1,'CSC Mitre'!G$1:G$220,0)),"",VLOOKUP(MM$1,'Tactic Recode'!$A$1:$B$547,2,FALSE))</f>
        <v/>
      </c>
      <c r="MN8" t="str">
        <f>IF(ISERROR(MATCH(MN$1,'CSC Mitre'!G$1:G$220,0)),"",VLOOKUP(MN$1,'Tactic Recode'!$A$1:$B$547,2,FALSE))</f>
        <v/>
      </c>
      <c r="MO8" t="str">
        <f>IF(ISERROR(MATCH(MO$1,'CSC Mitre'!G$1:G$220,0)),"",VLOOKUP(MO$1,'Tactic Recode'!$A$1:$B$547,2,FALSE))</f>
        <v/>
      </c>
      <c r="MP8" t="str">
        <f>IF(ISERROR(MATCH(MP$1,'CSC Mitre'!G$1:G$220,0)),"",VLOOKUP(MP$1,'Tactic Recode'!$A$1:$B$547,2,FALSE))</f>
        <v/>
      </c>
      <c r="MQ8" t="str">
        <f>IF(ISERROR(MATCH(MQ$1,'CSC Mitre'!G$1:G$220,0)),"",VLOOKUP(MQ$1,'Tactic Recode'!$A$1:$B$547,2,FALSE))</f>
        <v/>
      </c>
      <c r="MR8" t="str">
        <f>IF(ISERROR(MATCH(MR$1,'CSC Mitre'!G$1:G$220,0)),"",VLOOKUP(MR$1,'Tactic Recode'!$A$1:$B$547,2,FALSE))</f>
        <v/>
      </c>
      <c r="MS8" t="str">
        <f>IF(ISERROR(MATCH(MS$1,'CSC Mitre'!G$1:G$220,0)),"",VLOOKUP(MS$1,'Tactic Recode'!$A$1:$B$547,2,FALSE))</f>
        <v/>
      </c>
      <c r="MT8" t="str">
        <f>IF(ISERROR(MATCH(MT$1,'CSC Mitre'!G$1:G$220,0)),"",VLOOKUP(MT$1,'Tactic Recode'!$A$1:$B$547,2,FALSE))</f>
        <v/>
      </c>
      <c r="MU8" t="str">
        <f>IF(ISERROR(MATCH(MU$1,'CSC Mitre'!G$1:G$220,0)),"",VLOOKUP(MU$1,'Tactic Recode'!$A$1:$B$547,2,FALSE))</f>
        <v/>
      </c>
      <c r="MV8" t="str">
        <f>IF(ISERROR(MATCH(MV$1,'CSC Mitre'!G$1:G$220,0)),"",VLOOKUP(MV$1,'Tactic Recode'!$A$1:$B$547,2,FALSE))</f>
        <v/>
      </c>
      <c r="MW8" t="str">
        <f>IF(ISERROR(MATCH(MW$1,'CSC Mitre'!G$1:G$220,0)),"",VLOOKUP(MW$1,'Tactic Recode'!$A$1:$B$547,2,FALSE))</f>
        <v/>
      </c>
      <c r="MX8" t="str">
        <f>IF(ISERROR(MATCH(MX$1,'CSC Mitre'!G$1:G$220,0)),"",VLOOKUP(MX$1,'Tactic Recode'!$A$1:$B$547,2,FALSE))</f>
        <v/>
      </c>
      <c r="MY8" t="str">
        <f>IF(ISERROR(MATCH(MY$1,'CSC Mitre'!G$1:G$220,0)),"",VLOOKUP(MY$1,'Tactic Recode'!$A$1:$B$547,2,FALSE))</f>
        <v/>
      </c>
      <c r="MZ8" t="str">
        <f>IF(ISERROR(MATCH(MZ$1,'CSC Mitre'!G$1:G$220,0)),"",VLOOKUP(MZ$1,'Tactic Recode'!$A$1:$B$547,2,FALSE))</f>
        <v/>
      </c>
      <c r="NA8" t="str">
        <f>IF(ISERROR(MATCH(NA$1,'CSC Mitre'!G$1:G$220,0)),"",VLOOKUP(NA$1,'Tactic Recode'!$A$1:$B$547,2,FALSE))</f>
        <v/>
      </c>
      <c r="NB8" t="str">
        <f>IF(ISERROR(MATCH(NB$1,'CSC Mitre'!G$1:G$220,0)),"",VLOOKUP(NB$1,'Tactic Recode'!$A$1:$B$547,2,FALSE))</f>
        <v/>
      </c>
      <c r="NC8" t="str">
        <f>IF(ISERROR(MATCH(NC$1,'CSC Mitre'!G$1:G$220,0)),"",VLOOKUP(NC$1,'Tactic Recode'!$A$1:$B$547,2,FALSE))</f>
        <v/>
      </c>
      <c r="ND8" t="str">
        <f>IF(ISERROR(MATCH(ND$1,'CSC Mitre'!G$1:G$220,0)),"",VLOOKUP(ND$1,'Tactic Recode'!$A$1:$B$547,2,FALSE))</f>
        <v/>
      </c>
      <c r="NE8" t="str">
        <f>IF(ISERROR(MATCH(NE$1,'CSC Mitre'!G$1:G$220,0)),"",VLOOKUP(NE$1,'Tactic Recode'!$A$1:$B$547,2,FALSE))</f>
        <v/>
      </c>
      <c r="NF8" t="str">
        <f>IF(ISERROR(MATCH(NF$1,'CSC Mitre'!G$1:G$220,0)),"",VLOOKUP(NF$1,'Tactic Recode'!$A$1:$B$547,2,FALSE))</f>
        <v/>
      </c>
      <c r="NG8" t="str">
        <f>IF(ISERROR(MATCH(NG$1,'CSC Mitre'!G$1:G$220,0)),"",VLOOKUP(NG$1,'Tactic Recode'!$A$1:$B$547,2,FALSE))</f>
        <v/>
      </c>
      <c r="NH8" t="str">
        <f>IF(ISERROR(MATCH(NH$1,'CSC Mitre'!G$1:G$220,0)),"",VLOOKUP(NH$1,'Tactic Recode'!$A$1:$B$547,2,FALSE))</f>
        <v/>
      </c>
      <c r="NI8" t="str">
        <f>IF(ISERROR(MATCH(NI$1,'CSC Mitre'!G$1:G$220,0)),"",VLOOKUP(NI$1,'Tactic Recode'!$A$1:$B$547,2,FALSE))</f>
        <v/>
      </c>
      <c r="NJ8" t="str">
        <f>IF(ISERROR(MATCH(NJ$1,'CSC Mitre'!G$1:G$220,0)),"",VLOOKUP(NJ$1,'Tactic Recode'!$A$1:$B$547,2,FALSE))</f>
        <v/>
      </c>
      <c r="NK8" t="str">
        <f>IF(ISERROR(MATCH(NK$1,'CSC Mitre'!G$1:G$220,0)),"",VLOOKUP(NK$1,'Tactic Recode'!$A$1:$B$547,2,FALSE))</f>
        <v/>
      </c>
      <c r="NL8" t="str">
        <f>IF(ISERROR(MATCH(NL$1,'CSC Mitre'!G$1:G$220,0)),"",VLOOKUP(NL$1,'Tactic Recode'!$A$1:$B$547,2,FALSE))</f>
        <v/>
      </c>
      <c r="NM8" t="str">
        <f>IF(ISERROR(MATCH(NM$1,'CSC Mitre'!G$1:G$220,0)),"",VLOOKUP(NM$1,'Tactic Recode'!$A$1:$B$547,2,FALSE))</f>
        <v/>
      </c>
      <c r="NN8" t="str">
        <f>IF(ISERROR(MATCH(NN$1,'CSC Mitre'!G$1:G$220,0)),"",VLOOKUP(NN$1,'Tactic Recode'!$A$1:$B$547,2,FALSE))</f>
        <v/>
      </c>
      <c r="NO8" t="str">
        <f>IF(ISERROR(MATCH(NO$1,'CSC Mitre'!G$1:G$220,0)),"",VLOOKUP(NO$1,'Tactic Recode'!$A$1:$B$547,2,FALSE))</f>
        <v/>
      </c>
      <c r="NP8" t="str">
        <f>IF(ISERROR(MATCH(NP$1,'CSC Mitre'!G$1:G$220,0)),"",VLOOKUP(NP$1,'Tactic Recode'!$A$1:$B$547,2,FALSE))</f>
        <v/>
      </c>
      <c r="NQ8" t="str">
        <f>IF(ISERROR(MATCH(NQ$1,'CSC Mitre'!G$1:G$220,0)),"",VLOOKUP(NQ$1,'Tactic Recode'!$A$1:$B$547,2,FALSE))</f>
        <v/>
      </c>
      <c r="NR8" t="str">
        <f>IF(ISERROR(MATCH(NR$1,'CSC Mitre'!G$1:G$220,0)),"",VLOOKUP(NR$1,'Tactic Recode'!$A$1:$B$547,2,FALSE))</f>
        <v/>
      </c>
      <c r="NS8" t="str">
        <f>IF(ISERROR(MATCH(NS$1,'CSC Mitre'!G$1:G$220,0)),"",VLOOKUP(NS$1,'Tactic Recode'!$A$1:$B$547,2,FALSE))</f>
        <v/>
      </c>
      <c r="NT8" t="str">
        <f>IF(ISERROR(MATCH(NT$1,'CSC Mitre'!G$1:G$220,0)),"",VLOOKUP(NT$1,'Tactic Recode'!$A$1:$B$547,2,FALSE))</f>
        <v/>
      </c>
      <c r="NU8" t="str">
        <f>IF(ISERROR(MATCH(NU$1,'CSC Mitre'!G$1:G$220,0)),"",VLOOKUP(NU$1,'Tactic Recode'!$A$1:$B$547,2,FALSE))</f>
        <v/>
      </c>
      <c r="NV8" t="str">
        <f>IF(ISERROR(MATCH(NV$1,'CSC Mitre'!G$1:G$220,0)),"",VLOOKUP(NV$1,'Tactic Recode'!$A$1:$B$547,2,FALSE))</f>
        <v/>
      </c>
      <c r="NW8" t="str">
        <f>IF(ISERROR(MATCH(NW$1,'CSC Mitre'!G$1:G$220,0)),"",VLOOKUP(NW$1,'Tactic Recode'!$A$1:$B$547,2,FALSE))</f>
        <v/>
      </c>
      <c r="NX8" t="str">
        <f>IF(ISERROR(MATCH(NX$1,'CSC Mitre'!G$1:G$220,0)),"",VLOOKUP(NX$1,'Tactic Recode'!$A$1:$B$547,2,FALSE))</f>
        <v>Collection</v>
      </c>
      <c r="NY8" t="str">
        <f>IF(ISERROR(MATCH(NY$1,'CSC Mitre'!G$1:G$220,0)),"",VLOOKUP(NY$1,'Tactic Recode'!$A$1:$B$547,2,FALSE))</f>
        <v>Collection</v>
      </c>
      <c r="NZ8" t="str">
        <f>IF(ISERROR(MATCH(NZ$1,'CSC Mitre'!G$1:G$220,0)),"",VLOOKUP(NZ$1,'Tactic Recode'!$A$1:$B$547,2,FALSE))</f>
        <v/>
      </c>
      <c r="OA8" t="str">
        <f>IF(ISERROR(MATCH(OA$1,'CSC Mitre'!G$1:G$220,0)),"",VLOOKUP(OA$1,'Tactic Recode'!$A$1:$B$547,2,FALSE))</f>
        <v/>
      </c>
      <c r="OB8" t="str">
        <f>IF(ISERROR(MATCH(OB$1,'CSC Mitre'!G$1:G$220,0)),"",VLOOKUP(OB$1,'Tactic Recode'!$A$1:$B$547,2,FALSE))</f>
        <v/>
      </c>
      <c r="OC8" t="str">
        <f>IF(ISERROR(MATCH(OC$1,'CSC Mitre'!G$1:G$220,0)),"",VLOOKUP(OC$1,'Tactic Recode'!$A$1:$B$547,2,FALSE))</f>
        <v/>
      </c>
      <c r="OD8" t="str">
        <f>IF(ISERROR(MATCH(OD$1,'CSC Mitre'!G$1:G$220,0)),"",VLOOKUP(OD$1,'Tactic Recode'!$A$1:$B$547,2,FALSE))</f>
        <v/>
      </c>
      <c r="OE8" t="str">
        <f>IF(ISERROR(MATCH(OE$1,'CSC Mitre'!G$1:G$220,0)),"",VLOOKUP(OE$1,'Tactic Recode'!$A$1:$B$547,2,FALSE))</f>
        <v/>
      </c>
      <c r="OF8" t="str">
        <f>IF(ISERROR(MATCH(OF$1,'CSC Mitre'!G$1:G$220,0)),"",VLOOKUP(OF$1,'Tactic Recode'!$A$1:$B$547,2,FALSE))</f>
        <v/>
      </c>
      <c r="OG8" t="str">
        <f>IF(ISERROR(MATCH(OG$1,'CSC Mitre'!G$1:G$220,0)),"",VLOOKUP(OG$1,'Tactic Recode'!$A$1:$B$547,2,FALSE))</f>
        <v/>
      </c>
      <c r="OH8" t="str">
        <f>IF(ISERROR(MATCH(OH$1,'CSC Mitre'!G$1:G$220,0)),"",VLOOKUP(OH$1,'Tactic Recode'!$A$1:$B$547,2,FALSE))</f>
        <v/>
      </c>
      <c r="OI8" t="str">
        <f>IF(ISERROR(MATCH(OI$1,'CSC Mitre'!G$1:G$220,0)),"",VLOOKUP(OI$1,'Tactic Recode'!$A$1:$B$547,2,FALSE))</f>
        <v/>
      </c>
      <c r="OJ8" t="str">
        <f>IF(ISERROR(MATCH(OJ$1,'CSC Mitre'!G$1:G$220,0)),"",VLOOKUP(OJ$1,'Tactic Recode'!$A$1:$B$547,2,FALSE))</f>
        <v/>
      </c>
      <c r="OK8" t="str">
        <f>IF(ISERROR(MATCH(OK$1,'CSC Mitre'!G$1:G$220,0)),"",VLOOKUP(OK$1,'Tactic Recode'!$A$1:$B$547,2,FALSE))</f>
        <v/>
      </c>
      <c r="OL8" t="str">
        <f>IF(ISERROR(MATCH(OL$1,'CSC Mitre'!G$1:G$220,0)),"",VLOOKUP(OL$1,'Tactic Recode'!$A$1:$B$547,2,FALSE))</f>
        <v/>
      </c>
      <c r="OM8" t="str">
        <f>IF(ISERROR(MATCH(OM$1,'CSC Mitre'!G$1:G$220,0)),"",VLOOKUP(OM$1,'Tactic Recode'!$A$1:$B$547,2,FALSE))</f>
        <v/>
      </c>
      <c r="ON8" t="str">
        <f>IF(ISERROR(MATCH(ON$1,'CSC Mitre'!G$1:G$220,0)),"",VLOOKUP(ON$1,'Tactic Recode'!$A$1:$B$547,2,FALSE))</f>
        <v/>
      </c>
      <c r="OO8" t="str">
        <f>IF(ISERROR(MATCH(OO$1,'CSC Mitre'!G$1:G$220,0)),"",VLOOKUP(OO$1,'Tactic Recode'!$A$1:$B$547,2,FALSE))</f>
        <v/>
      </c>
      <c r="OP8" t="str">
        <f>IF(ISERROR(MATCH(OP$1,'CSC Mitre'!G$1:G$220,0)),"",VLOOKUP(OP$1,'Tactic Recode'!$A$1:$B$547,2,FALSE))</f>
        <v/>
      </c>
      <c r="OQ8" t="str">
        <f>IF(ISERROR(MATCH(OQ$1,'CSC Mitre'!G$1:G$220,0)),"",VLOOKUP(OQ$1,'Tactic Recode'!$A$1:$B$547,2,FALSE))</f>
        <v/>
      </c>
      <c r="OR8" t="str">
        <f>IF(ISERROR(MATCH(OR$1,'CSC Mitre'!G$1:G$220,0)),"",VLOOKUP(OR$1,'Tactic Recode'!$A$1:$B$547,2,FALSE))</f>
        <v/>
      </c>
      <c r="OS8" t="str">
        <f>IF(ISERROR(MATCH(OS$1,'CSC Mitre'!G$1:G$220,0)),"",VLOOKUP(OS$1,'Tactic Recode'!$A$1:$B$547,2,FALSE))</f>
        <v/>
      </c>
      <c r="OT8" t="str">
        <f>IF(ISERROR(MATCH(OT$1,'CSC Mitre'!G$1:G$220,0)),"",VLOOKUP(OT$1,'Tactic Recode'!$A$1:$B$547,2,FALSE))</f>
        <v/>
      </c>
      <c r="OU8" t="str">
        <f>IF(ISERROR(MATCH(OU$1,'CSC Mitre'!G$1:G$220,0)),"",VLOOKUP(OU$1,'Tactic Recode'!$A$1:$B$547,2,FALSE))</f>
        <v/>
      </c>
      <c r="OV8" t="str">
        <f>IF(ISERROR(MATCH(OV$1,'CSC Mitre'!G$1:G$220,0)),"",VLOOKUP(OV$1,'Tactic Recode'!$A$1:$B$547,2,FALSE))</f>
        <v/>
      </c>
      <c r="OW8" t="str">
        <f>IF(ISERROR(MATCH(OW$1,'CSC Mitre'!G$1:G$220,0)),"",VLOOKUP(OW$1,'Tactic Recode'!$A$1:$B$547,2,FALSE))</f>
        <v/>
      </c>
      <c r="OX8" t="str">
        <f>IF(ISERROR(MATCH(OX$1,'CSC Mitre'!G$1:G$220,0)),"",VLOOKUP(OX$1,'Tactic Recode'!$A$1:$B$547,2,FALSE))</f>
        <v/>
      </c>
      <c r="OY8" t="str">
        <f>IF(ISERROR(MATCH(OY$1,'CSC Mitre'!G$1:G$220,0)),"",VLOOKUP(OY$1,'Tactic Recode'!$A$1:$B$547,2,FALSE))</f>
        <v/>
      </c>
      <c r="OZ8" t="str">
        <f>IF(ISERROR(MATCH(OZ$1,'CSC Mitre'!G$1:G$220,0)),"",VLOOKUP(OZ$1,'Tactic Recode'!$A$1:$B$547,2,FALSE))</f>
        <v/>
      </c>
      <c r="PA8" t="str">
        <f>IF(ISERROR(MATCH(PA$1,'CSC Mitre'!G$1:G$220,0)),"",VLOOKUP(PA$1,'Tactic Recode'!$A$1:$B$547,2,FALSE))</f>
        <v/>
      </c>
      <c r="PB8" t="str">
        <f>IF(ISERROR(MATCH(PB$1,'CSC Mitre'!G$1:G$220,0)),"",VLOOKUP(PB$1,'Tactic Recode'!$A$1:$B$547,2,FALSE))</f>
        <v/>
      </c>
      <c r="PC8" t="str">
        <f>IF(ISERROR(MATCH(PC$1,'CSC Mitre'!G$1:G$220,0)),"",VLOOKUP(PC$1,'Tactic Recode'!$A$1:$B$547,2,FALSE))</f>
        <v/>
      </c>
      <c r="PD8" t="str">
        <f>IF(ISERROR(MATCH(PD$1,'CSC Mitre'!G$1:G$220,0)),"",VLOOKUP(PD$1,'Tactic Recode'!$A$1:$B$547,2,FALSE))</f>
        <v/>
      </c>
      <c r="PE8" t="str">
        <f>IF(ISERROR(MATCH(PE$1,'CSC Mitre'!G$1:G$220,0)),"",VLOOKUP(PE$1,'Tactic Recode'!$A$1:$B$547,2,FALSE))</f>
        <v/>
      </c>
      <c r="PF8" t="str">
        <f>IF(ISERROR(MATCH(PF$1,'CSC Mitre'!G$1:G$220,0)),"",VLOOKUP(PF$1,'Tactic Recode'!$A$1:$B$547,2,FALSE))</f>
        <v/>
      </c>
      <c r="PG8" t="str">
        <f>IF(ISERROR(MATCH(PG$1,'CSC Mitre'!G$1:G$220,0)),"",VLOOKUP(PG$1,'Tactic Recode'!$A$1:$B$547,2,FALSE))</f>
        <v/>
      </c>
      <c r="PH8" t="str">
        <f>IF(ISERROR(MATCH(PH$1,'CSC Mitre'!G$1:G$220,0)),"",VLOOKUP(PH$1,'Tactic Recode'!$A$1:$B$547,2,FALSE))</f>
        <v/>
      </c>
      <c r="PI8" t="str">
        <f>IF(ISERROR(MATCH(PI$1,'CSC Mitre'!G$1:G$220,0)),"",VLOOKUP(PI$1,'Tactic Recode'!$A$1:$B$547,2,FALSE))</f>
        <v/>
      </c>
      <c r="PJ8" t="str">
        <f>IF(ISERROR(MATCH(PJ$1,'CSC Mitre'!G$1:G$220,0)),"",VLOOKUP(PJ$1,'Tactic Recode'!$A$1:$B$547,2,FALSE))</f>
        <v/>
      </c>
      <c r="PK8" t="str">
        <f>IF(ISERROR(MATCH(PK$1,'CSC Mitre'!G$1:G$220,0)),"",VLOOKUP(PK$1,'Tactic Recode'!$A$1:$B$547,2,FALSE))</f>
        <v/>
      </c>
      <c r="PL8" t="str">
        <f>IF(ISERROR(MATCH(PL$1,'CSC Mitre'!G$1:G$220,0)),"",VLOOKUP(PL$1,'Tactic Recode'!$A$1:$B$547,2,FALSE))</f>
        <v/>
      </c>
      <c r="PM8" t="str">
        <f>IF(ISERROR(MATCH(PM$1,'CSC Mitre'!G$1:G$220,0)),"",VLOOKUP(PM$1,'Tactic Recode'!$A$1:$B$547,2,FALSE))</f>
        <v/>
      </c>
      <c r="PN8" t="str">
        <f>IF(ISERROR(MATCH(PN$1,'CSC Mitre'!G$1:G$220,0)),"",VLOOKUP(PN$1,'Tactic Recode'!$A$1:$B$547,2,FALSE))</f>
        <v/>
      </c>
      <c r="PO8" t="str">
        <f>IF(ISERROR(MATCH(PO$1,'CSC Mitre'!G$1:G$220,0)),"",VLOOKUP(PO$1,'Tactic Recode'!$A$1:$B$547,2,FALSE))</f>
        <v/>
      </c>
      <c r="PP8" t="str">
        <f>IF(ISERROR(MATCH(PP$1,'CSC Mitre'!G$1:G$220,0)),"",VLOOKUP(PP$1,'Tactic Recode'!$A$1:$B$547,2,FALSE))</f>
        <v/>
      </c>
      <c r="PQ8" t="str">
        <f>IF(ISERROR(MATCH(PQ$1,'CSC Mitre'!G$1:G$220,0)),"",VLOOKUP(PQ$1,'Tactic Recode'!$A$1:$B$547,2,FALSE))</f>
        <v/>
      </c>
      <c r="PR8" t="str">
        <f>IF(ISERROR(MATCH(PR$1,'CSC Mitre'!G$1:G$220,0)),"",VLOOKUP(PR$1,'Tactic Recode'!$A$1:$B$547,2,FALSE))</f>
        <v/>
      </c>
      <c r="PS8" t="str">
        <f>IF(ISERROR(MATCH(PS$1,'CSC Mitre'!G$1:G$220,0)),"",VLOOKUP(PS$1,'Tactic Recode'!$A$1:$B$547,2,FALSE))</f>
        <v/>
      </c>
      <c r="PT8" t="str">
        <f>IF(ISERROR(MATCH(PT$1,'CSC Mitre'!G$1:G$220,0)),"",VLOOKUP(PT$1,'Tactic Recode'!$A$1:$B$547,2,FALSE))</f>
        <v/>
      </c>
      <c r="PU8" t="str">
        <f>IF(ISERROR(MATCH(PU$1,'CSC Mitre'!G$1:G$220,0)),"",VLOOKUP(PU$1,'Tactic Recode'!$A$1:$B$547,2,FALSE))</f>
        <v/>
      </c>
      <c r="PV8" t="str">
        <f>IF(ISERROR(MATCH(PV$1,'CSC Mitre'!G$1:G$220,0)),"",VLOOKUP(PV$1,'Tactic Recode'!$A$1:$B$547,2,FALSE))</f>
        <v/>
      </c>
      <c r="PW8" t="str">
        <f>IF(ISERROR(MATCH(PW$1,'CSC Mitre'!G$1:G$220,0)),"",VLOOKUP(PW$1,'Tactic Recode'!$A$1:$B$547,2,FALSE))</f>
        <v/>
      </c>
      <c r="PX8" t="str">
        <f>IF(ISERROR(MATCH(PX$1,'CSC Mitre'!G$1:G$220,0)),"",VLOOKUP(PX$1,'Tactic Recode'!$A$1:$B$547,2,FALSE))</f>
        <v/>
      </c>
      <c r="PY8" t="str">
        <f>IF(ISERROR(MATCH(PY$1,'CSC Mitre'!G$1:G$220,0)),"",VLOOKUP(PY$1,'Tactic Recode'!$A$1:$B$547,2,FALSE))</f>
        <v/>
      </c>
      <c r="PZ8" t="str">
        <f>IF(ISERROR(MATCH(PZ$1,'CSC Mitre'!G$1:G$220,0)),"",VLOOKUP(PZ$1,'Tactic Recode'!$A$1:$B$547,2,FALSE))</f>
        <v/>
      </c>
      <c r="QA8" t="str">
        <f>IF(ISERROR(MATCH(QA$1,'CSC Mitre'!G$1:G$220,0)),"",VLOOKUP(QA$1,'Tactic Recode'!$A$1:$B$547,2,FALSE))</f>
        <v/>
      </c>
      <c r="QB8" t="str">
        <f>IF(ISERROR(MATCH(QB$1,'CSC Mitre'!G$1:G$220,0)),"",VLOOKUP(QB$1,'Tactic Recode'!$A$1:$B$547,2,FALSE))</f>
        <v/>
      </c>
      <c r="QC8" t="str">
        <f>IF(ISERROR(MATCH(QC$1,'CSC Mitre'!G$1:G$220,0)),"",VLOOKUP(QC$1,'Tactic Recode'!$A$1:$B$547,2,FALSE))</f>
        <v/>
      </c>
      <c r="QD8" t="str">
        <f>IF(ISERROR(MATCH(QD$1,'CSC Mitre'!G$1:G$220,0)),"",VLOOKUP(QD$1,'Tactic Recode'!$A$1:$B$547,2,FALSE))</f>
        <v/>
      </c>
      <c r="QE8" t="str">
        <f>IF(ISERROR(MATCH(QE$1,'CSC Mitre'!G$1:G$220,0)),"",VLOOKUP(QE$1,'Tactic Recode'!$A$1:$B$547,2,FALSE))</f>
        <v/>
      </c>
      <c r="QF8" t="str">
        <f>IF(ISERROR(MATCH(QF$1,'CSC Mitre'!G$1:G$220,0)),"",VLOOKUP(QF$1,'Tactic Recode'!$A$1:$B$547,2,FALSE))</f>
        <v/>
      </c>
      <c r="QG8" t="str">
        <f>IF(ISERROR(MATCH(QG$1,'CSC Mitre'!G$1:G$220,0)),"",VLOOKUP(QG$1,'Tactic Recode'!$A$1:$B$547,2,FALSE))</f>
        <v/>
      </c>
      <c r="QH8" t="str">
        <f>IF(ISERROR(MATCH(QH$1,'CSC Mitre'!G$1:G$220,0)),"",VLOOKUP(QH$1,'Tactic Recode'!$A$1:$B$547,2,FALSE))</f>
        <v/>
      </c>
      <c r="QI8" t="str">
        <f>IF(ISERROR(MATCH(QI$1,'CSC Mitre'!G$1:G$220,0)),"",VLOOKUP(QI$1,'Tactic Recode'!$A$1:$B$547,2,FALSE))</f>
        <v/>
      </c>
      <c r="QJ8" t="str">
        <f>IF(ISERROR(MATCH(QJ$1,'CSC Mitre'!G$1:G$220,0)),"",VLOOKUP(QJ$1,'Tactic Recode'!$A$1:$B$547,2,FALSE))</f>
        <v/>
      </c>
      <c r="QK8" t="str">
        <f>IF(ISERROR(MATCH(QK$1,'CSC Mitre'!G$1:G$220,0)),"",VLOOKUP(QK$1,'Tactic Recode'!$A$1:$B$547,2,FALSE))</f>
        <v/>
      </c>
      <c r="QL8" t="str">
        <f>IF(ISERROR(MATCH(QL$1,'CSC Mitre'!G$1:G$220,0)),"",VLOOKUP(QL$1,'Tactic Recode'!$A$1:$B$547,2,FALSE))</f>
        <v/>
      </c>
      <c r="QM8" t="str">
        <f>IF(ISERROR(MATCH(QM$1,'CSC Mitre'!G$1:G$220,0)),"",VLOOKUP(QM$1,'Tactic Recode'!$A$1:$B$547,2,FALSE))</f>
        <v/>
      </c>
      <c r="QN8" t="str">
        <f>IF(ISERROR(MATCH(QN$1,'CSC Mitre'!G$1:G$220,0)),"",VLOOKUP(QN$1,'Tactic Recode'!$A$1:$B$547,2,FALSE))</f>
        <v/>
      </c>
      <c r="QO8" t="str">
        <f>IF(ISERROR(MATCH(QO$1,'CSC Mitre'!G$1:G$220,0)),"",VLOOKUP(QO$1,'Tactic Recode'!$A$1:$B$547,2,FALSE))</f>
        <v/>
      </c>
      <c r="QP8" t="str">
        <f>IF(ISERROR(MATCH(QP$1,'CSC Mitre'!G$1:G$220,0)),"",VLOOKUP(QP$1,'Tactic Recode'!$A$1:$B$547,2,FALSE))</f>
        <v/>
      </c>
      <c r="QQ8" t="str">
        <f>IF(ISERROR(MATCH(QQ$1,'CSC Mitre'!G$1:G$220,0)),"",VLOOKUP(QQ$1,'Tactic Recode'!$A$1:$B$547,2,FALSE))</f>
        <v/>
      </c>
      <c r="QR8" t="str">
        <f>IF(ISERROR(MATCH(QR$1,'CSC Mitre'!G$1:G$220,0)),"",VLOOKUP(QR$1,'Tactic Recode'!$A$1:$B$547,2,FALSE))</f>
        <v/>
      </c>
      <c r="QS8" t="str">
        <f>IF(ISERROR(MATCH(QS$1,'CSC Mitre'!G$1:G$220,0)),"",VLOOKUP(QS$1,'Tactic Recode'!$A$1:$B$547,2,FALSE))</f>
        <v/>
      </c>
      <c r="QT8" t="str">
        <f>IF(ISERROR(MATCH(QT$1,'CSC Mitre'!G$1:G$220,0)),"",VLOOKUP(QT$1,'Tactic Recode'!$A$1:$B$547,2,FALSE))</f>
        <v/>
      </c>
      <c r="QU8" t="str">
        <f>IF(ISERROR(MATCH(QU$1,'CSC Mitre'!G$1:G$220,0)),"",VLOOKUP(QU$1,'Tactic Recode'!$A$1:$B$547,2,FALSE))</f>
        <v/>
      </c>
      <c r="QV8" t="str">
        <f>IF(ISERROR(MATCH(QV$1,'CSC Mitre'!G$1:G$220,0)),"",VLOOKUP(QV$1,'Tactic Recode'!$A$1:$B$547,2,FALSE))</f>
        <v/>
      </c>
      <c r="QW8" t="str">
        <f>IF(ISERROR(MATCH(QW$1,'CSC Mitre'!G$1:G$220,0)),"",VLOOKUP(QW$1,'Tactic Recode'!$A$1:$B$547,2,FALSE))</f>
        <v/>
      </c>
      <c r="QX8" t="str">
        <f>IF(ISERROR(MATCH(QX$1,'CSC Mitre'!G$1:G$220,0)),"",VLOOKUP(QX$1,'Tactic Recode'!$A$1:$B$547,2,FALSE))</f>
        <v/>
      </c>
      <c r="QY8" t="str">
        <f>IF(ISERROR(MATCH(QY$1,'CSC Mitre'!G$1:G$220,0)),"",VLOOKUP(QY$1,'Tactic Recode'!$A$1:$B$547,2,FALSE))</f>
        <v/>
      </c>
      <c r="QZ8" t="str">
        <f>IF(ISERROR(MATCH(QZ$1,'CSC Mitre'!G$1:G$220,0)),"",VLOOKUP(QZ$1,'Tactic Recode'!$A$1:$B$547,2,FALSE))</f>
        <v/>
      </c>
      <c r="RA8" t="str">
        <f>IF(ISERROR(MATCH(RA$1,'CSC Mitre'!G$1:G$220,0)),"",VLOOKUP(RA$1,'Tactic Recode'!$A$1:$B$547,2,FALSE))</f>
        <v/>
      </c>
      <c r="RB8" t="str">
        <f>IF(ISERROR(MATCH(RB$1,'CSC Mitre'!G$1:G$220,0)),"",VLOOKUP(RB$1,'Tactic Recode'!$A$1:$B$547,2,FALSE))</f>
        <v/>
      </c>
      <c r="RC8" t="str">
        <f>IF(ISERROR(MATCH(RC$1,'CSC Mitre'!G$1:G$220,0)),"",VLOOKUP(RC$1,'Tactic Recode'!$A$1:$B$547,2,FALSE))</f>
        <v/>
      </c>
      <c r="RD8" t="str">
        <f>IF(ISERROR(MATCH(RD$1,'CSC Mitre'!G$1:G$220,0)),"",VLOOKUP(RD$1,'Tactic Recode'!$A$1:$B$547,2,FALSE))</f>
        <v/>
      </c>
      <c r="RE8" t="str">
        <f>IF(ISERROR(MATCH(RE$1,'CSC Mitre'!G$1:G$220,0)),"",VLOOKUP(RE$1,'Tactic Recode'!$A$1:$B$547,2,FALSE))</f>
        <v/>
      </c>
      <c r="RF8" t="str">
        <f>IF(ISERROR(MATCH(RF$1,'CSC Mitre'!G$1:G$220,0)),"",VLOOKUP(RF$1,'Tactic Recode'!$A$1:$B$547,2,FALSE))</f>
        <v/>
      </c>
      <c r="RG8" t="str">
        <f>IF(ISERROR(MATCH(RG$1,'CSC Mitre'!G$1:G$220,0)),"",VLOOKUP(RG$1,'Tactic Recode'!$A$1:$B$547,2,FALSE))</f>
        <v/>
      </c>
      <c r="RH8" t="str">
        <f>IF(ISERROR(MATCH(RH$1,'CSC Mitre'!G$1:G$220,0)),"",VLOOKUP(RH$1,'Tactic Recode'!$A$1:$B$547,2,FALSE))</f>
        <v/>
      </c>
      <c r="RI8" t="str">
        <f>IF(ISERROR(MATCH(RI$1,'CSC Mitre'!G$1:G$220,0)),"",VLOOKUP(RI$1,'Tactic Recode'!$A$1:$B$547,2,FALSE))</f>
        <v/>
      </c>
      <c r="RJ8" t="str">
        <f>IF(ISERROR(MATCH(RJ$1,'CSC Mitre'!G$1:G$220,0)),"",VLOOKUP(RJ$1,'Tactic Recode'!$A$1:$B$547,2,FALSE))</f>
        <v/>
      </c>
      <c r="RK8" t="str">
        <f>IF(ISERROR(MATCH(RK$1,'CSC Mitre'!G$1:G$220,0)),"",VLOOKUP(RK$1,'Tactic Recode'!$A$1:$B$547,2,FALSE))</f>
        <v/>
      </c>
      <c r="RL8" t="str">
        <f>IF(ISERROR(MATCH(RL$1,'CSC Mitre'!G$1:G$220,0)),"",VLOOKUP(RL$1,'Tactic Recode'!$A$1:$B$547,2,FALSE))</f>
        <v/>
      </c>
      <c r="RM8" t="str">
        <f>IF(ISERROR(MATCH(RM$1,'CSC Mitre'!G$1:G$220,0)),"",VLOOKUP(RM$1,'Tactic Recode'!$A$1:$B$547,2,FALSE))</f>
        <v/>
      </c>
      <c r="RN8" t="str">
        <f>IF(ISERROR(MATCH(RN$1,'CSC Mitre'!G$1:G$220,0)),"",VLOOKUP(RN$1,'Tactic Recode'!$A$1:$B$547,2,FALSE))</f>
        <v/>
      </c>
      <c r="RO8" t="str">
        <f>IF(ISERROR(MATCH(RO$1,'CSC Mitre'!G$1:G$220,0)),"",VLOOKUP(RO$1,'Tactic Recode'!$A$1:$B$547,2,FALSE))</f>
        <v/>
      </c>
      <c r="RP8" t="str">
        <f>IF(ISERROR(MATCH(RP$1,'CSC Mitre'!G$1:G$220,0)),"",VLOOKUP(RP$1,'Tactic Recode'!$A$1:$B$547,2,FALSE))</f>
        <v/>
      </c>
      <c r="RQ8" t="str">
        <f>IF(ISERROR(MATCH(RQ$1,'CSC Mitre'!G$1:G$220,0)),"",VLOOKUP(RQ$1,'Tactic Recode'!$A$1:$B$547,2,FALSE))</f>
        <v/>
      </c>
      <c r="RR8" t="str">
        <f>IF(ISERROR(MATCH(RR$1,'CSC Mitre'!G$1:G$220,0)),"",VLOOKUP(RR$1,'Tactic Recode'!$A$1:$B$547,2,FALSE))</f>
        <v/>
      </c>
      <c r="RS8" t="str">
        <f>IF(ISERROR(MATCH(RS$1,'CSC Mitre'!G$1:G$220,0)),"",VLOOKUP(RS$1,'Tactic Recode'!$A$1:$B$547,2,FALSE))</f>
        <v/>
      </c>
      <c r="RT8" t="str">
        <f>IF(ISERROR(MATCH(RT$1,'CSC Mitre'!G$1:G$220,0)),"",VLOOKUP(RT$1,'Tactic Recode'!$A$1:$B$547,2,FALSE))</f>
        <v/>
      </c>
      <c r="RU8" t="str">
        <f>IF(ISERROR(MATCH(RU$1,'CSC Mitre'!G$1:G$220,0)),"",VLOOKUP(RU$1,'Tactic Recode'!$A$1:$B$547,2,FALSE))</f>
        <v/>
      </c>
      <c r="RV8" t="str">
        <f>IF(ISERROR(MATCH(RV$1,'CSC Mitre'!G$1:G$220,0)),"",VLOOKUP(RV$1,'Tactic Recode'!$A$1:$B$547,2,FALSE))</f>
        <v/>
      </c>
      <c r="RW8" t="str">
        <f>IF(ISERROR(MATCH(RW$1,'CSC Mitre'!G$1:G$220,0)),"",VLOOKUP(RW$1,'Tactic Recode'!$A$1:$B$547,2,FALSE))</f>
        <v/>
      </c>
      <c r="RX8" t="str">
        <f>IF(ISERROR(MATCH(RX$1,'CSC Mitre'!G$1:G$220,0)),"",VLOOKUP(RX$1,'Tactic Recode'!$A$1:$B$547,2,FALSE))</f>
        <v/>
      </c>
      <c r="RY8" t="str">
        <f>IF(ISERROR(MATCH(RY$1,'CSC Mitre'!G$1:G$220,0)),"",VLOOKUP(RY$1,'Tactic Recode'!$A$1:$B$547,2,FALSE))</f>
        <v/>
      </c>
      <c r="RZ8" t="str">
        <f>IF(ISERROR(MATCH(RZ$1,'CSC Mitre'!G$1:G$220,0)),"",VLOOKUP(RZ$1,'Tactic Recode'!$A$1:$B$547,2,FALSE))</f>
        <v/>
      </c>
      <c r="SA8" t="str">
        <f>IF(ISERROR(MATCH(SA$1,'CSC Mitre'!G$1:G$220,0)),"",VLOOKUP(SA$1,'Tactic Recode'!$A$1:$B$547,2,FALSE))</f>
        <v/>
      </c>
      <c r="SB8" t="str">
        <f>IF(ISERROR(MATCH(SB$1,'CSC Mitre'!G$1:G$220,0)),"",VLOOKUP(SB$1,'Tactic Recode'!$A$1:$B$547,2,FALSE))</f>
        <v/>
      </c>
      <c r="SC8" t="str">
        <f>IF(ISERROR(MATCH(SC$1,'CSC Mitre'!G$1:G$220,0)),"",VLOOKUP(SC$1,'Tactic Recode'!$A$1:$B$547,2,FALSE))</f>
        <v/>
      </c>
      <c r="SD8" t="str">
        <f>IF(ISERROR(MATCH(SD$1,'CSC Mitre'!G$1:G$220,0)),"",VLOOKUP(SD$1,'Tactic Recode'!$A$1:$B$547,2,FALSE))</f>
        <v/>
      </c>
      <c r="SE8" t="str">
        <f>IF(ISERROR(MATCH(SE$1,'CSC Mitre'!G$1:G$220,0)),"",VLOOKUP(SE$1,'Tactic Recode'!$A$1:$B$547,2,FALSE))</f>
        <v/>
      </c>
      <c r="SF8" t="str">
        <f>IF(ISERROR(MATCH(SF$1,'CSC Mitre'!G$1:G$220,0)),"",VLOOKUP(SF$1,'Tactic Recode'!$A$1:$B$547,2,FALSE))</f>
        <v/>
      </c>
      <c r="SG8" t="str">
        <f>IF(ISERROR(MATCH(SG$1,'CSC Mitre'!G$1:G$220,0)),"",VLOOKUP(SG$1,'Tactic Recode'!$A$1:$B$547,2,FALSE))</f>
        <v/>
      </c>
      <c r="SH8" t="str">
        <f>IF(ISERROR(MATCH(SH$1,'CSC Mitre'!G$1:G$220,0)),"",VLOOKUP(SH$1,'Tactic Recode'!$A$1:$B$547,2,FALSE))</f>
        <v/>
      </c>
      <c r="SI8" t="str">
        <f>IF(ISERROR(MATCH(SI$1,'CSC Mitre'!G$1:G$220,0)),"",VLOOKUP(SI$1,'Tactic Recode'!$A$1:$B$547,2,FALSE))</f>
        <v/>
      </c>
      <c r="SJ8" t="str">
        <f>IF(ISERROR(MATCH(SJ$1,'CSC Mitre'!G$1:G$220,0)),"",VLOOKUP(SJ$1,'Tactic Recode'!$A$1:$B$547,2,FALSE))</f>
        <v/>
      </c>
      <c r="SK8" t="str">
        <f>IF(ISERROR(MATCH(SK$1,'CSC Mitre'!G$1:G$220,0)),"",VLOOKUP(SK$1,'Tactic Recode'!$A$1:$B$547,2,FALSE))</f>
        <v/>
      </c>
      <c r="SL8" t="str">
        <f>IF(ISERROR(MATCH(SL$1,'CSC Mitre'!G$1:G$220,0)),"",VLOOKUP(SL$1,'Tactic Recode'!$A$1:$B$547,2,FALSE))</f>
        <v/>
      </c>
      <c r="SM8" t="str">
        <f>IF(ISERROR(MATCH(SM$1,'CSC Mitre'!G$1:G$220,0)),"",VLOOKUP(SM$1,'Tactic Recode'!$A$1:$B$547,2,FALSE))</f>
        <v/>
      </c>
      <c r="SN8" t="str">
        <f>IF(ISERROR(MATCH(SN$1,'CSC Mitre'!G$1:G$220,0)),"",VLOOKUP(SN$1,'Tactic Recode'!$A$1:$B$547,2,FALSE))</f>
        <v/>
      </c>
      <c r="SO8" t="str">
        <f>IF(ISERROR(MATCH(SO$1,'CSC Mitre'!G$1:G$220,0)),"",VLOOKUP(SO$1,'Tactic Recode'!$A$1:$B$547,2,FALSE))</f>
        <v/>
      </c>
      <c r="SP8" t="str">
        <f>IF(ISERROR(MATCH(SP$1,'CSC Mitre'!G$1:G$220,0)),"",VLOOKUP(SP$1,'Tactic Recode'!$A$1:$B$547,2,FALSE))</f>
        <v/>
      </c>
      <c r="SQ8" t="str">
        <f>IF(ISERROR(MATCH(SQ$1,'CSC Mitre'!G$1:G$220,0)),"",VLOOKUP(SQ$1,'Tactic Recode'!$A$1:$B$547,2,FALSE))</f>
        <v/>
      </c>
      <c r="SR8" t="str">
        <f>IF(ISERROR(MATCH(SR$1,'CSC Mitre'!G$1:G$220,0)),"",VLOOKUP(SR$1,'Tactic Recode'!$A$1:$B$547,2,FALSE))</f>
        <v/>
      </c>
      <c r="SS8" t="str">
        <f>IF(ISERROR(MATCH(SS$1,'CSC Mitre'!G$1:G$220,0)),"",VLOOKUP(SS$1,'Tactic Recode'!$A$1:$B$547,2,FALSE))</f>
        <v/>
      </c>
      <c r="ST8" t="str">
        <f>IF(ISERROR(MATCH(ST$1,'CSC Mitre'!G$1:G$220,0)),"",VLOOKUP(ST$1,'Tactic Recode'!$A$1:$B$547,2,FALSE))</f>
        <v/>
      </c>
      <c r="SU8" t="str">
        <f>IF(ISERROR(MATCH(SU$1,'CSC Mitre'!G$1:G$220,0)),"",VLOOKUP(SU$1,'Tactic Recode'!$A$1:$B$547,2,FALSE))</f>
        <v/>
      </c>
      <c r="SV8" t="str">
        <f>IF(ISERROR(MATCH(SV$1,'CSC Mitre'!G$1:G$220,0)),"",VLOOKUP(SV$1,'Tactic Recode'!$A$1:$B$547,2,FALSE))</f>
        <v/>
      </c>
      <c r="SW8" t="str">
        <f>IF(ISERROR(MATCH(SW$1,'CSC Mitre'!G$1:G$220,0)),"",VLOOKUP(SW$1,'Tactic Recode'!$A$1:$B$547,2,FALSE))</f>
        <v/>
      </c>
      <c r="SX8" t="str">
        <f>IF(ISERROR(MATCH(SX$1,'CSC Mitre'!G$1:G$220,0)),"",VLOOKUP(SX$1,'Tactic Recode'!$A$1:$B$547,2,FALSE))</f>
        <v/>
      </c>
      <c r="SY8" t="str">
        <f>IF(ISERROR(MATCH(SY$1,'CSC Mitre'!G$1:G$220,0)),"",VLOOKUP(SY$1,'Tactic Recode'!$A$1:$B$547,2,FALSE))</f>
        <v/>
      </c>
      <c r="SZ8" t="str">
        <f>IF(ISERROR(MATCH(SZ$1,'CSC Mitre'!G$1:G$220,0)),"",VLOOKUP(SZ$1,'Tactic Recode'!$A$1:$B$547,2,FALSE))</f>
        <v/>
      </c>
      <c r="TA8" t="str">
        <f>IF(ISERROR(MATCH(TA$1,'CSC Mitre'!G$1:G$220,0)),"",VLOOKUP(TA$1,'Tactic Recode'!$A$1:$B$547,2,FALSE))</f>
        <v/>
      </c>
      <c r="TB8" t="str">
        <f>IF(ISERROR(MATCH(TB$1,'CSC Mitre'!G$1:G$220,0)),"",VLOOKUP(TB$1,'Tactic Recode'!$A$1:$B$547,2,FALSE))</f>
        <v/>
      </c>
      <c r="TC8" t="str">
        <f>IF(ISERROR(MATCH(TC$1,'CSC Mitre'!G$1:G$220,0)),"",VLOOKUP(TC$1,'Tactic Recode'!$A$1:$B$547,2,FALSE))</f>
        <v/>
      </c>
      <c r="TD8" t="str">
        <f>IF(ISERROR(MATCH(TD$1,'CSC Mitre'!G$1:G$220,0)),"",VLOOKUP(TD$1,'Tactic Recode'!$A$1:$B$547,2,FALSE))</f>
        <v/>
      </c>
      <c r="TE8" t="str">
        <f>IF(ISERROR(MATCH(TE$1,'CSC Mitre'!G$1:G$220,0)),"",VLOOKUP(TE$1,'Tactic Recode'!$A$1:$B$547,2,FALSE))</f>
        <v/>
      </c>
      <c r="TF8" t="str">
        <f>IF(ISERROR(MATCH(TF$1,'CSC Mitre'!G$1:G$220,0)),"",VLOOKUP(TF$1,'Tactic Recode'!$A$1:$B$547,2,FALSE))</f>
        <v/>
      </c>
      <c r="TG8" t="str">
        <f>IF(ISERROR(MATCH(TG$1,'CSC Mitre'!G$1:G$220,0)),"",VLOOKUP(TG$1,'Tactic Recode'!$A$1:$B$547,2,FALSE))</f>
        <v/>
      </c>
      <c r="TH8" t="str">
        <f>IF(ISERROR(MATCH(TH$1,'CSC Mitre'!G$1:G$220,0)),"",VLOOKUP(TH$1,'Tactic Recode'!$A$1:$B$547,2,FALSE))</f>
        <v/>
      </c>
      <c r="TI8" t="str">
        <f>IF(ISERROR(MATCH(TI$1,'CSC Mitre'!G$1:G$220,0)),"",VLOOKUP(TI$1,'Tactic Recode'!$A$1:$B$547,2,FALSE))</f>
        <v/>
      </c>
      <c r="TJ8" t="str">
        <f>IF(ISERROR(MATCH(TJ$1,'CSC Mitre'!G$1:G$220,0)),"",VLOOKUP(TJ$1,'Tactic Recode'!$A$1:$B$547,2,FALSE))</f>
        <v/>
      </c>
      <c r="TK8" t="str">
        <f>IF(ISERROR(MATCH(TK$1,'CSC Mitre'!G$1:G$220,0)),"",VLOOKUP(TK$1,'Tactic Recode'!$A$1:$B$547,2,FALSE))</f>
        <v/>
      </c>
      <c r="TL8" t="str">
        <f>IF(ISERROR(MATCH(TL$1,'CSC Mitre'!G$1:G$220,0)),"",VLOOKUP(TL$1,'Tactic Recode'!$A$1:$B$547,2,FALSE))</f>
        <v/>
      </c>
      <c r="TM8" t="str">
        <f>IF(ISERROR(MATCH(TM$1,'CSC Mitre'!G$1:G$220,0)),"",VLOOKUP(TM$1,'Tactic Recode'!$A$1:$B$547,2,FALSE))</f>
        <v/>
      </c>
      <c r="TN8" t="str">
        <f>IF(ISERROR(MATCH(TN$1,'CSC Mitre'!G$1:G$220,0)),"",VLOOKUP(TN$1,'Tactic Recode'!$A$1:$B$547,2,FALSE))</f>
        <v/>
      </c>
      <c r="TO8" t="str">
        <f>IF(ISERROR(MATCH(TO$1,'CSC Mitre'!G$1:G$220,0)),"",VLOOKUP(TO$1,'Tactic Recode'!$A$1:$B$547,2,FALSE))</f>
        <v/>
      </c>
      <c r="TP8" t="str">
        <f>IF(ISERROR(MATCH(TP$1,'CSC Mitre'!G$1:G$220,0)),"",VLOOKUP(TP$1,'Tactic Recode'!$A$1:$B$547,2,FALSE))</f>
        <v/>
      </c>
      <c r="TQ8" t="str">
        <f>IF(ISERROR(MATCH(TQ$1,'CSC Mitre'!G$1:G$220,0)),"",VLOOKUP(TQ$1,'Tactic Recode'!$A$1:$B$547,2,FALSE))</f>
        <v/>
      </c>
      <c r="TR8" t="str">
        <f>IF(ISERROR(MATCH(TR$1,'CSC Mitre'!G$1:G$220,0)),"",VLOOKUP(TR$1,'Tactic Recode'!$A$1:$B$547,2,FALSE))</f>
        <v/>
      </c>
      <c r="TS8" t="str">
        <f>IF(ISERROR(MATCH(TS$1,'CSC Mitre'!G$1:G$220,0)),"",VLOOKUP(TS$1,'Tactic Recode'!$A$1:$B$547,2,FALSE))</f>
        <v/>
      </c>
      <c r="TT8" t="str">
        <f>IF(ISERROR(MATCH(TT$1,'CSC Mitre'!G$1:G$220,0)),"",VLOOKUP(TT$1,'Tactic Recode'!$A$1:$B$547,2,FALSE))</f>
        <v/>
      </c>
      <c r="TU8" t="str">
        <f>IF(ISERROR(MATCH(TU$1,'CSC Mitre'!G$1:G$220,0)),"",VLOOKUP(TU$1,'Tactic Recode'!$A$1:$B$547,2,FALSE))</f>
        <v/>
      </c>
      <c r="TV8" t="str">
        <f>IF(ISERROR(MATCH(TV$1,'CSC Mitre'!G$1:G$220,0)),"",VLOOKUP(TV$1,'Tactic Recode'!$A$1:$B$547,2,FALSE))</f>
        <v/>
      </c>
      <c r="TW8" t="str">
        <f>IF(ISERROR(MATCH(TW$1,'CSC Mitre'!G$1:G$220,0)),"",VLOOKUP(TW$1,'Tactic Recode'!$A$1:$B$547,2,FALSE))</f>
        <v/>
      </c>
      <c r="TX8" t="str">
        <f>IF(ISERROR(MATCH(TX$1,'CSC Mitre'!G$1:G$220,0)),"",VLOOKUP(TX$1,'Tactic Recode'!$A$1:$B$547,2,FALSE))</f>
        <v/>
      </c>
      <c r="TY8" t="str">
        <f>IF(ISERROR(MATCH(TY$1,'CSC Mitre'!G$1:G$220,0)),"",VLOOKUP(TY$1,'Tactic Recode'!$A$1:$B$547,2,FALSE))</f>
        <v/>
      </c>
      <c r="TZ8" t="str">
        <f>IF(ISERROR(MATCH(TZ$1,'CSC Mitre'!G$1:G$220,0)),"",VLOOKUP(TZ$1,'Tactic Recode'!$A$1:$B$547,2,FALSE))</f>
        <v/>
      </c>
      <c r="UA8" t="str">
        <f>IF(ISERROR(MATCH(UA$1,'CSC Mitre'!G$1:G$220,0)),"",VLOOKUP(UA$1,'Tactic Recode'!$A$1:$B$547,2,FALSE))</f>
        <v/>
      </c>
      <c r="UB8" t="str">
        <f>IF(ISERROR(MATCH(UB$1,'CSC Mitre'!G$1:G$220,0)),"",VLOOKUP(UB$1,'Tactic Recode'!$A$1:$B$547,2,FALSE))</f>
        <v/>
      </c>
    </row>
    <row r="9" spans="1:548" x14ac:dyDescent="0.25">
      <c r="A9" s="59" t="s">
        <v>408</v>
      </c>
      <c r="B9" t="str">
        <f>IF(ISERROR(MATCH(B$1,'CSC Mitre'!H$1:H$220,0)),"",VLOOKUP(B$1,'Tactic Recode'!$A$1:$B$547,2,FALSE))</f>
        <v/>
      </c>
      <c r="C9" t="str">
        <f>IF(ISERROR(MATCH(C$1,'CSC Mitre'!H$1:H$220,0)),"",VLOOKUP(C$1,'Tactic Recode'!$A$1:$B$547,2,FALSE))</f>
        <v/>
      </c>
      <c r="D9" t="str">
        <f>IF(ISERROR(MATCH(D$1,'CSC Mitre'!H$1:H$220,0)),"",VLOOKUP(D$1,'Tactic Recode'!$A$1:$B$547,2,FALSE))</f>
        <v/>
      </c>
      <c r="E9" t="str">
        <f>IF(ISERROR(MATCH(E$1,'CSC Mitre'!H$1:H$220,0)),"",VLOOKUP(E$1,'Tactic Recode'!$A$1:$B$547,2,FALSE))</f>
        <v/>
      </c>
      <c r="F9" t="str">
        <f>IF(ISERROR(MATCH(F$1,'CSC Mitre'!H$1:H$220,0)),"",VLOOKUP(F$1,'Tactic Recode'!$A$1:$B$547,2,FALSE))</f>
        <v/>
      </c>
      <c r="G9" t="str">
        <f>IF(ISERROR(MATCH(G$1,'CSC Mitre'!H$1:H$220,0)),"",VLOOKUP(G$1,'Tactic Recode'!$A$1:$B$547,2,FALSE))</f>
        <v/>
      </c>
      <c r="H9" t="str">
        <f>IF(ISERROR(MATCH(H$1,'CSC Mitre'!H$1:H$220,0)),"",VLOOKUP(H$1,'Tactic Recode'!$A$1:$B$547,2,FALSE))</f>
        <v/>
      </c>
      <c r="I9" t="str">
        <f>IF(ISERROR(MATCH(I$1,'CSC Mitre'!H$1:H$220,0)),"",VLOOKUP(I$1,'Tactic Recode'!$A$1:$B$547,2,FALSE))</f>
        <v/>
      </c>
      <c r="J9" t="str">
        <f>IF(ISERROR(MATCH(J$1,'CSC Mitre'!H$1:H$220,0)),"",VLOOKUP(J$1,'Tactic Recode'!$A$1:$B$547,2,FALSE))</f>
        <v/>
      </c>
      <c r="K9" t="str">
        <f>IF(ISERROR(MATCH(K$1,'CSC Mitre'!H$1:H$220,0)),"",VLOOKUP(K$1,'Tactic Recode'!$A$1:$B$547,2,FALSE))</f>
        <v/>
      </c>
      <c r="L9" t="str">
        <f>IF(ISERROR(MATCH(L$1,'CSC Mitre'!H$1:H$220,0)),"",VLOOKUP(L$1,'Tactic Recode'!$A$1:$B$547,2,FALSE))</f>
        <v/>
      </c>
      <c r="M9" t="str">
        <f>IF(ISERROR(MATCH(M$1,'CSC Mitre'!H$1:H$220,0)),"",VLOOKUP(M$1,'Tactic Recode'!$A$1:$B$547,2,FALSE))</f>
        <v/>
      </c>
      <c r="N9" t="str">
        <f>IF(ISERROR(MATCH(N$1,'CSC Mitre'!H$1:H$220,0)),"",VLOOKUP(N$1,'Tactic Recode'!$A$1:$B$547,2,FALSE))</f>
        <v/>
      </c>
      <c r="O9" t="str">
        <f>IF(ISERROR(MATCH(O$1,'CSC Mitre'!H$1:H$220,0)),"",VLOOKUP(O$1,'Tactic Recode'!$A$1:$B$547,2,FALSE))</f>
        <v/>
      </c>
      <c r="P9" t="str">
        <f>IF(ISERROR(MATCH(P$1,'CSC Mitre'!H$1:H$220,0)),"",VLOOKUP(P$1,'Tactic Recode'!$A$1:$B$547,2,FALSE))</f>
        <v/>
      </c>
      <c r="Q9" t="str">
        <f>IF(ISERROR(MATCH(Q$1,'CSC Mitre'!H$1:H$220,0)),"",VLOOKUP(Q$1,'Tactic Recode'!$A$1:$B$547,2,FALSE))</f>
        <v/>
      </c>
      <c r="R9" t="str">
        <f>IF(ISERROR(MATCH(R$1,'CSC Mitre'!H$1:H$220,0)),"",VLOOKUP(R$1,'Tactic Recode'!$A$1:$B$547,2,FALSE))</f>
        <v/>
      </c>
      <c r="S9" t="str">
        <f>IF(ISERROR(MATCH(S$1,'CSC Mitre'!H$1:H$220,0)),"",VLOOKUP(S$1,'Tactic Recode'!$A$1:$B$547,2,FALSE))</f>
        <v/>
      </c>
      <c r="T9" t="str">
        <f>IF(ISERROR(MATCH(T$1,'CSC Mitre'!H$1:H$220,0)),"",VLOOKUP(T$1,'Tactic Recode'!$A$1:$B$547,2,FALSE))</f>
        <v/>
      </c>
      <c r="U9" t="str">
        <f>IF(ISERROR(MATCH(U$1,'CSC Mitre'!H$1:H$220,0)),"",VLOOKUP(U$1,'Tactic Recode'!$A$1:$B$547,2,FALSE))</f>
        <v>Exfiltration</v>
      </c>
      <c r="V9" t="str">
        <f>IF(ISERROR(MATCH(V$1,'CSC Mitre'!H$1:H$220,0)),"",VLOOKUP(V$1,'Tactic Recode'!$A$1:$B$547,2,FALSE))</f>
        <v/>
      </c>
      <c r="W9" t="str">
        <f>IF(ISERROR(MATCH(W$1,'CSC Mitre'!H$1:H$220,0)),"",VLOOKUP(W$1,'Tactic Recode'!$A$1:$B$547,2,FALSE))</f>
        <v/>
      </c>
      <c r="X9" t="str">
        <f>IF(ISERROR(MATCH(X$1,'CSC Mitre'!H$1:H$220,0)),"",VLOOKUP(X$1,'Tactic Recode'!$A$1:$B$547,2,FALSE))</f>
        <v/>
      </c>
      <c r="Y9" t="str">
        <f>IF(ISERROR(MATCH(Y$1,'CSC Mitre'!H$1:H$220,0)),"",VLOOKUP(Y$1,'Tactic Recode'!$A$1:$B$547,2,FALSE))</f>
        <v/>
      </c>
      <c r="Z9" t="str">
        <f>IF(ISERROR(MATCH(Z$1,'CSC Mitre'!H$1:H$220,0)),"",VLOOKUP(Z$1,'Tactic Recode'!$A$1:$B$547,2,FALSE))</f>
        <v/>
      </c>
      <c r="AA9" t="str">
        <f>IF(ISERROR(MATCH(AA$1,'CSC Mitre'!H$1:H$220,0)),"",VLOOKUP(AA$1,'Tactic Recode'!$A$1:$B$547,2,FALSE))</f>
        <v/>
      </c>
      <c r="AB9" t="str">
        <f>IF(ISERROR(MATCH(AB$1,'CSC Mitre'!H$1:H$220,0)),"",VLOOKUP(AB$1,'Tactic Recode'!$A$1:$B$547,2,FALSE))</f>
        <v/>
      </c>
      <c r="AC9" t="str">
        <f>IF(ISERROR(MATCH(AC$1,'CSC Mitre'!H$1:H$220,0)),"",VLOOKUP(AC$1,'Tactic Recode'!$A$1:$B$547,2,FALSE))</f>
        <v/>
      </c>
      <c r="AD9" t="str">
        <f>IF(ISERROR(MATCH(AD$1,'CSC Mitre'!H$1:H$220,0)),"",VLOOKUP(AD$1,'Tactic Recode'!$A$1:$B$547,2,FALSE))</f>
        <v>Lateral Movement</v>
      </c>
      <c r="AE9" t="str">
        <f>IF(ISERROR(MATCH(AE$1,'CSC Mitre'!H$1:H$220,0)),"",VLOOKUP(AE$1,'Tactic Recode'!$A$1:$B$547,2,FALSE))</f>
        <v/>
      </c>
      <c r="AF9" t="str">
        <f>IF(ISERROR(MATCH(AF$1,'CSC Mitre'!H$1:H$220,0)),"",VLOOKUP(AF$1,'Tactic Recode'!$A$1:$B$547,2,FALSE))</f>
        <v>Lateral Movement</v>
      </c>
      <c r="AG9" t="str">
        <f>IF(ISERROR(MATCH(AG$1,'CSC Mitre'!H$1:H$220,0)),"",VLOOKUP(AG$1,'Tactic Recode'!$A$1:$B$547,2,FALSE))</f>
        <v>Lateral Movement</v>
      </c>
      <c r="AH9" t="str">
        <f>IF(ISERROR(MATCH(AH$1,'CSC Mitre'!H$1:H$220,0)),"",VLOOKUP(AH$1,'Tactic Recode'!$A$1:$B$547,2,FALSE))</f>
        <v>Lateral Movement</v>
      </c>
      <c r="AI9" t="str">
        <f>IF(ISERROR(MATCH(AI$1,'CSC Mitre'!H$1:H$220,0)),"",VLOOKUP(AI$1,'Tactic Recode'!$A$1:$B$547,2,FALSE))</f>
        <v>Lateral Movement</v>
      </c>
      <c r="AJ9" t="str">
        <f>IF(ISERROR(MATCH(AJ$1,'CSC Mitre'!H$1:H$220,0)),"",VLOOKUP(AJ$1,'Tactic Recode'!$A$1:$B$547,2,FALSE))</f>
        <v/>
      </c>
      <c r="AK9" t="str">
        <f>IF(ISERROR(MATCH(AK$1,'CSC Mitre'!H$1:H$220,0)),"",VLOOKUP(AK$1,'Tactic Recode'!$A$1:$B$547,2,FALSE))</f>
        <v/>
      </c>
      <c r="AL9" t="str">
        <f>IF(ISERROR(MATCH(AL$1,'CSC Mitre'!H$1:H$220,0)),"",VLOOKUP(AL$1,'Tactic Recode'!$A$1:$B$547,2,FALSE))</f>
        <v/>
      </c>
      <c r="AM9" t="str">
        <f>IF(ISERROR(MATCH(AM$1,'CSC Mitre'!H$1:H$220,0)),"",VLOOKUP(AM$1,'Tactic Recode'!$A$1:$B$547,2,FALSE))</f>
        <v/>
      </c>
      <c r="AN9" t="str">
        <f>IF(ISERROR(MATCH(AN$1,'CSC Mitre'!H$1:H$220,0)),"",VLOOKUP(AN$1,'Tactic Recode'!$A$1:$B$547,2,FALSE))</f>
        <v/>
      </c>
      <c r="AO9" t="str">
        <f>IF(ISERROR(MATCH(AO$1,'CSC Mitre'!H$1:H$220,0)),"",VLOOKUP(AO$1,'Tactic Recode'!$A$1:$B$547,2,FALSE))</f>
        <v/>
      </c>
      <c r="AP9" t="str">
        <f>IF(ISERROR(MATCH(AP$1,'CSC Mitre'!H$1:H$220,0)),"",VLOOKUP(AP$1,'Tactic Recode'!$A$1:$B$547,2,FALSE))</f>
        <v/>
      </c>
      <c r="AQ9" t="str">
        <f>IF(ISERROR(MATCH(AQ$1,'CSC Mitre'!H$1:H$220,0)),"",VLOOKUP(AQ$1,'Tactic Recode'!$A$1:$B$547,2,FALSE))</f>
        <v/>
      </c>
      <c r="AR9" t="str">
        <f>IF(ISERROR(MATCH(AR$1,'CSC Mitre'!H$1:H$220,0)),"",VLOOKUP(AR$1,'Tactic Recode'!$A$1:$B$547,2,FALSE))</f>
        <v/>
      </c>
      <c r="AS9" t="str">
        <f>IF(ISERROR(MATCH(AS$1,'CSC Mitre'!H$1:H$220,0)),"",VLOOKUP(AS$1,'Tactic Recode'!$A$1:$B$547,2,FALSE))</f>
        <v/>
      </c>
      <c r="AT9" t="str">
        <f>IF(ISERROR(MATCH(AT$1,'CSC Mitre'!H$1:H$220,0)),"",VLOOKUP(AT$1,'Tactic Recode'!$A$1:$B$547,2,FALSE))</f>
        <v/>
      </c>
      <c r="AU9" t="str">
        <f>IF(ISERROR(MATCH(AU$1,'CSC Mitre'!H$1:H$220,0)),"",VLOOKUP(AU$1,'Tactic Recode'!$A$1:$B$547,2,FALSE))</f>
        <v/>
      </c>
      <c r="AV9" t="str">
        <f>IF(ISERROR(MATCH(AV$1,'CSC Mitre'!H$1:H$220,0)),"",VLOOKUP(AV$1,'Tactic Recode'!$A$1:$B$547,2,FALSE))</f>
        <v/>
      </c>
      <c r="AW9" t="str">
        <f>IF(ISERROR(MATCH(AW$1,'CSC Mitre'!H$1:H$220,0)),"",VLOOKUP(AW$1,'Tactic Recode'!$A$1:$B$547,2,FALSE))</f>
        <v/>
      </c>
      <c r="AX9" t="str">
        <f>IF(ISERROR(MATCH(AX$1,'CSC Mitre'!H$1:H$220,0)),"",VLOOKUP(AX$1,'Tactic Recode'!$A$1:$B$547,2,FALSE))</f>
        <v/>
      </c>
      <c r="AY9" t="str">
        <f>IF(ISERROR(MATCH(AY$1,'CSC Mitre'!H$1:H$220,0)),"",VLOOKUP(AY$1,'Tactic Recode'!$A$1:$B$547,2,FALSE))</f>
        <v/>
      </c>
      <c r="AZ9" t="str">
        <f>IF(ISERROR(MATCH(AZ$1,'CSC Mitre'!H$1:H$220,0)),"",VLOOKUP(AZ$1,'Tactic Recode'!$A$1:$B$547,2,FALSE))</f>
        <v/>
      </c>
      <c r="BA9" t="str">
        <f>IF(ISERROR(MATCH(BA$1,'CSC Mitre'!H$1:H$220,0)),"",VLOOKUP(BA$1,'Tactic Recode'!$A$1:$B$547,2,FALSE))</f>
        <v/>
      </c>
      <c r="BB9" t="str">
        <f>IF(ISERROR(MATCH(BB$1,'CSC Mitre'!H$1:H$220,0)),"",VLOOKUP(BB$1,'Tactic Recode'!$A$1:$B$547,2,FALSE))</f>
        <v/>
      </c>
      <c r="BC9" t="str">
        <f>IF(ISERROR(MATCH(BC$1,'CSC Mitre'!H$1:H$220,0)),"",VLOOKUP(BC$1,'Tactic Recode'!$A$1:$B$547,2,FALSE))</f>
        <v/>
      </c>
      <c r="BD9" t="str">
        <f>IF(ISERROR(MATCH(BD$1,'CSC Mitre'!H$1:H$220,0)),"",VLOOKUP(BD$1,'Tactic Recode'!$A$1:$B$547,2,FALSE))</f>
        <v/>
      </c>
      <c r="BE9" t="str">
        <f>IF(ISERROR(MATCH(BE$1,'CSC Mitre'!H$1:H$220,0)),"",VLOOKUP(BE$1,'Tactic Recode'!$A$1:$B$547,2,FALSE))</f>
        <v/>
      </c>
      <c r="BF9" t="str">
        <f>IF(ISERROR(MATCH(BF$1,'CSC Mitre'!H$1:H$220,0)),"",VLOOKUP(BF$1,'Tactic Recode'!$A$1:$B$547,2,FALSE))</f>
        <v/>
      </c>
      <c r="BG9" t="str">
        <f>IF(ISERROR(MATCH(BG$1,'CSC Mitre'!H$1:H$220,0)),"",VLOOKUP(BG$1,'Tactic Recode'!$A$1:$B$547,2,FALSE))</f>
        <v/>
      </c>
      <c r="BH9" t="str">
        <f>IF(ISERROR(MATCH(BH$1,'CSC Mitre'!H$1:H$220,0)),"",VLOOKUP(BH$1,'Tactic Recode'!$A$1:$B$547,2,FALSE))</f>
        <v/>
      </c>
      <c r="BI9" t="str">
        <f>IF(ISERROR(MATCH(BI$1,'CSC Mitre'!H$1:H$220,0)),"",VLOOKUP(BI$1,'Tactic Recode'!$A$1:$B$547,2,FALSE))</f>
        <v/>
      </c>
      <c r="BJ9" t="str">
        <f>IF(ISERROR(MATCH(BJ$1,'CSC Mitre'!H$1:H$220,0)),"",VLOOKUP(BJ$1,'Tactic Recode'!$A$1:$B$547,2,FALSE))</f>
        <v/>
      </c>
      <c r="BK9" t="str">
        <f>IF(ISERROR(MATCH(BK$1,'CSC Mitre'!H$1:H$220,0)),"",VLOOKUP(BK$1,'Tactic Recode'!$A$1:$B$547,2,FALSE))</f>
        <v/>
      </c>
      <c r="BL9" t="str">
        <f>IF(ISERROR(MATCH(BL$1,'CSC Mitre'!H$1:H$220,0)),"",VLOOKUP(BL$1,'Tactic Recode'!$A$1:$B$547,2,FALSE))</f>
        <v/>
      </c>
      <c r="BM9" t="str">
        <f>IF(ISERROR(MATCH(BM$1,'CSC Mitre'!H$1:H$220,0)),"",VLOOKUP(BM$1,'Tactic Recode'!$A$1:$B$547,2,FALSE))</f>
        <v/>
      </c>
      <c r="BN9" t="str">
        <f>IF(ISERROR(MATCH(BN$1,'CSC Mitre'!H$1:H$220,0)),"",VLOOKUP(BN$1,'Tactic Recode'!$A$1:$B$547,2,FALSE))</f>
        <v/>
      </c>
      <c r="BO9" t="str">
        <f>IF(ISERROR(MATCH(BO$1,'CSC Mitre'!H$1:H$220,0)),"",VLOOKUP(BO$1,'Tactic Recode'!$A$1:$B$547,2,FALSE))</f>
        <v/>
      </c>
      <c r="BP9" t="str">
        <f>IF(ISERROR(MATCH(BP$1,'CSC Mitre'!H$1:H$220,0)),"",VLOOKUP(BP$1,'Tactic Recode'!$A$1:$B$547,2,FALSE))</f>
        <v/>
      </c>
      <c r="BQ9" t="str">
        <f>IF(ISERROR(MATCH(BQ$1,'CSC Mitre'!H$1:H$220,0)),"",VLOOKUP(BQ$1,'Tactic Recode'!$A$1:$B$547,2,FALSE))</f>
        <v>Exfiltration</v>
      </c>
      <c r="BR9" t="str">
        <f>IF(ISERROR(MATCH(BR$1,'CSC Mitre'!H$1:H$220,0)),"",VLOOKUP(BR$1,'Tactic Recode'!$A$1:$B$547,2,FALSE))</f>
        <v>Exfiltration</v>
      </c>
      <c r="BS9" t="str">
        <f>IF(ISERROR(MATCH(BS$1,'CSC Mitre'!H$1:H$220,0)),"",VLOOKUP(BS$1,'Tactic Recode'!$A$1:$B$547,2,FALSE))</f>
        <v/>
      </c>
      <c r="BT9" t="str">
        <f>IF(ISERROR(MATCH(BT$1,'CSC Mitre'!H$1:H$220,0)),"",VLOOKUP(BT$1,'Tactic Recode'!$A$1:$B$547,2,FALSE))</f>
        <v/>
      </c>
      <c r="BU9" t="str">
        <f>IF(ISERROR(MATCH(BU$1,'CSC Mitre'!H$1:H$220,0)),"",VLOOKUP(BU$1,'Tactic Recode'!$A$1:$B$547,2,FALSE))</f>
        <v/>
      </c>
      <c r="BV9" t="str">
        <f>IF(ISERROR(MATCH(BV$1,'CSC Mitre'!H$1:H$220,0)),"",VLOOKUP(BV$1,'Tactic Recode'!$A$1:$B$547,2,FALSE))</f>
        <v/>
      </c>
      <c r="BW9" t="str">
        <f>IF(ISERROR(MATCH(BW$1,'CSC Mitre'!H$1:H$220,0)),"",VLOOKUP(BW$1,'Tactic Recode'!$A$1:$B$547,2,FALSE))</f>
        <v/>
      </c>
      <c r="BX9" t="str">
        <f>IF(ISERROR(MATCH(BX$1,'CSC Mitre'!H$1:H$220,0)),"",VLOOKUP(BX$1,'Tactic Recode'!$A$1:$B$547,2,FALSE))</f>
        <v/>
      </c>
      <c r="BY9" t="str">
        <f>IF(ISERROR(MATCH(BY$1,'CSC Mitre'!H$1:H$220,0)),"",VLOOKUP(BY$1,'Tactic Recode'!$A$1:$B$547,2,FALSE))</f>
        <v/>
      </c>
      <c r="BZ9" t="str">
        <f>IF(ISERROR(MATCH(BZ$1,'CSC Mitre'!H$1:H$220,0)),"",VLOOKUP(BZ$1,'Tactic Recode'!$A$1:$B$547,2,FALSE))</f>
        <v/>
      </c>
      <c r="CA9" t="str">
        <f>IF(ISERROR(MATCH(CA$1,'CSC Mitre'!H$1:H$220,0)),"",VLOOKUP(CA$1,'Tactic Recode'!$A$1:$B$547,2,FALSE))</f>
        <v/>
      </c>
      <c r="CB9" t="str">
        <f>IF(ISERROR(MATCH(CB$1,'CSC Mitre'!H$1:H$220,0)),"",VLOOKUP(CB$1,'Tactic Recode'!$A$1:$B$547,2,FALSE))</f>
        <v/>
      </c>
      <c r="CC9" t="str">
        <f>IF(ISERROR(MATCH(CC$1,'CSC Mitre'!H$1:H$220,0)),"",VLOOKUP(CC$1,'Tactic Recode'!$A$1:$B$547,2,FALSE))</f>
        <v/>
      </c>
      <c r="CD9" t="str">
        <f>IF(ISERROR(MATCH(CD$1,'CSC Mitre'!H$1:H$220,0)),"",VLOOKUP(CD$1,'Tactic Recode'!$A$1:$B$547,2,FALSE))</f>
        <v/>
      </c>
      <c r="CE9" t="str">
        <f>IF(ISERROR(MATCH(CE$1,'CSC Mitre'!H$1:H$220,0)),"",VLOOKUP(CE$1,'Tactic Recode'!$A$1:$B$547,2,FALSE))</f>
        <v/>
      </c>
      <c r="CF9" t="str">
        <f>IF(ISERROR(MATCH(CF$1,'CSC Mitre'!H$1:H$220,0)),"",VLOOKUP(CF$1,'Tactic Recode'!$A$1:$B$547,2,FALSE))</f>
        <v/>
      </c>
      <c r="CG9" t="str">
        <f>IF(ISERROR(MATCH(CG$1,'CSC Mitre'!H$1:H$220,0)),"",VLOOKUP(CG$1,'Tactic Recode'!$A$1:$B$547,2,FALSE))</f>
        <v/>
      </c>
      <c r="CH9" t="str">
        <f>IF(ISERROR(MATCH(CH$1,'CSC Mitre'!H$1:H$220,0)),"",VLOOKUP(CH$1,'Tactic Recode'!$A$1:$B$547,2,FALSE))</f>
        <v/>
      </c>
      <c r="CI9" t="str">
        <f>IF(ISERROR(MATCH(CI$1,'CSC Mitre'!H$1:H$220,0)),"",VLOOKUP(CI$1,'Tactic Recode'!$A$1:$B$547,2,FALSE))</f>
        <v/>
      </c>
      <c r="CJ9" t="str">
        <f>IF(ISERROR(MATCH(CJ$1,'CSC Mitre'!H$1:H$220,0)),"",VLOOKUP(CJ$1,'Tactic Recode'!$A$1:$B$547,2,FALSE))</f>
        <v/>
      </c>
      <c r="CK9" t="str">
        <f>IF(ISERROR(MATCH(CK$1,'CSC Mitre'!H$1:H$220,0)),"",VLOOKUP(CK$1,'Tactic Recode'!$A$1:$B$547,2,FALSE))</f>
        <v/>
      </c>
      <c r="CL9" t="str">
        <f>IF(ISERROR(MATCH(CL$1,'CSC Mitre'!H$1:H$220,0)),"",VLOOKUP(CL$1,'Tactic Recode'!$A$1:$B$547,2,FALSE))</f>
        <v/>
      </c>
      <c r="CM9" t="str">
        <f>IF(ISERROR(MATCH(CM$1,'CSC Mitre'!H$1:H$220,0)),"",VLOOKUP(CM$1,'Tactic Recode'!$A$1:$B$547,2,FALSE))</f>
        <v/>
      </c>
      <c r="CN9" t="str">
        <f>IF(ISERROR(MATCH(CN$1,'CSC Mitre'!H$1:H$220,0)),"",VLOOKUP(CN$1,'Tactic Recode'!$A$1:$B$547,2,FALSE))</f>
        <v/>
      </c>
      <c r="CO9" t="str">
        <f>IF(ISERROR(MATCH(CO$1,'CSC Mitre'!H$1:H$220,0)),"",VLOOKUP(CO$1,'Tactic Recode'!$A$1:$B$547,2,FALSE))</f>
        <v/>
      </c>
      <c r="CP9" t="str">
        <f>IF(ISERROR(MATCH(CP$1,'CSC Mitre'!H$1:H$220,0)),"",VLOOKUP(CP$1,'Tactic Recode'!$A$1:$B$547,2,FALSE))</f>
        <v/>
      </c>
      <c r="CQ9" t="str">
        <f>IF(ISERROR(MATCH(CQ$1,'CSC Mitre'!H$1:H$220,0)),"",VLOOKUP(CQ$1,'Tactic Recode'!$A$1:$B$547,2,FALSE))</f>
        <v/>
      </c>
      <c r="CR9" t="str">
        <f>IF(ISERROR(MATCH(CR$1,'CSC Mitre'!H$1:H$220,0)),"",VLOOKUP(CR$1,'Tactic Recode'!$A$1:$B$547,2,FALSE))</f>
        <v/>
      </c>
      <c r="CS9" t="str">
        <f>IF(ISERROR(MATCH(CS$1,'CSC Mitre'!H$1:H$220,0)),"",VLOOKUP(CS$1,'Tactic Recode'!$A$1:$B$547,2,FALSE))</f>
        <v>Execution</v>
      </c>
      <c r="CT9" t="str">
        <f>IF(ISERROR(MATCH(CT$1,'CSC Mitre'!H$1:H$220,0)),"",VLOOKUP(CT$1,'Tactic Recode'!$A$1:$B$547,2,FALSE))</f>
        <v>Execution</v>
      </c>
      <c r="CU9" t="str">
        <f>IF(ISERROR(MATCH(CU$1,'CSC Mitre'!H$1:H$220,0)),"",VLOOKUP(CU$1,'Tactic Recode'!$A$1:$B$547,2,FALSE))</f>
        <v/>
      </c>
      <c r="CV9" t="str">
        <f>IF(ISERROR(MATCH(CV$1,'CSC Mitre'!H$1:H$220,0)),"",VLOOKUP(CV$1,'Tactic Recode'!$A$1:$B$547,2,FALSE))</f>
        <v/>
      </c>
      <c r="CW9" t="str">
        <f>IF(ISERROR(MATCH(CW$1,'CSC Mitre'!H$1:H$220,0)),"",VLOOKUP(CW$1,'Tactic Recode'!$A$1:$B$547,2,FALSE))</f>
        <v/>
      </c>
      <c r="CX9" t="str">
        <f>IF(ISERROR(MATCH(CX$1,'CSC Mitre'!H$1:H$220,0)),"",VLOOKUP(CX$1,'Tactic Recode'!$A$1:$B$547,2,FALSE))</f>
        <v>Execution</v>
      </c>
      <c r="CY9" t="str">
        <f>IF(ISERROR(MATCH(CY$1,'CSC Mitre'!H$1:H$220,0)),"",VLOOKUP(CY$1,'Tactic Recode'!$A$1:$B$547,2,FALSE))</f>
        <v>Execution</v>
      </c>
      <c r="CZ9" t="str">
        <f>IF(ISERROR(MATCH(CZ$1,'CSC Mitre'!H$1:H$220,0)),"",VLOOKUP(CZ$1,'Tactic Recode'!$A$1:$B$547,2,FALSE))</f>
        <v>Execution</v>
      </c>
      <c r="DA9" t="str">
        <f>IF(ISERROR(MATCH(DA$1,'CSC Mitre'!H$1:H$220,0)),"",VLOOKUP(DA$1,'Tactic Recode'!$A$1:$B$547,2,FALSE))</f>
        <v/>
      </c>
      <c r="DB9" t="str">
        <f>IF(ISERROR(MATCH(DB$1,'CSC Mitre'!H$1:H$220,0)),"",VLOOKUP(DB$1,'Tactic Recode'!$A$1:$B$547,2,FALSE))</f>
        <v/>
      </c>
      <c r="DC9" t="str">
        <f>IF(ISERROR(MATCH(DC$1,'CSC Mitre'!H$1:H$220,0)),"",VLOOKUP(DC$1,'Tactic Recode'!$A$1:$B$547,2,FALSE))</f>
        <v/>
      </c>
      <c r="DD9" t="str">
        <f>IF(ISERROR(MATCH(DD$1,'CSC Mitre'!H$1:H$220,0)),"",VLOOKUP(DD$1,'Tactic Recode'!$A$1:$B$547,2,FALSE))</f>
        <v/>
      </c>
      <c r="DE9" t="str">
        <f>IF(ISERROR(MATCH(DE$1,'CSC Mitre'!H$1:H$220,0)),"",VLOOKUP(DE$1,'Tactic Recode'!$A$1:$B$547,2,FALSE))</f>
        <v/>
      </c>
      <c r="DF9" t="str">
        <f>IF(ISERROR(MATCH(DF$1,'CSC Mitre'!H$1:H$220,0)),"",VLOOKUP(DF$1,'Tactic Recode'!$A$1:$B$547,2,FALSE))</f>
        <v/>
      </c>
      <c r="DG9" t="str">
        <f>IF(ISERROR(MATCH(DG$1,'CSC Mitre'!H$1:H$220,0)),"",VLOOKUP(DG$1,'Tactic Recode'!$A$1:$B$547,2,FALSE))</f>
        <v/>
      </c>
      <c r="DH9" t="str">
        <f>IF(ISERROR(MATCH(DH$1,'CSC Mitre'!H$1:H$220,0)),"",VLOOKUP(DH$1,'Tactic Recode'!$A$1:$B$547,2,FALSE))</f>
        <v/>
      </c>
      <c r="DI9" t="str">
        <f>IF(ISERROR(MATCH(DI$1,'CSC Mitre'!H$1:H$220,0)),"",VLOOKUP(DI$1,'Tactic Recode'!$A$1:$B$547,2,FALSE))</f>
        <v/>
      </c>
      <c r="DJ9" t="str">
        <f>IF(ISERROR(MATCH(DJ$1,'CSC Mitre'!H$1:H$220,0)),"",VLOOKUP(DJ$1,'Tactic Recode'!$A$1:$B$547,2,FALSE))</f>
        <v/>
      </c>
      <c r="DK9" t="str">
        <f>IF(ISERROR(MATCH(DK$1,'CSC Mitre'!H$1:H$220,0)),"",VLOOKUP(DK$1,'Tactic Recode'!$A$1:$B$547,2,FALSE))</f>
        <v/>
      </c>
      <c r="DL9" t="str">
        <f>IF(ISERROR(MATCH(DL$1,'CSC Mitre'!H$1:H$220,0)),"",VLOOKUP(DL$1,'Tactic Recode'!$A$1:$B$547,2,FALSE))</f>
        <v/>
      </c>
      <c r="DM9" t="str">
        <f>IF(ISERROR(MATCH(DM$1,'CSC Mitre'!H$1:H$220,0)),"",VLOOKUP(DM$1,'Tactic Recode'!$A$1:$B$547,2,FALSE))</f>
        <v/>
      </c>
      <c r="DN9" t="str">
        <f>IF(ISERROR(MATCH(DN$1,'CSC Mitre'!H$1:H$220,0)),"",VLOOKUP(DN$1,'Tactic Recode'!$A$1:$B$547,2,FALSE))</f>
        <v/>
      </c>
      <c r="DO9" t="str">
        <f>IF(ISERROR(MATCH(DO$1,'CSC Mitre'!H$1:H$220,0)),"",VLOOKUP(DO$1,'Tactic Recode'!$A$1:$B$547,2,FALSE))</f>
        <v/>
      </c>
      <c r="DP9" t="str">
        <f>IF(ISERROR(MATCH(DP$1,'CSC Mitre'!H$1:H$220,0)),"",VLOOKUP(DP$1,'Tactic Recode'!$A$1:$B$547,2,FALSE))</f>
        <v/>
      </c>
      <c r="DQ9" t="str">
        <f>IF(ISERROR(MATCH(DQ$1,'CSC Mitre'!H$1:H$220,0)),"",VLOOKUP(DQ$1,'Tactic Recode'!$A$1:$B$547,2,FALSE))</f>
        <v/>
      </c>
      <c r="DR9" t="str">
        <f>IF(ISERROR(MATCH(DR$1,'CSC Mitre'!H$1:H$220,0)),"",VLOOKUP(DR$1,'Tactic Recode'!$A$1:$B$547,2,FALSE))</f>
        <v/>
      </c>
      <c r="DS9" t="str">
        <f>IF(ISERROR(MATCH(DS$1,'CSC Mitre'!H$1:H$220,0)),"",VLOOKUP(DS$1,'Tactic Recode'!$A$1:$B$547,2,FALSE))</f>
        <v/>
      </c>
      <c r="DT9" t="str">
        <f>IF(ISERROR(MATCH(DT$1,'CSC Mitre'!H$1:H$220,0)),"",VLOOKUP(DT$1,'Tactic Recode'!$A$1:$B$547,2,FALSE))</f>
        <v/>
      </c>
      <c r="DU9" t="str">
        <f>IF(ISERROR(MATCH(DU$1,'CSC Mitre'!H$1:H$220,0)),"",VLOOKUP(DU$1,'Tactic Recode'!$A$1:$B$547,2,FALSE))</f>
        <v/>
      </c>
      <c r="DV9" t="str">
        <f>IF(ISERROR(MATCH(DV$1,'CSC Mitre'!H$1:H$220,0)),"",VLOOKUP(DV$1,'Tactic Recode'!$A$1:$B$547,2,FALSE))</f>
        <v/>
      </c>
      <c r="DW9" t="str">
        <f>IF(ISERROR(MATCH(DW$1,'CSC Mitre'!H$1:H$220,0)),"",VLOOKUP(DW$1,'Tactic Recode'!$A$1:$B$547,2,FALSE))</f>
        <v/>
      </c>
      <c r="DX9" t="str">
        <f>IF(ISERROR(MATCH(DX$1,'CSC Mitre'!H$1:H$220,0)),"",VLOOKUP(DX$1,'Tactic Recode'!$A$1:$B$547,2,FALSE))</f>
        <v/>
      </c>
      <c r="DY9" t="str">
        <f>IF(ISERROR(MATCH(DY$1,'CSC Mitre'!H$1:H$220,0)),"",VLOOKUP(DY$1,'Tactic Recode'!$A$1:$B$547,2,FALSE))</f>
        <v/>
      </c>
      <c r="DZ9" t="str">
        <f>IF(ISERROR(MATCH(DZ$1,'CSC Mitre'!H$1:H$220,0)),"",VLOOKUP(DZ$1,'Tactic Recode'!$A$1:$B$547,2,FALSE))</f>
        <v/>
      </c>
      <c r="EA9" t="str">
        <f>IF(ISERROR(MATCH(EA$1,'CSC Mitre'!H$1:H$220,0)),"",VLOOKUP(EA$1,'Tactic Recode'!$A$1:$B$547,2,FALSE))</f>
        <v/>
      </c>
      <c r="EB9" t="str">
        <f>IF(ISERROR(MATCH(EB$1,'CSC Mitre'!H$1:H$220,0)),"",VLOOKUP(EB$1,'Tactic Recode'!$A$1:$B$547,2,FALSE))</f>
        <v/>
      </c>
      <c r="EC9" t="str">
        <f>IF(ISERROR(MATCH(EC$1,'CSC Mitre'!H$1:H$220,0)),"",VLOOKUP(EC$1,'Tactic Recode'!$A$1:$B$547,2,FALSE))</f>
        <v/>
      </c>
      <c r="ED9" t="str">
        <f>IF(ISERROR(MATCH(ED$1,'CSC Mitre'!H$1:H$220,0)),"",VLOOKUP(ED$1,'Tactic Recode'!$A$1:$B$547,2,FALSE))</f>
        <v/>
      </c>
      <c r="EE9" t="str">
        <f>IF(ISERROR(MATCH(EE$1,'CSC Mitre'!H$1:H$220,0)),"",VLOOKUP(EE$1,'Tactic Recode'!$A$1:$B$547,2,FALSE))</f>
        <v/>
      </c>
      <c r="EF9" t="str">
        <f>IF(ISERROR(MATCH(EF$1,'CSC Mitre'!H$1:H$220,0)),"",VLOOKUP(EF$1,'Tactic Recode'!$A$1:$B$547,2,FALSE))</f>
        <v/>
      </c>
      <c r="EG9" t="str">
        <f>IF(ISERROR(MATCH(EG$1,'CSC Mitre'!H$1:H$220,0)),"",VLOOKUP(EG$1,'Tactic Recode'!$A$1:$B$547,2,FALSE))</f>
        <v/>
      </c>
      <c r="EH9" t="str">
        <f>IF(ISERROR(MATCH(EH$1,'CSC Mitre'!H$1:H$220,0)),"",VLOOKUP(EH$1,'Tactic Recode'!$A$1:$B$547,2,FALSE))</f>
        <v/>
      </c>
      <c r="EI9" t="str">
        <f>IF(ISERROR(MATCH(EI$1,'CSC Mitre'!H$1:H$220,0)),"",VLOOKUP(EI$1,'Tactic Recode'!$A$1:$B$547,2,FALSE))</f>
        <v/>
      </c>
      <c r="EJ9" t="str">
        <f>IF(ISERROR(MATCH(EJ$1,'CSC Mitre'!H$1:H$220,0)),"",VLOOKUP(EJ$1,'Tactic Recode'!$A$1:$B$547,2,FALSE))</f>
        <v/>
      </c>
      <c r="EK9" t="str">
        <f>IF(ISERROR(MATCH(EK$1,'CSC Mitre'!H$1:H$220,0)),"",VLOOKUP(EK$1,'Tactic Recode'!$A$1:$B$547,2,FALSE))</f>
        <v/>
      </c>
      <c r="EL9" t="str">
        <f>IF(ISERROR(MATCH(EL$1,'CSC Mitre'!H$1:H$220,0)),"",VLOOKUP(EL$1,'Tactic Recode'!$A$1:$B$547,2,FALSE))</f>
        <v/>
      </c>
      <c r="EM9" t="str">
        <f>IF(ISERROR(MATCH(EM$1,'CSC Mitre'!H$1:H$220,0)),"",VLOOKUP(EM$1,'Tactic Recode'!$A$1:$B$547,2,FALSE))</f>
        <v/>
      </c>
      <c r="EN9" t="str">
        <f>IF(ISERROR(MATCH(EN$1,'CSC Mitre'!H$1:H$220,0)),"",VLOOKUP(EN$1,'Tactic Recode'!$A$1:$B$547,2,FALSE))</f>
        <v/>
      </c>
      <c r="EO9" t="str">
        <f>IF(ISERROR(MATCH(EO$1,'CSC Mitre'!H$1:H$220,0)),"",VLOOKUP(EO$1,'Tactic Recode'!$A$1:$B$547,2,FALSE))</f>
        <v>Initial Access, Lateral Movement</v>
      </c>
      <c r="EP9" t="str">
        <f>IF(ISERROR(MATCH(EP$1,'CSC Mitre'!H$1:H$220,0)),"",VLOOKUP(EP$1,'Tactic Recode'!$A$1:$B$547,2,FALSE))</f>
        <v>Command and Control</v>
      </c>
      <c r="EQ9" t="str">
        <f>IF(ISERROR(MATCH(EQ$1,'CSC Mitre'!H$1:H$220,0)),"",VLOOKUP(EQ$1,'Tactic Recode'!$A$1:$B$547,2,FALSE))</f>
        <v/>
      </c>
      <c r="ER9" t="str">
        <f>IF(ISERROR(MATCH(ER$1,'CSC Mitre'!H$1:H$220,0)),"",VLOOKUP(ER$1,'Tactic Recode'!$A$1:$B$547,2,FALSE))</f>
        <v/>
      </c>
      <c r="ES9" t="str">
        <f>IF(ISERROR(MATCH(ES$1,'CSC Mitre'!H$1:H$220,0)),"",VLOOKUP(ES$1,'Tactic Recode'!$A$1:$B$547,2,FALSE))</f>
        <v/>
      </c>
      <c r="ET9" t="str">
        <f>IF(ISERROR(MATCH(ET$1,'CSC Mitre'!H$1:H$220,0)),"",VLOOKUP(ET$1,'Tactic Recode'!$A$1:$B$547,2,FALSE))</f>
        <v/>
      </c>
      <c r="EU9" t="str">
        <f>IF(ISERROR(MATCH(EU$1,'CSC Mitre'!H$1:H$220,0)),"",VLOOKUP(EU$1,'Tactic Recode'!$A$1:$B$547,2,FALSE))</f>
        <v/>
      </c>
      <c r="EV9" t="str">
        <f>IF(ISERROR(MATCH(EV$1,'CSC Mitre'!H$1:H$220,0)),"",VLOOKUP(EV$1,'Tactic Recode'!$A$1:$B$547,2,FALSE))</f>
        <v>Command and Control</v>
      </c>
      <c r="EW9" t="str">
        <f>IF(ISERROR(MATCH(EW$1,'CSC Mitre'!H$1:H$220,0)),"",VLOOKUP(EW$1,'Tactic Recode'!$A$1:$B$547,2,FALSE))</f>
        <v>Command and Control</v>
      </c>
      <c r="EX9" t="str">
        <f>IF(ISERROR(MATCH(EX$1,'CSC Mitre'!H$1:H$220,0)),"",VLOOKUP(EX$1,'Tactic Recode'!$A$1:$B$547,2,FALSE))</f>
        <v>Command and Control</v>
      </c>
      <c r="EY9" t="str">
        <f>IF(ISERROR(MATCH(EY$1,'CSC Mitre'!H$1:H$220,0)),"",VLOOKUP(EY$1,'Tactic Recode'!$A$1:$B$547,2,FALSE))</f>
        <v>Command and Control</v>
      </c>
      <c r="EZ9" t="str">
        <f>IF(ISERROR(MATCH(EZ$1,'CSC Mitre'!H$1:H$220,0)),"",VLOOKUP(EZ$1,'Tactic Recode'!$A$1:$B$547,2,FALSE))</f>
        <v/>
      </c>
      <c r="FA9" t="str">
        <f>IF(ISERROR(MATCH(FA$1,'CSC Mitre'!H$1:H$220,0)),"",VLOOKUP(FA$1,'Tactic Recode'!$A$1:$B$547,2,FALSE))</f>
        <v/>
      </c>
      <c r="FB9" t="str">
        <f>IF(ISERROR(MATCH(FB$1,'CSC Mitre'!H$1:H$220,0)),"",VLOOKUP(FB$1,'Tactic Recode'!$A$1:$B$547,2,FALSE))</f>
        <v/>
      </c>
      <c r="FC9" t="str">
        <f>IF(ISERROR(MATCH(FC$1,'CSC Mitre'!H$1:H$220,0)),"",VLOOKUP(FC$1,'Tactic Recode'!$A$1:$B$547,2,FALSE))</f>
        <v/>
      </c>
      <c r="FD9" t="str">
        <f>IF(ISERROR(MATCH(FD$1,'CSC Mitre'!H$1:H$220,0)),"",VLOOKUP(FD$1,'Tactic Recode'!$A$1:$B$547,2,FALSE))</f>
        <v/>
      </c>
      <c r="FE9" t="str">
        <f>IF(ISERROR(MATCH(FE$1,'CSC Mitre'!H$1:H$220,0)),"",VLOOKUP(FE$1,'Tactic Recode'!$A$1:$B$547,2,FALSE))</f>
        <v/>
      </c>
      <c r="FF9" t="str">
        <f>IF(ISERROR(MATCH(FF$1,'CSC Mitre'!H$1:H$220,0)),"",VLOOKUP(FF$1,'Tactic Recode'!$A$1:$B$547,2,FALSE))</f>
        <v/>
      </c>
      <c r="FG9" t="str">
        <f>IF(ISERROR(MATCH(FG$1,'CSC Mitre'!H$1:H$220,0)),"",VLOOKUP(FG$1,'Tactic Recode'!$A$1:$B$547,2,FALSE))</f>
        <v/>
      </c>
      <c r="FH9" t="str">
        <f>IF(ISERROR(MATCH(FH$1,'CSC Mitre'!H$1:H$220,0)),"",VLOOKUP(FH$1,'Tactic Recode'!$A$1:$B$547,2,FALSE))</f>
        <v/>
      </c>
      <c r="FI9" t="str">
        <f>IF(ISERROR(MATCH(FI$1,'CSC Mitre'!H$1:H$220,0)),"",VLOOKUP(FI$1,'Tactic Recode'!$A$1:$B$547,2,FALSE))</f>
        <v/>
      </c>
      <c r="FJ9" t="str">
        <f>IF(ISERROR(MATCH(FJ$1,'CSC Mitre'!H$1:H$220,0)),"",VLOOKUP(FJ$1,'Tactic Recode'!$A$1:$B$547,2,FALSE))</f>
        <v/>
      </c>
      <c r="FK9" t="str">
        <f>IF(ISERROR(MATCH(FK$1,'CSC Mitre'!H$1:H$220,0)),"",VLOOKUP(FK$1,'Tactic Recode'!$A$1:$B$547,2,FALSE))</f>
        <v/>
      </c>
      <c r="FL9" t="str">
        <f>IF(ISERROR(MATCH(FL$1,'CSC Mitre'!H$1:H$220,0)),"",VLOOKUP(FL$1,'Tactic Recode'!$A$1:$B$547,2,FALSE))</f>
        <v/>
      </c>
      <c r="FM9" t="str">
        <f>IF(ISERROR(MATCH(FM$1,'CSC Mitre'!H$1:H$220,0)),"",VLOOKUP(FM$1,'Tactic Recode'!$A$1:$B$547,2,FALSE))</f>
        <v/>
      </c>
      <c r="FN9" t="str">
        <f>IF(ISERROR(MATCH(FN$1,'CSC Mitre'!H$1:H$220,0)),"",VLOOKUP(FN$1,'Tactic Recode'!$A$1:$B$547,2,FALSE))</f>
        <v/>
      </c>
      <c r="FO9" t="str">
        <f>IF(ISERROR(MATCH(FO$1,'CSC Mitre'!H$1:H$220,0)),"",VLOOKUP(FO$1,'Tactic Recode'!$A$1:$B$547,2,FALSE))</f>
        <v/>
      </c>
      <c r="FP9" t="str">
        <f>IF(ISERROR(MATCH(FP$1,'CSC Mitre'!H$1:H$220,0)),"",VLOOKUP(FP$1,'Tactic Recode'!$A$1:$B$547,2,FALSE))</f>
        <v/>
      </c>
      <c r="FQ9" t="str">
        <f>IF(ISERROR(MATCH(FQ$1,'CSC Mitre'!H$1:H$220,0)),"",VLOOKUP(FQ$1,'Tactic Recode'!$A$1:$B$547,2,FALSE))</f>
        <v/>
      </c>
      <c r="FR9" t="str">
        <f>IF(ISERROR(MATCH(FR$1,'CSC Mitre'!H$1:H$220,0)),"",VLOOKUP(FR$1,'Tactic Recode'!$A$1:$B$547,2,FALSE))</f>
        <v/>
      </c>
      <c r="FS9" t="str">
        <f>IF(ISERROR(MATCH(FS$1,'CSC Mitre'!H$1:H$220,0)),"",VLOOKUP(FS$1,'Tactic Recode'!$A$1:$B$547,2,FALSE))</f>
        <v/>
      </c>
      <c r="FT9" t="str">
        <f>IF(ISERROR(MATCH(FT$1,'CSC Mitre'!H$1:H$220,0)),"",VLOOKUP(FT$1,'Tactic Recode'!$A$1:$B$547,2,FALSE))</f>
        <v/>
      </c>
      <c r="FU9" t="str">
        <f>IF(ISERROR(MATCH(FU$1,'CSC Mitre'!H$1:H$220,0)),"",VLOOKUP(FU$1,'Tactic Recode'!$A$1:$B$547,2,FALSE))</f>
        <v>Defense Evasion</v>
      </c>
      <c r="FV9" t="str">
        <f>IF(ISERROR(MATCH(FV$1,'CSC Mitre'!H$1:H$220,0)),"",VLOOKUP(FV$1,'Tactic Recode'!$A$1:$B$547,2,FALSE))</f>
        <v>Defense Evasion</v>
      </c>
      <c r="FW9" t="str">
        <f>IF(ISERROR(MATCH(FW$1,'CSC Mitre'!H$1:H$220,0)),"",VLOOKUP(FW$1,'Tactic Recode'!$A$1:$B$547,2,FALSE))</f>
        <v/>
      </c>
      <c r="FX9" t="str">
        <f>IF(ISERROR(MATCH(FX$1,'CSC Mitre'!H$1:H$220,0)),"",VLOOKUP(FX$1,'Tactic Recode'!$A$1:$B$547,2,FALSE))</f>
        <v/>
      </c>
      <c r="FY9" t="str">
        <f>IF(ISERROR(MATCH(FY$1,'CSC Mitre'!H$1:H$220,0)),"",VLOOKUP(FY$1,'Tactic Recode'!$A$1:$B$547,2,FALSE))</f>
        <v/>
      </c>
      <c r="FZ9" t="str">
        <f>IF(ISERROR(MATCH(FZ$1,'CSC Mitre'!H$1:H$220,0)),"",VLOOKUP(FZ$1,'Tactic Recode'!$A$1:$B$547,2,FALSE))</f>
        <v/>
      </c>
      <c r="GA9" t="str">
        <f>IF(ISERROR(MATCH(GA$1,'CSC Mitre'!H$1:H$220,0)),"",VLOOKUP(GA$1,'Tactic Recode'!$A$1:$B$547,2,FALSE))</f>
        <v>Initial Access, Persistence</v>
      </c>
      <c r="GB9" t="str">
        <f>IF(ISERROR(MATCH(GB$1,'CSC Mitre'!H$1:H$220,0)),"",VLOOKUP(GB$1,'Tactic Recode'!$A$1:$B$547,2,FALSE))</f>
        <v/>
      </c>
      <c r="GC9" t="str">
        <f>IF(ISERROR(MATCH(GC$1,'CSC Mitre'!H$1:H$220,0)),"",VLOOKUP(GC$1,'Tactic Recode'!$A$1:$B$547,2,FALSE))</f>
        <v/>
      </c>
      <c r="GD9" t="str">
        <f>IF(ISERROR(MATCH(GD$1,'CSC Mitre'!H$1:H$220,0)),"",VLOOKUP(GD$1,'Tactic Recode'!$A$1:$B$547,2,FALSE))</f>
        <v/>
      </c>
      <c r="GE9" t="str">
        <f>IF(ISERROR(MATCH(GE$1,'CSC Mitre'!H$1:H$220,0)),"",VLOOKUP(GE$1,'Tactic Recode'!$A$1:$B$547,2,FALSE))</f>
        <v/>
      </c>
      <c r="GF9" t="str">
        <f>IF(ISERROR(MATCH(GF$1,'CSC Mitre'!H$1:H$220,0)),"",VLOOKUP(GF$1,'Tactic Recode'!$A$1:$B$547,2,FALSE))</f>
        <v/>
      </c>
      <c r="GG9" t="str">
        <f>IF(ISERROR(MATCH(GG$1,'CSC Mitre'!H$1:H$220,0)),"",VLOOKUP(GG$1,'Tactic Recode'!$A$1:$B$547,2,FALSE))</f>
        <v/>
      </c>
      <c r="GH9" t="str">
        <f>IF(ISERROR(MATCH(GH$1,'CSC Mitre'!H$1:H$220,0)),"",VLOOKUP(GH$1,'Tactic Recode'!$A$1:$B$547,2,FALSE))</f>
        <v/>
      </c>
      <c r="GI9" t="str">
        <f>IF(ISERROR(MATCH(GI$1,'CSC Mitre'!H$1:H$220,0)),"",VLOOKUP(GI$1,'Tactic Recode'!$A$1:$B$547,2,FALSE))</f>
        <v/>
      </c>
      <c r="GJ9" t="str">
        <f>IF(ISERROR(MATCH(GJ$1,'CSC Mitre'!H$1:H$220,0)),"",VLOOKUP(GJ$1,'Tactic Recode'!$A$1:$B$547,2,FALSE))</f>
        <v/>
      </c>
      <c r="GK9" t="str">
        <f>IF(ISERROR(MATCH(GK$1,'CSC Mitre'!H$1:H$220,0)),"",VLOOKUP(GK$1,'Tactic Recode'!$A$1:$B$547,2,FALSE))</f>
        <v/>
      </c>
      <c r="GL9" t="str">
        <f>IF(ISERROR(MATCH(GL$1,'CSC Mitre'!H$1:H$220,0)),"",VLOOKUP(GL$1,'Tactic Recode'!$A$1:$B$547,2,FALSE))</f>
        <v/>
      </c>
      <c r="GM9" t="str">
        <f>IF(ISERROR(MATCH(GM$1,'CSC Mitre'!H$1:H$220,0)),"",VLOOKUP(GM$1,'Tactic Recode'!$A$1:$B$547,2,FALSE))</f>
        <v>Persistence</v>
      </c>
      <c r="GN9" t="str">
        <f>IF(ISERROR(MATCH(GN$1,'CSC Mitre'!H$1:H$220,0)),"",VLOOKUP(GN$1,'Tactic Recode'!$A$1:$B$547,2,FALSE))</f>
        <v>Persistence</v>
      </c>
      <c r="GO9" t="str">
        <f>IF(ISERROR(MATCH(GO$1,'CSC Mitre'!H$1:H$220,0)),"",VLOOKUP(GO$1,'Tactic Recode'!$A$1:$B$547,2,FALSE))</f>
        <v/>
      </c>
      <c r="GP9" t="str">
        <f>IF(ISERROR(MATCH(GP$1,'CSC Mitre'!H$1:H$220,0)),"",VLOOKUP(GP$1,'Tactic Recode'!$A$1:$B$547,2,FALSE))</f>
        <v/>
      </c>
      <c r="GQ9" t="str">
        <f>IF(ISERROR(MATCH(GQ$1,'CSC Mitre'!H$1:H$220,0)),"",VLOOKUP(GQ$1,'Tactic Recode'!$A$1:$B$547,2,FALSE))</f>
        <v/>
      </c>
      <c r="GR9" t="str">
        <f>IF(ISERROR(MATCH(GR$1,'CSC Mitre'!H$1:H$220,0)),"",VLOOKUP(GR$1,'Tactic Recode'!$A$1:$B$547,2,FALSE))</f>
        <v/>
      </c>
      <c r="GS9" t="str">
        <f>IF(ISERROR(MATCH(GS$1,'CSC Mitre'!H$1:H$220,0)),"",VLOOKUP(GS$1,'Tactic Recode'!$A$1:$B$547,2,FALSE))</f>
        <v/>
      </c>
      <c r="GT9" t="str">
        <f>IF(ISERROR(MATCH(GT$1,'CSC Mitre'!H$1:H$220,0)),"",VLOOKUP(GT$1,'Tactic Recode'!$A$1:$B$547,2,FALSE))</f>
        <v/>
      </c>
      <c r="GU9" t="str">
        <f>IF(ISERROR(MATCH(GU$1,'CSC Mitre'!H$1:H$220,0)),"",VLOOKUP(GU$1,'Tactic Recode'!$A$1:$B$547,2,FALSE))</f>
        <v>Persistence</v>
      </c>
      <c r="GV9" t="str">
        <f>IF(ISERROR(MATCH(GV$1,'CSC Mitre'!H$1:H$220,0)),"",VLOOKUP(GV$1,'Tactic Recode'!$A$1:$B$547,2,FALSE))</f>
        <v/>
      </c>
      <c r="GW9" t="str">
        <f>IF(ISERROR(MATCH(GW$1,'CSC Mitre'!H$1:H$220,0)),"",VLOOKUP(GW$1,'Tactic Recode'!$A$1:$B$547,2,FALSE))</f>
        <v/>
      </c>
      <c r="GX9" t="str">
        <f>IF(ISERROR(MATCH(GX$1,'CSC Mitre'!H$1:H$220,0)),"",VLOOKUP(GX$1,'Tactic Recode'!$A$1:$B$547,2,FALSE))</f>
        <v/>
      </c>
      <c r="GY9" t="str">
        <f>IF(ISERROR(MATCH(GY$1,'CSC Mitre'!H$1:H$220,0)),"",VLOOKUP(GY$1,'Tactic Recode'!$A$1:$B$547,2,FALSE))</f>
        <v/>
      </c>
      <c r="GZ9" t="str">
        <f>IF(ISERROR(MATCH(GZ$1,'CSC Mitre'!H$1:H$220,0)),"",VLOOKUP(GZ$1,'Tactic Recode'!$A$1:$B$547,2,FALSE))</f>
        <v>Initial Access</v>
      </c>
      <c r="HA9" t="str">
        <f>IF(ISERROR(MATCH(HA$1,'CSC Mitre'!H$1:H$220,0)),"",VLOOKUP(HA$1,'Tactic Recode'!$A$1:$B$547,2,FALSE))</f>
        <v/>
      </c>
      <c r="HB9" t="str">
        <f>IF(ISERROR(MATCH(HB$1,'CSC Mitre'!H$1:H$220,0)),"",VLOOKUP(HB$1,'Tactic Recode'!$A$1:$B$547,2,FALSE))</f>
        <v/>
      </c>
      <c r="HC9" t="str">
        <f>IF(ISERROR(MATCH(HC$1,'CSC Mitre'!H$1:H$220,0)),"",VLOOKUP(HC$1,'Tactic Recode'!$A$1:$B$547,2,FALSE))</f>
        <v/>
      </c>
      <c r="HD9" t="str">
        <f>IF(ISERROR(MATCH(HD$1,'CSC Mitre'!H$1:H$220,0)),"",VLOOKUP(HD$1,'Tactic Recode'!$A$1:$B$547,2,FALSE))</f>
        <v/>
      </c>
      <c r="HE9" t="str">
        <f>IF(ISERROR(MATCH(HE$1,'CSC Mitre'!H$1:H$220,0)),"",VLOOKUP(HE$1,'Tactic Recode'!$A$1:$B$547,2,FALSE))</f>
        <v/>
      </c>
      <c r="HF9" t="str">
        <f>IF(ISERROR(MATCH(HF$1,'CSC Mitre'!H$1:H$220,0)),"",VLOOKUP(HF$1,'Tactic Recode'!$A$1:$B$547,2,FALSE))</f>
        <v/>
      </c>
      <c r="HG9" t="str">
        <f>IF(ISERROR(MATCH(HG$1,'CSC Mitre'!H$1:H$220,0)),"",VLOOKUP(HG$1,'Tactic Recode'!$A$1:$B$547,2,FALSE))</f>
        <v/>
      </c>
      <c r="HH9" t="str">
        <f>IF(ISERROR(MATCH(HH$1,'CSC Mitre'!H$1:H$220,0)),"",VLOOKUP(HH$1,'Tactic Recode'!$A$1:$B$547,2,FALSE))</f>
        <v/>
      </c>
      <c r="HI9" t="str">
        <f>IF(ISERROR(MATCH(HI$1,'CSC Mitre'!H$1:H$220,0)),"",VLOOKUP(HI$1,'Tactic Recode'!$A$1:$B$547,2,FALSE))</f>
        <v/>
      </c>
      <c r="HJ9" t="str">
        <f>IF(ISERROR(MATCH(HJ$1,'CSC Mitre'!H$1:H$220,0)),"",VLOOKUP(HJ$1,'Tactic Recode'!$A$1:$B$547,2,FALSE))</f>
        <v/>
      </c>
      <c r="HK9" t="str">
        <f>IF(ISERROR(MATCH(HK$1,'CSC Mitre'!H$1:H$220,0)),"",VLOOKUP(HK$1,'Tactic Recode'!$A$1:$B$547,2,FALSE))</f>
        <v/>
      </c>
      <c r="HL9" t="str">
        <f>IF(ISERROR(MATCH(HL$1,'CSC Mitre'!H$1:H$220,0)),"",VLOOKUP(HL$1,'Tactic Recode'!$A$1:$B$547,2,FALSE))</f>
        <v>Execution</v>
      </c>
      <c r="HM9" t="str">
        <f>IF(ISERROR(MATCH(HM$1,'CSC Mitre'!H$1:H$220,0)),"",VLOOKUP(HM$1,'Tactic Recode'!$A$1:$B$547,2,FALSE))</f>
        <v>Execution</v>
      </c>
      <c r="HN9" t="str">
        <f>IF(ISERROR(MATCH(HN$1,'CSC Mitre'!H$1:H$220,0)),"",VLOOKUP(HN$1,'Tactic Recode'!$A$1:$B$547,2,FALSE))</f>
        <v/>
      </c>
      <c r="HO9" t="str">
        <f>IF(ISERROR(MATCH(HO$1,'CSC Mitre'!H$1:H$220,0)),"",VLOOKUP(HO$1,'Tactic Recode'!$A$1:$B$547,2,FALSE))</f>
        <v/>
      </c>
      <c r="HP9" t="str">
        <f>IF(ISERROR(MATCH(HP$1,'CSC Mitre'!H$1:H$220,0)),"",VLOOKUP(HP$1,'Tactic Recode'!$A$1:$B$547,2,FALSE))</f>
        <v/>
      </c>
      <c r="HQ9" t="str">
        <f>IF(ISERROR(MATCH(HQ$1,'CSC Mitre'!H$1:H$220,0)),"",VLOOKUP(HQ$1,'Tactic Recode'!$A$1:$B$547,2,FALSE))</f>
        <v/>
      </c>
      <c r="HR9" t="str">
        <f>IF(ISERROR(MATCH(HR$1,'CSC Mitre'!H$1:H$220,0)),"",VLOOKUP(HR$1,'Tactic Recode'!$A$1:$B$547,2,FALSE))</f>
        <v/>
      </c>
      <c r="HS9" t="str">
        <f>IF(ISERROR(MATCH(HS$1,'CSC Mitre'!H$1:H$220,0)),"",VLOOKUP(HS$1,'Tactic Recode'!$A$1:$B$547,2,FALSE))</f>
        <v>Lateral Movement</v>
      </c>
      <c r="HT9" t="str">
        <f>IF(ISERROR(MATCH(HT$1,'CSC Mitre'!H$1:H$220,0)),"",VLOOKUP(HT$1,'Tactic Recode'!$A$1:$B$547,2,FALSE))</f>
        <v/>
      </c>
      <c r="HU9" t="str">
        <f>IF(ISERROR(MATCH(HU$1,'CSC Mitre'!H$1:H$220,0)),"",VLOOKUP(HU$1,'Tactic Recode'!$A$1:$B$547,2,FALSE))</f>
        <v/>
      </c>
      <c r="HV9" t="str">
        <f>IF(ISERROR(MATCH(HV$1,'CSC Mitre'!H$1:H$220,0)),"",VLOOKUP(HV$1,'Tactic Recode'!$A$1:$B$547,2,FALSE))</f>
        <v/>
      </c>
      <c r="HW9" t="str">
        <f>IF(ISERROR(MATCH(HW$1,'CSC Mitre'!H$1:H$220,0)),"",VLOOKUP(HW$1,'Tactic Recode'!$A$1:$B$547,2,FALSE))</f>
        <v/>
      </c>
      <c r="HX9" t="str">
        <f>IF(ISERROR(MATCH(HX$1,'CSC Mitre'!H$1:H$220,0)),"",VLOOKUP(HX$1,'Tactic Recode'!$A$1:$B$547,2,FALSE))</f>
        <v/>
      </c>
      <c r="HY9" t="str">
        <f>IF(ISERROR(MATCH(HY$1,'CSC Mitre'!H$1:H$220,0)),"",VLOOKUP(HY$1,'Tactic Recode'!$A$1:$B$547,2,FALSE))</f>
        <v/>
      </c>
      <c r="HZ9" t="str">
        <f>IF(ISERROR(MATCH(HZ$1,'CSC Mitre'!H$1:H$220,0)),"",VLOOKUP(HZ$1,'Tactic Recode'!$A$1:$B$547,2,FALSE))</f>
        <v/>
      </c>
      <c r="IA9" t="str">
        <f>IF(ISERROR(MATCH(IA$1,'CSC Mitre'!H$1:H$220,0)),"",VLOOKUP(IA$1,'Tactic Recode'!$A$1:$B$547,2,FALSE))</f>
        <v/>
      </c>
      <c r="IB9" t="str">
        <f>IF(ISERROR(MATCH(IB$1,'CSC Mitre'!H$1:H$220,0)),"",VLOOKUP(IB$1,'Tactic Recode'!$A$1:$B$547,2,FALSE))</f>
        <v>Defense Evasion</v>
      </c>
      <c r="IC9" t="str">
        <f>IF(ISERROR(MATCH(IC$1,'CSC Mitre'!H$1:H$220,0)),"",VLOOKUP(IC$1,'Tactic Recode'!$A$1:$B$547,2,FALSE))</f>
        <v>Defense Evasion</v>
      </c>
      <c r="ID9" t="str">
        <f>IF(ISERROR(MATCH(ID$1,'CSC Mitre'!H$1:H$220,0)),"",VLOOKUP(ID$1,'Tactic Recode'!$A$1:$B$547,2,FALSE))</f>
        <v/>
      </c>
      <c r="IE9" t="str">
        <f>IF(ISERROR(MATCH(IE$1,'CSC Mitre'!H$1:H$220,0)),"",VLOOKUP(IE$1,'Tactic Recode'!$A$1:$B$547,2,FALSE))</f>
        <v>Defense Evasion</v>
      </c>
      <c r="IF9" t="str">
        <f>IF(ISERROR(MATCH(IF$1,'CSC Mitre'!H$1:H$220,0)),"",VLOOKUP(IF$1,'Tactic Recode'!$A$1:$B$547,2,FALSE))</f>
        <v>Defense Evasion</v>
      </c>
      <c r="IG9" t="str">
        <f>IF(ISERROR(MATCH(IG$1,'CSC Mitre'!H$1:H$220,0)),"",VLOOKUP(IG$1,'Tactic Recode'!$A$1:$B$547,2,FALSE))</f>
        <v>Defense Evasion</v>
      </c>
      <c r="IH9" t="str">
        <f>IF(ISERROR(MATCH(IH$1,'CSC Mitre'!H$1:H$220,0)),"",VLOOKUP(IH$1,'Tactic Recode'!$A$1:$B$547,2,FALSE))</f>
        <v/>
      </c>
      <c r="II9" t="str">
        <f>IF(ISERROR(MATCH(II$1,'CSC Mitre'!H$1:H$220,0)),"",VLOOKUP(II$1,'Tactic Recode'!$A$1:$B$547,2,FALSE))</f>
        <v>Defense Evasion</v>
      </c>
      <c r="IJ9" t="str">
        <f>IF(ISERROR(MATCH(IJ$1,'CSC Mitre'!H$1:H$220,0)),"",VLOOKUP(IJ$1,'Tactic Recode'!$A$1:$B$547,2,FALSE))</f>
        <v>Defense Evasion</v>
      </c>
      <c r="IK9" t="str">
        <f>IF(ISERROR(MATCH(IK$1,'CSC Mitre'!H$1:H$220,0)),"",VLOOKUP(IK$1,'Tactic Recode'!$A$1:$B$547,2,FALSE))</f>
        <v/>
      </c>
      <c r="IL9" t="str">
        <f>IF(ISERROR(MATCH(IL$1,'CSC Mitre'!H$1:H$220,0)),"",VLOOKUP(IL$1,'Tactic Recode'!$A$1:$B$547,2,FALSE))</f>
        <v/>
      </c>
      <c r="IM9" t="str">
        <f>IF(ISERROR(MATCH(IM$1,'CSC Mitre'!H$1:H$220,0)),"",VLOOKUP(IM$1,'Tactic Recode'!$A$1:$B$547,2,FALSE))</f>
        <v>Defense Evasion</v>
      </c>
      <c r="IN9" t="str">
        <f>IF(ISERROR(MATCH(IN$1,'CSC Mitre'!H$1:H$220,0)),"",VLOOKUP(IN$1,'Tactic Recode'!$A$1:$B$547,2,FALSE))</f>
        <v/>
      </c>
      <c r="IO9" t="str">
        <f>IF(ISERROR(MATCH(IO$1,'CSC Mitre'!H$1:H$220,0)),"",VLOOKUP(IO$1,'Tactic Recode'!$A$1:$B$547,2,FALSE))</f>
        <v/>
      </c>
      <c r="IP9" t="str">
        <f>IF(ISERROR(MATCH(IP$1,'CSC Mitre'!H$1:H$220,0)),"",VLOOKUP(IP$1,'Tactic Recode'!$A$1:$B$547,2,FALSE))</f>
        <v>Defense Evasion</v>
      </c>
      <c r="IQ9" t="str">
        <f>IF(ISERROR(MATCH(IQ$1,'CSC Mitre'!H$1:H$220,0)),"",VLOOKUP(IQ$1,'Tactic Recode'!$A$1:$B$547,2,FALSE))</f>
        <v/>
      </c>
      <c r="IR9" t="str">
        <f>IF(ISERROR(MATCH(IR$1,'CSC Mitre'!H$1:H$220,0)),"",VLOOKUP(IR$1,'Tactic Recode'!$A$1:$B$547,2,FALSE))</f>
        <v/>
      </c>
      <c r="IS9" t="str">
        <f>IF(ISERROR(MATCH(IS$1,'CSC Mitre'!H$1:H$220,0)),"",VLOOKUP(IS$1,'Tactic Recode'!$A$1:$B$547,2,FALSE))</f>
        <v/>
      </c>
      <c r="IT9" t="str">
        <f>IF(ISERROR(MATCH(IT$1,'CSC Mitre'!H$1:H$220,0)),"",VLOOKUP(IT$1,'Tactic Recode'!$A$1:$B$547,2,FALSE))</f>
        <v/>
      </c>
      <c r="IU9" t="str">
        <f>IF(ISERROR(MATCH(IU$1,'CSC Mitre'!H$1:H$220,0)),"",VLOOKUP(IU$1,'Tactic Recode'!$A$1:$B$547,2,FALSE))</f>
        <v/>
      </c>
      <c r="IV9" t="str">
        <f>IF(ISERROR(MATCH(IV$1,'CSC Mitre'!H$1:H$220,0)),"",VLOOKUP(IV$1,'Tactic Recode'!$A$1:$B$547,2,FALSE))</f>
        <v/>
      </c>
      <c r="IW9" t="str">
        <f>IF(ISERROR(MATCH(IW$1,'CSC Mitre'!H$1:H$220,0)),"",VLOOKUP(IW$1,'Tactic Recode'!$A$1:$B$547,2,FALSE))</f>
        <v/>
      </c>
      <c r="IX9" t="str">
        <f>IF(ISERROR(MATCH(IX$1,'CSC Mitre'!H$1:H$220,0)),"",VLOOKUP(IX$1,'Tactic Recode'!$A$1:$B$547,2,FALSE))</f>
        <v/>
      </c>
      <c r="IY9" t="str">
        <f>IF(ISERROR(MATCH(IY$1,'CSC Mitre'!H$1:H$220,0)),"",VLOOKUP(IY$1,'Tactic Recode'!$A$1:$B$547,2,FALSE))</f>
        <v/>
      </c>
      <c r="IZ9" t="str">
        <f>IF(ISERROR(MATCH(IZ$1,'CSC Mitre'!H$1:H$220,0)),"",VLOOKUP(IZ$1,'Tactic Recode'!$A$1:$B$547,2,FALSE))</f>
        <v/>
      </c>
      <c r="JA9" t="str">
        <f>IF(ISERROR(MATCH(JA$1,'CSC Mitre'!H$1:H$220,0)),"",VLOOKUP(JA$1,'Tactic Recode'!$A$1:$B$547,2,FALSE))</f>
        <v/>
      </c>
      <c r="JB9" t="str">
        <f>IF(ISERROR(MATCH(JB$1,'CSC Mitre'!H$1:H$220,0)),"",VLOOKUP(JB$1,'Tactic Recode'!$A$1:$B$547,2,FALSE))</f>
        <v/>
      </c>
      <c r="JC9" t="str">
        <f>IF(ISERROR(MATCH(JC$1,'CSC Mitre'!H$1:H$220,0)),"",VLOOKUP(JC$1,'Tactic Recode'!$A$1:$B$547,2,FALSE))</f>
        <v/>
      </c>
      <c r="JD9" t="str">
        <f>IF(ISERROR(MATCH(JD$1,'CSC Mitre'!H$1:H$220,0)),"",VLOOKUP(JD$1,'Tactic Recode'!$A$1:$B$547,2,FALSE))</f>
        <v/>
      </c>
      <c r="JE9" t="str">
        <f>IF(ISERROR(MATCH(JE$1,'CSC Mitre'!H$1:H$220,0)),"",VLOOKUP(JE$1,'Tactic Recode'!$A$1:$B$547,2,FALSE))</f>
        <v/>
      </c>
      <c r="JF9" t="str">
        <f>IF(ISERROR(MATCH(JF$1,'CSC Mitre'!H$1:H$220,0)),"",VLOOKUP(JF$1,'Tactic Recode'!$A$1:$B$547,2,FALSE))</f>
        <v/>
      </c>
      <c r="JG9" t="str">
        <f>IF(ISERROR(MATCH(JG$1,'CSC Mitre'!H$1:H$220,0)),"",VLOOKUP(JG$1,'Tactic Recode'!$A$1:$B$547,2,FALSE))</f>
        <v/>
      </c>
      <c r="JH9" t="str">
        <f>IF(ISERROR(MATCH(JH$1,'CSC Mitre'!H$1:H$220,0)),"",VLOOKUP(JH$1,'Tactic Recode'!$A$1:$B$547,2,FALSE))</f>
        <v/>
      </c>
      <c r="JI9" t="str">
        <f>IF(ISERROR(MATCH(JI$1,'CSC Mitre'!H$1:H$220,0)),"",VLOOKUP(JI$1,'Tactic Recode'!$A$1:$B$547,2,FALSE))</f>
        <v/>
      </c>
      <c r="JJ9" t="str">
        <f>IF(ISERROR(MATCH(JJ$1,'CSC Mitre'!H$1:H$220,0)),"",VLOOKUP(JJ$1,'Tactic Recode'!$A$1:$B$547,2,FALSE))</f>
        <v/>
      </c>
      <c r="JK9" t="str">
        <f>IF(ISERROR(MATCH(JK$1,'CSC Mitre'!H$1:H$220,0)),"",VLOOKUP(JK$1,'Tactic Recode'!$A$1:$B$547,2,FALSE))</f>
        <v/>
      </c>
      <c r="JL9" t="str">
        <f>IF(ISERROR(MATCH(JL$1,'CSC Mitre'!H$1:H$220,0)),"",VLOOKUP(JL$1,'Tactic Recode'!$A$1:$B$547,2,FALSE))</f>
        <v/>
      </c>
      <c r="JM9" t="str">
        <f>IF(ISERROR(MATCH(JM$1,'CSC Mitre'!H$1:H$220,0)),"",VLOOKUP(JM$1,'Tactic Recode'!$A$1:$B$547,2,FALSE))</f>
        <v/>
      </c>
      <c r="JN9" t="str">
        <f>IF(ISERROR(MATCH(JN$1,'CSC Mitre'!H$1:H$220,0)),"",VLOOKUP(JN$1,'Tactic Recode'!$A$1:$B$547,2,FALSE))</f>
        <v/>
      </c>
      <c r="JO9" t="str">
        <f>IF(ISERROR(MATCH(JO$1,'CSC Mitre'!H$1:H$220,0)),"",VLOOKUP(JO$1,'Tactic Recode'!$A$1:$B$547,2,FALSE))</f>
        <v/>
      </c>
      <c r="JP9" t="str">
        <f>IF(ISERROR(MATCH(JP$1,'CSC Mitre'!H$1:H$220,0)),"",VLOOKUP(JP$1,'Tactic Recode'!$A$1:$B$547,2,FALSE))</f>
        <v/>
      </c>
      <c r="JQ9" t="str">
        <f>IF(ISERROR(MATCH(JQ$1,'CSC Mitre'!H$1:H$220,0)),"",VLOOKUP(JQ$1,'Tactic Recode'!$A$1:$B$547,2,FALSE))</f>
        <v/>
      </c>
      <c r="JR9" t="str">
        <f>IF(ISERROR(MATCH(JR$1,'CSC Mitre'!H$1:H$220,0)),"",VLOOKUP(JR$1,'Tactic Recode'!$A$1:$B$547,2,FALSE))</f>
        <v/>
      </c>
      <c r="JS9" t="str">
        <f>IF(ISERROR(MATCH(JS$1,'CSC Mitre'!H$1:H$220,0)),"",VLOOKUP(JS$1,'Tactic Recode'!$A$1:$B$547,2,FALSE))</f>
        <v/>
      </c>
      <c r="JT9" t="str">
        <f>IF(ISERROR(MATCH(JT$1,'CSC Mitre'!H$1:H$220,0)),"",VLOOKUP(JT$1,'Tactic Recode'!$A$1:$B$547,2,FALSE))</f>
        <v/>
      </c>
      <c r="JU9" t="str">
        <f>IF(ISERROR(MATCH(JU$1,'CSC Mitre'!H$1:H$220,0)),"",VLOOKUP(JU$1,'Tactic Recode'!$A$1:$B$547,2,FALSE))</f>
        <v/>
      </c>
      <c r="JV9" t="str">
        <f>IF(ISERROR(MATCH(JV$1,'CSC Mitre'!H$1:H$220,0)),"",VLOOKUP(JV$1,'Tactic Recode'!$A$1:$B$547,2,FALSE))</f>
        <v/>
      </c>
      <c r="JW9" t="str">
        <f>IF(ISERROR(MATCH(JW$1,'CSC Mitre'!H$1:H$220,0)),"",VLOOKUP(JW$1,'Tactic Recode'!$A$1:$B$547,2,FALSE))</f>
        <v/>
      </c>
      <c r="JX9" t="str">
        <f>IF(ISERROR(MATCH(JX$1,'CSC Mitre'!H$1:H$220,0)),"",VLOOKUP(JX$1,'Tactic Recode'!$A$1:$B$547,2,FALSE))</f>
        <v/>
      </c>
      <c r="JY9" t="str">
        <f>IF(ISERROR(MATCH(JY$1,'CSC Mitre'!H$1:H$220,0)),"",VLOOKUP(JY$1,'Tactic Recode'!$A$1:$B$547,2,FALSE))</f>
        <v/>
      </c>
      <c r="JZ9" t="str">
        <f>IF(ISERROR(MATCH(JZ$1,'CSC Mitre'!H$1:H$220,0)),"",VLOOKUP(JZ$1,'Tactic Recode'!$A$1:$B$547,2,FALSE))</f>
        <v/>
      </c>
      <c r="KA9" t="str">
        <f>IF(ISERROR(MATCH(KA$1,'CSC Mitre'!H$1:H$220,0)),"",VLOOKUP(KA$1,'Tactic Recode'!$A$1:$B$547,2,FALSE))</f>
        <v/>
      </c>
      <c r="KB9" t="str">
        <f>IF(ISERROR(MATCH(KB$1,'CSC Mitre'!H$1:H$220,0)),"",VLOOKUP(KB$1,'Tactic Recode'!$A$1:$B$547,2,FALSE))</f>
        <v/>
      </c>
      <c r="KC9" t="str">
        <f>IF(ISERROR(MATCH(KC$1,'CSC Mitre'!H$1:H$220,0)),"",VLOOKUP(KC$1,'Tactic Recode'!$A$1:$B$547,2,FALSE))</f>
        <v>Credential Access</v>
      </c>
      <c r="KD9" t="str">
        <f>IF(ISERROR(MATCH(KD$1,'CSC Mitre'!H$1:H$220,0)),"",VLOOKUP(KD$1,'Tactic Recode'!$A$1:$B$547,2,FALSE))</f>
        <v/>
      </c>
      <c r="KE9" t="str">
        <f>IF(ISERROR(MATCH(KE$1,'CSC Mitre'!H$1:H$220,0)),"",VLOOKUP(KE$1,'Tactic Recode'!$A$1:$B$547,2,FALSE))</f>
        <v/>
      </c>
      <c r="KF9" t="str">
        <f>IF(ISERROR(MATCH(KF$1,'CSC Mitre'!H$1:H$220,0)),"",VLOOKUP(KF$1,'Tactic Recode'!$A$1:$B$547,2,FALSE))</f>
        <v/>
      </c>
      <c r="KG9" t="str">
        <f>IF(ISERROR(MATCH(KG$1,'CSC Mitre'!H$1:H$220,0)),"",VLOOKUP(KG$1,'Tactic Recode'!$A$1:$B$547,2,FALSE))</f>
        <v/>
      </c>
      <c r="KH9" t="str">
        <f>IF(ISERROR(MATCH(KH$1,'CSC Mitre'!H$1:H$220,0)),"",VLOOKUP(KH$1,'Tactic Recode'!$A$1:$B$547,2,FALSE))</f>
        <v/>
      </c>
      <c r="KI9" t="str">
        <f>IF(ISERROR(MATCH(KI$1,'CSC Mitre'!H$1:H$220,0)),"",VLOOKUP(KI$1,'Tactic Recode'!$A$1:$B$547,2,FALSE))</f>
        <v/>
      </c>
      <c r="KJ9" t="str">
        <f>IF(ISERROR(MATCH(KJ$1,'CSC Mitre'!H$1:H$220,0)),"",VLOOKUP(KJ$1,'Tactic Recode'!$A$1:$B$547,2,FALSE))</f>
        <v/>
      </c>
      <c r="KK9" t="str">
        <f>IF(ISERROR(MATCH(KK$1,'CSC Mitre'!H$1:H$220,0)),"",VLOOKUP(KK$1,'Tactic Recode'!$A$1:$B$547,2,FALSE))</f>
        <v/>
      </c>
      <c r="KL9" t="str">
        <f>IF(ISERROR(MATCH(KL$1,'CSC Mitre'!H$1:H$220,0)),"",VLOOKUP(KL$1,'Tactic Recode'!$A$1:$B$547,2,FALSE))</f>
        <v/>
      </c>
      <c r="KM9" t="str">
        <f>IF(ISERROR(MATCH(KM$1,'CSC Mitre'!H$1:H$220,0)),"",VLOOKUP(KM$1,'Tactic Recode'!$A$1:$B$547,2,FALSE))</f>
        <v/>
      </c>
      <c r="KN9" t="str">
        <f>IF(ISERROR(MATCH(KN$1,'CSC Mitre'!H$1:H$220,0)),"",VLOOKUP(KN$1,'Tactic Recode'!$A$1:$B$547,2,FALSE))</f>
        <v/>
      </c>
      <c r="KO9" t="str">
        <f>IF(ISERROR(MATCH(KO$1,'CSC Mitre'!H$1:H$220,0)),"",VLOOKUP(KO$1,'Tactic Recode'!$A$1:$B$547,2,FALSE))</f>
        <v/>
      </c>
      <c r="KP9" t="str">
        <f>IF(ISERROR(MATCH(KP$1,'CSC Mitre'!H$1:H$220,0)),"",VLOOKUP(KP$1,'Tactic Recode'!$A$1:$B$547,2,FALSE))</f>
        <v/>
      </c>
      <c r="KQ9" t="str">
        <f>IF(ISERROR(MATCH(KQ$1,'CSC Mitre'!H$1:H$220,0)),"",VLOOKUP(KQ$1,'Tactic Recode'!$A$1:$B$547,2,FALSE))</f>
        <v/>
      </c>
      <c r="KR9" t="str">
        <f>IF(ISERROR(MATCH(KR$1,'CSC Mitre'!H$1:H$220,0)),"",VLOOKUP(KR$1,'Tactic Recode'!$A$1:$B$547,2,FALSE))</f>
        <v>Persistence, Privilage Escalation</v>
      </c>
      <c r="KS9" t="str">
        <f>IF(ISERROR(MATCH(KS$1,'CSC Mitre'!H$1:H$220,0)),"",VLOOKUP(KS$1,'Tactic Recode'!$A$1:$B$547,2,FALSE))</f>
        <v/>
      </c>
      <c r="KT9" t="str">
        <f>IF(ISERROR(MATCH(KT$1,'CSC Mitre'!H$1:H$220,0)),"",VLOOKUP(KT$1,'Tactic Recode'!$A$1:$B$547,2,FALSE))</f>
        <v>Persistence, Privilage Escalation</v>
      </c>
      <c r="KU9" t="str">
        <f>IF(ISERROR(MATCH(KU$1,'CSC Mitre'!H$1:H$220,0)),"",VLOOKUP(KU$1,'Tactic Recode'!$A$1:$B$547,2,FALSE))</f>
        <v/>
      </c>
      <c r="KV9" t="str">
        <f>IF(ISERROR(MATCH(KV$1,'CSC Mitre'!H$1:H$220,0)),"",VLOOKUP(KV$1,'Tactic Recode'!$A$1:$B$547,2,FALSE))</f>
        <v/>
      </c>
      <c r="KW9" t="str">
        <f>IF(ISERROR(MATCH(KW$1,'CSC Mitre'!H$1:H$220,0)),"",VLOOKUP(KW$1,'Tactic Recode'!$A$1:$B$547,2,FALSE))</f>
        <v/>
      </c>
      <c r="KX9" t="str">
        <f>IF(ISERROR(MATCH(KX$1,'CSC Mitre'!H$1:H$220,0)),"",VLOOKUP(KX$1,'Tactic Recode'!$A$1:$B$547,2,FALSE))</f>
        <v/>
      </c>
      <c r="KY9" t="str">
        <f>IF(ISERROR(MATCH(KY$1,'CSC Mitre'!H$1:H$220,0)),"",VLOOKUP(KY$1,'Tactic Recode'!$A$1:$B$547,2,FALSE))</f>
        <v>Persistence, Privilage Escalation</v>
      </c>
      <c r="KZ9" t="str">
        <f>IF(ISERROR(MATCH(KZ$1,'CSC Mitre'!H$1:H$220,0)),"",VLOOKUP(KZ$1,'Tactic Recode'!$A$1:$B$547,2,FALSE))</f>
        <v/>
      </c>
      <c r="LA9" t="str">
        <f>IF(ISERROR(MATCH(LA$1,'CSC Mitre'!H$1:H$220,0)),"",VLOOKUP(LA$1,'Tactic Recode'!$A$1:$B$547,2,FALSE))</f>
        <v/>
      </c>
      <c r="LB9" t="str">
        <f>IF(ISERROR(MATCH(LB$1,'CSC Mitre'!H$1:H$220,0)),"",VLOOKUP(LB$1,'Tactic Recode'!$A$1:$B$547,2,FALSE))</f>
        <v/>
      </c>
      <c r="LC9" t="str">
        <f>IF(ISERROR(MATCH(LC$1,'CSC Mitre'!H$1:H$220,0)),"",VLOOKUP(LC$1,'Tactic Recode'!$A$1:$B$547,2,FALSE))</f>
        <v/>
      </c>
      <c r="LD9" t="str">
        <f>IF(ISERROR(MATCH(LD$1,'CSC Mitre'!H$1:H$220,0)),"",VLOOKUP(LD$1,'Tactic Recode'!$A$1:$B$547,2,FALSE))</f>
        <v/>
      </c>
      <c r="LE9" t="str">
        <f>IF(ISERROR(MATCH(LE$1,'CSC Mitre'!H$1:H$220,0)),"",VLOOKUP(LE$1,'Tactic Recode'!$A$1:$B$547,2,FALSE))</f>
        <v/>
      </c>
      <c r="LF9" t="str">
        <f>IF(ISERROR(MATCH(LF$1,'CSC Mitre'!H$1:H$220,0)),"",VLOOKUP(LF$1,'Tactic Recode'!$A$1:$B$547,2,FALSE))</f>
        <v/>
      </c>
      <c r="LG9" t="str">
        <f>IF(ISERROR(MATCH(LG$1,'CSC Mitre'!H$1:H$220,0)),"",VLOOKUP(LG$1,'Tactic Recode'!$A$1:$B$547,2,FALSE))</f>
        <v/>
      </c>
      <c r="LH9" t="str">
        <f>IF(ISERROR(MATCH(LH$1,'CSC Mitre'!H$1:H$220,0)),"",VLOOKUP(LH$1,'Tactic Recode'!$A$1:$B$547,2,FALSE))</f>
        <v/>
      </c>
      <c r="LI9" t="str">
        <f>IF(ISERROR(MATCH(LI$1,'CSC Mitre'!H$1:H$220,0)),"",VLOOKUP(LI$1,'Tactic Recode'!$A$1:$B$547,2,FALSE))</f>
        <v/>
      </c>
      <c r="LJ9" t="str">
        <f>IF(ISERROR(MATCH(LJ$1,'CSC Mitre'!H$1:H$220,0)),"",VLOOKUP(LJ$1,'Tactic Recode'!$A$1:$B$547,2,FALSE))</f>
        <v/>
      </c>
      <c r="LK9" t="str">
        <f>IF(ISERROR(MATCH(LK$1,'CSC Mitre'!H$1:H$220,0)),"",VLOOKUP(LK$1,'Tactic Recode'!$A$1:$B$547,2,FALSE))</f>
        <v>Persistence, Privilage Escalation</v>
      </c>
      <c r="LL9" t="str">
        <f>IF(ISERROR(MATCH(LL$1,'CSC Mitre'!H$1:H$220,0)),"",VLOOKUP(LL$1,'Tactic Recode'!$A$1:$B$547,2,FALSE))</f>
        <v/>
      </c>
      <c r="LM9" t="str">
        <f>IF(ISERROR(MATCH(LM$1,'CSC Mitre'!H$1:H$220,0)),"",VLOOKUP(LM$1,'Tactic Recode'!$A$1:$B$547,2,FALSE))</f>
        <v/>
      </c>
      <c r="LN9" t="str">
        <f>IF(ISERROR(MATCH(LN$1,'CSC Mitre'!H$1:H$220,0)),"",VLOOKUP(LN$1,'Tactic Recode'!$A$1:$B$547,2,FALSE))</f>
        <v/>
      </c>
      <c r="LO9" t="str">
        <f>IF(ISERROR(MATCH(LO$1,'CSC Mitre'!H$1:H$220,0)),"",VLOOKUP(LO$1,'Tactic Recode'!$A$1:$B$547,2,FALSE))</f>
        <v/>
      </c>
      <c r="LP9" t="str">
        <f>IF(ISERROR(MATCH(LP$1,'CSC Mitre'!H$1:H$220,0)),"",VLOOKUP(LP$1,'Tactic Recode'!$A$1:$B$547,2,FALSE))</f>
        <v/>
      </c>
      <c r="LQ9" t="str">
        <f>IF(ISERROR(MATCH(LQ$1,'CSC Mitre'!H$1:H$220,0)),"",VLOOKUP(LQ$1,'Tactic Recode'!$A$1:$B$547,2,FALSE))</f>
        <v/>
      </c>
      <c r="LR9" t="str">
        <f>IF(ISERROR(MATCH(LR$1,'CSC Mitre'!H$1:H$220,0)),"",VLOOKUP(LR$1,'Tactic Recode'!$A$1:$B$547,2,FALSE))</f>
        <v/>
      </c>
      <c r="LS9" t="str">
        <f>IF(ISERROR(MATCH(LS$1,'CSC Mitre'!H$1:H$220,0)),"",VLOOKUP(LS$1,'Tactic Recode'!$A$1:$B$547,2,FALSE))</f>
        <v/>
      </c>
      <c r="LT9" t="str">
        <f>IF(ISERROR(MATCH(LT$1,'CSC Mitre'!H$1:H$220,0)),"",VLOOKUP(LT$1,'Tactic Recode'!$A$1:$B$547,2,FALSE))</f>
        <v>Persistence, Privilage Escalation</v>
      </c>
      <c r="LU9" t="str">
        <f>IF(ISERROR(MATCH(LU$1,'CSC Mitre'!H$1:H$220,0)),"",VLOOKUP(LU$1,'Tactic Recode'!$A$1:$B$547,2,FALSE))</f>
        <v/>
      </c>
      <c r="LV9" t="str">
        <f>IF(ISERROR(MATCH(LV$1,'CSC Mitre'!H$1:H$220,0)),"",VLOOKUP(LV$1,'Tactic Recode'!$A$1:$B$547,2,FALSE))</f>
        <v/>
      </c>
      <c r="LW9" t="str">
        <f>IF(ISERROR(MATCH(LW$1,'CSC Mitre'!H$1:H$220,0)),"",VLOOKUP(LW$1,'Tactic Recode'!$A$1:$B$547,2,FALSE))</f>
        <v/>
      </c>
      <c r="LX9" t="str">
        <f>IF(ISERROR(MATCH(LX$1,'CSC Mitre'!H$1:H$220,0)),"",VLOOKUP(LX$1,'Tactic Recode'!$A$1:$B$547,2,FALSE))</f>
        <v/>
      </c>
      <c r="LY9" t="str">
        <f>IF(ISERROR(MATCH(LY$1,'CSC Mitre'!H$1:H$220,0)),"",VLOOKUP(LY$1,'Tactic Recode'!$A$1:$B$547,2,FALSE))</f>
        <v/>
      </c>
      <c r="LZ9" t="str">
        <f>IF(ISERROR(MATCH(LZ$1,'CSC Mitre'!H$1:H$220,0)),"",VLOOKUP(LZ$1,'Tactic Recode'!$A$1:$B$547,2,FALSE))</f>
        <v/>
      </c>
      <c r="MA9" t="str">
        <f>IF(ISERROR(MATCH(MA$1,'CSC Mitre'!H$1:H$220,0)),"",VLOOKUP(MA$1,'Tactic Recode'!$A$1:$B$547,2,FALSE))</f>
        <v/>
      </c>
      <c r="MB9" t="str">
        <f>IF(ISERROR(MATCH(MB$1,'CSC Mitre'!H$1:H$220,0)),"",VLOOKUP(MB$1,'Tactic Recode'!$A$1:$B$547,2,FALSE))</f>
        <v/>
      </c>
      <c r="MC9" t="str">
        <f>IF(ISERROR(MATCH(MC$1,'CSC Mitre'!H$1:H$220,0)),"",VLOOKUP(MC$1,'Tactic Recode'!$A$1:$B$547,2,FALSE))</f>
        <v/>
      </c>
      <c r="MD9" t="str">
        <f>IF(ISERROR(MATCH(MD$1,'CSC Mitre'!H$1:H$220,0)),"",VLOOKUP(MD$1,'Tactic Recode'!$A$1:$B$547,2,FALSE))</f>
        <v/>
      </c>
      <c r="ME9" t="str">
        <f>IF(ISERROR(MATCH(ME$1,'CSC Mitre'!H$1:H$220,0)),"",VLOOKUP(ME$1,'Tactic Recode'!$A$1:$B$547,2,FALSE))</f>
        <v/>
      </c>
      <c r="MF9" t="str">
        <f>IF(ISERROR(MATCH(MF$1,'CSC Mitre'!H$1:H$220,0)),"",VLOOKUP(MF$1,'Tactic Recode'!$A$1:$B$547,2,FALSE))</f>
        <v/>
      </c>
      <c r="MG9" t="str">
        <f>IF(ISERROR(MATCH(MG$1,'CSC Mitre'!H$1:H$220,0)),"",VLOOKUP(MG$1,'Tactic Recode'!$A$1:$B$547,2,FALSE))</f>
        <v/>
      </c>
      <c r="MH9" t="str">
        <f>IF(ISERROR(MATCH(MH$1,'CSC Mitre'!H$1:H$220,0)),"",VLOOKUP(MH$1,'Tactic Recode'!$A$1:$B$547,2,FALSE))</f>
        <v>Defense Evasion, Lateral Movement</v>
      </c>
      <c r="MI9" t="str">
        <f>IF(ISERROR(MATCH(MI$1,'CSC Mitre'!H$1:H$220,0)),"",VLOOKUP(MI$1,'Tactic Recode'!$A$1:$B$547,2,FALSE))</f>
        <v/>
      </c>
      <c r="MJ9" t="str">
        <f>IF(ISERROR(MATCH(MJ$1,'CSC Mitre'!H$1:H$220,0)),"",VLOOKUP(MJ$1,'Tactic Recode'!$A$1:$B$547,2,FALSE))</f>
        <v/>
      </c>
      <c r="MK9" t="str">
        <f>IF(ISERROR(MATCH(MK$1,'CSC Mitre'!H$1:H$220,0)),"",VLOOKUP(MK$1,'Tactic Recode'!$A$1:$B$547,2,FALSE))</f>
        <v/>
      </c>
      <c r="ML9" t="str">
        <f>IF(ISERROR(MATCH(ML$1,'CSC Mitre'!H$1:H$220,0)),"",VLOOKUP(ML$1,'Tactic Recode'!$A$1:$B$547,2,FALSE))</f>
        <v/>
      </c>
      <c r="MM9" t="str">
        <f>IF(ISERROR(MATCH(MM$1,'CSC Mitre'!H$1:H$220,0)),"",VLOOKUP(MM$1,'Tactic Recode'!$A$1:$B$547,2,FALSE))</f>
        <v/>
      </c>
      <c r="MN9" t="str">
        <f>IF(ISERROR(MATCH(MN$1,'CSC Mitre'!H$1:H$220,0)),"",VLOOKUP(MN$1,'Tactic Recode'!$A$1:$B$547,2,FALSE))</f>
        <v/>
      </c>
      <c r="MO9" t="str">
        <f>IF(ISERROR(MATCH(MO$1,'CSC Mitre'!H$1:H$220,0)),"",VLOOKUP(MO$1,'Tactic Recode'!$A$1:$B$547,2,FALSE))</f>
        <v/>
      </c>
      <c r="MP9" t="str">
        <f>IF(ISERROR(MATCH(MP$1,'CSC Mitre'!H$1:H$220,0)),"",VLOOKUP(MP$1,'Tactic Recode'!$A$1:$B$547,2,FALSE))</f>
        <v/>
      </c>
      <c r="MQ9" t="str">
        <f>IF(ISERROR(MATCH(MQ$1,'CSC Mitre'!H$1:H$220,0)),"",VLOOKUP(MQ$1,'Tactic Recode'!$A$1:$B$547,2,FALSE))</f>
        <v>Credential Access</v>
      </c>
      <c r="MR9" t="str">
        <f>IF(ISERROR(MATCH(MR$1,'CSC Mitre'!H$1:H$220,0)),"",VLOOKUP(MR$1,'Tactic Recode'!$A$1:$B$547,2,FALSE))</f>
        <v/>
      </c>
      <c r="MS9" t="str">
        <f>IF(ISERROR(MATCH(MS$1,'CSC Mitre'!H$1:H$220,0)),"",VLOOKUP(MS$1,'Tactic Recode'!$A$1:$B$547,2,FALSE))</f>
        <v/>
      </c>
      <c r="MT9" t="str">
        <f>IF(ISERROR(MATCH(MT$1,'CSC Mitre'!H$1:H$220,0)),"",VLOOKUP(MT$1,'Tactic Recode'!$A$1:$B$547,2,FALSE))</f>
        <v/>
      </c>
      <c r="MU9" t="str">
        <f>IF(ISERROR(MATCH(MU$1,'CSC Mitre'!H$1:H$220,0)),"",VLOOKUP(MU$1,'Tactic Recode'!$A$1:$B$547,2,FALSE))</f>
        <v/>
      </c>
      <c r="MV9" t="str">
        <f>IF(ISERROR(MATCH(MV$1,'CSC Mitre'!H$1:H$220,0)),"",VLOOKUP(MV$1,'Tactic Recode'!$A$1:$B$547,2,FALSE))</f>
        <v/>
      </c>
      <c r="MW9" t="str">
        <f>IF(ISERROR(MATCH(MW$1,'CSC Mitre'!H$1:H$220,0)),"",VLOOKUP(MW$1,'Tactic Recode'!$A$1:$B$547,2,FALSE))</f>
        <v/>
      </c>
      <c r="MX9" t="str">
        <f>IF(ISERROR(MATCH(MX$1,'CSC Mitre'!H$1:H$220,0)),"",VLOOKUP(MX$1,'Tactic Recode'!$A$1:$B$547,2,FALSE))</f>
        <v/>
      </c>
      <c r="MY9" t="str">
        <f>IF(ISERROR(MATCH(MY$1,'CSC Mitre'!H$1:H$220,0)),"",VLOOKUP(MY$1,'Tactic Recode'!$A$1:$B$547,2,FALSE))</f>
        <v/>
      </c>
      <c r="MZ9" t="str">
        <f>IF(ISERROR(MATCH(MZ$1,'CSC Mitre'!H$1:H$220,0)),"",VLOOKUP(MZ$1,'Tactic Recode'!$A$1:$B$547,2,FALSE))</f>
        <v/>
      </c>
      <c r="NA9" t="str">
        <f>IF(ISERROR(MATCH(NA$1,'CSC Mitre'!H$1:H$220,0)),"",VLOOKUP(NA$1,'Tactic Recode'!$A$1:$B$547,2,FALSE))</f>
        <v/>
      </c>
      <c r="NB9" t="str">
        <f>IF(ISERROR(MATCH(NB$1,'CSC Mitre'!H$1:H$220,0)),"",VLOOKUP(NB$1,'Tactic Recode'!$A$1:$B$547,2,FALSE))</f>
        <v/>
      </c>
      <c r="NC9" t="str">
        <f>IF(ISERROR(MATCH(NC$1,'CSC Mitre'!H$1:H$220,0)),"",VLOOKUP(NC$1,'Tactic Recode'!$A$1:$B$547,2,FALSE))</f>
        <v/>
      </c>
      <c r="ND9" t="str">
        <f>IF(ISERROR(MATCH(ND$1,'CSC Mitre'!H$1:H$220,0)),"",VLOOKUP(ND$1,'Tactic Recode'!$A$1:$B$547,2,FALSE))</f>
        <v/>
      </c>
      <c r="NE9" t="str">
        <f>IF(ISERROR(MATCH(NE$1,'CSC Mitre'!H$1:H$220,0)),"",VLOOKUP(NE$1,'Tactic Recode'!$A$1:$B$547,2,FALSE))</f>
        <v/>
      </c>
      <c r="NF9" t="str">
        <f>IF(ISERROR(MATCH(NF$1,'CSC Mitre'!H$1:H$220,0)),"",VLOOKUP(NF$1,'Tactic Recode'!$A$1:$B$547,2,FALSE))</f>
        <v/>
      </c>
      <c r="NG9" t="str">
        <f>IF(ISERROR(MATCH(NG$1,'CSC Mitre'!H$1:H$220,0)),"",VLOOKUP(NG$1,'Tactic Recode'!$A$1:$B$547,2,FALSE))</f>
        <v/>
      </c>
      <c r="NH9" t="str">
        <f>IF(ISERROR(MATCH(NH$1,'CSC Mitre'!H$1:H$220,0)),"",VLOOKUP(NH$1,'Tactic Recode'!$A$1:$B$547,2,FALSE))</f>
        <v/>
      </c>
      <c r="NI9" t="str">
        <f>IF(ISERROR(MATCH(NI$1,'CSC Mitre'!H$1:H$220,0)),"",VLOOKUP(NI$1,'Tactic Recode'!$A$1:$B$547,2,FALSE))</f>
        <v/>
      </c>
      <c r="NJ9" t="str">
        <f>IF(ISERROR(MATCH(NJ$1,'CSC Mitre'!H$1:H$220,0)),"",VLOOKUP(NJ$1,'Tactic Recode'!$A$1:$B$547,2,FALSE))</f>
        <v/>
      </c>
      <c r="NK9" t="str">
        <f>IF(ISERROR(MATCH(NK$1,'CSC Mitre'!H$1:H$220,0)),"",VLOOKUP(NK$1,'Tactic Recode'!$A$1:$B$547,2,FALSE))</f>
        <v/>
      </c>
      <c r="NL9" t="str">
        <f>IF(ISERROR(MATCH(NL$1,'CSC Mitre'!H$1:H$220,0)),"",VLOOKUP(NL$1,'Tactic Recode'!$A$1:$B$547,2,FALSE))</f>
        <v/>
      </c>
      <c r="NM9" t="str">
        <f>IF(ISERROR(MATCH(NM$1,'CSC Mitre'!H$1:H$220,0)),"",VLOOKUP(NM$1,'Tactic Recode'!$A$1:$B$547,2,FALSE))</f>
        <v/>
      </c>
      <c r="NN9" t="str">
        <f>IF(ISERROR(MATCH(NN$1,'CSC Mitre'!H$1:H$220,0)),"",VLOOKUP(NN$1,'Tactic Recode'!$A$1:$B$547,2,FALSE))</f>
        <v/>
      </c>
      <c r="NO9" t="str">
        <f>IF(ISERROR(MATCH(NO$1,'CSC Mitre'!H$1:H$220,0)),"",VLOOKUP(NO$1,'Tactic Recode'!$A$1:$B$547,2,FALSE))</f>
        <v/>
      </c>
      <c r="NP9" t="str">
        <f>IF(ISERROR(MATCH(NP$1,'CSC Mitre'!H$1:H$220,0)),"",VLOOKUP(NP$1,'Tactic Recode'!$A$1:$B$547,2,FALSE))</f>
        <v/>
      </c>
      <c r="NQ9" t="str">
        <f>IF(ISERROR(MATCH(NQ$1,'CSC Mitre'!H$1:H$220,0)),"",VLOOKUP(NQ$1,'Tactic Recode'!$A$1:$B$547,2,FALSE))</f>
        <v/>
      </c>
      <c r="NR9" t="str">
        <f>IF(ISERROR(MATCH(NR$1,'CSC Mitre'!H$1:H$220,0)),"",VLOOKUP(NR$1,'Tactic Recode'!$A$1:$B$547,2,FALSE))</f>
        <v/>
      </c>
      <c r="NS9" t="str">
        <f>IF(ISERROR(MATCH(NS$1,'CSC Mitre'!H$1:H$220,0)),"",VLOOKUP(NS$1,'Tactic Recode'!$A$1:$B$547,2,FALSE))</f>
        <v/>
      </c>
      <c r="NT9" t="str">
        <f>IF(ISERROR(MATCH(NT$1,'CSC Mitre'!H$1:H$220,0)),"",VLOOKUP(NT$1,'Tactic Recode'!$A$1:$B$547,2,FALSE))</f>
        <v/>
      </c>
      <c r="NU9" t="str">
        <f>IF(ISERROR(MATCH(NU$1,'CSC Mitre'!H$1:H$220,0)),"",VLOOKUP(NU$1,'Tactic Recode'!$A$1:$B$547,2,FALSE))</f>
        <v/>
      </c>
      <c r="NV9" t="str">
        <f>IF(ISERROR(MATCH(NV$1,'CSC Mitre'!H$1:H$220,0)),"",VLOOKUP(NV$1,'Tactic Recode'!$A$1:$B$547,2,FALSE))</f>
        <v/>
      </c>
      <c r="NW9" t="str">
        <f>IF(ISERROR(MATCH(NW$1,'CSC Mitre'!H$1:H$220,0)),"",VLOOKUP(NW$1,'Tactic Recode'!$A$1:$B$547,2,FALSE))</f>
        <v/>
      </c>
      <c r="NX9" t="str">
        <f>IF(ISERROR(MATCH(NX$1,'CSC Mitre'!H$1:H$220,0)),"",VLOOKUP(NX$1,'Tactic Recode'!$A$1:$B$547,2,FALSE))</f>
        <v>Collection</v>
      </c>
      <c r="NY9" t="str">
        <f>IF(ISERROR(MATCH(NY$1,'CSC Mitre'!H$1:H$220,0)),"",VLOOKUP(NY$1,'Tactic Recode'!$A$1:$B$547,2,FALSE))</f>
        <v>Collection</v>
      </c>
      <c r="NZ9" t="str">
        <f>IF(ISERROR(MATCH(NZ$1,'CSC Mitre'!H$1:H$220,0)),"",VLOOKUP(NZ$1,'Tactic Recode'!$A$1:$B$547,2,FALSE))</f>
        <v/>
      </c>
      <c r="OA9" t="str">
        <f>IF(ISERROR(MATCH(OA$1,'CSC Mitre'!H$1:H$220,0)),"",VLOOKUP(OA$1,'Tactic Recode'!$A$1:$B$547,2,FALSE))</f>
        <v/>
      </c>
      <c r="OB9" t="str">
        <f>IF(ISERROR(MATCH(OB$1,'CSC Mitre'!H$1:H$220,0)),"",VLOOKUP(OB$1,'Tactic Recode'!$A$1:$B$547,2,FALSE))</f>
        <v/>
      </c>
      <c r="OC9" t="str">
        <f>IF(ISERROR(MATCH(OC$1,'CSC Mitre'!H$1:H$220,0)),"",VLOOKUP(OC$1,'Tactic Recode'!$A$1:$B$547,2,FALSE))</f>
        <v/>
      </c>
      <c r="OD9" t="str">
        <f>IF(ISERROR(MATCH(OD$1,'CSC Mitre'!H$1:H$220,0)),"",VLOOKUP(OD$1,'Tactic Recode'!$A$1:$B$547,2,FALSE))</f>
        <v/>
      </c>
      <c r="OE9" t="str">
        <f>IF(ISERROR(MATCH(OE$1,'CSC Mitre'!H$1:H$220,0)),"",VLOOKUP(OE$1,'Tactic Recode'!$A$1:$B$547,2,FALSE))</f>
        <v/>
      </c>
      <c r="OF9" t="str">
        <f>IF(ISERROR(MATCH(OF$1,'CSC Mitre'!H$1:H$220,0)),"",VLOOKUP(OF$1,'Tactic Recode'!$A$1:$B$547,2,FALSE))</f>
        <v/>
      </c>
      <c r="OG9" t="str">
        <f>IF(ISERROR(MATCH(OG$1,'CSC Mitre'!H$1:H$220,0)),"",VLOOKUP(OG$1,'Tactic Recode'!$A$1:$B$547,2,FALSE))</f>
        <v/>
      </c>
      <c r="OH9" t="str">
        <f>IF(ISERROR(MATCH(OH$1,'CSC Mitre'!H$1:H$220,0)),"",VLOOKUP(OH$1,'Tactic Recode'!$A$1:$B$547,2,FALSE))</f>
        <v/>
      </c>
      <c r="OI9" t="str">
        <f>IF(ISERROR(MATCH(OI$1,'CSC Mitre'!H$1:H$220,0)),"",VLOOKUP(OI$1,'Tactic Recode'!$A$1:$B$547,2,FALSE))</f>
        <v/>
      </c>
      <c r="OJ9" t="str">
        <f>IF(ISERROR(MATCH(OJ$1,'CSC Mitre'!H$1:H$220,0)),"",VLOOKUP(OJ$1,'Tactic Recode'!$A$1:$B$547,2,FALSE))</f>
        <v/>
      </c>
      <c r="OK9" t="str">
        <f>IF(ISERROR(MATCH(OK$1,'CSC Mitre'!H$1:H$220,0)),"",VLOOKUP(OK$1,'Tactic Recode'!$A$1:$B$547,2,FALSE))</f>
        <v/>
      </c>
      <c r="OL9" t="str">
        <f>IF(ISERROR(MATCH(OL$1,'CSC Mitre'!H$1:H$220,0)),"",VLOOKUP(OL$1,'Tactic Recode'!$A$1:$B$547,2,FALSE))</f>
        <v/>
      </c>
      <c r="OM9" t="str">
        <f>IF(ISERROR(MATCH(OM$1,'CSC Mitre'!H$1:H$220,0)),"",VLOOKUP(OM$1,'Tactic Recode'!$A$1:$B$547,2,FALSE))</f>
        <v>Lateral Movement</v>
      </c>
      <c r="ON9" t="str">
        <f>IF(ISERROR(MATCH(ON$1,'CSC Mitre'!H$1:H$220,0)),"",VLOOKUP(ON$1,'Tactic Recode'!$A$1:$B$547,2,FALSE))</f>
        <v>Lateral Movement</v>
      </c>
      <c r="OO9" t="str">
        <f>IF(ISERROR(MATCH(OO$1,'CSC Mitre'!H$1:H$220,0)),"",VLOOKUP(OO$1,'Tactic Recode'!$A$1:$B$547,2,FALSE))</f>
        <v>Lateral Movement</v>
      </c>
      <c r="OP9" t="str">
        <f>IF(ISERROR(MATCH(OP$1,'CSC Mitre'!H$1:H$220,0)),"",VLOOKUP(OP$1,'Tactic Recode'!$A$1:$B$547,2,FALSE))</f>
        <v/>
      </c>
      <c r="OQ9" t="str">
        <f>IF(ISERROR(MATCH(OQ$1,'CSC Mitre'!H$1:H$220,0)),"",VLOOKUP(OQ$1,'Tactic Recode'!$A$1:$B$547,2,FALSE))</f>
        <v/>
      </c>
      <c r="OR9" t="str">
        <f>IF(ISERROR(MATCH(OR$1,'CSC Mitre'!H$1:H$220,0)),"",VLOOKUP(OR$1,'Tactic Recode'!$A$1:$B$547,2,FALSE))</f>
        <v/>
      </c>
      <c r="OS9" t="str">
        <f>IF(ISERROR(MATCH(OS$1,'CSC Mitre'!H$1:H$220,0)),"",VLOOKUP(OS$1,'Tactic Recode'!$A$1:$B$547,2,FALSE))</f>
        <v/>
      </c>
      <c r="OT9" t="str">
        <f>IF(ISERROR(MATCH(OT$1,'CSC Mitre'!H$1:H$220,0)),"",VLOOKUP(OT$1,'Tactic Recode'!$A$1:$B$547,2,FALSE))</f>
        <v/>
      </c>
      <c r="OU9" t="str">
        <f>IF(ISERROR(MATCH(OU$1,'CSC Mitre'!H$1:H$220,0)),"",VLOOKUP(OU$1,'Tactic Recode'!$A$1:$B$547,2,FALSE))</f>
        <v/>
      </c>
      <c r="OV9" t="str">
        <f>IF(ISERROR(MATCH(OV$1,'CSC Mitre'!H$1:H$220,0)),"",VLOOKUP(OV$1,'Tactic Recode'!$A$1:$B$547,2,FALSE))</f>
        <v/>
      </c>
      <c r="OW9" t="str">
        <f>IF(ISERROR(MATCH(OW$1,'CSC Mitre'!H$1:H$220,0)),"",VLOOKUP(OW$1,'Tactic Recode'!$A$1:$B$547,2,FALSE))</f>
        <v/>
      </c>
      <c r="OX9" t="str">
        <f>IF(ISERROR(MATCH(OX$1,'CSC Mitre'!H$1:H$220,0)),"",VLOOKUP(OX$1,'Tactic Recode'!$A$1:$B$547,2,FALSE))</f>
        <v>Initial Access</v>
      </c>
      <c r="OY9" t="str">
        <f>IF(ISERROR(MATCH(OY$1,'CSC Mitre'!H$1:H$220,0)),"",VLOOKUP(OY$1,'Tactic Recode'!$A$1:$B$547,2,FALSE))</f>
        <v>Initial Access</v>
      </c>
      <c r="OZ9" t="str">
        <f>IF(ISERROR(MATCH(OZ$1,'CSC Mitre'!H$1:H$220,0)),"",VLOOKUP(OZ$1,'Tactic Recode'!$A$1:$B$547,2,FALSE))</f>
        <v>Initial Access</v>
      </c>
      <c r="PA9" t="str">
        <f>IF(ISERROR(MATCH(PA$1,'CSC Mitre'!H$1:H$220,0)),"",VLOOKUP(PA$1,'Tactic Recode'!$A$1:$B$547,2,FALSE))</f>
        <v>Initial Access</v>
      </c>
      <c r="PB9" t="str">
        <f>IF(ISERROR(MATCH(PB$1,'CSC Mitre'!H$1:H$220,0)),"",VLOOKUP(PB$1,'Tactic Recode'!$A$1:$B$547,2,FALSE))</f>
        <v>Exfiltration</v>
      </c>
      <c r="PC9" t="str">
        <f>IF(ISERROR(MATCH(PC$1,'CSC Mitre'!H$1:H$220,0)),"",VLOOKUP(PC$1,'Tactic Recode'!$A$1:$B$547,2,FALSE))</f>
        <v>Exfiltration</v>
      </c>
      <c r="PD9" t="str">
        <f>IF(ISERROR(MATCH(PD$1,'CSC Mitre'!H$1:H$220,0)),"",VLOOKUP(PD$1,'Tactic Recode'!$A$1:$B$547,2,FALSE))</f>
        <v>Exfiltration</v>
      </c>
      <c r="PE9" t="str">
        <f>IF(ISERROR(MATCH(PE$1,'CSC Mitre'!H$1:H$220,0)),"",VLOOKUP(PE$1,'Tactic Recode'!$A$1:$B$547,2,FALSE))</f>
        <v/>
      </c>
      <c r="PF9" t="str">
        <f>IF(ISERROR(MATCH(PF$1,'CSC Mitre'!H$1:H$220,0)),"",VLOOKUP(PF$1,'Tactic Recode'!$A$1:$B$547,2,FALSE))</f>
        <v/>
      </c>
      <c r="PG9" t="str">
        <f>IF(ISERROR(MATCH(PG$1,'CSC Mitre'!H$1:H$220,0)),"",VLOOKUP(PG$1,'Tactic Recode'!$A$1:$B$547,2,FALSE))</f>
        <v/>
      </c>
      <c r="PH9" t="str">
        <f>IF(ISERROR(MATCH(PH$1,'CSC Mitre'!H$1:H$220,0)),"",VLOOKUP(PH$1,'Tactic Recode'!$A$1:$B$547,2,FALSE))</f>
        <v/>
      </c>
      <c r="PI9" t="str">
        <f>IF(ISERROR(MATCH(PI$1,'CSC Mitre'!H$1:H$220,0)),"",VLOOKUP(PI$1,'Tactic Recode'!$A$1:$B$547,2,FALSE))</f>
        <v/>
      </c>
      <c r="PJ9" t="str">
        <f>IF(ISERROR(MATCH(PJ$1,'CSC Mitre'!H$1:H$220,0)),"",VLOOKUP(PJ$1,'Tactic Recode'!$A$1:$B$547,2,FALSE))</f>
        <v/>
      </c>
      <c r="PK9" t="str">
        <f>IF(ISERROR(MATCH(PK$1,'CSC Mitre'!H$1:H$220,0)),"",VLOOKUP(PK$1,'Tactic Recode'!$A$1:$B$547,2,FALSE))</f>
        <v/>
      </c>
      <c r="PL9" t="str">
        <f>IF(ISERROR(MATCH(PL$1,'CSC Mitre'!H$1:H$220,0)),"",VLOOKUP(PL$1,'Tactic Recode'!$A$1:$B$547,2,FALSE))</f>
        <v/>
      </c>
      <c r="PM9" t="str">
        <f>IF(ISERROR(MATCH(PM$1,'CSC Mitre'!H$1:H$220,0)),"",VLOOKUP(PM$1,'Tactic Recode'!$A$1:$B$547,2,FALSE))</f>
        <v/>
      </c>
      <c r="PN9" t="str">
        <f>IF(ISERROR(MATCH(PN$1,'CSC Mitre'!H$1:H$220,0)),"",VLOOKUP(PN$1,'Tactic Recode'!$A$1:$B$547,2,FALSE))</f>
        <v/>
      </c>
      <c r="PO9" t="str">
        <f>IF(ISERROR(MATCH(PO$1,'CSC Mitre'!H$1:H$220,0)),"",VLOOKUP(PO$1,'Tactic Recode'!$A$1:$B$547,2,FALSE))</f>
        <v/>
      </c>
      <c r="PP9" t="str">
        <f>IF(ISERROR(MATCH(PP$1,'CSC Mitre'!H$1:H$220,0)),"",VLOOKUP(PP$1,'Tactic Recode'!$A$1:$B$547,2,FALSE))</f>
        <v/>
      </c>
      <c r="PQ9" t="str">
        <f>IF(ISERROR(MATCH(PQ$1,'CSC Mitre'!H$1:H$220,0)),"",VLOOKUP(PQ$1,'Tactic Recode'!$A$1:$B$547,2,FALSE))</f>
        <v/>
      </c>
      <c r="PR9" t="str">
        <f>IF(ISERROR(MATCH(PR$1,'CSC Mitre'!H$1:H$220,0)),"",VLOOKUP(PR$1,'Tactic Recode'!$A$1:$B$547,2,FALSE))</f>
        <v/>
      </c>
      <c r="PS9" t="str">
        <f>IF(ISERROR(MATCH(PS$1,'CSC Mitre'!H$1:H$220,0)),"",VLOOKUP(PS$1,'Tactic Recode'!$A$1:$B$547,2,FALSE))</f>
        <v/>
      </c>
      <c r="PT9" t="str">
        <f>IF(ISERROR(MATCH(PT$1,'CSC Mitre'!H$1:H$220,0)),"",VLOOKUP(PT$1,'Tactic Recode'!$A$1:$B$547,2,FALSE))</f>
        <v/>
      </c>
      <c r="PU9" t="str">
        <f>IF(ISERROR(MATCH(PU$1,'CSC Mitre'!H$1:H$220,0)),"",VLOOKUP(PU$1,'Tactic Recode'!$A$1:$B$547,2,FALSE))</f>
        <v/>
      </c>
      <c r="PV9" t="str">
        <f>IF(ISERROR(MATCH(PV$1,'CSC Mitre'!H$1:H$220,0)),"",VLOOKUP(PV$1,'Tactic Recode'!$A$1:$B$547,2,FALSE))</f>
        <v/>
      </c>
      <c r="PW9" t="str">
        <f>IF(ISERROR(MATCH(PW$1,'CSC Mitre'!H$1:H$220,0)),"",VLOOKUP(PW$1,'Tactic Recode'!$A$1:$B$547,2,FALSE))</f>
        <v/>
      </c>
      <c r="PX9" t="str">
        <f>IF(ISERROR(MATCH(PX$1,'CSC Mitre'!H$1:H$220,0)),"",VLOOKUP(PX$1,'Tactic Recode'!$A$1:$B$547,2,FALSE))</f>
        <v/>
      </c>
      <c r="PY9" t="str">
        <f>IF(ISERROR(MATCH(PY$1,'CSC Mitre'!H$1:H$220,0)),"",VLOOKUP(PY$1,'Tactic Recode'!$A$1:$B$547,2,FALSE))</f>
        <v/>
      </c>
      <c r="PZ9" t="str">
        <f>IF(ISERROR(MATCH(PZ$1,'CSC Mitre'!H$1:H$220,0)),"",VLOOKUP(PZ$1,'Tactic Recode'!$A$1:$B$547,2,FALSE))</f>
        <v/>
      </c>
      <c r="QA9" t="str">
        <f>IF(ISERROR(MATCH(QA$1,'CSC Mitre'!H$1:H$220,0)),"",VLOOKUP(QA$1,'Tactic Recode'!$A$1:$B$547,2,FALSE))</f>
        <v/>
      </c>
      <c r="QB9" t="str">
        <f>IF(ISERROR(MATCH(QB$1,'CSC Mitre'!H$1:H$220,0)),"",VLOOKUP(QB$1,'Tactic Recode'!$A$1:$B$547,2,FALSE))</f>
        <v/>
      </c>
      <c r="QC9" t="str">
        <f>IF(ISERROR(MATCH(QC$1,'CSC Mitre'!H$1:H$220,0)),"",VLOOKUP(QC$1,'Tactic Recode'!$A$1:$B$547,2,FALSE))</f>
        <v/>
      </c>
      <c r="QD9" t="str">
        <f>IF(ISERROR(MATCH(QD$1,'CSC Mitre'!H$1:H$220,0)),"",VLOOKUP(QD$1,'Tactic Recode'!$A$1:$B$547,2,FALSE))</f>
        <v/>
      </c>
      <c r="QE9" t="str">
        <f>IF(ISERROR(MATCH(QE$1,'CSC Mitre'!H$1:H$220,0)),"",VLOOKUP(QE$1,'Tactic Recode'!$A$1:$B$547,2,FALSE))</f>
        <v/>
      </c>
      <c r="QF9" t="str">
        <f>IF(ISERROR(MATCH(QF$1,'CSC Mitre'!H$1:H$220,0)),"",VLOOKUP(QF$1,'Tactic Recode'!$A$1:$B$547,2,FALSE))</f>
        <v/>
      </c>
      <c r="QG9" t="str">
        <f>IF(ISERROR(MATCH(QG$1,'CSC Mitre'!H$1:H$220,0)),"",VLOOKUP(QG$1,'Tactic Recode'!$A$1:$B$547,2,FALSE))</f>
        <v/>
      </c>
      <c r="QH9" t="str">
        <f>IF(ISERROR(MATCH(QH$1,'CSC Mitre'!H$1:H$220,0)),"",VLOOKUP(QH$1,'Tactic Recode'!$A$1:$B$547,2,FALSE))</f>
        <v/>
      </c>
      <c r="QI9" t="str">
        <f>IF(ISERROR(MATCH(QI$1,'CSC Mitre'!H$1:H$220,0)),"",VLOOKUP(QI$1,'Tactic Recode'!$A$1:$B$547,2,FALSE))</f>
        <v/>
      </c>
      <c r="QJ9" t="str">
        <f>IF(ISERROR(MATCH(QJ$1,'CSC Mitre'!H$1:H$220,0)),"",VLOOKUP(QJ$1,'Tactic Recode'!$A$1:$B$547,2,FALSE))</f>
        <v/>
      </c>
      <c r="QK9" t="str">
        <f>IF(ISERROR(MATCH(QK$1,'CSC Mitre'!H$1:H$220,0)),"",VLOOKUP(QK$1,'Tactic Recode'!$A$1:$B$547,2,FALSE))</f>
        <v/>
      </c>
      <c r="QL9" t="str">
        <f>IF(ISERROR(MATCH(QL$1,'CSC Mitre'!H$1:H$220,0)),"",VLOOKUP(QL$1,'Tactic Recode'!$A$1:$B$547,2,FALSE))</f>
        <v/>
      </c>
      <c r="QM9" t="str">
        <f>IF(ISERROR(MATCH(QM$1,'CSC Mitre'!H$1:H$220,0)),"",VLOOKUP(QM$1,'Tactic Recode'!$A$1:$B$547,2,FALSE))</f>
        <v/>
      </c>
      <c r="QN9" t="str">
        <f>IF(ISERROR(MATCH(QN$1,'CSC Mitre'!H$1:H$220,0)),"",VLOOKUP(QN$1,'Tactic Recode'!$A$1:$B$547,2,FALSE))</f>
        <v/>
      </c>
      <c r="QO9" t="str">
        <f>IF(ISERROR(MATCH(QO$1,'CSC Mitre'!H$1:H$220,0)),"",VLOOKUP(QO$1,'Tactic Recode'!$A$1:$B$547,2,FALSE))</f>
        <v/>
      </c>
      <c r="QP9" t="str">
        <f>IF(ISERROR(MATCH(QP$1,'CSC Mitre'!H$1:H$220,0)),"",VLOOKUP(QP$1,'Tactic Recode'!$A$1:$B$547,2,FALSE))</f>
        <v/>
      </c>
      <c r="QQ9" t="str">
        <f>IF(ISERROR(MATCH(QQ$1,'CSC Mitre'!H$1:H$220,0)),"",VLOOKUP(QQ$1,'Tactic Recode'!$A$1:$B$547,2,FALSE))</f>
        <v/>
      </c>
      <c r="QR9" t="str">
        <f>IF(ISERROR(MATCH(QR$1,'CSC Mitre'!H$1:H$220,0)),"",VLOOKUP(QR$1,'Tactic Recode'!$A$1:$B$547,2,FALSE))</f>
        <v/>
      </c>
      <c r="QS9" t="str">
        <f>IF(ISERROR(MATCH(QS$1,'CSC Mitre'!H$1:H$220,0)),"",VLOOKUP(QS$1,'Tactic Recode'!$A$1:$B$547,2,FALSE))</f>
        <v/>
      </c>
      <c r="QT9" t="str">
        <f>IF(ISERROR(MATCH(QT$1,'CSC Mitre'!H$1:H$220,0)),"",VLOOKUP(QT$1,'Tactic Recode'!$A$1:$B$547,2,FALSE))</f>
        <v/>
      </c>
      <c r="QU9" t="str">
        <f>IF(ISERROR(MATCH(QU$1,'CSC Mitre'!H$1:H$220,0)),"",VLOOKUP(QU$1,'Tactic Recode'!$A$1:$B$547,2,FALSE))</f>
        <v/>
      </c>
      <c r="QV9" t="str">
        <f>IF(ISERROR(MATCH(QV$1,'CSC Mitre'!H$1:H$220,0)),"",VLOOKUP(QV$1,'Tactic Recode'!$A$1:$B$547,2,FALSE))</f>
        <v/>
      </c>
      <c r="QW9" t="str">
        <f>IF(ISERROR(MATCH(QW$1,'CSC Mitre'!H$1:H$220,0)),"",VLOOKUP(QW$1,'Tactic Recode'!$A$1:$B$547,2,FALSE))</f>
        <v/>
      </c>
      <c r="QX9" t="str">
        <f>IF(ISERROR(MATCH(QX$1,'CSC Mitre'!H$1:H$220,0)),"",VLOOKUP(QX$1,'Tactic Recode'!$A$1:$B$547,2,FALSE))</f>
        <v/>
      </c>
      <c r="QY9" t="str">
        <f>IF(ISERROR(MATCH(QY$1,'CSC Mitre'!H$1:H$220,0)),"",VLOOKUP(QY$1,'Tactic Recode'!$A$1:$B$547,2,FALSE))</f>
        <v/>
      </c>
      <c r="QZ9" t="str">
        <f>IF(ISERROR(MATCH(QZ$1,'CSC Mitre'!H$1:H$220,0)),"",VLOOKUP(QZ$1,'Tactic Recode'!$A$1:$B$547,2,FALSE))</f>
        <v/>
      </c>
      <c r="RA9" t="str">
        <f>IF(ISERROR(MATCH(RA$1,'CSC Mitre'!H$1:H$220,0)),"",VLOOKUP(RA$1,'Tactic Recode'!$A$1:$B$547,2,FALSE))</f>
        <v/>
      </c>
      <c r="RB9" t="str">
        <f>IF(ISERROR(MATCH(RB$1,'CSC Mitre'!H$1:H$220,0)),"",VLOOKUP(RB$1,'Tactic Recode'!$A$1:$B$547,2,FALSE))</f>
        <v/>
      </c>
      <c r="RC9" t="str">
        <f>IF(ISERROR(MATCH(RC$1,'CSC Mitre'!H$1:H$220,0)),"",VLOOKUP(RC$1,'Tactic Recode'!$A$1:$B$547,2,FALSE))</f>
        <v/>
      </c>
      <c r="RD9" t="str">
        <f>IF(ISERROR(MATCH(RD$1,'CSC Mitre'!H$1:H$220,0)),"",VLOOKUP(RD$1,'Tactic Recode'!$A$1:$B$547,2,FALSE))</f>
        <v/>
      </c>
      <c r="RE9" t="str">
        <f>IF(ISERROR(MATCH(RE$1,'CSC Mitre'!H$1:H$220,0)),"",VLOOKUP(RE$1,'Tactic Recode'!$A$1:$B$547,2,FALSE))</f>
        <v/>
      </c>
      <c r="RF9" t="str">
        <f>IF(ISERROR(MATCH(RF$1,'CSC Mitre'!H$1:H$220,0)),"",VLOOKUP(RF$1,'Tactic Recode'!$A$1:$B$547,2,FALSE))</f>
        <v/>
      </c>
      <c r="RG9" t="str">
        <f>IF(ISERROR(MATCH(RG$1,'CSC Mitre'!H$1:H$220,0)),"",VLOOKUP(RG$1,'Tactic Recode'!$A$1:$B$547,2,FALSE))</f>
        <v/>
      </c>
      <c r="RH9" t="str">
        <f>IF(ISERROR(MATCH(RH$1,'CSC Mitre'!H$1:H$220,0)),"",VLOOKUP(RH$1,'Tactic Recode'!$A$1:$B$547,2,FALSE))</f>
        <v/>
      </c>
      <c r="RI9" t="str">
        <f>IF(ISERROR(MATCH(RI$1,'CSC Mitre'!H$1:H$220,0)),"",VLOOKUP(RI$1,'Tactic Recode'!$A$1:$B$547,2,FALSE))</f>
        <v/>
      </c>
      <c r="RJ9" t="str">
        <f>IF(ISERROR(MATCH(RJ$1,'CSC Mitre'!H$1:H$220,0)),"",VLOOKUP(RJ$1,'Tactic Recode'!$A$1:$B$547,2,FALSE))</f>
        <v/>
      </c>
      <c r="RK9" t="str">
        <f>IF(ISERROR(MATCH(RK$1,'CSC Mitre'!H$1:H$220,0)),"",VLOOKUP(RK$1,'Tactic Recode'!$A$1:$B$547,2,FALSE))</f>
        <v/>
      </c>
      <c r="RL9" t="str">
        <f>IF(ISERROR(MATCH(RL$1,'CSC Mitre'!H$1:H$220,0)),"",VLOOKUP(RL$1,'Tactic Recode'!$A$1:$B$547,2,FALSE))</f>
        <v/>
      </c>
      <c r="RM9" t="str">
        <f>IF(ISERROR(MATCH(RM$1,'CSC Mitre'!H$1:H$220,0)),"",VLOOKUP(RM$1,'Tactic Recode'!$A$1:$B$547,2,FALSE))</f>
        <v/>
      </c>
      <c r="RN9" t="str">
        <f>IF(ISERROR(MATCH(RN$1,'CSC Mitre'!H$1:H$220,0)),"",VLOOKUP(RN$1,'Tactic Recode'!$A$1:$B$547,2,FALSE))</f>
        <v/>
      </c>
      <c r="RO9" t="str">
        <f>IF(ISERROR(MATCH(RO$1,'CSC Mitre'!H$1:H$220,0)),"",VLOOKUP(RO$1,'Tactic Recode'!$A$1:$B$547,2,FALSE))</f>
        <v/>
      </c>
      <c r="RP9" t="str">
        <f>IF(ISERROR(MATCH(RP$1,'CSC Mitre'!H$1:H$220,0)),"",VLOOKUP(RP$1,'Tactic Recode'!$A$1:$B$547,2,FALSE))</f>
        <v/>
      </c>
      <c r="RQ9" t="str">
        <f>IF(ISERROR(MATCH(RQ$1,'CSC Mitre'!H$1:H$220,0)),"",VLOOKUP(RQ$1,'Tactic Recode'!$A$1:$B$547,2,FALSE))</f>
        <v/>
      </c>
      <c r="RR9" t="str">
        <f>IF(ISERROR(MATCH(RR$1,'CSC Mitre'!H$1:H$220,0)),"",VLOOKUP(RR$1,'Tactic Recode'!$A$1:$B$547,2,FALSE))</f>
        <v/>
      </c>
      <c r="RS9" t="str">
        <f>IF(ISERROR(MATCH(RS$1,'CSC Mitre'!H$1:H$220,0)),"",VLOOKUP(RS$1,'Tactic Recode'!$A$1:$B$547,2,FALSE))</f>
        <v/>
      </c>
      <c r="RT9" t="str">
        <f>IF(ISERROR(MATCH(RT$1,'CSC Mitre'!H$1:H$220,0)),"",VLOOKUP(RT$1,'Tactic Recode'!$A$1:$B$547,2,FALSE))</f>
        <v/>
      </c>
      <c r="RU9" t="str">
        <f>IF(ISERROR(MATCH(RU$1,'CSC Mitre'!H$1:H$220,0)),"",VLOOKUP(RU$1,'Tactic Recode'!$A$1:$B$547,2,FALSE))</f>
        <v/>
      </c>
      <c r="RV9" t="str">
        <f>IF(ISERROR(MATCH(RV$1,'CSC Mitre'!H$1:H$220,0)),"",VLOOKUP(RV$1,'Tactic Recode'!$A$1:$B$547,2,FALSE))</f>
        <v/>
      </c>
      <c r="RW9" t="str">
        <f>IF(ISERROR(MATCH(RW$1,'CSC Mitre'!H$1:H$220,0)),"",VLOOKUP(RW$1,'Tactic Recode'!$A$1:$B$547,2,FALSE))</f>
        <v/>
      </c>
      <c r="RX9" t="str">
        <f>IF(ISERROR(MATCH(RX$1,'CSC Mitre'!H$1:H$220,0)),"",VLOOKUP(RX$1,'Tactic Recode'!$A$1:$B$547,2,FALSE))</f>
        <v/>
      </c>
      <c r="RY9" t="str">
        <f>IF(ISERROR(MATCH(RY$1,'CSC Mitre'!H$1:H$220,0)),"",VLOOKUP(RY$1,'Tactic Recode'!$A$1:$B$547,2,FALSE))</f>
        <v/>
      </c>
      <c r="RZ9" t="str">
        <f>IF(ISERROR(MATCH(RZ$1,'CSC Mitre'!H$1:H$220,0)),"",VLOOKUP(RZ$1,'Tactic Recode'!$A$1:$B$547,2,FALSE))</f>
        <v/>
      </c>
      <c r="SA9" t="str">
        <f>IF(ISERROR(MATCH(SA$1,'CSC Mitre'!H$1:H$220,0)),"",VLOOKUP(SA$1,'Tactic Recode'!$A$1:$B$547,2,FALSE))</f>
        <v/>
      </c>
      <c r="SB9" t="str">
        <f>IF(ISERROR(MATCH(SB$1,'CSC Mitre'!H$1:H$220,0)),"",VLOOKUP(SB$1,'Tactic Recode'!$A$1:$B$547,2,FALSE))</f>
        <v/>
      </c>
      <c r="SC9" t="str">
        <f>IF(ISERROR(MATCH(SC$1,'CSC Mitre'!H$1:H$220,0)),"",VLOOKUP(SC$1,'Tactic Recode'!$A$1:$B$547,2,FALSE))</f>
        <v/>
      </c>
      <c r="SD9" t="str">
        <f>IF(ISERROR(MATCH(SD$1,'CSC Mitre'!H$1:H$220,0)),"",VLOOKUP(SD$1,'Tactic Recode'!$A$1:$B$547,2,FALSE))</f>
        <v/>
      </c>
      <c r="SE9" t="str">
        <f>IF(ISERROR(MATCH(SE$1,'CSC Mitre'!H$1:H$220,0)),"",VLOOKUP(SE$1,'Tactic Recode'!$A$1:$B$547,2,FALSE))</f>
        <v/>
      </c>
      <c r="SF9" t="str">
        <f>IF(ISERROR(MATCH(SF$1,'CSC Mitre'!H$1:H$220,0)),"",VLOOKUP(SF$1,'Tactic Recode'!$A$1:$B$547,2,FALSE))</f>
        <v/>
      </c>
      <c r="SG9" t="str">
        <f>IF(ISERROR(MATCH(SG$1,'CSC Mitre'!H$1:H$220,0)),"",VLOOKUP(SG$1,'Tactic Recode'!$A$1:$B$547,2,FALSE))</f>
        <v/>
      </c>
      <c r="SH9" t="str">
        <f>IF(ISERROR(MATCH(SH$1,'CSC Mitre'!H$1:H$220,0)),"",VLOOKUP(SH$1,'Tactic Recode'!$A$1:$B$547,2,FALSE))</f>
        <v/>
      </c>
      <c r="SI9" t="str">
        <f>IF(ISERROR(MATCH(SI$1,'CSC Mitre'!H$1:H$220,0)),"",VLOOKUP(SI$1,'Tactic Recode'!$A$1:$B$547,2,FALSE))</f>
        <v/>
      </c>
      <c r="SJ9" t="str">
        <f>IF(ISERROR(MATCH(SJ$1,'CSC Mitre'!H$1:H$220,0)),"",VLOOKUP(SJ$1,'Tactic Recode'!$A$1:$B$547,2,FALSE))</f>
        <v/>
      </c>
      <c r="SK9" t="str">
        <f>IF(ISERROR(MATCH(SK$1,'CSC Mitre'!H$1:H$220,0)),"",VLOOKUP(SK$1,'Tactic Recode'!$A$1:$B$547,2,FALSE))</f>
        <v/>
      </c>
      <c r="SL9" t="str">
        <f>IF(ISERROR(MATCH(SL$1,'CSC Mitre'!H$1:H$220,0)),"",VLOOKUP(SL$1,'Tactic Recode'!$A$1:$B$547,2,FALSE))</f>
        <v/>
      </c>
      <c r="SM9" t="str">
        <f>IF(ISERROR(MATCH(SM$1,'CSC Mitre'!H$1:H$220,0)),"",VLOOKUP(SM$1,'Tactic Recode'!$A$1:$B$547,2,FALSE))</f>
        <v/>
      </c>
      <c r="SN9" t="str">
        <f>IF(ISERROR(MATCH(SN$1,'CSC Mitre'!H$1:H$220,0)),"",VLOOKUP(SN$1,'Tactic Recode'!$A$1:$B$547,2,FALSE))</f>
        <v/>
      </c>
      <c r="SO9" t="str">
        <f>IF(ISERROR(MATCH(SO$1,'CSC Mitre'!H$1:H$220,0)),"",VLOOKUP(SO$1,'Tactic Recode'!$A$1:$B$547,2,FALSE))</f>
        <v/>
      </c>
      <c r="SP9" t="str">
        <f>IF(ISERROR(MATCH(SP$1,'CSC Mitre'!H$1:H$220,0)),"",VLOOKUP(SP$1,'Tactic Recode'!$A$1:$B$547,2,FALSE))</f>
        <v/>
      </c>
      <c r="SQ9" t="str">
        <f>IF(ISERROR(MATCH(SQ$1,'CSC Mitre'!H$1:H$220,0)),"",VLOOKUP(SQ$1,'Tactic Recode'!$A$1:$B$547,2,FALSE))</f>
        <v/>
      </c>
      <c r="SR9" t="str">
        <f>IF(ISERROR(MATCH(SR$1,'CSC Mitre'!H$1:H$220,0)),"",VLOOKUP(SR$1,'Tactic Recode'!$A$1:$B$547,2,FALSE))</f>
        <v/>
      </c>
      <c r="SS9" t="str">
        <f>IF(ISERROR(MATCH(SS$1,'CSC Mitre'!H$1:H$220,0)),"",VLOOKUP(SS$1,'Tactic Recode'!$A$1:$B$547,2,FALSE))</f>
        <v/>
      </c>
      <c r="ST9" t="str">
        <f>IF(ISERROR(MATCH(ST$1,'CSC Mitre'!H$1:H$220,0)),"",VLOOKUP(ST$1,'Tactic Recode'!$A$1:$B$547,2,FALSE))</f>
        <v/>
      </c>
      <c r="SU9" t="str">
        <f>IF(ISERROR(MATCH(SU$1,'CSC Mitre'!H$1:H$220,0)),"",VLOOKUP(SU$1,'Tactic Recode'!$A$1:$B$547,2,FALSE))</f>
        <v/>
      </c>
      <c r="SV9" t="str">
        <f>IF(ISERROR(MATCH(SV$1,'CSC Mitre'!H$1:H$220,0)),"",VLOOKUP(SV$1,'Tactic Recode'!$A$1:$B$547,2,FALSE))</f>
        <v/>
      </c>
      <c r="SW9" t="str">
        <f>IF(ISERROR(MATCH(SW$1,'CSC Mitre'!H$1:H$220,0)),"",VLOOKUP(SW$1,'Tactic Recode'!$A$1:$B$547,2,FALSE))</f>
        <v/>
      </c>
      <c r="SX9" t="str">
        <f>IF(ISERROR(MATCH(SX$1,'CSC Mitre'!H$1:H$220,0)),"",VLOOKUP(SX$1,'Tactic Recode'!$A$1:$B$547,2,FALSE))</f>
        <v/>
      </c>
      <c r="SY9" t="str">
        <f>IF(ISERROR(MATCH(SY$1,'CSC Mitre'!H$1:H$220,0)),"",VLOOKUP(SY$1,'Tactic Recode'!$A$1:$B$547,2,FALSE))</f>
        <v/>
      </c>
      <c r="SZ9" t="str">
        <f>IF(ISERROR(MATCH(SZ$1,'CSC Mitre'!H$1:H$220,0)),"",VLOOKUP(SZ$1,'Tactic Recode'!$A$1:$B$547,2,FALSE))</f>
        <v/>
      </c>
      <c r="TA9" t="str">
        <f>IF(ISERROR(MATCH(TA$1,'CSC Mitre'!H$1:H$220,0)),"",VLOOKUP(TA$1,'Tactic Recode'!$A$1:$B$547,2,FALSE))</f>
        <v/>
      </c>
      <c r="TB9" t="str">
        <f>IF(ISERROR(MATCH(TB$1,'CSC Mitre'!H$1:H$220,0)),"",VLOOKUP(TB$1,'Tactic Recode'!$A$1:$B$547,2,FALSE))</f>
        <v/>
      </c>
      <c r="TC9" t="str">
        <f>IF(ISERROR(MATCH(TC$1,'CSC Mitre'!H$1:H$220,0)),"",VLOOKUP(TC$1,'Tactic Recode'!$A$1:$B$547,2,FALSE))</f>
        <v/>
      </c>
      <c r="TD9" t="str">
        <f>IF(ISERROR(MATCH(TD$1,'CSC Mitre'!H$1:H$220,0)),"",VLOOKUP(TD$1,'Tactic Recode'!$A$1:$B$547,2,FALSE))</f>
        <v/>
      </c>
      <c r="TE9" t="str">
        <f>IF(ISERROR(MATCH(TE$1,'CSC Mitre'!H$1:H$220,0)),"",VLOOKUP(TE$1,'Tactic Recode'!$A$1:$B$547,2,FALSE))</f>
        <v/>
      </c>
      <c r="TF9" t="str">
        <f>IF(ISERROR(MATCH(TF$1,'CSC Mitre'!H$1:H$220,0)),"",VLOOKUP(TF$1,'Tactic Recode'!$A$1:$B$547,2,FALSE))</f>
        <v/>
      </c>
      <c r="TG9" t="str">
        <f>IF(ISERROR(MATCH(TG$1,'CSC Mitre'!H$1:H$220,0)),"",VLOOKUP(TG$1,'Tactic Recode'!$A$1:$B$547,2,FALSE))</f>
        <v/>
      </c>
      <c r="TH9" t="str">
        <f>IF(ISERROR(MATCH(TH$1,'CSC Mitre'!H$1:H$220,0)),"",VLOOKUP(TH$1,'Tactic Recode'!$A$1:$B$547,2,FALSE))</f>
        <v/>
      </c>
      <c r="TI9" t="str">
        <f>IF(ISERROR(MATCH(TI$1,'CSC Mitre'!H$1:H$220,0)),"",VLOOKUP(TI$1,'Tactic Recode'!$A$1:$B$547,2,FALSE))</f>
        <v/>
      </c>
      <c r="TJ9" t="str">
        <f>IF(ISERROR(MATCH(TJ$1,'CSC Mitre'!H$1:H$220,0)),"",VLOOKUP(TJ$1,'Tactic Recode'!$A$1:$B$547,2,FALSE))</f>
        <v/>
      </c>
      <c r="TK9" t="str">
        <f>IF(ISERROR(MATCH(TK$1,'CSC Mitre'!H$1:H$220,0)),"",VLOOKUP(TK$1,'Tactic Recode'!$A$1:$B$547,2,FALSE))</f>
        <v/>
      </c>
      <c r="TL9" t="str">
        <f>IF(ISERROR(MATCH(TL$1,'CSC Mitre'!H$1:H$220,0)),"",VLOOKUP(TL$1,'Tactic Recode'!$A$1:$B$547,2,FALSE))</f>
        <v/>
      </c>
      <c r="TM9" t="str">
        <f>IF(ISERROR(MATCH(TM$1,'CSC Mitre'!H$1:H$220,0)),"",VLOOKUP(TM$1,'Tactic Recode'!$A$1:$B$547,2,FALSE))</f>
        <v/>
      </c>
      <c r="TN9" t="str">
        <f>IF(ISERROR(MATCH(TN$1,'CSC Mitre'!H$1:H$220,0)),"",VLOOKUP(TN$1,'Tactic Recode'!$A$1:$B$547,2,FALSE))</f>
        <v/>
      </c>
      <c r="TO9" t="str">
        <f>IF(ISERROR(MATCH(TO$1,'CSC Mitre'!H$1:H$220,0)),"",VLOOKUP(TO$1,'Tactic Recode'!$A$1:$B$547,2,FALSE))</f>
        <v/>
      </c>
      <c r="TP9" t="str">
        <f>IF(ISERROR(MATCH(TP$1,'CSC Mitre'!H$1:H$220,0)),"",VLOOKUP(TP$1,'Tactic Recode'!$A$1:$B$547,2,FALSE))</f>
        <v/>
      </c>
      <c r="TQ9" t="str">
        <f>IF(ISERROR(MATCH(TQ$1,'CSC Mitre'!H$1:H$220,0)),"",VLOOKUP(TQ$1,'Tactic Recode'!$A$1:$B$547,2,FALSE))</f>
        <v/>
      </c>
      <c r="TR9" t="str">
        <f>IF(ISERROR(MATCH(TR$1,'CSC Mitre'!H$1:H$220,0)),"",VLOOKUP(TR$1,'Tactic Recode'!$A$1:$B$547,2,FALSE))</f>
        <v/>
      </c>
      <c r="TS9" t="str">
        <f>IF(ISERROR(MATCH(TS$1,'CSC Mitre'!H$1:H$220,0)),"",VLOOKUP(TS$1,'Tactic Recode'!$A$1:$B$547,2,FALSE))</f>
        <v/>
      </c>
      <c r="TT9" t="str">
        <f>IF(ISERROR(MATCH(TT$1,'CSC Mitre'!H$1:H$220,0)),"",VLOOKUP(TT$1,'Tactic Recode'!$A$1:$B$547,2,FALSE))</f>
        <v/>
      </c>
      <c r="TU9" t="str">
        <f>IF(ISERROR(MATCH(TU$1,'CSC Mitre'!H$1:H$220,0)),"",VLOOKUP(TU$1,'Tactic Recode'!$A$1:$B$547,2,FALSE))</f>
        <v/>
      </c>
      <c r="TV9" t="str">
        <f>IF(ISERROR(MATCH(TV$1,'CSC Mitre'!H$1:H$220,0)),"",VLOOKUP(TV$1,'Tactic Recode'!$A$1:$B$547,2,FALSE))</f>
        <v/>
      </c>
      <c r="TW9" t="str">
        <f>IF(ISERROR(MATCH(TW$1,'CSC Mitre'!H$1:H$220,0)),"",VLOOKUP(TW$1,'Tactic Recode'!$A$1:$B$547,2,FALSE))</f>
        <v/>
      </c>
      <c r="TX9" t="str">
        <f>IF(ISERROR(MATCH(TX$1,'CSC Mitre'!H$1:H$220,0)),"",VLOOKUP(TX$1,'Tactic Recode'!$A$1:$B$547,2,FALSE))</f>
        <v/>
      </c>
      <c r="TY9" t="str">
        <f>IF(ISERROR(MATCH(TY$1,'CSC Mitre'!H$1:H$220,0)),"",VLOOKUP(TY$1,'Tactic Recode'!$A$1:$B$547,2,FALSE))</f>
        <v/>
      </c>
      <c r="TZ9" t="str">
        <f>IF(ISERROR(MATCH(TZ$1,'CSC Mitre'!H$1:H$220,0)),"",VLOOKUP(TZ$1,'Tactic Recode'!$A$1:$B$547,2,FALSE))</f>
        <v/>
      </c>
      <c r="UA9" t="str">
        <f>IF(ISERROR(MATCH(UA$1,'CSC Mitre'!H$1:H$220,0)),"",VLOOKUP(UA$1,'Tactic Recode'!$A$1:$B$547,2,FALSE))</f>
        <v/>
      </c>
      <c r="UB9" t="str">
        <f>IF(ISERROR(MATCH(UB$1,'CSC Mitre'!H$1:H$220,0)),"",VLOOKUP(UB$1,'Tactic Recode'!$A$1:$B$547,2,FALSE))</f>
        <v/>
      </c>
    </row>
    <row r="10" spans="1:548" x14ac:dyDescent="0.25">
      <c r="A10" s="59" t="s">
        <v>409</v>
      </c>
      <c r="B10" t="str">
        <f>IF(ISERROR(MATCH(B$1,'CSC Mitre'!I$1:I$220,0)),"",VLOOKUP(B$1,'Tactic Recode'!$A$1:$B$547,2,FALSE))</f>
        <v/>
      </c>
      <c r="C10" t="str">
        <f>IF(ISERROR(MATCH(C$1,'CSC Mitre'!I$1:I$220,0)),"",VLOOKUP(C$1,'Tactic Recode'!$A$1:$B$547,2,FALSE))</f>
        <v/>
      </c>
      <c r="D10" t="str">
        <f>IF(ISERROR(MATCH(D$1,'CSC Mitre'!I$1:I$220,0)),"",VLOOKUP(D$1,'Tactic Recode'!$A$1:$B$547,2,FALSE))</f>
        <v/>
      </c>
      <c r="E10" t="str">
        <f>IF(ISERROR(MATCH(E$1,'CSC Mitre'!I$1:I$220,0)),"",VLOOKUP(E$1,'Tactic Recode'!$A$1:$B$547,2,FALSE))</f>
        <v/>
      </c>
      <c r="F10" t="str">
        <f>IF(ISERROR(MATCH(F$1,'CSC Mitre'!I$1:I$220,0)),"",VLOOKUP(F$1,'Tactic Recode'!$A$1:$B$547,2,FALSE))</f>
        <v/>
      </c>
      <c r="G10" t="str">
        <f>IF(ISERROR(MATCH(G$1,'CSC Mitre'!I$1:I$220,0)),"",VLOOKUP(G$1,'Tactic Recode'!$A$1:$B$547,2,FALSE))</f>
        <v/>
      </c>
      <c r="H10" t="str">
        <f>IF(ISERROR(MATCH(H$1,'CSC Mitre'!I$1:I$220,0)),"",VLOOKUP(H$1,'Tactic Recode'!$A$1:$B$547,2,FALSE))</f>
        <v/>
      </c>
      <c r="I10" t="str">
        <f>IF(ISERROR(MATCH(I$1,'CSC Mitre'!I$1:I$220,0)),"",VLOOKUP(I$1,'Tactic Recode'!$A$1:$B$547,2,FALSE))</f>
        <v/>
      </c>
      <c r="J10" t="str">
        <f>IF(ISERROR(MATCH(J$1,'CSC Mitre'!I$1:I$220,0)),"",VLOOKUP(J$1,'Tactic Recode'!$A$1:$B$547,2,FALSE))</f>
        <v/>
      </c>
      <c r="K10" t="str">
        <f>IF(ISERROR(MATCH(K$1,'CSC Mitre'!I$1:I$220,0)),"",VLOOKUP(K$1,'Tactic Recode'!$A$1:$B$547,2,FALSE))</f>
        <v/>
      </c>
      <c r="L10" t="str">
        <f>IF(ISERROR(MATCH(L$1,'CSC Mitre'!I$1:I$220,0)),"",VLOOKUP(L$1,'Tactic Recode'!$A$1:$B$547,2,FALSE))</f>
        <v/>
      </c>
      <c r="M10" t="str">
        <f>IF(ISERROR(MATCH(M$1,'CSC Mitre'!I$1:I$220,0)),"",VLOOKUP(M$1,'Tactic Recode'!$A$1:$B$547,2,FALSE))</f>
        <v/>
      </c>
      <c r="N10" t="str">
        <f>IF(ISERROR(MATCH(N$1,'CSC Mitre'!I$1:I$220,0)),"",VLOOKUP(N$1,'Tactic Recode'!$A$1:$B$547,2,FALSE))</f>
        <v/>
      </c>
      <c r="O10" t="str">
        <f>IF(ISERROR(MATCH(O$1,'CSC Mitre'!I$1:I$220,0)),"",VLOOKUP(O$1,'Tactic Recode'!$A$1:$B$547,2,FALSE))</f>
        <v/>
      </c>
      <c r="P10" t="str">
        <f>IF(ISERROR(MATCH(P$1,'CSC Mitre'!I$1:I$220,0)),"",VLOOKUP(P$1,'Tactic Recode'!$A$1:$B$547,2,FALSE))</f>
        <v/>
      </c>
      <c r="Q10" t="str">
        <f>IF(ISERROR(MATCH(Q$1,'CSC Mitre'!I$1:I$220,0)),"",VLOOKUP(Q$1,'Tactic Recode'!$A$1:$B$547,2,FALSE))</f>
        <v/>
      </c>
      <c r="R10" t="str">
        <f>IF(ISERROR(MATCH(R$1,'CSC Mitre'!I$1:I$220,0)),"",VLOOKUP(R$1,'Tactic Recode'!$A$1:$B$547,2,FALSE))</f>
        <v/>
      </c>
      <c r="S10" t="str">
        <f>IF(ISERROR(MATCH(S$1,'CSC Mitre'!I$1:I$220,0)),"",VLOOKUP(S$1,'Tactic Recode'!$A$1:$B$547,2,FALSE))</f>
        <v/>
      </c>
      <c r="T10" t="str">
        <f>IF(ISERROR(MATCH(T$1,'CSC Mitre'!I$1:I$220,0)),"",VLOOKUP(T$1,'Tactic Recode'!$A$1:$B$547,2,FALSE))</f>
        <v/>
      </c>
      <c r="U10" t="str">
        <f>IF(ISERROR(MATCH(U$1,'CSC Mitre'!I$1:I$220,0)),"",VLOOKUP(U$1,'Tactic Recode'!$A$1:$B$547,2,FALSE))</f>
        <v/>
      </c>
      <c r="V10" t="str">
        <f>IF(ISERROR(MATCH(V$1,'CSC Mitre'!I$1:I$220,0)),"",VLOOKUP(V$1,'Tactic Recode'!$A$1:$B$547,2,FALSE))</f>
        <v/>
      </c>
      <c r="W10" t="str">
        <f>IF(ISERROR(MATCH(W$1,'CSC Mitre'!I$1:I$220,0)),"",VLOOKUP(W$1,'Tactic Recode'!$A$1:$B$547,2,FALSE))</f>
        <v/>
      </c>
      <c r="X10" t="str">
        <f>IF(ISERROR(MATCH(X$1,'CSC Mitre'!I$1:I$220,0)),"",VLOOKUP(X$1,'Tactic Recode'!$A$1:$B$547,2,FALSE))</f>
        <v/>
      </c>
      <c r="Y10" t="str">
        <f>IF(ISERROR(MATCH(Y$1,'CSC Mitre'!I$1:I$220,0)),"",VLOOKUP(Y$1,'Tactic Recode'!$A$1:$B$547,2,FALSE))</f>
        <v/>
      </c>
      <c r="Z10" t="str">
        <f>IF(ISERROR(MATCH(Z$1,'CSC Mitre'!I$1:I$220,0)),"",VLOOKUP(Z$1,'Tactic Recode'!$A$1:$B$547,2,FALSE))</f>
        <v/>
      </c>
      <c r="AA10" t="str">
        <f>IF(ISERROR(MATCH(AA$1,'CSC Mitre'!I$1:I$220,0)),"",VLOOKUP(AA$1,'Tactic Recode'!$A$1:$B$547,2,FALSE))</f>
        <v/>
      </c>
      <c r="AB10" t="str">
        <f>IF(ISERROR(MATCH(AB$1,'CSC Mitre'!I$1:I$220,0)),"",VLOOKUP(AB$1,'Tactic Recode'!$A$1:$B$547,2,FALSE))</f>
        <v/>
      </c>
      <c r="AC10" t="str">
        <f>IF(ISERROR(MATCH(AC$1,'CSC Mitre'!I$1:I$220,0)),"",VLOOKUP(AC$1,'Tactic Recode'!$A$1:$B$547,2,FALSE))</f>
        <v/>
      </c>
      <c r="AD10" t="str">
        <f>IF(ISERROR(MATCH(AD$1,'CSC Mitre'!I$1:I$220,0)),"",VLOOKUP(AD$1,'Tactic Recode'!$A$1:$B$547,2,FALSE))</f>
        <v/>
      </c>
      <c r="AE10" t="str">
        <f>IF(ISERROR(MATCH(AE$1,'CSC Mitre'!I$1:I$220,0)),"",VLOOKUP(AE$1,'Tactic Recode'!$A$1:$B$547,2,FALSE))</f>
        <v/>
      </c>
      <c r="AF10" t="str">
        <f>IF(ISERROR(MATCH(AF$1,'CSC Mitre'!I$1:I$220,0)),"",VLOOKUP(AF$1,'Tactic Recode'!$A$1:$B$547,2,FALSE))</f>
        <v/>
      </c>
      <c r="AG10" t="str">
        <f>IF(ISERROR(MATCH(AG$1,'CSC Mitre'!I$1:I$220,0)),"",VLOOKUP(AG$1,'Tactic Recode'!$A$1:$B$547,2,FALSE))</f>
        <v/>
      </c>
      <c r="AH10" t="str">
        <f>IF(ISERROR(MATCH(AH$1,'CSC Mitre'!I$1:I$220,0)),"",VLOOKUP(AH$1,'Tactic Recode'!$A$1:$B$547,2,FALSE))</f>
        <v>Lateral Movement</v>
      </c>
      <c r="AI10" t="str">
        <f>IF(ISERROR(MATCH(AI$1,'CSC Mitre'!I$1:I$220,0)),"",VLOOKUP(AI$1,'Tactic Recode'!$A$1:$B$547,2,FALSE))</f>
        <v/>
      </c>
      <c r="AJ10" t="str">
        <f>IF(ISERROR(MATCH(AJ$1,'CSC Mitre'!I$1:I$220,0)),"",VLOOKUP(AJ$1,'Tactic Recode'!$A$1:$B$547,2,FALSE))</f>
        <v/>
      </c>
      <c r="AK10" t="str">
        <f>IF(ISERROR(MATCH(AK$1,'CSC Mitre'!I$1:I$220,0)),"",VLOOKUP(AK$1,'Tactic Recode'!$A$1:$B$547,2,FALSE))</f>
        <v/>
      </c>
      <c r="AL10" t="str">
        <f>IF(ISERROR(MATCH(AL$1,'CSC Mitre'!I$1:I$220,0)),"",VLOOKUP(AL$1,'Tactic Recode'!$A$1:$B$547,2,FALSE))</f>
        <v/>
      </c>
      <c r="AM10" t="str">
        <f>IF(ISERROR(MATCH(AM$1,'CSC Mitre'!I$1:I$220,0)),"",VLOOKUP(AM$1,'Tactic Recode'!$A$1:$B$547,2,FALSE))</f>
        <v/>
      </c>
      <c r="AN10" t="str">
        <f>IF(ISERROR(MATCH(AN$1,'CSC Mitre'!I$1:I$220,0)),"",VLOOKUP(AN$1,'Tactic Recode'!$A$1:$B$547,2,FALSE))</f>
        <v/>
      </c>
      <c r="AO10" t="str">
        <f>IF(ISERROR(MATCH(AO$1,'CSC Mitre'!I$1:I$220,0)),"",VLOOKUP(AO$1,'Tactic Recode'!$A$1:$B$547,2,FALSE))</f>
        <v/>
      </c>
      <c r="AP10" t="str">
        <f>IF(ISERROR(MATCH(AP$1,'CSC Mitre'!I$1:I$220,0)),"",VLOOKUP(AP$1,'Tactic Recode'!$A$1:$B$547,2,FALSE))</f>
        <v/>
      </c>
      <c r="AQ10" t="str">
        <f>IF(ISERROR(MATCH(AQ$1,'CSC Mitre'!I$1:I$220,0)),"",VLOOKUP(AQ$1,'Tactic Recode'!$A$1:$B$547,2,FALSE))</f>
        <v/>
      </c>
      <c r="AR10" t="str">
        <f>IF(ISERROR(MATCH(AR$1,'CSC Mitre'!I$1:I$220,0)),"",VLOOKUP(AR$1,'Tactic Recode'!$A$1:$B$547,2,FALSE))</f>
        <v/>
      </c>
      <c r="AS10" t="str">
        <f>IF(ISERROR(MATCH(AS$1,'CSC Mitre'!I$1:I$220,0)),"",VLOOKUP(AS$1,'Tactic Recode'!$A$1:$B$547,2,FALSE))</f>
        <v/>
      </c>
      <c r="AT10" t="str">
        <f>IF(ISERROR(MATCH(AT$1,'CSC Mitre'!I$1:I$220,0)),"",VLOOKUP(AT$1,'Tactic Recode'!$A$1:$B$547,2,FALSE))</f>
        <v/>
      </c>
      <c r="AU10" t="str">
        <f>IF(ISERROR(MATCH(AU$1,'CSC Mitre'!I$1:I$220,0)),"",VLOOKUP(AU$1,'Tactic Recode'!$A$1:$B$547,2,FALSE))</f>
        <v/>
      </c>
      <c r="AV10" t="str">
        <f>IF(ISERROR(MATCH(AV$1,'CSC Mitre'!I$1:I$220,0)),"",VLOOKUP(AV$1,'Tactic Recode'!$A$1:$B$547,2,FALSE))</f>
        <v/>
      </c>
      <c r="AW10" t="str">
        <f>IF(ISERROR(MATCH(AW$1,'CSC Mitre'!I$1:I$220,0)),"",VLOOKUP(AW$1,'Tactic Recode'!$A$1:$B$547,2,FALSE))</f>
        <v/>
      </c>
      <c r="AX10" t="str">
        <f>IF(ISERROR(MATCH(AX$1,'CSC Mitre'!I$1:I$220,0)),"",VLOOKUP(AX$1,'Tactic Recode'!$A$1:$B$547,2,FALSE))</f>
        <v/>
      </c>
      <c r="AY10" t="str">
        <f>IF(ISERROR(MATCH(AY$1,'CSC Mitre'!I$1:I$220,0)),"",VLOOKUP(AY$1,'Tactic Recode'!$A$1:$B$547,2,FALSE))</f>
        <v/>
      </c>
      <c r="AZ10" t="str">
        <f>IF(ISERROR(MATCH(AZ$1,'CSC Mitre'!I$1:I$220,0)),"",VLOOKUP(AZ$1,'Tactic Recode'!$A$1:$B$547,2,FALSE))</f>
        <v/>
      </c>
      <c r="BA10" t="str">
        <f>IF(ISERROR(MATCH(BA$1,'CSC Mitre'!I$1:I$220,0)),"",VLOOKUP(BA$1,'Tactic Recode'!$A$1:$B$547,2,FALSE))</f>
        <v/>
      </c>
      <c r="BB10" t="str">
        <f>IF(ISERROR(MATCH(BB$1,'CSC Mitre'!I$1:I$220,0)),"",VLOOKUP(BB$1,'Tactic Recode'!$A$1:$B$547,2,FALSE))</f>
        <v/>
      </c>
      <c r="BC10" t="str">
        <f>IF(ISERROR(MATCH(BC$1,'CSC Mitre'!I$1:I$220,0)),"",VLOOKUP(BC$1,'Tactic Recode'!$A$1:$B$547,2,FALSE))</f>
        <v/>
      </c>
      <c r="BD10" t="str">
        <f>IF(ISERROR(MATCH(BD$1,'CSC Mitre'!I$1:I$220,0)),"",VLOOKUP(BD$1,'Tactic Recode'!$A$1:$B$547,2,FALSE))</f>
        <v/>
      </c>
      <c r="BE10" t="str">
        <f>IF(ISERROR(MATCH(BE$1,'CSC Mitre'!I$1:I$220,0)),"",VLOOKUP(BE$1,'Tactic Recode'!$A$1:$B$547,2,FALSE))</f>
        <v/>
      </c>
      <c r="BF10" t="str">
        <f>IF(ISERROR(MATCH(BF$1,'CSC Mitre'!I$1:I$220,0)),"",VLOOKUP(BF$1,'Tactic Recode'!$A$1:$B$547,2,FALSE))</f>
        <v/>
      </c>
      <c r="BG10" t="str">
        <f>IF(ISERROR(MATCH(BG$1,'CSC Mitre'!I$1:I$220,0)),"",VLOOKUP(BG$1,'Tactic Recode'!$A$1:$B$547,2,FALSE))</f>
        <v/>
      </c>
      <c r="BH10" t="str">
        <f>IF(ISERROR(MATCH(BH$1,'CSC Mitre'!I$1:I$220,0)),"",VLOOKUP(BH$1,'Tactic Recode'!$A$1:$B$547,2,FALSE))</f>
        <v/>
      </c>
      <c r="BI10" t="str">
        <f>IF(ISERROR(MATCH(BI$1,'CSC Mitre'!I$1:I$220,0)),"",VLOOKUP(BI$1,'Tactic Recode'!$A$1:$B$547,2,FALSE))</f>
        <v/>
      </c>
      <c r="BJ10" t="str">
        <f>IF(ISERROR(MATCH(BJ$1,'CSC Mitre'!I$1:I$220,0)),"",VLOOKUP(BJ$1,'Tactic Recode'!$A$1:$B$547,2,FALSE))</f>
        <v/>
      </c>
      <c r="BK10" t="str">
        <f>IF(ISERROR(MATCH(BK$1,'CSC Mitre'!I$1:I$220,0)),"",VLOOKUP(BK$1,'Tactic Recode'!$A$1:$B$547,2,FALSE))</f>
        <v/>
      </c>
      <c r="BL10" t="str">
        <f>IF(ISERROR(MATCH(BL$1,'CSC Mitre'!I$1:I$220,0)),"",VLOOKUP(BL$1,'Tactic Recode'!$A$1:$B$547,2,FALSE))</f>
        <v/>
      </c>
      <c r="BM10" t="str">
        <f>IF(ISERROR(MATCH(BM$1,'CSC Mitre'!I$1:I$220,0)),"",VLOOKUP(BM$1,'Tactic Recode'!$A$1:$B$547,2,FALSE))</f>
        <v/>
      </c>
      <c r="BN10" t="str">
        <f>IF(ISERROR(MATCH(BN$1,'CSC Mitre'!I$1:I$220,0)),"",VLOOKUP(BN$1,'Tactic Recode'!$A$1:$B$547,2,FALSE))</f>
        <v/>
      </c>
      <c r="BO10" t="str">
        <f>IF(ISERROR(MATCH(BO$1,'CSC Mitre'!I$1:I$220,0)),"",VLOOKUP(BO$1,'Tactic Recode'!$A$1:$B$547,2,FALSE))</f>
        <v/>
      </c>
      <c r="BP10" t="str">
        <f>IF(ISERROR(MATCH(BP$1,'CSC Mitre'!I$1:I$220,0)),"",VLOOKUP(BP$1,'Tactic Recode'!$A$1:$B$547,2,FALSE))</f>
        <v/>
      </c>
      <c r="BQ10" t="str">
        <f>IF(ISERROR(MATCH(BQ$1,'CSC Mitre'!I$1:I$220,0)),"",VLOOKUP(BQ$1,'Tactic Recode'!$A$1:$B$547,2,FALSE))</f>
        <v/>
      </c>
      <c r="BR10" t="str">
        <f>IF(ISERROR(MATCH(BR$1,'CSC Mitre'!I$1:I$220,0)),"",VLOOKUP(BR$1,'Tactic Recode'!$A$1:$B$547,2,FALSE))</f>
        <v/>
      </c>
      <c r="BS10" t="str">
        <f>IF(ISERROR(MATCH(BS$1,'CSC Mitre'!I$1:I$220,0)),"",VLOOKUP(BS$1,'Tactic Recode'!$A$1:$B$547,2,FALSE))</f>
        <v/>
      </c>
      <c r="BT10" t="str">
        <f>IF(ISERROR(MATCH(BT$1,'CSC Mitre'!I$1:I$220,0)),"",VLOOKUP(BT$1,'Tactic Recode'!$A$1:$B$547,2,FALSE))</f>
        <v/>
      </c>
      <c r="BU10" t="str">
        <f>IF(ISERROR(MATCH(BU$1,'CSC Mitre'!I$1:I$220,0)),"",VLOOKUP(BU$1,'Tactic Recode'!$A$1:$B$547,2,FALSE))</f>
        <v/>
      </c>
      <c r="BV10" t="str">
        <f>IF(ISERROR(MATCH(BV$1,'CSC Mitre'!I$1:I$220,0)),"",VLOOKUP(BV$1,'Tactic Recode'!$A$1:$B$547,2,FALSE))</f>
        <v/>
      </c>
      <c r="BW10" t="str">
        <f>IF(ISERROR(MATCH(BW$1,'CSC Mitre'!I$1:I$220,0)),"",VLOOKUP(BW$1,'Tactic Recode'!$A$1:$B$547,2,FALSE))</f>
        <v/>
      </c>
      <c r="BX10" t="str">
        <f>IF(ISERROR(MATCH(BX$1,'CSC Mitre'!I$1:I$220,0)),"",VLOOKUP(BX$1,'Tactic Recode'!$A$1:$B$547,2,FALSE))</f>
        <v/>
      </c>
      <c r="BY10" t="str">
        <f>IF(ISERROR(MATCH(BY$1,'CSC Mitre'!I$1:I$220,0)),"",VLOOKUP(BY$1,'Tactic Recode'!$A$1:$B$547,2,FALSE))</f>
        <v/>
      </c>
      <c r="BZ10" t="str">
        <f>IF(ISERROR(MATCH(BZ$1,'CSC Mitre'!I$1:I$220,0)),"",VLOOKUP(BZ$1,'Tactic Recode'!$A$1:$B$547,2,FALSE))</f>
        <v/>
      </c>
      <c r="CA10" t="str">
        <f>IF(ISERROR(MATCH(CA$1,'CSC Mitre'!I$1:I$220,0)),"",VLOOKUP(CA$1,'Tactic Recode'!$A$1:$B$547,2,FALSE))</f>
        <v/>
      </c>
      <c r="CB10" t="str">
        <f>IF(ISERROR(MATCH(CB$1,'CSC Mitre'!I$1:I$220,0)),"",VLOOKUP(CB$1,'Tactic Recode'!$A$1:$B$547,2,FALSE))</f>
        <v/>
      </c>
      <c r="CC10" t="str">
        <f>IF(ISERROR(MATCH(CC$1,'CSC Mitre'!I$1:I$220,0)),"",VLOOKUP(CC$1,'Tactic Recode'!$A$1:$B$547,2,FALSE))</f>
        <v/>
      </c>
      <c r="CD10" t="str">
        <f>IF(ISERROR(MATCH(CD$1,'CSC Mitre'!I$1:I$220,0)),"",VLOOKUP(CD$1,'Tactic Recode'!$A$1:$B$547,2,FALSE))</f>
        <v/>
      </c>
      <c r="CE10" t="str">
        <f>IF(ISERROR(MATCH(CE$1,'CSC Mitre'!I$1:I$220,0)),"",VLOOKUP(CE$1,'Tactic Recode'!$A$1:$B$547,2,FALSE))</f>
        <v/>
      </c>
      <c r="CF10" t="str">
        <f>IF(ISERROR(MATCH(CF$1,'CSC Mitre'!I$1:I$220,0)),"",VLOOKUP(CF$1,'Tactic Recode'!$A$1:$B$547,2,FALSE))</f>
        <v/>
      </c>
      <c r="CG10" t="str">
        <f>IF(ISERROR(MATCH(CG$1,'CSC Mitre'!I$1:I$220,0)),"",VLOOKUP(CG$1,'Tactic Recode'!$A$1:$B$547,2,FALSE))</f>
        <v/>
      </c>
      <c r="CH10" t="str">
        <f>IF(ISERROR(MATCH(CH$1,'CSC Mitre'!I$1:I$220,0)),"",VLOOKUP(CH$1,'Tactic Recode'!$A$1:$B$547,2,FALSE))</f>
        <v/>
      </c>
      <c r="CI10" t="str">
        <f>IF(ISERROR(MATCH(CI$1,'CSC Mitre'!I$1:I$220,0)),"",VLOOKUP(CI$1,'Tactic Recode'!$A$1:$B$547,2,FALSE))</f>
        <v/>
      </c>
      <c r="CJ10" t="str">
        <f>IF(ISERROR(MATCH(CJ$1,'CSC Mitre'!I$1:I$220,0)),"",VLOOKUP(CJ$1,'Tactic Recode'!$A$1:$B$547,2,FALSE))</f>
        <v/>
      </c>
      <c r="CK10" t="str">
        <f>IF(ISERROR(MATCH(CK$1,'CSC Mitre'!I$1:I$220,0)),"",VLOOKUP(CK$1,'Tactic Recode'!$A$1:$B$547,2,FALSE))</f>
        <v/>
      </c>
      <c r="CL10" t="str">
        <f>IF(ISERROR(MATCH(CL$1,'CSC Mitre'!I$1:I$220,0)),"",VLOOKUP(CL$1,'Tactic Recode'!$A$1:$B$547,2,FALSE))</f>
        <v/>
      </c>
      <c r="CM10" t="str">
        <f>IF(ISERROR(MATCH(CM$1,'CSC Mitre'!I$1:I$220,0)),"",VLOOKUP(CM$1,'Tactic Recode'!$A$1:$B$547,2,FALSE))</f>
        <v/>
      </c>
      <c r="CN10" t="str">
        <f>IF(ISERROR(MATCH(CN$1,'CSC Mitre'!I$1:I$220,0)),"",VLOOKUP(CN$1,'Tactic Recode'!$A$1:$B$547,2,FALSE))</f>
        <v/>
      </c>
      <c r="CO10" t="str">
        <f>IF(ISERROR(MATCH(CO$1,'CSC Mitre'!I$1:I$220,0)),"",VLOOKUP(CO$1,'Tactic Recode'!$A$1:$B$547,2,FALSE))</f>
        <v/>
      </c>
      <c r="CP10" t="str">
        <f>IF(ISERROR(MATCH(CP$1,'CSC Mitre'!I$1:I$220,0)),"",VLOOKUP(CP$1,'Tactic Recode'!$A$1:$B$547,2,FALSE))</f>
        <v/>
      </c>
      <c r="CQ10" t="str">
        <f>IF(ISERROR(MATCH(CQ$1,'CSC Mitre'!I$1:I$220,0)),"",VLOOKUP(CQ$1,'Tactic Recode'!$A$1:$B$547,2,FALSE))</f>
        <v/>
      </c>
      <c r="CR10" t="str">
        <f>IF(ISERROR(MATCH(CR$1,'CSC Mitre'!I$1:I$220,0)),"",VLOOKUP(CR$1,'Tactic Recode'!$A$1:$B$547,2,FALSE))</f>
        <v/>
      </c>
      <c r="CS10" t="str">
        <f>IF(ISERROR(MATCH(CS$1,'CSC Mitre'!I$1:I$220,0)),"",VLOOKUP(CS$1,'Tactic Recode'!$A$1:$B$547,2,FALSE))</f>
        <v/>
      </c>
      <c r="CT10" t="str">
        <f>IF(ISERROR(MATCH(CT$1,'CSC Mitre'!I$1:I$220,0)),"",VLOOKUP(CT$1,'Tactic Recode'!$A$1:$B$547,2,FALSE))</f>
        <v/>
      </c>
      <c r="CU10" t="str">
        <f>IF(ISERROR(MATCH(CU$1,'CSC Mitre'!I$1:I$220,0)),"",VLOOKUP(CU$1,'Tactic Recode'!$A$1:$B$547,2,FALSE))</f>
        <v/>
      </c>
      <c r="CV10" t="str">
        <f>IF(ISERROR(MATCH(CV$1,'CSC Mitre'!I$1:I$220,0)),"",VLOOKUP(CV$1,'Tactic Recode'!$A$1:$B$547,2,FALSE))</f>
        <v/>
      </c>
      <c r="CW10" t="str">
        <f>IF(ISERROR(MATCH(CW$1,'CSC Mitre'!I$1:I$220,0)),"",VLOOKUP(CW$1,'Tactic Recode'!$A$1:$B$547,2,FALSE))</f>
        <v/>
      </c>
      <c r="CX10" t="str">
        <f>IF(ISERROR(MATCH(CX$1,'CSC Mitre'!I$1:I$220,0)),"",VLOOKUP(CX$1,'Tactic Recode'!$A$1:$B$547,2,FALSE))</f>
        <v/>
      </c>
      <c r="CY10" t="str">
        <f>IF(ISERROR(MATCH(CY$1,'CSC Mitre'!I$1:I$220,0)),"",VLOOKUP(CY$1,'Tactic Recode'!$A$1:$B$547,2,FALSE))</f>
        <v>Execution</v>
      </c>
      <c r="CZ10" t="str">
        <f>IF(ISERROR(MATCH(CZ$1,'CSC Mitre'!I$1:I$220,0)),"",VLOOKUP(CZ$1,'Tactic Recode'!$A$1:$B$547,2,FALSE))</f>
        <v/>
      </c>
      <c r="DA10" t="str">
        <f>IF(ISERROR(MATCH(DA$1,'CSC Mitre'!I$1:I$220,0)),"",VLOOKUP(DA$1,'Tactic Recode'!$A$1:$B$547,2,FALSE))</f>
        <v/>
      </c>
      <c r="DB10" t="str">
        <f>IF(ISERROR(MATCH(DB$1,'CSC Mitre'!I$1:I$220,0)),"",VLOOKUP(DB$1,'Tactic Recode'!$A$1:$B$547,2,FALSE))</f>
        <v/>
      </c>
      <c r="DC10" t="str">
        <f>IF(ISERROR(MATCH(DC$1,'CSC Mitre'!I$1:I$220,0)),"",VLOOKUP(DC$1,'Tactic Recode'!$A$1:$B$547,2,FALSE))</f>
        <v/>
      </c>
      <c r="DD10" t="str">
        <f>IF(ISERROR(MATCH(DD$1,'CSC Mitre'!I$1:I$220,0)),"",VLOOKUP(DD$1,'Tactic Recode'!$A$1:$B$547,2,FALSE))</f>
        <v/>
      </c>
      <c r="DE10" t="str">
        <f>IF(ISERROR(MATCH(DE$1,'CSC Mitre'!I$1:I$220,0)),"",VLOOKUP(DE$1,'Tactic Recode'!$A$1:$B$547,2,FALSE))</f>
        <v/>
      </c>
      <c r="DF10" t="str">
        <f>IF(ISERROR(MATCH(DF$1,'CSC Mitre'!I$1:I$220,0)),"",VLOOKUP(DF$1,'Tactic Recode'!$A$1:$B$547,2,FALSE))</f>
        <v/>
      </c>
      <c r="DG10" t="str">
        <f>IF(ISERROR(MATCH(DG$1,'CSC Mitre'!I$1:I$220,0)),"",VLOOKUP(DG$1,'Tactic Recode'!$A$1:$B$547,2,FALSE))</f>
        <v/>
      </c>
      <c r="DH10" t="str">
        <f>IF(ISERROR(MATCH(DH$1,'CSC Mitre'!I$1:I$220,0)),"",VLOOKUP(DH$1,'Tactic Recode'!$A$1:$B$547,2,FALSE))</f>
        <v/>
      </c>
      <c r="DI10" t="str">
        <f>IF(ISERROR(MATCH(DI$1,'CSC Mitre'!I$1:I$220,0)),"",VLOOKUP(DI$1,'Tactic Recode'!$A$1:$B$547,2,FALSE))</f>
        <v/>
      </c>
      <c r="DJ10" t="str">
        <f>IF(ISERROR(MATCH(DJ$1,'CSC Mitre'!I$1:I$220,0)),"",VLOOKUP(DJ$1,'Tactic Recode'!$A$1:$B$547,2,FALSE))</f>
        <v/>
      </c>
      <c r="DK10" t="str">
        <f>IF(ISERROR(MATCH(DK$1,'CSC Mitre'!I$1:I$220,0)),"",VLOOKUP(DK$1,'Tactic Recode'!$A$1:$B$547,2,FALSE))</f>
        <v/>
      </c>
      <c r="DL10" t="str">
        <f>IF(ISERROR(MATCH(DL$1,'CSC Mitre'!I$1:I$220,0)),"",VLOOKUP(DL$1,'Tactic Recode'!$A$1:$B$547,2,FALSE))</f>
        <v/>
      </c>
      <c r="DM10" t="str">
        <f>IF(ISERROR(MATCH(DM$1,'CSC Mitre'!I$1:I$220,0)),"",VLOOKUP(DM$1,'Tactic Recode'!$A$1:$B$547,2,FALSE))</f>
        <v/>
      </c>
      <c r="DN10" t="str">
        <f>IF(ISERROR(MATCH(DN$1,'CSC Mitre'!I$1:I$220,0)),"",VLOOKUP(DN$1,'Tactic Recode'!$A$1:$B$547,2,FALSE))</f>
        <v/>
      </c>
      <c r="DO10" t="str">
        <f>IF(ISERROR(MATCH(DO$1,'CSC Mitre'!I$1:I$220,0)),"",VLOOKUP(DO$1,'Tactic Recode'!$A$1:$B$547,2,FALSE))</f>
        <v/>
      </c>
      <c r="DP10" t="str">
        <f>IF(ISERROR(MATCH(DP$1,'CSC Mitre'!I$1:I$220,0)),"",VLOOKUP(DP$1,'Tactic Recode'!$A$1:$B$547,2,FALSE))</f>
        <v/>
      </c>
      <c r="DQ10" t="str">
        <f>IF(ISERROR(MATCH(DQ$1,'CSC Mitre'!I$1:I$220,0)),"",VLOOKUP(DQ$1,'Tactic Recode'!$A$1:$B$547,2,FALSE))</f>
        <v/>
      </c>
      <c r="DR10" t="str">
        <f>IF(ISERROR(MATCH(DR$1,'CSC Mitre'!I$1:I$220,0)),"",VLOOKUP(DR$1,'Tactic Recode'!$A$1:$B$547,2,FALSE))</f>
        <v/>
      </c>
      <c r="DS10" t="str">
        <f>IF(ISERROR(MATCH(DS$1,'CSC Mitre'!I$1:I$220,0)),"",VLOOKUP(DS$1,'Tactic Recode'!$A$1:$B$547,2,FALSE))</f>
        <v/>
      </c>
      <c r="DT10" t="str">
        <f>IF(ISERROR(MATCH(DT$1,'CSC Mitre'!I$1:I$220,0)),"",VLOOKUP(DT$1,'Tactic Recode'!$A$1:$B$547,2,FALSE))</f>
        <v/>
      </c>
      <c r="DU10" t="str">
        <f>IF(ISERROR(MATCH(DU$1,'CSC Mitre'!I$1:I$220,0)),"",VLOOKUP(DU$1,'Tactic Recode'!$A$1:$B$547,2,FALSE))</f>
        <v/>
      </c>
      <c r="DV10" t="str">
        <f>IF(ISERROR(MATCH(DV$1,'CSC Mitre'!I$1:I$220,0)),"",VLOOKUP(DV$1,'Tactic Recode'!$A$1:$B$547,2,FALSE))</f>
        <v/>
      </c>
      <c r="DW10" t="str">
        <f>IF(ISERROR(MATCH(DW$1,'CSC Mitre'!I$1:I$220,0)),"",VLOOKUP(DW$1,'Tactic Recode'!$A$1:$B$547,2,FALSE))</f>
        <v/>
      </c>
      <c r="DX10" t="str">
        <f>IF(ISERROR(MATCH(DX$1,'CSC Mitre'!I$1:I$220,0)),"",VLOOKUP(DX$1,'Tactic Recode'!$A$1:$B$547,2,FALSE))</f>
        <v/>
      </c>
      <c r="DY10" t="str">
        <f>IF(ISERROR(MATCH(DY$1,'CSC Mitre'!I$1:I$220,0)),"",VLOOKUP(DY$1,'Tactic Recode'!$A$1:$B$547,2,FALSE))</f>
        <v/>
      </c>
      <c r="DZ10" t="str">
        <f>IF(ISERROR(MATCH(DZ$1,'CSC Mitre'!I$1:I$220,0)),"",VLOOKUP(DZ$1,'Tactic Recode'!$A$1:$B$547,2,FALSE))</f>
        <v/>
      </c>
      <c r="EA10" t="str">
        <f>IF(ISERROR(MATCH(EA$1,'CSC Mitre'!I$1:I$220,0)),"",VLOOKUP(EA$1,'Tactic Recode'!$A$1:$B$547,2,FALSE))</f>
        <v/>
      </c>
      <c r="EB10" t="str">
        <f>IF(ISERROR(MATCH(EB$1,'CSC Mitre'!I$1:I$220,0)),"",VLOOKUP(EB$1,'Tactic Recode'!$A$1:$B$547,2,FALSE))</f>
        <v/>
      </c>
      <c r="EC10" t="str">
        <f>IF(ISERROR(MATCH(EC$1,'CSC Mitre'!I$1:I$220,0)),"",VLOOKUP(EC$1,'Tactic Recode'!$A$1:$B$547,2,FALSE))</f>
        <v/>
      </c>
      <c r="ED10" t="str">
        <f>IF(ISERROR(MATCH(ED$1,'CSC Mitre'!I$1:I$220,0)),"",VLOOKUP(ED$1,'Tactic Recode'!$A$1:$B$547,2,FALSE))</f>
        <v/>
      </c>
      <c r="EE10" t="str">
        <f>IF(ISERROR(MATCH(EE$1,'CSC Mitre'!I$1:I$220,0)),"",VLOOKUP(EE$1,'Tactic Recode'!$A$1:$B$547,2,FALSE))</f>
        <v/>
      </c>
      <c r="EF10" t="str">
        <f>IF(ISERROR(MATCH(EF$1,'CSC Mitre'!I$1:I$220,0)),"",VLOOKUP(EF$1,'Tactic Recode'!$A$1:$B$547,2,FALSE))</f>
        <v/>
      </c>
      <c r="EG10" t="str">
        <f>IF(ISERROR(MATCH(EG$1,'CSC Mitre'!I$1:I$220,0)),"",VLOOKUP(EG$1,'Tactic Recode'!$A$1:$B$547,2,FALSE))</f>
        <v/>
      </c>
      <c r="EH10" t="str">
        <f>IF(ISERROR(MATCH(EH$1,'CSC Mitre'!I$1:I$220,0)),"",VLOOKUP(EH$1,'Tactic Recode'!$A$1:$B$547,2,FALSE))</f>
        <v/>
      </c>
      <c r="EI10" t="str">
        <f>IF(ISERROR(MATCH(EI$1,'CSC Mitre'!I$1:I$220,0)),"",VLOOKUP(EI$1,'Tactic Recode'!$A$1:$B$547,2,FALSE))</f>
        <v/>
      </c>
      <c r="EJ10" t="str">
        <f>IF(ISERROR(MATCH(EJ$1,'CSC Mitre'!I$1:I$220,0)),"",VLOOKUP(EJ$1,'Tactic Recode'!$A$1:$B$547,2,FALSE))</f>
        <v/>
      </c>
      <c r="EK10" t="str">
        <f>IF(ISERROR(MATCH(EK$1,'CSC Mitre'!I$1:I$220,0)),"",VLOOKUP(EK$1,'Tactic Recode'!$A$1:$B$547,2,FALSE))</f>
        <v/>
      </c>
      <c r="EL10" t="str">
        <f>IF(ISERROR(MATCH(EL$1,'CSC Mitre'!I$1:I$220,0)),"",VLOOKUP(EL$1,'Tactic Recode'!$A$1:$B$547,2,FALSE))</f>
        <v/>
      </c>
      <c r="EM10" t="str">
        <f>IF(ISERROR(MATCH(EM$1,'CSC Mitre'!I$1:I$220,0)),"",VLOOKUP(EM$1,'Tactic Recode'!$A$1:$B$547,2,FALSE))</f>
        <v/>
      </c>
      <c r="EN10" t="str">
        <f>IF(ISERROR(MATCH(EN$1,'CSC Mitre'!I$1:I$220,0)),"",VLOOKUP(EN$1,'Tactic Recode'!$A$1:$B$547,2,FALSE))</f>
        <v/>
      </c>
      <c r="EO10" t="str">
        <f>IF(ISERROR(MATCH(EO$1,'CSC Mitre'!I$1:I$220,0)),"",VLOOKUP(EO$1,'Tactic Recode'!$A$1:$B$547,2,FALSE))</f>
        <v/>
      </c>
      <c r="EP10" t="str">
        <f>IF(ISERROR(MATCH(EP$1,'CSC Mitre'!I$1:I$220,0)),"",VLOOKUP(EP$1,'Tactic Recode'!$A$1:$B$547,2,FALSE))</f>
        <v/>
      </c>
      <c r="EQ10" t="str">
        <f>IF(ISERROR(MATCH(EQ$1,'CSC Mitre'!I$1:I$220,0)),"",VLOOKUP(EQ$1,'Tactic Recode'!$A$1:$B$547,2,FALSE))</f>
        <v/>
      </c>
      <c r="ER10" t="str">
        <f>IF(ISERROR(MATCH(ER$1,'CSC Mitre'!I$1:I$220,0)),"",VLOOKUP(ER$1,'Tactic Recode'!$A$1:$B$547,2,FALSE))</f>
        <v/>
      </c>
      <c r="ES10" t="str">
        <f>IF(ISERROR(MATCH(ES$1,'CSC Mitre'!I$1:I$220,0)),"",VLOOKUP(ES$1,'Tactic Recode'!$A$1:$B$547,2,FALSE))</f>
        <v/>
      </c>
      <c r="ET10" t="str">
        <f>IF(ISERROR(MATCH(ET$1,'CSC Mitre'!I$1:I$220,0)),"",VLOOKUP(ET$1,'Tactic Recode'!$A$1:$B$547,2,FALSE))</f>
        <v/>
      </c>
      <c r="EU10" t="str">
        <f>IF(ISERROR(MATCH(EU$1,'CSC Mitre'!I$1:I$220,0)),"",VLOOKUP(EU$1,'Tactic Recode'!$A$1:$B$547,2,FALSE))</f>
        <v/>
      </c>
      <c r="EV10" t="str">
        <f>IF(ISERROR(MATCH(EV$1,'CSC Mitre'!I$1:I$220,0)),"",VLOOKUP(EV$1,'Tactic Recode'!$A$1:$B$547,2,FALSE))</f>
        <v/>
      </c>
      <c r="EW10" t="str">
        <f>IF(ISERROR(MATCH(EW$1,'CSC Mitre'!I$1:I$220,0)),"",VLOOKUP(EW$1,'Tactic Recode'!$A$1:$B$547,2,FALSE))</f>
        <v/>
      </c>
      <c r="EX10" t="str">
        <f>IF(ISERROR(MATCH(EX$1,'CSC Mitre'!I$1:I$220,0)),"",VLOOKUP(EX$1,'Tactic Recode'!$A$1:$B$547,2,FALSE))</f>
        <v/>
      </c>
      <c r="EY10" t="str">
        <f>IF(ISERROR(MATCH(EY$1,'CSC Mitre'!I$1:I$220,0)),"",VLOOKUP(EY$1,'Tactic Recode'!$A$1:$B$547,2,FALSE))</f>
        <v/>
      </c>
      <c r="EZ10" t="str">
        <f>IF(ISERROR(MATCH(EZ$1,'CSC Mitre'!I$1:I$220,0)),"",VLOOKUP(EZ$1,'Tactic Recode'!$A$1:$B$547,2,FALSE))</f>
        <v/>
      </c>
      <c r="FA10" t="str">
        <f>IF(ISERROR(MATCH(FA$1,'CSC Mitre'!I$1:I$220,0)),"",VLOOKUP(FA$1,'Tactic Recode'!$A$1:$B$547,2,FALSE))</f>
        <v/>
      </c>
      <c r="FB10" t="str">
        <f>IF(ISERROR(MATCH(FB$1,'CSC Mitre'!I$1:I$220,0)),"",VLOOKUP(FB$1,'Tactic Recode'!$A$1:$B$547,2,FALSE))</f>
        <v/>
      </c>
      <c r="FC10" t="str">
        <f>IF(ISERROR(MATCH(FC$1,'CSC Mitre'!I$1:I$220,0)),"",VLOOKUP(FC$1,'Tactic Recode'!$A$1:$B$547,2,FALSE))</f>
        <v/>
      </c>
      <c r="FD10" t="str">
        <f>IF(ISERROR(MATCH(FD$1,'CSC Mitre'!I$1:I$220,0)),"",VLOOKUP(FD$1,'Tactic Recode'!$A$1:$B$547,2,FALSE))</f>
        <v/>
      </c>
      <c r="FE10" t="str">
        <f>IF(ISERROR(MATCH(FE$1,'CSC Mitre'!I$1:I$220,0)),"",VLOOKUP(FE$1,'Tactic Recode'!$A$1:$B$547,2,FALSE))</f>
        <v/>
      </c>
      <c r="FF10" t="str">
        <f>IF(ISERROR(MATCH(FF$1,'CSC Mitre'!I$1:I$220,0)),"",VLOOKUP(FF$1,'Tactic Recode'!$A$1:$B$547,2,FALSE))</f>
        <v/>
      </c>
      <c r="FG10" t="str">
        <f>IF(ISERROR(MATCH(FG$1,'CSC Mitre'!I$1:I$220,0)),"",VLOOKUP(FG$1,'Tactic Recode'!$A$1:$B$547,2,FALSE))</f>
        <v/>
      </c>
      <c r="FH10" t="str">
        <f>IF(ISERROR(MATCH(FH$1,'CSC Mitre'!I$1:I$220,0)),"",VLOOKUP(FH$1,'Tactic Recode'!$A$1:$B$547,2,FALSE))</f>
        <v/>
      </c>
      <c r="FI10" t="str">
        <f>IF(ISERROR(MATCH(FI$1,'CSC Mitre'!I$1:I$220,0)),"",VLOOKUP(FI$1,'Tactic Recode'!$A$1:$B$547,2,FALSE))</f>
        <v/>
      </c>
      <c r="FJ10" t="str">
        <f>IF(ISERROR(MATCH(FJ$1,'CSC Mitre'!I$1:I$220,0)),"",VLOOKUP(FJ$1,'Tactic Recode'!$A$1:$B$547,2,FALSE))</f>
        <v/>
      </c>
      <c r="FK10" t="str">
        <f>IF(ISERROR(MATCH(FK$1,'CSC Mitre'!I$1:I$220,0)),"",VLOOKUP(FK$1,'Tactic Recode'!$A$1:$B$547,2,FALSE))</f>
        <v/>
      </c>
      <c r="FL10" t="str">
        <f>IF(ISERROR(MATCH(FL$1,'CSC Mitre'!I$1:I$220,0)),"",VLOOKUP(FL$1,'Tactic Recode'!$A$1:$B$547,2,FALSE))</f>
        <v/>
      </c>
      <c r="FM10" t="str">
        <f>IF(ISERROR(MATCH(FM$1,'CSC Mitre'!I$1:I$220,0)),"",VLOOKUP(FM$1,'Tactic Recode'!$A$1:$B$547,2,FALSE))</f>
        <v/>
      </c>
      <c r="FN10" t="str">
        <f>IF(ISERROR(MATCH(FN$1,'CSC Mitre'!I$1:I$220,0)),"",VLOOKUP(FN$1,'Tactic Recode'!$A$1:$B$547,2,FALSE))</f>
        <v/>
      </c>
      <c r="FO10" t="str">
        <f>IF(ISERROR(MATCH(FO$1,'CSC Mitre'!I$1:I$220,0)),"",VLOOKUP(FO$1,'Tactic Recode'!$A$1:$B$547,2,FALSE))</f>
        <v/>
      </c>
      <c r="FP10" t="str">
        <f>IF(ISERROR(MATCH(FP$1,'CSC Mitre'!I$1:I$220,0)),"",VLOOKUP(FP$1,'Tactic Recode'!$A$1:$B$547,2,FALSE))</f>
        <v/>
      </c>
      <c r="FQ10" t="str">
        <f>IF(ISERROR(MATCH(FQ$1,'CSC Mitre'!I$1:I$220,0)),"",VLOOKUP(FQ$1,'Tactic Recode'!$A$1:$B$547,2,FALSE))</f>
        <v/>
      </c>
      <c r="FR10" t="str">
        <f>IF(ISERROR(MATCH(FR$1,'CSC Mitre'!I$1:I$220,0)),"",VLOOKUP(FR$1,'Tactic Recode'!$A$1:$B$547,2,FALSE))</f>
        <v/>
      </c>
      <c r="FS10" t="str">
        <f>IF(ISERROR(MATCH(FS$1,'CSC Mitre'!I$1:I$220,0)),"",VLOOKUP(FS$1,'Tactic Recode'!$A$1:$B$547,2,FALSE))</f>
        <v/>
      </c>
      <c r="FT10" t="str">
        <f>IF(ISERROR(MATCH(FT$1,'CSC Mitre'!I$1:I$220,0)),"",VLOOKUP(FT$1,'Tactic Recode'!$A$1:$B$547,2,FALSE))</f>
        <v/>
      </c>
      <c r="FU10" t="str">
        <f>IF(ISERROR(MATCH(FU$1,'CSC Mitre'!I$1:I$220,0)),"",VLOOKUP(FU$1,'Tactic Recode'!$A$1:$B$547,2,FALSE))</f>
        <v/>
      </c>
      <c r="FV10" t="str">
        <f>IF(ISERROR(MATCH(FV$1,'CSC Mitre'!I$1:I$220,0)),"",VLOOKUP(FV$1,'Tactic Recode'!$A$1:$B$547,2,FALSE))</f>
        <v/>
      </c>
      <c r="FW10" t="str">
        <f>IF(ISERROR(MATCH(FW$1,'CSC Mitre'!I$1:I$220,0)),"",VLOOKUP(FW$1,'Tactic Recode'!$A$1:$B$547,2,FALSE))</f>
        <v/>
      </c>
      <c r="FX10" t="str">
        <f>IF(ISERROR(MATCH(FX$1,'CSC Mitre'!I$1:I$220,0)),"",VLOOKUP(FX$1,'Tactic Recode'!$A$1:$B$547,2,FALSE))</f>
        <v/>
      </c>
      <c r="FY10" t="str">
        <f>IF(ISERROR(MATCH(FY$1,'CSC Mitre'!I$1:I$220,0)),"",VLOOKUP(FY$1,'Tactic Recode'!$A$1:$B$547,2,FALSE))</f>
        <v/>
      </c>
      <c r="FZ10" t="str">
        <f>IF(ISERROR(MATCH(FZ$1,'CSC Mitre'!I$1:I$220,0)),"",VLOOKUP(FZ$1,'Tactic Recode'!$A$1:$B$547,2,FALSE))</f>
        <v/>
      </c>
      <c r="GA10" t="str">
        <f>IF(ISERROR(MATCH(GA$1,'CSC Mitre'!I$1:I$220,0)),"",VLOOKUP(GA$1,'Tactic Recode'!$A$1:$B$547,2,FALSE))</f>
        <v/>
      </c>
      <c r="GB10" t="str">
        <f>IF(ISERROR(MATCH(GB$1,'CSC Mitre'!I$1:I$220,0)),"",VLOOKUP(GB$1,'Tactic Recode'!$A$1:$B$547,2,FALSE))</f>
        <v/>
      </c>
      <c r="GC10" t="str">
        <f>IF(ISERROR(MATCH(GC$1,'CSC Mitre'!I$1:I$220,0)),"",VLOOKUP(GC$1,'Tactic Recode'!$A$1:$B$547,2,FALSE))</f>
        <v/>
      </c>
      <c r="GD10" t="str">
        <f>IF(ISERROR(MATCH(GD$1,'CSC Mitre'!I$1:I$220,0)),"",VLOOKUP(GD$1,'Tactic Recode'!$A$1:$B$547,2,FALSE))</f>
        <v/>
      </c>
      <c r="GE10" t="str">
        <f>IF(ISERROR(MATCH(GE$1,'CSC Mitre'!I$1:I$220,0)),"",VLOOKUP(GE$1,'Tactic Recode'!$A$1:$B$547,2,FALSE))</f>
        <v/>
      </c>
      <c r="GF10" t="str">
        <f>IF(ISERROR(MATCH(GF$1,'CSC Mitre'!I$1:I$220,0)),"",VLOOKUP(GF$1,'Tactic Recode'!$A$1:$B$547,2,FALSE))</f>
        <v/>
      </c>
      <c r="GG10" t="str">
        <f>IF(ISERROR(MATCH(GG$1,'CSC Mitre'!I$1:I$220,0)),"",VLOOKUP(GG$1,'Tactic Recode'!$A$1:$B$547,2,FALSE))</f>
        <v/>
      </c>
      <c r="GH10" t="str">
        <f>IF(ISERROR(MATCH(GH$1,'CSC Mitre'!I$1:I$220,0)),"",VLOOKUP(GH$1,'Tactic Recode'!$A$1:$B$547,2,FALSE))</f>
        <v/>
      </c>
      <c r="GI10" t="str">
        <f>IF(ISERROR(MATCH(GI$1,'CSC Mitre'!I$1:I$220,0)),"",VLOOKUP(GI$1,'Tactic Recode'!$A$1:$B$547,2,FALSE))</f>
        <v/>
      </c>
      <c r="GJ10" t="str">
        <f>IF(ISERROR(MATCH(GJ$1,'CSC Mitre'!I$1:I$220,0)),"",VLOOKUP(GJ$1,'Tactic Recode'!$A$1:$B$547,2,FALSE))</f>
        <v/>
      </c>
      <c r="GK10" t="str">
        <f>IF(ISERROR(MATCH(GK$1,'CSC Mitre'!I$1:I$220,0)),"",VLOOKUP(GK$1,'Tactic Recode'!$A$1:$B$547,2,FALSE))</f>
        <v/>
      </c>
      <c r="GL10" t="str">
        <f>IF(ISERROR(MATCH(GL$1,'CSC Mitre'!I$1:I$220,0)),"",VLOOKUP(GL$1,'Tactic Recode'!$A$1:$B$547,2,FALSE))</f>
        <v/>
      </c>
      <c r="GM10" t="str">
        <f>IF(ISERROR(MATCH(GM$1,'CSC Mitre'!I$1:I$220,0)),"",VLOOKUP(GM$1,'Tactic Recode'!$A$1:$B$547,2,FALSE))</f>
        <v/>
      </c>
      <c r="GN10" t="str">
        <f>IF(ISERROR(MATCH(GN$1,'CSC Mitre'!I$1:I$220,0)),"",VLOOKUP(GN$1,'Tactic Recode'!$A$1:$B$547,2,FALSE))</f>
        <v/>
      </c>
      <c r="GO10" t="str">
        <f>IF(ISERROR(MATCH(GO$1,'CSC Mitre'!I$1:I$220,0)),"",VLOOKUP(GO$1,'Tactic Recode'!$A$1:$B$547,2,FALSE))</f>
        <v/>
      </c>
      <c r="GP10" t="str">
        <f>IF(ISERROR(MATCH(GP$1,'CSC Mitre'!I$1:I$220,0)),"",VLOOKUP(GP$1,'Tactic Recode'!$A$1:$B$547,2,FALSE))</f>
        <v/>
      </c>
      <c r="GQ10" t="str">
        <f>IF(ISERROR(MATCH(GQ$1,'CSC Mitre'!I$1:I$220,0)),"",VLOOKUP(GQ$1,'Tactic Recode'!$A$1:$B$547,2,FALSE))</f>
        <v/>
      </c>
      <c r="GR10" t="str">
        <f>IF(ISERROR(MATCH(GR$1,'CSC Mitre'!I$1:I$220,0)),"",VLOOKUP(GR$1,'Tactic Recode'!$A$1:$B$547,2,FALSE))</f>
        <v/>
      </c>
      <c r="GS10" t="str">
        <f>IF(ISERROR(MATCH(GS$1,'CSC Mitre'!I$1:I$220,0)),"",VLOOKUP(GS$1,'Tactic Recode'!$A$1:$B$547,2,FALSE))</f>
        <v/>
      </c>
      <c r="GT10" t="str">
        <f>IF(ISERROR(MATCH(GT$1,'CSC Mitre'!I$1:I$220,0)),"",VLOOKUP(GT$1,'Tactic Recode'!$A$1:$B$547,2,FALSE))</f>
        <v/>
      </c>
      <c r="GU10" t="str">
        <f>IF(ISERROR(MATCH(GU$1,'CSC Mitre'!I$1:I$220,0)),"",VLOOKUP(GU$1,'Tactic Recode'!$A$1:$B$547,2,FALSE))</f>
        <v/>
      </c>
      <c r="GV10" t="str">
        <f>IF(ISERROR(MATCH(GV$1,'CSC Mitre'!I$1:I$220,0)),"",VLOOKUP(GV$1,'Tactic Recode'!$A$1:$B$547,2,FALSE))</f>
        <v/>
      </c>
      <c r="GW10" t="str">
        <f>IF(ISERROR(MATCH(GW$1,'CSC Mitre'!I$1:I$220,0)),"",VLOOKUP(GW$1,'Tactic Recode'!$A$1:$B$547,2,FALSE))</f>
        <v/>
      </c>
      <c r="GX10" t="str">
        <f>IF(ISERROR(MATCH(GX$1,'CSC Mitre'!I$1:I$220,0)),"",VLOOKUP(GX$1,'Tactic Recode'!$A$1:$B$547,2,FALSE))</f>
        <v/>
      </c>
      <c r="GY10" t="str">
        <f>IF(ISERROR(MATCH(GY$1,'CSC Mitre'!I$1:I$220,0)),"",VLOOKUP(GY$1,'Tactic Recode'!$A$1:$B$547,2,FALSE))</f>
        <v/>
      </c>
      <c r="GZ10" t="str">
        <f>IF(ISERROR(MATCH(GZ$1,'CSC Mitre'!I$1:I$220,0)),"",VLOOKUP(GZ$1,'Tactic Recode'!$A$1:$B$547,2,FALSE))</f>
        <v/>
      </c>
      <c r="HA10" t="str">
        <f>IF(ISERROR(MATCH(HA$1,'CSC Mitre'!I$1:I$220,0)),"",VLOOKUP(HA$1,'Tactic Recode'!$A$1:$B$547,2,FALSE))</f>
        <v/>
      </c>
      <c r="HB10" t="str">
        <f>IF(ISERROR(MATCH(HB$1,'CSC Mitre'!I$1:I$220,0)),"",VLOOKUP(HB$1,'Tactic Recode'!$A$1:$B$547,2,FALSE))</f>
        <v/>
      </c>
      <c r="HC10" t="str">
        <f>IF(ISERROR(MATCH(HC$1,'CSC Mitre'!I$1:I$220,0)),"",VLOOKUP(HC$1,'Tactic Recode'!$A$1:$B$547,2,FALSE))</f>
        <v/>
      </c>
      <c r="HD10" t="str">
        <f>IF(ISERROR(MATCH(HD$1,'CSC Mitre'!I$1:I$220,0)),"",VLOOKUP(HD$1,'Tactic Recode'!$A$1:$B$547,2,FALSE))</f>
        <v/>
      </c>
      <c r="HE10" t="str">
        <f>IF(ISERROR(MATCH(HE$1,'CSC Mitre'!I$1:I$220,0)),"",VLOOKUP(HE$1,'Tactic Recode'!$A$1:$B$547,2,FALSE))</f>
        <v/>
      </c>
      <c r="HF10" t="str">
        <f>IF(ISERROR(MATCH(HF$1,'CSC Mitre'!I$1:I$220,0)),"",VLOOKUP(HF$1,'Tactic Recode'!$A$1:$B$547,2,FALSE))</f>
        <v/>
      </c>
      <c r="HG10" t="str">
        <f>IF(ISERROR(MATCH(HG$1,'CSC Mitre'!I$1:I$220,0)),"",VLOOKUP(HG$1,'Tactic Recode'!$A$1:$B$547,2,FALSE))</f>
        <v/>
      </c>
      <c r="HH10" t="str">
        <f>IF(ISERROR(MATCH(HH$1,'CSC Mitre'!I$1:I$220,0)),"",VLOOKUP(HH$1,'Tactic Recode'!$A$1:$B$547,2,FALSE))</f>
        <v/>
      </c>
      <c r="HI10" t="str">
        <f>IF(ISERROR(MATCH(HI$1,'CSC Mitre'!I$1:I$220,0)),"",VLOOKUP(HI$1,'Tactic Recode'!$A$1:$B$547,2,FALSE))</f>
        <v/>
      </c>
      <c r="HJ10" t="str">
        <f>IF(ISERROR(MATCH(HJ$1,'CSC Mitre'!I$1:I$220,0)),"",VLOOKUP(HJ$1,'Tactic Recode'!$A$1:$B$547,2,FALSE))</f>
        <v/>
      </c>
      <c r="HK10" t="str">
        <f>IF(ISERROR(MATCH(HK$1,'CSC Mitre'!I$1:I$220,0)),"",VLOOKUP(HK$1,'Tactic Recode'!$A$1:$B$547,2,FALSE))</f>
        <v/>
      </c>
      <c r="HL10" t="str">
        <f>IF(ISERROR(MATCH(HL$1,'CSC Mitre'!I$1:I$220,0)),"",VLOOKUP(HL$1,'Tactic Recode'!$A$1:$B$547,2,FALSE))</f>
        <v/>
      </c>
      <c r="HM10" t="str">
        <f>IF(ISERROR(MATCH(HM$1,'CSC Mitre'!I$1:I$220,0)),"",VLOOKUP(HM$1,'Tactic Recode'!$A$1:$B$547,2,FALSE))</f>
        <v/>
      </c>
      <c r="HN10" t="str">
        <f>IF(ISERROR(MATCH(HN$1,'CSC Mitre'!I$1:I$220,0)),"",VLOOKUP(HN$1,'Tactic Recode'!$A$1:$B$547,2,FALSE))</f>
        <v/>
      </c>
      <c r="HO10" t="str">
        <f>IF(ISERROR(MATCH(HO$1,'CSC Mitre'!I$1:I$220,0)),"",VLOOKUP(HO$1,'Tactic Recode'!$A$1:$B$547,2,FALSE))</f>
        <v/>
      </c>
      <c r="HP10" t="str">
        <f>IF(ISERROR(MATCH(HP$1,'CSC Mitre'!I$1:I$220,0)),"",VLOOKUP(HP$1,'Tactic Recode'!$A$1:$B$547,2,FALSE))</f>
        <v/>
      </c>
      <c r="HQ10" t="str">
        <f>IF(ISERROR(MATCH(HQ$1,'CSC Mitre'!I$1:I$220,0)),"",VLOOKUP(HQ$1,'Tactic Recode'!$A$1:$B$547,2,FALSE))</f>
        <v/>
      </c>
      <c r="HR10" t="str">
        <f>IF(ISERROR(MATCH(HR$1,'CSC Mitre'!I$1:I$220,0)),"",VLOOKUP(HR$1,'Tactic Recode'!$A$1:$B$547,2,FALSE))</f>
        <v/>
      </c>
      <c r="HS10" t="str">
        <f>IF(ISERROR(MATCH(HS$1,'CSC Mitre'!I$1:I$220,0)),"",VLOOKUP(HS$1,'Tactic Recode'!$A$1:$B$547,2,FALSE))</f>
        <v/>
      </c>
      <c r="HT10" t="str">
        <f>IF(ISERROR(MATCH(HT$1,'CSC Mitre'!I$1:I$220,0)),"",VLOOKUP(HT$1,'Tactic Recode'!$A$1:$B$547,2,FALSE))</f>
        <v/>
      </c>
      <c r="HU10" t="str">
        <f>IF(ISERROR(MATCH(HU$1,'CSC Mitre'!I$1:I$220,0)),"",VLOOKUP(HU$1,'Tactic Recode'!$A$1:$B$547,2,FALSE))</f>
        <v/>
      </c>
      <c r="HV10" t="str">
        <f>IF(ISERROR(MATCH(HV$1,'CSC Mitre'!I$1:I$220,0)),"",VLOOKUP(HV$1,'Tactic Recode'!$A$1:$B$547,2,FALSE))</f>
        <v/>
      </c>
      <c r="HW10" t="str">
        <f>IF(ISERROR(MATCH(HW$1,'CSC Mitre'!I$1:I$220,0)),"",VLOOKUP(HW$1,'Tactic Recode'!$A$1:$B$547,2,FALSE))</f>
        <v/>
      </c>
      <c r="HX10" t="str">
        <f>IF(ISERROR(MATCH(HX$1,'CSC Mitre'!I$1:I$220,0)),"",VLOOKUP(HX$1,'Tactic Recode'!$A$1:$B$547,2,FALSE))</f>
        <v/>
      </c>
      <c r="HY10" t="str">
        <f>IF(ISERROR(MATCH(HY$1,'CSC Mitre'!I$1:I$220,0)),"",VLOOKUP(HY$1,'Tactic Recode'!$A$1:$B$547,2,FALSE))</f>
        <v/>
      </c>
      <c r="HZ10" t="str">
        <f>IF(ISERROR(MATCH(HZ$1,'CSC Mitre'!I$1:I$220,0)),"",VLOOKUP(HZ$1,'Tactic Recode'!$A$1:$B$547,2,FALSE))</f>
        <v/>
      </c>
      <c r="IA10" t="str">
        <f>IF(ISERROR(MATCH(IA$1,'CSC Mitre'!I$1:I$220,0)),"",VLOOKUP(IA$1,'Tactic Recode'!$A$1:$B$547,2,FALSE))</f>
        <v/>
      </c>
      <c r="IB10" t="str">
        <f>IF(ISERROR(MATCH(IB$1,'CSC Mitre'!I$1:I$220,0)),"",VLOOKUP(IB$1,'Tactic Recode'!$A$1:$B$547,2,FALSE))</f>
        <v/>
      </c>
      <c r="IC10" t="str">
        <f>IF(ISERROR(MATCH(IC$1,'CSC Mitre'!I$1:I$220,0)),"",VLOOKUP(IC$1,'Tactic Recode'!$A$1:$B$547,2,FALSE))</f>
        <v/>
      </c>
      <c r="ID10" t="str">
        <f>IF(ISERROR(MATCH(ID$1,'CSC Mitre'!I$1:I$220,0)),"",VLOOKUP(ID$1,'Tactic Recode'!$A$1:$B$547,2,FALSE))</f>
        <v/>
      </c>
      <c r="IE10" t="str">
        <f>IF(ISERROR(MATCH(IE$1,'CSC Mitre'!I$1:I$220,0)),"",VLOOKUP(IE$1,'Tactic Recode'!$A$1:$B$547,2,FALSE))</f>
        <v/>
      </c>
      <c r="IF10" t="str">
        <f>IF(ISERROR(MATCH(IF$1,'CSC Mitre'!I$1:I$220,0)),"",VLOOKUP(IF$1,'Tactic Recode'!$A$1:$B$547,2,FALSE))</f>
        <v/>
      </c>
      <c r="IG10" t="str">
        <f>IF(ISERROR(MATCH(IG$1,'CSC Mitre'!I$1:I$220,0)),"",VLOOKUP(IG$1,'Tactic Recode'!$A$1:$B$547,2,FALSE))</f>
        <v/>
      </c>
      <c r="IH10" t="str">
        <f>IF(ISERROR(MATCH(IH$1,'CSC Mitre'!I$1:I$220,0)),"",VLOOKUP(IH$1,'Tactic Recode'!$A$1:$B$547,2,FALSE))</f>
        <v/>
      </c>
      <c r="II10" t="str">
        <f>IF(ISERROR(MATCH(II$1,'CSC Mitre'!I$1:I$220,0)),"",VLOOKUP(II$1,'Tactic Recode'!$A$1:$B$547,2,FALSE))</f>
        <v/>
      </c>
      <c r="IJ10" t="str">
        <f>IF(ISERROR(MATCH(IJ$1,'CSC Mitre'!I$1:I$220,0)),"",VLOOKUP(IJ$1,'Tactic Recode'!$A$1:$B$547,2,FALSE))</f>
        <v/>
      </c>
      <c r="IK10" t="str">
        <f>IF(ISERROR(MATCH(IK$1,'CSC Mitre'!I$1:I$220,0)),"",VLOOKUP(IK$1,'Tactic Recode'!$A$1:$B$547,2,FALSE))</f>
        <v/>
      </c>
      <c r="IL10" t="str">
        <f>IF(ISERROR(MATCH(IL$1,'CSC Mitre'!I$1:I$220,0)),"",VLOOKUP(IL$1,'Tactic Recode'!$A$1:$B$547,2,FALSE))</f>
        <v/>
      </c>
      <c r="IM10" t="str">
        <f>IF(ISERROR(MATCH(IM$1,'CSC Mitre'!I$1:I$220,0)),"",VLOOKUP(IM$1,'Tactic Recode'!$A$1:$B$547,2,FALSE))</f>
        <v/>
      </c>
      <c r="IN10" t="str">
        <f>IF(ISERROR(MATCH(IN$1,'CSC Mitre'!I$1:I$220,0)),"",VLOOKUP(IN$1,'Tactic Recode'!$A$1:$B$547,2,FALSE))</f>
        <v/>
      </c>
      <c r="IO10" t="str">
        <f>IF(ISERROR(MATCH(IO$1,'CSC Mitre'!I$1:I$220,0)),"",VLOOKUP(IO$1,'Tactic Recode'!$A$1:$B$547,2,FALSE))</f>
        <v/>
      </c>
      <c r="IP10" t="str">
        <f>IF(ISERROR(MATCH(IP$1,'CSC Mitre'!I$1:I$220,0)),"",VLOOKUP(IP$1,'Tactic Recode'!$A$1:$B$547,2,FALSE))</f>
        <v/>
      </c>
      <c r="IQ10" t="str">
        <f>IF(ISERROR(MATCH(IQ$1,'CSC Mitre'!I$1:I$220,0)),"",VLOOKUP(IQ$1,'Tactic Recode'!$A$1:$B$547,2,FALSE))</f>
        <v/>
      </c>
      <c r="IR10" t="str">
        <f>IF(ISERROR(MATCH(IR$1,'CSC Mitre'!I$1:I$220,0)),"",VLOOKUP(IR$1,'Tactic Recode'!$A$1:$B$547,2,FALSE))</f>
        <v/>
      </c>
      <c r="IS10" t="str">
        <f>IF(ISERROR(MATCH(IS$1,'CSC Mitre'!I$1:I$220,0)),"",VLOOKUP(IS$1,'Tactic Recode'!$A$1:$B$547,2,FALSE))</f>
        <v/>
      </c>
      <c r="IT10" t="str">
        <f>IF(ISERROR(MATCH(IT$1,'CSC Mitre'!I$1:I$220,0)),"",VLOOKUP(IT$1,'Tactic Recode'!$A$1:$B$547,2,FALSE))</f>
        <v/>
      </c>
      <c r="IU10" t="str">
        <f>IF(ISERROR(MATCH(IU$1,'CSC Mitre'!I$1:I$220,0)),"",VLOOKUP(IU$1,'Tactic Recode'!$A$1:$B$547,2,FALSE))</f>
        <v/>
      </c>
      <c r="IV10" t="str">
        <f>IF(ISERROR(MATCH(IV$1,'CSC Mitre'!I$1:I$220,0)),"",VLOOKUP(IV$1,'Tactic Recode'!$A$1:$B$547,2,FALSE))</f>
        <v/>
      </c>
      <c r="IW10" t="str">
        <f>IF(ISERROR(MATCH(IW$1,'CSC Mitre'!I$1:I$220,0)),"",VLOOKUP(IW$1,'Tactic Recode'!$A$1:$B$547,2,FALSE))</f>
        <v/>
      </c>
      <c r="IX10" t="str">
        <f>IF(ISERROR(MATCH(IX$1,'CSC Mitre'!I$1:I$220,0)),"",VLOOKUP(IX$1,'Tactic Recode'!$A$1:$B$547,2,FALSE))</f>
        <v/>
      </c>
      <c r="IY10" t="str">
        <f>IF(ISERROR(MATCH(IY$1,'CSC Mitre'!I$1:I$220,0)),"",VLOOKUP(IY$1,'Tactic Recode'!$A$1:$B$547,2,FALSE))</f>
        <v/>
      </c>
      <c r="IZ10" t="str">
        <f>IF(ISERROR(MATCH(IZ$1,'CSC Mitre'!I$1:I$220,0)),"",VLOOKUP(IZ$1,'Tactic Recode'!$A$1:$B$547,2,FALSE))</f>
        <v/>
      </c>
      <c r="JA10" t="str">
        <f>IF(ISERROR(MATCH(JA$1,'CSC Mitre'!I$1:I$220,0)),"",VLOOKUP(JA$1,'Tactic Recode'!$A$1:$B$547,2,FALSE))</f>
        <v/>
      </c>
      <c r="JB10" t="str">
        <f>IF(ISERROR(MATCH(JB$1,'CSC Mitre'!I$1:I$220,0)),"",VLOOKUP(JB$1,'Tactic Recode'!$A$1:$B$547,2,FALSE))</f>
        <v/>
      </c>
      <c r="JC10" t="str">
        <f>IF(ISERROR(MATCH(JC$1,'CSC Mitre'!I$1:I$220,0)),"",VLOOKUP(JC$1,'Tactic Recode'!$A$1:$B$547,2,FALSE))</f>
        <v/>
      </c>
      <c r="JD10" t="str">
        <f>IF(ISERROR(MATCH(JD$1,'CSC Mitre'!I$1:I$220,0)),"",VLOOKUP(JD$1,'Tactic Recode'!$A$1:$B$547,2,FALSE))</f>
        <v/>
      </c>
      <c r="JE10" t="str">
        <f>IF(ISERROR(MATCH(JE$1,'CSC Mitre'!I$1:I$220,0)),"",VLOOKUP(JE$1,'Tactic Recode'!$A$1:$B$547,2,FALSE))</f>
        <v/>
      </c>
      <c r="JF10" t="str">
        <f>IF(ISERROR(MATCH(JF$1,'CSC Mitre'!I$1:I$220,0)),"",VLOOKUP(JF$1,'Tactic Recode'!$A$1:$B$547,2,FALSE))</f>
        <v/>
      </c>
      <c r="JG10" t="str">
        <f>IF(ISERROR(MATCH(JG$1,'CSC Mitre'!I$1:I$220,0)),"",VLOOKUP(JG$1,'Tactic Recode'!$A$1:$B$547,2,FALSE))</f>
        <v/>
      </c>
      <c r="JH10" t="str">
        <f>IF(ISERROR(MATCH(JH$1,'CSC Mitre'!I$1:I$220,0)),"",VLOOKUP(JH$1,'Tactic Recode'!$A$1:$B$547,2,FALSE))</f>
        <v/>
      </c>
      <c r="JI10" t="str">
        <f>IF(ISERROR(MATCH(JI$1,'CSC Mitre'!I$1:I$220,0)),"",VLOOKUP(JI$1,'Tactic Recode'!$A$1:$B$547,2,FALSE))</f>
        <v/>
      </c>
      <c r="JJ10" t="str">
        <f>IF(ISERROR(MATCH(JJ$1,'CSC Mitre'!I$1:I$220,0)),"",VLOOKUP(JJ$1,'Tactic Recode'!$A$1:$B$547,2,FALSE))</f>
        <v/>
      </c>
      <c r="JK10" t="str">
        <f>IF(ISERROR(MATCH(JK$1,'CSC Mitre'!I$1:I$220,0)),"",VLOOKUP(JK$1,'Tactic Recode'!$A$1:$B$547,2,FALSE))</f>
        <v/>
      </c>
      <c r="JL10" t="str">
        <f>IF(ISERROR(MATCH(JL$1,'CSC Mitre'!I$1:I$220,0)),"",VLOOKUP(JL$1,'Tactic Recode'!$A$1:$B$547,2,FALSE))</f>
        <v/>
      </c>
      <c r="JM10" t="str">
        <f>IF(ISERROR(MATCH(JM$1,'CSC Mitre'!I$1:I$220,0)),"",VLOOKUP(JM$1,'Tactic Recode'!$A$1:$B$547,2,FALSE))</f>
        <v/>
      </c>
      <c r="JN10" t="str">
        <f>IF(ISERROR(MATCH(JN$1,'CSC Mitre'!I$1:I$220,0)),"",VLOOKUP(JN$1,'Tactic Recode'!$A$1:$B$547,2,FALSE))</f>
        <v/>
      </c>
      <c r="JO10" t="str">
        <f>IF(ISERROR(MATCH(JO$1,'CSC Mitre'!I$1:I$220,0)),"",VLOOKUP(JO$1,'Tactic Recode'!$A$1:$B$547,2,FALSE))</f>
        <v/>
      </c>
      <c r="JP10" t="str">
        <f>IF(ISERROR(MATCH(JP$1,'CSC Mitre'!I$1:I$220,0)),"",VLOOKUP(JP$1,'Tactic Recode'!$A$1:$B$547,2,FALSE))</f>
        <v/>
      </c>
      <c r="JQ10" t="str">
        <f>IF(ISERROR(MATCH(JQ$1,'CSC Mitre'!I$1:I$220,0)),"",VLOOKUP(JQ$1,'Tactic Recode'!$A$1:$B$547,2,FALSE))</f>
        <v/>
      </c>
      <c r="JR10" t="str">
        <f>IF(ISERROR(MATCH(JR$1,'CSC Mitre'!I$1:I$220,0)),"",VLOOKUP(JR$1,'Tactic Recode'!$A$1:$B$547,2,FALSE))</f>
        <v/>
      </c>
      <c r="JS10" t="str">
        <f>IF(ISERROR(MATCH(JS$1,'CSC Mitre'!I$1:I$220,0)),"",VLOOKUP(JS$1,'Tactic Recode'!$A$1:$B$547,2,FALSE))</f>
        <v/>
      </c>
      <c r="JT10" t="str">
        <f>IF(ISERROR(MATCH(JT$1,'CSC Mitre'!I$1:I$220,0)),"",VLOOKUP(JT$1,'Tactic Recode'!$A$1:$B$547,2,FALSE))</f>
        <v/>
      </c>
      <c r="JU10" t="str">
        <f>IF(ISERROR(MATCH(JU$1,'CSC Mitre'!I$1:I$220,0)),"",VLOOKUP(JU$1,'Tactic Recode'!$A$1:$B$547,2,FALSE))</f>
        <v/>
      </c>
      <c r="JV10" t="str">
        <f>IF(ISERROR(MATCH(JV$1,'CSC Mitre'!I$1:I$220,0)),"",VLOOKUP(JV$1,'Tactic Recode'!$A$1:$B$547,2,FALSE))</f>
        <v/>
      </c>
      <c r="JW10" t="str">
        <f>IF(ISERROR(MATCH(JW$1,'CSC Mitre'!I$1:I$220,0)),"",VLOOKUP(JW$1,'Tactic Recode'!$A$1:$B$547,2,FALSE))</f>
        <v/>
      </c>
      <c r="JX10" t="str">
        <f>IF(ISERROR(MATCH(JX$1,'CSC Mitre'!I$1:I$220,0)),"",VLOOKUP(JX$1,'Tactic Recode'!$A$1:$B$547,2,FALSE))</f>
        <v/>
      </c>
      <c r="JY10" t="str">
        <f>IF(ISERROR(MATCH(JY$1,'CSC Mitre'!I$1:I$220,0)),"",VLOOKUP(JY$1,'Tactic Recode'!$A$1:$B$547,2,FALSE))</f>
        <v/>
      </c>
      <c r="JZ10" t="str">
        <f>IF(ISERROR(MATCH(JZ$1,'CSC Mitre'!I$1:I$220,0)),"",VLOOKUP(JZ$1,'Tactic Recode'!$A$1:$B$547,2,FALSE))</f>
        <v/>
      </c>
      <c r="KA10" t="str">
        <f>IF(ISERROR(MATCH(KA$1,'CSC Mitre'!I$1:I$220,0)),"",VLOOKUP(KA$1,'Tactic Recode'!$A$1:$B$547,2,FALSE))</f>
        <v/>
      </c>
      <c r="KB10" t="str">
        <f>IF(ISERROR(MATCH(KB$1,'CSC Mitre'!I$1:I$220,0)),"",VLOOKUP(KB$1,'Tactic Recode'!$A$1:$B$547,2,FALSE))</f>
        <v/>
      </c>
      <c r="KC10" t="str">
        <f>IF(ISERROR(MATCH(KC$1,'CSC Mitre'!I$1:I$220,0)),"",VLOOKUP(KC$1,'Tactic Recode'!$A$1:$B$547,2,FALSE))</f>
        <v/>
      </c>
      <c r="KD10" t="str">
        <f>IF(ISERROR(MATCH(KD$1,'CSC Mitre'!I$1:I$220,0)),"",VLOOKUP(KD$1,'Tactic Recode'!$A$1:$B$547,2,FALSE))</f>
        <v/>
      </c>
      <c r="KE10" t="str">
        <f>IF(ISERROR(MATCH(KE$1,'CSC Mitre'!I$1:I$220,0)),"",VLOOKUP(KE$1,'Tactic Recode'!$A$1:$B$547,2,FALSE))</f>
        <v/>
      </c>
      <c r="KF10" t="str">
        <f>IF(ISERROR(MATCH(KF$1,'CSC Mitre'!I$1:I$220,0)),"",VLOOKUP(KF$1,'Tactic Recode'!$A$1:$B$547,2,FALSE))</f>
        <v/>
      </c>
      <c r="KG10" t="str">
        <f>IF(ISERROR(MATCH(KG$1,'CSC Mitre'!I$1:I$220,0)),"",VLOOKUP(KG$1,'Tactic Recode'!$A$1:$B$547,2,FALSE))</f>
        <v/>
      </c>
      <c r="KH10" t="str">
        <f>IF(ISERROR(MATCH(KH$1,'CSC Mitre'!I$1:I$220,0)),"",VLOOKUP(KH$1,'Tactic Recode'!$A$1:$B$547,2,FALSE))</f>
        <v/>
      </c>
      <c r="KI10" t="str">
        <f>IF(ISERROR(MATCH(KI$1,'CSC Mitre'!I$1:I$220,0)),"",VLOOKUP(KI$1,'Tactic Recode'!$A$1:$B$547,2,FALSE))</f>
        <v/>
      </c>
      <c r="KJ10" t="str">
        <f>IF(ISERROR(MATCH(KJ$1,'CSC Mitre'!I$1:I$220,0)),"",VLOOKUP(KJ$1,'Tactic Recode'!$A$1:$B$547,2,FALSE))</f>
        <v/>
      </c>
      <c r="KK10" t="str">
        <f>IF(ISERROR(MATCH(KK$1,'CSC Mitre'!I$1:I$220,0)),"",VLOOKUP(KK$1,'Tactic Recode'!$A$1:$B$547,2,FALSE))</f>
        <v/>
      </c>
      <c r="KL10" t="str">
        <f>IF(ISERROR(MATCH(KL$1,'CSC Mitre'!I$1:I$220,0)),"",VLOOKUP(KL$1,'Tactic Recode'!$A$1:$B$547,2,FALSE))</f>
        <v/>
      </c>
      <c r="KM10" t="str">
        <f>IF(ISERROR(MATCH(KM$1,'CSC Mitre'!I$1:I$220,0)),"",VLOOKUP(KM$1,'Tactic Recode'!$A$1:$B$547,2,FALSE))</f>
        <v/>
      </c>
      <c r="KN10" t="str">
        <f>IF(ISERROR(MATCH(KN$1,'CSC Mitre'!I$1:I$220,0)),"",VLOOKUP(KN$1,'Tactic Recode'!$A$1:$B$547,2,FALSE))</f>
        <v/>
      </c>
      <c r="KO10" t="str">
        <f>IF(ISERROR(MATCH(KO$1,'CSC Mitre'!I$1:I$220,0)),"",VLOOKUP(KO$1,'Tactic Recode'!$A$1:$B$547,2,FALSE))</f>
        <v/>
      </c>
      <c r="KP10" t="str">
        <f>IF(ISERROR(MATCH(KP$1,'CSC Mitre'!I$1:I$220,0)),"",VLOOKUP(KP$1,'Tactic Recode'!$A$1:$B$547,2,FALSE))</f>
        <v/>
      </c>
      <c r="KQ10" t="str">
        <f>IF(ISERROR(MATCH(KQ$1,'CSC Mitre'!I$1:I$220,0)),"",VLOOKUP(KQ$1,'Tactic Recode'!$A$1:$B$547,2,FALSE))</f>
        <v/>
      </c>
      <c r="KR10" t="str">
        <f>IF(ISERROR(MATCH(KR$1,'CSC Mitre'!I$1:I$220,0)),"",VLOOKUP(KR$1,'Tactic Recode'!$A$1:$B$547,2,FALSE))</f>
        <v/>
      </c>
      <c r="KS10" t="str">
        <f>IF(ISERROR(MATCH(KS$1,'CSC Mitre'!I$1:I$220,0)),"",VLOOKUP(KS$1,'Tactic Recode'!$A$1:$B$547,2,FALSE))</f>
        <v/>
      </c>
      <c r="KT10" t="str">
        <f>IF(ISERROR(MATCH(KT$1,'CSC Mitre'!I$1:I$220,0)),"",VLOOKUP(KT$1,'Tactic Recode'!$A$1:$B$547,2,FALSE))</f>
        <v/>
      </c>
      <c r="KU10" t="str">
        <f>IF(ISERROR(MATCH(KU$1,'CSC Mitre'!I$1:I$220,0)),"",VLOOKUP(KU$1,'Tactic Recode'!$A$1:$B$547,2,FALSE))</f>
        <v/>
      </c>
      <c r="KV10" t="str">
        <f>IF(ISERROR(MATCH(KV$1,'CSC Mitre'!I$1:I$220,0)),"",VLOOKUP(KV$1,'Tactic Recode'!$A$1:$B$547,2,FALSE))</f>
        <v/>
      </c>
      <c r="KW10" t="str">
        <f>IF(ISERROR(MATCH(KW$1,'CSC Mitre'!I$1:I$220,0)),"",VLOOKUP(KW$1,'Tactic Recode'!$A$1:$B$547,2,FALSE))</f>
        <v/>
      </c>
      <c r="KX10" t="str">
        <f>IF(ISERROR(MATCH(KX$1,'CSC Mitre'!I$1:I$220,0)),"",VLOOKUP(KX$1,'Tactic Recode'!$A$1:$B$547,2,FALSE))</f>
        <v/>
      </c>
      <c r="KY10" t="str">
        <f>IF(ISERROR(MATCH(KY$1,'CSC Mitre'!I$1:I$220,0)),"",VLOOKUP(KY$1,'Tactic Recode'!$A$1:$B$547,2,FALSE))</f>
        <v/>
      </c>
      <c r="KZ10" t="str">
        <f>IF(ISERROR(MATCH(KZ$1,'CSC Mitre'!I$1:I$220,0)),"",VLOOKUP(KZ$1,'Tactic Recode'!$A$1:$B$547,2,FALSE))</f>
        <v/>
      </c>
      <c r="LA10" t="str">
        <f>IF(ISERROR(MATCH(LA$1,'CSC Mitre'!I$1:I$220,0)),"",VLOOKUP(LA$1,'Tactic Recode'!$A$1:$B$547,2,FALSE))</f>
        <v/>
      </c>
      <c r="LB10" t="str">
        <f>IF(ISERROR(MATCH(LB$1,'CSC Mitre'!I$1:I$220,0)),"",VLOOKUP(LB$1,'Tactic Recode'!$A$1:$B$547,2,FALSE))</f>
        <v/>
      </c>
      <c r="LC10" t="str">
        <f>IF(ISERROR(MATCH(LC$1,'CSC Mitre'!I$1:I$220,0)),"",VLOOKUP(LC$1,'Tactic Recode'!$A$1:$B$547,2,FALSE))</f>
        <v/>
      </c>
      <c r="LD10" t="str">
        <f>IF(ISERROR(MATCH(LD$1,'CSC Mitre'!I$1:I$220,0)),"",VLOOKUP(LD$1,'Tactic Recode'!$A$1:$B$547,2,FALSE))</f>
        <v/>
      </c>
      <c r="LE10" t="str">
        <f>IF(ISERROR(MATCH(LE$1,'CSC Mitre'!I$1:I$220,0)),"",VLOOKUP(LE$1,'Tactic Recode'!$A$1:$B$547,2,FALSE))</f>
        <v/>
      </c>
      <c r="LF10" t="str">
        <f>IF(ISERROR(MATCH(LF$1,'CSC Mitre'!I$1:I$220,0)),"",VLOOKUP(LF$1,'Tactic Recode'!$A$1:$B$547,2,FALSE))</f>
        <v/>
      </c>
      <c r="LG10" t="str">
        <f>IF(ISERROR(MATCH(LG$1,'CSC Mitre'!I$1:I$220,0)),"",VLOOKUP(LG$1,'Tactic Recode'!$A$1:$B$547,2,FALSE))</f>
        <v/>
      </c>
      <c r="LH10" t="str">
        <f>IF(ISERROR(MATCH(LH$1,'CSC Mitre'!I$1:I$220,0)),"",VLOOKUP(LH$1,'Tactic Recode'!$A$1:$B$547,2,FALSE))</f>
        <v/>
      </c>
      <c r="LI10" t="str">
        <f>IF(ISERROR(MATCH(LI$1,'CSC Mitre'!I$1:I$220,0)),"",VLOOKUP(LI$1,'Tactic Recode'!$A$1:$B$547,2,FALSE))</f>
        <v/>
      </c>
      <c r="LJ10" t="str">
        <f>IF(ISERROR(MATCH(LJ$1,'CSC Mitre'!I$1:I$220,0)),"",VLOOKUP(LJ$1,'Tactic Recode'!$A$1:$B$547,2,FALSE))</f>
        <v/>
      </c>
      <c r="LK10" t="str">
        <f>IF(ISERROR(MATCH(LK$1,'CSC Mitre'!I$1:I$220,0)),"",VLOOKUP(LK$1,'Tactic Recode'!$A$1:$B$547,2,FALSE))</f>
        <v/>
      </c>
      <c r="LL10" t="str">
        <f>IF(ISERROR(MATCH(LL$1,'CSC Mitre'!I$1:I$220,0)),"",VLOOKUP(LL$1,'Tactic Recode'!$A$1:$B$547,2,FALSE))</f>
        <v/>
      </c>
      <c r="LM10" t="str">
        <f>IF(ISERROR(MATCH(LM$1,'CSC Mitre'!I$1:I$220,0)),"",VLOOKUP(LM$1,'Tactic Recode'!$A$1:$B$547,2,FALSE))</f>
        <v/>
      </c>
      <c r="LN10" t="str">
        <f>IF(ISERROR(MATCH(LN$1,'CSC Mitre'!I$1:I$220,0)),"",VLOOKUP(LN$1,'Tactic Recode'!$A$1:$B$547,2,FALSE))</f>
        <v/>
      </c>
      <c r="LO10" t="str">
        <f>IF(ISERROR(MATCH(LO$1,'CSC Mitre'!I$1:I$220,0)),"",VLOOKUP(LO$1,'Tactic Recode'!$A$1:$B$547,2,FALSE))</f>
        <v/>
      </c>
      <c r="LP10" t="str">
        <f>IF(ISERROR(MATCH(LP$1,'CSC Mitre'!I$1:I$220,0)),"",VLOOKUP(LP$1,'Tactic Recode'!$A$1:$B$547,2,FALSE))</f>
        <v/>
      </c>
      <c r="LQ10" t="str">
        <f>IF(ISERROR(MATCH(LQ$1,'CSC Mitre'!I$1:I$220,0)),"",VLOOKUP(LQ$1,'Tactic Recode'!$A$1:$B$547,2,FALSE))</f>
        <v/>
      </c>
      <c r="LR10" t="str">
        <f>IF(ISERROR(MATCH(LR$1,'CSC Mitre'!I$1:I$220,0)),"",VLOOKUP(LR$1,'Tactic Recode'!$A$1:$B$547,2,FALSE))</f>
        <v/>
      </c>
      <c r="LS10" t="str">
        <f>IF(ISERROR(MATCH(LS$1,'CSC Mitre'!I$1:I$220,0)),"",VLOOKUP(LS$1,'Tactic Recode'!$A$1:$B$547,2,FALSE))</f>
        <v/>
      </c>
      <c r="LT10" t="str">
        <f>IF(ISERROR(MATCH(LT$1,'CSC Mitre'!I$1:I$220,0)),"",VLOOKUP(LT$1,'Tactic Recode'!$A$1:$B$547,2,FALSE))</f>
        <v/>
      </c>
      <c r="LU10" t="str">
        <f>IF(ISERROR(MATCH(LU$1,'CSC Mitre'!I$1:I$220,0)),"",VLOOKUP(LU$1,'Tactic Recode'!$A$1:$B$547,2,FALSE))</f>
        <v/>
      </c>
      <c r="LV10" t="str">
        <f>IF(ISERROR(MATCH(LV$1,'CSC Mitre'!I$1:I$220,0)),"",VLOOKUP(LV$1,'Tactic Recode'!$A$1:$B$547,2,FALSE))</f>
        <v/>
      </c>
      <c r="LW10" t="str">
        <f>IF(ISERROR(MATCH(LW$1,'CSC Mitre'!I$1:I$220,0)),"",VLOOKUP(LW$1,'Tactic Recode'!$A$1:$B$547,2,FALSE))</f>
        <v/>
      </c>
      <c r="LX10" t="str">
        <f>IF(ISERROR(MATCH(LX$1,'CSC Mitre'!I$1:I$220,0)),"",VLOOKUP(LX$1,'Tactic Recode'!$A$1:$B$547,2,FALSE))</f>
        <v/>
      </c>
      <c r="LY10" t="str">
        <f>IF(ISERROR(MATCH(LY$1,'CSC Mitre'!I$1:I$220,0)),"",VLOOKUP(LY$1,'Tactic Recode'!$A$1:$B$547,2,FALSE))</f>
        <v/>
      </c>
      <c r="LZ10" t="str">
        <f>IF(ISERROR(MATCH(LZ$1,'CSC Mitre'!I$1:I$220,0)),"",VLOOKUP(LZ$1,'Tactic Recode'!$A$1:$B$547,2,FALSE))</f>
        <v/>
      </c>
      <c r="MA10" t="str">
        <f>IF(ISERROR(MATCH(MA$1,'CSC Mitre'!I$1:I$220,0)),"",VLOOKUP(MA$1,'Tactic Recode'!$A$1:$B$547,2,FALSE))</f>
        <v/>
      </c>
      <c r="MB10" t="str">
        <f>IF(ISERROR(MATCH(MB$1,'CSC Mitre'!I$1:I$220,0)),"",VLOOKUP(MB$1,'Tactic Recode'!$A$1:$B$547,2,FALSE))</f>
        <v/>
      </c>
      <c r="MC10" t="str">
        <f>IF(ISERROR(MATCH(MC$1,'CSC Mitre'!I$1:I$220,0)),"",VLOOKUP(MC$1,'Tactic Recode'!$A$1:$B$547,2,FALSE))</f>
        <v/>
      </c>
      <c r="MD10" t="str">
        <f>IF(ISERROR(MATCH(MD$1,'CSC Mitre'!I$1:I$220,0)),"",VLOOKUP(MD$1,'Tactic Recode'!$A$1:$B$547,2,FALSE))</f>
        <v/>
      </c>
      <c r="ME10" t="str">
        <f>IF(ISERROR(MATCH(ME$1,'CSC Mitre'!I$1:I$220,0)),"",VLOOKUP(ME$1,'Tactic Recode'!$A$1:$B$547,2,FALSE))</f>
        <v/>
      </c>
      <c r="MF10" t="str">
        <f>IF(ISERROR(MATCH(MF$1,'CSC Mitre'!I$1:I$220,0)),"",VLOOKUP(MF$1,'Tactic Recode'!$A$1:$B$547,2,FALSE))</f>
        <v/>
      </c>
      <c r="MG10" t="str">
        <f>IF(ISERROR(MATCH(MG$1,'CSC Mitre'!I$1:I$220,0)),"",VLOOKUP(MG$1,'Tactic Recode'!$A$1:$B$547,2,FALSE))</f>
        <v/>
      </c>
      <c r="MH10" t="str">
        <f>IF(ISERROR(MATCH(MH$1,'CSC Mitre'!I$1:I$220,0)),"",VLOOKUP(MH$1,'Tactic Recode'!$A$1:$B$547,2,FALSE))</f>
        <v/>
      </c>
      <c r="MI10" t="str">
        <f>IF(ISERROR(MATCH(MI$1,'CSC Mitre'!I$1:I$220,0)),"",VLOOKUP(MI$1,'Tactic Recode'!$A$1:$B$547,2,FALSE))</f>
        <v/>
      </c>
      <c r="MJ10" t="str">
        <f>IF(ISERROR(MATCH(MJ$1,'CSC Mitre'!I$1:I$220,0)),"",VLOOKUP(MJ$1,'Tactic Recode'!$A$1:$B$547,2,FALSE))</f>
        <v/>
      </c>
      <c r="MK10" t="str">
        <f>IF(ISERROR(MATCH(MK$1,'CSC Mitre'!I$1:I$220,0)),"",VLOOKUP(MK$1,'Tactic Recode'!$A$1:$B$547,2,FALSE))</f>
        <v/>
      </c>
      <c r="ML10" t="str">
        <f>IF(ISERROR(MATCH(ML$1,'CSC Mitre'!I$1:I$220,0)),"",VLOOKUP(ML$1,'Tactic Recode'!$A$1:$B$547,2,FALSE))</f>
        <v/>
      </c>
      <c r="MM10" t="str">
        <f>IF(ISERROR(MATCH(MM$1,'CSC Mitre'!I$1:I$220,0)),"",VLOOKUP(MM$1,'Tactic Recode'!$A$1:$B$547,2,FALSE))</f>
        <v/>
      </c>
      <c r="MN10" t="str">
        <f>IF(ISERROR(MATCH(MN$1,'CSC Mitre'!I$1:I$220,0)),"",VLOOKUP(MN$1,'Tactic Recode'!$A$1:$B$547,2,FALSE))</f>
        <v/>
      </c>
      <c r="MO10" t="str">
        <f>IF(ISERROR(MATCH(MO$1,'CSC Mitre'!I$1:I$220,0)),"",VLOOKUP(MO$1,'Tactic Recode'!$A$1:$B$547,2,FALSE))</f>
        <v/>
      </c>
      <c r="MP10" t="str">
        <f>IF(ISERROR(MATCH(MP$1,'CSC Mitre'!I$1:I$220,0)),"",VLOOKUP(MP$1,'Tactic Recode'!$A$1:$B$547,2,FALSE))</f>
        <v/>
      </c>
      <c r="MQ10" t="str">
        <f>IF(ISERROR(MATCH(MQ$1,'CSC Mitre'!I$1:I$220,0)),"",VLOOKUP(MQ$1,'Tactic Recode'!$A$1:$B$547,2,FALSE))</f>
        <v/>
      </c>
      <c r="MR10" t="str">
        <f>IF(ISERROR(MATCH(MR$1,'CSC Mitre'!I$1:I$220,0)),"",VLOOKUP(MR$1,'Tactic Recode'!$A$1:$B$547,2,FALSE))</f>
        <v/>
      </c>
      <c r="MS10" t="str">
        <f>IF(ISERROR(MATCH(MS$1,'CSC Mitre'!I$1:I$220,0)),"",VLOOKUP(MS$1,'Tactic Recode'!$A$1:$B$547,2,FALSE))</f>
        <v/>
      </c>
      <c r="MT10" t="str">
        <f>IF(ISERROR(MATCH(MT$1,'CSC Mitre'!I$1:I$220,0)),"",VLOOKUP(MT$1,'Tactic Recode'!$A$1:$B$547,2,FALSE))</f>
        <v/>
      </c>
      <c r="MU10" t="str">
        <f>IF(ISERROR(MATCH(MU$1,'CSC Mitre'!I$1:I$220,0)),"",VLOOKUP(MU$1,'Tactic Recode'!$A$1:$B$547,2,FALSE))</f>
        <v/>
      </c>
      <c r="MV10" t="str">
        <f>IF(ISERROR(MATCH(MV$1,'CSC Mitre'!I$1:I$220,0)),"",VLOOKUP(MV$1,'Tactic Recode'!$A$1:$B$547,2,FALSE))</f>
        <v/>
      </c>
      <c r="MW10" t="str">
        <f>IF(ISERROR(MATCH(MW$1,'CSC Mitre'!I$1:I$220,0)),"",VLOOKUP(MW$1,'Tactic Recode'!$A$1:$B$547,2,FALSE))</f>
        <v/>
      </c>
      <c r="MX10" t="str">
        <f>IF(ISERROR(MATCH(MX$1,'CSC Mitre'!I$1:I$220,0)),"",VLOOKUP(MX$1,'Tactic Recode'!$A$1:$B$547,2,FALSE))</f>
        <v/>
      </c>
      <c r="MY10" t="str">
        <f>IF(ISERROR(MATCH(MY$1,'CSC Mitre'!I$1:I$220,0)),"",VLOOKUP(MY$1,'Tactic Recode'!$A$1:$B$547,2,FALSE))</f>
        <v/>
      </c>
      <c r="MZ10" t="str">
        <f>IF(ISERROR(MATCH(MZ$1,'CSC Mitre'!I$1:I$220,0)),"",VLOOKUP(MZ$1,'Tactic Recode'!$A$1:$B$547,2,FALSE))</f>
        <v/>
      </c>
      <c r="NA10" t="str">
        <f>IF(ISERROR(MATCH(NA$1,'CSC Mitre'!I$1:I$220,0)),"",VLOOKUP(NA$1,'Tactic Recode'!$A$1:$B$547,2,FALSE))</f>
        <v/>
      </c>
      <c r="NB10" t="str">
        <f>IF(ISERROR(MATCH(NB$1,'CSC Mitre'!I$1:I$220,0)),"",VLOOKUP(NB$1,'Tactic Recode'!$A$1:$B$547,2,FALSE))</f>
        <v/>
      </c>
      <c r="NC10" t="str">
        <f>IF(ISERROR(MATCH(NC$1,'CSC Mitre'!I$1:I$220,0)),"",VLOOKUP(NC$1,'Tactic Recode'!$A$1:$B$547,2,FALSE))</f>
        <v/>
      </c>
      <c r="ND10" t="str">
        <f>IF(ISERROR(MATCH(ND$1,'CSC Mitre'!I$1:I$220,0)),"",VLOOKUP(ND$1,'Tactic Recode'!$A$1:$B$547,2,FALSE))</f>
        <v/>
      </c>
      <c r="NE10" t="str">
        <f>IF(ISERROR(MATCH(NE$1,'CSC Mitre'!I$1:I$220,0)),"",VLOOKUP(NE$1,'Tactic Recode'!$A$1:$B$547,2,FALSE))</f>
        <v/>
      </c>
      <c r="NF10" t="str">
        <f>IF(ISERROR(MATCH(NF$1,'CSC Mitre'!I$1:I$220,0)),"",VLOOKUP(NF$1,'Tactic Recode'!$A$1:$B$547,2,FALSE))</f>
        <v/>
      </c>
      <c r="NG10" t="str">
        <f>IF(ISERROR(MATCH(NG$1,'CSC Mitre'!I$1:I$220,0)),"",VLOOKUP(NG$1,'Tactic Recode'!$A$1:$B$547,2,FALSE))</f>
        <v/>
      </c>
      <c r="NH10" t="str">
        <f>IF(ISERROR(MATCH(NH$1,'CSC Mitre'!I$1:I$220,0)),"",VLOOKUP(NH$1,'Tactic Recode'!$A$1:$B$547,2,FALSE))</f>
        <v/>
      </c>
      <c r="NI10" t="str">
        <f>IF(ISERROR(MATCH(NI$1,'CSC Mitre'!I$1:I$220,0)),"",VLOOKUP(NI$1,'Tactic Recode'!$A$1:$B$547,2,FALSE))</f>
        <v/>
      </c>
      <c r="NJ10" t="str">
        <f>IF(ISERROR(MATCH(NJ$1,'CSC Mitre'!I$1:I$220,0)),"",VLOOKUP(NJ$1,'Tactic Recode'!$A$1:$B$547,2,FALSE))</f>
        <v/>
      </c>
      <c r="NK10" t="str">
        <f>IF(ISERROR(MATCH(NK$1,'CSC Mitre'!I$1:I$220,0)),"",VLOOKUP(NK$1,'Tactic Recode'!$A$1:$B$547,2,FALSE))</f>
        <v/>
      </c>
      <c r="NL10" t="str">
        <f>IF(ISERROR(MATCH(NL$1,'CSC Mitre'!I$1:I$220,0)),"",VLOOKUP(NL$1,'Tactic Recode'!$A$1:$B$547,2,FALSE))</f>
        <v/>
      </c>
      <c r="NM10" t="str">
        <f>IF(ISERROR(MATCH(NM$1,'CSC Mitre'!I$1:I$220,0)),"",VLOOKUP(NM$1,'Tactic Recode'!$A$1:$B$547,2,FALSE))</f>
        <v/>
      </c>
      <c r="NN10" t="str">
        <f>IF(ISERROR(MATCH(NN$1,'CSC Mitre'!I$1:I$220,0)),"",VLOOKUP(NN$1,'Tactic Recode'!$A$1:$B$547,2,FALSE))</f>
        <v/>
      </c>
      <c r="NO10" t="str">
        <f>IF(ISERROR(MATCH(NO$1,'CSC Mitre'!I$1:I$220,0)),"",VLOOKUP(NO$1,'Tactic Recode'!$A$1:$B$547,2,FALSE))</f>
        <v/>
      </c>
      <c r="NP10" t="str">
        <f>IF(ISERROR(MATCH(NP$1,'CSC Mitre'!I$1:I$220,0)),"",VLOOKUP(NP$1,'Tactic Recode'!$A$1:$B$547,2,FALSE))</f>
        <v/>
      </c>
      <c r="NQ10" t="str">
        <f>IF(ISERROR(MATCH(NQ$1,'CSC Mitre'!I$1:I$220,0)),"",VLOOKUP(NQ$1,'Tactic Recode'!$A$1:$B$547,2,FALSE))</f>
        <v/>
      </c>
      <c r="NR10" t="str">
        <f>IF(ISERROR(MATCH(NR$1,'CSC Mitre'!I$1:I$220,0)),"",VLOOKUP(NR$1,'Tactic Recode'!$A$1:$B$547,2,FALSE))</f>
        <v/>
      </c>
      <c r="NS10" t="str">
        <f>IF(ISERROR(MATCH(NS$1,'CSC Mitre'!I$1:I$220,0)),"",VLOOKUP(NS$1,'Tactic Recode'!$A$1:$B$547,2,FALSE))</f>
        <v/>
      </c>
      <c r="NT10" t="str">
        <f>IF(ISERROR(MATCH(NT$1,'CSC Mitre'!I$1:I$220,0)),"",VLOOKUP(NT$1,'Tactic Recode'!$A$1:$B$547,2,FALSE))</f>
        <v/>
      </c>
      <c r="NU10" t="str">
        <f>IF(ISERROR(MATCH(NU$1,'CSC Mitre'!I$1:I$220,0)),"",VLOOKUP(NU$1,'Tactic Recode'!$A$1:$B$547,2,FALSE))</f>
        <v/>
      </c>
      <c r="NV10" t="str">
        <f>IF(ISERROR(MATCH(NV$1,'CSC Mitre'!I$1:I$220,0)),"",VLOOKUP(NV$1,'Tactic Recode'!$A$1:$B$547,2,FALSE))</f>
        <v/>
      </c>
      <c r="NW10" t="str">
        <f>IF(ISERROR(MATCH(NW$1,'CSC Mitre'!I$1:I$220,0)),"",VLOOKUP(NW$1,'Tactic Recode'!$A$1:$B$547,2,FALSE))</f>
        <v/>
      </c>
      <c r="NX10" t="str">
        <f>IF(ISERROR(MATCH(NX$1,'CSC Mitre'!I$1:I$220,0)),"",VLOOKUP(NX$1,'Tactic Recode'!$A$1:$B$547,2,FALSE))</f>
        <v>Collection</v>
      </c>
      <c r="NY10" t="str">
        <f>IF(ISERROR(MATCH(NY$1,'CSC Mitre'!I$1:I$220,0)),"",VLOOKUP(NY$1,'Tactic Recode'!$A$1:$B$547,2,FALSE))</f>
        <v>Collection</v>
      </c>
      <c r="NZ10" t="str">
        <f>IF(ISERROR(MATCH(NZ$1,'CSC Mitre'!I$1:I$220,0)),"",VLOOKUP(NZ$1,'Tactic Recode'!$A$1:$B$547,2,FALSE))</f>
        <v/>
      </c>
      <c r="OA10" t="str">
        <f>IF(ISERROR(MATCH(OA$1,'CSC Mitre'!I$1:I$220,0)),"",VLOOKUP(OA$1,'Tactic Recode'!$A$1:$B$547,2,FALSE))</f>
        <v/>
      </c>
      <c r="OB10" t="str">
        <f>IF(ISERROR(MATCH(OB$1,'CSC Mitre'!I$1:I$220,0)),"",VLOOKUP(OB$1,'Tactic Recode'!$A$1:$B$547,2,FALSE))</f>
        <v/>
      </c>
      <c r="OC10" t="str">
        <f>IF(ISERROR(MATCH(OC$1,'CSC Mitre'!I$1:I$220,0)),"",VLOOKUP(OC$1,'Tactic Recode'!$A$1:$B$547,2,FALSE))</f>
        <v/>
      </c>
      <c r="OD10" t="str">
        <f>IF(ISERROR(MATCH(OD$1,'CSC Mitre'!I$1:I$220,0)),"",VLOOKUP(OD$1,'Tactic Recode'!$A$1:$B$547,2,FALSE))</f>
        <v/>
      </c>
      <c r="OE10" t="str">
        <f>IF(ISERROR(MATCH(OE$1,'CSC Mitre'!I$1:I$220,0)),"",VLOOKUP(OE$1,'Tactic Recode'!$A$1:$B$547,2,FALSE))</f>
        <v/>
      </c>
      <c r="OF10" t="str">
        <f>IF(ISERROR(MATCH(OF$1,'CSC Mitre'!I$1:I$220,0)),"",VLOOKUP(OF$1,'Tactic Recode'!$A$1:$B$547,2,FALSE))</f>
        <v/>
      </c>
      <c r="OG10" t="str">
        <f>IF(ISERROR(MATCH(OG$1,'CSC Mitre'!I$1:I$220,0)),"",VLOOKUP(OG$1,'Tactic Recode'!$A$1:$B$547,2,FALSE))</f>
        <v/>
      </c>
      <c r="OH10" t="str">
        <f>IF(ISERROR(MATCH(OH$1,'CSC Mitre'!I$1:I$220,0)),"",VLOOKUP(OH$1,'Tactic Recode'!$A$1:$B$547,2,FALSE))</f>
        <v/>
      </c>
      <c r="OI10" t="str">
        <f>IF(ISERROR(MATCH(OI$1,'CSC Mitre'!I$1:I$220,0)),"",VLOOKUP(OI$1,'Tactic Recode'!$A$1:$B$547,2,FALSE))</f>
        <v/>
      </c>
      <c r="OJ10" t="str">
        <f>IF(ISERROR(MATCH(OJ$1,'CSC Mitre'!I$1:I$220,0)),"",VLOOKUP(OJ$1,'Tactic Recode'!$A$1:$B$547,2,FALSE))</f>
        <v/>
      </c>
      <c r="OK10" t="str">
        <f>IF(ISERROR(MATCH(OK$1,'CSC Mitre'!I$1:I$220,0)),"",VLOOKUP(OK$1,'Tactic Recode'!$A$1:$B$547,2,FALSE))</f>
        <v/>
      </c>
      <c r="OL10" t="str">
        <f>IF(ISERROR(MATCH(OL$1,'CSC Mitre'!I$1:I$220,0)),"",VLOOKUP(OL$1,'Tactic Recode'!$A$1:$B$547,2,FALSE))</f>
        <v/>
      </c>
      <c r="OM10" t="str">
        <f>IF(ISERROR(MATCH(OM$1,'CSC Mitre'!I$1:I$220,0)),"",VLOOKUP(OM$1,'Tactic Recode'!$A$1:$B$547,2,FALSE))</f>
        <v/>
      </c>
      <c r="ON10" t="str">
        <f>IF(ISERROR(MATCH(ON$1,'CSC Mitre'!I$1:I$220,0)),"",VLOOKUP(ON$1,'Tactic Recode'!$A$1:$B$547,2,FALSE))</f>
        <v/>
      </c>
      <c r="OO10" t="str">
        <f>IF(ISERROR(MATCH(OO$1,'CSC Mitre'!I$1:I$220,0)),"",VLOOKUP(OO$1,'Tactic Recode'!$A$1:$B$547,2,FALSE))</f>
        <v/>
      </c>
      <c r="OP10" t="str">
        <f>IF(ISERROR(MATCH(OP$1,'CSC Mitre'!I$1:I$220,0)),"",VLOOKUP(OP$1,'Tactic Recode'!$A$1:$B$547,2,FALSE))</f>
        <v/>
      </c>
      <c r="OQ10" t="str">
        <f>IF(ISERROR(MATCH(OQ$1,'CSC Mitre'!I$1:I$220,0)),"",VLOOKUP(OQ$1,'Tactic Recode'!$A$1:$B$547,2,FALSE))</f>
        <v/>
      </c>
      <c r="OR10" t="str">
        <f>IF(ISERROR(MATCH(OR$1,'CSC Mitre'!I$1:I$220,0)),"",VLOOKUP(OR$1,'Tactic Recode'!$A$1:$B$547,2,FALSE))</f>
        <v/>
      </c>
      <c r="OS10" t="str">
        <f>IF(ISERROR(MATCH(OS$1,'CSC Mitre'!I$1:I$220,0)),"",VLOOKUP(OS$1,'Tactic Recode'!$A$1:$B$547,2,FALSE))</f>
        <v/>
      </c>
      <c r="OT10" t="str">
        <f>IF(ISERROR(MATCH(OT$1,'CSC Mitre'!I$1:I$220,0)),"",VLOOKUP(OT$1,'Tactic Recode'!$A$1:$B$547,2,FALSE))</f>
        <v/>
      </c>
      <c r="OU10" t="str">
        <f>IF(ISERROR(MATCH(OU$1,'CSC Mitre'!I$1:I$220,0)),"",VLOOKUP(OU$1,'Tactic Recode'!$A$1:$B$547,2,FALSE))</f>
        <v/>
      </c>
      <c r="OV10" t="str">
        <f>IF(ISERROR(MATCH(OV$1,'CSC Mitre'!I$1:I$220,0)),"",VLOOKUP(OV$1,'Tactic Recode'!$A$1:$B$547,2,FALSE))</f>
        <v/>
      </c>
      <c r="OW10" t="str">
        <f>IF(ISERROR(MATCH(OW$1,'CSC Mitre'!I$1:I$220,0)),"",VLOOKUP(OW$1,'Tactic Recode'!$A$1:$B$547,2,FALSE))</f>
        <v/>
      </c>
      <c r="OX10" t="str">
        <f>IF(ISERROR(MATCH(OX$1,'CSC Mitre'!I$1:I$220,0)),"",VLOOKUP(OX$1,'Tactic Recode'!$A$1:$B$547,2,FALSE))</f>
        <v/>
      </c>
      <c r="OY10" t="str">
        <f>IF(ISERROR(MATCH(OY$1,'CSC Mitre'!I$1:I$220,0)),"",VLOOKUP(OY$1,'Tactic Recode'!$A$1:$B$547,2,FALSE))</f>
        <v/>
      </c>
      <c r="OZ10" t="str">
        <f>IF(ISERROR(MATCH(OZ$1,'CSC Mitre'!I$1:I$220,0)),"",VLOOKUP(OZ$1,'Tactic Recode'!$A$1:$B$547,2,FALSE))</f>
        <v/>
      </c>
      <c r="PA10" t="str">
        <f>IF(ISERROR(MATCH(PA$1,'CSC Mitre'!I$1:I$220,0)),"",VLOOKUP(PA$1,'Tactic Recode'!$A$1:$B$547,2,FALSE))</f>
        <v/>
      </c>
      <c r="PB10" t="str">
        <f>IF(ISERROR(MATCH(PB$1,'CSC Mitre'!I$1:I$220,0)),"",VLOOKUP(PB$1,'Tactic Recode'!$A$1:$B$547,2,FALSE))</f>
        <v/>
      </c>
      <c r="PC10" t="str">
        <f>IF(ISERROR(MATCH(PC$1,'CSC Mitre'!I$1:I$220,0)),"",VLOOKUP(PC$1,'Tactic Recode'!$A$1:$B$547,2,FALSE))</f>
        <v/>
      </c>
      <c r="PD10" t="str">
        <f>IF(ISERROR(MATCH(PD$1,'CSC Mitre'!I$1:I$220,0)),"",VLOOKUP(PD$1,'Tactic Recode'!$A$1:$B$547,2,FALSE))</f>
        <v/>
      </c>
      <c r="PE10" t="str">
        <f>IF(ISERROR(MATCH(PE$1,'CSC Mitre'!I$1:I$220,0)),"",VLOOKUP(PE$1,'Tactic Recode'!$A$1:$B$547,2,FALSE))</f>
        <v/>
      </c>
      <c r="PF10" t="str">
        <f>IF(ISERROR(MATCH(PF$1,'CSC Mitre'!I$1:I$220,0)),"",VLOOKUP(PF$1,'Tactic Recode'!$A$1:$B$547,2,FALSE))</f>
        <v/>
      </c>
      <c r="PG10" t="str">
        <f>IF(ISERROR(MATCH(PG$1,'CSC Mitre'!I$1:I$220,0)),"",VLOOKUP(PG$1,'Tactic Recode'!$A$1:$B$547,2,FALSE))</f>
        <v/>
      </c>
      <c r="PH10" t="str">
        <f>IF(ISERROR(MATCH(PH$1,'CSC Mitre'!I$1:I$220,0)),"",VLOOKUP(PH$1,'Tactic Recode'!$A$1:$B$547,2,FALSE))</f>
        <v/>
      </c>
      <c r="PI10" t="str">
        <f>IF(ISERROR(MATCH(PI$1,'CSC Mitre'!I$1:I$220,0)),"",VLOOKUP(PI$1,'Tactic Recode'!$A$1:$B$547,2,FALSE))</f>
        <v/>
      </c>
      <c r="PJ10" t="str">
        <f>IF(ISERROR(MATCH(PJ$1,'CSC Mitre'!I$1:I$220,0)),"",VLOOKUP(PJ$1,'Tactic Recode'!$A$1:$B$547,2,FALSE))</f>
        <v/>
      </c>
      <c r="PK10" t="str">
        <f>IF(ISERROR(MATCH(PK$1,'CSC Mitre'!I$1:I$220,0)),"",VLOOKUP(PK$1,'Tactic Recode'!$A$1:$B$547,2,FALSE))</f>
        <v/>
      </c>
      <c r="PL10" t="str">
        <f>IF(ISERROR(MATCH(PL$1,'CSC Mitre'!I$1:I$220,0)),"",VLOOKUP(PL$1,'Tactic Recode'!$A$1:$B$547,2,FALSE))</f>
        <v/>
      </c>
      <c r="PM10" t="str">
        <f>IF(ISERROR(MATCH(PM$1,'CSC Mitre'!I$1:I$220,0)),"",VLOOKUP(PM$1,'Tactic Recode'!$A$1:$B$547,2,FALSE))</f>
        <v/>
      </c>
      <c r="PN10" t="str">
        <f>IF(ISERROR(MATCH(PN$1,'CSC Mitre'!I$1:I$220,0)),"",VLOOKUP(PN$1,'Tactic Recode'!$A$1:$B$547,2,FALSE))</f>
        <v/>
      </c>
      <c r="PO10" t="str">
        <f>IF(ISERROR(MATCH(PO$1,'CSC Mitre'!I$1:I$220,0)),"",VLOOKUP(PO$1,'Tactic Recode'!$A$1:$B$547,2,FALSE))</f>
        <v/>
      </c>
      <c r="PP10" t="str">
        <f>IF(ISERROR(MATCH(PP$1,'CSC Mitre'!I$1:I$220,0)),"",VLOOKUP(PP$1,'Tactic Recode'!$A$1:$B$547,2,FALSE))</f>
        <v/>
      </c>
      <c r="PQ10" t="str">
        <f>IF(ISERROR(MATCH(PQ$1,'CSC Mitre'!I$1:I$220,0)),"",VLOOKUP(PQ$1,'Tactic Recode'!$A$1:$B$547,2,FALSE))</f>
        <v/>
      </c>
      <c r="PR10" t="str">
        <f>IF(ISERROR(MATCH(PR$1,'CSC Mitre'!I$1:I$220,0)),"",VLOOKUP(PR$1,'Tactic Recode'!$A$1:$B$547,2,FALSE))</f>
        <v/>
      </c>
      <c r="PS10" t="str">
        <f>IF(ISERROR(MATCH(PS$1,'CSC Mitre'!I$1:I$220,0)),"",VLOOKUP(PS$1,'Tactic Recode'!$A$1:$B$547,2,FALSE))</f>
        <v/>
      </c>
      <c r="PT10" t="str">
        <f>IF(ISERROR(MATCH(PT$1,'CSC Mitre'!I$1:I$220,0)),"",VLOOKUP(PT$1,'Tactic Recode'!$A$1:$B$547,2,FALSE))</f>
        <v/>
      </c>
      <c r="PU10" t="str">
        <f>IF(ISERROR(MATCH(PU$1,'CSC Mitre'!I$1:I$220,0)),"",VLOOKUP(PU$1,'Tactic Recode'!$A$1:$B$547,2,FALSE))</f>
        <v/>
      </c>
      <c r="PV10" t="str">
        <f>IF(ISERROR(MATCH(PV$1,'CSC Mitre'!I$1:I$220,0)),"",VLOOKUP(PV$1,'Tactic Recode'!$A$1:$B$547,2,FALSE))</f>
        <v/>
      </c>
      <c r="PW10" t="str">
        <f>IF(ISERROR(MATCH(PW$1,'CSC Mitre'!I$1:I$220,0)),"",VLOOKUP(PW$1,'Tactic Recode'!$A$1:$B$547,2,FALSE))</f>
        <v/>
      </c>
      <c r="PX10" t="str">
        <f>IF(ISERROR(MATCH(PX$1,'CSC Mitre'!I$1:I$220,0)),"",VLOOKUP(PX$1,'Tactic Recode'!$A$1:$B$547,2,FALSE))</f>
        <v/>
      </c>
      <c r="PY10" t="str">
        <f>IF(ISERROR(MATCH(PY$1,'CSC Mitre'!I$1:I$220,0)),"",VLOOKUP(PY$1,'Tactic Recode'!$A$1:$B$547,2,FALSE))</f>
        <v/>
      </c>
      <c r="PZ10" t="str">
        <f>IF(ISERROR(MATCH(PZ$1,'CSC Mitre'!I$1:I$220,0)),"",VLOOKUP(PZ$1,'Tactic Recode'!$A$1:$B$547,2,FALSE))</f>
        <v/>
      </c>
      <c r="QA10" t="str">
        <f>IF(ISERROR(MATCH(QA$1,'CSC Mitre'!I$1:I$220,0)),"",VLOOKUP(QA$1,'Tactic Recode'!$A$1:$B$547,2,FALSE))</f>
        <v/>
      </c>
      <c r="QB10" t="str">
        <f>IF(ISERROR(MATCH(QB$1,'CSC Mitre'!I$1:I$220,0)),"",VLOOKUP(QB$1,'Tactic Recode'!$A$1:$B$547,2,FALSE))</f>
        <v/>
      </c>
      <c r="QC10" t="str">
        <f>IF(ISERROR(MATCH(QC$1,'CSC Mitre'!I$1:I$220,0)),"",VLOOKUP(QC$1,'Tactic Recode'!$A$1:$B$547,2,FALSE))</f>
        <v/>
      </c>
      <c r="QD10" t="str">
        <f>IF(ISERROR(MATCH(QD$1,'CSC Mitre'!I$1:I$220,0)),"",VLOOKUP(QD$1,'Tactic Recode'!$A$1:$B$547,2,FALSE))</f>
        <v/>
      </c>
      <c r="QE10" t="str">
        <f>IF(ISERROR(MATCH(QE$1,'CSC Mitre'!I$1:I$220,0)),"",VLOOKUP(QE$1,'Tactic Recode'!$A$1:$B$547,2,FALSE))</f>
        <v/>
      </c>
      <c r="QF10" t="str">
        <f>IF(ISERROR(MATCH(QF$1,'CSC Mitre'!I$1:I$220,0)),"",VLOOKUP(QF$1,'Tactic Recode'!$A$1:$B$547,2,FALSE))</f>
        <v/>
      </c>
      <c r="QG10" t="str">
        <f>IF(ISERROR(MATCH(QG$1,'CSC Mitre'!I$1:I$220,0)),"",VLOOKUP(QG$1,'Tactic Recode'!$A$1:$B$547,2,FALSE))</f>
        <v/>
      </c>
      <c r="QH10" t="str">
        <f>IF(ISERROR(MATCH(QH$1,'CSC Mitre'!I$1:I$220,0)),"",VLOOKUP(QH$1,'Tactic Recode'!$A$1:$B$547,2,FALSE))</f>
        <v/>
      </c>
      <c r="QI10" t="str">
        <f>IF(ISERROR(MATCH(QI$1,'CSC Mitre'!I$1:I$220,0)),"",VLOOKUP(QI$1,'Tactic Recode'!$A$1:$B$547,2,FALSE))</f>
        <v/>
      </c>
      <c r="QJ10" t="str">
        <f>IF(ISERROR(MATCH(QJ$1,'CSC Mitre'!I$1:I$220,0)),"",VLOOKUP(QJ$1,'Tactic Recode'!$A$1:$B$547,2,FALSE))</f>
        <v/>
      </c>
      <c r="QK10" t="str">
        <f>IF(ISERROR(MATCH(QK$1,'CSC Mitre'!I$1:I$220,0)),"",VLOOKUP(QK$1,'Tactic Recode'!$A$1:$B$547,2,FALSE))</f>
        <v/>
      </c>
      <c r="QL10" t="str">
        <f>IF(ISERROR(MATCH(QL$1,'CSC Mitre'!I$1:I$220,0)),"",VLOOKUP(QL$1,'Tactic Recode'!$A$1:$B$547,2,FALSE))</f>
        <v/>
      </c>
      <c r="QM10" t="str">
        <f>IF(ISERROR(MATCH(QM$1,'CSC Mitre'!I$1:I$220,0)),"",VLOOKUP(QM$1,'Tactic Recode'!$A$1:$B$547,2,FALSE))</f>
        <v/>
      </c>
      <c r="QN10" t="str">
        <f>IF(ISERROR(MATCH(QN$1,'CSC Mitre'!I$1:I$220,0)),"",VLOOKUP(QN$1,'Tactic Recode'!$A$1:$B$547,2,FALSE))</f>
        <v/>
      </c>
      <c r="QO10" t="str">
        <f>IF(ISERROR(MATCH(QO$1,'CSC Mitre'!I$1:I$220,0)),"",VLOOKUP(QO$1,'Tactic Recode'!$A$1:$B$547,2,FALSE))</f>
        <v/>
      </c>
      <c r="QP10" t="str">
        <f>IF(ISERROR(MATCH(QP$1,'CSC Mitre'!I$1:I$220,0)),"",VLOOKUP(QP$1,'Tactic Recode'!$A$1:$B$547,2,FALSE))</f>
        <v/>
      </c>
      <c r="QQ10" t="str">
        <f>IF(ISERROR(MATCH(QQ$1,'CSC Mitre'!I$1:I$220,0)),"",VLOOKUP(QQ$1,'Tactic Recode'!$A$1:$B$547,2,FALSE))</f>
        <v/>
      </c>
      <c r="QR10" t="str">
        <f>IF(ISERROR(MATCH(QR$1,'CSC Mitre'!I$1:I$220,0)),"",VLOOKUP(QR$1,'Tactic Recode'!$A$1:$B$547,2,FALSE))</f>
        <v/>
      </c>
      <c r="QS10" t="str">
        <f>IF(ISERROR(MATCH(QS$1,'CSC Mitre'!I$1:I$220,0)),"",VLOOKUP(QS$1,'Tactic Recode'!$A$1:$B$547,2,FALSE))</f>
        <v/>
      </c>
      <c r="QT10" t="str">
        <f>IF(ISERROR(MATCH(QT$1,'CSC Mitre'!I$1:I$220,0)),"",VLOOKUP(QT$1,'Tactic Recode'!$A$1:$B$547,2,FALSE))</f>
        <v/>
      </c>
      <c r="QU10" t="str">
        <f>IF(ISERROR(MATCH(QU$1,'CSC Mitre'!I$1:I$220,0)),"",VLOOKUP(QU$1,'Tactic Recode'!$A$1:$B$547,2,FALSE))</f>
        <v/>
      </c>
      <c r="QV10" t="str">
        <f>IF(ISERROR(MATCH(QV$1,'CSC Mitre'!I$1:I$220,0)),"",VLOOKUP(QV$1,'Tactic Recode'!$A$1:$B$547,2,FALSE))</f>
        <v/>
      </c>
      <c r="QW10" t="str">
        <f>IF(ISERROR(MATCH(QW$1,'CSC Mitre'!I$1:I$220,0)),"",VLOOKUP(QW$1,'Tactic Recode'!$A$1:$B$547,2,FALSE))</f>
        <v/>
      </c>
      <c r="QX10" t="str">
        <f>IF(ISERROR(MATCH(QX$1,'CSC Mitre'!I$1:I$220,0)),"",VLOOKUP(QX$1,'Tactic Recode'!$A$1:$B$547,2,FALSE))</f>
        <v/>
      </c>
      <c r="QY10" t="str">
        <f>IF(ISERROR(MATCH(QY$1,'CSC Mitre'!I$1:I$220,0)),"",VLOOKUP(QY$1,'Tactic Recode'!$A$1:$B$547,2,FALSE))</f>
        <v/>
      </c>
      <c r="QZ10" t="str">
        <f>IF(ISERROR(MATCH(QZ$1,'CSC Mitre'!I$1:I$220,0)),"",VLOOKUP(QZ$1,'Tactic Recode'!$A$1:$B$547,2,FALSE))</f>
        <v/>
      </c>
      <c r="RA10" t="str">
        <f>IF(ISERROR(MATCH(RA$1,'CSC Mitre'!I$1:I$220,0)),"",VLOOKUP(RA$1,'Tactic Recode'!$A$1:$B$547,2,FALSE))</f>
        <v/>
      </c>
      <c r="RB10" t="str">
        <f>IF(ISERROR(MATCH(RB$1,'CSC Mitre'!I$1:I$220,0)),"",VLOOKUP(RB$1,'Tactic Recode'!$A$1:$B$547,2,FALSE))</f>
        <v/>
      </c>
      <c r="RC10" t="str">
        <f>IF(ISERROR(MATCH(RC$1,'CSC Mitre'!I$1:I$220,0)),"",VLOOKUP(RC$1,'Tactic Recode'!$A$1:$B$547,2,FALSE))</f>
        <v/>
      </c>
      <c r="RD10" t="str">
        <f>IF(ISERROR(MATCH(RD$1,'CSC Mitre'!I$1:I$220,0)),"",VLOOKUP(RD$1,'Tactic Recode'!$A$1:$B$547,2,FALSE))</f>
        <v/>
      </c>
      <c r="RE10" t="str">
        <f>IF(ISERROR(MATCH(RE$1,'CSC Mitre'!I$1:I$220,0)),"",VLOOKUP(RE$1,'Tactic Recode'!$A$1:$B$547,2,FALSE))</f>
        <v/>
      </c>
      <c r="RF10" t="str">
        <f>IF(ISERROR(MATCH(RF$1,'CSC Mitre'!I$1:I$220,0)),"",VLOOKUP(RF$1,'Tactic Recode'!$A$1:$B$547,2,FALSE))</f>
        <v/>
      </c>
      <c r="RG10" t="str">
        <f>IF(ISERROR(MATCH(RG$1,'CSC Mitre'!I$1:I$220,0)),"",VLOOKUP(RG$1,'Tactic Recode'!$A$1:$B$547,2,FALSE))</f>
        <v/>
      </c>
      <c r="RH10" t="str">
        <f>IF(ISERROR(MATCH(RH$1,'CSC Mitre'!I$1:I$220,0)),"",VLOOKUP(RH$1,'Tactic Recode'!$A$1:$B$547,2,FALSE))</f>
        <v/>
      </c>
      <c r="RI10" t="str">
        <f>IF(ISERROR(MATCH(RI$1,'CSC Mitre'!I$1:I$220,0)),"",VLOOKUP(RI$1,'Tactic Recode'!$A$1:$B$547,2,FALSE))</f>
        <v/>
      </c>
      <c r="RJ10" t="str">
        <f>IF(ISERROR(MATCH(RJ$1,'CSC Mitre'!I$1:I$220,0)),"",VLOOKUP(RJ$1,'Tactic Recode'!$A$1:$B$547,2,FALSE))</f>
        <v/>
      </c>
      <c r="RK10" t="str">
        <f>IF(ISERROR(MATCH(RK$1,'CSC Mitre'!I$1:I$220,0)),"",VLOOKUP(RK$1,'Tactic Recode'!$A$1:$B$547,2,FALSE))</f>
        <v/>
      </c>
      <c r="RL10" t="str">
        <f>IF(ISERROR(MATCH(RL$1,'CSC Mitre'!I$1:I$220,0)),"",VLOOKUP(RL$1,'Tactic Recode'!$A$1:$B$547,2,FALSE))</f>
        <v/>
      </c>
      <c r="RM10" t="str">
        <f>IF(ISERROR(MATCH(RM$1,'CSC Mitre'!I$1:I$220,0)),"",VLOOKUP(RM$1,'Tactic Recode'!$A$1:$B$547,2,FALSE))</f>
        <v/>
      </c>
      <c r="RN10" t="str">
        <f>IF(ISERROR(MATCH(RN$1,'CSC Mitre'!I$1:I$220,0)),"",VLOOKUP(RN$1,'Tactic Recode'!$A$1:$B$547,2,FALSE))</f>
        <v/>
      </c>
      <c r="RO10" t="str">
        <f>IF(ISERROR(MATCH(RO$1,'CSC Mitre'!I$1:I$220,0)),"",VLOOKUP(RO$1,'Tactic Recode'!$A$1:$B$547,2,FALSE))</f>
        <v/>
      </c>
      <c r="RP10" t="str">
        <f>IF(ISERROR(MATCH(RP$1,'CSC Mitre'!I$1:I$220,0)),"",VLOOKUP(RP$1,'Tactic Recode'!$A$1:$B$547,2,FALSE))</f>
        <v/>
      </c>
      <c r="RQ10" t="str">
        <f>IF(ISERROR(MATCH(RQ$1,'CSC Mitre'!I$1:I$220,0)),"",VLOOKUP(RQ$1,'Tactic Recode'!$A$1:$B$547,2,FALSE))</f>
        <v/>
      </c>
      <c r="RR10" t="str">
        <f>IF(ISERROR(MATCH(RR$1,'CSC Mitre'!I$1:I$220,0)),"",VLOOKUP(RR$1,'Tactic Recode'!$A$1:$B$547,2,FALSE))</f>
        <v/>
      </c>
      <c r="RS10" t="str">
        <f>IF(ISERROR(MATCH(RS$1,'CSC Mitre'!I$1:I$220,0)),"",VLOOKUP(RS$1,'Tactic Recode'!$A$1:$B$547,2,FALSE))</f>
        <v/>
      </c>
      <c r="RT10" t="str">
        <f>IF(ISERROR(MATCH(RT$1,'CSC Mitre'!I$1:I$220,0)),"",VLOOKUP(RT$1,'Tactic Recode'!$A$1:$B$547,2,FALSE))</f>
        <v/>
      </c>
      <c r="RU10" t="str">
        <f>IF(ISERROR(MATCH(RU$1,'CSC Mitre'!I$1:I$220,0)),"",VLOOKUP(RU$1,'Tactic Recode'!$A$1:$B$547,2,FALSE))</f>
        <v/>
      </c>
      <c r="RV10" t="str">
        <f>IF(ISERROR(MATCH(RV$1,'CSC Mitre'!I$1:I$220,0)),"",VLOOKUP(RV$1,'Tactic Recode'!$A$1:$B$547,2,FALSE))</f>
        <v/>
      </c>
      <c r="RW10" t="str">
        <f>IF(ISERROR(MATCH(RW$1,'CSC Mitre'!I$1:I$220,0)),"",VLOOKUP(RW$1,'Tactic Recode'!$A$1:$B$547,2,FALSE))</f>
        <v/>
      </c>
      <c r="RX10" t="str">
        <f>IF(ISERROR(MATCH(RX$1,'CSC Mitre'!I$1:I$220,0)),"",VLOOKUP(RX$1,'Tactic Recode'!$A$1:$B$547,2,FALSE))</f>
        <v/>
      </c>
      <c r="RY10" t="str">
        <f>IF(ISERROR(MATCH(RY$1,'CSC Mitre'!I$1:I$220,0)),"",VLOOKUP(RY$1,'Tactic Recode'!$A$1:$B$547,2,FALSE))</f>
        <v/>
      </c>
      <c r="RZ10" t="str">
        <f>IF(ISERROR(MATCH(RZ$1,'CSC Mitre'!I$1:I$220,0)),"",VLOOKUP(RZ$1,'Tactic Recode'!$A$1:$B$547,2,FALSE))</f>
        <v/>
      </c>
      <c r="SA10" t="str">
        <f>IF(ISERROR(MATCH(SA$1,'CSC Mitre'!I$1:I$220,0)),"",VLOOKUP(SA$1,'Tactic Recode'!$A$1:$B$547,2,FALSE))</f>
        <v/>
      </c>
      <c r="SB10" t="str">
        <f>IF(ISERROR(MATCH(SB$1,'CSC Mitre'!I$1:I$220,0)),"",VLOOKUP(SB$1,'Tactic Recode'!$A$1:$B$547,2,FALSE))</f>
        <v/>
      </c>
      <c r="SC10" t="str">
        <f>IF(ISERROR(MATCH(SC$1,'CSC Mitre'!I$1:I$220,0)),"",VLOOKUP(SC$1,'Tactic Recode'!$A$1:$B$547,2,FALSE))</f>
        <v/>
      </c>
      <c r="SD10" t="str">
        <f>IF(ISERROR(MATCH(SD$1,'CSC Mitre'!I$1:I$220,0)),"",VLOOKUP(SD$1,'Tactic Recode'!$A$1:$B$547,2,FALSE))</f>
        <v/>
      </c>
      <c r="SE10" t="str">
        <f>IF(ISERROR(MATCH(SE$1,'CSC Mitre'!I$1:I$220,0)),"",VLOOKUP(SE$1,'Tactic Recode'!$A$1:$B$547,2,FALSE))</f>
        <v/>
      </c>
      <c r="SF10" t="str">
        <f>IF(ISERROR(MATCH(SF$1,'CSC Mitre'!I$1:I$220,0)),"",VLOOKUP(SF$1,'Tactic Recode'!$A$1:$B$547,2,FALSE))</f>
        <v/>
      </c>
      <c r="SG10" t="str">
        <f>IF(ISERROR(MATCH(SG$1,'CSC Mitre'!I$1:I$220,0)),"",VLOOKUP(SG$1,'Tactic Recode'!$A$1:$B$547,2,FALSE))</f>
        <v/>
      </c>
      <c r="SH10" t="str">
        <f>IF(ISERROR(MATCH(SH$1,'CSC Mitre'!I$1:I$220,0)),"",VLOOKUP(SH$1,'Tactic Recode'!$A$1:$B$547,2,FALSE))</f>
        <v/>
      </c>
      <c r="SI10" t="str">
        <f>IF(ISERROR(MATCH(SI$1,'CSC Mitre'!I$1:I$220,0)),"",VLOOKUP(SI$1,'Tactic Recode'!$A$1:$B$547,2,FALSE))</f>
        <v/>
      </c>
      <c r="SJ10" t="str">
        <f>IF(ISERROR(MATCH(SJ$1,'CSC Mitre'!I$1:I$220,0)),"",VLOOKUP(SJ$1,'Tactic Recode'!$A$1:$B$547,2,FALSE))</f>
        <v/>
      </c>
      <c r="SK10" t="str">
        <f>IF(ISERROR(MATCH(SK$1,'CSC Mitre'!I$1:I$220,0)),"",VLOOKUP(SK$1,'Tactic Recode'!$A$1:$B$547,2,FALSE))</f>
        <v/>
      </c>
      <c r="SL10" t="str">
        <f>IF(ISERROR(MATCH(SL$1,'CSC Mitre'!I$1:I$220,0)),"",VLOOKUP(SL$1,'Tactic Recode'!$A$1:$B$547,2,FALSE))</f>
        <v/>
      </c>
      <c r="SM10" t="str">
        <f>IF(ISERROR(MATCH(SM$1,'CSC Mitre'!I$1:I$220,0)),"",VLOOKUP(SM$1,'Tactic Recode'!$A$1:$B$547,2,FALSE))</f>
        <v/>
      </c>
      <c r="SN10" t="str">
        <f>IF(ISERROR(MATCH(SN$1,'CSC Mitre'!I$1:I$220,0)),"",VLOOKUP(SN$1,'Tactic Recode'!$A$1:$B$547,2,FALSE))</f>
        <v/>
      </c>
      <c r="SO10" t="str">
        <f>IF(ISERROR(MATCH(SO$1,'CSC Mitre'!I$1:I$220,0)),"",VLOOKUP(SO$1,'Tactic Recode'!$A$1:$B$547,2,FALSE))</f>
        <v/>
      </c>
      <c r="SP10" t="str">
        <f>IF(ISERROR(MATCH(SP$1,'CSC Mitre'!I$1:I$220,0)),"",VLOOKUP(SP$1,'Tactic Recode'!$A$1:$B$547,2,FALSE))</f>
        <v/>
      </c>
      <c r="SQ10" t="str">
        <f>IF(ISERROR(MATCH(SQ$1,'CSC Mitre'!I$1:I$220,0)),"",VLOOKUP(SQ$1,'Tactic Recode'!$A$1:$B$547,2,FALSE))</f>
        <v/>
      </c>
      <c r="SR10" t="str">
        <f>IF(ISERROR(MATCH(SR$1,'CSC Mitre'!I$1:I$220,0)),"",VLOOKUP(SR$1,'Tactic Recode'!$A$1:$B$547,2,FALSE))</f>
        <v/>
      </c>
      <c r="SS10" t="str">
        <f>IF(ISERROR(MATCH(SS$1,'CSC Mitre'!I$1:I$220,0)),"",VLOOKUP(SS$1,'Tactic Recode'!$A$1:$B$547,2,FALSE))</f>
        <v/>
      </c>
      <c r="ST10" t="str">
        <f>IF(ISERROR(MATCH(ST$1,'CSC Mitre'!I$1:I$220,0)),"",VLOOKUP(ST$1,'Tactic Recode'!$A$1:$B$547,2,FALSE))</f>
        <v/>
      </c>
      <c r="SU10" t="str">
        <f>IF(ISERROR(MATCH(SU$1,'CSC Mitre'!I$1:I$220,0)),"",VLOOKUP(SU$1,'Tactic Recode'!$A$1:$B$547,2,FALSE))</f>
        <v/>
      </c>
      <c r="SV10" t="str">
        <f>IF(ISERROR(MATCH(SV$1,'CSC Mitre'!I$1:I$220,0)),"",VLOOKUP(SV$1,'Tactic Recode'!$A$1:$B$547,2,FALSE))</f>
        <v/>
      </c>
      <c r="SW10" t="str">
        <f>IF(ISERROR(MATCH(SW$1,'CSC Mitre'!I$1:I$220,0)),"",VLOOKUP(SW$1,'Tactic Recode'!$A$1:$B$547,2,FALSE))</f>
        <v/>
      </c>
      <c r="SX10" t="str">
        <f>IF(ISERROR(MATCH(SX$1,'CSC Mitre'!I$1:I$220,0)),"",VLOOKUP(SX$1,'Tactic Recode'!$A$1:$B$547,2,FALSE))</f>
        <v/>
      </c>
      <c r="SY10" t="str">
        <f>IF(ISERROR(MATCH(SY$1,'CSC Mitre'!I$1:I$220,0)),"",VLOOKUP(SY$1,'Tactic Recode'!$A$1:$B$547,2,FALSE))</f>
        <v/>
      </c>
      <c r="SZ10" t="str">
        <f>IF(ISERROR(MATCH(SZ$1,'CSC Mitre'!I$1:I$220,0)),"",VLOOKUP(SZ$1,'Tactic Recode'!$A$1:$B$547,2,FALSE))</f>
        <v/>
      </c>
      <c r="TA10" t="str">
        <f>IF(ISERROR(MATCH(TA$1,'CSC Mitre'!I$1:I$220,0)),"",VLOOKUP(TA$1,'Tactic Recode'!$A$1:$B$547,2,FALSE))</f>
        <v/>
      </c>
      <c r="TB10" t="str">
        <f>IF(ISERROR(MATCH(TB$1,'CSC Mitre'!I$1:I$220,0)),"",VLOOKUP(TB$1,'Tactic Recode'!$A$1:$B$547,2,FALSE))</f>
        <v/>
      </c>
      <c r="TC10" t="str">
        <f>IF(ISERROR(MATCH(TC$1,'CSC Mitre'!I$1:I$220,0)),"",VLOOKUP(TC$1,'Tactic Recode'!$A$1:$B$547,2,FALSE))</f>
        <v/>
      </c>
      <c r="TD10" t="str">
        <f>IF(ISERROR(MATCH(TD$1,'CSC Mitre'!I$1:I$220,0)),"",VLOOKUP(TD$1,'Tactic Recode'!$A$1:$B$547,2,FALSE))</f>
        <v/>
      </c>
      <c r="TE10" t="str">
        <f>IF(ISERROR(MATCH(TE$1,'CSC Mitre'!I$1:I$220,0)),"",VLOOKUP(TE$1,'Tactic Recode'!$A$1:$B$547,2,FALSE))</f>
        <v/>
      </c>
      <c r="TF10" t="str">
        <f>IF(ISERROR(MATCH(TF$1,'CSC Mitre'!I$1:I$220,0)),"",VLOOKUP(TF$1,'Tactic Recode'!$A$1:$B$547,2,FALSE))</f>
        <v/>
      </c>
      <c r="TG10" t="str">
        <f>IF(ISERROR(MATCH(TG$1,'CSC Mitre'!I$1:I$220,0)),"",VLOOKUP(TG$1,'Tactic Recode'!$A$1:$B$547,2,FALSE))</f>
        <v/>
      </c>
      <c r="TH10" t="str">
        <f>IF(ISERROR(MATCH(TH$1,'CSC Mitre'!I$1:I$220,0)),"",VLOOKUP(TH$1,'Tactic Recode'!$A$1:$B$547,2,FALSE))</f>
        <v/>
      </c>
      <c r="TI10" t="str">
        <f>IF(ISERROR(MATCH(TI$1,'CSC Mitre'!I$1:I$220,0)),"",VLOOKUP(TI$1,'Tactic Recode'!$A$1:$B$547,2,FALSE))</f>
        <v/>
      </c>
      <c r="TJ10" t="str">
        <f>IF(ISERROR(MATCH(TJ$1,'CSC Mitre'!I$1:I$220,0)),"",VLOOKUP(TJ$1,'Tactic Recode'!$A$1:$B$547,2,FALSE))</f>
        <v/>
      </c>
      <c r="TK10" t="str">
        <f>IF(ISERROR(MATCH(TK$1,'CSC Mitre'!I$1:I$220,0)),"",VLOOKUP(TK$1,'Tactic Recode'!$A$1:$B$547,2,FALSE))</f>
        <v/>
      </c>
      <c r="TL10" t="str">
        <f>IF(ISERROR(MATCH(TL$1,'CSC Mitre'!I$1:I$220,0)),"",VLOOKUP(TL$1,'Tactic Recode'!$A$1:$B$547,2,FALSE))</f>
        <v/>
      </c>
      <c r="TM10" t="str">
        <f>IF(ISERROR(MATCH(TM$1,'CSC Mitre'!I$1:I$220,0)),"",VLOOKUP(TM$1,'Tactic Recode'!$A$1:$B$547,2,FALSE))</f>
        <v/>
      </c>
      <c r="TN10" t="str">
        <f>IF(ISERROR(MATCH(TN$1,'CSC Mitre'!I$1:I$220,0)),"",VLOOKUP(TN$1,'Tactic Recode'!$A$1:$B$547,2,FALSE))</f>
        <v/>
      </c>
      <c r="TO10" t="str">
        <f>IF(ISERROR(MATCH(TO$1,'CSC Mitre'!I$1:I$220,0)),"",VLOOKUP(TO$1,'Tactic Recode'!$A$1:$B$547,2,FALSE))</f>
        <v/>
      </c>
      <c r="TP10" t="str">
        <f>IF(ISERROR(MATCH(TP$1,'CSC Mitre'!I$1:I$220,0)),"",VLOOKUP(TP$1,'Tactic Recode'!$A$1:$B$547,2,FALSE))</f>
        <v/>
      </c>
      <c r="TQ10" t="str">
        <f>IF(ISERROR(MATCH(TQ$1,'CSC Mitre'!I$1:I$220,0)),"",VLOOKUP(TQ$1,'Tactic Recode'!$A$1:$B$547,2,FALSE))</f>
        <v/>
      </c>
      <c r="TR10" t="str">
        <f>IF(ISERROR(MATCH(TR$1,'CSC Mitre'!I$1:I$220,0)),"",VLOOKUP(TR$1,'Tactic Recode'!$A$1:$B$547,2,FALSE))</f>
        <v/>
      </c>
      <c r="TS10" t="str">
        <f>IF(ISERROR(MATCH(TS$1,'CSC Mitre'!I$1:I$220,0)),"",VLOOKUP(TS$1,'Tactic Recode'!$A$1:$B$547,2,FALSE))</f>
        <v/>
      </c>
      <c r="TT10" t="str">
        <f>IF(ISERROR(MATCH(TT$1,'CSC Mitre'!I$1:I$220,0)),"",VLOOKUP(TT$1,'Tactic Recode'!$A$1:$B$547,2,FALSE))</f>
        <v/>
      </c>
      <c r="TU10" t="str">
        <f>IF(ISERROR(MATCH(TU$1,'CSC Mitre'!I$1:I$220,0)),"",VLOOKUP(TU$1,'Tactic Recode'!$A$1:$B$547,2,FALSE))</f>
        <v/>
      </c>
      <c r="TV10" t="str">
        <f>IF(ISERROR(MATCH(TV$1,'CSC Mitre'!I$1:I$220,0)),"",VLOOKUP(TV$1,'Tactic Recode'!$A$1:$B$547,2,FALSE))</f>
        <v/>
      </c>
      <c r="TW10" t="str">
        <f>IF(ISERROR(MATCH(TW$1,'CSC Mitre'!I$1:I$220,0)),"",VLOOKUP(TW$1,'Tactic Recode'!$A$1:$B$547,2,FALSE))</f>
        <v/>
      </c>
      <c r="TX10" t="str">
        <f>IF(ISERROR(MATCH(TX$1,'CSC Mitre'!I$1:I$220,0)),"",VLOOKUP(TX$1,'Tactic Recode'!$A$1:$B$547,2,FALSE))</f>
        <v/>
      </c>
      <c r="TY10" t="str">
        <f>IF(ISERROR(MATCH(TY$1,'CSC Mitre'!I$1:I$220,0)),"",VLOOKUP(TY$1,'Tactic Recode'!$A$1:$B$547,2,FALSE))</f>
        <v/>
      </c>
      <c r="TZ10" t="str">
        <f>IF(ISERROR(MATCH(TZ$1,'CSC Mitre'!I$1:I$220,0)),"",VLOOKUP(TZ$1,'Tactic Recode'!$A$1:$B$547,2,FALSE))</f>
        <v/>
      </c>
      <c r="UA10" t="str">
        <f>IF(ISERROR(MATCH(UA$1,'CSC Mitre'!I$1:I$220,0)),"",VLOOKUP(UA$1,'Tactic Recode'!$A$1:$B$547,2,FALSE))</f>
        <v/>
      </c>
      <c r="UB10" t="str">
        <f>IF(ISERROR(MATCH(UB$1,'CSC Mitre'!I$1:I$220,0)),"",VLOOKUP(UB$1,'Tactic Recode'!$A$1:$B$547,2,FALSE))</f>
        <v/>
      </c>
    </row>
    <row r="11" spans="1:548" x14ac:dyDescent="0.25">
      <c r="A11" s="59" t="s">
        <v>410</v>
      </c>
      <c r="B11" t="str">
        <f>IF(ISERROR(MATCH(B$1,'CSC Mitre'!J$1:J$220,0)),"",VLOOKUP(B$1,'Tactic Recode'!$A$1:$B$547,2,FALSE))</f>
        <v/>
      </c>
      <c r="C11" t="str">
        <f>IF(ISERROR(MATCH(C$1,'CSC Mitre'!J$1:J$220,0)),"",VLOOKUP(C$1,'Tactic Recode'!$A$1:$B$547,2,FALSE))</f>
        <v/>
      </c>
      <c r="D11" t="str">
        <f>IF(ISERROR(MATCH(D$1,'CSC Mitre'!J$1:J$220,0)),"",VLOOKUP(D$1,'Tactic Recode'!$A$1:$B$547,2,FALSE))</f>
        <v/>
      </c>
      <c r="E11" t="str">
        <f>IF(ISERROR(MATCH(E$1,'CSC Mitre'!J$1:J$220,0)),"",VLOOKUP(E$1,'Tactic Recode'!$A$1:$B$547,2,FALSE))</f>
        <v/>
      </c>
      <c r="F11" t="str">
        <f>IF(ISERROR(MATCH(F$1,'CSC Mitre'!J$1:J$220,0)),"",VLOOKUP(F$1,'Tactic Recode'!$A$1:$B$547,2,FALSE))</f>
        <v/>
      </c>
      <c r="G11" t="str">
        <f>IF(ISERROR(MATCH(G$1,'CSC Mitre'!J$1:J$220,0)),"",VLOOKUP(G$1,'Tactic Recode'!$A$1:$B$547,2,FALSE))</f>
        <v/>
      </c>
      <c r="H11" t="str">
        <f>IF(ISERROR(MATCH(H$1,'CSC Mitre'!J$1:J$220,0)),"",VLOOKUP(H$1,'Tactic Recode'!$A$1:$B$547,2,FALSE))</f>
        <v/>
      </c>
      <c r="I11" t="str">
        <f>IF(ISERROR(MATCH(I$1,'CSC Mitre'!J$1:J$220,0)),"",VLOOKUP(I$1,'Tactic Recode'!$A$1:$B$547,2,FALSE))</f>
        <v/>
      </c>
      <c r="J11" t="str">
        <f>IF(ISERROR(MATCH(J$1,'CSC Mitre'!J$1:J$220,0)),"",VLOOKUP(J$1,'Tactic Recode'!$A$1:$B$547,2,FALSE))</f>
        <v/>
      </c>
      <c r="K11" t="str">
        <f>IF(ISERROR(MATCH(K$1,'CSC Mitre'!J$1:J$220,0)),"",VLOOKUP(K$1,'Tactic Recode'!$A$1:$B$547,2,FALSE))</f>
        <v/>
      </c>
      <c r="L11" t="str">
        <f>IF(ISERROR(MATCH(L$1,'CSC Mitre'!J$1:J$220,0)),"",VLOOKUP(L$1,'Tactic Recode'!$A$1:$B$547,2,FALSE))</f>
        <v/>
      </c>
      <c r="M11" t="str">
        <f>IF(ISERROR(MATCH(M$1,'CSC Mitre'!J$1:J$220,0)),"",VLOOKUP(M$1,'Tactic Recode'!$A$1:$B$547,2,FALSE))</f>
        <v/>
      </c>
      <c r="N11" t="str">
        <f>IF(ISERROR(MATCH(N$1,'CSC Mitre'!J$1:J$220,0)),"",VLOOKUP(N$1,'Tactic Recode'!$A$1:$B$547,2,FALSE))</f>
        <v/>
      </c>
      <c r="O11" t="str">
        <f>IF(ISERROR(MATCH(O$1,'CSC Mitre'!J$1:J$220,0)),"",VLOOKUP(O$1,'Tactic Recode'!$A$1:$B$547,2,FALSE))</f>
        <v/>
      </c>
      <c r="P11" t="str">
        <f>IF(ISERROR(MATCH(P$1,'CSC Mitre'!J$1:J$220,0)),"",VLOOKUP(P$1,'Tactic Recode'!$A$1:$B$547,2,FALSE))</f>
        <v/>
      </c>
      <c r="Q11" t="str">
        <f>IF(ISERROR(MATCH(Q$1,'CSC Mitre'!J$1:J$220,0)),"",VLOOKUP(Q$1,'Tactic Recode'!$A$1:$B$547,2,FALSE))</f>
        <v/>
      </c>
      <c r="R11" t="str">
        <f>IF(ISERROR(MATCH(R$1,'CSC Mitre'!J$1:J$220,0)),"",VLOOKUP(R$1,'Tactic Recode'!$A$1:$B$547,2,FALSE))</f>
        <v/>
      </c>
      <c r="S11" t="str">
        <f>IF(ISERROR(MATCH(S$1,'CSC Mitre'!J$1:J$220,0)),"",VLOOKUP(S$1,'Tactic Recode'!$A$1:$B$547,2,FALSE))</f>
        <v/>
      </c>
      <c r="T11" t="str">
        <f>IF(ISERROR(MATCH(T$1,'CSC Mitre'!J$1:J$220,0)),"",VLOOKUP(T$1,'Tactic Recode'!$A$1:$B$547,2,FALSE))</f>
        <v/>
      </c>
      <c r="U11" t="str">
        <f>IF(ISERROR(MATCH(U$1,'CSC Mitre'!J$1:J$220,0)),"",VLOOKUP(U$1,'Tactic Recode'!$A$1:$B$547,2,FALSE))</f>
        <v>Exfiltration</v>
      </c>
      <c r="V11" t="str">
        <f>IF(ISERROR(MATCH(V$1,'CSC Mitre'!J$1:J$220,0)),"",VLOOKUP(V$1,'Tactic Recode'!$A$1:$B$547,2,FALSE))</f>
        <v/>
      </c>
      <c r="W11" t="str">
        <f>IF(ISERROR(MATCH(W$1,'CSC Mitre'!J$1:J$220,0)),"",VLOOKUP(W$1,'Tactic Recode'!$A$1:$B$547,2,FALSE))</f>
        <v/>
      </c>
      <c r="X11" t="str">
        <f>IF(ISERROR(MATCH(X$1,'CSC Mitre'!J$1:J$220,0)),"",VLOOKUP(X$1,'Tactic Recode'!$A$1:$B$547,2,FALSE))</f>
        <v/>
      </c>
      <c r="Y11" t="str">
        <f>IF(ISERROR(MATCH(Y$1,'CSC Mitre'!J$1:J$220,0)),"",VLOOKUP(Y$1,'Tactic Recode'!$A$1:$B$547,2,FALSE))</f>
        <v/>
      </c>
      <c r="Z11" t="str">
        <f>IF(ISERROR(MATCH(Z$1,'CSC Mitre'!J$1:J$220,0)),"",VLOOKUP(Z$1,'Tactic Recode'!$A$1:$B$547,2,FALSE))</f>
        <v/>
      </c>
      <c r="AA11" t="str">
        <f>IF(ISERROR(MATCH(AA$1,'CSC Mitre'!J$1:J$220,0)),"",VLOOKUP(AA$1,'Tactic Recode'!$A$1:$B$547,2,FALSE))</f>
        <v/>
      </c>
      <c r="AB11" t="str">
        <f>IF(ISERROR(MATCH(AB$1,'CSC Mitre'!J$1:J$220,0)),"",VLOOKUP(AB$1,'Tactic Recode'!$A$1:$B$547,2,FALSE))</f>
        <v/>
      </c>
      <c r="AC11" t="str">
        <f>IF(ISERROR(MATCH(AC$1,'CSC Mitre'!J$1:J$220,0)),"",VLOOKUP(AC$1,'Tactic Recode'!$A$1:$B$547,2,FALSE))</f>
        <v/>
      </c>
      <c r="AD11" t="str">
        <f>IF(ISERROR(MATCH(AD$1,'CSC Mitre'!J$1:J$220,0)),"",VLOOKUP(AD$1,'Tactic Recode'!$A$1:$B$547,2,FALSE))</f>
        <v>Lateral Movement</v>
      </c>
      <c r="AE11" t="str">
        <f>IF(ISERROR(MATCH(AE$1,'CSC Mitre'!J$1:J$220,0)),"",VLOOKUP(AE$1,'Tactic Recode'!$A$1:$B$547,2,FALSE))</f>
        <v/>
      </c>
      <c r="AF11" t="str">
        <f>IF(ISERROR(MATCH(AF$1,'CSC Mitre'!J$1:J$220,0)),"",VLOOKUP(AF$1,'Tactic Recode'!$A$1:$B$547,2,FALSE))</f>
        <v>Lateral Movement</v>
      </c>
      <c r="AG11" t="str">
        <f>IF(ISERROR(MATCH(AG$1,'CSC Mitre'!J$1:J$220,0)),"",VLOOKUP(AG$1,'Tactic Recode'!$A$1:$B$547,2,FALSE))</f>
        <v>Lateral Movement</v>
      </c>
      <c r="AH11" t="str">
        <f>IF(ISERROR(MATCH(AH$1,'CSC Mitre'!J$1:J$220,0)),"",VLOOKUP(AH$1,'Tactic Recode'!$A$1:$B$547,2,FALSE))</f>
        <v>Lateral Movement</v>
      </c>
      <c r="AI11" t="str">
        <f>IF(ISERROR(MATCH(AI$1,'CSC Mitre'!J$1:J$220,0)),"",VLOOKUP(AI$1,'Tactic Recode'!$A$1:$B$547,2,FALSE))</f>
        <v>Lateral Movement</v>
      </c>
      <c r="AJ11" t="str">
        <f>IF(ISERROR(MATCH(AJ$1,'CSC Mitre'!J$1:J$220,0)),"",VLOOKUP(AJ$1,'Tactic Recode'!$A$1:$B$547,2,FALSE))</f>
        <v/>
      </c>
      <c r="AK11" t="str">
        <f>IF(ISERROR(MATCH(AK$1,'CSC Mitre'!J$1:J$220,0)),"",VLOOKUP(AK$1,'Tactic Recode'!$A$1:$B$547,2,FALSE))</f>
        <v/>
      </c>
      <c r="AL11" t="str">
        <f>IF(ISERROR(MATCH(AL$1,'CSC Mitre'!J$1:J$220,0)),"",VLOOKUP(AL$1,'Tactic Recode'!$A$1:$B$547,2,FALSE))</f>
        <v/>
      </c>
      <c r="AM11" t="str">
        <f>IF(ISERROR(MATCH(AM$1,'CSC Mitre'!J$1:J$220,0)),"",VLOOKUP(AM$1,'Tactic Recode'!$A$1:$B$547,2,FALSE))</f>
        <v/>
      </c>
      <c r="AN11" t="str">
        <f>IF(ISERROR(MATCH(AN$1,'CSC Mitre'!J$1:J$220,0)),"",VLOOKUP(AN$1,'Tactic Recode'!$A$1:$B$547,2,FALSE))</f>
        <v/>
      </c>
      <c r="AO11" t="str">
        <f>IF(ISERROR(MATCH(AO$1,'CSC Mitre'!J$1:J$220,0)),"",VLOOKUP(AO$1,'Tactic Recode'!$A$1:$B$547,2,FALSE))</f>
        <v/>
      </c>
      <c r="AP11" t="str">
        <f>IF(ISERROR(MATCH(AP$1,'CSC Mitre'!J$1:J$220,0)),"",VLOOKUP(AP$1,'Tactic Recode'!$A$1:$B$547,2,FALSE))</f>
        <v/>
      </c>
      <c r="AQ11" t="str">
        <f>IF(ISERROR(MATCH(AQ$1,'CSC Mitre'!J$1:J$220,0)),"",VLOOKUP(AQ$1,'Tactic Recode'!$A$1:$B$547,2,FALSE))</f>
        <v/>
      </c>
      <c r="AR11" t="str">
        <f>IF(ISERROR(MATCH(AR$1,'CSC Mitre'!J$1:J$220,0)),"",VLOOKUP(AR$1,'Tactic Recode'!$A$1:$B$547,2,FALSE))</f>
        <v/>
      </c>
      <c r="AS11" t="str">
        <f>IF(ISERROR(MATCH(AS$1,'CSC Mitre'!J$1:J$220,0)),"",VLOOKUP(AS$1,'Tactic Recode'!$A$1:$B$547,2,FALSE))</f>
        <v/>
      </c>
      <c r="AT11" t="str">
        <f>IF(ISERROR(MATCH(AT$1,'CSC Mitre'!J$1:J$220,0)),"",VLOOKUP(AT$1,'Tactic Recode'!$A$1:$B$547,2,FALSE))</f>
        <v>Defense Evasion</v>
      </c>
      <c r="AU11" t="str">
        <f>IF(ISERROR(MATCH(AU$1,'CSC Mitre'!J$1:J$220,0)),"",VLOOKUP(AU$1,'Tactic Recode'!$A$1:$B$547,2,FALSE))</f>
        <v/>
      </c>
      <c r="AV11" t="str">
        <f>IF(ISERROR(MATCH(AV$1,'CSC Mitre'!J$1:J$220,0)),"",VLOOKUP(AV$1,'Tactic Recode'!$A$1:$B$547,2,FALSE))</f>
        <v/>
      </c>
      <c r="AW11" t="str">
        <f>IF(ISERROR(MATCH(AW$1,'CSC Mitre'!J$1:J$220,0)),"",VLOOKUP(AW$1,'Tactic Recode'!$A$1:$B$547,2,FALSE))</f>
        <v/>
      </c>
      <c r="AX11" t="str">
        <f>IF(ISERROR(MATCH(AX$1,'CSC Mitre'!J$1:J$220,0)),"",VLOOKUP(AX$1,'Tactic Recode'!$A$1:$B$547,2,FALSE))</f>
        <v/>
      </c>
      <c r="AY11" t="str">
        <f>IF(ISERROR(MATCH(AY$1,'CSC Mitre'!J$1:J$220,0)),"",VLOOKUP(AY$1,'Tactic Recode'!$A$1:$B$547,2,FALSE))</f>
        <v>Defense Evasion</v>
      </c>
      <c r="AZ11" t="str">
        <f>IF(ISERROR(MATCH(AZ$1,'CSC Mitre'!J$1:J$220,0)),"",VLOOKUP(AZ$1,'Tactic Recode'!$A$1:$B$547,2,FALSE))</f>
        <v/>
      </c>
      <c r="BA11" t="str">
        <f>IF(ISERROR(MATCH(BA$1,'CSC Mitre'!J$1:J$220,0)),"",VLOOKUP(BA$1,'Tactic Recode'!$A$1:$B$547,2,FALSE))</f>
        <v/>
      </c>
      <c r="BB11" t="str">
        <f>IF(ISERROR(MATCH(BB$1,'CSC Mitre'!J$1:J$220,0)),"",VLOOKUP(BB$1,'Tactic Recode'!$A$1:$B$547,2,FALSE))</f>
        <v/>
      </c>
      <c r="BC11" t="str">
        <f>IF(ISERROR(MATCH(BC$1,'CSC Mitre'!J$1:J$220,0)),"",VLOOKUP(BC$1,'Tactic Recode'!$A$1:$B$547,2,FALSE))</f>
        <v/>
      </c>
      <c r="BD11" t="str">
        <f>IF(ISERROR(MATCH(BD$1,'CSC Mitre'!J$1:J$220,0)),"",VLOOKUP(BD$1,'Tactic Recode'!$A$1:$B$547,2,FALSE))</f>
        <v/>
      </c>
      <c r="BE11" t="str">
        <f>IF(ISERROR(MATCH(BE$1,'CSC Mitre'!J$1:J$220,0)),"",VLOOKUP(BE$1,'Tactic Recode'!$A$1:$B$547,2,FALSE))</f>
        <v/>
      </c>
      <c r="BF11" t="str">
        <f>IF(ISERROR(MATCH(BF$1,'CSC Mitre'!J$1:J$220,0)),"",VLOOKUP(BF$1,'Tactic Recode'!$A$1:$B$547,2,FALSE))</f>
        <v/>
      </c>
      <c r="BG11" t="str">
        <f>IF(ISERROR(MATCH(BG$1,'CSC Mitre'!J$1:J$220,0)),"",VLOOKUP(BG$1,'Tactic Recode'!$A$1:$B$547,2,FALSE))</f>
        <v/>
      </c>
      <c r="BH11" t="str">
        <f>IF(ISERROR(MATCH(BH$1,'CSC Mitre'!J$1:J$220,0)),"",VLOOKUP(BH$1,'Tactic Recode'!$A$1:$B$547,2,FALSE))</f>
        <v/>
      </c>
      <c r="BI11" t="str">
        <f>IF(ISERROR(MATCH(BI$1,'CSC Mitre'!J$1:J$220,0)),"",VLOOKUP(BI$1,'Tactic Recode'!$A$1:$B$547,2,FALSE))</f>
        <v/>
      </c>
      <c r="BJ11" t="str">
        <f>IF(ISERROR(MATCH(BJ$1,'CSC Mitre'!J$1:J$220,0)),"",VLOOKUP(BJ$1,'Tactic Recode'!$A$1:$B$547,2,FALSE))</f>
        <v/>
      </c>
      <c r="BK11" t="str">
        <f>IF(ISERROR(MATCH(BK$1,'CSC Mitre'!J$1:J$220,0)),"",VLOOKUP(BK$1,'Tactic Recode'!$A$1:$B$547,2,FALSE))</f>
        <v/>
      </c>
      <c r="BL11" t="str">
        <f>IF(ISERROR(MATCH(BL$1,'CSC Mitre'!J$1:J$220,0)),"",VLOOKUP(BL$1,'Tactic Recode'!$A$1:$B$547,2,FALSE))</f>
        <v/>
      </c>
      <c r="BM11" t="str">
        <f>IF(ISERROR(MATCH(BM$1,'CSC Mitre'!J$1:J$220,0)),"",VLOOKUP(BM$1,'Tactic Recode'!$A$1:$B$547,2,FALSE))</f>
        <v/>
      </c>
      <c r="BN11" t="str">
        <f>IF(ISERROR(MATCH(BN$1,'CSC Mitre'!J$1:J$220,0)),"",VLOOKUP(BN$1,'Tactic Recode'!$A$1:$B$547,2,FALSE))</f>
        <v/>
      </c>
      <c r="BO11" t="str">
        <f>IF(ISERROR(MATCH(BO$1,'CSC Mitre'!J$1:J$220,0)),"",VLOOKUP(BO$1,'Tactic Recode'!$A$1:$B$547,2,FALSE))</f>
        <v/>
      </c>
      <c r="BP11" t="str">
        <f>IF(ISERROR(MATCH(BP$1,'CSC Mitre'!J$1:J$220,0)),"",VLOOKUP(BP$1,'Tactic Recode'!$A$1:$B$547,2,FALSE))</f>
        <v/>
      </c>
      <c r="BQ11" t="str">
        <f>IF(ISERROR(MATCH(BQ$1,'CSC Mitre'!J$1:J$220,0)),"",VLOOKUP(BQ$1,'Tactic Recode'!$A$1:$B$547,2,FALSE))</f>
        <v>Exfiltration</v>
      </c>
      <c r="BR11" t="str">
        <f>IF(ISERROR(MATCH(BR$1,'CSC Mitre'!J$1:J$220,0)),"",VLOOKUP(BR$1,'Tactic Recode'!$A$1:$B$547,2,FALSE))</f>
        <v>Exfiltration</v>
      </c>
      <c r="BS11" t="str">
        <f>IF(ISERROR(MATCH(BS$1,'CSC Mitre'!J$1:J$220,0)),"",VLOOKUP(BS$1,'Tactic Recode'!$A$1:$B$547,2,FALSE))</f>
        <v/>
      </c>
      <c r="BT11" t="str">
        <f>IF(ISERROR(MATCH(BT$1,'CSC Mitre'!J$1:J$220,0)),"",VLOOKUP(BT$1,'Tactic Recode'!$A$1:$B$547,2,FALSE))</f>
        <v/>
      </c>
      <c r="BU11" t="str">
        <f>IF(ISERROR(MATCH(BU$1,'CSC Mitre'!J$1:J$220,0)),"",VLOOKUP(BU$1,'Tactic Recode'!$A$1:$B$547,2,FALSE))</f>
        <v/>
      </c>
      <c r="BV11" t="str">
        <f>IF(ISERROR(MATCH(BV$1,'CSC Mitre'!J$1:J$220,0)),"",VLOOKUP(BV$1,'Tactic Recode'!$A$1:$B$547,2,FALSE))</f>
        <v/>
      </c>
      <c r="BW11" t="str">
        <f>IF(ISERROR(MATCH(BW$1,'CSC Mitre'!J$1:J$220,0)),"",VLOOKUP(BW$1,'Tactic Recode'!$A$1:$B$547,2,FALSE))</f>
        <v/>
      </c>
      <c r="BX11" t="str">
        <f>IF(ISERROR(MATCH(BX$1,'CSC Mitre'!J$1:J$220,0)),"",VLOOKUP(BX$1,'Tactic Recode'!$A$1:$B$547,2,FALSE))</f>
        <v/>
      </c>
      <c r="BY11" t="str">
        <f>IF(ISERROR(MATCH(BY$1,'CSC Mitre'!J$1:J$220,0)),"",VLOOKUP(BY$1,'Tactic Recode'!$A$1:$B$547,2,FALSE))</f>
        <v/>
      </c>
      <c r="BZ11" t="str">
        <f>IF(ISERROR(MATCH(BZ$1,'CSC Mitre'!J$1:J$220,0)),"",VLOOKUP(BZ$1,'Tactic Recode'!$A$1:$B$547,2,FALSE))</f>
        <v/>
      </c>
      <c r="CA11" t="str">
        <f>IF(ISERROR(MATCH(CA$1,'CSC Mitre'!J$1:J$220,0)),"",VLOOKUP(CA$1,'Tactic Recode'!$A$1:$B$547,2,FALSE))</f>
        <v/>
      </c>
      <c r="CB11" t="str">
        <f>IF(ISERROR(MATCH(CB$1,'CSC Mitre'!J$1:J$220,0)),"",VLOOKUP(CB$1,'Tactic Recode'!$A$1:$B$547,2,FALSE))</f>
        <v/>
      </c>
      <c r="CC11" t="str">
        <f>IF(ISERROR(MATCH(CC$1,'CSC Mitre'!J$1:J$220,0)),"",VLOOKUP(CC$1,'Tactic Recode'!$A$1:$B$547,2,FALSE))</f>
        <v/>
      </c>
      <c r="CD11" t="str">
        <f>IF(ISERROR(MATCH(CD$1,'CSC Mitre'!J$1:J$220,0)),"",VLOOKUP(CD$1,'Tactic Recode'!$A$1:$B$547,2,FALSE))</f>
        <v/>
      </c>
      <c r="CE11" t="str">
        <f>IF(ISERROR(MATCH(CE$1,'CSC Mitre'!J$1:J$220,0)),"",VLOOKUP(CE$1,'Tactic Recode'!$A$1:$B$547,2,FALSE))</f>
        <v/>
      </c>
      <c r="CF11" t="str">
        <f>IF(ISERROR(MATCH(CF$1,'CSC Mitre'!J$1:J$220,0)),"",VLOOKUP(CF$1,'Tactic Recode'!$A$1:$B$547,2,FALSE))</f>
        <v/>
      </c>
      <c r="CG11" t="str">
        <f>IF(ISERROR(MATCH(CG$1,'CSC Mitre'!J$1:J$220,0)),"",VLOOKUP(CG$1,'Tactic Recode'!$A$1:$B$547,2,FALSE))</f>
        <v/>
      </c>
      <c r="CH11" t="str">
        <f>IF(ISERROR(MATCH(CH$1,'CSC Mitre'!J$1:J$220,0)),"",VLOOKUP(CH$1,'Tactic Recode'!$A$1:$B$547,2,FALSE))</f>
        <v/>
      </c>
      <c r="CI11" t="str">
        <f>IF(ISERROR(MATCH(CI$1,'CSC Mitre'!J$1:J$220,0)),"",VLOOKUP(CI$1,'Tactic Recode'!$A$1:$B$547,2,FALSE))</f>
        <v/>
      </c>
      <c r="CJ11" t="str">
        <f>IF(ISERROR(MATCH(CJ$1,'CSC Mitre'!J$1:J$220,0)),"",VLOOKUP(CJ$1,'Tactic Recode'!$A$1:$B$547,2,FALSE))</f>
        <v/>
      </c>
      <c r="CK11" t="str">
        <f>IF(ISERROR(MATCH(CK$1,'CSC Mitre'!J$1:J$220,0)),"",VLOOKUP(CK$1,'Tactic Recode'!$A$1:$B$547,2,FALSE))</f>
        <v/>
      </c>
      <c r="CL11" t="str">
        <f>IF(ISERROR(MATCH(CL$1,'CSC Mitre'!J$1:J$220,0)),"",VLOOKUP(CL$1,'Tactic Recode'!$A$1:$B$547,2,FALSE))</f>
        <v/>
      </c>
      <c r="CM11" t="str">
        <f>IF(ISERROR(MATCH(CM$1,'CSC Mitre'!J$1:J$220,0)),"",VLOOKUP(CM$1,'Tactic Recode'!$A$1:$B$547,2,FALSE))</f>
        <v/>
      </c>
      <c r="CN11" t="str">
        <f>IF(ISERROR(MATCH(CN$1,'CSC Mitre'!J$1:J$220,0)),"",VLOOKUP(CN$1,'Tactic Recode'!$A$1:$B$547,2,FALSE))</f>
        <v/>
      </c>
      <c r="CO11" t="str">
        <f>IF(ISERROR(MATCH(CO$1,'CSC Mitre'!J$1:J$220,0)),"",VLOOKUP(CO$1,'Tactic Recode'!$A$1:$B$547,2,FALSE))</f>
        <v/>
      </c>
      <c r="CP11" t="str">
        <f>IF(ISERROR(MATCH(CP$1,'CSC Mitre'!J$1:J$220,0)),"",VLOOKUP(CP$1,'Tactic Recode'!$A$1:$B$547,2,FALSE))</f>
        <v/>
      </c>
      <c r="CQ11" t="str">
        <f>IF(ISERROR(MATCH(CQ$1,'CSC Mitre'!J$1:J$220,0)),"",VLOOKUP(CQ$1,'Tactic Recode'!$A$1:$B$547,2,FALSE))</f>
        <v/>
      </c>
      <c r="CR11" t="str">
        <f>IF(ISERROR(MATCH(CR$1,'CSC Mitre'!J$1:J$220,0)),"",VLOOKUP(CR$1,'Tactic Recode'!$A$1:$B$547,2,FALSE))</f>
        <v/>
      </c>
      <c r="CS11" t="str">
        <f>IF(ISERROR(MATCH(CS$1,'CSC Mitre'!J$1:J$220,0)),"",VLOOKUP(CS$1,'Tactic Recode'!$A$1:$B$547,2,FALSE))</f>
        <v>Execution</v>
      </c>
      <c r="CT11" t="str">
        <f>IF(ISERROR(MATCH(CT$1,'CSC Mitre'!J$1:J$220,0)),"",VLOOKUP(CT$1,'Tactic Recode'!$A$1:$B$547,2,FALSE))</f>
        <v>Execution</v>
      </c>
      <c r="CU11" t="str">
        <f>IF(ISERROR(MATCH(CU$1,'CSC Mitre'!J$1:J$220,0)),"",VLOOKUP(CU$1,'Tactic Recode'!$A$1:$B$547,2,FALSE))</f>
        <v>Execution</v>
      </c>
      <c r="CV11" t="str">
        <f>IF(ISERROR(MATCH(CV$1,'CSC Mitre'!J$1:J$220,0)),"",VLOOKUP(CV$1,'Tactic Recode'!$A$1:$B$547,2,FALSE))</f>
        <v>Execution</v>
      </c>
      <c r="CW11" t="str">
        <f>IF(ISERROR(MATCH(CW$1,'CSC Mitre'!J$1:J$220,0)),"",VLOOKUP(CW$1,'Tactic Recode'!$A$1:$B$547,2,FALSE))</f>
        <v>Execution</v>
      </c>
      <c r="CX11" t="str">
        <f>IF(ISERROR(MATCH(CX$1,'CSC Mitre'!J$1:J$220,0)),"",VLOOKUP(CX$1,'Tactic Recode'!$A$1:$B$547,2,FALSE))</f>
        <v>Execution</v>
      </c>
      <c r="CY11" t="str">
        <f>IF(ISERROR(MATCH(CY$1,'CSC Mitre'!J$1:J$220,0)),"",VLOOKUP(CY$1,'Tactic Recode'!$A$1:$B$547,2,FALSE))</f>
        <v>Execution</v>
      </c>
      <c r="CZ11" t="str">
        <f>IF(ISERROR(MATCH(CZ$1,'CSC Mitre'!J$1:J$220,0)),"",VLOOKUP(CZ$1,'Tactic Recode'!$A$1:$B$547,2,FALSE))</f>
        <v>Execution</v>
      </c>
      <c r="DA11" t="str">
        <f>IF(ISERROR(MATCH(DA$1,'CSC Mitre'!J$1:J$220,0)),"",VLOOKUP(DA$1,'Tactic Recode'!$A$1:$B$547,2,FALSE))</f>
        <v/>
      </c>
      <c r="DB11" t="str">
        <f>IF(ISERROR(MATCH(DB$1,'CSC Mitre'!J$1:J$220,0)),"",VLOOKUP(DB$1,'Tactic Recode'!$A$1:$B$547,2,FALSE))</f>
        <v/>
      </c>
      <c r="DC11" t="str">
        <f>IF(ISERROR(MATCH(DC$1,'CSC Mitre'!J$1:J$220,0)),"",VLOOKUP(DC$1,'Tactic Recode'!$A$1:$B$547,2,FALSE))</f>
        <v/>
      </c>
      <c r="DD11" t="str">
        <f>IF(ISERROR(MATCH(DD$1,'CSC Mitre'!J$1:J$220,0)),"",VLOOKUP(DD$1,'Tactic Recode'!$A$1:$B$547,2,FALSE))</f>
        <v/>
      </c>
      <c r="DE11" t="str">
        <f>IF(ISERROR(MATCH(DE$1,'CSC Mitre'!J$1:J$220,0)),"",VLOOKUP(DE$1,'Tactic Recode'!$A$1:$B$547,2,FALSE))</f>
        <v/>
      </c>
      <c r="DF11" t="str">
        <f>IF(ISERROR(MATCH(DF$1,'CSC Mitre'!J$1:J$220,0)),"",VLOOKUP(DF$1,'Tactic Recode'!$A$1:$B$547,2,FALSE))</f>
        <v/>
      </c>
      <c r="DG11" t="str">
        <f>IF(ISERROR(MATCH(DG$1,'CSC Mitre'!J$1:J$220,0)),"",VLOOKUP(DG$1,'Tactic Recode'!$A$1:$B$547,2,FALSE))</f>
        <v/>
      </c>
      <c r="DH11" t="str">
        <f>IF(ISERROR(MATCH(DH$1,'CSC Mitre'!J$1:J$220,0)),"",VLOOKUP(DH$1,'Tactic Recode'!$A$1:$B$547,2,FALSE))</f>
        <v/>
      </c>
      <c r="DI11" t="str">
        <f>IF(ISERROR(MATCH(DI$1,'CSC Mitre'!J$1:J$220,0)),"",VLOOKUP(DI$1,'Tactic Recode'!$A$1:$B$547,2,FALSE))</f>
        <v/>
      </c>
      <c r="DJ11" t="str">
        <f>IF(ISERROR(MATCH(DJ$1,'CSC Mitre'!J$1:J$220,0)),"",VLOOKUP(DJ$1,'Tactic Recode'!$A$1:$B$547,2,FALSE))</f>
        <v/>
      </c>
      <c r="DK11" t="str">
        <f>IF(ISERROR(MATCH(DK$1,'CSC Mitre'!J$1:J$220,0)),"",VLOOKUP(DK$1,'Tactic Recode'!$A$1:$B$547,2,FALSE))</f>
        <v/>
      </c>
      <c r="DL11" t="str">
        <f>IF(ISERROR(MATCH(DL$1,'CSC Mitre'!J$1:J$220,0)),"",VLOOKUP(DL$1,'Tactic Recode'!$A$1:$B$547,2,FALSE))</f>
        <v/>
      </c>
      <c r="DM11" t="str">
        <f>IF(ISERROR(MATCH(DM$1,'CSC Mitre'!J$1:J$220,0)),"",VLOOKUP(DM$1,'Tactic Recode'!$A$1:$B$547,2,FALSE))</f>
        <v/>
      </c>
      <c r="DN11" t="str">
        <f>IF(ISERROR(MATCH(DN$1,'CSC Mitre'!J$1:J$220,0)),"",VLOOKUP(DN$1,'Tactic Recode'!$A$1:$B$547,2,FALSE))</f>
        <v/>
      </c>
      <c r="DO11" t="str">
        <f>IF(ISERROR(MATCH(DO$1,'CSC Mitre'!J$1:J$220,0)),"",VLOOKUP(DO$1,'Tactic Recode'!$A$1:$B$547,2,FALSE))</f>
        <v/>
      </c>
      <c r="DP11" t="str">
        <f>IF(ISERROR(MATCH(DP$1,'CSC Mitre'!J$1:J$220,0)),"",VLOOKUP(DP$1,'Tactic Recode'!$A$1:$B$547,2,FALSE))</f>
        <v/>
      </c>
      <c r="DQ11" t="str">
        <f>IF(ISERROR(MATCH(DQ$1,'CSC Mitre'!J$1:J$220,0)),"",VLOOKUP(DQ$1,'Tactic Recode'!$A$1:$B$547,2,FALSE))</f>
        <v/>
      </c>
      <c r="DR11" t="str">
        <f>IF(ISERROR(MATCH(DR$1,'CSC Mitre'!J$1:J$220,0)),"",VLOOKUP(DR$1,'Tactic Recode'!$A$1:$B$547,2,FALSE))</f>
        <v/>
      </c>
      <c r="DS11" t="str">
        <f>IF(ISERROR(MATCH(DS$1,'CSC Mitre'!J$1:J$220,0)),"",VLOOKUP(DS$1,'Tactic Recode'!$A$1:$B$547,2,FALSE))</f>
        <v/>
      </c>
      <c r="DT11" t="str">
        <f>IF(ISERROR(MATCH(DT$1,'CSC Mitre'!J$1:J$220,0)),"",VLOOKUP(DT$1,'Tactic Recode'!$A$1:$B$547,2,FALSE))</f>
        <v/>
      </c>
      <c r="DU11" t="str">
        <f>IF(ISERROR(MATCH(DU$1,'CSC Mitre'!J$1:J$220,0)),"",VLOOKUP(DU$1,'Tactic Recode'!$A$1:$B$547,2,FALSE))</f>
        <v/>
      </c>
      <c r="DV11" t="str">
        <f>IF(ISERROR(MATCH(DV$1,'CSC Mitre'!J$1:J$220,0)),"",VLOOKUP(DV$1,'Tactic Recode'!$A$1:$B$547,2,FALSE))</f>
        <v/>
      </c>
      <c r="DW11" t="str">
        <f>IF(ISERROR(MATCH(DW$1,'CSC Mitre'!J$1:J$220,0)),"",VLOOKUP(DW$1,'Tactic Recode'!$A$1:$B$547,2,FALSE))</f>
        <v/>
      </c>
      <c r="DX11" t="str">
        <f>IF(ISERROR(MATCH(DX$1,'CSC Mitre'!J$1:J$220,0)),"",VLOOKUP(DX$1,'Tactic Recode'!$A$1:$B$547,2,FALSE))</f>
        <v/>
      </c>
      <c r="DY11" t="str">
        <f>IF(ISERROR(MATCH(DY$1,'CSC Mitre'!J$1:J$220,0)),"",VLOOKUP(DY$1,'Tactic Recode'!$A$1:$B$547,2,FALSE))</f>
        <v/>
      </c>
      <c r="DZ11" t="str">
        <f>IF(ISERROR(MATCH(DZ$1,'CSC Mitre'!J$1:J$220,0)),"",VLOOKUP(DZ$1,'Tactic Recode'!$A$1:$B$547,2,FALSE))</f>
        <v/>
      </c>
      <c r="EA11" t="str">
        <f>IF(ISERROR(MATCH(EA$1,'CSC Mitre'!J$1:J$220,0)),"",VLOOKUP(EA$1,'Tactic Recode'!$A$1:$B$547,2,FALSE))</f>
        <v/>
      </c>
      <c r="EB11" t="str">
        <f>IF(ISERROR(MATCH(EB$1,'CSC Mitre'!J$1:J$220,0)),"",VLOOKUP(EB$1,'Tactic Recode'!$A$1:$B$547,2,FALSE))</f>
        <v>Lateral Movement</v>
      </c>
      <c r="EC11" t="str">
        <f>IF(ISERROR(MATCH(EC$1,'CSC Mitre'!J$1:J$220,0)),"",VLOOKUP(EC$1,'Tactic Recode'!$A$1:$B$547,2,FALSE))</f>
        <v/>
      </c>
      <c r="ED11" t="str">
        <f>IF(ISERROR(MATCH(ED$1,'CSC Mitre'!J$1:J$220,0)),"",VLOOKUP(ED$1,'Tactic Recode'!$A$1:$B$547,2,FALSE))</f>
        <v/>
      </c>
      <c r="EE11" t="str">
        <f>IF(ISERROR(MATCH(EE$1,'CSC Mitre'!J$1:J$220,0)),"",VLOOKUP(EE$1,'Tactic Recode'!$A$1:$B$547,2,FALSE))</f>
        <v/>
      </c>
      <c r="EF11" t="str">
        <f>IF(ISERROR(MATCH(EF$1,'CSC Mitre'!J$1:J$220,0)),"",VLOOKUP(EF$1,'Tactic Recode'!$A$1:$B$547,2,FALSE))</f>
        <v/>
      </c>
      <c r="EG11" t="str">
        <f>IF(ISERROR(MATCH(EG$1,'CSC Mitre'!J$1:J$220,0)),"",VLOOKUP(EG$1,'Tactic Recode'!$A$1:$B$547,2,FALSE))</f>
        <v/>
      </c>
      <c r="EH11" t="str">
        <f>IF(ISERROR(MATCH(EH$1,'CSC Mitre'!J$1:J$220,0)),"",VLOOKUP(EH$1,'Tactic Recode'!$A$1:$B$547,2,FALSE))</f>
        <v/>
      </c>
      <c r="EI11" t="str">
        <f>IF(ISERROR(MATCH(EI$1,'CSC Mitre'!J$1:J$220,0)),"",VLOOKUP(EI$1,'Tactic Recode'!$A$1:$B$547,2,FALSE))</f>
        <v/>
      </c>
      <c r="EJ11" t="str">
        <f>IF(ISERROR(MATCH(EJ$1,'CSC Mitre'!J$1:J$220,0)),"",VLOOKUP(EJ$1,'Tactic Recode'!$A$1:$B$547,2,FALSE))</f>
        <v/>
      </c>
      <c r="EK11" t="str">
        <f>IF(ISERROR(MATCH(EK$1,'CSC Mitre'!J$1:J$220,0)),"",VLOOKUP(EK$1,'Tactic Recode'!$A$1:$B$547,2,FALSE))</f>
        <v/>
      </c>
      <c r="EL11" t="str">
        <f>IF(ISERROR(MATCH(EL$1,'CSC Mitre'!J$1:J$220,0)),"",VLOOKUP(EL$1,'Tactic Recode'!$A$1:$B$547,2,FALSE))</f>
        <v/>
      </c>
      <c r="EM11" t="str">
        <f>IF(ISERROR(MATCH(EM$1,'CSC Mitre'!J$1:J$220,0)),"",VLOOKUP(EM$1,'Tactic Recode'!$A$1:$B$547,2,FALSE))</f>
        <v/>
      </c>
      <c r="EN11" t="str">
        <f>IF(ISERROR(MATCH(EN$1,'CSC Mitre'!J$1:J$220,0)),"",VLOOKUP(EN$1,'Tactic Recode'!$A$1:$B$547,2,FALSE))</f>
        <v/>
      </c>
      <c r="EO11" t="str">
        <f>IF(ISERROR(MATCH(EO$1,'CSC Mitre'!J$1:J$220,0)),"",VLOOKUP(EO$1,'Tactic Recode'!$A$1:$B$547,2,FALSE))</f>
        <v>Initial Access, Lateral Movement</v>
      </c>
      <c r="EP11" t="str">
        <f>IF(ISERROR(MATCH(EP$1,'CSC Mitre'!J$1:J$220,0)),"",VLOOKUP(EP$1,'Tactic Recode'!$A$1:$B$547,2,FALSE))</f>
        <v>Command and Control</v>
      </c>
      <c r="EQ11" t="str">
        <f>IF(ISERROR(MATCH(EQ$1,'CSC Mitre'!J$1:J$220,0)),"",VLOOKUP(EQ$1,'Tactic Recode'!$A$1:$B$547,2,FALSE))</f>
        <v/>
      </c>
      <c r="ER11" t="str">
        <f>IF(ISERROR(MATCH(ER$1,'CSC Mitre'!J$1:J$220,0)),"",VLOOKUP(ER$1,'Tactic Recode'!$A$1:$B$547,2,FALSE))</f>
        <v/>
      </c>
      <c r="ES11" t="str">
        <f>IF(ISERROR(MATCH(ES$1,'CSC Mitre'!J$1:J$220,0)),"",VLOOKUP(ES$1,'Tactic Recode'!$A$1:$B$547,2,FALSE))</f>
        <v/>
      </c>
      <c r="ET11" t="str">
        <f>IF(ISERROR(MATCH(ET$1,'CSC Mitre'!J$1:J$220,0)),"",VLOOKUP(ET$1,'Tactic Recode'!$A$1:$B$547,2,FALSE))</f>
        <v/>
      </c>
      <c r="EU11" t="str">
        <f>IF(ISERROR(MATCH(EU$1,'CSC Mitre'!J$1:J$220,0)),"",VLOOKUP(EU$1,'Tactic Recode'!$A$1:$B$547,2,FALSE))</f>
        <v/>
      </c>
      <c r="EV11" t="str">
        <f>IF(ISERROR(MATCH(EV$1,'CSC Mitre'!J$1:J$220,0)),"",VLOOKUP(EV$1,'Tactic Recode'!$A$1:$B$547,2,FALSE))</f>
        <v>Command and Control</v>
      </c>
      <c r="EW11" t="str">
        <f>IF(ISERROR(MATCH(EW$1,'CSC Mitre'!J$1:J$220,0)),"",VLOOKUP(EW$1,'Tactic Recode'!$A$1:$B$547,2,FALSE))</f>
        <v>Command and Control</v>
      </c>
      <c r="EX11" t="str">
        <f>IF(ISERROR(MATCH(EX$1,'CSC Mitre'!J$1:J$220,0)),"",VLOOKUP(EX$1,'Tactic Recode'!$A$1:$B$547,2,FALSE))</f>
        <v>Command and Control</v>
      </c>
      <c r="EY11" t="str">
        <f>IF(ISERROR(MATCH(EY$1,'CSC Mitre'!J$1:J$220,0)),"",VLOOKUP(EY$1,'Tactic Recode'!$A$1:$B$547,2,FALSE))</f>
        <v>Command and Control</v>
      </c>
      <c r="EZ11" t="str">
        <f>IF(ISERROR(MATCH(EZ$1,'CSC Mitre'!J$1:J$220,0)),"",VLOOKUP(EZ$1,'Tactic Recode'!$A$1:$B$547,2,FALSE))</f>
        <v/>
      </c>
      <c r="FA11" t="str">
        <f>IF(ISERROR(MATCH(FA$1,'CSC Mitre'!J$1:J$220,0)),"",VLOOKUP(FA$1,'Tactic Recode'!$A$1:$B$547,2,FALSE))</f>
        <v/>
      </c>
      <c r="FB11" t="str">
        <f>IF(ISERROR(MATCH(FB$1,'CSC Mitre'!J$1:J$220,0)),"",VLOOKUP(FB$1,'Tactic Recode'!$A$1:$B$547,2,FALSE))</f>
        <v>Execution</v>
      </c>
      <c r="FC11" t="str">
        <f>IF(ISERROR(MATCH(FC$1,'CSC Mitre'!J$1:J$220,0)),"",VLOOKUP(FC$1,'Tactic Recode'!$A$1:$B$547,2,FALSE))</f>
        <v/>
      </c>
      <c r="FD11" t="str">
        <f>IF(ISERROR(MATCH(FD$1,'CSC Mitre'!J$1:J$220,0)),"",VLOOKUP(FD$1,'Tactic Recode'!$A$1:$B$547,2,FALSE))</f>
        <v/>
      </c>
      <c r="FE11" t="str">
        <f>IF(ISERROR(MATCH(FE$1,'CSC Mitre'!J$1:J$220,0)),"",VLOOKUP(FE$1,'Tactic Recode'!$A$1:$B$547,2,FALSE))</f>
        <v/>
      </c>
      <c r="FF11" t="str">
        <f>IF(ISERROR(MATCH(FF$1,'CSC Mitre'!J$1:J$220,0)),"",VLOOKUP(FF$1,'Tactic Recode'!$A$1:$B$547,2,FALSE))</f>
        <v/>
      </c>
      <c r="FG11" t="str">
        <f>IF(ISERROR(MATCH(FG$1,'CSC Mitre'!J$1:J$220,0)),"",VLOOKUP(FG$1,'Tactic Recode'!$A$1:$B$547,2,FALSE))</f>
        <v/>
      </c>
      <c r="FH11" t="str">
        <f>IF(ISERROR(MATCH(FH$1,'CSC Mitre'!J$1:J$220,0)),"",VLOOKUP(FH$1,'Tactic Recode'!$A$1:$B$547,2,FALSE))</f>
        <v/>
      </c>
      <c r="FI11" t="str">
        <f>IF(ISERROR(MATCH(FI$1,'CSC Mitre'!J$1:J$220,0)),"",VLOOKUP(FI$1,'Tactic Recode'!$A$1:$B$547,2,FALSE))</f>
        <v/>
      </c>
      <c r="FJ11" t="str">
        <f>IF(ISERROR(MATCH(FJ$1,'CSC Mitre'!J$1:J$220,0)),"",VLOOKUP(FJ$1,'Tactic Recode'!$A$1:$B$547,2,FALSE))</f>
        <v/>
      </c>
      <c r="FK11" t="str">
        <f>IF(ISERROR(MATCH(FK$1,'CSC Mitre'!J$1:J$220,0)),"",VLOOKUP(FK$1,'Tactic Recode'!$A$1:$B$547,2,FALSE))</f>
        <v/>
      </c>
      <c r="FL11" t="str">
        <f>IF(ISERROR(MATCH(FL$1,'CSC Mitre'!J$1:J$220,0)),"",VLOOKUP(FL$1,'Tactic Recode'!$A$1:$B$547,2,FALSE))</f>
        <v/>
      </c>
      <c r="FM11" t="str">
        <f>IF(ISERROR(MATCH(FM$1,'CSC Mitre'!J$1:J$220,0)),"",VLOOKUP(FM$1,'Tactic Recode'!$A$1:$B$547,2,FALSE))</f>
        <v/>
      </c>
      <c r="FN11" t="str">
        <f>IF(ISERROR(MATCH(FN$1,'CSC Mitre'!J$1:J$220,0)),"",VLOOKUP(FN$1,'Tactic Recode'!$A$1:$B$547,2,FALSE))</f>
        <v/>
      </c>
      <c r="FO11" t="str">
        <f>IF(ISERROR(MATCH(FO$1,'CSC Mitre'!J$1:J$220,0)),"",VLOOKUP(FO$1,'Tactic Recode'!$A$1:$B$547,2,FALSE))</f>
        <v/>
      </c>
      <c r="FP11" t="str">
        <f>IF(ISERROR(MATCH(FP$1,'CSC Mitre'!J$1:J$220,0)),"",VLOOKUP(FP$1,'Tactic Recode'!$A$1:$B$547,2,FALSE))</f>
        <v/>
      </c>
      <c r="FQ11" t="str">
        <f>IF(ISERROR(MATCH(FQ$1,'CSC Mitre'!J$1:J$220,0)),"",VLOOKUP(FQ$1,'Tactic Recode'!$A$1:$B$547,2,FALSE))</f>
        <v/>
      </c>
      <c r="FR11" t="str">
        <f>IF(ISERROR(MATCH(FR$1,'CSC Mitre'!J$1:J$220,0)),"",VLOOKUP(FR$1,'Tactic Recode'!$A$1:$B$547,2,FALSE))</f>
        <v/>
      </c>
      <c r="FS11" t="str">
        <f>IF(ISERROR(MATCH(FS$1,'CSC Mitre'!J$1:J$220,0)),"",VLOOKUP(FS$1,'Tactic Recode'!$A$1:$B$547,2,FALSE))</f>
        <v/>
      </c>
      <c r="FT11" t="str">
        <f>IF(ISERROR(MATCH(FT$1,'CSC Mitre'!J$1:J$220,0)),"",VLOOKUP(FT$1,'Tactic Recode'!$A$1:$B$547,2,FALSE))</f>
        <v/>
      </c>
      <c r="FU11" t="str">
        <f>IF(ISERROR(MATCH(FU$1,'CSC Mitre'!J$1:J$220,0)),"",VLOOKUP(FU$1,'Tactic Recode'!$A$1:$B$547,2,FALSE))</f>
        <v>Defense Evasion</v>
      </c>
      <c r="FV11" t="str">
        <f>IF(ISERROR(MATCH(FV$1,'CSC Mitre'!J$1:J$220,0)),"",VLOOKUP(FV$1,'Tactic Recode'!$A$1:$B$547,2,FALSE))</f>
        <v>Defense Evasion</v>
      </c>
      <c r="FW11" t="str">
        <f>IF(ISERROR(MATCH(FW$1,'CSC Mitre'!J$1:J$220,0)),"",VLOOKUP(FW$1,'Tactic Recode'!$A$1:$B$547,2,FALSE))</f>
        <v>Execution</v>
      </c>
      <c r="FX11" t="str">
        <f>IF(ISERROR(MATCH(FX$1,'CSC Mitre'!J$1:J$220,0)),"",VLOOKUP(FX$1,'Tactic Recode'!$A$1:$B$547,2,FALSE))</f>
        <v/>
      </c>
      <c r="FY11" t="str">
        <f>IF(ISERROR(MATCH(FY$1,'CSC Mitre'!J$1:J$220,0)),"",VLOOKUP(FY$1,'Tactic Recode'!$A$1:$B$547,2,FALSE))</f>
        <v/>
      </c>
      <c r="FZ11" t="str">
        <f>IF(ISERROR(MATCH(FZ$1,'CSC Mitre'!J$1:J$220,0)),"",VLOOKUP(FZ$1,'Tactic Recode'!$A$1:$B$547,2,FALSE))</f>
        <v/>
      </c>
      <c r="GA11" t="str">
        <f>IF(ISERROR(MATCH(GA$1,'CSC Mitre'!J$1:J$220,0)),"",VLOOKUP(GA$1,'Tactic Recode'!$A$1:$B$547,2,FALSE))</f>
        <v>Initial Access, Persistence</v>
      </c>
      <c r="GB11" t="str">
        <f>IF(ISERROR(MATCH(GB$1,'CSC Mitre'!J$1:J$220,0)),"",VLOOKUP(GB$1,'Tactic Recode'!$A$1:$B$547,2,FALSE))</f>
        <v/>
      </c>
      <c r="GC11" t="str">
        <f>IF(ISERROR(MATCH(GC$1,'CSC Mitre'!J$1:J$220,0)),"",VLOOKUP(GC$1,'Tactic Recode'!$A$1:$B$547,2,FALSE))</f>
        <v/>
      </c>
      <c r="GD11" t="str">
        <f>IF(ISERROR(MATCH(GD$1,'CSC Mitre'!J$1:J$220,0)),"",VLOOKUP(GD$1,'Tactic Recode'!$A$1:$B$547,2,FALSE))</f>
        <v/>
      </c>
      <c r="GE11" t="str">
        <f>IF(ISERROR(MATCH(GE$1,'CSC Mitre'!J$1:J$220,0)),"",VLOOKUP(GE$1,'Tactic Recode'!$A$1:$B$547,2,FALSE))</f>
        <v/>
      </c>
      <c r="GF11" t="str">
        <f>IF(ISERROR(MATCH(GF$1,'CSC Mitre'!J$1:J$220,0)),"",VLOOKUP(GF$1,'Tactic Recode'!$A$1:$B$547,2,FALSE))</f>
        <v/>
      </c>
      <c r="GG11" t="str">
        <f>IF(ISERROR(MATCH(GG$1,'CSC Mitre'!J$1:J$220,0)),"",VLOOKUP(GG$1,'Tactic Recode'!$A$1:$B$547,2,FALSE))</f>
        <v/>
      </c>
      <c r="GH11" t="str">
        <f>IF(ISERROR(MATCH(GH$1,'CSC Mitre'!J$1:J$220,0)),"",VLOOKUP(GH$1,'Tactic Recode'!$A$1:$B$547,2,FALSE))</f>
        <v/>
      </c>
      <c r="GI11" t="str">
        <f>IF(ISERROR(MATCH(GI$1,'CSC Mitre'!J$1:J$220,0)),"",VLOOKUP(GI$1,'Tactic Recode'!$A$1:$B$547,2,FALSE))</f>
        <v/>
      </c>
      <c r="GJ11" t="str">
        <f>IF(ISERROR(MATCH(GJ$1,'CSC Mitre'!J$1:J$220,0)),"",VLOOKUP(GJ$1,'Tactic Recode'!$A$1:$B$547,2,FALSE))</f>
        <v/>
      </c>
      <c r="GK11" t="str">
        <f>IF(ISERROR(MATCH(GK$1,'CSC Mitre'!J$1:J$220,0)),"",VLOOKUP(GK$1,'Tactic Recode'!$A$1:$B$547,2,FALSE))</f>
        <v/>
      </c>
      <c r="GL11" t="str">
        <f>IF(ISERROR(MATCH(GL$1,'CSC Mitre'!J$1:J$220,0)),"",VLOOKUP(GL$1,'Tactic Recode'!$A$1:$B$547,2,FALSE))</f>
        <v/>
      </c>
      <c r="GM11" t="str">
        <f>IF(ISERROR(MATCH(GM$1,'CSC Mitre'!J$1:J$220,0)),"",VLOOKUP(GM$1,'Tactic Recode'!$A$1:$B$547,2,FALSE))</f>
        <v/>
      </c>
      <c r="GN11" t="str">
        <f>IF(ISERROR(MATCH(GN$1,'CSC Mitre'!J$1:J$220,0)),"",VLOOKUP(GN$1,'Tactic Recode'!$A$1:$B$547,2,FALSE))</f>
        <v/>
      </c>
      <c r="GO11" t="str">
        <f>IF(ISERROR(MATCH(GO$1,'CSC Mitre'!J$1:J$220,0)),"",VLOOKUP(GO$1,'Tactic Recode'!$A$1:$B$547,2,FALSE))</f>
        <v/>
      </c>
      <c r="GP11" t="str">
        <f>IF(ISERROR(MATCH(GP$1,'CSC Mitre'!J$1:J$220,0)),"",VLOOKUP(GP$1,'Tactic Recode'!$A$1:$B$547,2,FALSE))</f>
        <v/>
      </c>
      <c r="GQ11" t="str">
        <f>IF(ISERROR(MATCH(GQ$1,'CSC Mitre'!J$1:J$220,0)),"",VLOOKUP(GQ$1,'Tactic Recode'!$A$1:$B$547,2,FALSE))</f>
        <v/>
      </c>
      <c r="GR11" t="str">
        <f>IF(ISERROR(MATCH(GR$1,'CSC Mitre'!J$1:J$220,0)),"",VLOOKUP(GR$1,'Tactic Recode'!$A$1:$B$547,2,FALSE))</f>
        <v/>
      </c>
      <c r="GS11" t="str">
        <f>IF(ISERROR(MATCH(GS$1,'CSC Mitre'!J$1:J$220,0)),"",VLOOKUP(GS$1,'Tactic Recode'!$A$1:$B$547,2,FALSE))</f>
        <v/>
      </c>
      <c r="GT11" t="str">
        <f>IF(ISERROR(MATCH(GT$1,'CSC Mitre'!J$1:J$220,0)),"",VLOOKUP(GT$1,'Tactic Recode'!$A$1:$B$547,2,FALSE))</f>
        <v/>
      </c>
      <c r="GU11" t="str">
        <f>IF(ISERROR(MATCH(GU$1,'CSC Mitre'!J$1:J$220,0)),"",VLOOKUP(GU$1,'Tactic Recode'!$A$1:$B$547,2,FALSE))</f>
        <v>Persistence</v>
      </c>
      <c r="GV11" t="str">
        <f>IF(ISERROR(MATCH(GV$1,'CSC Mitre'!J$1:J$220,0)),"",VLOOKUP(GV$1,'Tactic Recode'!$A$1:$B$547,2,FALSE))</f>
        <v/>
      </c>
      <c r="GW11" t="str">
        <f>IF(ISERROR(MATCH(GW$1,'CSC Mitre'!J$1:J$220,0)),"",VLOOKUP(GW$1,'Tactic Recode'!$A$1:$B$547,2,FALSE))</f>
        <v/>
      </c>
      <c r="GX11" t="str">
        <f>IF(ISERROR(MATCH(GX$1,'CSC Mitre'!J$1:J$220,0)),"",VLOOKUP(GX$1,'Tactic Recode'!$A$1:$B$547,2,FALSE))</f>
        <v/>
      </c>
      <c r="GY11" t="str">
        <f>IF(ISERROR(MATCH(GY$1,'CSC Mitre'!J$1:J$220,0)),"",VLOOKUP(GY$1,'Tactic Recode'!$A$1:$B$547,2,FALSE))</f>
        <v/>
      </c>
      <c r="GZ11" t="str">
        <f>IF(ISERROR(MATCH(GZ$1,'CSC Mitre'!J$1:J$220,0)),"",VLOOKUP(GZ$1,'Tactic Recode'!$A$1:$B$547,2,FALSE))</f>
        <v/>
      </c>
      <c r="HA11" t="str">
        <f>IF(ISERROR(MATCH(HA$1,'CSC Mitre'!J$1:J$220,0)),"",VLOOKUP(HA$1,'Tactic Recode'!$A$1:$B$547,2,FALSE))</f>
        <v/>
      </c>
      <c r="HB11" t="str">
        <f>IF(ISERROR(MATCH(HB$1,'CSC Mitre'!J$1:J$220,0)),"",VLOOKUP(HB$1,'Tactic Recode'!$A$1:$B$547,2,FALSE))</f>
        <v/>
      </c>
      <c r="HC11" t="str">
        <f>IF(ISERROR(MATCH(HC$1,'CSC Mitre'!J$1:J$220,0)),"",VLOOKUP(HC$1,'Tactic Recode'!$A$1:$B$547,2,FALSE))</f>
        <v/>
      </c>
      <c r="HD11" t="str">
        <f>IF(ISERROR(MATCH(HD$1,'CSC Mitre'!J$1:J$220,0)),"",VLOOKUP(HD$1,'Tactic Recode'!$A$1:$B$547,2,FALSE))</f>
        <v/>
      </c>
      <c r="HE11" t="str">
        <f>IF(ISERROR(MATCH(HE$1,'CSC Mitre'!J$1:J$220,0)),"",VLOOKUP(HE$1,'Tactic Recode'!$A$1:$B$547,2,FALSE))</f>
        <v/>
      </c>
      <c r="HF11" t="str">
        <f>IF(ISERROR(MATCH(HF$1,'CSC Mitre'!J$1:J$220,0)),"",VLOOKUP(HF$1,'Tactic Recode'!$A$1:$B$547,2,FALSE))</f>
        <v/>
      </c>
      <c r="HG11" t="str">
        <f>IF(ISERROR(MATCH(HG$1,'CSC Mitre'!J$1:J$220,0)),"",VLOOKUP(HG$1,'Tactic Recode'!$A$1:$B$547,2,FALSE))</f>
        <v/>
      </c>
      <c r="HH11" t="str">
        <f>IF(ISERROR(MATCH(HH$1,'CSC Mitre'!J$1:J$220,0)),"",VLOOKUP(HH$1,'Tactic Recode'!$A$1:$B$547,2,FALSE))</f>
        <v/>
      </c>
      <c r="HI11" t="str">
        <f>IF(ISERROR(MATCH(HI$1,'CSC Mitre'!J$1:J$220,0)),"",VLOOKUP(HI$1,'Tactic Recode'!$A$1:$B$547,2,FALSE))</f>
        <v/>
      </c>
      <c r="HJ11" t="str">
        <f>IF(ISERROR(MATCH(HJ$1,'CSC Mitre'!J$1:J$220,0)),"",VLOOKUP(HJ$1,'Tactic Recode'!$A$1:$B$547,2,FALSE))</f>
        <v/>
      </c>
      <c r="HK11" t="str">
        <f>IF(ISERROR(MATCH(HK$1,'CSC Mitre'!J$1:J$220,0)),"",VLOOKUP(HK$1,'Tactic Recode'!$A$1:$B$547,2,FALSE))</f>
        <v/>
      </c>
      <c r="HL11" t="str">
        <f>IF(ISERROR(MATCH(HL$1,'CSC Mitre'!J$1:J$220,0)),"",VLOOKUP(HL$1,'Tactic Recode'!$A$1:$B$547,2,FALSE))</f>
        <v>Execution</v>
      </c>
      <c r="HM11" t="str">
        <f>IF(ISERROR(MATCH(HM$1,'CSC Mitre'!J$1:J$220,0)),"",VLOOKUP(HM$1,'Tactic Recode'!$A$1:$B$547,2,FALSE))</f>
        <v>Execution</v>
      </c>
      <c r="HN11" t="str">
        <f>IF(ISERROR(MATCH(HN$1,'CSC Mitre'!J$1:J$220,0)),"",VLOOKUP(HN$1,'Tactic Recode'!$A$1:$B$547,2,FALSE))</f>
        <v>Execution</v>
      </c>
      <c r="HO11" t="str">
        <f>IF(ISERROR(MATCH(HO$1,'CSC Mitre'!J$1:J$220,0)),"",VLOOKUP(HO$1,'Tactic Recode'!$A$1:$B$547,2,FALSE))</f>
        <v/>
      </c>
      <c r="HP11" t="str">
        <f>IF(ISERROR(MATCH(HP$1,'CSC Mitre'!J$1:J$220,0)),"",VLOOKUP(HP$1,'Tactic Recode'!$A$1:$B$547,2,FALSE))</f>
        <v/>
      </c>
      <c r="HQ11" t="str">
        <f>IF(ISERROR(MATCH(HQ$1,'CSC Mitre'!J$1:J$220,0)),"",VLOOKUP(HQ$1,'Tactic Recode'!$A$1:$B$547,2,FALSE))</f>
        <v/>
      </c>
      <c r="HR11" t="str">
        <f>IF(ISERROR(MATCH(HR$1,'CSC Mitre'!J$1:J$220,0)),"",VLOOKUP(HR$1,'Tactic Recode'!$A$1:$B$547,2,FALSE))</f>
        <v/>
      </c>
      <c r="HS11" t="str">
        <f>IF(ISERROR(MATCH(HS$1,'CSC Mitre'!J$1:J$220,0)),"",VLOOKUP(HS$1,'Tactic Recode'!$A$1:$B$547,2,FALSE))</f>
        <v>Lateral Movement</v>
      </c>
      <c r="HT11" t="str">
        <f>IF(ISERROR(MATCH(HT$1,'CSC Mitre'!J$1:J$220,0)),"",VLOOKUP(HT$1,'Tactic Recode'!$A$1:$B$547,2,FALSE))</f>
        <v/>
      </c>
      <c r="HU11" t="str">
        <f>IF(ISERROR(MATCH(HU$1,'CSC Mitre'!J$1:J$220,0)),"",VLOOKUP(HU$1,'Tactic Recode'!$A$1:$B$547,2,FALSE))</f>
        <v/>
      </c>
      <c r="HV11" t="str">
        <f>IF(ISERROR(MATCH(HV$1,'CSC Mitre'!J$1:J$220,0)),"",VLOOKUP(HV$1,'Tactic Recode'!$A$1:$B$547,2,FALSE))</f>
        <v/>
      </c>
      <c r="HW11" t="str">
        <f>IF(ISERROR(MATCH(HW$1,'CSC Mitre'!J$1:J$220,0)),"",VLOOKUP(HW$1,'Tactic Recode'!$A$1:$B$547,2,FALSE))</f>
        <v/>
      </c>
      <c r="HX11" t="str">
        <f>IF(ISERROR(MATCH(HX$1,'CSC Mitre'!J$1:J$220,0)),"",VLOOKUP(HX$1,'Tactic Recode'!$A$1:$B$547,2,FALSE))</f>
        <v/>
      </c>
      <c r="HY11" t="str">
        <f>IF(ISERROR(MATCH(HY$1,'CSC Mitre'!J$1:J$220,0)),"",VLOOKUP(HY$1,'Tactic Recode'!$A$1:$B$547,2,FALSE))</f>
        <v/>
      </c>
      <c r="HZ11" t="str">
        <f>IF(ISERROR(MATCH(HZ$1,'CSC Mitre'!J$1:J$220,0)),"",VLOOKUP(HZ$1,'Tactic Recode'!$A$1:$B$547,2,FALSE))</f>
        <v/>
      </c>
      <c r="IA11" t="str">
        <f>IF(ISERROR(MATCH(IA$1,'CSC Mitre'!J$1:J$220,0)),"",VLOOKUP(IA$1,'Tactic Recode'!$A$1:$B$547,2,FALSE))</f>
        <v/>
      </c>
      <c r="IB11" t="str">
        <f>IF(ISERROR(MATCH(IB$1,'CSC Mitre'!J$1:J$220,0)),"",VLOOKUP(IB$1,'Tactic Recode'!$A$1:$B$547,2,FALSE))</f>
        <v>Defense Evasion</v>
      </c>
      <c r="IC11" t="str">
        <f>IF(ISERROR(MATCH(IC$1,'CSC Mitre'!J$1:J$220,0)),"",VLOOKUP(IC$1,'Tactic Recode'!$A$1:$B$547,2,FALSE))</f>
        <v>Defense Evasion</v>
      </c>
      <c r="ID11" t="str">
        <f>IF(ISERROR(MATCH(ID$1,'CSC Mitre'!J$1:J$220,0)),"",VLOOKUP(ID$1,'Tactic Recode'!$A$1:$B$547,2,FALSE))</f>
        <v>Defense Evasion</v>
      </c>
      <c r="IE11" t="str">
        <f>IF(ISERROR(MATCH(IE$1,'CSC Mitre'!J$1:J$220,0)),"",VLOOKUP(IE$1,'Tactic Recode'!$A$1:$B$547,2,FALSE))</f>
        <v>Defense Evasion</v>
      </c>
      <c r="IF11" t="str">
        <f>IF(ISERROR(MATCH(IF$1,'CSC Mitre'!J$1:J$220,0)),"",VLOOKUP(IF$1,'Tactic Recode'!$A$1:$B$547,2,FALSE))</f>
        <v>Defense Evasion</v>
      </c>
      <c r="IG11" t="str">
        <f>IF(ISERROR(MATCH(IG$1,'CSC Mitre'!J$1:J$220,0)),"",VLOOKUP(IG$1,'Tactic Recode'!$A$1:$B$547,2,FALSE))</f>
        <v>Defense Evasion</v>
      </c>
      <c r="IH11" t="str">
        <f>IF(ISERROR(MATCH(IH$1,'CSC Mitre'!J$1:J$220,0)),"",VLOOKUP(IH$1,'Tactic Recode'!$A$1:$B$547,2,FALSE))</f>
        <v/>
      </c>
      <c r="II11" t="str">
        <f>IF(ISERROR(MATCH(II$1,'CSC Mitre'!J$1:J$220,0)),"",VLOOKUP(II$1,'Tactic Recode'!$A$1:$B$547,2,FALSE))</f>
        <v>Defense Evasion</v>
      </c>
      <c r="IJ11" t="str">
        <f>IF(ISERROR(MATCH(IJ$1,'CSC Mitre'!J$1:J$220,0)),"",VLOOKUP(IJ$1,'Tactic Recode'!$A$1:$B$547,2,FALSE))</f>
        <v>Defense Evasion</v>
      </c>
      <c r="IK11" t="str">
        <f>IF(ISERROR(MATCH(IK$1,'CSC Mitre'!J$1:J$220,0)),"",VLOOKUP(IK$1,'Tactic Recode'!$A$1:$B$547,2,FALSE))</f>
        <v/>
      </c>
      <c r="IL11" t="str">
        <f>IF(ISERROR(MATCH(IL$1,'CSC Mitre'!J$1:J$220,0)),"",VLOOKUP(IL$1,'Tactic Recode'!$A$1:$B$547,2,FALSE))</f>
        <v/>
      </c>
      <c r="IM11" t="str">
        <f>IF(ISERROR(MATCH(IM$1,'CSC Mitre'!J$1:J$220,0)),"",VLOOKUP(IM$1,'Tactic Recode'!$A$1:$B$547,2,FALSE))</f>
        <v>Defense Evasion</v>
      </c>
      <c r="IN11" t="str">
        <f>IF(ISERROR(MATCH(IN$1,'CSC Mitre'!J$1:J$220,0)),"",VLOOKUP(IN$1,'Tactic Recode'!$A$1:$B$547,2,FALSE))</f>
        <v>Command and Control</v>
      </c>
      <c r="IO11" t="str">
        <f>IF(ISERROR(MATCH(IO$1,'CSC Mitre'!J$1:J$220,0)),"",VLOOKUP(IO$1,'Tactic Recode'!$A$1:$B$547,2,FALSE))</f>
        <v>Defense Evasion</v>
      </c>
      <c r="IP11" t="str">
        <f>IF(ISERROR(MATCH(IP$1,'CSC Mitre'!J$1:J$220,0)),"",VLOOKUP(IP$1,'Tactic Recode'!$A$1:$B$547,2,FALSE))</f>
        <v/>
      </c>
      <c r="IQ11" t="str">
        <f>IF(ISERROR(MATCH(IQ$1,'CSC Mitre'!J$1:J$220,0)),"",VLOOKUP(IQ$1,'Tactic Recode'!$A$1:$B$547,2,FALSE))</f>
        <v/>
      </c>
      <c r="IR11" t="str">
        <f>IF(ISERROR(MATCH(IR$1,'CSC Mitre'!J$1:J$220,0)),"",VLOOKUP(IR$1,'Tactic Recode'!$A$1:$B$547,2,FALSE))</f>
        <v/>
      </c>
      <c r="IS11" t="str">
        <f>IF(ISERROR(MATCH(IS$1,'CSC Mitre'!J$1:J$220,0)),"",VLOOKUP(IS$1,'Tactic Recode'!$A$1:$B$547,2,FALSE))</f>
        <v/>
      </c>
      <c r="IT11" t="str">
        <f>IF(ISERROR(MATCH(IT$1,'CSC Mitre'!J$1:J$220,0)),"",VLOOKUP(IT$1,'Tactic Recode'!$A$1:$B$547,2,FALSE))</f>
        <v/>
      </c>
      <c r="IU11" t="str">
        <f>IF(ISERROR(MATCH(IU$1,'CSC Mitre'!J$1:J$220,0)),"",VLOOKUP(IU$1,'Tactic Recode'!$A$1:$B$547,2,FALSE))</f>
        <v/>
      </c>
      <c r="IV11" t="str">
        <f>IF(ISERROR(MATCH(IV$1,'CSC Mitre'!J$1:J$220,0)),"",VLOOKUP(IV$1,'Tactic Recode'!$A$1:$B$547,2,FALSE))</f>
        <v/>
      </c>
      <c r="IW11" t="str">
        <f>IF(ISERROR(MATCH(IW$1,'CSC Mitre'!J$1:J$220,0)),"",VLOOKUP(IW$1,'Tactic Recode'!$A$1:$B$547,2,FALSE))</f>
        <v/>
      </c>
      <c r="IX11" t="str">
        <f>IF(ISERROR(MATCH(IX$1,'CSC Mitre'!J$1:J$220,0)),"",VLOOKUP(IX$1,'Tactic Recode'!$A$1:$B$547,2,FALSE))</f>
        <v/>
      </c>
      <c r="IY11" t="str">
        <f>IF(ISERROR(MATCH(IY$1,'CSC Mitre'!J$1:J$220,0)),"",VLOOKUP(IY$1,'Tactic Recode'!$A$1:$B$547,2,FALSE))</f>
        <v/>
      </c>
      <c r="IZ11" t="str">
        <f>IF(ISERROR(MATCH(IZ$1,'CSC Mitre'!J$1:J$220,0)),"",VLOOKUP(IZ$1,'Tactic Recode'!$A$1:$B$547,2,FALSE))</f>
        <v/>
      </c>
      <c r="JA11" t="str">
        <f>IF(ISERROR(MATCH(JA$1,'CSC Mitre'!J$1:J$220,0)),"",VLOOKUP(JA$1,'Tactic Recode'!$A$1:$B$547,2,FALSE))</f>
        <v/>
      </c>
      <c r="JB11" t="str">
        <f>IF(ISERROR(MATCH(JB$1,'CSC Mitre'!J$1:J$220,0)),"",VLOOKUP(JB$1,'Tactic Recode'!$A$1:$B$547,2,FALSE))</f>
        <v/>
      </c>
      <c r="JC11" t="str">
        <f>IF(ISERROR(MATCH(JC$1,'CSC Mitre'!J$1:J$220,0)),"",VLOOKUP(JC$1,'Tactic Recode'!$A$1:$B$547,2,FALSE))</f>
        <v/>
      </c>
      <c r="JD11" t="str">
        <f>IF(ISERROR(MATCH(JD$1,'CSC Mitre'!J$1:J$220,0)),"",VLOOKUP(JD$1,'Tactic Recode'!$A$1:$B$547,2,FALSE))</f>
        <v/>
      </c>
      <c r="JE11" t="str">
        <f>IF(ISERROR(MATCH(JE$1,'CSC Mitre'!J$1:J$220,0)),"",VLOOKUP(JE$1,'Tactic Recode'!$A$1:$B$547,2,FALSE))</f>
        <v/>
      </c>
      <c r="JF11" t="str">
        <f>IF(ISERROR(MATCH(JF$1,'CSC Mitre'!J$1:J$220,0)),"",VLOOKUP(JF$1,'Tactic Recode'!$A$1:$B$547,2,FALSE))</f>
        <v/>
      </c>
      <c r="JG11" t="str">
        <f>IF(ISERROR(MATCH(JG$1,'CSC Mitre'!J$1:J$220,0)),"",VLOOKUP(JG$1,'Tactic Recode'!$A$1:$B$547,2,FALSE))</f>
        <v/>
      </c>
      <c r="JH11" t="str">
        <f>IF(ISERROR(MATCH(JH$1,'CSC Mitre'!J$1:J$220,0)),"",VLOOKUP(JH$1,'Tactic Recode'!$A$1:$B$547,2,FALSE))</f>
        <v/>
      </c>
      <c r="JI11" t="str">
        <f>IF(ISERROR(MATCH(JI$1,'CSC Mitre'!J$1:J$220,0)),"",VLOOKUP(JI$1,'Tactic Recode'!$A$1:$B$547,2,FALSE))</f>
        <v/>
      </c>
      <c r="JJ11" t="str">
        <f>IF(ISERROR(MATCH(JJ$1,'CSC Mitre'!J$1:J$220,0)),"",VLOOKUP(JJ$1,'Tactic Recode'!$A$1:$B$547,2,FALSE))</f>
        <v/>
      </c>
      <c r="JK11" t="str">
        <f>IF(ISERROR(MATCH(JK$1,'CSC Mitre'!J$1:J$220,0)),"",VLOOKUP(JK$1,'Tactic Recode'!$A$1:$B$547,2,FALSE))</f>
        <v/>
      </c>
      <c r="JL11" t="str">
        <f>IF(ISERROR(MATCH(JL$1,'CSC Mitre'!J$1:J$220,0)),"",VLOOKUP(JL$1,'Tactic Recode'!$A$1:$B$547,2,FALSE))</f>
        <v/>
      </c>
      <c r="JM11" t="str">
        <f>IF(ISERROR(MATCH(JM$1,'CSC Mitre'!J$1:J$220,0)),"",VLOOKUP(JM$1,'Tactic Recode'!$A$1:$B$547,2,FALSE))</f>
        <v/>
      </c>
      <c r="JN11" t="str">
        <f>IF(ISERROR(MATCH(JN$1,'CSC Mitre'!J$1:J$220,0)),"",VLOOKUP(JN$1,'Tactic Recode'!$A$1:$B$547,2,FALSE))</f>
        <v/>
      </c>
      <c r="JO11" t="str">
        <f>IF(ISERROR(MATCH(JO$1,'CSC Mitre'!J$1:J$220,0)),"",VLOOKUP(JO$1,'Tactic Recode'!$A$1:$B$547,2,FALSE))</f>
        <v/>
      </c>
      <c r="JP11" t="str">
        <f>IF(ISERROR(MATCH(JP$1,'CSC Mitre'!J$1:J$220,0)),"",VLOOKUP(JP$1,'Tactic Recode'!$A$1:$B$547,2,FALSE))</f>
        <v/>
      </c>
      <c r="JQ11" t="str">
        <f>IF(ISERROR(MATCH(JQ$1,'CSC Mitre'!J$1:J$220,0)),"",VLOOKUP(JQ$1,'Tactic Recode'!$A$1:$B$547,2,FALSE))</f>
        <v/>
      </c>
      <c r="JR11" t="str">
        <f>IF(ISERROR(MATCH(JR$1,'CSC Mitre'!J$1:J$220,0)),"",VLOOKUP(JR$1,'Tactic Recode'!$A$1:$B$547,2,FALSE))</f>
        <v/>
      </c>
      <c r="JS11" t="str">
        <f>IF(ISERROR(MATCH(JS$1,'CSC Mitre'!J$1:J$220,0)),"",VLOOKUP(JS$1,'Tactic Recode'!$A$1:$B$547,2,FALSE))</f>
        <v/>
      </c>
      <c r="JT11" t="str">
        <f>IF(ISERROR(MATCH(JT$1,'CSC Mitre'!J$1:J$220,0)),"",VLOOKUP(JT$1,'Tactic Recode'!$A$1:$B$547,2,FALSE))</f>
        <v/>
      </c>
      <c r="JU11" t="str">
        <f>IF(ISERROR(MATCH(JU$1,'CSC Mitre'!J$1:J$220,0)),"",VLOOKUP(JU$1,'Tactic Recode'!$A$1:$B$547,2,FALSE))</f>
        <v/>
      </c>
      <c r="JV11" t="str">
        <f>IF(ISERROR(MATCH(JV$1,'CSC Mitre'!J$1:J$220,0)),"",VLOOKUP(JV$1,'Tactic Recode'!$A$1:$B$547,2,FALSE))</f>
        <v/>
      </c>
      <c r="JW11" t="str">
        <f>IF(ISERROR(MATCH(JW$1,'CSC Mitre'!J$1:J$220,0)),"",VLOOKUP(JW$1,'Tactic Recode'!$A$1:$B$547,2,FALSE))</f>
        <v/>
      </c>
      <c r="JX11" t="str">
        <f>IF(ISERROR(MATCH(JX$1,'CSC Mitre'!J$1:J$220,0)),"",VLOOKUP(JX$1,'Tactic Recode'!$A$1:$B$547,2,FALSE))</f>
        <v/>
      </c>
      <c r="JY11" t="str">
        <f>IF(ISERROR(MATCH(JY$1,'CSC Mitre'!J$1:J$220,0)),"",VLOOKUP(JY$1,'Tactic Recode'!$A$1:$B$547,2,FALSE))</f>
        <v/>
      </c>
      <c r="JZ11" t="str">
        <f>IF(ISERROR(MATCH(JZ$1,'CSC Mitre'!J$1:J$220,0)),"",VLOOKUP(JZ$1,'Tactic Recode'!$A$1:$B$547,2,FALSE))</f>
        <v/>
      </c>
      <c r="KA11" t="str">
        <f>IF(ISERROR(MATCH(KA$1,'CSC Mitre'!J$1:J$220,0)),"",VLOOKUP(KA$1,'Tactic Recode'!$A$1:$B$547,2,FALSE))</f>
        <v/>
      </c>
      <c r="KB11" t="str">
        <f>IF(ISERROR(MATCH(KB$1,'CSC Mitre'!J$1:J$220,0)),"",VLOOKUP(KB$1,'Tactic Recode'!$A$1:$B$547,2,FALSE))</f>
        <v/>
      </c>
      <c r="KC11" t="str">
        <f>IF(ISERROR(MATCH(KC$1,'CSC Mitre'!J$1:J$220,0)),"",VLOOKUP(KC$1,'Tactic Recode'!$A$1:$B$547,2,FALSE))</f>
        <v>Credential Access</v>
      </c>
      <c r="KD11" t="str">
        <f>IF(ISERROR(MATCH(KD$1,'CSC Mitre'!J$1:J$220,0)),"",VLOOKUP(KD$1,'Tactic Recode'!$A$1:$B$547,2,FALSE))</f>
        <v/>
      </c>
      <c r="KE11" t="str">
        <f>IF(ISERROR(MATCH(KE$1,'CSC Mitre'!J$1:J$220,0)),"",VLOOKUP(KE$1,'Tactic Recode'!$A$1:$B$547,2,FALSE))</f>
        <v/>
      </c>
      <c r="KF11" t="str">
        <f>IF(ISERROR(MATCH(KF$1,'CSC Mitre'!J$1:J$220,0)),"",VLOOKUP(KF$1,'Tactic Recode'!$A$1:$B$547,2,FALSE))</f>
        <v/>
      </c>
      <c r="KG11" t="str">
        <f>IF(ISERROR(MATCH(KG$1,'CSC Mitre'!J$1:J$220,0)),"",VLOOKUP(KG$1,'Tactic Recode'!$A$1:$B$547,2,FALSE))</f>
        <v/>
      </c>
      <c r="KH11" t="str">
        <f>IF(ISERROR(MATCH(KH$1,'CSC Mitre'!J$1:J$220,0)),"",VLOOKUP(KH$1,'Tactic Recode'!$A$1:$B$547,2,FALSE))</f>
        <v/>
      </c>
      <c r="KI11" t="str">
        <f>IF(ISERROR(MATCH(KI$1,'CSC Mitre'!J$1:J$220,0)),"",VLOOKUP(KI$1,'Tactic Recode'!$A$1:$B$547,2,FALSE))</f>
        <v/>
      </c>
      <c r="KJ11" t="str">
        <f>IF(ISERROR(MATCH(KJ$1,'CSC Mitre'!J$1:J$220,0)),"",VLOOKUP(KJ$1,'Tactic Recode'!$A$1:$B$547,2,FALSE))</f>
        <v/>
      </c>
      <c r="KK11" t="str">
        <f>IF(ISERROR(MATCH(KK$1,'CSC Mitre'!J$1:J$220,0)),"",VLOOKUP(KK$1,'Tactic Recode'!$A$1:$B$547,2,FALSE))</f>
        <v/>
      </c>
      <c r="KL11" t="str">
        <f>IF(ISERROR(MATCH(KL$1,'CSC Mitre'!J$1:J$220,0)),"",VLOOKUP(KL$1,'Tactic Recode'!$A$1:$B$547,2,FALSE))</f>
        <v/>
      </c>
      <c r="KM11" t="str">
        <f>IF(ISERROR(MATCH(KM$1,'CSC Mitre'!J$1:J$220,0)),"",VLOOKUP(KM$1,'Tactic Recode'!$A$1:$B$547,2,FALSE))</f>
        <v/>
      </c>
      <c r="KN11" t="str">
        <f>IF(ISERROR(MATCH(KN$1,'CSC Mitre'!J$1:J$220,0)),"",VLOOKUP(KN$1,'Tactic Recode'!$A$1:$B$547,2,FALSE))</f>
        <v/>
      </c>
      <c r="KO11" t="str">
        <f>IF(ISERROR(MATCH(KO$1,'CSC Mitre'!J$1:J$220,0)),"",VLOOKUP(KO$1,'Tactic Recode'!$A$1:$B$547,2,FALSE))</f>
        <v/>
      </c>
      <c r="KP11" t="str">
        <f>IF(ISERROR(MATCH(KP$1,'CSC Mitre'!J$1:J$220,0)),"",VLOOKUP(KP$1,'Tactic Recode'!$A$1:$B$547,2,FALSE))</f>
        <v/>
      </c>
      <c r="KQ11" t="str">
        <f>IF(ISERROR(MATCH(KQ$1,'CSC Mitre'!J$1:J$220,0)),"",VLOOKUP(KQ$1,'Tactic Recode'!$A$1:$B$547,2,FALSE))</f>
        <v/>
      </c>
      <c r="KR11" t="str">
        <f>IF(ISERROR(MATCH(KR$1,'CSC Mitre'!J$1:J$220,0)),"",VLOOKUP(KR$1,'Tactic Recode'!$A$1:$B$547,2,FALSE))</f>
        <v>Persistence, Privilage Escalation</v>
      </c>
      <c r="KS11" t="str">
        <f>IF(ISERROR(MATCH(KS$1,'CSC Mitre'!J$1:J$220,0)),"",VLOOKUP(KS$1,'Tactic Recode'!$A$1:$B$547,2,FALSE))</f>
        <v/>
      </c>
      <c r="KT11" t="str">
        <f>IF(ISERROR(MATCH(KT$1,'CSC Mitre'!J$1:J$220,0)),"",VLOOKUP(KT$1,'Tactic Recode'!$A$1:$B$547,2,FALSE))</f>
        <v>Persistence, Privilage Escalation</v>
      </c>
      <c r="KU11" t="str">
        <f>IF(ISERROR(MATCH(KU$1,'CSC Mitre'!J$1:J$220,0)),"",VLOOKUP(KU$1,'Tactic Recode'!$A$1:$B$547,2,FALSE))</f>
        <v/>
      </c>
      <c r="KV11" t="str">
        <f>IF(ISERROR(MATCH(KV$1,'CSC Mitre'!J$1:J$220,0)),"",VLOOKUP(KV$1,'Tactic Recode'!$A$1:$B$547,2,FALSE))</f>
        <v/>
      </c>
      <c r="KW11" t="str">
        <f>IF(ISERROR(MATCH(KW$1,'CSC Mitre'!J$1:J$220,0)),"",VLOOKUP(KW$1,'Tactic Recode'!$A$1:$B$547,2,FALSE))</f>
        <v/>
      </c>
      <c r="KX11" t="str">
        <f>IF(ISERROR(MATCH(KX$1,'CSC Mitre'!J$1:J$220,0)),"",VLOOKUP(KX$1,'Tactic Recode'!$A$1:$B$547,2,FALSE))</f>
        <v/>
      </c>
      <c r="KY11" t="str">
        <f>IF(ISERROR(MATCH(KY$1,'CSC Mitre'!J$1:J$220,0)),"",VLOOKUP(KY$1,'Tactic Recode'!$A$1:$B$547,2,FALSE))</f>
        <v>Persistence, Privilage Escalation</v>
      </c>
      <c r="KZ11" t="str">
        <f>IF(ISERROR(MATCH(KZ$1,'CSC Mitre'!J$1:J$220,0)),"",VLOOKUP(KZ$1,'Tactic Recode'!$A$1:$B$547,2,FALSE))</f>
        <v/>
      </c>
      <c r="LA11" t="str">
        <f>IF(ISERROR(MATCH(LA$1,'CSC Mitre'!J$1:J$220,0)),"",VLOOKUP(LA$1,'Tactic Recode'!$A$1:$B$547,2,FALSE))</f>
        <v/>
      </c>
      <c r="LB11" t="str">
        <f>IF(ISERROR(MATCH(LB$1,'CSC Mitre'!J$1:J$220,0)),"",VLOOKUP(LB$1,'Tactic Recode'!$A$1:$B$547,2,FALSE))</f>
        <v/>
      </c>
      <c r="LC11" t="str">
        <f>IF(ISERROR(MATCH(LC$1,'CSC Mitre'!J$1:J$220,0)),"",VLOOKUP(LC$1,'Tactic Recode'!$A$1:$B$547,2,FALSE))</f>
        <v>Persistence, Privilage Escalation</v>
      </c>
      <c r="LD11" t="str">
        <f>IF(ISERROR(MATCH(LD$1,'CSC Mitre'!J$1:J$220,0)),"",VLOOKUP(LD$1,'Tactic Recode'!$A$1:$B$547,2,FALSE))</f>
        <v/>
      </c>
      <c r="LE11" t="str">
        <f>IF(ISERROR(MATCH(LE$1,'CSC Mitre'!J$1:J$220,0)),"",VLOOKUP(LE$1,'Tactic Recode'!$A$1:$B$547,2,FALSE))</f>
        <v>Persistence, Privilage Escalation</v>
      </c>
      <c r="LF11" t="str">
        <f>IF(ISERROR(MATCH(LF$1,'CSC Mitre'!J$1:J$220,0)),"",VLOOKUP(LF$1,'Tactic Recode'!$A$1:$B$547,2,FALSE))</f>
        <v/>
      </c>
      <c r="LG11" t="str">
        <f>IF(ISERROR(MATCH(LG$1,'CSC Mitre'!J$1:J$220,0)),"",VLOOKUP(LG$1,'Tactic Recode'!$A$1:$B$547,2,FALSE))</f>
        <v/>
      </c>
      <c r="LH11" t="str">
        <f>IF(ISERROR(MATCH(LH$1,'CSC Mitre'!J$1:J$220,0)),"",VLOOKUP(LH$1,'Tactic Recode'!$A$1:$B$547,2,FALSE))</f>
        <v/>
      </c>
      <c r="LI11" t="str">
        <f>IF(ISERROR(MATCH(LI$1,'CSC Mitre'!J$1:J$220,0)),"",VLOOKUP(LI$1,'Tactic Recode'!$A$1:$B$547,2,FALSE))</f>
        <v/>
      </c>
      <c r="LJ11" t="str">
        <f>IF(ISERROR(MATCH(LJ$1,'CSC Mitre'!J$1:J$220,0)),"",VLOOKUP(LJ$1,'Tactic Recode'!$A$1:$B$547,2,FALSE))</f>
        <v/>
      </c>
      <c r="LK11" t="str">
        <f>IF(ISERROR(MATCH(LK$1,'CSC Mitre'!J$1:J$220,0)),"",VLOOKUP(LK$1,'Tactic Recode'!$A$1:$B$547,2,FALSE))</f>
        <v>Persistence, Privilage Escalation</v>
      </c>
      <c r="LL11" t="str">
        <f>IF(ISERROR(MATCH(LL$1,'CSC Mitre'!J$1:J$220,0)),"",VLOOKUP(LL$1,'Tactic Recode'!$A$1:$B$547,2,FALSE))</f>
        <v/>
      </c>
      <c r="LM11" t="str">
        <f>IF(ISERROR(MATCH(LM$1,'CSC Mitre'!J$1:J$220,0)),"",VLOOKUP(LM$1,'Tactic Recode'!$A$1:$B$547,2,FALSE))</f>
        <v/>
      </c>
      <c r="LN11" t="str">
        <f>IF(ISERROR(MATCH(LN$1,'CSC Mitre'!J$1:J$220,0)),"",VLOOKUP(LN$1,'Tactic Recode'!$A$1:$B$547,2,FALSE))</f>
        <v/>
      </c>
      <c r="LO11" t="str">
        <f>IF(ISERROR(MATCH(LO$1,'CSC Mitre'!J$1:J$220,0)),"",VLOOKUP(LO$1,'Tactic Recode'!$A$1:$B$547,2,FALSE))</f>
        <v/>
      </c>
      <c r="LP11" t="str">
        <f>IF(ISERROR(MATCH(LP$1,'CSC Mitre'!J$1:J$220,0)),"",VLOOKUP(LP$1,'Tactic Recode'!$A$1:$B$547,2,FALSE))</f>
        <v/>
      </c>
      <c r="LQ11" t="str">
        <f>IF(ISERROR(MATCH(LQ$1,'CSC Mitre'!J$1:J$220,0)),"",VLOOKUP(LQ$1,'Tactic Recode'!$A$1:$B$547,2,FALSE))</f>
        <v>Persistence, Privilage Escalation</v>
      </c>
      <c r="LR11" t="str">
        <f>IF(ISERROR(MATCH(LR$1,'CSC Mitre'!J$1:J$220,0)),"",VLOOKUP(LR$1,'Tactic Recode'!$A$1:$B$547,2,FALSE))</f>
        <v/>
      </c>
      <c r="LS11" t="str">
        <f>IF(ISERROR(MATCH(LS$1,'CSC Mitre'!J$1:J$220,0)),"",VLOOKUP(LS$1,'Tactic Recode'!$A$1:$B$547,2,FALSE))</f>
        <v>Persistence, Privilage Escalation</v>
      </c>
      <c r="LT11" t="str">
        <f>IF(ISERROR(MATCH(LT$1,'CSC Mitre'!J$1:J$220,0)),"",VLOOKUP(LT$1,'Tactic Recode'!$A$1:$B$547,2,FALSE))</f>
        <v/>
      </c>
      <c r="LU11" t="str">
        <f>IF(ISERROR(MATCH(LU$1,'CSC Mitre'!J$1:J$220,0)),"",VLOOKUP(LU$1,'Tactic Recode'!$A$1:$B$547,2,FALSE))</f>
        <v/>
      </c>
      <c r="LV11" t="str">
        <f>IF(ISERROR(MATCH(LV$1,'CSC Mitre'!J$1:J$220,0)),"",VLOOKUP(LV$1,'Tactic Recode'!$A$1:$B$547,2,FALSE))</f>
        <v/>
      </c>
      <c r="LW11" t="str">
        <f>IF(ISERROR(MATCH(LW$1,'CSC Mitre'!J$1:J$220,0)),"",VLOOKUP(LW$1,'Tactic Recode'!$A$1:$B$547,2,FALSE))</f>
        <v/>
      </c>
      <c r="LX11" t="str">
        <f>IF(ISERROR(MATCH(LX$1,'CSC Mitre'!J$1:J$220,0)),"",VLOOKUP(LX$1,'Tactic Recode'!$A$1:$B$547,2,FALSE))</f>
        <v/>
      </c>
      <c r="LY11" t="str">
        <f>IF(ISERROR(MATCH(LY$1,'CSC Mitre'!J$1:J$220,0)),"",VLOOKUP(LY$1,'Tactic Recode'!$A$1:$B$547,2,FALSE))</f>
        <v/>
      </c>
      <c r="LZ11" t="str">
        <f>IF(ISERROR(MATCH(LZ$1,'CSC Mitre'!J$1:J$220,0)),"",VLOOKUP(LZ$1,'Tactic Recode'!$A$1:$B$547,2,FALSE))</f>
        <v/>
      </c>
      <c r="MA11" t="str">
        <f>IF(ISERROR(MATCH(MA$1,'CSC Mitre'!J$1:J$220,0)),"",VLOOKUP(MA$1,'Tactic Recode'!$A$1:$B$547,2,FALSE))</f>
        <v/>
      </c>
      <c r="MB11" t="str">
        <f>IF(ISERROR(MATCH(MB$1,'CSC Mitre'!J$1:J$220,0)),"",VLOOKUP(MB$1,'Tactic Recode'!$A$1:$B$547,2,FALSE))</f>
        <v>Defense Evasion, Privilage Escalation</v>
      </c>
      <c r="MC11" t="str">
        <f>IF(ISERROR(MATCH(MC$1,'CSC Mitre'!J$1:J$220,0)),"",VLOOKUP(MC$1,'Tactic Recode'!$A$1:$B$547,2,FALSE))</f>
        <v/>
      </c>
      <c r="MD11" t="str">
        <f>IF(ISERROR(MATCH(MD$1,'CSC Mitre'!J$1:J$220,0)),"",VLOOKUP(MD$1,'Tactic Recode'!$A$1:$B$547,2,FALSE))</f>
        <v/>
      </c>
      <c r="ME11" t="str">
        <f>IF(ISERROR(MATCH(ME$1,'CSC Mitre'!J$1:J$220,0)),"",VLOOKUP(ME$1,'Tactic Recode'!$A$1:$B$547,2,FALSE))</f>
        <v/>
      </c>
      <c r="MF11" t="str">
        <f>IF(ISERROR(MATCH(MF$1,'CSC Mitre'!J$1:J$220,0)),"",VLOOKUP(MF$1,'Tactic Recode'!$A$1:$B$547,2,FALSE))</f>
        <v>Defense Evasion, Privilage Escalation</v>
      </c>
      <c r="MG11" t="str">
        <f>IF(ISERROR(MATCH(MG$1,'CSC Mitre'!J$1:J$220,0)),"",VLOOKUP(MG$1,'Tactic Recode'!$A$1:$B$547,2,FALSE))</f>
        <v/>
      </c>
      <c r="MH11" t="str">
        <f>IF(ISERROR(MATCH(MH$1,'CSC Mitre'!J$1:J$220,0)),"",VLOOKUP(MH$1,'Tactic Recode'!$A$1:$B$547,2,FALSE))</f>
        <v>Defense Evasion, Lateral Movement</v>
      </c>
      <c r="MI11" t="str">
        <f>IF(ISERROR(MATCH(MI$1,'CSC Mitre'!J$1:J$220,0)),"",VLOOKUP(MI$1,'Tactic Recode'!$A$1:$B$547,2,FALSE))</f>
        <v/>
      </c>
      <c r="MJ11" t="str">
        <f>IF(ISERROR(MATCH(MJ$1,'CSC Mitre'!J$1:J$220,0)),"",VLOOKUP(MJ$1,'Tactic Recode'!$A$1:$B$547,2,FALSE))</f>
        <v/>
      </c>
      <c r="MK11" t="str">
        <f>IF(ISERROR(MATCH(MK$1,'CSC Mitre'!J$1:J$220,0)),"",VLOOKUP(MK$1,'Tactic Recode'!$A$1:$B$547,2,FALSE))</f>
        <v/>
      </c>
      <c r="ML11" t="str">
        <f>IF(ISERROR(MATCH(ML$1,'CSC Mitre'!J$1:J$220,0)),"",VLOOKUP(ML$1,'Tactic Recode'!$A$1:$B$547,2,FALSE))</f>
        <v/>
      </c>
      <c r="MM11" t="str">
        <f>IF(ISERROR(MATCH(MM$1,'CSC Mitre'!J$1:J$220,0)),"",VLOOKUP(MM$1,'Tactic Recode'!$A$1:$B$547,2,FALSE))</f>
        <v/>
      </c>
      <c r="MN11" t="str">
        <f>IF(ISERROR(MATCH(MN$1,'CSC Mitre'!J$1:J$220,0)),"",VLOOKUP(MN$1,'Tactic Recode'!$A$1:$B$547,2,FALSE))</f>
        <v/>
      </c>
      <c r="MO11" t="str">
        <f>IF(ISERROR(MATCH(MO$1,'CSC Mitre'!J$1:J$220,0)),"",VLOOKUP(MO$1,'Tactic Recode'!$A$1:$B$547,2,FALSE))</f>
        <v/>
      </c>
      <c r="MP11" t="str">
        <f>IF(ISERROR(MATCH(MP$1,'CSC Mitre'!J$1:J$220,0)),"",VLOOKUP(MP$1,'Tactic Recode'!$A$1:$B$547,2,FALSE))</f>
        <v/>
      </c>
      <c r="MQ11" t="str">
        <f>IF(ISERROR(MATCH(MQ$1,'CSC Mitre'!J$1:J$220,0)),"",VLOOKUP(MQ$1,'Tactic Recode'!$A$1:$B$547,2,FALSE))</f>
        <v>Credential Access</v>
      </c>
      <c r="MR11" t="str">
        <f>IF(ISERROR(MATCH(MR$1,'CSC Mitre'!J$1:J$220,0)),"",VLOOKUP(MR$1,'Tactic Recode'!$A$1:$B$547,2,FALSE))</f>
        <v/>
      </c>
      <c r="MS11" t="str">
        <f>IF(ISERROR(MATCH(MS$1,'CSC Mitre'!J$1:J$220,0)),"",VLOOKUP(MS$1,'Tactic Recode'!$A$1:$B$547,2,FALSE))</f>
        <v/>
      </c>
      <c r="MT11" t="str">
        <f>IF(ISERROR(MATCH(MT$1,'CSC Mitre'!J$1:J$220,0)),"",VLOOKUP(MT$1,'Tactic Recode'!$A$1:$B$547,2,FALSE))</f>
        <v>Defense Evasion</v>
      </c>
      <c r="MU11" t="str">
        <f>IF(ISERROR(MATCH(MU$1,'CSC Mitre'!J$1:J$220,0)),"",VLOOKUP(MU$1,'Tactic Recode'!$A$1:$B$547,2,FALSE))</f>
        <v>Defense Evasion</v>
      </c>
      <c r="MV11" t="str">
        <f>IF(ISERROR(MATCH(MV$1,'CSC Mitre'!J$1:J$220,0)),"",VLOOKUP(MV$1,'Tactic Recode'!$A$1:$B$547,2,FALSE))</f>
        <v/>
      </c>
      <c r="MW11" t="str">
        <f>IF(ISERROR(MATCH(MW$1,'CSC Mitre'!J$1:J$220,0)),"",VLOOKUP(MW$1,'Tactic Recode'!$A$1:$B$547,2,FALSE))</f>
        <v/>
      </c>
      <c r="MX11" t="str">
        <f>IF(ISERROR(MATCH(MX$1,'CSC Mitre'!J$1:J$220,0)),"",VLOOKUP(MX$1,'Tactic Recode'!$A$1:$B$547,2,FALSE))</f>
        <v/>
      </c>
      <c r="MY11" t="str">
        <f>IF(ISERROR(MATCH(MY$1,'CSC Mitre'!J$1:J$220,0)),"",VLOOKUP(MY$1,'Tactic Recode'!$A$1:$B$547,2,FALSE))</f>
        <v/>
      </c>
      <c r="MZ11" t="str">
        <f>IF(ISERROR(MATCH(MZ$1,'CSC Mitre'!J$1:J$220,0)),"",VLOOKUP(MZ$1,'Tactic Recode'!$A$1:$B$547,2,FALSE))</f>
        <v/>
      </c>
      <c r="NA11" t="str">
        <f>IF(ISERROR(MATCH(NA$1,'CSC Mitre'!J$1:J$220,0)),"",VLOOKUP(NA$1,'Tactic Recode'!$A$1:$B$547,2,FALSE))</f>
        <v/>
      </c>
      <c r="NB11" t="str">
        <f>IF(ISERROR(MATCH(NB$1,'CSC Mitre'!J$1:J$220,0)),"",VLOOKUP(NB$1,'Tactic Recode'!$A$1:$B$547,2,FALSE))</f>
        <v/>
      </c>
      <c r="NC11" t="str">
        <f>IF(ISERROR(MATCH(NC$1,'CSC Mitre'!J$1:J$220,0)),"",VLOOKUP(NC$1,'Tactic Recode'!$A$1:$B$547,2,FALSE))</f>
        <v/>
      </c>
      <c r="ND11" t="str">
        <f>IF(ISERROR(MATCH(ND$1,'CSC Mitre'!J$1:J$220,0)),"",VLOOKUP(ND$1,'Tactic Recode'!$A$1:$B$547,2,FALSE))</f>
        <v/>
      </c>
      <c r="NE11" t="str">
        <f>IF(ISERROR(MATCH(NE$1,'CSC Mitre'!J$1:J$220,0)),"",VLOOKUP(NE$1,'Tactic Recode'!$A$1:$B$547,2,FALSE))</f>
        <v/>
      </c>
      <c r="NF11" t="str">
        <f>IF(ISERROR(MATCH(NF$1,'CSC Mitre'!J$1:J$220,0)),"",VLOOKUP(NF$1,'Tactic Recode'!$A$1:$B$547,2,FALSE))</f>
        <v/>
      </c>
      <c r="NG11" t="str">
        <f>IF(ISERROR(MATCH(NG$1,'CSC Mitre'!J$1:J$220,0)),"",VLOOKUP(NG$1,'Tactic Recode'!$A$1:$B$547,2,FALSE))</f>
        <v/>
      </c>
      <c r="NH11" t="str">
        <f>IF(ISERROR(MATCH(NH$1,'CSC Mitre'!J$1:J$220,0)),"",VLOOKUP(NH$1,'Tactic Recode'!$A$1:$B$547,2,FALSE))</f>
        <v/>
      </c>
      <c r="NI11" t="str">
        <f>IF(ISERROR(MATCH(NI$1,'CSC Mitre'!J$1:J$220,0)),"",VLOOKUP(NI$1,'Tactic Recode'!$A$1:$B$547,2,FALSE))</f>
        <v/>
      </c>
      <c r="NJ11" t="str">
        <f>IF(ISERROR(MATCH(NJ$1,'CSC Mitre'!J$1:J$220,0)),"",VLOOKUP(NJ$1,'Tactic Recode'!$A$1:$B$547,2,FALSE))</f>
        <v/>
      </c>
      <c r="NK11" t="str">
        <f>IF(ISERROR(MATCH(NK$1,'CSC Mitre'!J$1:J$220,0)),"",VLOOKUP(NK$1,'Tactic Recode'!$A$1:$B$547,2,FALSE))</f>
        <v/>
      </c>
      <c r="NL11" t="str">
        <f>IF(ISERROR(MATCH(NL$1,'CSC Mitre'!J$1:J$220,0)),"",VLOOKUP(NL$1,'Tactic Recode'!$A$1:$B$547,2,FALSE))</f>
        <v/>
      </c>
      <c r="NM11" t="str">
        <f>IF(ISERROR(MATCH(NM$1,'CSC Mitre'!J$1:J$220,0)),"",VLOOKUP(NM$1,'Tactic Recode'!$A$1:$B$547,2,FALSE))</f>
        <v/>
      </c>
      <c r="NN11" t="str">
        <f>IF(ISERROR(MATCH(NN$1,'CSC Mitre'!J$1:J$220,0)),"",VLOOKUP(NN$1,'Tactic Recode'!$A$1:$B$547,2,FALSE))</f>
        <v/>
      </c>
      <c r="NO11" t="str">
        <f>IF(ISERROR(MATCH(NO$1,'CSC Mitre'!J$1:J$220,0)),"",VLOOKUP(NO$1,'Tactic Recode'!$A$1:$B$547,2,FALSE))</f>
        <v/>
      </c>
      <c r="NP11" t="str">
        <f>IF(ISERROR(MATCH(NP$1,'CSC Mitre'!J$1:J$220,0)),"",VLOOKUP(NP$1,'Tactic Recode'!$A$1:$B$547,2,FALSE))</f>
        <v/>
      </c>
      <c r="NQ11" t="str">
        <f>IF(ISERROR(MATCH(NQ$1,'CSC Mitre'!J$1:J$220,0)),"",VLOOKUP(NQ$1,'Tactic Recode'!$A$1:$B$547,2,FALSE))</f>
        <v/>
      </c>
      <c r="NR11" t="str">
        <f>IF(ISERROR(MATCH(NR$1,'CSC Mitre'!J$1:J$220,0)),"",VLOOKUP(NR$1,'Tactic Recode'!$A$1:$B$547,2,FALSE))</f>
        <v/>
      </c>
      <c r="NS11" t="str">
        <f>IF(ISERROR(MATCH(NS$1,'CSC Mitre'!J$1:J$220,0)),"",VLOOKUP(NS$1,'Tactic Recode'!$A$1:$B$547,2,FALSE))</f>
        <v/>
      </c>
      <c r="NT11" t="str">
        <f>IF(ISERROR(MATCH(NT$1,'CSC Mitre'!J$1:J$220,0)),"",VLOOKUP(NT$1,'Tactic Recode'!$A$1:$B$547,2,FALSE))</f>
        <v/>
      </c>
      <c r="NU11" t="str">
        <f>IF(ISERROR(MATCH(NU$1,'CSC Mitre'!J$1:J$220,0)),"",VLOOKUP(NU$1,'Tactic Recode'!$A$1:$B$547,2,FALSE))</f>
        <v>Execution</v>
      </c>
      <c r="NV11" t="str">
        <f>IF(ISERROR(MATCH(NV$1,'CSC Mitre'!J$1:J$220,0)),"",VLOOKUP(NV$1,'Tactic Recode'!$A$1:$B$547,2,FALSE))</f>
        <v/>
      </c>
      <c r="NW11" t="str">
        <f>IF(ISERROR(MATCH(NW$1,'CSC Mitre'!J$1:J$220,0)),"",VLOOKUP(NW$1,'Tactic Recode'!$A$1:$B$547,2,FALSE))</f>
        <v>Execution</v>
      </c>
      <c r="NX11" t="str">
        <f>IF(ISERROR(MATCH(NX$1,'CSC Mitre'!J$1:J$220,0)),"",VLOOKUP(NX$1,'Tactic Recode'!$A$1:$B$547,2,FALSE))</f>
        <v/>
      </c>
      <c r="NY11" t="str">
        <f>IF(ISERROR(MATCH(NY$1,'CSC Mitre'!J$1:J$220,0)),"",VLOOKUP(NY$1,'Tactic Recode'!$A$1:$B$547,2,FALSE))</f>
        <v/>
      </c>
      <c r="NZ11" t="str">
        <f>IF(ISERROR(MATCH(NZ$1,'CSC Mitre'!J$1:J$220,0)),"",VLOOKUP(NZ$1,'Tactic Recode'!$A$1:$B$547,2,FALSE))</f>
        <v/>
      </c>
      <c r="OA11" t="str">
        <f>IF(ISERROR(MATCH(OA$1,'CSC Mitre'!J$1:J$220,0)),"",VLOOKUP(OA$1,'Tactic Recode'!$A$1:$B$547,2,FALSE))</f>
        <v/>
      </c>
      <c r="OB11" t="str">
        <f>IF(ISERROR(MATCH(OB$1,'CSC Mitre'!J$1:J$220,0)),"",VLOOKUP(OB$1,'Tactic Recode'!$A$1:$B$547,2,FALSE))</f>
        <v/>
      </c>
      <c r="OC11" t="str">
        <f>IF(ISERROR(MATCH(OC$1,'CSC Mitre'!J$1:J$220,0)),"",VLOOKUP(OC$1,'Tactic Recode'!$A$1:$B$547,2,FALSE))</f>
        <v/>
      </c>
      <c r="OD11" t="str">
        <f>IF(ISERROR(MATCH(OD$1,'CSC Mitre'!J$1:J$220,0)),"",VLOOKUP(OD$1,'Tactic Recode'!$A$1:$B$547,2,FALSE))</f>
        <v/>
      </c>
      <c r="OE11" t="str">
        <f>IF(ISERROR(MATCH(OE$1,'CSC Mitre'!J$1:J$220,0)),"",VLOOKUP(OE$1,'Tactic Recode'!$A$1:$B$547,2,FALSE))</f>
        <v/>
      </c>
      <c r="OF11" t="str">
        <f>IF(ISERROR(MATCH(OF$1,'CSC Mitre'!J$1:J$220,0)),"",VLOOKUP(OF$1,'Tactic Recode'!$A$1:$B$547,2,FALSE))</f>
        <v/>
      </c>
      <c r="OG11" t="str">
        <f>IF(ISERROR(MATCH(OG$1,'CSC Mitre'!J$1:J$220,0)),"",VLOOKUP(OG$1,'Tactic Recode'!$A$1:$B$547,2,FALSE))</f>
        <v/>
      </c>
      <c r="OH11" t="str">
        <f>IF(ISERROR(MATCH(OH$1,'CSC Mitre'!J$1:J$220,0)),"",VLOOKUP(OH$1,'Tactic Recode'!$A$1:$B$547,2,FALSE))</f>
        <v/>
      </c>
      <c r="OI11" t="str">
        <f>IF(ISERROR(MATCH(OI$1,'CSC Mitre'!J$1:J$220,0)),"",VLOOKUP(OI$1,'Tactic Recode'!$A$1:$B$547,2,FALSE))</f>
        <v/>
      </c>
      <c r="OJ11" t="str">
        <f>IF(ISERROR(MATCH(OJ$1,'CSC Mitre'!J$1:J$220,0)),"",VLOOKUP(OJ$1,'Tactic Recode'!$A$1:$B$547,2,FALSE))</f>
        <v/>
      </c>
      <c r="OK11" t="str">
        <f>IF(ISERROR(MATCH(OK$1,'CSC Mitre'!J$1:J$220,0)),"",VLOOKUP(OK$1,'Tactic Recode'!$A$1:$B$547,2,FALSE))</f>
        <v/>
      </c>
      <c r="OL11" t="str">
        <f>IF(ISERROR(MATCH(OL$1,'CSC Mitre'!J$1:J$220,0)),"",VLOOKUP(OL$1,'Tactic Recode'!$A$1:$B$547,2,FALSE))</f>
        <v/>
      </c>
      <c r="OM11" t="str">
        <f>IF(ISERROR(MATCH(OM$1,'CSC Mitre'!J$1:J$220,0)),"",VLOOKUP(OM$1,'Tactic Recode'!$A$1:$B$547,2,FALSE))</f>
        <v>Lateral Movement</v>
      </c>
      <c r="ON11" t="str">
        <f>IF(ISERROR(MATCH(ON$1,'CSC Mitre'!J$1:J$220,0)),"",VLOOKUP(ON$1,'Tactic Recode'!$A$1:$B$547,2,FALSE))</f>
        <v>Lateral Movement</v>
      </c>
      <c r="OO11" t="str">
        <f>IF(ISERROR(MATCH(OO$1,'CSC Mitre'!J$1:J$220,0)),"",VLOOKUP(OO$1,'Tactic Recode'!$A$1:$B$547,2,FALSE))</f>
        <v>Lateral Movement</v>
      </c>
      <c r="OP11" t="str">
        <f>IF(ISERROR(MATCH(OP$1,'CSC Mitre'!J$1:J$220,0)),"",VLOOKUP(OP$1,'Tactic Recode'!$A$1:$B$547,2,FALSE))</f>
        <v/>
      </c>
      <c r="OQ11" t="str">
        <f>IF(ISERROR(MATCH(OQ$1,'CSC Mitre'!J$1:J$220,0)),"",VLOOKUP(OQ$1,'Tactic Recode'!$A$1:$B$547,2,FALSE))</f>
        <v/>
      </c>
      <c r="OR11" t="str">
        <f>IF(ISERROR(MATCH(OR$1,'CSC Mitre'!J$1:J$220,0)),"",VLOOKUP(OR$1,'Tactic Recode'!$A$1:$B$547,2,FALSE))</f>
        <v/>
      </c>
      <c r="OS11" t="str">
        <f>IF(ISERROR(MATCH(OS$1,'CSC Mitre'!J$1:J$220,0)),"",VLOOKUP(OS$1,'Tactic Recode'!$A$1:$B$547,2,FALSE))</f>
        <v/>
      </c>
      <c r="OT11" t="str">
        <f>IF(ISERROR(MATCH(OT$1,'CSC Mitre'!J$1:J$220,0)),"",VLOOKUP(OT$1,'Tactic Recode'!$A$1:$B$547,2,FALSE))</f>
        <v/>
      </c>
      <c r="OU11" t="str">
        <f>IF(ISERROR(MATCH(OU$1,'CSC Mitre'!J$1:J$220,0)),"",VLOOKUP(OU$1,'Tactic Recode'!$A$1:$B$547,2,FALSE))</f>
        <v/>
      </c>
      <c r="OV11" t="str">
        <f>IF(ISERROR(MATCH(OV$1,'CSC Mitre'!J$1:J$220,0)),"",VLOOKUP(OV$1,'Tactic Recode'!$A$1:$B$547,2,FALSE))</f>
        <v/>
      </c>
      <c r="OW11" t="str">
        <f>IF(ISERROR(MATCH(OW$1,'CSC Mitre'!J$1:J$220,0)),"",VLOOKUP(OW$1,'Tactic Recode'!$A$1:$B$547,2,FALSE))</f>
        <v/>
      </c>
      <c r="OX11" t="str">
        <f>IF(ISERROR(MATCH(OX$1,'CSC Mitre'!J$1:J$220,0)),"",VLOOKUP(OX$1,'Tactic Recode'!$A$1:$B$547,2,FALSE))</f>
        <v/>
      </c>
      <c r="OY11" t="str">
        <f>IF(ISERROR(MATCH(OY$1,'CSC Mitre'!J$1:J$220,0)),"",VLOOKUP(OY$1,'Tactic Recode'!$A$1:$B$547,2,FALSE))</f>
        <v/>
      </c>
      <c r="OZ11" t="str">
        <f>IF(ISERROR(MATCH(OZ$1,'CSC Mitre'!J$1:J$220,0)),"",VLOOKUP(OZ$1,'Tactic Recode'!$A$1:$B$547,2,FALSE))</f>
        <v/>
      </c>
      <c r="PA11" t="str">
        <f>IF(ISERROR(MATCH(PA$1,'CSC Mitre'!J$1:J$220,0)),"",VLOOKUP(PA$1,'Tactic Recode'!$A$1:$B$547,2,FALSE))</f>
        <v>Initial Access</v>
      </c>
      <c r="PB11" t="str">
        <f>IF(ISERROR(MATCH(PB$1,'CSC Mitre'!J$1:J$220,0)),"",VLOOKUP(PB$1,'Tactic Recode'!$A$1:$B$547,2,FALSE))</f>
        <v>Exfiltration</v>
      </c>
      <c r="PC11" t="str">
        <f>IF(ISERROR(MATCH(PC$1,'CSC Mitre'!J$1:J$220,0)),"",VLOOKUP(PC$1,'Tactic Recode'!$A$1:$B$547,2,FALSE))</f>
        <v>Exfiltration</v>
      </c>
      <c r="PD11" t="str">
        <f>IF(ISERROR(MATCH(PD$1,'CSC Mitre'!J$1:J$220,0)),"",VLOOKUP(PD$1,'Tactic Recode'!$A$1:$B$547,2,FALSE))</f>
        <v>Exfiltration</v>
      </c>
      <c r="PE11" t="str">
        <f>IF(ISERROR(MATCH(PE$1,'CSC Mitre'!J$1:J$220,0)),"",VLOOKUP(PE$1,'Tactic Recode'!$A$1:$B$547,2,FALSE))</f>
        <v/>
      </c>
      <c r="PF11" t="str">
        <f>IF(ISERROR(MATCH(PF$1,'CSC Mitre'!J$1:J$220,0)),"",VLOOKUP(PF$1,'Tactic Recode'!$A$1:$B$547,2,FALSE))</f>
        <v/>
      </c>
      <c r="PG11" t="str">
        <f>IF(ISERROR(MATCH(PG$1,'CSC Mitre'!J$1:J$220,0)),"",VLOOKUP(PG$1,'Tactic Recode'!$A$1:$B$547,2,FALSE))</f>
        <v/>
      </c>
      <c r="PH11" t="str">
        <f>IF(ISERROR(MATCH(PH$1,'CSC Mitre'!J$1:J$220,0)),"",VLOOKUP(PH$1,'Tactic Recode'!$A$1:$B$547,2,FALSE))</f>
        <v/>
      </c>
      <c r="PI11" t="str">
        <f>IF(ISERROR(MATCH(PI$1,'CSC Mitre'!J$1:J$220,0)),"",VLOOKUP(PI$1,'Tactic Recode'!$A$1:$B$547,2,FALSE))</f>
        <v/>
      </c>
      <c r="PJ11" t="str">
        <f>IF(ISERROR(MATCH(PJ$1,'CSC Mitre'!J$1:J$220,0)),"",VLOOKUP(PJ$1,'Tactic Recode'!$A$1:$B$547,2,FALSE))</f>
        <v/>
      </c>
      <c r="PK11" t="str">
        <f>IF(ISERROR(MATCH(PK$1,'CSC Mitre'!J$1:J$220,0)),"",VLOOKUP(PK$1,'Tactic Recode'!$A$1:$B$547,2,FALSE))</f>
        <v/>
      </c>
      <c r="PL11" t="str">
        <f>IF(ISERROR(MATCH(PL$1,'CSC Mitre'!J$1:J$220,0)),"",VLOOKUP(PL$1,'Tactic Recode'!$A$1:$B$547,2,FALSE))</f>
        <v/>
      </c>
      <c r="PM11" t="str">
        <f>IF(ISERROR(MATCH(PM$1,'CSC Mitre'!J$1:J$220,0)),"",VLOOKUP(PM$1,'Tactic Recode'!$A$1:$B$547,2,FALSE))</f>
        <v/>
      </c>
      <c r="PN11" t="str">
        <f>IF(ISERROR(MATCH(PN$1,'CSC Mitre'!J$1:J$220,0)),"",VLOOKUP(PN$1,'Tactic Recode'!$A$1:$B$547,2,FALSE))</f>
        <v/>
      </c>
      <c r="PO11" t="str">
        <f>IF(ISERROR(MATCH(PO$1,'CSC Mitre'!J$1:J$220,0)),"",VLOOKUP(PO$1,'Tactic Recode'!$A$1:$B$547,2,FALSE))</f>
        <v/>
      </c>
      <c r="PP11" t="str">
        <f>IF(ISERROR(MATCH(PP$1,'CSC Mitre'!J$1:J$220,0)),"",VLOOKUP(PP$1,'Tactic Recode'!$A$1:$B$547,2,FALSE))</f>
        <v/>
      </c>
      <c r="PQ11" t="str">
        <f>IF(ISERROR(MATCH(PQ$1,'CSC Mitre'!J$1:J$220,0)),"",VLOOKUP(PQ$1,'Tactic Recode'!$A$1:$B$547,2,FALSE))</f>
        <v/>
      </c>
      <c r="PR11" t="str">
        <f>IF(ISERROR(MATCH(PR$1,'CSC Mitre'!J$1:J$220,0)),"",VLOOKUP(PR$1,'Tactic Recode'!$A$1:$B$547,2,FALSE))</f>
        <v>Defense Evasion, Persistence, Privilage Escalation</v>
      </c>
      <c r="PS11" t="str">
        <f>IF(ISERROR(MATCH(PS$1,'CSC Mitre'!J$1:J$220,0)),"",VLOOKUP(PS$1,'Tactic Recode'!$A$1:$B$547,2,FALSE))</f>
        <v>Defense Evasion, Persistence, Privilage Escalation</v>
      </c>
      <c r="PT11" t="str">
        <f>IF(ISERROR(MATCH(PT$1,'CSC Mitre'!J$1:J$220,0)),"",VLOOKUP(PT$1,'Tactic Recode'!$A$1:$B$547,2,FALSE))</f>
        <v/>
      </c>
      <c r="PU11" t="str">
        <f>IF(ISERROR(MATCH(PU$1,'CSC Mitre'!J$1:J$220,0)),"",VLOOKUP(PU$1,'Tactic Recode'!$A$1:$B$547,2,FALSE))</f>
        <v/>
      </c>
      <c r="PV11" t="str">
        <f>IF(ISERROR(MATCH(PV$1,'CSC Mitre'!J$1:J$220,0)),"",VLOOKUP(PV$1,'Tactic Recode'!$A$1:$B$547,2,FALSE))</f>
        <v/>
      </c>
      <c r="PW11" t="str">
        <f>IF(ISERROR(MATCH(PW$1,'CSC Mitre'!J$1:J$220,0)),"",VLOOKUP(PW$1,'Tactic Recode'!$A$1:$B$547,2,FALSE))</f>
        <v/>
      </c>
      <c r="PX11" t="str">
        <f>IF(ISERROR(MATCH(PX$1,'CSC Mitre'!J$1:J$220,0)),"",VLOOKUP(PX$1,'Tactic Recode'!$A$1:$B$547,2,FALSE))</f>
        <v>Defense Evasion, Persistence, Privilage Escalation</v>
      </c>
      <c r="PY11" t="str">
        <f>IF(ISERROR(MATCH(PY$1,'CSC Mitre'!J$1:J$220,0)),"",VLOOKUP(PY$1,'Tactic Recode'!$A$1:$B$547,2,FALSE))</f>
        <v>Defense Evasion, Persistence, Privilage Escalation</v>
      </c>
      <c r="PZ11" t="str">
        <f>IF(ISERROR(MATCH(PZ$1,'CSC Mitre'!J$1:J$220,0)),"",VLOOKUP(PZ$1,'Tactic Recode'!$A$1:$B$547,2,FALSE))</f>
        <v>Defense Evasion, Persistence, Privilage Escalation</v>
      </c>
      <c r="QA11" t="str">
        <f>IF(ISERROR(MATCH(QA$1,'CSC Mitre'!J$1:J$220,0)),"",VLOOKUP(QA$1,'Tactic Recode'!$A$1:$B$547,2,FALSE))</f>
        <v>Defense Evasion, Persistence, Privilage Escalation</v>
      </c>
      <c r="QB11" t="str">
        <f>IF(ISERROR(MATCH(QB$1,'CSC Mitre'!J$1:J$220,0)),"",VLOOKUP(QB$1,'Tactic Recode'!$A$1:$B$547,2,FALSE))</f>
        <v/>
      </c>
      <c r="QC11" t="str">
        <f>IF(ISERROR(MATCH(QC$1,'CSC Mitre'!J$1:J$220,0)),"",VLOOKUP(QC$1,'Tactic Recode'!$A$1:$B$547,2,FALSE))</f>
        <v/>
      </c>
      <c r="QD11" t="str">
        <f>IF(ISERROR(MATCH(QD$1,'CSC Mitre'!J$1:J$220,0)),"",VLOOKUP(QD$1,'Tactic Recode'!$A$1:$B$547,2,FALSE))</f>
        <v>Defense Evasion</v>
      </c>
      <c r="QE11" t="str">
        <f>IF(ISERROR(MATCH(QE$1,'CSC Mitre'!J$1:J$220,0)),"",VLOOKUP(QE$1,'Tactic Recode'!$A$1:$B$547,2,FALSE))</f>
        <v/>
      </c>
      <c r="QF11" t="str">
        <f>IF(ISERROR(MATCH(QF$1,'CSC Mitre'!J$1:J$220,0)),"",VLOOKUP(QF$1,'Tactic Recode'!$A$1:$B$547,2,FALSE))</f>
        <v/>
      </c>
      <c r="QG11" t="str">
        <f>IF(ISERROR(MATCH(QG$1,'CSC Mitre'!J$1:J$220,0)),"",VLOOKUP(QG$1,'Tactic Recode'!$A$1:$B$547,2,FALSE))</f>
        <v/>
      </c>
      <c r="QH11" t="str">
        <f>IF(ISERROR(MATCH(QH$1,'CSC Mitre'!J$1:J$220,0)),"",VLOOKUP(QH$1,'Tactic Recode'!$A$1:$B$547,2,FALSE))</f>
        <v/>
      </c>
      <c r="QI11" t="str">
        <f>IF(ISERROR(MATCH(QI$1,'CSC Mitre'!J$1:J$220,0)),"",VLOOKUP(QI$1,'Tactic Recode'!$A$1:$B$547,2,FALSE))</f>
        <v/>
      </c>
      <c r="QJ11" t="str">
        <f>IF(ISERROR(MATCH(QJ$1,'CSC Mitre'!J$1:J$220,0)),"",VLOOKUP(QJ$1,'Tactic Recode'!$A$1:$B$547,2,FALSE))</f>
        <v/>
      </c>
      <c r="QK11" t="str">
        <f>IF(ISERROR(MATCH(QK$1,'CSC Mitre'!J$1:J$220,0)),"",VLOOKUP(QK$1,'Tactic Recode'!$A$1:$B$547,2,FALSE))</f>
        <v/>
      </c>
      <c r="QL11" t="str">
        <f>IF(ISERROR(MATCH(QL$1,'CSC Mitre'!J$1:J$220,0)),"",VLOOKUP(QL$1,'Tactic Recode'!$A$1:$B$547,2,FALSE))</f>
        <v/>
      </c>
      <c r="QM11" t="str">
        <f>IF(ISERROR(MATCH(QM$1,'CSC Mitre'!J$1:J$220,0)),"",VLOOKUP(QM$1,'Tactic Recode'!$A$1:$B$547,2,FALSE))</f>
        <v/>
      </c>
      <c r="QN11" t="str">
        <f>IF(ISERROR(MATCH(QN$1,'CSC Mitre'!J$1:J$220,0)),"",VLOOKUP(QN$1,'Tactic Recode'!$A$1:$B$547,2,FALSE))</f>
        <v/>
      </c>
      <c r="QO11" t="str">
        <f>IF(ISERROR(MATCH(QO$1,'CSC Mitre'!J$1:J$220,0)),"",VLOOKUP(QO$1,'Tactic Recode'!$A$1:$B$547,2,FALSE))</f>
        <v/>
      </c>
      <c r="QP11" t="str">
        <f>IF(ISERROR(MATCH(QP$1,'CSC Mitre'!J$1:J$220,0)),"",VLOOKUP(QP$1,'Tactic Recode'!$A$1:$B$547,2,FALSE))</f>
        <v/>
      </c>
      <c r="QQ11" t="str">
        <f>IF(ISERROR(MATCH(QQ$1,'CSC Mitre'!J$1:J$220,0)),"",VLOOKUP(QQ$1,'Tactic Recode'!$A$1:$B$547,2,FALSE))</f>
        <v/>
      </c>
      <c r="QR11" t="str">
        <f>IF(ISERROR(MATCH(QR$1,'CSC Mitre'!J$1:J$220,0)),"",VLOOKUP(QR$1,'Tactic Recode'!$A$1:$B$547,2,FALSE))</f>
        <v/>
      </c>
      <c r="QS11" t="str">
        <f>IF(ISERROR(MATCH(QS$1,'CSC Mitre'!J$1:J$220,0)),"",VLOOKUP(QS$1,'Tactic Recode'!$A$1:$B$547,2,FALSE))</f>
        <v/>
      </c>
      <c r="QT11" t="str">
        <f>IF(ISERROR(MATCH(QT$1,'CSC Mitre'!J$1:J$220,0)),"",VLOOKUP(QT$1,'Tactic Recode'!$A$1:$B$547,2,FALSE))</f>
        <v/>
      </c>
      <c r="QU11" t="str">
        <f>IF(ISERROR(MATCH(QU$1,'CSC Mitre'!J$1:J$220,0)),"",VLOOKUP(QU$1,'Tactic Recode'!$A$1:$B$547,2,FALSE))</f>
        <v/>
      </c>
      <c r="QV11" t="str">
        <f>IF(ISERROR(MATCH(QV$1,'CSC Mitre'!J$1:J$220,0)),"",VLOOKUP(QV$1,'Tactic Recode'!$A$1:$B$547,2,FALSE))</f>
        <v/>
      </c>
      <c r="QW11" t="str">
        <f>IF(ISERROR(MATCH(QW$1,'CSC Mitre'!J$1:J$220,0)),"",VLOOKUP(QW$1,'Tactic Recode'!$A$1:$B$547,2,FALSE))</f>
        <v/>
      </c>
      <c r="QX11" t="str">
        <f>IF(ISERROR(MATCH(QX$1,'CSC Mitre'!J$1:J$220,0)),"",VLOOKUP(QX$1,'Tactic Recode'!$A$1:$B$547,2,FALSE))</f>
        <v/>
      </c>
      <c r="QY11" t="str">
        <f>IF(ISERROR(MATCH(QY$1,'CSC Mitre'!J$1:J$220,0)),"",VLOOKUP(QY$1,'Tactic Recode'!$A$1:$B$547,2,FALSE))</f>
        <v/>
      </c>
      <c r="QZ11" t="str">
        <f>IF(ISERROR(MATCH(QZ$1,'CSC Mitre'!J$1:J$220,0)),"",VLOOKUP(QZ$1,'Tactic Recode'!$A$1:$B$547,2,FALSE))</f>
        <v/>
      </c>
      <c r="RA11" t="str">
        <f>IF(ISERROR(MATCH(RA$1,'CSC Mitre'!J$1:J$220,0)),"",VLOOKUP(RA$1,'Tactic Recode'!$A$1:$B$547,2,FALSE))</f>
        <v/>
      </c>
      <c r="RB11" t="str">
        <f>IF(ISERROR(MATCH(RB$1,'CSC Mitre'!J$1:J$220,0)),"",VLOOKUP(RB$1,'Tactic Recode'!$A$1:$B$547,2,FALSE))</f>
        <v/>
      </c>
      <c r="RC11" t="str">
        <f>IF(ISERROR(MATCH(RC$1,'CSC Mitre'!J$1:J$220,0)),"",VLOOKUP(RC$1,'Tactic Recode'!$A$1:$B$547,2,FALSE))</f>
        <v/>
      </c>
      <c r="RD11" t="str">
        <f>IF(ISERROR(MATCH(RD$1,'CSC Mitre'!J$1:J$220,0)),"",VLOOKUP(RD$1,'Tactic Recode'!$A$1:$B$547,2,FALSE))</f>
        <v/>
      </c>
      <c r="RE11" t="str">
        <f>IF(ISERROR(MATCH(RE$1,'CSC Mitre'!J$1:J$220,0)),"",VLOOKUP(RE$1,'Tactic Recode'!$A$1:$B$547,2,FALSE))</f>
        <v/>
      </c>
      <c r="RF11" t="str">
        <f>IF(ISERROR(MATCH(RF$1,'CSC Mitre'!J$1:J$220,0)),"",VLOOKUP(RF$1,'Tactic Recode'!$A$1:$B$547,2,FALSE))</f>
        <v/>
      </c>
      <c r="RG11" t="str">
        <f>IF(ISERROR(MATCH(RG$1,'CSC Mitre'!J$1:J$220,0)),"",VLOOKUP(RG$1,'Tactic Recode'!$A$1:$B$547,2,FALSE))</f>
        <v/>
      </c>
      <c r="RH11" t="str">
        <f>IF(ISERROR(MATCH(RH$1,'CSC Mitre'!J$1:J$220,0)),"",VLOOKUP(RH$1,'Tactic Recode'!$A$1:$B$547,2,FALSE))</f>
        <v/>
      </c>
      <c r="RI11" t="str">
        <f>IF(ISERROR(MATCH(RI$1,'CSC Mitre'!J$1:J$220,0)),"",VLOOKUP(RI$1,'Tactic Recode'!$A$1:$B$547,2,FALSE))</f>
        <v/>
      </c>
      <c r="RJ11" t="str">
        <f>IF(ISERROR(MATCH(RJ$1,'CSC Mitre'!J$1:J$220,0)),"",VLOOKUP(RJ$1,'Tactic Recode'!$A$1:$B$547,2,FALSE))</f>
        <v/>
      </c>
      <c r="RK11" t="str">
        <f>IF(ISERROR(MATCH(RK$1,'CSC Mitre'!J$1:J$220,0)),"",VLOOKUP(RK$1,'Tactic Recode'!$A$1:$B$547,2,FALSE))</f>
        <v/>
      </c>
      <c r="RL11" t="str">
        <f>IF(ISERROR(MATCH(RL$1,'CSC Mitre'!J$1:J$220,0)),"",VLOOKUP(RL$1,'Tactic Recode'!$A$1:$B$547,2,FALSE))</f>
        <v/>
      </c>
      <c r="RM11" t="str">
        <f>IF(ISERROR(MATCH(RM$1,'CSC Mitre'!J$1:J$220,0)),"",VLOOKUP(RM$1,'Tactic Recode'!$A$1:$B$547,2,FALSE))</f>
        <v/>
      </c>
      <c r="RN11" t="str">
        <f>IF(ISERROR(MATCH(RN$1,'CSC Mitre'!J$1:J$220,0)),"",VLOOKUP(RN$1,'Tactic Recode'!$A$1:$B$547,2,FALSE))</f>
        <v/>
      </c>
      <c r="RO11" t="str">
        <f>IF(ISERROR(MATCH(RO$1,'CSC Mitre'!J$1:J$220,0)),"",VLOOKUP(RO$1,'Tactic Recode'!$A$1:$B$547,2,FALSE))</f>
        <v/>
      </c>
      <c r="RP11" t="str">
        <f>IF(ISERROR(MATCH(RP$1,'CSC Mitre'!J$1:J$220,0)),"",VLOOKUP(RP$1,'Tactic Recode'!$A$1:$B$547,2,FALSE))</f>
        <v/>
      </c>
      <c r="RQ11" t="str">
        <f>IF(ISERROR(MATCH(RQ$1,'CSC Mitre'!J$1:J$220,0)),"",VLOOKUP(RQ$1,'Tactic Recode'!$A$1:$B$547,2,FALSE))</f>
        <v/>
      </c>
      <c r="RR11" t="str">
        <f>IF(ISERROR(MATCH(RR$1,'CSC Mitre'!J$1:J$220,0)),"",VLOOKUP(RR$1,'Tactic Recode'!$A$1:$B$547,2,FALSE))</f>
        <v/>
      </c>
      <c r="RS11" t="str">
        <f>IF(ISERROR(MATCH(RS$1,'CSC Mitre'!J$1:J$220,0)),"",VLOOKUP(RS$1,'Tactic Recode'!$A$1:$B$547,2,FALSE))</f>
        <v/>
      </c>
      <c r="RT11" t="str">
        <f>IF(ISERROR(MATCH(RT$1,'CSC Mitre'!J$1:J$220,0)),"",VLOOKUP(RT$1,'Tactic Recode'!$A$1:$B$547,2,FALSE))</f>
        <v/>
      </c>
      <c r="RU11" t="str">
        <f>IF(ISERROR(MATCH(RU$1,'CSC Mitre'!J$1:J$220,0)),"",VLOOKUP(RU$1,'Tactic Recode'!$A$1:$B$547,2,FALSE))</f>
        <v/>
      </c>
      <c r="RV11" t="str">
        <f>IF(ISERROR(MATCH(RV$1,'CSC Mitre'!J$1:J$220,0)),"",VLOOKUP(RV$1,'Tactic Recode'!$A$1:$B$547,2,FALSE))</f>
        <v/>
      </c>
      <c r="RW11" t="str">
        <f>IF(ISERROR(MATCH(RW$1,'CSC Mitre'!J$1:J$220,0)),"",VLOOKUP(RW$1,'Tactic Recode'!$A$1:$B$547,2,FALSE))</f>
        <v/>
      </c>
      <c r="RX11" t="str">
        <f>IF(ISERROR(MATCH(RX$1,'CSC Mitre'!J$1:J$220,0)),"",VLOOKUP(RX$1,'Tactic Recode'!$A$1:$B$547,2,FALSE))</f>
        <v/>
      </c>
      <c r="RY11" t="str">
        <f>IF(ISERROR(MATCH(RY$1,'CSC Mitre'!J$1:J$220,0)),"",VLOOKUP(RY$1,'Tactic Recode'!$A$1:$B$547,2,FALSE))</f>
        <v/>
      </c>
      <c r="RZ11" t="str">
        <f>IF(ISERROR(MATCH(RZ$1,'CSC Mitre'!J$1:J$220,0)),"",VLOOKUP(RZ$1,'Tactic Recode'!$A$1:$B$547,2,FALSE))</f>
        <v/>
      </c>
      <c r="SA11" t="str">
        <f>IF(ISERROR(MATCH(SA$1,'CSC Mitre'!J$1:J$220,0)),"",VLOOKUP(SA$1,'Tactic Recode'!$A$1:$B$547,2,FALSE))</f>
        <v/>
      </c>
      <c r="SB11" t="str">
        <f>IF(ISERROR(MATCH(SB$1,'CSC Mitre'!J$1:J$220,0)),"",VLOOKUP(SB$1,'Tactic Recode'!$A$1:$B$547,2,FALSE))</f>
        <v/>
      </c>
      <c r="SC11" t="str">
        <f>IF(ISERROR(MATCH(SC$1,'CSC Mitre'!J$1:J$220,0)),"",VLOOKUP(SC$1,'Tactic Recode'!$A$1:$B$547,2,FALSE))</f>
        <v/>
      </c>
      <c r="SD11" t="str">
        <f>IF(ISERROR(MATCH(SD$1,'CSC Mitre'!J$1:J$220,0)),"",VLOOKUP(SD$1,'Tactic Recode'!$A$1:$B$547,2,FALSE))</f>
        <v/>
      </c>
      <c r="SE11" t="str">
        <f>IF(ISERROR(MATCH(SE$1,'CSC Mitre'!J$1:J$220,0)),"",VLOOKUP(SE$1,'Tactic Recode'!$A$1:$B$547,2,FALSE))</f>
        <v/>
      </c>
      <c r="SF11" t="str">
        <f>IF(ISERROR(MATCH(SF$1,'CSC Mitre'!J$1:J$220,0)),"",VLOOKUP(SF$1,'Tactic Recode'!$A$1:$B$547,2,FALSE))</f>
        <v/>
      </c>
      <c r="SG11" t="str">
        <f>IF(ISERROR(MATCH(SG$1,'CSC Mitre'!J$1:J$220,0)),"",VLOOKUP(SG$1,'Tactic Recode'!$A$1:$B$547,2,FALSE))</f>
        <v/>
      </c>
      <c r="SH11" t="str">
        <f>IF(ISERROR(MATCH(SH$1,'CSC Mitre'!J$1:J$220,0)),"",VLOOKUP(SH$1,'Tactic Recode'!$A$1:$B$547,2,FALSE))</f>
        <v/>
      </c>
      <c r="SI11" t="str">
        <f>IF(ISERROR(MATCH(SI$1,'CSC Mitre'!J$1:J$220,0)),"",VLOOKUP(SI$1,'Tactic Recode'!$A$1:$B$547,2,FALSE))</f>
        <v/>
      </c>
      <c r="SJ11" t="str">
        <f>IF(ISERROR(MATCH(SJ$1,'CSC Mitre'!J$1:J$220,0)),"",VLOOKUP(SJ$1,'Tactic Recode'!$A$1:$B$547,2,FALSE))</f>
        <v/>
      </c>
      <c r="SK11" t="str">
        <f>IF(ISERROR(MATCH(SK$1,'CSC Mitre'!J$1:J$220,0)),"",VLOOKUP(SK$1,'Tactic Recode'!$A$1:$B$547,2,FALSE))</f>
        <v/>
      </c>
      <c r="SL11" t="str">
        <f>IF(ISERROR(MATCH(SL$1,'CSC Mitre'!J$1:J$220,0)),"",VLOOKUP(SL$1,'Tactic Recode'!$A$1:$B$547,2,FALSE))</f>
        <v/>
      </c>
      <c r="SM11" t="str">
        <f>IF(ISERROR(MATCH(SM$1,'CSC Mitre'!J$1:J$220,0)),"",VLOOKUP(SM$1,'Tactic Recode'!$A$1:$B$547,2,FALSE))</f>
        <v/>
      </c>
      <c r="SN11" t="str">
        <f>IF(ISERROR(MATCH(SN$1,'CSC Mitre'!J$1:J$220,0)),"",VLOOKUP(SN$1,'Tactic Recode'!$A$1:$B$547,2,FALSE))</f>
        <v/>
      </c>
      <c r="SO11" t="str">
        <f>IF(ISERROR(MATCH(SO$1,'CSC Mitre'!J$1:J$220,0)),"",VLOOKUP(SO$1,'Tactic Recode'!$A$1:$B$547,2,FALSE))</f>
        <v/>
      </c>
      <c r="SP11" t="str">
        <f>IF(ISERROR(MATCH(SP$1,'CSC Mitre'!J$1:J$220,0)),"",VLOOKUP(SP$1,'Tactic Recode'!$A$1:$B$547,2,FALSE))</f>
        <v/>
      </c>
      <c r="SQ11" t="str">
        <f>IF(ISERROR(MATCH(SQ$1,'CSC Mitre'!J$1:J$220,0)),"",VLOOKUP(SQ$1,'Tactic Recode'!$A$1:$B$547,2,FALSE))</f>
        <v/>
      </c>
      <c r="SR11" t="str">
        <f>IF(ISERROR(MATCH(SR$1,'CSC Mitre'!J$1:J$220,0)),"",VLOOKUP(SR$1,'Tactic Recode'!$A$1:$B$547,2,FALSE))</f>
        <v/>
      </c>
      <c r="SS11" t="str">
        <f>IF(ISERROR(MATCH(SS$1,'CSC Mitre'!J$1:J$220,0)),"",VLOOKUP(SS$1,'Tactic Recode'!$A$1:$B$547,2,FALSE))</f>
        <v/>
      </c>
      <c r="ST11" t="str">
        <f>IF(ISERROR(MATCH(ST$1,'CSC Mitre'!J$1:J$220,0)),"",VLOOKUP(ST$1,'Tactic Recode'!$A$1:$B$547,2,FALSE))</f>
        <v/>
      </c>
      <c r="SU11" t="str">
        <f>IF(ISERROR(MATCH(SU$1,'CSC Mitre'!J$1:J$220,0)),"",VLOOKUP(SU$1,'Tactic Recode'!$A$1:$B$547,2,FALSE))</f>
        <v/>
      </c>
      <c r="SV11" t="str">
        <f>IF(ISERROR(MATCH(SV$1,'CSC Mitre'!J$1:J$220,0)),"",VLOOKUP(SV$1,'Tactic Recode'!$A$1:$B$547,2,FALSE))</f>
        <v/>
      </c>
      <c r="SW11" t="str">
        <f>IF(ISERROR(MATCH(SW$1,'CSC Mitre'!J$1:J$220,0)),"",VLOOKUP(SW$1,'Tactic Recode'!$A$1:$B$547,2,FALSE))</f>
        <v/>
      </c>
      <c r="SX11" t="str">
        <f>IF(ISERROR(MATCH(SX$1,'CSC Mitre'!J$1:J$220,0)),"",VLOOKUP(SX$1,'Tactic Recode'!$A$1:$B$547,2,FALSE))</f>
        <v/>
      </c>
      <c r="SY11" t="str">
        <f>IF(ISERROR(MATCH(SY$1,'CSC Mitre'!J$1:J$220,0)),"",VLOOKUP(SY$1,'Tactic Recode'!$A$1:$B$547,2,FALSE))</f>
        <v/>
      </c>
      <c r="SZ11" t="str">
        <f>IF(ISERROR(MATCH(SZ$1,'CSC Mitre'!J$1:J$220,0)),"",VLOOKUP(SZ$1,'Tactic Recode'!$A$1:$B$547,2,FALSE))</f>
        <v/>
      </c>
      <c r="TA11" t="str">
        <f>IF(ISERROR(MATCH(TA$1,'CSC Mitre'!J$1:J$220,0)),"",VLOOKUP(TA$1,'Tactic Recode'!$A$1:$B$547,2,FALSE))</f>
        <v/>
      </c>
      <c r="TB11" t="str">
        <f>IF(ISERROR(MATCH(TB$1,'CSC Mitre'!J$1:J$220,0)),"",VLOOKUP(TB$1,'Tactic Recode'!$A$1:$B$547,2,FALSE))</f>
        <v/>
      </c>
      <c r="TC11" t="str">
        <f>IF(ISERROR(MATCH(TC$1,'CSC Mitre'!J$1:J$220,0)),"",VLOOKUP(TC$1,'Tactic Recode'!$A$1:$B$547,2,FALSE))</f>
        <v/>
      </c>
      <c r="TD11" t="str">
        <f>IF(ISERROR(MATCH(TD$1,'CSC Mitre'!J$1:J$220,0)),"",VLOOKUP(TD$1,'Tactic Recode'!$A$1:$B$547,2,FALSE))</f>
        <v/>
      </c>
      <c r="TE11" t="str">
        <f>IF(ISERROR(MATCH(TE$1,'CSC Mitre'!J$1:J$220,0)),"",VLOOKUP(TE$1,'Tactic Recode'!$A$1:$B$547,2,FALSE))</f>
        <v/>
      </c>
      <c r="TF11" t="str">
        <f>IF(ISERROR(MATCH(TF$1,'CSC Mitre'!J$1:J$220,0)),"",VLOOKUP(TF$1,'Tactic Recode'!$A$1:$B$547,2,FALSE))</f>
        <v/>
      </c>
      <c r="TG11" t="str">
        <f>IF(ISERROR(MATCH(TG$1,'CSC Mitre'!J$1:J$220,0)),"",VLOOKUP(TG$1,'Tactic Recode'!$A$1:$B$547,2,FALSE))</f>
        <v/>
      </c>
      <c r="TH11" t="str">
        <f>IF(ISERROR(MATCH(TH$1,'CSC Mitre'!J$1:J$220,0)),"",VLOOKUP(TH$1,'Tactic Recode'!$A$1:$B$547,2,FALSE))</f>
        <v/>
      </c>
      <c r="TI11" t="str">
        <f>IF(ISERROR(MATCH(TI$1,'CSC Mitre'!J$1:J$220,0)),"",VLOOKUP(TI$1,'Tactic Recode'!$A$1:$B$547,2,FALSE))</f>
        <v/>
      </c>
      <c r="TJ11" t="str">
        <f>IF(ISERROR(MATCH(TJ$1,'CSC Mitre'!J$1:J$220,0)),"",VLOOKUP(TJ$1,'Tactic Recode'!$A$1:$B$547,2,FALSE))</f>
        <v/>
      </c>
      <c r="TK11" t="str">
        <f>IF(ISERROR(MATCH(TK$1,'CSC Mitre'!J$1:J$220,0)),"",VLOOKUP(TK$1,'Tactic Recode'!$A$1:$B$547,2,FALSE))</f>
        <v/>
      </c>
      <c r="TL11" t="str">
        <f>IF(ISERROR(MATCH(TL$1,'CSC Mitre'!J$1:J$220,0)),"",VLOOKUP(TL$1,'Tactic Recode'!$A$1:$B$547,2,FALSE))</f>
        <v/>
      </c>
      <c r="TM11" t="str">
        <f>IF(ISERROR(MATCH(TM$1,'CSC Mitre'!J$1:J$220,0)),"",VLOOKUP(TM$1,'Tactic Recode'!$A$1:$B$547,2,FALSE))</f>
        <v/>
      </c>
      <c r="TN11" t="str">
        <f>IF(ISERROR(MATCH(TN$1,'CSC Mitre'!J$1:J$220,0)),"",VLOOKUP(TN$1,'Tactic Recode'!$A$1:$B$547,2,FALSE))</f>
        <v/>
      </c>
      <c r="TO11" t="str">
        <f>IF(ISERROR(MATCH(TO$1,'CSC Mitre'!J$1:J$220,0)),"",VLOOKUP(TO$1,'Tactic Recode'!$A$1:$B$547,2,FALSE))</f>
        <v/>
      </c>
      <c r="TP11" t="str">
        <f>IF(ISERROR(MATCH(TP$1,'CSC Mitre'!J$1:J$220,0)),"",VLOOKUP(TP$1,'Tactic Recode'!$A$1:$B$547,2,FALSE))</f>
        <v/>
      </c>
      <c r="TQ11" t="str">
        <f>IF(ISERROR(MATCH(TQ$1,'CSC Mitre'!J$1:J$220,0)),"",VLOOKUP(TQ$1,'Tactic Recode'!$A$1:$B$547,2,FALSE))</f>
        <v/>
      </c>
      <c r="TR11" t="str">
        <f>IF(ISERROR(MATCH(TR$1,'CSC Mitre'!J$1:J$220,0)),"",VLOOKUP(TR$1,'Tactic Recode'!$A$1:$B$547,2,FALSE))</f>
        <v/>
      </c>
      <c r="TS11" t="str">
        <f>IF(ISERROR(MATCH(TS$1,'CSC Mitre'!J$1:J$220,0)),"",VLOOKUP(TS$1,'Tactic Recode'!$A$1:$B$547,2,FALSE))</f>
        <v/>
      </c>
      <c r="TT11" t="str">
        <f>IF(ISERROR(MATCH(TT$1,'CSC Mitre'!J$1:J$220,0)),"",VLOOKUP(TT$1,'Tactic Recode'!$A$1:$B$547,2,FALSE))</f>
        <v/>
      </c>
      <c r="TU11" t="str">
        <f>IF(ISERROR(MATCH(TU$1,'CSC Mitre'!J$1:J$220,0)),"",VLOOKUP(TU$1,'Tactic Recode'!$A$1:$B$547,2,FALSE))</f>
        <v/>
      </c>
      <c r="TV11" t="str">
        <f>IF(ISERROR(MATCH(TV$1,'CSC Mitre'!J$1:J$220,0)),"",VLOOKUP(TV$1,'Tactic Recode'!$A$1:$B$547,2,FALSE))</f>
        <v/>
      </c>
      <c r="TW11" t="str">
        <f>IF(ISERROR(MATCH(TW$1,'CSC Mitre'!J$1:J$220,0)),"",VLOOKUP(TW$1,'Tactic Recode'!$A$1:$B$547,2,FALSE))</f>
        <v/>
      </c>
      <c r="TX11" t="str">
        <f>IF(ISERROR(MATCH(TX$1,'CSC Mitre'!J$1:J$220,0)),"",VLOOKUP(TX$1,'Tactic Recode'!$A$1:$B$547,2,FALSE))</f>
        <v/>
      </c>
      <c r="TY11" t="str">
        <f>IF(ISERROR(MATCH(TY$1,'CSC Mitre'!J$1:J$220,0)),"",VLOOKUP(TY$1,'Tactic Recode'!$A$1:$B$547,2,FALSE))</f>
        <v/>
      </c>
      <c r="TZ11" t="str">
        <f>IF(ISERROR(MATCH(TZ$1,'CSC Mitre'!J$1:J$220,0)),"",VLOOKUP(TZ$1,'Tactic Recode'!$A$1:$B$547,2,FALSE))</f>
        <v/>
      </c>
      <c r="UA11" t="str">
        <f>IF(ISERROR(MATCH(UA$1,'CSC Mitre'!J$1:J$220,0)),"",VLOOKUP(UA$1,'Tactic Recode'!$A$1:$B$547,2,FALSE))</f>
        <v/>
      </c>
      <c r="UB11" t="str">
        <f>IF(ISERROR(MATCH(UB$1,'CSC Mitre'!J$1:J$220,0)),"",VLOOKUP(UB$1,'Tactic Recode'!$A$1:$B$547,2,FALSE))</f>
        <v/>
      </c>
    </row>
    <row r="12" spans="1:548" x14ac:dyDescent="0.25">
      <c r="A12" s="59" t="s">
        <v>411</v>
      </c>
      <c r="B12" t="str">
        <f>IF(ISERROR(MATCH(B$1,'CSC Mitre'!K$1:K$220,0)),"",VLOOKUP(B$1,'Tactic Recode'!$A$1:$B$547,2,FALSE))</f>
        <v/>
      </c>
      <c r="C12" t="str">
        <f>IF(ISERROR(MATCH(C$1,'CSC Mitre'!K$1:K$220,0)),"",VLOOKUP(C$1,'Tactic Recode'!$A$1:$B$547,2,FALSE))</f>
        <v/>
      </c>
      <c r="D12" t="str">
        <f>IF(ISERROR(MATCH(D$1,'CSC Mitre'!K$1:K$220,0)),"",VLOOKUP(D$1,'Tactic Recode'!$A$1:$B$547,2,FALSE))</f>
        <v/>
      </c>
      <c r="E12" t="str">
        <f>IF(ISERROR(MATCH(E$1,'CSC Mitre'!K$1:K$220,0)),"",VLOOKUP(E$1,'Tactic Recode'!$A$1:$B$547,2,FALSE))</f>
        <v/>
      </c>
      <c r="F12" t="str">
        <f>IF(ISERROR(MATCH(F$1,'CSC Mitre'!K$1:K$220,0)),"",VLOOKUP(F$1,'Tactic Recode'!$A$1:$B$547,2,FALSE))</f>
        <v>Credential Access</v>
      </c>
      <c r="G12" t="str">
        <f>IF(ISERROR(MATCH(G$1,'CSC Mitre'!K$1:K$220,0)),"",VLOOKUP(G$1,'Tactic Recode'!$A$1:$B$547,2,FALSE))</f>
        <v>Credential Access</v>
      </c>
      <c r="H12" t="str">
        <f>IF(ISERROR(MATCH(H$1,'CSC Mitre'!K$1:K$220,0)),"",VLOOKUP(H$1,'Tactic Recode'!$A$1:$B$547,2,FALSE))</f>
        <v/>
      </c>
      <c r="I12" t="str">
        <f>IF(ISERROR(MATCH(I$1,'CSC Mitre'!K$1:K$220,0)),"",VLOOKUP(I$1,'Tactic Recode'!$A$1:$B$547,2,FALSE))</f>
        <v/>
      </c>
      <c r="J12" t="str">
        <f>IF(ISERROR(MATCH(J$1,'CSC Mitre'!K$1:K$220,0)),"",VLOOKUP(J$1,'Tactic Recode'!$A$1:$B$547,2,FALSE))</f>
        <v/>
      </c>
      <c r="K12" t="str">
        <f>IF(ISERROR(MATCH(K$1,'CSC Mitre'!K$1:K$220,0)),"",VLOOKUP(K$1,'Tactic Recode'!$A$1:$B$547,2,FALSE))</f>
        <v/>
      </c>
      <c r="L12" t="str">
        <f>IF(ISERROR(MATCH(L$1,'CSC Mitre'!K$1:K$220,0)),"",VLOOKUP(L$1,'Tactic Recode'!$A$1:$B$547,2,FALSE))</f>
        <v/>
      </c>
      <c r="M12" t="str">
        <f>IF(ISERROR(MATCH(M$1,'CSC Mitre'!K$1:K$220,0)),"",VLOOKUP(M$1,'Tactic Recode'!$A$1:$B$547,2,FALSE))</f>
        <v/>
      </c>
      <c r="N12" t="str">
        <f>IF(ISERROR(MATCH(N$1,'CSC Mitre'!K$1:K$220,0)),"",VLOOKUP(N$1,'Tactic Recode'!$A$1:$B$547,2,FALSE))</f>
        <v/>
      </c>
      <c r="O12" t="str">
        <f>IF(ISERROR(MATCH(O$1,'CSC Mitre'!K$1:K$220,0)),"",VLOOKUP(O$1,'Tactic Recode'!$A$1:$B$547,2,FALSE))</f>
        <v/>
      </c>
      <c r="P12" t="str">
        <f>IF(ISERROR(MATCH(P$1,'CSC Mitre'!K$1:K$220,0)),"",VLOOKUP(P$1,'Tactic Recode'!$A$1:$B$547,2,FALSE))</f>
        <v/>
      </c>
      <c r="Q12" t="str">
        <f>IF(ISERROR(MATCH(Q$1,'CSC Mitre'!K$1:K$220,0)),"",VLOOKUP(Q$1,'Tactic Recode'!$A$1:$B$547,2,FALSE))</f>
        <v/>
      </c>
      <c r="R12" t="str">
        <f>IF(ISERROR(MATCH(R$1,'CSC Mitre'!K$1:K$220,0)),"",VLOOKUP(R$1,'Tactic Recode'!$A$1:$B$547,2,FALSE))</f>
        <v/>
      </c>
      <c r="S12" t="str">
        <f>IF(ISERROR(MATCH(S$1,'CSC Mitre'!K$1:K$220,0)),"",VLOOKUP(S$1,'Tactic Recode'!$A$1:$B$547,2,FALSE))</f>
        <v/>
      </c>
      <c r="T12" t="str">
        <f>IF(ISERROR(MATCH(T$1,'CSC Mitre'!K$1:K$220,0)),"",VLOOKUP(T$1,'Tactic Recode'!$A$1:$B$547,2,FALSE))</f>
        <v/>
      </c>
      <c r="U12" t="str">
        <f>IF(ISERROR(MATCH(U$1,'CSC Mitre'!K$1:K$220,0)),"",VLOOKUP(U$1,'Tactic Recode'!$A$1:$B$547,2,FALSE))</f>
        <v/>
      </c>
      <c r="V12" t="str">
        <f>IF(ISERROR(MATCH(V$1,'CSC Mitre'!K$1:K$220,0)),"",VLOOKUP(V$1,'Tactic Recode'!$A$1:$B$547,2,FALSE))</f>
        <v/>
      </c>
      <c r="W12" t="str">
        <f>IF(ISERROR(MATCH(W$1,'CSC Mitre'!K$1:K$220,0)),"",VLOOKUP(W$1,'Tactic Recode'!$A$1:$B$547,2,FALSE))</f>
        <v/>
      </c>
      <c r="X12" t="str">
        <f>IF(ISERROR(MATCH(X$1,'CSC Mitre'!K$1:K$220,0)),"",VLOOKUP(X$1,'Tactic Recode'!$A$1:$B$547,2,FALSE))</f>
        <v/>
      </c>
      <c r="Y12" t="str">
        <f>IF(ISERROR(MATCH(Y$1,'CSC Mitre'!K$1:K$220,0)),"",VLOOKUP(Y$1,'Tactic Recode'!$A$1:$B$547,2,FALSE))</f>
        <v/>
      </c>
      <c r="Z12" t="str">
        <f>IF(ISERROR(MATCH(Z$1,'CSC Mitre'!K$1:K$220,0)),"",VLOOKUP(Z$1,'Tactic Recode'!$A$1:$B$547,2,FALSE))</f>
        <v/>
      </c>
      <c r="AA12" t="str">
        <f>IF(ISERROR(MATCH(AA$1,'CSC Mitre'!K$1:K$220,0)),"",VLOOKUP(AA$1,'Tactic Recode'!$A$1:$B$547,2,FALSE))</f>
        <v/>
      </c>
      <c r="AB12" t="str">
        <f>IF(ISERROR(MATCH(AB$1,'CSC Mitre'!K$1:K$220,0)),"",VLOOKUP(AB$1,'Tactic Recode'!$A$1:$B$547,2,FALSE))</f>
        <v/>
      </c>
      <c r="AC12" t="str">
        <f>IF(ISERROR(MATCH(AC$1,'CSC Mitre'!K$1:K$220,0)),"",VLOOKUP(AC$1,'Tactic Recode'!$A$1:$B$547,2,FALSE))</f>
        <v/>
      </c>
      <c r="AD12" t="str">
        <f>IF(ISERROR(MATCH(AD$1,'CSC Mitre'!K$1:K$220,0)),"",VLOOKUP(AD$1,'Tactic Recode'!$A$1:$B$547,2,FALSE))</f>
        <v/>
      </c>
      <c r="AE12" t="str">
        <f>IF(ISERROR(MATCH(AE$1,'CSC Mitre'!K$1:K$220,0)),"",VLOOKUP(AE$1,'Tactic Recode'!$A$1:$B$547,2,FALSE))</f>
        <v/>
      </c>
      <c r="AF12" t="str">
        <f>IF(ISERROR(MATCH(AF$1,'CSC Mitre'!K$1:K$220,0)),"",VLOOKUP(AF$1,'Tactic Recode'!$A$1:$B$547,2,FALSE))</f>
        <v/>
      </c>
      <c r="AG12" t="str">
        <f>IF(ISERROR(MATCH(AG$1,'CSC Mitre'!K$1:K$220,0)),"",VLOOKUP(AG$1,'Tactic Recode'!$A$1:$B$547,2,FALSE))</f>
        <v/>
      </c>
      <c r="AH12" t="str">
        <f>IF(ISERROR(MATCH(AH$1,'CSC Mitre'!K$1:K$220,0)),"",VLOOKUP(AH$1,'Tactic Recode'!$A$1:$B$547,2,FALSE))</f>
        <v/>
      </c>
      <c r="AI12" t="str">
        <f>IF(ISERROR(MATCH(AI$1,'CSC Mitre'!K$1:K$220,0)),"",VLOOKUP(AI$1,'Tactic Recode'!$A$1:$B$547,2,FALSE))</f>
        <v/>
      </c>
      <c r="AJ12" t="str">
        <f>IF(ISERROR(MATCH(AJ$1,'CSC Mitre'!K$1:K$220,0)),"",VLOOKUP(AJ$1,'Tactic Recode'!$A$1:$B$547,2,FALSE))</f>
        <v/>
      </c>
      <c r="AK12" t="str">
        <f>IF(ISERROR(MATCH(AK$1,'CSC Mitre'!K$1:K$220,0)),"",VLOOKUP(AK$1,'Tactic Recode'!$A$1:$B$547,2,FALSE))</f>
        <v/>
      </c>
      <c r="AL12" t="str">
        <f>IF(ISERROR(MATCH(AL$1,'CSC Mitre'!K$1:K$220,0)),"",VLOOKUP(AL$1,'Tactic Recode'!$A$1:$B$547,2,FALSE))</f>
        <v/>
      </c>
      <c r="AM12" t="str">
        <f>IF(ISERROR(MATCH(AM$1,'CSC Mitre'!K$1:K$220,0)),"",VLOOKUP(AM$1,'Tactic Recode'!$A$1:$B$547,2,FALSE))</f>
        <v/>
      </c>
      <c r="AN12" t="str">
        <f>IF(ISERROR(MATCH(AN$1,'CSC Mitre'!K$1:K$220,0)),"",VLOOKUP(AN$1,'Tactic Recode'!$A$1:$B$547,2,FALSE))</f>
        <v/>
      </c>
      <c r="AO12" t="str">
        <f>IF(ISERROR(MATCH(AO$1,'CSC Mitre'!K$1:K$220,0)),"",VLOOKUP(AO$1,'Tactic Recode'!$A$1:$B$547,2,FALSE))</f>
        <v/>
      </c>
      <c r="AP12" t="str">
        <f>IF(ISERROR(MATCH(AP$1,'CSC Mitre'!K$1:K$220,0)),"",VLOOKUP(AP$1,'Tactic Recode'!$A$1:$B$547,2,FALSE))</f>
        <v/>
      </c>
      <c r="AQ12" t="str">
        <f>IF(ISERROR(MATCH(AQ$1,'CSC Mitre'!K$1:K$220,0)),"",VLOOKUP(AQ$1,'Tactic Recode'!$A$1:$B$547,2,FALSE))</f>
        <v/>
      </c>
      <c r="AR12" t="str">
        <f>IF(ISERROR(MATCH(AR$1,'CSC Mitre'!K$1:K$220,0)),"",VLOOKUP(AR$1,'Tactic Recode'!$A$1:$B$547,2,FALSE))</f>
        <v/>
      </c>
      <c r="AS12" t="str">
        <f>IF(ISERROR(MATCH(AS$1,'CSC Mitre'!K$1:K$220,0)),"",VLOOKUP(AS$1,'Tactic Recode'!$A$1:$B$547,2,FALSE))</f>
        <v/>
      </c>
      <c r="AT12" t="str">
        <f>IF(ISERROR(MATCH(AT$1,'CSC Mitre'!K$1:K$220,0)),"",VLOOKUP(AT$1,'Tactic Recode'!$A$1:$B$547,2,FALSE))</f>
        <v/>
      </c>
      <c r="AU12" t="str">
        <f>IF(ISERROR(MATCH(AU$1,'CSC Mitre'!K$1:K$220,0)),"",VLOOKUP(AU$1,'Tactic Recode'!$A$1:$B$547,2,FALSE))</f>
        <v/>
      </c>
      <c r="AV12" t="str">
        <f>IF(ISERROR(MATCH(AV$1,'CSC Mitre'!K$1:K$220,0)),"",VLOOKUP(AV$1,'Tactic Recode'!$A$1:$B$547,2,FALSE))</f>
        <v/>
      </c>
      <c r="AW12" t="str">
        <f>IF(ISERROR(MATCH(AW$1,'CSC Mitre'!K$1:K$220,0)),"",VLOOKUP(AW$1,'Tactic Recode'!$A$1:$B$547,2,FALSE))</f>
        <v/>
      </c>
      <c r="AX12" t="str">
        <f>IF(ISERROR(MATCH(AX$1,'CSC Mitre'!K$1:K$220,0)),"",VLOOKUP(AX$1,'Tactic Recode'!$A$1:$B$547,2,FALSE))</f>
        <v/>
      </c>
      <c r="AY12" t="str">
        <f>IF(ISERROR(MATCH(AY$1,'CSC Mitre'!K$1:K$220,0)),"",VLOOKUP(AY$1,'Tactic Recode'!$A$1:$B$547,2,FALSE))</f>
        <v/>
      </c>
      <c r="AZ12" t="str">
        <f>IF(ISERROR(MATCH(AZ$1,'CSC Mitre'!K$1:K$220,0)),"",VLOOKUP(AZ$1,'Tactic Recode'!$A$1:$B$547,2,FALSE))</f>
        <v/>
      </c>
      <c r="BA12" t="str">
        <f>IF(ISERROR(MATCH(BA$1,'CSC Mitre'!K$1:K$220,0)),"",VLOOKUP(BA$1,'Tactic Recode'!$A$1:$B$547,2,FALSE))</f>
        <v/>
      </c>
      <c r="BB12" t="str">
        <f>IF(ISERROR(MATCH(BB$1,'CSC Mitre'!K$1:K$220,0)),"",VLOOKUP(BB$1,'Tactic Recode'!$A$1:$B$547,2,FALSE))</f>
        <v/>
      </c>
      <c r="BC12" t="str">
        <f>IF(ISERROR(MATCH(BC$1,'CSC Mitre'!K$1:K$220,0)),"",VLOOKUP(BC$1,'Tactic Recode'!$A$1:$B$547,2,FALSE))</f>
        <v/>
      </c>
      <c r="BD12" t="str">
        <f>IF(ISERROR(MATCH(BD$1,'CSC Mitre'!K$1:K$220,0)),"",VLOOKUP(BD$1,'Tactic Recode'!$A$1:$B$547,2,FALSE))</f>
        <v/>
      </c>
      <c r="BE12" t="str">
        <f>IF(ISERROR(MATCH(BE$1,'CSC Mitre'!K$1:K$220,0)),"",VLOOKUP(BE$1,'Tactic Recode'!$A$1:$B$547,2,FALSE))</f>
        <v/>
      </c>
      <c r="BF12" t="str">
        <f>IF(ISERROR(MATCH(BF$1,'CSC Mitre'!K$1:K$220,0)),"",VLOOKUP(BF$1,'Tactic Recode'!$A$1:$B$547,2,FALSE))</f>
        <v/>
      </c>
      <c r="BG12" t="str">
        <f>IF(ISERROR(MATCH(BG$1,'CSC Mitre'!K$1:K$220,0)),"",VLOOKUP(BG$1,'Tactic Recode'!$A$1:$B$547,2,FALSE))</f>
        <v/>
      </c>
      <c r="BH12" t="str">
        <f>IF(ISERROR(MATCH(BH$1,'CSC Mitre'!K$1:K$220,0)),"",VLOOKUP(BH$1,'Tactic Recode'!$A$1:$B$547,2,FALSE))</f>
        <v/>
      </c>
      <c r="BI12" t="str">
        <f>IF(ISERROR(MATCH(BI$1,'CSC Mitre'!K$1:K$220,0)),"",VLOOKUP(BI$1,'Tactic Recode'!$A$1:$B$547,2,FALSE))</f>
        <v/>
      </c>
      <c r="BJ12" t="str">
        <f>IF(ISERROR(MATCH(BJ$1,'CSC Mitre'!K$1:K$220,0)),"",VLOOKUP(BJ$1,'Tactic Recode'!$A$1:$B$547,2,FALSE))</f>
        <v/>
      </c>
      <c r="BK12" t="str">
        <f>IF(ISERROR(MATCH(BK$1,'CSC Mitre'!K$1:K$220,0)),"",VLOOKUP(BK$1,'Tactic Recode'!$A$1:$B$547,2,FALSE))</f>
        <v/>
      </c>
      <c r="BL12" t="str">
        <f>IF(ISERROR(MATCH(BL$1,'CSC Mitre'!K$1:K$220,0)),"",VLOOKUP(BL$1,'Tactic Recode'!$A$1:$B$547,2,FALSE))</f>
        <v/>
      </c>
      <c r="BM12" t="str">
        <f>IF(ISERROR(MATCH(BM$1,'CSC Mitre'!K$1:K$220,0)),"",VLOOKUP(BM$1,'Tactic Recode'!$A$1:$B$547,2,FALSE))</f>
        <v/>
      </c>
      <c r="BN12" t="str">
        <f>IF(ISERROR(MATCH(BN$1,'CSC Mitre'!K$1:K$220,0)),"",VLOOKUP(BN$1,'Tactic Recode'!$A$1:$B$547,2,FALSE))</f>
        <v/>
      </c>
      <c r="BO12" t="str">
        <f>IF(ISERROR(MATCH(BO$1,'CSC Mitre'!K$1:K$220,0)),"",VLOOKUP(BO$1,'Tactic Recode'!$A$1:$B$547,2,FALSE))</f>
        <v/>
      </c>
      <c r="BP12" t="str">
        <f>IF(ISERROR(MATCH(BP$1,'CSC Mitre'!K$1:K$220,0)),"",VLOOKUP(BP$1,'Tactic Recode'!$A$1:$B$547,2,FALSE))</f>
        <v/>
      </c>
      <c r="BQ12" t="str">
        <f>IF(ISERROR(MATCH(BQ$1,'CSC Mitre'!K$1:K$220,0)),"",VLOOKUP(BQ$1,'Tactic Recode'!$A$1:$B$547,2,FALSE))</f>
        <v/>
      </c>
      <c r="BR12" t="str">
        <f>IF(ISERROR(MATCH(BR$1,'CSC Mitre'!K$1:K$220,0)),"",VLOOKUP(BR$1,'Tactic Recode'!$A$1:$B$547,2,FALSE))</f>
        <v/>
      </c>
      <c r="BS12" t="str">
        <f>IF(ISERROR(MATCH(BS$1,'CSC Mitre'!K$1:K$220,0)),"",VLOOKUP(BS$1,'Tactic Recode'!$A$1:$B$547,2,FALSE))</f>
        <v/>
      </c>
      <c r="BT12" t="str">
        <f>IF(ISERROR(MATCH(BT$1,'CSC Mitre'!K$1:K$220,0)),"",VLOOKUP(BT$1,'Tactic Recode'!$A$1:$B$547,2,FALSE))</f>
        <v/>
      </c>
      <c r="BU12" t="str">
        <f>IF(ISERROR(MATCH(BU$1,'CSC Mitre'!K$1:K$220,0)),"",VLOOKUP(BU$1,'Tactic Recode'!$A$1:$B$547,2,FALSE))</f>
        <v/>
      </c>
      <c r="BV12" t="str">
        <f>IF(ISERROR(MATCH(BV$1,'CSC Mitre'!K$1:K$220,0)),"",VLOOKUP(BV$1,'Tactic Recode'!$A$1:$B$547,2,FALSE))</f>
        <v/>
      </c>
      <c r="BW12" t="str">
        <f>IF(ISERROR(MATCH(BW$1,'CSC Mitre'!K$1:K$220,0)),"",VLOOKUP(BW$1,'Tactic Recode'!$A$1:$B$547,2,FALSE))</f>
        <v/>
      </c>
      <c r="BX12" t="str">
        <f>IF(ISERROR(MATCH(BX$1,'CSC Mitre'!K$1:K$220,0)),"",VLOOKUP(BX$1,'Tactic Recode'!$A$1:$B$547,2,FALSE))</f>
        <v/>
      </c>
      <c r="BY12" t="str">
        <f>IF(ISERROR(MATCH(BY$1,'CSC Mitre'!K$1:K$220,0)),"",VLOOKUP(BY$1,'Tactic Recode'!$A$1:$B$547,2,FALSE))</f>
        <v/>
      </c>
      <c r="BZ12" t="str">
        <f>IF(ISERROR(MATCH(BZ$1,'CSC Mitre'!K$1:K$220,0)),"",VLOOKUP(BZ$1,'Tactic Recode'!$A$1:$B$547,2,FALSE))</f>
        <v/>
      </c>
      <c r="CA12" t="str">
        <f>IF(ISERROR(MATCH(CA$1,'CSC Mitre'!K$1:K$220,0)),"",VLOOKUP(CA$1,'Tactic Recode'!$A$1:$B$547,2,FALSE))</f>
        <v/>
      </c>
      <c r="CB12" t="str">
        <f>IF(ISERROR(MATCH(CB$1,'CSC Mitre'!K$1:K$220,0)),"",VLOOKUP(CB$1,'Tactic Recode'!$A$1:$B$547,2,FALSE))</f>
        <v/>
      </c>
      <c r="CC12" t="str">
        <f>IF(ISERROR(MATCH(CC$1,'CSC Mitre'!K$1:K$220,0)),"",VLOOKUP(CC$1,'Tactic Recode'!$A$1:$B$547,2,FALSE))</f>
        <v/>
      </c>
      <c r="CD12" t="str">
        <f>IF(ISERROR(MATCH(CD$1,'CSC Mitre'!K$1:K$220,0)),"",VLOOKUP(CD$1,'Tactic Recode'!$A$1:$B$547,2,FALSE))</f>
        <v/>
      </c>
      <c r="CE12" t="str">
        <f>IF(ISERROR(MATCH(CE$1,'CSC Mitre'!K$1:K$220,0)),"",VLOOKUP(CE$1,'Tactic Recode'!$A$1:$B$547,2,FALSE))</f>
        <v/>
      </c>
      <c r="CF12" t="str">
        <f>IF(ISERROR(MATCH(CF$1,'CSC Mitre'!K$1:K$220,0)),"",VLOOKUP(CF$1,'Tactic Recode'!$A$1:$B$547,2,FALSE))</f>
        <v/>
      </c>
      <c r="CG12" t="str">
        <f>IF(ISERROR(MATCH(CG$1,'CSC Mitre'!K$1:K$220,0)),"",VLOOKUP(CG$1,'Tactic Recode'!$A$1:$B$547,2,FALSE))</f>
        <v/>
      </c>
      <c r="CH12" t="str">
        <f>IF(ISERROR(MATCH(CH$1,'CSC Mitre'!K$1:K$220,0)),"",VLOOKUP(CH$1,'Tactic Recode'!$A$1:$B$547,2,FALSE))</f>
        <v/>
      </c>
      <c r="CI12" t="str">
        <f>IF(ISERROR(MATCH(CI$1,'CSC Mitre'!K$1:K$220,0)),"",VLOOKUP(CI$1,'Tactic Recode'!$A$1:$B$547,2,FALSE))</f>
        <v/>
      </c>
      <c r="CJ12" t="str">
        <f>IF(ISERROR(MATCH(CJ$1,'CSC Mitre'!K$1:K$220,0)),"",VLOOKUP(CJ$1,'Tactic Recode'!$A$1:$B$547,2,FALSE))</f>
        <v/>
      </c>
      <c r="CK12" t="str">
        <f>IF(ISERROR(MATCH(CK$1,'CSC Mitre'!K$1:K$220,0)),"",VLOOKUP(CK$1,'Tactic Recode'!$A$1:$B$547,2,FALSE))</f>
        <v/>
      </c>
      <c r="CL12" t="str">
        <f>IF(ISERROR(MATCH(CL$1,'CSC Mitre'!K$1:K$220,0)),"",VLOOKUP(CL$1,'Tactic Recode'!$A$1:$B$547,2,FALSE))</f>
        <v/>
      </c>
      <c r="CM12" t="str">
        <f>IF(ISERROR(MATCH(CM$1,'CSC Mitre'!K$1:K$220,0)),"",VLOOKUP(CM$1,'Tactic Recode'!$A$1:$B$547,2,FALSE))</f>
        <v/>
      </c>
      <c r="CN12" t="str">
        <f>IF(ISERROR(MATCH(CN$1,'CSC Mitre'!K$1:K$220,0)),"",VLOOKUP(CN$1,'Tactic Recode'!$A$1:$B$547,2,FALSE))</f>
        <v/>
      </c>
      <c r="CO12" t="str">
        <f>IF(ISERROR(MATCH(CO$1,'CSC Mitre'!K$1:K$220,0)),"",VLOOKUP(CO$1,'Tactic Recode'!$A$1:$B$547,2,FALSE))</f>
        <v/>
      </c>
      <c r="CP12" t="str">
        <f>IF(ISERROR(MATCH(CP$1,'CSC Mitre'!K$1:K$220,0)),"",VLOOKUP(CP$1,'Tactic Recode'!$A$1:$B$547,2,FALSE))</f>
        <v/>
      </c>
      <c r="CQ12" t="str">
        <f>IF(ISERROR(MATCH(CQ$1,'CSC Mitre'!K$1:K$220,0)),"",VLOOKUP(CQ$1,'Tactic Recode'!$A$1:$B$547,2,FALSE))</f>
        <v/>
      </c>
      <c r="CR12" t="str">
        <f>IF(ISERROR(MATCH(CR$1,'CSC Mitre'!K$1:K$220,0)),"",VLOOKUP(CR$1,'Tactic Recode'!$A$1:$B$547,2,FALSE))</f>
        <v/>
      </c>
      <c r="CS12" t="str">
        <f>IF(ISERROR(MATCH(CS$1,'CSC Mitre'!K$1:K$220,0)),"",VLOOKUP(CS$1,'Tactic Recode'!$A$1:$B$547,2,FALSE))</f>
        <v/>
      </c>
      <c r="CT12" t="str">
        <f>IF(ISERROR(MATCH(CT$1,'CSC Mitre'!K$1:K$220,0)),"",VLOOKUP(CT$1,'Tactic Recode'!$A$1:$B$547,2,FALSE))</f>
        <v/>
      </c>
      <c r="CU12" t="str">
        <f>IF(ISERROR(MATCH(CU$1,'CSC Mitre'!K$1:K$220,0)),"",VLOOKUP(CU$1,'Tactic Recode'!$A$1:$B$547,2,FALSE))</f>
        <v/>
      </c>
      <c r="CV12" t="str">
        <f>IF(ISERROR(MATCH(CV$1,'CSC Mitre'!K$1:K$220,0)),"",VLOOKUP(CV$1,'Tactic Recode'!$A$1:$B$547,2,FALSE))</f>
        <v/>
      </c>
      <c r="CW12" t="str">
        <f>IF(ISERROR(MATCH(CW$1,'CSC Mitre'!K$1:K$220,0)),"",VLOOKUP(CW$1,'Tactic Recode'!$A$1:$B$547,2,FALSE))</f>
        <v/>
      </c>
      <c r="CX12" t="str">
        <f>IF(ISERROR(MATCH(CX$1,'CSC Mitre'!K$1:K$220,0)),"",VLOOKUP(CX$1,'Tactic Recode'!$A$1:$B$547,2,FALSE))</f>
        <v/>
      </c>
      <c r="CY12" t="str">
        <f>IF(ISERROR(MATCH(CY$1,'CSC Mitre'!K$1:K$220,0)),"",VLOOKUP(CY$1,'Tactic Recode'!$A$1:$B$547,2,FALSE))</f>
        <v/>
      </c>
      <c r="CZ12" t="str">
        <f>IF(ISERROR(MATCH(CZ$1,'CSC Mitre'!K$1:K$220,0)),"",VLOOKUP(CZ$1,'Tactic Recode'!$A$1:$B$547,2,FALSE))</f>
        <v/>
      </c>
      <c r="DA12" t="str">
        <f>IF(ISERROR(MATCH(DA$1,'CSC Mitre'!K$1:K$220,0)),"",VLOOKUP(DA$1,'Tactic Recode'!$A$1:$B$547,2,FALSE))</f>
        <v/>
      </c>
      <c r="DB12" t="str">
        <f>IF(ISERROR(MATCH(DB$1,'CSC Mitre'!K$1:K$220,0)),"",VLOOKUP(DB$1,'Tactic Recode'!$A$1:$B$547,2,FALSE))</f>
        <v/>
      </c>
      <c r="DC12" t="str">
        <f>IF(ISERROR(MATCH(DC$1,'CSC Mitre'!K$1:K$220,0)),"",VLOOKUP(DC$1,'Tactic Recode'!$A$1:$B$547,2,FALSE))</f>
        <v/>
      </c>
      <c r="DD12" t="str">
        <f>IF(ISERROR(MATCH(DD$1,'CSC Mitre'!K$1:K$220,0)),"",VLOOKUP(DD$1,'Tactic Recode'!$A$1:$B$547,2,FALSE))</f>
        <v/>
      </c>
      <c r="DE12" t="str">
        <f>IF(ISERROR(MATCH(DE$1,'CSC Mitre'!K$1:K$220,0)),"",VLOOKUP(DE$1,'Tactic Recode'!$A$1:$B$547,2,FALSE))</f>
        <v/>
      </c>
      <c r="DF12" t="str">
        <f>IF(ISERROR(MATCH(DF$1,'CSC Mitre'!K$1:K$220,0)),"",VLOOKUP(DF$1,'Tactic Recode'!$A$1:$B$547,2,FALSE))</f>
        <v/>
      </c>
      <c r="DG12" t="str">
        <f>IF(ISERROR(MATCH(DG$1,'CSC Mitre'!K$1:K$220,0)),"",VLOOKUP(DG$1,'Tactic Recode'!$A$1:$B$547,2,FALSE))</f>
        <v/>
      </c>
      <c r="DH12" t="str">
        <f>IF(ISERROR(MATCH(DH$1,'CSC Mitre'!K$1:K$220,0)),"",VLOOKUP(DH$1,'Tactic Recode'!$A$1:$B$547,2,FALSE))</f>
        <v/>
      </c>
      <c r="DI12" t="str">
        <f>IF(ISERROR(MATCH(DI$1,'CSC Mitre'!K$1:K$220,0)),"",VLOOKUP(DI$1,'Tactic Recode'!$A$1:$B$547,2,FALSE))</f>
        <v/>
      </c>
      <c r="DJ12" t="str">
        <f>IF(ISERROR(MATCH(DJ$1,'CSC Mitre'!K$1:K$220,0)),"",VLOOKUP(DJ$1,'Tactic Recode'!$A$1:$B$547,2,FALSE))</f>
        <v/>
      </c>
      <c r="DK12" t="str">
        <f>IF(ISERROR(MATCH(DK$1,'CSC Mitre'!K$1:K$220,0)),"",VLOOKUP(DK$1,'Tactic Recode'!$A$1:$B$547,2,FALSE))</f>
        <v/>
      </c>
      <c r="DL12" t="str">
        <f>IF(ISERROR(MATCH(DL$1,'CSC Mitre'!K$1:K$220,0)),"",VLOOKUP(DL$1,'Tactic Recode'!$A$1:$B$547,2,FALSE))</f>
        <v/>
      </c>
      <c r="DM12" t="str">
        <f>IF(ISERROR(MATCH(DM$1,'CSC Mitre'!K$1:K$220,0)),"",VLOOKUP(DM$1,'Tactic Recode'!$A$1:$B$547,2,FALSE))</f>
        <v/>
      </c>
      <c r="DN12" t="str">
        <f>IF(ISERROR(MATCH(DN$1,'CSC Mitre'!K$1:K$220,0)),"",VLOOKUP(DN$1,'Tactic Recode'!$A$1:$B$547,2,FALSE))</f>
        <v/>
      </c>
      <c r="DO12" t="str">
        <f>IF(ISERROR(MATCH(DO$1,'CSC Mitre'!K$1:K$220,0)),"",VLOOKUP(DO$1,'Tactic Recode'!$A$1:$B$547,2,FALSE))</f>
        <v/>
      </c>
      <c r="DP12" t="str">
        <f>IF(ISERROR(MATCH(DP$1,'CSC Mitre'!K$1:K$220,0)),"",VLOOKUP(DP$1,'Tactic Recode'!$A$1:$B$547,2,FALSE))</f>
        <v/>
      </c>
      <c r="DQ12" t="str">
        <f>IF(ISERROR(MATCH(DQ$1,'CSC Mitre'!K$1:K$220,0)),"",VLOOKUP(DQ$1,'Tactic Recode'!$A$1:$B$547,2,FALSE))</f>
        <v/>
      </c>
      <c r="DR12" t="str">
        <f>IF(ISERROR(MATCH(DR$1,'CSC Mitre'!K$1:K$220,0)),"",VLOOKUP(DR$1,'Tactic Recode'!$A$1:$B$547,2,FALSE))</f>
        <v/>
      </c>
      <c r="DS12" t="str">
        <f>IF(ISERROR(MATCH(DS$1,'CSC Mitre'!K$1:K$220,0)),"",VLOOKUP(DS$1,'Tactic Recode'!$A$1:$B$547,2,FALSE))</f>
        <v/>
      </c>
      <c r="DT12" t="str">
        <f>IF(ISERROR(MATCH(DT$1,'CSC Mitre'!K$1:K$220,0)),"",VLOOKUP(DT$1,'Tactic Recode'!$A$1:$B$547,2,FALSE))</f>
        <v/>
      </c>
      <c r="DU12" t="str">
        <f>IF(ISERROR(MATCH(DU$1,'CSC Mitre'!K$1:K$220,0)),"",VLOOKUP(DU$1,'Tactic Recode'!$A$1:$B$547,2,FALSE))</f>
        <v/>
      </c>
      <c r="DV12" t="str">
        <f>IF(ISERROR(MATCH(DV$1,'CSC Mitre'!K$1:K$220,0)),"",VLOOKUP(DV$1,'Tactic Recode'!$A$1:$B$547,2,FALSE))</f>
        <v/>
      </c>
      <c r="DW12" t="str">
        <f>IF(ISERROR(MATCH(DW$1,'CSC Mitre'!K$1:K$220,0)),"",VLOOKUP(DW$1,'Tactic Recode'!$A$1:$B$547,2,FALSE))</f>
        <v/>
      </c>
      <c r="DX12" t="str">
        <f>IF(ISERROR(MATCH(DX$1,'CSC Mitre'!K$1:K$220,0)),"",VLOOKUP(DX$1,'Tactic Recode'!$A$1:$B$547,2,FALSE))</f>
        <v/>
      </c>
      <c r="DY12" t="str">
        <f>IF(ISERROR(MATCH(DY$1,'CSC Mitre'!K$1:K$220,0)),"",VLOOKUP(DY$1,'Tactic Recode'!$A$1:$B$547,2,FALSE))</f>
        <v/>
      </c>
      <c r="DZ12" t="str">
        <f>IF(ISERROR(MATCH(DZ$1,'CSC Mitre'!K$1:K$220,0)),"",VLOOKUP(DZ$1,'Tactic Recode'!$A$1:$B$547,2,FALSE))</f>
        <v/>
      </c>
      <c r="EA12" t="str">
        <f>IF(ISERROR(MATCH(EA$1,'CSC Mitre'!K$1:K$220,0)),"",VLOOKUP(EA$1,'Tactic Recode'!$A$1:$B$547,2,FALSE))</f>
        <v/>
      </c>
      <c r="EB12" t="str">
        <f>IF(ISERROR(MATCH(EB$1,'CSC Mitre'!K$1:K$220,0)),"",VLOOKUP(EB$1,'Tactic Recode'!$A$1:$B$547,2,FALSE))</f>
        <v/>
      </c>
      <c r="EC12" t="str">
        <f>IF(ISERROR(MATCH(EC$1,'CSC Mitre'!K$1:K$220,0)),"",VLOOKUP(EC$1,'Tactic Recode'!$A$1:$B$547,2,FALSE))</f>
        <v/>
      </c>
      <c r="ED12" t="str">
        <f>IF(ISERROR(MATCH(ED$1,'CSC Mitre'!K$1:K$220,0)),"",VLOOKUP(ED$1,'Tactic Recode'!$A$1:$B$547,2,FALSE))</f>
        <v/>
      </c>
      <c r="EE12" t="str">
        <f>IF(ISERROR(MATCH(EE$1,'CSC Mitre'!K$1:K$220,0)),"",VLOOKUP(EE$1,'Tactic Recode'!$A$1:$B$547,2,FALSE))</f>
        <v/>
      </c>
      <c r="EF12" t="str">
        <f>IF(ISERROR(MATCH(EF$1,'CSC Mitre'!K$1:K$220,0)),"",VLOOKUP(EF$1,'Tactic Recode'!$A$1:$B$547,2,FALSE))</f>
        <v/>
      </c>
      <c r="EG12" t="str">
        <f>IF(ISERROR(MATCH(EG$1,'CSC Mitre'!K$1:K$220,0)),"",VLOOKUP(EG$1,'Tactic Recode'!$A$1:$B$547,2,FALSE))</f>
        <v/>
      </c>
      <c r="EH12" t="str">
        <f>IF(ISERROR(MATCH(EH$1,'CSC Mitre'!K$1:K$220,0)),"",VLOOKUP(EH$1,'Tactic Recode'!$A$1:$B$547,2,FALSE))</f>
        <v/>
      </c>
      <c r="EI12" t="str">
        <f>IF(ISERROR(MATCH(EI$1,'CSC Mitre'!K$1:K$220,0)),"",VLOOKUP(EI$1,'Tactic Recode'!$A$1:$B$547,2,FALSE))</f>
        <v/>
      </c>
      <c r="EJ12" t="str">
        <f>IF(ISERROR(MATCH(EJ$1,'CSC Mitre'!K$1:K$220,0)),"",VLOOKUP(EJ$1,'Tactic Recode'!$A$1:$B$547,2,FALSE))</f>
        <v/>
      </c>
      <c r="EK12" t="str">
        <f>IF(ISERROR(MATCH(EK$1,'CSC Mitre'!K$1:K$220,0)),"",VLOOKUP(EK$1,'Tactic Recode'!$A$1:$B$547,2,FALSE))</f>
        <v/>
      </c>
      <c r="EL12" t="str">
        <f>IF(ISERROR(MATCH(EL$1,'CSC Mitre'!K$1:K$220,0)),"",VLOOKUP(EL$1,'Tactic Recode'!$A$1:$B$547,2,FALSE))</f>
        <v/>
      </c>
      <c r="EM12" t="str">
        <f>IF(ISERROR(MATCH(EM$1,'CSC Mitre'!K$1:K$220,0)),"",VLOOKUP(EM$1,'Tactic Recode'!$A$1:$B$547,2,FALSE))</f>
        <v/>
      </c>
      <c r="EN12" t="str">
        <f>IF(ISERROR(MATCH(EN$1,'CSC Mitre'!K$1:K$220,0)),"",VLOOKUP(EN$1,'Tactic Recode'!$A$1:$B$547,2,FALSE))</f>
        <v/>
      </c>
      <c r="EO12" t="str">
        <f>IF(ISERROR(MATCH(EO$1,'CSC Mitre'!K$1:K$220,0)),"",VLOOKUP(EO$1,'Tactic Recode'!$A$1:$B$547,2,FALSE))</f>
        <v/>
      </c>
      <c r="EP12" t="str">
        <f>IF(ISERROR(MATCH(EP$1,'CSC Mitre'!K$1:K$220,0)),"",VLOOKUP(EP$1,'Tactic Recode'!$A$1:$B$547,2,FALSE))</f>
        <v/>
      </c>
      <c r="EQ12" t="str">
        <f>IF(ISERROR(MATCH(EQ$1,'CSC Mitre'!K$1:K$220,0)),"",VLOOKUP(EQ$1,'Tactic Recode'!$A$1:$B$547,2,FALSE))</f>
        <v/>
      </c>
      <c r="ER12" t="str">
        <f>IF(ISERROR(MATCH(ER$1,'CSC Mitre'!K$1:K$220,0)),"",VLOOKUP(ER$1,'Tactic Recode'!$A$1:$B$547,2,FALSE))</f>
        <v/>
      </c>
      <c r="ES12" t="str">
        <f>IF(ISERROR(MATCH(ES$1,'CSC Mitre'!K$1:K$220,0)),"",VLOOKUP(ES$1,'Tactic Recode'!$A$1:$B$547,2,FALSE))</f>
        <v/>
      </c>
      <c r="ET12" t="str">
        <f>IF(ISERROR(MATCH(ET$1,'CSC Mitre'!K$1:K$220,0)),"",VLOOKUP(ET$1,'Tactic Recode'!$A$1:$B$547,2,FALSE))</f>
        <v/>
      </c>
      <c r="EU12" t="str">
        <f>IF(ISERROR(MATCH(EU$1,'CSC Mitre'!K$1:K$220,0)),"",VLOOKUP(EU$1,'Tactic Recode'!$A$1:$B$547,2,FALSE))</f>
        <v/>
      </c>
      <c r="EV12" t="str">
        <f>IF(ISERROR(MATCH(EV$1,'CSC Mitre'!K$1:K$220,0)),"",VLOOKUP(EV$1,'Tactic Recode'!$A$1:$B$547,2,FALSE))</f>
        <v/>
      </c>
      <c r="EW12" t="str">
        <f>IF(ISERROR(MATCH(EW$1,'CSC Mitre'!K$1:K$220,0)),"",VLOOKUP(EW$1,'Tactic Recode'!$A$1:$B$547,2,FALSE))</f>
        <v/>
      </c>
      <c r="EX12" t="str">
        <f>IF(ISERROR(MATCH(EX$1,'CSC Mitre'!K$1:K$220,0)),"",VLOOKUP(EX$1,'Tactic Recode'!$A$1:$B$547,2,FALSE))</f>
        <v/>
      </c>
      <c r="EY12" t="str">
        <f>IF(ISERROR(MATCH(EY$1,'CSC Mitre'!K$1:K$220,0)),"",VLOOKUP(EY$1,'Tactic Recode'!$A$1:$B$547,2,FALSE))</f>
        <v/>
      </c>
      <c r="EZ12" t="str">
        <f>IF(ISERROR(MATCH(EZ$1,'CSC Mitre'!K$1:K$220,0)),"",VLOOKUP(EZ$1,'Tactic Recode'!$A$1:$B$547,2,FALSE))</f>
        <v/>
      </c>
      <c r="FA12" t="str">
        <f>IF(ISERROR(MATCH(FA$1,'CSC Mitre'!K$1:K$220,0)),"",VLOOKUP(FA$1,'Tactic Recode'!$A$1:$B$547,2,FALSE))</f>
        <v/>
      </c>
      <c r="FB12" t="str">
        <f>IF(ISERROR(MATCH(FB$1,'CSC Mitre'!K$1:K$220,0)),"",VLOOKUP(FB$1,'Tactic Recode'!$A$1:$B$547,2,FALSE))</f>
        <v/>
      </c>
      <c r="FC12" t="str">
        <f>IF(ISERROR(MATCH(FC$1,'CSC Mitre'!K$1:K$220,0)),"",VLOOKUP(FC$1,'Tactic Recode'!$A$1:$B$547,2,FALSE))</f>
        <v/>
      </c>
      <c r="FD12" t="str">
        <f>IF(ISERROR(MATCH(FD$1,'CSC Mitre'!K$1:K$220,0)),"",VLOOKUP(FD$1,'Tactic Recode'!$A$1:$B$547,2,FALSE))</f>
        <v/>
      </c>
      <c r="FE12" t="str">
        <f>IF(ISERROR(MATCH(FE$1,'CSC Mitre'!K$1:K$220,0)),"",VLOOKUP(FE$1,'Tactic Recode'!$A$1:$B$547,2,FALSE))</f>
        <v/>
      </c>
      <c r="FF12" t="str">
        <f>IF(ISERROR(MATCH(FF$1,'CSC Mitre'!K$1:K$220,0)),"",VLOOKUP(FF$1,'Tactic Recode'!$A$1:$B$547,2,FALSE))</f>
        <v/>
      </c>
      <c r="FG12" t="str">
        <f>IF(ISERROR(MATCH(FG$1,'CSC Mitre'!K$1:K$220,0)),"",VLOOKUP(FG$1,'Tactic Recode'!$A$1:$B$547,2,FALSE))</f>
        <v/>
      </c>
      <c r="FH12" t="str">
        <f>IF(ISERROR(MATCH(FH$1,'CSC Mitre'!K$1:K$220,0)),"",VLOOKUP(FH$1,'Tactic Recode'!$A$1:$B$547,2,FALSE))</f>
        <v/>
      </c>
      <c r="FI12" t="str">
        <f>IF(ISERROR(MATCH(FI$1,'CSC Mitre'!K$1:K$220,0)),"",VLOOKUP(FI$1,'Tactic Recode'!$A$1:$B$547,2,FALSE))</f>
        <v/>
      </c>
      <c r="FJ12" t="str">
        <f>IF(ISERROR(MATCH(FJ$1,'CSC Mitre'!K$1:K$220,0)),"",VLOOKUP(FJ$1,'Tactic Recode'!$A$1:$B$547,2,FALSE))</f>
        <v/>
      </c>
      <c r="FK12" t="str">
        <f>IF(ISERROR(MATCH(FK$1,'CSC Mitre'!K$1:K$220,0)),"",VLOOKUP(FK$1,'Tactic Recode'!$A$1:$B$547,2,FALSE))</f>
        <v/>
      </c>
      <c r="FL12" t="str">
        <f>IF(ISERROR(MATCH(FL$1,'CSC Mitre'!K$1:K$220,0)),"",VLOOKUP(FL$1,'Tactic Recode'!$A$1:$B$547,2,FALSE))</f>
        <v/>
      </c>
      <c r="FM12" t="str">
        <f>IF(ISERROR(MATCH(FM$1,'CSC Mitre'!K$1:K$220,0)),"",VLOOKUP(FM$1,'Tactic Recode'!$A$1:$B$547,2,FALSE))</f>
        <v/>
      </c>
      <c r="FN12" t="str">
        <f>IF(ISERROR(MATCH(FN$1,'CSC Mitre'!K$1:K$220,0)),"",VLOOKUP(FN$1,'Tactic Recode'!$A$1:$B$547,2,FALSE))</f>
        <v/>
      </c>
      <c r="FO12" t="str">
        <f>IF(ISERROR(MATCH(FO$1,'CSC Mitre'!K$1:K$220,0)),"",VLOOKUP(FO$1,'Tactic Recode'!$A$1:$B$547,2,FALSE))</f>
        <v/>
      </c>
      <c r="FP12" t="str">
        <f>IF(ISERROR(MATCH(FP$1,'CSC Mitre'!K$1:K$220,0)),"",VLOOKUP(FP$1,'Tactic Recode'!$A$1:$B$547,2,FALSE))</f>
        <v/>
      </c>
      <c r="FQ12" t="str">
        <f>IF(ISERROR(MATCH(FQ$1,'CSC Mitre'!K$1:K$220,0)),"",VLOOKUP(FQ$1,'Tactic Recode'!$A$1:$B$547,2,FALSE))</f>
        <v/>
      </c>
      <c r="FR12" t="str">
        <f>IF(ISERROR(MATCH(FR$1,'CSC Mitre'!K$1:K$220,0)),"",VLOOKUP(FR$1,'Tactic Recode'!$A$1:$B$547,2,FALSE))</f>
        <v/>
      </c>
      <c r="FS12" t="str">
        <f>IF(ISERROR(MATCH(FS$1,'CSC Mitre'!K$1:K$220,0)),"",VLOOKUP(FS$1,'Tactic Recode'!$A$1:$B$547,2,FALSE))</f>
        <v/>
      </c>
      <c r="FT12" t="str">
        <f>IF(ISERROR(MATCH(FT$1,'CSC Mitre'!K$1:K$220,0)),"",VLOOKUP(FT$1,'Tactic Recode'!$A$1:$B$547,2,FALSE))</f>
        <v/>
      </c>
      <c r="FU12" t="str">
        <f>IF(ISERROR(MATCH(FU$1,'CSC Mitre'!K$1:K$220,0)),"",VLOOKUP(FU$1,'Tactic Recode'!$A$1:$B$547,2,FALSE))</f>
        <v/>
      </c>
      <c r="FV12" t="str">
        <f>IF(ISERROR(MATCH(FV$1,'CSC Mitre'!K$1:K$220,0)),"",VLOOKUP(FV$1,'Tactic Recode'!$A$1:$B$547,2,FALSE))</f>
        <v/>
      </c>
      <c r="FW12" t="str">
        <f>IF(ISERROR(MATCH(FW$1,'CSC Mitre'!K$1:K$220,0)),"",VLOOKUP(FW$1,'Tactic Recode'!$A$1:$B$547,2,FALSE))</f>
        <v>Execution</v>
      </c>
      <c r="FX12" t="str">
        <f>IF(ISERROR(MATCH(FX$1,'CSC Mitre'!K$1:K$220,0)),"",VLOOKUP(FX$1,'Tactic Recode'!$A$1:$B$547,2,FALSE))</f>
        <v/>
      </c>
      <c r="FY12" t="str">
        <f>IF(ISERROR(MATCH(FY$1,'CSC Mitre'!K$1:K$220,0)),"",VLOOKUP(FY$1,'Tactic Recode'!$A$1:$B$547,2,FALSE))</f>
        <v/>
      </c>
      <c r="FZ12" t="str">
        <f>IF(ISERROR(MATCH(FZ$1,'CSC Mitre'!K$1:K$220,0)),"",VLOOKUP(FZ$1,'Tactic Recode'!$A$1:$B$547,2,FALSE))</f>
        <v/>
      </c>
      <c r="GA12" t="str">
        <f>IF(ISERROR(MATCH(GA$1,'CSC Mitre'!K$1:K$220,0)),"",VLOOKUP(GA$1,'Tactic Recode'!$A$1:$B$547,2,FALSE))</f>
        <v/>
      </c>
      <c r="GB12" t="str">
        <f>IF(ISERROR(MATCH(GB$1,'CSC Mitre'!K$1:K$220,0)),"",VLOOKUP(GB$1,'Tactic Recode'!$A$1:$B$547,2,FALSE))</f>
        <v/>
      </c>
      <c r="GC12" t="str">
        <f>IF(ISERROR(MATCH(GC$1,'CSC Mitre'!K$1:K$220,0)),"",VLOOKUP(GC$1,'Tactic Recode'!$A$1:$B$547,2,FALSE))</f>
        <v/>
      </c>
      <c r="GD12" t="str">
        <f>IF(ISERROR(MATCH(GD$1,'CSC Mitre'!K$1:K$220,0)),"",VLOOKUP(GD$1,'Tactic Recode'!$A$1:$B$547,2,FALSE))</f>
        <v/>
      </c>
      <c r="GE12" t="str">
        <f>IF(ISERROR(MATCH(GE$1,'CSC Mitre'!K$1:K$220,0)),"",VLOOKUP(GE$1,'Tactic Recode'!$A$1:$B$547,2,FALSE))</f>
        <v/>
      </c>
      <c r="GF12" t="str">
        <f>IF(ISERROR(MATCH(GF$1,'CSC Mitre'!K$1:K$220,0)),"",VLOOKUP(GF$1,'Tactic Recode'!$A$1:$B$547,2,FALSE))</f>
        <v/>
      </c>
      <c r="GG12" t="str">
        <f>IF(ISERROR(MATCH(GG$1,'CSC Mitre'!K$1:K$220,0)),"",VLOOKUP(GG$1,'Tactic Recode'!$A$1:$B$547,2,FALSE))</f>
        <v/>
      </c>
      <c r="GH12" t="str">
        <f>IF(ISERROR(MATCH(GH$1,'CSC Mitre'!K$1:K$220,0)),"",VLOOKUP(GH$1,'Tactic Recode'!$A$1:$B$547,2,FALSE))</f>
        <v/>
      </c>
      <c r="GI12" t="str">
        <f>IF(ISERROR(MATCH(GI$1,'CSC Mitre'!K$1:K$220,0)),"",VLOOKUP(GI$1,'Tactic Recode'!$A$1:$B$547,2,FALSE))</f>
        <v/>
      </c>
      <c r="GJ12" t="str">
        <f>IF(ISERROR(MATCH(GJ$1,'CSC Mitre'!K$1:K$220,0)),"",VLOOKUP(GJ$1,'Tactic Recode'!$A$1:$B$547,2,FALSE))</f>
        <v/>
      </c>
      <c r="GK12" t="str">
        <f>IF(ISERROR(MATCH(GK$1,'CSC Mitre'!K$1:K$220,0)),"",VLOOKUP(GK$1,'Tactic Recode'!$A$1:$B$547,2,FALSE))</f>
        <v/>
      </c>
      <c r="GL12" t="str">
        <f>IF(ISERROR(MATCH(GL$1,'CSC Mitre'!K$1:K$220,0)),"",VLOOKUP(GL$1,'Tactic Recode'!$A$1:$B$547,2,FALSE))</f>
        <v/>
      </c>
      <c r="GM12" t="str">
        <f>IF(ISERROR(MATCH(GM$1,'CSC Mitre'!K$1:K$220,0)),"",VLOOKUP(GM$1,'Tactic Recode'!$A$1:$B$547,2,FALSE))</f>
        <v/>
      </c>
      <c r="GN12" t="str">
        <f>IF(ISERROR(MATCH(GN$1,'CSC Mitre'!K$1:K$220,0)),"",VLOOKUP(GN$1,'Tactic Recode'!$A$1:$B$547,2,FALSE))</f>
        <v/>
      </c>
      <c r="GO12" t="str">
        <f>IF(ISERROR(MATCH(GO$1,'CSC Mitre'!K$1:K$220,0)),"",VLOOKUP(GO$1,'Tactic Recode'!$A$1:$B$547,2,FALSE))</f>
        <v/>
      </c>
      <c r="GP12" t="str">
        <f>IF(ISERROR(MATCH(GP$1,'CSC Mitre'!K$1:K$220,0)),"",VLOOKUP(GP$1,'Tactic Recode'!$A$1:$B$547,2,FALSE))</f>
        <v/>
      </c>
      <c r="GQ12" t="str">
        <f>IF(ISERROR(MATCH(GQ$1,'CSC Mitre'!K$1:K$220,0)),"",VLOOKUP(GQ$1,'Tactic Recode'!$A$1:$B$547,2,FALSE))</f>
        <v/>
      </c>
      <c r="GR12" t="str">
        <f>IF(ISERROR(MATCH(GR$1,'CSC Mitre'!K$1:K$220,0)),"",VLOOKUP(GR$1,'Tactic Recode'!$A$1:$B$547,2,FALSE))</f>
        <v/>
      </c>
      <c r="GS12" t="str">
        <f>IF(ISERROR(MATCH(GS$1,'CSC Mitre'!K$1:K$220,0)),"",VLOOKUP(GS$1,'Tactic Recode'!$A$1:$B$547,2,FALSE))</f>
        <v/>
      </c>
      <c r="GT12" t="str">
        <f>IF(ISERROR(MATCH(GT$1,'CSC Mitre'!K$1:K$220,0)),"",VLOOKUP(GT$1,'Tactic Recode'!$A$1:$B$547,2,FALSE))</f>
        <v/>
      </c>
      <c r="GU12" t="str">
        <f>IF(ISERROR(MATCH(GU$1,'CSC Mitre'!K$1:K$220,0)),"",VLOOKUP(GU$1,'Tactic Recode'!$A$1:$B$547,2,FALSE))</f>
        <v/>
      </c>
      <c r="GV12" t="str">
        <f>IF(ISERROR(MATCH(GV$1,'CSC Mitre'!K$1:K$220,0)),"",VLOOKUP(GV$1,'Tactic Recode'!$A$1:$B$547,2,FALSE))</f>
        <v/>
      </c>
      <c r="GW12" t="str">
        <f>IF(ISERROR(MATCH(GW$1,'CSC Mitre'!K$1:K$220,0)),"",VLOOKUP(GW$1,'Tactic Recode'!$A$1:$B$547,2,FALSE))</f>
        <v/>
      </c>
      <c r="GX12" t="str">
        <f>IF(ISERROR(MATCH(GX$1,'CSC Mitre'!K$1:K$220,0)),"",VLOOKUP(GX$1,'Tactic Recode'!$A$1:$B$547,2,FALSE))</f>
        <v/>
      </c>
      <c r="GY12" t="str">
        <f>IF(ISERROR(MATCH(GY$1,'CSC Mitre'!K$1:K$220,0)),"",VLOOKUP(GY$1,'Tactic Recode'!$A$1:$B$547,2,FALSE))</f>
        <v/>
      </c>
      <c r="GZ12" t="str">
        <f>IF(ISERROR(MATCH(GZ$1,'CSC Mitre'!K$1:K$220,0)),"",VLOOKUP(GZ$1,'Tactic Recode'!$A$1:$B$547,2,FALSE))</f>
        <v/>
      </c>
      <c r="HA12" t="str">
        <f>IF(ISERROR(MATCH(HA$1,'CSC Mitre'!K$1:K$220,0)),"",VLOOKUP(HA$1,'Tactic Recode'!$A$1:$B$547,2,FALSE))</f>
        <v/>
      </c>
      <c r="HB12" t="str">
        <f>IF(ISERROR(MATCH(HB$1,'CSC Mitre'!K$1:K$220,0)),"",VLOOKUP(HB$1,'Tactic Recode'!$A$1:$B$547,2,FALSE))</f>
        <v/>
      </c>
      <c r="HC12" t="str">
        <f>IF(ISERROR(MATCH(HC$1,'CSC Mitre'!K$1:K$220,0)),"",VLOOKUP(HC$1,'Tactic Recode'!$A$1:$B$547,2,FALSE))</f>
        <v/>
      </c>
      <c r="HD12" t="str">
        <f>IF(ISERROR(MATCH(HD$1,'CSC Mitre'!K$1:K$220,0)),"",VLOOKUP(HD$1,'Tactic Recode'!$A$1:$B$547,2,FALSE))</f>
        <v/>
      </c>
      <c r="HE12" t="str">
        <f>IF(ISERROR(MATCH(HE$1,'CSC Mitre'!K$1:K$220,0)),"",VLOOKUP(HE$1,'Tactic Recode'!$A$1:$B$547,2,FALSE))</f>
        <v/>
      </c>
      <c r="HF12" t="str">
        <f>IF(ISERROR(MATCH(HF$1,'CSC Mitre'!K$1:K$220,0)),"",VLOOKUP(HF$1,'Tactic Recode'!$A$1:$B$547,2,FALSE))</f>
        <v/>
      </c>
      <c r="HG12" t="str">
        <f>IF(ISERROR(MATCH(HG$1,'CSC Mitre'!K$1:K$220,0)),"",VLOOKUP(HG$1,'Tactic Recode'!$A$1:$B$547,2,FALSE))</f>
        <v/>
      </c>
      <c r="HH12" t="str">
        <f>IF(ISERROR(MATCH(HH$1,'CSC Mitre'!K$1:K$220,0)),"",VLOOKUP(HH$1,'Tactic Recode'!$A$1:$B$547,2,FALSE))</f>
        <v/>
      </c>
      <c r="HI12" t="str">
        <f>IF(ISERROR(MATCH(HI$1,'CSC Mitre'!K$1:K$220,0)),"",VLOOKUP(HI$1,'Tactic Recode'!$A$1:$B$547,2,FALSE))</f>
        <v/>
      </c>
      <c r="HJ12" t="str">
        <f>IF(ISERROR(MATCH(HJ$1,'CSC Mitre'!K$1:K$220,0)),"",VLOOKUP(HJ$1,'Tactic Recode'!$A$1:$B$547,2,FALSE))</f>
        <v/>
      </c>
      <c r="HK12" t="str">
        <f>IF(ISERROR(MATCH(HK$1,'CSC Mitre'!K$1:K$220,0)),"",VLOOKUP(HK$1,'Tactic Recode'!$A$1:$B$547,2,FALSE))</f>
        <v/>
      </c>
      <c r="HL12" t="str">
        <f>IF(ISERROR(MATCH(HL$1,'CSC Mitre'!K$1:K$220,0)),"",VLOOKUP(HL$1,'Tactic Recode'!$A$1:$B$547,2,FALSE))</f>
        <v/>
      </c>
      <c r="HM12" t="str">
        <f>IF(ISERROR(MATCH(HM$1,'CSC Mitre'!K$1:K$220,0)),"",VLOOKUP(HM$1,'Tactic Recode'!$A$1:$B$547,2,FALSE))</f>
        <v/>
      </c>
      <c r="HN12" t="str">
        <f>IF(ISERROR(MATCH(HN$1,'CSC Mitre'!K$1:K$220,0)),"",VLOOKUP(HN$1,'Tactic Recode'!$A$1:$B$547,2,FALSE))</f>
        <v/>
      </c>
      <c r="HO12" t="str">
        <f>IF(ISERROR(MATCH(HO$1,'CSC Mitre'!K$1:K$220,0)),"",VLOOKUP(HO$1,'Tactic Recode'!$A$1:$B$547,2,FALSE))</f>
        <v/>
      </c>
      <c r="HP12" t="str">
        <f>IF(ISERROR(MATCH(HP$1,'CSC Mitre'!K$1:K$220,0)),"",VLOOKUP(HP$1,'Tactic Recode'!$A$1:$B$547,2,FALSE))</f>
        <v/>
      </c>
      <c r="HQ12" t="str">
        <f>IF(ISERROR(MATCH(HQ$1,'CSC Mitre'!K$1:K$220,0)),"",VLOOKUP(HQ$1,'Tactic Recode'!$A$1:$B$547,2,FALSE))</f>
        <v/>
      </c>
      <c r="HR12" t="str">
        <f>IF(ISERROR(MATCH(HR$1,'CSC Mitre'!K$1:K$220,0)),"",VLOOKUP(HR$1,'Tactic Recode'!$A$1:$B$547,2,FALSE))</f>
        <v/>
      </c>
      <c r="HS12" t="str">
        <f>IF(ISERROR(MATCH(HS$1,'CSC Mitre'!K$1:K$220,0)),"",VLOOKUP(HS$1,'Tactic Recode'!$A$1:$B$547,2,FALSE))</f>
        <v/>
      </c>
      <c r="HT12" t="str">
        <f>IF(ISERROR(MATCH(HT$1,'CSC Mitre'!K$1:K$220,0)),"",VLOOKUP(HT$1,'Tactic Recode'!$A$1:$B$547,2,FALSE))</f>
        <v/>
      </c>
      <c r="HU12" t="str">
        <f>IF(ISERROR(MATCH(HU$1,'CSC Mitre'!K$1:K$220,0)),"",VLOOKUP(HU$1,'Tactic Recode'!$A$1:$B$547,2,FALSE))</f>
        <v/>
      </c>
      <c r="HV12" t="str">
        <f>IF(ISERROR(MATCH(HV$1,'CSC Mitre'!K$1:K$220,0)),"",VLOOKUP(HV$1,'Tactic Recode'!$A$1:$B$547,2,FALSE))</f>
        <v/>
      </c>
      <c r="HW12" t="str">
        <f>IF(ISERROR(MATCH(HW$1,'CSC Mitre'!K$1:K$220,0)),"",VLOOKUP(HW$1,'Tactic Recode'!$A$1:$B$547,2,FALSE))</f>
        <v/>
      </c>
      <c r="HX12" t="str">
        <f>IF(ISERROR(MATCH(HX$1,'CSC Mitre'!K$1:K$220,0)),"",VLOOKUP(HX$1,'Tactic Recode'!$A$1:$B$547,2,FALSE))</f>
        <v/>
      </c>
      <c r="HY12" t="str">
        <f>IF(ISERROR(MATCH(HY$1,'CSC Mitre'!K$1:K$220,0)),"",VLOOKUP(HY$1,'Tactic Recode'!$A$1:$B$547,2,FALSE))</f>
        <v/>
      </c>
      <c r="HZ12" t="str">
        <f>IF(ISERROR(MATCH(HZ$1,'CSC Mitre'!K$1:K$220,0)),"",VLOOKUP(HZ$1,'Tactic Recode'!$A$1:$B$547,2,FALSE))</f>
        <v/>
      </c>
      <c r="IA12" t="str">
        <f>IF(ISERROR(MATCH(IA$1,'CSC Mitre'!K$1:K$220,0)),"",VLOOKUP(IA$1,'Tactic Recode'!$A$1:$B$547,2,FALSE))</f>
        <v/>
      </c>
      <c r="IB12" t="str">
        <f>IF(ISERROR(MATCH(IB$1,'CSC Mitre'!K$1:K$220,0)),"",VLOOKUP(IB$1,'Tactic Recode'!$A$1:$B$547,2,FALSE))</f>
        <v/>
      </c>
      <c r="IC12" t="str">
        <f>IF(ISERROR(MATCH(IC$1,'CSC Mitre'!K$1:K$220,0)),"",VLOOKUP(IC$1,'Tactic Recode'!$A$1:$B$547,2,FALSE))</f>
        <v/>
      </c>
      <c r="ID12" t="str">
        <f>IF(ISERROR(MATCH(ID$1,'CSC Mitre'!K$1:K$220,0)),"",VLOOKUP(ID$1,'Tactic Recode'!$A$1:$B$547,2,FALSE))</f>
        <v/>
      </c>
      <c r="IE12" t="str">
        <f>IF(ISERROR(MATCH(IE$1,'CSC Mitre'!K$1:K$220,0)),"",VLOOKUP(IE$1,'Tactic Recode'!$A$1:$B$547,2,FALSE))</f>
        <v/>
      </c>
      <c r="IF12" t="str">
        <f>IF(ISERROR(MATCH(IF$1,'CSC Mitre'!K$1:K$220,0)),"",VLOOKUP(IF$1,'Tactic Recode'!$A$1:$B$547,2,FALSE))</f>
        <v/>
      </c>
      <c r="IG12" t="str">
        <f>IF(ISERROR(MATCH(IG$1,'CSC Mitre'!K$1:K$220,0)),"",VLOOKUP(IG$1,'Tactic Recode'!$A$1:$B$547,2,FALSE))</f>
        <v/>
      </c>
      <c r="IH12" t="str">
        <f>IF(ISERROR(MATCH(IH$1,'CSC Mitre'!K$1:K$220,0)),"",VLOOKUP(IH$1,'Tactic Recode'!$A$1:$B$547,2,FALSE))</f>
        <v/>
      </c>
      <c r="II12" t="str">
        <f>IF(ISERROR(MATCH(II$1,'CSC Mitre'!K$1:K$220,0)),"",VLOOKUP(II$1,'Tactic Recode'!$A$1:$B$547,2,FALSE))</f>
        <v/>
      </c>
      <c r="IJ12" t="str">
        <f>IF(ISERROR(MATCH(IJ$1,'CSC Mitre'!K$1:K$220,0)),"",VLOOKUP(IJ$1,'Tactic Recode'!$A$1:$B$547,2,FALSE))</f>
        <v/>
      </c>
      <c r="IK12" t="str">
        <f>IF(ISERROR(MATCH(IK$1,'CSC Mitre'!K$1:K$220,0)),"",VLOOKUP(IK$1,'Tactic Recode'!$A$1:$B$547,2,FALSE))</f>
        <v/>
      </c>
      <c r="IL12" t="str">
        <f>IF(ISERROR(MATCH(IL$1,'CSC Mitre'!K$1:K$220,0)),"",VLOOKUP(IL$1,'Tactic Recode'!$A$1:$B$547,2,FALSE))</f>
        <v/>
      </c>
      <c r="IM12" t="str">
        <f>IF(ISERROR(MATCH(IM$1,'CSC Mitre'!K$1:K$220,0)),"",VLOOKUP(IM$1,'Tactic Recode'!$A$1:$B$547,2,FALSE))</f>
        <v/>
      </c>
      <c r="IN12" t="str">
        <f>IF(ISERROR(MATCH(IN$1,'CSC Mitre'!K$1:K$220,0)),"",VLOOKUP(IN$1,'Tactic Recode'!$A$1:$B$547,2,FALSE))</f>
        <v/>
      </c>
      <c r="IO12" t="str">
        <f>IF(ISERROR(MATCH(IO$1,'CSC Mitre'!K$1:K$220,0)),"",VLOOKUP(IO$1,'Tactic Recode'!$A$1:$B$547,2,FALSE))</f>
        <v/>
      </c>
      <c r="IP12" t="str">
        <f>IF(ISERROR(MATCH(IP$1,'CSC Mitre'!K$1:K$220,0)),"",VLOOKUP(IP$1,'Tactic Recode'!$A$1:$B$547,2,FALSE))</f>
        <v/>
      </c>
      <c r="IQ12" t="str">
        <f>IF(ISERROR(MATCH(IQ$1,'CSC Mitre'!K$1:K$220,0)),"",VLOOKUP(IQ$1,'Tactic Recode'!$A$1:$B$547,2,FALSE))</f>
        <v/>
      </c>
      <c r="IR12" t="str">
        <f>IF(ISERROR(MATCH(IR$1,'CSC Mitre'!K$1:K$220,0)),"",VLOOKUP(IR$1,'Tactic Recode'!$A$1:$B$547,2,FALSE))</f>
        <v/>
      </c>
      <c r="IS12" t="str">
        <f>IF(ISERROR(MATCH(IS$1,'CSC Mitre'!K$1:K$220,0)),"",VLOOKUP(IS$1,'Tactic Recode'!$A$1:$B$547,2,FALSE))</f>
        <v/>
      </c>
      <c r="IT12" t="str">
        <f>IF(ISERROR(MATCH(IT$1,'CSC Mitre'!K$1:K$220,0)),"",VLOOKUP(IT$1,'Tactic Recode'!$A$1:$B$547,2,FALSE))</f>
        <v/>
      </c>
      <c r="IU12" t="str">
        <f>IF(ISERROR(MATCH(IU$1,'CSC Mitre'!K$1:K$220,0)),"",VLOOKUP(IU$1,'Tactic Recode'!$A$1:$B$547,2,FALSE))</f>
        <v/>
      </c>
      <c r="IV12" t="str">
        <f>IF(ISERROR(MATCH(IV$1,'CSC Mitre'!K$1:K$220,0)),"",VLOOKUP(IV$1,'Tactic Recode'!$A$1:$B$547,2,FALSE))</f>
        <v/>
      </c>
      <c r="IW12" t="str">
        <f>IF(ISERROR(MATCH(IW$1,'CSC Mitre'!K$1:K$220,0)),"",VLOOKUP(IW$1,'Tactic Recode'!$A$1:$B$547,2,FALSE))</f>
        <v/>
      </c>
      <c r="IX12" t="str">
        <f>IF(ISERROR(MATCH(IX$1,'CSC Mitre'!K$1:K$220,0)),"",VLOOKUP(IX$1,'Tactic Recode'!$A$1:$B$547,2,FALSE))</f>
        <v/>
      </c>
      <c r="IY12" t="str">
        <f>IF(ISERROR(MATCH(IY$1,'CSC Mitre'!K$1:K$220,0)),"",VLOOKUP(IY$1,'Tactic Recode'!$A$1:$B$547,2,FALSE))</f>
        <v/>
      </c>
      <c r="IZ12" t="str">
        <f>IF(ISERROR(MATCH(IZ$1,'CSC Mitre'!K$1:K$220,0)),"",VLOOKUP(IZ$1,'Tactic Recode'!$A$1:$B$547,2,FALSE))</f>
        <v/>
      </c>
      <c r="JA12" t="str">
        <f>IF(ISERROR(MATCH(JA$1,'CSC Mitre'!K$1:K$220,0)),"",VLOOKUP(JA$1,'Tactic Recode'!$A$1:$B$547,2,FALSE))</f>
        <v/>
      </c>
      <c r="JB12" t="str">
        <f>IF(ISERROR(MATCH(JB$1,'CSC Mitre'!K$1:K$220,0)),"",VLOOKUP(JB$1,'Tactic Recode'!$A$1:$B$547,2,FALSE))</f>
        <v/>
      </c>
      <c r="JC12" t="str">
        <f>IF(ISERROR(MATCH(JC$1,'CSC Mitre'!K$1:K$220,0)),"",VLOOKUP(JC$1,'Tactic Recode'!$A$1:$B$547,2,FALSE))</f>
        <v/>
      </c>
      <c r="JD12" t="str">
        <f>IF(ISERROR(MATCH(JD$1,'CSC Mitre'!K$1:K$220,0)),"",VLOOKUP(JD$1,'Tactic Recode'!$A$1:$B$547,2,FALSE))</f>
        <v/>
      </c>
      <c r="JE12" t="str">
        <f>IF(ISERROR(MATCH(JE$1,'CSC Mitre'!K$1:K$220,0)),"",VLOOKUP(JE$1,'Tactic Recode'!$A$1:$B$547,2,FALSE))</f>
        <v/>
      </c>
      <c r="JF12" t="str">
        <f>IF(ISERROR(MATCH(JF$1,'CSC Mitre'!K$1:K$220,0)),"",VLOOKUP(JF$1,'Tactic Recode'!$A$1:$B$547,2,FALSE))</f>
        <v/>
      </c>
      <c r="JG12" t="str">
        <f>IF(ISERROR(MATCH(JG$1,'CSC Mitre'!K$1:K$220,0)),"",VLOOKUP(JG$1,'Tactic Recode'!$A$1:$B$547,2,FALSE))</f>
        <v/>
      </c>
      <c r="JH12" t="str">
        <f>IF(ISERROR(MATCH(JH$1,'CSC Mitre'!K$1:K$220,0)),"",VLOOKUP(JH$1,'Tactic Recode'!$A$1:$B$547,2,FALSE))</f>
        <v/>
      </c>
      <c r="JI12" t="str">
        <f>IF(ISERROR(MATCH(JI$1,'CSC Mitre'!K$1:K$220,0)),"",VLOOKUP(JI$1,'Tactic Recode'!$A$1:$B$547,2,FALSE))</f>
        <v/>
      </c>
      <c r="JJ12" t="str">
        <f>IF(ISERROR(MATCH(JJ$1,'CSC Mitre'!K$1:K$220,0)),"",VLOOKUP(JJ$1,'Tactic Recode'!$A$1:$B$547,2,FALSE))</f>
        <v/>
      </c>
      <c r="JK12" t="str">
        <f>IF(ISERROR(MATCH(JK$1,'CSC Mitre'!K$1:K$220,0)),"",VLOOKUP(JK$1,'Tactic Recode'!$A$1:$B$547,2,FALSE))</f>
        <v/>
      </c>
      <c r="JL12" t="str">
        <f>IF(ISERROR(MATCH(JL$1,'CSC Mitre'!K$1:K$220,0)),"",VLOOKUP(JL$1,'Tactic Recode'!$A$1:$B$547,2,FALSE))</f>
        <v/>
      </c>
      <c r="JM12" t="str">
        <f>IF(ISERROR(MATCH(JM$1,'CSC Mitre'!K$1:K$220,0)),"",VLOOKUP(JM$1,'Tactic Recode'!$A$1:$B$547,2,FALSE))</f>
        <v/>
      </c>
      <c r="JN12" t="str">
        <f>IF(ISERROR(MATCH(JN$1,'CSC Mitre'!K$1:K$220,0)),"",VLOOKUP(JN$1,'Tactic Recode'!$A$1:$B$547,2,FALSE))</f>
        <v/>
      </c>
      <c r="JO12" t="str">
        <f>IF(ISERROR(MATCH(JO$1,'CSC Mitre'!K$1:K$220,0)),"",VLOOKUP(JO$1,'Tactic Recode'!$A$1:$B$547,2,FALSE))</f>
        <v/>
      </c>
      <c r="JP12" t="str">
        <f>IF(ISERROR(MATCH(JP$1,'CSC Mitre'!K$1:K$220,0)),"",VLOOKUP(JP$1,'Tactic Recode'!$A$1:$B$547,2,FALSE))</f>
        <v/>
      </c>
      <c r="JQ12" t="str">
        <f>IF(ISERROR(MATCH(JQ$1,'CSC Mitre'!K$1:K$220,0)),"",VLOOKUP(JQ$1,'Tactic Recode'!$A$1:$B$547,2,FALSE))</f>
        <v/>
      </c>
      <c r="JR12" t="str">
        <f>IF(ISERROR(MATCH(JR$1,'CSC Mitre'!K$1:K$220,0)),"",VLOOKUP(JR$1,'Tactic Recode'!$A$1:$B$547,2,FALSE))</f>
        <v/>
      </c>
      <c r="JS12" t="str">
        <f>IF(ISERROR(MATCH(JS$1,'CSC Mitre'!K$1:K$220,0)),"",VLOOKUP(JS$1,'Tactic Recode'!$A$1:$B$547,2,FALSE))</f>
        <v/>
      </c>
      <c r="JT12" t="str">
        <f>IF(ISERROR(MATCH(JT$1,'CSC Mitre'!K$1:K$220,0)),"",VLOOKUP(JT$1,'Tactic Recode'!$A$1:$B$547,2,FALSE))</f>
        <v/>
      </c>
      <c r="JU12" t="str">
        <f>IF(ISERROR(MATCH(JU$1,'CSC Mitre'!K$1:K$220,0)),"",VLOOKUP(JU$1,'Tactic Recode'!$A$1:$B$547,2,FALSE))</f>
        <v/>
      </c>
      <c r="JV12" t="str">
        <f>IF(ISERROR(MATCH(JV$1,'CSC Mitre'!K$1:K$220,0)),"",VLOOKUP(JV$1,'Tactic Recode'!$A$1:$B$547,2,FALSE))</f>
        <v/>
      </c>
      <c r="JW12" t="str">
        <f>IF(ISERROR(MATCH(JW$1,'CSC Mitre'!K$1:K$220,0)),"",VLOOKUP(JW$1,'Tactic Recode'!$A$1:$B$547,2,FALSE))</f>
        <v/>
      </c>
      <c r="JX12" t="str">
        <f>IF(ISERROR(MATCH(JX$1,'CSC Mitre'!K$1:K$220,0)),"",VLOOKUP(JX$1,'Tactic Recode'!$A$1:$B$547,2,FALSE))</f>
        <v/>
      </c>
      <c r="JY12" t="str">
        <f>IF(ISERROR(MATCH(JY$1,'CSC Mitre'!K$1:K$220,0)),"",VLOOKUP(JY$1,'Tactic Recode'!$A$1:$B$547,2,FALSE))</f>
        <v/>
      </c>
      <c r="JZ12" t="str">
        <f>IF(ISERROR(MATCH(JZ$1,'CSC Mitre'!K$1:K$220,0)),"",VLOOKUP(JZ$1,'Tactic Recode'!$A$1:$B$547,2,FALSE))</f>
        <v/>
      </c>
      <c r="KA12" t="str">
        <f>IF(ISERROR(MATCH(KA$1,'CSC Mitre'!K$1:K$220,0)),"",VLOOKUP(KA$1,'Tactic Recode'!$A$1:$B$547,2,FALSE))</f>
        <v/>
      </c>
      <c r="KB12" t="str">
        <f>IF(ISERROR(MATCH(KB$1,'CSC Mitre'!K$1:K$220,0)),"",VLOOKUP(KB$1,'Tactic Recode'!$A$1:$B$547,2,FALSE))</f>
        <v/>
      </c>
      <c r="KC12" t="str">
        <f>IF(ISERROR(MATCH(KC$1,'CSC Mitre'!K$1:K$220,0)),"",VLOOKUP(KC$1,'Tactic Recode'!$A$1:$B$547,2,FALSE))</f>
        <v/>
      </c>
      <c r="KD12" t="str">
        <f>IF(ISERROR(MATCH(KD$1,'CSC Mitre'!K$1:K$220,0)),"",VLOOKUP(KD$1,'Tactic Recode'!$A$1:$B$547,2,FALSE))</f>
        <v/>
      </c>
      <c r="KE12" t="str">
        <f>IF(ISERROR(MATCH(KE$1,'CSC Mitre'!K$1:K$220,0)),"",VLOOKUP(KE$1,'Tactic Recode'!$A$1:$B$547,2,FALSE))</f>
        <v/>
      </c>
      <c r="KF12" t="str">
        <f>IF(ISERROR(MATCH(KF$1,'CSC Mitre'!K$1:K$220,0)),"",VLOOKUP(KF$1,'Tactic Recode'!$A$1:$B$547,2,FALSE))</f>
        <v/>
      </c>
      <c r="KG12" t="str">
        <f>IF(ISERROR(MATCH(KG$1,'CSC Mitre'!K$1:K$220,0)),"",VLOOKUP(KG$1,'Tactic Recode'!$A$1:$B$547,2,FALSE))</f>
        <v/>
      </c>
      <c r="KH12" t="str">
        <f>IF(ISERROR(MATCH(KH$1,'CSC Mitre'!K$1:K$220,0)),"",VLOOKUP(KH$1,'Tactic Recode'!$A$1:$B$547,2,FALSE))</f>
        <v/>
      </c>
      <c r="KI12" t="str">
        <f>IF(ISERROR(MATCH(KI$1,'CSC Mitre'!K$1:K$220,0)),"",VLOOKUP(KI$1,'Tactic Recode'!$A$1:$B$547,2,FALSE))</f>
        <v/>
      </c>
      <c r="KJ12" t="str">
        <f>IF(ISERROR(MATCH(KJ$1,'CSC Mitre'!K$1:K$220,0)),"",VLOOKUP(KJ$1,'Tactic Recode'!$A$1:$B$547,2,FALSE))</f>
        <v/>
      </c>
      <c r="KK12" t="str">
        <f>IF(ISERROR(MATCH(KK$1,'CSC Mitre'!K$1:K$220,0)),"",VLOOKUP(KK$1,'Tactic Recode'!$A$1:$B$547,2,FALSE))</f>
        <v/>
      </c>
      <c r="KL12" t="str">
        <f>IF(ISERROR(MATCH(KL$1,'CSC Mitre'!K$1:K$220,0)),"",VLOOKUP(KL$1,'Tactic Recode'!$A$1:$B$547,2,FALSE))</f>
        <v/>
      </c>
      <c r="KM12" t="str">
        <f>IF(ISERROR(MATCH(KM$1,'CSC Mitre'!K$1:K$220,0)),"",VLOOKUP(KM$1,'Tactic Recode'!$A$1:$B$547,2,FALSE))</f>
        <v/>
      </c>
      <c r="KN12" t="str">
        <f>IF(ISERROR(MATCH(KN$1,'CSC Mitre'!K$1:K$220,0)),"",VLOOKUP(KN$1,'Tactic Recode'!$A$1:$B$547,2,FALSE))</f>
        <v/>
      </c>
      <c r="KO12" t="str">
        <f>IF(ISERROR(MATCH(KO$1,'CSC Mitre'!K$1:K$220,0)),"",VLOOKUP(KO$1,'Tactic Recode'!$A$1:$B$547,2,FALSE))</f>
        <v/>
      </c>
      <c r="KP12" t="str">
        <f>IF(ISERROR(MATCH(KP$1,'CSC Mitre'!K$1:K$220,0)),"",VLOOKUP(KP$1,'Tactic Recode'!$A$1:$B$547,2,FALSE))</f>
        <v/>
      </c>
      <c r="KQ12" t="str">
        <f>IF(ISERROR(MATCH(KQ$1,'CSC Mitre'!K$1:K$220,0)),"",VLOOKUP(KQ$1,'Tactic Recode'!$A$1:$B$547,2,FALSE))</f>
        <v/>
      </c>
      <c r="KR12" t="str">
        <f>IF(ISERROR(MATCH(KR$1,'CSC Mitre'!K$1:K$220,0)),"",VLOOKUP(KR$1,'Tactic Recode'!$A$1:$B$547,2,FALSE))</f>
        <v/>
      </c>
      <c r="KS12" t="str">
        <f>IF(ISERROR(MATCH(KS$1,'CSC Mitre'!K$1:K$220,0)),"",VLOOKUP(KS$1,'Tactic Recode'!$A$1:$B$547,2,FALSE))</f>
        <v/>
      </c>
      <c r="KT12" t="str">
        <f>IF(ISERROR(MATCH(KT$1,'CSC Mitre'!K$1:K$220,0)),"",VLOOKUP(KT$1,'Tactic Recode'!$A$1:$B$547,2,FALSE))</f>
        <v/>
      </c>
      <c r="KU12" t="str">
        <f>IF(ISERROR(MATCH(KU$1,'CSC Mitre'!K$1:K$220,0)),"",VLOOKUP(KU$1,'Tactic Recode'!$A$1:$B$547,2,FALSE))</f>
        <v/>
      </c>
      <c r="KV12" t="str">
        <f>IF(ISERROR(MATCH(KV$1,'CSC Mitre'!K$1:K$220,0)),"",VLOOKUP(KV$1,'Tactic Recode'!$A$1:$B$547,2,FALSE))</f>
        <v/>
      </c>
      <c r="KW12" t="str">
        <f>IF(ISERROR(MATCH(KW$1,'CSC Mitre'!K$1:K$220,0)),"",VLOOKUP(KW$1,'Tactic Recode'!$A$1:$B$547,2,FALSE))</f>
        <v/>
      </c>
      <c r="KX12" t="str">
        <f>IF(ISERROR(MATCH(KX$1,'CSC Mitre'!K$1:K$220,0)),"",VLOOKUP(KX$1,'Tactic Recode'!$A$1:$B$547,2,FALSE))</f>
        <v/>
      </c>
      <c r="KY12" t="str">
        <f>IF(ISERROR(MATCH(KY$1,'CSC Mitre'!K$1:K$220,0)),"",VLOOKUP(KY$1,'Tactic Recode'!$A$1:$B$547,2,FALSE))</f>
        <v/>
      </c>
      <c r="KZ12" t="str">
        <f>IF(ISERROR(MATCH(KZ$1,'CSC Mitre'!K$1:K$220,0)),"",VLOOKUP(KZ$1,'Tactic Recode'!$A$1:$B$547,2,FALSE))</f>
        <v/>
      </c>
      <c r="LA12" t="str">
        <f>IF(ISERROR(MATCH(LA$1,'CSC Mitre'!K$1:K$220,0)),"",VLOOKUP(LA$1,'Tactic Recode'!$A$1:$B$547,2,FALSE))</f>
        <v/>
      </c>
      <c r="LB12" t="str">
        <f>IF(ISERROR(MATCH(LB$1,'CSC Mitre'!K$1:K$220,0)),"",VLOOKUP(LB$1,'Tactic Recode'!$A$1:$B$547,2,FALSE))</f>
        <v/>
      </c>
      <c r="LC12" t="str">
        <f>IF(ISERROR(MATCH(LC$1,'CSC Mitre'!K$1:K$220,0)),"",VLOOKUP(LC$1,'Tactic Recode'!$A$1:$B$547,2,FALSE))</f>
        <v>Persistence, Privilage Escalation</v>
      </c>
      <c r="LD12" t="str">
        <f>IF(ISERROR(MATCH(LD$1,'CSC Mitre'!K$1:K$220,0)),"",VLOOKUP(LD$1,'Tactic Recode'!$A$1:$B$547,2,FALSE))</f>
        <v/>
      </c>
      <c r="LE12" t="str">
        <f>IF(ISERROR(MATCH(LE$1,'CSC Mitre'!K$1:K$220,0)),"",VLOOKUP(LE$1,'Tactic Recode'!$A$1:$B$547,2,FALSE))</f>
        <v/>
      </c>
      <c r="LF12" t="str">
        <f>IF(ISERROR(MATCH(LF$1,'CSC Mitre'!K$1:K$220,0)),"",VLOOKUP(LF$1,'Tactic Recode'!$A$1:$B$547,2,FALSE))</f>
        <v>Persistence, Privilage Escalation</v>
      </c>
      <c r="LG12" t="str">
        <f>IF(ISERROR(MATCH(LG$1,'CSC Mitre'!K$1:K$220,0)),"",VLOOKUP(LG$1,'Tactic Recode'!$A$1:$B$547,2,FALSE))</f>
        <v>Persistence, Privilage Escalation</v>
      </c>
      <c r="LH12" t="str">
        <f>IF(ISERROR(MATCH(LH$1,'CSC Mitre'!K$1:K$220,0)),"",VLOOKUP(LH$1,'Tactic Recode'!$A$1:$B$547,2,FALSE))</f>
        <v/>
      </c>
      <c r="LI12" t="str">
        <f>IF(ISERROR(MATCH(LI$1,'CSC Mitre'!K$1:K$220,0)),"",VLOOKUP(LI$1,'Tactic Recode'!$A$1:$B$547,2,FALSE))</f>
        <v/>
      </c>
      <c r="LJ12" t="str">
        <f>IF(ISERROR(MATCH(LJ$1,'CSC Mitre'!K$1:K$220,0)),"",VLOOKUP(LJ$1,'Tactic Recode'!$A$1:$B$547,2,FALSE))</f>
        <v/>
      </c>
      <c r="LK12" t="str">
        <f>IF(ISERROR(MATCH(LK$1,'CSC Mitre'!K$1:K$220,0)),"",VLOOKUP(LK$1,'Tactic Recode'!$A$1:$B$547,2,FALSE))</f>
        <v/>
      </c>
      <c r="LL12" t="str">
        <f>IF(ISERROR(MATCH(LL$1,'CSC Mitre'!K$1:K$220,0)),"",VLOOKUP(LL$1,'Tactic Recode'!$A$1:$B$547,2,FALSE))</f>
        <v/>
      </c>
      <c r="LM12" t="str">
        <f>IF(ISERROR(MATCH(LM$1,'CSC Mitre'!K$1:K$220,0)),"",VLOOKUP(LM$1,'Tactic Recode'!$A$1:$B$547,2,FALSE))</f>
        <v/>
      </c>
      <c r="LN12" t="str">
        <f>IF(ISERROR(MATCH(LN$1,'CSC Mitre'!K$1:K$220,0)),"",VLOOKUP(LN$1,'Tactic Recode'!$A$1:$B$547,2,FALSE))</f>
        <v/>
      </c>
      <c r="LO12" t="str">
        <f>IF(ISERROR(MATCH(LO$1,'CSC Mitre'!K$1:K$220,0)),"",VLOOKUP(LO$1,'Tactic Recode'!$A$1:$B$547,2,FALSE))</f>
        <v>Persistence, Privilage Escalation</v>
      </c>
      <c r="LP12" t="str">
        <f>IF(ISERROR(MATCH(LP$1,'CSC Mitre'!K$1:K$220,0)),"",VLOOKUP(LP$1,'Tactic Recode'!$A$1:$B$547,2,FALSE))</f>
        <v/>
      </c>
      <c r="LQ12" t="str">
        <f>IF(ISERROR(MATCH(LQ$1,'CSC Mitre'!K$1:K$220,0)),"",VLOOKUP(LQ$1,'Tactic Recode'!$A$1:$B$547,2,FALSE))</f>
        <v>Persistence, Privilage Escalation</v>
      </c>
      <c r="LR12" t="str">
        <f>IF(ISERROR(MATCH(LR$1,'CSC Mitre'!K$1:K$220,0)),"",VLOOKUP(LR$1,'Tactic Recode'!$A$1:$B$547,2,FALSE))</f>
        <v>Persistence, Privilage Escalation</v>
      </c>
      <c r="LS12" t="str">
        <f>IF(ISERROR(MATCH(LS$1,'CSC Mitre'!K$1:K$220,0)),"",VLOOKUP(LS$1,'Tactic Recode'!$A$1:$B$547,2,FALSE))</f>
        <v>Persistence, Privilage Escalation</v>
      </c>
      <c r="LT12" t="str">
        <f>IF(ISERROR(MATCH(LT$1,'CSC Mitre'!K$1:K$220,0)),"",VLOOKUP(LT$1,'Tactic Recode'!$A$1:$B$547,2,FALSE))</f>
        <v/>
      </c>
      <c r="LU12" t="str">
        <f>IF(ISERROR(MATCH(LU$1,'CSC Mitre'!K$1:K$220,0)),"",VLOOKUP(LU$1,'Tactic Recode'!$A$1:$B$547,2,FALSE))</f>
        <v>Persistence, Privilage Escalation</v>
      </c>
      <c r="LV12" t="str">
        <f>IF(ISERROR(MATCH(LV$1,'CSC Mitre'!K$1:K$220,0)),"",VLOOKUP(LV$1,'Tactic Recode'!$A$1:$B$547,2,FALSE))</f>
        <v/>
      </c>
      <c r="LW12" t="str">
        <f>IF(ISERROR(MATCH(LW$1,'CSC Mitre'!K$1:K$220,0)),"",VLOOKUP(LW$1,'Tactic Recode'!$A$1:$B$547,2,FALSE))</f>
        <v/>
      </c>
      <c r="LX12" t="str">
        <f>IF(ISERROR(MATCH(LX$1,'CSC Mitre'!K$1:K$220,0)),"",VLOOKUP(LX$1,'Tactic Recode'!$A$1:$B$547,2,FALSE))</f>
        <v/>
      </c>
      <c r="LY12" t="str">
        <f>IF(ISERROR(MATCH(LY$1,'CSC Mitre'!K$1:K$220,0)),"",VLOOKUP(LY$1,'Tactic Recode'!$A$1:$B$547,2,FALSE))</f>
        <v/>
      </c>
      <c r="LZ12" t="str">
        <f>IF(ISERROR(MATCH(LZ$1,'CSC Mitre'!K$1:K$220,0)),"",VLOOKUP(LZ$1,'Tactic Recode'!$A$1:$B$547,2,FALSE))</f>
        <v/>
      </c>
      <c r="MA12" t="str">
        <f>IF(ISERROR(MATCH(MA$1,'CSC Mitre'!K$1:K$220,0)),"",VLOOKUP(MA$1,'Tactic Recode'!$A$1:$B$547,2,FALSE))</f>
        <v/>
      </c>
      <c r="MB12" t="str">
        <f>IF(ISERROR(MATCH(MB$1,'CSC Mitre'!K$1:K$220,0)),"",VLOOKUP(MB$1,'Tactic Recode'!$A$1:$B$547,2,FALSE))</f>
        <v/>
      </c>
      <c r="MC12" t="str">
        <f>IF(ISERROR(MATCH(MC$1,'CSC Mitre'!K$1:K$220,0)),"",VLOOKUP(MC$1,'Tactic Recode'!$A$1:$B$547,2,FALSE))</f>
        <v/>
      </c>
      <c r="MD12" t="str">
        <f>IF(ISERROR(MATCH(MD$1,'CSC Mitre'!K$1:K$220,0)),"",VLOOKUP(MD$1,'Tactic Recode'!$A$1:$B$547,2,FALSE))</f>
        <v/>
      </c>
      <c r="ME12" t="str">
        <f>IF(ISERROR(MATCH(ME$1,'CSC Mitre'!K$1:K$220,0)),"",VLOOKUP(ME$1,'Tactic Recode'!$A$1:$B$547,2,FALSE))</f>
        <v/>
      </c>
      <c r="MF12" t="str">
        <f>IF(ISERROR(MATCH(MF$1,'CSC Mitre'!K$1:K$220,0)),"",VLOOKUP(MF$1,'Tactic Recode'!$A$1:$B$547,2,FALSE))</f>
        <v/>
      </c>
      <c r="MG12" t="str">
        <f>IF(ISERROR(MATCH(MG$1,'CSC Mitre'!K$1:K$220,0)),"",VLOOKUP(MG$1,'Tactic Recode'!$A$1:$B$547,2,FALSE))</f>
        <v/>
      </c>
      <c r="MH12" t="str">
        <f>IF(ISERROR(MATCH(MH$1,'CSC Mitre'!K$1:K$220,0)),"",VLOOKUP(MH$1,'Tactic Recode'!$A$1:$B$547,2,FALSE))</f>
        <v/>
      </c>
      <c r="MI12" t="str">
        <f>IF(ISERROR(MATCH(MI$1,'CSC Mitre'!K$1:K$220,0)),"",VLOOKUP(MI$1,'Tactic Recode'!$A$1:$B$547,2,FALSE))</f>
        <v/>
      </c>
      <c r="MJ12" t="str">
        <f>IF(ISERROR(MATCH(MJ$1,'CSC Mitre'!K$1:K$220,0)),"",VLOOKUP(MJ$1,'Tactic Recode'!$A$1:$B$547,2,FALSE))</f>
        <v/>
      </c>
      <c r="MK12" t="str">
        <f>IF(ISERROR(MATCH(MK$1,'CSC Mitre'!K$1:K$220,0)),"",VLOOKUP(MK$1,'Tactic Recode'!$A$1:$B$547,2,FALSE))</f>
        <v/>
      </c>
      <c r="ML12" t="str">
        <f>IF(ISERROR(MATCH(ML$1,'CSC Mitre'!K$1:K$220,0)),"",VLOOKUP(ML$1,'Tactic Recode'!$A$1:$B$547,2,FALSE))</f>
        <v/>
      </c>
      <c r="MM12" t="str">
        <f>IF(ISERROR(MATCH(MM$1,'CSC Mitre'!K$1:K$220,0)),"",VLOOKUP(MM$1,'Tactic Recode'!$A$1:$B$547,2,FALSE))</f>
        <v/>
      </c>
      <c r="MN12" t="str">
        <f>IF(ISERROR(MATCH(MN$1,'CSC Mitre'!K$1:K$220,0)),"",VLOOKUP(MN$1,'Tactic Recode'!$A$1:$B$547,2,FALSE))</f>
        <v/>
      </c>
      <c r="MO12" t="str">
        <f>IF(ISERROR(MATCH(MO$1,'CSC Mitre'!K$1:K$220,0)),"",VLOOKUP(MO$1,'Tactic Recode'!$A$1:$B$547,2,FALSE))</f>
        <v/>
      </c>
      <c r="MP12" t="str">
        <f>IF(ISERROR(MATCH(MP$1,'CSC Mitre'!K$1:K$220,0)),"",VLOOKUP(MP$1,'Tactic Recode'!$A$1:$B$547,2,FALSE))</f>
        <v/>
      </c>
      <c r="MQ12" t="str">
        <f>IF(ISERROR(MATCH(MQ$1,'CSC Mitre'!K$1:K$220,0)),"",VLOOKUP(MQ$1,'Tactic Recode'!$A$1:$B$547,2,FALSE))</f>
        <v/>
      </c>
      <c r="MR12" t="str">
        <f>IF(ISERROR(MATCH(MR$1,'CSC Mitre'!K$1:K$220,0)),"",VLOOKUP(MR$1,'Tactic Recode'!$A$1:$B$547,2,FALSE))</f>
        <v/>
      </c>
      <c r="MS12" t="str">
        <f>IF(ISERROR(MATCH(MS$1,'CSC Mitre'!K$1:K$220,0)),"",VLOOKUP(MS$1,'Tactic Recode'!$A$1:$B$547,2,FALSE))</f>
        <v/>
      </c>
      <c r="MT12" t="str">
        <f>IF(ISERROR(MATCH(MT$1,'CSC Mitre'!K$1:K$220,0)),"",VLOOKUP(MT$1,'Tactic Recode'!$A$1:$B$547,2,FALSE))</f>
        <v>Defense Evasion</v>
      </c>
      <c r="MU12" t="str">
        <f>IF(ISERROR(MATCH(MU$1,'CSC Mitre'!K$1:K$220,0)),"",VLOOKUP(MU$1,'Tactic Recode'!$A$1:$B$547,2,FALSE))</f>
        <v/>
      </c>
      <c r="MV12" t="str">
        <f>IF(ISERROR(MATCH(MV$1,'CSC Mitre'!K$1:K$220,0)),"",VLOOKUP(MV$1,'Tactic Recode'!$A$1:$B$547,2,FALSE))</f>
        <v/>
      </c>
      <c r="MW12" t="str">
        <f>IF(ISERROR(MATCH(MW$1,'CSC Mitre'!K$1:K$220,0)),"",VLOOKUP(MW$1,'Tactic Recode'!$A$1:$B$547,2,FALSE))</f>
        <v>Defense Evasion</v>
      </c>
      <c r="MX12" t="str">
        <f>IF(ISERROR(MATCH(MX$1,'CSC Mitre'!K$1:K$220,0)),"",VLOOKUP(MX$1,'Tactic Recode'!$A$1:$B$547,2,FALSE))</f>
        <v/>
      </c>
      <c r="MY12" t="str">
        <f>IF(ISERROR(MATCH(MY$1,'CSC Mitre'!K$1:K$220,0)),"",VLOOKUP(MY$1,'Tactic Recode'!$A$1:$B$547,2,FALSE))</f>
        <v/>
      </c>
      <c r="MZ12" t="str">
        <f>IF(ISERROR(MATCH(MZ$1,'CSC Mitre'!K$1:K$220,0)),"",VLOOKUP(MZ$1,'Tactic Recode'!$A$1:$B$547,2,FALSE))</f>
        <v/>
      </c>
      <c r="NA12" t="str">
        <f>IF(ISERROR(MATCH(NA$1,'CSC Mitre'!K$1:K$220,0)),"",VLOOKUP(NA$1,'Tactic Recode'!$A$1:$B$547,2,FALSE))</f>
        <v/>
      </c>
      <c r="NB12" t="str">
        <f>IF(ISERROR(MATCH(NB$1,'CSC Mitre'!K$1:K$220,0)),"",VLOOKUP(NB$1,'Tactic Recode'!$A$1:$B$547,2,FALSE))</f>
        <v/>
      </c>
      <c r="NC12" t="str">
        <f>IF(ISERROR(MATCH(NC$1,'CSC Mitre'!K$1:K$220,0)),"",VLOOKUP(NC$1,'Tactic Recode'!$A$1:$B$547,2,FALSE))</f>
        <v/>
      </c>
      <c r="ND12" t="str">
        <f>IF(ISERROR(MATCH(ND$1,'CSC Mitre'!K$1:K$220,0)),"",VLOOKUP(ND$1,'Tactic Recode'!$A$1:$B$547,2,FALSE))</f>
        <v/>
      </c>
      <c r="NE12" t="str">
        <f>IF(ISERROR(MATCH(NE$1,'CSC Mitre'!K$1:K$220,0)),"",VLOOKUP(NE$1,'Tactic Recode'!$A$1:$B$547,2,FALSE))</f>
        <v/>
      </c>
      <c r="NF12" t="str">
        <f>IF(ISERROR(MATCH(NF$1,'CSC Mitre'!K$1:K$220,0)),"",VLOOKUP(NF$1,'Tactic Recode'!$A$1:$B$547,2,FALSE))</f>
        <v/>
      </c>
      <c r="NG12" t="str">
        <f>IF(ISERROR(MATCH(NG$1,'CSC Mitre'!K$1:K$220,0)),"",VLOOKUP(NG$1,'Tactic Recode'!$A$1:$B$547,2,FALSE))</f>
        <v/>
      </c>
      <c r="NH12" t="str">
        <f>IF(ISERROR(MATCH(NH$1,'CSC Mitre'!K$1:K$220,0)),"",VLOOKUP(NH$1,'Tactic Recode'!$A$1:$B$547,2,FALSE))</f>
        <v>Credential Access, Defense Evasion, Persistence</v>
      </c>
      <c r="NI12" t="str">
        <f>IF(ISERROR(MATCH(NI$1,'CSC Mitre'!K$1:K$220,0)),"",VLOOKUP(NI$1,'Tactic Recode'!$A$1:$B$547,2,FALSE))</f>
        <v>Credential Access, Defense Evasion, Persistence</v>
      </c>
      <c r="NJ12" t="str">
        <f>IF(ISERROR(MATCH(NJ$1,'CSC Mitre'!K$1:K$220,0)),"",VLOOKUP(NJ$1,'Tactic Recode'!$A$1:$B$547,2,FALSE))</f>
        <v/>
      </c>
      <c r="NK12" t="str">
        <f>IF(ISERROR(MATCH(NK$1,'CSC Mitre'!K$1:K$220,0)),"",VLOOKUP(NK$1,'Tactic Recode'!$A$1:$B$547,2,FALSE))</f>
        <v/>
      </c>
      <c r="NL12" t="str">
        <f>IF(ISERROR(MATCH(NL$1,'CSC Mitre'!K$1:K$220,0)),"",VLOOKUP(NL$1,'Tactic Recode'!$A$1:$B$547,2,FALSE))</f>
        <v/>
      </c>
      <c r="NM12" t="str">
        <f>IF(ISERROR(MATCH(NM$1,'CSC Mitre'!K$1:K$220,0)),"",VLOOKUP(NM$1,'Tactic Recode'!$A$1:$B$547,2,FALSE))</f>
        <v/>
      </c>
      <c r="NN12" t="str">
        <f>IF(ISERROR(MATCH(NN$1,'CSC Mitre'!K$1:K$220,0)),"",VLOOKUP(NN$1,'Tactic Recode'!$A$1:$B$547,2,FALSE))</f>
        <v/>
      </c>
      <c r="NO12" t="str">
        <f>IF(ISERROR(MATCH(NO$1,'CSC Mitre'!K$1:K$220,0)),"",VLOOKUP(NO$1,'Tactic Recode'!$A$1:$B$547,2,FALSE))</f>
        <v/>
      </c>
      <c r="NP12" t="str">
        <f>IF(ISERROR(MATCH(NP$1,'CSC Mitre'!K$1:K$220,0)),"",VLOOKUP(NP$1,'Tactic Recode'!$A$1:$B$547,2,FALSE))</f>
        <v/>
      </c>
      <c r="NQ12" t="str">
        <f>IF(ISERROR(MATCH(NQ$1,'CSC Mitre'!K$1:K$220,0)),"",VLOOKUP(NQ$1,'Tactic Recode'!$A$1:$B$547,2,FALSE))</f>
        <v/>
      </c>
      <c r="NR12" t="str">
        <f>IF(ISERROR(MATCH(NR$1,'CSC Mitre'!K$1:K$220,0)),"",VLOOKUP(NR$1,'Tactic Recode'!$A$1:$B$547,2,FALSE))</f>
        <v/>
      </c>
      <c r="NS12" t="str">
        <f>IF(ISERROR(MATCH(NS$1,'CSC Mitre'!K$1:K$220,0)),"",VLOOKUP(NS$1,'Tactic Recode'!$A$1:$B$547,2,FALSE))</f>
        <v/>
      </c>
      <c r="NT12" t="str">
        <f>IF(ISERROR(MATCH(NT$1,'CSC Mitre'!K$1:K$220,0)),"",VLOOKUP(NT$1,'Tactic Recode'!$A$1:$B$547,2,FALSE))</f>
        <v/>
      </c>
      <c r="NU12" t="str">
        <f>IF(ISERROR(MATCH(NU$1,'CSC Mitre'!K$1:K$220,0)),"",VLOOKUP(NU$1,'Tactic Recode'!$A$1:$B$547,2,FALSE))</f>
        <v>Execution</v>
      </c>
      <c r="NV12" t="str">
        <f>IF(ISERROR(MATCH(NV$1,'CSC Mitre'!K$1:K$220,0)),"",VLOOKUP(NV$1,'Tactic Recode'!$A$1:$B$547,2,FALSE))</f>
        <v/>
      </c>
      <c r="NW12" t="str">
        <f>IF(ISERROR(MATCH(NW$1,'CSC Mitre'!K$1:K$220,0)),"",VLOOKUP(NW$1,'Tactic Recode'!$A$1:$B$547,2,FALSE))</f>
        <v>Execution</v>
      </c>
      <c r="NX12" t="str">
        <f>IF(ISERROR(MATCH(NX$1,'CSC Mitre'!K$1:K$220,0)),"",VLOOKUP(NX$1,'Tactic Recode'!$A$1:$B$547,2,FALSE))</f>
        <v/>
      </c>
      <c r="NY12" t="str">
        <f>IF(ISERROR(MATCH(NY$1,'CSC Mitre'!K$1:K$220,0)),"",VLOOKUP(NY$1,'Tactic Recode'!$A$1:$B$547,2,FALSE))</f>
        <v/>
      </c>
      <c r="NZ12" t="str">
        <f>IF(ISERROR(MATCH(NZ$1,'CSC Mitre'!K$1:K$220,0)),"",VLOOKUP(NZ$1,'Tactic Recode'!$A$1:$B$547,2,FALSE))</f>
        <v/>
      </c>
      <c r="OA12" t="str">
        <f>IF(ISERROR(MATCH(OA$1,'CSC Mitre'!K$1:K$220,0)),"",VLOOKUP(OA$1,'Tactic Recode'!$A$1:$B$547,2,FALSE))</f>
        <v/>
      </c>
      <c r="OB12" t="str">
        <f>IF(ISERROR(MATCH(OB$1,'CSC Mitre'!K$1:K$220,0)),"",VLOOKUP(OB$1,'Tactic Recode'!$A$1:$B$547,2,FALSE))</f>
        <v/>
      </c>
      <c r="OC12" t="str">
        <f>IF(ISERROR(MATCH(OC$1,'CSC Mitre'!K$1:K$220,0)),"",VLOOKUP(OC$1,'Tactic Recode'!$A$1:$B$547,2,FALSE))</f>
        <v/>
      </c>
      <c r="OD12" t="str">
        <f>IF(ISERROR(MATCH(OD$1,'CSC Mitre'!K$1:K$220,0)),"",VLOOKUP(OD$1,'Tactic Recode'!$A$1:$B$547,2,FALSE))</f>
        <v/>
      </c>
      <c r="OE12" t="str">
        <f>IF(ISERROR(MATCH(OE$1,'CSC Mitre'!K$1:K$220,0)),"",VLOOKUP(OE$1,'Tactic Recode'!$A$1:$B$547,2,FALSE))</f>
        <v/>
      </c>
      <c r="OF12" t="str">
        <f>IF(ISERROR(MATCH(OF$1,'CSC Mitre'!K$1:K$220,0)),"",VLOOKUP(OF$1,'Tactic Recode'!$A$1:$B$547,2,FALSE))</f>
        <v/>
      </c>
      <c r="OG12" t="str">
        <f>IF(ISERROR(MATCH(OG$1,'CSC Mitre'!K$1:K$220,0)),"",VLOOKUP(OG$1,'Tactic Recode'!$A$1:$B$547,2,FALSE))</f>
        <v/>
      </c>
      <c r="OH12" t="str">
        <f>IF(ISERROR(MATCH(OH$1,'CSC Mitre'!K$1:K$220,0)),"",VLOOKUP(OH$1,'Tactic Recode'!$A$1:$B$547,2,FALSE))</f>
        <v/>
      </c>
      <c r="OI12" t="str">
        <f>IF(ISERROR(MATCH(OI$1,'CSC Mitre'!K$1:K$220,0)),"",VLOOKUP(OI$1,'Tactic Recode'!$A$1:$B$547,2,FALSE))</f>
        <v/>
      </c>
      <c r="OJ12" t="str">
        <f>IF(ISERROR(MATCH(OJ$1,'CSC Mitre'!K$1:K$220,0)),"",VLOOKUP(OJ$1,'Tactic Recode'!$A$1:$B$547,2,FALSE))</f>
        <v/>
      </c>
      <c r="OK12" t="str">
        <f>IF(ISERROR(MATCH(OK$1,'CSC Mitre'!K$1:K$220,0)),"",VLOOKUP(OK$1,'Tactic Recode'!$A$1:$B$547,2,FALSE))</f>
        <v/>
      </c>
      <c r="OL12" t="str">
        <f>IF(ISERROR(MATCH(OL$1,'CSC Mitre'!K$1:K$220,0)),"",VLOOKUP(OL$1,'Tactic Recode'!$A$1:$B$547,2,FALSE))</f>
        <v/>
      </c>
      <c r="OM12" t="str">
        <f>IF(ISERROR(MATCH(OM$1,'CSC Mitre'!K$1:K$220,0)),"",VLOOKUP(OM$1,'Tactic Recode'!$A$1:$B$547,2,FALSE))</f>
        <v/>
      </c>
      <c r="ON12" t="str">
        <f>IF(ISERROR(MATCH(ON$1,'CSC Mitre'!K$1:K$220,0)),"",VLOOKUP(ON$1,'Tactic Recode'!$A$1:$B$547,2,FALSE))</f>
        <v/>
      </c>
      <c r="OO12" t="str">
        <f>IF(ISERROR(MATCH(OO$1,'CSC Mitre'!K$1:K$220,0)),"",VLOOKUP(OO$1,'Tactic Recode'!$A$1:$B$547,2,FALSE))</f>
        <v/>
      </c>
      <c r="OP12" t="str">
        <f>IF(ISERROR(MATCH(OP$1,'CSC Mitre'!K$1:K$220,0)),"",VLOOKUP(OP$1,'Tactic Recode'!$A$1:$B$547,2,FALSE))</f>
        <v/>
      </c>
      <c r="OQ12" t="str">
        <f>IF(ISERROR(MATCH(OQ$1,'CSC Mitre'!K$1:K$220,0)),"",VLOOKUP(OQ$1,'Tactic Recode'!$A$1:$B$547,2,FALSE))</f>
        <v/>
      </c>
      <c r="OR12" t="str">
        <f>IF(ISERROR(MATCH(OR$1,'CSC Mitre'!K$1:K$220,0)),"",VLOOKUP(OR$1,'Tactic Recode'!$A$1:$B$547,2,FALSE))</f>
        <v/>
      </c>
      <c r="OS12" t="str">
        <f>IF(ISERROR(MATCH(OS$1,'CSC Mitre'!K$1:K$220,0)),"",VLOOKUP(OS$1,'Tactic Recode'!$A$1:$B$547,2,FALSE))</f>
        <v/>
      </c>
      <c r="OT12" t="str">
        <f>IF(ISERROR(MATCH(OT$1,'CSC Mitre'!K$1:K$220,0)),"",VLOOKUP(OT$1,'Tactic Recode'!$A$1:$B$547,2,FALSE))</f>
        <v/>
      </c>
      <c r="OU12" t="str">
        <f>IF(ISERROR(MATCH(OU$1,'CSC Mitre'!K$1:K$220,0)),"",VLOOKUP(OU$1,'Tactic Recode'!$A$1:$B$547,2,FALSE))</f>
        <v/>
      </c>
      <c r="OV12" t="str">
        <f>IF(ISERROR(MATCH(OV$1,'CSC Mitre'!K$1:K$220,0)),"",VLOOKUP(OV$1,'Tactic Recode'!$A$1:$B$547,2,FALSE))</f>
        <v/>
      </c>
      <c r="OW12" t="str">
        <f>IF(ISERROR(MATCH(OW$1,'CSC Mitre'!K$1:K$220,0)),"",VLOOKUP(OW$1,'Tactic Recode'!$A$1:$B$547,2,FALSE))</f>
        <v/>
      </c>
      <c r="OX12" t="str">
        <f>IF(ISERROR(MATCH(OX$1,'CSC Mitre'!K$1:K$220,0)),"",VLOOKUP(OX$1,'Tactic Recode'!$A$1:$B$547,2,FALSE))</f>
        <v/>
      </c>
      <c r="OY12" t="str">
        <f>IF(ISERROR(MATCH(OY$1,'CSC Mitre'!K$1:K$220,0)),"",VLOOKUP(OY$1,'Tactic Recode'!$A$1:$B$547,2,FALSE))</f>
        <v/>
      </c>
      <c r="OZ12" t="str">
        <f>IF(ISERROR(MATCH(OZ$1,'CSC Mitre'!K$1:K$220,0)),"",VLOOKUP(OZ$1,'Tactic Recode'!$A$1:$B$547,2,FALSE))</f>
        <v/>
      </c>
      <c r="PA12" t="str">
        <f>IF(ISERROR(MATCH(PA$1,'CSC Mitre'!K$1:K$220,0)),"",VLOOKUP(PA$1,'Tactic Recode'!$A$1:$B$547,2,FALSE))</f>
        <v/>
      </c>
      <c r="PB12" t="str">
        <f>IF(ISERROR(MATCH(PB$1,'CSC Mitre'!K$1:K$220,0)),"",VLOOKUP(PB$1,'Tactic Recode'!$A$1:$B$547,2,FALSE))</f>
        <v/>
      </c>
      <c r="PC12" t="str">
        <f>IF(ISERROR(MATCH(PC$1,'CSC Mitre'!K$1:K$220,0)),"",VLOOKUP(PC$1,'Tactic Recode'!$A$1:$B$547,2,FALSE))</f>
        <v/>
      </c>
      <c r="PD12" t="str">
        <f>IF(ISERROR(MATCH(PD$1,'CSC Mitre'!K$1:K$220,0)),"",VLOOKUP(PD$1,'Tactic Recode'!$A$1:$B$547,2,FALSE))</f>
        <v/>
      </c>
      <c r="PE12" t="str">
        <f>IF(ISERROR(MATCH(PE$1,'CSC Mitre'!K$1:K$220,0)),"",VLOOKUP(PE$1,'Tactic Recode'!$A$1:$B$547,2,FALSE))</f>
        <v/>
      </c>
      <c r="PF12" t="str">
        <f>IF(ISERROR(MATCH(PF$1,'CSC Mitre'!K$1:K$220,0)),"",VLOOKUP(PF$1,'Tactic Recode'!$A$1:$B$547,2,FALSE))</f>
        <v/>
      </c>
      <c r="PG12" t="str">
        <f>IF(ISERROR(MATCH(PG$1,'CSC Mitre'!K$1:K$220,0)),"",VLOOKUP(PG$1,'Tactic Recode'!$A$1:$B$547,2,FALSE))</f>
        <v/>
      </c>
      <c r="PH12" t="str">
        <f>IF(ISERROR(MATCH(PH$1,'CSC Mitre'!K$1:K$220,0)),"",VLOOKUP(PH$1,'Tactic Recode'!$A$1:$B$547,2,FALSE))</f>
        <v/>
      </c>
      <c r="PI12" t="str">
        <f>IF(ISERROR(MATCH(PI$1,'CSC Mitre'!K$1:K$220,0)),"",VLOOKUP(PI$1,'Tactic Recode'!$A$1:$B$547,2,FALSE))</f>
        <v/>
      </c>
      <c r="PJ12" t="str">
        <f>IF(ISERROR(MATCH(PJ$1,'CSC Mitre'!K$1:K$220,0)),"",VLOOKUP(PJ$1,'Tactic Recode'!$A$1:$B$547,2,FALSE))</f>
        <v/>
      </c>
      <c r="PK12" t="str">
        <f>IF(ISERROR(MATCH(PK$1,'CSC Mitre'!K$1:K$220,0)),"",VLOOKUP(PK$1,'Tactic Recode'!$A$1:$B$547,2,FALSE))</f>
        <v/>
      </c>
      <c r="PL12" t="str">
        <f>IF(ISERROR(MATCH(PL$1,'CSC Mitre'!K$1:K$220,0)),"",VLOOKUP(PL$1,'Tactic Recode'!$A$1:$B$547,2,FALSE))</f>
        <v/>
      </c>
      <c r="PM12" t="str">
        <f>IF(ISERROR(MATCH(PM$1,'CSC Mitre'!K$1:K$220,0)),"",VLOOKUP(PM$1,'Tactic Recode'!$A$1:$B$547,2,FALSE))</f>
        <v/>
      </c>
      <c r="PN12" t="str">
        <f>IF(ISERROR(MATCH(PN$1,'CSC Mitre'!K$1:K$220,0)),"",VLOOKUP(PN$1,'Tactic Recode'!$A$1:$B$547,2,FALSE))</f>
        <v/>
      </c>
      <c r="PO12" t="str">
        <f>IF(ISERROR(MATCH(PO$1,'CSC Mitre'!K$1:K$220,0)),"",VLOOKUP(PO$1,'Tactic Recode'!$A$1:$B$547,2,FALSE))</f>
        <v/>
      </c>
      <c r="PP12" t="str">
        <f>IF(ISERROR(MATCH(PP$1,'CSC Mitre'!K$1:K$220,0)),"",VLOOKUP(PP$1,'Tactic Recode'!$A$1:$B$547,2,FALSE))</f>
        <v/>
      </c>
      <c r="PQ12" t="str">
        <f>IF(ISERROR(MATCH(PQ$1,'CSC Mitre'!K$1:K$220,0)),"",VLOOKUP(PQ$1,'Tactic Recode'!$A$1:$B$547,2,FALSE))</f>
        <v/>
      </c>
      <c r="PR12" t="str">
        <f>IF(ISERROR(MATCH(PR$1,'CSC Mitre'!K$1:K$220,0)),"",VLOOKUP(PR$1,'Tactic Recode'!$A$1:$B$547,2,FALSE))</f>
        <v>Defense Evasion, Persistence, Privilage Escalation</v>
      </c>
      <c r="PS12" t="str">
        <f>IF(ISERROR(MATCH(PS$1,'CSC Mitre'!K$1:K$220,0)),"",VLOOKUP(PS$1,'Tactic Recode'!$A$1:$B$547,2,FALSE))</f>
        <v>Defense Evasion, Persistence, Privilage Escalation</v>
      </c>
      <c r="PT12" t="str">
        <f>IF(ISERROR(MATCH(PT$1,'CSC Mitre'!K$1:K$220,0)),"",VLOOKUP(PT$1,'Tactic Recode'!$A$1:$B$547,2,FALSE))</f>
        <v/>
      </c>
      <c r="PU12" t="str">
        <f>IF(ISERROR(MATCH(PU$1,'CSC Mitre'!K$1:K$220,0)),"",VLOOKUP(PU$1,'Tactic Recode'!$A$1:$B$547,2,FALSE))</f>
        <v/>
      </c>
      <c r="PV12" t="str">
        <f>IF(ISERROR(MATCH(PV$1,'CSC Mitre'!K$1:K$220,0)),"",VLOOKUP(PV$1,'Tactic Recode'!$A$1:$B$547,2,FALSE))</f>
        <v/>
      </c>
      <c r="PW12" t="str">
        <f>IF(ISERROR(MATCH(PW$1,'CSC Mitre'!K$1:K$220,0)),"",VLOOKUP(PW$1,'Tactic Recode'!$A$1:$B$547,2,FALSE))</f>
        <v/>
      </c>
      <c r="PX12" t="str">
        <f>IF(ISERROR(MATCH(PX$1,'CSC Mitre'!K$1:K$220,0)),"",VLOOKUP(PX$1,'Tactic Recode'!$A$1:$B$547,2,FALSE))</f>
        <v>Defense Evasion, Persistence, Privilage Escalation</v>
      </c>
      <c r="PY12" t="str">
        <f>IF(ISERROR(MATCH(PY$1,'CSC Mitre'!K$1:K$220,0)),"",VLOOKUP(PY$1,'Tactic Recode'!$A$1:$B$547,2,FALSE))</f>
        <v>Defense Evasion, Persistence, Privilage Escalation</v>
      </c>
      <c r="PZ12" t="str">
        <f>IF(ISERROR(MATCH(PZ$1,'CSC Mitre'!K$1:K$220,0)),"",VLOOKUP(PZ$1,'Tactic Recode'!$A$1:$B$547,2,FALSE))</f>
        <v>Defense Evasion, Persistence, Privilage Escalation</v>
      </c>
      <c r="QA12" t="str">
        <f>IF(ISERROR(MATCH(QA$1,'CSC Mitre'!K$1:K$220,0)),"",VLOOKUP(QA$1,'Tactic Recode'!$A$1:$B$547,2,FALSE))</f>
        <v>Defense Evasion, Persistence, Privilage Escalation</v>
      </c>
      <c r="QB12" t="str">
        <f>IF(ISERROR(MATCH(QB$1,'CSC Mitre'!K$1:K$220,0)),"",VLOOKUP(QB$1,'Tactic Recode'!$A$1:$B$547,2,FALSE))</f>
        <v/>
      </c>
      <c r="QC12" t="str">
        <f>IF(ISERROR(MATCH(QC$1,'CSC Mitre'!K$1:K$220,0)),"",VLOOKUP(QC$1,'Tactic Recode'!$A$1:$B$547,2,FALSE))</f>
        <v/>
      </c>
      <c r="QD12" t="str">
        <f>IF(ISERROR(MATCH(QD$1,'CSC Mitre'!K$1:K$220,0)),"",VLOOKUP(QD$1,'Tactic Recode'!$A$1:$B$547,2,FALSE))</f>
        <v>Defense Evasion</v>
      </c>
      <c r="QE12" t="str">
        <f>IF(ISERROR(MATCH(QE$1,'CSC Mitre'!K$1:K$220,0)),"",VLOOKUP(QE$1,'Tactic Recode'!$A$1:$B$547,2,FALSE))</f>
        <v/>
      </c>
      <c r="QF12" t="str">
        <f>IF(ISERROR(MATCH(QF$1,'CSC Mitre'!K$1:K$220,0)),"",VLOOKUP(QF$1,'Tactic Recode'!$A$1:$B$547,2,FALSE))</f>
        <v/>
      </c>
      <c r="QG12" t="str">
        <f>IF(ISERROR(MATCH(QG$1,'CSC Mitre'!K$1:K$220,0)),"",VLOOKUP(QG$1,'Tactic Recode'!$A$1:$B$547,2,FALSE))</f>
        <v/>
      </c>
      <c r="QH12" t="str">
        <f>IF(ISERROR(MATCH(QH$1,'CSC Mitre'!K$1:K$220,0)),"",VLOOKUP(QH$1,'Tactic Recode'!$A$1:$B$547,2,FALSE))</f>
        <v/>
      </c>
      <c r="QI12" t="str">
        <f>IF(ISERROR(MATCH(QI$1,'CSC Mitre'!K$1:K$220,0)),"",VLOOKUP(QI$1,'Tactic Recode'!$A$1:$B$547,2,FALSE))</f>
        <v/>
      </c>
      <c r="QJ12" t="str">
        <f>IF(ISERROR(MATCH(QJ$1,'CSC Mitre'!K$1:K$220,0)),"",VLOOKUP(QJ$1,'Tactic Recode'!$A$1:$B$547,2,FALSE))</f>
        <v/>
      </c>
      <c r="QK12" t="str">
        <f>IF(ISERROR(MATCH(QK$1,'CSC Mitre'!K$1:K$220,0)),"",VLOOKUP(QK$1,'Tactic Recode'!$A$1:$B$547,2,FALSE))</f>
        <v/>
      </c>
      <c r="QL12" t="str">
        <f>IF(ISERROR(MATCH(QL$1,'CSC Mitre'!K$1:K$220,0)),"",VLOOKUP(QL$1,'Tactic Recode'!$A$1:$B$547,2,FALSE))</f>
        <v/>
      </c>
      <c r="QM12" t="str">
        <f>IF(ISERROR(MATCH(QM$1,'CSC Mitre'!K$1:K$220,0)),"",VLOOKUP(QM$1,'Tactic Recode'!$A$1:$B$547,2,FALSE))</f>
        <v/>
      </c>
      <c r="QN12" t="str">
        <f>IF(ISERROR(MATCH(QN$1,'CSC Mitre'!K$1:K$220,0)),"",VLOOKUP(QN$1,'Tactic Recode'!$A$1:$B$547,2,FALSE))</f>
        <v/>
      </c>
      <c r="QO12" t="str">
        <f>IF(ISERROR(MATCH(QO$1,'CSC Mitre'!K$1:K$220,0)),"",VLOOKUP(QO$1,'Tactic Recode'!$A$1:$B$547,2,FALSE))</f>
        <v/>
      </c>
      <c r="QP12" t="str">
        <f>IF(ISERROR(MATCH(QP$1,'CSC Mitre'!K$1:K$220,0)),"",VLOOKUP(QP$1,'Tactic Recode'!$A$1:$B$547,2,FALSE))</f>
        <v/>
      </c>
      <c r="QQ12" t="str">
        <f>IF(ISERROR(MATCH(QQ$1,'CSC Mitre'!K$1:K$220,0)),"",VLOOKUP(QQ$1,'Tactic Recode'!$A$1:$B$547,2,FALSE))</f>
        <v/>
      </c>
      <c r="QR12" t="str">
        <f>IF(ISERROR(MATCH(QR$1,'CSC Mitre'!K$1:K$220,0)),"",VLOOKUP(QR$1,'Tactic Recode'!$A$1:$B$547,2,FALSE))</f>
        <v/>
      </c>
      <c r="QS12" t="str">
        <f>IF(ISERROR(MATCH(QS$1,'CSC Mitre'!K$1:K$220,0)),"",VLOOKUP(QS$1,'Tactic Recode'!$A$1:$B$547,2,FALSE))</f>
        <v/>
      </c>
      <c r="QT12" t="str">
        <f>IF(ISERROR(MATCH(QT$1,'CSC Mitre'!K$1:K$220,0)),"",VLOOKUP(QT$1,'Tactic Recode'!$A$1:$B$547,2,FALSE))</f>
        <v/>
      </c>
      <c r="QU12" t="str">
        <f>IF(ISERROR(MATCH(QU$1,'CSC Mitre'!K$1:K$220,0)),"",VLOOKUP(QU$1,'Tactic Recode'!$A$1:$B$547,2,FALSE))</f>
        <v/>
      </c>
      <c r="QV12" t="str">
        <f>IF(ISERROR(MATCH(QV$1,'CSC Mitre'!K$1:K$220,0)),"",VLOOKUP(QV$1,'Tactic Recode'!$A$1:$B$547,2,FALSE))</f>
        <v/>
      </c>
      <c r="QW12" t="str">
        <f>IF(ISERROR(MATCH(QW$1,'CSC Mitre'!K$1:K$220,0)),"",VLOOKUP(QW$1,'Tactic Recode'!$A$1:$B$547,2,FALSE))</f>
        <v/>
      </c>
      <c r="QX12" t="str">
        <f>IF(ISERROR(MATCH(QX$1,'CSC Mitre'!K$1:K$220,0)),"",VLOOKUP(QX$1,'Tactic Recode'!$A$1:$B$547,2,FALSE))</f>
        <v/>
      </c>
      <c r="QY12" t="str">
        <f>IF(ISERROR(MATCH(QY$1,'CSC Mitre'!K$1:K$220,0)),"",VLOOKUP(QY$1,'Tactic Recode'!$A$1:$B$547,2,FALSE))</f>
        <v/>
      </c>
      <c r="QZ12" t="str">
        <f>IF(ISERROR(MATCH(QZ$1,'CSC Mitre'!K$1:K$220,0)),"",VLOOKUP(QZ$1,'Tactic Recode'!$A$1:$B$547,2,FALSE))</f>
        <v/>
      </c>
      <c r="RA12" t="str">
        <f>IF(ISERROR(MATCH(RA$1,'CSC Mitre'!K$1:K$220,0)),"",VLOOKUP(RA$1,'Tactic Recode'!$A$1:$B$547,2,FALSE))</f>
        <v/>
      </c>
      <c r="RB12" t="str">
        <f>IF(ISERROR(MATCH(RB$1,'CSC Mitre'!K$1:K$220,0)),"",VLOOKUP(RB$1,'Tactic Recode'!$A$1:$B$547,2,FALSE))</f>
        <v/>
      </c>
      <c r="RC12" t="str">
        <f>IF(ISERROR(MATCH(RC$1,'CSC Mitre'!K$1:K$220,0)),"",VLOOKUP(RC$1,'Tactic Recode'!$A$1:$B$547,2,FALSE))</f>
        <v/>
      </c>
      <c r="RD12" t="str">
        <f>IF(ISERROR(MATCH(RD$1,'CSC Mitre'!K$1:K$220,0)),"",VLOOKUP(RD$1,'Tactic Recode'!$A$1:$B$547,2,FALSE))</f>
        <v/>
      </c>
      <c r="RE12" t="str">
        <f>IF(ISERROR(MATCH(RE$1,'CSC Mitre'!K$1:K$220,0)),"",VLOOKUP(RE$1,'Tactic Recode'!$A$1:$B$547,2,FALSE))</f>
        <v/>
      </c>
      <c r="RF12" t="str">
        <f>IF(ISERROR(MATCH(RF$1,'CSC Mitre'!K$1:K$220,0)),"",VLOOKUP(RF$1,'Tactic Recode'!$A$1:$B$547,2,FALSE))</f>
        <v/>
      </c>
      <c r="RG12" t="str">
        <f>IF(ISERROR(MATCH(RG$1,'CSC Mitre'!K$1:K$220,0)),"",VLOOKUP(RG$1,'Tactic Recode'!$A$1:$B$547,2,FALSE))</f>
        <v/>
      </c>
      <c r="RH12" t="str">
        <f>IF(ISERROR(MATCH(RH$1,'CSC Mitre'!K$1:K$220,0)),"",VLOOKUP(RH$1,'Tactic Recode'!$A$1:$B$547,2,FALSE))</f>
        <v/>
      </c>
      <c r="RI12" t="str">
        <f>IF(ISERROR(MATCH(RI$1,'CSC Mitre'!K$1:K$220,0)),"",VLOOKUP(RI$1,'Tactic Recode'!$A$1:$B$547,2,FALSE))</f>
        <v/>
      </c>
      <c r="RJ12" t="str">
        <f>IF(ISERROR(MATCH(RJ$1,'CSC Mitre'!K$1:K$220,0)),"",VLOOKUP(RJ$1,'Tactic Recode'!$A$1:$B$547,2,FALSE))</f>
        <v/>
      </c>
      <c r="RK12" t="str">
        <f>IF(ISERROR(MATCH(RK$1,'CSC Mitre'!K$1:K$220,0)),"",VLOOKUP(RK$1,'Tactic Recode'!$A$1:$B$547,2,FALSE))</f>
        <v/>
      </c>
      <c r="RL12" t="str">
        <f>IF(ISERROR(MATCH(RL$1,'CSC Mitre'!K$1:K$220,0)),"",VLOOKUP(RL$1,'Tactic Recode'!$A$1:$B$547,2,FALSE))</f>
        <v/>
      </c>
      <c r="RM12" t="str">
        <f>IF(ISERROR(MATCH(RM$1,'CSC Mitre'!K$1:K$220,0)),"",VLOOKUP(RM$1,'Tactic Recode'!$A$1:$B$547,2,FALSE))</f>
        <v/>
      </c>
      <c r="RN12" t="str">
        <f>IF(ISERROR(MATCH(RN$1,'CSC Mitre'!K$1:K$220,0)),"",VLOOKUP(RN$1,'Tactic Recode'!$A$1:$B$547,2,FALSE))</f>
        <v/>
      </c>
      <c r="RO12" t="str">
        <f>IF(ISERROR(MATCH(RO$1,'CSC Mitre'!K$1:K$220,0)),"",VLOOKUP(RO$1,'Tactic Recode'!$A$1:$B$547,2,FALSE))</f>
        <v/>
      </c>
      <c r="RP12" t="str">
        <f>IF(ISERROR(MATCH(RP$1,'CSC Mitre'!K$1:K$220,0)),"",VLOOKUP(RP$1,'Tactic Recode'!$A$1:$B$547,2,FALSE))</f>
        <v/>
      </c>
      <c r="RQ12" t="str">
        <f>IF(ISERROR(MATCH(RQ$1,'CSC Mitre'!K$1:K$220,0)),"",VLOOKUP(RQ$1,'Tactic Recode'!$A$1:$B$547,2,FALSE))</f>
        <v/>
      </c>
      <c r="RR12" t="str">
        <f>IF(ISERROR(MATCH(RR$1,'CSC Mitre'!K$1:K$220,0)),"",VLOOKUP(RR$1,'Tactic Recode'!$A$1:$B$547,2,FALSE))</f>
        <v/>
      </c>
      <c r="RS12" t="str">
        <f>IF(ISERROR(MATCH(RS$1,'CSC Mitre'!K$1:K$220,0)),"",VLOOKUP(RS$1,'Tactic Recode'!$A$1:$B$547,2,FALSE))</f>
        <v/>
      </c>
      <c r="RT12" t="str">
        <f>IF(ISERROR(MATCH(RT$1,'CSC Mitre'!K$1:K$220,0)),"",VLOOKUP(RT$1,'Tactic Recode'!$A$1:$B$547,2,FALSE))</f>
        <v/>
      </c>
      <c r="RU12" t="str">
        <f>IF(ISERROR(MATCH(RU$1,'CSC Mitre'!K$1:K$220,0)),"",VLOOKUP(RU$1,'Tactic Recode'!$A$1:$B$547,2,FALSE))</f>
        <v/>
      </c>
      <c r="RV12" t="str">
        <f>IF(ISERROR(MATCH(RV$1,'CSC Mitre'!K$1:K$220,0)),"",VLOOKUP(RV$1,'Tactic Recode'!$A$1:$B$547,2,FALSE))</f>
        <v/>
      </c>
      <c r="RW12" t="str">
        <f>IF(ISERROR(MATCH(RW$1,'CSC Mitre'!K$1:K$220,0)),"",VLOOKUP(RW$1,'Tactic Recode'!$A$1:$B$547,2,FALSE))</f>
        <v/>
      </c>
      <c r="RX12" t="str">
        <f>IF(ISERROR(MATCH(RX$1,'CSC Mitre'!K$1:K$220,0)),"",VLOOKUP(RX$1,'Tactic Recode'!$A$1:$B$547,2,FALSE))</f>
        <v/>
      </c>
      <c r="RY12" t="str">
        <f>IF(ISERROR(MATCH(RY$1,'CSC Mitre'!K$1:K$220,0)),"",VLOOKUP(RY$1,'Tactic Recode'!$A$1:$B$547,2,FALSE))</f>
        <v/>
      </c>
      <c r="RZ12" t="str">
        <f>IF(ISERROR(MATCH(RZ$1,'CSC Mitre'!K$1:K$220,0)),"",VLOOKUP(RZ$1,'Tactic Recode'!$A$1:$B$547,2,FALSE))</f>
        <v/>
      </c>
      <c r="SA12" t="str">
        <f>IF(ISERROR(MATCH(SA$1,'CSC Mitre'!K$1:K$220,0)),"",VLOOKUP(SA$1,'Tactic Recode'!$A$1:$B$547,2,FALSE))</f>
        <v/>
      </c>
      <c r="SB12" t="str">
        <f>IF(ISERROR(MATCH(SB$1,'CSC Mitre'!K$1:K$220,0)),"",VLOOKUP(SB$1,'Tactic Recode'!$A$1:$B$547,2,FALSE))</f>
        <v/>
      </c>
      <c r="SC12" t="str">
        <f>IF(ISERROR(MATCH(SC$1,'CSC Mitre'!K$1:K$220,0)),"",VLOOKUP(SC$1,'Tactic Recode'!$A$1:$B$547,2,FALSE))</f>
        <v/>
      </c>
      <c r="SD12" t="str">
        <f>IF(ISERROR(MATCH(SD$1,'CSC Mitre'!K$1:K$220,0)),"",VLOOKUP(SD$1,'Tactic Recode'!$A$1:$B$547,2,FALSE))</f>
        <v/>
      </c>
      <c r="SE12" t="str">
        <f>IF(ISERROR(MATCH(SE$1,'CSC Mitre'!K$1:K$220,0)),"",VLOOKUP(SE$1,'Tactic Recode'!$A$1:$B$547,2,FALSE))</f>
        <v/>
      </c>
      <c r="SF12" t="str">
        <f>IF(ISERROR(MATCH(SF$1,'CSC Mitre'!K$1:K$220,0)),"",VLOOKUP(SF$1,'Tactic Recode'!$A$1:$B$547,2,FALSE))</f>
        <v/>
      </c>
      <c r="SG12" t="str">
        <f>IF(ISERROR(MATCH(SG$1,'CSC Mitre'!K$1:K$220,0)),"",VLOOKUP(SG$1,'Tactic Recode'!$A$1:$B$547,2,FALSE))</f>
        <v/>
      </c>
      <c r="SH12" t="str">
        <f>IF(ISERROR(MATCH(SH$1,'CSC Mitre'!K$1:K$220,0)),"",VLOOKUP(SH$1,'Tactic Recode'!$A$1:$B$547,2,FALSE))</f>
        <v/>
      </c>
      <c r="SI12" t="str">
        <f>IF(ISERROR(MATCH(SI$1,'CSC Mitre'!K$1:K$220,0)),"",VLOOKUP(SI$1,'Tactic Recode'!$A$1:$B$547,2,FALSE))</f>
        <v/>
      </c>
      <c r="SJ12" t="str">
        <f>IF(ISERROR(MATCH(SJ$1,'CSC Mitre'!K$1:K$220,0)),"",VLOOKUP(SJ$1,'Tactic Recode'!$A$1:$B$547,2,FALSE))</f>
        <v/>
      </c>
      <c r="SK12" t="str">
        <f>IF(ISERROR(MATCH(SK$1,'CSC Mitre'!K$1:K$220,0)),"",VLOOKUP(SK$1,'Tactic Recode'!$A$1:$B$547,2,FALSE))</f>
        <v/>
      </c>
      <c r="SL12" t="str">
        <f>IF(ISERROR(MATCH(SL$1,'CSC Mitre'!K$1:K$220,0)),"",VLOOKUP(SL$1,'Tactic Recode'!$A$1:$B$547,2,FALSE))</f>
        <v/>
      </c>
      <c r="SM12" t="str">
        <f>IF(ISERROR(MATCH(SM$1,'CSC Mitre'!K$1:K$220,0)),"",VLOOKUP(SM$1,'Tactic Recode'!$A$1:$B$547,2,FALSE))</f>
        <v/>
      </c>
      <c r="SN12" t="str">
        <f>IF(ISERROR(MATCH(SN$1,'CSC Mitre'!K$1:K$220,0)),"",VLOOKUP(SN$1,'Tactic Recode'!$A$1:$B$547,2,FALSE))</f>
        <v/>
      </c>
      <c r="SO12" t="str">
        <f>IF(ISERROR(MATCH(SO$1,'CSC Mitre'!K$1:K$220,0)),"",VLOOKUP(SO$1,'Tactic Recode'!$A$1:$B$547,2,FALSE))</f>
        <v/>
      </c>
      <c r="SP12" t="str">
        <f>IF(ISERROR(MATCH(SP$1,'CSC Mitre'!K$1:K$220,0)),"",VLOOKUP(SP$1,'Tactic Recode'!$A$1:$B$547,2,FALSE))</f>
        <v/>
      </c>
      <c r="SQ12" t="str">
        <f>IF(ISERROR(MATCH(SQ$1,'CSC Mitre'!K$1:K$220,0)),"",VLOOKUP(SQ$1,'Tactic Recode'!$A$1:$B$547,2,FALSE))</f>
        <v/>
      </c>
      <c r="SR12" t="str">
        <f>IF(ISERROR(MATCH(SR$1,'CSC Mitre'!K$1:K$220,0)),"",VLOOKUP(SR$1,'Tactic Recode'!$A$1:$B$547,2,FALSE))</f>
        <v/>
      </c>
      <c r="SS12" t="str">
        <f>IF(ISERROR(MATCH(SS$1,'CSC Mitre'!K$1:K$220,0)),"",VLOOKUP(SS$1,'Tactic Recode'!$A$1:$B$547,2,FALSE))</f>
        <v/>
      </c>
      <c r="ST12" t="str">
        <f>IF(ISERROR(MATCH(ST$1,'CSC Mitre'!K$1:K$220,0)),"",VLOOKUP(ST$1,'Tactic Recode'!$A$1:$B$547,2,FALSE))</f>
        <v/>
      </c>
      <c r="SU12" t="str">
        <f>IF(ISERROR(MATCH(SU$1,'CSC Mitre'!K$1:K$220,0)),"",VLOOKUP(SU$1,'Tactic Recode'!$A$1:$B$547,2,FALSE))</f>
        <v/>
      </c>
      <c r="SV12" t="str">
        <f>IF(ISERROR(MATCH(SV$1,'CSC Mitre'!K$1:K$220,0)),"",VLOOKUP(SV$1,'Tactic Recode'!$A$1:$B$547,2,FALSE))</f>
        <v/>
      </c>
      <c r="SW12" t="str">
        <f>IF(ISERROR(MATCH(SW$1,'CSC Mitre'!K$1:K$220,0)),"",VLOOKUP(SW$1,'Tactic Recode'!$A$1:$B$547,2,FALSE))</f>
        <v/>
      </c>
      <c r="SX12" t="str">
        <f>IF(ISERROR(MATCH(SX$1,'CSC Mitre'!K$1:K$220,0)),"",VLOOKUP(SX$1,'Tactic Recode'!$A$1:$B$547,2,FALSE))</f>
        <v/>
      </c>
      <c r="SY12" t="str">
        <f>IF(ISERROR(MATCH(SY$1,'CSC Mitre'!K$1:K$220,0)),"",VLOOKUP(SY$1,'Tactic Recode'!$A$1:$B$547,2,FALSE))</f>
        <v/>
      </c>
      <c r="SZ12" t="str">
        <f>IF(ISERROR(MATCH(SZ$1,'CSC Mitre'!K$1:K$220,0)),"",VLOOKUP(SZ$1,'Tactic Recode'!$A$1:$B$547,2,FALSE))</f>
        <v/>
      </c>
      <c r="TA12" t="str">
        <f>IF(ISERROR(MATCH(TA$1,'CSC Mitre'!K$1:K$220,0)),"",VLOOKUP(TA$1,'Tactic Recode'!$A$1:$B$547,2,FALSE))</f>
        <v/>
      </c>
      <c r="TB12" t="str">
        <f>IF(ISERROR(MATCH(TB$1,'CSC Mitre'!K$1:K$220,0)),"",VLOOKUP(TB$1,'Tactic Recode'!$A$1:$B$547,2,FALSE))</f>
        <v/>
      </c>
      <c r="TC12" t="str">
        <f>IF(ISERROR(MATCH(TC$1,'CSC Mitre'!K$1:K$220,0)),"",VLOOKUP(TC$1,'Tactic Recode'!$A$1:$B$547,2,FALSE))</f>
        <v/>
      </c>
      <c r="TD12" t="str">
        <f>IF(ISERROR(MATCH(TD$1,'CSC Mitre'!K$1:K$220,0)),"",VLOOKUP(TD$1,'Tactic Recode'!$A$1:$B$547,2,FALSE))</f>
        <v/>
      </c>
      <c r="TE12" t="str">
        <f>IF(ISERROR(MATCH(TE$1,'CSC Mitre'!K$1:K$220,0)),"",VLOOKUP(TE$1,'Tactic Recode'!$A$1:$B$547,2,FALSE))</f>
        <v/>
      </c>
      <c r="TF12" t="str">
        <f>IF(ISERROR(MATCH(TF$1,'CSC Mitre'!K$1:K$220,0)),"",VLOOKUP(TF$1,'Tactic Recode'!$A$1:$B$547,2,FALSE))</f>
        <v/>
      </c>
      <c r="TG12" t="str">
        <f>IF(ISERROR(MATCH(TG$1,'CSC Mitre'!K$1:K$220,0)),"",VLOOKUP(TG$1,'Tactic Recode'!$A$1:$B$547,2,FALSE))</f>
        <v/>
      </c>
      <c r="TH12" t="str">
        <f>IF(ISERROR(MATCH(TH$1,'CSC Mitre'!K$1:K$220,0)),"",VLOOKUP(TH$1,'Tactic Recode'!$A$1:$B$547,2,FALSE))</f>
        <v/>
      </c>
      <c r="TI12" t="str">
        <f>IF(ISERROR(MATCH(TI$1,'CSC Mitre'!K$1:K$220,0)),"",VLOOKUP(TI$1,'Tactic Recode'!$A$1:$B$547,2,FALSE))</f>
        <v/>
      </c>
      <c r="TJ12" t="str">
        <f>IF(ISERROR(MATCH(TJ$1,'CSC Mitre'!K$1:K$220,0)),"",VLOOKUP(TJ$1,'Tactic Recode'!$A$1:$B$547,2,FALSE))</f>
        <v/>
      </c>
      <c r="TK12" t="str">
        <f>IF(ISERROR(MATCH(TK$1,'CSC Mitre'!K$1:K$220,0)),"",VLOOKUP(TK$1,'Tactic Recode'!$A$1:$B$547,2,FALSE))</f>
        <v/>
      </c>
      <c r="TL12" t="str">
        <f>IF(ISERROR(MATCH(TL$1,'CSC Mitre'!K$1:K$220,0)),"",VLOOKUP(TL$1,'Tactic Recode'!$A$1:$B$547,2,FALSE))</f>
        <v/>
      </c>
      <c r="TM12" t="str">
        <f>IF(ISERROR(MATCH(TM$1,'CSC Mitre'!K$1:K$220,0)),"",VLOOKUP(TM$1,'Tactic Recode'!$A$1:$B$547,2,FALSE))</f>
        <v/>
      </c>
      <c r="TN12" t="str">
        <f>IF(ISERROR(MATCH(TN$1,'CSC Mitre'!K$1:K$220,0)),"",VLOOKUP(TN$1,'Tactic Recode'!$A$1:$B$547,2,FALSE))</f>
        <v/>
      </c>
      <c r="TO12" t="str">
        <f>IF(ISERROR(MATCH(TO$1,'CSC Mitre'!K$1:K$220,0)),"",VLOOKUP(TO$1,'Tactic Recode'!$A$1:$B$547,2,FALSE))</f>
        <v/>
      </c>
      <c r="TP12" t="str">
        <f>IF(ISERROR(MATCH(TP$1,'CSC Mitre'!K$1:K$220,0)),"",VLOOKUP(TP$1,'Tactic Recode'!$A$1:$B$547,2,FALSE))</f>
        <v/>
      </c>
      <c r="TQ12" t="str">
        <f>IF(ISERROR(MATCH(TQ$1,'CSC Mitre'!K$1:K$220,0)),"",VLOOKUP(TQ$1,'Tactic Recode'!$A$1:$B$547,2,FALSE))</f>
        <v/>
      </c>
      <c r="TR12" t="str">
        <f>IF(ISERROR(MATCH(TR$1,'CSC Mitre'!K$1:K$220,0)),"",VLOOKUP(TR$1,'Tactic Recode'!$A$1:$B$547,2,FALSE))</f>
        <v/>
      </c>
      <c r="TS12" t="str">
        <f>IF(ISERROR(MATCH(TS$1,'CSC Mitre'!K$1:K$220,0)),"",VLOOKUP(TS$1,'Tactic Recode'!$A$1:$B$547,2,FALSE))</f>
        <v/>
      </c>
      <c r="TT12" t="str">
        <f>IF(ISERROR(MATCH(TT$1,'CSC Mitre'!K$1:K$220,0)),"",VLOOKUP(TT$1,'Tactic Recode'!$A$1:$B$547,2,FALSE))</f>
        <v/>
      </c>
      <c r="TU12" t="str">
        <f>IF(ISERROR(MATCH(TU$1,'CSC Mitre'!K$1:K$220,0)),"",VLOOKUP(TU$1,'Tactic Recode'!$A$1:$B$547,2,FALSE))</f>
        <v/>
      </c>
      <c r="TV12" t="str">
        <f>IF(ISERROR(MATCH(TV$1,'CSC Mitre'!K$1:K$220,0)),"",VLOOKUP(TV$1,'Tactic Recode'!$A$1:$B$547,2,FALSE))</f>
        <v/>
      </c>
      <c r="TW12" t="str">
        <f>IF(ISERROR(MATCH(TW$1,'CSC Mitre'!K$1:K$220,0)),"",VLOOKUP(TW$1,'Tactic Recode'!$A$1:$B$547,2,FALSE))</f>
        <v/>
      </c>
      <c r="TX12" t="str">
        <f>IF(ISERROR(MATCH(TX$1,'CSC Mitre'!K$1:K$220,0)),"",VLOOKUP(TX$1,'Tactic Recode'!$A$1:$B$547,2,FALSE))</f>
        <v/>
      </c>
      <c r="TY12" t="str">
        <f>IF(ISERROR(MATCH(TY$1,'CSC Mitre'!K$1:K$220,0)),"",VLOOKUP(TY$1,'Tactic Recode'!$A$1:$B$547,2,FALSE))</f>
        <v/>
      </c>
      <c r="TZ12" t="str">
        <f>IF(ISERROR(MATCH(TZ$1,'CSC Mitre'!K$1:K$220,0)),"",VLOOKUP(TZ$1,'Tactic Recode'!$A$1:$B$547,2,FALSE))</f>
        <v/>
      </c>
      <c r="UA12" t="str">
        <f>IF(ISERROR(MATCH(UA$1,'CSC Mitre'!K$1:K$220,0)),"",VLOOKUP(UA$1,'Tactic Recode'!$A$1:$B$547,2,FALSE))</f>
        <v/>
      </c>
      <c r="UB12" t="str">
        <f>IF(ISERROR(MATCH(UB$1,'CSC Mitre'!K$1:K$220,0)),"",VLOOKUP(UB$1,'Tactic Recode'!$A$1:$B$547,2,FALSE))</f>
        <v/>
      </c>
    </row>
    <row r="13" spans="1:548" x14ac:dyDescent="0.25">
      <c r="A13" s="59" t="s">
        <v>412</v>
      </c>
      <c r="B13" t="str">
        <f>IF(ISERROR(MATCH(B$1,'CSC Mitre'!L$1:L$220,0)),"",VLOOKUP(B$1,'Tactic Recode'!$A$1:$B$547,2,FALSE))</f>
        <v/>
      </c>
      <c r="C13" t="str">
        <f>IF(ISERROR(MATCH(C$1,'CSC Mitre'!L$1:L$220,0)),"",VLOOKUP(C$1,'Tactic Recode'!$A$1:$B$547,2,FALSE))</f>
        <v/>
      </c>
      <c r="D13" t="str">
        <f>IF(ISERROR(MATCH(D$1,'CSC Mitre'!L$1:L$220,0)),"",VLOOKUP(D$1,'Tactic Recode'!$A$1:$B$547,2,FALSE))</f>
        <v/>
      </c>
      <c r="E13" t="str">
        <f>IF(ISERROR(MATCH(E$1,'CSC Mitre'!L$1:L$220,0)),"",VLOOKUP(E$1,'Tactic Recode'!$A$1:$B$547,2,FALSE))</f>
        <v/>
      </c>
      <c r="F13" t="str">
        <f>IF(ISERROR(MATCH(F$1,'CSC Mitre'!L$1:L$220,0)),"",VLOOKUP(F$1,'Tactic Recode'!$A$1:$B$547,2,FALSE))</f>
        <v/>
      </c>
      <c r="G13" t="str">
        <f>IF(ISERROR(MATCH(G$1,'CSC Mitre'!L$1:L$220,0)),"",VLOOKUP(G$1,'Tactic Recode'!$A$1:$B$547,2,FALSE))</f>
        <v/>
      </c>
      <c r="H13" t="str">
        <f>IF(ISERROR(MATCH(H$1,'CSC Mitre'!L$1:L$220,0)),"",VLOOKUP(H$1,'Tactic Recode'!$A$1:$B$547,2,FALSE))</f>
        <v/>
      </c>
      <c r="I13" t="str">
        <f>IF(ISERROR(MATCH(I$1,'CSC Mitre'!L$1:L$220,0)),"",VLOOKUP(I$1,'Tactic Recode'!$A$1:$B$547,2,FALSE))</f>
        <v/>
      </c>
      <c r="J13" t="str">
        <f>IF(ISERROR(MATCH(J$1,'CSC Mitre'!L$1:L$220,0)),"",VLOOKUP(J$1,'Tactic Recode'!$A$1:$B$547,2,FALSE))</f>
        <v/>
      </c>
      <c r="K13" t="str">
        <f>IF(ISERROR(MATCH(K$1,'CSC Mitre'!L$1:L$220,0)),"",VLOOKUP(K$1,'Tactic Recode'!$A$1:$B$547,2,FALSE))</f>
        <v/>
      </c>
      <c r="L13" t="str">
        <f>IF(ISERROR(MATCH(L$1,'CSC Mitre'!L$1:L$220,0)),"",VLOOKUP(L$1,'Tactic Recode'!$A$1:$B$547,2,FALSE))</f>
        <v/>
      </c>
      <c r="M13" t="str">
        <f>IF(ISERROR(MATCH(M$1,'CSC Mitre'!L$1:L$220,0)),"",VLOOKUP(M$1,'Tactic Recode'!$A$1:$B$547,2,FALSE))</f>
        <v/>
      </c>
      <c r="N13" t="str">
        <f>IF(ISERROR(MATCH(N$1,'CSC Mitre'!L$1:L$220,0)),"",VLOOKUP(N$1,'Tactic Recode'!$A$1:$B$547,2,FALSE))</f>
        <v/>
      </c>
      <c r="O13" t="str">
        <f>IF(ISERROR(MATCH(O$1,'CSC Mitre'!L$1:L$220,0)),"",VLOOKUP(O$1,'Tactic Recode'!$A$1:$B$547,2,FALSE))</f>
        <v/>
      </c>
      <c r="P13" t="str">
        <f>IF(ISERROR(MATCH(P$1,'CSC Mitre'!L$1:L$220,0)),"",VLOOKUP(P$1,'Tactic Recode'!$A$1:$B$547,2,FALSE))</f>
        <v/>
      </c>
      <c r="Q13" t="str">
        <f>IF(ISERROR(MATCH(Q$1,'CSC Mitre'!L$1:L$220,0)),"",VLOOKUP(Q$1,'Tactic Recode'!$A$1:$B$547,2,FALSE))</f>
        <v/>
      </c>
      <c r="R13" t="str">
        <f>IF(ISERROR(MATCH(R$1,'CSC Mitre'!L$1:L$220,0)),"",VLOOKUP(R$1,'Tactic Recode'!$A$1:$B$547,2,FALSE))</f>
        <v/>
      </c>
      <c r="S13" t="str">
        <f>IF(ISERROR(MATCH(S$1,'CSC Mitre'!L$1:L$220,0)),"",VLOOKUP(S$1,'Tactic Recode'!$A$1:$B$547,2,FALSE))</f>
        <v/>
      </c>
      <c r="T13" t="str">
        <f>IF(ISERROR(MATCH(T$1,'CSC Mitre'!L$1:L$220,0)),"",VLOOKUP(T$1,'Tactic Recode'!$A$1:$B$547,2,FALSE))</f>
        <v/>
      </c>
      <c r="U13" t="str">
        <f>IF(ISERROR(MATCH(U$1,'CSC Mitre'!L$1:L$220,0)),"",VLOOKUP(U$1,'Tactic Recode'!$A$1:$B$547,2,FALSE))</f>
        <v/>
      </c>
      <c r="V13" t="str">
        <f>IF(ISERROR(MATCH(V$1,'CSC Mitre'!L$1:L$220,0)),"",VLOOKUP(V$1,'Tactic Recode'!$A$1:$B$547,2,FALSE))</f>
        <v/>
      </c>
      <c r="W13" t="str">
        <f>IF(ISERROR(MATCH(W$1,'CSC Mitre'!L$1:L$220,0)),"",VLOOKUP(W$1,'Tactic Recode'!$A$1:$B$547,2,FALSE))</f>
        <v/>
      </c>
      <c r="X13" t="str">
        <f>IF(ISERROR(MATCH(X$1,'CSC Mitre'!L$1:L$220,0)),"",VLOOKUP(X$1,'Tactic Recode'!$A$1:$B$547,2,FALSE))</f>
        <v/>
      </c>
      <c r="Y13" t="str">
        <f>IF(ISERROR(MATCH(Y$1,'CSC Mitre'!L$1:L$220,0)),"",VLOOKUP(Y$1,'Tactic Recode'!$A$1:$B$547,2,FALSE))</f>
        <v/>
      </c>
      <c r="Z13" t="str">
        <f>IF(ISERROR(MATCH(Z$1,'CSC Mitre'!L$1:L$220,0)),"",VLOOKUP(Z$1,'Tactic Recode'!$A$1:$B$547,2,FALSE))</f>
        <v/>
      </c>
      <c r="AA13" t="str">
        <f>IF(ISERROR(MATCH(AA$1,'CSC Mitre'!L$1:L$220,0)),"",VLOOKUP(AA$1,'Tactic Recode'!$A$1:$B$547,2,FALSE))</f>
        <v/>
      </c>
      <c r="AB13" t="str">
        <f>IF(ISERROR(MATCH(AB$1,'CSC Mitre'!L$1:L$220,0)),"",VLOOKUP(AB$1,'Tactic Recode'!$A$1:$B$547,2,FALSE))</f>
        <v/>
      </c>
      <c r="AC13" t="str">
        <f>IF(ISERROR(MATCH(AC$1,'CSC Mitre'!L$1:L$220,0)),"",VLOOKUP(AC$1,'Tactic Recode'!$A$1:$B$547,2,FALSE))</f>
        <v/>
      </c>
      <c r="AD13" t="str">
        <f>IF(ISERROR(MATCH(AD$1,'CSC Mitre'!L$1:L$220,0)),"",VLOOKUP(AD$1,'Tactic Recode'!$A$1:$B$547,2,FALSE))</f>
        <v/>
      </c>
      <c r="AE13" t="str">
        <f>IF(ISERROR(MATCH(AE$1,'CSC Mitre'!L$1:L$220,0)),"",VLOOKUP(AE$1,'Tactic Recode'!$A$1:$B$547,2,FALSE))</f>
        <v/>
      </c>
      <c r="AF13" t="str">
        <f>IF(ISERROR(MATCH(AF$1,'CSC Mitre'!L$1:L$220,0)),"",VLOOKUP(AF$1,'Tactic Recode'!$A$1:$B$547,2,FALSE))</f>
        <v/>
      </c>
      <c r="AG13" t="str">
        <f>IF(ISERROR(MATCH(AG$1,'CSC Mitre'!L$1:L$220,0)),"",VLOOKUP(AG$1,'Tactic Recode'!$A$1:$B$547,2,FALSE))</f>
        <v/>
      </c>
      <c r="AH13" t="str">
        <f>IF(ISERROR(MATCH(AH$1,'CSC Mitre'!L$1:L$220,0)),"",VLOOKUP(AH$1,'Tactic Recode'!$A$1:$B$547,2,FALSE))</f>
        <v/>
      </c>
      <c r="AI13" t="str">
        <f>IF(ISERROR(MATCH(AI$1,'CSC Mitre'!L$1:L$220,0)),"",VLOOKUP(AI$1,'Tactic Recode'!$A$1:$B$547,2,FALSE))</f>
        <v/>
      </c>
      <c r="AJ13" t="str">
        <f>IF(ISERROR(MATCH(AJ$1,'CSC Mitre'!L$1:L$220,0)),"",VLOOKUP(AJ$1,'Tactic Recode'!$A$1:$B$547,2,FALSE))</f>
        <v/>
      </c>
      <c r="AK13" t="str">
        <f>IF(ISERROR(MATCH(AK$1,'CSC Mitre'!L$1:L$220,0)),"",VLOOKUP(AK$1,'Tactic Recode'!$A$1:$B$547,2,FALSE))</f>
        <v/>
      </c>
      <c r="AL13" t="str">
        <f>IF(ISERROR(MATCH(AL$1,'CSC Mitre'!L$1:L$220,0)),"",VLOOKUP(AL$1,'Tactic Recode'!$A$1:$B$547,2,FALSE))</f>
        <v/>
      </c>
      <c r="AM13" t="str">
        <f>IF(ISERROR(MATCH(AM$1,'CSC Mitre'!L$1:L$220,0)),"",VLOOKUP(AM$1,'Tactic Recode'!$A$1:$B$547,2,FALSE))</f>
        <v/>
      </c>
      <c r="AN13" t="str">
        <f>IF(ISERROR(MATCH(AN$1,'CSC Mitre'!L$1:L$220,0)),"",VLOOKUP(AN$1,'Tactic Recode'!$A$1:$B$547,2,FALSE))</f>
        <v/>
      </c>
      <c r="AO13" t="str">
        <f>IF(ISERROR(MATCH(AO$1,'CSC Mitre'!L$1:L$220,0)),"",VLOOKUP(AO$1,'Tactic Recode'!$A$1:$B$547,2,FALSE))</f>
        <v/>
      </c>
      <c r="AP13" t="str">
        <f>IF(ISERROR(MATCH(AP$1,'CSC Mitre'!L$1:L$220,0)),"",VLOOKUP(AP$1,'Tactic Recode'!$A$1:$B$547,2,FALSE))</f>
        <v/>
      </c>
      <c r="AQ13" t="str">
        <f>IF(ISERROR(MATCH(AQ$1,'CSC Mitre'!L$1:L$220,0)),"",VLOOKUP(AQ$1,'Tactic Recode'!$A$1:$B$547,2,FALSE))</f>
        <v/>
      </c>
      <c r="AR13" t="str">
        <f>IF(ISERROR(MATCH(AR$1,'CSC Mitre'!L$1:L$220,0)),"",VLOOKUP(AR$1,'Tactic Recode'!$A$1:$B$547,2,FALSE))</f>
        <v/>
      </c>
      <c r="AS13" t="str">
        <f>IF(ISERROR(MATCH(AS$1,'CSC Mitre'!L$1:L$220,0)),"",VLOOKUP(AS$1,'Tactic Recode'!$A$1:$B$547,2,FALSE))</f>
        <v/>
      </c>
      <c r="AT13" t="str">
        <f>IF(ISERROR(MATCH(AT$1,'CSC Mitre'!L$1:L$220,0)),"",VLOOKUP(AT$1,'Tactic Recode'!$A$1:$B$547,2,FALSE))</f>
        <v>Defense Evasion</v>
      </c>
      <c r="AU13" t="str">
        <f>IF(ISERROR(MATCH(AU$1,'CSC Mitre'!L$1:L$220,0)),"",VLOOKUP(AU$1,'Tactic Recode'!$A$1:$B$547,2,FALSE))</f>
        <v>Defense Evasion</v>
      </c>
      <c r="AV13" t="str">
        <f>IF(ISERROR(MATCH(AV$1,'CSC Mitre'!L$1:L$220,0)),"",VLOOKUP(AV$1,'Tactic Recode'!$A$1:$B$547,2,FALSE))</f>
        <v/>
      </c>
      <c r="AW13" t="str">
        <f>IF(ISERROR(MATCH(AW$1,'CSC Mitre'!L$1:L$220,0)),"",VLOOKUP(AW$1,'Tactic Recode'!$A$1:$B$547,2,FALSE))</f>
        <v/>
      </c>
      <c r="AX13" t="str">
        <f>IF(ISERROR(MATCH(AX$1,'CSC Mitre'!L$1:L$220,0)),"",VLOOKUP(AX$1,'Tactic Recode'!$A$1:$B$547,2,FALSE))</f>
        <v/>
      </c>
      <c r="AY13" t="str">
        <f>IF(ISERROR(MATCH(AY$1,'CSC Mitre'!L$1:L$220,0)),"",VLOOKUP(AY$1,'Tactic Recode'!$A$1:$B$547,2,FALSE))</f>
        <v>Defense Evasion</v>
      </c>
      <c r="AZ13" t="str">
        <f>IF(ISERROR(MATCH(AZ$1,'CSC Mitre'!L$1:L$220,0)),"",VLOOKUP(AZ$1,'Tactic Recode'!$A$1:$B$547,2,FALSE))</f>
        <v/>
      </c>
      <c r="BA13" t="str">
        <f>IF(ISERROR(MATCH(BA$1,'CSC Mitre'!L$1:L$220,0)),"",VLOOKUP(BA$1,'Tactic Recode'!$A$1:$B$547,2,FALSE))</f>
        <v>Persistence, Privilage Escalation</v>
      </c>
      <c r="BB13" t="str">
        <f>IF(ISERROR(MATCH(BB$1,'CSC Mitre'!L$1:L$220,0)),"",VLOOKUP(BB$1,'Tactic Recode'!$A$1:$B$547,2,FALSE))</f>
        <v/>
      </c>
      <c r="BC13" t="str">
        <f>IF(ISERROR(MATCH(BC$1,'CSC Mitre'!L$1:L$220,0)),"",VLOOKUP(BC$1,'Tactic Recode'!$A$1:$B$547,2,FALSE))</f>
        <v>Persistence, Privilage Escalation</v>
      </c>
      <c r="BD13" t="str">
        <f>IF(ISERROR(MATCH(BD$1,'CSC Mitre'!L$1:L$220,0)),"",VLOOKUP(BD$1,'Tactic Recode'!$A$1:$B$547,2,FALSE))</f>
        <v>Persistence, Privilage Escalation</v>
      </c>
      <c r="BE13" t="str">
        <f>IF(ISERROR(MATCH(BE$1,'CSC Mitre'!L$1:L$220,0)),"",VLOOKUP(BE$1,'Tactic Recode'!$A$1:$B$547,2,FALSE))</f>
        <v>Persistence, Privilage Escalation</v>
      </c>
      <c r="BF13" t="str">
        <f>IF(ISERROR(MATCH(BF$1,'CSC Mitre'!L$1:L$220,0)),"",VLOOKUP(BF$1,'Tactic Recode'!$A$1:$B$547,2,FALSE))</f>
        <v>Persistence, Privilage Escalation</v>
      </c>
      <c r="BG13" t="str">
        <f>IF(ISERROR(MATCH(BG$1,'CSC Mitre'!L$1:L$220,0)),"",VLOOKUP(BG$1,'Tactic Recode'!$A$1:$B$547,2,FALSE))</f>
        <v/>
      </c>
      <c r="BH13" t="str">
        <f>IF(ISERROR(MATCH(BH$1,'CSC Mitre'!L$1:L$220,0)),"",VLOOKUP(BH$1,'Tactic Recode'!$A$1:$B$547,2,FALSE))</f>
        <v/>
      </c>
      <c r="BI13" t="str">
        <f>IF(ISERROR(MATCH(BI$1,'CSC Mitre'!L$1:L$220,0)),"",VLOOKUP(BI$1,'Tactic Recode'!$A$1:$B$547,2,FALSE))</f>
        <v/>
      </c>
      <c r="BJ13" t="str">
        <f>IF(ISERROR(MATCH(BJ$1,'CSC Mitre'!L$1:L$220,0)),"",VLOOKUP(BJ$1,'Tactic Recode'!$A$1:$B$547,2,FALSE))</f>
        <v/>
      </c>
      <c r="BK13" t="str">
        <f>IF(ISERROR(MATCH(BK$1,'CSC Mitre'!L$1:L$220,0)),"",VLOOKUP(BK$1,'Tactic Recode'!$A$1:$B$547,2,FALSE))</f>
        <v/>
      </c>
      <c r="BL13" t="str">
        <f>IF(ISERROR(MATCH(BL$1,'CSC Mitre'!L$1:L$220,0)),"",VLOOKUP(BL$1,'Tactic Recode'!$A$1:$B$547,2,FALSE))</f>
        <v/>
      </c>
      <c r="BM13" t="str">
        <f>IF(ISERROR(MATCH(BM$1,'CSC Mitre'!L$1:L$220,0)),"",VLOOKUP(BM$1,'Tactic Recode'!$A$1:$B$547,2,FALSE))</f>
        <v/>
      </c>
      <c r="BN13" t="str">
        <f>IF(ISERROR(MATCH(BN$1,'CSC Mitre'!L$1:L$220,0)),"",VLOOKUP(BN$1,'Tactic Recode'!$A$1:$B$547,2,FALSE))</f>
        <v/>
      </c>
      <c r="BO13" t="str">
        <f>IF(ISERROR(MATCH(BO$1,'CSC Mitre'!L$1:L$220,0)),"",VLOOKUP(BO$1,'Tactic Recode'!$A$1:$B$547,2,FALSE))</f>
        <v/>
      </c>
      <c r="BP13" t="str">
        <f>IF(ISERROR(MATCH(BP$1,'CSC Mitre'!L$1:L$220,0)),"",VLOOKUP(BP$1,'Tactic Recode'!$A$1:$B$547,2,FALSE))</f>
        <v/>
      </c>
      <c r="BQ13" t="str">
        <f>IF(ISERROR(MATCH(BQ$1,'CSC Mitre'!L$1:L$220,0)),"",VLOOKUP(BQ$1,'Tactic Recode'!$A$1:$B$547,2,FALSE))</f>
        <v/>
      </c>
      <c r="BR13" t="str">
        <f>IF(ISERROR(MATCH(BR$1,'CSC Mitre'!L$1:L$220,0)),"",VLOOKUP(BR$1,'Tactic Recode'!$A$1:$B$547,2,FALSE))</f>
        <v/>
      </c>
      <c r="BS13" t="str">
        <f>IF(ISERROR(MATCH(BS$1,'CSC Mitre'!L$1:L$220,0)),"",VLOOKUP(BS$1,'Tactic Recode'!$A$1:$B$547,2,FALSE))</f>
        <v/>
      </c>
      <c r="BT13" t="str">
        <f>IF(ISERROR(MATCH(BT$1,'CSC Mitre'!L$1:L$220,0)),"",VLOOKUP(BT$1,'Tactic Recode'!$A$1:$B$547,2,FALSE))</f>
        <v/>
      </c>
      <c r="BU13" t="str">
        <f>IF(ISERROR(MATCH(BU$1,'CSC Mitre'!L$1:L$220,0)),"",VLOOKUP(BU$1,'Tactic Recode'!$A$1:$B$547,2,FALSE))</f>
        <v/>
      </c>
      <c r="BV13" t="str">
        <f>IF(ISERROR(MATCH(BV$1,'CSC Mitre'!L$1:L$220,0)),"",VLOOKUP(BV$1,'Tactic Recode'!$A$1:$B$547,2,FALSE))</f>
        <v/>
      </c>
      <c r="BW13" t="str">
        <f>IF(ISERROR(MATCH(BW$1,'CSC Mitre'!L$1:L$220,0)),"",VLOOKUP(BW$1,'Tactic Recode'!$A$1:$B$547,2,FALSE))</f>
        <v/>
      </c>
      <c r="BX13" t="str">
        <f>IF(ISERROR(MATCH(BX$1,'CSC Mitre'!L$1:L$220,0)),"",VLOOKUP(BX$1,'Tactic Recode'!$A$1:$B$547,2,FALSE))</f>
        <v/>
      </c>
      <c r="BY13" t="str">
        <f>IF(ISERROR(MATCH(BY$1,'CSC Mitre'!L$1:L$220,0)),"",VLOOKUP(BY$1,'Tactic Recode'!$A$1:$B$547,2,FALSE))</f>
        <v/>
      </c>
      <c r="BZ13" t="str">
        <f>IF(ISERROR(MATCH(BZ$1,'CSC Mitre'!L$1:L$220,0)),"",VLOOKUP(BZ$1,'Tactic Recode'!$A$1:$B$547,2,FALSE))</f>
        <v/>
      </c>
      <c r="CA13" t="str">
        <f>IF(ISERROR(MATCH(CA$1,'CSC Mitre'!L$1:L$220,0)),"",VLOOKUP(CA$1,'Tactic Recode'!$A$1:$B$547,2,FALSE))</f>
        <v/>
      </c>
      <c r="CB13" t="str">
        <f>IF(ISERROR(MATCH(CB$1,'CSC Mitre'!L$1:L$220,0)),"",VLOOKUP(CB$1,'Tactic Recode'!$A$1:$B$547,2,FALSE))</f>
        <v/>
      </c>
      <c r="CC13" t="str">
        <f>IF(ISERROR(MATCH(CC$1,'CSC Mitre'!L$1:L$220,0)),"",VLOOKUP(CC$1,'Tactic Recode'!$A$1:$B$547,2,FALSE))</f>
        <v/>
      </c>
      <c r="CD13" t="str">
        <f>IF(ISERROR(MATCH(CD$1,'CSC Mitre'!L$1:L$220,0)),"",VLOOKUP(CD$1,'Tactic Recode'!$A$1:$B$547,2,FALSE))</f>
        <v/>
      </c>
      <c r="CE13" t="str">
        <f>IF(ISERROR(MATCH(CE$1,'CSC Mitre'!L$1:L$220,0)),"",VLOOKUP(CE$1,'Tactic Recode'!$A$1:$B$547,2,FALSE))</f>
        <v/>
      </c>
      <c r="CF13" t="str">
        <f>IF(ISERROR(MATCH(CF$1,'CSC Mitre'!L$1:L$220,0)),"",VLOOKUP(CF$1,'Tactic Recode'!$A$1:$B$547,2,FALSE))</f>
        <v/>
      </c>
      <c r="CG13" t="str">
        <f>IF(ISERROR(MATCH(CG$1,'CSC Mitre'!L$1:L$220,0)),"",VLOOKUP(CG$1,'Tactic Recode'!$A$1:$B$547,2,FALSE))</f>
        <v/>
      </c>
      <c r="CH13" t="str">
        <f>IF(ISERROR(MATCH(CH$1,'CSC Mitre'!L$1:L$220,0)),"",VLOOKUP(CH$1,'Tactic Recode'!$A$1:$B$547,2,FALSE))</f>
        <v/>
      </c>
      <c r="CI13" t="str">
        <f>IF(ISERROR(MATCH(CI$1,'CSC Mitre'!L$1:L$220,0)),"",VLOOKUP(CI$1,'Tactic Recode'!$A$1:$B$547,2,FALSE))</f>
        <v/>
      </c>
      <c r="CJ13" t="str">
        <f>IF(ISERROR(MATCH(CJ$1,'CSC Mitre'!L$1:L$220,0)),"",VLOOKUP(CJ$1,'Tactic Recode'!$A$1:$B$547,2,FALSE))</f>
        <v/>
      </c>
      <c r="CK13" t="str">
        <f>IF(ISERROR(MATCH(CK$1,'CSC Mitre'!L$1:L$220,0)),"",VLOOKUP(CK$1,'Tactic Recode'!$A$1:$B$547,2,FALSE))</f>
        <v/>
      </c>
      <c r="CL13" t="str">
        <f>IF(ISERROR(MATCH(CL$1,'CSC Mitre'!L$1:L$220,0)),"",VLOOKUP(CL$1,'Tactic Recode'!$A$1:$B$547,2,FALSE))</f>
        <v/>
      </c>
      <c r="CM13" t="str">
        <f>IF(ISERROR(MATCH(CM$1,'CSC Mitre'!L$1:L$220,0)),"",VLOOKUP(CM$1,'Tactic Recode'!$A$1:$B$547,2,FALSE))</f>
        <v/>
      </c>
      <c r="CN13" t="str">
        <f>IF(ISERROR(MATCH(CN$1,'CSC Mitre'!L$1:L$220,0)),"",VLOOKUP(CN$1,'Tactic Recode'!$A$1:$B$547,2,FALSE))</f>
        <v/>
      </c>
      <c r="CO13" t="str">
        <f>IF(ISERROR(MATCH(CO$1,'CSC Mitre'!L$1:L$220,0)),"",VLOOKUP(CO$1,'Tactic Recode'!$A$1:$B$547,2,FALSE))</f>
        <v/>
      </c>
      <c r="CP13" t="str">
        <f>IF(ISERROR(MATCH(CP$1,'CSC Mitre'!L$1:L$220,0)),"",VLOOKUP(CP$1,'Tactic Recode'!$A$1:$B$547,2,FALSE))</f>
        <v/>
      </c>
      <c r="CQ13" t="str">
        <f>IF(ISERROR(MATCH(CQ$1,'CSC Mitre'!L$1:L$220,0)),"",VLOOKUP(CQ$1,'Tactic Recode'!$A$1:$B$547,2,FALSE))</f>
        <v/>
      </c>
      <c r="CR13" t="str">
        <f>IF(ISERROR(MATCH(CR$1,'CSC Mitre'!L$1:L$220,0)),"",VLOOKUP(CR$1,'Tactic Recode'!$A$1:$B$547,2,FALSE))</f>
        <v/>
      </c>
      <c r="CS13" t="str">
        <f>IF(ISERROR(MATCH(CS$1,'CSC Mitre'!L$1:L$220,0)),"",VLOOKUP(CS$1,'Tactic Recode'!$A$1:$B$547,2,FALSE))</f>
        <v>Execution</v>
      </c>
      <c r="CT13" t="str">
        <f>IF(ISERROR(MATCH(CT$1,'CSC Mitre'!L$1:L$220,0)),"",VLOOKUP(CT$1,'Tactic Recode'!$A$1:$B$547,2,FALSE))</f>
        <v>Execution</v>
      </c>
      <c r="CU13" t="str">
        <f>IF(ISERROR(MATCH(CU$1,'CSC Mitre'!L$1:L$220,0)),"",VLOOKUP(CU$1,'Tactic Recode'!$A$1:$B$547,2,FALSE))</f>
        <v>Execution</v>
      </c>
      <c r="CV13" t="str">
        <f>IF(ISERROR(MATCH(CV$1,'CSC Mitre'!L$1:L$220,0)),"",VLOOKUP(CV$1,'Tactic Recode'!$A$1:$B$547,2,FALSE))</f>
        <v>Execution</v>
      </c>
      <c r="CW13" t="str">
        <f>IF(ISERROR(MATCH(CW$1,'CSC Mitre'!L$1:L$220,0)),"",VLOOKUP(CW$1,'Tactic Recode'!$A$1:$B$547,2,FALSE))</f>
        <v>Execution</v>
      </c>
      <c r="CX13" t="str">
        <f>IF(ISERROR(MATCH(CX$1,'CSC Mitre'!L$1:L$220,0)),"",VLOOKUP(CX$1,'Tactic Recode'!$A$1:$B$547,2,FALSE))</f>
        <v>Execution</v>
      </c>
      <c r="CY13" t="str">
        <f>IF(ISERROR(MATCH(CY$1,'CSC Mitre'!L$1:L$220,0)),"",VLOOKUP(CY$1,'Tactic Recode'!$A$1:$B$547,2,FALSE))</f>
        <v>Execution</v>
      </c>
      <c r="CZ13" t="str">
        <f>IF(ISERROR(MATCH(CZ$1,'CSC Mitre'!L$1:L$220,0)),"",VLOOKUP(CZ$1,'Tactic Recode'!$A$1:$B$547,2,FALSE))</f>
        <v>Execution</v>
      </c>
      <c r="DA13" t="str">
        <f>IF(ISERROR(MATCH(DA$1,'CSC Mitre'!L$1:L$220,0)),"",VLOOKUP(DA$1,'Tactic Recode'!$A$1:$B$547,2,FALSE))</f>
        <v>Execution</v>
      </c>
      <c r="DB13" t="str">
        <f>IF(ISERROR(MATCH(DB$1,'CSC Mitre'!L$1:L$220,0)),"",VLOOKUP(DB$1,'Tactic Recode'!$A$1:$B$547,2,FALSE))</f>
        <v/>
      </c>
      <c r="DC13" t="str">
        <f>IF(ISERROR(MATCH(DC$1,'CSC Mitre'!L$1:L$220,0)),"",VLOOKUP(DC$1,'Tactic Recode'!$A$1:$B$547,2,FALSE))</f>
        <v/>
      </c>
      <c r="DD13" t="str">
        <f>IF(ISERROR(MATCH(DD$1,'CSC Mitre'!L$1:L$220,0)),"",VLOOKUP(DD$1,'Tactic Recode'!$A$1:$B$547,2,FALSE))</f>
        <v/>
      </c>
      <c r="DE13" t="str">
        <f>IF(ISERROR(MATCH(DE$1,'CSC Mitre'!L$1:L$220,0)),"",VLOOKUP(DE$1,'Tactic Recode'!$A$1:$B$547,2,FALSE))</f>
        <v/>
      </c>
      <c r="DF13" t="str">
        <f>IF(ISERROR(MATCH(DF$1,'CSC Mitre'!L$1:L$220,0)),"",VLOOKUP(DF$1,'Tactic Recode'!$A$1:$B$547,2,FALSE))</f>
        <v/>
      </c>
      <c r="DG13" t="str">
        <f>IF(ISERROR(MATCH(DG$1,'CSC Mitre'!L$1:L$220,0)),"",VLOOKUP(DG$1,'Tactic Recode'!$A$1:$B$547,2,FALSE))</f>
        <v/>
      </c>
      <c r="DH13" t="str">
        <f>IF(ISERROR(MATCH(DH$1,'CSC Mitre'!L$1:L$220,0)),"",VLOOKUP(DH$1,'Tactic Recode'!$A$1:$B$547,2,FALSE))</f>
        <v/>
      </c>
      <c r="DI13" t="str">
        <f>IF(ISERROR(MATCH(DI$1,'CSC Mitre'!L$1:L$220,0)),"",VLOOKUP(DI$1,'Tactic Recode'!$A$1:$B$547,2,FALSE))</f>
        <v/>
      </c>
      <c r="DJ13" t="str">
        <f>IF(ISERROR(MATCH(DJ$1,'CSC Mitre'!L$1:L$220,0)),"",VLOOKUP(DJ$1,'Tactic Recode'!$A$1:$B$547,2,FALSE))</f>
        <v/>
      </c>
      <c r="DK13" t="str">
        <f>IF(ISERROR(MATCH(DK$1,'CSC Mitre'!L$1:L$220,0)),"",VLOOKUP(DK$1,'Tactic Recode'!$A$1:$B$547,2,FALSE))</f>
        <v/>
      </c>
      <c r="DL13" t="str">
        <f>IF(ISERROR(MATCH(DL$1,'CSC Mitre'!L$1:L$220,0)),"",VLOOKUP(DL$1,'Tactic Recode'!$A$1:$B$547,2,FALSE))</f>
        <v/>
      </c>
      <c r="DM13" t="str">
        <f>IF(ISERROR(MATCH(DM$1,'CSC Mitre'!L$1:L$220,0)),"",VLOOKUP(DM$1,'Tactic Recode'!$A$1:$B$547,2,FALSE))</f>
        <v/>
      </c>
      <c r="DN13" t="str">
        <f>IF(ISERROR(MATCH(DN$1,'CSC Mitre'!L$1:L$220,0)),"",VLOOKUP(DN$1,'Tactic Recode'!$A$1:$B$547,2,FALSE))</f>
        <v/>
      </c>
      <c r="DO13" t="str">
        <f>IF(ISERROR(MATCH(DO$1,'CSC Mitre'!L$1:L$220,0)),"",VLOOKUP(DO$1,'Tactic Recode'!$A$1:$B$547,2,FALSE))</f>
        <v/>
      </c>
      <c r="DP13" t="str">
        <f>IF(ISERROR(MATCH(DP$1,'CSC Mitre'!L$1:L$220,0)),"",VLOOKUP(DP$1,'Tactic Recode'!$A$1:$B$547,2,FALSE))</f>
        <v/>
      </c>
      <c r="DQ13" t="str">
        <f>IF(ISERROR(MATCH(DQ$1,'CSC Mitre'!L$1:L$220,0)),"",VLOOKUP(DQ$1,'Tactic Recode'!$A$1:$B$547,2,FALSE))</f>
        <v/>
      </c>
      <c r="DR13" t="str">
        <f>IF(ISERROR(MATCH(DR$1,'CSC Mitre'!L$1:L$220,0)),"",VLOOKUP(DR$1,'Tactic Recode'!$A$1:$B$547,2,FALSE))</f>
        <v/>
      </c>
      <c r="DS13" t="str">
        <f>IF(ISERROR(MATCH(DS$1,'CSC Mitre'!L$1:L$220,0)),"",VLOOKUP(DS$1,'Tactic Recode'!$A$1:$B$547,2,FALSE))</f>
        <v/>
      </c>
      <c r="DT13" t="str">
        <f>IF(ISERROR(MATCH(DT$1,'CSC Mitre'!L$1:L$220,0)),"",VLOOKUP(DT$1,'Tactic Recode'!$A$1:$B$547,2,FALSE))</f>
        <v/>
      </c>
      <c r="DU13" t="str">
        <f>IF(ISERROR(MATCH(DU$1,'CSC Mitre'!L$1:L$220,0)),"",VLOOKUP(DU$1,'Tactic Recode'!$A$1:$B$547,2,FALSE))</f>
        <v/>
      </c>
      <c r="DV13" t="str">
        <f>IF(ISERROR(MATCH(DV$1,'CSC Mitre'!L$1:L$220,0)),"",VLOOKUP(DV$1,'Tactic Recode'!$A$1:$B$547,2,FALSE))</f>
        <v/>
      </c>
      <c r="DW13" t="str">
        <f>IF(ISERROR(MATCH(DW$1,'CSC Mitre'!L$1:L$220,0)),"",VLOOKUP(DW$1,'Tactic Recode'!$A$1:$B$547,2,FALSE))</f>
        <v/>
      </c>
      <c r="DX13" t="str">
        <f>IF(ISERROR(MATCH(DX$1,'CSC Mitre'!L$1:L$220,0)),"",VLOOKUP(DX$1,'Tactic Recode'!$A$1:$B$547,2,FALSE))</f>
        <v/>
      </c>
      <c r="DY13" t="str">
        <f>IF(ISERROR(MATCH(DY$1,'CSC Mitre'!L$1:L$220,0)),"",VLOOKUP(DY$1,'Tactic Recode'!$A$1:$B$547,2,FALSE))</f>
        <v/>
      </c>
      <c r="DZ13" t="str">
        <f>IF(ISERROR(MATCH(DZ$1,'CSC Mitre'!L$1:L$220,0)),"",VLOOKUP(DZ$1,'Tactic Recode'!$A$1:$B$547,2,FALSE))</f>
        <v/>
      </c>
      <c r="EA13" t="str">
        <f>IF(ISERROR(MATCH(EA$1,'CSC Mitre'!L$1:L$220,0)),"",VLOOKUP(EA$1,'Tactic Recode'!$A$1:$B$547,2,FALSE))</f>
        <v/>
      </c>
      <c r="EB13" t="str">
        <f>IF(ISERROR(MATCH(EB$1,'CSC Mitre'!L$1:L$220,0)),"",VLOOKUP(EB$1,'Tactic Recode'!$A$1:$B$547,2,FALSE))</f>
        <v/>
      </c>
      <c r="EC13" t="str">
        <f>IF(ISERROR(MATCH(EC$1,'CSC Mitre'!L$1:L$220,0)),"",VLOOKUP(EC$1,'Tactic Recode'!$A$1:$B$547,2,FALSE))</f>
        <v/>
      </c>
      <c r="ED13" t="str">
        <f>IF(ISERROR(MATCH(ED$1,'CSC Mitre'!L$1:L$220,0)),"",VLOOKUP(ED$1,'Tactic Recode'!$A$1:$B$547,2,FALSE))</f>
        <v/>
      </c>
      <c r="EE13" t="str">
        <f>IF(ISERROR(MATCH(EE$1,'CSC Mitre'!L$1:L$220,0)),"",VLOOKUP(EE$1,'Tactic Recode'!$A$1:$B$547,2,FALSE))</f>
        <v/>
      </c>
      <c r="EF13" t="str">
        <f>IF(ISERROR(MATCH(EF$1,'CSC Mitre'!L$1:L$220,0)),"",VLOOKUP(EF$1,'Tactic Recode'!$A$1:$B$547,2,FALSE))</f>
        <v/>
      </c>
      <c r="EG13" t="str">
        <f>IF(ISERROR(MATCH(EG$1,'CSC Mitre'!L$1:L$220,0)),"",VLOOKUP(EG$1,'Tactic Recode'!$A$1:$B$547,2,FALSE))</f>
        <v/>
      </c>
      <c r="EH13" t="str">
        <f>IF(ISERROR(MATCH(EH$1,'CSC Mitre'!L$1:L$220,0)),"",VLOOKUP(EH$1,'Tactic Recode'!$A$1:$B$547,2,FALSE))</f>
        <v/>
      </c>
      <c r="EI13" t="str">
        <f>IF(ISERROR(MATCH(EI$1,'CSC Mitre'!L$1:L$220,0)),"",VLOOKUP(EI$1,'Tactic Recode'!$A$1:$B$547,2,FALSE))</f>
        <v/>
      </c>
      <c r="EJ13" t="str">
        <f>IF(ISERROR(MATCH(EJ$1,'CSC Mitre'!L$1:L$220,0)),"",VLOOKUP(EJ$1,'Tactic Recode'!$A$1:$B$547,2,FALSE))</f>
        <v/>
      </c>
      <c r="EK13" t="str">
        <f>IF(ISERROR(MATCH(EK$1,'CSC Mitre'!L$1:L$220,0)),"",VLOOKUP(EK$1,'Tactic Recode'!$A$1:$B$547,2,FALSE))</f>
        <v/>
      </c>
      <c r="EL13" t="str">
        <f>IF(ISERROR(MATCH(EL$1,'CSC Mitre'!L$1:L$220,0)),"",VLOOKUP(EL$1,'Tactic Recode'!$A$1:$B$547,2,FALSE))</f>
        <v/>
      </c>
      <c r="EM13" t="str">
        <f>IF(ISERROR(MATCH(EM$1,'CSC Mitre'!L$1:L$220,0)),"",VLOOKUP(EM$1,'Tactic Recode'!$A$1:$B$547,2,FALSE))</f>
        <v/>
      </c>
      <c r="EN13" t="str">
        <f>IF(ISERROR(MATCH(EN$1,'CSC Mitre'!L$1:L$220,0)),"",VLOOKUP(EN$1,'Tactic Recode'!$A$1:$B$547,2,FALSE))</f>
        <v/>
      </c>
      <c r="EO13" t="str">
        <f>IF(ISERROR(MATCH(EO$1,'CSC Mitre'!L$1:L$220,0)),"",VLOOKUP(EO$1,'Tactic Recode'!$A$1:$B$547,2,FALSE))</f>
        <v/>
      </c>
      <c r="EP13" t="str">
        <f>IF(ISERROR(MATCH(EP$1,'CSC Mitre'!L$1:L$220,0)),"",VLOOKUP(EP$1,'Tactic Recode'!$A$1:$B$547,2,FALSE))</f>
        <v/>
      </c>
      <c r="EQ13" t="str">
        <f>IF(ISERROR(MATCH(EQ$1,'CSC Mitre'!L$1:L$220,0)),"",VLOOKUP(EQ$1,'Tactic Recode'!$A$1:$B$547,2,FALSE))</f>
        <v/>
      </c>
      <c r="ER13" t="str">
        <f>IF(ISERROR(MATCH(ER$1,'CSC Mitre'!L$1:L$220,0)),"",VLOOKUP(ER$1,'Tactic Recode'!$A$1:$B$547,2,FALSE))</f>
        <v/>
      </c>
      <c r="ES13" t="str">
        <f>IF(ISERROR(MATCH(ES$1,'CSC Mitre'!L$1:L$220,0)),"",VLOOKUP(ES$1,'Tactic Recode'!$A$1:$B$547,2,FALSE))</f>
        <v/>
      </c>
      <c r="ET13" t="str">
        <f>IF(ISERROR(MATCH(ET$1,'CSC Mitre'!L$1:L$220,0)),"",VLOOKUP(ET$1,'Tactic Recode'!$A$1:$B$547,2,FALSE))</f>
        <v/>
      </c>
      <c r="EU13" t="str">
        <f>IF(ISERROR(MATCH(EU$1,'CSC Mitre'!L$1:L$220,0)),"",VLOOKUP(EU$1,'Tactic Recode'!$A$1:$B$547,2,FALSE))</f>
        <v/>
      </c>
      <c r="EV13" t="str">
        <f>IF(ISERROR(MATCH(EV$1,'CSC Mitre'!L$1:L$220,0)),"",VLOOKUP(EV$1,'Tactic Recode'!$A$1:$B$547,2,FALSE))</f>
        <v/>
      </c>
      <c r="EW13" t="str">
        <f>IF(ISERROR(MATCH(EW$1,'CSC Mitre'!L$1:L$220,0)),"",VLOOKUP(EW$1,'Tactic Recode'!$A$1:$B$547,2,FALSE))</f>
        <v/>
      </c>
      <c r="EX13" t="str">
        <f>IF(ISERROR(MATCH(EX$1,'CSC Mitre'!L$1:L$220,0)),"",VLOOKUP(EX$1,'Tactic Recode'!$A$1:$B$547,2,FALSE))</f>
        <v/>
      </c>
      <c r="EY13" t="str">
        <f>IF(ISERROR(MATCH(EY$1,'CSC Mitre'!L$1:L$220,0)),"",VLOOKUP(EY$1,'Tactic Recode'!$A$1:$B$547,2,FALSE))</f>
        <v/>
      </c>
      <c r="EZ13" t="str">
        <f>IF(ISERROR(MATCH(EZ$1,'CSC Mitre'!L$1:L$220,0)),"",VLOOKUP(EZ$1,'Tactic Recode'!$A$1:$B$547,2,FALSE))</f>
        <v/>
      </c>
      <c r="FA13" t="str">
        <f>IF(ISERROR(MATCH(FA$1,'CSC Mitre'!L$1:L$220,0)),"",VLOOKUP(FA$1,'Tactic Recode'!$A$1:$B$547,2,FALSE))</f>
        <v/>
      </c>
      <c r="FB13" t="str">
        <f>IF(ISERROR(MATCH(FB$1,'CSC Mitre'!L$1:L$220,0)),"",VLOOKUP(FB$1,'Tactic Recode'!$A$1:$B$547,2,FALSE))</f>
        <v/>
      </c>
      <c r="FC13" t="str">
        <f>IF(ISERROR(MATCH(FC$1,'CSC Mitre'!L$1:L$220,0)),"",VLOOKUP(FC$1,'Tactic Recode'!$A$1:$B$547,2,FALSE))</f>
        <v/>
      </c>
      <c r="FD13" t="str">
        <f>IF(ISERROR(MATCH(FD$1,'CSC Mitre'!L$1:L$220,0)),"",VLOOKUP(FD$1,'Tactic Recode'!$A$1:$B$547,2,FALSE))</f>
        <v/>
      </c>
      <c r="FE13" t="str">
        <f>IF(ISERROR(MATCH(FE$1,'CSC Mitre'!L$1:L$220,0)),"",VLOOKUP(FE$1,'Tactic Recode'!$A$1:$B$547,2,FALSE))</f>
        <v/>
      </c>
      <c r="FF13" t="str">
        <f>IF(ISERROR(MATCH(FF$1,'CSC Mitre'!L$1:L$220,0)),"",VLOOKUP(FF$1,'Tactic Recode'!$A$1:$B$547,2,FALSE))</f>
        <v/>
      </c>
      <c r="FG13" t="str">
        <f>IF(ISERROR(MATCH(FG$1,'CSC Mitre'!L$1:L$220,0)),"",VLOOKUP(FG$1,'Tactic Recode'!$A$1:$B$547,2,FALSE))</f>
        <v/>
      </c>
      <c r="FH13" t="str">
        <f>IF(ISERROR(MATCH(FH$1,'CSC Mitre'!L$1:L$220,0)),"",VLOOKUP(FH$1,'Tactic Recode'!$A$1:$B$547,2,FALSE))</f>
        <v/>
      </c>
      <c r="FI13" t="str">
        <f>IF(ISERROR(MATCH(FI$1,'CSC Mitre'!L$1:L$220,0)),"",VLOOKUP(FI$1,'Tactic Recode'!$A$1:$B$547,2,FALSE))</f>
        <v/>
      </c>
      <c r="FJ13" t="str">
        <f>IF(ISERROR(MATCH(FJ$1,'CSC Mitre'!L$1:L$220,0)),"",VLOOKUP(FJ$1,'Tactic Recode'!$A$1:$B$547,2,FALSE))</f>
        <v/>
      </c>
      <c r="FK13" t="str">
        <f>IF(ISERROR(MATCH(FK$1,'CSC Mitre'!L$1:L$220,0)),"",VLOOKUP(FK$1,'Tactic Recode'!$A$1:$B$547,2,FALSE))</f>
        <v/>
      </c>
      <c r="FL13" t="str">
        <f>IF(ISERROR(MATCH(FL$1,'CSC Mitre'!L$1:L$220,0)),"",VLOOKUP(FL$1,'Tactic Recode'!$A$1:$B$547,2,FALSE))</f>
        <v/>
      </c>
      <c r="FM13" t="str">
        <f>IF(ISERROR(MATCH(FM$1,'CSC Mitre'!L$1:L$220,0)),"",VLOOKUP(FM$1,'Tactic Recode'!$A$1:$B$547,2,FALSE))</f>
        <v/>
      </c>
      <c r="FN13" t="str">
        <f>IF(ISERROR(MATCH(FN$1,'CSC Mitre'!L$1:L$220,0)),"",VLOOKUP(FN$1,'Tactic Recode'!$A$1:$B$547,2,FALSE))</f>
        <v/>
      </c>
      <c r="FO13" t="str">
        <f>IF(ISERROR(MATCH(FO$1,'CSC Mitre'!L$1:L$220,0)),"",VLOOKUP(FO$1,'Tactic Recode'!$A$1:$B$547,2,FALSE))</f>
        <v/>
      </c>
      <c r="FP13" t="str">
        <f>IF(ISERROR(MATCH(FP$1,'CSC Mitre'!L$1:L$220,0)),"",VLOOKUP(FP$1,'Tactic Recode'!$A$1:$B$547,2,FALSE))</f>
        <v/>
      </c>
      <c r="FQ13" t="str">
        <f>IF(ISERROR(MATCH(FQ$1,'CSC Mitre'!L$1:L$220,0)),"",VLOOKUP(FQ$1,'Tactic Recode'!$A$1:$B$547,2,FALSE))</f>
        <v/>
      </c>
      <c r="FR13" t="str">
        <f>IF(ISERROR(MATCH(FR$1,'CSC Mitre'!L$1:L$220,0)),"",VLOOKUP(FR$1,'Tactic Recode'!$A$1:$B$547,2,FALSE))</f>
        <v/>
      </c>
      <c r="FS13" t="str">
        <f>IF(ISERROR(MATCH(FS$1,'CSC Mitre'!L$1:L$220,0)),"",VLOOKUP(FS$1,'Tactic Recode'!$A$1:$B$547,2,FALSE))</f>
        <v/>
      </c>
      <c r="FT13" t="str">
        <f>IF(ISERROR(MATCH(FT$1,'CSC Mitre'!L$1:L$220,0)),"",VLOOKUP(FT$1,'Tactic Recode'!$A$1:$B$547,2,FALSE))</f>
        <v/>
      </c>
      <c r="FU13" t="str">
        <f>IF(ISERROR(MATCH(FU$1,'CSC Mitre'!L$1:L$220,0)),"",VLOOKUP(FU$1,'Tactic Recode'!$A$1:$B$547,2,FALSE))</f>
        <v>Defense Evasion</v>
      </c>
      <c r="FV13" t="str">
        <f>IF(ISERROR(MATCH(FV$1,'CSC Mitre'!L$1:L$220,0)),"",VLOOKUP(FV$1,'Tactic Recode'!$A$1:$B$547,2,FALSE))</f>
        <v>Defense Evasion</v>
      </c>
      <c r="FW13" t="str">
        <f>IF(ISERROR(MATCH(FW$1,'CSC Mitre'!L$1:L$220,0)),"",VLOOKUP(FW$1,'Tactic Recode'!$A$1:$B$547,2,FALSE))</f>
        <v/>
      </c>
      <c r="FX13" t="str">
        <f>IF(ISERROR(MATCH(FX$1,'CSC Mitre'!L$1:L$220,0)),"",VLOOKUP(FX$1,'Tactic Recode'!$A$1:$B$547,2,FALSE))</f>
        <v/>
      </c>
      <c r="FY13" t="str">
        <f>IF(ISERROR(MATCH(FY$1,'CSC Mitre'!L$1:L$220,0)),"",VLOOKUP(FY$1,'Tactic Recode'!$A$1:$B$547,2,FALSE))</f>
        <v/>
      </c>
      <c r="FZ13" t="str">
        <f>IF(ISERROR(MATCH(FZ$1,'CSC Mitre'!L$1:L$220,0)),"",VLOOKUP(FZ$1,'Tactic Recode'!$A$1:$B$547,2,FALSE))</f>
        <v/>
      </c>
      <c r="GA13" t="str">
        <f>IF(ISERROR(MATCH(GA$1,'CSC Mitre'!L$1:L$220,0)),"",VLOOKUP(GA$1,'Tactic Recode'!$A$1:$B$547,2,FALSE))</f>
        <v/>
      </c>
      <c r="GB13" t="str">
        <f>IF(ISERROR(MATCH(GB$1,'CSC Mitre'!L$1:L$220,0)),"",VLOOKUP(GB$1,'Tactic Recode'!$A$1:$B$547,2,FALSE))</f>
        <v/>
      </c>
      <c r="GC13" t="str">
        <f>IF(ISERROR(MATCH(GC$1,'CSC Mitre'!L$1:L$220,0)),"",VLOOKUP(GC$1,'Tactic Recode'!$A$1:$B$547,2,FALSE))</f>
        <v/>
      </c>
      <c r="GD13" t="str">
        <f>IF(ISERROR(MATCH(GD$1,'CSC Mitre'!L$1:L$220,0)),"",VLOOKUP(GD$1,'Tactic Recode'!$A$1:$B$547,2,FALSE))</f>
        <v/>
      </c>
      <c r="GE13" t="str">
        <f>IF(ISERROR(MATCH(GE$1,'CSC Mitre'!L$1:L$220,0)),"",VLOOKUP(GE$1,'Tactic Recode'!$A$1:$B$547,2,FALSE))</f>
        <v/>
      </c>
      <c r="GF13" t="str">
        <f>IF(ISERROR(MATCH(GF$1,'CSC Mitre'!L$1:L$220,0)),"",VLOOKUP(GF$1,'Tactic Recode'!$A$1:$B$547,2,FALSE))</f>
        <v/>
      </c>
      <c r="GG13" t="str">
        <f>IF(ISERROR(MATCH(GG$1,'CSC Mitre'!L$1:L$220,0)),"",VLOOKUP(GG$1,'Tactic Recode'!$A$1:$B$547,2,FALSE))</f>
        <v/>
      </c>
      <c r="GH13" t="str">
        <f>IF(ISERROR(MATCH(GH$1,'CSC Mitre'!L$1:L$220,0)),"",VLOOKUP(GH$1,'Tactic Recode'!$A$1:$B$547,2,FALSE))</f>
        <v/>
      </c>
      <c r="GI13" t="str">
        <f>IF(ISERROR(MATCH(GI$1,'CSC Mitre'!L$1:L$220,0)),"",VLOOKUP(GI$1,'Tactic Recode'!$A$1:$B$547,2,FALSE))</f>
        <v/>
      </c>
      <c r="GJ13" t="str">
        <f>IF(ISERROR(MATCH(GJ$1,'CSC Mitre'!L$1:L$220,0)),"",VLOOKUP(GJ$1,'Tactic Recode'!$A$1:$B$547,2,FALSE))</f>
        <v/>
      </c>
      <c r="GK13" t="str">
        <f>IF(ISERROR(MATCH(GK$1,'CSC Mitre'!L$1:L$220,0)),"",VLOOKUP(GK$1,'Tactic Recode'!$A$1:$B$547,2,FALSE))</f>
        <v/>
      </c>
      <c r="GL13" t="str">
        <f>IF(ISERROR(MATCH(GL$1,'CSC Mitre'!L$1:L$220,0)),"",VLOOKUP(GL$1,'Tactic Recode'!$A$1:$B$547,2,FALSE))</f>
        <v/>
      </c>
      <c r="GM13" t="str">
        <f>IF(ISERROR(MATCH(GM$1,'CSC Mitre'!L$1:L$220,0)),"",VLOOKUP(GM$1,'Tactic Recode'!$A$1:$B$547,2,FALSE))</f>
        <v>Persistence</v>
      </c>
      <c r="GN13" t="str">
        <f>IF(ISERROR(MATCH(GN$1,'CSC Mitre'!L$1:L$220,0)),"",VLOOKUP(GN$1,'Tactic Recode'!$A$1:$B$547,2,FALSE))</f>
        <v>Persistence</v>
      </c>
      <c r="GO13" t="str">
        <f>IF(ISERROR(MATCH(GO$1,'CSC Mitre'!L$1:L$220,0)),"",VLOOKUP(GO$1,'Tactic Recode'!$A$1:$B$547,2,FALSE))</f>
        <v/>
      </c>
      <c r="GP13" t="str">
        <f>IF(ISERROR(MATCH(GP$1,'CSC Mitre'!L$1:L$220,0)),"",VLOOKUP(GP$1,'Tactic Recode'!$A$1:$B$547,2,FALSE))</f>
        <v/>
      </c>
      <c r="GQ13" t="str">
        <f>IF(ISERROR(MATCH(GQ$1,'CSC Mitre'!L$1:L$220,0)),"",VLOOKUP(GQ$1,'Tactic Recode'!$A$1:$B$547,2,FALSE))</f>
        <v/>
      </c>
      <c r="GR13" t="str">
        <f>IF(ISERROR(MATCH(GR$1,'CSC Mitre'!L$1:L$220,0)),"",VLOOKUP(GR$1,'Tactic Recode'!$A$1:$B$547,2,FALSE))</f>
        <v/>
      </c>
      <c r="GS13" t="str">
        <f>IF(ISERROR(MATCH(GS$1,'CSC Mitre'!L$1:L$220,0)),"",VLOOKUP(GS$1,'Tactic Recode'!$A$1:$B$547,2,FALSE))</f>
        <v/>
      </c>
      <c r="GT13" t="str">
        <f>IF(ISERROR(MATCH(GT$1,'CSC Mitre'!L$1:L$220,0)),"",VLOOKUP(GT$1,'Tactic Recode'!$A$1:$B$547,2,FALSE))</f>
        <v/>
      </c>
      <c r="GU13" t="str">
        <f>IF(ISERROR(MATCH(GU$1,'CSC Mitre'!L$1:L$220,0)),"",VLOOKUP(GU$1,'Tactic Recode'!$A$1:$B$547,2,FALSE))</f>
        <v>Persistence</v>
      </c>
      <c r="GV13" t="str">
        <f>IF(ISERROR(MATCH(GV$1,'CSC Mitre'!L$1:L$220,0)),"",VLOOKUP(GV$1,'Tactic Recode'!$A$1:$B$547,2,FALSE))</f>
        <v/>
      </c>
      <c r="GW13" t="str">
        <f>IF(ISERROR(MATCH(GW$1,'CSC Mitre'!L$1:L$220,0)),"",VLOOKUP(GW$1,'Tactic Recode'!$A$1:$B$547,2,FALSE))</f>
        <v/>
      </c>
      <c r="GX13" t="str">
        <f>IF(ISERROR(MATCH(GX$1,'CSC Mitre'!L$1:L$220,0)),"",VLOOKUP(GX$1,'Tactic Recode'!$A$1:$B$547,2,FALSE))</f>
        <v/>
      </c>
      <c r="GY13" t="str">
        <f>IF(ISERROR(MATCH(GY$1,'CSC Mitre'!L$1:L$220,0)),"",VLOOKUP(GY$1,'Tactic Recode'!$A$1:$B$547,2,FALSE))</f>
        <v/>
      </c>
      <c r="GZ13" t="str">
        <f>IF(ISERROR(MATCH(GZ$1,'CSC Mitre'!L$1:L$220,0)),"",VLOOKUP(GZ$1,'Tactic Recode'!$A$1:$B$547,2,FALSE))</f>
        <v>Initial Access</v>
      </c>
      <c r="HA13" t="str">
        <f>IF(ISERROR(MATCH(HA$1,'CSC Mitre'!L$1:L$220,0)),"",VLOOKUP(HA$1,'Tactic Recode'!$A$1:$B$547,2,FALSE))</f>
        <v/>
      </c>
      <c r="HB13" t="str">
        <f>IF(ISERROR(MATCH(HB$1,'CSC Mitre'!L$1:L$220,0)),"",VLOOKUP(HB$1,'Tactic Recode'!$A$1:$B$547,2,FALSE))</f>
        <v/>
      </c>
      <c r="HC13" t="str">
        <f>IF(ISERROR(MATCH(HC$1,'CSC Mitre'!L$1:L$220,0)),"",VLOOKUP(HC$1,'Tactic Recode'!$A$1:$B$547,2,FALSE))</f>
        <v/>
      </c>
      <c r="HD13" t="str">
        <f>IF(ISERROR(MATCH(HD$1,'CSC Mitre'!L$1:L$220,0)),"",VLOOKUP(HD$1,'Tactic Recode'!$A$1:$B$547,2,FALSE))</f>
        <v/>
      </c>
      <c r="HE13" t="str">
        <f>IF(ISERROR(MATCH(HE$1,'CSC Mitre'!L$1:L$220,0)),"",VLOOKUP(HE$1,'Tactic Recode'!$A$1:$B$547,2,FALSE))</f>
        <v/>
      </c>
      <c r="HF13" t="str">
        <f>IF(ISERROR(MATCH(HF$1,'CSC Mitre'!L$1:L$220,0)),"",VLOOKUP(HF$1,'Tactic Recode'!$A$1:$B$547,2,FALSE))</f>
        <v/>
      </c>
      <c r="HG13" t="str">
        <f>IF(ISERROR(MATCH(HG$1,'CSC Mitre'!L$1:L$220,0)),"",VLOOKUP(HG$1,'Tactic Recode'!$A$1:$B$547,2,FALSE))</f>
        <v/>
      </c>
      <c r="HH13" t="str">
        <f>IF(ISERROR(MATCH(HH$1,'CSC Mitre'!L$1:L$220,0)),"",VLOOKUP(HH$1,'Tactic Recode'!$A$1:$B$547,2,FALSE))</f>
        <v/>
      </c>
      <c r="HI13" t="str">
        <f>IF(ISERROR(MATCH(HI$1,'CSC Mitre'!L$1:L$220,0)),"",VLOOKUP(HI$1,'Tactic Recode'!$A$1:$B$547,2,FALSE))</f>
        <v/>
      </c>
      <c r="HJ13" t="str">
        <f>IF(ISERROR(MATCH(HJ$1,'CSC Mitre'!L$1:L$220,0)),"",VLOOKUP(HJ$1,'Tactic Recode'!$A$1:$B$547,2,FALSE))</f>
        <v/>
      </c>
      <c r="HK13" t="str">
        <f>IF(ISERROR(MATCH(HK$1,'CSC Mitre'!L$1:L$220,0)),"",VLOOKUP(HK$1,'Tactic Recode'!$A$1:$B$547,2,FALSE))</f>
        <v/>
      </c>
      <c r="HL13" t="str">
        <f>IF(ISERROR(MATCH(HL$1,'CSC Mitre'!L$1:L$220,0)),"",VLOOKUP(HL$1,'Tactic Recode'!$A$1:$B$547,2,FALSE))</f>
        <v>Execution</v>
      </c>
      <c r="HM13" t="str">
        <f>IF(ISERROR(MATCH(HM$1,'CSC Mitre'!L$1:L$220,0)),"",VLOOKUP(HM$1,'Tactic Recode'!$A$1:$B$547,2,FALSE))</f>
        <v>Execution</v>
      </c>
      <c r="HN13" t="str">
        <f>IF(ISERROR(MATCH(HN$1,'CSC Mitre'!L$1:L$220,0)),"",VLOOKUP(HN$1,'Tactic Recode'!$A$1:$B$547,2,FALSE))</f>
        <v>Execution</v>
      </c>
      <c r="HO13" t="str">
        <f>IF(ISERROR(MATCH(HO$1,'CSC Mitre'!L$1:L$220,0)),"",VLOOKUP(HO$1,'Tactic Recode'!$A$1:$B$547,2,FALSE))</f>
        <v/>
      </c>
      <c r="HP13" t="str">
        <f>IF(ISERROR(MATCH(HP$1,'CSC Mitre'!L$1:L$220,0)),"",VLOOKUP(HP$1,'Tactic Recode'!$A$1:$B$547,2,FALSE))</f>
        <v/>
      </c>
      <c r="HQ13" t="str">
        <f>IF(ISERROR(MATCH(HQ$1,'CSC Mitre'!L$1:L$220,0)),"",VLOOKUP(HQ$1,'Tactic Recode'!$A$1:$B$547,2,FALSE))</f>
        <v/>
      </c>
      <c r="HR13" t="str">
        <f>IF(ISERROR(MATCH(HR$1,'CSC Mitre'!L$1:L$220,0)),"",VLOOKUP(HR$1,'Tactic Recode'!$A$1:$B$547,2,FALSE))</f>
        <v/>
      </c>
      <c r="HS13" t="str">
        <f>IF(ISERROR(MATCH(HS$1,'CSC Mitre'!L$1:L$220,0)),"",VLOOKUP(HS$1,'Tactic Recode'!$A$1:$B$547,2,FALSE))</f>
        <v/>
      </c>
      <c r="HT13" t="str">
        <f>IF(ISERROR(MATCH(HT$1,'CSC Mitre'!L$1:L$220,0)),"",VLOOKUP(HT$1,'Tactic Recode'!$A$1:$B$547,2,FALSE))</f>
        <v/>
      </c>
      <c r="HU13" t="str">
        <f>IF(ISERROR(MATCH(HU$1,'CSC Mitre'!L$1:L$220,0)),"",VLOOKUP(HU$1,'Tactic Recode'!$A$1:$B$547,2,FALSE))</f>
        <v/>
      </c>
      <c r="HV13" t="str">
        <f>IF(ISERROR(MATCH(HV$1,'CSC Mitre'!L$1:L$220,0)),"",VLOOKUP(HV$1,'Tactic Recode'!$A$1:$B$547,2,FALSE))</f>
        <v/>
      </c>
      <c r="HW13" t="str">
        <f>IF(ISERROR(MATCH(HW$1,'CSC Mitre'!L$1:L$220,0)),"",VLOOKUP(HW$1,'Tactic Recode'!$A$1:$B$547,2,FALSE))</f>
        <v/>
      </c>
      <c r="HX13" t="str">
        <f>IF(ISERROR(MATCH(HX$1,'CSC Mitre'!L$1:L$220,0)),"",VLOOKUP(HX$1,'Tactic Recode'!$A$1:$B$547,2,FALSE))</f>
        <v/>
      </c>
      <c r="HY13" t="str">
        <f>IF(ISERROR(MATCH(HY$1,'CSC Mitre'!L$1:L$220,0)),"",VLOOKUP(HY$1,'Tactic Recode'!$A$1:$B$547,2,FALSE))</f>
        <v>Defense Evasion</v>
      </c>
      <c r="HZ13" t="str">
        <f>IF(ISERROR(MATCH(HZ$1,'CSC Mitre'!L$1:L$220,0)),"",VLOOKUP(HZ$1,'Tactic Recode'!$A$1:$B$547,2,FALSE))</f>
        <v>Defense Evasion</v>
      </c>
      <c r="IA13" t="str">
        <f>IF(ISERROR(MATCH(IA$1,'CSC Mitre'!L$1:L$220,0)),"",VLOOKUP(IA$1,'Tactic Recode'!$A$1:$B$547,2,FALSE))</f>
        <v/>
      </c>
      <c r="IB13" t="str">
        <f>IF(ISERROR(MATCH(IB$1,'CSC Mitre'!L$1:L$220,0)),"",VLOOKUP(IB$1,'Tactic Recode'!$A$1:$B$547,2,FALSE))</f>
        <v>Defense Evasion</v>
      </c>
      <c r="IC13" t="str">
        <f>IF(ISERROR(MATCH(IC$1,'CSC Mitre'!L$1:L$220,0)),"",VLOOKUP(IC$1,'Tactic Recode'!$A$1:$B$547,2,FALSE))</f>
        <v>Defense Evasion</v>
      </c>
      <c r="ID13" t="str">
        <f>IF(ISERROR(MATCH(ID$1,'CSC Mitre'!L$1:L$220,0)),"",VLOOKUP(ID$1,'Tactic Recode'!$A$1:$B$547,2,FALSE))</f>
        <v>Defense Evasion</v>
      </c>
      <c r="IE13" t="str">
        <f>IF(ISERROR(MATCH(IE$1,'CSC Mitre'!L$1:L$220,0)),"",VLOOKUP(IE$1,'Tactic Recode'!$A$1:$B$547,2,FALSE))</f>
        <v>Defense Evasion</v>
      </c>
      <c r="IF13" t="str">
        <f>IF(ISERROR(MATCH(IF$1,'CSC Mitre'!L$1:L$220,0)),"",VLOOKUP(IF$1,'Tactic Recode'!$A$1:$B$547,2,FALSE))</f>
        <v>Defense Evasion</v>
      </c>
      <c r="IG13" t="str">
        <f>IF(ISERROR(MATCH(IG$1,'CSC Mitre'!L$1:L$220,0)),"",VLOOKUP(IG$1,'Tactic Recode'!$A$1:$B$547,2,FALSE))</f>
        <v>Defense Evasion</v>
      </c>
      <c r="IH13" t="str">
        <f>IF(ISERROR(MATCH(IH$1,'CSC Mitre'!L$1:L$220,0)),"",VLOOKUP(IH$1,'Tactic Recode'!$A$1:$B$547,2,FALSE))</f>
        <v>Defense Evasion</v>
      </c>
      <c r="II13" t="str">
        <f>IF(ISERROR(MATCH(II$1,'CSC Mitre'!L$1:L$220,0)),"",VLOOKUP(II$1,'Tactic Recode'!$A$1:$B$547,2,FALSE))</f>
        <v>Defense Evasion</v>
      </c>
      <c r="IJ13" t="str">
        <f>IF(ISERROR(MATCH(IJ$1,'CSC Mitre'!L$1:L$220,0)),"",VLOOKUP(IJ$1,'Tactic Recode'!$A$1:$B$547,2,FALSE))</f>
        <v>Defense Evasion</v>
      </c>
      <c r="IK13" t="str">
        <f>IF(ISERROR(MATCH(IK$1,'CSC Mitre'!L$1:L$220,0)),"",VLOOKUP(IK$1,'Tactic Recode'!$A$1:$B$547,2,FALSE))</f>
        <v/>
      </c>
      <c r="IL13" t="str">
        <f>IF(ISERROR(MATCH(IL$1,'CSC Mitre'!L$1:L$220,0)),"",VLOOKUP(IL$1,'Tactic Recode'!$A$1:$B$547,2,FALSE))</f>
        <v/>
      </c>
      <c r="IM13" t="str">
        <f>IF(ISERROR(MATCH(IM$1,'CSC Mitre'!L$1:L$220,0)),"",VLOOKUP(IM$1,'Tactic Recode'!$A$1:$B$547,2,FALSE))</f>
        <v>Defense Evasion</v>
      </c>
      <c r="IN13" t="str">
        <f>IF(ISERROR(MATCH(IN$1,'CSC Mitre'!L$1:L$220,0)),"",VLOOKUP(IN$1,'Tactic Recode'!$A$1:$B$547,2,FALSE))</f>
        <v/>
      </c>
      <c r="IO13" t="str">
        <f>IF(ISERROR(MATCH(IO$1,'CSC Mitre'!L$1:L$220,0)),"",VLOOKUP(IO$1,'Tactic Recode'!$A$1:$B$547,2,FALSE))</f>
        <v>Defense Evasion</v>
      </c>
      <c r="IP13" t="str">
        <f>IF(ISERROR(MATCH(IP$1,'CSC Mitre'!L$1:L$220,0)),"",VLOOKUP(IP$1,'Tactic Recode'!$A$1:$B$547,2,FALSE))</f>
        <v>Defense Evasion</v>
      </c>
      <c r="IQ13" t="str">
        <f>IF(ISERROR(MATCH(IQ$1,'CSC Mitre'!L$1:L$220,0)),"",VLOOKUP(IQ$1,'Tactic Recode'!$A$1:$B$547,2,FALSE))</f>
        <v/>
      </c>
      <c r="IR13" t="str">
        <f>IF(ISERROR(MATCH(IR$1,'CSC Mitre'!L$1:L$220,0)),"",VLOOKUP(IR$1,'Tactic Recode'!$A$1:$B$547,2,FALSE))</f>
        <v/>
      </c>
      <c r="IS13" t="str">
        <f>IF(ISERROR(MATCH(IS$1,'CSC Mitre'!L$1:L$220,0)),"",VLOOKUP(IS$1,'Tactic Recode'!$A$1:$B$547,2,FALSE))</f>
        <v/>
      </c>
      <c r="IT13" t="str">
        <f>IF(ISERROR(MATCH(IT$1,'CSC Mitre'!L$1:L$220,0)),"",VLOOKUP(IT$1,'Tactic Recode'!$A$1:$B$547,2,FALSE))</f>
        <v/>
      </c>
      <c r="IU13" t="str">
        <f>IF(ISERROR(MATCH(IU$1,'CSC Mitre'!L$1:L$220,0)),"",VLOOKUP(IU$1,'Tactic Recode'!$A$1:$B$547,2,FALSE))</f>
        <v/>
      </c>
      <c r="IV13" t="str">
        <f>IF(ISERROR(MATCH(IV$1,'CSC Mitre'!L$1:L$220,0)),"",VLOOKUP(IV$1,'Tactic Recode'!$A$1:$B$547,2,FALSE))</f>
        <v/>
      </c>
      <c r="IW13" t="str">
        <f>IF(ISERROR(MATCH(IW$1,'CSC Mitre'!L$1:L$220,0)),"",VLOOKUP(IW$1,'Tactic Recode'!$A$1:$B$547,2,FALSE))</f>
        <v/>
      </c>
      <c r="IX13" t="str">
        <f>IF(ISERROR(MATCH(IX$1,'CSC Mitre'!L$1:L$220,0)),"",VLOOKUP(IX$1,'Tactic Recode'!$A$1:$B$547,2,FALSE))</f>
        <v/>
      </c>
      <c r="IY13" t="str">
        <f>IF(ISERROR(MATCH(IY$1,'CSC Mitre'!L$1:L$220,0)),"",VLOOKUP(IY$1,'Tactic Recode'!$A$1:$B$547,2,FALSE))</f>
        <v/>
      </c>
      <c r="IZ13" t="str">
        <f>IF(ISERROR(MATCH(IZ$1,'CSC Mitre'!L$1:L$220,0)),"",VLOOKUP(IZ$1,'Tactic Recode'!$A$1:$B$547,2,FALSE))</f>
        <v/>
      </c>
      <c r="JA13" t="str">
        <f>IF(ISERROR(MATCH(JA$1,'CSC Mitre'!L$1:L$220,0)),"",VLOOKUP(JA$1,'Tactic Recode'!$A$1:$B$547,2,FALSE))</f>
        <v/>
      </c>
      <c r="JB13" t="str">
        <f>IF(ISERROR(MATCH(JB$1,'CSC Mitre'!L$1:L$220,0)),"",VLOOKUP(JB$1,'Tactic Recode'!$A$1:$B$547,2,FALSE))</f>
        <v/>
      </c>
      <c r="JC13" t="str">
        <f>IF(ISERROR(MATCH(JC$1,'CSC Mitre'!L$1:L$220,0)),"",VLOOKUP(JC$1,'Tactic Recode'!$A$1:$B$547,2,FALSE))</f>
        <v/>
      </c>
      <c r="JD13" t="str">
        <f>IF(ISERROR(MATCH(JD$1,'CSC Mitre'!L$1:L$220,0)),"",VLOOKUP(JD$1,'Tactic Recode'!$A$1:$B$547,2,FALSE))</f>
        <v/>
      </c>
      <c r="JE13" t="str">
        <f>IF(ISERROR(MATCH(JE$1,'CSC Mitre'!L$1:L$220,0)),"",VLOOKUP(JE$1,'Tactic Recode'!$A$1:$B$547,2,FALSE))</f>
        <v/>
      </c>
      <c r="JF13" t="str">
        <f>IF(ISERROR(MATCH(JF$1,'CSC Mitre'!L$1:L$220,0)),"",VLOOKUP(JF$1,'Tactic Recode'!$A$1:$B$547,2,FALSE))</f>
        <v/>
      </c>
      <c r="JG13" t="str">
        <f>IF(ISERROR(MATCH(JG$1,'CSC Mitre'!L$1:L$220,0)),"",VLOOKUP(JG$1,'Tactic Recode'!$A$1:$B$547,2,FALSE))</f>
        <v/>
      </c>
      <c r="JH13" t="str">
        <f>IF(ISERROR(MATCH(JH$1,'CSC Mitre'!L$1:L$220,0)),"",VLOOKUP(JH$1,'Tactic Recode'!$A$1:$B$547,2,FALSE))</f>
        <v/>
      </c>
      <c r="JI13" t="str">
        <f>IF(ISERROR(MATCH(JI$1,'CSC Mitre'!L$1:L$220,0)),"",VLOOKUP(JI$1,'Tactic Recode'!$A$1:$B$547,2,FALSE))</f>
        <v/>
      </c>
      <c r="JJ13" t="str">
        <f>IF(ISERROR(MATCH(JJ$1,'CSC Mitre'!L$1:L$220,0)),"",VLOOKUP(JJ$1,'Tactic Recode'!$A$1:$B$547,2,FALSE))</f>
        <v/>
      </c>
      <c r="JK13" t="str">
        <f>IF(ISERROR(MATCH(JK$1,'CSC Mitre'!L$1:L$220,0)),"",VLOOKUP(JK$1,'Tactic Recode'!$A$1:$B$547,2,FALSE))</f>
        <v/>
      </c>
      <c r="JL13" t="str">
        <f>IF(ISERROR(MATCH(JL$1,'CSC Mitre'!L$1:L$220,0)),"",VLOOKUP(JL$1,'Tactic Recode'!$A$1:$B$547,2,FALSE))</f>
        <v/>
      </c>
      <c r="JM13" t="str">
        <f>IF(ISERROR(MATCH(JM$1,'CSC Mitre'!L$1:L$220,0)),"",VLOOKUP(JM$1,'Tactic Recode'!$A$1:$B$547,2,FALSE))</f>
        <v/>
      </c>
      <c r="JN13" t="str">
        <f>IF(ISERROR(MATCH(JN$1,'CSC Mitre'!L$1:L$220,0)),"",VLOOKUP(JN$1,'Tactic Recode'!$A$1:$B$547,2,FALSE))</f>
        <v/>
      </c>
      <c r="JO13" t="str">
        <f>IF(ISERROR(MATCH(JO$1,'CSC Mitre'!L$1:L$220,0)),"",VLOOKUP(JO$1,'Tactic Recode'!$A$1:$B$547,2,FALSE))</f>
        <v/>
      </c>
      <c r="JP13" t="str">
        <f>IF(ISERROR(MATCH(JP$1,'CSC Mitre'!L$1:L$220,0)),"",VLOOKUP(JP$1,'Tactic Recode'!$A$1:$B$547,2,FALSE))</f>
        <v/>
      </c>
      <c r="JQ13" t="str">
        <f>IF(ISERROR(MATCH(JQ$1,'CSC Mitre'!L$1:L$220,0)),"",VLOOKUP(JQ$1,'Tactic Recode'!$A$1:$B$547,2,FALSE))</f>
        <v/>
      </c>
      <c r="JR13" t="str">
        <f>IF(ISERROR(MATCH(JR$1,'CSC Mitre'!L$1:L$220,0)),"",VLOOKUP(JR$1,'Tactic Recode'!$A$1:$B$547,2,FALSE))</f>
        <v/>
      </c>
      <c r="JS13" t="str">
        <f>IF(ISERROR(MATCH(JS$1,'CSC Mitre'!L$1:L$220,0)),"",VLOOKUP(JS$1,'Tactic Recode'!$A$1:$B$547,2,FALSE))</f>
        <v/>
      </c>
      <c r="JT13" t="str">
        <f>IF(ISERROR(MATCH(JT$1,'CSC Mitre'!L$1:L$220,0)),"",VLOOKUP(JT$1,'Tactic Recode'!$A$1:$B$547,2,FALSE))</f>
        <v/>
      </c>
      <c r="JU13" t="str">
        <f>IF(ISERROR(MATCH(JU$1,'CSC Mitre'!L$1:L$220,0)),"",VLOOKUP(JU$1,'Tactic Recode'!$A$1:$B$547,2,FALSE))</f>
        <v>Persistence</v>
      </c>
      <c r="JV13" t="str">
        <f>IF(ISERROR(MATCH(JV$1,'CSC Mitre'!L$1:L$220,0)),"",VLOOKUP(JV$1,'Tactic Recode'!$A$1:$B$547,2,FALSE))</f>
        <v>Persistence</v>
      </c>
      <c r="JW13" t="str">
        <f>IF(ISERROR(MATCH(JW$1,'CSC Mitre'!L$1:L$220,0)),"",VLOOKUP(JW$1,'Tactic Recode'!$A$1:$B$547,2,FALSE))</f>
        <v>Persistence</v>
      </c>
      <c r="JX13" t="str">
        <f>IF(ISERROR(MATCH(JX$1,'CSC Mitre'!L$1:L$220,0)),"",VLOOKUP(JX$1,'Tactic Recode'!$A$1:$B$547,2,FALSE))</f>
        <v/>
      </c>
      <c r="JY13" t="str">
        <f>IF(ISERROR(MATCH(JY$1,'CSC Mitre'!L$1:L$220,0)),"",VLOOKUP(JY$1,'Tactic Recode'!$A$1:$B$547,2,FALSE))</f>
        <v/>
      </c>
      <c r="JZ13" t="str">
        <f>IF(ISERROR(MATCH(JZ$1,'CSC Mitre'!L$1:L$220,0)),"",VLOOKUP(JZ$1,'Tactic Recode'!$A$1:$B$547,2,FALSE))</f>
        <v/>
      </c>
      <c r="KA13" t="str">
        <f>IF(ISERROR(MATCH(KA$1,'CSC Mitre'!L$1:L$220,0)),"",VLOOKUP(KA$1,'Tactic Recode'!$A$1:$B$547,2,FALSE))</f>
        <v/>
      </c>
      <c r="KB13" t="str">
        <f>IF(ISERROR(MATCH(KB$1,'CSC Mitre'!L$1:L$220,0)),"",VLOOKUP(KB$1,'Tactic Recode'!$A$1:$B$547,2,FALSE))</f>
        <v/>
      </c>
      <c r="KC13" t="str">
        <f>IF(ISERROR(MATCH(KC$1,'CSC Mitre'!L$1:L$220,0)),"",VLOOKUP(KC$1,'Tactic Recode'!$A$1:$B$547,2,FALSE))</f>
        <v/>
      </c>
      <c r="KD13" t="str">
        <f>IF(ISERROR(MATCH(KD$1,'CSC Mitre'!L$1:L$220,0)),"",VLOOKUP(KD$1,'Tactic Recode'!$A$1:$B$547,2,FALSE))</f>
        <v/>
      </c>
      <c r="KE13" t="str">
        <f>IF(ISERROR(MATCH(KE$1,'CSC Mitre'!L$1:L$220,0)),"",VLOOKUP(KE$1,'Tactic Recode'!$A$1:$B$547,2,FALSE))</f>
        <v/>
      </c>
      <c r="KF13" t="str">
        <f>IF(ISERROR(MATCH(KF$1,'CSC Mitre'!L$1:L$220,0)),"",VLOOKUP(KF$1,'Tactic Recode'!$A$1:$B$547,2,FALSE))</f>
        <v/>
      </c>
      <c r="KG13" t="str">
        <f>IF(ISERROR(MATCH(KG$1,'CSC Mitre'!L$1:L$220,0)),"",VLOOKUP(KG$1,'Tactic Recode'!$A$1:$B$547,2,FALSE))</f>
        <v/>
      </c>
      <c r="KH13" t="str">
        <f>IF(ISERROR(MATCH(KH$1,'CSC Mitre'!L$1:L$220,0)),"",VLOOKUP(KH$1,'Tactic Recode'!$A$1:$B$547,2,FALSE))</f>
        <v/>
      </c>
      <c r="KI13" t="str">
        <f>IF(ISERROR(MATCH(KI$1,'CSC Mitre'!L$1:L$220,0)),"",VLOOKUP(KI$1,'Tactic Recode'!$A$1:$B$547,2,FALSE))</f>
        <v/>
      </c>
      <c r="KJ13" t="str">
        <f>IF(ISERROR(MATCH(KJ$1,'CSC Mitre'!L$1:L$220,0)),"",VLOOKUP(KJ$1,'Tactic Recode'!$A$1:$B$547,2,FALSE))</f>
        <v/>
      </c>
      <c r="KK13" t="str">
        <f>IF(ISERROR(MATCH(KK$1,'CSC Mitre'!L$1:L$220,0)),"",VLOOKUP(KK$1,'Tactic Recode'!$A$1:$B$547,2,FALSE))</f>
        <v/>
      </c>
      <c r="KL13" t="str">
        <f>IF(ISERROR(MATCH(KL$1,'CSC Mitre'!L$1:L$220,0)),"",VLOOKUP(KL$1,'Tactic Recode'!$A$1:$B$547,2,FALSE))</f>
        <v/>
      </c>
      <c r="KM13" t="str">
        <f>IF(ISERROR(MATCH(KM$1,'CSC Mitre'!L$1:L$220,0)),"",VLOOKUP(KM$1,'Tactic Recode'!$A$1:$B$547,2,FALSE))</f>
        <v/>
      </c>
      <c r="KN13" t="str">
        <f>IF(ISERROR(MATCH(KN$1,'CSC Mitre'!L$1:L$220,0)),"",VLOOKUP(KN$1,'Tactic Recode'!$A$1:$B$547,2,FALSE))</f>
        <v/>
      </c>
      <c r="KO13" t="str">
        <f>IF(ISERROR(MATCH(KO$1,'CSC Mitre'!L$1:L$220,0)),"",VLOOKUP(KO$1,'Tactic Recode'!$A$1:$B$547,2,FALSE))</f>
        <v/>
      </c>
      <c r="KP13" t="str">
        <f>IF(ISERROR(MATCH(KP$1,'CSC Mitre'!L$1:L$220,0)),"",VLOOKUP(KP$1,'Tactic Recode'!$A$1:$B$547,2,FALSE))</f>
        <v/>
      </c>
      <c r="KQ13" t="str">
        <f>IF(ISERROR(MATCH(KQ$1,'CSC Mitre'!L$1:L$220,0)),"",VLOOKUP(KQ$1,'Tactic Recode'!$A$1:$B$547,2,FALSE))</f>
        <v/>
      </c>
      <c r="KR13" t="str">
        <f>IF(ISERROR(MATCH(KR$1,'CSC Mitre'!L$1:L$220,0)),"",VLOOKUP(KR$1,'Tactic Recode'!$A$1:$B$547,2,FALSE))</f>
        <v/>
      </c>
      <c r="KS13" t="str">
        <f>IF(ISERROR(MATCH(KS$1,'CSC Mitre'!L$1:L$220,0)),"",VLOOKUP(KS$1,'Tactic Recode'!$A$1:$B$547,2,FALSE))</f>
        <v/>
      </c>
      <c r="KT13" t="str">
        <f>IF(ISERROR(MATCH(KT$1,'CSC Mitre'!L$1:L$220,0)),"",VLOOKUP(KT$1,'Tactic Recode'!$A$1:$B$547,2,FALSE))</f>
        <v/>
      </c>
      <c r="KU13" t="str">
        <f>IF(ISERROR(MATCH(KU$1,'CSC Mitre'!L$1:L$220,0)),"",VLOOKUP(KU$1,'Tactic Recode'!$A$1:$B$547,2,FALSE))</f>
        <v/>
      </c>
      <c r="KV13" t="str">
        <f>IF(ISERROR(MATCH(KV$1,'CSC Mitre'!L$1:L$220,0)),"",VLOOKUP(KV$1,'Tactic Recode'!$A$1:$B$547,2,FALSE))</f>
        <v/>
      </c>
      <c r="KW13" t="str">
        <f>IF(ISERROR(MATCH(KW$1,'CSC Mitre'!L$1:L$220,0)),"",VLOOKUP(KW$1,'Tactic Recode'!$A$1:$B$547,2,FALSE))</f>
        <v/>
      </c>
      <c r="KX13" t="str">
        <f>IF(ISERROR(MATCH(KX$1,'CSC Mitre'!L$1:L$220,0)),"",VLOOKUP(KX$1,'Tactic Recode'!$A$1:$B$547,2,FALSE))</f>
        <v/>
      </c>
      <c r="KY13" t="str">
        <f>IF(ISERROR(MATCH(KY$1,'CSC Mitre'!L$1:L$220,0)),"",VLOOKUP(KY$1,'Tactic Recode'!$A$1:$B$547,2,FALSE))</f>
        <v/>
      </c>
      <c r="KZ13" t="str">
        <f>IF(ISERROR(MATCH(KZ$1,'CSC Mitre'!L$1:L$220,0)),"",VLOOKUP(KZ$1,'Tactic Recode'!$A$1:$B$547,2,FALSE))</f>
        <v/>
      </c>
      <c r="LA13" t="str">
        <f>IF(ISERROR(MATCH(LA$1,'CSC Mitre'!L$1:L$220,0)),"",VLOOKUP(LA$1,'Tactic Recode'!$A$1:$B$547,2,FALSE))</f>
        <v>Persistence, Privilage Escalation</v>
      </c>
      <c r="LB13" t="str">
        <f>IF(ISERROR(MATCH(LB$1,'CSC Mitre'!L$1:L$220,0)),"",VLOOKUP(LB$1,'Tactic Recode'!$A$1:$B$547,2,FALSE))</f>
        <v/>
      </c>
      <c r="LC13" t="str">
        <f>IF(ISERROR(MATCH(LC$1,'CSC Mitre'!L$1:L$220,0)),"",VLOOKUP(LC$1,'Tactic Recode'!$A$1:$B$547,2,FALSE))</f>
        <v/>
      </c>
      <c r="LD13" t="str">
        <f>IF(ISERROR(MATCH(LD$1,'CSC Mitre'!L$1:L$220,0)),"",VLOOKUP(LD$1,'Tactic Recode'!$A$1:$B$547,2,FALSE))</f>
        <v/>
      </c>
      <c r="LE13" t="str">
        <f>IF(ISERROR(MATCH(LE$1,'CSC Mitre'!L$1:L$220,0)),"",VLOOKUP(LE$1,'Tactic Recode'!$A$1:$B$547,2,FALSE))</f>
        <v/>
      </c>
      <c r="LF13" t="str">
        <f>IF(ISERROR(MATCH(LF$1,'CSC Mitre'!L$1:L$220,0)),"",VLOOKUP(LF$1,'Tactic Recode'!$A$1:$B$547,2,FALSE))</f>
        <v/>
      </c>
      <c r="LG13" t="str">
        <f>IF(ISERROR(MATCH(LG$1,'CSC Mitre'!L$1:L$220,0)),"",VLOOKUP(LG$1,'Tactic Recode'!$A$1:$B$547,2,FALSE))</f>
        <v/>
      </c>
      <c r="LH13" t="str">
        <f>IF(ISERROR(MATCH(LH$1,'CSC Mitre'!L$1:L$220,0)),"",VLOOKUP(LH$1,'Tactic Recode'!$A$1:$B$547,2,FALSE))</f>
        <v/>
      </c>
      <c r="LI13" t="str">
        <f>IF(ISERROR(MATCH(LI$1,'CSC Mitre'!L$1:L$220,0)),"",VLOOKUP(LI$1,'Tactic Recode'!$A$1:$B$547,2,FALSE))</f>
        <v/>
      </c>
      <c r="LJ13" t="str">
        <f>IF(ISERROR(MATCH(LJ$1,'CSC Mitre'!L$1:L$220,0)),"",VLOOKUP(LJ$1,'Tactic Recode'!$A$1:$B$547,2,FALSE))</f>
        <v>Persistence, Privilage Escalation</v>
      </c>
      <c r="LK13" t="str">
        <f>IF(ISERROR(MATCH(LK$1,'CSC Mitre'!L$1:L$220,0)),"",VLOOKUP(LK$1,'Tactic Recode'!$A$1:$B$547,2,FALSE))</f>
        <v/>
      </c>
      <c r="LL13" t="str">
        <f>IF(ISERROR(MATCH(LL$1,'CSC Mitre'!L$1:L$220,0)),"",VLOOKUP(LL$1,'Tactic Recode'!$A$1:$B$547,2,FALSE))</f>
        <v/>
      </c>
      <c r="LM13" t="str">
        <f>IF(ISERROR(MATCH(LM$1,'CSC Mitre'!L$1:L$220,0)),"",VLOOKUP(LM$1,'Tactic Recode'!$A$1:$B$547,2,FALSE))</f>
        <v/>
      </c>
      <c r="LN13" t="str">
        <f>IF(ISERROR(MATCH(LN$1,'CSC Mitre'!L$1:L$220,0)),"",VLOOKUP(LN$1,'Tactic Recode'!$A$1:$B$547,2,FALSE))</f>
        <v/>
      </c>
      <c r="LO13" t="str">
        <f>IF(ISERROR(MATCH(LO$1,'CSC Mitre'!L$1:L$220,0)),"",VLOOKUP(LO$1,'Tactic Recode'!$A$1:$B$547,2,FALSE))</f>
        <v/>
      </c>
      <c r="LP13" t="str">
        <f>IF(ISERROR(MATCH(LP$1,'CSC Mitre'!L$1:L$220,0)),"",VLOOKUP(LP$1,'Tactic Recode'!$A$1:$B$547,2,FALSE))</f>
        <v/>
      </c>
      <c r="LQ13" t="str">
        <f>IF(ISERROR(MATCH(LQ$1,'CSC Mitre'!L$1:L$220,0)),"",VLOOKUP(LQ$1,'Tactic Recode'!$A$1:$B$547,2,FALSE))</f>
        <v/>
      </c>
      <c r="LR13" t="str">
        <f>IF(ISERROR(MATCH(LR$1,'CSC Mitre'!L$1:L$220,0)),"",VLOOKUP(LR$1,'Tactic Recode'!$A$1:$B$547,2,FALSE))</f>
        <v/>
      </c>
      <c r="LS13" t="str">
        <f>IF(ISERROR(MATCH(LS$1,'CSC Mitre'!L$1:L$220,0)),"",VLOOKUP(LS$1,'Tactic Recode'!$A$1:$B$547,2,FALSE))</f>
        <v/>
      </c>
      <c r="LT13" t="str">
        <f>IF(ISERROR(MATCH(LT$1,'CSC Mitre'!L$1:L$220,0)),"",VLOOKUP(LT$1,'Tactic Recode'!$A$1:$B$547,2,FALSE))</f>
        <v/>
      </c>
      <c r="LU13" t="str">
        <f>IF(ISERROR(MATCH(LU$1,'CSC Mitre'!L$1:L$220,0)),"",VLOOKUP(LU$1,'Tactic Recode'!$A$1:$B$547,2,FALSE))</f>
        <v/>
      </c>
      <c r="LV13" t="str">
        <f>IF(ISERROR(MATCH(LV$1,'CSC Mitre'!L$1:L$220,0)),"",VLOOKUP(LV$1,'Tactic Recode'!$A$1:$B$547,2,FALSE))</f>
        <v/>
      </c>
      <c r="LW13" t="str">
        <f>IF(ISERROR(MATCH(LW$1,'CSC Mitre'!L$1:L$220,0)),"",VLOOKUP(LW$1,'Tactic Recode'!$A$1:$B$547,2,FALSE))</f>
        <v/>
      </c>
      <c r="LX13" t="str">
        <f>IF(ISERROR(MATCH(LX$1,'CSC Mitre'!L$1:L$220,0)),"",VLOOKUP(LX$1,'Tactic Recode'!$A$1:$B$547,2,FALSE))</f>
        <v/>
      </c>
      <c r="LY13" t="str">
        <f>IF(ISERROR(MATCH(LY$1,'CSC Mitre'!L$1:L$220,0)),"",VLOOKUP(LY$1,'Tactic Recode'!$A$1:$B$547,2,FALSE))</f>
        <v/>
      </c>
      <c r="LZ13" t="str">
        <f>IF(ISERROR(MATCH(LZ$1,'CSC Mitre'!L$1:L$220,0)),"",VLOOKUP(LZ$1,'Tactic Recode'!$A$1:$B$547,2,FALSE))</f>
        <v/>
      </c>
      <c r="MA13" t="str">
        <f>IF(ISERROR(MATCH(MA$1,'CSC Mitre'!L$1:L$220,0)),"",VLOOKUP(MA$1,'Tactic Recode'!$A$1:$B$547,2,FALSE))</f>
        <v/>
      </c>
      <c r="MB13" t="str">
        <f>IF(ISERROR(MATCH(MB$1,'CSC Mitre'!L$1:L$220,0)),"",VLOOKUP(MB$1,'Tactic Recode'!$A$1:$B$547,2,FALSE))</f>
        <v/>
      </c>
      <c r="MC13" t="str">
        <f>IF(ISERROR(MATCH(MC$1,'CSC Mitre'!L$1:L$220,0)),"",VLOOKUP(MC$1,'Tactic Recode'!$A$1:$B$547,2,FALSE))</f>
        <v/>
      </c>
      <c r="MD13" t="str">
        <f>IF(ISERROR(MATCH(MD$1,'CSC Mitre'!L$1:L$220,0)),"",VLOOKUP(MD$1,'Tactic Recode'!$A$1:$B$547,2,FALSE))</f>
        <v/>
      </c>
      <c r="ME13" t="str">
        <f>IF(ISERROR(MATCH(ME$1,'CSC Mitre'!L$1:L$220,0)),"",VLOOKUP(ME$1,'Tactic Recode'!$A$1:$B$547,2,FALSE))</f>
        <v/>
      </c>
      <c r="MF13" t="str">
        <f>IF(ISERROR(MATCH(MF$1,'CSC Mitre'!L$1:L$220,0)),"",VLOOKUP(MF$1,'Tactic Recode'!$A$1:$B$547,2,FALSE))</f>
        <v/>
      </c>
      <c r="MG13" t="str">
        <f>IF(ISERROR(MATCH(MG$1,'CSC Mitre'!L$1:L$220,0)),"",VLOOKUP(MG$1,'Tactic Recode'!$A$1:$B$547,2,FALSE))</f>
        <v/>
      </c>
      <c r="MH13" t="str">
        <f>IF(ISERROR(MATCH(MH$1,'CSC Mitre'!L$1:L$220,0)),"",VLOOKUP(MH$1,'Tactic Recode'!$A$1:$B$547,2,FALSE))</f>
        <v/>
      </c>
      <c r="MI13" t="str">
        <f>IF(ISERROR(MATCH(MI$1,'CSC Mitre'!L$1:L$220,0)),"",VLOOKUP(MI$1,'Tactic Recode'!$A$1:$B$547,2,FALSE))</f>
        <v/>
      </c>
      <c r="MJ13" t="str">
        <f>IF(ISERROR(MATCH(MJ$1,'CSC Mitre'!L$1:L$220,0)),"",VLOOKUP(MJ$1,'Tactic Recode'!$A$1:$B$547,2,FALSE))</f>
        <v/>
      </c>
      <c r="MK13" t="str">
        <f>IF(ISERROR(MATCH(MK$1,'CSC Mitre'!L$1:L$220,0)),"",VLOOKUP(MK$1,'Tactic Recode'!$A$1:$B$547,2,FALSE))</f>
        <v/>
      </c>
      <c r="ML13" t="str">
        <f>IF(ISERROR(MATCH(ML$1,'CSC Mitre'!L$1:L$220,0)),"",VLOOKUP(ML$1,'Tactic Recode'!$A$1:$B$547,2,FALSE))</f>
        <v/>
      </c>
      <c r="MM13" t="str">
        <f>IF(ISERROR(MATCH(MM$1,'CSC Mitre'!L$1:L$220,0)),"",VLOOKUP(MM$1,'Tactic Recode'!$A$1:$B$547,2,FALSE))</f>
        <v/>
      </c>
      <c r="MN13" t="str">
        <f>IF(ISERROR(MATCH(MN$1,'CSC Mitre'!L$1:L$220,0)),"",VLOOKUP(MN$1,'Tactic Recode'!$A$1:$B$547,2,FALSE))</f>
        <v/>
      </c>
      <c r="MO13" t="str">
        <f>IF(ISERROR(MATCH(MO$1,'CSC Mitre'!L$1:L$220,0)),"",VLOOKUP(MO$1,'Tactic Recode'!$A$1:$B$547,2,FALSE))</f>
        <v/>
      </c>
      <c r="MP13" t="str">
        <f>IF(ISERROR(MATCH(MP$1,'CSC Mitre'!L$1:L$220,0)),"",VLOOKUP(MP$1,'Tactic Recode'!$A$1:$B$547,2,FALSE))</f>
        <v/>
      </c>
      <c r="MQ13" t="str">
        <f>IF(ISERROR(MATCH(MQ$1,'CSC Mitre'!L$1:L$220,0)),"",VLOOKUP(MQ$1,'Tactic Recode'!$A$1:$B$547,2,FALSE))</f>
        <v/>
      </c>
      <c r="MR13" t="str">
        <f>IF(ISERROR(MATCH(MR$1,'CSC Mitre'!L$1:L$220,0)),"",VLOOKUP(MR$1,'Tactic Recode'!$A$1:$B$547,2,FALSE))</f>
        <v/>
      </c>
      <c r="MS13" t="str">
        <f>IF(ISERROR(MATCH(MS$1,'CSC Mitre'!L$1:L$220,0)),"",VLOOKUP(MS$1,'Tactic Recode'!$A$1:$B$547,2,FALSE))</f>
        <v/>
      </c>
      <c r="MT13" t="str">
        <f>IF(ISERROR(MATCH(MT$1,'CSC Mitre'!L$1:L$220,0)),"",VLOOKUP(MT$1,'Tactic Recode'!$A$1:$B$547,2,FALSE))</f>
        <v/>
      </c>
      <c r="MU13" t="str">
        <f>IF(ISERROR(MATCH(MU$1,'CSC Mitre'!L$1:L$220,0)),"",VLOOKUP(MU$1,'Tactic Recode'!$A$1:$B$547,2,FALSE))</f>
        <v/>
      </c>
      <c r="MV13" t="str">
        <f>IF(ISERROR(MATCH(MV$1,'CSC Mitre'!L$1:L$220,0)),"",VLOOKUP(MV$1,'Tactic Recode'!$A$1:$B$547,2,FALSE))</f>
        <v/>
      </c>
      <c r="MW13" t="str">
        <f>IF(ISERROR(MATCH(MW$1,'CSC Mitre'!L$1:L$220,0)),"",VLOOKUP(MW$1,'Tactic Recode'!$A$1:$B$547,2,FALSE))</f>
        <v/>
      </c>
      <c r="MX13" t="str">
        <f>IF(ISERROR(MATCH(MX$1,'CSC Mitre'!L$1:L$220,0)),"",VLOOKUP(MX$1,'Tactic Recode'!$A$1:$B$547,2,FALSE))</f>
        <v/>
      </c>
      <c r="MY13" t="str">
        <f>IF(ISERROR(MATCH(MY$1,'CSC Mitre'!L$1:L$220,0)),"",VLOOKUP(MY$1,'Tactic Recode'!$A$1:$B$547,2,FALSE))</f>
        <v/>
      </c>
      <c r="MZ13" t="str">
        <f>IF(ISERROR(MATCH(MZ$1,'CSC Mitre'!L$1:L$220,0)),"",VLOOKUP(MZ$1,'Tactic Recode'!$A$1:$B$547,2,FALSE))</f>
        <v/>
      </c>
      <c r="NA13" t="str">
        <f>IF(ISERROR(MATCH(NA$1,'CSC Mitre'!L$1:L$220,0)),"",VLOOKUP(NA$1,'Tactic Recode'!$A$1:$B$547,2,FALSE))</f>
        <v>Persistence</v>
      </c>
      <c r="NB13" t="str">
        <f>IF(ISERROR(MATCH(NB$1,'CSC Mitre'!L$1:L$220,0)),"",VLOOKUP(NB$1,'Tactic Recode'!$A$1:$B$547,2,FALSE))</f>
        <v/>
      </c>
      <c r="NC13" t="str">
        <f>IF(ISERROR(MATCH(NC$1,'CSC Mitre'!L$1:L$220,0)),"",VLOOKUP(NC$1,'Tactic Recode'!$A$1:$B$547,2,FALSE))</f>
        <v/>
      </c>
      <c r="ND13" t="str">
        <f>IF(ISERROR(MATCH(ND$1,'CSC Mitre'!L$1:L$220,0)),"",VLOOKUP(ND$1,'Tactic Recode'!$A$1:$B$547,2,FALSE))</f>
        <v/>
      </c>
      <c r="NE13" t="str">
        <f>IF(ISERROR(MATCH(NE$1,'CSC Mitre'!L$1:L$220,0)),"",VLOOKUP(NE$1,'Tactic Recode'!$A$1:$B$547,2,FALSE))</f>
        <v/>
      </c>
      <c r="NF13" t="str">
        <f>IF(ISERROR(MATCH(NF$1,'CSC Mitre'!L$1:L$220,0)),"",VLOOKUP(NF$1,'Tactic Recode'!$A$1:$B$547,2,FALSE))</f>
        <v/>
      </c>
      <c r="NG13" t="str">
        <f>IF(ISERROR(MATCH(NG$1,'CSC Mitre'!L$1:L$220,0)),"",VLOOKUP(NG$1,'Tactic Recode'!$A$1:$B$547,2,FALSE))</f>
        <v/>
      </c>
      <c r="NH13" t="str">
        <f>IF(ISERROR(MATCH(NH$1,'CSC Mitre'!L$1:L$220,0)),"",VLOOKUP(NH$1,'Tactic Recode'!$A$1:$B$547,2,FALSE))</f>
        <v/>
      </c>
      <c r="NI13" t="str">
        <f>IF(ISERROR(MATCH(NI$1,'CSC Mitre'!L$1:L$220,0)),"",VLOOKUP(NI$1,'Tactic Recode'!$A$1:$B$547,2,FALSE))</f>
        <v/>
      </c>
      <c r="NJ13" t="str">
        <f>IF(ISERROR(MATCH(NJ$1,'CSC Mitre'!L$1:L$220,0)),"",VLOOKUP(NJ$1,'Tactic Recode'!$A$1:$B$547,2,FALSE))</f>
        <v/>
      </c>
      <c r="NK13" t="str">
        <f>IF(ISERROR(MATCH(NK$1,'CSC Mitre'!L$1:L$220,0)),"",VLOOKUP(NK$1,'Tactic Recode'!$A$1:$B$547,2,FALSE))</f>
        <v/>
      </c>
      <c r="NL13" t="str">
        <f>IF(ISERROR(MATCH(NL$1,'CSC Mitre'!L$1:L$220,0)),"",VLOOKUP(NL$1,'Tactic Recode'!$A$1:$B$547,2,FALSE))</f>
        <v/>
      </c>
      <c r="NM13" t="str">
        <f>IF(ISERROR(MATCH(NM$1,'CSC Mitre'!L$1:L$220,0)),"",VLOOKUP(NM$1,'Tactic Recode'!$A$1:$B$547,2,FALSE))</f>
        <v/>
      </c>
      <c r="NN13" t="str">
        <f>IF(ISERROR(MATCH(NN$1,'CSC Mitre'!L$1:L$220,0)),"",VLOOKUP(NN$1,'Tactic Recode'!$A$1:$B$547,2,FALSE))</f>
        <v/>
      </c>
      <c r="NO13" t="str">
        <f>IF(ISERROR(MATCH(NO$1,'CSC Mitre'!L$1:L$220,0)),"",VLOOKUP(NO$1,'Tactic Recode'!$A$1:$B$547,2,FALSE))</f>
        <v/>
      </c>
      <c r="NP13" t="str">
        <f>IF(ISERROR(MATCH(NP$1,'CSC Mitre'!L$1:L$220,0)),"",VLOOKUP(NP$1,'Tactic Recode'!$A$1:$B$547,2,FALSE))</f>
        <v/>
      </c>
      <c r="NQ13" t="str">
        <f>IF(ISERROR(MATCH(NQ$1,'CSC Mitre'!L$1:L$220,0)),"",VLOOKUP(NQ$1,'Tactic Recode'!$A$1:$B$547,2,FALSE))</f>
        <v/>
      </c>
      <c r="NR13" t="str">
        <f>IF(ISERROR(MATCH(NR$1,'CSC Mitre'!L$1:L$220,0)),"",VLOOKUP(NR$1,'Tactic Recode'!$A$1:$B$547,2,FALSE))</f>
        <v/>
      </c>
      <c r="NS13" t="str">
        <f>IF(ISERROR(MATCH(NS$1,'CSC Mitre'!L$1:L$220,0)),"",VLOOKUP(NS$1,'Tactic Recode'!$A$1:$B$547,2,FALSE))</f>
        <v/>
      </c>
      <c r="NT13" t="str">
        <f>IF(ISERROR(MATCH(NT$1,'CSC Mitre'!L$1:L$220,0)),"",VLOOKUP(NT$1,'Tactic Recode'!$A$1:$B$547,2,FALSE))</f>
        <v/>
      </c>
      <c r="NU13" t="str">
        <f>IF(ISERROR(MATCH(NU$1,'CSC Mitre'!L$1:L$220,0)),"",VLOOKUP(NU$1,'Tactic Recode'!$A$1:$B$547,2,FALSE))</f>
        <v/>
      </c>
      <c r="NV13" t="str">
        <f>IF(ISERROR(MATCH(NV$1,'CSC Mitre'!L$1:L$220,0)),"",VLOOKUP(NV$1,'Tactic Recode'!$A$1:$B$547,2,FALSE))</f>
        <v/>
      </c>
      <c r="NW13" t="str">
        <f>IF(ISERROR(MATCH(NW$1,'CSC Mitre'!L$1:L$220,0)),"",VLOOKUP(NW$1,'Tactic Recode'!$A$1:$B$547,2,FALSE))</f>
        <v/>
      </c>
      <c r="NX13" t="str">
        <f>IF(ISERROR(MATCH(NX$1,'CSC Mitre'!L$1:L$220,0)),"",VLOOKUP(NX$1,'Tactic Recode'!$A$1:$B$547,2,FALSE))</f>
        <v/>
      </c>
      <c r="NY13" t="str">
        <f>IF(ISERROR(MATCH(NY$1,'CSC Mitre'!L$1:L$220,0)),"",VLOOKUP(NY$1,'Tactic Recode'!$A$1:$B$547,2,FALSE))</f>
        <v/>
      </c>
      <c r="NZ13" t="str">
        <f>IF(ISERROR(MATCH(NZ$1,'CSC Mitre'!L$1:L$220,0)),"",VLOOKUP(NZ$1,'Tactic Recode'!$A$1:$B$547,2,FALSE))</f>
        <v/>
      </c>
      <c r="OA13" t="str">
        <f>IF(ISERROR(MATCH(OA$1,'CSC Mitre'!L$1:L$220,0)),"",VLOOKUP(OA$1,'Tactic Recode'!$A$1:$B$547,2,FALSE))</f>
        <v/>
      </c>
      <c r="OB13" t="str">
        <f>IF(ISERROR(MATCH(OB$1,'CSC Mitre'!L$1:L$220,0)),"",VLOOKUP(OB$1,'Tactic Recode'!$A$1:$B$547,2,FALSE))</f>
        <v/>
      </c>
      <c r="OC13" t="str">
        <f>IF(ISERROR(MATCH(OC$1,'CSC Mitre'!L$1:L$220,0)),"",VLOOKUP(OC$1,'Tactic Recode'!$A$1:$B$547,2,FALSE))</f>
        <v/>
      </c>
      <c r="OD13" t="str">
        <f>IF(ISERROR(MATCH(OD$1,'CSC Mitre'!L$1:L$220,0)),"",VLOOKUP(OD$1,'Tactic Recode'!$A$1:$B$547,2,FALSE))</f>
        <v/>
      </c>
      <c r="OE13" t="str">
        <f>IF(ISERROR(MATCH(OE$1,'CSC Mitre'!L$1:L$220,0)),"",VLOOKUP(OE$1,'Tactic Recode'!$A$1:$B$547,2,FALSE))</f>
        <v/>
      </c>
      <c r="OF13" t="str">
        <f>IF(ISERROR(MATCH(OF$1,'CSC Mitre'!L$1:L$220,0)),"",VLOOKUP(OF$1,'Tactic Recode'!$A$1:$B$547,2,FALSE))</f>
        <v/>
      </c>
      <c r="OG13" t="str">
        <f>IF(ISERROR(MATCH(OG$1,'CSC Mitre'!L$1:L$220,0)),"",VLOOKUP(OG$1,'Tactic Recode'!$A$1:$B$547,2,FALSE))</f>
        <v/>
      </c>
      <c r="OH13" t="str">
        <f>IF(ISERROR(MATCH(OH$1,'CSC Mitre'!L$1:L$220,0)),"",VLOOKUP(OH$1,'Tactic Recode'!$A$1:$B$547,2,FALSE))</f>
        <v/>
      </c>
      <c r="OI13" t="str">
        <f>IF(ISERROR(MATCH(OI$1,'CSC Mitre'!L$1:L$220,0)),"",VLOOKUP(OI$1,'Tactic Recode'!$A$1:$B$547,2,FALSE))</f>
        <v/>
      </c>
      <c r="OJ13" t="str">
        <f>IF(ISERROR(MATCH(OJ$1,'CSC Mitre'!L$1:L$220,0)),"",VLOOKUP(OJ$1,'Tactic Recode'!$A$1:$B$547,2,FALSE))</f>
        <v/>
      </c>
      <c r="OK13" t="str">
        <f>IF(ISERROR(MATCH(OK$1,'CSC Mitre'!L$1:L$220,0)),"",VLOOKUP(OK$1,'Tactic Recode'!$A$1:$B$547,2,FALSE))</f>
        <v/>
      </c>
      <c r="OL13" t="str">
        <f>IF(ISERROR(MATCH(OL$1,'CSC Mitre'!L$1:L$220,0)),"",VLOOKUP(OL$1,'Tactic Recode'!$A$1:$B$547,2,FALSE))</f>
        <v/>
      </c>
      <c r="OM13" t="str">
        <f>IF(ISERROR(MATCH(OM$1,'CSC Mitre'!L$1:L$220,0)),"",VLOOKUP(OM$1,'Tactic Recode'!$A$1:$B$547,2,FALSE))</f>
        <v/>
      </c>
      <c r="ON13" t="str">
        <f>IF(ISERROR(MATCH(ON$1,'CSC Mitre'!L$1:L$220,0)),"",VLOOKUP(ON$1,'Tactic Recode'!$A$1:$B$547,2,FALSE))</f>
        <v/>
      </c>
      <c r="OO13" t="str">
        <f>IF(ISERROR(MATCH(OO$1,'CSC Mitre'!L$1:L$220,0)),"",VLOOKUP(OO$1,'Tactic Recode'!$A$1:$B$547,2,FALSE))</f>
        <v/>
      </c>
      <c r="OP13" t="str">
        <f>IF(ISERROR(MATCH(OP$1,'CSC Mitre'!L$1:L$220,0)),"",VLOOKUP(OP$1,'Tactic Recode'!$A$1:$B$547,2,FALSE))</f>
        <v/>
      </c>
      <c r="OQ13" t="str">
        <f>IF(ISERROR(MATCH(OQ$1,'CSC Mitre'!L$1:L$220,0)),"",VLOOKUP(OQ$1,'Tactic Recode'!$A$1:$B$547,2,FALSE))</f>
        <v/>
      </c>
      <c r="OR13" t="str">
        <f>IF(ISERROR(MATCH(OR$1,'CSC Mitre'!L$1:L$220,0)),"",VLOOKUP(OR$1,'Tactic Recode'!$A$1:$B$547,2,FALSE))</f>
        <v/>
      </c>
      <c r="OS13" t="str">
        <f>IF(ISERROR(MATCH(OS$1,'CSC Mitre'!L$1:L$220,0)),"",VLOOKUP(OS$1,'Tactic Recode'!$A$1:$B$547,2,FALSE))</f>
        <v/>
      </c>
      <c r="OT13" t="str">
        <f>IF(ISERROR(MATCH(OT$1,'CSC Mitre'!L$1:L$220,0)),"",VLOOKUP(OT$1,'Tactic Recode'!$A$1:$B$547,2,FALSE))</f>
        <v/>
      </c>
      <c r="OU13" t="str">
        <f>IF(ISERROR(MATCH(OU$1,'CSC Mitre'!L$1:L$220,0)),"",VLOOKUP(OU$1,'Tactic Recode'!$A$1:$B$547,2,FALSE))</f>
        <v/>
      </c>
      <c r="OV13" t="str">
        <f>IF(ISERROR(MATCH(OV$1,'CSC Mitre'!L$1:L$220,0)),"",VLOOKUP(OV$1,'Tactic Recode'!$A$1:$B$547,2,FALSE))</f>
        <v/>
      </c>
      <c r="OW13" t="str">
        <f>IF(ISERROR(MATCH(OW$1,'CSC Mitre'!L$1:L$220,0)),"",VLOOKUP(OW$1,'Tactic Recode'!$A$1:$B$547,2,FALSE))</f>
        <v/>
      </c>
      <c r="OX13" t="str">
        <f>IF(ISERROR(MATCH(OX$1,'CSC Mitre'!L$1:L$220,0)),"",VLOOKUP(OX$1,'Tactic Recode'!$A$1:$B$547,2,FALSE))</f>
        <v>Initial Access</v>
      </c>
      <c r="OY13" t="str">
        <f>IF(ISERROR(MATCH(OY$1,'CSC Mitre'!L$1:L$220,0)),"",VLOOKUP(OY$1,'Tactic Recode'!$A$1:$B$547,2,FALSE))</f>
        <v>Initial Access</v>
      </c>
      <c r="OZ13" t="str">
        <f>IF(ISERROR(MATCH(OZ$1,'CSC Mitre'!L$1:L$220,0)),"",VLOOKUP(OZ$1,'Tactic Recode'!$A$1:$B$547,2,FALSE))</f>
        <v/>
      </c>
      <c r="PA13" t="str">
        <f>IF(ISERROR(MATCH(PA$1,'CSC Mitre'!L$1:L$220,0)),"",VLOOKUP(PA$1,'Tactic Recode'!$A$1:$B$547,2,FALSE))</f>
        <v/>
      </c>
      <c r="PB13" t="str">
        <f>IF(ISERROR(MATCH(PB$1,'CSC Mitre'!L$1:L$220,0)),"",VLOOKUP(PB$1,'Tactic Recode'!$A$1:$B$547,2,FALSE))</f>
        <v/>
      </c>
      <c r="PC13" t="str">
        <f>IF(ISERROR(MATCH(PC$1,'CSC Mitre'!L$1:L$220,0)),"",VLOOKUP(PC$1,'Tactic Recode'!$A$1:$B$547,2,FALSE))</f>
        <v/>
      </c>
      <c r="PD13" t="str">
        <f>IF(ISERROR(MATCH(PD$1,'CSC Mitre'!L$1:L$220,0)),"",VLOOKUP(PD$1,'Tactic Recode'!$A$1:$B$547,2,FALSE))</f>
        <v/>
      </c>
      <c r="PE13" t="str">
        <f>IF(ISERROR(MATCH(PE$1,'CSC Mitre'!L$1:L$220,0)),"",VLOOKUP(PE$1,'Tactic Recode'!$A$1:$B$547,2,FALSE))</f>
        <v/>
      </c>
      <c r="PF13" t="str">
        <f>IF(ISERROR(MATCH(PF$1,'CSC Mitre'!L$1:L$220,0)),"",VLOOKUP(PF$1,'Tactic Recode'!$A$1:$B$547,2,FALSE))</f>
        <v/>
      </c>
      <c r="PG13" t="str">
        <f>IF(ISERROR(MATCH(PG$1,'CSC Mitre'!L$1:L$220,0)),"",VLOOKUP(PG$1,'Tactic Recode'!$A$1:$B$547,2,FALSE))</f>
        <v/>
      </c>
      <c r="PH13" t="str">
        <f>IF(ISERROR(MATCH(PH$1,'CSC Mitre'!L$1:L$220,0)),"",VLOOKUP(PH$1,'Tactic Recode'!$A$1:$B$547,2,FALSE))</f>
        <v/>
      </c>
      <c r="PI13" t="str">
        <f>IF(ISERROR(MATCH(PI$1,'CSC Mitre'!L$1:L$220,0)),"",VLOOKUP(PI$1,'Tactic Recode'!$A$1:$B$547,2,FALSE))</f>
        <v/>
      </c>
      <c r="PJ13" t="str">
        <f>IF(ISERROR(MATCH(PJ$1,'CSC Mitre'!L$1:L$220,0)),"",VLOOKUP(PJ$1,'Tactic Recode'!$A$1:$B$547,2,FALSE))</f>
        <v/>
      </c>
      <c r="PK13" t="str">
        <f>IF(ISERROR(MATCH(PK$1,'CSC Mitre'!L$1:L$220,0)),"",VLOOKUP(PK$1,'Tactic Recode'!$A$1:$B$547,2,FALSE))</f>
        <v/>
      </c>
      <c r="PL13" t="str">
        <f>IF(ISERROR(MATCH(PL$1,'CSC Mitre'!L$1:L$220,0)),"",VLOOKUP(PL$1,'Tactic Recode'!$A$1:$B$547,2,FALSE))</f>
        <v/>
      </c>
      <c r="PM13" t="str">
        <f>IF(ISERROR(MATCH(PM$1,'CSC Mitre'!L$1:L$220,0)),"",VLOOKUP(PM$1,'Tactic Recode'!$A$1:$B$547,2,FALSE))</f>
        <v/>
      </c>
      <c r="PN13" t="str">
        <f>IF(ISERROR(MATCH(PN$1,'CSC Mitre'!L$1:L$220,0)),"",VLOOKUP(PN$1,'Tactic Recode'!$A$1:$B$547,2,FALSE))</f>
        <v/>
      </c>
      <c r="PO13" t="str">
        <f>IF(ISERROR(MATCH(PO$1,'CSC Mitre'!L$1:L$220,0)),"",VLOOKUP(PO$1,'Tactic Recode'!$A$1:$B$547,2,FALSE))</f>
        <v/>
      </c>
      <c r="PP13" t="str">
        <f>IF(ISERROR(MATCH(PP$1,'CSC Mitre'!L$1:L$220,0)),"",VLOOKUP(PP$1,'Tactic Recode'!$A$1:$B$547,2,FALSE))</f>
        <v/>
      </c>
      <c r="PQ13" t="str">
        <f>IF(ISERROR(MATCH(PQ$1,'CSC Mitre'!L$1:L$220,0)),"",VLOOKUP(PQ$1,'Tactic Recode'!$A$1:$B$547,2,FALSE))</f>
        <v/>
      </c>
      <c r="PR13" t="str">
        <f>IF(ISERROR(MATCH(PR$1,'CSC Mitre'!L$1:L$220,0)),"",VLOOKUP(PR$1,'Tactic Recode'!$A$1:$B$547,2,FALSE))</f>
        <v/>
      </c>
      <c r="PS13" t="str">
        <f>IF(ISERROR(MATCH(PS$1,'CSC Mitre'!L$1:L$220,0)),"",VLOOKUP(PS$1,'Tactic Recode'!$A$1:$B$547,2,FALSE))</f>
        <v/>
      </c>
      <c r="PT13" t="str">
        <f>IF(ISERROR(MATCH(PT$1,'CSC Mitre'!L$1:L$220,0)),"",VLOOKUP(PT$1,'Tactic Recode'!$A$1:$B$547,2,FALSE))</f>
        <v/>
      </c>
      <c r="PU13" t="str">
        <f>IF(ISERROR(MATCH(PU$1,'CSC Mitre'!L$1:L$220,0)),"",VLOOKUP(PU$1,'Tactic Recode'!$A$1:$B$547,2,FALSE))</f>
        <v/>
      </c>
      <c r="PV13" t="str">
        <f>IF(ISERROR(MATCH(PV$1,'CSC Mitre'!L$1:L$220,0)),"",VLOOKUP(PV$1,'Tactic Recode'!$A$1:$B$547,2,FALSE))</f>
        <v/>
      </c>
      <c r="PW13" t="str">
        <f>IF(ISERROR(MATCH(PW$1,'CSC Mitre'!L$1:L$220,0)),"",VLOOKUP(PW$1,'Tactic Recode'!$A$1:$B$547,2,FALSE))</f>
        <v/>
      </c>
      <c r="PX13" t="str">
        <f>IF(ISERROR(MATCH(PX$1,'CSC Mitre'!L$1:L$220,0)),"",VLOOKUP(PX$1,'Tactic Recode'!$A$1:$B$547,2,FALSE))</f>
        <v/>
      </c>
      <c r="PY13" t="str">
        <f>IF(ISERROR(MATCH(PY$1,'CSC Mitre'!L$1:L$220,0)),"",VLOOKUP(PY$1,'Tactic Recode'!$A$1:$B$547,2,FALSE))</f>
        <v/>
      </c>
      <c r="PZ13" t="str">
        <f>IF(ISERROR(MATCH(PZ$1,'CSC Mitre'!L$1:L$220,0)),"",VLOOKUP(PZ$1,'Tactic Recode'!$A$1:$B$547,2,FALSE))</f>
        <v/>
      </c>
      <c r="QA13" t="str">
        <f>IF(ISERROR(MATCH(QA$1,'CSC Mitre'!L$1:L$220,0)),"",VLOOKUP(QA$1,'Tactic Recode'!$A$1:$B$547,2,FALSE))</f>
        <v/>
      </c>
      <c r="QB13" t="str">
        <f>IF(ISERROR(MATCH(QB$1,'CSC Mitre'!L$1:L$220,0)),"",VLOOKUP(QB$1,'Tactic Recode'!$A$1:$B$547,2,FALSE))</f>
        <v/>
      </c>
      <c r="QC13" t="str">
        <f>IF(ISERROR(MATCH(QC$1,'CSC Mitre'!L$1:L$220,0)),"",VLOOKUP(QC$1,'Tactic Recode'!$A$1:$B$547,2,FALSE))</f>
        <v/>
      </c>
      <c r="QD13" t="str">
        <f>IF(ISERROR(MATCH(QD$1,'CSC Mitre'!L$1:L$220,0)),"",VLOOKUP(QD$1,'Tactic Recode'!$A$1:$B$547,2,FALSE))</f>
        <v/>
      </c>
      <c r="QE13" t="str">
        <f>IF(ISERROR(MATCH(QE$1,'CSC Mitre'!L$1:L$220,0)),"",VLOOKUP(QE$1,'Tactic Recode'!$A$1:$B$547,2,FALSE))</f>
        <v/>
      </c>
      <c r="QF13" t="str">
        <f>IF(ISERROR(MATCH(QF$1,'CSC Mitre'!L$1:L$220,0)),"",VLOOKUP(QF$1,'Tactic Recode'!$A$1:$B$547,2,FALSE))</f>
        <v/>
      </c>
      <c r="QG13" t="str">
        <f>IF(ISERROR(MATCH(QG$1,'CSC Mitre'!L$1:L$220,0)),"",VLOOKUP(QG$1,'Tactic Recode'!$A$1:$B$547,2,FALSE))</f>
        <v/>
      </c>
      <c r="QH13" t="str">
        <f>IF(ISERROR(MATCH(QH$1,'CSC Mitre'!L$1:L$220,0)),"",VLOOKUP(QH$1,'Tactic Recode'!$A$1:$B$547,2,FALSE))</f>
        <v/>
      </c>
      <c r="QI13" t="str">
        <f>IF(ISERROR(MATCH(QI$1,'CSC Mitre'!L$1:L$220,0)),"",VLOOKUP(QI$1,'Tactic Recode'!$A$1:$B$547,2,FALSE))</f>
        <v/>
      </c>
      <c r="QJ13" t="str">
        <f>IF(ISERROR(MATCH(QJ$1,'CSC Mitre'!L$1:L$220,0)),"",VLOOKUP(QJ$1,'Tactic Recode'!$A$1:$B$547,2,FALSE))</f>
        <v/>
      </c>
      <c r="QK13" t="str">
        <f>IF(ISERROR(MATCH(QK$1,'CSC Mitre'!L$1:L$220,0)),"",VLOOKUP(QK$1,'Tactic Recode'!$A$1:$B$547,2,FALSE))</f>
        <v/>
      </c>
      <c r="QL13" t="str">
        <f>IF(ISERROR(MATCH(QL$1,'CSC Mitre'!L$1:L$220,0)),"",VLOOKUP(QL$1,'Tactic Recode'!$A$1:$B$547,2,FALSE))</f>
        <v/>
      </c>
      <c r="QM13" t="str">
        <f>IF(ISERROR(MATCH(QM$1,'CSC Mitre'!L$1:L$220,0)),"",VLOOKUP(QM$1,'Tactic Recode'!$A$1:$B$547,2,FALSE))</f>
        <v/>
      </c>
      <c r="QN13" t="str">
        <f>IF(ISERROR(MATCH(QN$1,'CSC Mitre'!L$1:L$220,0)),"",VLOOKUP(QN$1,'Tactic Recode'!$A$1:$B$547,2,FALSE))</f>
        <v/>
      </c>
      <c r="QO13" t="str">
        <f>IF(ISERROR(MATCH(QO$1,'CSC Mitre'!L$1:L$220,0)),"",VLOOKUP(QO$1,'Tactic Recode'!$A$1:$B$547,2,FALSE))</f>
        <v/>
      </c>
      <c r="QP13" t="str">
        <f>IF(ISERROR(MATCH(QP$1,'CSC Mitre'!L$1:L$220,0)),"",VLOOKUP(QP$1,'Tactic Recode'!$A$1:$B$547,2,FALSE))</f>
        <v/>
      </c>
      <c r="QQ13" t="str">
        <f>IF(ISERROR(MATCH(QQ$1,'CSC Mitre'!L$1:L$220,0)),"",VLOOKUP(QQ$1,'Tactic Recode'!$A$1:$B$547,2,FALSE))</f>
        <v/>
      </c>
      <c r="QR13" t="str">
        <f>IF(ISERROR(MATCH(QR$1,'CSC Mitre'!L$1:L$220,0)),"",VLOOKUP(QR$1,'Tactic Recode'!$A$1:$B$547,2,FALSE))</f>
        <v/>
      </c>
      <c r="QS13" t="str">
        <f>IF(ISERROR(MATCH(QS$1,'CSC Mitre'!L$1:L$220,0)),"",VLOOKUP(QS$1,'Tactic Recode'!$A$1:$B$547,2,FALSE))</f>
        <v/>
      </c>
      <c r="QT13" t="str">
        <f>IF(ISERROR(MATCH(QT$1,'CSC Mitre'!L$1:L$220,0)),"",VLOOKUP(QT$1,'Tactic Recode'!$A$1:$B$547,2,FALSE))</f>
        <v/>
      </c>
      <c r="QU13" t="str">
        <f>IF(ISERROR(MATCH(QU$1,'CSC Mitre'!L$1:L$220,0)),"",VLOOKUP(QU$1,'Tactic Recode'!$A$1:$B$547,2,FALSE))</f>
        <v/>
      </c>
      <c r="QV13" t="str">
        <f>IF(ISERROR(MATCH(QV$1,'CSC Mitre'!L$1:L$220,0)),"",VLOOKUP(QV$1,'Tactic Recode'!$A$1:$B$547,2,FALSE))</f>
        <v/>
      </c>
      <c r="QW13" t="str">
        <f>IF(ISERROR(MATCH(QW$1,'CSC Mitre'!L$1:L$220,0)),"",VLOOKUP(QW$1,'Tactic Recode'!$A$1:$B$547,2,FALSE))</f>
        <v/>
      </c>
      <c r="QX13" t="str">
        <f>IF(ISERROR(MATCH(QX$1,'CSC Mitre'!L$1:L$220,0)),"",VLOOKUP(QX$1,'Tactic Recode'!$A$1:$B$547,2,FALSE))</f>
        <v/>
      </c>
      <c r="QY13" t="str">
        <f>IF(ISERROR(MATCH(QY$1,'CSC Mitre'!L$1:L$220,0)),"",VLOOKUP(QY$1,'Tactic Recode'!$A$1:$B$547,2,FALSE))</f>
        <v/>
      </c>
      <c r="QZ13" t="str">
        <f>IF(ISERROR(MATCH(QZ$1,'CSC Mitre'!L$1:L$220,0)),"",VLOOKUP(QZ$1,'Tactic Recode'!$A$1:$B$547,2,FALSE))</f>
        <v/>
      </c>
      <c r="RA13" t="str">
        <f>IF(ISERROR(MATCH(RA$1,'CSC Mitre'!L$1:L$220,0)),"",VLOOKUP(RA$1,'Tactic Recode'!$A$1:$B$547,2,FALSE))</f>
        <v/>
      </c>
      <c r="RB13" t="str">
        <f>IF(ISERROR(MATCH(RB$1,'CSC Mitre'!L$1:L$220,0)),"",VLOOKUP(RB$1,'Tactic Recode'!$A$1:$B$547,2,FALSE))</f>
        <v/>
      </c>
      <c r="RC13" t="str">
        <f>IF(ISERROR(MATCH(RC$1,'CSC Mitre'!L$1:L$220,0)),"",VLOOKUP(RC$1,'Tactic Recode'!$A$1:$B$547,2,FALSE))</f>
        <v/>
      </c>
      <c r="RD13" t="str">
        <f>IF(ISERROR(MATCH(RD$1,'CSC Mitre'!L$1:L$220,0)),"",VLOOKUP(RD$1,'Tactic Recode'!$A$1:$B$547,2,FALSE))</f>
        <v/>
      </c>
      <c r="RE13" t="str">
        <f>IF(ISERROR(MATCH(RE$1,'CSC Mitre'!L$1:L$220,0)),"",VLOOKUP(RE$1,'Tactic Recode'!$A$1:$B$547,2,FALSE))</f>
        <v/>
      </c>
      <c r="RF13" t="str">
        <f>IF(ISERROR(MATCH(RF$1,'CSC Mitre'!L$1:L$220,0)),"",VLOOKUP(RF$1,'Tactic Recode'!$A$1:$B$547,2,FALSE))</f>
        <v/>
      </c>
      <c r="RG13" t="str">
        <f>IF(ISERROR(MATCH(RG$1,'CSC Mitre'!L$1:L$220,0)),"",VLOOKUP(RG$1,'Tactic Recode'!$A$1:$B$547,2,FALSE))</f>
        <v/>
      </c>
      <c r="RH13" t="str">
        <f>IF(ISERROR(MATCH(RH$1,'CSC Mitre'!L$1:L$220,0)),"",VLOOKUP(RH$1,'Tactic Recode'!$A$1:$B$547,2,FALSE))</f>
        <v/>
      </c>
      <c r="RI13" t="str">
        <f>IF(ISERROR(MATCH(RI$1,'CSC Mitre'!L$1:L$220,0)),"",VLOOKUP(RI$1,'Tactic Recode'!$A$1:$B$547,2,FALSE))</f>
        <v/>
      </c>
      <c r="RJ13" t="str">
        <f>IF(ISERROR(MATCH(RJ$1,'CSC Mitre'!L$1:L$220,0)),"",VLOOKUP(RJ$1,'Tactic Recode'!$A$1:$B$547,2,FALSE))</f>
        <v/>
      </c>
      <c r="RK13" t="str">
        <f>IF(ISERROR(MATCH(RK$1,'CSC Mitre'!L$1:L$220,0)),"",VLOOKUP(RK$1,'Tactic Recode'!$A$1:$B$547,2,FALSE))</f>
        <v/>
      </c>
      <c r="RL13" t="str">
        <f>IF(ISERROR(MATCH(RL$1,'CSC Mitre'!L$1:L$220,0)),"",VLOOKUP(RL$1,'Tactic Recode'!$A$1:$B$547,2,FALSE))</f>
        <v/>
      </c>
      <c r="RM13" t="str">
        <f>IF(ISERROR(MATCH(RM$1,'CSC Mitre'!L$1:L$220,0)),"",VLOOKUP(RM$1,'Tactic Recode'!$A$1:$B$547,2,FALSE))</f>
        <v/>
      </c>
      <c r="RN13" t="str">
        <f>IF(ISERROR(MATCH(RN$1,'CSC Mitre'!L$1:L$220,0)),"",VLOOKUP(RN$1,'Tactic Recode'!$A$1:$B$547,2,FALSE))</f>
        <v/>
      </c>
      <c r="RO13" t="str">
        <f>IF(ISERROR(MATCH(RO$1,'CSC Mitre'!L$1:L$220,0)),"",VLOOKUP(RO$1,'Tactic Recode'!$A$1:$B$547,2,FALSE))</f>
        <v/>
      </c>
      <c r="RP13" t="str">
        <f>IF(ISERROR(MATCH(RP$1,'CSC Mitre'!L$1:L$220,0)),"",VLOOKUP(RP$1,'Tactic Recode'!$A$1:$B$547,2,FALSE))</f>
        <v/>
      </c>
      <c r="RQ13" t="str">
        <f>IF(ISERROR(MATCH(RQ$1,'CSC Mitre'!L$1:L$220,0)),"",VLOOKUP(RQ$1,'Tactic Recode'!$A$1:$B$547,2,FALSE))</f>
        <v/>
      </c>
      <c r="RR13" t="str">
        <f>IF(ISERROR(MATCH(RR$1,'CSC Mitre'!L$1:L$220,0)),"",VLOOKUP(RR$1,'Tactic Recode'!$A$1:$B$547,2,FALSE))</f>
        <v/>
      </c>
      <c r="RS13" t="str">
        <f>IF(ISERROR(MATCH(RS$1,'CSC Mitre'!L$1:L$220,0)),"",VLOOKUP(RS$1,'Tactic Recode'!$A$1:$B$547,2,FALSE))</f>
        <v/>
      </c>
      <c r="RT13" t="str">
        <f>IF(ISERROR(MATCH(RT$1,'CSC Mitre'!L$1:L$220,0)),"",VLOOKUP(RT$1,'Tactic Recode'!$A$1:$B$547,2,FALSE))</f>
        <v/>
      </c>
      <c r="RU13" t="str">
        <f>IF(ISERROR(MATCH(RU$1,'CSC Mitre'!L$1:L$220,0)),"",VLOOKUP(RU$1,'Tactic Recode'!$A$1:$B$547,2,FALSE))</f>
        <v/>
      </c>
      <c r="RV13" t="str">
        <f>IF(ISERROR(MATCH(RV$1,'CSC Mitre'!L$1:L$220,0)),"",VLOOKUP(RV$1,'Tactic Recode'!$A$1:$B$547,2,FALSE))</f>
        <v/>
      </c>
      <c r="RW13" t="str">
        <f>IF(ISERROR(MATCH(RW$1,'CSC Mitre'!L$1:L$220,0)),"",VLOOKUP(RW$1,'Tactic Recode'!$A$1:$B$547,2,FALSE))</f>
        <v/>
      </c>
      <c r="RX13" t="str">
        <f>IF(ISERROR(MATCH(RX$1,'CSC Mitre'!L$1:L$220,0)),"",VLOOKUP(RX$1,'Tactic Recode'!$A$1:$B$547,2,FALSE))</f>
        <v/>
      </c>
      <c r="RY13" t="str">
        <f>IF(ISERROR(MATCH(RY$1,'CSC Mitre'!L$1:L$220,0)),"",VLOOKUP(RY$1,'Tactic Recode'!$A$1:$B$547,2,FALSE))</f>
        <v/>
      </c>
      <c r="RZ13" t="str">
        <f>IF(ISERROR(MATCH(RZ$1,'CSC Mitre'!L$1:L$220,0)),"",VLOOKUP(RZ$1,'Tactic Recode'!$A$1:$B$547,2,FALSE))</f>
        <v/>
      </c>
      <c r="SA13" t="str">
        <f>IF(ISERROR(MATCH(SA$1,'CSC Mitre'!L$1:L$220,0)),"",VLOOKUP(SA$1,'Tactic Recode'!$A$1:$B$547,2,FALSE))</f>
        <v/>
      </c>
      <c r="SB13" t="str">
        <f>IF(ISERROR(MATCH(SB$1,'CSC Mitre'!L$1:L$220,0)),"",VLOOKUP(SB$1,'Tactic Recode'!$A$1:$B$547,2,FALSE))</f>
        <v/>
      </c>
      <c r="SC13" t="str">
        <f>IF(ISERROR(MATCH(SC$1,'CSC Mitre'!L$1:L$220,0)),"",VLOOKUP(SC$1,'Tactic Recode'!$A$1:$B$547,2,FALSE))</f>
        <v/>
      </c>
      <c r="SD13" t="str">
        <f>IF(ISERROR(MATCH(SD$1,'CSC Mitre'!L$1:L$220,0)),"",VLOOKUP(SD$1,'Tactic Recode'!$A$1:$B$547,2,FALSE))</f>
        <v/>
      </c>
      <c r="SE13" t="str">
        <f>IF(ISERROR(MATCH(SE$1,'CSC Mitre'!L$1:L$220,0)),"",VLOOKUP(SE$1,'Tactic Recode'!$A$1:$B$547,2,FALSE))</f>
        <v/>
      </c>
      <c r="SF13" t="str">
        <f>IF(ISERROR(MATCH(SF$1,'CSC Mitre'!L$1:L$220,0)),"",VLOOKUP(SF$1,'Tactic Recode'!$A$1:$B$547,2,FALSE))</f>
        <v/>
      </c>
      <c r="SG13" t="str">
        <f>IF(ISERROR(MATCH(SG$1,'CSC Mitre'!L$1:L$220,0)),"",VLOOKUP(SG$1,'Tactic Recode'!$A$1:$B$547,2,FALSE))</f>
        <v/>
      </c>
      <c r="SH13" t="str">
        <f>IF(ISERROR(MATCH(SH$1,'CSC Mitre'!L$1:L$220,0)),"",VLOOKUP(SH$1,'Tactic Recode'!$A$1:$B$547,2,FALSE))</f>
        <v/>
      </c>
      <c r="SI13" t="str">
        <f>IF(ISERROR(MATCH(SI$1,'CSC Mitre'!L$1:L$220,0)),"",VLOOKUP(SI$1,'Tactic Recode'!$A$1:$B$547,2,FALSE))</f>
        <v/>
      </c>
      <c r="SJ13" t="str">
        <f>IF(ISERROR(MATCH(SJ$1,'CSC Mitre'!L$1:L$220,0)),"",VLOOKUP(SJ$1,'Tactic Recode'!$A$1:$B$547,2,FALSE))</f>
        <v/>
      </c>
      <c r="SK13" t="str">
        <f>IF(ISERROR(MATCH(SK$1,'CSC Mitre'!L$1:L$220,0)),"",VLOOKUP(SK$1,'Tactic Recode'!$A$1:$B$547,2,FALSE))</f>
        <v/>
      </c>
      <c r="SL13" t="str">
        <f>IF(ISERROR(MATCH(SL$1,'CSC Mitre'!L$1:L$220,0)),"",VLOOKUP(SL$1,'Tactic Recode'!$A$1:$B$547,2,FALSE))</f>
        <v/>
      </c>
      <c r="SM13" t="str">
        <f>IF(ISERROR(MATCH(SM$1,'CSC Mitre'!L$1:L$220,0)),"",VLOOKUP(SM$1,'Tactic Recode'!$A$1:$B$547,2,FALSE))</f>
        <v/>
      </c>
      <c r="SN13" t="str">
        <f>IF(ISERROR(MATCH(SN$1,'CSC Mitre'!L$1:L$220,0)),"",VLOOKUP(SN$1,'Tactic Recode'!$A$1:$B$547,2,FALSE))</f>
        <v/>
      </c>
      <c r="SO13" t="str">
        <f>IF(ISERROR(MATCH(SO$1,'CSC Mitre'!L$1:L$220,0)),"",VLOOKUP(SO$1,'Tactic Recode'!$A$1:$B$547,2,FALSE))</f>
        <v/>
      </c>
      <c r="SP13" t="str">
        <f>IF(ISERROR(MATCH(SP$1,'CSC Mitre'!L$1:L$220,0)),"",VLOOKUP(SP$1,'Tactic Recode'!$A$1:$B$547,2,FALSE))</f>
        <v/>
      </c>
      <c r="SQ13" t="str">
        <f>IF(ISERROR(MATCH(SQ$1,'CSC Mitre'!L$1:L$220,0)),"",VLOOKUP(SQ$1,'Tactic Recode'!$A$1:$B$547,2,FALSE))</f>
        <v/>
      </c>
      <c r="SR13" t="str">
        <f>IF(ISERROR(MATCH(SR$1,'CSC Mitre'!L$1:L$220,0)),"",VLOOKUP(SR$1,'Tactic Recode'!$A$1:$B$547,2,FALSE))</f>
        <v/>
      </c>
      <c r="SS13" t="str">
        <f>IF(ISERROR(MATCH(SS$1,'CSC Mitre'!L$1:L$220,0)),"",VLOOKUP(SS$1,'Tactic Recode'!$A$1:$B$547,2,FALSE))</f>
        <v/>
      </c>
      <c r="ST13" t="str">
        <f>IF(ISERROR(MATCH(ST$1,'CSC Mitre'!L$1:L$220,0)),"",VLOOKUP(ST$1,'Tactic Recode'!$A$1:$B$547,2,FALSE))</f>
        <v/>
      </c>
      <c r="SU13" t="str">
        <f>IF(ISERROR(MATCH(SU$1,'CSC Mitre'!L$1:L$220,0)),"",VLOOKUP(SU$1,'Tactic Recode'!$A$1:$B$547,2,FALSE))</f>
        <v/>
      </c>
      <c r="SV13" t="str">
        <f>IF(ISERROR(MATCH(SV$1,'CSC Mitre'!L$1:L$220,0)),"",VLOOKUP(SV$1,'Tactic Recode'!$A$1:$B$547,2,FALSE))</f>
        <v/>
      </c>
      <c r="SW13" t="str">
        <f>IF(ISERROR(MATCH(SW$1,'CSC Mitre'!L$1:L$220,0)),"",VLOOKUP(SW$1,'Tactic Recode'!$A$1:$B$547,2,FALSE))</f>
        <v/>
      </c>
      <c r="SX13" t="str">
        <f>IF(ISERROR(MATCH(SX$1,'CSC Mitre'!L$1:L$220,0)),"",VLOOKUP(SX$1,'Tactic Recode'!$A$1:$B$547,2,FALSE))</f>
        <v/>
      </c>
      <c r="SY13" t="str">
        <f>IF(ISERROR(MATCH(SY$1,'CSC Mitre'!L$1:L$220,0)),"",VLOOKUP(SY$1,'Tactic Recode'!$A$1:$B$547,2,FALSE))</f>
        <v/>
      </c>
      <c r="SZ13" t="str">
        <f>IF(ISERROR(MATCH(SZ$1,'CSC Mitre'!L$1:L$220,0)),"",VLOOKUP(SZ$1,'Tactic Recode'!$A$1:$B$547,2,FALSE))</f>
        <v/>
      </c>
      <c r="TA13" t="str">
        <f>IF(ISERROR(MATCH(TA$1,'CSC Mitre'!L$1:L$220,0)),"",VLOOKUP(TA$1,'Tactic Recode'!$A$1:$B$547,2,FALSE))</f>
        <v/>
      </c>
      <c r="TB13" t="str">
        <f>IF(ISERROR(MATCH(TB$1,'CSC Mitre'!L$1:L$220,0)),"",VLOOKUP(TB$1,'Tactic Recode'!$A$1:$B$547,2,FALSE))</f>
        <v/>
      </c>
      <c r="TC13" t="str">
        <f>IF(ISERROR(MATCH(TC$1,'CSC Mitre'!L$1:L$220,0)),"",VLOOKUP(TC$1,'Tactic Recode'!$A$1:$B$547,2,FALSE))</f>
        <v/>
      </c>
      <c r="TD13" t="str">
        <f>IF(ISERROR(MATCH(TD$1,'CSC Mitre'!L$1:L$220,0)),"",VLOOKUP(TD$1,'Tactic Recode'!$A$1:$B$547,2,FALSE))</f>
        <v/>
      </c>
      <c r="TE13" t="str">
        <f>IF(ISERROR(MATCH(TE$1,'CSC Mitre'!L$1:L$220,0)),"",VLOOKUP(TE$1,'Tactic Recode'!$A$1:$B$547,2,FALSE))</f>
        <v/>
      </c>
      <c r="TF13" t="str">
        <f>IF(ISERROR(MATCH(TF$1,'CSC Mitre'!L$1:L$220,0)),"",VLOOKUP(TF$1,'Tactic Recode'!$A$1:$B$547,2,FALSE))</f>
        <v/>
      </c>
      <c r="TG13" t="str">
        <f>IF(ISERROR(MATCH(TG$1,'CSC Mitre'!L$1:L$220,0)),"",VLOOKUP(TG$1,'Tactic Recode'!$A$1:$B$547,2,FALSE))</f>
        <v/>
      </c>
      <c r="TH13" t="str">
        <f>IF(ISERROR(MATCH(TH$1,'CSC Mitre'!L$1:L$220,0)),"",VLOOKUP(TH$1,'Tactic Recode'!$A$1:$B$547,2,FALSE))</f>
        <v/>
      </c>
      <c r="TI13" t="str">
        <f>IF(ISERROR(MATCH(TI$1,'CSC Mitre'!L$1:L$220,0)),"",VLOOKUP(TI$1,'Tactic Recode'!$A$1:$B$547,2,FALSE))</f>
        <v/>
      </c>
      <c r="TJ13" t="str">
        <f>IF(ISERROR(MATCH(TJ$1,'CSC Mitre'!L$1:L$220,0)),"",VLOOKUP(TJ$1,'Tactic Recode'!$A$1:$B$547,2,FALSE))</f>
        <v/>
      </c>
      <c r="TK13" t="str">
        <f>IF(ISERROR(MATCH(TK$1,'CSC Mitre'!L$1:L$220,0)),"",VLOOKUP(TK$1,'Tactic Recode'!$A$1:$B$547,2,FALSE))</f>
        <v/>
      </c>
      <c r="TL13" t="str">
        <f>IF(ISERROR(MATCH(TL$1,'CSC Mitre'!L$1:L$220,0)),"",VLOOKUP(TL$1,'Tactic Recode'!$A$1:$B$547,2,FALSE))</f>
        <v/>
      </c>
      <c r="TM13" t="str">
        <f>IF(ISERROR(MATCH(TM$1,'CSC Mitre'!L$1:L$220,0)),"",VLOOKUP(TM$1,'Tactic Recode'!$A$1:$B$547,2,FALSE))</f>
        <v/>
      </c>
      <c r="TN13" t="str">
        <f>IF(ISERROR(MATCH(TN$1,'CSC Mitre'!L$1:L$220,0)),"",VLOOKUP(TN$1,'Tactic Recode'!$A$1:$B$547,2,FALSE))</f>
        <v/>
      </c>
      <c r="TO13" t="str">
        <f>IF(ISERROR(MATCH(TO$1,'CSC Mitre'!L$1:L$220,0)),"",VLOOKUP(TO$1,'Tactic Recode'!$A$1:$B$547,2,FALSE))</f>
        <v/>
      </c>
      <c r="TP13" t="str">
        <f>IF(ISERROR(MATCH(TP$1,'CSC Mitre'!L$1:L$220,0)),"",VLOOKUP(TP$1,'Tactic Recode'!$A$1:$B$547,2,FALSE))</f>
        <v/>
      </c>
      <c r="TQ13" t="str">
        <f>IF(ISERROR(MATCH(TQ$1,'CSC Mitre'!L$1:L$220,0)),"",VLOOKUP(TQ$1,'Tactic Recode'!$A$1:$B$547,2,FALSE))</f>
        <v/>
      </c>
      <c r="TR13" t="str">
        <f>IF(ISERROR(MATCH(TR$1,'CSC Mitre'!L$1:L$220,0)),"",VLOOKUP(TR$1,'Tactic Recode'!$A$1:$B$547,2,FALSE))</f>
        <v/>
      </c>
      <c r="TS13" t="str">
        <f>IF(ISERROR(MATCH(TS$1,'CSC Mitre'!L$1:L$220,0)),"",VLOOKUP(TS$1,'Tactic Recode'!$A$1:$B$547,2,FALSE))</f>
        <v/>
      </c>
      <c r="TT13" t="str">
        <f>IF(ISERROR(MATCH(TT$1,'CSC Mitre'!L$1:L$220,0)),"",VLOOKUP(TT$1,'Tactic Recode'!$A$1:$B$547,2,FALSE))</f>
        <v/>
      </c>
      <c r="TU13" t="str">
        <f>IF(ISERROR(MATCH(TU$1,'CSC Mitre'!L$1:L$220,0)),"",VLOOKUP(TU$1,'Tactic Recode'!$A$1:$B$547,2,FALSE))</f>
        <v/>
      </c>
      <c r="TV13" t="str">
        <f>IF(ISERROR(MATCH(TV$1,'CSC Mitre'!L$1:L$220,0)),"",VLOOKUP(TV$1,'Tactic Recode'!$A$1:$B$547,2,FALSE))</f>
        <v/>
      </c>
      <c r="TW13" t="str">
        <f>IF(ISERROR(MATCH(TW$1,'CSC Mitre'!L$1:L$220,0)),"",VLOOKUP(TW$1,'Tactic Recode'!$A$1:$B$547,2,FALSE))</f>
        <v/>
      </c>
      <c r="TX13" t="str">
        <f>IF(ISERROR(MATCH(TX$1,'CSC Mitre'!L$1:L$220,0)),"",VLOOKUP(TX$1,'Tactic Recode'!$A$1:$B$547,2,FALSE))</f>
        <v/>
      </c>
      <c r="TY13" t="str">
        <f>IF(ISERROR(MATCH(TY$1,'CSC Mitre'!L$1:L$220,0)),"",VLOOKUP(TY$1,'Tactic Recode'!$A$1:$B$547,2,FALSE))</f>
        <v/>
      </c>
      <c r="TZ13" t="str">
        <f>IF(ISERROR(MATCH(TZ$1,'CSC Mitre'!L$1:L$220,0)),"",VLOOKUP(TZ$1,'Tactic Recode'!$A$1:$B$547,2,FALSE))</f>
        <v/>
      </c>
      <c r="UA13" t="str">
        <f>IF(ISERROR(MATCH(UA$1,'CSC Mitre'!L$1:L$220,0)),"",VLOOKUP(UA$1,'Tactic Recode'!$A$1:$B$547,2,FALSE))</f>
        <v/>
      </c>
      <c r="UB13" t="str">
        <f>IF(ISERROR(MATCH(UB$1,'CSC Mitre'!L$1:L$220,0)),"",VLOOKUP(UB$1,'Tactic Recode'!$A$1:$B$547,2,FALSE))</f>
        <v/>
      </c>
    </row>
    <row r="14" spans="1:548" x14ac:dyDescent="0.25">
      <c r="A14" s="59" t="s">
        <v>413</v>
      </c>
      <c r="B14" t="str">
        <f>IF(ISERROR(MATCH(B$1,'CSC Mitre'!M$1:M$220,0)),"",VLOOKUP(B$1,'Tactic Recode'!$A$1:$B$547,2,FALSE))</f>
        <v/>
      </c>
      <c r="C14" t="str">
        <f>IF(ISERROR(MATCH(C$1,'CSC Mitre'!M$1:M$220,0)),"",VLOOKUP(C$1,'Tactic Recode'!$A$1:$B$547,2,FALSE))</f>
        <v/>
      </c>
      <c r="D14" t="str">
        <f>IF(ISERROR(MATCH(D$1,'CSC Mitre'!M$1:M$220,0)),"",VLOOKUP(D$1,'Tactic Recode'!$A$1:$B$547,2,FALSE))</f>
        <v/>
      </c>
      <c r="E14" t="str">
        <f>IF(ISERROR(MATCH(E$1,'CSC Mitre'!M$1:M$220,0)),"",VLOOKUP(E$1,'Tactic Recode'!$A$1:$B$547,2,FALSE))</f>
        <v/>
      </c>
      <c r="F14" t="str">
        <f>IF(ISERROR(MATCH(F$1,'CSC Mitre'!M$1:M$220,0)),"",VLOOKUP(F$1,'Tactic Recode'!$A$1:$B$547,2,FALSE))</f>
        <v/>
      </c>
      <c r="G14" t="str">
        <f>IF(ISERROR(MATCH(G$1,'CSC Mitre'!M$1:M$220,0)),"",VLOOKUP(G$1,'Tactic Recode'!$A$1:$B$547,2,FALSE))</f>
        <v/>
      </c>
      <c r="H14" t="str">
        <f>IF(ISERROR(MATCH(H$1,'CSC Mitre'!M$1:M$220,0)),"",VLOOKUP(H$1,'Tactic Recode'!$A$1:$B$547,2,FALSE))</f>
        <v/>
      </c>
      <c r="I14" t="str">
        <f>IF(ISERROR(MATCH(I$1,'CSC Mitre'!M$1:M$220,0)),"",VLOOKUP(I$1,'Tactic Recode'!$A$1:$B$547,2,FALSE))</f>
        <v/>
      </c>
      <c r="J14" t="str">
        <f>IF(ISERROR(MATCH(J$1,'CSC Mitre'!M$1:M$220,0)),"",VLOOKUP(J$1,'Tactic Recode'!$A$1:$B$547,2,FALSE))</f>
        <v/>
      </c>
      <c r="K14" t="str">
        <f>IF(ISERROR(MATCH(K$1,'CSC Mitre'!M$1:M$220,0)),"",VLOOKUP(K$1,'Tactic Recode'!$A$1:$B$547,2,FALSE))</f>
        <v/>
      </c>
      <c r="L14" t="str">
        <f>IF(ISERROR(MATCH(L$1,'CSC Mitre'!M$1:M$220,0)),"",VLOOKUP(L$1,'Tactic Recode'!$A$1:$B$547,2,FALSE))</f>
        <v/>
      </c>
      <c r="M14" t="str">
        <f>IF(ISERROR(MATCH(M$1,'CSC Mitre'!M$1:M$220,0)),"",VLOOKUP(M$1,'Tactic Recode'!$A$1:$B$547,2,FALSE))</f>
        <v/>
      </c>
      <c r="N14" t="str">
        <f>IF(ISERROR(MATCH(N$1,'CSC Mitre'!M$1:M$220,0)),"",VLOOKUP(N$1,'Tactic Recode'!$A$1:$B$547,2,FALSE))</f>
        <v/>
      </c>
      <c r="O14" t="str">
        <f>IF(ISERROR(MATCH(O$1,'CSC Mitre'!M$1:M$220,0)),"",VLOOKUP(O$1,'Tactic Recode'!$A$1:$B$547,2,FALSE))</f>
        <v/>
      </c>
      <c r="P14" t="str">
        <f>IF(ISERROR(MATCH(P$1,'CSC Mitre'!M$1:M$220,0)),"",VLOOKUP(P$1,'Tactic Recode'!$A$1:$B$547,2,FALSE))</f>
        <v/>
      </c>
      <c r="Q14" t="str">
        <f>IF(ISERROR(MATCH(Q$1,'CSC Mitre'!M$1:M$220,0)),"",VLOOKUP(Q$1,'Tactic Recode'!$A$1:$B$547,2,FALSE))</f>
        <v/>
      </c>
      <c r="R14" t="str">
        <f>IF(ISERROR(MATCH(R$1,'CSC Mitre'!M$1:M$220,0)),"",VLOOKUP(R$1,'Tactic Recode'!$A$1:$B$547,2,FALSE))</f>
        <v/>
      </c>
      <c r="S14" t="str">
        <f>IF(ISERROR(MATCH(S$1,'CSC Mitre'!M$1:M$220,0)),"",VLOOKUP(S$1,'Tactic Recode'!$A$1:$B$547,2,FALSE))</f>
        <v/>
      </c>
      <c r="T14" t="str">
        <f>IF(ISERROR(MATCH(T$1,'CSC Mitre'!M$1:M$220,0)),"",VLOOKUP(T$1,'Tactic Recode'!$A$1:$B$547,2,FALSE))</f>
        <v/>
      </c>
      <c r="U14" t="str">
        <f>IF(ISERROR(MATCH(U$1,'CSC Mitre'!M$1:M$220,0)),"",VLOOKUP(U$1,'Tactic Recode'!$A$1:$B$547,2,FALSE))</f>
        <v/>
      </c>
      <c r="V14" t="str">
        <f>IF(ISERROR(MATCH(V$1,'CSC Mitre'!M$1:M$220,0)),"",VLOOKUP(V$1,'Tactic Recode'!$A$1:$B$547,2,FALSE))</f>
        <v/>
      </c>
      <c r="W14" t="str">
        <f>IF(ISERROR(MATCH(W$1,'CSC Mitre'!M$1:M$220,0)),"",VLOOKUP(W$1,'Tactic Recode'!$A$1:$B$547,2,FALSE))</f>
        <v/>
      </c>
      <c r="X14" t="str">
        <f>IF(ISERROR(MATCH(X$1,'CSC Mitre'!M$1:M$220,0)),"",VLOOKUP(X$1,'Tactic Recode'!$A$1:$B$547,2,FALSE))</f>
        <v/>
      </c>
      <c r="Y14" t="str">
        <f>IF(ISERROR(MATCH(Y$1,'CSC Mitre'!M$1:M$220,0)),"",VLOOKUP(Y$1,'Tactic Recode'!$A$1:$B$547,2,FALSE))</f>
        <v/>
      </c>
      <c r="Z14" t="str">
        <f>IF(ISERROR(MATCH(Z$1,'CSC Mitre'!M$1:M$220,0)),"",VLOOKUP(Z$1,'Tactic Recode'!$A$1:$B$547,2,FALSE))</f>
        <v/>
      </c>
      <c r="AA14" t="str">
        <f>IF(ISERROR(MATCH(AA$1,'CSC Mitre'!M$1:M$220,0)),"",VLOOKUP(AA$1,'Tactic Recode'!$A$1:$B$547,2,FALSE))</f>
        <v/>
      </c>
      <c r="AB14" t="str">
        <f>IF(ISERROR(MATCH(AB$1,'CSC Mitre'!M$1:M$220,0)),"",VLOOKUP(AB$1,'Tactic Recode'!$A$1:$B$547,2,FALSE))</f>
        <v>Exfiltration</v>
      </c>
      <c r="AC14" t="str">
        <f>IF(ISERROR(MATCH(AC$1,'CSC Mitre'!M$1:M$220,0)),"",VLOOKUP(AC$1,'Tactic Recode'!$A$1:$B$547,2,FALSE))</f>
        <v/>
      </c>
      <c r="AD14" t="str">
        <f>IF(ISERROR(MATCH(AD$1,'CSC Mitre'!M$1:M$220,0)),"",VLOOKUP(AD$1,'Tactic Recode'!$A$1:$B$547,2,FALSE))</f>
        <v/>
      </c>
      <c r="AE14" t="str">
        <f>IF(ISERROR(MATCH(AE$1,'CSC Mitre'!M$1:M$220,0)),"",VLOOKUP(AE$1,'Tactic Recode'!$A$1:$B$547,2,FALSE))</f>
        <v/>
      </c>
      <c r="AF14" t="str">
        <f>IF(ISERROR(MATCH(AF$1,'CSC Mitre'!M$1:M$220,0)),"",VLOOKUP(AF$1,'Tactic Recode'!$A$1:$B$547,2,FALSE))</f>
        <v/>
      </c>
      <c r="AG14" t="str">
        <f>IF(ISERROR(MATCH(AG$1,'CSC Mitre'!M$1:M$220,0)),"",VLOOKUP(AG$1,'Tactic Recode'!$A$1:$B$547,2,FALSE))</f>
        <v/>
      </c>
      <c r="AH14" t="str">
        <f>IF(ISERROR(MATCH(AH$1,'CSC Mitre'!M$1:M$220,0)),"",VLOOKUP(AH$1,'Tactic Recode'!$A$1:$B$547,2,FALSE))</f>
        <v/>
      </c>
      <c r="AI14" t="str">
        <f>IF(ISERROR(MATCH(AI$1,'CSC Mitre'!M$1:M$220,0)),"",VLOOKUP(AI$1,'Tactic Recode'!$A$1:$B$547,2,FALSE))</f>
        <v/>
      </c>
      <c r="AJ14" t="str">
        <f>IF(ISERROR(MATCH(AJ$1,'CSC Mitre'!M$1:M$220,0)),"",VLOOKUP(AJ$1,'Tactic Recode'!$A$1:$B$547,2,FALSE))</f>
        <v/>
      </c>
      <c r="AK14" t="str">
        <f>IF(ISERROR(MATCH(AK$1,'CSC Mitre'!M$1:M$220,0)),"",VLOOKUP(AK$1,'Tactic Recode'!$A$1:$B$547,2,FALSE))</f>
        <v/>
      </c>
      <c r="AL14" t="str">
        <f>IF(ISERROR(MATCH(AL$1,'CSC Mitre'!M$1:M$220,0)),"",VLOOKUP(AL$1,'Tactic Recode'!$A$1:$B$547,2,FALSE))</f>
        <v/>
      </c>
      <c r="AM14" t="str">
        <f>IF(ISERROR(MATCH(AM$1,'CSC Mitre'!M$1:M$220,0)),"",VLOOKUP(AM$1,'Tactic Recode'!$A$1:$B$547,2,FALSE))</f>
        <v/>
      </c>
      <c r="AN14" t="str">
        <f>IF(ISERROR(MATCH(AN$1,'CSC Mitre'!M$1:M$220,0)),"",VLOOKUP(AN$1,'Tactic Recode'!$A$1:$B$547,2,FALSE))</f>
        <v/>
      </c>
      <c r="AO14" t="str">
        <f>IF(ISERROR(MATCH(AO$1,'CSC Mitre'!M$1:M$220,0)),"",VLOOKUP(AO$1,'Tactic Recode'!$A$1:$B$547,2,FALSE))</f>
        <v/>
      </c>
      <c r="AP14" t="str">
        <f>IF(ISERROR(MATCH(AP$1,'CSC Mitre'!M$1:M$220,0)),"",VLOOKUP(AP$1,'Tactic Recode'!$A$1:$B$547,2,FALSE))</f>
        <v/>
      </c>
      <c r="AQ14" t="str">
        <f>IF(ISERROR(MATCH(AQ$1,'CSC Mitre'!M$1:M$220,0)),"",VLOOKUP(AQ$1,'Tactic Recode'!$A$1:$B$547,2,FALSE))</f>
        <v/>
      </c>
      <c r="AR14" t="str">
        <f>IF(ISERROR(MATCH(AR$1,'CSC Mitre'!M$1:M$220,0)),"",VLOOKUP(AR$1,'Tactic Recode'!$A$1:$B$547,2,FALSE))</f>
        <v/>
      </c>
      <c r="AS14" t="str">
        <f>IF(ISERROR(MATCH(AS$1,'CSC Mitre'!M$1:M$220,0)),"",VLOOKUP(AS$1,'Tactic Recode'!$A$1:$B$547,2,FALSE))</f>
        <v/>
      </c>
      <c r="AT14" t="str">
        <f>IF(ISERROR(MATCH(AT$1,'CSC Mitre'!M$1:M$220,0)),"",VLOOKUP(AT$1,'Tactic Recode'!$A$1:$B$547,2,FALSE))</f>
        <v/>
      </c>
      <c r="AU14" t="str">
        <f>IF(ISERROR(MATCH(AU$1,'CSC Mitre'!M$1:M$220,0)),"",VLOOKUP(AU$1,'Tactic Recode'!$A$1:$B$547,2,FALSE))</f>
        <v/>
      </c>
      <c r="AV14" t="str">
        <f>IF(ISERROR(MATCH(AV$1,'CSC Mitre'!M$1:M$220,0)),"",VLOOKUP(AV$1,'Tactic Recode'!$A$1:$B$547,2,FALSE))</f>
        <v/>
      </c>
      <c r="AW14" t="str">
        <f>IF(ISERROR(MATCH(AW$1,'CSC Mitre'!M$1:M$220,0)),"",VLOOKUP(AW$1,'Tactic Recode'!$A$1:$B$547,2,FALSE))</f>
        <v/>
      </c>
      <c r="AX14" t="str">
        <f>IF(ISERROR(MATCH(AX$1,'CSC Mitre'!M$1:M$220,0)),"",VLOOKUP(AX$1,'Tactic Recode'!$A$1:$B$547,2,FALSE))</f>
        <v/>
      </c>
      <c r="AY14" t="str">
        <f>IF(ISERROR(MATCH(AY$1,'CSC Mitre'!M$1:M$220,0)),"",VLOOKUP(AY$1,'Tactic Recode'!$A$1:$B$547,2,FALSE))</f>
        <v/>
      </c>
      <c r="AZ14" t="str">
        <f>IF(ISERROR(MATCH(AZ$1,'CSC Mitre'!M$1:M$220,0)),"",VLOOKUP(AZ$1,'Tactic Recode'!$A$1:$B$547,2,FALSE))</f>
        <v/>
      </c>
      <c r="BA14" t="str">
        <f>IF(ISERROR(MATCH(BA$1,'CSC Mitre'!M$1:M$220,0)),"",VLOOKUP(BA$1,'Tactic Recode'!$A$1:$B$547,2,FALSE))</f>
        <v/>
      </c>
      <c r="BB14" t="str">
        <f>IF(ISERROR(MATCH(BB$1,'CSC Mitre'!M$1:M$220,0)),"",VLOOKUP(BB$1,'Tactic Recode'!$A$1:$B$547,2,FALSE))</f>
        <v/>
      </c>
      <c r="BC14" t="str">
        <f>IF(ISERROR(MATCH(BC$1,'CSC Mitre'!M$1:M$220,0)),"",VLOOKUP(BC$1,'Tactic Recode'!$A$1:$B$547,2,FALSE))</f>
        <v/>
      </c>
      <c r="BD14" t="str">
        <f>IF(ISERROR(MATCH(BD$1,'CSC Mitre'!M$1:M$220,0)),"",VLOOKUP(BD$1,'Tactic Recode'!$A$1:$B$547,2,FALSE))</f>
        <v/>
      </c>
      <c r="BE14" t="str">
        <f>IF(ISERROR(MATCH(BE$1,'CSC Mitre'!M$1:M$220,0)),"",VLOOKUP(BE$1,'Tactic Recode'!$A$1:$B$547,2,FALSE))</f>
        <v/>
      </c>
      <c r="BF14" t="str">
        <f>IF(ISERROR(MATCH(BF$1,'CSC Mitre'!M$1:M$220,0)),"",VLOOKUP(BF$1,'Tactic Recode'!$A$1:$B$547,2,FALSE))</f>
        <v/>
      </c>
      <c r="BG14" t="str">
        <f>IF(ISERROR(MATCH(BG$1,'CSC Mitre'!M$1:M$220,0)),"",VLOOKUP(BG$1,'Tactic Recode'!$A$1:$B$547,2,FALSE))</f>
        <v/>
      </c>
      <c r="BH14" t="str">
        <f>IF(ISERROR(MATCH(BH$1,'CSC Mitre'!M$1:M$220,0)),"",VLOOKUP(BH$1,'Tactic Recode'!$A$1:$B$547,2,FALSE))</f>
        <v>Credential Access, Discovery</v>
      </c>
      <c r="BI14" t="str">
        <f>IF(ISERROR(MATCH(BI$1,'CSC Mitre'!M$1:M$220,0)),"",VLOOKUP(BI$1,'Tactic Recode'!$A$1:$B$547,2,FALSE))</f>
        <v/>
      </c>
      <c r="BJ14" t="str">
        <f>IF(ISERROR(MATCH(BJ$1,'CSC Mitre'!M$1:M$220,0)),"",VLOOKUP(BJ$1,'Tactic Recode'!$A$1:$B$547,2,FALSE))</f>
        <v/>
      </c>
      <c r="BK14" t="str">
        <f>IF(ISERROR(MATCH(BK$1,'CSC Mitre'!M$1:M$220,0)),"",VLOOKUP(BK$1,'Tactic Recode'!$A$1:$B$547,2,FALSE))</f>
        <v/>
      </c>
      <c r="BL14" t="str">
        <f>IF(ISERROR(MATCH(BL$1,'CSC Mitre'!M$1:M$220,0)),"",VLOOKUP(BL$1,'Tactic Recode'!$A$1:$B$547,2,FALSE))</f>
        <v/>
      </c>
      <c r="BM14" t="str">
        <f>IF(ISERROR(MATCH(BM$1,'CSC Mitre'!M$1:M$220,0)),"",VLOOKUP(BM$1,'Tactic Recode'!$A$1:$B$547,2,FALSE))</f>
        <v/>
      </c>
      <c r="BN14" t="str">
        <f>IF(ISERROR(MATCH(BN$1,'CSC Mitre'!M$1:M$220,0)),"",VLOOKUP(BN$1,'Tactic Recode'!$A$1:$B$547,2,FALSE))</f>
        <v/>
      </c>
      <c r="BO14" t="str">
        <f>IF(ISERROR(MATCH(BO$1,'CSC Mitre'!M$1:M$220,0)),"",VLOOKUP(BO$1,'Tactic Recode'!$A$1:$B$547,2,FALSE))</f>
        <v/>
      </c>
      <c r="BP14" t="str">
        <f>IF(ISERROR(MATCH(BP$1,'CSC Mitre'!M$1:M$220,0)),"",VLOOKUP(BP$1,'Tactic Recode'!$A$1:$B$547,2,FALSE))</f>
        <v/>
      </c>
      <c r="BQ14" t="str">
        <f>IF(ISERROR(MATCH(BQ$1,'CSC Mitre'!M$1:M$220,0)),"",VLOOKUP(BQ$1,'Tactic Recode'!$A$1:$B$547,2,FALSE))</f>
        <v/>
      </c>
      <c r="BR14" t="str">
        <f>IF(ISERROR(MATCH(BR$1,'CSC Mitre'!M$1:M$220,0)),"",VLOOKUP(BR$1,'Tactic Recode'!$A$1:$B$547,2,FALSE))</f>
        <v/>
      </c>
      <c r="BS14" t="str">
        <f>IF(ISERROR(MATCH(BS$1,'CSC Mitre'!M$1:M$220,0)),"",VLOOKUP(BS$1,'Tactic Recode'!$A$1:$B$547,2,FALSE))</f>
        <v/>
      </c>
      <c r="BT14" t="str">
        <f>IF(ISERROR(MATCH(BT$1,'CSC Mitre'!M$1:M$220,0)),"",VLOOKUP(BT$1,'Tactic Recode'!$A$1:$B$547,2,FALSE))</f>
        <v/>
      </c>
      <c r="BU14" t="str">
        <f>IF(ISERROR(MATCH(BU$1,'CSC Mitre'!M$1:M$220,0)),"",VLOOKUP(BU$1,'Tactic Recode'!$A$1:$B$547,2,FALSE))</f>
        <v/>
      </c>
      <c r="BV14" t="str">
        <f>IF(ISERROR(MATCH(BV$1,'CSC Mitre'!M$1:M$220,0)),"",VLOOKUP(BV$1,'Tactic Recode'!$A$1:$B$547,2,FALSE))</f>
        <v/>
      </c>
      <c r="BW14" t="str">
        <f>IF(ISERROR(MATCH(BW$1,'CSC Mitre'!M$1:M$220,0)),"",VLOOKUP(BW$1,'Tactic Recode'!$A$1:$B$547,2,FALSE))</f>
        <v/>
      </c>
      <c r="BX14" t="str">
        <f>IF(ISERROR(MATCH(BX$1,'CSC Mitre'!M$1:M$220,0)),"",VLOOKUP(BX$1,'Tactic Recode'!$A$1:$B$547,2,FALSE))</f>
        <v/>
      </c>
      <c r="BY14" t="str">
        <f>IF(ISERROR(MATCH(BY$1,'CSC Mitre'!M$1:M$220,0)),"",VLOOKUP(BY$1,'Tactic Recode'!$A$1:$B$547,2,FALSE))</f>
        <v/>
      </c>
      <c r="BZ14" t="str">
        <f>IF(ISERROR(MATCH(BZ$1,'CSC Mitre'!M$1:M$220,0)),"",VLOOKUP(BZ$1,'Tactic Recode'!$A$1:$B$547,2,FALSE))</f>
        <v/>
      </c>
      <c r="CA14" t="str">
        <f>IF(ISERROR(MATCH(CA$1,'CSC Mitre'!M$1:M$220,0)),"",VLOOKUP(CA$1,'Tactic Recode'!$A$1:$B$547,2,FALSE))</f>
        <v/>
      </c>
      <c r="CB14" t="str">
        <f>IF(ISERROR(MATCH(CB$1,'CSC Mitre'!M$1:M$220,0)),"",VLOOKUP(CB$1,'Tactic Recode'!$A$1:$B$547,2,FALSE))</f>
        <v/>
      </c>
      <c r="CC14" t="str">
        <f>IF(ISERROR(MATCH(CC$1,'CSC Mitre'!M$1:M$220,0)),"",VLOOKUP(CC$1,'Tactic Recode'!$A$1:$B$547,2,FALSE))</f>
        <v/>
      </c>
      <c r="CD14" t="str">
        <f>IF(ISERROR(MATCH(CD$1,'CSC Mitre'!M$1:M$220,0)),"",VLOOKUP(CD$1,'Tactic Recode'!$A$1:$B$547,2,FALSE))</f>
        <v/>
      </c>
      <c r="CE14" t="str">
        <f>IF(ISERROR(MATCH(CE$1,'CSC Mitre'!M$1:M$220,0)),"",VLOOKUP(CE$1,'Tactic Recode'!$A$1:$B$547,2,FALSE))</f>
        <v/>
      </c>
      <c r="CF14" t="str">
        <f>IF(ISERROR(MATCH(CF$1,'CSC Mitre'!M$1:M$220,0)),"",VLOOKUP(CF$1,'Tactic Recode'!$A$1:$B$547,2,FALSE))</f>
        <v/>
      </c>
      <c r="CG14" t="str">
        <f>IF(ISERROR(MATCH(CG$1,'CSC Mitre'!M$1:M$220,0)),"",VLOOKUP(CG$1,'Tactic Recode'!$A$1:$B$547,2,FALSE))</f>
        <v/>
      </c>
      <c r="CH14" t="str">
        <f>IF(ISERROR(MATCH(CH$1,'CSC Mitre'!M$1:M$220,0)),"",VLOOKUP(CH$1,'Tactic Recode'!$A$1:$B$547,2,FALSE))</f>
        <v/>
      </c>
      <c r="CI14" t="str">
        <f>IF(ISERROR(MATCH(CI$1,'CSC Mitre'!M$1:M$220,0)),"",VLOOKUP(CI$1,'Tactic Recode'!$A$1:$B$547,2,FALSE))</f>
        <v/>
      </c>
      <c r="CJ14" t="str">
        <f>IF(ISERROR(MATCH(CJ$1,'CSC Mitre'!M$1:M$220,0)),"",VLOOKUP(CJ$1,'Tactic Recode'!$A$1:$B$547,2,FALSE))</f>
        <v/>
      </c>
      <c r="CK14" t="str">
        <f>IF(ISERROR(MATCH(CK$1,'CSC Mitre'!M$1:M$220,0)),"",VLOOKUP(CK$1,'Tactic Recode'!$A$1:$B$547,2,FALSE))</f>
        <v/>
      </c>
      <c r="CL14" t="str">
        <f>IF(ISERROR(MATCH(CL$1,'CSC Mitre'!M$1:M$220,0)),"",VLOOKUP(CL$1,'Tactic Recode'!$A$1:$B$547,2,FALSE))</f>
        <v/>
      </c>
      <c r="CM14" t="str">
        <f>IF(ISERROR(MATCH(CM$1,'CSC Mitre'!M$1:M$220,0)),"",VLOOKUP(CM$1,'Tactic Recode'!$A$1:$B$547,2,FALSE))</f>
        <v/>
      </c>
      <c r="CN14" t="str">
        <f>IF(ISERROR(MATCH(CN$1,'CSC Mitre'!M$1:M$220,0)),"",VLOOKUP(CN$1,'Tactic Recode'!$A$1:$B$547,2,FALSE))</f>
        <v/>
      </c>
      <c r="CO14" t="str">
        <f>IF(ISERROR(MATCH(CO$1,'CSC Mitre'!M$1:M$220,0)),"",VLOOKUP(CO$1,'Tactic Recode'!$A$1:$B$547,2,FALSE))</f>
        <v/>
      </c>
      <c r="CP14" t="str">
        <f>IF(ISERROR(MATCH(CP$1,'CSC Mitre'!M$1:M$220,0)),"",VLOOKUP(CP$1,'Tactic Recode'!$A$1:$B$547,2,FALSE))</f>
        <v/>
      </c>
      <c r="CQ14" t="str">
        <f>IF(ISERROR(MATCH(CQ$1,'CSC Mitre'!M$1:M$220,0)),"",VLOOKUP(CQ$1,'Tactic Recode'!$A$1:$B$547,2,FALSE))</f>
        <v/>
      </c>
      <c r="CR14" t="str">
        <f>IF(ISERROR(MATCH(CR$1,'CSC Mitre'!M$1:M$220,0)),"",VLOOKUP(CR$1,'Tactic Recode'!$A$1:$B$547,2,FALSE))</f>
        <v/>
      </c>
      <c r="CS14" t="str">
        <f>IF(ISERROR(MATCH(CS$1,'CSC Mitre'!M$1:M$220,0)),"",VLOOKUP(CS$1,'Tactic Recode'!$A$1:$B$547,2,FALSE))</f>
        <v/>
      </c>
      <c r="CT14" t="str">
        <f>IF(ISERROR(MATCH(CT$1,'CSC Mitre'!M$1:M$220,0)),"",VLOOKUP(CT$1,'Tactic Recode'!$A$1:$B$547,2,FALSE))</f>
        <v/>
      </c>
      <c r="CU14" t="str">
        <f>IF(ISERROR(MATCH(CU$1,'CSC Mitre'!M$1:M$220,0)),"",VLOOKUP(CU$1,'Tactic Recode'!$A$1:$B$547,2,FALSE))</f>
        <v/>
      </c>
      <c r="CV14" t="str">
        <f>IF(ISERROR(MATCH(CV$1,'CSC Mitre'!M$1:M$220,0)),"",VLOOKUP(CV$1,'Tactic Recode'!$A$1:$B$547,2,FALSE))</f>
        <v/>
      </c>
      <c r="CW14" t="str">
        <f>IF(ISERROR(MATCH(CW$1,'CSC Mitre'!M$1:M$220,0)),"",VLOOKUP(CW$1,'Tactic Recode'!$A$1:$B$547,2,FALSE))</f>
        <v/>
      </c>
      <c r="CX14" t="str">
        <f>IF(ISERROR(MATCH(CX$1,'CSC Mitre'!M$1:M$220,0)),"",VLOOKUP(CX$1,'Tactic Recode'!$A$1:$B$547,2,FALSE))</f>
        <v/>
      </c>
      <c r="CY14" t="str">
        <f>IF(ISERROR(MATCH(CY$1,'CSC Mitre'!M$1:M$220,0)),"",VLOOKUP(CY$1,'Tactic Recode'!$A$1:$B$547,2,FALSE))</f>
        <v/>
      </c>
      <c r="CZ14" t="str">
        <f>IF(ISERROR(MATCH(CZ$1,'CSC Mitre'!M$1:M$220,0)),"",VLOOKUP(CZ$1,'Tactic Recode'!$A$1:$B$547,2,FALSE))</f>
        <v/>
      </c>
      <c r="DA14" t="str">
        <f>IF(ISERROR(MATCH(DA$1,'CSC Mitre'!M$1:M$220,0)),"",VLOOKUP(DA$1,'Tactic Recode'!$A$1:$B$547,2,FALSE))</f>
        <v/>
      </c>
      <c r="DB14" t="str">
        <f>IF(ISERROR(MATCH(DB$1,'CSC Mitre'!M$1:M$220,0)),"",VLOOKUP(DB$1,'Tactic Recode'!$A$1:$B$547,2,FALSE))</f>
        <v/>
      </c>
      <c r="DC14" t="str">
        <f>IF(ISERROR(MATCH(DC$1,'CSC Mitre'!M$1:M$220,0)),"",VLOOKUP(DC$1,'Tactic Recode'!$A$1:$B$547,2,FALSE))</f>
        <v/>
      </c>
      <c r="DD14" t="str">
        <f>IF(ISERROR(MATCH(DD$1,'CSC Mitre'!M$1:M$220,0)),"",VLOOKUP(DD$1,'Tactic Recode'!$A$1:$B$547,2,FALSE))</f>
        <v/>
      </c>
      <c r="DE14" t="str">
        <f>IF(ISERROR(MATCH(DE$1,'CSC Mitre'!M$1:M$220,0)),"",VLOOKUP(DE$1,'Tactic Recode'!$A$1:$B$547,2,FALSE))</f>
        <v/>
      </c>
      <c r="DF14" t="str">
        <f>IF(ISERROR(MATCH(DF$1,'CSC Mitre'!M$1:M$220,0)),"",VLOOKUP(DF$1,'Tactic Recode'!$A$1:$B$547,2,FALSE))</f>
        <v/>
      </c>
      <c r="DG14" t="str">
        <f>IF(ISERROR(MATCH(DG$1,'CSC Mitre'!M$1:M$220,0)),"",VLOOKUP(DG$1,'Tactic Recode'!$A$1:$B$547,2,FALSE))</f>
        <v>Defense Evasion</v>
      </c>
      <c r="DH14" t="str">
        <f>IF(ISERROR(MATCH(DH$1,'CSC Mitre'!M$1:M$220,0)),"",VLOOKUP(DH$1,'Tactic Recode'!$A$1:$B$547,2,FALSE))</f>
        <v>Defense Evasion</v>
      </c>
      <c r="DI14" t="str">
        <f>IF(ISERROR(MATCH(DI$1,'CSC Mitre'!M$1:M$220,0)),"",VLOOKUP(DI$1,'Tactic Recode'!$A$1:$B$547,2,FALSE))</f>
        <v>Defense Evasion</v>
      </c>
      <c r="DJ14" t="str">
        <f>IF(ISERROR(MATCH(DJ$1,'CSC Mitre'!M$1:M$220,0)),"",VLOOKUP(DJ$1,'Tactic Recode'!$A$1:$B$547,2,FALSE))</f>
        <v/>
      </c>
      <c r="DK14" t="str">
        <f>IF(ISERROR(MATCH(DK$1,'CSC Mitre'!M$1:M$220,0)),"",VLOOKUP(DK$1,'Tactic Recode'!$A$1:$B$547,2,FALSE))</f>
        <v/>
      </c>
      <c r="DL14" t="str">
        <f>IF(ISERROR(MATCH(DL$1,'CSC Mitre'!M$1:M$220,0)),"",VLOOKUP(DL$1,'Tactic Recode'!$A$1:$B$547,2,FALSE))</f>
        <v/>
      </c>
      <c r="DM14" t="str">
        <f>IF(ISERROR(MATCH(DM$1,'CSC Mitre'!M$1:M$220,0)),"",VLOOKUP(DM$1,'Tactic Recode'!$A$1:$B$547,2,FALSE))</f>
        <v/>
      </c>
      <c r="DN14" t="str">
        <f>IF(ISERROR(MATCH(DN$1,'CSC Mitre'!M$1:M$220,0)),"",VLOOKUP(DN$1,'Tactic Recode'!$A$1:$B$547,2,FALSE))</f>
        <v/>
      </c>
      <c r="DO14" t="str">
        <f>IF(ISERROR(MATCH(DO$1,'CSC Mitre'!M$1:M$220,0)),"",VLOOKUP(DO$1,'Tactic Recode'!$A$1:$B$547,2,FALSE))</f>
        <v/>
      </c>
      <c r="DP14" t="str">
        <f>IF(ISERROR(MATCH(DP$1,'CSC Mitre'!M$1:M$220,0)),"",VLOOKUP(DP$1,'Tactic Recode'!$A$1:$B$547,2,FALSE))</f>
        <v/>
      </c>
      <c r="DQ14" t="str">
        <f>IF(ISERROR(MATCH(DQ$1,'CSC Mitre'!M$1:M$220,0)),"",VLOOKUP(DQ$1,'Tactic Recode'!$A$1:$B$547,2,FALSE))</f>
        <v/>
      </c>
      <c r="DR14" t="str">
        <f>IF(ISERROR(MATCH(DR$1,'CSC Mitre'!M$1:M$220,0)),"",VLOOKUP(DR$1,'Tactic Recode'!$A$1:$B$547,2,FALSE))</f>
        <v/>
      </c>
      <c r="DS14" t="str">
        <f>IF(ISERROR(MATCH(DS$1,'CSC Mitre'!M$1:M$220,0)),"",VLOOKUP(DS$1,'Tactic Recode'!$A$1:$B$547,2,FALSE))</f>
        <v/>
      </c>
      <c r="DT14" t="str">
        <f>IF(ISERROR(MATCH(DT$1,'CSC Mitre'!M$1:M$220,0)),"",VLOOKUP(DT$1,'Tactic Recode'!$A$1:$B$547,2,FALSE))</f>
        <v/>
      </c>
      <c r="DU14" t="str">
        <f>IF(ISERROR(MATCH(DU$1,'CSC Mitre'!M$1:M$220,0)),"",VLOOKUP(DU$1,'Tactic Recode'!$A$1:$B$547,2,FALSE))</f>
        <v/>
      </c>
      <c r="DV14" t="str">
        <f>IF(ISERROR(MATCH(DV$1,'CSC Mitre'!M$1:M$220,0)),"",VLOOKUP(DV$1,'Tactic Recode'!$A$1:$B$547,2,FALSE))</f>
        <v/>
      </c>
      <c r="DW14" t="str">
        <f>IF(ISERROR(MATCH(DW$1,'CSC Mitre'!M$1:M$220,0)),"",VLOOKUP(DW$1,'Tactic Recode'!$A$1:$B$547,2,FALSE))</f>
        <v/>
      </c>
      <c r="DX14" t="str">
        <f>IF(ISERROR(MATCH(DX$1,'CSC Mitre'!M$1:M$220,0)),"",VLOOKUP(DX$1,'Tactic Recode'!$A$1:$B$547,2,FALSE))</f>
        <v/>
      </c>
      <c r="DY14" t="str">
        <f>IF(ISERROR(MATCH(DY$1,'CSC Mitre'!M$1:M$220,0)),"",VLOOKUP(DY$1,'Tactic Recode'!$A$1:$B$547,2,FALSE))</f>
        <v/>
      </c>
      <c r="DZ14" t="str">
        <f>IF(ISERROR(MATCH(DZ$1,'CSC Mitre'!M$1:M$220,0)),"",VLOOKUP(DZ$1,'Tactic Recode'!$A$1:$B$547,2,FALSE))</f>
        <v/>
      </c>
      <c r="EA14" t="str">
        <f>IF(ISERROR(MATCH(EA$1,'CSC Mitre'!M$1:M$220,0)),"",VLOOKUP(EA$1,'Tactic Recode'!$A$1:$B$547,2,FALSE))</f>
        <v/>
      </c>
      <c r="EB14" t="str">
        <f>IF(ISERROR(MATCH(EB$1,'CSC Mitre'!M$1:M$220,0)),"",VLOOKUP(EB$1,'Tactic Recode'!$A$1:$B$547,2,FALSE))</f>
        <v/>
      </c>
      <c r="EC14" t="str">
        <f>IF(ISERROR(MATCH(EC$1,'CSC Mitre'!M$1:M$220,0)),"",VLOOKUP(EC$1,'Tactic Recode'!$A$1:$B$547,2,FALSE))</f>
        <v/>
      </c>
      <c r="ED14" t="str">
        <f>IF(ISERROR(MATCH(ED$1,'CSC Mitre'!M$1:M$220,0)),"",VLOOKUP(ED$1,'Tactic Recode'!$A$1:$B$547,2,FALSE))</f>
        <v/>
      </c>
      <c r="EE14" t="str">
        <f>IF(ISERROR(MATCH(EE$1,'CSC Mitre'!M$1:M$220,0)),"",VLOOKUP(EE$1,'Tactic Recode'!$A$1:$B$547,2,FALSE))</f>
        <v/>
      </c>
      <c r="EF14" t="str">
        <f>IF(ISERROR(MATCH(EF$1,'CSC Mitre'!M$1:M$220,0)),"",VLOOKUP(EF$1,'Tactic Recode'!$A$1:$B$547,2,FALSE))</f>
        <v/>
      </c>
      <c r="EG14" t="str">
        <f>IF(ISERROR(MATCH(EG$1,'CSC Mitre'!M$1:M$220,0)),"",VLOOKUP(EG$1,'Tactic Recode'!$A$1:$B$547,2,FALSE))</f>
        <v/>
      </c>
      <c r="EH14" t="str">
        <f>IF(ISERROR(MATCH(EH$1,'CSC Mitre'!M$1:M$220,0)),"",VLOOKUP(EH$1,'Tactic Recode'!$A$1:$B$547,2,FALSE))</f>
        <v/>
      </c>
      <c r="EI14" t="str">
        <f>IF(ISERROR(MATCH(EI$1,'CSC Mitre'!M$1:M$220,0)),"",VLOOKUP(EI$1,'Tactic Recode'!$A$1:$B$547,2,FALSE))</f>
        <v/>
      </c>
      <c r="EJ14" t="str">
        <f>IF(ISERROR(MATCH(EJ$1,'CSC Mitre'!M$1:M$220,0)),"",VLOOKUP(EJ$1,'Tactic Recode'!$A$1:$B$547,2,FALSE))</f>
        <v/>
      </c>
      <c r="EK14" t="str">
        <f>IF(ISERROR(MATCH(EK$1,'CSC Mitre'!M$1:M$220,0)),"",VLOOKUP(EK$1,'Tactic Recode'!$A$1:$B$547,2,FALSE))</f>
        <v/>
      </c>
      <c r="EL14" t="str">
        <f>IF(ISERROR(MATCH(EL$1,'CSC Mitre'!M$1:M$220,0)),"",VLOOKUP(EL$1,'Tactic Recode'!$A$1:$B$547,2,FALSE))</f>
        <v/>
      </c>
      <c r="EM14" t="str">
        <f>IF(ISERROR(MATCH(EM$1,'CSC Mitre'!M$1:M$220,0)),"",VLOOKUP(EM$1,'Tactic Recode'!$A$1:$B$547,2,FALSE))</f>
        <v/>
      </c>
      <c r="EN14" t="str">
        <f>IF(ISERROR(MATCH(EN$1,'CSC Mitre'!M$1:M$220,0)),"",VLOOKUP(EN$1,'Tactic Recode'!$A$1:$B$547,2,FALSE))</f>
        <v/>
      </c>
      <c r="EO14" t="str">
        <f>IF(ISERROR(MATCH(EO$1,'CSC Mitre'!M$1:M$220,0)),"",VLOOKUP(EO$1,'Tactic Recode'!$A$1:$B$547,2,FALSE))</f>
        <v/>
      </c>
      <c r="EP14" t="str">
        <f>IF(ISERROR(MATCH(EP$1,'CSC Mitre'!M$1:M$220,0)),"",VLOOKUP(EP$1,'Tactic Recode'!$A$1:$B$547,2,FALSE))</f>
        <v/>
      </c>
      <c r="EQ14" t="str">
        <f>IF(ISERROR(MATCH(EQ$1,'CSC Mitre'!M$1:M$220,0)),"",VLOOKUP(EQ$1,'Tactic Recode'!$A$1:$B$547,2,FALSE))</f>
        <v/>
      </c>
      <c r="ER14" t="str">
        <f>IF(ISERROR(MATCH(ER$1,'CSC Mitre'!M$1:M$220,0)),"",VLOOKUP(ER$1,'Tactic Recode'!$A$1:$B$547,2,FALSE))</f>
        <v/>
      </c>
      <c r="ES14" t="str">
        <f>IF(ISERROR(MATCH(ES$1,'CSC Mitre'!M$1:M$220,0)),"",VLOOKUP(ES$1,'Tactic Recode'!$A$1:$B$547,2,FALSE))</f>
        <v/>
      </c>
      <c r="ET14" t="str">
        <f>IF(ISERROR(MATCH(ET$1,'CSC Mitre'!M$1:M$220,0)),"",VLOOKUP(ET$1,'Tactic Recode'!$A$1:$B$547,2,FALSE))</f>
        <v/>
      </c>
      <c r="EU14" t="str">
        <f>IF(ISERROR(MATCH(EU$1,'CSC Mitre'!M$1:M$220,0)),"",VLOOKUP(EU$1,'Tactic Recode'!$A$1:$B$547,2,FALSE))</f>
        <v/>
      </c>
      <c r="EV14" t="str">
        <f>IF(ISERROR(MATCH(EV$1,'CSC Mitre'!M$1:M$220,0)),"",VLOOKUP(EV$1,'Tactic Recode'!$A$1:$B$547,2,FALSE))</f>
        <v/>
      </c>
      <c r="EW14" t="str">
        <f>IF(ISERROR(MATCH(EW$1,'CSC Mitre'!M$1:M$220,0)),"",VLOOKUP(EW$1,'Tactic Recode'!$A$1:$B$547,2,FALSE))</f>
        <v/>
      </c>
      <c r="EX14" t="str">
        <f>IF(ISERROR(MATCH(EX$1,'CSC Mitre'!M$1:M$220,0)),"",VLOOKUP(EX$1,'Tactic Recode'!$A$1:$B$547,2,FALSE))</f>
        <v/>
      </c>
      <c r="EY14" t="str">
        <f>IF(ISERROR(MATCH(EY$1,'CSC Mitre'!M$1:M$220,0)),"",VLOOKUP(EY$1,'Tactic Recode'!$A$1:$B$547,2,FALSE))</f>
        <v/>
      </c>
      <c r="EZ14" t="str">
        <f>IF(ISERROR(MATCH(EZ$1,'CSC Mitre'!M$1:M$220,0)),"",VLOOKUP(EZ$1,'Tactic Recode'!$A$1:$B$547,2,FALSE))</f>
        <v/>
      </c>
      <c r="FA14" t="str">
        <f>IF(ISERROR(MATCH(FA$1,'CSC Mitre'!M$1:M$220,0)),"",VLOOKUP(FA$1,'Tactic Recode'!$A$1:$B$547,2,FALSE))</f>
        <v/>
      </c>
      <c r="FB14" t="str">
        <f>IF(ISERROR(MATCH(FB$1,'CSC Mitre'!M$1:M$220,0)),"",VLOOKUP(FB$1,'Tactic Recode'!$A$1:$B$547,2,FALSE))</f>
        <v/>
      </c>
      <c r="FC14" t="str">
        <f>IF(ISERROR(MATCH(FC$1,'CSC Mitre'!M$1:M$220,0)),"",VLOOKUP(FC$1,'Tactic Recode'!$A$1:$B$547,2,FALSE))</f>
        <v/>
      </c>
      <c r="FD14" t="str">
        <f>IF(ISERROR(MATCH(FD$1,'CSC Mitre'!M$1:M$220,0)),"",VLOOKUP(FD$1,'Tactic Recode'!$A$1:$B$547,2,FALSE))</f>
        <v/>
      </c>
      <c r="FE14" t="str">
        <f>IF(ISERROR(MATCH(FE$1,'CSC Mitre'!M$1:M$220,0)),"",VLOOKUP(FE$1,'Tactic Recode'!$A$1:$B$547,2,FALSE))</f>
        <v/>
      </c>
      <c r="FF14" t="str">
        <f>IF(ISERROR(MATCH(FF$1,'CSC Mitre'!M$1:M$220,0)),"",VLOOKUP(FF$1,'Tactic Recode'!$A$1:$B$547,2,FALSE))</f>
        <v/>
      </c>
      <c r="FG14" t="str">
        <f>IF(ISERROR(MATCH(FG$1,'CSC Mitre'!M$1:M$220,0)),"",VLOOKUP(FG$1,'Tactic Recode'!$A$1:$B$547,2,FALSE))</f>
        <v/>
      </c>
      <c r="FH14" t="str">
        <f>IF(ISERROR(MATCH(FH$1,'CSC Mitre'!M$1:M$220,0)),"",VLOOKUP(FH$1,'Tactic Recode'!$A$1:$B$547,2,FALSE))</f>
        <v/>
      </c>
      <c r="FI14" t="str">
        <f>IF(ISERROR(MATCH(FI$1,'CSC Mitre'!M$1:M$220,0)),"",VLOOKUP(FI$1,'Tactic Recode'!$A$1:$B$547,2,FALSE))</f>
        <v/>
      </c>
      <c r="FJ14" t="str">
        <f>IF(ISERROR(MATCH(FJ$1,'CSC Mitre'!M$1:M$220,0)),"",VLOOKUP(FJ$1,'Tactic Recode'!$A$1:$B$547,2,FALSE))</f>
        <v/>
      </c>
      <c r="FK14" t="str">
        <f>IF(ISERROR(MATCH(FK$1,'CSC Mitre'!M$1:M$220,0)),"",VLOOKUP(FK$1,'Tactic Recode'!$A$1:$B$547,2,FALSE))</f>
        <v>Collection</v>
      </c>
      <c r="FL14" t="str">
        <f>IF(ISERROR(MATCH(FL$1,'CSC Mitre'!M$1:M$220,0)),"",VLOOKUP(FL$1,'Tactic Recode'!$A$1:$B$547,2,FALSE))</f>
        <v>Collection</v>
      </c>
      <c r="FM14" t="str">
        <f>IF(ISERROR(MATCH(FM$1,'CSC Mitre'!M$1:M$220,0)),"",VLOOKUP(FM$1,'Tactic Recode'!$A$1:$B$547,2,FALSE))</f>
        <v>Collection</v>
      </c>
      <c r="FN14" t="str">
        <f>IF(ISERROR(MATCH(FN$1,'CSC Mitre'!M$1:M$220,0)),"",VLOOKUP(FN$1,'Tactic Recode'!$A$1:$B$547,2,FALSE))</f>
        <v>Collection</v>
      </c>
      <c r="FO14" t="str">
        <f>IF(ISERROR(MATCH(FO$1,'CSC Mitre'!M$1:M$220,0)),"",VLOOKUP(FO$1,'Tactic Recode'!$A$1:$B$547,2,FALSE))</f>
        <v/>
      </c>
      <c r="FP14" t="str">
        <f>IF(ISERROR(MATCH(FP$1,'CSC Mitre'!M$1:M$220,0)),"",VLOOKUP(FP$1,'Tactic Recode'!$A$1:$B$547,2,FALSE))</f>
        <v/>
      </c>
      <c r="FQ14" t="str">
        <f>IF(ISERROR(MATCH(FQ$1,'CSC Mitre'!M$1:M$220,0)),"",VLOOKUP(FQ$1,'Tactic Recode'!$A$1:$B$547,2,FALSE))</f>
        <v/>
      </c>
      <c r="FR14" t="str">
        <f>IF(ISERROR(MATCH(FR$1,'CSC Mitre'!M$1:M$220,0)),"",VLOOKUP(FR$1,'Tactic Recode'!$A$1:$B$547,2,FALSE))</f>
        <v/>
      </c>
      <c r="FS14" t="str">
        <f>IF(ISERROR(MATCH(FS$1,'CSC Mitre'!M$1:M$220,0)),"",VLOOKUP(FS$1,'Tactic Recode'!$A$1:$B$547,2,FALSE))</f>
        <v/>
      </c>
      <c r="FT14" t="str">
        <f>IF(ISERROR(MATCH(FT$1,'CSC Mitre'!M$1:M$220,0)),"",VLOOKUP(FT$1,'Tactic Recode'!$A$1:$B$547,2,FALSE))</f>
        <v/>
      </c>
      <c r="FU14" t="str">
        <f>IF(ISERROR(MATCH(FU$1,'CSC Mitre'!M$1:M$220,0)),"",VLOOKUP(FU$1,'Tactic Recode'!$A$1:$B$547,2,FALSE))</f>
        <v/>
      </c>
      <c r="FV14" t="str">
        <f>IF(ISERROR(MATCH(FV$1,'CSC Mitre'!M$1:M$220,0)),"",VLOOKUP(FV$1,'Tactic Recode'!$A$1:$B$547,2,FALSE))</f>
        <v/>
      </c>
      <c r="FW14" t="str">
        <f>IF(ISERROR(MATCH(FW$1,'CSC Mitre'!M$1:M$220,0)),"",VLOOKUP(FW$1,'Tactic Recode'!$A$1:$B$547,2,FALSE))</f>
        <v/>
      </c>
      <c r="FX14" t="str">
        <f>IF(ISERROR(MATCH(FX$1,'CSC Mitre'!M$1:M$220,0)),"",VLOOKUP(FX$1,'Tactic Recode'!$A$1:$B$547,2,FALSE))</f>
        <v/>
      </c>
      <c r="FY14" t="str">
        <f>IF(ISERROR(MATCH(FY$1,'CSC Mitre'!M$1:M$220,0)),"",VLOOKUP(FY$1,'Tactic Recode'!$A$1:$B$547,2,FALSE))</f>
        <v/>
      </c>
      <c r="FZ14" t="str">
        <f>IF(ISERROR(MATCH(FZ$1,'CSC Mitre'!M$1:M$220,0)),"",VLOOKUP(FZ$1,'Tactic Recode'!$A$1:$B$547,2,FALSE))</f>
        <v/>
      </c>
      <c r="GA14" t="str">
        <f>IF(ISERROR(MATCH(GA$1,'CSC Mitre'!M$1:M$220,0)),"",VLOOKUP(GA$1,'Tactic Recode'!$A$1:$B$547,2,FALSE))</f>
        <v/>
      </c>
      <c r="GB14" t="str">
        <f>IF(ISERROR(MATCH(GB$1,'CSC Mitre'!M$1:M$220,0)),"",VLOOKUP(GB$1,'Tactic Recode'!$A$1:$B$547,2,FALSE))</f>
        <v/>
      </c>
      <c r="GC14" t="str">
        <f>IF(ISERROR(MATCH(GC$1,'CSC Mitre'!M$1:M$220,0)),"",VLOOKUP(GC$1,'Tactic Recode'!$A$1:$B$547,2,FALSE))</f>
        <v/>
      </c>
      <c r="GD14" t="str">
        <f>IF(ISERROR(MATCH(GD$1,'CSC Mitre'!M$1:M$220,0)),"",VLOOKUP(GD$1,'Tactic Recode'!$A$1:$B$547,2,FALSE))</f>
        <v/>
      </c>
      <c r="GE14" t="str">
        <f>IF(ISERROR(MATCH(GE$1,'CSC Mitre'!M$1:M$220,0)),"",VLOOKUP(GE$1,'Tactic Recode'!$A$1:$B$547,2,FALSE))</f>
        <v/>
      </c>
      <c r="GF14" t="str">
        <f>IF(ISERROR(MATCH(GF$1,'CSC Mitre'!M$1:M$220,0)),"",VLOOKUP(GF$1,'Tactic Recode'!$A$1:$B$547,2,FALSE))</f>
        <v/>
      </c>
      <c r="GG14" t="str">
        <f>IF(ISERROR(MATCH(GG$1,'CSC Mitre'!M$1:M$220,0)),"",VLOOKUP(GG$1,'Tactic Recode'!$A$1:$B$547,2,FALSE))</f>
        <v/>
      </c>
      <c r="GH14" t="str">
        <f>IF(ISERROR(MATCH(GH$1,'CSC Mitre'!M$1:M$220,0)),"",VLOOKUP(GH$1,'Tactic Recode'!$A$1:$B$547,2,FALSE))</f>
        <v/>
      </c>
      <c r="GI14" t="str">
        <f>IF(ISERROR(MATCH(GI$1,'CSC Mitre'!M$1:M$220,0)),"",VLOOKUP(GI$1,'Tactic Recode'!$A$1:$B$547,2,FALSE))</f>
        <v/>
      </c>
      <c r="GJ14" t="str">
        <f>IF(ISERROR(MATCH(GJ$1,'CSC Mitre'!M$1:M$220,0)),"",VLOOKUP(GJ$1,'Tactic Recode'!$A$1:$B$547,2,FALSE))</f>
        <v/>
      </c>
      <c r="GK14" t="str">
        <f>IF(ISERROR(MATCH(GK$1,'CSC Mitre'!M$1:M$220,0)),"",VLOOKUP(GK$1,'Tactic Recode'!$A$1:$B$547,2,FALSE))</f>
        <v/>
      </c>
      <c r="GL14" t="str">
        <f>IF(ISERROR(MATCH(GL$1,'CSC Mitre'!M$1:M$220,0)),"",VLOOKUP(GL$1,'Tactic Recode'!$A$1:$B$547,2,FALSE))</f>
        <v/>
      </c>
      <c r="GM14" t="str">
        <f>IF(ISERROR(MATCH(GM$1,'CSC Mitre'!M$1:M$220,0)),"",VLOOKUP(GM$1,'Tactic Recode'!$A$1:$B$547,2,FALSE))</f>
        <v/>
      </c>
      <c r="GN14" t="str">
        <f>IF(ISERROR(MATCH(GN$1,'CSC Mitre'!M$1:M$220,0)),"",VLOOKUP(GN$1,'Tactic Recode'!$A$1:$B$547,2,FALSE))</f>
        <v/>
      </c>
      <c r="GO14" t="str">
        <f>IF(ISERROR(MATCH(GO$1,'CSC Mitre'!M$1:M$220,0)),"",VLOOKUP(GO$1,'Tactic Recode'!$A$1:$B$547,2,FALSE))</f>
        <v/>
      </c>
      <c r="GP14" t="str">
        <f>IF(ISERROR(MATCH(GP$1,'CSC Mitre'!M$1:M$220,0)),"",VLOOKUP(GP$1,'Tactic Recode'!$A$1:$B$547,2,FALSE))</f>
        <v/>
      </c>
      <c r="GQ14" t="str">
        <f>IF(ISERROR(MATCH(GQ$1,'CSC Mitre'!M$1:M$220,0)),"",VLOOKUP(GQ$1,'Tactic Recode'!$A$1:$B$547,2,FALSE))</f>
        <v/>
      </c>
      <c r="GR14" t="str">
        <f>IF(ISERROR(MATCH(GR$1,'CSC Mitre'!M$1:M$220,0)),"",VLOOKUP(GR$1,'Tactic Recode'!$A$1:$B$547,2,FALSE))</f>
        <v/>
      </c>
      <c r="GS14" t="str">
        <f>IF(ISERROR(MATCH(GS$1,'CSC Mitre'!M$1:M$220,0)),"",VLOOKUP(GS$1,'Tactic Recode'!$A$1:$B$547,2,FALSE))</f>
        <v/>
      </c>
      <c r="GT14" t="str">
        <f>IF(ISERROR(MATCH(GT$1,'CSC Mitre'!M$1:M$220,0)),"",VLOOKUP(GT$1,'Tactic Recode'!$A$1:$B$547,2,FALSE))</f>
        <v/>
      </c>
      <c r="GU14" t="str">
        <f>IF(ISERROR(MATCH(GU$1,'CSC Mitre'!M$1:M$220,0)),"",VLOOKUP(GU$1,'Tactic Recode'!$A$1:$B$547,2,FALSE))</f>
        <v/>
      </c>
      <c r="GV14" t="str">
        <f>IF(ISERROR(MATCH(GV$1,'CSC Mitre'!M$1:M$220,0)),"",VLOOKUP(GV$1,'Tactic Recode'!$A$1:$B$547,2,FALSE))</f>
        <v/>
      </c>
      <c r="GW14" t="str">
        <f>IF(ISERROR(MATCH(GW$1,'CSC Mitre'!M$1:M$220,0)),"",VLOOKUP(GW$1,'Tactic Recode'!$A$1:$B$547,2,FALSE))</f>
        <v/>
      </c>
      <c r="GX14" t="str">
        <f>IF(ISERROR(MATCH(GX$1,'CSC Mitre'!M$1:M$220,0)),"",VLOOKUP(GX$1,'Tactic Recode'!$A$1:$B$547,2,FALSE))</f>
        <v/>
      </c>
      <c r="GY14" t="str">
        <f>IF(ISERROR(MATCH(GY$1,'CSC Mitre'!M$1:M$220,0)),"",VLOOKUP(GY$1,'Tactic Recode'!$A$1:$B$547,2,FALSE))</f>
        <v/>
      </c>
      <c r="GZ14" t="str">
        <f>IF(ISERROR(MATCH(GZ$1,'CSC Mitre'!M$1:M$220,0)),"",VLOOKUP(GZ$1,'Tactic Recode'!$A$1:$B$547,2,FALSE))</f>
        <v/>
      </c>
      <c r="HA14" t="str">
        <f>IF(ISERROR(MATCH(HA$1,'CSC Mitre'!M$1:M$220,0)),"",VLOOKUP(HA$1,'Tactic Recode'!$A$1:$B$547,2,FALSE))</f>
        <v/>
      </c>
      <c r="HB14" t="str">
        <f>IF(ISERROR(MATCH(HB$1,'CSC Mitre'!M$1:M$220,0)),"",VLOOKUP(HB$1,'Tactic Recode'!$A$1:$B$547,2,FALSE))</f>
        <v/>
      </c>
      <c r="HC14" t="str">
        <f>IF(ISERROR(MATCH(HC$1,'CSC Mitre'!M$1:M$220,0)),"",VLOOKUP(HC$1,'Tactic Recode'!$A$1:$B$547,2,FALSE))</f>
        <v/>
      </c>
      <c r="HD14" t="str">
        <f>IF(ISERROR(MATCH(HD$1,'CSC Mitre'!M$1:M$220,0)),"",VLOOKUP(HD$1,'Tactic Recode'!$A$1:$B$547,2,FALSE))</f>
        <v/>
      </c>
      <c r="HE14" t="str">
        <f>IF(ISERROR(MATCH(HE$1,'CSC Mitre'!M$1:M$220,0)),"",VLOOKUP(HE$1,'Tactic Recode'!$A$1:$B$547,2,FALSE))</f>
        <v/>
      </c>
      <c r="HF14" t="str">
        <f>IF(ISERROR(MATCH(HF$1,'CSC Mitre'!M$1:M$220,0)),"",VLOOKUP(HF$1,'Tactic Recode'!$A$1:$B$547,2,FALSE))</f>
        <v/>
      </c>
      <c r="HG14" t="str">
        <f>IF(ISERROR(MATCH(HG$1,'CSC Mitre'!M$1:M$220,0)),"",VLOOKUP(HG$1,'Tactic Recode'!$A$1:$B$547,2,FALSE))</f>
        <v/>
      </c>
      <c r="HH14" t="str">
        <f>IF(ISERROR(MATCH(HH$1,'CSC Mitre'!M$1:M$220,0)),"",VLOOKUP(HH$1,'Tactic Recode'!$A$1:$B$547,2,FALSE))</f>
        <v/>
      </c>
      <c r="HI14" t="str">
        <f>IF(ISERROR(MATCH(HI$1,'CSC Mitre'!M$1:M$220,0)),"",VLOOKUP(HI$1,'Tactic Recode'!$A$1:$B$547,2,FALSE))</f>
        <v/>
      </c>
      <c r="HJ14" t="str">
        <f>IF(ISERROR(MATCH(HJ$1,'CSC Mitre'!M$1:M$220,0)),"",VLOOKUP(HJ$1,'Tactic Recode'!$A$1:$B$547,2,FALSE))</f>
        <v/>
      </c>
      <c r="HK14" t="str">
        <f>IF(ISERROR(MATCH(HK$1,'CSC Mitre'!M$1:M$220,0)),"",VLOOKUP(HK$1,'Tactic Recode'!$A$1:$B$547,2,FALSE))</f>
        <v/>
      </c>
      <c r="HL14" t="str">
        <f>IF(ISERROR(MATCH(HL$1,'CSC Mitre'!M$1:M$220,0)),"",VLOOKUP(HL$1,'Tactic Recode'!$A$1:$B$547,2,FALSE))</f>
        <v/>
      </c>
      <c r="HM14" t="str">
        <f>IF(ISERROR(MATCH(HM$1,'CSC Mitre'!M$1:M$220,0)),"",VLOOKUP(HM$1,'Tactic Recode'!$A$1:$B$547,2,FALSE))</f>
        <v/>
      </c>
      <c r="HN14" t="str">
        <f>IF(ISERROR(MATCH(HN$1,'CSC Mitre'!M$1:M$220,0)),"",VLOOKUP(HN$1,'Tactic Recode'!$A$1:$B$547,2,FALSE))</f>
        <v/>
      </c>
      <c r="HO14" t="str">
        <f>IF(ISERROR(MATCH(HO$1,'CSC Mitre'!M$1:M$220,0)),"",VLOOKUP(HO$1,'Tactic Recode'!$A$1:$B$547,2,FALSE))</f>
        <v/>
      </c>
      <c r="HP14" t="str">
        <f>IF(ISERROR(MATCH(HP$1,'CSC Mitre'!M$1:M$220,0)),"",VLOOKUP(HP$1,'Tactic Recode'!$A$1:$B$547,2,FALSE))</f>
        <v/>
      </c>
      <c r="HQ14" t="str">
        <f>IF(ISERROR(MATCH(HQ$1,'CSC Mitre'!M$1:M$220,0)),"",VLOOKUP(HQ$1,'Tactic Recode'!$A$1:$B$547,2,FALSE))</f>
        <v/>
      </c>
      <c r="HR14" t="str">
        <f>IF(ISERROR(MATCH(HR$1,'CSC Mitre'!M$1:M$220,0)),"",VLOOKUP(HR$1,'Tactic Recode'!$A$1:$B$547,2,FALSE))</f>
        <v/>
      </c>
      <c r="HS14" t="str">
        <f>IF(ISERROR(MATCH(HS$1,'CSC Mitre'!M$1:M$220,0)),"",VLOOKUP(HS$1,'Tactic Recode'!$A$1:$B$547,2,FALSE))</f>
        <v/>
      </c>
      <c r="HT14" t="str">
        <f>IF(ISERROR(MATCH(HT$1,'CSC Mitre'!M$1:M$220,0)),"",VLOOKUP(HT$1,'Tactic Recode'!$A$1:$B$547,2,FALSE))</f>
        <v/>
      </c>
      <c r="HU14" t="str">
        <f>IF(ISERROR(MATCH(HU$1,'CSC Mitre'!M$1:M$220,0)),"",VLOOKUP(HU$1,'Tactic Recode'!$A$1:$B$547,2,FALSE))</f>
        <v/>
      </c>
      <c r="HV14" t="str">
        <f>IF(ISERROR(MATCH(HV$1,'CSC Mitre'!M$1:M$220,0)),"",VLOOKUP(HV$1,'Tactic Recode'!$A$1:$B$547,2,FALSE))</f>
        <v>Collection</v>
      </c>
      <c r="HW14" t="str">
        <f>IF(ISERROR(MATCH(HW$1,'CSC Mitre'!M$1:M$220,0)),"",VLOOKUP(HW$1,'Tactic Recode'!$A$1:$B$547,2,FALSE))</f>
        <v>Collection</v>
      </c>
      <c r="HX14" t="str">
        <f>IF(ISERROR(MATCH(HX$1,'CSC Mitre'!M$1:M$220,0)),"",VLOOKUP(HX$1,'Tactic Recode'!$A$1:$B$547,2,FALSE))</f>
        <v>Collection</v>
      </c>
      <c r="HY14" t="str">
        <f>IF(ISERROR(MATCH(HY$1,'CSC Mitre'!M$1:M$220,0)),"",VLOOKUP(HY$1,'Tactic Recode'!$A$1:$B$547,2,FALSE))</f>
        <v/>
      </c>
      <c r="HZ14" t="str">
        <f>IF(ISERROR(MATCH(HZ$1,'CSC Mitre'!M$1:M$220,0)),"",VLOOKUP(HZ$1,'Tactic Recode'!$A$1:$B$547,2,FALSE))</f>
        <v/>
      </c>
      <c r="IA14" t="str">
        <f>IF(ISERROR(MATCH(IA$1,'CSC Mitre'!M$1:M$220,0)),"",VLOOKUP(IA$1,'Tactic Recode'!$A$1:$B$547,2,FALSE))</f>
        <v/>
      </c>
      <c r="IB14" t="str">
        <f>IF(ISERROR(MATCH(IB$1,'CSC Mitre'!M$1:M$220,0)),"",VLOOKUP(IB$1,'Tactic Recode'!$A$1:$B$547,2,FALSE))</f>
        <v/>
      </c>
      <c r="IC14" t="str">
        <f>IF(ISERROR(MATCH(IC$1,'CSC Mitre'!M$1:M$220,0)),"",VLOOKUP(IC$1,'Tactic Recode'!$A$1:$B$547,2,FALSE))</f>
        <v/>
      </c>
      <c r="ID14" t="str">
        <f>IF(ISERROR(MATCH(ID$1,'CSC Mitre'!M$1:M$220,0)),"",VLOOKUP(ID$1,'Tactic Recode'!$A$1:$B$547,2,FALSE))</f>
        <v/>
      </c>
      <c r="IE14" t="str">
        <f>IF(ISERROR(MATCH(IE$1,'CSC Mitre'!M$1:M$220,0)),"",VLOOKUP(IE$1,'Tactic Recode'!$A$1:$B$547,2,FALSE))</f>
        <v/>
      </c>
      <c r="IF14" t="str">
        <f>IF(ISERROR(MATCH(IF$1,'CSC Mitre'!M$1:M$220,0)),"",VLOOKUP(IF$1,'Tactic Recode'!$A$1:$B$547,2,FALSE))</f>
        <v/>
      </c>
      <c r="IG14" t="str">
        <f>IF(ISERROR(MATCH(IG$1,'CSC Mitre'!M$1:M$220,0)),"",VLOOKUP(IG$1,'Tactic Recode'!$A$1:$B$547,2,FALSE))</f>
        <v/>
      </c>
      <c r="IH14" t="str">
        <f>IF(ISERROR(MATCH(IH$1,'CSC Mitre'!M$1:M$220,0)),"",VLOOKUP(IH$1,'Tactic Recode'!$A$1:$B$547,2,FALSE))</f>
        <v/>
      </c>
      <c r="II14" t="str">
        <f>IF(ISERROR(MATCH(II$1,'CSC Mitre'!M$1:M$220,0)),"",VLOOKUP(II$1,'Tactic Recode'!$A$1:$B$547,2,FALSE))</f>
        <v/>
      </c>
      <c r="IJ14" t="str">
        <f>IF(ISERROR(MATCH(IJ$1,'CSC Mitre'!M$1:M$220,0)),"",VLOOKUP(IJ$1,'Tactic Recode'!$A$1:$B$547,2,FALSE))</f>
        <v/>
      </c>
      <c r="IK14" t="str">
        <f>IF(ISERROR(MATCH(IK$1,'CSC Mitre'!M$1:M$220,0)),"",VLOOKUP(IK$1,'Tactic Recode'!$A$1:$B$547,2,FALSE))</f>
        <v/>
      </c>
      <c r="IL14" t="str">
        <f>IF(ISERROR(MATCH(IL$1,'CSC Mitre'!M$1:M$220,0)),"",VLOOKUP(IL$1,'Tactic Recode'!$A$1:$B$547,2,FALSE))</f>
        <v/>
      </c>
      <c r="IM14" t="str">
        <f>IF(ISERROR(MATCH(IM$1,'CSC Mitre'!M$1:M$220,0)),"",VLOOKUP(IM$1,'Tactic Recode'!$A$1:$B$547,2,FALSE))</f>
        <v/>
      </c>
      <c r="IN14" t="str">
        <f>IF(ISERROR(MATCH(IN$1,'CSC Mitre'!M$1:M$220,0)),"",VLOOKUP(IN$1,'Tactic Recode'!$A$1:$B$547,2,FALSE))</f>
        <v/>
      </c>
      <c r="IO14" t="str">
        <f>IF(ISERROR(MATCH(IO$1,'CSC Mitre'!M$1:M$220,0)),"",VLOOKUP(IO$1,'Tactic Recode'!$A$1:$B$547,2,FALSE))</f>
        <v/>
      </c>
      <c r="IP14" t="str">
        <f>IF(ISERROR(MATCH(IP$1,'CSC Mitre'!M$1:M$220,0)),"",VLOOKUP(IP$1,'Tactic Recode'!$A$1:$B$547,2,FALSE))</f>
        <v/>
      </c>
      <c r="IQ14" t="str">
        <f>IF(ISERROR(MATCH(IQ$1,'CSC Mitre'!M$1:M$220,0)),"",VLOOKUP(IQ$1,'Tactic Recode'!$A$1:$B$547,2,FALSE))</f>
        <v/>
      </c>
      <c r="IR14" t="str">
        <f>IF(ISERROR(MATCH(IR$1,'CSC Mitre'!M$1:M$220,0)),"",VLOOKUP(IR$1,'Tactic Recode'!$A$1:$B$547,2,FALSE))</f>
        <v/>
      </c>
      <c r="IS14" t="str">
        <f>IF(ISERROR(MATCH(IS$1,'CSC Mitre'!M$1:M$220,0)),"",VLOOKUP(IS$1,'Tactic Recode'!$A$1:$B$547,2,FALSE))</f>
        <v/>
      </c>
      <c r="IT14" t="str">
        <f>IF(ISERROR(MATCH(IT$1,'CSC Mitre'!M$1:M$220,0)),"",VLOOKUP(IT$1,'Tactic Recode'!$A$1:$B$547,2,FALSE))</f>
        <v/>
      </c>
      <c r="IU14" t="str">
        <f>IF(ISERROR(MATCH(IU$1,'CSC Mitre'!M$1:M$220,0)),"",VLOOKUP(IU$1,'Tactic Recode'!$A$1:$B$547,2,FALSE))</f>
        <v/>
      </c>
      <c r="IV14" t="str">
        <f>IF(ISERROR(MATCH(IV$1,'CSC Mitre'!M$1:M$220,0)),"",VLOOKUP(IV$1,'Tactic Recode'!$A$1:$B$547,2,FALSE))</f>
        <v/>
      </c>
      <c r="IW14" t="str">
        <f>IF(ISERROR(MATCH(IW$1,'CSC Mitre'!M$1:M$220,0)),"",VLOOKUP(IW$1,'Tactic Recode'!$A$1:$B$547,2,FALSE))</f>
        <v/>
      </c>
      <c r="IX14" t="str">
        <f>IF(ISERROR(MATCH(IX$1,'CSC Mitre'!M$1:M$220,0)),"",VLOOKUP(IX$1,'Tactic Recode'!$A$1:$B$547,2,FALSE))</f>
        <v/>
      </c>
      <c r="IY14" t="str">
        <f>IF(ISERROR(MATCH(IY$1,'CSC Mitre'!M$1:M$220,0)),"",VLOOKUP(IY$1,'Tactic Recode'!$A$1:$B$547,2,FALSE))</f>
        <v/>
      </c>
      <c r="IZ14" t="str">
        <f>IF(ISERROR(MATCH(IZ$1,'CSC Mitre'!M$1:M$220,0)),"",VLOOKUP(IZ$1,'Tactic Recode'!$A$1:$B$547,2,FALSE))</f>
        <v/>
      </c>
      <c r="JA14" t="str">
        <f>IF(ISERROR(MATCH(JA$1,'CSC Mitre'!M$1:M$220,0)),"",VLOOKUP(JA$1,'Tactic Recode'!$A$1:$B$547,2,FALSE))</f>
        <v/>
      </c>
      <c r="JB14" t="str">
        <f>IF(ISERROR(MATCH(JB$1,'CSC Mitre'!M$1:M$220,0)),"",VLOOKUP(JB$1,'Tactic Recode'!$A$1:$B$547,2,FALSE))</f>
        <v/>
      </c>
      <c r="JC14" t="str">
        <f>IF(ISERROR(MATCH(JC$1,'CSC Mitre'!M$1:M$220,0)),"",VLOOKUP(JC$1,'Tactic Recode'!$A$1:$B$547,2,FALSE))</f>
        <v/>
      </c>
      <c r="JD14" t="str">
        <f>IF(ISERROR(MATCH(JD$1,'CSC Mitre'!M$1:M$220,0)),"",VLOOKUP(JD$1,'Tactic Recode'!$A$1:$B$547,2,FALSE))</f>
        <v/>
      </c>
      <c r="JE14" t="str">
        <f>IF(ISERROR(MATCH(JE$1,'CSC Mitre'!M$1:M$220,0)),"",VLOOKUP(JE$1,'Tactic Recode'!$A$1:$B$547,2,FALSE))</f>
        <v/>
      </c>
      <c r="JF14" t="str">
        <f>IF(ISERROR(MATCH(JF$1,'CSC Mitre'!M$1:M$220,0)),"",VLOOKUP(JF$1,'Tactic Recode'!$A$1:$B$547,2,FALSE))</f>
        <v/>
      </c>
      <c r="JG14" t="str">
        <f>IF(ISERROR(MATCH(JG$1,'CSC Mitre'!M$1:M$220,0)),"",VLOOKUP(JG$1,'Tactic Recode'!$A$1:$B$547,2,FALSE))</f>
        <v/>
      </c>
      <c r="JH14" t="str">
        <f>IF(ISERROR(MATCH(JH$1,'CSC Mitre'!M$1:M$220,0)),"",VLOOKUP(JH$1,'Tactic Recode'!$A$1:$B$547,2,FALSE))</f>
        <v/>
      </c>
      <c r="JI14" t="str">
        <f>IF(ISERROR(MATCH(JI$1,'CSC Mitre'!M$1:M$220,0)),"",VLOOKUP(JI$1,'Tactic Recode'!$A$1:$B$547,2,FALSE))</f>
        <v/>
      </c>
      <c r="JJ14" t="str">
        <f>IF(ISERROR(MATCH(JJ$1,'CSC Mitre'!M$1:M$220,0)),"",VLOOKUP(JJ$1,'Tactic Recode'!$A$1:$B$547,2,FALSE))</f>
        <v/>
      </c>
      <c r="JK14" t="str">
        <f>IF(ISERROR(MATCH(JK$1,'CSC Mitre'!M$1:M$220,0)),"",VLOOKUP(JK$1,'Tactic Recode'!$A$1:$B$547,2,FALSE))</f>
        <v/>
      </c>
      <c r="JL14" t="str">
        <f>IF(ISERROR(MATCH(JL$1,'CSC Mitre'!M$1:M$220,0)),"",VLOOKUP(JL$1,'Tactic Recode'!$A$1:$B$547,2,FALSE))</f>
        <v/>
      </c>
      <c r="JM14" t="str">
        <f>IF(ISERROR(MATCH(JM$1,'CSC Mitre'!M$1:M$220,0)),"",VLOOKUP(JM$1,'Tactic Recode'!$A$1:$B$547,2,FALSE))</f>
        <v/>
      </c>
      <c r="JN14" t="str">
        <f>IF(ISERROR(MATCH(JN$1,'CSC Mitre'!M$1:M$220,0)),"",VLOOKUP(JN$1,'Tactic Recode'!$A$1:$B$547,2,FALSE))</f>
        <v/>
      </c>
      <c r="JO14" t="str">
        <f>IF(ISERROR(MATCH(JO$1,'CSC Mitre'!M$1:M$220,0)),"",VLOOKUP(JO$1,'Tactic Recode'!$A$1:$B$547,2,FALSE))</f>
        <v/>
      </c>
      <c r="JP14" t="str">
        <f>IF(ISERROR(MATCH(JP$1,'CSC Mitre'!M$1:M$220,0)),"",VLOOKUP(JP$1,'Tactic Recode'!$A$1:$B$547,2,FALSE))</f>
        <v/>
      </c>
      <c r="JQ14" t="str">
        <f>IF(ISERROR(MATCH(JQ$1,'CSC Mitre'!M$1:M$220,0)),"",VLOOKUP(JQ$1,'Tactic Recode'!$A$1:$B$547,2,FALSE))</f>
        <v/>
      </c>
      <c r="JR14" t="str">
        <f>IF(ISERROR(MATCH(JR$1,'CSC Mitre'!M$1:M$220,0)),"",VLOOKUP(JR$1,'Tactic Recode'!$A$1:$B$547,2,FALSE))</f>
        <v/>
      </c>
      <c r="JS14" t="str">
        <f>IF(ISERROR(MATCH(JS$1,'CSC Mitre'!M$1:M$220,0)),"",VLOOKUP(JS$1,'Tactic Recode'!$A$1:$B$547,2,FALSE))</f>
        <v/>
      </c>
      <c r="JT14" t="str">
        <f>IF(ISERROR(MATCH(JT$1,'CSC Mitre'!M$1:M$220,0)),"",VLOOKUP(JT$1,'Tactic Recode'!$A$1:$B$547,2,FALSE))</f>
        <v/>
      </c>
      <c r="JU14" t="str">
        <f>IF(ISERROR(MATCH(JU$1,'CSC Mitre'!M$1:M$220,0)),"",VLOOKUP(JU$1,'Tactic Recode'!$A$1:$B$547,2,FALSE))</f>
        <v/>
      </c>
      <c r="JV14" t="str">
        <f>IF(ISERROR(MATCH(JV$1,'CSC Mitre'!M$1:M$220,0)),"",VLOOKUP(JV$1,'Tactic Recode'!$A$1:$B$547,2,FALSE))</f>
        <v/>
      </c>
      <c r="JW14" t="str">
        <f>IF(ISERROR(MATCH(JW$1,'CSC Mitre'!M$1:M$220,0)),"",VLOOKUP(JW$1,'Tactic Recode'!$A$1:$B$547,2,FALSE))</f>
        <v/>
      </c>
      <c r="JX14" t="str">
        <f>IF(ISERROR(MATCH(JX$1,'CSC Mitre'!M$1:M$220,0)),"",VLOOKUP(JX$1,'Tactic Recode'!$A$1:$B$547,2,FALSE))</f>
        <v/>
      </c>
      <c r="JY14" t="str">
        <f>IF(ISERROR(MATCH(JY$1,'CSC Mitre'!M$1:M$220,0)),"",VLOOKUP(JY$1,'Tactic Recode'!$A$1:$B$547,2,FALSE))</f>
        <v/>
      </c>
      <c r="JZ14" t="str">
        <f>IF(ISERROR(MATCH(JZ$1,'CSC Mitre'!M$1:M$220,0)),"",VLOOKUP(JZ$1,'Tactic Recode'!$A$1:$B$547,2,FALSE))</f>
        <v/>
      </c>
      <c r="KA14" t="str">
        <f>IF(ISERROR(MATCH(KA$1,'CSC Mitre'!M$1:M$220,0)),"",VLOOKUP(KA$1,'Tactic Recode'!$A$1:$B$547,2,FALSE))</f>
        <v/>
      </c>
      <c r="KB14" t="str">
        <f>IF(ISERROR(MATCH(KB$1,'CSC Mitre'!M$1:M$220,0)),"",VLOOKUP(KB$1,'Tactic Recode'!$A$1:$B$547,2,FALSE))</f>
        <v/>
      </c>
      <c r="KC14" t="str">
        <f>IF(ISERROR(MATCH(KC$1,'CSC Mitre'!M$1:M$220,0)),"",VLOOKUP(KC$1,'Tactic Recode'!$A$1:$B$547,2,FALSE))</f>
        <v/>
      </c>
      <c r="KD14" t="str">
        <f>IF(ISERROR(MATCH(KD$1,'CSC Mitre'!M$1:M$220,0)),"",VLOOKUP(KD$1,'Tactic Recode'!$A$1:$B$547,2,FALSE))</f>
        <v/>
      </c>
      <c r="KE14" t="str">
        <f>IF(ISERROR(MATCH(KE$1,'CSC Mitre'!M$1:M$220,0)),"",VLOOKUP(KE$1,'Tactic Recode'!$A$1:$B$547,2,FALSE))</f>
        <v/>
      </c>
      <c r="KF14" t="str">
        <f>IF(ISERROR(MATCH(KF$1,'CSC Mitre'!M$1:M$220,0)),"",VLOOKUP(KF$1,'Tactic Recode'!$A$1:$B$547,2,FALSE))</f>
        <v/>
      </c>
      <c r="KG14" t="str">
        <f>IF(ISERROR(MATCH(KG$1,'CSC Mitre'!M$1:M$220,0)),"",VLOOKUP(KG$1,'Tactic Recode'!$A$1:$B$547,2,FALSE))</f>
        <v/>
      </c>
      <c r="KH14" t="str">
        <f>IF(ISERROR(MATCH(KH$1,'CSC Mitre'!M$1:M$220,0)),"",VLOOKUP(KH$1,'Tactic Recode'!$A$1:$B$547,2,FALSE))</f>
        <v/>
      </c>
      <c r="KI14" t="str">
        <f>IF(ISERROR(MATCH(KI$1,'CSC Mitre'!M$1:M$220,0)),"",VLOOKUP(KI$1,'Tactic Recode'!$A$1:$B$547,2,FALSE))</f>
        <v/>
      </c>
      <c r="KJ14" t="str">
        <f>IF(ISERROR(MATCH(KJ$1,'CSC Mitre'!M$1:M$220,0)),"",VLOOKUP(KJ$1,'Tactic Recode'!$A$1:$B$547,2,FALSE))</f>
        <v/>
      </c>
      <c r="KK14" t="str">
        <f>IF(ISERROR(MATCH(KK$1,'CSC Mitre'!M$1:M$220,0)),"",VLOOKUP(KK$1,'Tactic Recode'!$A$1:$B$547,2,FALSE))</f>
        <v/>
      </c>
      <c r="KL14" t="str">
        <f>IF(ISERROR(MATCH(KL$1,'CSC Mitre'!M$1:M$220,0)),"",VLOOKUP(KL$1,'Tactic Recode'!$A$1:$B$547,2,FALSE))</f>
        <v/>
      </c>
      <c r="KM14" t="str">
        <f>IF(ISERROR(MATCH(KM$1,'CSC Mitre'!M$1:M$220,0)),"",VLOOKUP(KM$1,'Tactic Recode'!$A$1:$B$547,2,FALSE))</f>
        <v/>
      </c>
      <c r="KN14" t="str">
        <f>IF(ISERROR(MATCH(KN$1,'CSC Mitre'!M$1:M$220,0)),"",VLOOKUP(KN$1,'Tactic Recode'!$A$1:$B$547,2,FALSE))</f>
        <v/>
      </c>
      <c r="KO14" t="str">
        <f>IF(ISERROR(MATCH(KO$1,'CSC Mitre'!M$1:M$220,0)),"",VLOOKUP(KO$1,'Tactic Recode'!$A$1:$B$547,2,FALSE))</f>
        <v/>
      </c>
      <c r="KP14" t="str">
        <f>IF(ISERROR(MATCH(KP$1,'CSC Mitre'!M$1:M$220,0)),"",VLOOKUP(KP$1,'Tactic Recode'!$A$1:$B$547,2,FALSE))</f>
        <v/>
      </c>
      <c r="KQ14" t="str">
        <f>IF(ISERROR(MATCH(KQ$1,'CSC Mitre'!M$1:M$220,0)),"",VLOOKUP(KQ$1,'Tactic Recode'!$A$1:$B$547,2,FALSE))</f>
        <v/>
      </c>
      <c r="KR14" t="str">
        <f>IF(ISERROR(MATCH(KR$1,'CSC Mitre'!M$1:M$220,0)),"",VLOOKUP(KR$1,'Tactic Recode'!$A$1:$B$547,2,FALSE))</f>
        <v/>
      </c>
      <c r="KS14" t="str">
        <f>IF(ISERROR(MATCH(KS$1,'CSC Mitre'!M$1:M$220,0)),"",VLOOKUP(KS$1,'Tactic Recode'!$A$1:$B$547,2,FALSE))</f>
        <v/>
      </c>
      <c r="KT14" t="str">
        <f>IF(ISERROR(MATCH(KT$1,'CSC Mitre'!M$1:M$220,0)),"",VLOOKUP(KT$1,'Tactic Recode'!$A$1:$B$547,2,FALSE))</f>
        <v/>
      </c>
      <c r="KU14" t="str">
        <f>IF(ISERROR(MATCH(KU$1,'CSC Mitre'!M$1:M$220,0)),"",VLOOKUP(KU$1,'Tactic Recode'!$A$1:$B$547,2,FALSE))</f>
        <v/>
      </c>
      <c r="KV14" t="str">
        <f>IF(ISERROR(MATCH(KV$1,'CSC Mitre'!M$1:M$220,0)),"",VLOOKUP(KV$1,'Tactic Recode'!$A$1:$B$547,2,FALSE))</f>
        <v/>
      </c>
      <c r="KW14" t="str">
        <f>IF(ISERROR(MATCH(KW$1,'CSC Mitre'!M$1:M$220,0)),"",VLOOKUP(KW$1,'Tactic Recode'!$A$1:$B$547,2,FALSE))</f>
        <v/>
      </c>
      <c r="KX14" t="str">
        <f>IF(ISERROR(MATCH(KX$1,'CSC Mitre'!M$1:M$220,0)),"",VLOOKUP(KX$1,'Tactic Recode'!$A$1:$B$547,2,FALSE))</f>
        <v/>
      </c>
      <c r="KY14" t="str">
        <f>IF(ISERROR(MATCH(KY$1,'CSC Mitre'!M$1:M$220,0)),"",VLOOKUP(KY$1,'Tactic Recode'!$A$1:$B$547,2,FALSE))</f>
        <v/>
      </c>
      <c r="KZ14" t="str">
        <f>IF(ISERROR(MATCH(KZ$1,'CSC Mitre'!M$1:M$220,0)),"",VLOOKUP(KZ$1,'Tactic Recode'!$A$1:$B$547,2,FALSE))</f>
        <v/>
      </c>
      <c r="LA14" t="str">
        <f>IF(ISERROR(MATCH(LA$1,'CSC Mitre'!M$1:M$220,0)),"",VLOOKUP(LA$1,'Tactic Recode'!$A$1:$B$547,2,FALSE))</f>
        <v/>
      </c>
      <c r="LB14" t="str">
        <f>IF(ISERROR(MATCH(LB$1,'CSC Mitre'!M$1:M$220,0)),"",VLOOKUP(LB$1,'Tactic Recode'!$A$1:$B$547,2,FALSE))</f>
        <v/>
      </c>
      <c r="LC14" t="str">
        <f>IF(ISERROR(MATCH(LC$1,'CSC Mitre'!M$1:M$220,0)),"",VLOOKUP(LC$1,'Tactic Recode'!$A$1:$B$547,2,FALSE))</f>
        <v/>
      </c>
      <c r="LD14" t="str">
        <f>IF(ISERROR(MATCH(LD$1,'CSC Mitre'!M$1:M$220,0)),"",VLOOKUP(LD$1,'Tactic Recode'!$A$1:$B$547,2,FALSE))</f>
        <v/>
      </c>
      <c r="LE14" t="str">
        <f>IF(ISERROR(MATCH(LE$1,'CSC Mitre'!M$1:M$220,0)),"",VLOOKUP(LE$1,'Tactic Recode'!$A$1:$B$547,2,FALSE))</f>
        <v/>
      </c>
      <c r="LF14" t="str">
        <f>IF(ISERROR(MATCH(LF$1,'CSC Mitre'!M$1:M$220,0)),"",VLOOKUP(LF$1,'Tactic Recode'!$A$1:$B$547,2,FALSE))</f>
        <v/>
      </c>
      <c r="LG14" t="str">
        <f>IF(ISERROR(MATCH(LG$1,'CSC Mitre'!M$1:M$220,0)),"",VLOOKUP(LG$1,'Tactic Recode'!$A$1:$B$547,2,FALSE))</f>
        <v/>
      </c>
      <c r="LH14" t="str">
        <f>IF(ISERROR(MATCH(LH$1,'CSC Mitre'!M$1:M$220,0)),"",VLOOKUP(LH$1,'Tactic Recode'!$A$1:$B$547,2,FALSE))</f>
        <v/>
      </c>
      <c r="LI14" t="str">
        <f>IF(ISERROR(MATCH(LI$1,'CSC Mitre'!M$1:M$220,0)),"",VLOOKUP(LI$1,'Tactic Recode'!$A$1:$B$547,2,FALSE))</f>
        <v/>
      </c>
      <c r="LJ14" t="str">
        <f>IF(ISERROR(MATCH(LJ$1,'CSC Mitre'!M$1:M$220,0)),"",VLOOKUP(LJ$1,'Tactic Recode'!$A$1:$B$547,2,FALSE))</f>
        <v/>
      </c>
      <c r="LK14" t="str">
        <f>IF(ISERROR(MATCH(LK$1,'CSC Mitre'!M$1:M$220,0)),"",VLOOKUP(LK$1,'Tactic Recode'!$A$1:$B$547,2,FALSE))</f>
        <v/>
      </c>
      <c r="LL14" t="str">
        <f>IF(ISERROR(MATCH(LL$1,'CSC Mitre'!M$1:M$220,0)),"",VLOOKUP(LL$1,'Tactic Recode'!$A$1:$B$547,2,FALSE))</f>
        <v/>
      </c>
      <c r="LM14" t="str">
        <f>IF(ISERROR(MATCH(LM$1,'CSC Mitre'!M$1:M$220,0)),"",VLOOKUP(LM$1,'Tactic Recode'!$A$1:$B$547,2,FALSE))</f>
        <v/>
      </c>
      <c r="LN14" t="str">
        <f>IF(ISERROR(MATCH(LN$1,'CSC Mitre'!M$1:M$220,0)),"",VLOOKUP(LN$1,'Tactic Recode'!$A$1:$B$547,2,FALSE))</f>
        <v/>
      </c>
      <c r="LO14" t="str">
        <f>IF(ISERROR(MATCH(LO$1,'CSC Mitre'!M$1:M$220,0)),"",VLOOKUP(LO$1,'Tactic Recode'!$A$1:$B$547,2,FALSE))</f>
        <v/>
      </c>
      <c r="LP14" t="str">
        <f>IF(ISERROR(MATCH(LP$1,'CSC Mitre'!M$1:M$220,0)),"",VLOOKUP(LP$1,'Tactic Recode'!$A$1:$B$547,2,FALSE))</f>
        <v/>
      </c>
      <c r="LQ14" t="str">
        <f>IF(ISERROR(MATCH(LQ$1,'CSC Mitre'!M$1:M$220,0)),"",VLOOKUP(LQ$1,'Tactic Recode'!$A$1:$B$547,2,FALSE))</f>
        <v/>
      </c>
      <c r="LR14" t="str">
        <f>IF(ISERROR(MATCH(LR$1,'CSC Mitre'!M$1:M$220,0)),"",VLOOKUP(LR$1,'Tactic Recode'!$A$1:$B$547,2,FALSE))</f>
        <v/>
      </c>
      <c r="LS14" t="str">
        <f>IF(ISERROR(MATCH(LS$1,'CSC Mitre'!M$1:M$220,0)),"",VLOOKUP(LS$1,'Tactic Recode'!$A$1:$B$547,2,FALSE))</f>
        <v/>
      </c>
      <c r="LT14" t="str">
        <f>IF(ISERROR(MATCH(LT$1,'CSC Mitre'!M$1:M$220,0)),"",VLOOKUP(LT$1,'Tactic Recode'!$A$1:$B$547,2,FALSE))</f>
        <v/>
      </c>
      <c r="LU14" t="str">
        <f>IF(ISERROR(MATCH(LU$1,'CSC Mitre'!M$1:M$220,0)),"",VLOOKUP(LU$1,'Tactic Recode'!$A$1:$B$547,2,FALSE))</f>
        <v/>
      </c>
      <c r="LV14" t="str">
        <f>IF(ISERROR(MATCH(LV$1,'CSC Mitre'!M$1:M$220,0)),"",VLOOKUP(LV$1,'Tactic Recode'!$A$1:$B$547,2,FALSE))</f>
        <v/>
      </c>
      <c r="LW14" t="str">
        <f>IF(ISERROR(MATCH(LW$1,'CSC Mitre'!M$1:M$220,0)),"",VLOOKUP(LW$1,'Tactic Recode'!$A$1:$B$547,2,FALSE))</f>
        <v/>
      </c>
      <c r="LX14" t="str">
        <f>IF(ISERROR(MATCH(LX$1,'CSC Mitre'!M$1:M$220,0)),"",VLOOKUP(LX$1,'Tactic Recode'!$A$1:$B$547,2,FALSE))</f>
        <v/>
      </c>
      <c r="LY14" t="str">
        <f>IF(ISERROR(MATCH(LY$1,'CSC Mitre'!M$1:M$220,0)),"",VLOOKUP(LY$1,'Tactic Recode'!$A$1:$B$547,2,FALSE))</f>
        <v/>
      </c>
      <c r="LZ14" t="str">
        <f>IF(ISERROR(MATCH(LZ$1,'CSC Mitre'!M$1:M$220,0)),"",VLOOKUP(LZ$1,'Tactic Recode'!$A$1:$B$547,2,FALSE))</f>
        <v/>
      </c>
      <c r="MA14" t="str">
        <f>IF(ISERROR(MATCH(MA$1,'CSC Mitre'!M$1:M$220,0)),"",VLOOKUP(MA$1,'Tactic Recode'!$A$1:$B$547,2,FALSE))</f>
        <v/>
      </c>
      <c r="MB14" t="str">
        <f>IF(ISERROR(MATCH(MB$1,'CSC Mitre'!M$1:M$220,0)),"",VLOOKUP(MB$1,'Tactic Recode'!$A$1:$B$547,2,FALSE))</f>
        <v/>
      </c>
      <c r="MC14" t="str">
        <f>IF(ISERROR(MATCH(MC$1,'CSC Mitre'!M$1:M$220,0)),"",VLOOKUP(MC$1,'Tactic Recode'!$A$1:$B$547,2,FALSE))</f>
        <v/>
      </c>
      <c r="MD14" t="str">
        <f>IF(ISERROR(MATCH(MD$1,'CSC Mitre'!M$1:M$220,0)),"",VLOOKUP(MD$1,'Tactic Recode'!$A$1:$B$547,2,FALSE))</f>
        <v/>
      </c>
      <c r="ME14" t="str">
        <f>IF(ISERROR(MATCH(ME$1,'CSC Mitre'!M$1:M$220,0)),"",VLOOKUP(ME$1,'Tactic Recode'!$A$1:$B$547,2,FALSE))</f>
        <v/>
      </c>
      <c r="MF14" t="str">
        <f>IF(ISERROR(MATCH(MF$1,'CSC Mitre'!M$1:M$220,0)),"",VLOOKUP(MF$1,'Tactic Recode'!$A$1:$B$547,2,FALSE))</f>
        <v/>
      </c>
      <c r="MG14" t="str">
        <f>IF(ISERROR(MATCH(MG$1,'CSC Mitre'!M$1:M$220,0)),"",VLOOKUP(MG$1,'Tactic Recode'!$A$1:$B$547,2,FALSE))</f>
        <v/>
      </c>
      <c r="MH14" t="str">
        <f>IF(ISERROR(MATCH(MH$1,'CSC Mitre'!M$1:M$220,0)),"",VLOOKUP(MH$1,'Tactic Recode'!$A$1:$B$547,2,FALSE))</f>
        <v/>
      </c>
      <c r="MI14" t="str">
        <f>IF(ISERROR(MATCH(MI$1,'CSC Mitre'!M$1:M$220,0)),"",VLOOKUP(MI$1,'Tactic Recode'!$A$1:$B$547,2,FALSE))</f>
        <v/>
      </c>
      <c r="MJ14" t="str">
        <f>IF(ISERROR(MATCH(MJ$1,'CSC Mitre'!M$1:M$220,0)),"",VLOOKUP(MJ$1,'Tactic Recode'!$A$1:$B$547,2,FALSE))</f>
        <v/>
      </c>
      <c r="MK14" t="str">
        <f>IF(ISERROR(MATCH(MK$1,'CSC Mitre'!M$1:M$220,0)),"",VLOOKUP(MK$1,'Tactic Recode'!$A$1:$B$547,2,FALSE))</f>
        <v/>
      </c>
      <c r="ML14" t="str">
        <f>IF(ISERROR(MATCH(ML$1,'CSC Mitre'!M$1:M$220,0)),"",VLOOKUP(ML$1,'Tactic Recode'!$A$1:$B$547,2,FALSE))</f>
        <v>Credential Access</v>
      </c>
      <c r="MM14" t="str">
        <f>IF(ISERROR(MATCH(MM$1,'CSC Mitre'!M$1:M$220,0)),"",VLOOKUP(MM$1,'Tactic Recode'!$A$1:$B$547,2,FALSE))</f>
        <v>Credential Access</v>
      </c>
      <c r="MN14" t="str">
        <f>IF(ISERROR(MATCH(MN$1,'CSC Mitre'!M$1:M$220,0)),"",VLOOKUP(MN$1,'Tactic Recode'!$A$1:$B$547,2,FALSE))</f>
        <v>Credential Access</v>
      </c>
      <c r="MO14" t="str">
        <f>IF(ISERROR(MATCH(MO$1,'CSC Mitre'!M$1:M$220,0)),"",VLOOKUP(MO$1,'Tactic Recode'!$A$1:$B$547,2,FALSE))</f>
        <v/>
      </c>
      <c r="MP14" t="str">
        <f>IF(ISERROR(MATCH(MP$1,'CSC Mitre'!M$1:M$220,0)),"",VLOOKUP(MP$1,'Tactic Recode'!$A$1:$B$547,2,FALSE))</f>
        <v>Credential Access</v>
      </c>
      <c r="MQ14" t="str">
        <f>IF(ISERROR(MATCH(MQ$1,'CSC Mitre'!M$1:M$220,0)),"",VLOOKUP(MQ$1,'Tactic Recode'!$A$1:$B$547,2,FALSE))</f>
        <v/>
      </c>
      <c r="MR14" t="str">
        <f>IF(ISERROR(MATCH(MR$1,'CSC Mitre'!M$1:M$220,0)),"",VLOOKUP(MR$1,'Tactic Recode'!$A$1:$B$547,2,FALSE))</f>
        <v>Credential Access</v>
      </c>
      <c r="MS14" t="str">
        <f>IF(ISERROR(MATCH(MS$1,'CSC Mitre'!M$1:M$220,0)),"",VLOOKUP(MS$1,'Tactic Recode'!$A$1:$B$547,2,FALSE))</f>
        <v/>
      </c>
      <c r="MT14" t="str">
        <f>IF(ISERROR(MATCH(MT$1,'CSC Mitre'!M$1:M$220,0)),"",VLOOKUP(MT$1,'Tactic Recode'!$A$1:$B$547,2,FALSE))</f>
        <v/>
      </c>
      <c r="MU14" t="str">
        <f>IF(ISERROR(MATCH(MU$1,'CSC Mitre'!M$1:M$220,0)),"",VLOOKUP(MU$1,'Tactic Recode'!$A$1:$B$547,2,FALSE))</f>
        <v/>
      </c>
      <c r="MV14" t="str">
        <f>IF(ISERROR(MATCH(MV$1,'CSC Mitre'!M$1:M$220,0)),"",VLOOKUP(MV$1,'Tactic Recode'!$A$1:$B$547,2,FALSE))</f>
        <v/>
      </c>
      <c r="MW14" t="str">
        <f>IF(ISERROR(MATCH(MW$1,'CSC Mitre'!M$1:M$220,0)),"",VLOOKUP(MW$1,'Tactic Recode'!$A$1:$B$547,2,FALSE))</f>
        <v/>
      </c>
      <c r="MX14" t="str">
        <f>IF(ISERROR(MATCH(MX$1,'CSC Mitre'!M$1:M$220,0)),"",VLOOKUP(MX$1,'Tactic Recode'!$A$1:$B$547,2,FALSE))</f>
        <v/>
      </c>
      <c r="MY14" t="str">
        <f>IF(ISERROR(MATCH(MY$1,'CSC Mitre'!M$1:M$220,0)),"",VLOOKUP(MY$1,'Tactic Recode'!$A$1:$B$547,2,FALSE))</f>
        <v/>
      </c>
      <c r="MZ14" t="str">
        <f>IF(ISERROR(MATCH(MZ$1,'CSC Mitre'!M$1:M$220,0)),"",VLOOKUP(MZ$1,'Tactic Recode'!$A$1:$B$547,2,FALSE))</f>
        <v/>
      </c>
      <c r="NA14" t="str">
        <f>IF(ISERROR(MATCH(NA$1,'CSC Mitre'!M$1:M$220,0)),"",VLOOKUP(NA$1,'Tactic Recode'!$A$1:$B$547,2,FALSE))</f>
        <v/>
      </c>
      <c r="NB14" t="str">
        <f>IF(ISERROR(MATCH(NB$1,'CSC Mitre'!M$1:M$220,0)),"",VLOOKUP(NB$1,'Tactic Recode'!$A$1:$B$547,2,FALSE))</f>
        <v/>
      </c>
      <c r="NC14" t="str">
        <f>IF(ISERROR(MATCH(NC$1,'CSC Mitre'!M$1:M$220,0)),"",VLOOKUP(NC$1,'Tactic Recode'!$A$1:$B$547,2,FALSE))</f>
        <v/>
      </c>
      <c r="ND14" t="str">
        <f>IF(ISERROR(MATCH(ND$1,'CSC Mitre'!M$1:M$220,0)),"",VLOOKUP(ND$1,'Tactic Recode'!$A$1:$B$547,2,FALSE))</f>
        <v/>
      </c>
      <c r="NE14" t="str">
        <f>IF(ISERROR(MATCH(NE$1,'CSC Mitre'!M$1:M$220,0)),"",VLOOKUP(NE$1,'Tactic Recode'!$A$1:$B$547,2,FALSE))</f>
        <v/>
      </c>
      <c r="NF14" t="str">
        <f>IF(ISERROR(MATCH(NF$1,'CSC Mitre'!M$1:M$220,0)),"",VLOOKUP(NF$1,'Tactic Recode'!$A$1:$B$547,2,FALSE))</f>
        <v/>
      </c>
      <c r="NG14" t="str">
        <f>IF(ISERROR(MATCH(NG$1,'CSC Mitre'!M$1:M$220,0)),"",VLOOKUP(NG$1,'Tactic Recode'!$A$1:$B$547,2,FALSE))</f>
        <v/>
      </c>
      <c r="NH14" t="str">
        <f>IF(ISERROR(MATCH(NH$1,'CSC Mitre'!M$1:M$220,0)),"",VLOOKUP(NH$1,'Tactic Recode'!$A$1:$B$547,2,FALSE))</f>
        <v/>
      </c>
      <c r="NI14" t="str">
        <f>IF(ISERROR(MATCH(NI$1,'CSC Mitre'!M$1:M$220,0)),"",VLOOKUP(NI$1,'Tactic Recode'!$A$1:$B$547,2,FALSE))</f>
        <v/>
      </c>
      <c r="NJ14" t="str">
        <f>IF(ISERROR(MATCH(NJ$1,'CSC Mitre'!M$1:M$220,0)),"",VLOOKUP(NJ$1,'Tactic Recode'!$A$1:$B$547,2,FALSE))</f>
        <v/>
      </c>
      <c r="NK14" t="str">
        <f>IF(ISERROR(MATCH(NK$1,'CSC Mitre'!M$1:M$220,0)),"",VLOOKUP(NK$1,'Tactic Recode'!$A$1:$B$547,2,FALSE))</f>
        <v/>
      </c>
      <c r="NL14" t="str">
        <f>IF(ISERROR(MATCH(NL$1,'CSC Mitre'!M$1:M$220,0)),"",VLOOKUP(NL$1,'Tactic Recode'!$A$1:$B$547,2,FALSE))</f>
        <v/>
      </c>
      <c r="NM14" t="str">
        <f>IF(ISERROR(MATCH(NM$1,'CSC Mitre'!M$1:M$220,0)),"",VLOOKUP(NM$1,'Tactic Recode'!$A$1:$B$547,2,FALSE))</f>
        <v>Collection, Credential Access</v>
      </c>
      <c r="NN14" t="str">
        <f>IF(ISERROR(MATCH(NN$1,'CSC Mitre'!M$1:M$220,0)),"",VLOOKUP(NN$1,'Tactic Recode'!$A$1:$B$547,2,FALSE))</f>
        <v/>
      </c>
      <c r="NO14" t="str">
        <f>IF(ISERROR(MATCH(NO$1,'CSC Mitre'!M$1:M$220,0)),"",VLOOKUP(NO$1,'Tactic Recode'!$A$1:$B$547,2,FALSE))</f>
        <v>Collection, Credential Access</v>
      </c>
      <c r="NP14" t="str">
        <f>IF(ISERROR(MATCH(NP$1,'CSC Mitre'!M$1:M$220,0)),"",VLOOKUP(NP$1,'Tactic Recode'!$A$1:$B$547,2,FALSE))</f>
        <v>Credential Access</v>
      </c>
      <c r="NQ14" t="str">
        <f>IF(ISERROR(MATCH(NQ$1,'CSC Mitre'!M$1:M$220,0)),"",VLOOKUP(NQ$1,'Tactic Recode'!$A$1:$B$547,2,FALSE))</f>
        <v/>
      </c>
      <c r="NR14" t="str">
        <f>IF(ISERROR(MATCH(NR$1,'CSC Mitre'!M$1:M$220,0)),"",VLOOKUP(NR$1,'Tactic Recode'!$A$1:$B$547,2,FALSE))</f>
        <v>Credential Access</v>
      </c>
      <c r="NS14" t="str">
        <f>IF(ISERROR(MATCH(NS$1,'CSC Mitre'!M$1:M$220,0)),"",VLOOKUP(NS$1,'Tactic Recode'!$A$1:$B$547,2,FALSE))</f>
        <v>Credential Access</v>
      </c>
      <c r="NT14" t="str">
        <f>IF(ISERROR(MATCH(NT$1,'CSC Mitre'!M$1:M$220,0)),"",VLOOKUP(NT$1,'Tactic Recode'!$A$1:$B$547,2,FALSE))</f>
        <v>Credential Access</v>
      </c>
      <c r="NU14" t="str">
        <f>IF(ISERROR(MATCH(NU$1,'CSC Mitre'!M$1:M$220,0)),"",VLOOKUP(NU$1,'Tactic Recode'!$A$1:$B$547,2,FALSE))</f>
        <v/>
      </c>
      <c r="NV14" t="str">
        <f>IF(ISERROR(MATCH(NV$1,'CSC Mitre'!M$1:M$220,0)),"",VLOOKUP(NV$1,'Tactic Recode'!$A$1:$B$547,2,FALSE))</f>
        <v/>
      </c>
      <c r="NW14" t="str">
        <f>IF(ISERROR(MATCH(NW$1,'CSC Mitre'!M$1:M$220,0)),"",VLOOKUP(NW$1,'Tactic Recode'!$A$1:$B$547,2,FALSE))</f>
        <v/>
      </c>
      <c r="NX14" t="str">
        <f>IF(ISERROR(MATCH(NX$1,'CSC Mitre'!M$1:M$220,0)),"",VLOOKUP(NX$1,'Tactic Recode'!$A$1:$B$547,2,FALSE))</f>
        <v/>
      </c>
      <c r="NY14" t="str">
        <f>IF(ISERROR(MATCH(NY$1,'CSC Mitre'!M$1:M$220,0)),"",VLOOKUP(NY$1,'Tactic Recode'!$A$1:$B$547,2,FALSE))</f>
        <v/>
      </c>
      <c r="NZ14" t="str">
        <f>IF(ISERROR(MATCH(NZ$1,'CSC Mitre'!M$1:M$220,0)),"",VLOOKUP(NZ$1,'Tactic Recode'!$A$1:$B$547,2,FALSE))</f>
        <v/>
      </c>
      <c r="OA14" t="str">
        <f>IF(ISERROR(MATCH(OA$1,'CSC Mitre'!M$1:M$220,0)),"",VLOOKUP(OA$1,'Tactic Recode'!$A$1:$B$547,2,FALSE))</f>
        <v/>
      </c>
      <c r="OB14" t="str">
        <f>IF(ISERROR(MATCH(OB$1,'CSC Mitre'!M$1:M$220,0)),"",VLOOKUP(OB$1,'Tactic Recode'!$A$1:$B$547,2,FALSE))</f>
        <v/>
      </c>
      <c r="OC14" t="str">
        <f>IF(ISERROR(MATCH(OC$1,'CSC Mitre'!M$1:M$220,0)),"",VLOOKUP(OC$1,'Tactic Recode'!$A$1:$B$547,2,FALSE))</f>
        <v/>
      </c>
      <c r="OD14" t="str">
        <f>IF(ISERROR(MATCH(OD$1,'CSC Mitre'!M$1:M$220,0)),"",VLOOKUP(OD$1,'Tactic Recode'!$A$1:$B$547,2,FALSE))</f>
        <v/>
      </c>
      <c r="OE14" t="str">
        <f>IF(ISERROR(MATCH(OE$1,'CSC Mitre'!M$1:M$220,0)),"",VLOOKUP(OE$1,'Tactic Recode'!$A$1:$B$547,2,FALSE))</f>
        <v/>
      </c>
      <c r="OF14" t="str">
        <f>IF(ISERROR(MATCH(OF$1,'CSC Mitre'!M$1:M$220,0)),"",VLOOKUP(OF$1,'Tactic Recode'!$A$1:$B$547,2,FALSE))</f>
        <v/>
      </c>
      <c r="OG14" t="str">
        <f>IF(ISERROR(MATCH(OG$1,'CSC Mitre'!M$1:M$220,0)),"",VLOOKUP(OG$1,'Tactic Recode'!$A$1:$B$547,2,FALSE))</f>
        <v/>
      </c>
      <c r="OH14" t="str">
        <f>IF(ISERROR(MATCH(OH$1,'CSC Mitre'!M$1:M$220,0)),"",VLOOKUP(OH$1,'Tactic Recode'!$A$1:$B$547,2,FALSE))</f>
        <v/>
      </c>
      <c r="OI14" t="str">
        <f>IF(ISERROR(MATCH(OI$1,'CSC Mitre'!M$1:M$220,0)),"",VLOOKUP(OI$1,'Tactic Recode'!$A$1:$B$547,2,FALSE))</f>
        <v/>
      </c>
      <c r="OJ14" t="str">
        <f>IF(ISERROR(MATCH(OJ$1,'CSC Mitre'!M$1:M$220,0)),"",VLOOKUP(OJ$1,'Tactic Recode'!$A$1:$B$547,2,FALSE))</f>
        <v/>
      </c>
      <c r="OK14" t="str">
        <f>IF(ISERROR(MATCH(OK$1,'CSC Mitre'!M$1:M$220,0)),"",VLOOKUP(OK$1,'Tactic Recode'!$A$1:$B$547,2,FALSE))</f>
        <v/>
      </c>
      <c r="OL14" t="str">
        <f>IF(ISERROR(MATCH(OL$1,'CSC Mitre'!M$1:M$220,0)),"",VLOOKUP(OL$1,'Tactic Recode'!$A$1:$B$547,2,FALSE))</f>
        <v/>
      </c>
      <c r="OM14" t="str">
        <f>IF(ISERROR(MATCH(OM$1,'CSC Mitre'!M$1:M$220,0)),"",VLOOKUP(OM$1,'Tactic Recode'!$A$1:$B$547,2,FALSE))</f>
        <v/>
      </c>
      <c r="ON14" t="str">
        <f>IF(ISERROR(MATCH(ON$1,'CSC Mitre'!M$1:M$220,0)),"",VLOOKUP(ON$1,'Tactic Recode'!$A$1:$B$547,2,FALSE))</f>
        <v/>
      </c>
      <c r="OO14" t="str">
        <f>IF(ISERROR(MATCH(OO$1,'CSC Mitre'!M$1:M$220,0)),"",VLOOKUP(OO$1,'Tactic Recode'!$A$1:$B$547,2,FALSE))</f>
        <v/>
      </c>
      <c r="OP14" t="str">
        <f>IF(ISERROR(MATCH(OP$1,'CSC Mitre'!M$1:M$220,0)),"",VLOOKUP(OP$1,'Tactic Recode'!$A$1:$B$547,2,FALSE))</f>
        <v>Defense Evasion, Impact</v>
      </c>
      <c r="OQ14" t="str">
        <f>IF(ISERROR(MATCH(OQ$1,'CSC Mitre'!M$1:M$220,0)),"",VLOOKUP(OQ$1,'Tactic Recode'!$A$1:$B$547,2,FALSE))</f>
        <v/>
      </c>
      <c r="OR14" t="str">
        <f>IF(ISERROR(MATCH(OR$1,'CSC Mitre'!M$1:M$220,0)),"",VLOOKUP(OR$1,'Tactic Recode'!$A$1:$B$547,2,FALSE))</f>
        <v>Defense Evasion, Impact</v>
      </c>
      <c r="OS14" t="str">
        <f>IF(ISERROR(MATCH(OS$1,'CSC Mitre'!M$1:M$220,0)),"",VLOOKUP(OS$1,'Tactic Recode'!$A$1:$B$547,2,FALSE))</f>
        <v/>
      </c>
      <c r="OT14" t="str">
        <f>IF(ISERROR(MATCH(OT$1,'CSC Mitre'!M$1:M$220,0)),"",VLOOKUP(OT$1,'Tactic Recode'!$A$1:$B$547,2,FALSE))</f>
        <v/>
      </c>
      <c r="OU14" t="str">
        <f>IF(ISERROR(MATCH(OU$1,'CSC Mitre'!M$1:M$220,0)),"",VLOOKUP(OU$1,'Tactic Recode'!$A$1:$B$547,2,FALSE))</f>
        <v/>
      </c>
      <c r="OV14" t="str">
        <f>IF(ISERROR(MATCH(OV$1,'CSC Mitre'!M$1:M$220,0)),"",VLOOKUP(OV$1,'Tactic Recode'!$A$1:$B$547,2,FALSE))</f>
        <v/>
      </c>
      <c r="OW14" t="str">
        <f>IF(ISERROR(MATCH(OW$1,'CSC Mitre'!M$1:M$220,0)),"",VLOOKUP(OW$1,'Tactic Recode'!$A$1:$B$547,2,FALSE))</f>
        <v/>
      </c>
      <c r="OX14" t="str">
        <f>IF(ISERROR(MATCH(OX$1,'CSC Mitre'!M$1:M$220,0)),"",VLOOKUP(OX$1,'Tactic Recode'!$A$1:$B$547,2,FALSE))</f>
        <v/>
      </c>
      <c r="OY14" t="str">
        <f>IF(ISERROR(MATCH(OY$1,'CSC Mitre'!M$1:M$220,0)),"",VLOOKUP(OY$1,'Tactic Recode'!$A$1:$B$547,2,FALSE))</f>
        <v/>
      </c>
      <c r="OZ14" t="str">
        <f>IF(ISERROR(MATCH(OZ$1,'CSC Mitre'!M$1:M$220,0)),"",VLOOKUP(OZ$1,'Tactic Recode'!$A$1:$B$547,2,FALSE))</f>
        <v/>
      </c>
      <c r="PA14" t="str">
        <f>IF(ISERROR(MATCH(PA$1,'CSC Mitre'!M$1:M$220,0)),"",VLOOKUP(PA$1,'Tactic Recode'!$A$1:$B$547,2,FALSE))</f>
        <v/>
      </c>
      <c r="PB14" t="str">
        <f>IF(ISERROR(MATCH(PB$1,'CSC Mitre'!M$1:M$220,0)),"",VLOOKUP(PB$1,'Tactic Recode'!$A$1:$B$547,2,FALSE))</f>
        <v/>
      </c>
      <c r="PC14" t="str">
        <f>IF(ISERROR(MATCH(PC$1,'CSC Mitre'!M$1:M$220,0)),"",VLOOKUP(PC$1,'Tactic Recode'!$A$1:$B$547,2,FALSE))</f>
        <v/>
      </c>
      <c r="PD14" t="str">
        <f>IF(ISERROR(MATCH(PD$1,'CSC Mitre'!M$1:M$220,0)),"",VLOOKUP(PD$1,'Tactic Recode'!$A$1:$B$547,2,FALSE))</f>
        <v/>
      </c>
      <c r="PE14" t="str">
        <f>IF(ISERROR(MATCH(PE$1,'CSC Mitre'!M$1:M$220,0)),"",VLOOKUP(PE$1,'Tactic Recode'!$A$1:$B$547,2,FALSE))</f>
        <v/>
      </c>
      <c r="PF14" t="str">
        <f>IF(ISERROR(MATCH(PF$1,'CSC Mitre'!M$1:M$220,0)),"",VLOOKUP(PF$1,'Tactic Recode'!$A$1:$B$547,2,FALSE))</f>
        <v/>
      </c>
      <c r="PG14" t="str">
        <f>IF(ISERROR(MATCH(PG$1,'CSC Mitre'!M$1:M$220,0)),"",VLOOKUP(PG$1,'Tactic Recode'!$A$1:$B$547,2,FALSE))</f>
        <v/>
      </c>
      <c r="PH14" t="str">
        <f>IF(ISERROR(MATCH(PH$1,'CSC Mitre'!M$1:M$220,0)),"",VLOOKUP(PH$1,'Tactic Recode'!$A$1:$B$547,2,FALSE))</f>
        <v/>
      </c>
      <c r="PI14" t="str">
        <f>IF(ISERROR(MATCH(PI$1,'CSC Mitre'!M$1:M$220,0)),"",VLOOKUP(PI$1,'Tactic Recode'!$A$1:$B$547,2,FALSE))</f>
        <v/>
      </c>
      <c r="PJ14" t="str">
        <f>IF(ISERROR(MATCH(PJ$1,'CSC Mitre'!M$1:M$220,0)),"",VLOOKUP(PJ$1,'Tactic Recode'!$A$1:$B$547,2,FALSE))</f>
        <v/>
      </c>
      <c r="PK14" t="str">
        <f>IF(ISERROR(MATCH(PK$1,'CSC Mitre'!M$1:M$220,0)),"",VLOOKUP(PK$1,'Tactic Recode'!$A$1:$B$547,2,FALSE))</f>
        <v/>
      </c>
      <c r="PL14" t="str">
        <f>IF(ISERROR(MATCH(PL$1,'CSC Mitre'!M$1:M$220,0)),"",VLOOKUP(PL$1,'Tactic Recode'!$A$1:$B$547,2,FALSE))</f>
        <v/>
      </c>
      <c r="PM14" t="str">
        <f>IF(ISERROR(MATCH(PM$1,'CSC Mitre'!M$1:M$220,0)),"",VLOOKUP(PM$1,'Tactic Recode'!$A$1:$B$547,2,FALSE))</f>
        <v/>
      </c>
      <c r="PN14" t="str">
        <f>IF(ISERROR(MATCH(PN$1,'CSC Mitre'!M$1:M$220,0)),"",VLOOKUP(PN$1,'Tactic Recode'!$A$1:$B$547,2,FALSE))</f>
        <v/>
      </c>
      <c r="PO14" t="str">
        <f>IF(ISERROR(MATCH(PO$1,'CSC Mitre'!M$1:M$220,0)),"",VLOOKUP(PO$1,'Tactic Recode'!$A$1:$B$547,2,FALSE))</f>
        <v/>
      </c>
      <c r="PP14" t="str">
        <f>IF(ISERROR(MATCH(PP$1,'CSC Mitre'!M$1:M$220,0)),"",VLOOKUP(PP$1,'Tactic Recode'!$A$1:$B$547,2,FALSE))</f>
        <v/>
      </c>
      <c r="PQ14" t="str">
        <f>IF(ISERROR(MATCH(PQ$1,'CSC Mitre'!M$1:M$220,0)),"",VLOOKUP(PQ$1,'Tactic Recode'!$A$1:$B$547,2,FALSE))</f>
        <v/>
      </c>
      <c r="PR14" t="str">
        <f>IF(ISERROR(MATCH(PR$1,'CSC Mitre'!M$1:M$220,0)),"",VLOOKUP(PR$1,'Tactic Recode'!$A$1:$B$547,2,FALSE))</f>
        <v/>
      </c>
      <c r="PS14" t="str">
        <f>IF(ISERROR(MATCH(PS$1,'CSC Mitre'!M$1:M$220,0)),"",VLOOKUP(PS$1,'Tactic Recode'!$A$1:$B$547,2,FALSE))</f>
        <v/>
      </c>
      <c r="PT14" t="str">
        <f>IF(ISERROR(MATCH(PT$1,'CSC Mitre'!M$1:M$220,0)),"",VLOOKUP(PT$1,'Tactic Recode'!$A$1:$B$547,2,FALSE))</f>
        <v/>
      </c>
      <c r="PU14" t="str">
        <f>IF(ISERROR(MATCH(PU$1,'CSC Mitre'!M$1:M$220,0)),"",VLOOKUP(PU$1,'Tactic Recode'!$A$1:$B$547,2,FALSE))</f>
        <v/>
      </c>
      <c r="PV14" t="str">
        <f>IF(ISERROR(MATCH(PV$1,'CSC Mitre'!M$1:M$220,0)),"",VLOOKUP(PV$1,'Tactic Recode'!$A$1:$B$547,2,FALSE))</f>
        <v/>
      </c>
      <c r="PW14" t="str">
        <f>IF(ISERROR(MATCH(PW$1,'CSC Mitre'!M$1:M$220,0)),"",VLOOKUP(PW$1,'Tactic Recode'!$A$1:$B$547,2,FALSE))</f>
        <v/>
      </c>
      <c r="PX14" t="str">
        <f>IF(ISERROR(MATCH(PX$1,'CSC Mitre'!M$1:M$220,0)),"",VLOOKUP(PX$1,'Tactic Recode'!$A$1:$B$547,2,FALSE))</f>
        <v/>
      </c>
      <c r="PY14" t="str">
        <f>IF(ISERROR(MATCH(PY$1,'CSC Mitre'!M$1:M$220,0)),"",VLOOKUP(PY$1,'Tactic Recode'!$A$1:$B$547,2,FALSE))</f>
        <v/>
      </c>
      <c r="PZ14" t="str">
        <f>IF(ISERROR(MATCH(PZ$1,'CSC Mitre'!M$1:M$220,0)),"",VLOOKUP(PZ$1,'Tactic Recode'!$A$1:$B$547,2,FALSE))</f>
        <v/>
      </c>
      <c r="QA14" t="str">
        <f>IF(ISERROR(MATCH(QA$1,'CSC Mitre'!M$1:M$220,0)),"",VLOOKUP(QA$1,'Tactic Recode'!$A$1:$B$547,2,FALSE))</f>
        <v/>
      </c>
      <c r="QB14" t="str">
        <f>IF(ISERROR(MATCH(QB$1,'CSC Mitre'!M$1:M$220,0)),"",VLOOKUP(QB$1,'Tactic Recode'!$A$1:$B$547,2,FALSE))</f>
        <v/>
      </c>
      <c r="QC14" t="str">
        <f>IF(ISERROR(MATCH(QC$1,'CSC Mitre'!M$1:M$220,0)),"",VLOOKUP(QC$1,'Tactic Recode'!$A$1:$B$547,2,FALSE))</f>
        <v/>
      </c>
      <c r="QD14" t="str">
        <f>IF(ISERROR(MATCH(QD$1,'CSC Mitre'!M$1:M$220,0)),"",VLOOKUP(QD$1,'Tactic Recode'!$A$1:$B$547,2,FALSE))</f>
        <v/>
      </c>
      <c r="QE14" t="str">
        <f>IF(ISERROR(MATCH(QE$1,'CSC Mitre'!M$1:M$220,0)),"",VLOOKUP(QE$1,'Tactic Recode'!$A$1:$B$547,2,FALSE))</f>
        <v/>
      </c>
      <c r="QF14" t="str">
        <f>IF(ISERROR(MATCH(QF$1,'CSC Mitre'!M$1:M$220,0)),"",VLOOKUP(QF$1,'Tactic Recode'!$A$1:$B$547,2,FALSE))</f>
        <v/>
      </c>
      <c r="QG14" t="str">
        <f>IF(ISERROR(MATCH(QG$1,'CSC Mitre'!M$1:M$220,0)),"",VLOOKUP(QG$1,'Tactic Recode'!$A$1:$B$547,2,FALSE))</f>
        <v/>
      </c>
      <c r="QH14" t="str">
        <f>IF(ISERROR(MATCH(QH$1,'CSC Mitre'!M$1:M$220,0)),"",VLOOKUP(QH$1,'Tactic Recode'!$A$1:$B$547,2,FALSE))</f>
        <v/>
      </c>
      <c r="QI14" t="str">
        <f>IF(ISERROR(MATCH(QI$1,'CSC Mitre'!M$1:M$220,0)),"",VLOOKUP(QI$1,'Tactic Recode'!$A$1:$B$547,2,FALSE))</f>
        <v/>
      </c>
      <c r="QJ14" t="str">
        <f>IF(ISERROR(MATCH(QJ$1,'CSC Mitre'!M$1:M$220,0)),"",VLOOKUP(QJ$1,'Tactic Recode'!$A$1:$B$547,2,FALSE))</f>
        <v/>
      </c>
      <c r="QK14" t="str">
        <f>IF(ISERROR(MATCH(QK$1,'CSC Mitre'!M$1:M$220,0)),"",VLOOKUP(QK$1,'Tactic Recode'!$A$1:$B$547,2,FALSE))</f>
        <v/>
      </c>
      <c r="QL14" t="str">
        <f>IF(ISERROR(MATCH(QL$1,'CSC Mitre'!M$1:M$220,0)),"",VLOOKUP(QL$1,'Tactic Recode'!$A$1:$B$547,2,FALSE))</f>
        <v/>
      </c>
      <c r="QM14" t="str">
        <f>IF(ISERROR(MATCH(QM$1,'CSC Mitre'!M$1:M$220,0)),"",VLOOKUP(QM$1,'Tactic Recode'!$A$1:$B$547,2,FALSE))</f>
        <v/>
      </c>
      <c r="QN14" t="str">
        <f>IF(ISERROR(MATCH(QN$1,'CSC Mitre'!M$1:M$220,0)),"",VLOOKUP(QN$1,'Tactic Recode'!$A$1:$B$547,2,FALSE))</f>
        <v/>
      </c>
      <c r="QO14" t="str">
        <f>IF(ISERROR(MATCH(QO$1,'CSC Mitre'!M$1:M$220,0)),"",VLOOKUP(QO$1,'Tactic Recode'!$A$1:$B$547,2,FALSE))</f>
        <v/>
      </c>
      <c r="QP14" t="str">
        <f>IF(ISERROR(MATCH(QP$1,'CSC Mitre'!M$1:M$220,0)),"",VLOOKUP(QP$1,'Tactic Recode'!$A$1:$B$547,2,FALSE))</f>
        <v/>
      </c>
      <c r="QQ14" t="str">
        <f>IF(ISERROR(MATCH(QQ$1,'CSC Mitre'!M$1:M$220,0)),"",VLOOKUP(QQ$1,'Tactic Recode'!$A$1:$B$547,2,FALSE))</f>
        <v/>
      </c>
      <c r="QR14" t="str">
        <f>IF(ISERROR(MATCH(QR$1,'CSC Mitre'!M$1:M$220,0)),"",VLOOKUP(QR$1,'Tactic Recode'!$A$1:$B$547,2,FALSE))</f>
        <v/>
      </c>
      <c r="QS14" t="str">
        <f>IF(ISERROR(MATCH(QS$1,'CSC Mitre'!M$1:M$220,0)),"",VLOOKUP(QS$1,'Tactic Recode'!$A$1:$B$547,2,FALSE))</f>
        <v/>
      </c>
      <c r="QT14" t="str">
        <f>IF(ISERROR(MATCH(QT$1,'CSC Mitre'!M$1:M$220,0)),"",VLOOKUP(QT$1,'Tactic Recode'!$A$1:$B$547,2,FALSE))</f>
        <v/>
      </c>
      <c r="QU14" t="str">
        <f>IF(ISERROR(MATCH(QU$1,'CSC Mitre'!M$1:M$220,0)),"",VLOOKUP(QU$1,'Tactic Recode'!$A$1:$B$547,2,FALSE))</f>
        <v/>
      </c>
      <c r="QV14" t="str">
        <f>IF(ISERROR(MATCH(QV$1,'CSC Mitre'!M$1:M$220,0)),"",VLOOKUP(QV$1,'Tactic Recode'!$A$1:$B$547,2,FALSE))</f>
        <v/>
      </c>
      <c r="QW14" t="str">
        <f>IF(ISERROR(MATCH(QW$1,'CSC Mitre'!M$1:M$220,0)),"",VLOOKUP(QW$1,'Tactic Recode'!$A$1:$B$547,2,FALSE))</f>
        <v/>
      </c>
      <c r="QX14" t="str">
        <f>IF(ISERROR(MATCH(QX$1,'CSC Mitre'!M$1:M$220,0)),"",VLOOKUP(QX$1,'Tactic Recode'!$A$1:$B$547,2,FALSE))</f>
        <v/>
      </c>
      <c r="QY14" t="str">
        <f>IF(ISERROR(MATCH(QY$1,'CSC Mitre'!M$1:M$220,0)),"",VLOOKUP(QY$1,'Tactic Recode'!$A$1:$B$547,2,FALSE))</f>
        <v/>
      </c>
      <c r="QZ14" t="str">
        <f>IF(ISERROR(MATCH(QZ$1,'CSC Mitre'!M$1:M$220,0)),"",VLOOKUP(QZ$1,'Tactic Recode'!$A$1:$B$547,2,FALSE))</f>
        <v/>
      </c>
      <c r="RA14" t="str">
        <f>IF(ISERROR(MATCH(RA$1,'CSC Mitre'!M$1:M$220,0)),"",VLOOKUP(RA$1,'Tactic Recode'!$A$1:$B$547,2,FALSE))</f>
        <v/>
      </c>
      <c r="RB14" t="str">
        <f>IF(ISERROR(MATCH(RB$1,'CSC Mitre'!M$1:M$220,0)),"",VLOOKUP(RB$1,'Tactic Recode'!$A$1:$B$547,2,FALSE))</f>
        <v/>
      </c>
      <c r="RC14" t="str">
        <f>IF(ISERROR(MATCH(RC$1,'CSC Mitre'!M$1:M$220,0)),"",VLOOKUP(RC$1,'Tactic Recode'!$A$1:$B$547,2,FALSE))</f>
        <v/>
      </c>
      <c r="RD14" t="str">
        <f>IF(ISERROR(MATCH(RD$1,'CSC Mitre'!M$1:M$220,0)),"",VLOOKUP(RD$1,'Tactic Recode'!$A$1:$B$547,2,FALSE))</f>
        <v/>
      </c>
      <c r="RE14" t="str">
        <f>IF(ISERROR(MATCH(RE$1,'CSC Mitre'!M$1:M$220,0)),"",VLOOKUP(RE$1,'Tactic Recode'!$A$1:$B$547,2,FALSE))</f>
        <v/>
      </c>
      <c r="RF14" t="str">
        <f>IF(ISERROR(MATCH(RF$1,'CSC Mitre'!M$1:M$220,0)),"",VLOOKUP(RF$1,'Tactic Recode'!$A$1:$B$547,2,FALSE))</f>
        <v/>
      </c>
      <c r="RG14" t="str">
        <f>IF(ISERROR(MATCH(RG$1,'CSC Mitre'!M$1:M$220,0)),"",VLOOKUP(RG$1,'Tactic Recode'!$A$1:$B$547,2,FALSE))</f>
        <v/>
      </c>
      <c r="RH14" t="str">
        <f>IF(ISERROR(MATCH(RH$1,'CSC Mitre'!M$1:M$220,0)),"",VLOOKUP(RH$1,'Tactic Recode'!$A$1:$B$547,2,FALSE))</f>
        <v/>
      </c>
      <c r="RI14" t="str">
        <f>IF(ISERROR(MATCH(RI$1,'CSC Mitre'!M$1:M$220,0)),"",VLOOKUP(RI$1,'Tactic Recode'!$A$1:$B$547,2,FALSE))</f>
        <v/>
      </c>
      <c r="RJ14" t="str">
        <f>IF(ISERROR(MATCH(RJ$1,'CSC Mitre'!M$1:M$220,0)),"",VLOOKUP(RJ$1,'Tactic Recode'!$A$1:$B$547,2,FALSE))</f>
        <v/>
      </c>
      <c r="RK14" t="str">
        <f>IF(ISERROR(MATCH(RK$1,'CSC Mitre'!M$1:M$220,0)),"",VLOOKUP(RK$1,'Tactic Recode'!$A$1:$B$547,2,FALSE))</f>
        <v/>
      </c>
      <c r="RL14" t="str">
        <f>IF(ISERROR(MATCH(RL$1,'CSC Mitre'!M$1:M$220,0)),"",VLOOKUP(RL$1,'Tactic Recode'!$A$1:$B$547,2,FALSE))</f>
        <v/>
      </c>
      <c r="RM14" t="str">
        <f>IF(ISERROR(MATCH(RM$1,'CSC Mitre'!M$1:M$220,0)),"",VLOOKUP(RM$1,'Tactic Recode'!$A$1:$B$547,2,FALSE))</f>
        <v/>
      </c>
      <c r="RN14" t="str">
        <f>IF(ISERROR(MATCH(RN$1,'CSC Mitre'!M$1:M$220,0)),"",VLOOKUP(RN$1,'Tactic Recode'!$A$1:$B$547,2,FALSE))</f>
        <v/>
      </c>
      <c r="RO14" t="str">
        <f>IF(ISERROR(MATCH(RO$1,'CSC Mitre'!M$1:M$220,0)),"",VLOOKUP(RO$1,'Tactic Recode'!$A$1:$B$547,2,FALSE))</f>
        <v/>
      </c>
      <c r="RP14" t="str">
        <f>IF(ISERROR(MATCH(RP$1,'CSC Mitre'!M$1:M$220,0)),"",VLOOKUP(RP$1,'Tactic Recode'!$A$1:$B$547,2,FALSE))</f>
        <v/>
      </c>
      <c r="RQ14" t="str">
        <f>IF(ISERROR(MATCH(RQ$1,'CSC Mitre'!M$1:M$220,0)),"",VLOOKUP(RQ$1,'Tactic Recode'!$A$1:$B$547,2,FALSE))</f>
        <v/>
      </c>
      <c r="RR14" t="str">
        <f>IF(ISERROR(MATCH(RR$1,'CSC Mitre'!M$1:M$220,0)),"",VLOOKUP(RR$1,'Tactic Recode'!$A$1:$B$547,2,FALSE))</f>
        <v/>
      </c>
      <c r="RS14" t="str">
        <f>IF(ISERROR(MATCH(RS$1,'CSC Mitre'!M$1:M$220,0)),"",VLOOKUP(RS$1,'Tactic Recode'!$A$1:$B$547,2,FALSE))</f>
        <v/>
      </c>
      <c r="RT14" t="str">
        <f>IF(ISERROR(MATCH(RT$1,'CSC Mitre'!M$1:M$220,0)),"",VLOOKUP(RT$1,'Tactic Recode'!$A$1:$B$547,2,FALSE))</f>
        <v/>
      </c>
      <c r="RU14" t="str">
        <f>IF(ISERROR(MATCH(RU$1,'CSC Mitre'!M$1:M$220,0)),"",VLOOKUP(RU$1,'Tactic Recode'!$A$1:$B$547,2,FALSE))</f>
        <v/>
      </c>
      <c r="RV14" t="str">
        <f>IF(ISERROR(MATCH(RV$1,'CSC Mitre'!M$1:M$220,0)),"",VLOOKUP(RV$1,'Tactic Recode'!$A$1:$B$547,2,FALSE))</f>
        <v/>
      </c>
      <c r="RW14" t="str">
        <f>IF(ISERROR(MATCH(RW$1,'CSC Mitre'!M$1:M$220,0)),"",VLOOKUP(RW$1,'Tactic Recode'!$A$1:$B$547,2,FALSE))</f>
        <v/>
      </c>
      <c r="RX14" t="str">
        <f>IF(ISERROR(MATCH(RX$1,'CSC Mitre'!M$1:M$220,0)),"",VLOOKUP(RX$1,'Tactic Recode'!$A$1:$B$547,2,FALSE))</f>
        <v/>
      </c>
      <c r="RY14" t="str">
        <f>IF(ISERROR(MATCH(RY$1,'CSC Mitre'!M$1:M$220,0)),"",VLOOKUP(RY$1,'Tactic Recode'!$A$1:$B$547,2,FALSE))</f>
        <v/>
      </c>
      <c r="RZ14" t="str">
        <f>IF(ISERROR(MATCH(RZ$1,'CSC Mitre'!M$1:M$220,0)),"",VLOOKUP(RZ$1,'Tactic Recode'!$A$1:$B$547,2,FALSE))</f>
        <v/>
      </c>
      <c r="SA14" t="str">
        <f>IF(ISERROR(MATCH(SA$1,'CSC Mitre'!M$1:M$220,0)),"",VLOOKUP(SA$1,'Tactic Recode'!$A$1:$B$547,2,FALSE))</f>
        <v/>
      </c>
      <c r="SB14" t="str">
        <f>IF(ISERROR(MATCH(SB$1,'CSC Mitre'!M$1:M$220,0)),"",VLOOKUP(SB$1,'Tactic Recode'!$A$1:$B$547,2,FALSE))</f>
        <v/>
      </c>
      <c r="SC14" t="str">
        <f>IF(ISERROR(MATCH(SC$1,'CSC Mitre'!M$1:M$220,0)),"",VLOOKUP(SC$1,'Tactic Recode'!$A$1:$B$547,2,FALSE))</f>
        <v/>
      </c>
      <c r="SD14" t="str">
        <f>IF(ISERROR(MATCH(SD$1,'CSC Mitre'!M$1:M$220,0)),"",VLOOKUP(SD$1,'Tactic Recode'!$A$1:$B$547,2,FALSE))</f>
        <v/>
      </c>
      <c r="SE14" t="str">
        <f>IF(ISERROR(MATCH(SE$1,'CSC Mitre'!M$1:M$220,0)),"",VLOOKUP(SE$1,'Tactic Recode'!$A$1:$B$547,2,FALSE))</f>
        <v/>
      </c>
      <c r="SF14" t="str">
        <f>IF(ISERROR(MATCH(SF$1,'CSC Mitre'!M$1:M$220,0)),"",VLOOKUP(SF$1,'Tactic Recode'!$A$1:$B$547,2,FALSE))</f>
        <v/>
      </c>
      <c r="SG14" t="str">
        <f>IF(ISERROR(MATCH(SG$1,'CSC Mitre'!M$1:M$220,0)),"",VLOOKUP(SG$1,'Tactic Recode'!$A$1:$B$547,2,FALSE))</f>
        <v/>
      </c>
      <c r="SH14" t="str">
        <f>IF(ISERROR(MATCH(SH$1,'CSC Mitre'!M$1:M$220,0)),"",VLOOKUP(SH$1,'Tactic Recode'!$A$1:$B$547,2,FALSE))</f>
        <v/>
      </c>
      <c r="SI14" t="str">
        <f>IF(ISERROR(MATCH(SI$1,'CSC Mitre'!M$1:M$220,0)),"",VLOOKUP(SI$1,'Tactic Recode'!$A$1:$B$547,2,FALSE))</f>
        <v/>
      </c>
      <c r="SJ14" t="str">
        <f>IF(ISERROR(MATCH(SJ$1,'CSC Mitre'!M$1:M$220,0)),"",VLOOKUP(SJ$1,'Tactic Recode'!$A$1:$B$547,2,FALSE))</f>
        <v/>
      </c>
      <c r="SK14" t="str">
        <f>IF(ISERROR(MATCH(SK$1,'CSC Mitre'!M$1:M$220,0)),"",VLOOKUP(SK$1,'Tactic Recode'!$A$1:$B$547,2,FALSE))</f>
        <v/>
      </c>
      <c r="SL14" t="str">
        <f>IF(ISERROR(MATCH(SL$1,'CSC Mitre'!M$1:M$220,0)),"",VLOOKUP(SL$1,'Tactic Recode'!$A$1:$B$547,2,FALSE))</f>
        <v/>
      </c>
      <c r="SM14" t="str">
        <f>IF(ISERROR(MATCH(SM$1,'CSC Mitre'!M$1:M$220,0)),"",VLOOKUP(SM$1,'Tactic Recode'!$A$1:$B$547,2,FALSE))</f>
        <v/>
      </c>
      <c r="SN14" t="str">
        <f>IF(ISERROR(MATCH(SN$1,'CSC Mitre'!M$1:M$220,0)),"",VLOOKUP(SN$1,'Tactic Recode'!$A$1:$B$547,2,FALSE))</f>
        <v/>
      </c>
      <c r="SO14" t="str">
        <f>IF(ISERROR(MATCH(SO$1,'CSC Mitre'!M$1:M$220,0)),"",VLOOKUP(SO$1,'Tactic Recode'!$A$1:$B$547,2,FALSE))</f>
        <v/>
      </c>
      <c r="SP14" t="str">
        <f>IF(ISERROR(MATCH(SP$1,'CSC Mitre'!M$1:M$220,0)),"",VLOOKUP(SP$1,'Tactic Recode'!$A$1:$B$547,2,FALSE))</f>
        <v/>
      </c>
      <c r="SQ14" t="str">
        <f>IF(ISERROR(MATCH(SQ$1,'CSC Mitre'!M$1:M$220,0)),"",VLOOKUP(SQ$1,'Tactic Recode'!$A$1:$B$547,2,FALSE))</f>
        <v/>
      </c>
      <c r="SR14" t="str">
        <f>IF(ISERROR(MATCH(SR$1,'CSC Mitre'!M$1:M$220,0)),"",VLOOKUP(SR$1,'Tactic Recode'!$A$1:$B$547,2,FALSE))</f>
        <v/>
      </c>
      <c r="SS14" t="str">
        <f>IF(ISERROR(MATCH(SS$1,'CSC Mitre'!M$1:M$220,0)),"",VLOOKUP(SS$1,'Tactic Recode'!$A$1:$B$547,2,FALSE))</f>
        <v/>
      </c>
      <c r="ST14" t="str">
        <f>IF(ISERROR(MATCH(ST$1,'CSC Mitre'!M$1:M$220,0)),"",VLOOKUP(ST$1,'Tactic Recode'!$A$1:$B$547,2,FALSE))</f>
        <v/>
      </c>
      <c r="SU14" t="str">
        <f>IF(ISERROR(MATCH(SU$1,'CSC Mitre'!M$1:M$220,0)),"",VLOOKUP(SU$1,'Tactic Recode'!$A$1:$B$547,2,FALSE))</f>
        <v/>
      </c>
      <c r="SV14" t="str">
        <f>IF(ISERROR(MATCH(SV$1,'CSC Mitre'!M$1:M$220,0)),"",VLOOKUP(SV$1,'Tactic Recode'!$A$1:$B$547,2,FALSE))</f>
        <v/>
      </c>
      <c r="SW14" t="str">
        <f>IF(ISERROR(MATCH(SW$1,'CSC Mitre'!M$1:M$220,0)),"",VLOOKUP(SW$1,'Tactic Recode'!$A$1:$B$547,2,FALSE))</f>
        <v/>
      </c>
      <c r="SX14" t="str">
        <f>IF(ISERROR(MATCH(SX$1,'CSC Mitre'!M$1:M$220,0)),"",VLOOKUP(SX$1,'Tactic Recode'!$A$1:$B$547,2,FALSE))</f>
        <v/>
      </c>
      <c r="SY14" t="str">
        <f>IF(ISERROR(MATCH(SY$1,'CSC Mitre'!M$1:M$220,0)),"",VLOOKUP(SY$1,'Tactic Recode'!$A$1:$B$547,2,FALSE))</f>
        <v/>
      </c>
      <c r="SZ14" t="str">
        <f>IF(ISERROR(MATCH(SZ$1,'CSC Mitre'!M$1:M$220,0)),"",VLOOKUP(SZ$1,'Tactic Recode'!$A$1:$B$547,2,FALSE))</f>
        <v/>
      </c>
      <c r="TA14" t="str">
        <f>IF(ISERROR(MATCH(TA$1,'CSC Mitre'!M$1:M$220,0)),"",VLOOKUP(TA$1,'Tactic Recode'!$A$1:$B$547,2,FALSE))</f>
        <v/>
      </c>
      <c r="TB14" t="str">
        <f>IF(ISERROR(MATCH(TB$1,'CSC Mitre'!M$1:M$220,0)),"",VLOOKUP(TB$1,'Tactic Recode'!$A$1:$B$547,2,FALSE))</f>
        <v/>
      </c>
      <c r="TC14" t="str">
        <f>IF(ISERROR(MATCH(TC$1,'CSC Mitre'!M$1:M$220,0)),"",VLOOKUP(TC$1,'Tactic Recode'!$A$1:$B$547,2,FALSE))</f>
        <v/>
      </c>
      <c r="TD14" t="str">
        <f>IF(ISERROR(MATCH(TD$1,'CSC Mitre'!M$1:M$220,0)),"",VLOOKUP(TD$1,'Tactic Recode'!$A$1:$B$547,2,FALSE))</f>
        <v/>
      </c>
      <c r="TE14" t="str">
        <f>IF(ISERROR(MATCH(TE$1,'CSC Mitre'!M$1:M$220,0)),"",VLOOKUP(TE$1,'Tactic Recode'!$A$1:$B$547,2,FALSE))</f>
        <v/>
      </c>
      <c r="TF14" t="str">
        <f>IF(ISERROR(MATCH(TF$1,'CSC Mitre'!M$1:M$220,0)),"",VLOOKUP(TF$1,'Tactic Recode'!$A$1:$B$547,2,FALSE))</f>
        <v/>
      </c>
      <c r="TG14" t="str">
        <f>IF(ISERROR(MATCH(TG$1,'CSC Mitre'!M$1:M$220,0)),"",VLOOKUP(TG$1,'Tactic Recode'!$A$1:$B$547,2,FALSE))</f>
        <v/>
      </c>
      <c r="TH14" t="str">
        <f>IF(ISERROR(MATCH(TH$1,'CSC Mitre'!M$1:M$220,0)),"",VLOOKUP(TH$1,'Tactic Recode'!$A$1:$B$547,2,FALSE))</f>
        <v/>
      </c>
      <c r="TI14" t="str">
        <f>IF(ISERROR(MATCH(TI$1,'CSC Mitre'!M$1:M$220,0)),"",VLOOKUP(TI$1,'Tactic Recode'!$A$1:$B$547,2,FALSE))</f>
        <v/>
      </c>
      <c r="TJ14" t="str">
        <f>IF(ISERROR(MATCH(TJ$1,'CSC Mitre'!M$1:M$220,0)),"",VLOOKUP(TJ$1,'Tactic Recode'!$A$1:$B$547,2,FALSE))</f>
        <v/>
      </c>
      <c r="TK14" t="str">
        <f>IF(ISERROR(MATCH(TK$1,'CSC Mitre'!M$1:M$220,0)),"",VLOOKUP(TK$1,'Tactic Recode'!$A$1:$B$547,2,FALSE))</f>
        <v/>
      </c>
      <c r="TL14" t="str">
        <f>IF(ISERROR(MATCH(TL$1,'CSC Mitre'!M$1:M$220,0)),"",VLOOKUP(TL$1,'Tactic Recode'!$A$1:$B$547,2,FALSE))</f>
        <v/>
      </c>
      <c r="TM14" t="str">
        <f>IF(ISERROR(MATCH(TM$1,'CSC Mitre'!M$1:M$220,0)),"",VLOOKUP(TM$1,'Tactic Recode'!$A$1:$B$547,2,FALSE))</f>
        <v/>
      </c>
      <c r="TN14" t="str">
        <f>IF(ISERROR(MATCH(TN$1,'CSC Mitre'!M$1:M$220,0)),"",VLOOKUP(TN$1,'Tactic Recode'!$A$1:$B$547,2,FALSE))</f>
        <v>Collection</v>
      </c>
      <c r="TO14" t="str">
        <f>IF(ISERROR(MATCH(TO$1,'CSC Mitre'!M$1:M$220,0)),"",VLOOKUP(TO$1,'Tactic Recode'!$A$1:$B$547,2,FALSE))</f>
        <v>Collection</v>
      </c>
      <c r="TP14" t="str">
        <f>IF(ISERROR(MATCH(TP$1,'CSC Mitre'!M$1:M$220,0)),"",VLOOKUP(TP$1,'Tactic Recode'!$A$1:$B$547,2,FALSE))</f>
        <v>Collection</v>
      </c>
      <c r="TQ14" t="str">
        <f>IF(ISERROR(MATCH(TQ$1,'CSC Mitre'!M$1:M$220,0)),"",VLOOKUP(TQ$1,'Tactic Recode'!$A$1:$B$547,2,FALSE))</f>
        <v/>
      </c>
      <c r="TR14" t="str">
        <f>IF(ISERROR(MATCH(TR$1,'CSC Mitre'!M$1:M$220,0)),"",VLOOKUP(TR$1,'Tactic Recode'!$A$1:$B$547,2,FALSE))</f>
        <v/>
      </c>
      <c r="TS14" t="str">
        <f>IF(ISERROR(MATCH(TS$1,'CSC Mitre'!M$1:M$220,0)),"",VLOOKUP(TS$1,'Tactic Recode'!$A$1:$B$547,2,FALSE))</f>
        <v/>
      </c>
      <c r="TT14" t="str">
        <f>IF(ISERROR(MATCH(TT$1,'CSC Mitre'!M$1:M$220,0)),"",VLOOKUP(TT$1,'Tactic Recode'!$A$1:$B$547,2,FALSE))</f>
        <v/>
      </c>
      <c r="TU14" t="str">
        <f>IF(ISERROR(MATCH(TU$1,'CSC Mitre'!M$1:M$220,0)),"",VLOOKUP(TU$1,'Tactic Recode'!$A$1:$B$547,2,FALSE))</f>
        <v/>
      </c>
      <c r="TV14" t="str">
        <f>IF(ISERROR(MATCH(TV$1,'CSC Mitre'!M$1:M$220,0)),"",VLOOKUP(TV$1,'Tactic Recode'!$A$1:$B$547,2,FALSE))</f>
        <v/>
      </c>
      <c r="TW14" t="str">
        <f>IF(ISERROR(MATCH(TW$1,'CSC Mitre'!M$1:M$220,0)),"",VLOOKUP(TW$1,'Tactic Recode'!$A$1:$B$547,2,FALSE))</f>
        <v/>
      </c>
      <c r="TX14" t="str">
        <f>IF(ISERROR(MATCH(TX$1,'CSC Mitre'!M$1:M$220,0)),"",VLOOKUP(TX$1,'Tactic Recode'!$A$1:$B$547,2,FALSE))</f>
        <v/>
      </c>
      <c r="TY14" t="str">
        <f>IF(ISERROR(MATCH(TY$1,'CSC Mitre'!M$1:M$220,0)),"",VLOOKUP(TY$1,'Tactic Recode'!$A$1:$B$547,2,FALSE))</f>
        <v/>
      </c>
      <c r="TZ14" t="str">
        <f>IF(ISERROR(MATCH(TZ$1,'CSC Mitre'!M$1:M$220,0)),"",VLOOKUP(TZ$1,'Tactic Recode'!$A$1:$B$547,2,FALSE))</f>
        <v/>
      </c>
      <c r="UA14" t="str">
        <f>IF(ISERROR(MATCH(UA$1,'CSC Mitre'!M$1:M$220,0)),"",VLOOKUP(UA$1,'Tactic Recode'!$A$1:$B$547,2,FALSE))</f>
        <v/>
      </c>
      <c r="UB14" t="str">
        <f>IF(ISERROR(MATCH(UB$1,'CSC Mitre'!M$1:M$220,0)),"",VLOOKUP(UB$1,'Tactic Recode'!$A$1:$B$547,2,FALSE))</f>
        <v/>
      </c>
    </row>
    <row r="15" spans="1:548" x14ac:dyDescent="0.25">
      <c r="A15" s="59" t="s">
        <v>414</v>
      </c>
      <c r="B15" t="str">
        <f>IF(ISERROR(MATCH(B$1,'CSC Mitre'!N$1:N$220,0)),"",VLOOKUP(B$1,'Tactic Recode'!$A$1:$B$547,2,FALSE))</f>
        <v/>
      </c>
      <c r="C15" t="str">
        <f>IF(ISERROR(MATCH(C$1,'CSC Mitre'!N$1:N$220,0)),"",VLOOKUP(C$1,'Tactic Recode'!$A$1:$B$547,2,FALSE))</f>
        <v/>
      </c>
      <c r="D15" t="str">
        <f>IF(ISERROR(MATCH(D$1,'CSC Mitre'!N$1:N$220,0)),"",VLOOKUP(D$1,'Tactic Recode'!$A$1:$B$547,2,FALSE))</f>
        <v/>
      </c>
      <c r="E15" t="str">
        <f>IF(ISERROR(MATCH(E$1,'CSC Mitre'!N$1:N$220,0)),"",VLOOKUP(E$1,'Tactic Recode'!$A$1:$B$547,2,FALSE))</f>
        <v/>
      </c>
      <c r="F15" t="str">
        <f>IF(ISERROR(MATCH(F$1,'CSC Mitre'!N$1:N$220,0)),"",VLOOKUP(F$1,'Tactic Recode'!$A$1:$B$547,2,FALSE))</f>
        <v/>
      </c>
      <c r="G15" t="str">
        <f>IF(ISERROR(MATCH(G$1,'CSC Mitre'!N$1:N$220,0)),"",VLOOKUP(G$1,'Tactic Recode'!$A$1:$B$547,2,FALSE))</f>
        <v/>
      </c>
      <c r="H15" t="str">
        <f>IF(ISERROR(MATCH(H$1,'CSC Mitre'!N$1:N$220,0)),"",VLOOKUP(H$1,'Tactic Recode'!$A$1:$B$547,2,FALSE))</f>
        <v/>
      </c>
      <c r="I15" t="str">
        <f>IF(ISERROR(MATCH(I$1,'CSC Mitre'!N$1:N$220,0)),"",VLOOKUP(I$1,'Tactic Recode'!$A$1:$B$547,2,FALSE))</f>
        <v/>
      </c>
      <c r="J15" t="str">
        <f>IF(ISERROR(MATCH(J$1,'CSC Mitre'!N$1:N$220,0)),"",VLOOKUP(J$1,'Tactic Recode'!$A$1:$B$547,2,FALSE))</f>
        <v/>
      </c>
      <c r="K15" t="str">
        <f>IF(ISERROR(MATCH(K$1,'CSC Mitre'!N$1:N$220,0)),"",VLOOKUP(K$1,'Tactic Recode'!$A$1:$B$547,2,FALSE))</f>
        <v/>
      </c>
      <c r="L15" t="str">
        <f>IF(ISERROR(MATCH(L$1,'CSC Mitre'!N$1:N$220,0)),"",VLOOKUP(L$1,'Tactic Recode'!$A$1:$B$547,2,FALSE))</f>
        <v/>
      </c>
      <c r="M15" t="str">
        <f>IF(ISERROR(MATCH(M$1,'CSC Mitre'!N$1:N$220,0)),"",VLOOKUP(M$1,'Tactic Recode'!$A$1:$B$547,2,FALSE))</f>
        <v/>
      </c>
      <c r="N15" t="str">
        <f>IF(ISERROR(MATCH(N$1,'CSC Mitre'!N$1:N$220,0)),"",VLOOKUP(N$1,'Tactic Recode'!$A$1:$B$547,2,FALSE))</f>
        <v/>
      </c>
      <c r="O15" t="str">
        <f>IF(ISERROR(MATCH(O$1,'CSC Mitre'!N$1:N$220,0)),"",VLOOKUP(O$1,'Tactic Recode'!$A$1:$B$547,2,FALSE))</f>
        <v/>
      </c>
      <c r="P15" t="str">
        <f>IF(ISERROR(MATCH(P$1,'CSC Mitre'!N$1:N$220,0)),"",VLOOKUP(P$1,'Tactic Recode'!$A$1:$B$547,2,FALSE))</f>
        <v/>
      </c>
      <c r="Q15" t="str">
        <f>IF(ISERROR(MATCH(Q$1,'CSC Mitre'!N$1:N$220,0)),"",VLOOKUP(Q$1,'Tactic Recode'!$A$1:$B$547,2,FALSE))</f>
        <v/>
      </c>
      <c r="R15" t="str">
        <f>IF(ISERROR(MATCH(R$1,'CSC Mitre'!N$1:N$220,0)),"",VLOOKUP(R$1,'Tactic Recode'!$A$1:$B$547,2,FALSE))</f>
        <v/>
      </c>
      <c r="S15" t="str">
        <f>IF(ISERROR(MATCH(S$1,'CSC Mitre'!N$1:N$220,0)),"",VLOOKUP(S$1,'Tactic Recode'!$A$1:$B$547,2,FALSE))</f>
        <v/>
      </c>
      <c r="T15" t="str">
        <f>IF(ISERROR(MATCH(T$1,'CSC Mitre'!N$1:N$220,0)),"",VLOOKUP(T$1,'Tactic Recode'!$A$1:$B$547,2,FALSE))</f>
        <v/>
      </c>
      <c r="U15" t="str">
        <f>IF(ISERROR(MATCH(U$1,'CSC Mitre'!N$1:N$220,0)),"",VLOOKUP(U$1,'Tactic Recode'!$A$1:$B$547,2,FALSE))</f>
        <v/>
      </c>
      <c r="V15" t="str">
        <f>IF(ISERROR(MATCH(V$1,'CSC Mitre'!N$1:N$220,0)),"",VLOOKUP(V$1,'Tactic Recode'!$A$1:$B$547,2,FALSE))</f>
        <v/>
      </c>
      <c r="W15" t="str">
        <f>IF(ISERROR(MATCH(W$1,'CSC Mitre'!N$1:N$220,0)),"",VLOOKUP(W$1,'Tactic Recode'!$A$1:$B$547,2,FALSE))</f>
        <v/>
      </c>
      <c r="X15" t="str">
        <f>IF(ISERROR(MATCH(X$1,'CSC Mitre'!N$1:N$220,0)),"",VLOOKUP(X$1,'Tactic Recode'!$A$1:$B$547,2,FALSE))</f>
        <v/>
      </c>
      <c r="Y15" t="str">
        <f>IF(ISERROR(MATCH(Y$1,'CSC Mitre'!N$1:N$220,0)),"",VLOOKUP(Y$1,'Tactic Recode'!$A$1:$B$547,2,FALSE))</f>
        <v/>
      </c>
      <c r="Z15" t="str">
        <f>IF(ISERROR(MATCH(Z$1,'CSC Mitre'!N$1:N$220,0)),"",VLOOKUP(Z$1,'Tactic Recode'!$A$1:$B$547,2,FALSE))</f>
        <v/>
      </c>
      <c r="AA15" t="str">
        <f>IF(ISERROR(MATCH(AA$1,'CSC Mitre'!N$1:N$220,0)),"",VLOOKUP(AA$1,'Tactic Recode'!$A$1:$B$547,2,FALSE))</f>
        <v/>
      </c>
      <c r="AB15" t="str">
        <f>IF(ISERROR(MATCH(AB$1,'CSC Mitre'!N$1:N$220,0)),"",VLOOKUP(AB$1,'Tactic Recode'!$A$1:$B$547,2,FALSE))</f>
        <v/>
      </c>
      <c r="AC15" t="str">
        <f>IF(ISERROR(MATCH(AC$1,'CSC Mitre'!N$1:N$220,0)),"",VLOOKUP(AC$1,'Tactic Recode'!$A$1:$B$547,2,FALSE))</f>
        <v/>
      </c>
      <c r="AD15" t="str">
        <f>IF(ISERROR(MATCH(AD$1,'CSC Mitre'!N$1:N$220,0)),"",VLOOKUP(AD$1,'Tactic Recode'!$A$1:$B$547,2,FALSE))</f>
        <v/>
      </c>
      <c r="AE15" t="str">
        <f>IF(ISERROR(MATCH(AE$1,'CSC Mitre'!N$1:N$220,0)),"",VLOOKUP(AE$1,'Tactic Recode'!$A$1:$B$547,2,FALSE))</f>
        <v/>
      </c>
      <c r="AF15" t="str">
        <f>IF(ISERROR(MATCH(AF$1,'CSC Mitre'!N$1:N$220,0)),"",VLOOKUP(AF$1,'Tactic Recode'!$A$1:$B$547,2,FALSE))</f>
        <v/>
      </c>
      <c r="AG15" t="str">
        <f>IF(ISERROR(MATCH(AG$1,'CSC Mitre'!N$1:N$220,0)),"",VLOOKUP(AG$1,'Tactic Recode'!$A$1:$B$547,2,FALSE))</f>
        <v/>
      </c>
      <c r="AH15" t="str">
        <f>IF(ISERROR(MATCH(AH$1,'CSC Mitre'!N$1:N$220,0)),"",VLOOKUP(AH$1,'Tactic Recode'!$A$1:$B$547,2,FALSE))</f>
        <v/>
      </c>
      <c r="AI15" t="str">
        <f>IF(ISERROR(MATCH(AI$1,'CSC Mitre'!N$1:N$220,0)),"",VLOOKUP(AI$1,'Tactic Recode'!$A$1:$B$547,2,FALSE))</f>
        <v/>
      </c>
      <c r="AJ15" t="str">
        <f>IF(ISERROR(MATCH(AJ$1,'CSC Mitre'!N$1:N$220,0)),"",VLOOKUP(AJ$1,'Tactic Recode'!$A$1:$B$547,2,FALSE))</f>
        <v/>
      </c>
      <c r="AK15" t="str">
        <f>IF(ISERROR(MATCH(AK$1,'CSC Mitre'!N$1:N$220,0)),"",VLOOKUP(AK$1,'Tactic Recode'!$A$1:$B$547,2,FALSE))</f>
        <v/>
      </c>
      <c r="AL15" t="str">
        <f>IF(ISERROR(MATCH(AL$1,'CSC Mitre'!N$1:N$220,0)),"",VLOOKUP(AL$1,'Tactic Recode'!$A$1:$B$547,2,FALSE))</f>
        <v/>
      </c>
      <c r="AM15" t="str">
        <f>IF(ISERROR(MATCH(AM$1,'CSC Mitre'!N$1:N$220,0)),"",VLOOKUP(AM$1,'Tactic Recode'!$A$1:$B$547,2,FALSE))</f>
        <v/>
      </c>
      <c r="AN15" t="str">
        <f>IF(ISERROR(MATCH(AN$1,'CSC Mitre'!N$1:N$220,0)),"",VLOOKUP(AN$1,'Tactic Recode'!$A$1:$B$547,2,FALSE))</f>
        <v/>
      </c>
      <c r="AO15" t="str">
        <f>IF(ISERROR(MATCH(AO$1,'CSC Mitre'!N$1:N$220,0)),"",VLOOKUP(AO$1,'Tactic Recode'!$A$1:$B$547,2,FALSE))</f>
        <v/>
      </c>
      <c r="AP15" t="str">
        <f>IF(ISERROR(MATCH(AP$1,'CSC Mitre'!N$1:N$220,0)),"",VLOOKUP(AP$1,'Tactic Recode'!$A$1:$B$547,2,FALSE))</f>
        <v/>
      </c>
      <c r="AQ15" t="str">
        <f>IF(ISERROR(MATCH(AQ$1,'CSC Mitre'!N$1:N$220,0)),"",VLOOKUP(AQ$1,'Tactic Recode'!$A$1:$B$547,2,FALSE))</f>
        <v/>
      </c>
      <c r="AR15" t="str">
        <f>IF(ISERROR(MATCH(AR$1,'CSC Mitre'!N$1:N$220,0)),"",VLOOKUP(AR$1,'Tactic Recode'!$A$1:$B$547,2,FALSE))</f>
        <v/>
      </c>
      <c r="AS15" t="str">
        <f>IF(ISERROR(MATCH(AS$1,'CSC Mitre'!N$1:N$220,0)),"",VLOOKUP(AS$1,'Tactic Recode'!$A$1:$B$547,2,FALSE))</f>
        <v/>
      </c>
      <c r="AT15" t="str">
        <f>IF(ISERROR(MATCH(AT$1,'CSC Mitre'!N$1:N$220,0)),"",VLOOKUP(AT$1,'Tactic Recode'!$A$1:$B$547,2,FALSE))</f>
        <v/>
      </c>
      <c r="AU15" t="str">
        <f>IF(ISERROR(MATCH(AU$1,'CSC Mitre'!N$1:N$220,0)),"",VLOOKUP(AU$1,'Tactic Recode'!$A$1:$B$547,2,FALSE))</f>
        <v/>
      </c>
      <c r="AV15" t="str">
        <f>IF(ISERROR(MATCH(AV$1,'CSC Mitre'!N$1:N$220,0)),"",VLOOKUP(AV$1,'Tactic Recode'!$A$1:$B$547,2,FALSE))</f>
        <v/>
      </c>
      <c r="AW15" t="str">
        <f>IF(ISERROR(MATCH(AW$1,'CSC Mitre'!N$1:N$220,0)),"",VLOOKUP(AW$1,'Tactic Recode'!$A$1:$B$547,2,FALSE))</f>
        <v/>
      </c>
      <c r="AX15" t="str">
        <f>IF(ISERROR(MATCH(AX$1,'CSC Mitre'!N$1:N$220,0)),"",VLOOKUP(AX$1,'Tactic Recode'!$A$1:$B$547,2,FALSE))</f>
        <v/>
      </c>
      <c r="AY15" t="str">
        <f>IF(ISERROR(MATCH(AY$1,'CSC Mitre'!N$1:N$220,0)),"",VLOOKUP(AY$1,'Tactic Recode'!$A$1:$B$547,2,FALSE))</f>
        <v/>
      </c>
      <c r="AZ15" t="str">
        <f>IF(ISERROR(MATCH(AZ$1,'CSC Mitre'!N$1:N$220,0)),"",VLOOKUP(AZ$1,'Tactic Recode'!$A$1:$B$547,2,FALSE))</f>
        <v/>
      </c>
      <c r="BA15" t="str">
        <f>IF(ISERROR(MATCH(BA$1,'CSC Mitre'!N$1:N$220,0)),"",VLOOKUP(BA$1,'Tactic Recode'!$A$1:$B$547,2,FALSE))</f>
        <v/>
      </c>
      <c r="BB15" t="str">
        <f>IF(ISERROR(MATCH(BB$1,'CSC Mitre'!N$1:N$220,0)),"",VLOOKUP(BB$1,'Tactic Recode'!$A$1:$B$547,2,FALSE))</f>
        <v/>
      </c>
      <c r="BC15" t="str">
        <f>IF(ISERROR(MATCH(BC$1,'CSC Mitre'!N$1:N$220,0)),"",VLOOKUP(BC$1,'Tactic Recode'!$A$1:$B$547,2,FALSE))</f>
        <v/>
      </c>
      <c r="BD15" t="str">
        <f>IF(ISERROR(MATCH(BD$1,'CSC Mitre'!N$1:N$220,0)),"",VLOOKUP(BD$1,'Tactic Recode'!$A$1:$B$547,2,FALSE))</f>
        <v/>
      </c>
      <c r="BE15" t="str">
        <f>IF(ISERROR(MATCH(BE$1,'CSC Mitre'!N$1:N$220,0)),"",VLOOKUP(BE$1,'Tactic Recode'!$A$1:$B$547,2,FALSE))</f>
        <v/>
      </c>
      <c r="BF15" t="str">
        <f>IF(ISERROR(MATCH(BF$1,'CSC Mitre'!N$1:N$220,0)),"",VLOOKUP(BF$1,'Tactic Recode'!$A$1:$B$547,2,FALSE))</f>
        <v/>
      </c>
      <c r="BG15" t="str">
        <f>IF(ISERROR(MATCH(BG$1,'CSC Mitre'!N$1:N$220,0)),"",VLOOKUP(BG$1,'Tactic Recode'!$A$1:$B$547,2,FALSE))</f>
        <v/>
      </c>
      <c r="BH15" t="str">
        <f>IF(ISERROR(MATCH(BH$1,'CSC Mitre'!N$1:N$220,0)),"",VLOOKUP(BH$1,'Tactic Recode'!$A$1:$B$547,2,FALSE))</f>
        <v/>
      </c>
      <c r="BI15" t="str">
        <f>IF(ISERROR(MATCH(BI$1,'CSC Mitre'!N$1:N$220,0)),"",VLOOKUP(BI$1,'Tactic Recode'!$A$1:$B$547,2,FALSE))</f>
        <v/>
      </c>
      <c r="BJ15" t="str">
        <f>IF(ISERROR(MATCH(BJ$1,'CSC Mitre'!N$1:N$220,0)),"",VLOOKUP(BJ$1,'Tactic Recode'!$A$1:$B$547,2,FALSE))</f>
        <v/>
      </c>
      <c r="BK15" t="str">
        <f>IF(ISERROR(MATCH(BK$1,'CSC Mitre'!N$1:N$220,0)),"",VLOOKUP(BK$1,'Tactic Recode'!$A$1:$B$547,2,FALSE))</f>
        <v/>
      </c>
      <c r="BL15" t="str">
        <f>IF(ISERROR(MATCH(BL$1,'CSC Mitre'!N$1:N$220,0)),"",VLOOKUP(BL$1,'Tactic Recode'!$A$1:$B$547,2,FALSE))</f>
        <v/>
      </c>
      <c r="BM15" t="str">
        <f>IF(ISERROR(MATCH(BM$1,'CSC Mitre'!N$1:N$220,0)),"",VLOOKUP(BM$1,'Tactic Recode'!$A$1:$B$547,2,FALSE))</f>
        <v/>
      </c>
      <c r="BN15" t="str">
        <f>IF(ISERROR(MATCH(BN$1,'CSC Mitre'!N$1:N$220,0)),"",VLOOKUP(BN$1,'Tactic Recode'!$A$1:$B$547,2,FALSE))</f>
        <v/>
      </c>
      <c r="BO15" t="str">
        <f>IF(ISERROR(MATCH(BO$1,'CSC Mitre'!N$1:N$220,0)),"",VLOOKUP(BO$1,'Tactic Recode'!$A$1:$B$547,2,FALSE))</f>
        <v/>
      </c>
      <c r="BP15" t="str">
        <f>IF(ISERROR(MATCH(BP$1,'CSC Mitre'!N$1:N$220,0)),"",VLOOKUP(BP$1,'Tactic Recode'!$A$1:$B$547,2,FALSE))</f>
        <v/>
      </c>
      <c r="BQ15" t="str">
        <f>IF(ISERROR(MATCH(BQ$1,'CSC Mitre'!N$1:N$220,0)),"",VLOOKUP(BQ$1,'Tactic Recode'!$A$1:$B$547,2,FALSE))</f>
        <v/>
      </c>
      <c r="BR15" t="str">
        <f>IF(ISERROR(MATCH(BR$1,'CSC Mitre'!N$1:N$220,0)),"",VLOOKUP(BR$1,'Tactic Recode'!$A$1:$B$547,2,FALSE))</f>
        <v/>
      </c>
      <c r="BS15" t="str">
        <f>IF(ISERROR(MATCH(BS$1,'CSC Mitre'!N$1:N$220,0)),"",VLOOKUP(BS$1,'Tactic Recode'!$A$1:$B$547,2,FALSE))</f>
        <v/>
      </c>
      <c r="BT15" t="str">
        <f>IF(ISERROR(MATCH(BT$1,'CSC Mitre'!N$1:N$220,0)),"",VLOOKUP(BT$1,'Tactic Recode'!$A$1:$B$547,2,FALSE))</f>
        <v/>
      </c>
      <c r="BU15" t="str">
        <f>IF(ISERROR(MATCH(BU$1,'CSC Mitre'!N$1:N$220,0)),"",VLOOKUP(BU$1,'Tactic Recode'!$A$1:$B$547,2,FALSE))</f>
        <v/>
      </c>
      <c r="BV15" t="str">
        <f>IF(ISERROR(MATCH(BV$1,'CSC Mitre'!N$1:N$220,0)),"",VLOOKUP(BV$1,'Tactic Recode'!$A$1:$B$547,2,FALSE))</f>
        <v/>
      </c>
      <c r="BW15" t="str">
        <f>IF(ISERROR(MATCH(BW$1,'CSC Mitre'!N$1:N$220,0)),"",VLOOKUP(BW$1,'Tactic Recode'!$A$1:$B$547,2,FALSE))</f>
        <v/>
      </c>
      <c r="BX15" t="str">
        <f>IF(ISERROR(MATCH(BX$1,'CSC Mitre'!N$1:N$220,0)),"",VLOOKUP(BX$1,'Tactic Recode'!$A$1:$B$547,2,FALSE))</f>
        <v/>
      </c>
      <c r="BY15" t="str">
        <f>IF(ISERROR(MATCH(BY$1,'CSC Mitre'!N$1:N$220,0)),"",VLOOKUP(BY$1,'Tactic Recode'!$A$1:$B$547,2,FALSE))</f>
        <v/>
      </c>
      <c r="BZ15" t="str">
        <f>IF(ISERROR(MATCH(BZ$1,'CSC Mitre'!N$1:N$220,0)),"",VLOOKUP(BZ$1,'Tactic Recode'!$A$1:$B$547,2,FALSE))</f>
        <v/>
      </c>
      <c r="CA15" t="str">
        <f>IF(ISERROR(MATCH(CA$1,'CSC Mitre'!N$1:N$220,0)),"",VLOOKUP(CA$1,'Tactic Recode'!$A$1:$B$547,2,FALSE))</f>
        <v/>
      </c>
      <c r="CB15" t="str">
        <f>IF(ISERROR(MATCH(CB$1,'CSC Mitre'!N$1:N$220,0)),"",VLOOKUP(CB$1,'Tactic Recode'!$A$1:$B$547,2,FALSE))</f>
        <v/>
      </c>
      <c r="CC15" t="str">
        <f>IF(ISERROR(MATCH(CC$1,'CSC Mitre'!N$1:N$220,0)),"",VLOOKUP(CC$1,'Tactic Recode'!$A$1:$B$547,2,FALSE))</f>
        <v/>
      </c>
      <c r="CD15" t="str">
        <f>IF(ISERROR(MATCH(CD$1,'CSC Mitre'!N$1:N$220,0)),"",VLOOKUP(CD$1,'Tactic Recode'!$A$1:$B$547,2,FALSE))</f>
        <v/>
      </c>
      <c r="CE15" t="str">
        <f>IF(ISERROR(MATCH(CE$1,'CSC Mitre'!N$1:N$220,0)),"",VLOOKUP(CE$1,'Tactic Recode'!$A$1:$B$547,2,FALSE))</f>
        <v/>
      </c>
      <c r="CF15" t="str">
        <f>IF(ISERROR(MATCH(CF$1,'CSC Mitre'!N$1:N$220,0)),"",VLOOKUP(CF$1,'Tactic Recode'!$A$1:$B$547,2,FALSE))</f>
        <v/>
      </c>
      <c r="CG15" t="str">
        <f>IF(ISERROR(MATCH(CG$1,'CSC Mitre'!N$1:N$220,0)),"",VLOOKUP(CG$1,'Tactic Recode'!$A$1:$B$547,2,FALSE))</f>
        <v/>
      </c>
      <c r="CH15" t="str">
        <f>IF(ISERROR(MATCH(CH$1,'CSC Mitre'!N$1:N$220,0)),"",VLOOKUP(CH$1,'Tactic Recode'!$A$1:$B$547,2,FALSE))</f>
        <v/>
      </c>
      <c r="CI15" t="str">
        <f>IF(ISERROR(MATCH(CI$1,'CSC Mitre'!N$1:N$220,0)),"",VLOOKUP(CI$1,'Tactic Recode'!$A$1:$B$547,2,FALSE))</f>
        <v/>
      </c>
      <c r="CJ15" t="str">
        <f>IF(ISERROR(MATCH(CJ$1,'CSC Mitre'!N$1:N$220,0)),"",VLOOKUP(CJ$1,'Tactic Recode'!$A$1:$B$547,2,FALSE))</f>
        <v/>
      </c>
      <c r="CK15" t="str">
        <f>IF(ISERROR(MATCH(CK$1,'CSC Mitre'!N$1:N$220,0)),"",VLOOKUP(CK$1,'Tactic Recode'!$A$1:$B$547,2,FALSE))</f>
        <v/>
      </c>
      <c r="CL15" t="str">
        <f>IF(ISERROR(MATCH(CL$1,'CSC Mitre'!N$1:N$220,0)),"",VLOOKUP(CL$1,'Tactic Recode'!$A$1:$B$547,2,FALSE))</f>
        <v/>
      </c>
      <c r="CM15" t="str">
        <f>IF(ISERROR(MATCH(CM$1,'CSC Mitre'!N$1:N$220,0)),"",VLOOKUP(CM$1,'Tactic Recode'!$A$1:$B$547,2,FALSE))</f>
        <v/>
      </c>
      <c r="CN15" t="str">
        <f>IF(ISERROR(MATCH(CN$1,'CSC Mitre'!N$1:N$220,0)),"",VLOOKUP(CN$1,'Tactic Recode'!$A$1:$B$547,2,FALSE))</f>
        <v/>
      </c>
      <c r="CO15" t="str">
        <f>IF(ISERROR(MATCH(CO$1,'CSC Mitre'!N$1:N$220,0)),"",VLOOKUP(CO$1,'Tactic Recode'!$A$1:$B$547,2,FALSE))</f>
        <v/>
      </c>
      <c r="CP15" t="str">
        <f>IF(ISERROR(MATCH(CP$1,'CSC Mitre'!N$1:N$220,0)),"",VLOOKUP(CP$1,'Tactic Recode'!$A$1:$B$547,2,FALSE))</f>
        <v/>
      </c>
      <c r="CQ15" t="str">
        <f>IF(ISERROR(MATCH(CQ$1,'CSC Mitre'!N$1:N$220,0)),"",VLOOKUP(CQ$1,'Tactic Recode'!$A$1:$B$547,2,FALSE))</f>
        <v/>
      </c>
      <c r="CR15" t="str">
        <f>IF(ISERROR(MATCH(CR$1,'CSC Mitre'!N$1:N$220,0)),"",VLOOKUP(CR$1,'Tactic Recode'!$A$1:$B$547,2,FALSE))</f>
        <v/>
      </c>
      <c r="CS15" t="str">
        <f>IF(ISERROR(MATCH(CS$1,'CSC Mitre'!N$1:N$220,0)),"",VLOOKUP(CS$1,'Tactic Recode'!$A$1:$B$547,2,FALSE))</f>
        <v/>
      </c>
      <c r="CT15" t="str">
        <f>IF(ISERROR(MATCH(CT$1,'CSC Mitre'!N$1:N$220,0)),"",VLOOKUP(CT$1,'Tactic Recode'!$A$1:$B$547,2,FALSE))</f>
        <v/>
      </c>
      <c r="CU15" t="str">
        <f>IF(ISERROR(MATCH(CU$1,'CSC Mitre'!N$1:N$220,0)),"",VLOOKUP(CU$1,'Tactic Recode'!$A$1:$B$547,2,FALSE))</f>
        <v/>
      </c>
      <c r="CV15" t="str">
        <f>IF(ISERROR(MATCH(CV$1,'CSC Mitre'!N$1:N$220,0)),"",VLOOKUP(CV$1,'Tactic Recode'!$A$1:$B$547,2,FALSE))</f>
        <v/>
      </c>
      <c r="CW15" t="str">
        <f>IF(ISERROR(MATCH(CW$1,'CSC Mitre'!N$1:N$220,0)),"",VLOOKUP(CW$1,'Tactic Recode'!$A$1:$B$547,2,FALSE))</f>
        <v/>
      </c>
      <c r="CX15" t="str">
        <f>IF(ISERROR(MATCH(CX$1,'CSC Mitre'!N$1:N$220,0)),"",VLOOKUP(CX$1,'Tactic Recode'!$A$1:$B$547,2,FALSE))</f>
        <v/>
      </c>
      <c r="CY15" t="str">
        <f>IF(ISERROR(MATCH(CY$1,'CSC Mitre'!N$1:N$220,0)),"",VLOOKUP(CY$1,'Tactic Recode'!$A$1:$B$547,2,FALSE))</f>
        <v/>
      </c>
      <c r="CZ15" t="str">
        <f>IF(ISERROR(MATCH(CZ$1,'CSC Mitre'!N$1:N$220,0)),"",VLOOKUP(CZ$1,'Tactic Recode'!$A$1:$B$547,2,FALSE))</f>
        <v/>
      </c>
      <c r="DA15" t="str">
        <f>IF(ISERROR(MATCH(DA$1,'CSC Mitre'!N$1:N$220,0)),"",VLOOKUP(DA$1,'Tactic Recode'!$A$1:$B$547,2,FALSE))</f>
        <v/>
      </c>
      <c r="DB15" t="str">
        <f>IF(ISERROR(MATCH(DB$1,'CSC Mitre'!N$1:N$220,0)),"",VLOOKUP(DB$1,'Tactic Recode'!$A$1:$B$547,2,FALSE))</f>
        <v/>
      </c>
      <c r="DC15" t="str">
        <f>IF(ISERROR(MATCH(DC$1,'CSC Mitre'!N$1:N$220,0)),"",VLOOKUP(DC$1,'Tactic Recode'!$A$1:$B$547,2,FALSE))</f>
        <v/>
      </c>
      <c r="DD15" t="str">
        <f>IF(ISERROR(MATCH(DD$1,'CSC Mitre'!N$1:N$220,0)),"",VLOOKUP(DD$1,'Tactic Recode'!$A$1:$B$547,2,FALSE))</f>
        <v/>
      </c>
      <c r="DE15" t="str">
        <f>IF(ISERROR(MATCH(DE$1,'CSC Mitre'!N$1:N$220,0)),"",VLOOKUP(DE$1,'Tactic Recode'!$A$1:$B$547,2,FALSE))</f>
        <v/>
      </c>
      <c r="DF15" t="str">
        <f>IF(ISERROR(MATCH(DF$1,'CSC Mitre'!N$1:N$220,0)),"",VLOOKUP(DF$1,'Tactic Recode'!$A$1:$B$547,2,FALSE))</f>
        <v/>
      </c>
      <c r="DG15" t="str">
        <f>IF(ISERROR(MATCH(DG$1,'CSC Mitre'!N$1:N$220,0)),"",VLOOKUP(DG$1,'Tactic Recode'!$A$1:$B$547,2,FALSE))</f>
        <v/>
      </c>
      <c r="DH15" t="str">
        <f>IF(ISERROR(MATCH(DH$1,'CSC Mitre'!N$1:N$220,0)),"",VLOOKUP(DH$1,'Tactic Recode'!$A$1:$B$547,2,FALSE))</f>
        <v/>
      </c>
      <c r="DI15" t="str">
        <f>IF(ISERROR(MATCH(DI$1,'CSC Mitre'!N$1:N$220,0)),"",VLOOKUP(DI$1,'Tactic Recode'!$A$1:$B$547,2,FALSE))</f>
        <v/>
      </c>
      <c r="DJ15" t="str">
        <f>IF(ISERROR(MATCH(DJ$1,'CSC Mitre'!N$1:N$220,0)),"",VLOOKUP(DJ$1,'Tactic Recode'!$A$1:$B$547,2,FALSE))</f>
        <v/>
      </c>
      <c r="DK15" t="str">
        <f>IF(ISERROR(MATCH(DK$1,'CSC Mitre'!N$1:N$220,0)),"",VLOOKUP(DK$1,'Tactic Recode'!$A$1:$B$547,2,FALSE))</f>
        <v/>
      </c>
      <c r="DL15" t="str">
        <f>IF(ISERROR(MATCH(DL$1,'CSC Mitre'!N$1:N$220,0)),"",VLOOKUP(DL$1,'Tactic Recode'!$A$1:$B$547,2,FALSE))</f>
        <v/>
      </c>
      <c r="DM15" t="str">
        <f>IF(ISERROR(MATCH(DM$1,'CSC Mitre'!N$1:N$220,0)),"",VLOOKUP(DM$1,'Tactic Recode'!$A$1:$B$547,2,FALSE))</f>
        <v/>
      </c>
      <c r="DN15" t="str">
        <f>IF(ISERROR(MATCH(DN$1,'CSC Mitre'!N$1:N$220,0)),"",VLOOKUP(DN$1,'Tactic Recode'!$A$1:$B$547,2,FALSE))</f>
        <v/>
      </c>
      <c r="DO15" t="str">
        <f>IF(ISERROR(MATCH(DO$1,'CSC Mitre'!N$1:N$220,0)),"",VLOOKUP(DO$1,'Tactic Recode'!$A$1:$B$547,2,FALSE))</f>
        <v/>
      </c>
      <c r="DP15" t="str">
        <f>IF(ISERROR(MATCH(DP$1,'CSC Mitre'!N$1:N$220,0)),"",VLOOKUP(DP$1,'Tactic Recode'!$A$1:$B$547,2,FALSE))</f>
        <v/>
      </c>
      <c r="DQ15" t="str">
        <f>IF(ISERROR(MATCH(DQ$1,'CSC Mitre'!N$1:N$220,0)),"",VLOOKUP(DQ$1,'Tactic Recode'!$A$1:$B$547,2,FALSE))</f>
        <v/>
      </c>
      <c r="DR15" t="str">
        <f>IF(ISERROR(MATCH(DR$1,'CSC Mitre'!N$1:N$220,0)),"",VLOOKUP(DR$1,'Tactic Recode'!$A$1:$B$547,2,FALSE))</f>
        <v/>
      </c>
      <c r="DS15" t="str">
        <f>IF(ISERROR(MATCH(DS$1,'CSC Mitre'!N$1:N$220,0)),"",VLOOKUP(DS$1,'Tactic Recode'!$A$1:$B$547,2,FALSE))</f>
        <v/>
      </c>
      <c r="DT15" t="str">
        <f>IF(ISERROR(MATCH(DT$1,'CSC Mitre'!N$1:N$220,0)),"",VLOOKUP(DT$1,'Tactic Recode'!$A$1:$B$547,2,FALSE))</f>
        <v/>
      </c>
      <c r="DU15" t="str">
        <f>IF(ISERROR(MATCH(DU$1,'CSC Mitre'!N$1:N$220,0)),"",VLOOKUP(DU$1,'Tactic Recode'!$A$1:$B$547,2,FALSE))</f>
        <v/>
      </c>
      <c r="DV15" t="str">
        <f>IF(ISERROR(MATCH(DV$1,'CSC Mitre'!N$1:N$220,0)),"",VLOOKUP(DV$1,'Tactic Recode'!$A$1:$B$547,2,FALSE))</f>
        <v/>
      </c>
      <c r="DW15" t="str">
        <f>IF(ISERROR(MATCH(DW$1,'CSC Mitre'!N$1:N$220,0)),"",VLOOKUP(DW$1,'Tactic Recode'!$A$1:$B$547,2,FALSE))</f>
        <v/>
      </c>
      <c r="DX15" t="str">
        <f>IF(ISERROR(MATCH(DX$1,'CSC Mitre'!N$1:N$220,0)),"",VLOOKUP(DX$1,'Tactic Recode'!$A$1:$B$547,2,FALSE))</f>
        <v/>
      </c>
      <c r="DY15" t="str">
        <f>IF(ISERROR(MATCH(DY$1,'CSC Mitre'!N$1:N$220,0)),"",VLOOKUP(DY$1,'Tactic Recode'!$A$1:$B$547,2,FALSE))</f>
        <v/>
      </c>
      <c r="DZ15" t="str">
        <f>IF(ISERROR(MATCH(DZ$1,'CSC Mitre'!N$1:N$220,0)),"",VLOOKUP(DZ$1,'Tactic Recode'!$A$1:$B$547,2,FALSE))</f>
        <v/>
      </c>
      <c r="EA15" t="str">
        <f>IF(ISERROR(MATCH(EA$1,'CSC Mitre'!N$1:N$220,0)),"",VLOOKUP(EA$1,'Tactic Recode'!$A$1:$B$547,2,FALSE))</f>
        <v/>
      </c>
      <c r="EB15" t="str">
        <f>IF(ISERROR(MATCH(EB$1,'CSC Mitre'!N$1:N$220,0)),"",VLOOKUP(EB$1,'Tactic Recode'!$A$1:$B$547,2,FALSE))</f>
        <v/>
      </c>
      <c r="EC15" t="str">
        <f>IF(ISERROR(MATCH(EC$1,'CSC Mitre'!N$1:N$220,0)),"",VLOOKUP(EC$1,'Tactic Recode'!$A$1:$B$547,2,FALSE))</f>
        <v/>
      </c>
      <c r="ED15" t="str">
        <f>IF(ISERROR(MATCH(ED$1,'CSC Mitre'!N$1:N$220,0)),"",VLOOKUP(ED$1,'Tactic Recode'!$A$1:$B$547,2,FALSE))</f>
        <v/>
      </c>
      <c r="EE15" t="str">
        <f>IF(ISERROR(MATCH(EE$1,'CSC Mitre'!N$1:N$220,0)),"",VLOOKUP(EE$1,'Tactic Recode'!$A$1:$B$547,2,FALSE))</f>
        <v/>
      </c>
      <c r="EF15" t="str">
        <f>IF(ISERROR(MATCH(EF$1,'CSC Mitre'!N$1:N$220,0)),"",VLOOKUP(EF$1,'Tactic Recode'!$A$1:$B$547,2,FALSE))</f>
        <v/>
      </c>
      <c r="EG15" t="str">
        <f>IF(ISERROR(MATCH(EG$1,'CSC Mitre'!N$1:N$220,0)),"",VLOOKUP(EG$1,'Tactic Recode'!$A$1:$B$547,2,FALSE))</f>
        <v/>
      </c>
      <c r="EH15" t="str">
        <f>IF(ISERROR(MATCH(EH$1,'CSC Mitre'!N$1:N$220,0)),"",VLOOKUP(EH$1,'Tactic Recode'!$A$1:$B$547,2,FALSE))</f>
        <v/>
      </c>
      <c r="EI15" t="str">
        <f>IF(ISERROR(MATCH(EI$1,'CSC Mitre'!N$1:N$220,0)),"",VLOOKUP(EI$1,'Tactic Recode'!$A$1:$B$547,2,FALSE))</f>
        <v/>
      </c>
      <c r="EJ15" t="str">
        <f>IF(ISERROR(MATCH(EJ$1,'CSC Mitre'!N$1:N$220,0)),"",VLOOKUP(EJ$1,'Tactic Recode'!$A$1:$B$547,2,FALSE))</f>
        <v/>
      </c>
      <c r="EK15" t="str">
        <f>IF(ISERROR(MATCH(EK$1,'CSC Mitre'!N$1:N$220,0)),"",VLOOKUP(EK$1,'Tactic Recode'!$A$1:$B$547,2,FALSE))</f>
        <v/>
      </c>
      <c r="EL15" t="str">
        <f>IF(ISERROR(MATCH(EL$1,'CSC Mitre'!N$1:N$220,0)),"",VLOOKUP(EL$1,'Tactic Recode'!$A$1:$B$547,2,FALSE))</f>
        <v/>
      </c>
      <c r="EM15" t="str">
        <f>IF(ISERROR(MATCH(EM$1,'CSC Mitre'!N$1:N$220,0)),"",VLOOKUP(EM$1,'Tactic Recode'!$A$1:$B$547,2,FALSE))</f>
        <v/>
      </c>
      <c r="EN15" t="str">
        <f>IF(ISERROR(MATCH(EN$1,'CSC Mitre'!N$1:N$220,0)),"",VLOOKUP(EN$1,'Tactic Recode'!$A$1:$B$547,2,FALSE))</f>
        <v/>
      </c>
      <c r="EO15" t="str">
        <f>IF(ISERROR(MATCH(EO$1,'CSC Mitre'!N$1:N$220,0)),"",VLOOKUP(EO$1,'Tactic Recode'!$A$1:$B$547,2,FALSE))</f>
        <v/>
      </c>
      <c r="EP15" t="str">
        <f>IF(ISERROR(MATCH(EP$1,'CSC Mitre'!N$1:N$220,0)),"",VLOOKUP(EP$1,'Tactic Recode'!$A$1:$B$547,2,FALSE))</f>
        <v/>
      </c>
      <c r="EQ15" t="str">
        <f>IF(ISERROR(MATCH(EQ$1,'CSC Mitre'!N$1:N$220,0)),"",VLOOKUP(EQ$1,'Tactic Recode'!$A$1:$B$547,2,FALSE))</f>
        <v/>
      </c>
      <c r="ER15" t="str">
        <f>IF(ISERROR(MATCH(ER$1,'CSC Mitre'!N$1:N$220,0)),"",VLOOKUP(ER$1,'Tactic Recode'!$A$1:$B$547,2,FALSE))</f>
        <v/>
      </c>
      <c r="ES15" t="str">
        <f>IF(ISERROR(MATCH(ES$1,'CSC Mitre'!N$1:N$220,0)),"",VLOOKUP(ES$1,'Tactic Recode'!$A$1:$B$547,2,FALSE))</f>
        <v/>
      </c>
      <c r="ET15" t="str">
        <f>IF(ISERROR(MATCH(ET$1,'CSC Mitre'!N$1:N$220,0)),"",VLOOKUP(ET$1,'Tactic Recode'!$A$1:$B$547,2,FALSE))</f>
        <v/>
      </c>
      <c r="EU15" t="str">
        <f>IF(ISERROR(MATCH(EU$1,'CSC Mitre'!N$1:N$220,0)),"",VLOOKUP(EU$1,'Tactic Recode'!$A$1:$B$547,2,FALSE))</f>
        <v/>
      </c>
      <c r="EV15" t="str">
        <f>IF(ISERROR(MATCH(EV$1,'CSC Mitre'!N$1:N$220,0)),"",VLOOKUP(EV$1,'Tactic Recode'!$A$1:$B$547,2,FALSE))</f>
        <v/>
      </c>
      <c r="EW15" t="str">
        <f>IF(ISERROR(MATCH(EW$1,'CSC Mitre'!N$1:N$220,0)),"",VLOOKUP(EW$1,'Tactic Recode'!$A$1:$B$547,2,FALSE))</f>
        <v/>
      </c>
      <c r="EX15" t="str">
        <f>IF(ISERROR(MATCH(EX$1,'CSC Mitre'!N$1:N$220,0)),"",VLOOKUP(EX$1,'Tactic Recode'!$A$1:$B$547,2,FALSE))</f>
        <v/>
      </c>
      <c r="EY15" t="str">
        <f>IF(ISERROR(MATCH(EY$1,'CSC Mitre'!N$1:N$220,0)),"",VLOOKUP(EY$1,'Tactic Recode'!$A$1:$B$547,2,FALSE))</f>
        <v/>
      </c>
      <c r="EZ15" t="str">
        <f>IF(ISERROR(MATCH(EZ$1,'CSC Mitre'!N$1:N$220,0)),"",VLOOKUP(EZ$1,'Tactic Recode'!$A$1:$B$547,2,FALSE))</f>
        <v/>
      </c>
      <c r="FA15" t="str">
        <f>IF(ISERROR(MATCH(FA$1,'CSC Mitre'!N$1:N$220,0)),"",VLOOKUP(FA$1,'Tactic Recode'!$A$1:$B$547,2,FALSE))</f>
        <v/>
      </c>
      <c r="FB15" t="str">
        <f>IF(ISERROR(MATCH(FB$1,'CSC Mitre'!N$1:N$220,0)),"",VLOOKUP(FB$1,'Tactic Recode'!$A$1:$B$547,2,FALSE))</f>
        <v/>
      </c>
      <c r="FC15" t="str">
        <f>IF(ISERROR(MATCH(FC$1,'CSC Mitre'!N$1:N$220,0)),"",VLOOKUP(FC$1,'Tactic Recode'!$A$1:$B$547,2,FALSE))</f>
        <v/>
      </c>
      <c r="FD15" t="str">
        <f>IF(ISERROR(MATCH(FD$1,'CSC Mitre'!N$1:N$220,0)),"",VLOOKUP(FD$1,'Tactic Recode'!$A$1:$B$547,2,FALSE))</f>
        <v/>
      </c>
      <c r="FE15" t="str">
        <f>IF(ISERROR(MATCH(FE$1,'CSC Mitre'!N$1:N$220,0)),"",VLOOKUP(FE$1,'Tactic Recode'!$A$1:$B$547,2,FALSE))</f>
        <v/>
      </c>
      <c r="FF15" t="str">
        <f>IF(ISERROR(MATCH(FF$1,'CSC Mitre'!N$1:N$220,0)),"",VLOOKUP(FF$1,'Tactic Recode'!$A$1:$B$547,2,FALSE))</f>
        <v/>
      </c>
      <c r="FG15" t="str">
        <f>IF(ISERROR(MATCH(FG$1,'CSC Mitre'!N$1:N$220,0)),"",VLOOKUP(FG$1,'Tactic Recode'!$A$1:$B$547,2,FALSE))</f>
        <v/>
      </c>
      <c r="FH15" t="str">
        <f>IF(ISERROR(MATCH(FH$1,'CSC Mitre'!N$1:N$220,0)),"",VLOOKUP(FH$1,'Tactic Recode'!$A$1:$B$547,2,FALSE))</f>
        <v/>
      </c>
      <c r="FI15" t="str">
        <f>IF(ISERROR(MATCH(FI$1,'CSC Mitre'!N$1:N$220,0)),"",VLOOKUP(FI$1,'Tactic Recode'!$A$1:$B$547,2,FALSE))</f>
        <v/>
      </c>
      <c r="FJ15" t="str">
        <f>IF(ISERROR(MATCH(FJ$1,'CSC Mitre'!N$1:N$220,0)),"",VLOOKUP(FJ$1,'Tactic Recode'!$A$1:$B$547,2,FALSE))</f>
        <v/>
      </c>
      <c r="FK15" t="str">
        <f>IF(ISERROR(MATCH(FK$1,'CSC Mitre'!N$1:N$220,0)),"",VLOOKUP(FK$1,'Tactic Recode'!$A$1:$B$547,2,FALSE))</f>
        <v/>
      </c>
      <c r="FL15" t="str">
        <f>IF(ISERROR(MATCH(FL$1,'CSC Mitre'!N$1:N$220,0)),"",VLOOKUP(FL$1,'Tactic Recode'!$A$1:$B$547,2,FALSE))</f>
        <v/>
      </c>
      <c r="FM15" t="str">
        <f>IF(ISERROR(MATCH(FM$1,'CSC Mitre'!N$1:N$220,0)),"",VLOOKUP(FM$1,'Tactic Recode'!$A$1:$B$547,2,FALSE))</f>
        <v/>
      </c>
      <c r="FN15" t="str">
        <f>IF(ISERROR(MATCH(FN$1,'CSC Mitre'!N$1:N$220,0)),"",VLOOKUP(FN$1,'Tactic Recode'!$A$1:$B$547,2,FALSE))</f>
        <v/>
      </c>
      <c r="FO15" t="str">
        <f>IF(ISERROR(MATCH(FO$1,'CSC Mitre'!N$1:N$220,0)),"",VLOOKUP(FO$1,'Tactic Recode'!$A$1:$B$547,2,FALSE))</f>
        <v/>
      </c>
      <c r="FP15" t="str">
        <f>IF(ISERROR(MATCH(FP$1,'CSC Mitre'!N$1:N$220,0)),"",VLOOKUP(FP$1,'Tactic Recode'!$A$1:$B$547,2,FALSE))</f>
        <v/>
      </c>
      <c r="FQ15" t="str">
        <f>IF(ISERROR(MATCH(FQ$1,'CSC Mitre'!N$1:N$220,0)),"",VLOOKUP(FQ$1,'Tactic Recode'!$A$1:$B$547,2,FALSE))</f>
        <v/>
      </c>
      <c r="FR15" t="str">
        <f>IF(ISERROR(MATCH(FR$1,'CSC Mitre'!N$1:N$220,0)),"",VLOOKUP(FR$1,'Tactic Recode'!$A$1:$B$547,2,FALSE))</f>
        <v/>
      </c>
      <c r="FS15" t="str">
        <f>IF(ISERROR(MATCH(FS$1,'CSC Mitre'!N$1:N$220,0)),"",VLOOKUP(FS$1,'Tactic Recode'!$A$1:$B$547,2,FALSE))</f>
        <v/>
      </c>
      <c r="FT15" t="str">
        <f>IF(ISERROR(MATCH(FT$1,'CSC Mitre'!N$1:N$220,0)),"",VLOOKUP(FT$1,'Tactic Recode'!$A$1:$B$547,2,FALSE))</f>
        <v/>
      </c>
      <c r="FU15" t="str">
        <f>IF(ISERROR(MATCH(FU$1,'CSC Mitre'!N$1:N$220,0)),"",VLOOKUP(FU$1,'Tactic Recode'!$A$1:$B$547,2,FALSE))</f>
        <v/>
      </c>
      <c r="FV15" t="str">
        <f>IF(ISERROR(MATCH(FV$1,'CSC Mitre'!N$1:N$220,0)),"",VLOOKUP(FV$1,'Tactic Recode'!$A$1:$B$547,2,FALSE))</f>
        <v/>
      </c>
      <c r="FW15" t="str">
        <f>IF(ISERROR(MATCH(FW$1,'CSC Mitre'!N$1:N$220,0)),"",VLOOKUP(FW$1,'Tactic Recode'!$A$1:$B$547,2,FALSE))</f>
        <v/>
      </c>
      <c r="FX15" t="str">
        <f>IF(ISERROR(MATCH(FX$1,'CSC Mitre'!N$1:N$220,0)),"",VLOOKUP(FX$1,'Tactic Recode'!$A$1:$B$547,2,FALSE))</f>
        <v/>
      </c>
      <c r="FY15" t="str">
        <f>IF(ISERROR(MATCH(FY$1,'CSC Mitre'!N$1:N$220,0)),"",VLOOKUP(FY$1,'Tactic Recode'!$A$1:$B$547,2,FALSE))</f>
        <v/>
      </c>
      <c r="FZ15" t="str">
        <f>IF(ISERROR(MATCH(FZ$1,'CSC Mitre'!N$1:N$220,0)),"",VLOOKUP(FZ$1,'Tactic Recode'!$A$1:$B$547,2,FALSE))</f>
        <v/>
      </c>
      <c r="GA15" t="str">
        <f>IF(ISERROR(MATCH(GA$1,'CSC Mitre'!N$1:N$220,0)),"",VLOOKUP(GA$1,'Tactic Recode'!$A$1:$B$547,2,FALSE))</f>
        <v/>
      </c>
      <c r="GB15" t="str">
        <f>IF(ISERROR(MATCH(GB$1,'CSC Mitre'!N$1:N$220,0)),"",VLOOKUP(GB$1,'Tactic Recode'!$A$1:$B$547,2,FALSE))</f>
        <v/>
      </c>
      <c r="GC15" t="str">
        <f>IF(ISERROR(MATCH(GC$1,'CSC Mitre'!N$1:N$220,0)),"",VLOOKUP(GC$1,'Tactic Recode'!$A$1:$B$547,2,FALSE))</f>
        <v/>
      </c>
      <c r="GD15" t="str">
        <f>IF(ISERROR(MATCH(GD$1,'CSC Mitre'!N$1:N$220,0)),"",VLOOKUP(GD$1,'Tactic Recode'!$A$1:$B$547,2,FALSE))</f>
        <v/>
      </c>
      <c r="GE15" t="str">
        <f>IF(ISERROR(MATCH(GE$1,'CSC Mitre'!N$1:N$220,0)),"",VLOOKUP(GE$1,'Tactic Recode'!$A$1:$B$547,2,FALSE))</f>
        <v/>
      </c>
      <c r="GF15" t="str">
        <f>IF(ISERROR(MATCH(GF$1,'CSC Mitre'!N$1:N$220,0)),"",VLOOKUP(GF$1,'Tactic Recode'!$A$1:$B$547,2,FALSE))</f>
        <v/>
      </c>
      <c r="GG15" t="str">
        <f>IF(ISERROR(MATCH(GG$1,'CSC Mitre'!N$1:N$220,0)),"",VLOOKUP(GG$1,'Tactic Recode'!$A$1:$B$547,2,FALSE))</f>
        <v/>
      </c>
      <c r="GH15" t="str">
        <f>IF(ISERROR(MATCH(GH$1,'CSC Mitre'!N$1:N$220,0)),"",VLOOKUP(GH$1,'Tactic Recode'!$A$1:$B$547,2,FALSE))</f>
        <v/>
      </c>
      <c r="GI15" t="str">
        <f>IF(ISERROR(MATCH(GI$1,'CSC Mitre'!N$1:N$220,0)),"",VLOOKUP(GI$1,'Tactic Recode'!$A$1:$B$547,2,FALSE))</f>
        <v/>
      </c>
      <c r="GJ15" t="str">
        <f>IF(ISERROR(MATCH(GJ$1,'CSC Mitre'!N$1:N$220,0)),"",VLOOKUP(GJ$1,'Tactic Recode'!$A$1:$B$547,2,FALSE))</f>
        <v/>
      </c>
      <c r="GK15" t="str">
        <f>IF(ISERROR(MATCH(GK$1,'CSC Mitre'!N$1:N$220,0)),"",VLOOKUP(GK$1,'Tactic Recode'!$A$1:$B$547,2,FALSE))</f>
        <v/>
      </c>
      <c r="GL15" t="str">
        <f>IF(ISERROR(MATCH(GL$1,'CSC Mitre'!N$1:N$220,0)),"",VLOOKUP(GL$1,'Tactic Recode'!$A$1:$B$547,2,FALSE))</f>
        <v/>
      </c>
      <c r="GM15" t="str">
        <f>IF(ISERROR(MATCH(GM$1,'CSC Mitre'!N$1:N$220,0)),"",VLOOKUP(GM$1,'Tactic Recode'!$A$1:$B$547,2,FALSE))</f>
        <v/>
      </c>
      <c r="GN15" t="str">
        <f>IF(ISERROR(MATCH(GN$1,'CSC Mitre'!N$1:N$220,0)),"",VLOOKUP(GN$1,'Tactic Recode'!$A$1:$B$547,2,FALSE))</f>
        <v/>
      </c>
      <c r="GO15" t="str">
        <f>IF(ISERROR(MATCH(GO$1,'CSC Mitre'!N$1:N$220,0)),"",VLOOKUP(GO$1,'Tactic Recode'!$A$1:$B$547,2,FALSE))</f>
        <v/>
      </c>
      <c r="GP15" t="str">
        <f>IF(ISERROR(MATCH(GP$1,'CSC Mitre'!N$1:N$220,0)),"",VLOOKUP(GP$1,'Tactic Recode'!$A$1:$B$547,2,FALSE))</f>
        <v/>
      </c>
      <c r="GQ15" t="str">
        <f>IF(ISERROR(MATCH(GQ$1,'CSC Mitre'!N$1:N$220,0)),"",VLOOKUP(GQ$1,'Tactic Recode'!$A$1:$B$547,2,FALSE))</f>
        <v/>
      </c>
      <c r="GR15" t="str">
        <f>IF(ISERROR(MATCH(GR$1,'CSC Mitre'!N$1:N$220,0)),"",VLOOKUP(GR$1,'Tactic Recode'!$A$1:$B$547,2,FALSE))</f>
        <v/>
      </c>
      <c r="GS15" t="str">
        <f>IF(ISERROR(MATCH(GS$1,'CSC Mitre'!N$1:N$220,0)),"",VLOOKUP(GS$1,'Tactic Recode'!$A$1:$B$547,2,FALSE))</f>
        <v/>
      </c>
      <c r="GT15" t="str">
        <f>IF(ISERROR(MATCH(GT$1,'CSC Mitre'!N$1:N$220,0)),"",VLOOKUP(GT$1,'Tactic Recode'!$A$1:$B$547,2,FALSE))</f>
        <v/>
      </c>
      <c r="GU15" t="str">
        <f>IF(ISERROR(MATCH(GU$1,'CSC Mitre'!N$1:N$220,0)),"",VLOOKUP(GU$1,'Tactic Recode'!$A$1:$B$547,2,FALSE))</f>
        <v/>
      </c>
      <c r="GV15" t="str">
        <f>IF(ISERROR(MATCH(GV$1,'CSC Mitre'!N$1:N$220,0)),"",VLOOKUP(GV$1,'Tactic Recode'!$A$1:$B$547,2,FALSE))</f>
        <v/>
      </c>
      <c r="GW15" t="str">
        <f>IF(ISERROR(MATCH(GW$1,'CSC Mitre'!N$1:N$220,0)),"",VLOOKUP(GW$1,'Tactic Recode'!$A$1:$B$547,2,FALSE))</f>
        <v/>
      </c>
      <c r="GX15" t="str">
        <f>IF(ISERROR(MATCH(GX$1,'CSC Mitre'!N$1:N$220,0)),"",VLOOKUP(GX$1,'Tactic Recode'!$A$1:$B$547,2,FALSE))</f>
        <v/>
      </c>
      <c r="GY15" t="str">
        <f>IF(ISERROR(MATCH(GY$1,'CSC Mitre'!N$1:N$220,0)),"",VLOOKUP(GY$1,'Tactic Recode'!$A$1:$B$547,2,FALSE))</f>
        <v/>
      </c>
      <c r="GZ15" t="str">
        <f>IF(ISERROR(MATCH(GZ$1,'CSC Mitre'!N$1:N$220,0)),"",VLOOKUP(GZ$1,'Tactic Recode'!$A$1:$B$547,2,FALSE))</f>
        <v/>
      </c>
      <c r="HA15" t="str">
        <f>IF(ISERROR(MATCH(HA$1,'CSC Mitre'!N$1:N$220,0)),"",VLOOKUP(HA$1,'Tactic Recode'!$A$1:$B$547,2,FALSE))</f>
        <v/>
      </c>
      <c r="HB15" t="str">
        <f>IF(ISERROR(MATCH(HB$1,'CSC Mitre'!N$1:N$220,0)),"",VLOOKUP(HB$1,'Tactic Recode'!$A$1:$B$547,2,FALSE))</f>
        <v/>
      </c>
      <c r="HC15" t="str">
        <f>IF(ISERROR(MATCH(HC$1,'CSC Mitre'!N$1:N$220,0)),"",VLOOKUP(HC$1,'Tactic Recode'!$A$1:$B$547,2,FALSE))</f>
        <v/>
      </c>
      <c r="HD15" t="str">
        <f>IF(ISERROR(MATCH(HD$1,'CSC Mitre'!N$1:N$220,0)),"",VLOOKUP(HD$1,'Tactic Recode'!$A$1:$B$547,2,FALSE))</f>
        <v/>
      </c>
      <c r="HE15" t="str">
        <f>IF(ISERROR(MATCH(HE$1,'CSC Mitre'!N$1:N$220,0)),"",VLOOKUP(HE$1,'Tactic Recode'!$A$1:$B$547,2,FALSE))</f>
        <v/>
      </c>
      <c r="HF15" t="str">
        <f>IF(ISERROR(MATCH(HF$1,'CSC Mitre'!N$1:N$220,0)),"",VLOOKUP(HF$1,'Tactic Recode'!$A$1:$B$547,2,FALSE))</f>
        <v/>
      </c>
      <c r="HG15" t="str">
        <f>IF(ISERROR(MATCH(HG$1,'CSC Mitre'!N$1:N$220,0)),"",VLOOKUP(HG$1,'Tactic Recode'!$A$1:$B$547,2,FALSE))</f>
        <v/>
      </c>
      <c r="HH15" t="str">
        <f>IF(ISERROR(MATCH(HH$1,'CSC Mitre'!N$1:N$220,0)),"",VLOOKUP(HH$1,'Tactic Recode'!$A$1:$B$547,2,FALSE))</f>
        <v/>
      </c>
      <c r="HI15" t="str">
        <f>IF(ISERROR(MATCH(HI$1,'CSC Mitre'!N$1:N$220,0)),"",VLOOKUP(HI$1,'Tactic Recode'!$A$1:$B$547,2,FALSE))</f>
        <v/>
      </c>
      <c r="HJ15" t="str">
        <f>IF(ISERROR(MATCH(HJ$1,'CSC Mitre'!N$1:N$220,0)),"",VLOOKUP(HJ$1,'Tactic Recode'!$A$1:$B$547,2,FALSE))</f>
        <v/>
      </c>
      <c r="HK15" t="str">
        <f>IF(ISERROR(MATCH(HK$1,'CSC Mitre'!N$1:N$220,0)),"",VLOOKUP(HK$1,'Tactic Recode'!$A$1:$B$547,2,FALSE))</f>
        <v/>
      </c>
      <c r="HL15" t="str">
        <f>IF(ISERROR(MATCH(HL$1,'CSC Mitre'!N$1:N$220,0)),"",VLOOKUP(HL$1,'Tactic Recode'!$A$1:$B$547,2,FALSE))</f>
        <v/>
      </c>
      <c r="HM15" t="str">
        <f>IF(ISERROR(MATCH(HM$1,'CSC Mitre'!N$1:N$220,0)),"",VLOOKUP(HM$1,'Tactic Recode'!$A$1:$B$547,2,FALSE))</f>
        <v/>
      </c>
      <c r="HN15" t="str">
        <f>IF(ISERROR(MATCH(HN$1,'CSC Mitre'!N$1:N$220,0)),"",VLOOKUP(HN$1,'Tactic Recode'!$A$1:$B$547,2,FALSE))</f>
        <v/>
      </c>
      <c r="HO15" t="str">
        <f>IF(ISERROR(MATCH(HO$1,'CSC Mitre'!N$1:N$220,0)),"",VLOOKUP(HO$1,'Tactic Recode'!$A$1:$B$547,2,FALSE))</f>
        <v/>
      </c>
      <c r="HP15" t="str">
        <f>IF(ISERROR(MATCH(HP$1,'CSC Mitre'!N$1:N$220,0)),"",VLOOKUP(HP$1,'Tactic Recode'!$A$1:$B$547,2,FALSE))</f>
        <v/>
      </c>
      <c r="HQ15" t="str">
        <f>IF(ISERROR(MATCH(HQ$1,'CSC Mitre'!N$1:N$220,0)),"",VLOOKUP(HQ$1,'Tactic Recode'!$A$1:$B$547,2,FALSE))</f>
        <v/>
      </c>
      <c r="HR15" t="str">
        <f>IF(ISERROR(MATCH(HR$1,'CSC Mitre'!N$1:N$220,0)),"",VLOOKUP(HR$1,'Tactic Recode'!$A$1:$B$547,2,FALSE))</f>
        <v/>
      </c>
      <c r="HS15" t="str">
        <f>IF(ISERROR(MATCH(HS$1,'CSC Mitre'!N$1:N$220,0)),"",VLOOKUP(HS$1,'Tactic Recode'!$A$1:$B$547,2,FALSE))</f>
        <v/>
      </c>
      <c r="HT15" t="str">
        <f>IF(ISERROR(MATCH(HT$1,'CSC Mitre'!N$1:N$220,0)),"",VLOOKUP(HT$1,'Tactic Recode'!$A$1:$B$547,2,FALSE))</f>
        <v/>
      </c>
      <c r="HU15" t="str">
        <f>IF(ISERROR(MATCH(HU$1,'CSC Mitre'!N$1:N$220,0)),"",VLOOKUP(HU$1,'Tactic Recode'!$A$1:$B$547,2,FALSE))</f>
        <v/>
      </c>
      <c r="HV15" t="str">
        <f>IF(ISERROR(MATCH(HV$1,'CSC Mitre'!N$1:N$220,0)),"",VLOOKUP(HV$1,'Tactic Recode'!$A$1:$B$547,2,FALSE))</f>
        <v>Collection</v>
      </c>
      <c r="HW15" t="str">
        <f>IF(ISERROR(MATCH(HW$1,'CSC Mitre'!N$1:N$220,0)),"",VLOOKUP(HW$1,'Tactic Recode'!$A$1:$B$547,2,FALSE))</f>
        <v>Collection</v>
      </c>
      <c r="HX15" t="str">
        <f>IF(ISERROR(MATCH(HX$1,'CSC Mitre'!N$1:N$220,0)),"",VLOOKUP(HX$1,'Tactic Recode'!$A$1:$B$547,2,FALSE))</f>
        <v>Collection</v>
      </c>
      <c r="HY15" t="str">
        <f>IF(ISERROR(MATCH(HY$1,'CSC Mitre'!N$1:N$220,0)),"",VLOOKUP(HY$1,'Tactic Recode'!$A$1:$B$547,2,FALSE))</f>
        <v/>
      </c>
      <c r="HZ15" t="str">
        <f>IF(ISERROR(MATCH(HZ$1,'CSC Mitre'!N$1:N$220,0)),"",VLOOKUP(HZ$1,'Tactic Recode'!$A$1:$B$547,2,FALSE))</f>
        <v/>
      </c>
      <c r="IA15" t="str">
        <f>IF(ISERROR(MATCH(IA$1,'CSC Mitre'!N$1:N$220,0)),"",VLOOKUP(IA$1,'Tactic Recode'!$A$1:$B$547,2,FALSE))</f>
        <v/>
      </c>
      <c r="IB15" t="str">
        <f>IF(ISERROR(MATCH(IB$1,'CSC Mitre'!N$1:N$220,0)),"",VLOOKUP(IB$1,'Tactic Recode'!$A$1:$B$547,2,FALSE))</f>
        <v/>
      </c>
      <c r="IC15" t="str">
        <f>IF(ISERROR(MATCH(IC$1,'CSC Mitre'!N$1:N$220,0)),"",VLOOKUP(IC$1,'Tactic Recode'!$A$1:$B$547,2,FALSE))</f>
        <v/>
      </c>
      <c r="ID15" t="str">
        <f>IF(ISERROR(MATCH(ID$1,'CSC Mitre'!N$1:N$220,0)),"",VLOOKUP(ID$1,'Tactic Recode'!$A$1:$B$547,2,FALSE))</f>
        <v/>
      </c>
      <c r="IE15" t="str">
        <f>IF(ISERROR(MATCH(IE$1,'CSC Mitre'!N$1:N$220,0)),"",VLOOKUP(IE$1,'Tactic Recode'!$A$1:$B$547,2,FALSE))</f>
        <v/>
      </c>
      <c r="IF15" t="str">
        <f>IF(ISERROR(MATCH(IF$1,'CSC Mitre'!N$1:N$220,0)),"",VLOOKUP(IF$1,'Tactic Recode'!$A$1:$B$547,2,FALSE))</f>
        <v/>
      </c>
      <c r="IG15" t="str">
        <f>IF(ISERROR(MATCH(IG$1,'CSC Mitre'!N$1:N$220,0)),"",VLOOKUP(IG$1,'Tactic Recode'!$A$1:$B$547,2,FALSE))</f>
        <v/>
      </c>
      <c r="IH15" t="str">
        <f>IF(ISERROR(MATCH(IH$1,'CSC Mitre'!N$1:N$220,0)),"",VLOOKUP(IH$1,'Tactic Recode'!$A$1:$B$547,2,FALSE))</f>
        <v/>
      </c>
      <c r="II15" t="str">
        <f>IF(ISERROR(MATCH(II$1,'CSC Mitre'!N$1:N$220,0)),"",VLOOKUP(II$1,'Tactic Recode'!$A$1:$B$547,2,FALSE))</f>
        <v/>
      </c>
      <c r="IJ15" t="str">
        <f>IF(ISERROR(MATCH(IJ$1,'CSC Mitre'!N$1:N$220,0)),"",VLOOKUP(IJ$1,'Tactic Recode'!$A$1:$B$547,2,FALSE))</f>
        <v/>
      </c>
      <c r="IK15" t="str">
        <f>IF(ISERROR(MATCH(IK$1,'CSC Mitre'!N$1:N$220,0)),"",VLOOKUP(IK$1,'Tactic Recode'!$A$1:$B$547,2,FALSE))</f>
        <v/>
      </c>
      <c r="IL15" t="str">
        <f>IF(ISERROR(MATCH(IL$1,'CSC Mitre'!N$1:N$220,0)),"",VLOOKUP(IL$1,'Tactic Recode'!$A$1:$B$547,2,FALSE))</f>
        <v/>
      </c>
      <c r="IM15" t="str">
        <f>IF(ISERROR(MATCH(IM$1,'CSC Mitre'!N$1:N$220,0)),"",VLOOKUP(IM$1,'Tactic Recode'!$A$1:$B$547,2,FALSE))</f>
        <v/>
      </c>
      <c r="IN15" t="str">
        <f>IF(ISERROR(MATCH(IN$1,'CSC Mitre'!N$1:N$220,0)),"",VLOOKUP(IN$1,'Tactic Recode'!$A$1:$B$547,2,FALSE))</f>
        <v/>
      </c>
      <c r="IO15" t="str">
        <f>IF(ISERROR(MATCH(IO$1,'CSC Mitre'!N$1:N$220,0)),"",VLOOKUP(IO$1,'Tactic Recode'!$A$1:$B$547,2,FALSE))</f>
        <v/>
      </c>
      <c r="IP15" t="str">
        <f>IF(ISERROR(MATCH(IP$1,'CSC Mitre'!N$1:N$220,0)),"",VLOOKUP(IP$1,'Tactic Recode'!$A$1:$B$547,2,FALSE))</f>
        <v/>
      </c>
      <c r="IQ15" t="str">
        <f>IF(ISERROR(MATCH(IQ$1,'CSC Mitre'!N$1:N$220,0)),"",VLOOKUP(IQ$1,'Tactic Recode'!$A$1:$B$547,2,FALSE))</f>
        <v/>
      </c>
      <c r="IR15" t="str">
        <f>IF(ISERROR(MATCH(IR$1,'CSC Mitre'!N$1:N$220,0)),"",VLOOKUP(IR$1,'Tactic Recode'!$A$1:$B$547,2,FALSE))</f>
        <v/>
      </c>
      <c r="IS15" t="str">
        <f>IF(ISERROR(MATCH(IS$1,'CSC Mitre'!N$1:N$220,0)),"",VLOOKUP(IS$1,'Tactic Recode'!$A$1:$B$547,2,FALSE))</f>
        <v/>
      </c>
      <c r="IT15" t="str">
        <f>IF(ISERROR(MATCH(IT$1,'CSC Mitre'!N$1:N$220,0)),"",VLOOKUP(IT$1,'Tactic Recode'!$A$1:$B$547,2,FALSE))</f>
        <v/>
      </c>
      <c r="IU15" t="str">
        <f>IF(ISERROR(MATCH(IU$1,'CSC Mitre'!N$1:N$220,0)),"",VLOOKUP(IU$1,'Tactic Recode'!$A$1:$B$547,2,FALSE))</f>
        <v/>
      </c>
      <c r="IV15" t="str">
        <f>IF(ISERROR(MATCH(IV$1,'CSC Mitre'!N$1:N$220,0)),"",VLOOKUP(IV$1,'Tactic Recode'!$A$1:$B$547,2,FALSE))</f>
        <v/>
      </c>
      <c r="IW15" t="str">
        <f>IF(ISERROR(MATCH(IW$1,'CSC Mitre'!N$1:N$220,0)),"",VLOOKUP(IW$1,'Tactic Recode'!$A$1:$B$547,2,FALSE))</f>
        <v/>
      </c>
      <c r="IX15" t="str">
        <f>IF(ISERROR(MATCH(IX$1,'CSC Mitre'!N$1:N$220,0)),"",VLOOKUP(IX$1,'Tactic Recode'!$A$1:$B$547,2,FALSE))</f>
        <v/>
      </c>
      <c r="IY15" t="str">
        <f>IF(ISERROR(MATCH(IY$1,'CSC Mitre'!N$1:N$220,0)),"",VLOOKUP(IY$1,'Tactic Recode'!$A$1:$B$547,2,FALSE))</f>
        <v/>
      </c>
      <c r="IZ15" t="str">
        <f>IF(ISERROR(MATCH(IZ$1,'CSC Mitre'!N$1:N$220,0)),"",VLOOKUP(IZ$1,'Tactic Recode'!$A$1:$B$547,2,FALSE))</f>
        <v/>
      </c>
      <c r="JA15" t="str">
        <f>IF(ISERROR(MATCH(JA$1,'CSC Mitre'!N$1:N$220,0)),"",VLOOKUP(JA$1,'Tactic Recode'!$A$1:$B$547,2,FALSE))</f>
        <v/>
      </c>
      <c r="JB15" t="str">
        <f>IF(ISERROR(MATCH(JB$1,'CSC Mitre'!N$1:N$220,0)),"",VLOOKUP(JB$1,'Tactic Recode'!$A$1:$B$547,2,FALSE))</f>
        <v/>
      </c>
      <c r="JC15" t="str">
        <f>IF(ISERROR(MATCH(JC$1,'CSC Mitre'!N$1:N$220,0)),"",VLOOKUP(JC$1,'Tactic Recode'!$A$1:$B$547,2,FALSE))</f>
        <v/>
      </c>
      <c r="JD15" t="str">
        <f>IF(ISERROR(MATCH(JD$1,'CSC Mitre'!N$1:N$220,0)),"",VLOOKUP(JD$1,'Tactic Recode'!$A$1:$B$547,2,FALSE))</f>
        <v/>
      </c>
      <c r="JE15" t="str">
        <f>IF(ISERROR(MATCH(JE$1,'CSC Mitre'!N$1:N$220,0)),"",VLOOKUP(JE$1,'Tactic Recode'!$A$1:$B$547,2,FALSE))</f>
        <v/>
      </c>
      <c r="JF15" t="str">
        <f>IF(ISERROR(MATCH(JF$1,'CSC Mitre'!N$1:N$220,0)),"",VLOOKUP(JF$1,'Tactic Recode'!$A$1:$B$547,2,FALSE))</f>
        <v/>
      </c>
      <c r="JG15" t="str">
        <f>IF(ISERROR(MATCH(JG$1,'CSC Mitre'!N$1:N$220,0)),"",VLOOKUP(JG$1,'Tactic Recode'!$A$1:$B$547,2,FALSE))</f>
        <v/>
      </c>
      <c r="JH15" t="str">
        <f>IF(ISERROR(MATCH(JH$1,'CSC Mitre'!N$1:N$220,0)),"",VLOOKUP(JH$1,'Tactic Recode'!$A$1:$B$547,2,FALSE))</f>
        <v/>
      </c>
      <c r="JI15" t="str">
        <f>IF(ISERROR(MATCH(JI$1,'CSC Mitre'!N$1:N$220,0)),"",VLOOKUP(JI$1,'Tactic Recode'!$A$1:$B$547,2,FALSE))</f>
        <v/>
      </c>
      <c r="JJ15" t="str">
        <f>IF(ISERROR(MATCH(JJ$1,'CSC Mitre'!N$1:N$220,0)),"",VLOOKUP(JJ$1,'Tactic Recode'!$A$1:$B$547,2,FALSE))</f>
        <v/>
      </c>
      <c r="JK15" t="str">
        <f>IF(ISERROR(MATCH(JK$1,'CSC Mitre'!N$1:N$220,0)),"",VLOOKUP(JK$1,'Tactic Recode'!$A$1:$B$547,2,FALSE))</f>
        <v/>
      </c>
      <c r="JL15" t="str">
        <f>IF(ISERROR(MATCH(JL$1,'CSC Mitre'!N$1:N$220,0)),"",VLOOKUP(JL$1,'Tactic Recode'!$A$1:$B$547,2,FALSE))</f>
        <v/>
      </c>
      <c r="JM15" t="str">
        <f>IF(ISERROR(MATCH(JM$1,'CSC Mitre'!N$1:N$220,0)),"",VLOOKUP(JM$1,'Tactic Recode'!$A$1:$B$547,2,FALSE))</f>
        <v/>
      </c>
      <c r="JN15" t="str">
        <f>IF(ISERROR(MATCH(JN$1,'CSC Mitre'!N$1:N$220,0)),"",VLOOKUP(JN$1,'Tactic Recode'!$A$1:$B$547,2,FALSE))</f>
        <v/>
      </c>
      <c r="JO15" t="str">
        <f>IF(ISERROR(MATCH(JO$1,'CSC Mitre'!N$1:N$220,0)),"",VLOOKUP(JO$1,'Tactic Recode'!$A$1:$B$547,2,FALSE))</f>
        <v/>
      </c>
      <c r="JP15" t="str">
        <f>IF(ISERROR(MATCH(JP$1,'CSC Mitre'!N$1:N$220,0)),"",VLOOKUP(JP$1,'Tactic Recode'!$A$1:$B$547,2,FALSE))</f>
        <v/>
      </c>
      <c r="JQ15" t="str">
        <f>IF(ISERROR(MATCH(JQ$1,'CSC Mitre'!N$1:N$220,0)),"",VLOOKUP(JQ$1,'Tactic Recode'!$A$1:$B$547,2,FALSE))</f>
        <v/>
      </c>
      <c r="JR15" t="str">
        <f>IF(ISERROR(MATCH(JR$1,'CSC Mitre'!N$1:N$220,0)),"",VLOOKUP(JR$1,'Tactic Recode'!$A$1:$B$547,2,FALSE))</f>
        <v/>
      </c>
      <c r="JS15" t="str">
        <f>IF(ISERROR(MATCH(JS$1,'CSC Mitre'!N$1:N$220,0)),"",VLOOKUP(JS$1,'Tactic Recode'!$A$1:$B$547,2,FALSE))</f>
        <v/>
      </c>
      <c r="JT15" t="str">
        <f>IF(ISERROR(MATCH(JT$1,'CSC Mitre'!N$1:N$220,0)),"",VLOOKUP(JT$1,'Tactic Recode'!$A$1:$B$547,2,FALSE))</f>
        <v/>
      </c>
      <c r="JU15" t="str">
        <f>IF(ISERROR(MATCH(JU$1,'CSC Mitre'!N$1:N$220,0)),"",VLOOKUP(JU$1,'Tactic Recode'!$A$1:$B$547,2,FALSE))</f>
        <v/>
      </c>
      <c r="JV15" t="str">
        <f>IF(ISERROR(MATCH(JV$1,'CSC Mitre'!N$1:N$220,0)),"",VLOOKUP(JV$1,'Tactic Recode'!$A$1:$B$547,2,FALSE))</f>
        <v/>
      </c>
      <c r="JW15" t="str">
        <f>IF(ISERROR(MATCH(JW$1,'CSC Mitre'!N$1:N$220,0)),"",VLOOKUP(JW$1,'Tactic Recode'!$A$1:$B$547,2,FALSE))</f>
        <v/>
      </c>
      <c r="JX15" t="str">
        <f>IF(ISERROR(MATCH(JX$1,'CSC Mitre'!N$1:N$220,0)),"",VLOOKUP(JX$1,'Tactic Recode'!$A$1:$B$547,2,FALSE))</f>
        <v/>
      </c>
      <c r="JY15" t="str">
        <f>IF(ISERROR(MATCH(JY$1,'CSC Mitre'!N$1:N$220,0)),"",VLOOKUP(JY$1,'Tactic Recode'!$A$1:$B$547,2,FALSE))</f>
        <v/>
      </c>
      <c r="JZ15" t="str">
        <f>IF(ISERROR(MATCH(JZ$1,'CSC Mitre'!N$1:N$220,0)),"",VLOOKUP(JZ$1,'Tactic Recode'!$A$1:$B$547,2,FALSE))</f>
        <v/>
      </c>
      <c r="KA15" t="str">
        <f>IF(ISERROR(MATCH(KA$1,'CSC Mitre'!N$1:N$220,0)),"",VLOOKUP(KA$1,'Tactic Recode'!$A$1:$B$547,2,FALSE))</f>
        <v/>
      </c>
      <c r="KB15" t="str">
        <f>IF(ISERROR(MATCH(KB$1,'CSC Mitre'!N$1:N$220,0)),"",VLOOKUP(KB$1,'Tactic Recode'!$A$1:$B$547,2,FALSE))</f>
        <v/>
      </c>
      <c r="KC15" t="str">
        <f>IF(ISERROR(MATCH(KC$1,'CSC Mitre'!N$1:N$220,0)),"",VLOOKUP(KC$1,'Tactic Recode'!$A$1:$B$547,2,FALSE))</f>
        <v/>
      </c>
      <c r="KD15" t="str">
        <f>IF(ISERROR(MATCH(KD$1,'CSC Mitre'!N$1:N$220,0)),"",VLOOKUP(KD$1,'Tactic Recode'!$A$1:$B$547,2,FALSE))</f>
        <v/>
      </c>
      <c r="KE15" t="str">
        <f>IF(ISERROR(MATCH(KE$1,'CSC Mitre'!N$1:N$220,0)),"",VLOOKUP(KE$1,'Tactic Recode'!$A$1:$B$547,2,FALSE))</f>
        <v/>
      </c>
      <c r="KF15" t="str">
        <f>IF(ISERROR(MATCH(KF$1,'CSC Mitre'!N$1:N$220,0)),"",VLOOKUP(KF$1,'Tactic Recode'!$A$1:$B$547,2,FALSE))</f>
        <v/>
      </c>
      <c r="KG15" t="str">
        <f>IF(ISERROR(MATCH(KG$1,'CSC Mitre'!N$1:N$220,0)),"",VLOOKUP(KG$1,'Tactic Recode'!$A$1:$B$547,2,FALSE))</f>
        <v/>
      </c>
      <c r="KH15" t="str">
        <f>IF(ISERROR(MATCH(KH$1,'CSC Mitre'!N$1:N$220,0)),"",VLOOKUP(KH$1,'Tactic Recode'!$A$1:$B$547,2,FALSE))</f>
        <v/>
      </c>
      <c r="KI15" t="str">
        <f>IF(ISERROR(MATCH(KI$1,'CSC Mitre'!N$1:N$220,0)),"",VLOOKUP(KI$1,'Tactic Recode'!$A$1:$B$547,2,FALSE))</f>
        <v/>
      </c>
      <c r="KJ15" t="str">
        <f>IF(ISERROR(MATCH(KJ$1,'CSC Mitre'!N$1:N$220,0)),"",VLOOKUP(KJ$1,'Tactic Recode'!$A$1:$B$547,2,FALSE))</f>
        <v/>
      </c>
      <c r="KK15" t="str">
        <f>IF(ISERROR(MATCH(KK$1,'CSC Mitre'!N$1:N$220,0)),"",VLOOKUP(KK$1,'Tactic Recode'!$A$1:$B$547,2,FALSE))</f>
        <v/>
      </c>
      <c r="KL15" t="str">
        <f>IF(ISERROR(MATCH(KL$1,'CSC Mitre'!N$1:N$220,0)),"",VLOOKUP(KL$1,'Tactic Recode'!$A$1:$B$547,2,FALSE))</f>
        <v/>
      </c>
      <c r="KM15" t="str">
        <f>IF(ISERROR(MATCH(KM$1,'CSC Mitre'!N$1:N$220,0)),"",VLOOKUP(KM$1,'Tactic Recode'!$A$1:$B$547,2,FALSE))</f>
        <v/>
      </c>
      <c r="KN15" t="str">
        <f>IF(ISERROR(MATCH(KN$1,'CSC Mitre'!N$1:N$220,0)),"",VLOOKUP(KN$1,'Tactic Recode'!$A$1:$B$547,2,FALSE))</f>
        <v/>
      </c>
      <c r="KO15" t="str">
        <f>IF(ISERROR(MATCH(KO$1,'CSC Mitre'!N$1:N$220,0)),"",VLOOKUP(KO$1,'Tactic Recode'!$A$1:$B$547,2,FALSE))</f>
        <v/>
      </c>
      <c r="KP15" t="str">
        <f>IF(ISERROR(MATCH(KP$1,'CSC Mitre'!N$1:N$220,0)),"",VLOOKUP(KP$1,'Tactic Recode'!$A$1:$B$547,2,FALSE))</f>
        <v/>
      </c>
      <c r="KQ15" t="str">
        <f>IF(ISERROR(MATCH(KQ$1,'CSC Mitre'!N$1:N$220,0)),"",VLOOKUP(KQ$1,'Tactic Recode'!$A$1:$B$547,2,FALSE))</f>
        <v/>
      </c>
      <c r="KR15" t="str">
        <f>IF(ISERROR(MATCH(KR$1,'CSC Mitre'!N$1:N$220,0)),"",VLOOKUP(KR$1,'Tactic Recode'!$A$1:$B$547,2,FALSE))</f>
        <v/>
      </c>
      <c r="KS15" t="str">
        <f>IF(ISERROR(MATCH(KS$1,'CSC Mitre'!N$1:N$220,0)),"",VLOOKUP(KS$1,'Tactic Recode'!$A$1:$B$547,2,FALSE))</f>
        <v/>
      </c>
      <c r="KT15" t="str">
        <f>IF(ISERROR(MATCH(KT$1,'CSC Mitre'!N$1:N$220,0)),"",VLOOKUP(KT$1,'Tactic Recode'!$A$1:$B$547,2,FALSE))</f>
        <v/>
      </c>
      <c r="KU15" t="str">
        <f>IF(ISERROR(MATCH(KU$1,'CSC Mitre'!N$1:N$220,0)),"",VLOOKUP(KU$1,'Tactic Recode'!$A$1:$B$547,2,FALSE))</f>
        <v/>
      </c>
      <c r="KV15" t="str">
        <f>IF(ISERROR(MATCH(KV$1,'CSC Mitre'!N$1:N$220,0)),"",VLOOKUP(KV$1,'Tactic Recode'!$A$1:$B$547,2,FALSE))</f>
        <v/>
      </c>
      <c r="KW15" t="str">
        <f>IF(ISERROR(MATCH(KW$1,'CSC Mitre'!N$1:N$220,0)),"",VLOOKUP(KW$1,'Tactic Recode'!$A$1:$B$547,2,FALSE))</f>
        <v/>
      </c>
      <c r="KX15" t="str">
        <f>IF(ISERROR(MATCH(KX$1,'CSC Mitre'!N$1:N$220,0)),"",VLOOKUP(KX$1,'Tactic Recode'!$A$1:$B$547,2,FALSE))</f>
        <v/>
      </c>
      <c r="KY15" t="str">
        <f>IF(ISERROR(MATCH(KY$1,'CSC Mitre'!N$1:N$220,0)),"",VLOOKUP(KY$1,'Tactic Recode'!$A$1:$B$547,2,FALSE))</f>
        <v/>
      </c>
      <c r="KZ15" t="str">
        <f>IF(ISERROR(MATCH(KZ$1,'CSC Mitre'!N$1:N$220,0)),"",VLOOKUP(KZ$1,'Tactic Recode'!$A$1:$B$547,2,FALSE))</f>
        <v/>
      </c>
      <c r="LA15" t="str">
        <f>IF(ISERROR(MATCH(LA$1,'CSC Mitre'!N$1:N$220,0)),"",VLOOKUP(LA$1,'Tactic Recode'!$A$1:$B$547,2,FALSE))</f>
        <v/>
      </c>
      <c r="LB15" t="str">
        <f>IF(ISERROR(MATCH(LB$1,'CSC Mitre'!N$1:N$220,0)),"",VLOOKUP(LB$1,'Tactic Recode'!$A$1:$B$547,2,FALSE))</f>
        <v/>
      </c>
      <c r="LC15" t="str">
        <f>IF(ISERROR(MATCH(LC$1,'CSC Mitre'!N$1:N$220,0)),"",VLOOKUP(LC$1,'Tactic Recode'!$A$1:$B$547,2,FALSE))</f>
        <v/>
      </c>
      <c r="LD15" t="str">
        <f>IF(ISERROR(MATCH(LD$1,'CSC Mitre'!N$1:N$220,0)),"",VLOOKUP(LD$1,'Tactic Recode'!$A$1:$B$547,2,FALSE))</f>
        <v/>
      </c>
      <c r="LE15" t="str">
        <f>IF(ISERROR(MATCH(LE$1,'CSC Mitre'!N$1:N$220,0)),"",VLOOKUP(LE$1,'Tactic Recode'!$A$1:$B$547,2,FALSE))</f>
        <v/>
      </c>
      <c r="LF15" t="str">
        <f>IF(ISERROR(MATCH(LF$1,'CSC Mitre'!N$1:N$220,0)),"",VLOOKUP(LF$1,'Tactic Recode'!$A$1:$B$547,2,FALSE))</f>
        <v/>
      </c>
      <c r="LG15" t="str">
        <f>IF(ISERROR(MATCH(LG$1,'CSC Mitre'!N$1:N$220,0)),"",VLOOKUP(LG$1,'Tactic Recode'!$A$1:$B$547,2,FALSE))</f>
        <v/>
      </c>
      <c r="LH15" t="str">
        <f>IF(ISERROR(MATCH(LH$1,'CSC Mitre'!N$1:N$220,0)),"",VLOOKUP(LH$1,'Tactic Recode'!$A$1:$B$547,2,FALSE))</f>
        <v/>
      </c>
      <c r="LI15" t="str">
        <f>IF(ISERROR(MATCH(LI$1,'CSC Mitre'!N$1:N$220,0)),"",VLOOKUP(LI$1,'Tactic Recode'!$A$1:$B$547,2,FALSE))</f>
        <v/>
      </c>
      <c r="LJ15" t="str">
        <f>IF(ISERROR(MATCH(LJ$1,'CSC Mitre'!N$1:N$220,0)),"",VLOOKUP(LJ$1,'Tactic Recode'!$A$1:$B$547,2,FALSE))</f>
        <v/>
      </c>
      <c r="LK15" t="str">
        <f>IF(ISERROR(MATCH(LK$1,'CSC Mitre'!N$1:N$220,0)),"",VLOOKUP(LK$1,'Tactic Recode'!$A$1:$B$547,2,FALSE))</f>
        <v/>
      </c>
      <c r="LL15" t="str">
        <f>IF(ISERROR(MATCH(LL$1,'CSC Mitre'!N$1:N$220,0)),"",VLOOKUP(LL$1,'Tactic Recode'!$A$1:$B$547,2,FALSE))</f>
        <v/>
      </c>
      <c r="LM15" t="str">
        <f>IF(ISERROR(MATCH(LM$1,'CSC Mitre'!N$1:N$220,0)),"",VLOOKUP(LM$1,'Tactic Recode'!$A$1:$B$547,2,FALSE))</f>
        <v/>
      </c>
      <c r="LN15" t="str">
        <f>IF(ISERROR(MATCH(LN$1,'CSC Mitre'!N$1:N$220,0)),"",VLOOKUP(LN$1,'Tactic Recode'!$A$1:$B$547,2,FALSE))</f>
        <v/>
      </c>
      <c r="LO15" t="str">
        <f>IF(ISERROR(MATCH(LO$1,'CSC Mitre'!N$1:N$220,0)),"",VLOOKUP(LO$1,'Tactic Recode'!$A$1:$B$547,2,FALSE))</f>
        <v/>
      </c>
      <c r="LP15" t="str">
        <f>IF(ISERROR(MATCH(LP$1,'CSC Mitre'!N$1:N$220,0)),"",VLOOKUP(LP$1,'Tactic Recode'!$A$1:$B$547,2,FALSE))</f>
        <v/>
      </c>
      <c r="LQ15" t="str">
        <f>IF(ISERROR(MATCH(LQ$1,'CSC Mitre'!N$1:N$220,0)),"",VLOOKUP(LQ$1,'Tactic Recode'!$A$1:$B$547,2,FALSE))</f>
        <v/>
      </c>
      <c r="LR15" t="str">
        <f>IF(ISERROR(MATCH(LR$1,'CSC Mitre'!N$1:N$220,0)),"",VLOOKUP(LR$1,'Tactic Recode'!$A$1:$B$547,2,FALSE))</f>
        <v/>
      </c>
      <c r="LS15" t="str">
        <f>IF(ISERROR(MATCH(LS$1,'CSC Mitre'!N$1:N$220,0)),"",VLOOKUP(LS$1,'Tactic Recode'!$A$1:$B$547,2,FALSE))</f>
        <v/>
      </c>
      <c r="LT15" t="str">
        <f>IF(ISERROR(MATCH(LT$1,'CSC Mitre'!N$1:N$220,0)),"",VLOOKUP(LT$1,'Tactic Recode'!$A$1:$B$547,2,FALSE))</f>
        <v/>
      </c>
      <c r="LU15" t="str">
        <f>IF(ISERROR(MATCH(LU$1,'CSC Mitre'!N$1:N$220,0)),"",VLOOKUP(LU$1,'Tactic Recode'!$A$1:$B$547,2,FALSE))</f>
        <v/>
      </c>
      <c r="LV15" t="str">
        <f>IF(ISERROR(MATCH(LV$1,'CSC Mitre'!N$1:N$220,0)),"",VLOOKUP(LV$1,'Tactic Recode'!$A$1:$B$547,2,FALSE))</f>
        <v/>
      </c>
      <c r="LW15" t="str">
        <f>IF(ISERROR(MATCH(LW$1,'CSC Mitre'!N$1:N$220,0)),"",VLOOKUP(LW$1,'Tactic Recode'!$A$1:$B$547,2,FALSE))</f>
        <v/>
      </c>
      <c r="LX15" t="str">
        <f>IF(ISERROR(MATCH(LX$1,'CSC Mitre'!N$1:N$220,0)),"",VLOOKUP(LX$1,'Tactic Recode'!$A$1:$B$547,2,FALSE))</f>
        <v/>
      </c>
      <c r="LY15" t="str">
        <f>IF(ISERROR(MATCH(LY$1,'CSC Mitre'!N$1:N$220,0)),"",VLOOKUP(LY$1,'Tactic Recode'!$A$1:$B$547,2,FALSE))</f>
        <v/>
      </c>
      <c r="LZ15" t="str">
        <f>IF(ISERROR(MATCH(LZ$1,'CSC Mitre'!N$1:N$220,0)),"",VLOOKUP(LZ$1,'Tactic Recode'!$A$1:$B$547,2,FALSE))</f>
        <v/>
      </c>
      <c r="MA15" t="str">
        <f>IF(ISERROR(MATCH(MA$1,'CSC Mitre'!N$1:N$220,0)),"",VLOOKUP(MA$1,'Tactic Recode'!$A$1:$B$547,2,FALSE))</f>
        <v/>
      </c>
      <c r="MB15" t="str">
        <f>IF(ISERROR(MATCH(MB$1,'CSC Mitre'!N$1:N$220,0)),"",VLOOKUP(MB$1,'Tactic Recode'!$A$1:$B$547,2,FALSE))</f>
        <v/>
      </c>
      <c r="MC15" t="str">
        <f>IF(ISERROR(MATCH(MC$1,'CSC Mitre'!N$1:N$220,0)),"",VLOOKUP(MC$1,'Tactic Recode'!$A$1:$B$547,2,FALSE))</f>
        <v/>
      </c>
      <c r="MD15" t="str">
        <f>IF(ISERROR(MATCH(MD$1,'CSC Mitre'!N$1:N$220,0)),"",VLOOKUP(MD$1,'Tactic Recode'!$A$1:$B$547,2,FALSE))</f>
        <v/>
      </c>
      <c r="ME15" t="str">
        <f>IF(ISERROR(MATCH(ME$1,'CSC Mitre'!N$1:N$220,0)),"",VLOOKUP(ME$1,'Tactic Recode'!$A$1:$B$547,2,FALSE))</f>
        <v/>
      </c>
      <c r="MF15" t="str">
        <f>IF(ISERROR(MATCH(MF$1,'CSC Mitre'!N$1:N$220,0)),"",VLOOKUP(MF$1,'Tactic Recode'!$A$1:$B$547,2,FALSE))</f>
        <v/>
      </c>
      <c r="MG15" t="str">
        <f>IF(ISERROR(MATCH(MG$1,'CSC Mitre'!N$1:N$220,0)),"",VLOOKUP(MG$1,'Tactic Recode'!$A$1:$B$547,2,FALSE))</f>
        <v/>
      </c>
      <c r="MH15" t="str">
        <f>IF(ISERROR(MATCH(MH$1,'CSC Mitre'!N$1:N$220,0)),"",VLOOKUP(MH$1,'Tactic Recode'!$A$1:$B$547,2,FALSE))</f>
        <v/>
      </c>
      <c r="MI15" t="str">
        <f>IF(ISERROR(MATCH(MI$1,'CSC Mitre'!N$1:N$220,0)),"",VLOOKUP(MI$1,'Tactic Recode'!$A$1:$B$547,2,FALSE))</f>
        <v/>
      </c>
      <c r="MJ15" t="str">
        <f>IF(ISERROR(MATCH(MJ$1,'CSC Mitre'!N$1:N$220,0)),"",VLOOKUP(MJ$1,'Tactic Recode'!$A$1:$B$547,2,FALSE))</f>
        <v/>
      </c>
      <c r="MK15" t="str">
        <f>IF(ISERROR(MATCH(MK$1,'CSC Mitre'!N$1:N$220,0)),"",VLOOKUP(MK$1,'Tactic Recode'!$A$1:$B$547,2,FALSE))</f>
        <v/>
      </c>
      <c r="ML15" t="str">
        <f>IF(ISERROR(MATCH(ML$1,'CSC Mitre'!N$1:N$220,0)),"",VLOOKUP(ML$1,'Tactic Recode'!$A$1:$B$547,2,FALSE))</f>
        <v>Credential Access</v>
      </c>
      <c r="MM15" t="str">
        <f>IF(ISERROR(MATCH(MM$1,'CSC Mitre'!N$1:N$220,0)),"",VLOOKUP(MM$1,'Tactic Recode'!$A$1:$B$547,2,FALSE))</f>
        <v>Credential Access</v>
      </c>
      <c r="MN15" t="str">
        <f>IF(ISERROR(MATCH(MN$1,'CSC Mitre'!N$1:N$220,0)),"",VLOOKUP(MN$1,'Tactic Recode'!$A$1:$B$547,2,FALSE))</f>
        <v>Credential Access</v>
      </c>
      <c r="MO15" t="str">
        <f>IF(ISERROR(MATCH(MO$1,'CSC Mitre'!N$1:N$220,0)),"",VLOOKUP(MO$1,'Tactic Recode'!$A$1:$B$547,2,FALSE))</f>
        <v/>
      </c>
      <c r="MP15" t="str">
        <f>IF(ISERROR(MATCH(MP$1,'CSC Mitre'!N$1:N$220,0)),"",VLOOKUP(MP$1,'Tactic Recode'!$A$1:$B$547,2,FALSE))</f>
        <v>Credential Access</v>
      </c>
      <c r="MQ15" t="str">
        <f>IF(ISERROR(MATCH(MQ$1,'CSC Mitre'!N$1:N$220,0)),"",VLOOKUP(MQ$1,'Tactic Recode'!$A$1:$B$547,2,FALSE))</f>
        <v/>
      </c>
      <c r="MR15" t="str">
        <f>IF(ISERROR(MATCH(MR$1,'CSC Mitre'!N$1:N$220,0)),"",VLOOKUP(MR$1,'Tactic Recode'!$A$1:$B$547,2,FALSE))</f>
        <v>Credential Access</v>
      </c>
      <c r="MS15" t="str">
        <f>IF(ISERROR(MATCH(MS$1,'CSC Mitre'!N$1:N$220,0)),"",VLOOKUP(MS$1,'Tactic Recode'!$A$1:$B$547,2,FALSE))</f>
        <v/>
      </c>
      <c r="MT15" t="str">
        <f>IF(ISERROR(MATCH(MT$1,'CSC Mitre'!N$1:N$220,0)),"",VLOOKUP(MT$1,'Tactic Recode'!$A$1:$B$547,2,FALSE))</f>
        <v/>
      </c>
      <c r="MU15" t="str">
        <f>IF(ISERROR(MATCH(MU$1,'CSC Mitre'!N$1:N$220,0)),"",VLOOKUP(MU$1,'Tactic Recode'!$A$1:$B$547,2,FALSE))</f>
        <v/>
      </c>
      <c r="MV15" t="str">
        <f>IF(ISERROR(MATCH(MV$1,'CSC Mitre'!N$1:N$220,0)),"",VLOOKUP(MV$1,'Tactic Recode'!$A$1:$B$547,2,FALSE))</f>
        <v/>
      </c>
      <c r="MW15" t="str">
        <f>IF(ISERROR(MATCH(MW$1,'CSC Mitre'!N$1:N$220,0)),"",VLOOKUP(MW$1,'Tactic Recode'!$A$1:$B$547,2,FALSE))</f>
        <v/>
      </c>
      <c r="MX15" t="str">
        <f>IF(ISERROR(MATCH(MX$1,'CSC Mitre'!N$1:N$220,0)),"",VLOOKUP(MX$1,'Tactic Recode'!$A$1:$B$547,2,FALSE))</f>
        <v/>
      </c>
      <c r="MY15" t="str">
        <f>IF(ISERROR(MATCH(MY$1,'CSC Mitre'!N$1:N$220,0)),"",VLOOKUP(MY$1,'Tactic Recode'!$A$1:$B$547,2,FALSE))</f>
        <v/>
      </c>
      <c r="MZ15" t="str">
        <f>IF(ISERROR(MATCH(MZ$1,'CSC Mitre'!N$1:N$220,0)),"",VLOOKUP(MZ$1,'Tactic Recode'!$A$1:$B$547,2,FALSE))</f>
        <v/>
      </c>
      <c r="NA15" t="str">
        <f>IF(ISERROR(MATCH(NA$1,'CSC Mitre'!N$1:N$220,0)),"",VLOOKUP(NA$1,'Tactic Recode'!$A$1:$B$547,2,FALSE))</f>
        <v/>
      </c>
      <c r="NB15" t="str">
        <f>IF(ISERROR(MATCH(NB$1,'CSC Mitre'!N$1:N$220,0)),"",VLOOKUP(NB$1,'Tactic Recode'!$A$1:$B$547,2,FALSE))</f>
        <v/>
      </c>
      <c r="NC15" t="str">
        <f>IF(ISERROR(MATCH(NC$1,'CSC Mitre'!N$1:N$220,0)),"",VLOOKUP(NC$1,'Tactic Recode'!$A$1:$B$547,2,FALSE))</f>
        <v/>
      </c>
      <c r="ND15" t="str">
        <f>IF(ISERROR(MATCH(ND$1,'CSC Mitre'!N$1:N$220,0)),"",VLOOKUP(ND$1,'Tactic Recode'!$A$1:$B$547,2,FALSE))</f>
        <v/>
      </c>
      <c r="NE15" t="str">
        <f>IF(ISERROR(MATCH(NE$1,'CSC Mitre'!N$1:N$220,0)),"",VLOOKUP(NE$1,'Tactic Recode'!$A$1:$B$547,2,FALSE))</f>
        <v/>
      </c>
      <c r="NF15" t="str">
        <f>IF(ISERROR(MATCH(NF$1,'CSC Mitre'!N$1:N$220,0)),"",VLOOKUP(NF$1,'Tactic Recode'!$A$1:$B$547,2,FALSE))</f>
        <v/>
      </c>
      <c r="NG15" t="str">
        <f>IF(ISERROR(MATCH(NG$1,'CSC Mitre'!N$1:N$220,0)),"",VLOOKUP(NG$1,'Tactic Recode'!$A$1:$B$547,2,FALSE))</f>
        <v/>
      </c>
      <c r="NH15" t="str">
        <f>IF(ISERROR(MATCH(NH$1,'CSC Mitre'!N$1:N$220,0)),"",VLOOKUP(NH$1,'Tactic Recode'!$A$1:$B$547,2,FALSE))</f>
        <v/>
      </c>
      <c r="NI15" t="str">
        <f>IF(ISERROR(MATCH(NI$1,'CSC Mitre'!N$1:N$220,0)),"",VLOOKUP(NI$1,'Tactic Recode'!$A$1:$B$547,2,FALSE))</f>
        <v/>
      </c>
      <c r="NJ15" t="str">
        <f>IF(ISERROR(MATCH(NJ$1,'CSC Mitre'!N$1:N$220,0)),"",VLOOKUP(NJ$1,'Tactic Recode'!$A$1:$B$547,2,FALSE))</f>
        <v/>
      </c>
      <c r="NK15" t="str">
        <f>IF(ISERROR(MATCH(NK$1,'CSC Mitre'!N$1:N$220,0)),"",VLOOKUP(NK$1,'Tactic Recode'!$A$1:$B$547,2,FALSE))</f>
        <v/>
      </c>
      <c r="NL15" t="str">
        <f>IF(ISERROR(MATCH(NL$1,'CSC Mitre'!N$1:N$220,0)),"",VLOOKUP(NL$1,'Tactic Recode'!$A$1:$B$547,2,FALSE))</f>
        <v/>
      </c>
      <c r="NM15" t="str">
        <f>IF(ISERROR(MATCH(NM$1,'CSC Mitre'!N$1:N$220,0)),"",VLOOKUP(NM$1,'Tactic Recode'!$A$1:$B$547,2,FALSE))</f>
        <v/>
      </c>
      <c r="NN15" t="str">
        <f>IF(ISERROR(MATCH(NN$1,'CSC Mitre'!N$1:N$220,0)),"",VLOOKUP(NN$1,'Tactic Recode'!$A$1:$B$547,2,FALSE))</f>
        <v/>
      </c>
      <c r="NO15" t="str">
        <f>IF(ISERROR(MATCH(NO$1,'CSC Mitre'!N$1:N$220,0)),"",VLOOKUP(NO$1,'Tactic Recode'!$A$1:$B$547,2,FALSE))</f>
        <v/>
      </c>
      <c r="NP15" t="str">
        <f>IF(ISERROR(MATCH(NP$1,'CSC Mitre'!N$1:N$220,0)),"",VLOOKUP(NP$1,'Tactic Recode'!$A$1:$B$547,2,FALSE))</f>
        <v/>
      </c>
      <c r="NQ15" t="str">
        <f>IF(ISERROR(MATCH(NQ$1,'CSC Mitre'!N$1:N$220,0)),"",VLOOKUP(NQ$1,'Tactic Recode'!$A$1:$B$547,2,FALSE))</f>
        <v/>
      </c>
      <c r="NR15" t="str">
        <f>IF(ISERROR(MATCH(NR$1,'CSC Mitre'!N$1:N$220,0)),"",VLOOKUP(NR$1,'Tactic Recode'!$A$1:$B$547,2,FALSE))</f>
        <v/>
      </c>
      <c r="NS15" t="str">
        <f>IF(ISERROR(MATCH(NS$1,'CSC Mitre'!N$1:N$220,0)),"",VLOOKUP(NS$1,'Tactic Recode'!$A$1:$B$547,2,FALSE))</f>
        <v/>
      </c>
      <c r="NT15" t="str">
        <f>IF(ISERROR(MATCH(NT$1,'CSC Mitre'!N$1:N$220,0)),"",VLOOKUP(NT$1,'Tactic Recode'!$A$1:$B$547,2,FALSE))</f>
        <v/>
      </c>
      <c r="NU15" t="str">
        <f>IF(ISERROR(MATCH(NU$1,'CSC Mitre'!N$1:N$220,0)),"",VLOOKUP(NU$1,'Tactic Recode'!$A$1:$B$547,2,FALSE))</f>
        <v/>
      </c>
      <c r="NV15" t="str">
        <f>IF(ISERROR(MATCH(NV$1,'CSC Mitre'!N$1:N$220,0)),"",VLOOKUP(NV$1,'Tactic Recode'!$A$1:$B$547,2,FALSE))</f>
        <v/>
      </c>
      <c r="NW15" t="str">
        <f>IF(ISERROR(MATCH(NW$1,'CSC Mitre'!N$1:N$220,0)),"",VLOOKUP(NW$1,'Tactic Recode'!$A$1:$B$547,2,FALSE))</f>
        <v/>
      </c>
      <c r="NX15" t="str">
        <f>IF(ISERROR(MATCH(NX$1,'CSC Mitre'!N$1:N$220,0)),"",VLOOKUP(NX$1,'Tactic Recode'!$A$1:$B$547,2,FALSE))</f>
        <v/>
      </c>
      <c r="NY15" t="str">
        <f>IF(ISERROR(MATCH(NY$1,'CSC Mitre'!N$1:N$220,0)),"",VLOOKUP(NY$1,'Tactic Recode'!$A$1:$B$547,2,FALSE))</f>
        <v/>
      </c>
      <c r="NZ15" t="str">
        <f>IF(ISERROR(MATCH(NZ$1,'CSC Mitre'!N$1:N$220,0)),"",VLOOKUP(NZ$1,'Tactic Recode'!$A$1:$B$547,2,FALSE))</f>
        <v/>
      </c>
      <c r="OA15" t="str">
        <f>IF(ISERROR(MATCH(OA$1,'CSC Mitre'!N$1:N$220,0)),"",VLOOKUP(OA$1,'Tactic Recode'!$A$1:$B$547,2,FALSE))</f>
        <v/>
      </c>
      <c r="OB15" t="str">
        <f>IF(ISERROR(MATCH(OB$1,'CSC Mitre'!N$1:N$220,0)),"",VLOOKUP(OB$1,'Tactic Recode'!$A$1:$B$547,2,FALSE))</f>
        <v/>
      </c>
      <c r="OC15" t="str">
        <f>IF(ISERROR(MATCH(OC$1,'CSC Mitre'!N$1:N$220,0)),"",VLOOKUP(OC$1,'Tactic Recode'!$A$1:$B$547,2,FALSE))</f>
        <v/>
      </c>
      <c r="OD15" t="str">
        <f>IF(ISERROR(MATCH(OD$1,'CSC Mitre'!N$1:N$220,0)),"",VLOOKUP(OD$1,'Tactic Recode'!$A$1:$B$547,2,FALSE))</f>
        <v/>
      </c>
      <c r="OE15" t="str">
        <f>IF(ISERROR(MATCH(OE$1,'CSC Mitre'!N$1:N$220,0)),"",VLOOKUP(OE$1,'Tactic Recode'!$A$1:$B$547,2,FALSE))</f>
        <v/>
      </c>
      <c r="OF15" t="str">
        <f>IF(ISERROR(MATCH(OF$1,'CSC Mitre'!N$1:N$220,0)),"",VLOOKUP(OF$1,'Tactic Recode'!$A$1:$B$547,2,FALSE))</f>
        <v/>
      </c>
      <c r="OG15" t="str">
        <f>IF(ISERROR(MATCH(OG$1,'CSC Mitre'!N$1:N$220,0)),"",VLOOKUP(OG$1,'Tactic Recode'!$A$1:$B$547,2,FALSE))</f>
        <v/>
      </c>
      <c r="OH15" t="str">
        <f>IF(ISERROR(MATCH(OH$1,'CSC Mitre'!N$1:N$220,0)),"",VLOOKUP(OH$1,'Tactic Recode'!$A$1:$B$547,2,FALSE))</f>
        <v/>
      </c>
      <c r="OI15" t="str">
        <f>IF(ISERROR(MATCH(OI$1,'CSC Mitre'!N$1:N$220,0)),"",VLOOKUP(OI$1,'Tactic Recode'!$A$1:$B$547,2,FALSE))</f>
        <v/>
      </c>
      <c r="OJ15" t="str">
        <f>IF(ISERROR(MATCH(OJ$1,'CSC Mitre'!N$1:N$220,0)),"",VLOOKUP(OJ$1,'Tactic Recode'!$A$1:$B$547,2,FALSE))</f>
        <v/>
      </c>
      <c r="OK15" t="str">
        <f>IF(ISERROR(MATCH(OK$1,'CSC Mitre'!N$1:N$220,0)),"",VLOOKUP(OK$1,'Tactic Recode'!$A$1:$B$547,2,FALSE))</f>
        <v/>
      </c>
      <c r="OL15" t="str">
        <f>IF(ISERROR(MATCH(OL$1,'CSC Mitre'!N$1:N$220,0)),"",VLOOKUP(OL$1,'Tactic Recode'!$A$1:$B$547,2,FALSE))</f>
        <v/>
      </c>
      <c r="OM15" t="str">
        <f>IF(ISERROR(MATCH(OM$1,'CSC Mitre'!N$1:N$220,0)),"",VLOOKUP(OM$1,'Tactic Recode'!$A$1:$B$547,2,FALSE))</f>
        <v/>
      </c>
      <c r="ON15" t="str">
        <f>IF(ISERROR(MATCH(ON$1,'CSC Mitre'!N$1:N$220,0)),"",VLOOKUP(ON$1,'Tactic Recode'!$A$1:$B$547,2,FALSE))</f>
        <v/>
      </c>
      <c r="OO15" t="str">
        <f>IF(ISERROR(MATCH(OO$1,'CSC Mitre'!N$1:N$220,0)),"",VLOOKUP(OO$1,'Tactic Recode'!$A$1:$B$547,2,FALSE))</f>
        <v/>
      </c>
      <c r="OP15" t="str">
        <f>IF(ISERROR(MATCH(OP$1,'CSC Mitre'!N$1:N$220,0)),"",VLOOKUP(OP$1,'Tactic Recode'!$A$1:$B$547,2,FALSE))</f>
        <v/>
      </c>
      <c r="OQ15" t="str">
        <f>IF(ISERROR(MATCH(OQ$1,'CSC Mitre'!N$1:N$220,0)),"",VLOOKUP(OQ$1,'Tactic Recode'!$A$1:$B$547,2,FALSE))</f>
        <v/>
      </c>
      <c r="OR15" t="str">
        <f>IF(ISERROR(MATCH(OR$1,'CSC Mitre'!N$1:N$220,0)),"",VLOOKUP(OR$1,'Tactic Recode'!$A$1:$B$547,2,FALSE))</f>
        <v/>
      </c>
      <c r="OS15" t="str">
        <f>IF(ISERROR(MATCH(OS$1,'CSC Mitre'!N$1:N$220,0)),"",VLOOKUP(OS$1,'Tactic Recode'!$A$1:$B$547,2,FALSE))</f>
        <v/>
      </c>
      <c r="OT15" t="str">
        <f>IF(ISERROR(MATCH(OT$1,'CSC Mitre'!N$1:N$220,0)),"",VLOOKUP(OT$1,'Tactic Recode'!$A$1:$B$547,2,FALSE))</f>
        <v/>
      </c>
      <c r="OU15" t="str">
        <f>IF(ISERROR(MATCH(OU$1,'CSC Mitre'!N$1:N$220,0)),"",VLOOKUP(OU$1,'Tactic Recode'!$A$1:$B$547,2,FALSE))</f>
        <v/>
      </c>
      <c r="OV15" t="str">
        <f>IF(ISERROR(MATCH(OV$1,'CSC Mitre'!N$1:N$220,0)),"",VLOOKUP(OV$1,'Tactic Recode'!$A$1:$B$547,2,FALSE))</f>
        <v/>
      </c>
      <c r="OW15" t="str">
        <f>IF(ISERROR(MATCH(OW$1,'CSC Mitre'!N$1:N$220,0)),"",VLOOKUP(OW$1,'Tactic Recode'!$A$1:$B$547,2,FALSE))</f>
        <v/>
      </c>
      <c r="OX15" t="str">
        <f>IF(ISERROR(MATCH(OX$1,'CSC Mitre'!N$1:N$220,0)),"",VLOOKUP(OX$1,'Tactic Recode'!$A$1:$B$547,2,FALSE))</f>
        <v/>
      </c>
      <c r="OY15" t="str">
        <f>IF(ISERROR(MATCH(OY$1,'CSC Mitre'!N$1:N$220,0)),"",VLOOKUP(OY$1,'Tactic Recode'!$A$1:$B$547,2,FALSE))</f>
        <v/>
      </c>
      <c r="OZ15" t="str">
        <f>IF(ISERROR(MATCH(OZ$1,'CSC Mitre'!N$1:N$220,0)),"",VLOOKUP(OZ$1,'Tactic Recode'!$A$1:$B$547,2,FALSE))</f>
        <v/>
      </c>
      <c r="PA15" t="str">
        <f>IF(ISERROR(MATCH(PA$1,'CSC Mitre'!N$1:N$220,0)),"",VLOOKUP(PA$1,'Tactic Recode'!$A$1:$B$547,2,FALSE))</f>
        <v/>
      </c>
      <c r="PB15" t="str">
        <f>IF(ISERROR(MATCH(PB$1,'CSC Mitre'!N$1:N$220,0)),"",VLOOKUP(PB$1,'Tactic Recode'!$A$1:$B$547,2,FALSE))</f>
        <v/>
      </c>
      <c r="PC15" t="str">
        <f>IF(ISERROR(MATCH(PC$1,'CSC Mitre'!N$1:N$220,0)),"",VLOOKUP(PC$1,'Tactic Recode'!$A$1:$B$547,2,FALSE))</f>
        <v/>
      </c>
      <c r="PD15" t="str">
        <f>IF(ISERROR(MATCH(PD$1,'CSC Mitre'!N$1:N$220,0)),"",VLOOKUP(PD$1,'Tactic Recode'!$A$1:$B$547,2,FALSE))</f>
        <v/>
      </c>
      <c r="PE15" t="str">
        <f>IF(ISERROR(MATCH(PE$1,'CSC Mitre'!N$1:N$220,0)),"",VLOOKUP(PE$1,'Tactic Recode'!$A$1:$B$547,2,FALSE))</f>
        <v/>
      </c>
      <c r="PF15" t="str">
        <f>IF(ISERROR(MATCH(PF$1,'CSC Mitre'!N$1:N$220,0)),"",VLOOKUP(PF$1,'Tactic Recode'!$A$1:$B$547,2,FALSE))</f>
        <v/>
      </c>
      <c r="PG15" t="str">
        <f>IF(ISERROR(MATCH(PG$1,'CSC Mitre'!N$1:N$220,0)),"",VLOOKUP(PG$1,'Tactic Recode'!$A$1:$B$547,2,FALSE))</f>
        <v/>
      </c>
      <c r="PH15" t="str">
        <f>IF(ISERROR(MATCH(PH$1,'CSC Mitre'!N$1:N$220,0)),"",VLOOKUP(PH$1,'Tactic Recode'!$A$1:$B$547,2,FALSE))</f>
        <v/>
      </c>
      <c r="PI15" t="str">
        <f>IF(ISERROR(MATCH(PI$1,'CSC Mitre'!N$1:N$220,0)),"",VLOOKUP(PI$1,'Tactic Recode'!$A$1:$B$547,2,FALSE))</f>
        <v/>
      </c>
      <c r="PJ15" t="str">
        <f>IF(ISERROR(MATCH(PJ$1,'CSC Mitre'!N$1:N$220,0)),"",VLOOKUP(PJ$1,'Tactic Recode'!$A$1:$B$547,2,FALSE))</f>
        <v/>
      </c>
      <c r="PK15" t="str">
        <f>IF(ISERROR(MATCH(PK$1,'CSC Mitre'!N$1:N$220,0)),"",VLOOKUP(PK$1,'Tactic Recode'!$A$1:$B$547,2,FALSE))</f>
        <v/>
      </c>
      <c r="PL15" t="str">
        <f>IF(ISERROR(MATCH(PL$1,'CSC Mitre'!N$1:N$220,0)),"",VLOOKUP(PL$1,'Tactic Recode'!$A$1:$B$547,2,FALSE))</f>
        <v/>
      </c>
      <c r="PM15" t="str">
        <f>IF(ISERROR(MATCH(PM$1,'CSC Mitre'!N$1:N$220,0)),"",VLOOKUP(PM$1,'Tactic Recode'!$A$1:$B$547,2,FALSE))</f>
        <v/>
      </c>
      <c r="PN15" t="str">
        <f>IF(ISERROR(MATCH(PN$1,'CSC Mitre'!N$1:N$220,0)),"",VLOOKUP(PN$1,'Tactic Recode'!$A$1:$B$547,2,FALSE))</f>
        <v/>
      </c>
      <c r="PO15" t="str">
        <f>IF(ISERROR(MATCH(PO$1,'CSC Mitre'!N$1:N$220,0)),"",VLOOKUP(PO$1,'Tactic Recode'!$A$1:$B$547,2,FALSE))</f>
        <v/>
      </c>
      <c r="PP15" t="str">
        <f>IF(ISERROR(MATCH(PP$1,'CSC Mitre'!N$1:N$220,0)),"",VLOOKUP(PP$1,'Tactic Recode'!$A$1:$B$547,2,FALSE))</f>
        <v/>
      </c>
      <c r="PQ15" t="str">
        <f>IF(ISERROR(MATCH(PQ$1,'CSC Mitre'!N$1:N$220,0)),"",VLOOKUP(PQ$1,'Tactic Recode'!$A$1:$B$547,2,FALSE))</f>
        <v/>
      </c>
      <c r="PR15" t="str">
        <f>IF(ISERROR(MATCH(PR$1,'CSC Mitre'!N$1:N$220,0)),"",VLOOKUP(PR$1,'Tactic Recode'!$A$1:$B$547,2,FALSE))</f>
        <v/>
      </c>
      <c r="PS15" t="str">
        <f>IF(ISERROR(MATCH(PS$1,'CSC Mitre'!N$1:N$220,0)),"",VLOOKUP(PS$1,'Tactic Recode'!$A$1:$B$547,2,FALSE))</f>
        <v/>
      </c>
      <c r="PT15" t="str">
        <f>IF(ISERROR(MATCH(PT$1,'CSC Mitre'!N$1:N$220,0)),"",VLOOKUP(PT$1,'Tactic Recode'!$A$1:$B$547,2,FALSE))</f>
        <v/>
      </c>
      <c r="PU15" t="str">
        <f>IF(ISERROR(MATCH(PU$1,'CSC Mitre'!N$1:N$220,0)),"",VLOOKUP(PU$1,'Tactic Recode'!$A$1:$B$547,2,FALSE))</f>
        <v/>
      </c>
      <c r="PV15" t="str">
        <f>IF(ISERROR(MATCH(PV$1,'CSC Mitre'!N$1:N$220,0)),"",VLOOKUP(PV$1,'Tactic Recode'!$A$1:$B$547,2,FALSE))</f>
        <v/>
      </c>
      <c r="PW15" t="str">
        <f>IF(ISERROR(MATCH(PW$1,'CSC Mitre'!N$1:N$220,0)),"",VLOOKUP(PW$1,'Tactic Recode'!$A$1:$B$547,2,FALSE))</f>
        <v/>
      </c>
      <c r="PX15" t="str">
        <f>IF(ISERROR(MATCH(PX$1,'CSC Mitre'!N$1:N$220,0)),"",VLOOKUP(PX$1,'Tactic Recode'!$A$1:$B$547,2,FALSE))</f>
        <v/>
      </c>
      <c r="PY15" t="str">
        <f>IF(ISERROR(MATCH(PY$1,'CSC Mitre'!N$1:N$220,0)),"",VLOOKUP(PY$1,'Tactic Recode'!$A$1:$B$547,2,FALSE))</f>
        <v/>
      </c>
      <c r="PZ15" t="str">
        <f>IF(ISERROR(MATCH(PZ$1,'CSC Mitre'!N$1:N$220,0)),"",VLOOKUP(PZ$1,'Tactic Recode'!$A$1:$B$547,2,FALSE))</f>
        <v/>
      </c>
      <c r="QA15" t="str">
        <f>IF(ISERROR(MATCH(QA$1,'CSC Mitre'!N$1:N$220,0)),"",VLOOKUP(QA$1,'Tactic Recode'!$A$1:$B$547,2,FALSE))</f>
        <v/>
      </c>
      <c r="QB15" t="str">
        <f>IF(ISERROR(MATCH(QB$1,'CSC Mitre'!N$1:N$220,0)),"",VLOOKUP(QB$1,'Tactic Recode'!$A$1:$B$547,2,FALSE))</f>
        <v/>
      </c>
      <c r="QC15" t="str">
        <f>IF(ISERROR(MATCH(QC$1,'CSC Mitre'!N$1:N$220,0)),"",VLOOKUP(QC$1,'Tactic Recode'!$A$1:$B$547,2,FALSE))</f>
        <v/>
      </c>
      <c r="QD15" t="str">
        <f>IF(ISERROR(MATCH(QD$1,'CSC Mitre'!N$1:N$220,0)),"",VLOOKUP(QD$1,'Tactic Recode'!$A$1:$B$547,2,FALSE))</f>
        <v/>
      </c>
      <c r="QE15" t="str">
        <f>IF(ISERROR(MATCH(QE$1,'CSC Mitre'!N$1:N$220,0)),"",VLOOKUP(QE$1,'Tactic Recode'!$A$1:$B$547,2,FALSE))</f>
        <v/>
      </c>
      <c r="QF15" t="str">
        <f>IF(ISERROR(MATCH(QF$1,'CSC Mitre'!N$1:N$220,0)),"",VLOOKUP(QF$1,'Tactic Recode'!$A$1:$B$547,2,FALSE))</f>
        <v/>
      </c>
      <c r="QG15" t="str">
        <f>IF(ISERROR(MATCH(QG$1,'CSC Mitre'!N$1:N$220,0)),"",VLOOKUP(QG$1,'Tactic Recode'!$A$1:$B$547,2,FALSE))</f>
        <v/>
      </c>
      <c r="QH15" t="str">
        <f>IF(ISERROR(MATCH(QH$1,'CSC Mitre'!N$1:N$220,0)),"",VLOOKUP(QH$1,'Tactic Recode'!$A$1:$B$547,2,FALSE))</f>
        <v/>
      </c>
      <c r="QI15" t="str">
        <f>IF(ISERROR(MATCH(QI$1,'CSC Mitre'!N$1:N$220,0)),"",VLOOKUP(QI$1,'Tactic Recode'!$A$1:$B$547,2,FALSE))</f>
        <v/>
      </c>
      <c r="QJ15" t="str">
        <f>IF(ISERROR(MATCH(QJ$1,'CSC Mitre'!N$1:N$220,0)),"",VLOOKUP(QJ$1,'Tactic Recode'!$A$1:$B$547,2,FALSE))</f>
        <v/>
      </c>
      <c r="QK15" t="str">
        <f>IF(ISERROR(MATCH(QK$1,'CSC Mitre'!N$1:N$220,0)),"",VLOOKUP(QK$1,'Tactic Recode'!$A$1:$B$547,2,FALSE))</f>
        <v/>
      </c>
      <c r="QL15" t="str">
        <f>IF(ISERROR(MATCH(QL$1,'CSC Mitre'!N$1:N$220,0)),"",VLOOKUP(QL$1,'Tactic Recode'!$A$1:$B$547,2,FALSE))</f>
        <v/>
      </c>
      <c r="QM15" t="str">
        <f>IF(ISERROR(MATCH(QM$1,'CSC Mitre'!N$1:N$220,0)),"",VLOOKUP(QM$1,'Tactic Recode'!$A$1:$B$547,2,FALSE))</f>
        <v/>
      </c>
      <c r="QN15" t="str">
        <f>IF(ISERROR(MATCH(QN$1,'CSC Mitre'!N$1:N$220,0)),"",VLOOKUP(QN$1,'Tactic Recode'!$A$1:$B$547,2,FALSE))</f>
        <v/>
      </c>
      <c r="QO15" t="str">
        <f>IF(ISERROR(MATCH(QO$1,'CSC Mitre'!N$1:N$220,0)),"",VLOOKUP(QO$1,'Tactic Recode'!$A$1:$B$547,2,FALSE))</f>
        <v/>
      </c>
      <c r="QP15" t="str">
        <f>IF(ISERROR(MATCH(QP$1,'CSC Mitre'!N$1:N$220,0)),"",VLOOKUP(QP$1,'Tactic Recode'!$A$1:$B$547,2,FALSE))</f>
        <v/>
      </c>
      <c r="QQ15" t="str">
        <f>IF(ISERROR(MATCH(QQ$1,'CSC Mitre'!N$1:N$220,0)),"",VLOOKUP(QQ$1,'Tactic Recode'!$A$1:$B$547,2,FALSE))</f>
        <v/>
      </c>
      <c r="QR15" t="str">
        <f>IF(ISERROR(MATCH(QR$1,'CSC Mitre'!N$1:N$220,0)),"",VLOOKUP(QR$1,'Tactic Recode'!$A$1:$B$547,2,FALSE))</f>
        <v/>
      </c>
      <c r="QS15" t="str">
        <f>IF(ISERROR(MATCH(QS$1,'CSC Mitre'!N$1:N$220,0)),"",VLOOKUP(QS$1,'Tactic Recode'!$A$1:$B$547,2,FALSE))</f>
        <v/>
      </c>
      <c r="QT15" t="str">
        <f>IF(ISERROR(MATCH(QT$1,'CSC Mitre'!N$1:N$220,0)),"",VLOOKUP(QT$1,'Tactic Recode'!$A$1:$B$547,2,FALSE))</f>
        <v/>
      </c>
      <c r="QU15" t="str">
        <f>IF(ISERROR(MATCH(QU$1,'CSC Mitre'!N$1:N$220,0)),"",VLOOKUP(QU$1,'Tactic Recode'!$A$1:$B$547,2,FALSE))</f>
        <v/>
      </c>
      <c r="QV15" t="str">
        <f>IF(ISERROR(MATCH(QV$1,'CSC Mitre'!N$1:N$220,0)),"",VLOOKUP(QV$1,'Tactic Recode'!$A$1:$B$547,2,FALSE))</f>
        <v/>
      </c>
      <c r="QW15" t="str">
        <f>IF(ISERROR(MATCH(QW$1,'CSC Mitre'!N$1:N$220,0)),"",VLOOKUP(QW$1,'Tactic Recode'!$A$1:$B$547,2,FALSE))</f>
        <v/>
      </c>
      <c r="QX15" t="str">
        <f>IF(ISERROR(MATCH(QX$1,'CSC Mitre'!N$1:N$220,0)),"",VLOOKUP(QX$1,'Tactic Recode'!$A$1:$B$547,2,FALSE))</f>
        <v/>
      </c>
      <c r="QY15" t="str">
        <f>IF(ISERROR(MATCH(QY$1,'CSC Mitre'!N$1:N$220,0)),"",VLOOKUP(QY$1,'Tactic Recode'!$A$1:$B$547,2,FALSE))</f>
        <v/>
      </c>
      <c r="QZ15" t="str">
        <f>IF(ISERROR(MATCH(QZ$1,'CSC Mitre'!N$1:N$220,0)),"",VLOOKUP(QZ$1,'Tactic Recode'!$A$1:$B$547,2,FALSE))</f>
        <v/>
      </c>
      <c r="RA15" t="str">
        <f>IF(ISERROR(MATCH(RA$1,'CSC Mitre'!N$1:N$220,0)),"",VLOOKUP(RA$1,'Tactic Recode'!$A$1:$B$547,2,FALSE))</f>
        <v/>
      </c>
      <c r="RB15" t="str">
        <f>IF(ISERROR(MATCH(RB$1,'CSC Mitre'!N$1:N$220,0)),"",VLOOKUP(RB$1,'Tactic Recode'!$A$1:$B$547,2,FALSE))</f>
        <v/>
      </c>
      <c r="RC15" t="str">
        <f>IF(ISERROR(MATCH(RC$1,'CSC Mitre'!N$1:N$220,0)),"",VLOOKUP(RC$1,'Tactic Recode'!$A$1:$B$547,2,FALSE))</f>
        <v/>
      </c>
      <c r="RD15" t="str">
        <f>IF(ISERROR(MATCH(RD$1,'CSC Mitre'!N$1:N$220,0)),"",VLOOKUP(RD$1,'Tactic Recode'!$A$1:$B$547,2,FALSE))</f>
        <v/>
      </c>
      <c r="RE15" t="str">
        <f>IF(ISERROR(MATCH(RE$1,'CSC Mitre'!N$1:N$220,0)),"",VLOOKUP(RE$1,'Tactic Recode'!$A$1:$B$547,2,FALSE))</f>
        <v/>
      </c>
      <c r="RF15" t="str">
        <f>IF(ISERROR(MATCH(RF$1,'CSC Mitre'!N$1:N$220,0)),"",VLOOKUP(RF$1,'Tactic Recode'!$A$1:$B$547,2,FALSE))</f>
        <v/>
      </c>
      <c r="RG15" t="str">
        <f>IF(ISERROR(MATCH(RG$1,'CSC Mitre'!N$1:N$220,0)),"",VLOOKUP(RG$1,'Tactic Recode'!$A$1:$B$547,2,FALSE))</f>
        <v/>
      </c>
      <c r="RH15" t="str">
        <f>IF(ISERROR(MATCH(RH$1,'CSC Mitre'!N$1:N$220,0)),"",VLOOKUP(RH$1,'Tactic Recode'!$A$1:$B$547,2,FALSE))</f>
        <v/>
      </c>
      <c r="RI15" t="str">
        <f>IF(ISERROR(MATCH(RI$1,'CSC Mitre'!N$1:N$220,0)),"",VLOOKUP(RI$1,'Tactic Recode'!$A$1:$B$547,2,FALSE))</f>
        <v/>
      </c>
      <c r="RJ15" t="str">
        <f>IF(ISERROR(MATCH(RJ$1,'CSC Mitre'!N$1:N$220,0)),"",VLOOKUP(RJ$1,'Tactic Recode'!$A$1:$B$547,2,FALSE))</f>
        <v/>
      </c>
      <c r="RK15" t="str">
        <f>IF(ISERROR(MATCH(RK$1,'CSC Mitre'!N$1:N$220,0)),"",VLOOKUP(RK$1,'Tactic Recode'!$A$1:$B$547,2,FALSE))</f>
        <v/>
      </c>
      <c r="RL15" t="str">
        <f>IF(ISERROR(MATCH(RL$1,'CSC Mitre'!N$1:N$220,0)),"",VLOOKUP(RL$1,'Tactic Recode'!$A$1:$B$547,2,FALSE))</f>
        <v/>
      </c>
      <c r="RM15" t="str">
        <f>IF(ISERROR(MATCH(RM$1,'CSC Mitre'!N$1:N$220,0)),"",VLOOKUP(RM$1,'Tactic Recode'!$A$1:$B$547,2,FALSE))</f>
        <v/>
      </c>
      <c r="RN15" t="str">
        <f>IF(ISERROR(MATCH(RN$1,'CSC Mitre'!N$1:N$220,0)),"",VLOOKUP(RN$1,'Tactic Recode'!$A$1:$B$547,2,FALSE))</f>
        <v/>
      </c>
      <c r="RO15" t="str">
        <f>IF(ISERROR(MATCH(RO$1,'CSC Mitre'!N$1:N$220,0)),"",VLOOKUP(RO$1,'Tactic Recode'!$A$1:$B$547,2,FALSE))</f>
        <v/>
      </c>
      <c r="RP15" t="str">
        <f>IF(ISERROR(MATCH(RP$1,'CSC Mitre'!N$1:N$220,0)),"",VLOOKUP(RP$1,'Tactic Recode'!$A$1:$B$547,2,FALSE))</f>
        <v/>
      </c>
      <c r="RQ15" t="str">
        <f>IF(ISERROR(MATCH(RQ$1,'CSC Mitre'!N$1:N$220,0)),"",VLOOKUP(RQ$1,'Tactic Recode'!$A$1:$B$547,2,FALSE))</f>
        <v/>
      </c>
      <c r="RR15" t="str">
        <f>IF(ISERROR(MATCH(RR$1,'CSC Mitre'!N$1:N$220,0)),"",VLOOKUP(RR$1,'Tactic Recode'!$A$1:$B$547,2,FALSE))</f>
        <v/>
      </c>
      <c r="RS15" t="str">
        <f>IF(ISERROR(MATCH(RS$1,'CSC Mitre'!N$1:N$220,0)),"",VLOOKUP(RS$1,'Tactic Recode'!$A$1:$B$547,2,FALSE))</f>
        <v/>
      </c>
      <c r="RT15" t="str">
        <f>IF(ISERROR(MATCH(RT$1,'CSC Mitre'!N$1:N$220,0)),"",VLOOKUP(RT$1,'Tactic Recode'!$A$1:$B$547,2,FALSE))</f>
        <v/>
      </c>
      <c r="RU15" t="str">
        <f>IF(ISERROR(MATCH(RU$1,'CSC Mitre'!N$1:N$220,0)),"",VLOOKUP(RU$1,'Tactic Recode'!$A$1:$B$547,2,FALSE))</f>
        <v/>
      </c>
      <c r="RV15" t="str">
        <f>IF(ISERROR(MATCH(RV$1,'CSC Mitre'!N$1:N$220,0)),"",VLOOKUP(RV$1,'Tactic Recode'!$A$1:$B$547,2,FALSE))</f>
        <v/>
      </c>
      <c r="RW15" t="str">
        <f>IF(ISERROR(MATCH(RW$1,'CSC Mitre'!N$1:N$220,0)),"",VLOOKUP(RW$1,'Tactic Recode'!$A$1:$B$547,2,FALSE))</f>
        <v/>
      </c>
      <c r="RX15" t="str">
        <f>IF(ISERROR(MATCH(RX$1,'CSC Mitre'!N$1:N$220,0)),"",VLOOKUP(RX$1,'Tactic Recode'!$A$1:$B$547,2,FALSE))</f>
        <v/>
      </c>
      <c r="RY15" t="str">
        <f>IF(ISERROR(MATCH(RY$1,'CSC Mitre'!N$1:N$220,0)),"",VLOOKUP(RY$1,'Tactic Recode'!$A$1:$B$547,2,FALSE))</f>
        <v/>
      </c>
      <c r="RZ15" t="str">
        <f>IF(ISERROR(MATCH(RZ$1,'CSC Mitre'!N$1:N$220,0)),"",VLOOKUP(RZ$1,'Tactic Recode'!$A$1:$B$547,2,FALSE))</f>
        <v/>
      </c>
      <c r="SA15" t="str">
        <f>IF(ISERROR(MATCH(SA$1,'CSC Mitre'!N$1:N$220,0)),"",VLOOKUP(SA$1,'Tactic Recode'!$A$1:$B$547,2,FALSE))</f>
        <v/>
      </c>
      <c r="SB15" t="str">
        <f>IF(ISERROR(MATCH(SB$1,'CSC Mitre'!N$1:N$220,0)),"",VLOOKUP(SB$1,'Tactic Recode'!$A$1:$B$547,2,FALSE))</f>
        <v/>
      </c>
      <c r="SC15" t="str">
        <f>IF(ISERROR(MATCH(SC$1,'CSC Mitre'!N$1:N$220,0)),"",VLOOKUP(SC$1,'Tactic Recode'!$A$1:$B$547,2,FALSE))</f>
        <v/>
      </c>
      <c r="SD15" t="str">
        <f>IF(ISERROR(MATCH(SD$1,'CSC Mitre'!N$1:N$220,0)),"",VLOOKUP(SD$1,'Tactic Recode'!$A$1:$B$547,2,FALSE))</f>
        <v/>
      </c>
      <c r="SE15" t="str">
        <f>IF(ISERROR(MATCH(SE$1,'CSC Mitre'!N$1:N$220,0)),"",VLOOKUP(SE$1,'Tactic Recode'!$A$1:$B$547,2,FALSE))</f>
        <v/>
      </c>
      <c r="SF15" t="str">
        <f>IF(ISERROR(MATCH(SF$1,'CSC Mitre'!N$1:N$220,0)),"",VLOOKUP(SF$1,'Tactic Recode'!$A$1:$B$547,2,FALSE))</f>
        <v/>
      </c>
      <c r="SG15" t="str">
        <f>IF(ISERROR(MATCH(SG$1,'CSC Mitre'!N$1:N$220,0)),"",VLOOKUP(SG$1,'Tactic Recode'!$A$1:$B$547,2,FALSE))</f>
        <v/>
      </c>
      <c r="SH15" t="str">
        <f>IF(ISERROR(MATCH(SH$1,'CSC Mitre'!N$1:N$220,0)),"",VLOOKUP(SH$1,'Tactic Recode'!$A$1:$B$547,2,FALSE))</f>
        <v/>
      </c>
      <c r="SI15" t="str">
        <f>IF(ISERROR(MATCH(SI$1,'CSC Mitre'!N$1:N$220,0)),"",VLOOKUP(SI$1,'Tactic Recode'!$A$1:$B$547,2,FALSE))</f>
        <v/>
      </c>
      <c r="SJ15" t="str">
        <f>IF(ISERROR(MATCH(SJ$1,'CSC Mitre'!N$1:N$220,0)),"",VLOOKUP(SJ$1,'Tactic Recode'!$A$1:$B$547,2,FALSE))</f>
        <v/>
      </c>
      <c r="SK15" t="str">
        <f>IF(ISERROR(MATCH(SK$1,'CSC Mitre'!N$1:N$220,0)),"",VLOOKUP(SK$1,'Tactic Recode'!$A$1:$B$547,2,FALSE))</f>
        <v/>
      </c>
      <c r="SL15" t="str">
        <f>IF(ISERROR(MATCH(SL$1,'CSC Mitre'!N$1:N$220,0)),"",VLOOKUP(SL$1,'Tactic Recode'!$A$1:$B$547,2,FALSE))</f>
        <v/>
      </c>
      <c r="SM15" t="str">
        <f>IF(ISERROR(MATCH(SM$1,'CSC Mitre'!N$1:N$220,0)),"",VLOOKUP(SM$1,'Tactic Recode'!$A$1:$B$547,2,FALSE))</f>
        <v/>
      </c>
      <c r="SN15" t="str">
        <f>IF(ISERROR(MATCH(SN$1,'CSC Mitre'!N$1:N$220,0)),"",VLOOKUP(SN$1,'Tactic Recode'!$A$1:$B$547,2,FALSE))</f>
        <v/>
      </c>
      <c r="SO15" t="str">
        <f>IF(ISERROR(MATCH(SO$1,'CSC Mitre'!N$1:N$220,0)),"",VLOOKUP(SO$1,'Tactic Recode'!$A$1:$B$547,2,FALSE))</f>
        <v/>
      </c>
      <c r="SP15" t="str">
        <f>IF(ISERROR(MATCH(SP$1,'CSC Mitre'!N$1:N$220,0)),"",VLOOKUP(SP$1,'Tactic Recode'!$A$1:$B$547,2,FALSE))</f>
        <v/>
      </c>
      <c r="SQ15" t="str">
        <f>IF(ISERROR(MATCH(SQ$1,'CSC Mitre'!N$1:N$220,0)),"",VLOOKUP(SQ$1,'Tactic Recode'!$A$1:$B$547,2,FALSE))</f>
        <v/>
      </c>
      <c r="SR15" t="str">
        <f>IF(ISERROR(MATCH(SR$1,'CSC Mitre'!N$1:N$220,0)),"",VLOOKUP(SR$1,'Tactic Recode'!$A$1:$B$547,2,FALSE))</f>
        <v/>
      </c>
      <c r="SS15" t="str">
        <f>IF(ISERROR(MATCH(SS$1,'CSC Mitre'!N$1:N$220,0)),"",VLOOKUP(SS$1,'Tactic Recode'!$A$1:$B$547,2,FALSE))</f>
        <v/>
      </c>
      <c r="ST15" t="str">
        <f>IF(ISERROR(MATCH(ST$1,'CSC Mitre'!N$1:N$220,0)),"",VLOOKUP(ST$1,'Tactic Recode'!$A$1:$B$547,2,FALSE))</f>
        <v/>
      </c>
      <c r="SU15" t="str">
        <f>IF(ISERROR(MATCH(SU$1,'CSC Mitre'!N$1:N$220,0)),"",VLOOKUP(SU$1,'Tactic Recode'!$A$1:$B$547,2,FALSE))</f>
        <v/>
      </c>
      <c r="SV15" t="str">
        <f>IF(ISERROR(MATCH(SV$1,'CSC Mitre'!N$1:N$220,0)),"",VLOOKUP(SV$1,'Tactic Recode'!$A$1:$B$547,2,FALSE))</f>
        <v/>
      </c>
      <c r="SW15" t="str">
        <f>IF(ISERROR(MATCH(SW$1,'CSC Mitre'!N$1:N$220,0)),"",VLOOKUP(SW$1,'Tactic Recode'!$A$1:$B$547,2,FALSE))</f>
        <v/>
      </c>
      <c r="SX15" t="str">
        <f>IF(ISERROR(MATCH(SX$1,'CSC Mitre'!N$1:N$220,0)),"",VLOOKUP(SX$1,'Tactic Recode'!$A$1:$B$547,2,FALSE))</f>
        <v/>
      </c>
      <c r="SY15" t="str">
        <f>IF(ISERROR(MATCH(SY$1,'CSC Mitre'!N$1:N$220,0)),"",VLOOKUP(SY$1,'Tactic Recode'!$A$1:$B$547,2,FALSE))</f>
        <v/>
      </c>
      <c r="SZ15" t="str">
        <f>IF(ISERROR(MATCH(SZ$1,'CSC Mitre'!N$1:N$220,0)),"",VLOOKUP(SZ$1,'Tactic Recode'!$A$1:$B$547,2,FALSE))</f>
        <v/>
      </c>
      <c r="TA15" t="str">
        <f>IF(ISERROR(MATCH(TA$1,'CSC Mitre'!N$1:N$220,0)),"",VLOOKUP(TA$1,'Tactic Recode'!$A$1:$B$547,2,FALSE))</f>
        <v/>
      </c>
      <c r="TB15" t="str">
        <f>IF(ISERROR(MATCH(TB$1,'CSC Mitre'!N$1:N$220,0)),"",VLOOKUP(TB$1,'Tactic Recode'!$A$1:$B$547,2,FALSE))</f>
        <v/>
      </c>
      <c r="TC15" t="str">
        <f>IF(ISERROR(MATCH(TC$1,'CSC Mitre'!N$1:N$220,0)),"",VLOOKUP(TC$1,'Tactic Recode'!$A$1:$B$547,2,FALSE))</f>
        <v/>
      </c>
      <c r="TD15" t="str">
        <f>IF(ISERROR(MATCH(TD$1,'CSC Mitre'!N$1:N$220,0)),"",VLOOKUP(TD$1,'Tactic Recode'!$A$1:$B$547,2,FALSE))</f>
        <v/>
      </c>
      <c r="TE15" t="str">
        <f>IF(ISERROR(MATCH(TE$1,'CSC Mitre'!N$1:N$220,0)),"",VLOOKUP(TE$1,'Tactic Recode'!$A$1:$B$547,2,FALSE))</f>
        <v/>
      </c>
      <c r="TF15" t="str">
        <f>IF(ISERROR(MATCH(TF$1,'CSC Mitre'!N$1:N$220,0)),"",VLOOKUP(TF$1,'Tactic Recode'!$A$1:$B$547,2,FALSE))</f>
        <v/>
      </c>
      <c r="TG15" t="str">
        <f>IF(ISERROR(MATCH(TG$1,'CSC Mitre'!N$1:N$220,0)),"",VLOOKUP(TG$1,'Tactic Recode'!$A$1:$B$547,2,FALSE))</f>
        <v/>
      </c>
      <c r="TH15" t="str">
        <f>IF(ISERROR(MATCH(TH$1,'CSC Mitre'!N$1:N$220,0)),"",VLOOKUP(TH$1,'Tactic Recode'!$A$1:$B$547,2,FALSE))</f>
        <v/>
      </c>
      <c r="TI15" t="str">
        <f>IF(ISERROR(MATCH(TI$1,'CSC Mitre'!N$1:N$220,0)),"",VLOOKUP(TI$1,'Tactic Recode'!$A$1:$B$547,2,FALSE))</f>
        <v/>
      </c>
      <c r="TJ15" t="str">
        <f>IF(ISERROR(MATCH(TJ$1,'CSC Mitre'!N$1:N$220,0)),"",VLOOKUP(TJ$1,'Tactic Recode'!$A$1:$B$547,2,FALSE))</f>
        <v/>
      </c>
      <c r="TK15" t="str">
        <f>IF(ISERROR(MATCH(TK$1,'CSC Mitre'!N$1:N$220,0)),"",VLOOKUP(TK$1,'Tactic Recode'!$A$1:$B$547,2,FALSE))</f>
        <v/>
      </c>
      <c r="TL15" t="str">
        <f>IF(ISERROR(MATCH(TL$1,'CSC Mitre'!N$1:N$220,0)),"",VLOOKUP(TL$1,'Tactic Recode'!$A$1:$B$547,2,FALSE))</f>
        <v/>
      </c>
      <c r="TM15" t="str">
        <f>IF(ISERROR(MATCH(TM$1,'CSC Mitre'!N$1:N$220,0)),"",VLOOKUP(TM$1,'Tactic Recode'!$A$1:$B$547,2,FALSE))</f>
        <v/>
      </c>
      <c r="TN15" t="str">
        <f>IF(ISERROR(MATCH(TN$1,'CSC Mitre'!N$1:N$220,0)),"",VLOOKUP(TN$1,'Tactic Recode'!$A$1:$B$547,2,FALSE))</f>
        <v/>
      </c>
      <c r="TO15" t="str">
        <f>IF(ISERROR(MATCH(TO$1,'CSC Mitre'!N$1:N$220,0)),"",VLOOKUP(TO$1,'Tactic Recode'!$A$1:$B$547,2,FALSE))</f>
        <v/>
      </c>
      <c r="TP15" t="str">
        <f>IF(ISERROR(MATCH(TP$1,'CSC Mitre'!N$1:N$220,0)),"",VLOOKUP(TP$1,'Tactic Recode'!$A$1:$B$547,2,FALSE))</f>
        <v/>
      </c>
      <c r="TQ15" t="str">
        <f>IF(ISERROR(MATCH(TQ$1,'CSC Mitre'!N$1:N$220,0)),"",VLOOKUP(TQ$1,'Tactic Recode'!$A$1:$B$547,2,FALSE))</f>
        <v/>
      </c>
      <c r="TR15" t="str">
        <f>IF(ISERROR(MATCH(TR$1,'CSC Mitre'!N$1:N$220,0)),"",VLOOKUP(TR$1,'Tactic Recode'!$A$1:$B$547,2,FALSE))</f>
        <v/>
      </c>
      <c r="TS15" t="str">
        <f>IF(ISERROR(MATCH(TS$1,'CSC Mitre'!N$1:N$220,0)),"",VLOOKUP(TS$1,'Tactic Recode'!$A$1:$B$547,2,FALSE))</f>
        <v/>
      </c>
      <c r="TT15" t="str">
        <f>IF(ISERROR(MATCH(TT$1,'CSC Mitre'!N$1:N$220,0)),"",VLOOKUP(TT$1,'Tactic Recode'!$A$1:$B$547,2,FALSE))</f>
        <v/>
      </c>
      <c r="TU15" t="str">
        <f>IF(ISERROR(MATCH(TU$1,'CSC Mitre'!N$1:N$220,0)),"",VLOOKUP(TU$1,'Tactic Recode'!$A$1:$B$547,2,FALSE))</f>
        <v/>
      </c>
      <c r="TV15" t="str">
        <f>IF(ISERROR(MATCH(TV$1,'CSC Mitre'!N$1:N$220,0)),"",VLOOKUP(TV$1,'Tactic Recode'!$A$1:$B$547,2,FALSE))</f>
        <v/>
      </c>
      <c r="TW15" t="str">
        <f>IF(ISERROR(MATCH(TW$1,'CSC Mitre'!N$1:N$220,0)),"",VLOOKUP(TW$1,'Tactic Recode'!$A$1:$B$547,2,FALSE))</f>
        <v/>
      </c>
      <c r="TX15" t="str">
        <f>IF(ISERROR(MATCH(TX$1,'CSC Mitre'!N$1:N$220,0)),"",VLOOKUP(TX$1,'Tactic Recode'!$A$1:$B$547,2,FALSE))</f>
        <v/>
      </c>
      <c r="TY15" t="str">
        <f>IF(ISERROR(MATCH(TY$1,'CSC Mitre'!N$1:N$220,0)),"",VLOOKUP(TY$1,'Tactic Recode'!$A$1:$B$547,2,FALSE))</f>
        <v/>
      </c>
      <c r="TZ15" t="str">
        <f>IF(ISERROR(MATCH(TZ$1,'CSC Mitre'!N$1:N$220,0)),"",VLOOKUP(TZ$1,'Tactic Recode'!$A$1:$B$547,2,FALSE))</f>
        <v/>
      </c>
      <c r="UA15" t="str">
        <f>IF(ISERROR(MATCH(UA$1,'CSC Mitre'!N$1:N$220,0)),"",VLOOKUP(UA$1,'Tactic Recode'!$A$1:$B$547,2,FALSE))</f>
        <v/>
      </c>
      <c r="UB15" t="str">
        <f>IF(ISERROR(MATCH(UB$1,'CSC Mitre'!N$1:N$220,0)),"",VLOOKUP(UB$1,'Tactic Recode'!$A$1:$B$547,2,FALSE))</f>
        <v/>
      </c>
    </row>
    <row r="16" spans="1:548" x14ac:dyDescent="0.25">
      <c r="A16" s="59" t="s">
        <v>415</v>
      </c>
      <c r="B16" t="str">
        <f>IF(ISERROR(MATCH(B$1,'CSC Mitre'!O$1:O$220,0)),"",VLOOKUP(B$1,'Tactic Recode'!$A$1:$B$547,2,FALSE))</f>
        <v/>
      </c>
      <c r="C16" t="str">
        <f>IF(ISERROR(MATCH(C$1,'CSC Mitre'!O$1:O$220,0)),"",VLOOKUP(C$1,'Tactic Recode'!$A$1:$B$547,2,FALSE))</f>
        <v/>
      </c>
      <c r="D16" t="str">
        <f>IF(ISERROR(MATCH(D$1,'CSC Mitre'!O$1:O$220,0)),"",VLOOKUP(D$1,'Tactic Recode'!$A$1:$B$547,2,FALSE))</f>
        <v/>
      </c>
      <c r="E16" t="str">
        <f>IF(ISERROR(MATCH(E$1,'CSC Mitre'!O$1:O$220,0)),"",VLOOKUP(E$1,'Tactic Recode'!$A$1:$B$547,2,FALSE))</f>
        <v/>
      </c>
      <c r="F16" t="str">
        <f>IF(ISERROR(MATCH(F$1,'CSC Mitre'!O$1:O$220,0)),"",VLOOKUP(F$1,'Tactic Recode'!$A$1:$B$547,2,FALSE))</f>
        <v/>
      </c>
      <c r="G16" t="str">
        <f>IF(ISERROR(MATCH(G$1,'CSC Mitre'!O$1:O$220,0)),"",VLOOKUP(G$1,'Tactic Recode'!$A$1:$B$547,2,FALSE))</f>
        <v/>
      </c>
      <c r="H16" t="str">
        <f>IF(ISERROR(MATCH(H$1,'CSC Mitre'!O$1:O$220,0)),"",VLOOKUP(H$1,'Tactic Recode'!$A$1:$B$547,2,FALSE))</f>
        <v/>
      </c>
      <c r="I16" t="str">
        <f>IF(ISERROR(MATCH(I$1,'CSC Mitre'!O$1:O$220,0)),"",VLOOKUP(I$1,'Tactic Recode'!$A$1:$B$547,2,FALSE))</f>
        <v/>
      </c>
      <c r="J16" t="str">
        <f>IF(ISERROR(MATCH(J$1,'CSC Mitre'!O$1:O$220,0)),"",VLOOKUP(J$1,'Tactic Recode'!$A$1:$B$547,2,FALSE))</f>
        <v/>
      </c>
      <c r="K16" t="str">
        <f>IF(ISERROR(MATCH(K$1,'CSC Mitre'!O$1:O$220,0)),"",VLOOKUP(K$1,'Tactic Recode'!$A$1:$B$547,2,FALSE))</f>
        <v/>
      </c>
      <c r="L16" t="str">
        <f>IF(ISERROR(MATCH(L$1,'CSC Mitre'!O$1:O$220,0)),"",VLOOKUP(L$1,'Tactic Recode'!$A$1:$B$547,2,FALSE))</f>
        <v/>
      </c>
      <c r="M16" t="str">
        <f>IF(ISERROR(MATCH(M$1,'CSC Mitre'!O$1:O$220,0)),"",VLOOKUP(M$1,'Tactic Recode'!$A$1:$B$547,2,FALSE))</f>
        <v>Credential Access</v>
      </c>
      <c r="N16" t="str">
        <f>IF(ISERROR(MATCH(N$1,'CSC Mitre'!O$1:O$220,0)),"",VLOOKUP(N$1,'Tactic Recode'!$A$1:$B$547,2,FALSE))</f>
        <v>Credential Access</v>
      </c>
      <c r="O16" t="str">
        <f>IF(ISERROR(MATCH(O$1,'CSC Mitre'!O$1:O$220,0)),"",VLOOKUP(O$1,'Tactic Recode'!$A$1:$B$547,2,FALSE))</f>
        <v/>
      </c>
      <c r="P16" t="str">
        <f>IF(ISERROR(MATCH(P$1,'CSC Mitre'!O$1:O$220,0)),"",VLOOKUP(P$1,'Tactic Recode'!$A$1:$B$547,2,FALSE))</f>
        <v/>
      </c>
      <c r="Q16" t="str">
        <f>IF(ISERROR(MATCH(Q$1,'CSC Mitre'!O$1:O$220,0)),"",VLOOKUP(Q$1,'Tactic Recode'!$A$1:$B$547,2,FALSE))</f>
        <v/>
      </c>
      <c r="R16" t="str">
        <f>IF(ISERROR(MATCH(R$1,'CSC Mitre'!O$1:O$220,0)),"",VLOOKUP(R$1,'Tactic Recode'!$A$1:$B$547,2,FALSE))</f>
        <v/>
      </c>
      <c r="S16" t="str">
        <f>IF(ISERROR(MATCH(S$1,'CSC Mitre'!O$1:O$220,0)),"",VLOOKUP(S$1,'Tactic Recode'!$A$1:$B$547,2,FALSE))</f>
        <v/>
      </c>
      <c r="T16" t="str">
        <f>IF(ISERROR(MATCH(T$1,'CSC Mitre'!O$1:O$220,0)),"",VLOOKUP(T$1,'Tactic Recode'!$A$1:$B$547,2,FALSE))</f>
        <v/>
      </c>
      <c r="U16" t="str">
        <f>IF(ISERROR(MATCH(U$1,'CSC Mitre'!O$1:O$220,0)),"",VLOOKUP(U$1,'Tactic Recode'!$A$1:$B$547,2,FALSE))</f>
        <v/>
      </c>
      <c r="V16" t="str">
        <f>IF(ISERROR(MATCH(V$1,'CSC Mitre'!O$1:O$220,0)),"",VLOOKUP(V$1,'Tactic Recode'!$A$1:$B$547,2,FALSE))</f>
        <v/>
      </c>
      <c r="W16" t="str">
        <f>IF(ISERROR(MATCH(W$1,'CSC Mitre'!O$1:O$220,0)),"",VLOOKUP(W$1,'Tactic Recode'!$A$1:$B$547,2,FALSE))</f>
        <v/>
      </c>
      <c r="X16" t="str">
        <f>IF(ISERROR(MATCH(X$1,'CSC Mitre'!O$1:O$220,0)),"",VLOOKUP(X$1,'Tactic Recode'!$A$1:$B$547,2,FALSE))</f>
        <v/>
      </c>
      <c r="Y16" t="str">
        <f>IF(ISERROR(MATCH(Y$1,'CSC Mitre'!O$1:O$220,0)),"",VLOOKUP(Y$1,'Tactic Recode'!$A$1:$B$547,2,FALSE))</f>
        <v/>
      </c>
      <c r="Z16" t="str">
        <f>IF(ISERROR(MATCH(Z$1,'CSC Mitre'!O$1:O$220,0)),"",VLOOKUP(Z$1,'Tactic Recode'!$A$1:$B$547,2,FALSE))</f>
        <v/>
      </c>
      <c r="AA16" t="str">
        <f>IF(ISERROR(MATCH(AA$1,'CSC Mitre'!O$1:O$220,0)),"",VLOOKUP(AA$1,'Tactic Recode'!$A$1:$B$547,2,FALSE))</f>
        <v/>
      </c>
      <c r="AB16" t="str">
        <f>IF(ISERROR(MATCH(AB$1,'CSC Mitre'!O$1:O$220,0)),"",VLOOKUP(AB$1,'Tactic Recode'!$A$1:$B$547,2,FALSE))</f>
        <v/>
      </c>
      <c r="AC16" t="str">
        <f>IF(ISERROR(MATCH(AC$1,'CSC Mitre'!O$1:O$220,0)),"",VLOOKUP(AC$1,'Tactic Recode'!$A$1:$B$547,2,FALSE))</f>
        <v/>
      </c>
      <c r="AD16" t="str">
        <f>IF(ISERROR(MATCH(AD$1,'CSC Mitre'!O$1:O$220,0)),"",VLOOKUP(AD$1,'Tactic Recode'!$A$1:$B$547,2,FALSE))</f>
        <v/>
      </c>
      <c r="AE16" t="str">
        <f>IF(ISERROR(MATCH(AE$1,'CSC Mitre'!O$1:O$220,0)),"",VLOOKUP(AE$1,'Tactic Recode'!$A$1:$B$547,2,FALSE))</f>
        <v/>
      </c>
      <c r="AF16" t="str">
        <f>IF(ISERROR(MATCH(AF$1,'CSC Mitre'!O$1:O$220,0)),"",VLOOKUP(AF$1,'Tactic Recode'!$A$1:$B$547,2,FALSE))</f>
        <v/>
      </c>
      <c r="AG16" t="str">
        <f>IF(ISERROR(MATCH(AG$1,'CSC Mitre'!O$1:O$220,0)),"",VLOOKUP(AG$1,'Tactic Recode'!$A$1:$B$547,2,FALSE))</f>
        <v/>
      </c>
      <c r="AH16" t="str">
        <f>IF(ISERROR(MATCH(AH$1,'CSC Mitre'!O$1:O$220,0)),"",VLOOKUP(AH$1,'Tactic Recode'!$A$1:$B$547,2,FALSE))</f>
        <v/>
      </c>
      <c r="AI16" t="str">
        <f>IF(ISERROR(MATCH(AI$1,'CSC Mitre'!O$1:O$220,0)),"",VLOOKUP(AI$1,'Tactic Recode'!$A$1:$B$547,2,FALSE))</f>
        <v/>
      </c>
      <c r="AJ16" t="str">
        <f>IF(ISERROR(MATCH(AJ$1,'CSC Mitre'!O$1:O$220,0)),"",VLOOKUP(AJ$1,'Tactic Recode'!$A$1:$B$547,2,FALSE))</f>
        <v/>
      </c>
      <c r="AK16" t="str">
        <f>IF(ISERROR(MATCH(AK$1,'CSC Mitre'!O$1:O$220,0)),"",VLOOKUP(AK$1,'Tactic Recode'!$A$1:$B$547,2,FALSE))</f>
        <v/>
      </c>
      <c r="AL16" t="str">
        <f>IF(ISERROR(MATCH(AL$1,'CSC Mitre'!O$1:O$220,0)),"",VLOOKUP(AL$1,'Tactic Recode'!$A$1:$B$547,2,FALSE))</f>
        <v/>
      </c>
      <c r="AM16" t="str">
        <f>IF(ISERROR(MATCH(AM$1,'CSC Mitre'!O$1:O$220,0)),"",VLOOKUP(AM$1,'Tactic Recode'!$A$1:$B$547,2,FALSE))</f>
        <v/>
      </c>
      <c r="AN16" t="str">
        <f>IF(ISERROR(MATCH(AN$1,'CSC Mitre'!O$1:O$220,0)),"",VLOOKUP(AN$1,'Tactic Recode'!$A$1:$B$547,2,FALSE))</f>
        <v/>
      </c>
      <c r="AO16" t="str">
        <f>IF(ISERROR(MATCH(AO$1,'CSC Mitre'!O$1:O$220,0)),"",VLOOKUP(AO$1,'Tactic Recode'!$A$1:$B$547,2,FALSE))</f>
        <v/>
      </c>
      <c r="AP16" t="str">
        <f>IF(ISERROR(MATCH(AP$1,'CSC Mitre'!O$1:O$220,0)),"",VLOOKUP(AP$1,'Tactic Recode'!$A$1:$B$547,2,FALSE))</f>
        <v/>
      </c>
      <c r="AQ16" t="str">
        <f>IF(ISERROR(MATCH(AQ$1,'CSC Mitre'!O$1:O$220,0)),"",VLOOKUP(AQ$1,'Tactic Recode'!$A$1:$B$547,2,FALSE))</f>
        <v/>
      </c>
      <c r="AR16" t="str">
        <f>IF(ISERROR(MATCH(AR$1,'CSC Mitre'!O$1:O$220,0)),"",VLOOKUP(AR$1,'Tactic Recode'!$A$1:$B$547,2,FALSE))</f>
        <v/>
      </c>
      <c r="AS16" t="str">
        <f>IF(ISERROR(MATCH(AS$1,'CSC Mitre'!O$1:O$220,0)),"",VLOOKUP(AS$1,'Tactic Recode'!$A$1:$B$547,2,FALSE))</f>
        <v/>
      </c>
      <c r="AT16" t="str">
        <f>IF(ISERROR(MATCH(AT$1,'CSC Mitre'!O$1:O$220,0)),"",VLOOKUP(AT$1,'Tactic Recode'!$A$1:$B$547,2,FALSE))</f>
        <v>Defense Evasion</v>
      </c>
      <c r="AU16" t="str">
        <f>IF(ISERROR(MATCH(AU$1,'CSC Mitre'!O$1:O$220,0)),"",VLOOKUP(AU$1,'Tactic Recode'!$A$1:$B$547,2,FALSE))</f>
        <v/>
      </c>
      <c r="AV16" t="str">
        <f>IF(ISERROR(MATCH(AV$1,'CSC Mitre'!O$1:O$220,0)),"",VLOOKUP(AV$1,'Tactic Recode'!$A$1:$B$547,2,FALSE))</f>
        <v/>
      </c>
      <c r="AW16" t="str">
        <f>IF(ISERROR(MATCH(AW$1,'CSC Mitre'!O$1:O$220,0)),"",VLOOKUP(AW$1,'Tactic Recode'!$A$1:$B$547,2,FALSE))</f>
        <v>Defense Evasion</v>
      </c>
      <c r="AX16" t="str">
        <f>IF(ISERROR(MATCH(AX$1,'CSC Mitre'!O$1:O$220,0)),"",VLOOKUP(AX$1,'Tactic Recode'!$A$1:$B$547,2,FALSE))</f>
        <v/>
      </c>
      <c r="AY16" t="str">
        <f>IF(ISERROR(MATCH(AY$1,'CSC Mitre'!O$1:O$220,0)),"",VLOOKUP(AY$1,'Tactic Recode'!$A$1:$B$547,2,FALSE))</f>
        <v>Defense Evasion</v>
      </c>
      <c r="AZ16" t="str">
        <f>IF(ISERROR(MATCH(AZ$1,'CSC Mitre'!O$1:O$220,0)),"",VLOOKUP(AZ$1,'Tactic Recode'!$A$1:$B$547,2,FALSE))</f>
        <v/>
      </c>
      <c r="BA16" t="str">
        <f>IF(ISERROR(MATCH(BA$1,'CSC Mitre'!O$1:O$220,0)),"",VLOOKUP(BA$1,'Tactic Recode'!$A$1:$B$547,2,FALSE))</f>
        <v>Persistence, Privilage Escalation</v>
      </c>
      <c r="BB16" t="str">
        <f>IF(ISERROR(MATCH(BB$1,'CSC Mitre'!O$1:O$220,0)),"",VLOOKUP(BB$1,'Tactic Recode'!$A$1:$B$547,2,FALSE))</f>
        <v/>
      </c>
      <c r="BC16" t="str">
        <f>IF(ISERROR(MATCH(BC$1,'CSC Mitre'!O$1:O$220,0)),"",VLOOKUP(BC$1,'Tactic Recode'!$A$1:$B$547,2,FALSE))</f>
        <v>Persistence, Privilage Escalation</v>
      </c>
      <c r="BD16" t="str">
        <f>IF(ISERROR(MATCH(BD$1,'CSC Mitre'!O$1:O$220,0)),"",VLOOKUP(BD$1,'Tactic Recode'!$A$1:$B$547,2,FALSE))</f>
        <v>Persistence, Privilage Escalation</v>
      </c>
      <c r="BE16" t="str">
        <f>IF(ISERROR(MATCH(BE$1,'CSC Mitre'!O$1:O$220,0)),"",VLOOKUP(BE$1,'Tactic Recode'!$A$1:$B$547,2,FALSE))</f>
        <v>Persistence, Privilage Escalation</v>
      </c>
      <c r="BF16" t="str">
        <f>IF(ISERROR(MATCH(BF$1,'CSC Mitre'!O$1:O$220,0)),"",VLOOKUP(BF$1,'Tactic Recode'!$A$1:$B$547,2,FALSE))</f>
        <v>Persistence, Privilage Escalation</v>
      </c>
      <c r="BG16" t="str">
        <f>IF(ISERROR(MATCH(BG$1,'CSC Mitre'!O$1:O$220,0)),"",VLOOKUP(BG$1,'Tactic Recode'!$A$1:$B$547,2,FALSE))</f>
        <v/>
      </c>
      <c r="BH16" t="str">
        <f>IF(ISERROR(MATCH(BH$1,'CSC Mitre'!O$1:O$220,0)),"",VLOOKUP(BH$1,'Tactic Recode'!$A$1:$B$547,2,FALSE))</f>
        <v/>
      </c>
      <c r="BI16" t="str">
        <f>IF(ISERROR(MATCH(BI$1,'CSC Mitre'!O$1:O$220,0)),"",VLOOKUP(BI$1,'Tactic Recode'!$A$1:$B$547,2,FALSE))</f>
        <v/>
      </c>
      <c r="BJ16" t="str">
        <f>IF(ISERROR(MATCH(BJ$1,'CSC Mitre'!O$1:O$220,0)),"",VLOOKUP(BJ$1,'Tactic Recode'!$A$1:$B$547,2,FALSE))</f>
        <v/>
      </c>
      <c r="BK16" t="str">
        <f>IF(ISERROR(MATCH(BK$1,'CSC Mitre'!O$1:O$220,0)),"",VLOOKUP(BK$1,'Tactic Recode'!$A$1:$B$547,2,FALSE))</f>
        <v/>
      </c>
      <c r="BL16" t="str">
        <f>IF(ISERROR(MATCH(BL$1,'CSC Mitre'!O$1:O$220,0)),"",VLOOKUP(BL$1,'Tactic Recode'!$A$1:$B$547,2,FALSE))</f>
        <v/>
      </c>
      <c r="BM16" t="str">
        <f>IF(ISERROR(MATCH(BM$1,'CSC Mitre'!O$1:O$220,0)),"",VLOOKUP(BM$1,'Tactic Recode'!$A$1:$B$547,2,FALSE))</f>
        <v/>
      </c>
      <c r="BN16" t="str">
        <f>IF(ISERROR(MATCH(BN$1,'CSC Mitre'!O$1:O$220,0)),"",VLOOKUP(BN$1,'Tactic Recode'!$A$1:$B$547,2,FALSE))</f>
        <v/>
      </c>
      <c r="BO16" t="str">
        <f>IF(ISERROR(MATCH(BO$1,'CSC Mitre'!O$1:O$220,0)),"",VLOOKUP(BO$1,'Tactic Recode'!$A$1:$B$547,2,FALSE))</f>
        <v/>
      </c>
      <c r="BP16" t="str">
        <f>IF(ISERROR(MATCH(BP$1,'CSC Mitre'!O$1:O$220,0)),"",VLOOKUP(BP$1,'Tactic Recode'!$A$1:$B$547,2,FALSE))</f>
        <v/>
      </c>
      <c r="BQ16" t="str">
        <f>IF(ISERROR(MATCH(BQ$1,'CSC Mitre'!O$1:O$220,0)),"",VLOOKUP(BQ$1,'Tactic Recode'!$A$1:$B$547,2,FALSE))</f>
        <v/>
      </c>
      <c r="BR16" t="str">
        <f>IF(ISERROR(MATCH(BR$1,'CSC Mitre'!O$1:O$220,0)),"",VLOOKUP(BR$1,'Tactic Recode'!$A$1:$B$547,2,FALSE))</f>
        <v/>
      </c>
      <c r="BS16" t="str">
        <f>IF(ISERROR(MATCH(BS$1,'CSC Mitre'!O$1:O$220,0)),"",VLOOKUP(BS$1,'Tactic Recode'!$A$1:$B$547,2,FALSE))</f>
        <v/>
      </c>
      <c r="BT16" t="str">
        <f>IF(ISERROR(MATCH(BT$1,'CSC Mitre'!O$1:O$220,0)),"",VLOOKUP(BT$1,'Tactic Recode'!$A$1:$B$547,2,FALSE))</f>
        <v/>
      </c>
      <c r="BU16" t="str">
        <f>IF(ISERROR(MATCH(BU$1,'CSC Mitre'!O$1:O$220,0)),"",VLOOKUP(BU$1,'Tactic Recode'!$A$1:$B$547,2,FALSE))</f>
        <v/>
      </c>
      <c r="BV16" t="str">
        <f>IF(ISERROR(MATCH(BV$1,'CSC Mitre'!O$1:O$220,0)),"",VLOOKUP(BV$1,'Tactic Recode'!$A$1:$B$547,2,FALSE))</f>
        <v/>
      </c>
      <c r="BW16" t="str">
        <f>IF(ISERROR(MATCH(BW$1,'CSC Mitre'!O$1:O$220,0)),"",VLOOKUP(BW$1,'Tactic Recode'!$A$1:$B$547,2,FALSE))</f>
        <v/>
      </c>
      <c r="BX16" t="str">
        <f>IF(ISERROR(MATCH(BX$1,'CSC Mitre'!O$1:O$220,0)),"",VLOOKUP(BX$1,'Tactic Recode'!$A$1:$B$547,2,FALSE))</f>
        <v/>
      </c>
      <c r="BY16" t="str">
        <f>IF(ISERROR(MATCH(BY$1,'CSC Mitre'!O$1:O$220,0)),"",VLOOKUP(BY$1,'Tactic Recode'!$A$1:$B$547,2,FALSE))</f>
        <v>Execution, Persistence, Privilage Escalation</v>
      </c>
      <c r="BZ16" t="str">
        <f>IF(ISERROR(MATCH(BZ$1,'CSC Mitre'!O$1:O$220,0)),"",VLOOKUP(BZ$1,'Tactic Recode'!$A$1:$B$547,2,FALSE))</f>
        <v/>
      </c>
      <c r="CA16" t="str">
        <f>IF(ISERROR(MATCH(CA$1,'CSC Mitre'!O$1:O$220,0)),"",VLOOKUP(CA$1,'Tactic Recode'!$A$1:$B$547,2,FALSE))</f>
        <v/>
      </c>
      <c r="CB16" t="str">
        <f>IF(ISERROR(MATCH(CB$1,'CSC Mitre'!O$1:O$220,0)),"",VLOOKUP(CB$1,'Tactic Recode'!$A$1:$B$547,2,FALSE))</f>
        <v/>
      </c>
      <c r="CC16" t="str">
        <f>IF(ISERROR(MATCH(CC$1,'CSC Mitre'!O$1:O$220,0)),"",VLOOKUP(CC$1,'Tactic Recode'!$A$1:$B$547,2,FALSE))</f>
        <v/>
      </c>
      <c r="CD16" t="str">
        <f>IF(ISERROR(MATCH(CD$1,'CSC Mitre'!O$1:O$220,0)),"",VLOOKUP(CD$1,'Tactic Recode'!$A$1:$B$547,2,FALSE))</f>
        <v/>
      </c>
      <c r="CE16" t="str">
        <f>IF(ISERROR(MATCH(CE$1,'CSC Mitre'!O$1:O$220,0)),"",VLOOKUP(CE$1,'Tactic Recode'!$A$1:$B$547,2,FALSE))</f>
        <v/>
      </c>
      <c r="CF16" t="str">
        <f>IF(ISERROR(MATCH(CF$1,'CSC Mitre'!O$1:O$220,0)),"",VLOOKUP(CF$1,'Tactic Recode'!$A$1:$B$547,2,FALSE))</f>
        <v/>
      </c>
      <c r="CG16" t="str">
        <f>IF(ISERROR(MATCH(CG$1,'CSC Mitre'!O$1:O$220,0)),"",VLOOKUP(CG$1,'Tactic Recode'!$A$1:$B$547,2,FALSE))</f>
        <v/>
      </c>
      <c r="CH16" t="str">
        <f>IF(ISERROR(MATCH(CH$1,'CSC Mitre'!O$1:O$220,0)),"",VLOOKUP(CH$1,'Tactic Recode'!$A$1:$B$547,2,FALSE))</f>
        <v>Defense Evasion, Privilage Escalation</v>
      </c>
      <c r="CI16" t="str">
        <f>IF(ISERROR(MATCH(CI$1,'CSC Mitre'!O$1:O$220,0)),"",VLOOKUP(CI$1,'Tactic Recode'!$A$1:$B$547,2,FALSE))</f>
        <v/>
      </c>
      <c r="CJ16" t="str">
        <f>IF(ISERROR(MATCH(CJ$1,'CSC Mitre'!O$1:O$220,0)),"",VLOOKUP(CJ$1,'Tactic Recode'!$A$1:$B$547,2,FALSE))</f>
        <v/>
      </c>
      <c r="CK16" t="str">
        <f>IF(ISERROR(MATCH(CK$1,'CSC Mitre'!O$1:O$220,0)),"",VLOOKUP(CK$1,'Tactic Recode'!$A$1:$B$547,2,FALSE))</f>
        <v/>
      </c>
      <c r="CL16" t="str">
        <f>IF(ISERROR(MATCH(CL$1,'CSC Mitre'!O$1:O$220,0)),"",VLOOKUP(CL$1,'Tactic Recode'!$A$1:$B$547,2,FALSE))</f>
        <v/>
      </c>
      <c r="CM16" t="str">
        <f>IF(ISERROR(MATCH(CM$1,'CSC Mitre'!O$1:O$220,0)),"",VLOOKUP(CM$1,'Tactic Recode'!$A$1:$B$547,2,FALSE))</f>
        <v/>
      </c>
      <c r="CN16" t="str">
        <f>IF(ISERROR(MATCH(CN$1,'CSC Mitre'!O$1:O$220,0)),"",VLOOKUP(CN$1,'Tactic Recode'!$A$1:$B$547,2,FALSE))</f>
        <v/>
      </c>
      <c r="CO16" t="str">
        <f>IF(ISERROR(MATCH(CO$1,'CSC Mitre'!O$1:O$220,0)),"",VLOOKUP(CO$1,'Tactic Recode'!$A$1:$B$547,2,FALSE))</f>
        <v/>
      </c>
      <c r="CP16" t="str">
        <f>IF(ISERROR(MATCH(CP$1,'CSC Mitre'!O$1:O$220,0)),"",VLOOKUP(CP$1,'Tactic Recode'!$A$1:$B$547,2,FALSE))</f>
        <v/>
      </c>
      <c r="CQ16" t="str">
        <f>IF(ISERROR(MATCH(CQ$1,'CSC Mitre'!O$1:O$220,0)),"",VLOOKUP(CQ$1,'Tactic Recode'!$A$1:$B$547,2,FALSE))</f>
        <v/>
      </c>
      <c r="CR16" t="str">
        <f>IF(ISERROR(MATCH(CR$1,'CSC Mitre'!O$1:O$220,0)),"",VLOOKUP(CR$1,'Tactic Recode'!$A$1:$B$547,2,FALSE))</f>
        <v/>
      </c>
      <c r="CS16" t="str">
        <f>IF(ISERROR(MATCH(CS$1,'CSC Mitre'!O$1:O$220,0)),"",VLOOKUP(CS$1,'Tactic Recode'!$A$1:$B$547,2,FALSE))</f>
        <v/>
      </c>
      <c r="CT16" t="str">
        <f>IF(ISERROR(MATCH(CT$1,'CSC Mitre'!O$1:O$220,0)),"",VLOOKUP(CT$1,'Tactic Recode'!$A$1:$B$547,2,FALSE))</f>
        <v/>
      </c>
      <c r="CU16" t="str">
        <f>IF(ISERROR(MATCH(CU$1,'CSC Mitre'!O$1:O$220,0)),"",VLOOKUP(CU$1,'Tactic Recode'!$A$1:$B$547,2,FALSE))</f>
        <v/>
      </c>
      <c r="CV16" t="str">
        <f>IF(ISERROR(MATCH(CV$1,'CSC Mitre'!O$1:O$220,0)),"",VLOOKUP(CV$1,'Tactic Recode'!$A$1:$B$547,2,FALSE))</f>
        <v/>
      </c>
      <c r="CW16" t="str">
        <f>IF(ISERROR(MATCH(CW$1,'CSC Mitre'!O$1:O$220,0)),"",VLOOKUP(CW$1,'Tactic Recode'!$A$1:$B$547,2,FALSE))</f>
        <v/>
      </c>
      <c r="CX16" t="str">
        <f>IF(ISERROR(MATCH(CX$1,'CSC Mitre'!O$1:O$220,0)),"",VLOOKUP(CX$1,'Tactic Recode'!$A$1:$B$547,2,FALSE))</f>
        <v/>
      </c>
      <c r="CY16" t="str">
        <f>IF(ISERROR(MATCH(CY$1,'CSC Mitre'!O$1:O$220,0)),"",VLOOKUP(CY$1,'Tactic Recode'!$A$1:$B$547,2,FALSE))</f>
        <v/>
      </c>
      <c r="CZ16" t="str">
        <f>IF(ISERROR(MATCH(CZ$1,'CSC Mitre'!O$1:O$220,0)),"",VLOOKUP(CZ$1,'Tactic Recode'!$A$1:$B$547,2,FALSE))</f>
        <v/>
      </c>
      <c r="DA16" t="str">
        <f>IF(ISERROR(MATCH(DA$1,'CSC Mitre'!O$1:O$220,0)),"",VLOOKUP(DA$1,'Tactic Recode'!$A$1:$B$547,2,FALSE))</f>
        <v/>
      </c>
      <c r="DB16" t="str">
        <f>IF(ISERROR(MATCH(DB$1,'CSC Mitre'!O$1:O$220,0)),"",VLOOKUP(DB$1,'Tactic Recode'!$A$1:$B$547,2,FALSE))</f>
        <v/>
      </c>
      <c r="DC16" t="str">
        <f>IF(ISERROR(MATCH(DC$1,'CSC Mitre'!O$1:O$220,0)),"",VLOOKUP(DC$1,'Tactic Recode'!$A$1:$B$547,2,FALSE))</f>
        <v/>
      </c>
      <c r="DD16" t="str">
        <f>IF(ISERROR(MATCH(DD$1,'CSC Mitre'!O$1:O$220,0)),"",VLOOKUP(DD$1,'Tactic Recode'!$A$1:$B$547,2,FALSE))</f>
        <v/>
      </c>
      <c r="DE16" t="str">
        <f>IF(ISERROR(MATCH(DE$1,'CSC Mitre'!O$1:O$220,0)),"",VLOOKUP(DE$1,'Tactic Recode'!$A$1:$B$547,2,FALSE))</f>
        <v/>
      </c>
      <c r="DF16" t="str">
        <f>IF(ISERROR(MATCH(DF$1,'CSC Mitre'!O$1:O$220,0)),"",VLOOKUP(DF$1,'Tactic Recode'!$A$1:$B$547,2,FALSE))</f>
        <v/>
      </c>
      <c r="DG16" t="str">
        <f>IF(ISERROR(MATCH(DG$1,'CSC Mitre'!O$1:O$220,0)),"",VLOOKUP(DG$1,'Tactic Recode'!$A$1:$B$547,2,FALSE))</f>
        <v>Defense Evasion</v>
      </c>
      <c r="DH16" t="str">
        <f>IF(ISERROR(MATCH(DH$1,'CSC Mitre'!O$1:O$220,0)),"",VLOOKUP(DH$1,'Tactic Recode'!$A$1:$B$547,2,FALSE))</f>
        <v>Defense Evasion</v>
      </c>
      <c r="DI16" t="str">
        <f>IF(ISERROR(MATCH(DI$1,'CSC Mitre'!O$1:O$220,0)),"",VLOOKUP(DI$1,'Tactic Recode'!$A$1:$B$547,2,FALSE))</f>
        <v>Defense Evasion</v>
      </c>
      <c r="DJ16" t="str">
        <f>IF(ISERROR(MATCH(DJ$1,'CSC Mitre'!O$1:O$220,0)),"",VLOOKUP(DJ$1,'Tactic Recode'!$A$1:$B$547,2,FALSE))</f>
        <v>Defense Evasion</v>
      </c>
      <c r="DK16" t="str">
        <f>IF(ISERROR(MATCH(DK$1,'CSC Mitre'!O$1:O$220,0)),"",VLOOKUP(DK$1,'Tactic Recode'!$A$1:$B$547,2,FALSE))</f>
        <v/>
      </c>
      <c r="DL16" t="str">
        <f>IF(ISERROR(MATCH(DL$1,'CSC Mitre'!O$1:O$220,0)),"",VLOOKUP(DL$1,'Tactic Recode'!$A$1:$B$547,2,FALSE))</f>
        <v/>
      </c>
      <c r="DM16" t="str">
        <f>IF(ISERROR(MATCH(DM$1,'CSC Mitre'!O$1:O$220,0)),"",VLOOKUP(DM$1,'Tactic Recode'!$A$1:$B$547,2,FALSE))</f>
        <v/>
      </c>
      <c r="DN16" t="str">
        <f>IF(ISERROR(MATCH(DN$1,'CSC Mitre'!O$1:O$220,0)),"",VLOOKUP(DN$1,'Tactic Recode'!$A$1:$B$547,2,FALSE))</f>
        <v/>
      </c>
      <c r="DO16" t="str">
        <f>IF(ISERROR(MATCH(DO$1,'CSC Mitre'!O$1:O$220,0)),"",VLOOKUP(DO$1,'Tactic Recode'!$A$1:$B$547,2,FALSE))</f>
        <v/>
      </c>
      <c r="DP16" t="str">
        <f>IF(ISERROR(MATCH(DP$1,'CSC Mitre'!O$1:O$220,0)),"",VLOOKUP(DP$1,'Tactic Recode'!$A$1:$B$547,2,FALSE))</f>
        <v/>
      </c>
      <c r="DQ16" t="str">
        <f>IF(ISERROR(MATCH(DQ$1,'CSC Mitre'!O$1:O$220,0)),"",VLOOKUP(DQ$1,'Tactic Recode'!$A$1:$B$547,2,FALSE))</f>
        <v/>
      </c>
      <c r="DR16" t="str">
        <f>IF(ISERROR(MATCH(DR$1,'CSC Mitre'!O$1:O$220,0)),"",VLOOKUP(DR$1,'Tactic Recode'!$A$1:$B$547,2,FALSE))</f>
        <v/>
      </c>
      <c r="DS16" t="str">
        <f>IF(ISERROR(MATCH(DS$1,'CSC Mitre'!O$1:O$220,0)),"",VLOOKUP(DS$1,'Tactic Recode'!$A$1:$B$547,2,FALSE))</f>
        <v/>
      </c>
      <c r="DT16" t="str">
        <f>IF(ISERROR(MATCH(DT$1,'CSC Mitre'!O$1:O$220,0)),"",VLOOKUP(DT$1,'Tactic Recode'!$A$1:$B$547,2,FALSE))</f>
        <v/>
      </c>
      <c r="DU16" t="str">
        <f>IF(ISERROR(MATCH(DU$1,'CSC Mitre'!O$1:O$220,0)),"",VLOOKUP(DU$1,'Tactic Recode'!$A$1:$B$547,2,FALSE))</f>
        <v/>
      </c>
      <c r="DV16" t="str">
        <f>IF(ISERROR(MATCH(DV$1,'CSC Mitre'!O$1:O$220,0)),"",VLOOKUP(DV$1,'Tactic Recode'!$A$1:$B$547,2,FALSE))</f>
        <v/>
      </c>
      <c r="DW16" t="str">
        <f>IF(ISERROR(MATCH(DW$1,'CSC Mitre'!O$1:O$220,0)),"",VLOOKUP(DW$1,'Tactic Recode'!$A$1:$B$547,2,FALSE))</f>
        <v/>
      </c>
      <c r="DX16" t="str">
        <f>IF(ISERROR(MATCH(DX$1,'CSC Mitre'!O$1:O$220,0)),"",VLOOKUP(DX$1,'Tactic Recode'!$A$1:$B$547,2,FALSE))</f>
        <v/>
      </c>
      <c r="DY16" t="str">
        <f>IF(ISERROR(MATCH(DY$1,'CSC Mitre'!O$1:O$220,0)),"",VLOOKUP(DY$1,'Tactic Recode'!$A$1:$B$547,2,FALSE))</f>
        <v/>
      </c>
      <c r="DZ16" t="str">
        <f>IF(ISERROR(MATCH(DZ$1,'CSC Mitre'!O$1:O$220,0)),"",VLOOKUP(DZ$1,'Tactic Recode'!$A$1:$B$547,2,FALSE))</f>
        <v/>
      </c>
      <c r="EA16" t="str">
        <f>IF(ISERROR(MATCH(EA$1,'CSC Mitre'!O$1:O$220,0)),"",VLOOKUP(EA$1,'Tactic Recode'!$A$1:$B$547,2,FALSE))</f>
        <v/>
      </c>
      <c r="EB16" t="str">
        <f>IF(ISERROR(MATCH(EB$1,'CSC Mitre'!O$1:O$220,0)),"",VLOOKUP(EB$1,'Tactic Recode'!$A$1:$B$547,2,FALSE))</f>
        <v>Lateral Movement</v>
      </c>
      <c r="EC16" t="str">
        <f>IF(ISERROR(MATCH(EC$1,'CSC Mitre'!O$1:O$220,0)),"",VLOOKUP(EC$1,'Tactic Recode'!$A$1:$B$547,2,FALSE))</f>
        <v/>
      </c>
      <c r="ED16" t="str">
        <f>IF(ISERROR(MATCH(ED$1,'CSC Mitre'!O$1:O$220,0)),"",VLOOKUP(ED$1,'Tactic Recode'!$A$1:$B$547,2,FALSE))</f>
        <v/>
      </c>
      <c r="EE16" t="str">
        <f>IF(ISERROR(MATCH(EE$1,'CSC Mitre'!O$1:O$220,0)),"",VLOOKUP(EE$1,'Tactic Recode'!$A$1:$B$547,2,FALSE))</f>
        <v/>
      </c>
      <c r="EF16" t="str">
        <f>IF(ISERROR(MATCH(EF$1,'CSC Mitre'!O$1:O$220,0)),"",VLOOKUP(EF$1,'Tactic Recode'!$A$1:$B$547,2,FALSE))</f>
        <v/>
      </c>
      <c r="EG16" t="str">
        <f>IF(ISERROR(MATCH(EG$1,'CSC Mitre'!O$1:O$220,0)),"",VLOOKUP(EG$1,'Tactic Recode'!$A$1:$B$547,2,FALSE))</f>
        <v/>
      </c>
      <c r="EH16" t="str">
        <f>IF(ISERROR(MATCH(EH$1,'CSC Mitre'!O$1:O$220,0)),"",VLOOKUP(EH$1,'Tactic Recode'!$A$1:$B$547,2,FALSE))</f>
        <v/>
      </c>
      <c r="EI16" t="str">
        <f>IF(ISERROR(MATCH(EI$1,'CSC Mitre'!O$1:O$220,0)),"",VLOOKUP(EI$1,'Tactic Recode'!$A$1:$B$547,2,FALSE))</f>
        <v>Discovery</v>
      </c>
      <c r="EJ16" t="str">
        <f>IF(ISERROR(MATCH(EJ$1,'CSC Mitre'!O$1:O$220,0)),"",VLOOKUP(EJ$1,'Tactic Recode'!$A$1:$B$547,2,FALSE))</f>
        <v/>
      </c>
      <c r="EK16" t="str">
        <f>IF(ISERROR(MATCH(EK$1,'CSC Mitre'!O$1:O$220,0)),"",VLOOKUP(EK$1,'Tactic Recode'!$A$1:$B$547,2,FALSE))</f>
        <v/>
      </c>
      <c r="EL16" t="str">
        <f>IF(ISERROR(MATCH(EL$1,'CSC Mitre'!O$1:O$220,0)),"",VLOOKUP(EL$1,'Tactic Recode'!$A$1:$B$547,2,FALSE))</f>
        <v/>
      </c>
      <c r="EM16" t="str">
        <f>IF(ISERROR(MATCH(EM$1,'CSC Mitre'!O$1:O$220,0)),"",VLOOKUP(EM$1,'Tactic Recode'!$A$1:$B$547,2,FALSE))</f>
        <v/>
      </c>
      <c r="EN16" t="str">
        <f>IF(ISERROR(MATCH(EN$1,'CSC Mitre'!O$1:O$220,0)),"",VLOOKUP(EN$1,'Tactic Recode'!$A$1:$B$547,2,FALSE))</f>
        <v/>
      </c>
      <c r="EO16" t="str">
        <f>IF(ISERROR(MATCH(EO$1,'CSC Mitre'!O$1:O$220,0)),"",VLOOKUP(EO$1,'Tactic Recode'!$A$1:$B$547,2,FALSE))</f>
        <v/>
      </c>
      <c r="EP16" t="str">
        <f>IF(ISERROR(MATCH(EP$1,'CSC Mitre'!O$1:O$220,0)),"",VLOOKUP(EP$1,'Tactic Recode'!$A$1:$B$547,2,FALSE))</f>
        <v/>
      </c>
      <c r="EQ16" t="str">
        <f>IF(ISERROR(MATCH(EQ$1,'CSC Mitre'!O$1:O$220,0)),"",VLOOKUP(EQ$1,'Tactic Recode'!$A$1:$B$547,2,FALSE))</f>
        <v/>
      </c>
      <c r="ER16" t="str">
        <f>IF(ISERROR(MATCH(ER$1,'CSC Mitre'!O$1:O$220,0)),"",VLOOKUP(ER$1,'Tactic Recode'!$A$1:$B$547,2,FALSE))</f>
        <v>Persistence</v>
      </c>
      <c r="ES16" t="str">
        <f>IF(ISERROR(MATCH(ES$1,'CSC Mitre'!O$1:O$220,0)),"",VLOOKUP(ES$1,'Tactic Recode'!$A$1:$B$547,2,FALSE))</f>
        <v>Persistence</v>
      </c>
      <c r="ET16" t="str">
        <f>IF(ISERROR(MATCH(ET$1,'CSC Mitre'!O$1:O$220,0)),"",VLOOKUP(ET$1,'Tactic Recode'!$A$1:$B$547,2,FALSE))</f>
        <v>Persistence</v>
      </c>
      <c r="EU16" t="str">
        <f>IF(ISERROR(MATCH(EU$1,'CSC Mitre'!O$1:O$220,0)),"",VLOOKUP(EU$1,'Tactic Recode'!$A$1:$B$547,2,FALSE))</f>
        <v>Persistence</v>
      </c>
      <c r="EV16" t="str">
        <f>IF(ISERROR(MATCH(EV$1,'CSC Mitre'!O$1:O$220,0)),"",VLOOKUP(EV$1,'Tactic Recode'!$A$1:$B$547,2,FALSE))</f>
        <v/>
      </c>
      <c r="EW16" t="str">
        <f>IF(ISERROR(MATCH(EW$1,'CSC Mitre'!O$1:O$220,0)),"",VLOOKUP(EW$1,'Tactic Recode'!$A$1:$B$547,2,FALSE))</f>
        <v/>
      </c>
      <c r="EX16" t="str">
        <f>IF(ISERROR(MATCH(EX$1,'CSC Mitre'!O$1:O$220,0)),"",VLOOKUP(EX$1,'Tactic Recode'!$A$1:$B$547,2,FALSE))</f>
        <v/>
      </c>
      <c r="EY16" t="str">
        <f>IF(ISERROR(MATCH(EY$1,'CSC Mitre'!O$1:O$220,0)),"",VLOOKUP(EY$1,'Tactic Recode'!$A$1:$B$547,2,FALSE))</f>
        <v/>
      </c>
      <c r="EZ16" t="str">
        <f>IF(ISERROR(MATCH(EZ$1,'CSC Mitre'!O$1:O$220,0)),"",VLOOKUP(EZ$1,'Tactic Recode'!$A$1:$B$547,2,FALSE))</f>
        <v/>
      </c>
      <c r="FA16" t="str">
        <f>IF(ISERROR(MATCH(FA$1,'CSC Mitre'!O$1:O$220,0)),"",VLOOKUP(FA$1,'Tactic Recode'!$A$1:$B$547,2,FALSE))</f>
        <v/>
      </c>
      <c r="FB16" t="str">
        <f>IF(ISERROR(MATCH(FB$1,'CSC Mitre'!O$1:O$220,0)),"",VLOOKUP(FB$1,'Tactic Recode'!$A$1:$B$547,2,FALSE))</f>
        <v/>
      </c>
      <c r="FC16" t="str">
        <f>IF(ISERROR(MATCH(FC$1,'CSC Mitre'!O$1:O$220,0)),"",VLOOKUP(FC$1,'Tactic Recode'!$A$1:$B$547,2,FALSE))</f>
        <v/>
      </c>
      <c r="FD16" t="str">
        <f>IF(ISERROR(MATCH(FD$1,'CSC Mitre'!O$1:O$220,0)),"",VLOOKUP(FD$1,'Tactic Recode'!$A$1:$B$547,2,FALSE))</f>
        <v/>
      </c>
      <c r="FE16" t="str">
        <f>IF(ISERROR(MATCH(FE$1,'CSC Mitre'!O$1:O$220,0)),"",VLOOKUP(FE$1,'Tactic Recode'!$A$1:$B$547,2,FALSE))</f>
        <v/>
      </c>
      <c r="FF16" t="str">
        <f>IF(ISERROR(MATCH(FF$1,'CSC Mitre'!O$1:O$220,0)),"",VLOOKUP(FF$1,'Tactic Recode'!$A$1:$B$547,2,FALSE))</f>
        <v/>
      </c>
      <c r="FG16" t="str">
        <f>IF(ISERROR(MATCH(FG$1,'CSC Mitre'!O$1:O$220,0)),"",VLOOKUP(FG$1,'Tactic Recode'!$A$1:$B$547,2,FALSE))</f>
        <v/>
      </c>
      <c r="FH16" t="str">
        <f>IF(ISERROR(MATCH(FH$1,'CSC Mitre'!O$1:O$220,0)),"",VLOOKUP(FH$1,'Tactic Recode'!$A$1:$B$547,2,FALSE))</f>
        <v/>
      </c>
      <c r="FI16" t="str">
        <f>IF(ISERROR(MATCH(FI$1,'CSC Mitre'!O$1:O$220,0)),"",VLOOKUP(FI$1,'Tactic Recode'!$A$1:$B$547,2,FALSE))</f>
        <v/>
      </c>
      <c r="FJ16" t="str">
        <f>IF(ISERROR(MATCH(FJ$1,'CSC Mitre'!O$1:O$220,0)),"",VLOOKUP(FJ$1,'Tactic Recode'!$A$1:$B$547,2,FALSE))</f>
        <v/>
      </c>
      <c r="FK16" t="str">
        <f>IF(ISERROR(MATCH(FK$1,'CSC Mitre'!O$1:O$220,0)),"",VLOOKUP(FK$1,'Tactic Recode'!$A$1:$B$547,2,FALSE))</f>
        <v/>
      </c>
      <c r="FL16" t="str">
        <f>IF(ISERROR(MATCH(FL$1,'CSC Mitre'!O$1:O$220,0)),"",VLOOKUP(FL$1,'Tactic Recode'!$A$1:$B$547,2,FALSE))</f>
        <v/>
      </c>
      <c r="FM16" t="str">
        <f>IF(ISERROR(MATCH(FM$1,'CSC Mitre'!O$1:O$220,0)),"",VLOOKUP(FM$1,'Tactic Recode'!$A$1:$B$547,2,FALSE))</f>
        <v/>
      </c>
      <c r="FN16" t="str">
        <f>IF(ISERROR(MATCH(FN$1,'CSC Mitre'!O$1:O$220,0)),"",VLOOKUP(FN$1,'Tactic Recode'!$A$1:$B$547,2,FALSE))</f>
        <v/>
      </c>
      <c r="FO16" t="str">
        <f>IF(ISERROR(MATCH(FO$1,'CSC Mitre'!O$1:O$220,0)),"",VLOOKUP(FO$1,'Tactic Recode'!$A$1:$B$547,2,FALSE))</f>
        <v/>
      </c>
      <c r="FP16" t="str">
        <f>IF(ISERROR(MATCH(FP$1,'CSC Mitre'!O$1:O$220,0)),"",VLOOKUP(FP$1,'Tactic Recode'!$A$1:$B$547,2,FALSE))</f>
        <v/>
      </c>
      <c r="FQ16" t="str">
        <f>IF(ISERROR(MATCH(FQ$1,'CSC Mitre'!O$1:O$220,0)),"",VLOOKUP(FQ$1,'Tactic Recode'!$A$1:$B$547,2,FALSE))</f>
        <v/>
      </c>
      <c r="FR16" t="str">
        <f>IF(ISERROR(MATCH(FR$1,'CSC Mitre'!O$1:O$220,0)),"",VLOOKUP(FR$1,'Tactic Recode'!$A$1:$B$547,2,FALSE))</f>
        <v/>
      </c>
      <c r="FS16" t="str">
        <f>IF(ISERROR(MATCH(FS$1,'CSC Mitre'!O$1:O$220,0)),"",VLOOKUP(FS$1,'Tactic Recode'!$A$1:$B$547,2,FALSE))</f>
        <v/>
      </c>
      <c r="FT16" t="str">
        <f>IF(ISERROR(MATCH(FT$1,'CSC Mitre'!O$1:O$220,0)),"",VLOOKUP(FT$1,'Tactic Recode'!$A$1:$B$547,2,FALSE))</f>
        <v/>
      </c>
      <c r="FU16" t="str">
        <f>IF(ISERROR(MATCH(FU$1,'CSC Mitre'!O$1:O$220,0)),"",VLOOKUP(FU$1,'Tactic Recode'!$A$1:$B$547,2,FALSE))</f>
        <v/>
      </c>
      <c r="FV16" t="str">
        <f>IF(ISERROR(MATCH(FV$1,'CSC Mitre'!O$1:O$220,0)),"",VLOOKUP(FV$1,'Tactic Recode'!$A$1:$B$547,2,FALSE))</f>
        <v/>
      </c>
      <c r="FW16" t="str">
        <f>IF(ISERROR(MATCH(FW$1,'CSC Mitre'!O$1:O$220,0)),"",VLOOKUP(FW$1,'Tactic Recode'!$A$1:$B$547,2,FALSE))</f>
        <v/>
      </c>
      <c r="FX16" t="str">
        <f>IF(ISERROR(MATCH(FX$1,'CSC Mitre'!O$1:O$220,0)),"",VLOOKUP(FX$1,'Tactic Recode'!$A$1:$B$547,2,FALSE))</f>
        <v/>
      </c>
      <c r="FY16" t="str">
        <f>IF(ISERROR(MATCH(FY$1,'CSC Mitre'!O$1:O$220,0)),"",VLOOKUP(FY$1,'Tactic Recode'!$A$1:$B$547,2,FALSE))</f>
        <v/>
      </c>
      <c r="FZ16" t="str">
        <f>IF(ISERROR(MATCH(FZ$1,'CSC Mitre'!O$1:O$220,0)),"",VLOOKUP(FZ$1,'Tactic Recode'!$A$1:$B$547,2,FALSE))</f>
        <v/>
      </c>
      <c r="GA16" t="str">
        <f>IF(ISERROR(MATCH(GA$1,'CSC Mitre'!O$1:O$220,0)),"",VLOOKUP(GA$1,'Tactic Recode'!$A$1:$B$547,2,FALSE))</f>
        <v/>
      </c>
      <c r="GB16" t="str">
        <f>IF(ISERROR(MATCH(GB$1,'CSC Mitre'!O$1:O$220,0)),"",VLOOKUP(GB$1,'Tactic Recode'!$A$1:$B$547,2,FALSE))</f>
        <v/>
      </c>
      <c r="GC16" t="str">
        <f>IF(ISERROR(MATCH(GC$1,'CSC Mitre'!O$1:O$220,0)),"",VLOOKUP(GC$1,'Tactic Recode'!$A$1:$B$547,2,FALSE))</f>
        <v/>
      </c>
      <c r="GD16" t="str">
        <f>IF(ISERROR(MATCH(GD$1,'CSC Mitre'!O$1:O$220,0)),"",VLOOKUP(GD$1,'Tactic Recode'!$A$1:$B$547,2,FALSE))</f>
        <v/>
      </c>
      <c r="GE16" t="str">
        <f>IF(ISERROR(MATCH(GE$1,'CSC Mitre'!O$1:O$220,0)),"",VLOOKUP(GE$1,'Tactic Recode'!$A$1:$B$547,2,FALSE))</f>
        <v/>
      </c>
      <c r="GF16" t="str">
        <f>IF(ISERROR(MATCH(GF$1,'CSC Mitre'!O$1:O$220,0)),"",VLOOKUP(GF$1,'Tactic Recode'!$A$1:$B$547,2,FALSE))</f>
        <v/>
      </c>
      <c r="GG16" t="str">
        <f>IF(ISERROR(MATCH(GG$1,'CSC Mitre'!O$1:O$220,0)),"",VLOOKUP(GG$1,'Tactic Recode'!$A$1:$B$547,2,FALSE))</f>
        <v/>
      </c>
      <c r="GH16" t="str">
        <f>IF(ISERROR(MATCH(GH$1,'CSC Mitre'!O$1:O$220,0)),"",VLOOKUP(GH$1,'Tactic Recode'!$A$1:$B$547,2,FALSE))</f>
        <v/>
      </c>
      <c r="GI16" t="str">
        <f>IF(ISERROR(MATCH(GI$1,'CSC Mitre'!O$1:O$220,0)),"",VLOOKUP(GI$1,'Tactic Recode'!$A$1:$B$547,2,FALSE))</f>
        <v/>
      </c>
      <c r="GJ16" t="str">
        <f>IF(ISERROR(MATCH(GJ$1,'CSC Mitre'!O$1:O$220,0)),"",VLOOKUP(GJ$1,'Tactic Recode'!$A$1:$B$547,2,FALSE))</f>
        <v/>
      </c>
      <c r="GK16" t="str">
        <f>IF(ISERROR(MATCH(GK$1,'CSC Mitre'!O$1:O$220,0)),"",VLOOKUP(GK$1,'Tactic Recode'!$A$1:$B$547,2,FALSE))</f>
        <v/>
      </c>
      <c r="GL16" t="str">
        <f>IF(ISERROR(MATCH(GL$1,'CSC Mitre'!O$1:O$220,0)),"",VLOOKUP(GL$1,'Tactic Recode'!$A$1:$B$547,2,FALSE))</f>
        <v/>
      </c>
      <c r="GM16" t="str">
        <f>IF(ISERROR(MATCH(GM$1,'CSC Mitre'!O$1:O$220,0)),"",VLOOKUP(GM$1,'Tactic Recode'!$A$1:$B$547,2,FALSE))</f>
        <v/>
      </c>
      <c r="GN16" t="str">
        <f>IF(ISERROR(MATCH(GN$1,'CSC Mitre'!O$1:O$220,0)),"",VLOOKUP(GN$1,'Tactic Recode'!$A$1:$B$547,2,FALSE))</f>
        <v/>
      </c>
      <c r="GO16" t="str">
        <f>IF(ISERROR(MATCH(GO$1,'CSC Mitre'!O$1:O$220,0)),"",VLOOKUP(GO$1,'Tactic Recode'!$A$1:$B$547,2,FALSE))</f>
        <v/>
      </c>
      <c r="GP16" t="str">
        <f>IF(ISERROR(MATCH(GP$1,'CSC Mitre'!O$1:O$220,0)),"",VLOOKUP(GP$1,'Tactic Recode'!$A$1:$B$547,2,FALSE))</f>
        <v/>
      </c>
      <c r="GQ16" t="str">
        <f>IF(ISERROR(MATCH(GQ$1,'CSC Mitre'!O$1:O$220,0)),"",VLOOKUP(GQ$1,'Tactic Recode'!$A$1:$B$547,2,FALSE))</f>
        <v/>
      </c>
      <c r="GR16" t="str">
        <f>IF(ISERROR(MATCH(GR$1,'CSC Mitre'!O$1:O$220,0)),"",VLOOKUP(GR$1,'Tactic Recode'!$A$1:$B$547,2,FALSE))</f>
        <v/>
      </c>
      <c r="GS16" t="str">
        <f>IF(ISERROR(MATCH(GS$1,'CSC Mitre'!O$1:O$220,0)),"",VLOOKUP(GS$1,'Tactic Recode'!$A$1:$B$547,2,FALSE))</f>
        <v/>
      </c>
      <c r="GT16" t="str">
        <f>IF(ISERROR(MATCH(GT$1,'CSC Mitre'!O$1:O$220,0)),"",VLOOKUP(GT$1,'Tactic Recode'!$A$1:$B$547,2,FALSE))</f>
        <v/>
      </c>
      <c r="GU16" t="str">
        <f>IF(ISERROR(MATCH(GU$1,'CSC Mitre'!O$1:O$220,0)),"",VLOOKUP(GU$1,'Tactic Recode'!$A$1:$B$547,2,FALSE))</f>
        <v/>
      </c>
      <c r="GV16" t="str">
        <f>IF(ISERROR(MATCH(GV$1,'CSC Mitre'!O$1:O$220,0)),"",VLOOKUP(GV$1,'Tactic Recode'!$A$1:$B$547,2,FALSE))</f>
        <v>Collection</v>
      </c>
      <c r="GW16" t="str">
        <f>IF(ISERROR(MATCH(GW$1,'CSC Mitre'!O$1:O$220,0)),"",VLOOKUP(GW$1,'Tactic Recode'!$A$1:$B$547,2,FALSE))</f>
        <v/>
      </c>
      <c r="GX16" t="str">
        <f>IF(ISERROR(MATCH(GX$1,'CSC Mitre'!O$1:O$220,0)),"",VLOOKUP(GX$1,'Tactic Recode'!$A$1:$B$547,2,FALSE))</f>
        <v/>
      </c>
      <c r="GY16" t="str">
        <f>IF(ISERROR(MATCH(GY$1,'CSC Mitre'!O$1:O$220,0)),"",VLOOKUP(GY$1,'Tactic Recode'!$A$1:$B$547,2,FALSE))</f>
        <v/>
      </c>
      <c r="GZ16" t="str">
        <f>IF(ISERROR(MATCH(GZ$1,'CSC Mitre'!O$1:O$220,0)),"",VLOOKUP(GZ$1,'Tactic Recode'!$A$1:$B$547,2,FALSE))</f>
        <v/>
      </c>
      <c r="HA16" t="str">
        <f>IF(ISERROR(MATCH(HA$1,'CSC Mitre'!O$1:O$220,0)),"",VLOOKUP(HA$1,'Tactic Recode'!$A$1:$B$547,2,FALSE))</f>
        <v/>
      </c>
      <c r="HB16" t="str">
        <f>IF(ISERROR(MATCH(HB$1,'CSC Mitre'!O$1:O$220,0)),"",VLOOKUP(HB$1,'Tactic Recode'!$A$1:$B$547,2,FALSE))</f>
        <v/>
      </c>
      <c r="HC16" t="str">
        <f>IF(ISERROR(MATCH(HC$1,'CSC Mitre'!O$1:O$220,0)),"",VLOOKUP(HC$1,'Tactic Recode'!$A$1:$B$547,2,FALSE))</f>
        <v/>
      </c>
      <c r="HD16" t="str">
        <f>IF(ISERROR(MATCH(HD$1,'CSC Mitre'!O$1:O$220,0)),"",VLOOKUP(HD$1,'Tactic Recode'!$A$1:$B$547,2,FALSE))</f>
        <v/>
      </c>
      <c r="HE16" t="str">
        <f>IF(ISERROR(MATCH(HE$1,'CSC Mitre'!O$1:O$220,0)),"",VLOOKUP(HE$1,'Tactic Recode'!$A$1:$B$547,2,FALSE))</f>
        <v/>
      </c>
      <c r="HF16" t="str">
        <f>IF(ISERROR(MATCH(HF$1,'CSC Mitre'!O$1:O$220,0)),"",VLOOKUP(HF$1,'Tactic Recode'!$A$1:$B$547,2,FALSE))</f>
        <v/>
      </c>
      <c r="HG16" t="str">
        <f>IF(ISERROR(MATCH(HG$1,'CSC Mitre'!O$1:O$220,0)),"",VLOOKUP(HG$1,'Tactic Recode'!$A$1:$B$547,2,FALSE))</f>
        <v/>
      </c>
      <c r="HH16" t="str">
        <f>IF(ISERROR(MATCH(HH$1,'CSC Mitre'!O$1:O$220,0)),"",VLOOKUP(HH$1,'Tactic Recode'!$A$1:$B$547,2,FALSE))</f>
        <v/>
      </c>
      <c r="HI16" t="str">
        <f>IF(ISERROR(MATCH(HI$1,'CSC Mitre'!O$1:O$220,0)),"",VLOOKUP(HI$1,'Tactic Recode'!$A$1:$B$547,2,FALSE))</f>
        <v/>
      </c>
      <c r="HJ16" t="str">
        <f>IF(ISERROR(MATCH(HJ$1,'CSC Mitre'!O$1:O$220,0)),"",VLOOKUP(HJ$1,'Tactic Recode'!$A$1:$B$547,2,FALSE))</f>
        <v/>
      </c>
      <c r="HK16" t="str">
        <f>IF(ISERROR(MATCH(HK$1,'CSC Mitre'!O$1:O$220,0)),"",VLOOKUP(HK$1,'Tactic Recode'!$A$1:$B$547,2,FALSE))</f>
        <v/>
      </c>
      <c r="HL16" t="str">
        <f>IF(ISERROR(MATCH(HL$1,'CSC Mitre'!O$1:O$220,0)),"",VLOOKUP(HL$1,'Tactic Recode'!$A$1:$B$547,2,FALSE))</f>
        <v/>
      </c>
      <c r="HM16" t="str">
        <f>IF(ISERROR(MATCH(HM$1,'CSC Mitre'!O$1:O$220,0)),"",VLOOKUP(HM$1,'Tactic Recode'!$A$1:$B$547,2,FALSE))</f>
        <v/>
      </c>
      <c r="HN16" t="str">
        <f>IF(ISERROR(MATCH(HN$1,'CSC Mitre'!O$1:O$220,0)),"",VLOOKUP(HN$1,'Tactic Recode'!$A$1:$B$547,2,FALSE))</f>
        <v/>
      </c>
      <c r="HO16" t="str">
        <f>IF(ISERROR(MATCH(HO$1,'CSC Mitre'!O$1:O$220,0)),"",VLOOKUP(HO$1,'Tactic Recode'!$A$1:$B$547,2,FALSE))</f>
        <v/>
      </c>
      <c r="HP16" t="str">
        <f>IF(ISERROR(MATCH(HP$1,'CSC Mitre'!O$1:O$220,0)),"",VLOOKUP(HP$1,'Tactic Recode'!$A$1:$B$547,2,FALSE))</f>
        <v/>
      </c>
      <c r="HQ16" t="str">
        <f>IF(ISERROR(MATCH(HQ$1,'CSC Mitre'!O$1:O$220,0)),"",VLOOKUP(HQ$1,'Tactic Recode'!$A$1:$B$547,2,FALSE))</f>
        <v/>
      </c>
      <c r="HR16" t="str">
        <f>IF(ISERROR(MATCH(HR$1,'CSC Mitre'!O$1:O$220,0)),"",VLOOKUP(HR$1,'Tactic Recode'!$A$1:$B$547,2,FALSE))</f>
        <v/>
      </c>
      <c r="HS16" t="str">
        <f>IF(ISERROR(MATCH(HS$1,'CSC Mitre'!O$1:O$220,0)),"",VLOOKUP(HS$1,'Tactic Recode'!$A$1:$B$547,2,FALSE))</f>
        <v/>
      </c>
      <c r="HT16" t="str">
        <f>IF(ISERROR(MATCH(HT$1,'CSC Mitre'!O$1:O$220,0)),"",VLOOKUP(HT$1,'Tactic Recode'!$A$1:$B$547,2,FALSE))</f>
        <v/>
      </c>
      <c r="HU16" t="str">
        <f>IF(ISERROR(MATCH(HU$1,'CSC Mitre'!O$1:O$220,0)),"",VLOOKUP(HU$1,'Tactic Recode'!$A$1:$B$547,2,FALSE))</f>
        <v/>
      </c>
      <c r="HV16" t="str">
        <f>IF(ISERROR(MATCH(HV$1,'CSC Mitre'!O$1:O$220,0)),"",VLOOKUP(HV$1,'Tactic Recode'!$A$1:$B$547,2,FALSE))</f>
        <v>Collection</v>
      </c>
      <c r="HW16" t="str">
        <f>IF(ISERROR(MATCH(HW$1,'CSC Mitre'!O$1:O$220,0)),"",VLOOKUP(HW$1,'Tactic Recode'!$A$1:$B$547,2,FALSE))</f>
        <v>Collection</v>
      </c>
      <c r="HX16" t="str">
        <f>IF(ISERROR(MATCH(HX$1,'CSC Mitre'!O$1:O$220,0)),"",VLOOKUP(HX$1,'Tactic Recode'!$A$1:$B$547,2,FALSE))</f>
        <v>Collection</v>
      </c>
      <c r="HY16" t="str">
        <f>IF(ISERROR(MATCH(HY$1,'CSC Mitre'!O$1:O$220,0)),"",VLOOKUP(HY$1,'Tactic Recode'!$A$1:$B$547,2,FALSE))</f>
        <v/>
      </c>
      <c r="HZ16" t="str">
        <f>IF(ISERROR(MATCH(HZ$1,'CSC Mitre'!O$1:O$220,0)),"",VLOOKUP(HZ$1,'Tactic Recode'!$A$1:$B$547,2,FALSE))</f>
        <v/>
      </c>
      <c r="IA16" t="str">
        <f>IF(ISERROR(MATCH(IA$1,'CSC Mitre'!O$1:O$220,0)),"",VLOOKUP(IA$1,'Tactic Recode'!$A$1:$B$547,2,FALSE))</f>
        <v/>
      </c>
      <c r="IB16" t="str">
        <f>IF(ISERROR(MATCH(IB$1,'CSC Mitre'!O$1:O$220,0)),"",VLOOKUP(IB$1,'Tactic Recode'!$A$1:$B$547,2,FALSE))</f>
        <v/>
      </c>
      <c r="IC16" t="str">
        <f>IF(ISERROR(MATCH(IC$1,'CSC Mitre'!O$1:O$220,0)),"",VLOOKUP(IC$1,'Tactic Recode'!$A$1:$B$547,2,FALSE))</f>
        <v/>
      </c>
      <c r="ID16" t="str">
        <f>IF(ISERROR(MATCH(ID$1,'CSC Mitre'!O$1:O$220,0)),"",VLOOKUP(ID$1,'Tactic Recode'!$A$1:$B$547,2,FALSE))</f>
        <v/>
      </c>
      <c r="IE16" t="str">
        <f>IF(ISERROR(MATCH(IE$1,'CSC Mitre'!O$1:O$220,0)),"",VLOOKUP(IE$1,'Tactic Recode'!$A$1:$B$547,2,FALSE))</f>
        <v/>
      </c>
      <c r="IF16" t="str">
        <f>IF(ISERROR(MATCH(IF$1,'CSC Mitre'!O$1:O$220,0)),"",VLOOKUP(IF$1,'Tactic Recode'!$A$1:$B$547,2,FALSE))</f>
        <v/>
      </c>
      <c r="IG16" t="str">
        <f>IF(ISERROR(MATCH(IG$1,'CSC Mitre'!O$1:O$220,0)),"",VLOOKUP(IG$1,'Tactic Recode'!$A$1:$B$547,2,FALSE))</f>
        <v/>
      </c>
      <c r="IH16" t="str">
        <f>IF(ISERROR(MATCH(IH$1,'CSC Mitre'!O$1:O$220,0)),"",VLOOKUP(IH$1,'Tactic Recode'!$A$1:$B$547,2,FALSE))</f>
        <v/>
      </c>
      <c r="II16" t="str">
        <f>IF(ISERROR(MATCH(II$1,'CSC Mitre'!O$1:O$220,0)),"",VLOOKUP(II$1,'Tactic Recode'!$A$1:$B$547,2,FALSE))</f>
        <v/>
      </c>
      <c r="IJ16" t="str">
        <f>IF(ISERROR(MATCH(IJ$1,'CSC Mitre'!O$1:O$220,0)),"",VLOOKUP(IJ$1,'Tactic Recode'!$A$1:$B$547,2,FALSE))</f>
        <v/>
      </c>
      <c r="IK16" t="str">
        <f>IF(ISERROR(MATCH(IK$1,'CSC Mitre'!O$1:O$220,0)),"",VLOOKUP(IK$1,'Tactic Recode'!$A$1:$B$547,2,FALSE))</f>
        <v/>
      </c>
      <c r="IL16" t="str">
        <f>IF(ISERROR(MATCH(IL$1,'CSC Mitre'!O$1:O$220,0)),"",VLOOKUP(IL$1,'Tactic Recode'!$A$1:$B$547,2,FALSE))</f>
        <v/>
      </c>
      <c r="IM16" t="str">
        <f>IF(ISERROR(MATCH(IM$1,'CSC Mitre'!O$1:O$220,0)),"",VLOOKUP(IM$1,'Tactic Recode'!$A$1:$B$547,2,FALSE))</f>
        <v/>
      </c>
      <c r="IN16" t="str">
        <f>IF(ISERROR(MATCH(IN$1,'CSC Mitre'!O$1:O$220,0)),"",VLOOKUP(IN$1,'Tactic Recode'!$A$1:$B$547,2,FALSE))</f>
        <v/>
      </c>
      <c r="IO16" t="str">
        <f>IF(ISERROR(MATCH(IO$1,'CSC Mitre'!O$1:O$220,0)),"",VLOOKUP(IO$1,'Tactic Recode'!$A$1:$B$547,2,FALSE))</f>
        <v/>
      </c>
      <c r="IP16" t="str">
        <f>IF(ISERROR(MATCH(IP$1,'CSC Mitre'!O$1:O$220,0)),"",VLOOKUP(IP$1,'Tactic Recode'!$A$1:$B$547,2,FALSE))</f>
        <v/>
      </c>
      <c r="IQ16" t="str">
        <f>IF(ISERROR(MATCH(IQ$1,'CSC Mitre'!O$1:O$220,0)),"",VLOOKUP(IQ$1,'Tactic Recode'!$A$1:$B$547,2,FALSE))</f>
        <v>Defense Evasion</v>
      </c>
      <c r="IR16" t="str">
        <f>IF(ISERROR(MATCH(IR$1,'CSC Mitre'!O$1:O$220,0)),"",VLOOKUP(IR$1,'Tactic Recode'!$A$1:$B$547,2,FALSE))</f>
        <v>Defense Evasion</v>
      </c>
      <c r="IS16" t="str">
        <f>IF(ISERROR(MATCH(IS$1,'CSC Mitre'!O$1:O$220,0)),"",VLOOKUP(IS$1,'Tactic Recode'!$A$1:$B$547,2,FALSE))</f>
        <v>Defense Evasion</v>
      </c>
      <c r="IT16" t="str">
        <f>IF(ISERROR(MATCH(IT$1,'CSC Mitre'!O$1:O$220,0)),"",VLOOKUP(IT$1,'Tactic Recode'!$A$1:$B$547,2,FALSE))</f>
        <v/>
      </c>
      <c r="IU16" t="str">
        <f>IF(ISERROR(MATCH(IU$1,'CSC Mitre'!O$1:O$220,0)),"",VLOOKUP(IU$1,'Tactic Recode'!$A$1:$B$547,2,FALSE))</f>
        <v/>
      </c>
      <c r="IV16" t="str">
        <f>IF(ISERROR(MATCH(IV$1,'CSC Mitre'!O$1:O$220,0)),"",VLOOKUP(IV$1,'Tactic Recode'!$A$1:$B$547,2,FALSE))</f>
        <v/>
      </c>
      <c r="IW16" t="str">
        <f>IF(ISERROR(MATCH(IW$1,'CSC Mitre'!O$1:O$220,0)),"",VLOOKUP(IW$1,'Tactic Recode'!$A$1:$B$547,2,FALSE))</f>
        <v/>
      </c>
      <c r="IX16" t="str">
        <f>IF(ISERROR(MATCH(IX$1,'CSC Mitre'!O$1:O$220,0)),"",VLOOKUP(IX$1,'Tactic Recode'!$A$1:$B$547,2,FALSE))</f>
        <v/>
      </c>
      <c r="IY16" t="str">
        <f>IF(ISERROR(MATCH(IY$1,'CSC Mitre'!O$1:O$220,0)),"",VLOOKUP(IY$1,'Tactic Recode'!$A$1:$B$547,2,FALSE))</f>
        <v/>
      </c>
      <c r="IZ16" t="str">
        <f>IF(ISERROR(MATCH(IZ$1,'CSC Mitre'!O$1:O$220,0)),"",VLOOKUP(IZ$1,'Tactic Recode'!$A$1:$B$547,2,FALSE))</f>
        <v/>
      </c>
      <c r="JA16" t="str">
        <f>IF(ISERROR(MATCH(JA$1,'CSC Mitre'!O$1:O$220,0)),"",VLOOKUP(JA$1,'Tactic Recode'!$A$1:$B$547,2,FALSE))</f>
        <v/>
      </c>
      <c r="JB16" t="str">
        <f>IF(ISERROR(MATCH(JB$1,'CSC Mitre'!O$1:O$220,0)),"",VLOOKUP(JB$1,'Tactic Recode'!$A$1:$B$547,2,FALSE))</f>
        <v/>
      </c>
      <c r="JC16" t="str">
        <f>IF(ISERROR(MATCH(JC$1,'CSC Mitre'!O$1:O$220,0)),"",VLOOKUP(JC$1,'Tactic Recode'!$A$1:$B$547,2,FALSE))</f>
        <v/>
      </c>
      <c r="JD16" t="str">
        <f>IF(ISERROR(MATCH(JD$1,'CSC Mitre'!O$1:O$220,0)),"",VLOOKUP(JD$1,'Tactic Recode'!$A$1:$B$547,2,FALSE))</f>
        <v/>
      </c>
      <c r="JE16" t="str">
        <f>IF(ISERROR(MATCH(JE$1,'CSC Mitre'!O$1:O$220,0)),"",VLOOKUP(JE$1,'Tactic Recode'!$A$1:$B$547,2,FALSE))</f>
        <v/>
      </c>
      <c r="JF16" t="str">
        <f>IF(ISERROR(MATCH(JF$1,'CSC Mitre'!O$1:O$220,0)),"",VLOOKUP(JF$1,'Tactic Recode'!$A$1:$B$547,2,FALSE))</f>
        <v/>
      </c>
      <c r="JG16" t="str">
        <f>IF(ISERROR(MATCH(JG$1,'CSC Mitre'!O$1:O$220,0)),"",VLOOKUP(JG$1,'Tactic Recode'!$A$1:$B$547,2,FALSE))</f>
        <v/>
      </c>
      <c r="JH16" t="str">
        <f>IF(ISERROR(MATCH(JH$1,'CSC Mitre'!O$1:O$220,0)),"",VLOOKUP(JH$1,'Tactic Recode'!$A$1:$B$547,2,FALSE))</f>
        <v/>
      </c>
      <c r="JI16" t="str">
        <f>IF(ISERROR(MATCH(JI$1,'CSC Mitre'!O$1:O$220,0)),"",VLOOKUP(JI$1,'Tactic Recode'!$A$1:$B$547,2,FALSE))</f>
        <v/>
      </c>
      <c r="JJ16" t="str">
        <f>IF(ISERROR(MATCH(JJ$1,'CSC Mitre'!O$1:O$220,0)),"",VLOOKUP(JJ$1,'Tactic Recode'!$A$1:$B$547,2,FALSE))</f>
        <v/>
      </c>
      <c r="JK16" t="str">
        <f>IF(ISERROR(MATCH(JK$1,'CSC Mitre'!O$1:O$220,0)),"",VLOOKUP(JK$1,'Tactic Recode'!$A$1:$B$547,2,FALSE))</f>
        <v/>
      </c>
      <c r="JL16" t="str">
        <f>IF(ISERROR(MATCH(JL$1,'CSC Mitre'!O$1:O$220,0)),"",VLOOKUP(JL$1,'Tactic Recode'!$A$1:$B$547,2,FALSE))</f>
        <v/>
      </c>
      <c r="JM16" t="str">
        <f>IF(ISERROR(MATCH(JM$1,'CSC Mitre'!O$1:O$220,0)),"",VLOOKUP(JM$1,'Tactic Recode'!$A$1:$B$547,2,FALSE))</f>
        <v/>
      </c>
      <c r="JN16" t="str">
        <f>IF(ISERROR(MATCH(JN$1,'CSC Mitre'!O$1:O$220,0)),"",VLOOKUP(JN$1,'Tactic Recode'!$A$1:$B$547,2,FALSE))</f>
        <v/>
      </c>
      <c r="JO16" t="str">
        <f>IF(ISERROR(MATCH(JO$1,'CSC Mitre'!O$1:O$220,0)),"",VLOOKUP(JO$1,'Tactic Recode'!$A$1:$B$547,2,FALSE))</f>
        <v/>
      </c>
      <c r="JP16" t="str">
        <f>IF(ISERROR(MATCH(JP$1,'CSC Mitre'!O$1:O$220,0)),"",VLOOKUP(JP$1,'Tactic Recode'!$A$1:$B$547,2,FALSE))</f>
        <v/>
      </c>
      <c r="JQ16" t="str">
        <f>IF(ISERROR(MATCH(JQ$1,'CSC Mitre'!O$1:O$220,0)),"",VLOOKUP(JQ$1,'Tactic Recode'!$A$1:$B$547,2,FALSE))</f>
        <v/>
      </c>
      <c r="JR16" t="str">
        <f>IF(ISERROR(MATCH(JR$1,'CSC Mitre'!O$1:O$220,0)),"",VLOOKUP(JR$1,'Tactic Recode'!$A$1:$B$547,2,FALSE))</f>
        <v/>
      </c>
      <c r="JS16" t="str">
        <f>IF(ISERROR(MATCH(JS$1,'CSC Mitre'!O$1:O$220,0)),"",VLOOKUP(JS$1,'Tactic Recode'!$A$1:$B$547,2,FALSE))</f>
        <v/>
      </c>
      <c r="JT16" t="str">
        <f>IF(ISERROR(MATCH(JT$1,'CSC Mitre'!O$1:O$220,0)),"",VLOOKUP(JT$1,'Tactic Recode'!$A$1:$B$547,2,FALSE))</f>
        <v/>
      </c>
      <c r="JU16" t="str">
        <f>IF(ISERROR(MATCH(JU$1,'CSC Mitre'!O$1:O$220,0)),"",VLOOKUP(JU$1,'Tactic Recode'!$A$1:$B$547,2,FALSE))</f>
        <v/>
      </c>
      <c r="JV16" t="str">
        <f>IF(ISERROR(MATCH(JV$1,'CSC Mitre'!O$1:O$220,0)),"",VLOOKUP(JV$1,'Tactic Recode'!$A$1:$B$547,2,FALSE))</f>
        <v/>
      </c>
      <c r="JW16" t="str">
        <f>IF(ISERROR(MATCH(JW$1,'CSC Mitre'!O$1:O$220,0)),"",VLOOKUP(JW$1,'Tactic Recode'!$A$1:$B$547,2,FALSE))</f>
        <v/>
      </c>
      <c r="JX16" t="str">
        <f>IF(ISERROR(MATCH(JX$1,'CSC Mitre'!O$1:O$220,0)),"",VLOOKUP(JX$1,'Tactic Recode'!$A$1:$B$547,2,FALSE))</f>
        <v/>
      </c>
      <c r="JY16" t="str">
        <f>IF(ISERROR(MATCH(JY$1,'CSC Mitre'!O$1:O$220,0)),"",VLOOKUP(JY$1,'Tactic Recode'!$A$1:$B$547,2,FALSE))</f>
        <v/>
      </c>
      <c r="JZ16" t="str">
        <f>IF(ISERROR(MATCH(JZ$1,'CSC Mitre'!O$1:O$220,0)),"",VLOOKUP(JZ$1,'Tactic Recode'!$A$1:$B$547,2,FALSE))</f>
        <v/>
      </c>
      <c r="KA16" t="str">
        <f>IF(ISERROR(MATCH(KA$1,'CSC Mitre'!O$1:O$220,0)),"",VLOOKUP(KA$1,'Tactic Recode'!$A$1:$B$547,2,FALSE))</f>
        <v/>
      </c>
      <c r="KB16" t="str">
        <f>IF(ISERROR(MATCH(KB$1,'CSC Mitre'!O$1:O$220,0)),"",VLOOKUP(KB$1,'Tactic Recode'!$A$1:$B$547,2,FALSE))</f>
        <v/>
      </c>
      <c r="KC16" t="str">
        <f>IF(ISERROR(MATCH(KC$1,'CSC Mitre'!O$1:O$220,0)),"",VLOOKUP(KC$1,'Tactic Recode'!$A$1:$B$547,2,FALSE))</f>
        <v>Credential Access</v>
      </c>
      <c r="KD16" t="str">
        <f>IF(ISERROR(MATCH(KD$1,'CSC Mitre'!O$1:O$220,0)),"",VLOOKUP(KD$1,'Tactic Recode'!$A$1:$B$547,2,FALSE))</f>
        <v/>
      </c>
      <c r="KE16" t="str">
        <f>IF(ISERROR(MATCH(KE$1,'CSC Mitre'!O$1:O$220,0)),"",VLOOKUP(KE$1,'Tactic Recode'!$A$1:$B$547,2,FALSE))</f>
        <v>Collection</v>
      </c>
      <c r="KF16" t="str">
        <f>IF(ISERROR(MATCH(KF$1,'CSC Mitre'!O$1:O$220,0)),"",VLOOKUP(KF$1,'Tactic Recode'!$A$1:$B$547,2,FALSE))</f>
        <v/>
      </c>
      <c r="KG16" t="str">
        <f>IF(ISERROR(MATCH(KG$1,'CSC Mitre'!O$1:O$220,0)),"",VLOOKUP(KG$1,'Tactic Recode'!$A$1:$B$547,2,FALSE))</f>
        <v/>
      </c>
      <c r="KH16" t="str">
        <f>IF(ISERROR(MATCH(KH$1,'CSC Mitre'!O$1:O$220,0)),"",VLOOKUP(KH$1,'Tactic Recode'!$A$1:$B$547,2,FALSE))</f>
        <v/>
      </c>
      <c r="KI16" t="str">
        <f>IF(ISERROR(MATCH(KI$1,'CSC Mitre'!O$1:O$220,0)),"",VLOOKUP(KI$1,'Tactic Recode'!$A$1:$B$547,2,FALSE))</f>
        <v>Exfiltration</v>
      </c>
      <c r="KJ16" t="str">
        <f>IF(ISERROR(MATCH(KJ$1,'CSC Mitre'!O$1:O$220,0)),"",VLOOKUP(KJ$1,'Tactic Recode'!$A$1:$B$547,2,FALSE))</f>
        <v>Discovery</v>
      </c>
      <c r="KK16" t="str">
        <f>IF(ISERROR(MATCH(KK$1,'CSC Mitre'!O$1:O$220,0)),"",VLOOKUP(KK$1,'Tactic Recode'!$A$1:$B$547,2,FALSE))</f>
        <v/>
      </c>
      <c r="KL16" t="str">
        <f>IF(ISERROR(MATCH(KL$1,'CSC Mitre'!O$1:O$220,0)),"",VLOOKUP(KL$1,'Tactic Recode'!$A$1:$B$547,2,FALSE))</f>
        <v/>
      </c>
      <c r="KM16" t="str">
        <f>IF(ISERROR(MATCH(KM$1,'CSC Mitre'!O$1:O$220,0)),"",VLOOKUP(KM$1,'Tactic Recode'!$A$1:$B$547,2,FALSE))</f>
        <v/>
      </c>
      <c r="KN16" t="str">
        <f>IF(ISERROR(MATCH(KN$1,'CSC Mitre'!O$1:O$220,0)),"",VLOOKUP(KN$1,'Tactic Recode'!$A$1:$B$547,2,FALSE))</f>
        <v/>
      </c>
      <c r="KO16" t="str">
        <f>IF(ISERROR(MATCH(KO$1,'CSC Mitre'!O$1:O$220,0)),"",VLOOKUP(KO$1,'Tactic Recode'!$A$1:$B$547,2,FALSE))</f>
        <v/>
      </c>
      <c r="KP16" t="str">
        <f>IF(ISERROR(MATCH(KP$1,'CSC Mitre'!O$1:O$220,0)),"",VLOOKUP(KP$1,'Tactic Recode'!$A$1:$B$547,2,FALSE))</f>
        <v/>
      </c>
      <c r="KQ16" t="str">
        <f>IF(ISERROR(MATCH(KQ$1,'CSC Mitre'!O$1:O$220,0)),"",VLOOKUP(KQ$1,'Tactic Recode'!$A$1:$B$547,2,FALSE))</f>
        <v/>
      </c>
      <c r="KR16" t="str">
        <f>IF(ISERROR(MATCH(KR$1,'CSC Mitre'!O$1:O$220,0)),"",VLOOKUP(KR$1,'Tactic Recode'!$A$1:$B$547,2,FALSE))</f>
        <v>Persistence, Privilage Escalation</v>
      </c>
      <c r="KS16" t="str">
        <f>IF(ISERROR(MATCH(KS$1,'CSC Mitre'!O$1:O$220,0)),"",VLOOKUP(KS$1,'Tactic Recode'!$A$1:$B$547,2,FALSE))</f>
        <v/>
      </c>
      <c r="KT16" t="str">
        <f>IF(ISERROR(MATCH(KT$1,'CSC Mitre'!O$1:O$220,0)),"",VLOOKUP(KT$1,'Tactic Recode'!$A$1:$B$547,2,FALSE))</f>
        <v>Persistence, Privilage Escalation</v>
      </c>
      <c r="KU16" t="str">
        <f>IF(ISERROR(MATCH(KU$1,'CSC Mitre'!O$1:O$220,0)),"",VLOOKUP(KU$1,'Tactic Recode'!$A$1:$B$547,2,FALSE))</f>
        <v/>
      </c>
      <c r="KV16" t="str">
        <f>IF(ISERROR(MATCH(KV$1,'CSC Mitre'!O$1:O$220,0)),"",VLOOKUP(KV$1,'Tactic Recode'!$A$1:$B$547,2,FALSE))</f>
        <v/>
      </c>
      <c r="KW16" t="str">
        <f>IF(ISERROR(MATCH(KW$1,'CSC Mitre'!O$1:O$220,0)),"",VLOOKUP(KW$1,'Tactic Recode'!$A$1:$B$547,2,FALSE))</f>
        <v/>
      </c>
      <c r="KX16" t="str">
        <f>IF(ISERROR(MATCH(KX$1,'CSC Mitre'!O$1:O$220,0)),"",VLOOKUP(KX$1,'Tactic Recode'!$A$1:$B$547,2,FALSE))</f>
        <v/>
      </c>
      <c r="KY16" t="str">
        <f>IF(ISERROR(MATCH(KY$1,'CSC Mitre'!O$1:O$220,0)),"",VLOOKUP(KY$1,'Tactic Recode'!$A$1:$B$547,2,FALSE))</f>
        <v/>
      </c>
      <c r="KZ16" t="str">
        <f>IF(ISERROR(MATCH(KZ$1,'CSC Mitre'!O$1:O$220,0)),"",VLOOKUP(KZ$1,'Tactic Recode'!$A$1:$B$547,2,FALSE))</f>
        <v/>
      </c>
      <c r="LA16" t="str">
        <f>IF(ISERROR(MATCH(LA$1,'CSC Mitre'!O$1:O$220,0)),"",VLOOKUP(LA$1,'Tactic Recode'!$A$1:$B$547,2,FALSE))</f>
        <v>Persistence, Privilage Escalation</v>
      </c>
      <c r="LB16" t="str">
        <f>IF(ISERROR(MATCH(LB$1,'CSC Mitre'!O$1:O$220,0)),"",VLOOKUP(LB$1,'Tactic Recode'!$A$1:$B$547,2,FALSE))</f>
        <v/>
      </c>
      <c r="LC16" t="str">
        <f>IF(ISERROR(MATCH(LC$1,'CSC Mitre'!O$1:O$220,0)),"",VLOOKUP(LC$1,'Tactic Recode'!$A$1:$B$547,2,FALSE))</f>
        <v/>
      </c>
      <c r="LD16" t="str">
        <f>IF(ISERROR(MATCH(LD$1,'CSC Mitre'!O$1:O$220,0)),"",VLOOKUP(LD$1,'Tactic Recode'!$A$1:$B$547,2,FALSE))</f>
        <v/>
      </c>
      <c r="LE16" t="str">
        <f>IF(ISERROR(MATCH(LE$1,'CSC Mitre'!O$1:O$220,0)),"",VLOOKUP(LE$1,'Tactic Recode'!$A$1:$B$547,2,FALSE))</f>
        <v/>
      </c>
      <c r="LF16" t="str">
        <f>IF(ISERROR(MATCH(LF$1,'CSC Mitre'!O$1:O$220,0)),"",VLOOKUP(LF$1,'Tactic Recode'!$A$1:$B$547,2,FALSE))</f>
        <v/>
      </c>
      <c r="LG16" t="str">
        <f>IF(ISERROR(MATCH(LG$1,'CSC Mitre'!O$1:O$220,0)),"",VLOOKUP(LG$1,'Tactic Recode'!$A$1:$B$547,2,FALSE))</f>
        <v/>
      </c>
      <c r="LH16" t="str">
        <f>IF(ISERROR(MATCH(LH$1,'CSC Mitre'!O$1:O$220,0)),"",VLOOKUP(LH$1,'Tactic Recode'!$A$1:$B$547,2,FALSE))</f>
        <v/>
      </c>
      <c r="LI16" t="str">
        <f>IF(ISERROR(MATCH(LI$1,'CSC Mitre'!O$1:O$220,0)),"",VLOOKUP(LI$1,'Tactic Recode'!$A$1:$B$547,2,FALSE))</f>
        <v/>
      </c>
      <c r="LJ16" t="str">
        <f>IF(ISERROR(MATCH(LJ$1,'CSC Mitre'!O$1:O$220,0)),"",VLOOKUP(LJ$1,'Tactic Recode'!$A$1:$B$547,2,FALSE))</f>
        <v/>
      </c>
      <c r="LK16" t="str">
        <f>IF(ISERROR(MATCH(LK$1,'CSC Mitre'!O$1:O$220,0)),"",VLOOKUP(LK$1,'Tactic Recode'!$A$1:$B$547,2,FALSE))</f>
        <v/>
      </c>
      <c r="LL16" t="str">
        <f>IF(ISERROR(MATCH(LL$1,'CSC Mitre'!O$1:O$220,0)),"",VLOOKUP(LL$1,'Tactic Recode'!$A$1:$B$547,2,FALSE))</f>
        <v/>
      </c>
      <c r="LM16" t="str">
        <f>IF(ISERROR(MATCH(LM$1,'CSC Mitre'!O$1:O$220,0)),"",VLOOKUP(LM$1,'Tactic Recode'!$A$1:$B$547,2,FALSE))</f>
        <v/>
      </c>
      <c r="LN16" t="str">
        <f>IF(ISERROR(MATCH(LN$1,'CSC Mitre'!O$1:O$220,0)),"",VLOOKUP(LN$1,'Tactic Recode'!$A$1:$B$547,2,FALSE))</f>
        <v/>
      </c>
      <c r="LO16" t="str">
        <f>IF(ISERROR(MATCH(LO$1,'CSC Mitre'!O$1:O$220,0)),"",VLOOKUP(LO$1,'Tactic Recode'!$A$1:$B$547,2,FALSE))</f>
        <v/>
      </c>
      <c r="LP16" t="str">
        <f>IF(ISERROR(MATCH(LP$1,'CSC Mitre'!O$1:O$220,0)),"",VLOOKUP(LP$1,'Tactic Recode'!$A$1:$B$547,2,FALSE))</f>
        <v>Persistence, Privilage Escalation</v>
      </c>
      <c r="LQ16" t="str">
        <f>IF(ISERROR(MATCH(LQ$1,'CSC Mitre'!O$1:O$220,0)),"",VLOOKUP(LQ$1,'Tactic Recode'!$A$1:$B$547,2,FALSE))</f>
        <v/>
      </c>
      <c r="LR16" t="str">
        <f>IF(ISERROR(MATCH(LR$1,'CSC Mitre'!O$1:O$220,0)),"",VLOOKUP(LR$1,'Tactic Recode'!$A$1:$B$547,2,FALSE))</f>
        <v/>
      </c>
      <c r="LS16" t="str">
        <f>IF(ISERROR(MATCH(LS$1,'CSC Mitre'!O$1:O$220,0)),"",VLOOKUP(LS$1,'Tactic Recode'!$A$1:$B$547,2,FALSE))</f>
        <v/>
      </c>
      <c r="LT16" t="str">
        <f>IF(ISERROR(MATCH(LT$1,'CSC Mitre'!O$1:O$220,0)),"",VLOOKUP(LT$1,'Tactic Recode'!$A$1:$B$547,2,FALSE))</f>
        <v/>
      </c>
      <c r="LU16" t="str">
        <f>IF(ISERROR(MATCH(LU$1,'CSC Mitre'!O$1:O$220,0)),"",VLOOKUP(LU$1,'Tactic Recode'!$A$1:$B$547,2,FALSE))</f>
        <v/>
      </c>
      <c r="LV16" t="str">
        <f>IF(ISERROR(MATCH(LV$1,'CSC Mitre'!O$1:O$220,0)),"",VLOOKUP(LV$1,'Tactic Recode'!$A$1:$B$547,2,FALSE))</f>
        <v/>
      </c>
      <c r="LW16" t="str">
        <f>IF(ISERROR(MATCH(LW$1,'CSC Mitre'!O$1:O$220,0)),"",VLOOKUP(LW$1,'Tactic Recode'!$A$1:$B$547,2,FALSE))</f>
        <v/>
      </c>
      <c r="LX16" t="str">
        <f>IF(ISERROR(MATCH(LX$1,'CSC Mitre'!O$1:O$220,0)),"",VLOOKUP(LX$1,'Tactic Recode'!$A$1:$B$547,2,FALSE))</f>
        <v>Persistence, Privilage Escalation</v>
      </c>
      <c r="LY16" t="str">
        <f>IF(ISERROR(MATCH(LY$1,'CSC Mitre'!O$1:O$220,0)),"",VLOOKUP(LY$1,'Tactic Recode'!$A$1:$B$547,2,FALSE))</f>
        <v/>
      </c>
      <c r="LZ16" t="str">
        <f>IF(ISERROR(MATCH(LZ$1,'CSC Mitre'!O$1:O$220,0)),"",VLOOKUP(LZ$1,'Tactic Recode'!$A$1:$B$547,2,FALSE))</f>
        <v/>
      </c>
      <c r="MA16" t="str">
        <f>IF(ISERROR(MATCH(MA$1,'CSC Mitre'!O$1:O$220,0)),"",VLOOKUP(MA$1,'Tactic Recode'!$A$1:$B$547,2,FALSE))</f>
        <v/>
      </c>
      <c r="MB16" t="str">
        <f>IF(ISERROR(MATCH(MB$1,'CSC Mitre'!O$1:O$220,0)),"",VLOOKUP(MB$1,'Tactic Recode'!$A$1:$B$547,2,FALSE))</f>
        <v>Defense Evasion, Privilage Escalation</v>
      </c>
      <c r="MC16" t="str">
        <f>IF(ISERROR(MATCH(MC$1,'CSC Mitre'!O$1:O$220,0)),"",VLOOKUP(MC$1,'Tactic Recode'!$A$1:$B$547,2,FALSE))</f>
        <v/>
      </c>
      <c r="MD16" t="str">
        <f>IF(ISERROR(MATCH(MD$1,'CSC Mitre'!O$1:O$220,0)),"",VLOOKUP(MD$1,'Tactic Recode'!$A$1:$B$547,2,FALSE))</f>
        <v/>
      </c>
      <c r="ME16" t="str">
        <f>IF(ISERROR(MATCH(ME$1,'CSC Mitre'!O$1:O$220,0)),"",VLOOKUP(ME$1,'Tactic Recode'!$A$1:$B$547,2,FALSE))</f>
        <v>Defense Evasion, Privilage Escalation</v>
      </c>
      <c r="MF16" t="str">
        <f>IF(ISERROR(MATCH(MF$1,'CSC Mitre'!O$1:O$220,0)),"",VLOOKUP(MF$1,'Tactic Recode'!$A$1:$B$547,2,FALSE))</f>
        <v/>
      </c>
      <c r="MG16" t="str">
        <f>IF(ISERROR(MATCH(MG$1,'CSC Mitre'!O$1:O$220,0)),"",VLOOKUP(MG$1,'Tactic Recode'!$A$1:$B$547,2,FALSE))</f>
        <v/>
      </c>
      <c r="MH16" t="str">
        <f>IF(ISERROR(MATCH(MH$1,'CSC Mitre'!O$1:O$220,0)),"",VLOOKUP(MH$1,'Tactic Recode'!$A$1:$B$547,2,FALSE))</f>
        <v/>
      </c>
      <c r="MI16" t="str">
        <f>IF(ISERROR(MATCH(MI$1,'CSC Mitre'!O$1:O$220,0)),"",VLOOKUP(MI$1,'Tactic Recode'!$A$1:$B$547,2,FALSE))</f>
        <v/>
      </c>
      <c r="MJ16" t="str">
        <f>IF(ISERROR(MATCH(MJ$1,'CSC Mitre'!O$1:O$220,0)),"",VLOOKUP(MJ$1,'Tactic Recode'!$A$1:$B$547,2,FALSE))</f>
        <v/>
      </c>
      <c r="MK16" t="str">
        <f>IF(ISERROR(MATCH(MK$1,'CSC Mitre'!O$1:O$220,0)),"",VLOOKUP(MK$1,'Tactic Recode'!$A$1:$B$547,2,FALSE))</f>
        <v/>
      </c>
      <c r="ML16" t="str">
        <f>IF(ISERROR(MATCH(ML$1,'CSC Mitre'!O$1:O$220,0)),"",VLOOKUP(ML$1,'Tactic Recode'!$A$1:$B$547,2,FALSE))</f>
        <v>Credential Access</v>
      </c>
      <c r="MM16" t="str">
        <f>IF(ISERROR(MATCH(MM$1,'CSC Mitre'!O$1:O$220,0)),"",VLOOKUP(MM$1,'Tactic Recode'!$A$1:$B$547,2,FALSE))</f>
        <v>Credential Access</v>
      </c>
      <c r="MN16" t="str">
        <f>IF(ISERROR(MATCH(MN$1,'CSC Mitre'!O$1:O$220,0)),"",VLOOKUP(MN$1,'Tactic Recode'!$A$1:$B$547,2,FALSE))</f>
        <v>Credential Access</v>
      </c>
      <c r="MO16" t="str">
        <f>IF(ISERROR(MATCH(MO$1,'CSC Mitre'!O$1:O$220,0)),"",VLOOKUP(MO$1,'Tactic Recode'!$A$1:$B$547,2,FALSE))</f>
        <v/>
      </c>
      <c r="MP16" t="str">
        <f>IF(ISERROR(MATCH(MP$1,'CSC Mitre'!O$1:O$220,0)),"",VLOOKUP(MP$1,'Tactic Recode'!$A$1:$B$547,2,FALSE))</f>
        <v>Credential Access</v>
      </c>
      <c r="MQ16" t="str">
        <f>IF(ISERROR(MATCH(MQ$1,'CSC Mitre'!O$1:O$220,0)),"",VLOOKUP(MQ$1,'Tactic Recode'!$A$1:$B$547,2,FALSE))</f>
        <v/>
      </c>
      <c r="MR16" t="str">
        <f>IF(ISERROR(MATCH(MR$1,'CSC Mitre'!O$1:O$220,0)),"",VLOOKUP(MR$1,'Tactic Recode'!$A$1:$B$547,2,FALSE))</f>
        <v/>
      </c>
      <c r="MS16" t="str">
        <f>IF(ISERROR(MATCH(MS$1,'CSC Mitre'!O$1:O$220,0)),"",VLOOKUP(MS$1,'Tactic Recode'!$A$1:$B$547,2,FALSE))</f>
        <v/>
      </c>
      <c r="MT16" t="str">
        <f>IF(ISERROR(MATCH(MT$1,'CSC Mitre'!O$1:O$220,0)),"",VLOOKUP(MT$1,'Tactic Recode'!$A$1:$B$547,2,FALSE))</f>
        <v/>
      </c>
      <c r="MU16" t="str">
        <f>IF(ISERROR(MATCH(MU$1,'CSC Mitre'!O$1:O$220,0)),"",VLOOKUP(MU$1,'Tactic Recode'!$A$1:$B$547,2,FALSE))</f>
        <v/>
      </c>
      <c r="MV16" t="str">
        <f>IF(ISERROR(MATCH(MV$1,'CSC Mitre'!O$1:O$220,0)),"",VLOOKUP(MV$1,'Tactic Recode'!$A$1:$B$547,2,FALSE))</f>
        <v/>
      </c>
      <c r="MW16" t="str">
        <f>IF(ISERROR(MATCH(MW$1,'CSC Mitre'!O$1:O$220,0)),"",VLOOKUP(MW$1,'Tactic Recode'!$A$1:$B$547,2,FALSE))</f>
        <v>Defense Evasion</v>
      </c>
      <c r="MX16" t="str">
        <f>IF(ISERROR(MATCH(MX$1,'CSC Mitre'!O$1:O$220,0)),"",VLOOKUP(MX$1,'Tactic Recode'!$A$1:$B$547,2,FALSE))</f>
        <v/>
      </c>
      <c r="MY16" t="str">
        <f>IF(ISERROR(MATCH(MY$1,'CSC Mitre'!O$1:O$220,0)),"",VLOOKUP(MY$1,'Tactic Recode'!$A$1:$B$547,2,FALSE))</f>
        <v/>
      </c>
      <c r="MZ16" t="str">
        <f>IF(ISERROR(MATCH(MZ$1,'CSC Mitre'!O$1:O$220,0)),"",VLOOKUP(MZ$1,'Tactic Recode'!$A$1:$B$547,2,FALSE))</f>
        <v/>
      </c>
      <c r="NA16" t="str">
        <f>IF(ISERROR(MATCH(NA$1,'CSC Mitre'!O$1:O$220,0)),"",VLOOKUP(NA$1,'Tactic Recode'!$A$1:$B$547,2,FALSE))</f>
        <v/>
      </c>
      <c r="NB16" t="str">
        <f>IF(ISERROR(MATCH(NB$1,'CSC Mitre'!O$1:O$220,0)),"",VLOOKUP(NB$1,'Tactic Recode'!$A$1:$B$547,2,FALSE))</f>
        <v/>
      </c>
      <c r="NC16" t="str">
        <f>IF(ISERROR(MATCH(NC$1,'CSC Mitre'!O$1:O$220,0)),"",VLOOKUP(NC$1,'Tactic Recode'!$A$1:$B$547,2,FALSE))</f>
        <v/>
      </c>
      <c r="ND16" t="str">
        <f>IF(ISERROR(MATCH(ND$1,'CSC Mitre'!O$1:O$220,0)),"",VLOOKUP(ND$1,'Tactic Recode'!$A$1:$B$547,2,FALSE))</f>
        <v/>
      </c>
      <c r="NE16" t="str">
        <f>IF(ISERROR(MATCH(NE$1,'CSC Mitre'!O$1:O$220,0)),"",VLOOKUP(NE$1,'Tactic Recode'!$A$1:$B$547,2,FALSE))</f>
        <v/>
      </c>
      <c r="NF16" t="str">
        <f>IF(ISERROR(MATCH(NF$1,'CSC Mitre'!O$1:O$220,0)),"",VLOOKUP(NF$1,'Tactic Recode'!$A$1:$B$547,2,FALSE))</f>
        <v/>
      </c>
      <c r="NG16" t="str">
        <f>IF(ISERROR(MATCH(NG$1,'CSC Mitre'!O$1:O$220,0)),"",VLOOKUP(NG$1,'Tactic Recode'!$A$1:$B$547,2,FALSE))</f>
        <v/>
      </c>
      <c r="NH16" t="str">
        <f>IF(ISERROR(MATCH(NH$1,'CSC Mitre'!O$1:O$220,0)),"",VLOOKUP(NH$1,'Tactic Recode'!$A$1:$B$547,2,FALSE))</f>
        <v/>
      </c>
      <c r="NI16" t="str">
        <f>IF(ISERROR(MATCH(NI$1,'CSC Mitre'!O$1:O$220,0)),"",VLOOKUP(NI$1,'Tactic Recode'!$A$1:$B$547,2,FALSE))</f>
        <v/>
      </c>
      <c r="NJ16" t="str">
        <f>IF(ISERROR(MATCH(NJ$1,'CSC Mitre'!O$1:O$220,0)),"",VLOOKUP(NJ$1,'Tactic Recode'!$A$1:$B$547,2,FALSE))</f>
        <v/>
      </c>
      <c r="NK16" t="str">
        <f>IF(ISERROR(MATCH(NK$1,'CSC Mitre'!O$1:O$220,0)),"",VLOOKUP(NK$1,'Tactic Recode'!$A$1:$B$547,2,FALSE))</f>
        <v/>
      </c>
      <c r="NL16" t="str">
        <f>IF(ISERROR(MATCH(NL$1,'CSC Mitre'!O$1:O$220,0)),"",VLOOKUP(NL$1,'Tactic Recode'!$A$1:$B$547,2,FALSE))</f>
        <v/>
      </c>
      <c r="NM16" t="str">
        <f>IF(ISERROR(MATCH(NM$1,'CSC Mitre'!O$1:O$220,0)),"",VLOOKUP(NM$1,'Tactic Recode'!$A$1:$B$547,2,FALSE))</f>
        <v/>
      </c>
      <c r="NN16" t="str">
        <f>IF(ISERROR(MATCH(NN$1,'CSC Mitre'!O$1:O$220,0)),"",VLOOKUP(NN$1,'Tactic Recode'!$A$1:$B$547,2,FALSE))</f>
        <v/>
      </c>
      <c r="NO16" t="str">
        <f>IF(ISERROR(MATCH(NO$1,'CSC Mitre'!O$1:O$220,0)),"",VLOOKUP(NO$1,'Tactic Recode'!$A$1:$B$547,2,FALSE))</f>
        <v/>
      </c>
      <c r="NP16" t="str">
        <f>IF(ISERROR(MATCH(NP$1,'CSC Mitre'!O$1:O$220,0)),"",VLOOKUP(NP$1,'Tactic Recode'!$A$1:$B$547,2,FALSE))</f>
        <v/>
      </c>
      <c r="NQ16" t="str">
        <f>IF(ISERROR(MATCH(NQ$1,'CSC Mitre'!O$1:O$220,0)),"",VLOOKUP(NQ$1,'Tactic Recode'!$A$1:$B$547,2,FALSE))</f>
        <v/>
      </c>
      <c r="NR16" t="str">
        <f>IF(ISERROR(MATCH(NR$1,'CSC Mitre'!O$1:O$220,0)),"",VLOOKUP(NR$1,'Tactic Recode'!$A$1:$B$547,2,FALSE))</f>
        <v/>
      </c>
      <c r="NS16" t="str">
        <f>IF(ISERROR(MATCH(NS$1,'CSC Mitre'!O$1:O$220,0)),"",VLOOKUP(NS$1,'Tactic Recode'!$A$1:$B$547,2,FALSE))</f>
        <v/>
      </c>
      <c r="NT16" t="str">
        <f>IF(ISERROR(MATCH(NT$1,'CSC Mitre'!O$1:O$220,0)),"",VLOOKUP(NT$1,'Tactic Recode'!$A$1:$B$547,2,FALSE))</f>
        <v/>
      </c>
      <c r="NU16" t="str">
        <f>IF(ISERROR(MATCH(NU$1,'CSC Mitre'!O$1:O$220,0)),"",VLOOKUP(NU$1,'Tactic Recode'!$A$1:$B$547,2,FALSE))</f>
        <v/>
      </c>
      <c r="NV16" t="str">
        <f>IF(ISERROR(MATCH(NV$1,'CSC Mitre'!O$1:O$220,0)),"",VLOOKUP(NV$1,'Tactic Recode'!$A$1:$B$547,2,FALSE))</f>
        <v/>
      </c>
      <c r="NW16" t="str">
        <f>IF(ISERROR(MATCH(NW$1,'CSC Mitre'!O$1:O$220,0)),"",VLOOKUP(NW$1,'Tactic Recode'!$A$1:$B$547,2,FALSE))</f>
        <v/>
      </c>
      <c r="NX16" t="str">
        <f>IF(ISERROR(MATCH(NX$1,'CSC Mitre'!O$1:O$220,0)),"",VLOOKUP(NX$1,'Tactic Recode'!$A$1:$B$547,2,FALSE))</f>
        <v/>
      </c>
      <c r="NY16" t="str">
        <f>IF(ISERROR(MATCH(NY$1,'CSC Mitre'!O$1:O$220,0)),"",VLOOKUP(NY$1,'Tactic Recode'!$A$1:$B$547,2,FALSE))</f>
        <v/>
      </c>
      <c r="NZ16" t="str">
        <f>IF(ISERROR(MATCH(NZ$1,'CSC Mitre'!O$1:O$220,0)),"",VLOOKUP(NZ$1,'Tactic Recode'!$A$1:$B$547,2,FALSE))</f>
        <v/>
      </c>
      <c r="OA16" t="str">
        <f>IF(ISERROR(MATCH(OA$1,'CSC Mitre'!O$1:O$220,0)),"",VLOOKUP(OA$1,'Tactic Recode'!$A$1:$B$547,2,FALSE))</f>
        <v/>
      </c>
      <c r="OB16" t="str">
        <f>IF(ISERROR(MATCH(OB$1,'CSC Mitre'!O$1:O$220,0)),"",VLOOKUP(OB$1,'Tactic Recode'!$A$1:$B$547,2,FALSE))</f>
        <v/>
      </c>
      <c r="OC16" t="str">
        <f>IF(ISERROR(MATCH(OC$1,'CSC Mitre'!O$1:O$220,0)),"",VLOOKUP(OC$1,'Tactic Recode'!$A$1:$B$547,2,FALSE))</f>
        <v/>
      </c>
      <c r="OD16" t="str">
        <f>IF(ISERROR(MATCH(OD$1,'CSC Mitre'!O$1:O$220,0)),"",VLOOKUP(OD$1,'Tactic Recode'!$A$1:$B$547,2,FALSE))</f>
        <v/>
      </c>
      <c r="OE16" t="str">
        <f>IF(ISERROR(MATCH(OE$1,'CSC Mitre'!O$1:O$220,0)),"",VLOOKUP(OE$1,'Tactic Recode'!$A$1:$B$547,2,FALSE))</f>
        <v>Defense Evasion</v>
      </c>
      <c r="OF16" t="str">
        <f>IF(ISERROR(MATCH(OF$1,'CSC Mitre'!O$1:O$220,0)),"",VLOOKUP(OF$1,'Tactic Recode'!$A$1:$B$547,2,FALSE))</f>
        <v>Defense Evasion</v>
      </c>
      <c r="OG16" t="str">
        <f>IF(ISERROR(MATCH(OG$1,'CSC Mitre'!O$1:O$220,0)),"",VLOOKUP(OG$1,'Tactic Recode'!$A$1:$B$547,2,FALSE))</f>
        <v>Defense Evasion</v>
      </c>
      <c r="OH16" t="str">
        <f>IF(ISERROR(MATCH(OH$1,'CSC Mitre'!O$1:O$220,0)),"",VLOOKUP(OH$1,'Tactic Recode'!$A$1:$B$547,2,FALSE))</f>
        <v/>
      </c>
      <c r="OI16" t="str">
        <f>IF(ISERROR(MATCH(OI$1,'CSC Mitre'!O$1:O$220,0)),"",VLOOKUP(OI$1,'Tactic Recode'!$A$1:$B$547,2,FALSE))</f>
        <v>Defense Evasion</v>
      </c>
      <c r="OJ16" t="str">
        <f>IF(ISERROR(MATCH(OJ$1,'CSC Mitre'!O$1:O$220,0)),"",VLOOKUP(OJ$1,'Tactic Recode'!$A$1:$B$547,2,FALSE))</f>
        <v>Defense Evasion</v>
      </c>
      <c r="OK16" t="str">
        <f>IF(ISERROR(MATCH(OK$1,'CSC Mitre'!O$1:O$220,0)),"",VLOOKUP(OK$1,'Tactic Recode'!$A$1:$B$547,2,FALSE))</f>
        <v>Defense Evasion</v>
      </c>
      <c r="OL16" t="str">
        <f>IF(ISERROR(MATCH(OL$1,'CSC Mitre'!O$1:O$220,0)),"",VLOOKUP(OL$1,'Tactic Recode'!$A$1:$B$547,2,FALSE))</f>
        <v>Defense Evasion</v>
      </c>
      <c r="OM16" t="str">
        <f>IF(ISERROR(MATCH(OM$1,'CSC Mitre'!O$1:O$220,0)),"",VLOOKUP(OM$1,'Tactic Recode'!$A$1:$B$547,2,FALSE))</f>
        <v/>
      </c>
      <c r="ON16" t="str">
        <f>IF(ISERROR(MATCH(ON$1,'CSC Mitre'!O$1:O$220,0)),"",VLOOKUP(ON$1,'Tactic Recode'!$A$1:$B$547,2,FALSE))</f>
        <v/>
      </c>
      <c r="OO16" t="str">
        <f>IF(ISERROR(MATCH(OO$1,'CSC Mitre'!O$1:O$220,0)),"",VLOOKUP(OO$1,'Tactic Recode'!$A$1:$B$547,2,FALSE))</f>
        <v/>
      </c>
      <c r="OP16" t="str">
        <f>IF(ISERROR(MATCH(OP$1,'CSC Mitre'!O$1:O$220,0)),"",VLOOKUP(OP$1,'Tactic Recode'!$A$1:$B$547,2,FALSE))</f>
        <v>Defense Evasion, Impact</v>
      </c>
      <c r="OQ16" t="str">
        <f>IF(ISERROR(MATCH(OQ$1,'CSC Mitre'!O$1:O$220,0)),"",VLOOKUP(OQ$1,'Tactic Recode'!$A$1:$B$547,2,FALSE))</f>
        <v>Defense Evasion, Impact</v>
      </c>
      <c r="OR16" t="str">
        <f>IF(ISERROR(MATCH(OR$1,'CSC Mitre'!O$1:O$220,0)),"",VLOOKUP(OR$1,'Tactic Recode'!$A$1:$B$547,2,FALSE))</f>
        <v/>
      </c>
      <c r="OS16" t="str">
        <f>IF(ISERROR(MATCH(OS$1,'CSC Mitre'!O$1:O$220,0)),"",VLOOKUP(OS$1,'Tactic Recode'!$A$1:$B$547,2,FALSE))</f>
        <v>Defense Evasion, Impact</v>
      </c>
      <c r="OT16" t="str">
        <f>IF(ISERROR(MATCH(OT$1,'CSC Mitre'!O$1:O$220,0)),"",VLOOKUP(OT$1,'Tactic Recode'!$A$1:$B$547,2,FALSE))</f>
        <v/>
      </c>
      <c r="OU16" t="str">
        <f>IF(ISERROR(MATCH(OU$1,'CSC Mitre'!O$1:O$220,0)),"",VLOOKUP(OU$1,'Tactic Recode'!$A$1:$B$547,2,FALSE))</f>
        <v/>
      </c>
      <c r="OV16" t="str">
        <f>IF(ISERROR(MATCH(OV$1,'CSC Mitre'!O$1:O$220,0)),"",VLOOKUP(OV$1,'Tactic Recode'!$A$1:$B$547,2,FALSE))</f>
        <v/>
      </c>
      <c r="OW16" t="str">
        <f>IF(ISERROR(MATCH(OW$1,'CSC Mitre'!O$1:O$220,0)),"",VLOOKUP(OW$1,'Tactic Recode'!$A$1:$B$547,2,FALSE))</f>
        <v/>
      </c>
      <c r="OX16" t="str">
        <f>IF(ISERROR(MATCH(OX$1,'CSC Mitre'!O$1:O$220,0)),"",VLOOKUP(OX$1,'Tactic Recode'!$A$1:$B$547,2,FALSE))</f>
        <v/>
      </c>
      <c r="OY16" t="str">
        <f>IF(ISERROR(MATCH(OY$1,'CSC Mitre'!O$1:O$220,0)),"",VLOOKUP(OY$1,'Tactic Recode'!$A$1:$B$547,2,FALSE))</f>
        <v/>
      </c>
      <c r="OZ16" t="str">
        <f>IF(ISERROR(MATCH(OZ$1,'CSC Mitre'!O$1:O$220,0)),"",VLOOKUP(OZ$1,'Tactic Recode'!$A$1:$B$547,2,FALSE))</f>
        <v/>
      </c>
      <c r="PA16" t="str">
        <f>IF(ISERROR(MATCH(PA$1,'CSC Mitre'!O$1:O$220,0)),"",VLOOKUP(PA$1,'Tactic Recode'!$A$1:$B$547,2,FALSE))</f>
        <v/>
      </c>
      <c r="PB16" t="str">
        <f>IF(ISERROR(MATCH(PB$1,'CSC Mitre'!O$1:O$220,0)),"",VLOOKUP(PB$1,'Tactic Recode'!$A$1:$B$547,2,FALSE))</f>
        <v/>
      </c>
      <c r="PC16" t="str">
        <f>IF(ISERROR(MATCH(PC$1,'CSC Mitre'!O$1:O$220,0)),"",VLOOKUP(PC$1,'Tactic Recode'!$A$1:$B$547,2,FALSE))</f>
        <v/>
      </c>
      <c r="PD16" t="str">
        <f>IF(ISERROR(MATCH(PD$1,'CSC Mitre'!O$1:O$220,0)),"",VLOOKUP(PD$1,'Tactic Recode'!$A$1:$B$547,2,FALSE))</f>
        <v/>
      </c>
      <c r="PE16" t="str">
        <f>IF(ISERROR(MATCH(PE$1,'CSC Mitre'!O$1:O$220,0)),"",VLOOKUP(PE$1,'Tactic Recode'!$A$1:$B$547,2,FALSE))</f>
        <v/>
      </c>
      <c r="PF16" t="str">
        <f>IF(ISERROR(MATCH(PF$1,'CSC Mitre'!O$1:O$220,0)),"",VLOOKUP(PF$1,'Tactic Recode'!$A$1:$B$547,2,FALSE))</f>
        <v/>
      </c>
      <c r="PG16" t="str">
        <f>IF(ISERROR(MATCH(PG$1,'CSC Mitre'!O$1:O$220,0)),"",VLOOKUP(PG$1,'Tactic Recode'!$A$1:$B$547,2,FALSE))</f>
        <v/>
      </c>
      <c r="PH16" t="str">
        <f>IF(ISERROR(MATCH(PH$1,'CSC Mitre'!O$1:O$220,0)),"",VLOOKUP(PH$1,'Tactic Recode'!$A$1:$B$547,2,FALSE))</f>
        <v/>
      </c>
      <c r="PI16" t="str">
        <f>IF(ISERROR(MATCH(PI$1,'CSC Mitre'!O$1:O$220,0)),"",VLOOKUP(PI$1,'Tactic Recode'!$A$1:$B$547,2,FALSE))</f>
        <v/>
      </c>
      <c r="PJ16" t="str">
        <f>IF(ISERROR(MATCH(PJ$1,'CSC Mitre'!O$1:O$220,0)),"",VLOOKUP(PJ$1,'Tactic Recode'!$A$1:$B$547,2,FALSE))</f>
        <v/>
      </c>
      <c r="PK16" t="str">
        <f>IF(ISERROR(MATCH(PK$1,'CSC Mitre'!O$1:O$220,0)),"",VLOOKUP(PK$1,'Tactic Recode'!$A$1:$B$547,2,FALSE))</f>
        <v/>
      </c>
      <c r="PL16" t="str">
        <f>IF(ISERROR(MATCH(PL$1,'CSC Mitre'!O$1:O$220,0)),"",VLOOKUP(PL$1,'Tactic Recode'!$A$1:$B$547,2,FALSE))</f>
        <v/>
      </c>
      <c r="PM16" t="str">
        <f>IF(ISERROR(MATCH(PM$1,'CSC Mitre'!O$1:O$220,0)),"",VLOOKUP(PM$1,'Tactic Recode'!$A$1:$B$547,2,FALSE))</f>
        <v/>
      </c>
      <c r="PN16" t="str">
        <f>IF(ISERROR(MATCH(PN$1,'CSC Mitre'!O$1:O$220,0)),"",VLOOKUP(PN$1,'Tactic Recode'!$A$1:$B$547,2,FALSE))</f>
        <v/>
      </c>
      <c r="PO16" t="str">
        <f>IF(ISERROR(MATCH(PO$1,'CSC Mitre'!O$1:O$220,0)),"",VLOOKUP(PO$1,'Tactic Recode'!$A$1:$B$547,2,FALSE))</f>
        <v/>
      </c>
      <c r="PP16" t="str">
        <f>IF(ISERROR(MATCH(PP$1,'CSC Mitre'!O$1:O$220,0)),"",VLOOKUP(PP$1,'Tactic Recode'!$A$1:$B$547,2,FALSE))</f>
        <v/>
      </c>
      <c r="PQ16" t="str">
        <f>IF(ISERROR(MATCH(PQ$1,'CSC Mitre'!O$1:O$220,0)),"",VLOOKUP(PQ$1,'Tactic Recode'!$A$1:$B$547,2,FALSE))</f>
        <v/>
      </c>
      <c r="PR16" t="str">
        <f>IF(ISERROR(MATCH(PR$1,'CSC Mitre'!O$1:O$220,0)),"",VLOOKUP(PR$1,'Tactic Recode'!$A$1:$B$547,2,FALSE))</f>
        <v/>
      </c>
      <c r="PS16" t="str">
        <f>IF(ISERROR(MATCH(PS$1,'CSC Mitre'!O$1:O$220,0)),"",VLOOKUP(PS$1,'Tactic Recode'!$A$1:$B$547,2,FALSE))</f>
        <v/>
      </c>
      <c r="PT16" t="str">
        <f>IF(ISERROR(MATCH(PT$1,'CSC Mitre'!O$1:O$220,0)),"",VLOOKUP(PT$1,'Tactic Recode'!$A$1:$B$547,2,FALSE))</f>
        <v/>
      </c>
      <c r="PU16" t="str">
        <f>IF(ISERROR(MATCH(PU$1,'CSC Mitre'!O$1:O$220,0)),"",VLOOKUP(PU$1,'Tactic Recode'!$A$1:$B$547,2,FALSE))</f>
        <v/>
      </c>
      <c r="PV16" t="str">
        <f>IF(ISERROR(MATCH(PV$1,'CSC Mitre'!O$1:O$220,0)),"",VLOOKUP(PV$1,'Tactic Recode'!$A$1:$B$547,2,FALSE))</f>
        <v/>
      </c>
      <c r="PW16" t="str">
        <f>IF(ISERROR(MATCH(PW$1,'CSC Mitre'!O$1:O$220,0)),"",VLOOKUP(PW$1,'Tactic Recode'!$A$1:$B$547,2,FALSE))</f>
        <v/>
      </c>
      <c r="PX16" t="str">
        <f>IF(ISERROR(MATCH(PX$1,'CSC Mitre'!O$1:O$220,0)),"",VLOOKUP(PX$1,'Tactic Recode'!$A$1:$B$547,2,FALSE))</f>
        <v/>
      </c>
      <c r="PY16" t="str">
        <f>IF(ISERROR(MATCH(PY$1,'CSC Mitre'!O$1:O$220,0)),"",VLOOKUP(PY$1,'Tactic Recode'!$A$1:$B$547,2,FALSE))</f>
        <v/>
      </c>
      <c r="PZ16" t="str">
        <f>IF(ISERROR(MATCH(PZ$1,'CSC Mitre'!O$1:O$220,0)),"",VLOOKUP(PZ$1,'Tactic Recode'!$A$1:$B$547,2,FALSE))</f>
        <v/>
      </c>
      <c r="QA16" t="str">
        <f>IF(ISERROR(MATCH(QA$1,'CSC Mitre'!O$1:O$220,0)),"",VLOOKUP(QA$1,'Tactic Recode'!$A$1:$B$547,2,FALSE))</f>
        <v/>
      </c>
      <c r="QB16" t="str">
        <f>IF(ISERROR(MATCH(QB$1,'CSC Mitre'!O$1:O$220,0)),"",VLOOKUP(QB$1,'Tactic Recode'!$A$1:$B$547,2,FALSE))</f>
        <v/>
      </c>
      <c r="QC16" t="str">
        <f>IF(ISERROR(MATCH(QC$1,'CSC Mitre'!O$1:O$220,0)),"",VLOOKUP(QC$1,'Tactic Recode'!$A$1:$B$547,2,FALSE))</f>
        <v/>
      </c>
      <c r="QD16" t="str">
        <f>IF(ISERROR(MATCH(QD$1,'CSC Mitre'!O$1:O$220,0)),"",VLOOKUP(QD$1,'Tactic Recode'!$A$1:$B$547,2,FALSE))</f>
        <v/>
      </c>
      <c r="QE16" t="str">
        <f>IF(ISERROR(MATCH(QE$1,'CSC Mitre'!O$1:O$220,0)),"",VLOOKUP(QE$1,'Tactic Recode'!$A$1:$B$547,2,FALSE))</f>
        <v/>
      </c>
      <c r="QF16" t="str">
        <f>IF(ISERROR(MATCH(QF$1,'CSC Mitre'!O$1:O$220,0)),"",VLOOKUP(QF$1,'Tactic Recode'!$A$1:$B$547,2,FALSE))</f>
        <v/>
      </c>
      <c r="QG16" t="str">
        <f>IF(ISERROR(MATCH(QG$1,'CSC Mitre'!O$1:O$220,0)),"",VLOOKUP(QG$1,'Tactic Recode'!$A$1:$B$547,2,FALSE))</f>
        <v/>
      </c>
      <c r="QH16" t="str">
        <f>IF(ISERROR(MATCH(QH$1,'CSC Mitre'!O$1:O$220,0)),"",VLOOKUP(QH$1,'Tactic Recode'!$A$1:$B$547,2,FALSE))</f>
        <v/>
      </c>
      <c r="QI16" t="str">
        <f>IF(ISERROR(MATCH(QI$1,'CSC Mitre'!O$1:O$220,0)),"",VLOOKUP(QI$1,'Tactic Recode'!$A$1:$B$547,2,FALSE))</f>
        <v/>
      </c>
      <c r="QJ16" t="str">
        <f>IF(ISERROR(MATCH(QJ$1,'CSC Mitre'!O$1:O$220,0)),"",VLOOKUP(QJ$1,'Tactic Recode'!$A$1:$B$547,2,FALSE))</f>
        <v>Discovery</v>
      </c>
      <c r="QK16" t="str">
        <f>IF(ISERROR(MATCH(QK$1,'CSC Mitre'!O$1:O$220,0)),"",VLOOKUP(QK$1,'Tactic Recode'!$A$1:$B$547,2,FALSE))</f>
        <v/>
      </c>
      <c r="QL16" t="str">
        <f>IF(ISERROR(MATCH(QL$1,'CSC Mitre'!O$1:O$220,0)),"",VLOOKUP(QL$1,'Tactic Recode'!$A$1:$B$547,2,FALSE))</f>
        <v/>
      </c>
      <c r="QM16" t="str">
        <f>IF(ISERROR(MATCH(QM$1,'CSC Mitre'!O$1:O$220,0)),"",VLOOKUP(QM$1,'Tactic Recode'!$A$1:$B$547,2,FALSE))</f>
        <v/>
      </c>
      <c r="QN16" t="str">
        <f>IF(ISERROR(MATCH(QN$1,'CSC Mitre'!O$1:O$220,0)),"",VLOOKUP(QN$1,'Tactic Recode'!$A$1:$B$547,2,FALSE))</f>
        <v/>
      </c>
      <c r="QO16" t="str">
        <f>IF(ISERROR(MATCH(QO$1,'CSC Mitre'!O$1:O$220,0)),"",VLOOKUP(QO$1,'Tactic Recode'!$A$1:$B$547,2,FALSE))</f>
        <v/>
      </c>
      <c r="QP16" t="str">
        <f>IF(ISERROR(MATCH(QP$1,'CSC Mitre'!O$1:O$220,0)),"",VLOOKUP(QP$1,'Tactic Recode'!$A$1:$B$547,2,FALSE))</f>
        <v/>
      </c>
      <c r="QQ16" t="str">
        <f>IF(ISERROR(MATCH(QQ$1,'CSC Mitre'!O$1:O$220,0)),"",VLOOKUP(QQ$1,'Tactic Recode'!$A$1:$B$547,2,FALSE))</f>
        <v/>
      </c>
      <c r="QR16" t="str">
        <f>IF(ISERROR(MATCH(QR$1,'CSC Mitre'!O$1:O$220,0)),"",VLOOKUP(QR$1,'Tactic Recode'!$A$1:$B$547,2,FALSE))</f>
        <v/>
      </c>
      <c r="QS16" t="str">
        <f>IF(ISERROR(MATCH(QS$1,'CSC Mitre'!O$1:O$220,0)),"",VLOOKUP(QS$1,'Tactic Recode'!$A$1:$B$547,2,FALSE))</f>
        <v/>
      </c>
      <c r="QT16" t="str">
        <f>IF(ISERROR(MATCH(QT$1,'CSC Mitre'!O$1:O$220,0)),"",VLOOKUP(QT$1,'Tactic Recode'!$A$1:$B$547,2,FALSE))</f>
        <v/>
      </c>
      <c r="QU16" t="str">
        <f>IF(ISERROR(MATCH(QU$1,'CSC Mitre'!O$1:O$220,0)),"",VLOOKUP(QU$1,'Tactic Recode'!$A$1:$B$547,2,FALSE))</f>
        <v/>
      </c>
      <c r="QV16" t="str">
        <f>IF(ISERROR(MATCH(QV$1,'CSC Mitre'!O$1:O$220,0)),"",VLOOKUP(QV$1,'Tactic Recode'!$A$1:$B$547,2,FALSE))</f>
        <v/>
      </c>
      <c r="QW16" t="str">
        <f>IF(ISERROR(MATCH(QW$1,'CSC Mitre'!O$1:O$220,0)),"",VLOOKUP(QW$1,'Tactic Recode'!$A$1:$B$547,2,FALSE))</f>
        <v/>
      </c>
      <c r="QX16" t="str">
        <f>IF(ISERROR(MATCH(QX$1,'CSC Mitre'!O$1:O$220,0)),"",VLOOKUP(QX$1,'Tactic Recode'!$A$1:$B$547,2,FALSE))</f>
        <v/>
      </c>
      <c r="QY16" t="str">
        <f>IF(ISERROR(MATCH(QY$1,'CSC Mitre'!O$1:O$220,0)),"",VLOOKUP(QY$1,'Tactic Recode'!$A$1:$B$547,2,FALSE))</f>
        <v/>
      </c>
      <c r="QZ16" t="str">
        <f>IF(ISERROR(MATCH(QZ$1,'CSC Mitre'!O$1:O$220,0)),"",VLOOKUP(QZ$1,'Tactic Recode'!$A$1:$B$547,2,FALSE))</f>
        <v/>
      </c>
      <c r="RA16" t="str">
        <f>IF(ISERROR(MATCH(RA$1,'CSC Mitre'!O$1:O$220,0)),"",VLOOKUP(RA$1,'Tactic Recode'!$A$1:$B$547,2,FALSE))</f>
        <v/>
      </c>
      <c r="RB16" t="str">
        <f>IF(ISERROR(MATCH(RB$1,'CSC Mitre'!O$1:O$220,0)),"",VLOOKUP(RB$1,'Tactic Recode'!$A$1:$B$547,2,FALSE))</f>
        <v/>
      </c>
      <c r="RC16" t="str">
        <f>IF(ISERROR(MATCH(RC$1,'CSC Mitre'!O$1:O$220,0)),"",VLOOKUP(RC$1,'Tactic Recode'!$A$1:$B$547,2,FALSE))</f>
        <v/>
      </c>
      <c r="RD16" t="str">
        <f>IF(ISERROR(MATCH(RD$1,'CSC Mitre'!O$1:O$220,0)),"",VLOOKUP(RD$1,'Tactic Recode'!$A$1:$B$547,2,FALSE))</f>
        <v/>
      </c>
      <c r="RE16" t="str">
        <f>IF(ISERROR(MATCH(RE$1,'CSC Mitre'!O$1:O$220,0)),"",VLOOKUP(RE$1,'Tactic Recode'!$A$1:$B$547,2,FALSE))</f>
        <v/>
      </c>
      <c r="RF16" t="str">
        <f>IF(ISERROR(MATCH(RF$1,'CSC Mitre'!O$1:O$220,0)),"",VLOOKUP(RF$1,'Tactic Recode'!$A$1:$B$547,2,FALSE))</f>
        <v/>
      </c>
      <c r="RG16" t="str">
        <f>IF(ISERROR(MATCH(RG$1,'CSC Mitre'!O$1:O$220,0)),"",VLOOKUP(RG$1,'Tactic Recode'!$A$1:$B$547,2,FALSE))</f>
        <v/>
      </c>
      <c r="RH16" t="str">
        <f>IF(ISERROR(MATCH(RH$1,'CSC Mitre'!O$1:O$220,0)),"",VLOOKUP(RH$1,'Tactic Recode'!$A$1:$B$547,2,FALSE))</f>
        <v/>
      </c>
      <c r="RI16" t="str">
        <f>IF(ISERROR(MATCH(RI$1,'CSC Mitre'!O$1:O$220,0)),"",VLOOKUP(RI$1,'Tactic Recode'!$A$1:$B$547,2,FALSE))</f>
        <v/>
      </c>
      <c r="RJ16" t="str">
        <f>IF(ISERROR(MATCH(RJ$1,'CSC Mitre'!O$1:O$220,0)),"",VLOOKUP(RJ$1,'Tactic Recode'!$A$1:$B$547,2,FALSE))</f>
        <v/>
      </c>
      <c r="RK16" t="str">
        <f>IF(ISERROR(MATCH(RK$1,'CSC Mitre'!O$1:O$220,0)),"",VLOOKUP(RK$1,'Tactic Recode'!$A$1:$B$547,2,FALSE))</f>
        <v/>
      </c>
      <c r="RL16" t="str">
        <f>IF(ISERROR(MATCH(RL$1,'CSC Mitre'!O$1:O$220,0)),"",VLOOKUP(RL$1,'Tactic Recode'!$A$1:$B$547,2,FALSE))</f>
        <v/>
      </c>
      <c r="RM16" t="str">
        <f>IF(ISERROR(MATCH(RM$1,'CSC Mitre'!O$1:O$220,0)),"",VLOOKUP(RM$1,'Tactic Recode'!$A$1:$B$547,2,FALSE))</f>
        <v/>
      </c>
      <c r="RN16" t="str">
        <f>IF(ISERROR(MATCH(RN$1,'CSC Mitre'!O$1:O$220,0)),"",VLOOKUP(RN$1,'Tactic Recode'!$A$1:$B$547,2,FALSE))</f>
        <v/>
      </c>
      <c r="RO16" t="str">
        <f>IF(ISERROR(MATCH(RO$1,'CSC Mitre'!O$1:O$220,0)),"",VLOOKUP(RO$1,'Tactic Recode'!$A$1:$B$547,2,FALSE))</f>
        <v/>
      </c>
      <c r="RP16" t="str">
        <f>IF(ISERROR(MATCH(RP$1,'CSC Mitre'!O$1:O$220,0)),"",VLOOKUP(RP$1,'Tactic Recode'!$A$1:$B$547,2,FALSE))</f>
        <v/>
      </c>
      <c r="RQ16" t="str">
        <f>IF(ISERROR(MATCH(RQ$1,'CSC Mitre'!O$1:O$220,0)),"",VLOOKUP(RQ$1,'Tactic Recode'!$A$1:$B$547,2,FALSE))</f>
        <v/>
      </c>
      <c r="RR16" t="str">
        <f>IF(ISERROR(MATCH(RR$1,'CSC Mitre'!O$1:O$220,0)),"",VLOOKUP(RR$1,'Tactic Recode'!$A$1:$B$547,2,FALSE))</f>
        <v/>
      </c>
      <c r="RS16" t="str">
        <f>IF(ISERROR(MATCH(RS$1,'CSC Mitre'!O$1:O$220,0)),"",VLOOKUP(RS$1,'Tactic Recode'!$A$1:$B$547,2,FALSE))</f>
        <v/>
      </c>
      <c r="RT16" t="str">
        <f>IF(ISERROR(MATCH(RT$1,'CSC Mitre'!O$1:O$220,0)),"",VLOOKUP(RT$1,'Tactic Recode'!$A$1:$B$547,2,FALSE))</f>
        <v/>
      </c>
      <c r="RU16" t="str">
        <f>IF(ISERROR(MATCH(RU$1,'CSC Mitre'!O$1:O$220,0)),"",VLOOKUP(RU$1,'Tactic Recode'!$A$1:$B$547,2,FALSE))</f>
        <v/>
      </c>
      <c r="RV16" t="str">
        <f>IF(ISERROR(MATCH(RV$1,'CSC Mitre'!O$1:O$220,0)),"",VLOOKUP(RV$1,'Tactic Recode'!$A$1:$B$547,2,FALSE))</f>
        <v/>
      </c>
      <c r="RW16" t="str">
        <f>IF(ISERROR(MATCH(RW$1,'CSC Mitre'!O$1:O$220,0)),"",VLOOKUP(RW$1,'Tactic Recode'!$A$1:$B$547,2,FALSE))</f>
        <v/>
      </c>
      <c r="RX16" t="str">
        <f>IF(ISERROR(MATCH(RX$1,'CSC Mitre'!O$1:O$220,0)),"",VLOOKUP(RX$1,'Tactic Recode'!$A$1:$B$547,2,FALSE))</f>
        <v/>
      </c>
      <c r="RY16" t="str">
        <f>IF(ISERROR(MATCH(RY$1,'CSC Mitre'!O$1:O$220,0)),"",VLOOKUP(RY$1,'Tactic Recode'!$A$1:$B$547,2,FALSE))</f>
        <v/>
      </c>
      <c r="RZ16" t="str">
        <f>IF(ISERROR(MATCH(RZ$1,'CSC Mitre'!O$1:O$220,0)),"",VLOOKUP(RZ$1,'Tactic Recode'!$A$1:$B$547,2,FALSE))</f>
        <v/>
      </c>
      <c r="SA16" t="str">
        <f>IF(ISERROR(MATCH(SA$1,'CSC Mitre'!O$1:O$220,0)),"",VLOOKUP(SA$1,'Tactic Recode'!$A$1:$B$547,2,FALSE))</f>
        <v/>
      </c>
      <c r="SB16" t="str">
        <f>IF(ISERROR(MATCH(SB$1,'CSC Mitre'!O$1:O$220,0)),"",VLOOKUP(SB$1,'Tactic Recode'!$A$1:$B$547,2,FALSE))</f>
        <v/>
      </c>
      <c r="SC16" t="str">
        <f>IF(ISERROR(MATCH(SC$1,'CSC Mitre'!O$1:O$220,0)),"",VLOOKUP(SC$1,'Tactic Recode'!$A$1:$B$547,2,FALSE))</f>
        <v/>
      </c>
      <c r="SD16" t="str">
        <f>IF(ISERROR(MATCH(SD$1,'CSC Mitre'!O$1:O$220,0)),"",VLOOKUP(SD$1,'Tactic Recode'!$A$1:$B$547,2,FALSE))</f>
        <v/>
      </c>
      <c r="SE16" t="str">
        <f>IF(ISERROR(MATCH(SE$1,'CSC Mitre'!O$1:O$220,0)),"",VLOOKUP(SE$1,'Tactic Recode'!$A$1:$B$547,2,FALSE))</f>
        <v/>
      </c>
      <c r="SF16" t="str">
        <f>IF(ISERROR(MATCH(SF$1,'CSC Mitre'!O$1:O$220,0)),"",VLOOKUP(SF$1,'Tactic Recode'!$A$1:$B$547,2,FALSE))</f>
        <v/>
      </c>
      <c r="SG16" t="str">
        <f>IF(ISERROR(MATCH(SG$1,'CSC Mitre'!O$1:O$220,0)),"",VLOOKUP(SG$1,'Tactic Recode'!$A$1:$B$547,2,FALSE))</f>
        <v/>
      </c>
      <c r="SH16" t="str">
        <f>IF(ISERROR(MATCH(SH$1,'CSC Mitre'!O$1:O$220,0)),"",VLOOKUP(SH$1,'Tactic Recode'!$A$1:$B$547,2,FALSE))</f>
        <v/>
      </c>
      <c r="SI16" t="str">
        <f>IF(ISERROR(MATCH(SI$1,'CSC Mitre'!O$1:O$220,0)),"",VLOOKUP(SI$1,'Tactic Recode'!$A$1:$B$547,2,FALSE))</f>
        <v/>
      </c>
      <c r="SJ16" t="str">
        <f>IF(ISERROR(MATCH(SJ$1,'CSC Mitre'!O$1:O$220,0)),"",VLOOKUP(SJ$1,'Tactic Recode'!$A$1:$B$547,2,FALSE))</f>
        <v/>
      </c>
      <c r="SK16" t="str">
        <f>IF(ISERROR(MATCH(SK$1,'CSC Mitre'!O$1:O$220,0)),"",VLOOKUP(SK$1,'Tactic Recode'!$A$1:$B$547,2,FALSE))</f>
        <v/>
      </c>
      <c r="SL16" t="str">
        <f>IF(ISERROR(MATCH(SL$1,'CSC Mitre'!O$1:O$220,0)),"",VLOOKUP(SL$1,'Tactic Recode'!$A$1:$B$547,2,FALSE))</f>
        <v/>
      </c>
      <c r="SM16" t="str">
        <f>IF(ISERROR(MATCH(SM$1,'CSC Mitre'!O$1:O$220,0)),"",VLOOKUP(SM$1,'Tactic Recode'!$A$1:$B$547,2,FALSE))</f>
        <v/>
      </c>
      <c r="SN16" t="str">
        <f>IF(ISERROR(MATCH(SN$1,'CSC Mitre'!O$1:O$220,0)),"",VLOOKUP(SN$1,'Tactic Recode'!$A$1:$B$547,2,FALSE))</f>
        <v/>
      </c>
      <c r="SO16" t="str">
        <f>IF(ISERROR(MATCH(SO$1,'CSC Mitre'!O$1:O$220,0)),"",VLOOKUP(SO$1,'Tactic Recode'!$A$1:$B$547,2,FALSE))</f>
        <v/>
      </c>
      <c r="SP16" t="str">
        <f>IF(ISERROR(MATCH(SP$1,'CSC Mitre'!O$1:O$220,0)),"",VLOOKUP(SP$1,'Tactic Recode'!$A$1:$B$547,2,FALSE))</f>
        <v/>
      </c>
      <c r="SQ16" t="str">
        <f>IF(ISERROR(MATCH(SQ$1,'CSC Mitre'!O$1:O$220,0)),"",VLOOKUP(SQ$1,'Tactic Recode'!$A$1:$B$547,2,FALSE))</f>
        <v/>
      </c>
      <c r="SR16" t="str">
        <f>IF(ISERROR(MATCH(SR$1,'CSC Mitre'!O$1:O$220,0)),"",VLOOKUP(SR$1,'Tactic Recode'!$A$1:$B$547,2,FALSE))</f>
        <v/>
      </c>
      <c r="SS16" t="str">
        <f>IF(ISERROR(MATCH(SS$1,'CSC Mitre'!O$1:O$220,0)),"",VLOOKUP(SS$1,'Tactic Recode'!$A$1:$B$547,2,FALSE))</f>
        <v/>
      </c>
      <c r="ST16" t="str">
        <f>IF(ISERROR(MATCH(ST$1,'CSC Mitre'!O$1:O$220,0)),"",VLOOKUP(ST$1,'Tactic Recode'!$A$1:$B$547,2,FALSE))</f>
        <v/>
      </c>
      <c r="SU16" t="str">
        <f>IF(ISERROR(MATCH(SU$1,'CSC Mitre'!O$1:O$220,0)),"",VLOOKUP(SU$1,'Tactic Recode'!$A$1:$B$547,2,FALSE))</f>
        <v/>
      </c>
      <c r="SV16" t="str">
        <f>IF(ISERROR(MATCH(SV$1,'CSC Mitre'!O$1:O$220,0)),"",VLOOKUP(SV$1,'Tactic Recode'!$A$1:$B$547,2,FALSE))</f>
        <v/>
      </c>
      <c r="SW16" t="str">
        <f>IF(ISERROR(MATCH(SW$1,'CSC Mitre'!O$1:O$220,0)),"",VLOOKUP(SW$1,'Tactic Recode'!$A$1:$B$547,2,FALSE))</f>
        <v/>
      </c>
      <c r="SX16" t="str">
        <f>IF(ISERROR(MATCH(SX$1,'CSC Mitre'!O$1:O$220,0)),"",VLOOKUP(SX$1,'Tactic Recode'!$A$1:$B$547,2,FALSE))</f>
        <v/>
      </c>
      <c r="SY16" t="str">
        <f>IF(ISERROR(MATCH(SY$1,'CSC Mitre'!O$1:O$220,0)),"",VLOOKUP(SY$1,'Tactic Recode'!$A$1:$B$547,2,FALSE))</f>
        <v/>
      </c>
      <c r="SZ16" t="str">
        <f>IF(ISERROR(MATCH(SZ$1,'CSC Mitre'!O$1:O$220,0)),"",VLOOKUP(SZ$1,'Tactic Recode'!$A$1:$B$547,2,FALSE))</f>
        <v/>
      </c>
      <c r="TA16" t="str">
        <f>IF(ISERROR(MATCH(TA$1,'CSC Mitre'!O$1:O$220,0)),"",VLOOKUP(TA$1,'Tactic Recode'!$A$1:$B$547,2,FALSE))</f>
        <v/>
      </c>
      <c r="TB16" t="str">
        <f>IF(ISERROR(MATCH(TB$1,'CSC Mitre'!O$1:O$220,0)),"",VLOOKUP(TB$1,'Tactic Recode'!$A$1:$B$547,2,FALSE))</f>
        <v/>
      </c>
      <c r="TC16" t="str">
        <f>IF(ISERROR(MATCH(TC$1,'CSC Mitre'!O$1:O$220,0)),"",VLOOKUP(TC$1,'Tactic Recode'!$A$1:$B$547,2,FALSE))</f>
        <v/>
      </c>
      <c r="TD16" t="str">
        <f>IF(ISERROR(MATCH(TD$1,'CSC Mitre'!O$1:O$220,0)),"",VLOOKUP(TD$1,'Tactic Recode'!$A$1:$B$547,2,FALSE))</f>
        <v/>
      </c>
      <c r="TE16" t="str">
        <f>IF(ISERROR(MATCH(TE$1,'CSC Mitre'!O$1:O$220,0)),"",VLOOKUP(TE$1,'Tactic Recode'!$A$1:$B$547,2,FALSE))</f>
        <v/>
      </c>
      <c r="TF16" t="str">
        <f>IF(ISERROR(MATCH(TF$1,'CSC Mitre'!O$1:O$220,0)),"",VLOOKUP(TF$1,'Tactic Recode'!$A$1:$B$547,2,FALSE))</f>
        <v/>
      </c>
      <c r="TG16" t="str">
        <f>IF(ISERROR(MATCH(TG$1,'CSC Mitre'!O$1:O$220,0)),"",VLOOKUP(TG$1,'Tactic Recode'!$A$1:$B$547,2,FALSE))</f>
        <v/>
      </c>
      <c r="TH16" t="str">
        <f>IF(ISERROR(MATCH(TH$1,'CSC Mitre'!O$1:O$220,0)),"",VLOOKUP(TH$1,'Tactic Recode'!$A$1:$B$547,2,FALSE))</f>
        <v/>
      </c>
      <c r="TI16" t="str">
        <f>IF(ISERROR(MATCH(TI$1,'CSC Mitre'!O$1:O$220,0)),"",VLOOKUP(TI$1,'Tactic Recode'!$A$1:$B$547,2,FALSE))</f>
        <v/>
      </c>
      <c r="TJ16" t="str">
        <f>IF(ISERROR(MATCH(TJ$1,'CSC Mitre'!O$1:O$220,0)),"",VLOOKUP(TJ$1,'Tactic Recode'!$A$1:$B$547,2,FALSE))</f>
        <v/>
      </c>
      <c r="TK16" t="str">
        <f>IF(ISERROR(MATCH(TK$1,'CSC Mitre'!O$1:O$220,0)),"",VLOOKUP(TK$1,'Tactic Recode'!$A$1:$B$547,2,FALSE))</f>
        <v/>
      </c>
      <c r="TL16" t="str">
        <f>IF(ISERROR(MATCH(TL$1,'CSC Mitre'!O$1:O$220,0)),"",VLOOKUP(TL$1,'Tactic Recode'!$A$1:$B$547,2,FALSE))</f>
        <v/>
      </c>
      <c r="TM16" t="str">
        <f>IF(ISERROR(MATCH(TM$1,'CSC Mitre'!O$1:O$220,0)),"",VLOOKUP(TM$1,'Tactic Recode'!$A$1:$B$547,2,FALSE))</f>
        <v/>
      </c>
      <c r="TN16" t="str">
        <f>IF(ISERROR(MATCH(TN$1,'CSC Mitre'!O$1:O$220,0)),"",VLOOKUP(TN$1,'Tactic Recode'!$A$1:$B$547,2,FALSE))</f>
        <v/>
      </c>
      <c r="TO16" t="str">
        <f>IF(ISERROR(MATCH(TO$1,'CSC Mitre'!O$1:O$220,0)),"",VLOOKUP(TO$1,'Tactic Recode'!$A$1:$B$547,2,FALSE))</f>
        <v/>
      </c>
      <c r="TP16" t="str">
        <f>IF(ISERROR(MATCH(TP$1,'CSC Mitre'!O$1:O$220,0)),"",VLOOKUP(TP$1,'Tactic Recode'!$A$1:$B$547,2,FALSE))</f>
        <v/>
      </c>
      <c r="TQ16" t="str">
        <f>IF(ISERROR(MATCH(TQ$1,'CSC Mitre'!O$1:O$220,0)),"",VLOOKUP(TQ$1,'Tactic Recode'!$A$1:$B$547,2,FALSE))</f>
        <v/>
      </c>
      <c r="TR16" t="str">
        <f>IF(ISERROR(MATCH(TR$1,'CSC Mitre'!O$1:O$220,0)),"",VLOOKUP(TR$1,'Tactic Recode'!$A$1:$B$547,2,FALSE))</f>
        <v/>
      </c>
      <c r="TS16" t="str">
        <f>IF(ISERROR(MATCH(TS$1,'CSC Mitre'!O$1:O$220,0)),"",VLOOKUP(TS$1,'Tactic Recode'!$A$1:$B$547,2,FALSE))</f>
        <v/>
      </c>
      <c r="TT16" t="str">
        <f>IF(ISERROR(MATCH(TT$1,'CSC Mitre'!O$1:O$220,0)),"",VLOOKUP(TT$1,'Tactic Recode'!$A$1:$B$547,2,FALSE))</f>
        <v/>
      </c>
      <c r="TU16" t="str">
        <f>IF(ISERROR(MATCH(TU$1,'CSC Mitre'!O$1:O$220,0)),"",VLOOKUP(TU$1,'Tactic Recode'!$A$1:$B$547,2,FALSE))</f>
        <v/>
      </c>
      <c r="TV16" t="str">
        <f>IF(ISERROR(MATCH(TV$1,'CSC Mitre'!O$1:O$220,0)),"",VLOOKUP(TV$1,'Tactic Recode'!$A$1:$B$547,2,FALSE))</f>
        <v/>
      </c>
      <c r="TW16" t="str">
        <f>IF(ISERROR(MATCH(TW$1,'CSC Mitre'!O$1:O$220,0)),"",VLOOKUP(TW$1,'Tactic Recode'!$A$1:$B$547,2,FALSE))</f>
        <v/>
      </c>
      <c r="TX16" t="str">
        <f>IF(ISERROR(MATCH(TX$1,'CSC Mitre'!O$1:O$220,0)),"",VLOOKUP(TX$1,'Tactic Recode'!$A$1:$B$547,2,FALSE))</f>
        <v/>
      </c>
      <c r="TY16" t="str">
        <f>IF(ISERROR(MATCH(TY$1,'CSC Mitre'!O$1:O$220,0)),"",VLOOKUP(TY$1,'Tactic Recode'!$A$1:$B$547,2,FALSE))</f>
        <v/>
      </c>
      <c r="TZ16" t="str">
        <f>IF(ISERROR(MATCH(TZ$1,'CSC Mitre'!O$1:O$220,0)),"",VLOOKUP(TZ$1,'Tactic Recode'!$A$1:$B$547,2,FALSE))</f>
        <v/>
      </c>
      <c r="UA16" t="str">
        <f>IF(ISERROR(MATCH(UA$1,'CSC Mitre'!O$1:O$220,0)),"",VLOOKUP(UA$1,'Tactic Recode'!$A$1:$B$547,2,FALSE))</f>
        <v/>
      </c>
      <c r="UB16" t="str">
        <f>IF(ISERROR(MATCH(UB$1,'CSC Mitre'!O$1:O$220,0)),"",VLOOKUP(UB$1,'Tactic Recode'!$A$1:$B$547,2,FALSE))</f>
        <v/>
      </c>
    </row>
    <row r="17" spans="1:548" x14ac:dyDescent="0.25">
      <c r="A17" s="59" t="s">
        <v>416</v>
      </c>
      <c r="B17" t="str">
        <f>IF(ISERROR(MATCH(B$1,'CSC Mitre'!P$1:P$220,0)),"",VLOOKUP(B$1,'Tactic Recode'!$A$1:$B$547,2,FALSE))</f>
        <v/>
      </c>
      <c r="C17" t="str">
        <f>IF(ISERROR(MATCH(C$1,'CSC Mitre'!P$1:P$220,0)),"",VLOOKUP(C$1,'Tactic Recode'!$A$1:$B$547,2,FALSE))</f>
        <v/>
      </c>
      <c r="D17" t="str">
        <f>IF(ISERROR(MATCH(D$1,'CSC Mitre'!P$1:P$220,0)),"",VLOOKUP(D$1,'Tactic Recode'!$A$1:$B$547,2,FALSE))</f>
        <v/>
      </c>
      <c r="E17" t="str">
        <f>IF(ISERROR(MATCH(E$1,'CSC Mitre'!P$1:P$220,0)),"",VLOOKUP(E$1,'Tactic Recode'!$A$1:$B$547,2,FALSE))</f>
        <v/>
      </c>
      <c r="F17" t="str">
        <f>IF(ISERROR(MATCH(F$1,'CSC Mitre'!P$1:P$220,0)),"",VLOOKUP(F$1,'Tactic Recode'!$A$1:$B$547,2,FALSE))</f>
        <v/>
      </c>
      <c r="G17" t="str">
        <f>IF(ISERROR(MATCH(G$1,'CSC Mitre'!P$1:P$220,0)),"",VLOOKUP(G$1,'Tactic Recode'!$A$1:$B$547,2,FALSE))</f>
        <v/>
      </c>
      <c r="H17" t="str">
        <f>IF(ISERROR(MATCH(H$1,'CSC Mitre'!P$1:P$220,0)),"",VLOOKUP(H$1,'Tactic Recode'!$A$1:$B$547,2,FALSE))</f>
        <v/>
      </c>
      <c r="I17" t="str">
        <f>IF(ISERROR(MATCH(I$1,'CSC Mitre'!P$1:P$220,0)),"",VLOOKUP(I$1,'Tactic Recode'!$A$1:$B$547,2,FALSE))</f>
        <v/>
      </c>
      <c r="J17" t="str">
        <f>IF(ISERROR(MATCH(J$1,'CSC Mitre'!P$1:P$220,0)),"",VLOOKUP(J$1,'Tactic Recode'!$A$1:$B$547,2,FALSE))</f>
        <v/>
      </c>
      <c r="K17" t="str">
        <f>IF(ISERROR(MATCH(K$1,'CSC Mitre'!P$1:P$220,0)),"",VLOOKUP(K$1,'Tactic Recode'!$A$1:$B$547,2,FALSE))</f>
        <v/>
      </c>
      <c r="L17" t="str">
        <f>IF(ISERROR(MATCH(L$1,'CSC Mitre'!P$1:P$220,0)),"",VLOOKUP(L$1,'Tactic Recode'!$A$1:$B$547,2,FALSE))</f>
        <v/>
      </c>
      <c r="M17" t="str">
        <f>IF(ISERROR(MATCH(M$1,'CSC Mitre'!P$1:P$220,0)),"",VLOOKUP(M$1,'Tactic Recode'!$A$1:$B$547,2,FALSE))</f>
        <v/>
      </c>
      <c r="N17" t="str">
        <f>IF(ISERROR(MATCH(N$1,'CSC Mitre'!P$1:P$220,0)),"",VLOOKUP(N$1,'Tactic Recode'!$A$1:$B$547,2,FALSE))</f>
        <v/>
      </c>
      <c r="O17" t="str">
        <f>IF(ISERROR(MATCH(O$1,'CSC Mitre'!P$1:P$220,0)),"",VLOOKUP(O$1,'Tactic Recode'!$A$1:$B$547,2,FALSE))</f>
        <v/>
      </c>
      <c r="P17" t="str">
        <f>IF(ISERROR(MATCH(P$1,'CSC Mitre'!P$1:P$220,0)),"",VLOOKUP(P$1,'Tactic Recode'!$A$1:$B$547,2,FALSE))</f>
        <v/>
      </c>
      <c r="Q17" t="str">
        <f>IF(ISERROR(MATCH(Q$1,'CSC Mitre'!P$1:P$220,0)),"",VLOOKUP(Q$1,'Tactic Recode'!$A$1:$B$547,2,FALSE))</f>
        <v/>
      </c>
      <c r="R17" t="str">
        <f>IF(ISERROR(MATCH(R$1,'CSC Mitre'!P$1:P$220,0)),"",VLOOKUP(R$1,'Tactic Recode'!$A$1:$B$547,2,FALSE))</f>
        <v/>
      </c>
      <c r="S17" t="str">
        <f>IF(ISERROR(MATCH(S$1,'CSC Mitre'!P$1:P$220,0)),"",VLOOKUP(S$1,'Tactic Recode'!$A$1:$B$547,2,FALSE))</f>
        <v/>
      </c>
      <c r="T17" t="str">
        <f>IF(ISERROR(MATCH(T$1,'CSC Mitre'!P$1:P$220,0)),"",VLOOKUP(T$1,'Tactic Recode'!$A$1:$B$547,2,FALSE))</f>
        <v/>
      </c>
      <c r="U17" t="str">
        <f>IF(ISERROR(MATCH(U$1,'CSC Mitre'!P$1:P$220,0)),"",VLOOKUP(U$1,'Tactic Recode'!$A$1:$B$547,2,FALSE))</f>
        <v/>
      </c>
      <c r="V17" t="str">
        <f>IF(ISERROR(MATCH(V$1,'CSC Mitre'!P$1:P$220,0)),"",VLOOKUP(V$1,'Tactic Recode'!$A$1:$B$547,2,FALSE))</f>
        <v/>
      </c>
      <c r="W17" t="str">
        <f>IF(ISERROR(MATCH(W$1,'CSC Mitre'!P$1:P$220,0)),"",VLOOKUP(W$1,'Tactic Recode'!$A$1:$B$547,2,FALSE))</f>
        <v/>
      </c>
      <c r="X17" t="str">
        <f>IF(ISERROR(MATCH(X$1,'CSC Mitre'!P$1:P$220,0)),"",VLOOKUP(X$1,'Tactic Recode'!$A$1:$B$547,2,FALSE))</f>
        <v/>
      </c>
      <c r="Y17" t="str">
        <f>IF(ISERROR(MATCH(Y$1,'CSC Mitre'!P$1:P$220,0)),"",VLOOKUP(Y$1,'Tactic Recode'!$A$1:$B$547,2,FALSE))</f>
        <v/>
      </c>
      <c r="Z17" t="str">
        <f>IF(ISERROR(MATCH(Z$1,'CSC Mitre'!P$1:P$220,0)),"",VLOOKUP(Z$1,'Tactic Recode'!$A$1:$B$547,2,FALSE))</f>
        <v/>
      </c>
      <c r="AA17" t="str">
        <f>IF(ISERROR(MATCH(AA$1,'CSC Mitre'!P$1:P$220,0)),"",VLOOKUP(AA$1,'Tactic Recode'!$A$1:$B$547,2,FALSE))</f>
        <v/>
      </c>
      <c r="AB17" t="str">
        <f>IF(ISERROR(MATCH(AB$1,'CSC Mitre'!P$1:P$220,0)),"",VLOOKUP(AB$1,'Tactic Recode'!$A$1:$B$547,2,FALSE))</f>
        <v/>
      </c>
      <c r="AC17" t="str">
        <f>IF(ISERROR(MATCH(AC$1,'CSC Mitre'!P$1:P$220,0)),"",VLOOKUP(AC$1,'Tactic Recode'!$A$1:$B$547,2,FALSE))</f>
        <v/>
      </c>
      <c r="AD17" t="str">
        <f>IF(ISERROR(MATCH(AD$1,'CSC Mitre'!P$1:P$220,0)),"",VLOOKUP(AD$1,'Tactic Recode'!$A$1:$B$547,2,FALSE))</f>
        <v/>
      </c>
      <c r="AE17" t="str">
        <f>IF(ISERROR(MATCH(AE$1,'CSC Mitre'!P$1:P$220,0)),"",VLOOKUP(AE$1,'Tactic Recode'!$A$1:$B$547,2,FALSE))</f>
        <v/>
      </c>
      <c r="AF17" t="str">
        <f>IF(ISERROR(MATCH(AF$1,'CSC Mitre'!P$1:P$220,0)),"",VLOOKUP(AF$1,'Tactic Recode'!$A$1:$B$547,2,FALSE))</f>
        <v/>
      </c>
      <c r="AG17" t="str">
        <f>IF(ISERROR(MATCH(AG$1,'CSC Mitre'!P$1:P$220,0)),"",VLOOKUP(AG$1,'Tactic Recode'!$A$1:$B$547,2,FALSE))</f>
        <v/>
      </c>
      <c r="AH17" t="str">
        <f>IF(ISERROR(MATCH(AH$1,'CSC Mitre'!P$1:P$220,0)),"",VLOOKUP(AH$1,'Tactic Recode'!$A$1:$B$547,2,FALSE))</f>
        <v/>
      </c>
      <c r="AI17" t="str">
        <f>IF(ISERROR(MATCH(AI$1,'CSC Mitre'!P$1:P$220,0)),"",VLOOKUP(AI$1,'Tactic Recode'!$A$1:$B$547,2,FALSE))</f>
        <v/>
      </c>
      <c r="AJ17" t="str">
        <f>IF(ISERROR(MATCH(AJ$1,'CSC Mitre'!P$1:P$220,0)),"",VLOOKUP(AJ$1,'Tactic Recode'!$A$1:$B$547,2,FALSE))</f>
        <v/>
      </c>
      <c r="AK17" t="str">
        <f>IF(ISERROR(MATCH(AK$1,'CSC Mitre'!P$1:P$220,0)),"",VLOOKUP(AK$1,'Tactic Recode'!$A$1:$B$547,2,FALSE))</f>
        <v/>
      </c>
      <c r="AL17" t="str">
        <f>IF(ISERROR(MATCH(AL$1,'CSC Mitre'!P$1:P$220,0)),"",VLOOKUP(AL$1,'Tactic Recode'!$A$1:$B$547,2,FALSE))</f>
        <v/>
      </c>
      <c r="AM17" t="str">
        <f>IF(ISERROR(MATCH(AM$1,'CSC Mitre'!P$1:P$220,0)),"",VLOOKUP(AM$1,'Tactic Recode'!$A$1:$B$547,2,FALSE))</f>
        <v/>
      </c>
      <c r="AN17" t="str">
        <f>IF(ISERROR(MATCH(AN$1,'CSC Mitre'!P$1:P$220,0)),"",VLOOKUP(AN$1,'Tactic Recode'!$A$1:$B$547,2,FALSE))</f>
        <v/>
      </c>
      <c r="AO17" t="str">
        <f>IF(ISERROR(MATCH(AO$1,'CSC Mitre'!P$1:P$220,0)),"",VLOOKUP(AO$1,'Tactic Recode'!$A$1:$B$547,2,FALSE))</f>
        <v/>
      </c>
      <c r="AP17" t="str">
        <f>IF(ISERROR(MATCH(AP$1,'CSC Mitre'!P$1:P$220,0)),"",VLOOKUP(AP$1,'Tactic Recode'!$A$1:$B$547,2,FALSE))</f>
        <v/>
      </c>
      <c r="AQ17" t="str">
        <f>IF(ISERROR(MATCH(AQ$1,'CSC Mitre'!P$1:P$220,0)),"",VLOOKUP(AQ$1,'Tactic Recode'!$A$1:$B$547,2,FALSE))</f>
        <v/>
      </c>
      <c r="AR17" t="str">
        <f>IF(ISERROR(MATCH(AR$1,'CSC Mitre'!P$1:P$220,0)),"",VLOOKUP(AR$1,'Tactic Recode'!$A$1:$B$547,2,FALSE))</f>
        <v/>
      </c>
      <c r="AS17" t="str">
        <f>IF(ISERROR(MATCH(AS$1,'CSC Mitre'!P$1:P$220,0)),"",VLOOKUP(AS$1,'Tactic Recode'!$A$1:$B$547,2,FALSE))</f>
        <v/>
      </c>
      <c r="AT17" t="str">
        <f>IF(ISERROR(MATCH(AT$1,'CSC Mitre'!P$1:P$220,0)),"",VLOOKUP(AT$1,'Tactic Recode'!$A$1:$B$547,2,FALSE))</f>
        <v/>
      </c>
      <c r="AU17" t="str">
        <f>IF(ISERROR(MATCH(AU$1,'CSC Mitre'!P$1:P$220,0)),"",VLOOKUP(AU$1,'Tactic Recode'!$A$1:$B$547,2,FALSE))</f>
        <v/>
      </c>
      <c r="AV17" t="str">
        <f>IF(ISERROR(MATCH(AV$1,'CSC Mitre'!P$1:P$220,0)),"",VLOOKUP(AV$1,'Tactic Recode'!$A$1:$B$547,2,FALSE))</f>
        <v/>
      </c>
      <c r="AW17" t="str">
        <f>IF(ISERROR(MATCH(AW$1,'CSC Mitre'!P$1:P$220,0)),"",VLOOKUP(AW$1,'Tactic Recode'!$A$1:$B$547,2,FALSE))</f>
        <v/>
      </c>
      <c r="AX17" t="str">
        <f>IF(ISERROR(MATCH(AX$1,'CSC Mitre'!P$1:P$220,0)),"",VLOOKUP(AX$1,'Tactic Recode'!$A$1:$B$547,2,FALSE))</f>
        <v/>
      </c>
      <c r="AY17" t="str">
        <f>IF(ISERROR(MATCH(AY$1,'CSC Mitre'!P$1:P$220,0)),"",VLOOKUP(AY$1,'Tactic Recode'!$A$1:$B$547,2,FALSE))</f>
        <v/>
      </c>
      <c r="AZ17" t="str">
        <f>IF(ISERROR(MATCH(AZ$1,'CSC Mitre'!P$1:P$220,0)),"",VLOOKUP(AZ$1,'Tactic Recode'!$A$1:$B$547,2,FALSE))</f>
        <v/>
      </c>
      <c r="BA17" t="str">
        <f>IF(ISERROR(MATCH(BA$1,'CSC Mitre'!P$1:P$220,0)),"",VLOOKUP(BA$1,'Tactic Recode'!$A$1:$B$547,2,FALSE))</f>
        <v/>
      </c>
      <c r="BB17" t="str">
        <f>IF(ISERROR(MATCH(BB$1,'CSC Mitre'!P$1:P$220,0)),"",VLOOKUP(BB$1,'Tactic Recode'!$A$1:$B$547,2,FALSE))</f>
        <v/>
      </c>
      <c r="BC17" t="str">
        <f>IF(ISERROR(MATCH(BC$1,'CSC Mitre'!P$1:P$220,0)),"",VLOOKUP(BC$1,'Tactic Recode'!$A$1:$B$547,2,FALSE))</f>
        <v/>
      </c>
      <c r="BD17" t="str">
        <f>IF(ISERROR(MATCH(BD$1,'CSC Mitre'!P$1:P$220,0)),"",VLOOKUP(BD$1,'Tactic Recode'!$A$1:$B$547,2,FALSE))</f>
        <v/>
      </c>
      <c r="BE17" t="str">
        <f>IF(ISERROR(MATCH(BE$1,'CSC Mitre'!P$1:P$220,0)),"",VLOOKUP(BE$1,'Tactic Recode'!$A$1:$B$547,2,FALSE))</f>
        <v/>
      </c>
      <c r="BF17" t="str">
        <f>IF(ISERROR(MATCH(BF$1,'CSC Mitre'!P$1:P$220,0)),"",VLOOKUP(BF$1,'Tactic Recode'!$A$1:$B$547,2,FALSE))</f>
        <v/>
      </c>
      <c r="BG17" t="str">
        <f>IF(ISERROR(MATCH(BG$1,'CSC Mitre'!P$1:P$220,0)),"",VLOOKUP(BG$1,'Tactic Recode'!$A$1:$B$547,2,FALSE))</f>
        <v/>
      </c>
      <c r="BH17" t="str">
        <f>IF(ISERROR(MATCH(BH$1,'CSC Mitre'!P$1:P$220,0)),"",VLOOKUP(BH$1,'Tactic Recode'!$A$1:$B$547,2,FALSE))</f>
        <v/>
      </c>
      <c r="BI17" t="str">
        <f>IF(ISERROR(MATCH(BI$1,'CSC Mitre'!P$1:P$220,0)),"",VLOOKUP(BI$1,'Tactic Recode'!$A$1:$B$547,2,FALSE))</f>
        <v/>
      </c>
      <c r="BJ17" t="str">
        <f>IF(ISERROR(MATCH(BJ$1,'CSC Mitre'!P$1:P$220,0)),"",VLOOKUP(BJ$1,'Tactic Recode'!$A$1:$B$547,2,FALSE))</f>
        <v/>
      </c>
      <c r="BK17" t="str">
        <f>IF(ISERROR(MATCH(BK$1,'CSC Mitre'!P$1:P$220,0)),"",VLOOKUP(BK$1,'Tactic Recode'!$A$1:$B$547,2,FALSE))</f>
        <v/>
      </c>
      <c r="BL17" t="str">
        <f>IF(ISERROR(MATCH(BL$1,'CSC Mitre'!P$1:P$220,0)),"",VLOOKUP(BL$1,'Tactic Recode'!$A$1:$B$547,2,FALSE))</f>
        <v/>
      </c>
      <c r="BM17" t="str">
        <f>IF(ISERROR(MATCH(BM$1,'CSC Mitre'!P$1:P$220,0)),"",VLOOKUP(BM$1,'Tactic Recode'!$A$1:$B$547,2,FALSE))</f>
        <v/>
      </c>
      <c r="BN17" t="str">
        <f>IF(ISERROR(MATCH(BN$1,'CSC Mitre'!P$1:P$220,0)),"",VLOOKUP(BN$1,'Tactic Recode'!$A$1:$B$547,2,FALSE))</f>
        <v/>
      </c>
      <c r="BO17" t="str">
        <f>IF(ISERROR(MATCH(BO$1,'CSC Mitre'!P$1:P$220,0)),"",VLOOKUP(BO$1,'Tactic Recode'!$A$1:$B$547,2,FALSE))</f>
        <v/>
      </c>
      <c r="BP17" t="str">
        <f>IF(ISERROR(MATCH(BP$1,'CSC Mitre'!P$1:P$220,0)),"",VLOOKUP(BP$1,'Tactic Recode'!$A$1:$B$547,2,FALSE))</f>
        <v/>
      </c>
      <c r="BQ17" t="str">
        <f>IF(ISERROR(MATCH(BQ$1,'CSC Mitre'!P$1:P$220,0)),"",VLOOKUP(BQ$1,'Tactic Recode'!$A$1:$B$547,2,FALSE))</f>
        <v/>
      </c>
      <c r="BR17" t="str">
        <f>IF(ISERROR(MATCH(BR$1,'CSC Mitre'!P$1:P$220,0)),"",VLOOKUP(BR$1,'Tactic Recode'!$A$1:$B$547,2,FALSE))</f>
        <v/>
      </c>
      <c r="BS17" t="str">
        <f>IF(ISERROR(MATCH(BS$1,'CSC Mitre'!P$1:P$220,0)),"",VLOOKUP(BS$1,'Tactic Recode'!$A$1:$B$547,2,FALSE))</f>
        <v/>
      </c>
      <c r="BT17" t="str">
        <f>IF(ISERROR(MATCH(BT$1,'CSC Mitre'!P$1:P$220,0)),"",VLOOKUP(BT$1,'Tactic Recode'!$A$1:$B$547,2,FALSE))</f>
        <v/>
      </c>
      <c r="BU17" t="str">
        <f>IF(ISERROR(MATCH(BU$1,'CSC Mitre'!P$1:P$220,0)),"",VLOOKUP(BU$1,'Tactic Recode'!$A$1:$B$547,2,FALSE))</f>
        <v/>
      </c>
      <c r="BV17" t="str">
        <f>IF(ISERROR(MATCH(BV$1,'CSC Mitre'!P$1:P$220,0)),"",VLOOKUP(BV$1,'Tactic Recode'!$A$1:$B$547,2,FALSE))</f>
        <v/>
      </c>
      <c r="BW17" t="str">
        <f>IF(ISERROR(MATCH(BW$1,'CSC Mitre'!P$1:P$220,0)),"",VLOOKUP(BW$1,'Tactic Recode'!$A$1:$B$547,2,FALSE))</f>
        <v/>
      </c>
      <c r="BX17" t="str">
        <f>IF(ISERROR(MATCH(BX$1,'CSC Mitre'!P$1:P$220,0)),"",VLOOKUP(BX$1,'Tactic Recode'!$A$1:$B$547,2,FALSE))</f>
        <v/>
      </c>
      <c r="BY17" t="str">
        <f>IF(ISERROR(MATCH(BY$1,'CSC Mitre'!P$1:P$220,0)),"",VLOOKUP(BY$1,'Tactic Recode'!$A$1:$B$547,2,FALSE))</f>
        <v/>
      </c>
      <c r="BZ17" t="str">
        <f>IF(ISERROR(MATCH(BZ$1,'CSC Mitre'!P$1:P$220,0)),"",VLOOKUP(BZ$1,'Tactic Recode'!$A$1:$B$547,2,FALSE))</f>
        <v/>
      </c>
      <c r="CA17" t="str">
        <f>IF(ISERROR(MATCH(CA$1,'CSC Mitre'!P$1:P$220,0)),"",VLOOKUP(CA$1,'Tactic Recode'!$A$1:$B$547,2,FALSE))</f>
        <v/>
      </c>
      <c r="CB17" t="str">
        <f>IF(ISERROR(MATCH(CB$1,'CSC Mitre'!P$1:P$220,0)),"",VLOOKUP(CB$1,'Tactic Recode'!$A$1:$B$547,2,FALSE))</f>
        <v/>
      </c>
      <c r="CC17" t="str">
        <f>IF(ISERROR(MATCH(CC$1,'CSC Mitre'!P$1:P$220,0)),"",VLOOKUP(CC$1,'Tactic Recode'!$A$1:$B$547,2,FALSE))</f>
        <v/>
      </c>
      <c r="CD17" t="str">
        <f>IF(ISERROR(MATCH(CD$1,'CSC Mitre'!P$1:P$220,0)),"",VLOOKUP(CD$1,'Tactic Recode'!$A$1:$B$547,2,FALSE))</f>
        <v/>
      </c>
      <c r="CE17" t="str">
        <f>IF(ISERROR(MATCH(CE$1,'CSC Mitre'!P$1:P$220,0)),"",VLOOKUP(CE$1,'Tactic Recode'!$A$1:$B$547,2,FALSE))</f>
        <v/>
      </c>
      <c r="CF17" t="str">
        <f>IF(ISERROR(MATCH(CF$1,'CSC Mitre'!P$1:P$220,0)),"",VLOOKUP(CF$1,'Tactic Recode'!$A$1:$B$547,2,FALSE))</f>
        <v/>
      </c>
      <c r="CG17" t="str">
        <f>IF(ISERROR(MATCH(CG$1,'CSC Mitre'!P$1:P$220,0)),"",VLOOKUP(CG$1,'Tactic Recode'!$A$1:$B$547,2,FALSE))</f>
        <v/>
      </c>
      <c r="CH17" t="str">
        <f>IF(ISERROR(MATCH(CH$1,'CSC Mitre'!P$1:P$220,0)),"",VLOOKUP(CH$1,'Tactic Recode'!$A$1:$B$547,2,FALSE))</f>
        <v/>
      </c>
      <c r="CI17" t="str">
        <f>IF(ISERROR(MATCH(CI$1,'CSC Mitre'!P$1:P$220,0)),"",VLOOKUP(CI$1,'Tactic Recode'!$A$1:$B$547,2,FALSE))</f>
        <v/>
      </c>
      <c r="CJ17" t="str">
        <f>IF(ISERROR(MATCH(CJ$1,'CSC Mitre'!P$1:P$220,0)),"",VLOOKUP(CJ$1,'Tactic Recode'!$A$1:$B$547,2,FALSE))</f>
        <v/>
      </c>
      <c r="CK17" t="str">
        <f>IF(ISERROR(MATCH(CK$1,'CSC Mitre'!P$1:P$220,0)),"",VLOOKUP(CK$1,'Tactic Recode'!$A$1:$B$547,2,FALSE))</f>
        <v/>
      </c>
      <c r="CL17" t="str">
        <f>IF(ISERROR(MATCH(CL$1,'CSC Mitre'!P$1:P$220,0)),"",VLOOKUP(CL$1,'Tactic Recode'!$A$1:$B$547,2,FALSE))</f>
        <v/>
      </c>
      <c r="CM17" t="str">
        <f>IF(ISERROR(MATCH(CM$1,'CSC Mitre'!P$1:P$220,0)),"",VLOOKUP(CM$1,'Tactic Recode'!$A$1:$B$547,2,FALSE))</f>
        <v/>
      </c>
      <c r="CN17" t="str">
        <f>IF(ISERROR(MATCH(CN$1,'CSC Mitre'!P$1:P$220,0)),"",VLOOKUP(CN$1,'Tactic Recode'!$A$1:$B$547,2,FALSE))</f>
        <v/>
      </c>
      <c r="CO17" t="str">
        <f>IF(ISERROR(MATCH(CO$1,'CSC Mitre'!P$1:P$220,0)),"",VLOOKUP(CO$1,'Tactic Recode'!$A$1:$B$547,2,FALSE))</f>
        <v/>
      </c>
      <c r="CP17" t="str">
        <f>IF(ISERROR(MATCH(CP$1,'CSC Mitre'!P$1:P$220,0)),"",VLOOKUP(CP$1,'Tactic Recode'!$A$1:$B$547,2,FALSE))</f>
        <v/>
      </c>
      <c r="CQ17" t="str">
        <f>IF(ISERROR(MATCH(CQ$1,'CSC Mitre'!P$1:P$220,0)),"",VLOOKUP(CQ$1,'Tactic Recode'!$A$1:$B$547,2,FALSE))</f>
        <v/>
      </c>
      <c r="CR17" t="str">
        <f>IF(ISERROR(MATCH(CR$1,'CSC Mitre'!P$1:P$220,0)),"",VLOOKUP(CR$1,'Tactic Recode'!$A$1:$B$547,2,FALSE))</f>
        <v/>
      </c>
      <c r="CS17" t="str">
        <f>IF(ISERROR(MATCH(CS$1,'CSC Mitre'!P$1:P$220,0)),"",VLOOKUP(CS$1,'Tactic Recode'!$A$1:$B$547,2,FALSE))</f>
        <v/>
      </c>
      <c r="CT17" t="str">
        <f>IF(ISERROR(MATCH(CT$1,'CSC Mitre'!P$1:P$220,0)),"",VLOOKUP(CT$1,'Tactic Recode'!$A$1:$B$547,2,FALSE))</f>
        <v/>
      </c>
      <c r="CU17" t="str">
        <f>IF(ISERROR(MATCH(CU$1,'CSC Mitre'!P$1:P$220,0)),"",VLOOKUP(CU$1,'Tactic Recode'!$A$1:$B$547,2,FALSE))</f>
        <v/>
      </c>
      <c r="CV17" t="str">
        <f>IF(ISERROR(MATCH(CV$1,'CSC Mitre'!P$1:P$220,0)),"",VLOOKUP(CV$1,'Tactic Recode'!$A$1:$B$547,2,FALSE))</f>
        <v/>
      </c>
      <c r="CW17" t="str">
        <f>IF(ISERROR(MATCH(CW$1,'CSC Mitre'!P$1:P$220,0)),"",VLOOKUP(CW$1,'Tactic Recode'!$A$1:$B$547,2,FALSE))</f>
        <v/>
      </c>
      <c r="CX17" t="str">
        <f>IF(ISERROR(MATCH(CX$1,'CSC Mitre'!P$1:P$220,0)),"",VLOOKUP(CX$1,'Tactic Recode'!$A$1:$B$547,2,FALSE))</f>
        <v/>
      </c>
      <c r="CY17" t="str">
        <f>IF(ISERROR(MATCH(CY$1,'CSC Mitre'!P$1:P$220,0)),"",VLOOKUP(CY$1,'Tactic Recode'!$A$1:$B$547,2,FALSE))</f>
        <v/>
      </c>
      <c r="CZ17" t="str">
        <f>IF(ISERROR(MATCH(CZ$1,'CSC Mitre'!P$1:P$220,0)),"",VLOOKUP(CZ$1,'Tactic Recode'!$A$1:$B$547,2,FALSE))</f>
        <v/>
      </c>
      <c r="DA17" t="str">
        <f>IF(ISERROR(MATCH(DA$1,'CSC Mitre'!P$1:P$220,0)),"",VLOOKUP(DA$1,'Tactic Recode'!$A$1:$B$547,2,FALSE))</f>
        <v/>
      </c>
      <c r="DB17" t="str">
        <f>IF(ISERROR(MATCH(DB$1,'CSC Mitre'!P$1:P$220,0)),"",VLOOKUP(DB$1,'Tactic Recode'!$A$1:$B$547,2,FALSE))</f>
        <v/>
      </c>
      <c r="DC17" t="str">
        <f>IF(ISERROR(MATCH(DC$1,'CSC Mitre'!P$1:P$220,0)),"",VLOOKUP(DC$1,'Tactic Recode'!$A$1:$B$547,2,FALSE))</f>
        <v/>
      </c>
      <c r="DD17" t="str">
        <f>IF(ISERROR(MATCH(DD$1,'CSC Mitre'!P$1:P$220,0)),"",VLOOKUP(DD$1,'Tactic Recode'!$A$1:$B$547,2,FALSE))</f>
        <v/>
      </c>
      <c r="DE17" t="str">
        <f>IF(ISERROR(MATCH(DE$1,'CSC Mitre'!P$1:P$220,0)),"",VLOOKUP(DE$1,'Tactic Recode'!$A$1:$B$547,2,FALSE))</f>
        <v/>
      </c>
      <c r="DF17" t="str">
        <f>IF(ISERROR(MATCH(DF$1,'CSC Mitre'!P$1:P$220,0)),"",VLOOKUP(DF$1,'Tactic Recode'!$A$1:$B$547,2,FALSE))</f>
        <v/>
      </c>
      <c r="DG17" t="str">
        <f>IF(ISERROR(MATCH(DG$1,'CSC Mitre'!P$1:P$220,0)),"",VLOOKUP(DG$1,'Tactic Recode'!$A$1:$B$547,2,FALSE))</f>
        <v>Defense Evasion</v>
      </c>
      <c r="DH17" t="str">
        <f>IF(ISERROR(MATCH(DH$1,'CSC Mitre'!P$1:P$220,0)),"",VLOOKUP(DH$1,'Tactic Recode'!$A$1:$B$547,2,FALSE))</f>
        <v>Defense Evasion</v>
      </c>
      <c r="DI17" t="str">
        <f>IF(ISERROR(MATCH(DI$1,'CSC Mitre'!P$1:P$220,0)),"",VLOOKUP(DI$1,'Tactic Recode'!$A$1:$B$547,2,FALSE))</f>
        <v>Defense Evasion</v>
      </c>
      <c r="DJ17" t="str">
        <f>IF(ISERROR(MATCH(DJ$1,'CSC Mitre'!P$1:P$220,0)),"",VLOOKUP(DJ$1,'Tactic Recode'!$A$1:$B$547,2,FALSE))</f>
        <v/>
      </c>
      <c r="DK17" t="str">
        <f>IF(ISERROR(MATCH(DK$1,'CSC Mitre'!P$1:P$220,0)),"",VLOOKUP(DK$1,'Tactic Recode'!$A$1:$B$547,2,FALSE))</f>
        <v/>
      </c>
      <c r="DL17" t="str">
        <f>IF(ISERROR(MATCH(DL$1,'CSC Mitre'!P$1:P$220,0)),"",VLOOKUP(DL$1,'Tactic Recode'!$A$1:$B$547,2,FALSE))</f>
        <v/>
      </c>
      <c r="DM17" t="str">
        <f>IF(ISERROR(MATCH(DM$1,'CSC Mitre'!P$1:P$220,0)),"",VLOOKUP(DM$1,'Tactic Recode'!$A$1:$B$547,2,FALSE))</f>
        <v/>
      </c>
      <c r="DN17" t="str">
        <f>IF(ISERROR(MATCH(DN$1,'CSC Mitre'!P$1:P$220,0)),"",VLOOKUP(DN$1,'Tactic Recode'!$A$1:$B$547,2,FALSE))</f>
        <v/>
      </c>
      <c r="DO17" t="str">
        <f>IF(ISERROR(MATCH(DO$1,'CSC Mitre'!P$1:P$220,0)),"",VLOOKUP(DO$1,'Tactic Recode'!$A$1:$B$547,2,FALSE))</f>
        <v/>
      </c>
      <c r="DP17" t="str">
        <f>IF(ISERROR(MATCH(DP$1,'CSC Mitre'!P$1:P$220,0)),"",VLOOKUP(DP$1,'Tactic Recode'!$A$1:$B$547,2,FALSE))</f>
        <v/>
      </c>
      <c r="DQ17" t="str">
        <f>IF(ISERROR(MATCH(DQ$1,'CSC Mitre'!P$1:P$220,0)),"",VLOOKUP(DQ$1,'Tactic Recode'!$A$1:$B$547,2,FALSE))</f>
        <v/>
      </c>
      <c r="DR17" t="str">
        <f>IF(ISERROR(MATCH(DR$1,'CSC Mitre'!P$1:P$220,0)),"",VLOOKUP(DR$1,'Tactic Recode'!$A$1:$B$547,2,FALSE))</f>
        <v/>
      </c>
      <c r="DS17" t="str">
        <f>IF(ISERROR(MATCH(DS$1,'CSC Mitre'!P$1:P$220,0)),"",VLOOKUP(DS$1,'Tactic Recode'!$A$1:$B$547,2,FALSE))</f>
        <v/>
      </c>
      <c r="DT17" t="str">
        <f>IF(ISERROR(MATCH(DT$1,'CSC Mitre'!P$1:P$220,0)),"",VLOOKUP(DT$1,'Tactic Recode'!$A$1:$B$547,2,FALSE))</f>
        <v/>
      </c>
      <c r="DU17" t="str">
        <f>IF(ISERROR(MATCH(DU$1,'CSC Mitre'!P$1:P$220,0)),"",VLOOKUP(DU$1,'Tactic Recode'!$A$1:$B$547,2,FALSE))</f>
        <v/>
      </c>
      <c r="DV17" t="str">
        <f>IF(ISERROR(MATCH(DV$1,'CSC Mitre'!P$1:P$220,0)),"",VLOOKUP(DV$1,'Tactic Recode'!$A$1:$B$547,2,FALSE))</f>
        <v/>
      </c>
      <c r="DW17" t="str">
        <f>IF(ISERROR(MATCH(DW$1,'CSC Mitre'!P$1:P$220,0)),"",VLOOKUP(DW$1,'Tactic Recode'!$A$1:$B$547,2,FALSE))</f>
        <v/>
      </c>
      <c r="DX17" t="str">
        <f>IF(ISERROR(MATCH(DX$1,'CSC Mitre'!P$1:P$220,0)),"",VLOOKUP(DX$1,'Tactic Recode'!$A$1:$B$547,2,FALSE))</f>
        <v/>
      </c>
      <c r="DY17" t="str">
        <f>IF(ISERROR(MATCH(DY$1,'CSC Mitre'!P$1:P$220,0)),"",VLOOKUP(DY$1,'Tactic Recode'!$A$1:$B$547,2,FALSE))</f>
        <v/>
      </c>
      <c r="DZ17" t="str">
        <f>IF(ISERROR(MATCH(DZ$1,'CSC Mitre'!P$1:P$220,0)),"",VLOOKUP(DZ$1,'Tactic Recode'!$A$1:$B$547,2,FALSE))</f>
        <v/>
      </c>
      <c r="EA17" t="str">
        <f>IF(ISERROR(MATCH(EA$1,'CSC Mitre'!P$1:P$220,0)),"",VLOOKUP(EA$1,'Tactic Recode'!$A$1:$B$547,2,FALSE))</f>
        <v/>
      </c>
      <c r="EB17" t="str">
        <f>IF(ISERROR(MATCH(EB$1,'CSC Mitre'!P$1:P$220,0)),"",VLOOKUP(EB$1,'Tactic Recode'!$A$1:$B$547,2,FALSE))</f>
        <v/>
      </c>
      <c r="EC17" t="str">
        <f>IF(ISERROR(MATCH(EC$1,'CSC Mitre'!P$1:P$220,0)),"",VLOOKUP(EC$1,'Tactic Recode'!$A$1:$B$547,2,FALSE))</f>
        <v/>
      </c>
      <c r="ED17" t="str">
        <f>IF(ISERROR(MATCH(ED$1,'CSC Mitre'!P$1:P$220,0)),"",VLOOKUP(ED$1,'Tactic Recode'!$A$1:$B$547,2,FALSE))</f>
        <v/>
      </c>
      <c r="EE17" t="str">
        <f>IF(ISERROR(MATCH(EE$1,'CSC Mitre'!P$1:P$220,0)),"",VLOOKUP(EE$1,'Tactic Recode'!$A$1:$B$547,2,FALSE))</f>
        <v/>
      </c>
      <c r="EF17" t="str">
        <f>IF(ISERROR(MATCH(EF$1,'CSC Mitre'!P$1:P$220,0)),"",VLOOKUP(EF$1,'Tactic Recode'!$A$1:$B$547,2,FALSE))</f>
        <v/>
      </c>
      <c r="EG17" t="str">
        <f>IF(ISERROR(MATCH(EG$1,'CSC Mitre'!P$1:P$220,0)),"",VLOOKUP(EG$1,'Tactic Recode'!$A$1:$B$547,2,FALSE))</f>
        <v/>
      </c>
      <c r="EH17" t="str">
        <f>IF(ISERROR(MATCH(EH$1,'CSC Mitre'!P$1:P$220,0)),"",VLOOKUP(EH$1,'Tactic Recode'!$A$1:$B$547,2,FALSE))</f>
        <v/>
      </c>
      <c r="EI17" t="str">
        <f>IF(ISERROR(MATCH(EI$1,'CSC Mitre'!P$1:P$220,0)),"",VLOOKUP(EI$1,'Tactic Recode'!$A$1:$B$547,2,FALSE))</f>
        <v/>
      </c>
      <c r="EJ17" t="str">
        <f>IF(ISERROR(MATCH(EJ$1,'CSC Mitre'!P$1:P$220,0)),"",VLOOKUP(EJ$1,'Tactic Recode'!$A$1:$B$547,2,FALSE))</f>
        <v/>
      </c>
      <c r="EK17" t="str">
        <f>IF(ISERROR(MATCH(EK$1,'CSC Mitre'!P$1:P$220,0)),"",VLOOKUP(EK$1,'Tactic Recode'!$A$1:$B$547,2,FALSE))</f>
        <v/>
      </c>
      <c r="EL17" t="str">
        <f>IF(ISERROR(MATCH(EL$1,'CSC Mitre'!P$1:P$220,0)),"",VLOOKUP(EL$1,'Tactic Recode'!$A$1:$B$547,2,FALSE))</f>
        <v/>
      </c>
      <c r="EM17" t="str">
        <f>IF(ISERROR(MATCH(EM$1,'CSC Mitre'!P$1:P$220,0)),"",VLOOKUP(EM$1,'Tactic Recode'!$A$1:$B$547,2,FALSE))</f>
        <v/>
      </c>
      <c r="EN17" t="str">
        <f>IF(ISERROR(MATCH(EN$1,'CSC Mitre'!P$1:P$220,0)),"",VLOOKUP(EN$1,'Tactic Recode'!$A$1:$B$547,2,FALSE))</f>
        <v/>
      </c>
      <c r="EO17" t="str">
        <f>IF(ISERROR(MATCH(EO$1,'CSC Mitre'!P$1:P$220,0)),"",VLOOKUP(EO$1,'Tactic Recode'!$A$1:$B$547,2,FALSE))</f>
        <v/>
      </c>
      <c r="EP17" t="str">
        <f>IF(ISERROR(MATCH(EP$1,'CSC Mitre'!P$1:P$220,0)),"",VLOOKUP(EP$1,'Tactic Recode'!$A$1:$B$547,2,FALSE))</f>
        <v/>
      </c>
      <c r="EQ17" t="str">
        <f>IF(ISERROR(MATCH(EQ$1,'CSC Mitre'!P$1:P$220,0)),"",VLOOKUP(EQ$1,'Tactic Recode'!$A$1:$B$547,2,FALSE))</f>
        <v/>
      </c>
      <c r="ER17" t="str">
        <f>IF(ISERROR(MATCH(ER$1,'CSC Mitre'!P$1:P$220,0)),"",VLOOKUP(ER$1,'Tactic Recode'!$A$1:$B$547,2,FALSE))</f>
        <v/>
      </c>
      <c r="ES17" t="str">
        <f>IF(ISERROR(MATCH(ES$1,'CSC Mitre'!P$1:P$220,0)),"",VLOOKUP(ES$1,'Tactic Recode'!$A$1:$B$547,2,FALSE))</f>
        <v/>
      </c>
      <c r="ET17" t="str">
        <f>IF(ISERROR(MATCH(ET$1,'CSC Mitre'!P$1:P$220,0)),"",VLOOKUP(ET$1,'Tactic Recode'!$A$1:$B$547,2,FALSE))</f>
        <v/>
      </c>
      <c r="EU17" t="str">
        <f>IF(ISERROR(MATCH(EU$1,'CSC Mitre'!P$1:P$220,0)),"",VLOOKUP(EU$1,'Tactic Recode'!$A$1:$B$547,2,FALSE))</f>
        <v/>
      </c>
      <c r="EV17" t="str">
        <f>IF(ISERROR(MATCH(EV$1,'CSC Mitre'!P$1:P$220,0)),"",VLOOKUP(EV$1,'Tactic Recode'!$A$1:$B$547,2,FALSE))</f>
        <v/>
      </c>
      <c r="EW17" t="str">
        <f>IF(ISERROR(MATCH(EW$1,'CSC Mitre'!P$1:P$220,0)),"",VLOOKUP(EW$1,'Tactic Recode'!$A$1:$B$547,2,FALSE))</f>
        <v/>
      </c>
      <c r="EX17" t="str">
        <f>IF(ISERROR(MATCH(EX$1,'CSC Mitre'!P$1:P$220,0)),"",VLOOKUP(EX$1,'Tactic Recode'!$A$1:$B$547,2,FALSE))</f>
        <v/>
      </c>
      <c r="EY17" t="str">
        <f>IF(ISERROR(MATCH(EY$1,'CSC Mitre'!P$1:P$220,0)),"",VLOOKUP(EY$1,'Tactic Recode'!$A$1:$B$547,2,FALSE))</f>
        <v/>
      </c>
      <c r="EZ17" t="str">
        <f>IF(ISERROR(MATCH(EZ$1,'CSC Mitre'!P$1:P$220,0)),"",VLOOKUP(EZ$1,'Tactic Recode'!$A$1:$B$547,2,FALSE))</f>
        <v/>
      </c>
      <c r="FA17" t="str">
        <f>IF(ISERROR(MATCH(FA$1,'CSC Mitre'!P$1:P$220,0)),"",VLOOKUP(FA$1,'Tactic Recode'!$A$1:$B$547,2,FALSE))</f>
        <v/>
      </c>
      <c r="FB17" t="str">
        <f>IF(ISERROR(MATCH(FB$1,'CSC Mitre'!P$1:P$220,0)),"",VLOOKUP(FB$1,'Tactic Recode'!$A$1:$B$547,2,FALSE))</f>
        <v/>
      </c>
      <c r="FC17" t="str">
        <f>IF(ISERROR(MATCH(FC$1,'CSC Mitre'!P$1:P$220,0)),"",VLOOKUP(FC$1,'Tactic Recode'!$A$1:$B$547,2,FALSE))</f>
        <v/>
      </c>
      <c r="FD17" t="str">
        <f>IF(ISERROR(MATCH(FD$1,'CSC Mitre'!P$1:P$220,0)),"",VLOOKUP(FD$1,'Tactic Recode'!$A$1:$B$547,2,FALSE))</f>
        <v/>
      </c>
      <c r="FE17" t="str">
        <f>IF(ISERROR(MATCH(FE$1,'CSC Mitre'!P$1:P$220,0)),"",VLOOKUP(FE$1,'Tactic Recode'!$A$1:$B$547,2,FALSE))</f>
        <v/>
      </c>
      <c r="FF17" t="str">
        <f>IF(ISERROR(MATCH(FF$1,'CSC Mitre'!P$1:P$220,0)),"",VLOOKUP(FF$1,'Tactic Recode'!$A$1:$B$547,2,FALSE))</f>
        <v/>
      </c>
      <c r="FG17" t="str">
        <f>IF(ISERROR(MATCH(FG$1,'CSC Mitre'!P$1:P$220,0)),"",VLOOKUP(FG$1,'Tactic Recode'!$A$1:$B$547,2,FALSE))</f>
        <v/>
      </c>
      <c r="FH17" t="str">
        <f>IF(ISERROR(MATCH(FH$1,'CSC Mitre'!P$1:P$220,0)),"",VLOOKUP(FH$1,'Tactic Recode'!$A$1:$B$547,2,FALSE))</f>
        <v/>
      </c>
      <c r="FI17" t="str">
        <f>IF(ISERROR(MATCH(FI$1,'CSC Mitre'!P$1:P$220,0)),"",VLOOKUP(FI$1,'Tactic Recode'!$A$1:$B$547,2,FALSE))</f>
        <v/>
      </c>
      <c r="FJ17" t="str">
        <f>IF(ISERROR(MATCH(FJ$1,'CSC Mitre'!P$1:P$220,0)),"",VLOOKUP(FJ$1,'Tactic Recode'!$A$1:$B$547,2,FALSE))</f>
        <v/>
      </c>
      <c r="FK17" t="str">
        <f>IF(ISERROR(MATCH(FK$1,'CSC Mitre'!P$1:P$220,0)),"",VLOOKUP(FK$1,'Tactic Recode'!$A$1:$B$547,2,FALSE))</f>
        <v/>
      </c>
      <c r="FL17" t="str">
        <f>IF(ISERROR(MATCH(FL$1,'CSC Mitre'!P$1:P$220,0)),"",VLOOKUP(FL$1,'Tactic Recode'!$A$1:$B$547,2,FALSE))</f>
        <v/>
      </c>
      <c r="FM17" t="str">
        <f>IF(ISERROR(MATCH(FM$1,'CSC Mitre'!P$1:P$220,0)),"",VLOOKUP(FM$1,'Tactic Recode'!$A$1:$B$547,2,FALSE))</f>
        <v/>
      </c>
      <c r="FN17" t="str">
        <f>IF(ISERROR(MATCH(FN$1,'CSC Mitre'!P$1:P$220,0)),"",VLOOKUP(FN$1,'Tactic Recode'!$A$1:$B$547,2,FALSE))</f>
        <v/>
      </c>
      <c r="FO17" t="str">
        <f>IF(ISERROR(MATCH(FO$1,'CSC Mitre'!P$1:P$220,0)),"",VLOOKUP(FO$1,'Tactic Recode'!$A$1:$B$547,2,FALSE))</f>
        <v/>
      </c>
      <c r="FP17" t="str">
        <f>IF(ISERROR(MATCH(FP$1,'CSC Mitre'!P$1:P$220,0)),"",VLOOKUP(FP$1,'Tactic Recode'!$A$1:$B$547,2,FALSE))</f>
        <v/>
      </c>
      <c r="FQ17" t="str">
        <f>IF(ISERROR(MATCH(FQ$1,'CSC Mitre'!P$1:P$220,0)),"",VLOOKUP(FQ$1,'Tactic Recode'!$A$1:$B$547,2,FALSE))</f>
        <v/>
      </c>
      <c r="FR17" t="str">
        <f>IF(ISERROR(MATCH(FR$1,'CSC Mitre'!P$1:P$220,0)),"",VLOOKUP(FR$1,'Tactic Recode'!$A$1:$B$547,2,FALSE))</f>
        <v/>
      </c>
      <c r="FS17" t="str">
        <f>IF(ISERROR(MATCH(FS$1,'CSC Mitre'!P$1:P$220,0)),"",VLOOKUP(FS$1,'Tactic Recode'!$A$1:$B$547,2,FALSE))</f>
        <v/>
      </c>
      <c r="FT17" t="str">
        <f>IF(ISERROR(MATCH(FT$1,'CSC Mitre'!P$1:P$220,0)),"",VLOOKUP(FT$1,'Tactic Recode'!$A$1:$B$547,2,FALSE))</f>
        <v/>
      </c>
      <c r="FU17" t="str">
        <f>IF(ISERROR(MATCH(FU$1,'CSC Mitre'!P$1:P$220,0)),"",VLOOKUP(FU$1,'Tactic Recode'!$A$1:$B$547,2,FALSE))</f>
        <v/>
      </c>
      <c r="FV17" t="str">
        <f>IF(ISERROR(MATCH(FV$1,'CSC Mitre'!P$1:P$220,0)),"",VLOOKUP(FV$1,'Tactic Recode'!$A$1:$B$547,2,FALSE))</f>
        <v/>
      </c>
      <c r="FW17" t="str">
        <f>IF(ISERROR(MATCH(FW$1,'CSC Mitre'!P$1:P$220,0)),"",VLOOKUP(FW$1,'Tactic Recode'!$A$1:$B$547,2,FALSE))</f>
        <v/>
      </c>
      <c r="FX17" t="str">
        <f>IF(ISERROR(MATCH(FX$1,'CSC Mitre'!P$1:P$220,0)),"",VLOOKUP(FX$1,'Tactic Recode'!$A$1:$B$547,2,FALSE))</f>
        <v/>
      </c>
      <c r="FY17" t="str">
        <f>IF(ISERROR(MATCH(FY$1,'CSC Mitre'!P$1:P$220,0)),"",VLOOKUP(FY$1,'Tactic Recode'!$A$1:$B$547,2,FALSE))</f>
        <v/>
      </c>
      <c r="FZ17" t="str">
        <f>IF(ISERROR(MATCH(FZ$1,'CSC Mitre'!P$1:P$220,0)),"",VLOOKUP(FZ$1,'Tactic Recode'!$A$1:$B$547,2,FALSE))</f>
        <v/>
      </c>
      <c r="GA17" t="str">
        <f>IF(ISERROR(MATCH(GA$1,'CSC Mitre'!P$1:P$220,0)),"",VLOOKUP(GA$1,'Tactic Recode'!$A$1:$B$547,2,FALSE))</f>
        <v/>
      </c>
      <c r="GB17" t="str">
        <f>IF(ISERROR(MATCH(GB$1,'CSC Mitre'!P$1:P$220,0)),"",VLOOKUP(GB$1,'Tactic Recode'!$A$1:$B$547,2,FALSE))</f>
        <v/>
      </c>
      <c r="GC17" t="str">
        <f>IF(ISERROR(MATCH(GC$1,'CSC Mitre'!P$1:P$220,0)),"",VLOOKUP(GC$1,'Tactic Recode'!$A$1:$B$547,2,FALSE))</f>
        <v/>
      </c>
      <c r="GD17" t="str">
        <f>IF(ISERROR(MATCH(GD$1,'CSC Mitre'!P$1:P$220,0)),"",VLOOKUP(GD$1,'Tactic Recode'!$A$1:$B$547,2,FALSE))</f>
        <v/>
      </c>
      <c r="GE17" t="str">
        <f>IF(ISERROR(MATCH(GE$1,'CSC Mitre'!P$1:P$220,0)),"",VLOOKUP(GE$1,'Tactic Recode'!$A$1:$B$547,2,FALSE))</f>
        <v/>
      </c>
      <c r="GF17" t="str">
        <f>IF(ISERROR(MATCH(GF$1,'CSC Mitre'!P$1:P$220,0)),"",VLOOKUP(GF$1,'Tactic Recode'!$A$1:$B$547,2,FALSE))</f>
        <v/>
      </c>
      <c r="GG17" t="str">
        <f>IF(ISERROR(MATCH(GG$1,'CSC Mitre'!P$1:P$220,0)),"",VLOOKUP(GG$1,'Tactic Recode'!$A$1:$B$547,2,FALSE))</f>
        <v/>
      </c>
      <c r="GH17" t="str">
        <f>IF(ISERROR(MATCH(GH$1,'CSC Mitre'!P$1:P$220,0)),"",VLOOKUP(GH$1,'Tactic Recode'!$A$1:$B$547,2,FALSE))</f>
        <v/>
      </c>
      <c r="GI17" t="str">
        <f>IF(ISERROR(MATCH(GI$1,'CSC Mitre'!P$1:P$220,0)),"",VLOOKUP(GI$1,'Tactic Recode'!$A$1:$B$547,2,FALSE))</f>
        <v/>
      </c>
      <c r="GJ17" t="str">
        <f>IF(ISERROR(MATCH(GJ$1,'CSC Mitre'!P$1:P$220,0)),"",VLOOKUP(GJ$1,'Tactic Recode'!$A$1:$B$547,2,FALSE))</f>
        <v/>
      </c>
      <c r="GK17" t="str">
        <f>IF(ISERROR(MATCH(GK$1,'CSC Mitre'!P$1:P$220,0)),"",VLOOKUP(GK$1,'Tactic Recode'!$A$1:$B$547,2,FALSE))</f>
        <v/>
      </c>
      <c r="GL17" t="str">
        <f>IF(ISERROR(MATCH(GL$1,'CSC Mitre'!P$1:P$220,0)),"",VLOOKUP(GL$1,'Tactic Recode'!$A$1:$B$547,2,FALSE))</f>
        <v/>
      </c>
      <c r="GM17" t="str">
        <f>IF(ISERROR(MATCH(GM$1,'CSC Mitre'!P$1:P$220,0)),"",VLOOKUP(GM$1,'Tactic Recode'!$A$1:$B$547,2,FALSE))</f>
        <v/>
      </c>
      <c r="GN17" t="str">
        <f>IF(ISERROR(MATCH(GN$1,'CSC Mitre'!P$1:P$220,0)),"",VLOOKUP(GN$1,'Tactic Recode'!$A$1:$B$547,2,FALSE))</f>
        <v/>
      </c>
      <c r="GO17" t="str">
        <f>IF(ISERROR(MATCH(GO$1,'CSC Mitre'!P$1:P$220,0)),"",VLOOKUP(GO$1,'Tactic Recode'!$A$1:$B$547,2,FALSE))</f>
        <v/>
      </c>
      <c r="GP17" t="str">
        <f>IF(ISERROR(MATCH(GP$1,'CSC Mitre'!P$1:P$220,0)),"",VLOOKUP(GP$1,'Tactic Recode'!$A$1:$B$547,2,FALSE))</f>
        <v/>
      </c>
      <c r="GQ17" t="str">
        <f>IF(ISERROR(MATCH(GQ$1,'CSC Mitre'!P$1:P$220,0)),"",VLOOKUP(GQ$1,'Tactic Recode'!$A$1:$B$547,2,FALSE))</f>
        <v/>
      </c>
      <c r="GR17" t="str">
        <f>IF(ISERROR(MATCH(GR$1,'CSC Mitre'!P$1:P$220,0)),"",VLOOKUP(GR$1,'Tactic Recode'!$A$1:$B$547,2,FALSE))</f>
        <v/>
      </c>
      <c r="GS17" t="str">
        <f>IF(ISERROR(MATCH(GS$1,'CSC Mitre'!P$1:P$220,0)),"",VLOOKUP(GS$1,'Tactic Recode'!$A$1:$B$547,2,FALSE))</f>
        <v/>
      </c>
      <c r="GT17" t="str">
        <f>IF(ISERROR(MATCH(GT$1,'CSC Mitre'!P$1:P$220,0)),"",VLOOKUP(GT$1,'Tactic Recode'!$A$1:$B$547,2,FALSE))</f>
        <v/>
      </c>
      <c r="GU17" t="str">
        <f>IF(ISERROR(MATCH(GU$1,'CSC Mitre'!P$1:P$220,0)),"",VLOOKUP(GU$1,'Tactic Recode'!$A$1:$B$547,2,FALSE))</f>
        <v/>
      </c>
      <c r="GV17" t="str">
        <f>IF(ISERROR(MATCH(GV$1,'CSC Mitre'!P$1:P$220,0)),"",VLOOKUP(GV$1,'Tactic Recode'!$A$1:$B$547,2,FALSE))</f>
        <v/>
      </c>
      <c r="GW17" t="str">
        <f>IF(ISERROR(MATCH(GW$1,'CSC Mitre'!P$1:P$220,0)),"",VLOOKUP(GW$1,'Tactic Recode'!$A$1:$B$547,2,FALSE))</f>
        <v/>
      </c>
      <c r="GX17" t="str">
        <f>IF(ISERROR(MATCH(GX$1,'CSC Mitre'!P$1:P$220,0)),"",VLOOKUP(GX$1,'Tactic Recode'!$A$1:$B$547,2,FALSE))</f>
        <v/>
      </c>
      <c r="GY17" t="str">
        <f>IF(ISERROR(MATCH(GY$1,'CSC Mitre'!P$1:P$220,0)),"",VLOOKUP(GY$1,'Tactic Recode'!$A$1:$B$547,2,FALSE))</f>
        <v/>
      </c>
      <c r="GZ17" t="str">
        <f>IF(ISERROR(MATCH(GZ$1,'CSC Mitre'!P$1:P$220,0)),"",VLOOKUP(GZ$1,'Tactic Recode'!$A$1:$B$547,2,FALSE))</f>
        <v/>
      </c>
      <c r="HA17" t="str">
        <f>IF(ISERROR(MATCH(HA$1,'CSC Mitre'!P$1:P$220,0)),"",VLOOKUP(HA$1,'Tactic Recode'!$A$1:$B$547,2,FALSE))</f>
        <v/>
      </c>
      <c r="HB17" t="str">
        <f>IF(ISERROR(MATCH(HB$1,'CSC Mitre'!P$1:P$220,0)),"",VLOOKUP(HB$1,'Tactic Recode'!$A$1:$B$547,2,FALSE))</f>
        <v/>
      </c>
      <c r="HC17" t="str">
        <f>IF(ISERROR(MATCH(HC$1,'CSC Mitre'!P$1:P$220,0)),"",VLOOKUP(HC$1,'Tactic Recode'!$A$1:$B$547,2,FALSE))</f>
        <v/>
      </c>
      <c r="HD17" t="str">
        <f>IF(ISERROR(MATCH(HD$1,'CSC Mitre'!P$1:P$220,0)),"",VLOOKUP(HD$1,'Tactic Recode'!$A$1:$B$547,2,FALSE))</f>
        <v/>
      </c>
      <c r="HE17" t="str">
        <f>IF(ISERROR(MATCH(HE$1,'CSC Mitre'!P$1:P$220,0)),"",VLOOKUP(HE$1,'Tactic Recode'!$A$1:$B$547,2,FALSE))</f>
        <v/>
      </c>
      <c r="HF17" t="str">
        <f>IF(ISERROR(MATCH(HF$1,'CSC Mitre'!P$1:P$220,0)),"",VLOOKUP(HF$1,'Tactic Recode'!$A$1:$B$547,2,FALSE))</f>
        <v/>
      </c>
      <c r="HG17" t="str">
        <f>IF(ISERROR(MATCH(HG$1,'CSC Mitre'!P$1:P$220,0)),"",VLOOKUP(HG$1,'Tactic Recode'!$A$1:$B$547,2,FALSE))</f>
        <v/>
      </c>
      <c r="HH17" t="str">
        <f>IF(ISERROR(MATCH(HH$1,'CSC Mitre'!P$1:P$220,0)),"",VLOOKUP(HH$1,'Tactic Recode'!$A$1:$B$547,2,FALSE))</f>
        <v/>
      </c>
      <c r="HI17" t="str">
        <f>IF(ISERROR(MATCH(HI$1,'CSC Mitre'!P$1:P$220,0)),"",VLOOKUP(HI$1,'Tactic Recode'!$A$1:$B$547,2,FALSE))</f>
        <v/>
      </c>
      <c r="HJ17" t="str">
        <f>IF(ISERROR(MATCH(HJ$1,'CSC Mitre'!P$1:P$220,0)),"",VLOOKUP(HJ$1,'Tactic Recode'!$A$1:$B$547,2,FALSE))</f>
        <v/>
      </c>
      <c r="HK17" t="str">
        <f>IF(ISERROR(MATCH(HK$1,'CSC Mitre'!P$1:P$220,0)),"",VLOOKUP(HK$1,'Tactic Recode'!$A$1:$B$547,2,FALSE))</f>
        <v/>
      </c>
      <c r="HL17" t="str">
        <f>IF(ISERROR(MATCH(HL$1,'CSC Mitre'!P$1:P$220,0)),"",VLOOKUP(HL$1,'Tactic Recode'!$A$1:$B$547,2,FALSE))</f>
        <v/>
      </c>
      <c r="HM17" t="str">
        <f>IF(ISERROR(MATCH(HM$1,'CSC Mitre'!P$1:P$220,0)),"",VLOOKUP(HM$1,'Tactic Recode'!$A$1:$B$547,2,FALSE))</f>
        <v/>
      </c>
      <c r="HN17" t="str">
        <f>IF(ISERROR(MATCH(HN$1,'CSC Mitre'!P$1:P$220,0)),"",VLOOKUP(HN$1,'Tactic Recode'!$A$1:$B$547,2,FALSE))</f>
        <v/>
      </c>
      <c r="HO17" t="str">
        <f>IF(ISERROR(MATCH(HO$1,'CSC Mitre'!P$1:P$220,0)),"",VLOOKUP(HO$1,'Tactic Recode'!$A$1:$B$547,2,FALSE))</f>
        <v/>
      </c>
      <c r="HP17" t="str">
        <f>IF(ISERROR(MATCH(HP$1,'CSC Mitre'!P$1:P$220,0)),"",VLOOKUP(HP$1,'Tactic Recode'!$A$1:$B$547,2,FALSE))</f>
        <v/>
      </c>
      <c r="HQ17" t="str">
        <f>IF(ISERROR(MATCH(HQ$1,'CSC Mitre'!P$1:P$220,0)),"",VLOOKUP(HQ$1,'Tactic Recode'!$A$1:$B$547,2,FALSE))</f>
        <v/>
      </c>
      <c r="HR17" t="str">
        <f>IF(ISERROR(MATCH(HR$1,'CSC Mitre'!P$1:P$220,0)),"",VLOOKUP(HR$1,'Tactic Recode'!$A$1:$B$547,2,FALSE))</f>
        <v/>
      </c>
      <c r="HS17" t="str">
        <f>IF(ISERROR(MATCH(HS$1,'CSC Mitre'!P$1:P$220,0)),"",VLOOKUP(HS$1,'Tactic Recode'!$A$1:$B$547,2,FALSE))</f>
        <v/>
      </c>
      <c r="HT17" t="str">
        <f>IF(ISERROR(MATCH(HT$1,'CSC Mitre'!P$1:P$220,0)),"",VLOOKUP(HT$1,'Tactic Recode'!$A$1:$B$547,2,FALSE))</f>
        <v/>
      </c>
      <c r="HU17" t="str">
        <f>IF(ISERROR(MATCH(HU$1,'CSC Mitre'!P$1:P$220,0)),"",VLOOKUP(HU$1,'Tactic Recode'!$A$1:$B$547,2,FALSE))</f>
        <v/>
      </c>
      <c r="HV17" t="str">
        <f>IF(ISERROR(MATCH(HV$1,'CSC Mitre'!P$1:P$220,0)),"",VLOOKUP(HV$1,'Tactic Recode'!$A$1:$B$547,2,FALSE))</f>
        <v/>
      </c>
      <c r="HW17" t="str">
        <f>IF(ISERROR(MATCH(HW$1,'CSC Mitre'!P$1:P$220,0)),"",VLOOKUP(HW$1,'Tactic Recode'!$A$1:$B$547,2,FALSE))</f>
        <v/>
      </c>
      <c r="HX17" t="str">
        <f>IF(ISERROR(MATCH(HX$1,'CSC Mitre'!P$1:P$220,0)),"",VLOOKUP(HX$1,'Tactic Recode'!$A$1:$B$547,2,FALSE))</f>
        <v/>
      </c>
      <c r="HY17" t="str">
        <f>IF(ISERROR(MATCH(HY$1,'CSC Mitre'!P$1:P$220,0)),"",VLOOKUP(HY$1,'Tactic Recode'!$A$1:$B$547,2,FALSE))</f>
        <v/>
      </c>
      <c r="HZ17" t="str">
        <f>IF(ISERROR(MATCH(HZ$1,'CSC Mitre'!P$1:P$220,0)),"",VLOOKUP(HZ$1,'Tactic Recode'!$A$1:$B$547,2,FALSE))</f>
        <v/>
      </c>
      <c r="IA17" t="str">
        <f>IF(ISERROR(MATCH(IA$1,'CSC Mitre'!P$1:P$220,0)),"",VLOOKUP(IA$1,'Tactic Recode'!$A$1:$B$547,2,FALSE))</f>
        <v/>
      </c>
      <c r="IB17" t="str">
        <f>IF(ISERROR(MATCH(IB$1,'CSC Mitre'!P$1:P$220,0)),"",VLOOKUP(IB$1,'Tactic Recode'!$A$1:$B$547,2,FALSE))</f>
        <v/>
      </c>
      <c r="IC17" t="str">
        <f>IF(ISERROR(MATCH(IC$1,'CSC Mitre'!P$1:P$220,0)),"",VLOOKUP(IC$1,'Tactic Recode'!$A$1:$B$547,2,FALSE))</f>
        <v/>
      </c>
      <c r="ID17" t="str">
        <f>IF(ISERROR(MATCH(ID$1,'CSC Mitre'!P$1:P$220,0)),"",VLOOKUP(ID$1,'Tactic Recode'!$A$1:$B$547,2,FALSE))</f>
        <v/>
      </c>
      <c r="IE17" t="str">
        <f>IF(ISERROR(MATCH(IE$1,'CSC Mitre'!P$1:P$220,0)),"",VLOOKUP(IE$1,'Tactic Recode'!$A$1:$B$547,2,FALSE))</f>
        <v/>
      </c>
      <c r="IF17" t="str">
        <f>IF(ISERROR(MATCH(IF$1,'CSC Mitre'!P$1:P$220,0)),"",VLOOKUP(IF$1,'Tactic Recode'!$A$1:$B$547,2,FALSE))</f>
        <v/>
      </c>
      <c r="IG17" t="str">
        <f>IF(ISERROR(MATCH(IG$1,'CSC Mitre'!P$1:P$220,0)),"",VLOOKUP(IG$1,'Tactic Recode'!$A$1:$B$547,2,FALSE))</f>
        <v/>
      </c>
      <c r="IH17" t="str">
        <f>IF(ISERROR(MATCH(IH$1,'CSC Mitre'!P$1:P$220,0)),"",VLOOKUP(IH$1,'Tactic Recode'!$A$1:$B$547,2,FALSE))</f>
        <v/>
      </c>
      <c r="II17" t="str">
        <f>IF(ISERROR(MATCH(II$1,'CSC Mitre'!P$1:P$220,0)),"",VLOOKUP(II$1,'Tactic Recode'!$A$1:$B$547,2,FALSE))</f>
        <v/>
      </c>
      <c r="IJ17" t="str">
        <f>IF(ISERROR(MATCH(IJ$1,'CSC Mitre'!P$1:P$220,0)),"",VLOOKUP(IJ$1,'Tactic Recode'!$A$1:$B$547,2,FALSE))</f>
        <v/>
      </c>
      <c r="IK17" t="str">
        <f>IF(ISERROR(MATCH(IK$1,'CSC Mitre'!P$1:P$220,0)),"",VLOOKUP(IK$1,'Tactic Recode'!$A$1:$B$547,2,FALSE))</f>
        <v/>
      </c>
      <c r="IL17" t="str">
        <f>IF(ISERROR(MATCH(IL$1,'CSC Mitre'!P$1:P$220,0)),"",VLOOKUP(IL$1,'Tactic Recode'!$A$1:$B$547,2,FALSE))</f>
        <v/>
      </c>
      <c r="IM17" t="str">
        <f>IF(ISERROR(MATCH(IM$1,'CSC Mitre'!P$1:P$220,0)),"",VLOOKUP(IM$1,'Tactic Recode'!$A$1:$B$547,2,FALSE))</f>
        <v/>
      </c>
      <c r="IN17" t="str">
        <f>IF(ISERROR(MATCH(IN$1,'CSC Mitre'!P$1:P$220,0)),"",VLOOKUP(IN$1,'Tactic Recode'!$A$1:$B$547,2,FALSE))</f>
        <v/>
      </c>
      <c r="IO17" t="str">
        <f>IF(ISERROR(MATCH(IO$1,'CSC Mitre'!P$1:P$220,0)),"",VLOOKUP(IO$1,'Tactic Recode'!$A$1:$B$547,2,FALSE))</f>
        <v/>
      </c>
      <c r="IP17" t="str">
        <f>IF(ISERROR(MATCH(IP$1,'CSC Mitre'!P$1:P$220,0)),"",VLOOKUP(IP$1,'Tactic Recode'!$A$1:$B$547,2,FALSE))</f>
        <v/>
      </c>
      <c r="IQ17" t="str">
        <f>IF(ISERROR(MATCH(IQ$1,'CSC Mitre'!P$1:P$220,0)),"",VLOOKUP(IQ$1,'Tactic Recode'!$A$1:$B$547,2,FALSE))</f>
        <v/>
      </c>
      <c r="IR17" t="str">
        <f>IF(ISERROR(MATCH(IR$1,'CSC Mitre'!P$1:P$220,0)),"",VLOOKUP(IR$1,'Tactic Recode'!$A$1:$B$547,2,FALSE))</f>
        <v/>
      </c>
      <c r="IS17" t="str">
        <f>IF(ISERROR(MATCH(IS$1,'CSC Mitre'!P$1:P$220,0)),"",VLOOKUP(IS$1,'Tactic Recode'!$A$1:$B$547,2,FALSE))</f>
        <v/>
      </c>
      <c r="IT17" t="str">
        <f>IF(ISERROR(MATCH(IT$1,'CSC Mitre'!P$1:P$220,0)),"",VLOOKUP(IT$1,'Tactic Recode'!$A$1:$B$547,2,FALSE))</f>
        <v/>
      </c>
      <c r="IU17" t="str">
        <f>IF(ISERROR(MATCH(IU$1,'CSC Mitre'!P$1:P$220,0)),"",VLOOKUP(IU$1,'Tactic Recode'!$A$1:$B$547,2,FALSE))</f>
        <v/>
      </c>
      <c r="IV17" t="str">
        <f>IF(ISERROR(MATCH(IV$1,'CSC Mitre'!P$1:P$220,0)),"",VLOOKUP(IV$1,'Tactic Recode'!$A$1:$B$547,2,FALSE))</f>
        <v/>
      </c>
      <c r="IW17" t="str">
        <f>IF(ISERROR(MATCH(IW$1,'CSC Mitre'!P$1:P$220,0)),"",VLOOKUP(IW$1,'Tactic Recode'!$A$1:$B$547,2,FALSE))</f>
        <v/>
      </c>
      <c r="IX17" t="str">
        <f>IF(ISERROR(MATCH(IX$1,'CSC Mitre'!P$1:P$220,0)),"",VLOOKUP(IX$1,'Tactic Recode'!$A$1:$B$547,2,FALSE))</f>
        <v/>
      </c>
      <c r="IY17" t="str">
        <f>IF(ISERROR(MATCH(IY$1,'CSC Mitre'!P$1:P$220,0)),"",VLOOKUP(IY$1,'Tactic Recode'!$A$1:$B$547,2,FALSE))</f>
        <v/>
      </c>
      <c r="IZ17" t="str">
        <f>IF(ISERROR(MATCH(IZ$1,'CSC Mitre'!P$1:P$220,0)),"",VLOOKUP(IZ$1,'Tactic Recode'!$A$1:$B$547,2,FALSE))</f>
        <v/>
      </c>
      <c r="JA17" t="str">
        <f>IF(ISERROR(MATCH(JA$1,'CSC Mitre'!P$1:P$220,0)),"",VLOOKUP(JA$1,'Tactic Recode'!$A$1:$B$547,2,FALSE))</f>
        <v/>
      </c>
      <c r="JB17" t="str">
        <f>IF(ISERROR(MATCH(JB$1,'CSC Mitre'!P$1:P$220,0)),"",VLOOKUP(JB$1,'Tactic Recode'!$A$1:$B$547,2,FALSE))</f>
        <v/>
      </c>
      <c r="JC17" t="str">
        <f>IF(ISERROR(MATCH(JC$1,'CSC Mitre'!P$1:P$220,0)),"",VLOOKUP(JC$1,'Tactic Recode'!$A$1:$B$547,2,FALSE))</f>
        <v/>
      </c>
      <c r="JD17" t="str">
        <f>IF(ISERROR(MATCH(JD$1,'CSC Mitre'!P$1:P$220,0)),"",VLOOKUP(JD$1,'Tactic Recode'!$A$1:$B$547,2,FALSE))</f>
        <v/>
      </c>
      <c r="JE17" t="str">
        <f>IF(ISERROR(MATCH(JE$1,'CSC Mitre'!P$1:P$220,0)),"",VLOOKUP(JE$1,'Tactic Recode'!$A$1:$B$547,2,FALSE))</f>
        <v/>
      </c>
      <c r="JF17" t="str">
        <f>IF(ISERROR(MATCH(JF$1,'CSC Mitre'!P$1:P$220,0)),"",VLOOKUP(JF$1,'Tactic Recode'!$A$1:$B$547,2,FALSE))</f>
        <v/>
      </c>
      <c r="JG17" t="str">
        <f>IF(ISERROR(MATCH(JG$1,'CSC Mitre'!P$1:P$220,0)),"",VLOOKUP(JG$1,'Tactic Recode'!$A$1:$B$547,2,FALSE))</f>
        <v/>
      </c>
      <c r="JH17" t="str">
        <f>IF(ISERROR(MATCH(JH$1,'CSC Mitre'!P$1:P$220,0)),"",VLOOKUP(JH$1,'Tactic Recode'!$A$1:$B$547,2,FALSE))</f>
        <v/>
      </c>
      <c r="JI17" t="str">
        <f>IF(ISERROR(MATCH(JI$1,'CSC Mitre'!P$1:P$220,0)),"",VLOOKUP(JI$1,'Tactic Recode'!$A$1:$B$547,2,FALSE))</f>
        <v/>
      </c>
      <c r="JJ17" t="str">
        <f>IF(ISERROR(MATCH(JJ$1,'CSC Mitre'!P$1:P$220,0)),"",VLOOKUP(JJ$1,'Tactic Recode'!$A$1:$B$547,2,FALSE))</f>
        <v/>
      </c>
      <c r="JK17" t="str">
        <f>IF(ISERROR(MATCH(JK$1,'CSC Mitre'!P$1:P$220,0)),"",VLOOKUP(JK$1,'Tactic Recode'!$A$1:$B$547,2,FALSE))</f>
        <v/>
      </c>
      <c r="JL17" t="str">
        <f>IF(ISERROR(MATCH(JL$1,'CSC Mitre'!P$1:P$220,0)),"",VLOOKUP(JL$1,'Tactic Recode'!$A$1:$B$547,2,FALSE))</f>
        <v/>
      </c>
      <c r="JM17" t="str">
        <f>IF(ISERROR(MATCH(JM$1,'CSC Mitre'!P$1:P$220,0)),"",VLOOKUP(JM$1,'Tactic Recode'!$A$1:$B$547,2,FALSE))</f>
        <v/>
      </c>
      <c r="JN17" t="str">
        <f>IF(ISERROR(MATCH(JN$1,'CSC Mitre'!P$1:P$220,0)),"",VLOOKUP(JN$1,'Tactic Recode'!$A$1:$B$547,2,FALSE))</f>
        <v/>
      </c>
      <c r="JO17" t="str">
        <f>IF(ISERROR(MATCH(JO$1,'CSC Mitre'!P$1:P$220,0)),"",VLOOKUP(JO$1,'Tactic Recode'!$A$1:$B$547,2,FALSE))</f>
        <v/>
      </c>
      <c r="JP17" t="str">
        <f>IF(ISERROR(MATCH(JP$1,'CSC Mitre'!P$1:P$220,0)),"",VLOOKUP(JP$1,'Tactic Recode'!$A$1:$B$547,2,FALSE))</f>
        <v/>
      </c>
      <c r="JQ17" t="str">
        <f>IF(ISERROR(MATCH(JQ$1,'CSC Mitre'!P$1:P$220,0)),"",VLOOKUP(JQ$1,'Tactic Recode'!$A$1:$B$547,2,FALSE))</f>
        <v/>
      </c>
      <c r="JR17" t="str">
        <f>IF(ISERROR(MATCH(JR$1,'CSC Mitre'!P$1:P$220,0)),"",VLOOKUP(JR$1,'Tactic Recode'!$A$1:$B$547,2,FALSE))</f>
        <v/>
      </c>
      <c r="JS17" t="str">
        <f>IF(ISERROR(MATCH(JS$1,'CSC Mitre'!P$1:P$220,0)),"",VLOOKUP(JS$1,'Tactic Recode'!$A$1:$B$547,2,FALSE))</f>
        <v/>
      </c>
      <c r="JT17" t="str">
        <f>IF(ISERROR(MATCH(JT$1,'CSC Mitre'!P$1:P$220,0)),"",VLOOKUP(JT$1,'Tactic Recode'!$A$1:$B$547,2,FALSE))</f>
        <v/>
      </c>
      <c r="JU17" t="str">
        <f>IF(ISERROR(MATCH(JU$1,'CSC Mitre'!P$1:P$220,0)),"",VLOOKUP(JU$1,'Tactic Recode'!$A$1:$B$547,2,FALSE))</f>
        <v/>
      </c>
      <c r="JV17" t="str">
        <f>IF(ISERROR(MATCH(JV$1,'CSC Mitre'!P$1:P$220,0)),"",VLOOKUP(JV$1,'Tactic Recode'!$A$1:$B$547,2,FALSE))</f>
        <v/>
      </c>
      <c r="JW17" t="str">
        <f>IF(ISERROR(MATCH(JW$1,'CSC Mitre'!P$1:P$220,0)),"",VLOOKUP(JW$1,'Tactic Recode'!$A$1:$B$547,2,FALSE))</f>
        <v/>
      </c>
      <c r="JX17" t="str">
        <f>IF(ISERROR(MATCH(JX$1,'CSC Mitre'!P$1:P$220,0)),"",VLOOKUP(JX$1,'Tactic Recode'!$A$1:$B$547,2,FALSE))</f>
        <v/>
      </c>
      <c r="JY17" t="str">
        <f>IF(ISERROR(MATCH(JY$1,'CSC Mitre'!P$1:P$220,0)),"",VLOOKUP(JY$1,'Tactic Recode'!$A$1:$B$547,2,FALSE))</f>
        <v/>
      </c>
      <c r="JZ17" t="str">
        <f>IF(ISERROR(MATCH(JZ$1,'CSC Mitre'!P$1:P$220,0)),"",VLOOKUP(JZ$1,'Tactic Recode'!$A$1:$B$547,2,FALSE))</f>
        <v/>
      </c>
      <c r="KA17" t="str">
        <f>IF(ISERROR(MATCH(KA$1,'CSC Mitre'!P$1:P$220,0)),"",VLOOKUP(KA$1,'Tactic Recode'!$A$1:$B$547,2,FALSE))</f>
        <v/>
      </c>
      <c r="KB17" t="str">
        <f>IF(ISERROR(MATCH(KB$1,'CSC Mitre'!P$1:P$220,0)),"",VLOOKUP(KB$1,'Tactic Recode'!$A$1:$B$547,2,FALSE))</f>
        <v/>
      </c>
      <c r="KC17" t="str">
        <f>IF(ISERROR(MATCH(KC$1,'CSC Mitre'!P$1:P$220,0)),"",VLOOKUP(KC$1,'Tactic Recode'!$A$1:$B$547,2,FALSE))</f>
        <v/>
      </c>
      <c r="KD17" t="str">
        <f>IF(ISERROR(MATCH(KD$1,'CSC Mitre'!P$1:P$220,0)),"",VLOOKUP(KD$1,'Tactic Recode'!$A$1:$B$547,2,FALSE))</f>
        <v/>
      </c>
      <c r="KE17" t="str">
        <f>IF(ISERROR(MATCH(KE$1,'CSC Mitre'!P$1:P$220,0)),"",VLOOKUP(KE$1,'Tactic Recode'!$A$1:$B$547,2,FALSE))</f>
        <v/>
      </c>
      <c r="KF17" t="str">
        <f>IF(ISERROR(MATCH(KF$1,'CSC Mitre'!P$1:P$220,0)),"",VLOOKUP(KF$1,'Tactic Recode'!$A$1:$B$547,2,FALSE))</f>
        <v/>
      </c>
      <c r="KG17" t="str">
        <f>IF(ISERROR(MATCH(KG$1,'CSC Mitre'!P$1:P$220,0)),"",VLOOKUP(KG$1,'Tactic Recode'!$A$1:$B$547,2,FALSE))</f>
        <v/>
      </c>
      <c r="KH17" t="str">
        <f>IF(ISERROR(MATCH(KH$1,'CSC Mitre'!P$1:P$220,0)),"",VLOOKUP(KH$1,'Tactic Recode'!$A$1:$B$547,2,FALSE))</f>
        <v/>
      </c>
      <c r="KI17" t="str">
        <f>IF(ISERROR(MATCH(KI$1,'CSC Mitre'!P$1:P$220,0)),"",VLOOKUP(KI$1,'Tactic Recode'!$A$1:$B$547,2,FALSE))</f>
        <v/>
      </c>
      <c r="KJ17" t="str">
        <f>IF(ISERROR(MATCH(KJ$1,'CSC Mitre'!P$1:P$220,0)),"",VLOOKUP(KJ$1,'Tactic Recode'!$A$1:$B$547,2,FALSE))</f>
        <v/>
      </c>
      <c r="KK17" t="str">
        <f>IF(ISERROR(MATCH(KK$1,'CSC Mitre'!P$1:P$220,0)),"",VLOOKUP(KK$1,'Tactic Recode'!$A$1:$B$547,2,FALSE))</f>
        <v/>
      </c>
      <c r="KL17" t="str">
        <f>IF(ISERROR(MATCH(KL$1,'CSC Mitre'!P$1:P$220,0)),"",VLOOKUP(KL$1,'Tactic Recode'!$A$1:$B$547,2,FALSE))</f>
        <v/>
      </c>
      <c r="KM17" t="str">
        <f>IF(ISERROR(MATCH(KM$1,'CSC Mitre'!P$1:P$220,0)),"",VLOOKUP(KM$1,'Tactic Recode'!$A$1:$B$547,2,FALSE))</f>
        <v/>
      </c>
      <c r="KN17" t="str">
        <f>IF(ISERROR(MATCH(KN$1,'CSC Mitre'!P$1:P$220,0)),"",VLOOKUP(KN$1,'Tactic Recode'!$A$1:$B$547,2,FALSE))</f>
        <v/>
      </c>
      <c r="KO17" t="str">
        <f>IF(ISERROR(MATCH(KO$1,'CSC Mitre'!P$1:P$220,0)),"",VLOOKUP(KO$1,'Tactic Recode'!$A$1:$B$547,2,FALSE))</f>
        <v/>
      </c>
      <c r="KP17" t="str">
        <f>IF(ISERROR(MATCH(KP$1,'CSC Mitre'!P$1:P$220,0)),"",VLOOKUP(KP$1,'Tactic Recode'!$A$1:$B$547,2,FALSE))</f>
        <v/>
      </c>
      <c r="KQ17" t="str">
        <f>IF(ISERROR(MATCH(KQ$1,'CSC Mitre'!P$1:P$220,0)),"",VLOOKUP(KQ$1,'Tactic Recode'!$A$1:$B$547,2,FALSE))</f>
        <v/>
      </c>
      <c r="KR17" t="str">
        <f>IF(ISERROR(MATCH(KR$1,'CSC Mitre'!P$1:P$220,0)),"",VLOOKUP(KR$1,'Tactic Recode'!$A$1:$B$547,2,FALSE))</f>
        <v/>
      </c>
      <c r="KS17" t="str">
        <f>IF(ISERROR(MATCH(KS$1,'CSC Mitre'!P$1:P$220,0)),"",VLOOKUP(KS$1,'Tactic Recode'!$A$1:$B$547,2,FALSE))</f>
        <v/>
      </c>
      <c r="KT17" t="str">
        <f>IF(ISERROR(MATCH(KT$1,'CSC Mitre'!P$1:P$220,0)),"",VLOOKUP(KT$1,'Tactic Recode'!$A$1:$B$547,2,FALSE))</f>
        <v/>
      </c>
      <c r="KU17" t="str">
        <f>IF(ISERROR(MATCH(KU$1,'CSC Mitre'!P$1:P$220,0)),"",VLOOKUP(KU$1,'Tactic Recode'!$A$1:$B$547,2,FALSE))</f>
        <v/>
      </c>
      <c r="KV17" t="str">
        <f>IF(ISERROR(MATCH(KV$1,'CSC Mitre'!P$1:P$220,0)),"",VLOOKUP(KV$1,'Tactic Recode'!$A$1:$B$547,2,FALSE))</f>
        <v/>
      </c>
      <c r="KW17" t="str">
        <f>IF(ISERROR(MATCH(KW$1,'CSC Mitre'!P$1:P$220,0)),"",VLOOKUP(KW$1,'Tactic Recode'!$A$1:$B$547,2,FALSE))</f>
        <v/>
      </c>
      <c r="KX17" t="str">
        <f>IF(ISERROR(MATCH(KX$1,'CSC Mitre'!P$1:P$220,0)),"",VLOOKUP(KX$1,'Tactic Recode'!$A$1:$B$547,2,FALSE))</f>
        <v/>
      </c>
      <c r="KY17" t="str">
        <f>IF(ISERROR(MATCH(KY$1,'CSC Mitre'!P$1:P$220,0)),"",VLOOKUP(KY$1,'Tactic Recode'!$A$1:$B$547,2,FALSE))</f>
        <v/>
      </c>
      <c r="KZ17" t="str">
        <f>IF(ISERROR(MATCH(KZ$1,'CSC Mitre'!P$1:P$220,0)),"",VLOOKUP(KZ$1,'Tactic Recode'!$A$1:$B$547,2,FALSE))</f>
        <v/>
      </c>
      <c r="LA17" t="str">
        <f>IF(ISERROR(MATCH(LA$1,'CSC Mitre'!P$1:P$220,0)),"",VLOOKUP(LA$1,'Tactic Recode'!$A$1:$B$547,2,FALSE))</f>
        <v/>
      </c>
      <c r="LB17" t="str">
        <f>IF(ISERROR(MATCH(LB$1,'CSC Mitre'!P$1:P$220,0)),"",VLOOKUP(LB$1,'Tactic Recode'!$A$1:$B$547,2,FALSE))</f>
        <v/>
      </c>
      <c r="LC17" t="str">
        <f>IF(ISERROR(MATCH(LC$1,'CSC Mitre'!P$1:P$220,0)),"",VLOOKUP(LC$1,'Tactic Recode'!$A$1:$B$547,2,FALSE))</f>
        <v/>
      </c>
      <c r="LD17" t="str">
        <f>IF(ISERROR(MATCH(LD$1,'CSC Mitre'!P$1:P$220,0)),"",VLOOKUP(LD$1,'Tactic Recode'!$A$1:$B$547,2,FALSE))</f>
        <v/>
      </c>
      <c r="LE17" t="str">
        <f>IF(ISERROR(MATCH(LE$1,'CSC Mitre'!P$1:P$220,0)),"",VLOOKUP(LE$1,'Tactic Recode'!$A$1:$B$547,2,FALSE))</f>
        <v/>
      </c>
      <c r="LF17" t="str">
        <f>IF(ISERROR(MATCH(LF$1,'CSC Mitre'!P$1:P$220,0)),"",VLOOKUP(LF$1,'Tactic Recode'!$A$1:$B$547,2,FALSE))</f>
        <v/>
      </c>
      <c r="LG17" t="str">
        <f>IF(ISERROR(MATCH(LG$1,'CSC Mitre'!P$1:P$220,0)),"",VLOOKUP(LG$1,'Tactic Recode'!$A$1:$B$547,2,FALSE))</f>
        <v/>
      </c>
      <c r="LH17" t="str">
        <f>IF(ISERROR(MATCH(LH$1,'CSC Mitre'!P$1:P$220,0)),"",VLOOKUP(LH$1,'Tactic Recode'!$A$1:$B$547,2,FALSE))</f>
        <v/>
      </c>
      <c r="LI17" t="str">
        <f>IF(ISERROR(MATCH(LI$1,'CSC Mitre'!P$1:P$220,0)),"",VLOOKUP(LI$1,'Tactic Recode'!$A$1:$B$547,2,FALSE))</f>
        <v/>
      </c>
      <c r="LJ17" t="str">
        <f>IF(ISERROR(MATCH(LJ$1,'CSC Mitre'!P$1:P$220,0)),"",VLOOKUP(LJ$1,'Tactic Recode'!$A$1:$B$547,2,FALSE))</f>
        <v/>
      </c>
      <c r="LK17" t="str">
        <f>IF(ISERROR(MATCH(LK$1,'CSC Mitre'!P$1:P$220,0)),"",VLOOKUP(LK$1,'Tactic Recode'!$A$1:$B$547,2,FALSE))</f>
        <v/>
      </c>
      <c r="LL17" t="str">
        <f>IF(ISERROR(MATCH(LL$1,'CSC Mitre'!P$1:P$220,0)),"",VLOOKUP(LL$1,'Tactic Recode'!$A$1:$B$547,2,FALSE))</f>
        <v/>
      </c>
      <c r="LM17" t="str">
        <f>IF(ISERROR(MATCH(LM$1,'CSC Mitre'!P$1:P$220,0)),"",VLOOKUP(LM$1,'Tactic Recode'!$A$1:$B$547,2,FALSE))</f>
        <v/>
      </c>
      <c r="LN17" t="str">
        <f>IF(ISERROR(MATCH(LN$1,'CSC Mitre'!P$1:P$220,0)),"",VLOOKUP(LN$1,'Tactic Recode'!$A$1:$B$547,2,FALSE))</f>
        <v/>
      </c>
      <c r="LO17" t="str">
        <f>IF(ISERROR(MATCH(LO$1,'CSC Mitre'!P$1:P$220,0)),"",VLOOKUP(LO$1,'Tactic Recode'!$A$1:$B$547,2,FALSE))</f>
        <v/>
      </c>
      <c r="LP17" t="str">
        <f>IF(ISERROR(MATCH(LP$1,'CSC Mitre'!P$1:P$220,0)),"",VLOOKUP(LP$1,'Tactic Recode'!$A$1:$B$547,2,FALSE))</f>
        <v/>
      </c>
      <c r="LQ17" t="str">
        <f>IF(ISERROR(MATCH(LQ$1,'CSC Mitre'!P$1:P$220,0)),"",VLOOKUP(LQ$1,'Tactic Recode'!$A$1:$B$547,2,FALSE))</f>
        <v/>
      </c>
      <c r="LR17" t="str">
        <f>IF(ISERROR(MATCH(LR$1,'CSC Mitre'!P$1:P$220,0)),"",VLOOKUP(LR$1,'Tactic Recode'!$A$1:$B$547,2,FALSE))</f>
        <v/>
      </c>
      <c r="LS17" t="str">
        <f>IF(ISERROR(MATCH(LS$1,'CSC Mitre'!P$1:P$220,0)),"",VLOOKUP(LS$1,'Tactic Recode'!$A$1:$B$547,2,FALSE))</f>
        <v/>
      </c>
      <c r="LT17" t="str">
        <f>IF(ISERROR(MATCH(LT$1,'CSC Mitre'!P$1:P$220,0)),"",VLOOKUP(LT$1,'Tactic Recode'!$A$1:$B$547,2,FALSE))</f>
        <v/>
      </c>
      <c r="LU17" t="str">
        <f>IF(ISERROR(MATCH(LU$1,'CSC Mitre'!P$1:P$220,0)),"",VLOOKUP(LU$1,'Tactic Recode'!$A$1:$B$547,2,FALSE))</f>
        <v/>
      </c>
      <c r="LV17" t="str">
        <f>IF(ISERROR(MATCH(LV$1,'CSC Mitre'!P$1:P$220,0)),"",VLOOKUP(LV$1,'Tactic Recode'!$A$1:$B$547,2,FALSE))</f>
        <v/>
      </c>
      <c r="LW17" t="str">
        <f>IF(ISERROR(MATCH(LW$1,'CSC Mitre'!P$1:P$220,0)),"",VLOOKUP(LW$1,'Tactic Recode'!$A$1:$B$547,2,FALSE))</f>
        <v/>
      </c>
      <c r="LX17" t="str">
        <f>IF(ISERROR(MATCH(LX$1,'CSC Mitre'!P$1:P$220,0)),"",VLOOKUP(LX$1,'Tactic Recode'!$A$1:$B$547,2,FALSE))</f>
        <v/>
      </c>
      <c r="LY17" t="str">
        <f>IF(ISERROR(MATCH(LY$1,'CSC Mitre'!P$1:P$220,0)),"",VLOOKUP(LY$1,'Tactic Recode'!$A$1:$B$547,2,FALSE))</f>
        <v/>
      </c>
      <c r="LZ17" t="str">
        <f>IF(ISERROR(MATCH(LZ$1,'CSC Mitre'!P$1:P$220,0)),"",VLOOKUP(LZ$1,'Tactic Recode'!$A$1:$B$547,2,FALSE))</f>
        <v/>
      </c>
      <c r="MA17" t="str">
        <f>IF(ISERROR(MATCH(MA$1,'CSC Mitre'!P$1:P$220,0)),"",VLOOKUP(MA$1,'Tactic Recode'!$A$1:$B$547,2,FALSE))</f>
        <v/>
      </c>
      <c r="MB17" t="str">
        <f>IF(ISERROR(MATCH(MB$1,'CSC Mitre'!P$1:P$220,0)),"",VLOOKUP(MB$1,'Tactic Recode'!$A$1:$B$547,2,FALSE))</f>
        <v/>
      </c>
      <c r="MC17" t="str">
        <f>IF(ISERROR(MATCH(MC$1,'CSC Mitre'!P$1:P$220,0)),"",VLOOKUP(MC$1,'Tactic Recode'!$A$1:$B$547,2,FALSE))</f>
        <v/>
      </c>
      <c r="MD17" t="str">
        <f>IF(ISERROR(MATCH(MD$1,'CSC Mitre'!P$1:P$220,0)),"",VLOOKUP(MD$1,'Tactic Recode'!$A$1:$B$547,2,FALSE))</f>
        <v/>
      </c>
      <c r="ME17" t="str">
        <f>IF(ISERROR(MATCH(ME$1,'CSC Mitre'!P$1:P$220,0)),"",VLOOKUP(ME$1,'Tactic Recode'!$A$1:$B$547,2,FALSE))</f>
        <v/>
      </c>
      <c r="MF17" t="str">
        <f>IF(ISERROR(MATCH(MF$1,'CSC Mitre'!P$1:P$220,0)),"",VLOOKUP(MF$1,'Tactic Recode'!$A$1:$B$547,2,FALSE))</f>
        <v/>
      </c>
      <c r="MG17" t="str">
        <f>IF(ISERROR(MATCH(MG$1,'CSC Mitre'!P$1:P$220,0)),"",VLOOKUP(MG$1,'Tactic Recode'!$A$1:$B$547,2,FALSE))</f>
        <v/>
      </c>
      <c r="MH17" t="str">
        <f>IF(ISERROR(MATCH(MH$1,'CSC Mitre'!P$1:P$220,0)),"",VLOOKUP(MH$1,'Tactic Recode'!$A$1:$B$547,2,FALSE))</f>
        <v/>
      </c>
      <c r="MI17" t="str">
        <f>IF(ISERROR(MATCH(MI$1,'CSC Mitre'!P$1:P$220,0)),"",VLOOKUP(MI$1,'Tactic Recode'!$A$1:$B$547,2,FALSE))</f>
        <v/>
      </c>
      <c r="MJ17" t="str">
        <f>IF(ISERROR(MATCH(MJ$1,'CSC Mitre'!P$1:P$220,0)),"",VLOOKUP(MJ$1,'Tactic Recode'!$A$1:$B$547,2,FALSE))</f>
        <v/>
      </c>
      <c r="MK17" t="str">
        <f>IF(ISERROR(MATCH(MK$1,'CSC Mitre'!P$1:P$220,0)),"",VLOOKUP(MK$1,'Tactic Recode'!$A$1:$B$547,2,FALSE))</f>
        <v/>
      </c>
      <c r="ML17" t="str">
        <f>IF(ISERROR(MATCH(ML$1,'CSC Mitre'!P$1:P$220,0)),"",VLOOKUP(ML$1,'Tactic Recode'!$A$1:$B$547,2,FALSE))</f>
        <v/>
      </c>
      <c r="MM17" t="str">
        <f>IF(ISERROR(MATCH(MM$1,'CSC Mitre'!P$1:P$220,0)),"",VLOOKUP(MM$1,'Tactic Recode'!$A$1:$B$547,2,FALSE))</f>
        <v/>
      </c>
      <c r="MN17" t="str">
        <f>IF(ISERROR(MATCH(MN$1,'CSC Mitre'!P$1:P$220,0)),"",VLOOKUP(MN$1,'Tactic Recode'!$A$1:$B$547,2,FALSE))</f>
        <v/>
      </c>
      <c r="MO17" t="str">
        <f>IF(ISERROR(MATCH(MO$1,'CSC Mitre'!P$1:P$220,0)),"",VLOOKUP(MO$1,'Tactic Recode'!$A$1:$B$547,2,FALSE))</f>
        <v/>
      </c>
      <c r="MP17" t="str">
        <f>IF(ISERROR(MATCH(MP$1,'CSC Mitre'!P$1:P$220,0)),"",VLOOKUP(MP$1,'Tactic Recode'!$A$1:$B$547,2,FALSE))</f>
        <v/>
      </c>
      <c r="MQ17" t="str">
        <f>IF(ISERROR(MATCH(MQ$1,'CSC Mitre'!P$1:P$220,0)),"",VLOOKUP(MQ$1,'Tactic Recode'!$A$1:$B$547,2,FALSE))</f>
        <v/>
      </c>
      <c r="MR17" t="str">
        <f>IF(ISERROR(MATCH(MR$1,'CSC Mitre'!P$1:P$220,0)),"",VLOOKUP(MR$1,'Tactic Recode'!$A$1:$B$547,2,FALSE))</f>
        <v/>
      </c>
      <c r="MS17" t="str">
        <f>IF(ISERROR(MATCH(MS$1,'CSC Mitre'!P$1:P$220,0)),"",VLOOKUP(MS$1,'Tactic Recode'!$A$1:$B$547,2,FALSE))</f>
        <v/>
      </c>
      <c r="MT17" t="str">
        <f>IF(ISERROR(MATCH(MT$1,'CSC Mitre'!P$1:P$220,0)),"",VLOOKUP(MT$1,'Tactic Recode'!$A$1:$B$547,2,FALSE))</f>
        <v/>
      </c>
      <c r="MU17" t="str">
        <f>IF(ISERROR(MATCH(MU$1,'CSC Mitre'!P$1:P$220,0)),"",VLOOKUP(MU$1,'Tactic Recode'!$A$1:$B$547,2,FALSE))</f>
        <v/>
      </c>
      <c r="MV17" t="str">
        <f>IF(ISERROR(MATCH(MV$1,'CSC Mitre'!P$1:P$220,0)),"",VLOOKUP(MV$1,'Tactic Recode'!$A$1:$B$547,2,FALSE))</f>
        <v/>
      </c>
      <c r="MW17" t="str">
        <f>IF(ISERROR(MATCH(MW$1,'CSC Mitre'!P$1:P$220,0)),"",VLOOKUP(MW$1,'Tactic Recode'!$A$1:$B$547,2,FALSE))</f>
        <v/>
      </c>
      <c r="MX17" t="str">
        <f>IF(ISERROR(MATCH(MX$1,'CSC Mitre'!P$1:P$220,0)),"",VLOOKUP(MX$1,'Tactic Recode'!$A$1:$B$547,2,FALSE))</f>
        <v/>
      </c>
      <c r="MY17" t="str">
        <f>IF(ISERROR(MATCH(MY$1,'CSC Mitre'!P$1:P$220,0)),"",VLOOKUP(MY$1,'Tactic Recode'!$A$1:$B$547,2,FALSE))</f>
        <v/>
      </c>
      <c r="MZ17" t="str">
        <f>IF(ISERROR(MATCH(MZ$1,'CSC Mitre'!P$1:P$220,0)),"",VLOOKUP(MZ$1,'Tactic Recode'!$A$1:$B$547,2,FALSE))</f>
        <v/>
      </c>
      <c r="NA17" t="str">
        <f>IF(ISERROR(MATCH(NA$1,'CSC Mitre'!P$1:P$220,0)),"",VLOOKUP(NA$1,'Tactic Recode'!$A$1:$B$547,2,FALSE))</f>
        <v/>
      </c>
      <c r="NB17" t="str">
        <f>IF(ISERROR(MATCH(NB$1,'CSC Mitre'!P$1:P$220,0)),"",VLOOKUP(NB$1,'Tactic Recode'!$A$1:$B$547,2,FALSE))</f>
        <v/>
      </c>
      <c r="NC17" t="str">
        <f>IF(ISERROR(MATCH(NC$1,'CSC Mitre'!P$1:P$220,0)),"",VLOOKUP(NC$1,'Tactic Recode'!$A$1:$B$547,2,FALSE))</f>
        <v/>
      </c>
      <c r="ND17" t="str">
        <f>IF(ISERROR(MATCH(ND$1,'CSC Mitre'!P$1:P$220,0)),"",VLOOKUP(ND$1,'Tactic Recode'!$A$1:$B$547,2,FALSE))</f>
        <v/>
      </c>
      <c r="NE17" t="str">
        <f>IF(ISERROR(MATCH(NE$1,'CSC Mitre'!P$1:P$220,0)),"",VLOOKUP(NE$1,'Tactic Recode'!$A$1:$B$547,2,FALSE))</f>
        <v/>
      </c>
      <c r="NF17" t="str">
        <f>IF(ISERROR(MATCH(NF$1,'CSC Mitre'!P$1:P$220,0)),"",VLOOKUP(NF$1,'Tactic Recode'!$A$1:$B$547,2,FALSE))</f>
        <v/>
      </c>
      <c r="NG17" t="str">
        <f>IF(ISERROR(MATCH(NG$1,'CSC Mitre'!P$1:P$220,0)),"",VLOOKUP(NG$1,'Tactic Recode'!$A$1:$B$547,2,FALSE))</f>
        <v/>
      </c>
      <c r="NH17" t="str">
        <f>IF(ISERROR(MATCH(NH$1,'CSC Mitre'!P$1:P$220,0)),"",VLOOKUP(NH$1,'Tactic Recode'!$A$1:$B$547,2,FALSE))</f>
        <v/>
      </c>
      <c r="NI17" t="str">
        <f>IF(ISERROR(MATCH(NI$1,'CSC Mitre'!P$1:P$220,0)),"",VLOOKUP(NI$1,'Tactic Recode'!$A$1:$B$547,2,FALSE))</f>
        <v/>
      </c>
      <c r="NJ17" t="str">
        <f>IF(ISERROR(MATCH(NJ$1,'CSC Mitre'!P$1:P$220,0)),"",VLOOKUP(NJ$1,'Tactic Recode'!$A$1:$B$547,2,FALSE))</f>
        <v/>
      </c>
      <c r="NK17" t="str">
        <f>IF(ISERROR(MATCH(NK$1,'CSC Mitre'!P$1:P$220,0)),"",VLOOKUP(NK$1,'Tactic Recode'!$A$1:$B$547,2,FALSE))</f>
        <v/>
      </c>
      <c r="NL17" t="str">
        <f>IF(ISERROR(MATCH(NL$1,'CSC Mitre'!P$1:P$220,0)),"",VLOOKUP(NL$1,'Tactic Recode'!$A$1:$B$547,2,FALSE))</f>
        <v/>
      </c>
      <c r="NM17" t="str">
        <f>IF(ISERROR(MATCH(NM$1,'CSC Mitre'!P$1:P$220,0)),"",VLOOKUP(NM$1,'Tactic Recode'!$A$1:$B$547,2,FALSE))</f>
        <v/>
      </c>
      <c r="NN17" t="str">
        <f>IF(ISERROR(MATCH(NN$1,'CSC Mitre'!P$1:P$220,0)),"",VLOOKUP(NN$1,'Tactic Recode'!$A$1:$B$547,2,FALSE))</f>
        <v/>
      </c>
      <c r="NO17" t="str">
        <f>IF(ISERROR(MATCH(NO$1,'CSC Mitre'!P$1:P$220,0)),"",VLOOKUP(NO$1,'Tactic Recode'!$A$1:$B$547,2,FALSE))</f>
        <v/>
      </c>
      <c r="NP17" t="str">
        <f>IF(ISERROR(MATCH(NP$1,'CSC Mitre'!P$1:P$220,0)),"",VLOOKUP(NP$1,'Tactic Recode'!$A$1:$B$547,2,FALSE))</f>
        <v/>
      </c>
      <c r="NQ17" t="str">
        <f>IF(ISERROR(MATCH(NQ$1,'CSC Mitre'!P$1:P$220,0)),"",VLOOKUP(NQ$1,'Tactic Recode'!$A$1:$B$547,2,FALSE))</f>
        <v/>
      </c>
      <c r="NR17" t="str">
        <f>IF(ISERROR(MATCH(NR$1,'CSC Mitre'!P$1:P$220,0)),"",VLOOKUP(NR$1,'Tactic Recode'!$A$1:$B$547,2,FALSE))</f>
        <v/>
      </c>
      <c r="NS17" t="str">
        <f>IF(ISERROR(MATCH(NS$1,'CSC Mitre'!P$1:P$220,0)),"",VLOOKUP(NS$1,'Tactic Recode'!$A$1:$B$547,2,FALSE))</f>
        <v/>
      </c>
      <c r="NT17" t="str">
        <f>IF(ISERROR(MATCH(NT$1,'CSC Mitre'!P$1:P$220,0)),"",VLOOKUP(NT$1,'Tactic Recode'!$A$1:$B$547,2,FALSE))</f>
        <v/>
      </c>
      <c r="NU17" t="str">
        <f>IF(ISERROR(MATCH(NU$1,'CSC Mitre'!P$1:P$220,0)),"",VLOOKUP(NU$1,'Tactic Recode'!$A$1:$B$547,2,FALSE))</f>
        <v/>
      </c>
      <c r="NV17" t="str">
        <f>IF(ISERROR(MATCH(NV$1,'CSC Mitre'!P$1:P$220,0)),"",VLOOKUP(NV$1,'Tactic Recode'!$A$1:$B$547,2,FALSE))</f>
        <v/>
      </c>
      <c r="NW17" t="str">
        <f>IF(ISERROR(MATCH(NW$1,'CSC Mitre'!P$1:P$220,0)),"",VLOOKUP(NW$1,'Tactic Recode'!$A$1:$B$547,2,FALSE))</f>
        <v/>
      </c>
      <c r="NX17" t="str">
        <f>IF(ISERROR(MATCH(NX$1,'CSC Mitre'!P$1:P$220,0)),"",VLOOKUP(NX$1,'Tactic Recode'!$A$1:$B$547,2,FALSE))</f>
        <v/>
      </c>
      <c r="NY17" t="str">
        <f>IF(ISERROR(MATCH(NY$1,'CSC Mitre'!P$1:P$220,0)),"",VLOOKUP(NY$1,'Tactic Recode'!$A$1:$B$547,2,FALSE))</f>
        <v/>
      </c>
      <c r="NZ17" t="str">
        <f>IF(ISERROR(MATCH(NZ$1,'CSC Mitre'!P$1:P$220,0)),"",VLOOKUP(NZ$1,'Tactic Recode'!$A$1:$B$547,2,FALSE))</f>
        <v/>
      </c>
      <c r="OA17" t="str">
        <f>IF(ISERROR(MATCH(OA$1,'CSC Mitre'!P$1:P$220,0)),"",VLOOKUP(OA$1,'Tactic Recode'!$A$1:$B$547,2,FALSE))</f>
        <v/>
      </c>
      <c r="OB17" t="str">
        <f>IF(ISERROR(MATCH(OB$1,'CSC Mitre'!P$1:P$220,0)),"",VLOOKUP(OB$1,'Tactic Recode'!$A$1:$B$547,2,FALSE))</f>
        <v/>
      </c>
      <c r="OC17" t="str">
        <f>IF(ISERROR(MATCH(OC$1,'CSC Mitre'!P$1:P$220,0)),"",VLOOKUP(OC$1,'Tactic Recode'!$A$1:$B$547,2,FALSE))</f>
        <v/>
      </c>
      <c r="OD17" t="str">
        <f>IF(ISERROR(MATCH(OD$1,'CSC Mitre'!P$1:P$220,0)),"",VLOOKUP(OD$1,'Tactic Recode'!$A$1:$B$547,2,FALSE))</f>
        <v/>
      </c>
      <c r="OE17" t="str">
        <f>IF(ISERROR(MATCH(OE$1,'CSC Mitre'!P$1:P$220,0)),"",VLOOKUP(OE$1,'Tactic Recode'!$A$1:$B$547,2,FALSE))</f>
        <v/>
      </c>
      <c r="OF17" t="str">
        <f>IF(ISERROR(MATCH(OF$1,'CSC Mitre'!P$1:P$220,0)),"",VLOOKUP(OF$1,'Tactic Recode'!$A$1:$B$547,2,FALSE))</f>
        <v/>
      </c>
      <c r="OG17" t="str">
        <f>IF(ISERROR(MATCH(OG$1,'CSC Mitre'!P$1:P$220,0)),"",VLOOKUP(OG$1,'Tactic Recode'!$A$1:$B$547,2,FALSE))</f>
        <v/>
      </c>
      <c r="OH17" t="str">
        <f>IF(ISERROR(MATCH(OH$1,'CSC Mitre'!P$1:P$220,0)),"",VLOOKUP(OH$1,'Tactic Recode'!$A$1:$B$547,2,FALSE))</f>
        <v/>
      </c>
      <c r="OI17" t="str">
        <f>IF(ISERROR(MATCH(OI$1,'CSC Mitre'!P$1:P$220,0)),"",VLOOKUP(OI$1,'Tactic Recode'!$A$1:$B$547,2,FALSE))</f>
        <v/>
      </c>
      <c r="OJ17" t="str">
        <f>IF(ISERROR(MATCH(OJ$1,'CSC Mitre'!P$1:P$220,0)),"",VLOOKUP(OJ$1,'Tactic Recode'!$A$1:$B$547,2,FALSE))</f>
        <v/>
      </c>
      <c r="OK17" t="str">
        <f>IF(ISERROR(MATCH(OK$1,'CSC Mitre'!P$1:P$220,0)),"",VLOOKUP(OK$1,'Tactic Recode'!$A$1:$B$547,2,FALSE))</f>
        <v/>
      </c>
      <c r="OL17" t="str">
        <f>IF(ISERROR(MATCH(OL$1,'CSC Mitre'!P$1:P$220,0)),"",VLOOKUP(OL$1,'Tactic Recode'!$A$1:$B$547,2,FALSE))</f>
        <v/>
      </c>
      <c r="OM17" t="str">
        <f>IF(ISERROR(MATCH(OM$1,'CSC Mitre'!P$1:P$220,0)),"",VLOOKUP(OM$1,'Tactic Recode'!$A$1:$B$547,2,FALSE))</f>
        <v/>
      </c>
      <c r="ON17" t="str">
        <f>IF(ISERROR(MATCH(ON$1,'CSC Mitre'!P$1:P$220,0)),"",VLOOKUP(ON$1,'Tactic Recode'!$A$1:$B$547,2,FALSE))</f>
        <v/>
      </c>
      <c r="OO17" t="str">
        <f>IF(ISERROR(MATCH(OO$1,'CSC Mitre'!P$1:P$220,0)),"",VLOOKUP(OO$1,'Tactic Recode'!$A$1:$B$547,2,FALSE))</f>
        <v/>
      </c>
      <c r="OP17" t="str">
        <f>IF(ISERROR(MATCH(OP$1,'CSC Mitre'!P$1:P$220,0)),"",VLOOKUP(OP$1,'Tactic Recode'!$A$1:$B$547,2,FALSE))</f>
        <v/>
      </c>
      <c r="OQ17" t="str">
        <f>IF(ISERROR(MATCH(OQ$1,'CSC Mitre'!P$1:P$220,0)),"",VLOOKUP(OQ$1,'Tactic Recode'!$A$1:$B$547,2,FALSE))</f>
        <v/>
      </c>
      <c r="OR17" t="str">
        <f>IF(ISERROR(MATCH(OR$1,'CSC Mitre'!P$1:P$220,0)),"",VLOOKUP(OR$1,'Tactic Recode'!$A$1:$B$547,2,FALSE))</f>
        <v/>
      </c>
      <c r="OS17" t="str">
        <f>IF(ISERROR(MATCH(OS$1,'CSC Mitre'!P$1:P$220,0)),"",VLOOKUP(OS$1,'Tactic Recode'!$A$1:$B$547,2,FALSE))</f>
        <v/>
      </c>
      <c r="OT17" t="str">
        <f>IF(ISERROR(MATCH(OT$1,'CSC Mitre'!P$1:P$220,0)),"",VLOOKUP(OT$1,'Tactic Recode'!$A$1:$B$547,2,FALSE))</f>
        <v/>
      </c>
      <c r="OU17" t="str">
        <f>IF(ISERROR(MATCH(OU$1,'CSC Mitre'!P$1:P$220,0)),"",VLOOKUP(OU$1,'Tactic Recode'!$A$1:$B$547,2,FALSE))</f>
        <v/>
      </c>
      <c r="OV17" t="str">
        <f>IF(ISERROR(MATCH(OV$1,'CSC Mitre'!P$1:P$220,0)),"",VLOOKUP(OV$1,'Tactic Recode'!$A$1:$B$547,2,FALSE))</f>
        <v/>
      </c>
      <c r="OW17" t="str">
        <f>IF(ISERROR(MATCH(OW$1,'CSC Mitre'!P$1:P$220,0)),"",VLOOKUP(OW$1,'Tactic Recode'!$A$1:$B$547,2,FALSE))</f>
        <v/>
      </c>
      <c r="OX17" t="str">
        <f>IF(ISERROR(MATCH(OX$1,'CSC Mitre'!P$1:P$220,0)),"",VLOOKUP(OX$1,'Tactic Recode'!$A$1:$B$547,2,FALSE))</f>
        <v/>
      </c>
      <c r="OY17" t="str">
        <f>IF(ISERROR(MATCH(OY$1,'CSC Mitre'!P$1:P$220,0)),"",VLOOKUP(OY$1,'Tactic Recode'!$A$1:$B$547,2,FALSE))</f>
        <v/>
      </c>
      <c r="OZ17" t="str">
        <f>IF(ISERROR(MATCH(OZ$1,'CSC Mitre'!P$1:P$220,0)),"",VLOOKUP(OZ$1,'Tactic Recode'!$A$1:$B$547,2,FALSE))</f>
        <v/>
      </c>
      <c r="PA17" t="str">
        <f>IF(ISERROR(MATCH(PA$1,'CSC Mitre'!P$1:P$220,0)),"",VLOOKUP(PA$1,'Tactic Recode'!$A$1:$B$547,2,FALSE))</f>
        <v/>
      </c>
      <c r="PB17" t="str">
        <f>IF(ISERROR(MATCH(PB$1,'CSC Mitre'!P$1:P$220,0)),"",VLOOKUP(PB$1,'Tactic Recode'!$A$1:$B$547,2,FALSE))</f>
        <v/>
      </c>
      <c r="PC17" t="str">
        <f>IF(ISERROR(MATCH(PC$1,'CSC Mitre'!P$1:P$220,0)),"",VLOOKUP(PC$1,'Tactic Recode'!$A$1:$B$547,2,FALSE))</f>
        <v/>
      </c>
      <c r="PD17" t="str">
        <f>IF(ISERROR(MATCH(PD$1,'CSC Mitre'!P$1:P$220,0)),"",VLOOKUP(PD$1,'Tactic Recode'!$A$1:$B$547,2,FALSE))</f>
        <v/>
      </c>
      <c r="PE17" t="str">
        <f>IF(ISERROR(MATCH(PE$1,'CSC Mitre'!P$1:P$220,0)),"",VLOOKUP(PE$1,'Tactic Recode'!$A$1:$B$547,2,FALSE))</f>
        <v/>
      </c>
      <c r="PF17" t="str">
        <f>IF(ISERROR(MATCH(PF$1,'CSC Mitre'!P$1:P$220,0)),"",VLOOKUP(PF$1,'Tactic Recode'!$A$1:$B$547,2,FALSE))</f>
        <v/>
      </c>
      <c r="PG17" t="str">
        <f>IF(ISERROR(MATCH(PG$1,'CSC Mitre'!P$1:P$220,0)),"",VLOOKUP(PG$1,'Tactic Recode'!$A$1:$B$547,2,FALSE))</f>
        <v/>
      </c>
      <c r="PH17" t="str">
        <f>IF(ISERROR(MATCH(PH$1,'CSC Mitre'!P$1:P$220,0)),"",VLOOKUP(PH$1,'Tactic Recode'!$A$1:$B$547,2,FALSE))</f>
        <v/>
      </c>
      <c r="PI17" t="str">
        <f>IF(ISERROR(MATCH(PI$1,'CSC Mitre'!P$1:P$220,0)),"",VLOOKUP(PI$1,'Tactic Recode'!$A$1:$B$547,2,FALSE))</f>
        <v/>
      </c>
      <c r="PJ17" t="str">
        <f>IF(ISERROR(MATCH(PJ$1,'CSC Mitre'!P$1:P$220,0)),"",VLOOKUP(PJ$1,'Tactic Recode'!$A$1:$B$547,2,FALSE))</f>
        <v/>
      </c>
      <c r="PK17" t="str">
        <f>IF(ISERROR(MATCH(PK$1,'CSC Mitre'!P$1:P$220,0)),"",VLOOKUP(PK$1,'Tactic Recode'!$A$1:$B$547,2,FALSE))</f>
        <v/>
      </c>
      <c r="PL17" t="str">
        <f>IF(ISERROR(MATCH(PL$1,'CSC Mitre'!P$1:P$220,0)),"",VLOOKUP(PL$1,'Tactic Recode'!$A$1:$B$547,2,FALSE))</f>
        <v/>
      </c>
      <c r="PM17" t="str">
        <f>IF(ISERROR(MATCH(PM$1,'CSC Mitre'!P$1:P$220,0)),"",VLOOKUP(PM$1,'Tactic Recode'!$A$1:$B$547,2,FALSE))</f>
        <v/>
      </c>
      <c r="PN17" t="str">
        <f>IF(ISERROR(MATCH(PN$1,'CSC Mitre'!P$1:P$220,0)),"",VLOOKUP(PN$1,'Tactic Recode'!$A$1:$B$547,2,FALSE))</f>
        <v/>
      </c>
      <c r="PO17" t="str">
        <f>IF(ISERROR(MATCH(PO$1,'CSC Mitre'!P$1:P$220,0)),"",VLOOKUP(PO$1,'Tactic Recode'!$A$1:$B$547,2,FALSE))</f>
        <v/>
      </c>
      <c r="PP17" t="str">
        <f>IF(ISERROR(MATCH(PP$1,'CSC Mitre'!P$1:P$220,0)),"",VLOOKUP(PP$1,'Tactic Recode'!$A$1:$B$547,2,FALSE))</f>
        <v/>
      </c>
      <c r="PQ17" t="str">
        <f>IF(ISERROR(MATCH(PQ$1,'CSC Mitre'!P$1:P$220,0)),"",VLOOKUP(PQ$1,'Tactic Recode'!$A$1:$B$547,2,FALSE))</f>
        <v/>
      </c>
      <c r="PR17" t="str">
        <f>IF(ISERROR(MATCH(PR$1,'CSC Mitre'!P$1:P$220,0)),"",VLOOKUP(PR$1,'Tactic Recode'!$A$1:$B$547,2,FALSE))</f>
        <v/>
      </c>
      <c r="PS17" t="str">
        <f>IF(ISERROR(MATCH(PS$1,'CSC Mitre'!P$1:P$220,0)),"",VLOOKUP(PS$1,'Tactic Recode'!$A$1:$B$547,2,FALSE))</f>
        <v/>
      </c>
      <c r="PT17" t="str">
        <f>IF(ISERROR(MATCH(PT$1,'CSC Mitre'!P$1:P$220,0)),"",VLOOKUP(PT$1,'Tactic Recode'!$A$1:$B$547,2,FALSE))</f>
        <v/>
      </c>
      <c r="PU17" t="str">
        <f>IF(ISERROR(MATCH(PU$1,'CSC Mitre'!P$1:P$220,0)),"",VLOOKUP(PU$1,'Tactic Recode'!$A$1:$B$547,2,FALSE))</f>
        <v/>
      </c>
      <c r="PV17" t="str">
        <f>IF(ISERROR(MATCH(PV$1,'CSC Mitre'!P$1:P$220,0)),"",VLOOKUP(PV$1,'Tactic Recode'!$A$1:$B$547,2,FALSE))</f>
        <v/>
      </c>
      <c r="PW17" t="str">
        <f>IF(ISERROR(MATCH(PW$1,'CSC Mitre'!P$1:P$220,0)),"",VLOOKUP(PW$1,'Tactic Recode'!$A$1:$B$547,2,FALSE))</f>
        <v/>
      </c>
      <c r="PX17" t="str">
        <f>IF(ISERROR(MATCH(PX$1,'CSC Mitre'!P$1:P$220,0)),"",VLOOKUP(PX$1,'Tactic Recode'!$A$1:$B$547,2,FALSE))</f>
        <v/>
      </c>
      <c r="PY17" t="str">
        <f>IF(ISERROR(MATCH(PY$1,'CSC Mitre'!P$1:P$220,0)),"",VLOOKUP(PY$1,'Tactic Recode'!$A$1:$B$547,2,FALSE))</f>
        <v/>
      </c>
      <c r="PZ17" t="str">
        <f>IF(ISERROR(MATCH(PZ$1,'CSC Mitre'!P$1:P$220,0)),"",VLOOKUP(PZ$1,'Tactic Recode'!$A$1:$B$547,2,FALSE))</f>
        <v/>
      </c>
      <c r="QA17" t="str">
        <f>IF(ISERROR(MATCH(QA$1,'CSC Mitre'!P$1:P$220,0)),"",VLOOKUP(QA$1,'Tactic Recode'!$A$1:$B$547,2,FALSE))</f>
        <v/>
      </c>
      <c r="QB17" t="str">
        <f>IF(ISERROR(MATCH(QB$1,'CSC Mitre'!P$1:P$220,0)),"",VLOOKUP(QB$1,'Tactic Recode'!$A$1:$B$547,2,FALSE))</f>
        <v/>
      </c>
      <c r="QC17" t="str">
        <f>IF(ISERROR(MATCH(QC$1,'CSC Mitre'!P$1:P$220,0)),"",VLOOKUP(QC$1,'Tactic Recode'!$A$1:$B$547,2,FALSE))</f>
        <v/>
      </c>
      <c r="QD17" t="str">
        <f>IF(ISERROR(MATCH(QD$1,'CSC Mitre'!P$1:P$220,0)),"",VLOOKUP(QD$1,'Tactic Recode'!$A$1:$B$547,2,FALSE))</f>
        <v/>
      </c>
      <c r="QE17" t="str">
        <f>IF(ISERROR(MATCH(QE$1,'CSC Mitre'!P$1:P$220,0)),"",VLOOKUP(QE$1,'Tactic Recode'!$A$1:$B$547,2,FALSE))</f>
        <v/>
      </c>
      <c r="QF17" t="str">
        <f>IF(ISERROR(MATCH(QF$1,'CSC Mitre'!P$1:P$220,0)),"",VLOOKUP(QF$1,'Tactic Recode'!$A$1:$B$547,2,FALSE))</f>
        <v/>
      </c>
      <c r="QG17" t="str">
        <f>IF(ISERROR(MATCH(QG$1,'CSC Mitre'!P$1:P$220,0)),"",VLOOKUP(QG$1,'Tactic Recode'!$A$1:$B$547,2,FALSE))</f>
        <v/>
      </c>
      <c r="QH17" t="str">
        <f>IF(ISERROR(MATCH(QH$1,'CSC Mitre'!P$1:P$220,0)),"",VLOOKUP(QH$1,'Tactic Recode'!$A$1:$B$547,2,FALSE))</f>
        <v/>
      </c>
      <c r="QI17" t="str">
        <f>IF(ISERROR(MATCH(QI$1,'CSC Mitre'!P$1:P$220,0)),"",VLOOKUP(QI$1,'Tactic Recode'!$A$1:$B$547,2,FALSE))</f>
        <v/>
      </c>
      <c r="QJ17" t="str">
        <f>IF(ISERROR(MATCH(QJ$1,'CSC Mitre'!P$1:P$220,0)),"",VLOOKUP(QJ$1,'Tactic Recode'!$A$1:$B$547,2,FALSE))</f>
        <v/>
      </c>
      <c r="QK17" t="str">
        <f>IF(ISERROR(MATCH(QK$1,'CSC Mitre'!P$1:P$220,0)),"",VLOOKUP(QK$1,'Tactic Recode'!$A$1:$B$547,2,FALSE))</f>
        <v/>
      </c>
      <c r="QL17" t="str">
        <f>IF(ISERROR(MATCH(QL$1,'CSC Mitre'!P$1:P$220,0)),"",VLOOKUP(QL$1,'Tactic Recode'!$A$1:$B$547,2,FALSE))</f>
        <v/>
      </c>
      <c r="QM17" t="str">
        <f>IF(ISERROR(MATCH(QM$1,'CSC Mitre'!P$1:P$220,0)),"",VLOOKUP(QM$1,'Tactic Recode'!$A$1:$B$547,2,FALSE))</f>
        <v/>
      </c>
      <c r="QN17" t="str">
        <f>IF(ISERROR(MATCH(QN$1,'CSC Mitre'!P$1:P$220,0)),"",VLOOKUP(QN$1,'Tactic Recode'!$A$1:$B$547,2,FALSE))</f>
        <v/>
      </c>
      <c r="QO17" t="str">
        <f>IF(ISERROR(MATCH(QO$1,'CSC Mitre'!P$1:P$220,0)),"",VLOOKUP(QO$1,'Tactic Recode'!$A$1:$B$547,2,FALSE))</f>
        <v/>
      </c>
      <c r="QP17" t="str">
        <f>IF(ISERROR(MATCH(QP$1,'CSC Mitre'!P$1:P$220,0)),"",VLOOKUP(QP$1,'Tactic Recode'!$A$1:$B$547,2,FALSE))</f>
        <v/>
      </c>
      <c r="QQ17" t="str">
        <f>IF(ISERROR(MATCH(QQ$1,'CSC Mitre'!P$1:P$220,0)),"",VLOOKUP(QQ$1,'Tactic Recode'!$A$1:$B$547,2,FALSE))</f>
        <v/>
      </c>
      <c r="QR17" t="str">
        <f>IF(ISERROR(MATCH(QR$1,'CSC Mitre'!P$1:P$220,0)),"",VLOOKUP(QR$1,'Tactic Recode'!$A$1:$B$547,2,FALSE))</f>
        <v/>
      </c>
      <c r="QS17" t="str">
        <f>IF(ISERROR(MATCH(QS$1,'CSC Mitre'!P$1:P$220,0)),"",VLOOKUP(QS$1,'Tactic Recode'!$A$1:$B$547,2,FALSE))</f>
        <v/>
      </c>
      <c r="QT17" t="str">
        <f>IF(ISERROR(MATCH(QT$1,'CSC Mitre'!P$1:P$220,0)),"",VLOOKUP(QT$1,'Tactic Recode'!$A$1:$B$547,2,FALSE))</f>
        <v/>
      </c>
      <c r="QU17" t="str">
        <f>IF(ISERROR(MATCH(QU$1,'CSC Mitre'!P$1:P$220,0)),"",VLOOKUP(QU$1,'Tactic Recode'!$A$1:$B$547,2,FALSE))</f>
        <v/>
      </c>
      <c r="QV17" t="str">
        <f>IF(ISERROR(MATCH(QV$1,'CSC Mitre'!P$1:P$220,0)),"",VLOOKUP(QV$1,'Tactic Recode'!$A$1:$B$547,2,FALSE))</f>
        <v/>
      </c>
      <c r="QW17" t="str">
        <f>IF(ISERROR(MATCH(QW$1,'CSC Mitre'!P$1:P$220,0)),"",VLOOKUP(QW$1,'Tactic Recode'!$A$1:$B$547,2,FALSE))</f>
        <v/>
      </c>
      <c r="QX17" t="str">
        <f>IF(ISERROR(MATCH(QX$1,'CSC Mitre'!P$1:P$220,0)),"",VLOOKUP(QX$1,'Tactic Recode'!$A$1:$B$547,2,FALSE))</f>
        <v/>
      </c>
      <c r="QY17" t="str">
        <f>IF(ISERROR(MATCH(QY$1,'CSC Mitre'!P$1:P$220,0)),"",VLOOKUP(QY$1,'Tactic Recode'!$A$1:$B$547,2,FALSE))</f>
        <v/>
      </c>
      <c r="QZ17" t="str">
        <f>IF(ISERROR(MATCH(QZ$1,'CSC Mitre'!P$1:P$220,0)),"",VLOOKUP(QZ$1,'Tactic Recode'!$A$1:$B$547,2,FALSE))</f>
        <v/>
      </c>
      <c r="RA17" t="str">
        <f>IF(ISERROR(MATCH(RA$1,'CSC Mitre'!P$1:P$220,0)),"",VLOOKUP(RA$1,'Tactic Recode'!$A$1:$B$547,2,FALSE))</f>
        <v/>
      </c>
      <c r="RB17" t="str">
        <f>IF(ISERROR(MATCH(RB$1,'CSC Mitre'!P$1:P$220,0)),"",VLOOKUP(RB$1,'Tactic Recode'!$A$1:$B$547,2,FALSE))</f>
        <v/>
      </c>
      <c r="RC17" t="str">
        <f>IF(ISERROR(MATCH(RC$1,'CSC Mitre'!P$1:P$220,0)),"",VLOOKUP(RC$1,'Tactic Recode'!$A$1:$B$547,2,FALSE))</f>
        <v/>
      </c>
      <c r="RD17" t="str">
        <f>IF(ISERROR(MATCH(RD$1,'CSC Mitre'!P$1:P$220,0)),"",VLOOKUP(RD$1,'Tactic Recode'!$A$1:$B$547,2,FALSE))</f>
        <v/>
      </c>
      <c r="RE17" t="str">
        <f>IF(ISERROR(MATCH(RE$1,'CSC Mitre'!P$1:P$220,0)),"",VLOOKUP(RE$1,'Tactic Recode'!$A$1:$B$547,2,FALSE))</f>
        <v/>
      </c>
      <c r="RF17" t="str">
        <f>IF(ISERROR(MATCH(RF$1,'CSC Mitre'!P$1:P$220,0)),"",VLOOKUP(RF$1,'Tactic Recode'!$A$1:$B$547,2,FALSE))</f>
        <v/>
      </c>
      <c r="RG17" t="str">
        <f>IF(ISERROR(MATCH(RG$1,'CSC Mitre'!P$1:P$220,0)),"",VLOOKUP(RG$1,'Tactic Recode'!$A$1:$B$547,2,FALSE))</f>
        <v/>
      </c>
      <c r="RH17" t="str">
        <f>IF(ISERROR(MATCH(RH$1,'CSC Mitre'!P$1:P$220,0)),"",VLOOKUP(RH$1,'Tactic Recode'!$A$1:$B$547,2,FALSE))</f>
        <v/>
      </c>
      <c r="RI17" t="str">
        <f>IF(ISERROR(MATCH(RI$1,'CSC Mitre'!P$1:P$220,0)),"",VLOOKUP(RI$1,'Tactic Recode'!$A$1:$B$547,2,FALSE))</f>
        <v/>
      </c>
      <c r="RJ17" t="str">
        <f>IF(ISERROR(MATCH(RJ$1,'CSC Mitre'!P$1:P$220,0)),"",VLOOKUP(RJ$1,'Tactic Recode'!$A$1:$B$547,2,FALSE))</f>
        <v/>
      </c>
      <c r="RK17" t="str">
        <f>IF(ISERROR(MATCH(RK$1,'CSC Mitre'!P$1:P$220,0)),"",VLOOKUP(RK$1,'Tactic Recode'!$A$1:$B$547,2,FALSE))</f>
        <v/>
      </c>
      <c r="RL17" t="str">
        <f>IF(ISERROR(MATCH(RL$1,'CSC Mitre'!P$1:P$220,0)),"",VLOOKUP(RL$1,'Tactic Recode'!$A$1:$B$547,2,FALSE))</f>
        <v/>
      </c>
      <c r="RM17" t="str">
        <f>IF(ISERROR(MATCH(RM$1,'CSC Mitre'!P$1:P$220,0)),"",VLOOKUP(RM$1,'Tactic Recode'!$A$1:$B$547,2,FALSE))</f>
        <v/>
      </c>
      <c r="RN17" t="str">
        <f>IF(ISERROR(MATCH(RN$1,'CSC Mitre'!P$1:P$220,0)),"",VLOOKUP(RN$1,'Tactic Recode'!$A$1:$B$547,2,FALSE))</f>
        <v/>
      </c>
      <c r="RO17" t="str">
        <f>IF(ISERROR(MATCH(RO$1,'CSC Mitre'!P$1:P$220,0)),"",VLOOKUP(RO$1,'Tactic Recode'!$A$1:$B$547,2,FALSE))</f>
        <v/>
      </c>
      <c r="RP17" t="str">
        <f>IF(ISERROR(MATCH(RP$1,'CSC Mitre'!P$1:P$220,0)),"",VLOOKUP(RP$1,'Tactic Recode'!$A$1:$B$547,2,FALSE))</f>
        <v/>
      </c>
      <c r="RQ17" t="str">
        <f>IF(ISERROR(MATCH(RQ$1,'CSC Mitre'!P$1:P$220,0)),"",VLOOKUP(RQ$1,'Tactic Recode'!$A$1:$B$547,2,FALSE))</f>
        <v/>
      </c>
      <c r="RR17" t="str">
        <f>IF(ISERROR(MATCH(RR$1,'CSC Mitre'!P$1:P$220,0)),"",VLOOKUP(RR$1,'Tactic Recode'!$A$1:$B$547,2,FALSE))</f>
        <v/>
      </c>
      <c r="RS17" t="str">
        <f>IF(ISERROR(MATCH(RS$1,'CSC Mitre'!P$1:P$220,0)),"",VLOOKUP(RS$1,'Tactic Recode'!$A$1:$B$547,2,FALSE))</f>
        <v/>
      </c>
      <c r="RT17" t="str">
        <f>IF(ISERROR(MATCH(RT$1,'CSC Mitre'!P$1:P$220,0)),"",VLOOKUP(RT$1,'Tactic Recode'!$A$1:$B$547,2,FALSE))</f>
        <v/>
      </c>
      <c r="RU17" t="str">
        <f>IF(ISERROR(MATCH(RU$1,'CSC Mitre'!P$1:P$220,0)),"",VLOOKUP(RU$1,'Tactic Recode'!$A$1:$B$547,2,FALSE))</f>
        <v/>
      </c>
      <c r="RV17" t="str">
        <f>IF(ISERROR(MATCH(RV$1,'CSC Mitre'!P$1:P$220,0)),"",VLOOKUP(RV$1,'Tactic Recode'!$A$1:$B$547,2,FALSE))</f>
        <v/>
      </c>
      <c r="RW17" t="str">
        <f>IF(ISERROR(MATCH(RW$1,'CSC Mitre'!P$1:P$220,0)),"",VLOOKUP(RW$1,'Tactic Recode'!$A$1:$B$547,2,FALSE))</f>
        <v/>
      </c>
      <c r="RX17" t="str">
        <f>IF(ISERROR(MATCH(RX$1,'CSC Mitre'!P$1:P$220,0)),"",VLOOKUP(RX$1,'Tactic Recode'!$A$1:$B$547,2,FALSE))</f>
        <v/>
      </c>
      <c r="RY17" t="str">
        <f>IF(ISERROR(MATCH(RY$1,'CSC Mitre'!P$1:P$220,0)),"",VLOOKUP(RY$1,'Tactic Recode'!$A$1:$B$547,2,FALSE))</f>
        <v/>
      </c>
      <c r="RZ17" t="str">
        <f>IF(ISERROR(MATCH(RZ$1,'CSC Mitre'!P$1:P$220,0)),"",VLOOKUP(RZ$1,'Tactic Recode'!$A$1:$B$547,2,FALSE))</f>
        <v/>
      </c>
      <c r="SA17" t="str">
        <f>IF(ISERROR(MATCH(SA$1,'CSC Mitre'!P$1:P$220,0)),"",VLOOKUP(SA$1,'Tactic Recode'!$A$1:$B$547,2,FALSE))</f>
        <v/>
      </c>
      <c r="SB17" t="str">
        <f>IF(ISERROR(MATCH(SB$1,'CSC Mitre'!P$1:P$220,0)),"",VLOOKUP(SB$1,'Tactic Recode'!$A$1:$B$547,2,FALSE))</f>
        <v/>
      </c>
      <c r="SC17" t="str">
        <f>IF(ISERROR(MATCH(SC$1,'CSC Mitre'!P$1:P$220,0)),"",VLOOKUP(SC$1,'Tactic Recode'!$A$1:$B$547,2,FALSE))</f>
        <v/>
      </c>
      <c r="SD17" t="str">
        <f>IF(ISERROR(MATCH(SD$1,'CSC Mitre'!P$1:P$220,0)),"",VLOOKUP(SD$1,'Tactic Recode'!$A$1:$B$547,2,FALSE))</f>
        <v/>
      </c>
      <c r="SE17" t="str">
        <f>IF(ISERROR(MATCH(SE$1,'CSC Mitre'!P$1:P$220,0)),"",VLOOKUP(SE$1,'Tactic Recode'!$A$1:$B$547,2,FALSE))</f>
        <v/>
      </c>
      <c r="SF17" t="str">
        <f>IF(ISERROR(MATCH(SF$1,'CSC Mitre'!P$1:P$220,0)),"",VLOOKUP(SF$1,'Tactic Recode'!$A$1:$B$547,2,FALSE))</f>
        <v/>
      </c>
      <c r="SG17" t="str">
        <f>IF(ISERROR(MATCH(SG$1,'CSC Mitre'!P$1:P$220,0)),"",VLOOKUP(SG$1,'Tactic Recode'!$A$1:$B$547,2,FALSE))</f>
        <v/>
      </c>
      <c r="SH17" t="str">
        <f>IF(ISERROR(MATCH(SH$1,'CSC Mitre'!P$1:P$220,0)),"",VLOOKUP(SH$1,'Tactic Recode'!$A$1:$B$547,2,FALSE))</f>
        <v/>
      </c>
      <c r="SI17" t="str">
        <f>IF(ISERROR(MATCH(SI$1,'CSC Mitre'!P$1:P$220,0)),"",VLOOKUP(SI$1,'Tactic Recode'!$A$1:$B$547,2,FALSE))</f>
        <v/>
      </c>
      <c r="SJ17" t="str">
        <f>IF(ISERROR(MATCH(SJ$1,'CSC Mitre'!P$1:P$220,0)),"",VLOOKUP(SJ$1,'Tactic Recode'!$A$1:$B$547,2,FALSE))</f>
        <v/>
      </c>
      <c r="SK17" t="str">
        <f>IF(ISERROR(MATCH(SK$1,'CSC Mitre'!P$1:P$220,0)),"",VLOOKUP(SK$1,'Tactic Recode'!$A$1:$B$547,2,FALSE))</f>
        <v/>
      </c>
      <c r="SL17" t="str">
        <f>IF(ISERROR(MATCH(SL$1,'CSC Mitre'!P$1:P$220,0)),"",VLOOKUP(SL$1,'Tactic Recode'!$A$1:$B$547,2,FALSE))</f>
        <v/>
      </c>
      <c r="SM17" t="str">
        <f>IF(ISERROR(MATCH(SM$1,'CSC Mitre'!P$1:P$220,0)),"",VLOOKUP(SM$1,'Tactic Recode'!$A$1:$B$547,2,FALSE))</f>
        <v/>
      </c>
      <c r="SN17" t="str">
        <f>IF(ISERROR(MATCH(SN$1,'CSC Mitre'!P$1:P$220,0)),"",VLOOKUP(SN$1,'Tactic Recode'!$A$1:$B$547,2,FALSE))</f>
        <v/>
      </c>
      <c r="SO17" t="str">
        <f>IF(ISERROR(MATCH(SO$1,'CSC Mitre'!P$1:P$220,0)),"",VLOOKUP(SO$1,'Tactic Recode'!$A$1:$B$547,2,FALSE))</f>
        <v/>
      </c>
      <c r="SP17" t="str">
        <f>IF(ISERROR(MATCH(SP$1,'CSC Mitre'!P$1:P$220,0)),"",VLOOKUP(SP$1,'Tactic Recode'!$A$1:$B$547,2,FALSE))</f>
        <v/>
      </c>
      <c r="SQ17" t="str">
        <f>IF(ISERROR(MATCH(SQ$1,'CSC Mitre'!P$1:P$220,0)),"",VLOOKUP(SQ$1,'Tactic Recode'!$A$1:$B$547,2,FALSE))</f>
        <v/>
      </c>
      <c r="SR17" t="str">
        <f>IF(ISERROR(MATCH(SR$1,'CSC Mitre'!P$1:P$220,0)),"",VLOOKUP(SR$1,'Tactic Recode'!$A$1:$B$547,2,FALSE))</f>
        <v/>
      </c>
      <c r="SS17" t="str">
        <f>IF(ISERROR(MATCH(SS$1,'CSC Mitre'!P$1:P$220,0)),"",VLOOKUP(SS$1,'Tactic Recode'!$A$1:$B$547,2,FALSE))</f>
        <v/>
      </c>
      <c r="ST17" t="str">
        <f>IF(ISERROR(MATCH(ST$1,'CSC Mitre'!P$1:P$220,0)),"",VLOOKUP(ST$1,'Tactic Recode'!$A$1:$B$547,2,FALSE))</f>
        <v/>
      </c>
      <c r="SU17" t="str">
        <f>IF(ISERROR(MATCH(SU$1,'CSC Mitre'!P$1:P$220,0)),"",VLOOKUP(SU$1,'Tactic Recode'!$A$1:$B$547,2,FALSE))</f>
        <v/>
      </c>
      <c r="SV17" t="str">
        <f>IF(ISERROR(MATCH(SV$1,'CSC Mitre'!P$1:P$220,0)),"",VLOOKUP(SV$1,'Tactic Recode'!$A$1:$B$547,2,FALSE))</f>
        <v/>
      </c>
      <c r="SW17" t="str">
        <f>IF(ISERROR(MATCH(SW$1,'CSC Mitre'!P$1:P$220,0)),"",VLOOKUP(SW$1,'Tactic Recode'!$A$1:$B$547,2,FALSE))</f>
        <v/>
      </c>
      <c r="SX17" t="str">
        <f>IF(ISERROR(MATCH(SX$1,'CSC Mitre'!P$1:P$220,0)),"",VLOOKUP(SX$1,'Tactic Recode'!$A$1:$B$547,2,FALSE))</f>
        <v/>
      </c>
      <c r="SY17" t="str">
        <f>IF(ISERROR(MATCH(SY$1,'CSC Mitre'!P$1:P$220,0)),"",VLOOKUP(SY$1,'Tactic Recode'!$A$1:$B$547,2,FALSE))</f>
        <v/>
      </c>
      <c r="SZ17" t="str">
        <f>IF(ISERROR(MATCH(SZ$1,'CSC Mitre'!P$1:P$220,0)),"",VLOOKUP(SZ$1,'Tactic Recode'!$A$1:$B$547,2,FALSE))</f>
        <v/>
      </c>
      <c r="TA17" t="str">
        <f>IF(ISERROR(MATCH(TA$1,'CSC Mitre'!P$1:P$220,0)),"",VLOOKUP(TA$1,'Tactic Recode'!$A$1:$B$547,2,FALSE))</f>
        <v/>
      </c>
      <c r="TB17" t="str">
        <f>IF(ISERROR(MATCH(TB$1,'CSC Mitre'!P$1:P$220,0)),"",VLOOKUP(TB$1,'Tactic Recode'!$A$1:$B$547,2,FALSE))</f>
        <v/>
      </c>
      <c r="TC17" t="str">
        <f>IF(ISERROR(MATCH(TC$1,'CSC Mitre'!P$1:P$220,0)),"",VLOOKUP(TC$1,'Tactic Recode'!$A$1:$B$547,2,FALSE))</f>
        <v/>
      </c>
      <c r="TD17" t="str">
        <f>IF(ISERROR(MATCH(TD$1,'CSC Mitre'!P$1:P$220,0)),"",VLOOKUP(TD$1,'Tactic Recode'!$A$1:$B$547,2,FALSE))</f>
        <v/>
      </c>
      <c r="TE17" t="str">
        <f>IF(ISERROR(MATCH(TE$1,'CSC Mitre'!P$1:P$220,0)),"",VLOOKUP(TE$1,'Tactic Recode'!$A$1:$B$547,2,FALSE))</f>
        <v/>
      </c>
      <c r="TF17" t="str">
        <f>IF(ISERROR(MATCH(TF$1,'CSC Mitre'!P$1:P$220,0)),"",VLOOKUP(TF$1,'Tactic Recode'!$A$1:$B$547,2,FALSE))</f>
        <v/>
      </c>
      <c r="TG17" t="str">
        <f>IF(ISERROR(MATCH(TG$1,'CSC Mitre'!P$1:P$220,0)),"",VLOOKUP(TG$1,'Tactic Recode'!$A$1:$B$547,2,FALSE))</f>
        <v/>
      </c>
      <c r="TH17" t="str">
        <f>IF(ISERROR(MATCH(TH$1,'CSC Mitre'!P$1:P$220,0)),"",VLOOKUP(TH$1,'Tactic Recode'!$A$1:$B$547,2,FALSE))</f>
        <v/>
      </c>
      <c r="TI17" t="str">
        <f>IF(ISERROR(MATCH(TI$1,'CSC Mitre'!P$1:P$220,0)),"",VLOOKUP(TI$1,'Tactic Recode'!$A$1:$B$547,2,FALSE))</f>
        <v/>
      </c>
      <c r="TJ17" t="str">
        <f>IF(ISERROR(MATCH(TJ$1,'CSC Mitre'!P$1:P$220,0)),"",VLOOKUP(TJ$1,'Tactic Recode'!$A$1:$B$547,2,FALSE))</f>
        <v/>
      </c>
      <c r="TK17" t="str">
        <f>IF(ISERROR(MATCH(TK$1,'CSC Mitre'!P$1:P$220,0)),"",VLOOKUP(TK$1,'Tactic Recode'!$A$1:$B$547,2,FALSE))</f>
        <v/>
      </c>
      <c r="TL17" t="str">
        <f>IF(ISERROR(MATCH(TL$1,'CSC Mitre'!P$1:P$220,0)),"",VLOOKUP(TL$1,'Tactic Recode'!$A$1:$B$547,2,FALSE))</f>
        <v/>
      </c>
      <c r="TM17" t="str">
        <f>IF(ISERROR(MATCH(TM$1,'CSC Mitre'!P$1:P$220,0)),"",VLOOKUP(TM$1,'Tactic Recode'!$A$1:$B$547,2,FALSE))</f>
        <v/>
      </c>
      <c r="TN17" t="str">
        <f>IF(ISERROR(MATCH(TN$1,'CSC Mitre'!P$1:P$220,0)),"",VLOOKUP(TN$1,'Tactic Recode'!$A$1:$B$547,2,FALSE))</f>
        <v/>
      </c>
      <c r="TO17" t="str">
        <f>IF(ISERROR(MATCH(TO$1,'CSC Mitre'!P$1:P$220,0)),"",VLOOKUP(TO$1,'Tactic Recode'!$A$1:$B$547,2,FALSE))</f>
        <v/>
      </c>
      <c r="TP17" t="str">
        <f>IF(ISERROR(MATCH(TP$1,'CSC Mitre'!P$1:P$220,0)),"",VLOOKUP(TP$1,'Tactic Recode'!$A$1:$B$547,2,FALSE))</f>
        <v/>
      </c>
      <c r="TQ17" t="str">
        <f>IF(ISERROR(MATCH(TQ$1,'CSC Mitre'!P$1:P$220,0)),"",VLOOKUP(TQ$1,'Tactic Recode'!$A$1:$B$547,2,FALSE))</f>
        <v/>
      </c>
      <c r="TR17" t="str">
        <f>IF(ISERROR(MATCH(TR$1,'CSC Mitre'!P$1:P$220,0)),"",VLOOKUP(TR$1,'Tactic Recode'!$A$1:$B$547,2,FALSE))</f>
        <v/>
      </c>
      <c r="TS17" t="str">
        <f>IF(ISERROR(MATCH(TS$1,'CSC Mitre'!P$1:P$220,0)),"",VLOOKUP(TS$1,'Tactic Recode'!$A$1:$B$547,2,FALSE))</f>
        <v/>
      </c>
      <c r="TT17" t="str">
        <f>IF(ISERROR(MATCH(TT$1,'CSC Mitre'!P$1:P$220,0)),"",VLOOKUP(TT$1,'Tactic Recode'!$A$1:$B$547,2,FALSE))</f>
        <v/>
      </c>
      <c r="TU17" t="str">
        <f>IF(ISERROR(MATCH(TU$1,'CSC Mitre'!P$1:P$220,0)),"",VLOOKUP(TU$1,'Tactic Recode'!$A$1:$B$547,2,FALSE))</f>
        <v/>
      </c>
      <c r="TV17" t="str">
        <f>IF(ISERROR(MATCH(TV$1,'CSC Mitre'!P$1:P$220,0)),"",VLOOKUP(TV$1,'Tactic Recode'!$A$1:$B$547,2,FALSE))</f>
        <v/>
      </c>
      <c r="TW17" t="str">
        <f>IF(ISERROR(MATCH(TW$1,'CSC Mitre'!P$1:P$220,0)),"",VLOOKUP(TW$1,'Tactic Recode'!$A$1:$B$547,2,FALSE))</f>
        <v/>
      </c>
      <c r="TX17" t="str">
        <f>IF(ISERROR(MATCH(TX$1,'CSC Mitre'!P$1:P$220,0)),"",VLOOKUP(TX$1,'Tactic Recode'!$A$1:$B$547,2,FALSE))</f>
        <v/>
      </c>
      <c r="TY17" t="str">
        <f>IF(ISERROR(MATCH(TY$1,'CSC Mitre'!P$1:P$220,0)),"",VLOOKUP(TY$1,'Tactic Recode'!$A$1:$B$547,2,FALSE))</f>
        <v/>
      </c>
      <c r="TZ17" t="str">
        <f>IF(ISERROR(MATCH(TZ$1,'CSC Mitre'!P$1:P$220,0)),"",VLOOKUP(TZ$1,'Tactic Recode'!$A$1:$B$547,2,FALSE))</f>
        <v/>
      </c>
      <c r="UA17" t="str">
        <f>IF(ISERROR(MATCH(UA$1,'CSC Mitre'!P$1:P$220,0)),"",VLOOKUP(UA$1,'Tactic Recode'!$A$1:$B$547,2,FALSE))</f>
        <v/>
      </c>
      <c r="UB17" t="str">
        <f>IF(ISERROR(MATCH(UB$1,'CSC Mitre'!P$1:P$220,0)),"",VLOOKUP(UB$1,'Tactic Recode'!$A$1:$B$547,2,FALSE))</f>
        <v/>
      </c>
    </row>
    <row r="18" spans="1:548" x14ac:dyDescent="0.25">
      <c r="A18" s="59" t="s">
        <v>417</v>
      </c>
      <c r="B18" t="str">
        <f>IF(ISERROR(MATCH(B$1,'CSC Mitre'!Q$1:Q$220,0)),"",VLOOKUP(B$1,'Tactic Recode'!$A$1:$B$547,2,FALSE))</f>
        <v/>
      </c>
      <c r="C18" t="str">
        <f>IF(ISERROR(MATCH(C$1,'CSC Mitre'!Q$1:Q$220,0)),"",VLOOKUP(C$1,'Tactic Recode'!$A$1:$B$547,2,FALSE))</f>
        <v/>
      </c>
      <c r="D18" t="str">
        <f>IF(ISERROR(MATCH(D$1,'CSC Mitre'!Q$1:Q$220,0)),"",VLOOKUP(D$1,'Tactic Recode'!$A$1:$B$547,2,FALSE))</f>
        <v/>
      </c>
      <c r="E18" t="str">
        <f>IF(ISERROR(MATCH(E$1,'CSC Mitre'!Q$1:Q$220,0)),"",VLOOKUP(E$1,'Tactic Recode'!$A$1:$B$547,2,FALSE))</f>
        <v/>
      </c>
      <c r="F18" t="str">
        <f>IF(ISERROR(MATCH(F$1,'CSC Mitre'!Q$1:Q$220,0)),"",VLOOKUP(F$1,'Tactic Recode'!$A$1:$B$547,2,FALSE))</f>
        <v/>
      </c>
      <c r="G18" t="str">
        <f>IF(ISERROR(MATCH(G$1,'CSC Mitre'!Q$1:Q$220,0)),"",VLOOKUP(G$1,'Tactic Recode'!$A$1:$B$547,2,FALSE))</f>
        <v/>
      </c>
      <c r="H18" t="str">
        <f>IF(ISERROR(MATCH(H$1,'CSC Mitre'!Q$1:Q$220,0)),"",VLOOKUP(H$1,'Tactic Recode'!$A$1:$B$547,2,FALSE))</f>
        <v/>
      </c>
      <c r="I18" t="str">
        <f>IF(ISERROR(MATCH(I$1,'CSC Mitre'!Q$1:Q$220,0)),"",VLOOKUP(I$1,'Tactic Recode'!$A$1:$B$547,2,FALSE))</f>
        <v/>
      </c>
      <c r="J18" t="str">
        <f>IF(ISERROR(MATCH(J$1,'CSC Mitre'!Q$1:Q$220,0)),"",VLOOKUP(J$1,'Tactic Recode'!$A$1:$B$547,2,FALSE))</f>
        <v/>
      </c>
      <c r="K18" t="str">
        <f>IF(ISERROR(MATCH(K$1,'CSC Mitre'!Q$1:Q$220,0)),"",VLOOKUP(K$1,'Tactic Recode'!$A$1:$B$547,2,FALSE))</f>
        <v/>
      </c>
      <c r="L18" t="str">
        <f>IF(ISERROR(MATCH(L$1,'CSC Mitre'!Q$1:Q$220,0)),"",VLOOKUP(L$1,'Tactic Recode'!$A$1:$B$547,2,FALSE))</f>
        <v/>
      </c>
      <c r="M18" t="str">
        <f>IF(ISERROR(MATCH(M$1,'CSC Mitre'!Q$1:Q$220,0)),"",VLOOKUP(M$1,'Tactic Recode'!$A$1:$B$547,2,FALSE))</f>
        <v/>
      </c>
      <c r="N18" t="str">
        <f>IF(ISERROR(MATCH(N$1,'CSC Mitre'!Q$1:Q$220,0)),"",VLOOKUP(N$1,'Tactic Recode'!$A$1:$B$547,2,FALSE))</f>
        <v/>
      </c>
      <c r="O18" t="str">
        <f>IF(ISERROR(MATCH(O$1,'CSC Mitre'!Q$1:Q$220,0)),"",VLOOKUP(O$1,'Tactic Recode'!$A$1:$B$547,2,FALSE))</f>
        <v/>
      </c>
      <c r="P18" t="str">
        <f>IF(ISERROR(MATCH(P$1,'CSC Mitre'!Q$1:Q$220,0)),"",VLOOKUP(P$1,'Tactic Recode'!$A$1:$B$547,2,FALSE))</f>
        <v/>
      </c>
      <c r="Q18" t="str">
        <f>IF(ISERROR(MATCH(Q$1,'CSC Mitre'!Q$1:Q$220,0)),"",VLOOKUP(Q$1,'Tactic Recode'!$A$1:$B$547,2,FALSE))</f>
        <v/>
      </c>
      <c r="R18" t="str">
        <f>IF(ISERROR(MATCH(R$1,'CSC Mitre'!Q$1:Q$220,0)),"",VLOOKUP(R$1,'Tactic Recode'!$A$1:$B$547,2,FALSE))</f>
        <v/>
      </c>
      <c r="S18" t="str">
        <f>IF(ISERROR(MATCH(S$1,'CSC Mitre'!Q$1:Q$220,0)),"",VLOOKUP(S$1,'Tactic Recode'!$A$1:$B$547,2,FALSE))</f>
        <v/>
      </c>
      <c r="T18" t="str">
        <f>IF(ISERROR(MATCH(T$1,'CSC Mitre'!Q$1:Q$220,0)),"",VLOOKUP(T$1,'Tactic Recode'!$A$1:$B$547,2,FALSE))</f>
        <v/>
      </c>
      <c r="U18" t="str">
        <f>IF(ISERROR(MATCH(U$1,'CSC Mitre'!Q$1:Q$220,0)),"",VLOOKUP(U$1,'Tactic Recode'!$A$1:$B$547,2,FALSE))</f>
        <v/>
      </c>
      <c r="V18" t="str">
        <f>IF(ISERROR(MATCH(V$1,'CSC Mitre'!Q$1:Q$220,0)),"",VLOOKUP(V$1,'Tactic Recode'!$A$1:$B$547,2,FALSE))</f>
        <v/>
      </c>
      <c r="W18" t="str">
        <f>IF(ISERROR(MATCH(W$1,'CSC Mitre'!Q$1:Q$220,0)),"",VLOOKUP(W$1,'Tactic Recode'!$A$1:$B$547,2,FALSE))</f>
        <v/>
      </c>
      <c r="X18" t="str">
        <f>IF(ISERROR(MATCH(X$1,'CSC Mitre'!Q$1:Q$220,0)),"",VLOOKUP(X$1,'Tactic Recode'!$A$1:$B$547,2,FALSE))</f>
        <v/>
      </c>
      <c r="Y18" t="str">
        <f>IF(ISERROR(MATCH(Y$1,'CSC Mitre'!Q$1:Q$220,0)),"",VLOOKUP(Y$1,'Tactic Recode'!$A$1:$B$547,2,FALSE))</f>
        <v/>
      </c>
      <c r="Z18" t="str">
        <f>IF(ISERROR(MATCH(Z$1,'CSC Mitre'!Q$1:Q$220,0)),"",VLOOKUP(Z$1,'Tactic Recode'!$A$1:$B$547,2,FALSE))</f>
        <v/>
      </c>
      <c r="AA18" t="str">
        <f>IF(ISERROR(MATCH(AA$1,'CSC Mitre'!Q$1:Q$220,0)),"",VLOOKUP(AA$1,'Tactic Recode'!$A$1:$B$547,2,FALSE))</f>
        <v/>
      </c>
      <c r="AB18" t="str">
        <f>IF(ISERROR(MATCH(AB$1,'CSC Mitre'!Q$1:Q$220,0)),"",VLOOKUP(AB$1,'Tactic Recode'!$A$1:$B$547,2,FALSE))</f>
        <v/>
      </c>
      <c r="AC18" t="str">
        <f>IF(ISERROR(MATCH(AC$1,'CSC Mitre'!Q$1:Q$220,0)),"",VLOOKUP(AC$1,'Tactic Recode'!$A$1:$B$547,2,FALSE))</f>
        <v/>
      </c>
      <c r="AD18" t="str">
        <f>IF(ISERROR(MATCH(AD$1,'CSC Mitre'!Q$1:Q$220,0)),"",VLOOKUP(AD$1,'Tactic Recode'!$A$1:$B$547,2,FALSE))</f>
        <v/>
      </c>
      <c r="AE18" t="str">
        <f>IF(ISERROR(MATCH(AE$1,'CSC Mitre'!Q$1:Q$220,0)),"",VLOOKUP(AE$1,'Tactic Recode'!$A$1:$B$547,2,FALSE))</f>
        <v/>
      </c>
      <c r="AF18" t="str">
        <f>IF(ISERROR(MATCH(AF$1,'CSC Mitre'!Q$1:Q$220,0)),"",VLOOKUP(AF$1,'Tactic Recode'!$A$1:$B$547,2,FALSE))</f>
        <v/>
      </c>
      <c r="AG18" t="str">
        <f>IF(ISERROR(MATCH(AG$1,'CSC Mitre'!Q$1:Q$220,0)),"",VLOOKUP(AG$1,'Tactic Recode'!$A$1:$B$547,2,FALSE))</f>
        <v/>
      </c>
      <c r="AH18" t="str">
        <f>IF(ISERROR(MATCH(AH$1,'CSC Mitre'!Q$1:Q$220,0)),"",VLOOKUP(AH$1,'Tactic Recode'!$A$1:$B$547,2,FALSE))</f>
        <v/>
      </c>
      <c r="AI18" t="str">
        <f>IF(ISERROR(MATCH(AI$1,'CSC Mitre'!Q$1:Q$220,0)),"",VLOOKUP(AI$1,'Tactic Recode'!$A$1:$B$547,2,FALSE))</f>
        <v/>
      </c>
      <c r="AJ18" t="str">
        <f>IF(ISERROR(MATCH(AJ$1,'CSC Mitre'!Q$1:Q$220,0)),"",VLOOKUP(AJ$1,'Tactic Recode'!$A$1:$B$547,2,FALSE))</f>
        <v/>
      </c>
      <c r="AK18" t="str">
        <f>IF(ISERROR(MATCH(AK$1,'CSC Mitre'!Q$1:Q$220,0)),"",VLOOKUP(AK$1,'Tactic Recode'!$A$1:$B$547,2,FALSE))</f>
        <v/>
      </c>
      <c r="AL18" t="str">
        <f>IF(ISERROR(MATCH(AL$1,'CSC Mitre'!Q$1:Q$220,0)),"",VLOOKUP(AL$1,'Tactic Recode'!$A$1:$B$547,2,FALSE))</f>
        <v/>
      </c>
      <c r="AM18" t="str">
        <f>IF(ISERROR(MATCH(AM$1,'CSC Mitre'!Q$1:Q$220,0)),"",VLOOKUP(AM$1,'Tactic Recode'!$A$1:$B$547,2,FALSE))</f>
        <v/>
      </c>
      <c r="AN18" t="str">
        <f>IF(ISERROR(MATCH(AN$1,'CSC Mitre'!Q$1:Q$220,0)),"",VLOOKUP(AN$1,'Tactic Recode'!$A$1:$B$547,2,FALSE))</f>
        <v/>
      </c>
      <c r="AO18" t="str">
        <f>IF(ISERROR(MATCH(AO$1,'CSC Mitre'!Q$1:Q$220,0)),"",VLOOKUP(AO$1,'Tactic Recode'!$A$1:$B$547,2,FALSE))</f>
        <v/>
      </c>
      <c r="AP18" t="str">
        <f>IF(ISERROR(MATCH(AP$1,'CSC Mitre'!Q$1:Q$220,0)),"",VLOOKUP(AP$1,'Tactic Recode'!$A$1:$B$547,2,FALSE))</f>
        <v/>
      </c>
      <c r="AQ18" t="str">
        <f>IF(ISERROR(MATCH(AQ$1,'CSC Mitre'!Q$1:Q$220,0)),"",VLOOKUP(AQ$1,'Tactic Recode'!$A$1:$B$547,2,FALSE))</f>
        <v/>
      </c>
      <c r="AR18" t="str">
        <f>IF(ISERROR(MATCH(AR$1,'CSC Mitre'!Q$1:Q$220,0)),"",VLOOKUP(AR$1,'Tactic Recode'!$A$1:$B$547,2,FALSE))</f>
        <v/>
      </c>
      <c r="AS18" t="str">
        <f>IF(ISERROR(MATCH(AS$1,'CSC Mitre'!Q$1:Q$220,0)),"",VLOOKUP(AS$1,'Tactic Recode'!$A$1:$B$547,2,FALSE))</f>
        <v/>
      </c>
      <c r="AT18" t="str">
        <f>IF(ISERROR(MATCH(AT$1,'CSC Mitre'!Q$1:Q$220,0)),"",VLOOKUP(AT$1,'Tactic Recode'!$A$1:$B$547,2,FALSE))</f>
        <v/>
      </c>
      <c r="AU18" t="str">
        <f>IF(ISERROR(MATCH(AU$1,'CSC Mitre'!Q$1:Q$220,0)),"",VLOOKUP(AU$1,'Tactic Recode'!$A$1:$B$547,2,FALSE))</f>
        <v/>
      </c>
      <c r="AV18" t="str">
        <f>IF(ISERROR(MATCH(AV$1,'CSC Mitre'!Q$1:Q$220,0)),"",VLOOKUP(AV$1,'Tactic Recode'!$A$1:$B$547,2,FALSE))</f>
        <v/>
      </c>
      <c r="AW18" t="str">
        <f>IF(ISERROR(MATCH(AW$1,'CSC Mitre'!Q$1:Q$220,0)),"",VLOOKUP(AW$1,'Tactic Recode'!$A$1:$B$547,2,FALSE))</f>
        <v/>
      </c>
      <c r="AX18" t="str">
        <f>IF(ISERROR(MATCH(AX$1,'CSC Mitre'!Q$1:Q$220,0)),"",VLOOKUP(AX$1,'Tactic Recode'!$A$1:$B$547,2,FALSE))</f>
        <v/>
      </c>
      <c r="AY18" t="str">
        <f>IF(ISERROR(MATCH(AY$1,'CSC Mitre'!Q$1:Q$220,0)),"",VLOOKUP(AY$1,'Tactic Recode'!$A$1:$B$547,2,FALSE))</f>
        <v/>
      </c>
      <c r="AZ18" t="str">
        <f>IF(ISERROR(MATCH(AZ$1,'CSC Mitre'!Q$1:Q$220,0)),"",VLOOKUP(AZ$1,'Tactic Recode'!$A$1:$B$547,2,FALSE))</f>
        <v/>
      </c>
      <c r="BA18" t="str">
        <f>IF(ISERROR(MATCH(BA$1,'CSC Mitre'!Q$1:Q$220,0)),"",VLOOKUP(BA$1,'Tactic Recode'!$A$1:$B$547,2,FALSE))</f>
        <v/>
      </c>
      <c r="BB18" t="str">
        <f>IF(ISERROR(MATCH(BB$1,'CSC Mitre'!Q$1:Q$220,0)),"",VLOOKUP(BB$1,'Tactic Recode'!$A$1:$B$547,2,FALSE))</f>
        <v/>
      </c>
      <c r="BC18" t="str">
        <f>IF(ISERROR(MATCH(BC$1,'CSC Mitre'!Q$1:Q$220,0)),"",VLOOKUP(BC$1,'Tactic Recode'!$A$1:$B$547,2,FALSE))</f>
        <v/>
      </c>
      <c r="BD18" t="str">
        <f>IF(ISERROR(MATCH(BD$1,'CSC Mitre'!Q$1:Q$220,0)),"",VLOOKUP(BD$1,'Tactic Recode'!$A$1:$B$547,2,FALSE))</f>
        <v/>
      </c>
      <c r="BE18" t="str">
        <f>IF(ISERROR(MATCH(BE$1,'CSC Mitre'!Q$1:Q$220,0)),"",VLOOKUP(BE$1,'Tactic Recode'!$A$1:$B$547,2,FALSE))</f>
        <v/>
      </c>
      <c r="BF18" t="str">
        <f>IF(ISERROR(MATCH(BF$1,'CSC Mitre'!Q$1:Q$220,0)),"",VLOOKUP(BF$1,'Tactic Recode'!$A$1:$B$547,2,FALSE))</f>
        <v/>
      </c>
      <c r="BG18" t="str">
        <f>IF(ISERROR(MATCH(BG$1,'CSC Mitre'!Q$1:Q$220,0)),"",VLOOKUP(BG$1,'Tactic Recode'!$A$1:$B$547,2,FALSE))</f>
        <v/>
      </c>
      <c r="BH18" t="str">
        <f>IF(ISERROR(MATCH(BH$1,'CSC Mitre'!Q$1:Q$220,0)),"",VLOOKUP(BH$1,'Tactic Recode'!$A$1:$B$547,2,FALSE))</f>
        <v/>
      </c>
      <c r="BI18" t="str">
        <f>IF(ISERROR(MATCH(BI$1,'CSC Mitre'!Q$1:Q$220,0)),"",VLOOKUP(BI$1,'Tactic Recode'!$A$1:$B$547,2,FALSE))</f>
        <v/>
      </c>
      <c r="BJ18" t="str">
        <f>IF(ISERROR(MATCH(BJ$1,'CSC Mitre'!Q$1:Q$220,0)),"",VLOOKUP(BJ$1,'Tactic Recode'!$A$1:$B$547,2,FALSE))</f>
        <v/>
      </c>
      <c r="BK18" t="str">
        <f>IF(ISERROR(MATCH(BK$1,'CSC Mitre'!Q$1:Q$220,0)),"",VLOOKUP(BK$1,'Tactic Recode'!$A$1:$B$547,2,FALSE))</f>
        <v/>
      </c>
      <c r="BL18" t="str">
        <f>IF(ISERROR(MATCH(BL$1,'CSC Mitre'!Q$1:Q$220,0)),"",VLOOKUP(BL$1,'Tactic Recode'!$A$1:$B$547,2,FALSE))</f>
        <v/>
      </c>
      <c r="BM18" t="str">
        <f>IF(ISERROR(MATCH(BM$1,'CSC Mitre'!Q$1:Q$220,0)),"",VLOOKUP(BM$1,'Tactic Recode'!$A$1:$B$547,2,FALSE))</f>
        <v/>
      </c>
      <c r="BN18" t="str">
        <f>IF(ISERROR(MATCH(BN$1,'CSC Mitre'!Q$1:Q$220,0)),"",VLOOKUP(BN$1,'Tactic Recode'!$A$1:$B$547,2,FALSE))</f>
        <v/>
      </c>
      <c r="BO18" t="str">
        <f>IF(ISERROR(MATCH(BO$1,'CSC Mitre'!Q$1:Q$220,0)),"",VLOOKUP(BO$1,'Tactic Recode'!$A$1:$B$547,2,FALSE))</f>
        <v/>
      </c>
      <c r="BP18" t="str">
        <f>IF(ISERROR(MATCH(BP$1,'CSC Mitre'!Q$1:Q$220,0)),"",VLOOKUP(BP$1,'Tactic Recode'!$A$1:$B$547,2,FALSE))</f>
        <v/>
      </c>
      <c r="BQ18" t="str">
        <f>IF(ISERROR(MATCH(BQ$1,'CSC Mitre'!Q$1:Q$220,0)),"",VLOOKUP(BQ$1,'Tactic Recode'!$A$1:$B$547,2,FALSE))</f>
        <v/>
      </c>
      <c r="BR18" t="str">
        <f>IF(ISERROR(MATCH(BR$1,'CSC Mitre'!Q$1:Q$220,0)),"",VLOOKUP(BR$1,'Tactic Recode'!$A$1:$B$547,2,FALSE))</f>
        <v/>
      </c>
      <c r="BS18" t="str">
        <f>IF(ISERROR(MATCH(BS$1,'CSC Mitre'!Q$1:Q$220,0)),"",VLOOKUP(BS$1,'Tactic Recode'!$A$1:$B$547,2,FALSE))</f>
        <v/>
      </c>
      <c r="BT18" t="str">
        <f>IF(ISERROR(MATCH(BT$1,'CSC Mitre'!Q$1:Q$220,0)),"",VLOOKUP(BT$1,'Tactic Recode'!$A$1:$B$547,2,FALSE))</f>
        <v/>
      </c>
      <c r="BU18" t="str">
        <f>IF(ISERROR(MATCH(BU$1,'CSC Mitre'!Q$1:Q$220,0)),"",VLOOKUP(BU$1,'Tactic Recode'!$A$1:$B$547,2,FALSE))</f>
        <v/>
      </c>
      <c r="BV18" t="str">
        <f>IF(ISERROR(MATCH(BV$1,'CSC Mitre'!Q$1:Q$220,0)),"",VLOOKUP(BV$1,'Tactic Recode'!$A$1:$B$547,2,FALSE))</f>
        <v/>
      </c>
      <c r="BW18" t="str">
        <f>IF(ISERROR(MATCH(BW$1,'CSC Mitre'!Q$1:Q$220,0)),"",VLOOKUP(BW$1,'Tactic Recode'!$A$1:$B$547,2,FALSE))</f>
        <v/>
      </c>
      <c r="BX18" t="str">
        <f>IF(ISERROR(MATCH(BX$1,'CSC Mitre'!Q$1:Q$220,0)),"",VLOOKUP(BX$1,'Tactic Recode'!$A$1:$B$547,2,FALSE))</f>
        <v/>
      </c>
      <c r="BY18" t="str">
        <f>IF(ISERROR(MATCH(BY$1,'CSC Mitre'!Q$1:Q$220,0)),"",VLOOKUP(BY$1,'Tactic Recode'!$A$1:$B$547,2,FALSE))</f>
        <v/>
      </c>
      <c r="BZ18" t="str">
        <f>IF(ISERROR(MATCH(BZ$1,'CSC Mitre'!Q$1:Q$220,0)),"",VLOOKUP(BZ$1,'Tactic Recode'!$A$1:$B$547,2,FALSE))</f>
        <v/>
      </c>
      <c r="CA18" t="str">
        <f>IF(ISERROR(MATCH(CA$1,'CSC Mitre'!Q$1:Q$220,0)),"",VLOOKUP(CA$1,'Tactic Recode'!$A$1:$B$547,2,FALSE))</f>
        <v/>
      </c>
      <c r="CB18" t="str">
        <f>IF(ISERROR(MATCH(CB$1,'CSC Mitre'!Q$1:Q$220,0)),"",VLOOKUP(CB$1,'Tactic Recode'!$A$1:$B$547,2,FALSE))</f>
        <v/>
      </c>
      <c r="CC18" t="str">
        <f>IF(ISERROR(MATCH(CC$1,'CSC Mitre'!Q$1:Q$220,0)),"",VLOOKUP(CC$1,'Tactic Recode'!$A$1:$B$547,2,FALSE))</f>
        <v/>
      </c>
      <c r="CD18" t="str">
        <f>IF(ISERROR(MATCH(CD$1,'CSC Mitre'!Q$1:Q$220,0)),"",VLOOKUP(CD$1,'Tactic Recode'!$A$1:$B$547,2,FALSE))</f>
        <v/>
      </c>
      <c r="CE18" t="str">
        <f>IF(ISERROR(MATCH(CE$1,'CSC Mitre'!Q$1:Q$220,0)),"",VLOOKUP(CE$1,'Tactic Recode'!$A$1:$B$547,2,FALSE))</f>
        <v/>
      </c>
      <c r="CF18" t="str">
        <f>IF(ISERROR(MATCH(CF$1,'CSC Mitre'!Q$1:Q$220,0)),"",VLOOKUP(CF$1,'Tactic Recode'!$A$1:$B$547,2,FALSE))</f>
        <v/>
      </c>
      <c r="CG18" t="str">
        <f>IF(ISERROR(MATCH(CG$1,'CSC Mitre'!Q$1:Q$220,0)),"",VLOOKUP(CG$1,'Tactic Recode'!$A$1:$B$547,2,FALSE))</f>
        <v/>
      </c>
      <c r="CH18" t="str">
        <f>IF(ISERROR(MATCH(CH$1,'CSC Mitre'!Q$1:Q$220,0)),"",VLOOKUP(CH$1,'Tactic Recode'!$A$1:$B$547,2,FALSE))</f>
        <v/>
      </c>
      <c r="CI18" t="str">
        <f>IF(ISERROR(MATCH(CI$1,'CSC Mitre'!Q$1:Q$220,0)),"",VLOOKUP(CI$1,'Tactic Recode'!$A$1:$B$547,2,FALSE))</f>
        <v/>
      </c>
      <c r="CJ18" t="str">
        <f>IF(ISERROR(MATCH(CJ$1,'CSC Mitre'!Q$1:Q$220,0)),"",VLOOKUP(CJ$1,'Tactic Recode'!$A$1:$B$547,2,FALSE))</f>
        <v/>
      </c>
      <c r="CK18" t="str">
        <f>IF(ISERROR(MATCH(CK$1,'CSC Mitre'!Q$1:Q$220,0)),"",VLOOKUP(CK$1,'Tactic Recode'!$A$1:$B$547,2,FALSE))</f>
        <v/>
      </c>
      <c r="CL18" t="str">
        <f>IF(ISERROR(MATCH(CL$1,'CSC Mitre'!Q$1:Q$220,0)),"",VLOOKUP(CL$1,'Tactic Recode'!$A$1:$B$547,2,FALSE))</f>
        <v/>
      </c>
      <c r="CM18" t="str">
        <f>IF(ISERROR(MATCH(CM$1,'CSC Mitre'!Q$1:Q$220,0)),"",VLOOKUP(CM$1,'Tactic Recode'!$A$1:$B$547,2,FALSE))</f>
        <v/>
      </c>
      <c r="CN18" t="str">
        <f>IF(ISERROR(MATCH(CN$1,'CSC Mitre'!Q$1:Q$220,0)),"",VLOOKUP(CN$1,'Tactic Recode'!$A$1:$B$547,2,FALSE))</f>
        <v/>
      </c>
      <c r="CO18" t="str">
        <f>IF(ISERROR(MATCH(CO$1,'CSC Mitre'!Q$1:Q$220,0)),"",VLOOKUP(CO$1,'Tactic Recode'!$A$1:$B$547,2,FALSE))</f>
        <v/>
      </c>
      <c r="CP18" t="str">
        <f>IF(ISERROR(MATCH(CP$1,'CSC Mitre'!Q$1:Q$220,0)),"",VLOOKUP(CP$1,'Tactic Recode'!$A$1:$B$547,2,FALSE))</f>
        <v/>
      </c>
      <c r="CQ18" t="str">
        <f>IF(ISERROR(MATCH(CQ$1,'CSC Mitre'!Q$1:Q$220,0)),"",VLOOKUP(CQ$1,'Tactic Recode'!$A$1:$B$547,2,FALSE))</f>
        <v/>
      </c>
      <c r="CR18" t="str">
        <f>IF(ISERROR(MATCH(CR$1,'CSC Mitre'!Q$1:Q$220,0)),"",VLOOKUP(CR$1,'Tactic Recode'!$A$1:$B$547,2,FALSE))</f>
        <v/>
      </c>
      <c r="CS18" t="str">
        <f>IF(ISERROR(MATCH(CS$1,'CSC Mitre'!Q$1:Q$220,0)),"",VLOOKUP(CS$1,'Tactic Recode'!$A$1:$B$547,2,FALSE))</f>
        <v/>
      </c>
      <c r="CT18" t="str">
        <f>IF(ISERROR(MATCH(CT$1,'CSC Mitre'!Q$1:Q$220,0)),"",VLOOKUP(CT$1,'Tactic Recode'!$A$1:$B$547,2,FALSE))</f>
        <v/>
      </c>
      <c r="CU18" t="str">
        <f>IF(ISERROR(MATCH(CU$1,'CSC Mitre'!Q$1:Q$220,0)),"",VLOOKUP(CU$1,'Tactic Recode'!$A$1:$B$547,2,FALSE))</f>
        <v/>
      </c>
      <c r="CV18" t="str">
        <f>IF(ISERROR(MATCH(CV$1,'CSC Mitre'!Q$1:Q$220,0)),"",VLOOKUP(CV$1,'Tactic Recode'!$A$1:$B$547,2,FALSE))</f>
        <v/>
      </c>
      <c r="CW18" t="str">
        <f>IF(ISERROR(MATCH(CW$1,'CSC Mitre'!Q$1:Q$220,0)),"",VLOOKUP(CW$1,'Tactic Recode'!$A$1:$B$547,2,FALSE))</f>
        <v/>
      </c>
      <c r="CX18" t="str">
        <f>IF(ISERROR(MATCH(CX$1,'CSC Mitre'!Q$1:Q$220,0)),"",VLOOKUP(CX$1,'Tactic Recode'!$A$1:$B$547,2,FALSE))</f>
        <v/>
      </c>
      <c r="CY18" t="str">
        <f>IF(ISERROR(MATCH(CY$1,'CSC Mitre'!Q$1:Q$220,0)),"",VLOOKUP(CY$1,'Tactic Recode'!$A$1:$B$547,2,FALSE))</f>
        <v/>
      </c>
      <c r="CZ18" t="str">
        <f>IF(ISERROR(MATCH(CZ$1,'CSC Mitre'!Q$1:Q$220,0)),"",VLOOKUP(CZ$1,'Tactic Recode'!$A$1:$B$547,2,FALSE))</f>
        <v/>
      </c>
      <c r="DA18" t="str">
        <f>IF(ISERROR(MATCH(DA$1,'CSC Mitre'!Q$1:Q$220,0)),"",VLOOKUP(DA$1,'Tactic Recode'!$A$1:$B$547,2,FALSE))</f>
        <v/>
      </c>
      <c r="DB18" t="str">
        <f>IF(ISERROR(MATCH(DB$1,'CSC Mitre'!Q$1:Q$220,0)),"",VLOOKUP(DB$1,'Tactic Recode'!$A$1:$B$547,2,FALSE))</f>
        <v/>
      </c>
      <c r="DC18" t="str">
        <f>IF(ISERROR(MATCH(DC$1,'CSC Mitre'!Q$1:Q$220,0)),"",VLOOKUP(DC$1,'Tactic Recode'!$A$1:$B$547,2,FALSE))</f>
        <v/>
      </c>
      <c r="DD18" t="str">
        <f>IF(ISERROR(MATCH(DD$1,'CSC Mitre'!Q$1:Q$220,0)),"",VLOOKUP(DD$1,'Tactic Recode'!$A$1:$B$547,2,FALSE))</f>
        <v/>
      </c>
      <c r="DE18" t="str">
        <f>IF(ISERROR(MATCH(DE$1,'CSC Mitre'!Q$1:Q$220,0)),"",VLOOKUP(DE$1,'Tactic Recode'!$A$1:$B$547,2,FALSE))</f>
        <v/>
      </c>
      <c r="DF18" t="str">
        <f>IF(ISERROR(MATCH(DF$1,'CSC Mitre'!Q$1:Q$220,0)),"",VLOOKUP(DF$1,'Tactic Recode'!$A$1:$B$547,2,FALSE))</f>
        <v/>
      </c>
      <c r="DG18" t="str">
        <f>IF(ISERROR(MATCH(DG$1,'CSC Mitre'!Q$1:Q$220,0)),"",VLOOKUP(DG$1,'Tactic Recode'!$A$1:$B$547,2,FALSE))</f>
        <v/>
      </c>
      <c r="DH18" t="str">
        <f>IF(ISERROR(MATCH(DH$1,'CSC Mitre'!Q$1:Q$220,0)),"",VLOOKUP(DH$1,'Tactic Recode'!$A$1:$B$547,2,FALSE))</f>
        <v/>
      </c>
      <c r="DI18" t="str">
        <f>IF(ISERROR(MATCH(DI$1,'CSC Mitre'!Q$1:Q$220,0)),"",VLOOKUP(DI$1,'Tactic Recode'!$A$1:$B$547,2,FALSE))</f>
        <v/>
      </c>
      <c r="DJ18" t="str">
        <f>IF(ISERROR(MATCH(DJ$1,'CSC Mitre'!Q$1:Q$220,0)),"",VLOOKUP(DJ$1,'Tactic Recode'!$A$1:$B$547,2,FALSE))</f>
        <v/>
      </c>
      <c r="DK18" t="str">
        <f>IF(ISERROR(MATCH(DK$1,'CSC Mitre'!Q$1:Q$220,0)),"",VLOOKUP(DK$1,'Tactic Recode'!$A$1:$B$547,2,FALSE))</f>
        <v/>
      </c>
      <c r="DL18" t="str">
        <f>IF(ISERROR(MATCH(DL$1,'CSC Mitre'!Q$1:Q$220,0)),"",VLOOKUP(DL$1,'Tactic Recode'!$A$1:$B$547,2,FALSE))</f>
        <v/>
      </c>
      <c r="DM18" t="str">
        <f>IF(ISERROR(MATCH(DM$1,'CSC Mitre'!Q$1:Q$220,0)),"",VLOOKUP(DM$1,'Tactic Recode'!$A$1:$B$547,2,FALSE))</f>
        <v/>
      </c>
      <c r="DN18" t="str">
        <f>IF(ISERROR(MATCH(DN$1,'CSC Mitre'!Q$1:Q$220,0)),"",VLOOKUP(DN$1,'Tactic Recode'!$A$1:$B$547,2,FALSE))</f>
        <v/>
      </c>
      <c r="DO18" t="str">
        <f>IF(ISERROR(MATCH(DO$1,'CSC Mitre'!Q$1:Q$220,0)),"",VLOOKUP(DO$1,'Tactic Recode'!$A$1:$B$547,2,FALSE))</f>
        <v/>
      </c>
      <c r="DP18" t="str">
        <f>IF(ISERROR(MATCH(DP$1,'CSC Mitre'!Q$1:Q$220,0)),"",VLOOKUP(DP$1,'Tactic Recode'!$A$1:$B$547,2,FALSE))</f>
        <v/>
      </c>
      <c r="DQ18" t="str">
        <f>IF(ISERROR(MATCH(DQ$1,'CSC Mitre'!Q$1:Q$220,0)),"",VLOOKUP(DQ$1,'Tactic Recode'!$A$1:$B$547,2,FALSE))</f>
        <v/>
      </c>
      <c r="DR18" t="str">
        <f>IF(ISERROR(MATCH(DR$1,'CSC Mitre'!Q$1:Q$220,0)),"",VLOOKUP(DR$1,'Tactic Recode'!$A$1:$B$547,2,FALSE))</f>
        <v/>
      </c>
      <c r="DS18" t="str">
        <f>IF(ISERROR(MATCH(DS$1,'CSC Mitre'!Q$1:Q$220,0)),"",VLOOKUP(DS$1,'Tactic Recode'!$A$1:$B$547,2,FALSE))</f>
        <v/>
      </c>
      <c r="DT18" t="str">
        <f>IF(ISERROR(MATCH(DT$1,'CSC Mitre'!Q$1:Q$220,0)),"",VLOOKUP(DT$1,'Tactic Recode'!$A$1:$B$547,2,FALSE))</f>
        <v/>
      </c>
      <c r="DU18" t="str">
        <f>IF(ISERROR(MATCH(DU$1,'CSC Mitre'!Q$1:Q$220,0)),"",VLOOKUP(DU$1,'Tactic Recode'!$A$1:$B$547,2,FALSE))</f>
        <v/>
      </c>
      <c r="DV18" t="str">
        <f>IF(ISERROR(MATCH(DV$1,'CSC Mitre'!Q$1:Q$220,0)),"",VLOOKUP(DV$1,'Tactic Recode'!$A$1:$B$547,2,FALSE))</f>
        <v/>
      </c>
      <c r="DW18" t="str">
        <f>IF(ISERROR(MATCH(DW$1,'CSC Mitre'!Q$1:Q$220,0)),"",VLOOKUP(DW$1,'Tactic Recode'!$A$1:$B$547,2,FALSE))</f>
        <v/>
      </c>
      <c r="DX18" t="str">
        <f>IF(ISERROR(MATCH(DX$1,'CSC Mitre'!Q$1:Q$220,0)),"",VLOOKUP(DX$1,'Tactic Recode'!$A$1:$B$547,2,FALSE))</f>
        <v/>
      </c>
      <c r="DY18" t="str">
        <f>IF(ISERROR(MATCH(DY$1,'CSC Mitre'!Q$1:Q$220,0)),"",VLOOKUP(DY$1,'Tactic Recode'!$A$1:$B$547,2,FALSE))</f>
        <v/>
      </c>
      <c r="DZ18" t="str">
        <f>IF(ISERROR(MATCH(DZ$1,'CSC Mitre'!Q$1:Q$220,0)),"",VLOOKUP(DZ$1,'Tactic Recode'!$A$1:$B$547,2,FALSE))</f>
        <v/>
      </c>
      <c r="EA18" t="str">
        <f>IF(ISERROR(MATCH(EA$1,'CSC Mitre'!Q$1:Q$220,0)),"",VLOOKUP(EA$1,'Tactic Recode'!$A$1:$B$547,2,FALSE))</f>
        <v/>
      </c>
      <c r="EB18" t="str">
        <f>IF(ISERROR(MATCH(EB$1,'CSC Mitre'!Q$1:Q$220,0)),"",VLOOKUP(EB$1,'Tactic Recode'!$A$1:$B$547,2,FALSE))</f>
        <v/>
      </c>
      <c r="EC18" t="str">
        <f>IF(ISERROR(MATCH(EC$1,'CSC Mitre'!Q$1:Q$220,0)),"",VLOOKUP(EC$1,'Tactic Recode'!$A$1:$B$547,2,FALSE))</f>
        <v/>
      </c>
      <c r="ED18" t="str">
        <f>IF(ISERROR(MATCH(ED$1,'CSC Mitre'!Q$1:Q$220,0)),"",VLOOKUP(ED$1,'Tactic Recode'!$A$1:$B$547,2,FALSE))</f>
        <v/>
      </c>
      <c r="EE18" t="str">
        <f>IF(ISERROR(MATCH(EE$1,'CSC Mitre'!Q$1:Q$220,0)),"",VLOOKUP(EE$1,'Tactic Recode'!$A$1:$B$547,2,FALSE))</f>
        <v/>
      </c>
      <c r="EF18" t="str">
        <f>IF(ISERROR(MATCH(EF$1,'CSC Mitre'!Q$1:Q$220,0)),"",VLOOKUP(EF$1,'Tactic Recode'!$A$1:$B$547,2,FALSE))</f>
        <v/>
      </c>
      <c r="EG18" t="str">
        <f>IF(ISERROR(MATCH(EG$1,'CSC Mitre'!Q$1:Q$220,0)),"",VLOOKUP(EG$1,'Tactic Recode'!$A$1:$B$547,2,FALSE))</f>
        <v/>
      </c>
      <c r="EH18" t="str">
        <f>IF(ISERROR(MATCH(EH$1,'CSC Mitre'!Q$1:Q$220,0)),"",VLOOKUP(EH$1,'Tactic Recode'!$A$1:$B$547,2,FALSE))</f>
        <v/>
      </c>
      <c r="EI18" t="str">
        <f>IF(ISERROR(MATCH(EI$1,'CSC Mitre'!Q$1:Q$220,0)),"",VLOOKUP(EI$1,'Tactic Recode'!$A$1:$B$547,2,FALSE))</f>
        <v/>
      </c>
      <c r="EJ18" t="str">
        <f>IF(ISERROR(MATCH(EJ$1,'CSC Mitre'!Q$1:Q$220,0)),"",VLOOKUP(EJ$1,'Tactic Recode'!$A$1:$B$547,2,FALSE))</f>
        <v/>
      </c>
      <c r="EK18" t="str">
        <f>IF(ISERROR(MATCH(EK$1,'CSC Mitre'!Q$1:Q$220,0)),"",VLOOKUP(EK$1,'Tactic Recode'!$A$1:$B$547,2,FALSE))</f>
        <v/>
      </c>
      <c r="EL18" t="str">
        <f>IF(ISERROR(MATCH(EL$1,'CSC Mitre'!Q$1:Q$220,0)),"",VLOOKUP(EL$1,'Tactic Recode'!$A$1:$B$547,2,FALSE))</f>
        <v/>
      </c>
      <c r="EM18" t="str">
        <f>IF(ISERROR(MATCH(EM$1,'CSC Mitre'!Q$1:Q$220,0)),"",VLOOKUP(EM$1,'Tactic Recode'!$A$1:$B$547,2,FALSE))</f>
        <v/>
      </c>
      <c r="EN18" t="str">
        <f>IF(ISERROR(MATCH(EN$1,'CSC Mitre'!Q$1:Q$220,0)),"",VLOOKUP(EN$1,'Tactic Recode'!$A$1:$B$547,2,FALSE))</f>
        <v/>
      </c>
      <c r="EO18" t="str">
        <f>IF(ISERROR(MATCH(EO$1,'CSC Mitre'!Q$1:Q$220,0)),"",VLOOKUP(EO$1,'Tactic Recode'!$A$1:$B$547,2,FALSE))</f>
        <v/>
      </c>
      <c r="EP18" t="str">
        <f>IF(ISERROR(MATCH(EP$1,'CSC Mitre'!Q$1:Q$220,0)),"",VLOOKUP(EP$1,'Tactic Recode'!$A$1:$B$547,2,FALSE))</f>
        <v/>
      </c>
      <c r="EQ18" t="str">
        <f>IF(ISERROR(MATCH(EQ$1,'CSC Mitre'!Q$1:Q$220,0)),"",VLOOKUP(EQ$1,'Tactic Recode'!$A$1:$B$547,2,FALSE))</f>
        <v/>
      </c>
      <c r="ER18" t="str">
        <f>IF(ISERROR(MATCH(ER$1,'CSC Mitre'!Q$1:Q$220,0)),"",VLOOKUP(ER$1,'Tactic Recode'!$A$1:$B$547,2,FALSE))</f>
        <v/>
      </c>
      <c r="ES18" t="str">
        <f>IF(ISERROR(MATCH(ES$1,'CSC Mitre'!Q$1:Q$220,0)),"",VLOOKUP(ES$1,'Tactic Recode'!$A$1:$B$547,2,FALSE))</f>
        <v/>
      </c>
      <c r="ET18" t="str">
        <f>IF(ISERROR(MATCH(ET$1,'CSC Mitre'!Q$1:Q$220,0)),"",VLOOKUP(ET$1,'Tactic Recode'!$A$1:$B$547,2,FALSE))</f>
        <v/>
      </c>
      <c r="EU18" t="str">
        <f>IF(ISERROR(MATCH(EU$1,'CSC Mitre'!Q$1:Q$220,0)),"",VLOOKUP(EU$1,'Tactic Recode'!$A$1:$B$547,2,FALSE))</f>
        <v/>
      </c>
      <c r="EV18" t="str">
        <f>IF(ISERROR(MATCH(EV$1,'CSC Mitre'!Q$1:Q$220,0)),"",VLOOKUP(EV$1,'Tactic Recode'!$A$1:$B$547,2,FALSE))</f>
        <v/>
      </c>
      <c r="EW18" t="str">
        <f>IF(ISERROR(MATCH(EW$1,'CSC Mitre'!Q$1:Q$220,0)),"",VLOOKUP(EW$1,'Tactic Recode'!$A$1:$B$547,2,FALSE))</f>
        <v/>
      </c>
      <c r="EX18" t="str">
        <f>IF(ISERROR(MATCH(EX$1,'CSC Mitre'!Q$1:Q$220,0)),"",VLOOKUP(EX$1,'Tactic Recode'!$A$1:$B$547,2,FALSE))</f>
        <v/>
      </c>
      <c r="EY18" t="str">
        <f>IF(ISERROR(MATCH(EY$1,'CSC Mitre'!Q$1:Q$220,0)),"",VLOOKUP(EY$1,'Tactic Recode'!$A$1:$B$547,2,FALSE))</f>
        <v/>
      </c>
      <c r="EZ18" t="str">
        <f>IF(ISERROR(MATCH(EZ$1,'CSC Mitre'!Q$1:Q$220,0)),"",VLOOKUP(EZ$1,'Tactic Recode'!$A$1:$B$547,2,FALSE))</f>
        <v/>
      </c>
      <c r="FA18" t="str">
        <f>IF(ISERROR(MATCH(FA$1,'CSC Mitre'!Q$1:Q$220,0)),"",VLOOKUP(FA$1,'Tactic Recode'!$A$1:$B$547,2,FALSE))</f>
        <v/>
      </c>
      <c r="FB18" t="str">
        <f>IF(ISERROR(MATCH(FB$1,'CSC Mitre'!Q$1:Q$220,0)),"",VLOOKUP(FB$1,'Tactic Recode'!$A$1:$B$547,2,FALSE))</f>
        <v/>
      </c>
      <c r="FC18" t="str">
        <f>IF(ISERROR(MATCH(FC$1,'CSC Mitre'!Q$1:Q$220,0)),"",VLOOKUP(FC$1,'Tactic Recode'!$A$1:$B$547,2,FALSE))</f>
        <v/>
      </c>
      <c r="FD18" t="str">
        <f>IF(ISERROR(MATCH(FD$1,'CSC Mitre'!Q$1:Q$220,0)),"",VLOOKUP(FD$1,'Tactic Recode'!$A$1:$B$547,2,FALSE))</f>
        <v/>
      </c>
      <c r="FE18" t="str">
        <f>IF(ISERROR(MATCH(FE$1,'CSC Mitre'!Q$1:Q$220,0)),"",VLOOKUP(FE$1,'Tactic Recode'!$A$1:$B$547,2,FALSE))</f>
        <v/>
      </c>
      <c r="FF18" t="str">
        <f>IF(ISERROR(MATCH(FF$1,'CSC Mitre'!Q$1:Q$220,0)),"",VLOOKUP(FF$1,'Tactic Recode'!$A$1:$B$547,2,FALSE))</f>
        <v/>
      </c>
      <c r="FG18" t="str">
        <f>IF(ISERROR(MATCH(FG$1,'CSC Mitre'!Q$1:Q$220,0)),"",VLOOKUP(FG$1,'Tactic Recode'!$A$1:$B$547,2,FALSE))</f>
        <v/>
      </c>
      <c r="FH18" t="str">
        <f>IF(ISERROR(MATCH(FH$1,'CSC Mitre'!Q$1:Q$220,0)),"",VLOOKUP(FH$1,'Tactic Recode'!$A$1:$B$547,2,FALSE))</f>
        <v/>
      </c>
      <c r="FI18" t="str">
        <f>IF(ISERROR(MATCH(FI$1,'CSC Mitre'!Q$1:Q$220,0)),"",VLOOKUP(FI$1,'Tactic Recode'!$A$1:$B$547,2,FALSE))</f>
        <v/>
      </c>
      <c r="FJ18" t="str">
        <f>IF(ISERROR(MATCH(FJ$1,'CSC Mitre'!Q$1:Q$220,0)),"",VLOOKUP(FJ$1,'Tactic Recode'!$A$1:$B$547,2,FALSE))</f>
        <v/>
      </c>
      <c r="FK18" t="str">
        <f>IF(ISERROR(MATCH(FK$1,'CSC Mitre'!Q$1:Q$220,0)),"",VLOOKUP(FK$1,'Tactic Recode'!$A$1:$B$547,2,FALSE))</f>
        <v/>
      </c>
      <c r="FL18" t="str">
        <f>IF(ISERROR(MATCH(FL$1,'CSC Mitre'!Q$1:Q$220,0)),"",VLOOKUP(FL$1,'Tactic Recode'!$A$1:$B$547,2,FALSE))</f>
        <v/>
      </c>
      <c r="FM18" t="str">
        <f>IF(ISERROR(MATCH(FM$1,'CSC Mitre'!Q$1:Q$220,0)),"",VLOOKUP(FM$1,'Tactic Recode'!$A$1:$B$547,2,FALSE))</f>
        <v/>
      </c>
      <c r="FN18" t="str">
        <f>IF(ISERROR(MATCH(FN$1,'CSC Mitre'!Q$1:Q$220,0)),"",VLOOKUP(FN$1,'Tactic Recode'!$A$1:$B$547,2,FALSE))</f>
        <v/>
      </c>
      <c r="FO18" t="str">
        <f>IF(ISERROR(MATCH(FO$1,'CSC Mitre'!Q$1:Q$220,0)),"",VLOOKUP(FO$1,'Tactic Recode'!$A$1:$B$547,2,FALSE))</f>
        <v/>
      </c>
      <c r="FP18" t="str">
        <f>IF(ISERROR(MATCH(FP$1,'CSC Mitre'!Q$1:Q$220,0)),"",VLOOKUP(FP$1,'Tactic Recode'!$A$1:$B$547,2,FALSE))</f>
        <v/>
      </c>
      <c r="FQ18" t="str">
        <f>IF(ISERROR(MATCH(FQ$1,'CSC Mitre'!Q$1:Q$220,0)),"",VLOOKUP(FQ$1,'Tactic Recode'!$A$1:$B$547,2,FALSE))</f>
        <v/>
      </c>
      <c r="FR18" t="str">
        <f>IF(ISERROR(MATCH(FR$1,'CSC Mitre'!Q$1:Q$220,0)),"",VLOOKUP(FR$1,'Tactic Recode'!$A$1:$B$547,2,FALSE))</f>
        <v/>
      </c>
      <c r="FS18" t="str">
        <f>IF(ISERROR(MATCH(FS$1,'CSC Mitre'!Q$1:Q$220,0)),"",VLOOKUP(FS$1,'Tactic Recode'!$A$1:$B$547,2,FALSE))</f>
        <v/>
      </c>
      <c r="FT18" t="str">
        <f>IF(ISERROR(MATCH(FT$1,'CSC Mitre'!Q$1:Q$220,0)),"",VLOOKUP(FT$1,'Tactic Recode'!$A$1:$B$547,2,FALSE))</f>
        <v/>
      </c>
      <c r="FU18" t="str">
        <f>IF(ISERROR(MATCH(FU$1,'CSC Mitre'!Q$1:Q$220,0)),"",VLOOKUP(FU$1,'Tactic Recode'!$A$1:$B$547,2,FALSE))</f>
        <v/>
      </c>
      <c r="FV18" t="str">
        <f>IF(ISERROR(MATCH(FV$1,'CSC Mitre'!Q$1:Q$220,0)),"",VLOOKUP(FV$1,'Tactic Recode'!$A$1:$B$547,2,FALSE))</f>
        <v/>
      </c>
      <c r="FW18" t="str">
        <f>IF(ISERROR(MATCH(FW$1,'CSC Mitre'!Q$1:Q$220,0)),"",VLOOKUP(FW$1,'Tactic Recode'!$A$1:$B$547,2,FALSE))</f>
        <v/>
      </c>
      <c r="FX18" t="str">
        <f>IF(ISERROR(MATCH(FX$1,'CSC Mitre'!Q$1:Q$220,0)),"",VLOOKUP(FX$1,'Tactic Recode'!$A$1:$B$547,2,FALSE))</f>
        <v/>
      </c>
      <c r="FY18" t="str">
        <f>IF(ISERROR(MATCH(FY$1,'CSC Mitre'!Q$1:Q$220,0)),"",VLOOKUP(FY$1,'Tactic Recode'!$A$1:$B$547,2,FALSE))</f>
        <v/>
      </c>
      <c r="FZ18" t="str">
        <f>IF(ISERROR(MATCH(FZ$1,'CSC Mitre'!Q$1:Q$220,0)),"",VLOOKUP(FZ$1,'Tactic Recode'!$A$1:$B$547,2,FALSE))</f>
        <v/>
      </c>
      <c r="GA18" t="str">
        <f>IF(ISERROR(MATCH(GA$1,'CSC Mitre'!Q$1:Q$220,0)),"",VLOOKUP(GA$1,'Tactic Recode'!$A$1:$B$547,2,FALSE))</f>
        <v/>
      </c>
      <c r="GB18" t="str">
        <f>IF(ISERROR(MATCH(GB$1,'CSC Mitre'!Q$1:Q$220,0)),"",VLOOKUP(GB$1,'Tactic Recode'!$A$1:$B$547,2,FALSE))</f>
        <v/>
      </c>
      <c r="GC18" t="str">
        <f>IF(ISERROR(MATCH(GC$1,'CSC Mitre'!Q$1:Q$220,0)),"",VLOOKUP(GC$1,'Tactic Recode'!$A$1:$B$547,2,FALSE))</f>
        <v/>
      </c>
      <c r="GD18" t="str">
        <f>IF(ISERROR(MATCH(GD$1,'CSC Mitre'!Q$1:Q$220,0)),"",VLOOKUP(GD$1,'Tactic Recode'!$A$1:$B$547,2,FALSE))</f>
        <v/>
      </c>
      <c r="GE18" t="str">
        <f>IF(ISERROR(MATCH(GE$1,'CSC Mitre'!Q$1:Q$220,0)),"",VLOOKUP(GE$1,'Tactic Recode'!$A$1:$B$547,2,FALSE))</f>
        <v/>
      </c>
      <c r="GF18" t="str">
        <f>IF(ISERROR(MATCH(GF$1,'CSC Mitre'!Q$1:Q$220,0)),"",VLOOKUP(GF$1,'Tactic Recode'!$A$1:$B$547,2,FALSE))</f>
        <v/>
      </c>
      <c r="GG18" t="str">
        <f>IF(ISERROR(MATCH(GG$1,'CSC Mitre'!Q$1:Q$220,0)),"",VLOOKUP(GG$1,'Tactic Recode'!$A$1:$B$547,2,FALSE))</f>
        <v/>
      </c>
      <c r="GH18" t="str">
        <f>IF(ISERROR(MATCH(GH$1,'CSC Mitre'!Q$1:Q$220,0)),"",VLOOKUP(GH$1,'Tactic Recode'!$A$1:$B$547,2,FALSE))</f>
        <v/>
      </c>
      <c r="GI18" t="str">
        <f>IF(ISERROR(MATCH(GI$1,'CSC Mitre'!Q$1:Q$220,0)),"",VLOOKUP(GI$1,'Tactic Recode'!$A$1:$B$547,2,FALSE))</f>
        <v/>
      </c>
      <c r="GJ18" t="str">
        <f>IF(ISERROR(MATCH(GJ$1,'CSC Mitre'!Q$1:Q$220,0)),"",VLOOKUP(GJ$1,'Tactic Recode'!$A$1:$B$547,2,FALSE))</f>
        <v/>
      </c>
      <c r="GK18" t="str">
        <f>IF(ISERROR(MATCH(GK$1,'CSC Mitre'!Q$1:Q$220,0)),"",VLOOKUP(GK$1,'Tactic Recode'!$A$1:$B$547,2,FALSE))</f>
        <v/>
      </c>
      <c r="GL18" t="str">
        <f>IF(ISERROR(MATCH(GL$1,'CSC Mitre'!Q$1:Q$220,0)),"",VLOOKUP(GL$1,'Tactic Recode'!$A$1:$B$547,2,FALSE))</f>
        <v/>
      </c>
      <c r="GM18" t="str">
        <f>IF(ISERROR(MATCH(GM$1,'CSC Mitre'!Q$1:Q$220,0)),"",VLOOKUP(GM$1,'Tactic Recode'!$A$1:$B$547,2,FALSE))</f>
        <v/>
      </c>
      <c r="GN18" t="str">
        <f>IF(ISERROR(MATCH(GN$1,'CSC Mitre'!Q$1:Q$220,0)),"",VLOOKUP(GN$1,'Tactic Recode'!$A$1:$B$547,2,FALSE))</f>
        <v/>
      </c>
      <c r="GO18" t="str">
        <f>IF(ISERROR(MATCH(GO$1,'CSC Mitre'!Q$1:Q$220,0)),"",VLOOKUP(GO$1,'Tactic Recode'!$A$1:$B$547,2,FALSE))</f>
        <v/>
      </c>
      <c r="GP18" t="str">
        <f>IF(ISERROR(MATCH(GP$1,'CSC Mitre'!Q$1:Q$220,0)),"",VLOOKUP(GP$1,'Tactic Recode'!$A$1:$B$547,2,FALSE))</f>
        <v/>
      </c>
      <c r="GQ18" t="str">
        <f>IF(ISERROR(MATCH(GQ$1,'CSC Mitre'!Q$1:Q$220,0)),"",VLOOKUP(GQ$1,'Tactic Recode'!$A$1:$B$547,2,FALSE))</f>
        <v/>
      </c>
      <c r="GR18" t="str">
        <f>IF(ISERROR(MATCH(GR$1,'CSC Mitre'!Q$1:Q$220,0)),"",VLOOKUP(GR$1,'Tactic Recode'!$A$1:$B$547,2,FALSE))</f>
        <v/>
      </c>
      <c r="GS18" t="str">
        <f>IF(ISERROR(MATCH(GS$1,'CSC Mitre'!Q$1:Q$220,0)),"",VLOOKUP(GS$1,'Tactic Recode'!$A$1:$B$547,2,FALSE))</f>
        <v/>
      </c>
      <c r="GT18" t="str">
        <f>IF(ISERROR(MATCH(GT$1,'CSC Mitre'!Q$1:Q$220,0)),"",VLOOKUP(GT$1,'Tactic Recode'!$A$1:$B$547,2,FALSE))</f>
        <v/>
      </c>
      <c r="GU18" t="str">
        <f>IF(ISERROR(MATCH(GU$1,'CSC Mitre'!Q$1:Q$220,0)),"",VLOOKUP(GU$1,'Tactic Recode'!$A$1:$B$547,2,FALSE))</f>
        <v/>
      </c>
      <c r="GV18" t="str">
        <f>IF(ISERROR(MATCH(GV$1,'CSC Mitre'!Q$1:Q$220,0)),"",VLOOKUP(GV$1,'Tactic Recode'!$A$1:$B$547,2,FALSE))</f>
        <v/>
      </c>
      <c r="GW18" t="str">
        <f>IF(ISERROR(MATCH(GW$1,'CSC Mitre'!Q$1:Q$220,0)),"",VLOOKUP(GW$1,'Tactic Recode'!$A$1:$B$547,2,FALSE))</f>
        <v/>
      </c>
      <c r="GX18" t="str">
        <f>IF(ISERROR(MATCH(GX$1,'CSC Mitre'!Q$1:Q$220,0)),"",VLOOKUP(GX$1,'Tactic Recode'!$A$1:$B$547,2,FALSE))</f>
        <v/>
      </c>
      <c r="GY18" t="str">
        <f>IF(ISERROR(MATCH(GY$1,'CSC Mitre'!Q$1:Q$220,0)),"",VLOOKUP(GY$1,'Tactic Recode'!$A$1:$B$547,2,FALSE))</f>
        <v/>
      </c>
      <c r="GZ18" t="str">
        <f>IF(ISERROR(MATCH(GZ$1,'CSC Mitre'!Q$1:Q$220,0)),"",VLOOKUP(GZ$1,'Tactic Recode'!$A$1:$B$547,2,FALSE))</f>
        <v/>
      </c>
      <c r="HA18" t="str">
        <f>IF(ISERROR(MATCH(HA$1,'CSC Mitre'!Q$1:Q$220,0)),"",VLOOKUP(HA$1,'Tactic Recode'!$A$1:$B$547,2,FALSE))</f>
        <v/>
      </c>
      <c r="HB18" t="str">
        <f>IF(ISERROR(MATCH(HB$1,'CSC Mitre'!Q$1:Q$220,0)),"",VLOOKUP(HB$1,'Tactic Recode'!$A$1:$B$547,2,FALSE))</f>
        <v/>
      </c>
      <c r="HC18" t="str">
        <f>IF(ISERROR(MATCH(HC$1,'CSC Mitre'!Q$1:Q$220,0)),"",VLOOKUP(HC$1,'Tactic Recode'!$A$1:$B$547,2,FALSE))</f>
        <v/>
      </c>
      <c r="HD18" t="str">
        <f>IF(ISERROR(MATCH(HD$1,'CSC Mitre'!Q$1:Q$220,0)),"",VLOOKUP(HD$1,'Tactic Recode'!$A$1:$B$547,2,FALSE))</f>
        <v/>
      </c>
      <c r="HE18" t="str">
        <f>IF(ISERROR(MATCH(HE$1,'CSC Mitre'!Q$1:Q$220,0)),"",VLOOKUP(HE$1,'Tactic Recode'!$A$1:$B$547,2,FALSE))</f>
        <v/>
      </c>
      <c r="HF18" t="str">
        <f>IF(ISERROR(MATCH(HF$1,'CSC Mitre'!Q$1:Q$220,0)),"",VLOOKUP(HF$1,'Tactic Recode'!$A$1:$B$547,2,FALSE))</f>
        <v/>
      </c>
      <c r="HG18" t="str">
        <f>IF(ISERROR(MATCH(HG$1,'CSC Mitre'!Q$1:Q$220,0)),"",VLOOKUP(HG$1,'Tactic Recode'!$A$1:$B$547,2,FALSE))</f>
        <v/>
      </c>
      <c r="HH18" t="str">
        <f>IF(ISERROR(MATCH(HH$1,'CSC Mitre'!Q$1:Q$220,0)),"",VLOOKUP(HH$1,'Tactic Recode'!$A$1:$B$547,2,FALSE))</f>
        <v/>
      </c>
      <c r="HI18" t="str">
        <f>IF(ISERROR(MATCH(HI$1,'CSC Mitre'!Q$1:Q$220,0)),"",VLOOKUP(HI$1,'Tactic Recode'!$A$1:$B$547,2,FALSE))</f>
        <v/>
      </c>
      <c r="HJ18" t="str">
        <f>IF(ISERROR(MATCH(HJ$1,'CSC Mitre'!Q$1:Q$220,0)),"",VLOOKUP(HJ$1,'Tactic Recode'!$A$1:$B$547,2,FALSE))</f>
        <v/>
      </c>
      <c r="HK18" t="str">
        <f>IF(ISERROR(MATCH(HK$1,'CSC Mitre'!Q$1:Q$220,0)),"",VLOOKUP(HK$1,'Tactic Recode'!$A$1:$B$547,2,FALSE))</f>
        <v/>
      </c>
      <c r="HL18" t="str">
        <f>IF(ISERROR(MATCH(HL$1,'CSC Mitre'!Q$1:Q$220,0)),"",VLOOKUP(HL$1,'Tactic Recode'!$A$1:$B$547,2,FALSE))</f>
        <v/>
      </c>
      <c r="HM18" t="str">
        <f>IF(ISERROR(MATCH(HM$1,'CSC Mitre'!Q$1:Q$220,0)),"",VLOOKUP(HM$1,'Tactic Recode'!$A$1:$B$547,2,FALSE))</f>
        <v/>
      </c>
      <c r="HN18" t="str">
        <f>IF(ISERROR(MATCH(HN$1,'CSC Mitre'!Q$1:Q$220,0)),"",VLOOKUP(HN$1,'Tactic Recode'!$A$1:$B$547,2,FALSE))</f>
        <v/>
      </c>
      <c r="HO18" t="str">
        <f>IF(ISERROR(MATCH(HO$1,'CSC Mitre'!Q$1:Q$220,0)),"",VLOOKUP(HO$1,'Tactic Recode'!$A$1:$B$547,2,FALSE))</f>
        <v/>
      </c>
      <c r="HP18" t="str">
        <f>IF(ISERROR(MATCH(HP$1,'CSC Mitre'!Q$1:Q$220,0)),"",VLOOKUP(HP$1,'Tactic Recode'!$A$1:$B$547,2,FALSE))</f>
        <v/>
      </c>
      <c r="HQ18" t="str">
        <f>IF(ISERROR(MATCH(HQ$1,'CSC Mitre'!Q$1:Q$220,0)),"",VLOOKUP(HQ$1,'Tactic Recode'!$A$1:$B$547,2,FALSE))</f>
        <v/>
      </c>
      <c r="HR18" t="str">
        <f>IF(ISERROR(MATCH(HR$1,'CSC Mitre'!Q$1:Q$220,0)),"",VLOOKUP(HR$1,'Tactic Recode'!$A$1:$B$547,2,FALSE))</f>
        <v/>
      </c>
      <c r="HS18" t="str">
        <f>IF(ISERROR(MATCH(HS$1,'CSC Mitre'!Q$1:Q$220,0)),"",VLOOKUP(HS$1,'Tactic Recode'!$A$1:$B$547,2,FALSE))</f>
        <v/>
      </c>
      <c r="HT18" t="str">
        <f>IF(ISERROR(MATCH(HT$1,'CSC Mitre'!Q$1:Q$220,0)),"",VLOOKUP(HT$1,'Tactic Recode'!$A$1:$B$547,2,FALSE))</f>
        <v/>
      </c>
      <c r="HU18" t="str">
        <f>IF(ISERROR(MATCH(HU$1,'CSC Mitre'!Q$1:Q$220,0)),"",VLOOKUP(HU$1,'Tactic Recode'!$A$1:$B$547,2,FALSE))</f>
        <v/>
      </c>
      <c r="HV18" t="str">
        <f>IF(ISERROR(MATCH(HV$1,'CSC Mitre'!Q$1:Q$220,0)),"",VLOOKUP(HV$1,'Tactic Recode'!$A$1:$B$547,2,FALSE))</f>
        <v/>
      </c>
      <c r="HW18" t="str">
        <f>IF(ISERROR(MATCH(HW$1,'CSC Mitre'!Q$1:Q$220,0)),"",VLOOKUP(HW$1,'Tactic Recode'!$A$1:$B$547,2,FALSE))</f>
        <v/>
      </c>
      <c r="HX18" t="str">
        <f>IF(ISERROR(MATCH(HX$1,'CSC Mitre'!Q$1:Q$220,0)),"",VLOOKUP(HX$1,'Tactic Recode'!$A$1:$B$547,2,FALSE))</f>
        <v/>
      </c>
      <c r="HY18" t="str">
        <f>IF(ISERROR(MATCH(HY$1,'CSC Mitre'!Q$1:Q$220,0)),"",VLOOKUP(HY$1,'Tactic Recode'!$A$1:$B$547,2,FALSE))</f>
        <v/>
      </c>
      <c r="HZ18" t="str">
        <f>IF(ISERROR(MATCH(HZ$1,'CSC Mitre'!Q$1:Q$220,0)),"",VLOOKUP(HZ$1,'Tactic Recode'!$A$1:$B$547,2,FALSE))</f>
        <v/>
      </c>
      <c r="IA18" t="str">
        <f>IF(ISERROR(MATCH(IA$1,'CSC Mitre'!Q$1:Q$220,0)),"",VLOOKUP(IA$1,'Tactic Recode'!$A$1:$B$547,2,FALSE))</f>
        <v/>
      </c>
      <c r="IB18" t="str">
        <f>IF(ISERROR(MATCH(IB$1,'CSC Mitre'!Q$1:Q$220,0)),"",VLOOKUP(IB$1,'Tactic Recode'!$A$1:$B$547,2,FALSE))</f>
        <v/>
      </c>
      <c r="IC18" t="str">
        <f>IF(ISERROR(MATCH(IC$1,'CSC Mitre'!Q$1:Q$220,0)),"",VLOOKUP(IC$1,'Tactic Recode'!$A$1:$B$547,2,FALSE))</f>
        <v/>
      </c>
      <c r="ID18" t="str">
        <f>IF(ISERROR(MATCH(ID$1,'CSC Mitre'!Q$1:Q$220,0)),"",VLOOKUP(ID$1,'Tactic Recode'!$A$1:$B$547,2,FALSE))</f>
        <v/>
      </c>
      <c r="IE18" t="str">
        <f>IF(ISERROR(MATCH(IE$1,'CSC Mitre'!Q$1:Q$220,0)),"",VLOOKUP(IE$1,'Tactic Recode'!$A$1:$B$547,2,FALSE))</f>
        <v/>
      </c>
      <c r="IF18" t="str">
        <f>IF(ISERROR(MATCH(IF$1,'CSC Mitre'!Q$1:Q$220,0)),"",VLOOKUP(IF$1,'Tactic Recode'!$A$1:$B$547,2,FALSE))</f>
        <v/>
      </c>
      <c r="IG18" t="str">
        <f>IF(ISERROR(MATCH(IG$1,'CSC Mitre'!Q$1:Q$220,0)),"",VLOOKUP(IG$1,'Tactic Recode'!$A$1:$B$547,2,FALSE))</f>
        <v/>
      </c>
      <c r="IH18" t="str">
        <f>IF(ISERROR(MATCH(IH$1,'CSC Mitre'!Q$1:Q$220,0)),"",VLOOKUP(IH$1,'Tactic Recode'!$A$1:$B$547,2,FALSE))</f>
        <v/>
      </c>
      <c r="II18" t="str">
        <f>IF(ISERROR(MATCH(II$1,'CSC Mitre'!Q$1:Q$220,0)),"",VLOOKUP(II$1,'Tactic Recode'!$A$1:$B$547,2,FALSE))</f>
        <v/>
      </c>
      <c r="IJ18" t="str">
        <f>IF(ISERROR(MATCH(IJ$1,'CSC Mitre'!Q$1:Q$220,0)),"",VLOOKUP(IJ$1,'Tactic Recode'!$A$1:$B$547,2,FALSE))</f>
        <v/>
      </c>
      <c r="IK18" t="str">
        <f>IF(ISERROR(MATCH(IK$1,'CSC Mitre'!Q$1:Q$220,0)),"",VLOOKUP(IK$1,'Tactic Recode'!$A$1:$B$547,2,FALSE))</f>
        <v/>
      </c>
      <c r="IL18" t="str">
        <f>IF(ISERROR(MATCH(IL$1,'CSC Mitre'!Q$1:Q$220,0)),"",VLOOKUP(IL$1,'Tactic Recode'!$A$1:$B$547,2,FALSE))</f>
        <v/>
      </c>
      <c r="IM18" t="str">
        <f>IF(ISERROR(MATCH(IM$1,'CSC Mitre'!Q$1:Q$220,0)),"",VLOOKUP(IM$1,'Tactic Recode'!$A$1:$B$547,2,FALSE))</f>
        <v/>
      </c>
      <c r="IN18" t="str">
        <f>IF(ISERROR(MATCH(IN$1,'CSC Mitre'!Q$1:Q$220,0)),"",VLOOKUP(IN$1,'Tactic Recode'!$A$1:$B$547,2,FALSE))</f>
        <v/>
      </c>
      <c r="IO18" t="str">
        <f>IF(ISERROR(MATCH(IO$1,'CSC Mitre'!Q$1:Q$220,0)),"",VLOOKUP(IO$1,'Tactic Recode'!$A$1:$B$547,2,FALSE))</f>
        <v/>
      </c>
      <c r="IP18" t="str">
        <f>IF(ISERROR(MATCH(IP$1,'CSC Mitre'!Q$1:Q$220,0)),"",VLOOKUP(IP$1,'Tactic Recode'!$A$1:$B$547,2,FALSE))</f>
        <v/>
      </c>
      <c r="IQ18" t="str">
        <f>IF(ISERROR(MATCH(IQ$1,'CSC Mitre'!Q$1:Q$220,0)),"",VLOOKUP(IQ$1,'Tactic Recode'!$A$1:$B$547,2,FALSE))</f>
        <v/>
      </c>
      <c r="IR18" t="str">
        <f>IF(ISERROR(MATCH(IR$1,'CSC Mitre'!Q$1:Q$220,0)),"",VLOOKUP(IR$1,'Tactic Recode'!$A$1:$B$547,2,FALSE))</f>
        <v/>
      </c>
      <c r="IS18" t="str">
        <f>IF(ISERROR(MATCH(IS$1,'CSC Mitre'!Q$1:Q$220,0)),"",VLOOKUP(IS$1,'Tactic Recode'!$A$1:$B$547,2,FALSE))</f>
        <v/>
      </c>
      <c r="IT18" t="str">
        <f>IF(ISERROR(MATCH(IT$1,'CSC Mitre'!Q$1:Q$220,0)),"",VLOOKUP(IT$1,'Tactic Recode'!$A$1:$B$547,2,FALSE))</f>
        <v/>
      </c>
      <c r="IU18" t="str">
        <f>IF(ISERROR(MATCH(IU$1,'CSC Mitre'!Q$1:Q$220,0)),"",VLOOKUP(IU$1,'Tactic Recode'!$A$1:$B$547,2,FALSE))</f>
        <v/>
      </c>
      <c r="IV18" t="str">
        <f>IF(ISERROR(MATCH(IV$1,'CSC Mitre'!Q$1:Q$220,0)),"",VLOOKUP(IV$1,'Tactic Recode'!$A$1:$B$547,2,FALSE))</f>
        <v/>
      </c>
      <c r="IW18" t="str">
        <f>IF(ISERROR(MATCH(IW$1,'CSC Mitre'!Q$1:Q$220,0)),"",VLOOKUP(IW$1,'Tactic Recode'!$A$1:$B$547,2,FALSE))</f>
        <v/>
      </c>
      <c r="IX18" t="str">
        <f>IF(ISERROR(MATCH(IX$1,'CSC Mitre'!Q$1:Q$220,0)),"",VLOOKUP(IX$1,'Tactic Recode'!$A$1:$B$547,2,FALSE))</f>
        <v/>
      </c>
      <c r="IY18" t="str">
        <f>IF(ISERROR(MATCH(IY$1,'CSC Mitre'!Q$1:Q$220,0)),"",VLOOKUP(IY$1,'Tactic Recode'!$A$1:$B$547,2,FALSE))</f>
        <v/>
      </c>
      <c r="IZ18" t="str">
        <f>IF(ISERROR(MATCH(IZ$1,'CSC Mitre'!Q$1:Q$220,0)),"",VLOOKUP(IZ$1,'Tactic Recode'!$A$1:$B$547,2,FALSE))</f>
        <v/>
      </c>
      <c r="JA18" t="str">
        <f>IF(ISERROR(MATCH(JA$1,'CSC Mitre'!Q$1:Q$220,0)),"",VLOOKUP(JA$1,'Tactic Recode'!$A$1:$B$547,2,FALSE))</f>
        <v/>
      </c>
      <c r="JB18" t="str">
        <f>IF(ISERROR(MATCH(JB$1,'CSC Mitre'!Q$1:Q$220,0)),"",VLOOKUP(JB$1,'Tactic Recode'!$A$1:$B$547,2,FALSE))</f>
        <v/>
      </c>
      <c r="JC18" t="str">
        <f>IF(ISERROR(MATCH(JC$1,'CSC Mitre'!Q$1:Q$220,0)),"",VLOOKUP(JC$1,'Tactic Recode'!$A$1:$B$547,2,FALSE))</f>
        <v/>
      </c>
      <c r="JD18" t="str">
        <f>IF(ISERROR(MATCH(JD$1,'CSC Mitre'!Q$1:Q$220,0)),"",VLOOKUP(JD$1,'Tactic Recode'!$A$1:$B$547,2,FALSE))</f>
        <v/>
      </c>
      <c r="JE18" t="str">
        <f>IF(ISERROR(MATCH(JE$1,'CSC Mitre'!Q$1:Q$220,0)),"",VLOOKUP(JE$1,'Tactic Recode'!$A$1:$B$547,2,FALSE))</f>
        <v/>
      </c>
      <c r="JF18" t="str">
        <f>IF(ISERROR(MATCH(JF$1,'CSC Mitre'!Q$1:Q$220,0)),"",VLOOKUP(JF$1,'Tactic Recode'!$A$1:$B$547,2,FALSE))</f>
        <v/>
      </c>
      <c r="JG18" t="str">
        <f>IF(ISERROR(MATCH(JG$1,'CSC Mitre'!Q$1:Q$220,0)),"",VLOOKUP(JG$1,'Tactic Recode'!$A$1:$B$547,2,FALSE))</f>
        <v/>
      </c>
      <c r="JH18" t="str">
        <f>IF(ISERROR(MATCH(JH$1,'CSC Mitre'!Q$1:Q$220,0)),"",VLOOKUP(JH$1,'Tactic Recode'!$A$1:$B$547,2,FALSE))</f>
        <v/>
      </c>
      <c r="JI18" t="str">
        <f>IF(ISERROR(MATCH(JI$1,'CSC Mitre'!Q$1:Q$220,0)),"",VLOOKUP(JI$1,'Tactic Recode'!$A$1:$B$547,2,FALSE))</f>
        <v/>
      </c>
      <c r="JJ18" t="str">
        <f>IF(ISERROR(MATCH(JJ$1,'CSC Mitre'!Q$1:Q$220,0)),"",VLOOKUP(JJ$1,'Tactic Recode'!$A$1:$B$547,2,FALSE))</f>
        <v/>
      </c>
      <c r="JK18" t="str">
        <f>IF(ISERROR(MATCH(JK$1,'CSC Mitre'!Q$1:Q$220,0)),"",VLOOKUP(JK$1,'Tactic Recode'!$A$1:$B$547,2,FALSE))</f>
        <v/>
      </c>
      <c r="JL18" t="str">
        <f>IF(ISERROR(MATCH(JL$1,'CSC Mitre'!Q$1:Q$220,0)),"",VLOOKUP(JL$1,'Tactic Recode'!$A$1:$B$547,2,FALSE))</f>
        <v/>
      </c>
      <c r="JM18" t="str">
        <f>IF(ISERROR(MATCH(JM$1,'CSC Mitre'!Q$1:Q$220,0)),"",VLOOKUP(JM$1,'Tactic Recode'!$A$1:$B$547,2,FALSE))</f>
        <v/>
      </c>
      <c r="JN18" t="str">
        <f>IF(ISERROR(MATCH(JN$1,'CSC Mitre'!Q$1:Q$220,0)),"",VLOOKUP(JN$1,'Tactic Recode'!$A$1:$B$547,2,FALSE))</f>
        <v/>
      </c>
      <c r="JO18" t="str">
        <f>IF(ISERROR(MATCH(JO$1,'CSC Mitre'!Q$1:Q$220,0)),"",VLOOKUP(JO$1,'Tactic Recode'!$A$1:$B$547,2,FALSE))</f>
        <v/>
      </c>
      <c r="JP18" t="str">
        <f>IF(ISERROR(MATCH(JP$1,'CSC Mitre'!Q$1:Q$220,0)),"",VLOOKUP(JP$1,'Tactic Recode'!$A$1:$B$547,2,FALSE))</f>
        <v/>
      </c>
      <c r="JQ18" t="str">
        <f>IF(ISERROR(MATCH(JQ$1,'CSC Mitre'!Q$1:Q$220,0)),"",VLOOKUP(JQ$1,'Tactic Recode'!$A$1:$B$547,2,FALSE))</f>
        <v/>
      </c>
      <c r="JR18" t="str">
        <f>IF(ISERROR(MATCH(JR$1,'CSC Mitre'!Q$1:Q$220,0)),"",VLOOKUP(JR$1,'Tactic Recode'!$A$1:$B$547,2,FALSE))</f>
        <v/>
      </c>
      <c r="JS18" t="str">
        <f>IF(ISERROR(MATCH(JS$1,'CSC Mitre'!Q$1:Q$220,0)),"",VLOOKUP(JS$1,'Tactic Recode'!$A$1:$B$547,2,FALSE))</f>
        <v/>
      </c>
      <c r="JT18" t="str">
        <f>IF(ISERROR(MATCH(JT$1,'CSC Mitre'!Q$1:Q$220,0)),"",VLOOKUP(JT$1,'Tactic Recode'!$A$1:$B$547,2,FALSE))</f>
        <v/>
      </c>
      <c r="JU18" t="str">
        <f>IF(ISERROR(MATCH(JU$1,'CSC Mitre'!Q$1:Q$220,0)),"",VLOOKUP(JU$1,'Tactic Recode'!$A$1:$B$547,2,FALSE))</f>
        <v/>
      </c>
      <c r="JV18" t="str">
        <f>IF(ISERROR(MATCH(JV$1,'CSC Mitre'!Q$1:Q$220,0)),"",VLOOKUP(JV$1,'Tactic Recode'!$A$1:$B$547,2,FALSE))</f>
        <v/>
      </c>
      <c r="JW18" t="str">
        <f>IF(ISERROR(MATCH(JW$1,'CSC Mitre'!Q$1:Q$220,0)),"",VLOOKUP(JW$1,'Tactic Recode'!$A$1:$B$547,2,FALSE))</f>
        <v/>
      </c>
      <c r="JX18" t="str">
        <f>IF(ISERROR(MATCH(JX$1,'CSC Mitre'!Q$1:Q$220,0)),"",VLOOKUP(JX$1,'Tactic Recode'!$A$1:$B$547,2,FALSE))</f>
        <v/>
      </c>
      <c r="JY18" t="str">
        <f>IF(ISERROR(MATCH(JY$1,'CSC Mitre'!Q$1:Q$220,0)),"",VLOOKUP(JY$1,'Tactic Recode'!$A$1:$B$547,2,FALSE))</f>
        <v/>
      </c>
      <c r="JZ18" t="str">
        <f>IF(ISERROR(MATCH(JZ$1,'CSC Mitre'!Q$1:Q$220,0)),"",VLOOKUP(JZ$1,'Tactic Recode'!$A$1:$B$547,2,FALSE))</f>
        <v/>
      </c>
      <c r="KA18" t="str">
        <f>IF(ISERROR(MATCH(KA$1,'CSC Mitre'!Q$1:Q$220,0)),"",VLOOKUP(KA$1,'Tactic Recode'!$A$1:$B$547,2,FALSE))</f>
        <v/>
      </c>
      <c r="KB18" t="str">
        <f>IF(ISERROR(MATCH(KB$1,'CSC Mitre'!Q$1:Q$220,0)),"",VLOOKUP(KB$1,'Tactic Recode'!$A$1:$B$547,2,FALSE))</f>
        <v/>
      </c>
      <c r="KC18" t="str">
        <f>IF(ISERROR(MATCH(KC$1,'CSC Mitre'!Q$1:Q$220,0)),"",VLOOKUP(KC$1,'Tactic Recode'!$A$1:$B$547,2,FALSE))</f>
        <v/>
      </c>
      <c r="KD18" t="str">
        <f>IF(ISERROR(MATCH(KD$1,'CSC Mitre'!Q$1:Q$220,0)),"",VLOOKUP(KD$1,'Tactic Recode'!$A$1:$B$547,2,FALSE))</f>
        <v/>
      </c>
      <c r="KE18" t="str">
        <f>IF(ISERROR(MATCH(KE$1,'CSC Mitre'!Q$1:Q$220,0)),"",VLOOKUP(KE$1,'Tactic Recode'!$A$1:$B$547,2,FALSE))</f>
        <v/>
      </c>
      <c r="KF18" t="str">
        <f>IF(ISERROR(MATCH(KF$1,'CSC Mitre'!Q$1:Q$220,0)),"",VLOOKUP(KF$1,'Tactic Recode'!$A$1:$B$547,2,FALSE))</f>
        <v/>
      </c>
      <c r="KG18" t="str">
        <f>IF(ISERROR(MATCH(KG$1,'CSC Mitre'!Q$1:Q$220,0)),"",VLOOKUP(KG$1,'Tactic Recode'!$A$1:$B$547,2,FALSE))</f>
        <v/>
      </c>
      <c r="KH18" t="str">
        <f>IF(ISERROR(MATCH(KH$1,'CSC Mitre'!Q$1:Q$220,0)),"",VLOOKUP(KH$1,'Tactic Recode'!$A$1:$B$547,2,FALSE))</f>
        <v/>
      </c>
      <c r="KI18" t="str">
        <f>IF(ISERROR(MATCH(KI$1,'CSC Mitre'!Q$1:Q$220,0)),"",VLOOKUP(KI$1,'Tactic Recode'!$A$1:$B$547,2,FALSE))</f>
        <v/>
      </c>
      <c r="KJ18" t="str">
        <f>IF(ISERROR(MATCH(KJ$1,'CSC Mitre'!Q$1:Q$220,0)),"",VLOOKUP(KJ$1,'Tactic Recode'!$A$1:$B$547,2,FALSE))</f>
        <v/>
      </c>
      <c r="KK18" t="str">
        <f>IF(ISERROR(MATCH(KK$1,'CSC Mitre'!Q$1:Q$220,0)),"",VLOOKUP(KK$1,'Tactic Recode'!$A$1:$B$547,2,FALSE))</f>
        <v/>
      </c>
      <c r="KL18" t="str">
        <f>IF(ISERROR(MATCH(KL$1,'CSC Mitre'!Q$1:Q$220,0)),"",VLOOKUP(KL$1,'Tactic Recode'!$A$1:$B$547,2,FALSE))</f>
        <v/>
      </c>
      <c r="KM18" t="str">
        <f>IF(ISERROR(MATCH(KM$1,'CSC Mitre'!Q$1:Q$220,0)),"",VLOOKUP(KM$1,'Tactic Recode'!$A$1:$B$547,2,FALSE))</f>
        <v/>
      </c>
      <c r="KN18" t="str">
        <f>IF(ISERROR(MATCH(KN$1,'CSC Mitre'!Q$1:Q$220,0)),"",VLOOKUP(KN$1,'Tactic Recode'!$A$1:$B$547,2,FALSE))</f>
        <v/>
      </c>
      <c r="KO18" t="str">
        <f>IF(ISERROR(MATCH(KO$1,'CSC Mitre'!Q$1:Q$220,0)),"",VLOOKUP(KO$1,'Tactic Recode'!$A$1:$B$547,2,FALSE))</f>
        <v/>
      </c>
      <c r="KP18" t="str">
        <f>IF(ISERROR(MATCH(KP$1,'CSC Mitre'!Q$1:Q$220,0)),"",VLOOKUP(KP$1,'Tactic Recode'!$A$1:$B$547,2,FALSE))</f>
        <v/>
      </c>
      <c r="KQ18" t="str">
        <f>IF(ISERROR(MATCH(KQ$1,'CSC Mitre'!Q$1:Q$220,0)),"",VLOOKUP(KQ$1,'Tactic Recode'!$A$1:$B$547,2,FALSE))</f>
        <v/>
      </c>
      <c r="KR18" t="str">
        <f>IF(ISERROR(MATCH(KR$1,'CSC Mitre'!Q$1:Q$220,0)),"",VLOOKUP(KR$1,'Tactic Recode'!$A$1:$B$547,2,FALSE))</f>
        <v/>
      </c>
      <c r="KS18" t="str">
        <f>IF(ISERROR(MATCH(KS$1,'CSC Mitre'!Q$1:Q$220,0)),"",VLOOKUP(KS$1,'Tactic Recode'!$A$1:$B$547,2,FALSE))</f>
        <v/>
      </c>
      <c r="KT18" t="str">
        <f>IF(ISERROR(MATCH(KT$1,'CSC Mitre'!Q$1:Q$220,0)),"",VLOOKUP(KT$1,'Tactic Recode'!$A$1:$B$547,2,FALSE))</f>
        <v/>
      </c>
      <c r="KU18" t="str">
        <f>IF(ISERROR(MATCH(KU$1,'CSC Mitre'!Q$1:Q$220,0)),"",VLOOKUP(KU$1,'Tactic Recode'!$A$1:$B$547,2,FALSE))</f>
        <v/>
      </c>
      <c r="KV18" t="str">
        <f>IF(ISERROR(MATCH(KV$1,'CSC Mitre'!Q$1:Q$220,0)),"",VLOOKUP(KV$1,'Tactic Recode'!$A$1:$B$547,2,FALSE))</f>
        <v/>
      </c>
      <c r="KW18" t="str">
        <f>IF(ISERROR(MATCH(KW$1,'CSC Mitre'!Q$1:Q$220,0)),"",VLOOKUP(KW$1,'Tactic Recode'!$A$1:$B$547,2,FALSE))</f>
        <v/>
      </c>
      <c r="KX18" t="str">
        <f>IF(ISERROR(MATCH(KX$1,'CSC Mitre'!Q$1:Q$220,0)),"",VLOOKUP(KX$1,'Tactic Recode'!$A$1:$B$547,2,FALSE))</f>
        <v/>
      </c>
      <c r="KY18" t="str">
        <f>IF(ISERROR(MATCH(KY$1,'CSC Mitre'!Q$1:Q$220,0)),"",VLOOKUP(KY$1,'Tactic Recode'!$A$1:$B$547,2,FALSE))</f>
        <v/>
      </c>
      <c r="KZ18" t="str">
        <f>IF(ISERROR(MATCH(KZ$1,'CSC Mitre'!Q$1:Q$220,0)),"",VLOOKUP(KZ$1,'Tactic Recode'!$A$1:$B$547,2,FALSE))</f>
        <v/>
      </c>
      <c r="LA18" t="str">
        <f>IF(ISERROR(MATCH(LA$1,'CSC Mitre'!Q$1:Q$220,0)),"",VLOOKUP(LA$1,'Tactic Recode'!$A$1:$B$547,2,FALSE))</f>
        <v/>
      </c>
      <c r="LB18" t="str">
        <f>IF(ISERROR(MATCH(LB$1,'CSC Mitre'!Q$1:Q$220,0)),"",VLOOKUP(LB$1,'Tactic Recode'!$A$1:$B$547,2,FALSE))</f>
        <v/>
      </c>
      <c r="LC18" t="str">
        <f>IF(ISERROR(MATCH(LC$1,'CSC Mitre'!Q$1:Q$220,0)),"",VLOOKUP(LC$1,'Tactic Recode'!$A$1:$B$547,2,FALSE))</f>
        <v/>
      </c>
      <c r="LD18" t="str">
        <f>IF(ISERROR(MATCH(LD$1,'CSC Mitre'!Q$1:Q$220,0)),"",VLOOKUP(LD$1,'Tactic Recode'!$A$1:$B$547,2,FALSE))</f>
        <v/>
      </c>
      <c r="LE18" t="str">
        <f>IF(ISERROR(MATCH(LE$1,'CSC Mitre'!Q$1:Q$220,0)),"",VLOOKUP(LE$1,'Tactic Recode'!$A$1:$B$547,2,FALSE))</f>
        <v/>
      </c>
      <c r="LF18" t="str">
        <f>IF(ISERROR(MATCH(LF$1,'CSC Mitre'!Q$1:Q$220,0)),"",VLOOKUP(LF$1,'Tactic Recode'!$A$1:$B$547,2,FALSE))</f>
        <v/>
      </c>
      <c r="LG18" t="str">
        <f>IF(ISERROR(MATCH(LG$1,'CSC Mitre'!Q$1:Q$220,0)),"",VLOOKUP(LG$1,'Tactic Recode'!$A$1:$B$547,2,FALSE))</f>
        <v/>
      </c>
      <c r="LH18" t="str">
        <f>IF(ISERROR(MATCH(LH$1,'CSC Mitre'!Q$1:Q$220,0)),"",VLOOKUP(LH$1,'Tactic Recode'!$A$1:$B$547,2,FALSE))</f>
        <v/>
      </c>
      <c r="LI18" t="str">
        <f>IF(ISERROR(MATCH(LI$1,'CSC Mitre'!Q$1:Q$220,0)),"",VLOOKUP(LI$1,'Tactic Recode'!$A$1:$B$547,2,FALSE))</f>
        <v/>
      </c>
      <c r="LJ18" t="str">
        <f>IF(ISERROR(MATCH(LJ$1,'CSC Mitre'!Q$1:Q$220,0)),"",VLOOKUP(LJ$1,'Tactic Recode'!$A$1:$B$547,2,FALSE))</f>
        <v/>
      </c>
      <c r="LK18" t="str">
        <f>IF(ISERROR(MATCH(LK$1,'CSC Mitre'!Q$1:Q$220,0)),"",VLOOKUP(LK$1,'Tactic Recode'!$A$1:$B$547,2,FALSE))</f>
        <v/>
      </c>
      <c r="LL18" t="str">
        <f>IF(ISERROR(MATCH(LL$1,'CSC Mitre'!Q$1:Q$220,0)),"",VLOOKUP(LL$1,'Tactic Recode'!$A$1:$B$547,2,FALSE))</f>
        <v/>
      </c>
      <c r="LM18" t="str">
        <f>IF(ISERROR(MATCH(LM$1,'CSC Mitre'!Q$1:Q$220,0)),"",VLOOKUP(LM$1,'Tactic Recode'!$A$1:$B$547,2,FALSE))</f>
        <v/>
      </c>
      <c r="LN18" t="str">
        <f>IF(ISERROR(MATCH(LN$1,'CSC Mitre'!Q$1:Q$220,0)),"",VLOOKUP(LN$1,'Tactic Recode'!$A$1:$B$547,2,FALSE))</f>
        <v/>
      </c>
      <c r="LO18" t="str">
        <f>IF(ISERROR(MATCH(LO$1,'CSC Mitre'!Q$1:Q$220,0)),"",VLOOKUP(LO$1,'Tactic Recode'!$A$1:$B$547,2,FALSE))</f>
        <v/>
      </c>
      <c r="LP18" t="str">
        <f>IF(ISERROR(MATCH(LP$1,'CSC Mitre'!Q$1:Q$220,0)),"",VLOOKUP(LP$1,'Tactic Recode'!$A$1:$B$547,2,FALSE))</f>
        <v/>
      </c>
      <c r="LQ18" t="str">
        <f>IF(ISERROR(MATCH(LQ$1,'CSC Mitre'!Q$1:Q$220,0)),"",VLOOKUP(LQ$1,'Tactic Recode'!$A$1:$B$547,2,FALSE))</f>
        <v/>
      </c>
      <c r="LR18" t="str">
        <f>IF(ISERROR(MATCH(LR$1,'CSC Mitre'!Q$1:Q$220,0)),"",VLOOKUP(LR$1,'Tactic Recode'!$A$1:$B$547,2,FALSE))</f>
        <v/>
      </c>
      <c r="LS18" t="str">
        <f>IF(ISERROR(MATCH(LS$1,'CSC Mitre'!Q$1:Q$220,0)),"",VLOOKUP(LS$1,'Tactic Recode'!$A$1:$B$547,2,FALSE))</f>
        <v/>
      </c>
      <c r="LT18" t="str">
        <f>IF(ISERROR(MATCH(LT$1,'CSC Mitre'!Q$1:Q$220,0)),"",VLOOKUP(LT$1,'Tactic Recode'!$A$1:$B$547,2,FALSE))</f>
        <v/>
      </c>
      <c r="LU18" t="str">
        <f>IF(ISERROR(MATCH(LU$1,'CSC Mitre'!Q$1:Q$220,0)),"",VLOOKUP(LU$1,'Tactic Recode'!$A$1:$B$547,2,FALSE))</f>
        <v/>
      </c>
      <c r="LV18" t="str">
        <f>IF(ISERROR(MATCH(LV$1,'CSC Mitre'!Q$1:Q$220,0)),"",VLOOKUP(LV$1,'Tactic Recode'!$A$1:$B$547,2,FALSE))</f>
        <v/>
      </c>
      <c r="LW18" t="str">
        <f>IF(ISERROR(MATCH(LW$1,'CSC Mitre'!Q$1:Q$220,0)),"",VLOOKUP(LW$1,'Tactic Recode'!$A$1:$B$547,2,FALSE))</f>
        <v/>
      </c>
      <c r="LX18" t="str">
        <f>IF(ISERROR(MATCH(LX$1,'CSC Mitre'!Q$1:Q$220,0)),"",VLOOKUP(LX$1,'Tactic Recode'!$A$1:$B$547,2,FALSE))</f>
        <v/>
      </c>
      <c r="LY18" t="str">
        <f>IF(ISERROR(MATCH(LY$1,'CSC Mitre'!Q$1:Q$220,0)),"",VLOOKUP(LY$1,'Tactic Recode'!$A$1:$B$547,2,FALSE))</f>
        <v/>
      </c>
      <c r="LZ18" t="str">
        <f>IF(ISERROR(MATCH(LZ$1,'CSC Mitre'!Q$1:Q$220,0)),"",VLOOKUP(LZ$1,'Tactic Recode'!$A$1:$B$547,2,FALSE))</f>
        <v/>
      </c>
      <c r="MA18" t="str">
        <f>IF(ISERROR(MATCH(MA$1,'CSC Mitre'!Q$1:Q$220,0)),"",VLOOKUP(MA$1,'Tactic Recode'!$A$1:$B$547,2,FALSE))</f>
        <v/>
      </c>
      <c r="MB18" t="str">
        <f>IF(ISERROR(MATCH(MB$1,'CSC Mitre'!Q$1:Q$220,0)),"",VLOOKUP(MB$1,'Tactic Recode'!$A$1:$B$547,2,FALSE))</f>
        <v/>
      </c>
      <c r="MC18" t="str">
        <f>IF(ISERROR(MATCH(MC$1,'CSC Mitre'!Q$1:Q$220,0)),"",VLOOKUP(MC$1,'Tactic Recode'!$A$1:$B$547,2,FALSE))</f>
        <v/>
      </c>
      <c r="MD18" t="str">
        <f>IF(ISERROR(MATCH(MD$1,'CSC Mitre'!Q$1:Q$220,0)),"",VLOOKUP(MD$1,'Tactic Recode'!$A$1:$B$547,2,FALSE))</f>
        <v/>
      </c>
      <c r="ME18" t="str">
        <f>IF(ISERROR(MATCH(ME$1,'CSC Mitre'!Q$1:Q$220,0)),"",VLOOKUP(ME$1,'Tactic Recode'!$A$1:$B$547,2,FALSE))</f>
        <v/>
      </c>
      <c r="MF18" t="str">
        <f>IF(ISERROR(MATCH(MF$1,'CSC Mitre'!Q$1:Q$220,0)),"",VLOOKUP(MF$1,'Tactic Recode'!$A$1:$B$547,2,FALSE))</f>
        <v/>
      </c>
      <c r="MG18" t="str">
        <f>IF(ISERROR(MATCH(MG$1,'CSC Mitre'!Q$1:Q$220,0)),"",VLOOKUP(MG$1,'Tactic Recode'!$A$1:$B$547,2,FALSE))</f>
        <v/>
      </c>
      <c r="MH18" t="str">
        <f>IF(ISERROR(MATCH(MH$1,'CSC Mitre'!Q$1:Q$220,0)),"",VLOOKUP(MH$1,'Tactic Recode'!$A$1:$B$547,2,FALSE))</f>
        <v/>
      </c>
      <c r="MI18" t="str">
        <f>IF(ISERROR(MATCH(MI$1,'CSC Mitre'!Q$1:Q$220,0)),"",VLOOKUP(MI$1,'Tactic Recode'!$A$1:$B$547,2,FALSE))</f>
        <v/>
      </c>
      <c r="MJ18" t="str">
        <f>IF(ISERROR(MATCH(MJ$1,'CSC Mitre'!Q$1:Q$220,0)),"",VLOOKUP(MJ$1,'Tactic Recode'!$A$1:$B$547,2,FALSE))</f>
        <v/>
      </c>
      <c r="MK18" t="str">
        <f>IF(ISERROR(MATCH(MK$1,'CSC Mitre'!Q$1:Q$220,0)),"",VLOOKUP(MK$1,'Tactic Recode'!$A$1:$B$547,2,FALSE))</f>
        <v/>
      </c>
      <c r="ML18" t="str">
        <f>IF(ISERROR(MATCH(ML$1,'CSC Mitre'!Q$1:Q$220,0)),"",VLOOKUP(ML$1,'Tactic Recode'!$A$1:$B$547,2,FALSE))</f>
        <v/>
      </c>
      <c r="MM18" t="str">
        <f>IF(ISERROR(MATCH(MM$1,'CSC Mitre'!Q$1:Q$220,0)),"",VLOOKUP(MM$1,'Tactic Recode'!$A$1:$B$547,2,FALSE))</f>
        <v/>
      </c>
      <c r="MN18" t="str">
        <f>IF(ISERROR(MATCH(MN$1,'CSC Mitre'!Q$1:Q$220,0)),"",VLOOKUP(MN$1,'Tactic Recode'!$A$1:$B$547,2,FALSE))</f>
        <v/>
      </c>
      <c r="MO18" t="str">
        <f>IF(ISERROR(MATCH(MO$1,'CSC Mitre'!Q$1:Q$220,0)),"",VLOOKUP(MO$1,'Tactic Recode'!$A$1:$B$547,2,FALSE))</f>
        <v/>
      </c>
      <c r="MP18" t="str">
        <f>IF(ISERROR(MATCH(MP$1,'CSC Mitre'!Q$1:Q$220,0)),"",VLOOKUP(MP$1,'Tactic Recode'!$A$1:$B$547,2,FALSE))</f>
        <v/>
      </c>
      <c r="MQ18" t="str">
        <f>IF(ISERROR(MATCH(MQ$1,'CSC Mitre'!Q$1:Q$220,0)),"",VLOOKUP(MQ$1,'Tactic Recode'!$A$1:$B$547,2,FALSE))</f>
        <v/>
      </c>
      <c r="MR18" t="str">
        <f>IF(ISERROR(MATCH(MR$1,'CSC Mitre'!Q$1:Q$220,0)),"",VLOOKUP(MR$1,'Tactic Recode'!$A$1:$B$547,2,FALSE))</f>
        <v/>
      </c>
      <c r="MS18" t="str">
        <f>IF(ISERROR(MATCH(MS$1,'CSC Mitre'!Q$1:Q$220,0)),"",VLOOKUP(MS$1,'Tactic Recode'!$A$1:$B$547,2,FALSE))</f>
        <v/>
      </c>
      <c r="MT18" t="str">
        <f>IF(ISERROR(MATCH(MT$1,'CSC Mitre'!Q$1:Q$220,0)),"",VLOOKUP(MT$1,'Tactic Recode'!$A$1:$B$547,2,FALSE))</f>
        <v/>
      </c>
      <c r="MU18" t="str">
        <f>IF(ISERROR(MATCH(MU$1,'CSC Mitre'!Q$1:Q$220,0)),"",VLOOKUP(MU$1,'Tactic Recode'!$A$1:$B$547,2,FALSE))</f>
        <v/>
      </c>
      <c r="MV18" t="str">
        <f>IF(ISERROR(MATCH(MV$1,'CSC Mitre'!Q$1:Q$220,0)),"",VLOOKUP(MV$1,'Tactic Recode'!$A$1:$B$547,2,FALSE))</f>
        <v/>
      </c>
      <c r="MW18" t="str">
        <f>IF(ISERROR(MATCH(MW$1,'CSC Mitre'!Q$1:Q$220,0)),"",VLOOKUP(MW$1,'Tactic Recode'!$A$1:$B$547,2,FALSE))</f>
        <v/>
      </c>
      <c r="MX18" t="str">
        <f>IF(ISERROR(MATCH(MX$1,'CSC Mitre'!Q$1:Q$220,0)),"",VLOOKUP(MX$1,'Tactic Recode'!$A$1:$B$547,2,FALSE))</f>
        <v/>
      </c>
      <c r="MY18" t="str">
        <f>IF(ISERROR(MATCH(MY$1,'CSC Mitre'!Q$1:Q$220,0)),"",VLOOKUP(MY$1,'Tactic Recode'!$A$1:$B$547,2,FALSE))</f>
        <v/>
      </c>
      <c r="MZ18" t="str">
        <f>IF(ISERROR(MATCH(MZ$1,'CSC Mitre'!Q$1:Q$220,0)),"",VLOOKUP(MZ$1,'Tactic Recode'!$A$1:$B$547,2,FALSE))</f>
        <v/>
      </c>
      <c r="NA18" t="str">
        <f>IF(ISERROR(MATCH(NA$1,'CSC Mitre'!Q$1:Q$220,0)),"",VLOOKUP(NA$1,'Tactic Recode'!$A$1:$B$547,2,FALSE))</f>
        <v/>
      </c>
      <c r="NB18" t="str">
        <f>IF(ISERROR(MATCH(NB$1,'CSC Mitre'!Q$1:Q$220,0)),"",VLOOKUP(NB$1,'Tactic Recode'!$A$1:$B$547,2,FALSE))</f>
        <v/>
      </c>
      <c r="NC18" t="str">
        <f>IF(ISERROR(MATCH(NC$1,'CSC Mitre'!Q$1:Q$220,0)),"",VLOOKUP(NC$1,'Tactic Recode'!$A$1:$B$547,2,FALSE))</f>
        <v/>
      </c>
      <c r="ND18" t="str">
        <f>IF(ISERROR(MATCH(ND$1,'CSC Mitre'!Q$1:Q$220,0)),"",VLOOKUP(ND$1,'Tactic Recode'!$A$1:$B$547,2,FALSE))</f>
        <v/>
      </c>
      <c r="NE18" t="str">
        <f>IF(ISERROR(MATCH(NE$1,'CSC Mitre'!Q$1:Q$220,0)),"",VLOOKUP(NE$1,'Tactic Recode'!$A$1:$B$547,2,FALSE))</f>
        <v/>
      </c>
      <c r="NF18" t="str">
        <f>IF(ISERROR(MATCH(NF$1,'CSC Mitre'!Q$1:Q$220,0)),"",VLOOKUP(NF$1,'Tactic Recode'!$A$1:$B$547,2,FALSE))</f>
        <v/>
      </c>
      <c r="NG18" t="str">
        <f>IF(ISERROR(MATCH(NG$1,'CSC Mitre'!Q$1:Q$220,0)),"",VLOOKUP(NG$1,'Tactic Recode'!$A$1:$B$547,2,FALSE))</f>
        <v/>
      </c>
      <c r="NH18" t="str">
        <f>IF(ISERROR(MATCH(NH$1,'CSC Mitre'!Q$1:Q$220,0)),"",VLOOKUP(NH$1,'Tactic Recode'!$A$1:$B$547,2,FALSE))</f>
        <v/>
      </c>
      <c r="NI18" t="str">
        <f>IF(ISERROR(MATCH(NI$1,'CSC Mitre'!Q$1:Q$220,0)),"",VLOOKUP(NI$1,'Tactic Recode'!$A$1:$B$547,2,FALSE))</f>
        <v/>
      </c>
      <c r="NJ18" t="str">
        <f>IF(ISERROR(MATCH(NJ$1,'CSC Mitre'!Q$1:Q$220,0)),"",VLOOKUP(NJ$1,'Tactic Recode'!$A$1:$B$547,2,FALSE))</f>
        <v/>
      </c>
      <c r="NK18" t="str">
        <f>IF(ISERROR(MATCH(NK$1,'CSC Mitre'!Q$1:Q$220,0)),"",VLOOKUP(NK$1,'Tactic Recode'!$A$1:$B$547,2,FALSE))</f>
        <v/>
      </c>
      <c r="NL18" t="str">
        <f>IF(ISERROR(MATCH(NL$1,'CSC Mitre'!Q$1:Q$220,0)),"",VLOOKUP(NL$1,'Tactic Recode'!$A$1:$B$547,2,FALSE))</f>
        <v/>
      </c>
      <c r="NM18" t="str">
        <f>IF(ISERROR(MATCH(NM$1,'CSC Mitre'!Q$1:Q$220,0)),"",VLOOKUP(NM$1,'Tactic Recode'!$A$1:$B$547,2,FALSE))</f>
        <v/>
      </c>
      <c r="NN18" t="str">
        <f>IF(ISERROR(MATCH(NN$1,'CSC Mitre'!Q$1:Q$220,0)),"",VLOOKUP(NN$1,'Tactic Recode'!$A$1:$B$547,2,FALSE))</f>
        <v/>
      </c>
      <c r="NO18" t="str">
        <f>IF(ISERROR(MATCH(NO$1,'CSC Mitre'!Q$1:Q$220,0)),"",VLOOKUP(NO$1,'Tactic Recode'!$A$1:$B$547,2,FALSE))</f>
        <v/>
      </c>
      <c r="NP18" t="str">
        <f>IF(ISERROR(MATCH(NP$1,'CSC Mitre'!Q$1:Q$220,0)),"",VLOOKUP(NP$1,'Tactic Recode'!$A$1:$B$547,2,FALSE))</f>
        <v/>
      </c>
      <c r="NQ18" t="str">
        <f>IF(ISERROR(MATCH(NQ$1,'CSC Mitre'!Q$1:Q$220,0)),"",VLOOKUP(NQ$1,'Tactic Recode'!$A$1:$B$547,2,FALSE))</f>
        <v/>
      </c>
      <c r="NR18" t="str">
        <f>IF(ISERROR(MATCH(NR$1,'CSC Mitre'!Q$1:Q$220,0)),"",VLOOKUP(NR$1,'Tactic Recode'!$A$1:$B$547,2,FALSE))</f>
        <v/>
      </c>
      <c r="NS18" t="str">
        <f>IF(ISERROR(MATCH(NS$1,'CSC Mitre'!Q$1:Q$220,0)),"",VLOOKUP(NS$1,'Tactic Recode'!$A$1:$B$547,2,FALSE))</f>
        <v/>
      </c>
      <c r="NT18" t="str">
        <f>IF(ISERROR(MATCH(NT$1,'CSC Mitre'!Q$1:Q$220,0)),"",VLOOKUP(NT$1,'Tactic Recode'!$A$1:$B$547,2,FALSE))</f>
        <v/>
      </c>
      <c r="NU18" t="str">
        <f>IF(ISERROR(MATCH(NU$1,'CSC Mitre'!Q$1:Q$220,0)),"",VLOOKUP(NU$1,'Tactic Recode'!$A$1:$B$547,2,FALSE))</f>
        <v/>
      </c>
      <c r="NV18" t="str">
        <f>IF(ISERROR(MATCH(NV$1,'CSC Mitre'!Q$1:Q$220,0)),"",VLOOKUP(NV$1,'Tactic Recode'!$A$1:$B$547,2,FALSE))</f>
        <v/>
      </c>
      <c r="NW18" t="str">
        <f>IF(ISERROR(MATCH(NW$1,'CSC Mitre'!Q$1:Q$220,0)),"",VLOOKUP(NW$1,'Tactic Recode'!$A$1:$B$547,2,FALSE))</f>
        <v/>
      </c>
      <c r="NX18" t="str">
        <f>IF(ISERROR(MATCH(NX$1,'CSC Mitre'!Q$1:Q$220,0)),"",VLOOKUP(NX$1,'Tactic Recode'!$A$1:$B$547,2,FALSE))</f>
        <v/>
      </c>
      <c r="NY18" t="str">
        <f>IF(ISERROR(MATCH(NY$1,'CSC Mitre'!Q$1:Q$220,0)),"",VLOOKUP(NY$1,'Tactic Recode'!$A$1:$B$547,2,FALSE))</f>
        <v/>
      </c>
      <c r="NZ18" t="str">
        <f>IF(ISERROR(MATCH(NZ$1,'CSC Mitre'!Q$1:Q$220,0)),"",VLOOKUP(NZ$1,'Tactic Recode'!$A$1:$B$547,2,FALSE))</f>
        <v/>
      </c>
      <c r="OA18" t="str">
        <f>IF(ISERROR(MATCH(OA$1,'CSC Mitre'!Q$1:Q$220,0)),"",VLOOKUP(OA$1,'Tactic Recode'!$A$1:$B$547,2,FALSE))</f>
        <v/>
      </c>
      <c r="OB18" t="str">
        <f>IF(ISERROR(MATCH(OB$1,'CSC Mitre'!Q$1:Q$220,0)),"",VLOOKUP(OB$1,'Tactic Recode'!$A$1:$B$547,2,FALSE))</f>
        <v/>
      </c>
      <c r="OC18" t="str">
        <f>IF(ISERROR(MATCH(OC$1,'CSC Mitre'!Q$1:Q$220,0)),"",VLOOKUP(OC$1,'Tactic Recode'!$A$1:$B$547,2,FALSE))</f>
        <v/>
      </c>
      <c r="OD18" t="str">
        <f>IF(ISERROR(MATCH(OD$1,'CSC Mitre'!Q$1:Q$220,0)),"",VLOOKUP(OD$1,'Tactic Recode'!$A$1:$B$547,2,FALSE))</f>
        <v/>
      </c>
      <c r="OE18" t="str">
        <f>IF(ISERROR(MATCH(OE$1,'CSC Mitre'!Q$1:Q$220,0)),"",VLOOKUP(OE$1,'Tactic Recode'!$A$1:$B$547,2,FALSE))</f>
        <v/>
      </c>
      <c r="OF18" t="str">
        <f>IF(ISERROR(MATCH(OF$1,'CSC Mitre'!Q$1:Q$220,0)),"",VLOOKUP(OF$1,'Tactic Recode'!$A$1:$B$547,2,FALSE))</f>
        <v/>
      </c>
      <c r="OG18" t="str">
        <f>IF(ISERROR(MATCH(OG$1,'CSC Mitre'!Q$1:Q$220,0)),"",VLOOKUP(OG$1,'Tactic Recode'!$A$1:$B$547,2,FALSE))</f>
        <v/>
      </c>
      <c r="OH18" t="str">
        <f>IF(ISERROR(MATCH(OH$1,'CSC Mitre'!Q$1:Q$220,0)),"",VLOOKUP(OH$1,'Tactic Recode'!$A$1:$B$547,2,FALSE))</f>
        <v/>
      </c>
      <c r="OI18" t="str">
        <f>IF(ISERROR(MATCH(OI$1,'CSC Mitre'!Q$1:Q$220,0)),"",VLOOKUP(OI$1,'Tactic Recode'!$A$1:$B$547,2,FALSE))</f>
        <v/>
      </c>
      <c r="OJ18" t="str">
        <f>IF(ISERROR(MATCH(OJ$1,'CSC Mitre'!Q$1:Q$220,0)),"",VLOOKUP(OJ$1,'Tactic Recode'!$A$1:$B$547,2,FALSE))</f>
        <v/>
      </c>
      <c r="OK18" t="str">
        <f>IF(ISERROR(MATCH(OK$1,'CSC Mitre'!Q$1:Q$220,0)),"",VLOOKUP(OK$1,'Tactic Recode'!$A$1:$B$547,2,FALSE))</f>
        <v/>
      </c>
      <c r="OL18" t="str">
        <f>IF(ISERROR(MATCH(OL$1,'CSC Mitre'!Q$1:Q$220,0)),"",VLOOKUP(OL$1,'Tactic Recode'!$A$1:$B$547,2,FALSE))</f>
        <v/>
      </c>
      <c r="OM18" t="str">
        <f>IF(ISERROR(MATCH(OM$1,'CSC Mitre'!Q$1:Q$220,0)),"",VLOOKUP(OM$1,'Tactic Recode'!$A$1:$B$547,2,FALSE))</f>
        <v/>
      </c>
      <c r="ON18" t="str">
        <f>IF(ISERROR(MATCH(ON$1,'CSC Mitre'!Q$1:Q$220,0)),"",VLOOKUP(ON$1,'Tactic Recode'!$A$1:$B$547,2,FALSE))</f>
        <v/>
      </c>
      <c r="OO18" t="str">
        <f>IF(ISERROR(MATCH(OO$1,'CSC Mitre'!Q$1:Q$220,0)),"",VLOOKUP(OO$1,'Tactic Recode'!$A$1:$B$547,2,FALSE))</f>
        <v/>
      </c>
      <c r="OP18" t="str">
        <f>IF(ISERROR(MATCH(OP$1,'CSC Mitre'!Q$1:Q$220,0)),"",VLOOKUP(OP$1,'Tactic Recode'!$A$1:$B$547,2,FALSE))</f>
        <v/>
      </c>
      <c r="OQ18" t="str">
        <f>IF(ISERROR(MATCH(OQ$1,'CSC Mitre'!Q$1:Q$220,0)),"",VLOOKUP(OQ$1,'Tactic Recode'!$A$1:$B$547,2,FALSE))</f>
        <v/>
      </c>
      <c r="OR18" t="str">
        <f>IF(ISERROR(MATCH(OR$1,'CSC Mitre'!Q$1:Q$220,0)),"",VLOOKUP(OR$1,'Tactic Recode'!$A$1:$B$547,2,FALSE))</f>
        <v/>
      </c>
      <c r="OS18" t="str">
        <f>IF(ISERROR(MATCH(OS$1,'CSC Mitre'!Q$1:Q$220,0)),"",VLOOKUP(OS$1,'Tactic Recode'!$A$1:$B$547,2,FALSE))</f>
        <v/>
      </c>
      <c r="OT18" t="str">
        <f>IF(ISERROR(MATCH(OT$1,'CSC Mitre'!Q$1:Q$220,0)),"",VLOOKUP(OT$1,'Tactic Recode'!$A$1:$B$547,2,FALSE))</f>
        <v/>
      </c>
      <c r="OU18" t="str">
        <f>IF(ISERROR(MATCH(OU$1,'CSC Mitre'!Q$1:Q$220,0)),"",VLOOKUP(OU$1,'Tactic Recode'!$A$1:$B$547,2,FALSE))</f>
        <v/>
      </c>
      <c r="OV18" t="str">
        <f>IF(ISERROR(MATCH(OV$1,'CSC Mitre'!Q$1:Q$220,0)),"",VLOOKUP(OV$1,'Tactic Recode'!$A$1:$B$547,2,FALSE))</f>
        <v/>
      </c>
      <c r="OW18" t="str">
        <f>IF(ISERROR(MATCH(OW$1,'CSC Mitre'!Q$1:Q$220,0)),"",VLOOKUP(OW$1,'Tactic Recode'!$A$1:$B$547,2,FALSE))</f>
        <v/>
      </c>
      <c r="OX18" t="str">
        <f>IF(ISERROR(MATCH(OX$1,'CSC Mitre'!Q$1:Q$220,0)),"",VLOOKUP(OX$1,'Tactic Recode'!$A$1:$B$547,2,FALSE))</f>
        <v/>
      </c>
      <c r="OY18" t="str">
        <f>IF(ISERROR(MATCH(OY$1,'CSC Mitre'!Q$1:Q$220,0)),"",VLOOKUP(OY$1,'Tactic Recode'!$A$1:$B$547,2,FALSE))</f>
        <v/>
      </c>
      <c r="OZ18" t="str">
        <f>IF(ISERROR(MATCH(OZ$1,'CSC Mitre'!Q$1:Q$220,0)),"",VLOOKUP(OZ$1,'Tactic Recode'!$A$1:$B$547,2,FALSE))</f>
        <v/>
      </c>
      <c r="PA18" t="str">
        <f>IF(ISERROR(MATCH(PA$1,'CSC Mitre'!Q$1:Q$220,0)),"",VLOOKUP(PA$1,'Tactic Recode'!$A$1:$B$547,2,FALSE))</f>
        <v/>
      </c>
      <c r="PB18" t="str">
        <f>IF(ISERROR(MATCH(PB$1,'CSC Mitre'!Q$1:Q$220,0)),"",VLOOKUP(PB$1,'Tactic Recode'!$A$1:$B$547,2,FALSE))</f>
        <v/>
      </c>
      <c r="PC18" t="str">
        <f>IF(ISERROR(MATCH(PC$1,'CSC Mitre'!Q$1:Q$220,0)),"",VLOOKUP(PC$1,'Tactic Recode'!$A$1:$B$547,2,FALSE))</f>
        <v/>
      </c>
      <c r="PD18" t="str">
        <f>IF(ISERROR(MATCH(PD$1,'CSC Mitre'!Q$1:Q$220,0)),"",VLOOKUP(PD$1,'Tactic Recode'!$A$1:$B$547,2,FALSE))</f>
        <v/>
      </c>
      <c r="PE18" t="str">
        <f>IF(ISERROR(MATCH(PE$1,'CSC Mitre'!Q$1:Q$220,0)),"",VLOOKUP(PE$1,'Tactic Recode'!$A$1:$B$547,2,FALSE))</f>
        <v/>
      </c>
      <c r="PF18" t="str">
        <f>IF(ISERROR(MATCH(PF$1,'CSC Mitre'!Q$1:Q$220,0)),"",VLOOKUP(PF$1,'Tactic Recode'!$A$1:$B$547,2,FALSE))</f>
        <v/>
      </c>
      <c r="PG18" t="str">
        <f>IF(ISERROR(MATCH(PG$1,'CSC Mitre'!Q$1:Q$220,0)),"",VLOOKUP(PG$1,'Tactic Recode'!$A$1:$B$547,2,FALSE))</f>
        <v/>
      </c>
      <c r="PH18" t="str">
        <f>IF(ISERROR(MATCH(PH$1,'CSC Mitre'!Q$1:Q$220,0)),"",VLOOKUP(PH$1,'Tactic Recode'!$A$1:$B$547,2,FALSE))</f>
        <v/>
      </c>
      <c r="PI18" t="str">
        <f>IF(ISERROR(MATCH(PI$1,'CSC Mitre'!Q$1:Q$220,0)),"",VLOOKUP(PI$1,'Tactic Recode'!$A$1:$B$547,2,FALSE))</f>
        <v/>
      </c>
      <c r="PJ18" t="str">
        <f>IF(ISERROR(MATCH(PJ$1,'CSC Mitre'!Q$1:Q$220,0)),"",VLOOKUP(PJ$1,'Tactic Recode'!$A$1:$B$547,2,FALSE))</f>
        <v/>
      </c>
      <c r="PK18" t="str">
        <f>IF(ISERROR(MATCH(PK$1,'CSC Mitre'!Q$1:Q$220,0)),"",VLOOKUP(PK$1,'Tactic Recode'!$A$1:$B$547,2,FALSE))</f>
        <v/>
      </c>
      <c r="PL18" t="str">
        <f>IF(ISERROR(MATCH(PL$1,'CSC Mitre'!Q$1:Q$220,0)),"",VLOOKUP(PL$1,'Tactic Recode'!$A$1:$B$547,2,FALSE))</f>
        <v/>
      </c>
      <c r="PM18" t="str">
        <f>IF(ISERROR(MATCH(PM$1,'CSC Mitre'!Q$1:Q$220,0)),"",VLOOKUP(PM$1,'Tactic Recode'!$A$1:$B$547,2,FALSE))</f>
        <v/>
      </c>
      <c r="PN18" t="str">
        <f>IF(ISERROR(MATCH(PN$1,'CSC Mitre'!Q$1:Q$220,0)),"",VLOOKUP(PN$1,'Tactic Recode'!$A$1:$B$547,2,FALSE))</f>
        <v/>
      </c>
      <c r="PO18" t="str">
        <f>IF(ISERROR(MATCH(PO$1,'CSC Mitre'!Q$1:Q$220,0)),"",VLOOKUP(PO$1,'Tactic Recode'!$A$1:$B$547,2,FALSE))</f>
        <v/>
      </c>
      <c r="PP18" t="str">
        <f>IF(ISERROR(MATCH(PP$1,'CSC Mitre'!Q$1:Q$220,0)),"",VLOOKUP(PP$1,'Tactic Recode'!$A$1:$B$547,2,FALSE))</f>
        <v/>
      </c>
      <c r="PQ18" t="str">
        <f>IF(ISERROR(MATCH(PQ$1,'CSC Mitre'!Q$1:Q$220,0)),"",VLOOKUP(PQ$1,'Tactic Recode'!$A$1:$B$547,2,FALSE))</f>
        <v/>
      </c>
      <c r="PR18" t="str">
        <f>IF(ISERROR(MATCH(PR$1,'CSC Mitre'!Q$1:Q$220,0)),"",VLOOKUP(PR$1,'Tactic Recode'!$A$1:$B$547,2,FALSE))</f>
        <v/>
      </c>
      <c r="PS18" t="str">
        <f>IF(ISERROR(MATCH(PS$1,'CSC Mitre'!Q$1:Q$220,0)),"",VLOOKUP(PS$1,'Tactic Recode'!$A$1:$B$547,2,FALSE))</f>
        <v/>
      </c>
      <c r="PT18" t="str">
        <f>IF(ISERROR(MATCH(PT$1,'CSC Mitre'!Q$1:Q$220,0)),"",VLOOKUP(PT$1,'Tactic Recode'!$A$1:$B$547,2,FALSE))</f>
        <v/>
      </c>
      <c r="PU18" t="str">
        <f>IF(ISERROR(MATCH(PU$1,'CSC Mitre'!Q$1:Q$220,0)),"",VLOOKUP(PU$1,'Tactic Recode'!$A$1:$B$547,2,FALSE))</f>
        <v/>
      </c>
      <c r="PV18" t="str">
        <f>IF(ISERROR(MATCH(PV$1,'CSC Mitre'!Q$1:Q$220,0)),"",VLOOKUP(PV$1,'Tactic Recode'!$A$1:$B$547,2,FALSE))</f>
        <v/>
      </c>
      <c r="PW18" t="str">
        <f>IF(ISERROR(MATCH(PW$1,'CSC Mitre'!Q$1:Q$220,0)),"",VLOOKUP(PW$1,'Tactic Recode'!$A$1:$B$547,2,FALSE))</f>
        <v/>
      </c>
      <c r="PX18" t="str">
        <f>IF(ISERROR(MATCH(PX$1,'CSC Mitre'!Q$1:Q$220,0)),"",VLOOKUP(PX$1,'Tactic Recode'!$A$1:$B$547,2,FALSE))</f>
        <v/>
      </c>
      <c r="PY18" t="str">
        <f>IF(ISERROR(MATCH(PY$1,'CSC Mitre'!Q$1:Q$220,0)),"",VLOOKUP(PY$1,'Tactic Recode'!$A$1:$B$547,2,FALSE))</f>
        <v/>
      </c>
      <c r="PZ18" t="str">
        <f>IF(ISERROR(MATCH(PZ$1,'CSC Mitre'!Q$1:Q$220,0)),"",VLOOKUP(PZ$1,'Tactic Recode'!$A$1:$B$547,2,FALSE))</f>
        <v/>
      </c>
      <c r="QA18" t="str">
        <f>IF(ISERROR(MATCH(QA$1,'CSC Mitre'!Q$1:Q$220,0)),"",VLOOKUP(QA$1,'Tactic Recode'!$A$1:$B$547,2,FALSE))</f>
        <v/>
      </c>
      <c r="QB18" t="str">
        <f>IF(ISERROR(MATCH(QB$1,'CSC Mitre'!Q$1:Q$220,0)),"",VLOOKUP(QB$1,'Tactic Recode'!$A$1:$B$547,2,FALSE))</f>
        <v/>
      </c>
      <c r="QC18" t="str">
        <f>IF(ISERROR(MATCH(QC$1,'CSC Mitre'!Q$1:Q$220,0)),"",VLOOKUP(QC$1,'Tactic Recode'!$A$1:$B$547,2,FALSE))</f>
        <v/>
      </c>
      <c r="QD18" t="str">
        <f>IF(ISERROR(MATCH(QD$1,'CSC Mitre'!Q$1:Q$220,0)),"",VLOOKUP(QD$1,'Tactic Recode'!$A$1:$B$547,2,FALSE))</f>
        <v/>
      </c>
      <c r="QE18" t="str">
        <f>IF(ISERROR(MATCH(QE$1,'CSC Mitre'!Q$1:Q$220,0)),"",VLOOKUP(QE$1,'Tactic Recode'!$A$1:$B$547,2,FALSE))</f>
        <v/>
      </c>
      <c r="QF18" t="str">
        <f>IF(ISERROR(MATCH(QF$1,'CSC Mitre'!Q$1:Q$220,0)),"",VLOOKUP(QF$1,'Tactic Recode'!$A$1:$B$547,2,FALSE))</f>
        <v/>
      </c>
      <c r="QG18" t="str">
        <f>IF(ISERROR(MATCH(QG$1,'CSC Mitre'!Q$1:Q$220,0)),"",VLOOKUP(QG$1,'Tactic Recode'!$A$1:$B$547,2,FALSE))</f>
        <v/>
      </c>
      <c r="QH18" t="str">
        <f>IF(ISERROR(MATCH(QH$1,'CSC Mitre'!Q$1:Q$220,0)),"",VLOOKUP(QH$1,'Tactic Recode'!$A$1:$B$547,2,FALSE))</f>
        <v/>
      </c>
      <c r="QI18" t="str">
        <f>IF(ISERROR(MATCH(QI$1,'CSC Mitre'!Q$1:Q$220,0)),"",VLOOKUP(QI$1,'Tactic Recode'!$A$1:$B$547,2,FALSE))</f>
        <v/>
      </c>
      <c r="QJ18" t="str">
        <f>IF(ISERROR(MATCH(QJ$1,'CSC Mitre'!Q$1:Q$220,0)),"",VLOOKUP(QJ$1,'Tactic Recode'!$A$1:$B$547,2,FALSE))</f>
        <v/>
      </c>
      <c r="QK18" t="str">
        <f>IF(ISERROR(MATCH(QK$1,'CSC Mitre'!Q$1:Q$220,0)),"",VLOOKUP(QK$1,'Tactic Recode'!$A$1:$B$547,2,FALSE))</f>
        <v/>
      </c>
      <c r="QL18" t="str">
        <f>IF(ISERROR(MATCH(QL$1,'CSC Mitre'!Q$1:Q$220,0)),"",VLOOKUP(QL$1,'Tactic Recode'!$A$1:$B$547,2,FALSE))</f>
        <v/>
      </c>
      <c r="QM18" t="str">
        <f>IF(ISERROR(MATCH(QM$1,'CSC Mitre'!Q$1:Q$220,0)),"",VLOOKUP(QM$1,'Tactic Recode'!$A$1:$B$547,2,FALSE))</f>
        <v/>
      </c>
      <c r="QN18" t="str">
        <f>IF(ISERROR(MATCH(QN$1,'CSC Mitre'!Q$1:Q$220,0)),"",VLOOKUP(QN$1,'Tactic Recode'!$A$1:$B$547,2,FALSE))</f>
        <v/>
      </c>
      <c r="QO18" t="str">
        <f>IF(ISERROR(MATCH(QO$1,'CSC Mitre'!Q$1:Q$220,0)),"",VLOOKUP(QO$1,'Tactic Recode'!$A$1:$B$547,2,FALSE))</f>
        <v/>
      </c>
      <c r="QP18" t="str">
        <f>IF(ISERROR(MATCH(QP$1,'CSC Mitre'!Q$1:Q$220,0)),"",VLOOKUP(QP$1,'Tactic Recode'!$A$1:$B$547,2,FALSE))</f>
        <v/>
      </c>
      <c r="QQ18" t="str">
        <f>IF(ISERROR(MATCH(QQ$1,'CSC Mitre'!Q$1:Q$220,0)),"",VLOOKUP(QQ$1,'Tactic Recode'!$A$1:$B$547,2,FALSE))</f>
        <v/>
      </c>
      <c r="QR18" t="str">
        <f>IF(ISERROR(MATCH(QR$1,'CSC Mitre'!Q$1:Q$220,0)),"",VLOOKUP(QR$1,'Tactic Recode'!$A$1:$B$547,2,FALSE))</f>
        <v/>
      </c>
      <c r="QS18" t="str">
        <f>IF(ISERROR(MATCH(QS$1,'CSC Mitre'!Q$1:Q$220,0)),"",VLOOKUP(QS$1,'Tactic Recode'!$A$1:$B$547,2,FALSE))</f>
        <v/>
      </c>
      <c r="QT18" t="str">
        <f>IF(ISERROR(MATCH(QT$1,'CSC Mitre'!Q$1:Q$220,0)),"",VLOOKUP(QT$1,'Tactic Recode'!$A$1:$B$547,2,FALSE))</f>
        <v/>
      </c>
      <c r="QU18" t="str">
        <f>IF(ISERROR(MATCH(QU$1,'CSC Mitre'!Q$1:Q$220,0)),"",VLOOKUP(QU$1,'Tactic Recode'!$A$1:$B$547,2,FALSE))</f>
        <v/>
      </c>
      <c r="QV18" t="str">
        <f>IF(ISERROR(MATCH(QV$1,'CSC Mitre'!Q$1:Q$220,0)),"",VLOOKUP(QV$1,'Tactic Recode'!$A$1:$B$547,2,FALSE))</f>
        <v/>
      </c>
      <c r="QW18" t="str">
        <f>IF(ISERROR(MATCH(QW$1,'CSC Mitre'!Q$1:Q$220,0)),"",VLOOKUP(QW$1,'Tactic Recode'!$A$1:$B$547,2,FALSE))</f>
        <v/>
      </c>
      <c r="QX18" t="str">
        <f>IF(ISERROR(MATCH(QX$1,'CSC Mitre'!Q$1:Q$220,0)),"",VLOOKUP(QX$1,'Tactic Recode'!$A$1:$B$547,2,FALSE))</f>
        <v/>
      </c>
      <c r="QY18" t="str">
        <f>IF(ISERROR(MATCH(QY$1,'CSC Mitre'!Q$1:Q$220,0)),"",VLOOKUP(QY$1,'Tactic Recode'!$A$1:$B$547,2,FALSE))</f>
        <v/>
      </c>
      <c r="QZ18" t="str">
        <f>IF(ISERROR(MATCH(QZ$1,'CSC Mitre'!Q$1:Q$220,0)),"",VLOOKUP(QZ$1,'Tactic Recode'!$A$1:$B$547,2,FALSE))</f>
        <v/>
      </c>
      <c r="RA18" t="str">
        <f>IF(ISERROR(MATCH(RA$1,'CSC Mitre'!Q$1:Q$220,0)),"",VLOOKUP(RA$1,'Tactic Recode'!$A$1:$B$547,2,FALSE))</f>
        <v/>
      </c>
      <c r="RB18" t="str">
        <f>IF(ISERROR(MATCH(RB$1,'CSC Mitre'!Q$1:Q$220,0)),"",VLOOKUP(RB$1,'Tactic Recode'!$A$1:$B$547,2,FALSE))</f>
        <v/>
      </c>
      <c r="RC18" t="str">
        <f>IF(ISERROR(MATCH(RC$1,'CSC Mitre'!Q$1:Q$220,0)),"",VLOOKUP(RC$1,'Tactic Recode'!$A$1:$B$547,2,FALSE))</f>
        <v/>
      </c>
      <c r="RD18" t="str">
        <f>IF(ISERROR(MATCH(RD$1,'CSC Mitre'!Q$1:Q$220,0)),"",VLOOKUP(RD$1,'Tactic Recode'!$A$1:$B$547,2,FALSE))</f>
        <v/>
      </c>
      <c r="RE18" t="str">
        <f>IF(ISERROR(MATCH(RE$1,'CSC Mitre'!Q$1:Q$220,0)),"",VLOOKUP(RE$1,'Tactic Recode'!$A$1:$B$547,2,FALSE))</f>
        <v/>
      </c>
      <c r="RF18" t="str">
        <f>IF(ISERROR(MATCH(RF$1,'CSC Mitre'!Q$1:Q$220,0)),"",VLOOKUP(RF$1,'Tactic Recode'!$A$1:$B$547,2,FALSE))</f>
        <v/>
      </c>
      <c r="RG18" t="str">
        <f>IF(ISERROR(MATCH(RG$1,'CSC Mitre'!Q$1:Q$220,0)),"",VLOOKUP(RG$1,'Tactic Recode'!$A$1:$B$547,2,FALSE))</f>
        <v/>
      </c>
      <c r="RH18" t="str">
        <f>IF(ISERROR(MATCH(RH$1,'CSC Mitre'!Q$1:Q$220,0)),"",VLOOKUP(RH$1,'Tactic Recode'!$A$1:$B$547,2,FALSE))</f>
        <v/>
      </c>
      <c r="RI18" t="str">
        <f>IF(ISERROR(MATCH(RI$1,'CSC Mitre'!Q$1:Q$220,0)),"",VLOOKUP(RI$1,'Tactic Recode'!$A$1:$B$547,2,FALSE))</f>
        <v/>
      </c>
      <c r="RJ18" t="str">
        <f>IF(ISERROR(MATCH(RJ$1,'CSC Mitre'!Q$1:Q$220,0)),"",VLOOKUP(RJ$1,'Tactic Recode'!$A$1:$B$547,2,FALSE))</f>
        <v/>
      </c>
      <c r="RK18" t="str">
        <f>IF(ISERROR(MATCH(RK$1,'CSC Mitre'!Q$1:Q$220,0)),"",VLOOKUP(RK$1,'Tactic Recode'!$A$1:$B$547,2,FALSE))</f>
        <v/>
      </c>
      <c r="RL18" t="str">
        <f>IF(ISERROR(MATCH(RL$1,'CSC Mitre'!Q$1:Q$220,0)),"",VLOOKUP(RL$1,'Tactic Recode'!$A$1:$B$547,2,FALSE))</f>
        <v/>
      </c>
      <c r="RM18" t="str">
        <f>IF(ISERROR(MATCH(RM$1,'CSC Mitre'!Q$1:Q$220,0)),"",VLOOKUP(RM$1,'Tactic Recode'!$A$1:$B$547,2,FALSE))</f>
        <v/>
      </c>
      <c r="RN18" t="str">
        <f>IF(ISERROR(MATCH(RN$1,'CSC Mitre'!Q$1:Q$220,0)),"",VLOOKUP(RN$1,'Tactic Recode'!$A$1:$B$547,2,FALSE))</f>
        <v/>
      </c>
      <c r="RO18" t="str">
        <f>IF(ISERROR(MATCH(RO$1,'CSC Mitre'!Q$1:Q$220,0)),"",VLOOKUP(RO$1,'Tactic Recode'!$A$1:$B$547,2,FALSE))</f>
        <v/>
      </c>
      <c r="RP18" t="str">
        <f>IF(ISERROR(MATCH(RP$1,'CSC Mitre'!Q$1:Q$220,0)),"",VLOOKUP(RP$1,'Tactic Recode'!$A$1:$B$547,2,FALSE))</f>
        <v/>
      </c>
      <c r="RQ18" t="str">
        <f>IF(ISERROR(MATCH(RQ$1,'CSC Mitre'!Q$1:Q$220,0)),"",VLOOKUP(RQ$1,'Tactic Recode'!$A$1:$B$547,2,FALSE))</f>
        <v/>
      </c>
      <c r="RR18" t="str">
        <f>IF(ISERROR(MATCH(RR$1,'CSC Mitre'!Q$1:Q$220,0)),"",VLOOKUP(RR$1,'Tactic Recode'!$A$1:$B$547,2,FALSE))</f>
        <v/>
      </c>
      <c r="RS18" t="str">
        <f>IF(ISERROR(MATCH(RS$1,'CSC Mitre'!Q$1:Q$220,0)),"",VLOOKUP(RS$1,'Tactic Recode'!$A$1:$B$547,2,FALSE))</f>
        <v/>
      </c>
      <c r="RT18" t="str">
        <f>IF(ISERROR(MATCH(RT$1,'CSC Mitre'!Q$1:Q$220,0)),"",VLOOKUP(RT$1,'Tactic Recode'!$A$1:$B$547,2,FALSE))</f>
        <v/>
      </c>
      <c r="RU18" t="str">
        <f>IF(ISERROR(MATCH(RU$1,'CSC Mitre'!Q$1:Q$220,0)),"",VLOOKUP(RU$1,'Tactic Recode'!$A$1:$B$547,2,FALSE))</f>
        <v/>
      </c>
      <c r="RV18" t="str">
        <f>IF(ISERROR(MATCH(RV$1,'CSC Mitre'!Q$1:Q$220,0)),"",VLOOKUP(RV$1,'Tactic Recode'!$A$1:$B$547,2,FALSE))</f>
        <v/>
      </c>
      <c r="RW18" t="str">
        <f>IF(ISERROR(MATCH(RW$1,'CSC Mitre'!Q$1:Q$220,0)),"",VLOOKUP(RW$1,'Tactic Recode'!$A$1:$B$547,2,FALSE))</f>
        <v/>
      </c>
      <c r="RX18" t="str">
        <f>IF(ISERROR(MATCH(RX$1,'CSC Mitre'!Q$1:Q$220,0)),"",VLOOKUP(RX$1,'Tactic Recode'!$A$1:$B$547,2,FALSE))</f>
        <v/>
      </c>
      <c r="RY18" t="str">
        <f>IF(ISERROR(MATCH(RY$1,'CSC Mitre'!Q$1:Q$220,0)),"",VLOOKUP(RY$1,'Tactic Recode'!$A$1:$B$547,2,FALSE))</f>
        <v/>
      </c>
      <c r="RZ18" t="str">
        <f>IF(ISERROR(MATCH(RZ$1,'CSC Mitre'!Q$1:Q$220,0)),"",VLOOKUP(RZ$1,'Tactic Recode'!$A$1:$B$547,2,FALSE))</f>
        <v/>
      </c>
      <c r="SA18" t="str">
        <f>IF(ISERROR(MATCH(SA$1,'CSC Mitre'!Q$1:Q$220,0)),"",VLOOKUP(SA$1,'Tactic Recode'!$A$1:$B$547,2,FALSE))</f>
        <v/>
      </c>
      <c r="SB18" t="str">
        <f>IF(ISERROR(MATCH(SB$1,'CSC Mitre'!Q$1:Q$220,0)),"",VLOOKUP(SB$1,'Tactic Recode'!$A$1:$B$547,2,FALSE))</f>
        <v/>
      </c>
      <c r="SC18" t="str">
        <f>IF(ISERROR(MATCH(SC$1,'CSC Mitre'!Q$1:Q$220,0)),"",VLOOKUP(SC$1,'Tactic Recode'!$A$1:$B$547,2,FALSE))</f>
        <v/>
      </c>
      <c r="SD18" t="str">
        <f>IF(ISERROR(MATCH(SD$1,'CSC Mitre'!Q$1:Q$220,0)),"",VLOOKUP(SD$1,'Tactic Recode'!$A$1:$B$547,2,FALSE))</f>
        <v/>
      </c>
      <c r="SE18" t="str">
        <f>IF(ISERROR(MATCH(SE$1,'CSC Mitre'!Q$1:Q$220,0)),"",VLOOKUP(SE$1,'Tactic Recode'!$A$1:$B$547,2,FALSE))</f>
        <v/>
      </c>
      <c r="SF18" t="str">
        <f>IF(ISERROR(MATCH(SF$1,'CSC Mitre'!Q$1:Q$220,0)),"",VLOOKUP(SF$1,'Tactic Recode'!$A$1:$B$547,2,FALSE))</f>
        <v/>
      </c>
      <c r="SG18" t="str">
        <f>IF(ISERROR(MATCH(SG$1,'CSC Mitre'!Q$1:Q$220,0)),"",VLOOKUP(SG$1,'Tactic Recode'!$A$1:$B$547,2,FALSE))</f>
        <v/>
      </c>
      <c r="SH18" t="str">
        <f>IF(ISERROR(MATCH(SH$1,'CSC Mitre'!Q$1:Q$220,0)),"",VLOOKUP(SH$1,'Tactic Recode'!$A$1:$B$547,2,FALSE))</f>
        <v/>
      </c>
      <c r="SI18" t="str">
        <f>IF(ISERROR(MATCH(SI$1,'CSC Mitre'!Q$1:Q$220,0)),"",VLOOKUP(SI$1,'Tactic Recode'!$A$1:$B$547,2,FALSE))</f>
        <v/>
      </c>
      <c r="SJ18" t="str">
        <f>IF(ISERROR(MATCH(SJ$1,'CSC Mitre'!Q$1:Q$220,0)),"",VLOOKUP(SJ$1,'Tactic Recode'!$A$1:$B$547,2,FALSE))</f>
        <v/>
      </c>
      <c r="SK18" t="str">
        <f>IF(ISERROR(MATCH(SK$1,'CSC Mitre'!Q$1:Q$220,0)),"",VLOOKUP(SK$1,'Tactic Recode'!$A$1:$B$547,2,FALSE))</f>
        <v/>
      </c>
      <c r="SL18" t="str">
        <f>IF(ISERROR(MATCH(SL$1,'CSC Mitre'!Q$1:Q$220,0)),"",VLOOKUP(SL$1,'Tactic Recode'!$A$1:$B$547,2,FALSE))</f>
        <v/>
      </c>
      <c r="SM18" t="str">
        <f>IF(ISERROR(MATCH(SM$1,'CSC Mitre'!Q$1:Q$220,0)),"",VLOOKUP(SM$1,'Tactic Recode'!$A$1:$B$547,2,FALSE))</f>
        <v/>
      </c>
      <c r="SN18" t="str">
        <f>IF(ISERROR(MATCH(SN$1,'CSC Mitre'!Q$1:Q$220,0)),"",VLOOKUP(SN$1,'Tactic Recode'!$A$1:$B$547,2,FALSE))</f>
        <v/>
      </c>
      <c r="SO18" t="str">
        <f>IF(ISERROR(MATCH(SO$1,'CSC Mitre'!Q$1:Q$220,0)),"",VLOOKUP(SO$1,'Tactic Recode'!$A$1:$B$547,2,FALSE))</f>
        <v/>
      </c>
      <c r="SP18" t="str">
        <f>IF(ISERROR(MATCH(SP$1,'CSC Mitre'!Q$1:Q$220,0)),"",VLOOKUP(SP$1,'Tactic Recode'!$A$1:$B$547,2,FALSE))</f>
        <v/>
      </c>
      <c r="SQ18" t="str">
        <f>IF(ISERROR(MATCH(SQ$1,'CSC Mitre'!Q$1:Q$220,0)),"",VLOOKUP(SQ$1,'Tactic Recode'!$A$1:$B$547,2,FALSE))</f>
        <v/>
      </c>
      <c r="SR18" t="str">
        <f>IF(ISERROR(MATCH(SR$1,'CSC Mitre'!Q$1:Q$220,0)),"",VLOOKUP(SR$1,'Tactic Recode'!$A$1:$B$547,2,FALSE))</f>
        <v/>
      </c>
      <c r="SS18" t="str">
        <f>IF(ISERROR(MATCH(SS$1,'CSC Mitre'!Q$1:Q$220,0)),"",VLOOKUP(SS$1,'Tactic Recode'!$A$1:$B$547,2,FALSE))</f>
        <v/>
      </c>
      <c r="ST18" t="str">
        <f>IF(ISERROR(MATCH(ST$1,'CSC Mitre'!Q$1:Q$220,0)),"",VLOOKUP(ST$1,'Tactic Recode'!$A$1:$B$547,2,FALSE))</f>
        <v/>
      </c>
      <c r="SU18" t="str">
        <f>IF(ISERROR(MATCH(SU$1,'CSC Mitre'!Q$1:Q$220,0)),"",VLOOKUP(SU$1,'Tactic Recode'!$A$1:$B$547,2,FALSE))</f>
        <v/>
      </c>
      <c r="SV18" t="str">
        <f>IF(ISERROR(MATCH(SV$1,'CSC Mitre'!Q$1:Q$220,0)),"",VLOOKUP(SV$1,'Tactic Recode'!$A$1:$B$547,2,FALSE))</f>
        <v/>
      </c>
      <c r="SW18" t="str">
        <f>IF(ISERROR(MATCH(SW$1,'CSC Mitre'!Q$1:Q$220,0)),"",VLOOKUP(SW$1,'Tactic Recode'!$A$1:$B$547,2,FALSE))</f>
        <v/>
      </c>
      <c r="SX18" t="str">
        <f>IF(ISERROR(MATCH(SX$1,'CSC Mitre'!Q$1:Q$220,0)),"",VLOOKUP(SX$1,'Tactic Recode'!$A$1:$B$547,2,FALSE))</f>
        <v/>
      </c>
      <c r="SY18" t="str">
        <f>IF(ISERROR(MATCH(SY$1,'CSC Mitre'!Q$1:Q$220,0)),"",VLOOKUP(SY$1,'Tactic Recode'!$A$1:$B$547,2,FALSE))</f>
        <v/>
      </c>
      <c r="SZ18" t="str">
        <f>IF(ISERROR(MATCH(SZ$1,'CSC Mitre'!Q$1:Q$220,0)),"",VLOOKUP(SZ$1,'Tactic Recode'!$A$1:$B$547,2,FALSE))</f>
        <v/>
      </c>
      <c r="TA18" t="str">
        <f>IF(ISERROR(MATCH(TA$1,'CSC Mitre'!Q$1:Q$220,0)),"",VLOOKUP(TA$1,'Tactic Recode'!$A$1:$B$547,2,FALSE))</f>
        <v/>
      </c>
      <c r="TB18" t="str">
        <f>IF(ISERROR(MATCH(TB$1,'CSC Mitre'!Q$1:Q$220,0)),"",VLOOKUP(TB$1,'Tactic Recode'!$A$1:$B$547,2,FALSE))</f>
        <v/>
      </c>
      <c r="TC18" t="str">
        <f>IF(ISERROR(MATCH(TC$1,'CSC Mitre'!Q$1:Q$220,0)),"",VLOOKUP(TC$1,'Tactic Recode'!$A$1:$B$547,2,FALSE))</f>
        <v/>
      </c>
      <c r="TD18" t="str">
        <f>IF(ISERROR(MATCH(TD$1,'CSC Mitre'!Q$1:Q$220,0)),"",VLOOKUP(TD$1,'Tactic Recode'!$A$1:$B$547,2,FALSE))</f>
        <v/>
      </c>
      <c r="TE18" t="str">
        <f>IF(ISERROR(MATCH(TE$1,'CSC Mitre'!Q$1:Q$220,0)),"",VLOOKUP(TE$1,'Tactic Recode'!$A$1:$B$547,2,FALSE))</f>
        <v/>
      </c>
      <c r="TF18" t="str">
        <f>IF(ISERROR(MATCH(TF$1,'CSC Mitre'!Q$1:Q$220,0)),"",VLOOKUP(TF$1,'Tactic Recode'!$A$1:$B$547,2,FALSE))</f>
        <v/>
      </c>
      <c r="TG18" t="str">
        <f>IF(ISERROR(MATCH(TG$1,'CSC Mitre'!Q$1:Q$220,0)),"",VLOOKUP(TG$1,'Tactic Recode'!$A$1:$B$547,2,FALSE))</f>
        <v/>
      </c>
      <c r="TH18" t="str">
        <f>IF(ISERROR(MATCH(TH$1,'CSC Mitre'!Q$1:Q$220,0)),"",VLOOKUP(TH$1,'Tactic Recode'!$A$1:$B$547,2,FALSE))</f>
        <v/>
      </c>
      <c r="TI18" t="str">
        <f>IF(ISERROR(MATCH(TI$1,'CSC Mitre'!Q$1:Q$220,0)),"",VLOOKUP(TI$1,'Tactic Recode'!$A$1:$B$547,2,FALSE))</f>
        <v/>
      </c>
      <c r="TJ18" t="str">
        <f>IF(ISERROR(MATCH(TJ$1,'CSC Mitre'!Q$1:Q$220,0)),"",VLOOKUP(TJ$1,'Tactic Recode'!$A$1:$B$547,2,FALSE))</f>
        <v/>
      </c>
      <c r="TK18" t="str">
        <f>IF(ISERROR(MATCH(TK$1,'CSC Mitre'!Q$1:Q$220,0)),"",VLOOKUP(TK$1,'Tactic Recode'!$A$1:$B$547,2,FALSE))</f>
        <v/>
      </c>
      <c r="TL18" t="str">
        <f>IF(ISERROR(MATCH(TL$1,'CSC Mitre'!Q$1:Q$220,0)),"",VLOOKUP(TL$1,'Tactic Recode'!$A$1:$B$547,2,FALSE))</f>
        <v/>
      </c>
      <c r="TM18" t="str">
        <f>IF(ISERROR(MATCH(TM$1,'CSC Mitre'!Q$1:Q$220,0)),"",VLOOKUP(TM$1,'Tactic Recode'!$A$1:$B$547,2,FALSE))</f>
        <v/>
      </c>
      <c r="TN18" t="str">
        <f>IF(ISERROR(MATCH(TN$1,'CSC Mitre'!Q$1:Q$220,0)),"",VLOOKUP(TN$1,'Tactic Recode'!$A$1:$B$547,2,FALSE))</f>
        <v/>
      </c>
      <c r="TO18" t="str">
        <f>IF(ISERROR(MATCH(TO$1,'CSC Mitre'!Q$1:Q$220,0)),"",VLOOKUP(TO$1,'Tactic Recode'!$A$1:$B$547,2,FALSE))</f>
        <v/>
      </c>
      <c r="TP18" t="str">
        <f>IF(ISERROR(MATCH(TP$1,'CSC Mitre'!Q$1:Q$220,0)),"",VLOOKUP(TP$1,'Tactic Recode'!$A$1:$B$547,2,FALSE))</f>
        <v/>
      </c>
      <c r="TQ18" t="str">
        <f>IF(ISERROR(MATCH(TQ$1,'CSC Mitre'!Q$1:Q$220,0)),"",VLOOKUP(TQ$1,'Tactic Recode'!$A$1:$B$547,2,FALSE))</f>
        <v/>
      </c>
      <c r="TR18" t="str">
        <f>IF(ISERROR(MATCH(TR$1,'CSC Mitre'!Q$1:Q$220,0)),"",VLOOKUP(TR$1,'Tactic Recode'!$A$1:$B$547,2,FALSE))</f>
        <v/>
      </c>
      <c r="TS18" t="str">
        <f>IF(ISERROR(MATCH(TS$1,'CSC Mitre'!Q$1:Q$220,0)),"",VLOOKUP(TS$1,'Tactic Recode'!$A$1:$B$547,2,FALSE))</f>
        <v/>
      </c>
      <c r="TT18" t="str">
        <f>IF(ISERROR(MATCH(TT$1,'CSC Mitre'!Q$1:Q$220,0)),"",VLOOKUP(TT$1,'Tactic Recode'!$A$1:$B$547,2,FALSE))</f>
        <v/>
      </c>
      <c r="TU18" t="str">
        <f>IF(ISERROR(MATCH(TU$1,'CSC Mitre'!Q$1:Q$220,0)),"",VLOOKUP(TU$1,'Tactic Recode'!$A$1:$B$547,2,FALSE))</f>
        <v/>
      </c>
      <c r="TV18" t="str">
        <f>IF(ISERROR(MATCH(TV$1,'CSC Mitre'!Q$1:Q$220,0)),"",VLOOKUP(TV$1,'Tactic Recode'!$A$1:$B$547,2,FALSE))</f>
        <v/>
      </c>
      <c r="TW18" t="str">
        <f>IF(ISERROR(MATCH(TW$1,'CSC Mitre'!Q$1:Q$220,0)),"",VLOOKUP(TW$1,'Tactic Recode'!$A$1:$B$547,2,FALSE))</f>
        <v/>
      </c>
      <c r="TX18" t="str">
        <f>IF(ISERROR(MATCH(TX$1,'CSC Mitre'!Q$1:Q$220,0)),"",VLOOKUP(TX$1,'Tactic Recode'!$A$1:$B$547,2,FALSE))</f>
        <v/>
      </c>
      <c r="TY18" t="str">
        <f>IF(ISERROR(MATCH(TY$1,'CSC Mitre'!Q$1:Q$220,0)),"",VLOOKUP(TY$1,'Tactic Recode'!$A$1:$B$547,2,FALSE))</f>
        <v/>
      </c>
      <c r="TZ18" t="str">
        <f>IF(ISERROR(MATCH(TZ$1,'CSC Mitre'!Q$1:Q$220,0)),"",VLOOKUP(TZ$1,'Tactic Recode'!$A$1:$B$547,2,FALSE))</f>
        <v/>
      </c>
      <c r="UA18" t="str">
        <f>IF(ISERROR(MATCH(UA$1,'CSC Mitre'!Q$1:Q$220,0)),"",VLOOKUP(UA$1,'Tactic Recode'!$A$1:$B$547,2,FALSE))</f>
        <v/>
      </c>
      <c r="UB18" t="str">
        <f>IF(ISERROR(MATCH(UB$1,'CSC Mitre'!Q$1:Q$220,0)),"",VLOOKUP(UB$1,'Tactic Recode'!$A$1:$B$547,2,FALSE))</f>
        <v/>
      </c>
    </row>
    <row r="19" spans="1:548" x14ac:dyDescent="0.25">
      <c r="A19" s="59" t="s">
        <v>418</v>
      </c>
      <c r="B19" t="str">
        <f>IF(ISERROR(MATCH(B$1,'CSC Mitre'!R$1:R$220,0)),"",VLOOKUP(B$1,'Tactic Recode'!$A$1:$B$547,2,FALSE))</f>
        <v/>
      </c>
      <c r="C19" t="str">
        <f>IF(ISERROR(MATCH(C$1,'CSC Mitre'!R$1:R$220,0)),"",VLOOKUP(C$1,'Tactic Recode'!$A$1:$B$547,2,FALSE))</f>
        <v/>
      </c>
      <c r="D19" t="str">
        <f>IF(ISERROR(MATCH(D$1,'CSC Mitre'!R$1:R$220,0)),"",VLOOKUP(D$1,'Tactic Recode'!$A$1:$B$547,2,FALSE))</f>
        <v/>
      </c>
      <c r="E19" t="str">
        <f>IF(ISERROR(MATCH(E$1,'CSC Mitre'!R$1:R$220,0)),"",VLOOKUP(E$1,'Tactic Recode'!$A$1:$B$547,2,FALSE))</f>
        <v/>
      </c>
      <c r="F19" t="str">
        <f>IF(ISERROR(MATCH(F$1,'CSC Mitre'!R$1:R$220,0)),"",VLOOKUP(F$1,'Tactic Recode'!$A$1:$B$547,2,FALSE))</f>
        <v/>
      </c>
      <c r="G19" t="str">
        <f>IF(ISERROR(MATCH(G$1,'CSC Mitre'!R$1:R$220,0)),"",VLOOKUP(G$1,'Tactic Recode'!$A$1:$B$547,2,FALSE))</f>
        <v/>
      </c>
      <c r="H19" t="str">
        <f>IF(ISERROR(MATCH(H$1,'CSC Mitre'!R$1:R$220,0)),"",VLOOKUP(H$1,'Tactic Recode'!$A$1:$B$547,2,FALSE))</f>
        <v/>
      </c>
      <c r="I19" t="str">
        <f>IF(ISERROR(MATCH(I$1,'CSC Mitre'!R$1:R$220,0)),"",VLOOKUP(I$1,'Tactic Recode'!$A$1:$B$547,2,FALSE))</f>
        <v/>
      </c>
      <c r="J19" t="str">
        <f>IF(ISERROR(MATCH(J$1,'CSC Mitre'!R$1:R$220,0)),"",VLOOKUP(J$1,'Tactic Recode'!$A$1:$B$547,2,FALSE))</f>
        <v/>
      </c>
      <c r="K19" t="str">
        <f>IF(ISERROR(MATCH(K$1,'CSC Mitre'!R$1:R$220,0)),"",VLOOKUP(K$1,'Tactic Recode'!$A$1:$B$547,2,FALSE))</f>
        <v/>
      </c>
      <c r="L19" t="str">
        <f>IF(ISERROR(MATCH(L$1,'CSC Mitre'!R$1:R$220,0)),"",VLOOKUP(L$1,'Tactic Recode'!$A$1:$B$547,2,FALSE))</f>
        <v/>
      </c>
      <c r="M19" t="str">
        <f>IF(ISERROR(MATCH(M$1,'CSC Mitre'!R$1:R$220,0)),"",VLOOKUP(M$1,'Tactic Recode'!$A$1:$B$547,2,FALSE))</f>
        <v/>
      </c>
      <c r="N19" t="str">
        <f>IF(ISERROR(MATCH(N$1,'CSC Mitre'!R$1:R$220,0)),"",VLOOKUP(N$1,'Tactic Recode'!$A$1:$B$547,2,FALSE))</f>
        <v/>
      </c>
      <c r="O19" t="str">
        <f>IF(ISERROR(MATCH(O$1,'CSC Mitre'!R$1:R$220,0)),"",VLOOKUP(O$1,'Tactic Recode'!$A$1:$B$547,2,FALSE))</f>
        <v/>
      </c>
      <c r="P19" t="str">
        <f>IF(ISERROR(MATCH(P$1,'CSC Mitre'!R$1:R$220,0)),"",VLOOKUP(P$1,'Tactic Recode'!$A$1:$B$547,2,FALSE))</f>
        <v/>
      </c>
      <c r="Q19" t="str">
        <f>IF(ISERROR(MATCH(Q$1,'CSC Mitre'!R$1:R$220,0)),"",VLOOKUP(Q$1,'Tactic Recode'!$A$1:$B$547,2,FALSE))</f>
        <v/>
      </c>
      <c r="R19" t="str">
        <f>IF(ISERROR(MATCH(R$1,'CSC Mitre'!R$1:R$220,0)),"",VLOOKUP(R$1,'Tactic Recode'!$A$1:$B$547,2,FALSE))</f>
        <v/>
      </c>
      <c r="S19" t="str">
        <f>IF(ISERROR(MATCH(S$1,'CSC Mitre'!R$1:R$220,0)),"",VLOOKUP(S$1,'Tactic Recode'!$A$1:$B$547,2,FALSE))</f>
        <v/>
      </c>
      <c r="T19" t="str">
        <f>IF(ISERROR(MATCH(T$1,'CSC Mitre'!R$1:R$220,0)),"",VLOOKUP(T$1,'Tactic Recode'!$A$1:$B$547,2,FALSE))</f>
        <v/>
      </c>
      <c r="U19" t="str">
        <f>IF(ISERROR(MATCH(U$1,'CSC Mitre'!R$1:R$220,0)),"",VLOOKUP(U$1,'Tactic Recode'!$A$1:$B$547,2,FALSE))</f>
        <v/>
      </c>
      <c r="V19" t="str">
        <f>IF(ISERROR(MATCH(V$1,'CSC Mitre'!R$1:R$220,0)),"",VLOOKUP(V$1,'Tactic Recode'!$A$1:$B$547,2,FALSE))</f>
        <v/>
      </c>
      <c r="W19" t="str">
        <f>IF(ISERROR(MATCH(W$1,'CSC Mitre'!R$1:R$220,0)),"",VLOOKUP(W$1,'Tactic Recode'!$A$1:$B$547,2,FALSE))</f>
        <v/>
      </c>
      <c r="X19" t="str">
        <f>IF(ISERROR(MATCH(X$1,'CSC Mitre'!R$1:R$220,0)),"",VLOOKUP(X$1,'Tactic Recode'!$A$1:$B$547,2,FALSE))</f>
        <v/>
      </c>
      <c r="Y19" t="str">
        <f>IF(ISERROR(MATCH(Y$1,'CSC Mitre'!R$1:R$220,0)),"",VLOOKUP(Y$1,'Tactic Recode'!$A$1:$B$547,2,FALSE))</f>
        <v/>
      </c>
      <c r="Z19" t="str">
        <f>IF(ISERROR(MATCH(Z$1,'CSC Mitre'!R$1:R$220,0)),"",VLOOKUP(Z$1,'Tactic Recode'!$A$1:$B$547,2,FALSE))</f>
        <v/>
      </c>
      <c r="AA19" t="str">
        <f>IF(ISERROR(MATCH(AA$1,'CSC Mitre'!R$1:R$220,0)),"",VLOOKUP(AA$1,'Tactic Recode'!$A$1:$B$547,2,FALSE))</f>
        <v/>
      </c>
      <c r="AB19" t="str">
        <f>IF(ISERROR(MATCH(AB$1,'CSC Mitre'!R$1:R$220,0)),"",VLOOKUP(AB$1,'Tactic Recode'!$A$1:$B$547,2,FALSE))</f>
        <v/>
      </c>
      <c r="AC19" t="str">
        <f>IF(ISERROR(MATCH(AC$1,'CSC Mitre'!R$1:R$220,0)),"",VLOOKUP(AC$1,'Tactic Recode'!$A$1:$B$547,2,FALSE))</f>
        <v/>
      </c>
      <c r="AD19" t="str">
        <f>IF(ISERROR(MATCH(AD$1,'CSC Mitre'!R$1:R$220,0)),"",VLOOKUP(AD$1,'Tactic Recode'!$A$1:$B$547,2,FALSE))</f>
        <v/>
      </c>
      <c r="AE19" t="str">
        <f>IF(ISERROR(MATCH(AE$1,'CSC Mitre'!R$1:R$220,0)),"",VLOOKUP(AE$1,'Tactic Recode'!$A$1:$B$547,2,FALSE))</f>
        <v/>
      </c>
      <c r="AF19" t="str">
        <f>IF(ISERROR(MATCH(AF$1,'CSC Mitre'!R$1:R$220,0)),"",VLOOKUP(AF$1,'Tactic Recode'!$A$1:$B$547,2,FALSE))</f>
        <v/>
      </c>
      <c r="AG19" t="str">
        <f>IF(ISERROR(MATCH(AG$1,'CSC Mitre'!R$1:R$220,0)),"",VLOOKUP(AG$1,'Tactic Recode'!$A$1:$B$547,2,FALSE))</f>
        <v/>
      </c>
      <c r="AH19" t="str">
        <f>IF(ISERROR(MATCH(AH$1,'CSC Mitre'!R$1:R$220,0)),"",VLOOKUP(AH$1,'Tactic Recode'!$A$1:$B$547,2,FALSE))</f>
        <v/>
      </c>
      <c r="AI19" t="str">
        <f>IF(ISERROR(MATCH(AI$1,'CSC Mitre'!R$1:R$220,0)),"",VLOOKUP(AI$1,'Tactic Recode'!$A$1:$B$547,2,FALSE))</f>
        <v/>
      </c>
      <c r="AJ19" t="str">
        <f>IF(ISERROR(MATCH(AJ$1,'CSC Mitre'!R$1:R$220,0)),"",VLOOKUP(AJ$1,'Tactic Recode'!$A$1:$B$547,2,FALSE))</f>
        <v/>
      </c>
      <c r="AK19" t="str">
        <f>IF(ISERROR(MATCH(AK$1,'CSC Mitre'!R$1:R$220,0)),"",VLOOKUP(AK$1,'Tactic Recode'!$A$1:$B$547,2,FALSE))</f>
        <v/>
      </c>
      <c r="AL19" t="str">
        <f>IF(ISERROR(MATCH(AL$1,'CSC Mitre'!R$1:R$220,0)),"",VLOOKUP(AL$1,'Tactic Recode'!$A$1:$B$547,2,FALSE))</f>
        <v/>
      </c>
      <c r="AM19" t="str">
        <f>IF(ISERROR(MATCH(AM$1,'CSC Mitre'!R$1:R$220,0)),"",VLOOKUP(AM$1,'Tactic Recode'!$A$1:$B$547,2,FALSE))</f>
        <v/>
      </c>
      <c r="AN19" t="str">
        <f>IF(ISERROR(MATCH(AN$1,'CSC Mitre'!R$1:R$220,0)),"",VLOOKUP(AN$1,'Tactic Recode'!$A$1:$B$547,2,FALSE))</f>
        <v/>
      </c>
      <c r="AO19" t="str">
        <f>IF(ISERROR(MATCH(AO$1,'CSC Mitre'!R$1:R$220,0)),"",VLOOKUP(AO$1,'Tactic Recode'!$A$1:$B$547,2,FALSE))</f>
        <v/>
      </c>
      <c r="AP19" t="str">
        <f>IF(ISERROR(MATCH(AP$1,'CSC Mitre'!R$1:R$220,0)),"",VLOOKUP(AP$1,'Tactic Recode'!$A$1:$B$547,2,FALSE))</f>
        <v/>
      </c>
      <c r="AQ19" t="str">
        <f>IF(ISERROR(MATCH(AQ$1,'CSC Mitre'!R$1:R$220,0)),"",VLOOKUP(AQ$1,'Tactic Recode'!$A$1:$B$547,2,FALSE))</f>
        <v/>
      </c>
      <c r="AR19" t="str">
        <f>IF(ISERROR(MATCH(AR$1,'CSC Mitre'!R$1:R$220,0)),"",VLOOKUP(AR$1,'Tactic Recode'!$A$1:$B$547,2,FALSE))</f>
        <v/>
      </c>
      <c r="AS19" t="str">
        <f>IF(ISERROR(MATCH(AS$1,'CSC Mitre'!R$1:R$220,0)),"",VLOOKUP(AS$1,'Tactic Recode'!$A$1:$B$547,2,FALSE))</f>
        <v/>
      </c>
      <c r="AT19" t="str">
        <f>IF(ISERROR(MATCH(AT$1,'CSC Mitre'!R$1:R$220,0)),"",VLOOKUP(AT$1,'Tactic Recode'!$A$1:$B$547,2,FALSE))</f>
        <v/>
      </c>
      <c r="AU19" t="str">
        <f>IF(ISERROR(MATCH(AU$1,'CSC Mitre'!R$1:R$220,0)),"",VLOOKUP(AU$1,'Tactic Recode'!$A$1:$B$547,2,FALSE))</f>
        <v/>
      </c>
      <c r="AV19" t="str">
        <f>IF(ISERROR(MATCH(AV$1,'CSC Mitre'!R$1:R$220,0)),"",VLOOKUP(AV$1,'Tactic Recode'!$A$1:$B$547,2,FALSE))</f>
        <v/>
      </c>
      <c r="AW19" t="str">
        <f>IF(ISERROR(MATCH(AW$1,'CSC Mitre'!R$1:R$220,0)),"",VLOOKUP(AW$1,'Tactic Recode'!$A$1:$B$547,2,FALSE))</f>
        <v/>
      </c>
      <c r="AX19" t="str">
        <f>IF(ISERROR(MATCH(AX$1,'CSC Mitre'!R$1:R$220,0)),"",VLOOKUP(AX$1,'Tactic Recode'!$A$1:$B$547,2,FALSE))</f>
        <v/>
      </c>
      <c r="AY19" t="str">
        <f>IF(ISERROR(MATCH(AY$1,'CSC Mitre'!R$1:R$220,0)),"",VLOOKUP(AY$1,'Tactic Recode'!$A$1:$B$547,2,FALSE))</f>
        <v/>
      </c>
      <c r="AZ19" t="str">
        <f>IF(ISERROR(MATCH(AZ$1,'CSC Mitre'!R$1:R$220,0)),"",VLOOKUP(AZ$1,'Tactic Recode'!$A$1:$B$547,2,FALSE))</f>
        <v/>
      </c>
      <c r="BA19" t="str">
        <f>IF(ISERROR(MATCH(BA$1,'CSC Mitre'!R$1:R$220,0)),"",VLOOKUP(BA$1,'Tactic Recode'!$A$1:$B$547,2,FALSE))</f>
        <v/>
      </c>
      <c r="BB19" t="str">
        <f>IF(ISERROR(MATCH(BB$1,'CSC Mitre'!R$1:R$220,0)),"",VLOOKUP(BB$1,'Tactic Recode'!$A$1:$B$547,2,FALSE))</f>
        <v/>
      </c>
      <c r="BC19" t="str">
        <f>IF(ISERROR(MATCH(BC$1,'CSC Mitre'!R$1:R$220,0)),"",VLOOKUP(BC$1,'Tactic Recode'!$A$1:$B$547,2,FALSE))</f>
        <v/>
      </c>
      <c r="BD19" t="str">
        <f>IF(ISERROR(MATCH(BD$1,'CSC Mitre'!R$1:R$220,0)),"",VLOOKUP(BD$1,'Tactic Recode'!$A$1:$B$547,2,FALSE))</f>
        <v/>
      </c>
      <c r="BE19" t="str">
        <f>IF(ISERROR(MATCH(BE$1,'CSC Mitre'!R$1:R$220,0)),"",VLOOKUP(BE$1,'Tactic Recode'!$A$1:$B$547,2,FALSE))</f>
        <v/>
      </c>
      <c r="BF19" t="str">
        <f>IF(ISERROR(MATCH(BF$1,'CSC Mitre'!R$1:R$220,0)),"",VLOOKUP(BF$1,'Tactic Recode'!$A$1:$B$547,2,FALSE))</f>
        <v/>
      </c>
      <c r="BG19" t="str">
        <f>IF(ISERROR(MATCH(BG$1,'CSC Mitre'!R$1:R$220,0)),"",VLOOKUP(BG$1,'Tactic Recode'!$A$1:$B$547,2,FALSE))</f>
        <v/>
      </c>
      <c r="BH19" t="str">
        <f>IF(ISERROR(MATCH(BH$1,'CSC Mitre'!R$1:R$220,0)),"",VLOOKUP(BH$1,'Tactic Recode'!$A$1:$B$547,2,FALSE))</f>
        <v/>
      </c>
      <c r="BI19" t="str">
        <f>IF(ISERROR(MATCH(BI$1,'CSC Mitre'!R$1:R$220,0)),"",VLOOKUP(BI$1,'Tactic Recode'!$A$1:$B$547,2,FALSE))</f>
        <v/>
      </c>
      <c r="BJ19" t="str">
        <f>IF(ISERROR(MATCH(BJ$1,'CSC Mitre'!R$1:R$220,0)),"",VLOOKUP(BJ$1,'Tactic Recode'!$A$1:$B$547,2,FALSE))</f>
        <v/>
      </c>
      <c r="BK19" t="str">
        <f>IF(ISERROR(MATCH(BK$1,'CSC Mitre'!R$1:R$220,0)),"",VLOOKUP(BK$1,'Tactic Recode'!$A$1:$B$547,2,FALSE))</f>
        <v/>
      </c>
      <c r="BL19" t="str">
        <f>IF(ISERROR(MATCH(BL$1,'CSC Mitre'!R$1:R$220,0)),"",VLOOKUP(BL$1,'Tactic Recode'!$A$1:$B$547,2,FALSE))</f>
        <v/>
      </c>
      <c r="BM19" t="str">
        <f>IF(ISERROR(MATCH(BM$1,'CSC Mitre'!R$1:R$220,0)),"",VLOOKUP(BM$1,'Tactic Recode'!$A$1:$B$547,2,FALSE))</f>
        <v/>
      </c>
      <c r="BN19" t="str">
        <f>IF(ISERROR(MATCH(BN$1,'CSC Mitre'!R$1:R$220,0)),"",VLOOKUP(BN$1,'Tactic Recode'!$A$1:$B$547,2,FALSE))</f>
        <v/>
      </c>
      <c r="BO19" t="str">
        <f>IF(ISERROR(MATCH(BO$1,'CSC Mitre'!R$1:R$220,0)),"",VLOOKUP(BO$1,'Tactic Recode'!$A$1:$B$547,2,FALSE))</f>
        <v/>
      </c>
      <c r="BP19" t="str">
        <f>IF(ISERROR(MATCH(BP$1,'CSC Mitre'!R$1:R$220,0)),"",VLOOKUP(BP$1,'Tactic Recode'!$A$1:$B$547,2,FALSE))</f>
        <v/>
      </c>
      <c r="BQ19" t="str">
        <f>IF(ISERROR(MATCH(BQ$1,'CSC Mitre'!R$1:R$220,0)),"",VLOOKUP(BQ$1,'Tactic Recode'!$A$1:$B$547,2,FALSE))</f>
        <v/>
      </c>
      <c r="BR19" t="str">
        <f>IF(ISERROR(MATCH(BR$1,'CSC Mitre'!R$1:R$220,0)),"",VLOOKUP(BR$1,'Tactic Recode'!$A$1:$B$547,2,FALSE))</f>
        <v/>
      </c>
      <c r="BS19" t="str">
        <f>IF(ISERROR(MATCH(BS$1,'CSC Mitre'!R$1:R$220,0)),"",VLOOKUP(BS$1,'Tactic Recode'!$A$1:$B$547,2,FALSE))</f>
        <v/>
      </c>
      <c r="BT19" t="str">
        <f>IF(ISERROR(MATCH(BT$1,'CSC Mitre'!R$1:R$220,0)),"",VLOOKUP(BT$1,'Tactic Recode'!$A$1:$B$547,2,FALSE))</f>
        <v/>
      </c>
      <c r="BU19" t="str">
        <f>IF(ISERROR(MATCH(BU$1,'CSC Mitre'!R$1:R$220,0)),"",VLOOKUP(BU$1,'Tactic Recode'!$A$1:$B$547,2,FALSE))</f>
        <v/>
      </c>
      <c r="BV19" t="str">
        <f>IF(ISERROR(MATCH(BV$1,'CSC Mitre'!R$1:R$220,0)),"",VLOOKUP(BV$1,'Tactic Recode'!$A$1:$B$547,2,FALSE))</f>
        <v/>
      </c>
      <c r="BW19" t="str">
        <f>IF(ISERROR(MATCH(BW$1,'CSC Mitre'!R$1:R$220,0)),"",VLOOKUP(BW$1,'Tactic Recode'!$A$1:$B$547,2,FALSE))</f>
        <v/>
      </c>
      <c r="BX19" t="str">
        <f>IF(ISERROR(MATCH(BX$1,'CSC Mitre'!R$1:R$220,0)),"",VLOOKUP(BX$1,'Tactic Recode'!$A$1:$B$547,2,FALSE))</f>
        <v/>
      </c>
      <c r="BY19" t="str">
        <f>IF(ISERROR(MATCH(BY$1,'CSC Mitre'!R$1:R$220,0)),"",VLOOKUP(BY$1,'Tactic Recode'!$A$1:$B$547,2,FALSE))</f>
        <v/>
      </c>
      <c r="BZ19" t="str">
        <f>IF(ISERROR(MATCH(BZ$1,'CSC Mitre'!R$1:R$220,0)),"",VLOOKUP(BZ$1,'Tactic Recode'!$A$1:$B$547,2,FALSE))</f>
        <v/>
      </c>
      <c r="CA19" t="str">
        <f>IF(ISERROR(MATCH(CA$1,'CSC Mitre'!R$1:R$220,0)),"",VLOOKUP(CA$1,'Tactic Recode'!$A$1:$B$547,2,FALSE))</f>
        <v/>
      </c>
      <c r="CB19" t="str">
        <f>IF(ISERROR(MATCH(CB$1,'CSC Mitre'!R$1:R$220,0)),"",VLOOKUP(CB$1,'Tactic Recode'!$A$1:$B$547,2,FALSE))</f>
        <v/>
      </c>
      <c r="CC19" t="str">
        <f>IF(ISERROR(MATCH(CC$1,'CSC Mitre'!R$1:R$220,0)),"",VLOOKUP(CC$1,'Tactic Recode'!$A$1:$B$547,2,FALSE))</f>
        <v/>
      </c>
      <c r="CD19" t="str">
        <f>IF(ISERROR(MATCH(CD$1,'CSC Mitre'!R$1:R$220,0)),"",VLOOKUP(CD$1,'Tactic Recode'!$A$1:$B$547,2,FALSE))</f>
        <v/>
      </c>
      <c r="CE19" t="str">
        <f>IF(ISERROR(MATCH(CE$1,'CSC Mitre'!R$1:R$220,0)),"",VLOOKUP(CE$1,'Tactic Recode'!$A$1:$B$547,2,FALSE))</f>
        <v/>
      </c>
      <c r="CF19" t="str">
        <f>IF(ISERROR(MATCH(CF$1,'CSC Mitre'!R$1:R$220,0)),"",VLOOKUP(CF$1,'Tactic Recode'!$A$1:$B$547,2,FALSE))</f>
        <v/>
      </c>
      <c r="CG19" t="str">
        <f>IF(ISERROR(MATCH(CG$1,'CSC Mitre'!R$1:R$220,0)),"",VLOOKUP(CG$1,'Tactic Recode'!$A$1:$B$547,2,FALSE))</f>
        <v/>
      </c>
      <c r="CH19" t="str">
        <f>IF(ISERROR(MATCH(CH$1,'CSC Mitre'!R$1:R$220,0)),"",VLOOKUP(CH$1,'Tactic Recode'!$A$1:$B$547,2,FALSE))</f>
        <v/>
      </c>
      <c r="CI19" t="str">
        <f>IF(ISERROR(MATCH(CI$1,'CSC Mitre'!R$1:R$220,0)),"",VLOOKUP(CI$1,'Tactic Recode'!$A$1:$B$547,2,FALSE))</f>
        <v/>
      </c>
      <c r="CJ19" t="str">
        <f>IF(ISERROR(MATCH(CJ$1,'CSC Mitre'!R$1:R$220,0)),"",VLOOKUP(CJ$1,'Tactic Recode'!$A$1:$B$547,2,FALSE))</f>
        <v/>
      </c>
      <c r="CK19" t="str">
        <f>IF(ISERROR(MATCH(CK$1,'CSC Mitre'!R$1:R$220,0)),"",VLOOKUP(CK$1,'Tactic Recode'!$A$1:$B$547,2,FALSE))</f>
        <v/>
      </c>
      <c r="CL19" t="str">
        <f>IF(ISERROR(MATCH(CL$1,'CSC Mitre'!R$1:R$220,0)),"",VLOOKUP(CL$1,'Tactic Recode'!$A$1:$B$547,2,FALSE))</f>
        <v/>
      </c>
      <c r="CM19" t="str">
        <f>IF(ISERROR(MATCH(CM$1,'CSC Mitre'!R$1:R$220,0)),"",VLOOKUP(CM$1,'Tactic Recode'!$A$1:$B$547,2,FALSE))</f>
        <v/>
      </c>
      <c r="CN19" t="str">
        <f>IF(ISERROR(MATCH(CN$1,'CSC Mitre'!R$1:R$220,0)),"",VLOOKUP(CN$1,'Tactic Recode'!$A$1:$B$547,2,FALSE))</f>
        <v/>
      </c>
      <c r="CO19" t="str">
        <f>IF(ISERROR(MATCH(CO$1,'CSC Mitre'!R$1:R$220,0)),"",VLOOKUP(CO$1,'Tactic Recode'!$A$1:$B$547,2,FALSE))</f>
        <v/>
      </c>
      <c r="CP19" t="str">
        <f>IF(ISERROR(MATCH(CP$1,'CSC Mitre'!R$1:R$220,0)),"",VLOOKUP(CP$1,'Tactic Recode'!$A$1:$B$547,2,FALSE))</f>
        <v/>
      </c>
      <c r="CQ19" t="str">
        <f>IF(ISERROR(MATCH(CQ$1,'CSC Mitre'!R$1:R$220,0)),"",VLOOKUP(CQ$1,'Tactic Recode'!$A$1:$B$547,2,FALSE))</f>
        <v/>
      </c>
      <c r="CR19" t="str">
        <f>IF(ISERROR(MATCH(CR$1,'CSC Mitre'!R$1:R$220,0)),"",VLOOKUP(CR$1,'Tactic Recode'!$A$1:$B$547,2,FALSE))</f>
        <v/>
      </c>
      <c r="CS19" t="str">
        <f>IF(ISERROR(MATCH(CS$1,'CSC Mitre'!R$1:R$220,0)),"",VLOOKUP(CS$1,'Tactic Recode'!$A$1:$B$547,2,FALSE))</f>
        <v/>
      </c>
      <c r="CT19" t="str">
        <f>IF(ISERROR(MATCH(CT$1,'CSC Mitre'!R$1:R$220,0)),"",VLOOKUP(CT$1,'Tactic Recode'!$A$1:$B$547,2,FALSE))</f>
        <v/>
      </c>
      <c r="CU19" t="str">
        <f>IF(ISERROR(MATCH(CU$1,'CSC Mitre'!R$1:R$220,0)),"",VLOOKUP(CU$1,'Tactic Recode'!$A$1:$B$547,2,FALSE))</f>
        <v/>
      </c>
      <c r="CV19" t="str">
        <f>IF(ISERROR(MATCH(CV$1,'CSC Mitre'!R$1:R$220,0)),"",VLOOKUP(CV$1,'Tactic Recode'!$A$1:$B$547,2,FALSE))</f>
        <v/>
      </c>
      <c r="CW19" t="str">
        <f>IF(ISERROR(MATCH(CW$1,'CSC Mitre'!R$1:R$220,0)),"",VLOOKUP(CW$1,'Tactic Recode'!$A$1:$B$547,2,FALSE))</f>
        <v/>
      </c>
      <c r="CX19" t="str">
        <f>IF(ISERROR(MATCH(CX$1,'CSC Mitre'!R$1:R$220,0)),"",VLOOKUP(CX$1,'Tactic Recode'!$A$1:$B$547,2,FALSE))</f>
        <v/>
      </c>
      <c r="CY19" t="str">
        <f>IF(ISERROR(MATCH(CY$1,'CSC Mitre'!R$1:R$220,0)),"",VLOOKUP(CY$1,'Tactic Recode'!$A$1:$B$547,2,FALSE))</f>
        <v/>
      </c>
      <c r="CZ19" t="str">
        <f>IF(ISERROR(MATCH(CZ$1,'CSC Mitre'!R$1:R$220,0)),"",VLOOKUP(CZ$1,'Tactic Recode'!$A$1:$B$547,2,FALSE))</f>
        <v/>
      </c>
      <c r="DA19" t="str">
        <f>IF(ISERROR(MATCH(DA$1,'CSC Mitre'!R$1:R$220,0)),"",VLOOKUP(DA$1,'Tactic Recode'!$A$1:$B$547,2,FALSE))</f>
        <v/>
      </c>
      <c r="DB19" t="str">
        <f>IF(ISERROR(MATCH(DB$1,'CSC Mitre'!R$1:R$220,0)),"",VLOOKUP(DB$1,'Tactic Recode'!$A$1:$B$547,2,FALSE))</f>
        <v/>
      </c>
      <c r="DC19" t="str">
        <f>IF(ISERROR(MATCH(DC$1,'CSC Mitre'!R$1:R$220,0)),"",VLOOKUP(DC$1,'Tactic Recode'!$A$1:$B$547,2,FALSE))</f>
        <v/>
      </c>
      <c r="DD19" t="str">
        <f>IF(ISERROR(MATCH(DD$1,'CSC Mitre'!R$1:R$220,0)),"",VLOOKUP(DD$1,'Tactic Recode'!$A$1:$B$547,2,FALSE))</f>
        <v/>
      </c>
      <c r="DE19" t="str">
        <f>IF(ISERROR(MATCH(DE$1,'CSC Mitre'!R$1:R$220,0)),"",VLOOKUP(DE$1,'Tactic Recode'!$A$1:$B$547,2,FALSE))</f>
        <v/>
      </c>
      <c r="DF19" t="str">
        <f>IF(ISERROR(MATCH(DF$1,'CSC Mitre'!R$1:R$220,0)),"",VLOOKUP(DF$1,'Tactic Recode'!$A$1:$B$547,2,FALSE))</f>
        <v/>
      </c>
      <c r="DG19" t="str">
        <f>IF(ISERROR(MATCH(DG$1,'CSC Mitre'!R$1:R$220,0)),"",VLOOKUP(DG$1,'Tactic Recode'!$A$1:$B$547,2,FALSE))</f>
        <v/>
      </c>
      <c r="DH19" t="str">
        <f>IF(ISERROR(MATCH(DH$1,'CSC Mitre'!R$1:R$220,0)),"",VLOOKUP(DH$1,'Tactic Recode'!$A$1:$B$547,2,FALSE))</f>
        <v/>
      </c>
      <c r="DI19" t="str">
        <f>IF(ISERROR(MATCH(DI$1,'CSC Mitre'!R$1:R$220,0)),"",VLOOKUP(DI$1,'Tactic Recode'!$A$1:$B$547,2,FALSE))</f>
        <v/>
      </c>
      <c r="DJ19" t="str">
        <f>IF(ISERROR(MATCH(DJ$1,'CSC Mitre'!R$1:R$220,0)),"",VLOOKUP(DJ$1,'Tactic Recode'!$A$1:$B$547,2,FALSE))</f>
        <v/>
      </c>
      <c r="DK19" t="str">
        <f>IF(ISERROR(MATCH(DK$1,'CSC Mitre'!R$1:R$220,0)),"",VLOOKUP(DK$1,'Tactic Recode'!$A$1:$B$547,2,FALSE))</f>
        <v/>
      </c>
      <c r="DL19" t="str">
        <f>IF(ISERROR(MATCH(DL$1,'CSC Mitre'!R$1:R$220,0)),"",VLOOKUP(DL$1,'Tactic Recode'!$A$1:$B$547,2,FALSE))</f>
        <v/>
      </c>
      <c r="DM19" t="str">
        <f>IF(ISERROR(MATCH(DM$1,'CSC Mitre'!R$1:R$220,0)),"",VLOOKUP(DM$1,'Tactic Recode'!$A$1:$B$547,2,FALSE))</f>
        <v/>
      </c>
      <c r="DN19" t="str">
        <f>IF(ISERROR(MATCH(DN$1,'CSC Mitre'!R$1:R$220,0)),"",VLOOKUP(DN$1,'Tactic Recode'!$A$1:$B$547,2,FALSE))</f>
        <v/>
      </c>
      <c r="DO19" t="str">
        <f>IF(ISERROR(MATCH(DO$1,'CSC Mitre'!R$1:R$220,0)),"",VLOOKUP(DO$1,'Tactic Recode'!$A$1:$B$547,2,FALSE))</f>
        <v/>
      </c>
      <c r="DP19" t="str">
        <f>IF(ISERROR(MATCH(DP$1,'CSC Mitre'!R$1:R$220,0)),"",VLOOKUP(DP$1,'Tactic Recode'!$A$1:$B$547,2,FALSE))</f>
        <v/>
      </c>
      <c r="DQ19" t="str">
        <f>IF(ISERROR(MATCH(DQ$1,'CSC Mitre'!R$1:R$220,0)),"",VLOOKUP(DQ$1,'Tactic Recode'!$A$1:$B$547,2,FALSE))</f>
        <v/>
      </c>
      <c r="DR19" t="str">
        <f>IF(ISERROR(MATCH(DR$1,'CSC Mitre'!R$1:R$220,0)),"",VLOOKUP(DR$1,'Tactic Recode'!$A$1:$B$547,2,FALSE))</f>
        <v/>
      </c>
      <c r="DS19" t="str">
        <f>IF(ISERROR(MATCH(DS$1,'CSC Mitre'!R$1:R$220,0)),"",VLOOKUP(DS$1,'Tactic Recode'!$A$1:$B$547,2,FALSE))</f>
        <v/>
      </c>
      <c r="DT19" t="str">
        <f>IF(ISERROR(MATCH(DT$1,'CSC Mitre'!R$1:R$220,0)),"",VLOOKUP(DT$1,'Tactic Recode'!$A$1:$B$547,2,FALSE))</f>
        <v/>
      </c>
      <c r="DU19" t="str">
        <f>IF(ISERROR(MATCH(DU$1,'CSC Mitre'!R$1:R$220,0)),"",VLOOKUP(DU$1,'Tactic Recode'!$A$1:$B$547,2,FALSE))</f>
        <v/>
      </c>
      <c r="DV19" t="str">
        <f>IF(ISERROR(MATCH(DV$1,'CSC Mitre'!R$1:R$220,0)),"",VLOOKUP(DV$1,'Tactic Recode'!$A$1:$B$547,2,FALSE))</f>
        <v/>
      </c>
      <c r="DW19" t="str">
        <f>IF(ISERROR(MATCH(DW$1,'CSC Mitre'!R$1:R$220,0)),"",VLOOKUP(DW$1,'Tactic Recode'!$A$1:$B$547,2,FALSE))</f>
        <v/>
      </c>
      <c r="DX19" t="str">
        <f>IF(ISERROR(MATCH(DX$1,'CSC Mitre'!R$1:R$220,0)),"",VLOOKUP(DX$1,'Tactic Recode'!$A$1:$B$547,2,FALSE))</f>
        <v/>
      </c>
      <c r="DY19" t="str">
        <f>IF(ISERROR(MATCH(DY$1,'CSC Mitre'!R$1:R$220,0)),"",VLOOKUP(DY$1,'Tactic Recode'!$A$1:$B$547,2,FALSE))</f>
        <v/>
      </c>
      <c r="DZ19" t="str">
        <f>IF(ISERROR(MATCH(DZ$1,'CSC Mitre'!R$1:R$220,0)),"",VLOOKUP(DZ$1,'Tactic Recode'!$A$1:$B$547,2,FALSE))</f>
        <v/>
      </c>
      <c r="EA19" t="str">
        <f>IF(ISERROR(MATCH(EA$1,'CSC Mitre'!R$1:R$220,0)),"",VLOOKUP(EA$1,'Tactic Recode'!$A$1:$B$547,2,FALSE))</f>
        <v/>
      </c>
      <c r="EB19" t="str">
        <f>IF(ISERROR(MATCH(EB$1,'CSC Mitre'!R$1:R$220,0)),"",VLOOKUP(EB$1,'Tactic Recode'!$A$1:$B$547,2,FALSE))</f>
        <v/>
      </c>
      <c r="EC19" t="str">
        <f>IF(ISERROR(MATCH(EC$1,'CSC Mitre'!R$1:R$220,0)),"",VLOOKUP(EC$1,'Tactic Recode'!$A$1:$B$547,2,FALSE))</f>
        <v/>
      </c>
      <c r="ED19" t="str">
        <f>IF(ISERROR(MATCH(ED$1,'CSC Mitre'!R$1:R$220,0)),"",VLOOKUP(ED$1,'Tactic Recode'!$A$1:$B$547,2,FALSE))</f>
        <v/>
      </c>
      <c r="EE19" t="str">
        <f>IF(ISERROR(MATCH(EE$1,'CSC Mitre'!R$1:R$220,0)),"",VLOOKUP(EE$1,'Tactic Recode'!$A$1:$B$547,2,FALSE))</f>
        <v/>
      </c>
      <c r="EF19" t="str">
        <f>IF(ISERROR(MATCH(EF$1,'CSC Mitre'!R$1:R$220,0)),"",VLOOKUP(EF$1,'Tactic Recode'!$A$1:$B$547,2,FALSE))</f>
        <v/>
      </c>
      <c r="EG19" t="str">
        <f>IF(ISERROR(MATCH(EG$1,'CSC Mitre'!R$1:R$220,0)),"",VLOOKUP(EG$1,'Tactic Recode'!$A$1:$B$547,2,FALSE))</f>
        <v/>
      </c>
      <c r="EH19" t="str">
        <f>IF(ISERROR(MATCH(EH$1,'CSC Mitre'!R$1:R$220,0)),"",VLOOKUP(EH$1,'Tactic Recode'!$A$1:$B$547,2,FALSE))</f>
        <v/>
      </c>
      <c r="EI19" t="str">
        <f>IF(ISERROR(MATCH(EI$1,'CSC Mitre'!R$1:R$220,0)),"",VLOOKUP(EI$1,'Tactic Recode'!$A$1:$B$547,2,FALSE))</f>
        <v/>
      </c>
      <c r="EJ19" t="str">
        <f>IF(ISERROR(MATCH(EJ$1,'CSC Mitre'!R$1:R$220,0)),"",VLOOKUP(EJ$1,'Tactic Recode'!$A$1:$B$547,2,FALSE))</f>
        <v/>
      </c>
      <c r="EK19" t="str">
        <f>IF(ISERROR(MATCH(EK$1,'CSC Mitre'!R$1:R$220,0)),"",VLOOKUP(EK$1,'Tactic Recode'!$A$1:$B$547,2,FALSE))</f>
        <v/>
      </c>
      <c r="EL19" t="str">
        <f>IF(ISERROR(MATCH(EL$1,'CSC Mitre'!R$1:R$220,0)),"",VLOOKUP(EL$1,'Tactic Recode'!$A$1:$B$547,2,FALSE))</f>
        <v/>
      </c>
      <c r="EM19" t="str">
        <f>IF(ISERROR(MATCH(EM$1,'CSC Mitre'!R$1:R$220,0)),"",VLOOKUP(EM$1,'Tactic Recode'!$A$1:$B$547,2,FALSE))</f>
        <v/>
      </c>
      <c r="EN19" t="str">
        <f>IF(ISERROR(MATCH(EN$1,'CSC Mitre'!R$1:R$220,0)),"",VLOOKUP(EN$1,'Tactic Recode'!$A$1:$B$547,2,FALSE))</f>
        <v/>
      </c>
      <c r="EO19" t="str">
        <f>IF(ISERROR(MATCH(EO$1,'CSC Mitre'!R$1:R$220,0)),"",VLOOKUP(EO$1,'Tactic Recode'!$A$1:$B$547,2,FALSE))</f>
        <v/>
      </c>
      <c r="EP19" t="str">
        <f>IF(ISERROR(MATCH(EP$1,'CSC Mitre'!R$1:R$220,0)),"",VLOOKUP(EP$1,'Tactic Recode'!$A$1:$B$547,2,FALSE))</f>
        <v/>
      </c>
      <c r="EQ19" t="str">
        <f>IF(ISERROR(MATCH(EQ$1,'CSC Mitre'!R$1:R$220,0)),"",VLOOKUP(EQ$1,'Tactic Recode'!$A$1:$B$547,2,FALSE))</f>
        <v/>
      </c>
      <c r="ER19" t="str">
        <f>IF(ISERROR(MATCH(ER$1,'CSC Mitre'!R$1:R$220,0)),"",VLOOKUP(ER$1,'Tactic Recode'!$A$1:$B$547,2,FALSE))</f>
        <v/>
      </c>
      <c r="ES19" t="str">
        <f>IF(ISERROR(MATCH(ES$1,'CSC Mitre'!R$1:R$220,0)),"",VLOOKUP(ES$1,'Tactic Recode'!$A$1:$B$547,2,FALSE))</f>
        <v/>
      </c>
      <c r="ET19" t="str">
        <f>IF(ISERROR(MATCH(ET$1,'CSC Mitre'!R$1:R$220,0)),"",VLOOKUP(ET$1,'Tactic Recode'!$A$1:$B$547,2,FALSE))</f>
        <v/>
      </c>
      <c r="EU19" t="str">
        <f>IF(ISERROR(MATCH(EU$1,'CSC Mitre'!R$1:R$220,0)),"",VLOOKUP(EU$1,'Tactic Recode'!$A$1:$B$547,2,FALSE))</f>
        <v/>
      </c>
      <c r="EV19" t="str">
        <f>IF(ISERROR(MATCH(EV$1,'CSC Mitre'!R$1:R$220,0)),"",VLOOKUP(EV$1,'Tactic Recode'!$A$1:$B$547,2,FALSE))</f>
        <v/>
      </c>
      <c r="EW19" t="str">
        <f>IF(ISERROR(MATCH(EW$1,'CSC Mitre'!R$1:R$220,0)),"",VLOOKUP(EW$1,'Tactic Recode'!$A$1:$B$547,2,FALSE))</f>
        <v/>
      </c>
      <c r="EX19" t="str">
        <f>IF(ISERROR(MATCH(EX$1,'CSC Mitre'!R$1:R$220,0)),"",VLOOKUP(EX$1,'Tactic Recode'!$A$1:$B$547,2,FALSE))</f>
        <v/>
      </c>
      <c r="EY19" t="str">
        <f>IF(ISERROR(MATCH(EY$1,'CSC Mitre'!R$1:R$220,0)),"",VLOOKUP(EY$1,'Tactic Recode'!$A$1:$B$547,2,FALSE))</f>
        <v/>
      </c>
      <c r="EZ19" t="str">
        <f>IF(ISERROR(MATCH(EZ$1,'CSC Mitre'!R$1:R$220,0)),"",VLOOKUP(EZ$1,'Tactic Recode'!$A$1:$B$547,2,FALSE))</f>
        <v/>
      </c>
      <c r="FA19" t="str">
        <f>IF(ISERROR(MATCH(FA$1,'CSC Mitre'!R$1:R$220,0)),"",VLOOKUP(FA$1,'Tactic Recode'!$A$1:$B$547,2,FALSE))</f>
        <v/>
      </c>
      <c r="FB19" t="str">
        <f>IF(ISERROR(MATCH(FB$1,'CSC Mitre'!R$1:R$220,0)),"",VLOOKUP(FB$1,'Tactic Recode'!$A$1:$B$547,2,FALSE))</f>
        <v/>
      </c>
      <c r="FC19" t="str">
        <f>IF(ISERROR(MATCH(FC$1,'CSC Mitre'!R$1:R$220,0)),"",VLOOKUP(FC$1,'Tactic Recode'!$A$1:$B$547,2,FALSE))</f>
        <v/>
      </c>
      <c r="FD19" t="str">
        <f>IF(ISERROR(MATCH(FD$1,'CSC Mitre'!R$1:R$220,0)),"",VLOOKUP(FD$1,'Tactic Recode'!$A$1:$B$547,2,FALSE))</f>
        <v/>
      </c>
      <c r="FE19" t="str">
        <f>IF(ISERROR(MATCH(FE$1,'CSC Mitre'!R$1:R$220,0)),"",VLOOKUP(FE$1,'Tactic Recode'!$A$1:$B$547,2,FALSE))</f>
        <v/>
      </c>
      <c r="FF19" t="str">
        <f>IF(ISERROR(MATCH(FF$1,'CSC Mitre'!R$1:R$220,0)),"",VLOOKUP(FF$1,'Tactic Recode'!$A$1:$B$547,2,FALSE))</f>
        <v/>
      </c>
      <c r="FG19" t="str">
        <f>IF(ISERROR(MATCH(FG$1,'CSC Mitre'!R$1:R$220,0)),"",VLOOKUP(FG$1,'Tactic Recode'!$A$1:$B$547,2,FALSE))</f>
        <v/>
      </c>
      <c r="FH19" t="str">
        <f>IF(ISERROR(MATCH(FH$1,'CSC Mitre'!R$1:R$220,0)),"",VLOOKUP(FH$1,'Tactic Recode'!$A$1:$B$547,2,FALSE))</f>
        <v/>
      </c>
      <c r="FI19" t="str">
        <f>IF(ISERROR(MATCH(FI$1,'CSC Mitre'!R$1:R$220,0)),"",VLOOKUP(FI$1,'Tactic Recode'!$A$1:$B$547,2,FALSE))</f>
        <v/>
      </c>
      <c r="FJ19" t="str">
        <f>IF(ISERROR(MATCH(FJ$1,'CSC Mitre'!R$1:R$220,0)),"",VLOOKUP(FJ$1,'Tactic Recode'!$A$1:$B$547,2,FALSE))</f>
        <v/>
      </c>
      <c r="FK19" t="str">
        <f>IF(ISERROR(MATCH(FK$1,'CSC Mitre'!R$1:R$220,0)),"",VLOOKUP(FK$1,'Tactic Recode'!$A$1:$B$547,2,FALSE))</f>
        <v/>
      </c>
      <c r="FL19" t="str">
        <f>IF(ISERROR(MATCH(FL$1,'CSC Mitre'!R$1:R$220,0)),"",VLOOKUP(FL$1,'Tactic Recode'!$A$1:$B$547,2,FALSE))</f>
        <v/>
      </c>
      <c r="FM19" t="str">
        <f>IF(ISERROR(MATCH(FM$1,'CSC Mitre'!R$1:R$220,0)),"",VLOOKUP(FM$1,'Tactic Recode'!$A$1:$B$547,2,FALSE))</f>
        <v/>
      </c>
      <c r="FN19" t="str">
        <f>IF(ISERROR(MATCH(FN$1,'CSC Mitre'!R$1:R$220,0)),"",VLOOKUP(FN$1,'Tactic Recode'!$A$1:$B$547,2,FALSE))</f>
        <v/>
      </c>
      <c r="FO19" t="str">
        <f>IF(ISERROR(MATCH(FO$1,'CSC Mitre'!R$1:R$220,0)),"",VLOOKUP(FO$1,'Tactic Recode'!$A$1:$B$547,2,FALSE))</f>
        <v/>
      </c>
      <c r="FP19" t="str">
        <f>IF(ISERROR(MATCH(FP$1,'CSC Mitre'!R$1:R$220,0)),"",VLOOKUP(FP$1,'Tactic Recode'!$A$1:$B$547,2,FALSE))</f>
        <v/>
      </c>
      <c r="FQ19" t="str">
        <f>IF(ISERROR(MATCH(FQ$1,'CSC Mitre'!R$1:R$220,0)),"",VLOOKUP(FQ$1,'Tactic Recode'!$A$1:$B$547,2,FALSE))</f>
        <v/>
      </c>
      <c r="FR19" t="str">
        <f>IF(ISERROR(MATCH(FR$1,'CSC Mitre'!R$1:R$220,0)),"",VLOOKUP(FR$1,'Tactic Recode'!$A$1:$B$547,2,FALSE))</f>
        <v/>
      </c>
      <c r="FS19" t="str">
        <f>IF(ISERROR(MATCH(FS$1,'CSC Mitre'!R$1:R$220,0)),"",VLOOKUP(FS$1,'Tactic Recode'!$A$1:$B$547,2,FALSE))</f>
        <v/>
      </c>
      <c r="FT19" t="str">
        <f>IF(ISERROR(MATCH(FT$1,'CSC Mitre'!R$1:R$220,0)),"",VLOOKUP(FT$1,'Tactic Recode'!$A$1:$B$547,2,FALSE))</f>
        <v/>
      </c>
      <c r="FU19" t="str">
        <f>IF(ISERROR(MATCH(FU$1,'CSC Mitre'!R$1:R$220,0)),"",VLOOKUP(FU$1,'Tactic Recode'!$A$1:$B$547,2,FALSE))</f>
        <v/>
      </c>
      <c r="FV19" t="str">
        <f>IF(ISERROR(MATCH(FV$1,'CSC Mitre'!R$1:R$220,0)),"",VLOOKUP(FV$1,'Tactic Recode'!$A$1:$B$547,2,FALSE))</f>
        <v/>
      </c>
      <c r="FW19" t="str">
        <f>IF(ISERROR(MATCH(FW$1,'CSC Mitre'!R$1:R$220,0)),"",VLOOKUP(FW$1,'Tactic Recode'!$A$1:$B$547,2,FALSE))</f>
        <v/>
      </c>
      <c r="FX19" t="str">
        <f>IF(ISERROR(MATCH(FX$1,'CSC Mitre'!R$1:R$220,0)),"",VLOOKUP(FX$1,'Tactic Recode'!$A$1:$B$547,2,FALSE))</f>
        <v/>
      </c>
      <c r="FY19" t="str">
        <f>IF(ISERROR(MATCH(FY$1,'CSC Mitre'!R$1:R$220,0)),"",VLOOKUP(FY$1,'Tactic Recode'!$A$1:$B$547,2,FALSE))</f>
        <v/>
      </c>
      <c r="FZ19" t="str">
        <f>IF(ISERROR(MATCH(FZ$1,'CSC Mitre'!R$1:R$220,0)),"",VLOOKUP(FZ$1,'Tactic Recode'!$A$1:$B$547,2,FALSE))</f>
        <v/>
      </c>
      <c r="GA19" t="str">
        <f>IF(ISERROR(MATCH(GA$1,'CSC Mitre'!R$1:R$220,0)),"",VLOOKUP(GA$1,'Tactic Recode'!$A$1:$B$547,2,FALSE))</f>
        <v/>
      </c>
      <c r="GB19" t="str">
        <f>IF(ISERROR(MATCH(GB$1,'CSC Mitre'!R$1:R$220,0)),"",VLOOKUP(GB$1,'Tactic Recode'!$A$1:$B$547,2,FALSE))</f>
        <v/>
      </c>
      <c r="GC19" t="str">
        <f>IF(ISERROR(MATCH(GC$1,'CSC Mitre'!R$1:R$220,0)),"",VLOOKUP(GC$1,'Tactic Recode'!$A$1:$B$547,2,FALSE))</f>
        <v/>
      </c>
      <c r="GD19" t="str">
        <f>IF(ISERROR(MATCH(GD$1,'CSC Mitre'!R$1:R$220,0)),"",VLOOKUP(GD$1,'Tactic Recode'!$A$1:$B$547,2,FALSE))</f>
        <v/>
      </c>
      <c r="GE19" t="str">
        <f>IF(ISERROR(MATCH(GE$1,'CSC Mitre'!R$1:R$220,0)),"",VLOOKUP(GE$1,'Tactic Recode'!$A$1:$B$547,2,FALSE))</f>
        <v/>
      </c>
      <c r="GF19" t="str">
        <f>IF(ISERROR(MATCH(GF$1,'CSC Mitre'!R$1:R$220,0)),"",VLOOKUP(GF$1,'Tactic Recode'!$A$1:$B$547,2,FALSE))</f>
        <v/>
      </c>
      <c r="GG19" t="str">
        <f>IF(ISERROR(MATCH(GG$1,'CSC Mitre'!R$1:R$220,0)),"",VLOOKUP(GG$1,'Tactic Recode'!$A$1:$B$547,2,FALSE))</f>
        <v/>
      </c>
      <c r="GH19" t="str">
        <f>IF(ISERROR(MATCH(GH$1,'CSC Mitre'!R$1:R$220,0)),"",VLOOKUP(GH$1,'Tactic Recode'!$A$1:$B$547,2,FALSE))</f>
        <v/>
      </c>
      <c r="GI19" t="str">
        <f>IF(ISERROR(MATCH(GI$1,'CSC Mitre'!R$1:R$220,0)),"",VLOOKUP(GI$1,'Tactic Recode'!$A$1:$B$547,2,FALSE))</f>
        <v/>
      </c>
      <c r="GJ19" t="str">
        <f>IF(ISERROR(MATCH(GJ$1,'CSC Mitre'!R$1:R$220,0)),"",VLOOKUP(GJ$1,'Tactic Recode'!$A$1:$B$547,2,FALSE))</f>
        <v/>
      </c>
      <c r="GK19" t="str">
        <f>IF(ISERROR(MATCH(GK$1,'CSC Mitre'!R$1:R$220,0)),"",VLOOKUP(GK$1,'Tactic Recode'!$A$1:$B$547,2,FALSE))</f>
        <v/>
      </c>
      <c r="GL19" t="str">
        <f>IF(ISERROR(MATCH(GL$1,'CSC Mitre'!R$1:R$220,0)),"",VLOOKUP(GL$1,'Tactic Recode'!$A$1:$B$547,2,FALSE))</f>
        <v/>
      </c>
      <c r="GM19" t="str">
        <f>IF(ISERROR(MATCH(GM$1,'CSC Mitre'!R$1:R$220,0)),"",VLOOKUP(GM$1,'Tactic Recode'!$A$1:$B$547,2,FALSE))</f>
        <v/>
      </c>
      <c r="GN19" t="str">
        <f>IF(ISERROR(MATCH(GN$1,'CSC Mitre'!R$1:R$220,0)),"",VLOOKUP(GN$1,'Tactic Recode'!$A$1:$B$547,2,FALSE))</f>
        <v/>
      </c>
      <c r="GO19" t="str">
        <f>IF(ISERROR(MATCH(GO$1,'CSC Mitre'!R$1:R$220,0)),"",VLOOKUP(GO$1,'Tactic Recode'!$A$1:$B$547,2,FALSE))</f>
        <v/>
      </c>
      <c r="GP19" t="str">
        <f>IF(ISERROR(MATCH(GP$1,'CSC Mitre'!R$1:R$220,0)),"",VLOOKUP(GP$1,'Tactic Recode'!$A$1:$B$547,2,FALSE))</f>
        <v/>
      </c>
      <c r="GQ19" t="str">
        <f>IF(ISERROR(MATCH(GQ$1,'CSC Mitre'!R$1:R$220,0)),"",VLOOKUP(GQ$1,'Tactic Recode'!$A$1:$B$547,2,FALSE))</f>
        <v/>
      </c>
      <c r="GR19" t="str">
        <f>IF(ISERROR(MATCH(GR$1,'CSC Mitre'!R$1:R$220,0)),"",VLOOKUP(GR$1,'Tactic Recode'!$A$1:$B$547,2,FALSE))</f>
        <v/>
      </c>
      <c r="GS19" t="str">
        <f>IF(ISERROR(MATCH(GS$1,'CSC Mitre'!R$1:R$220,0)),"",VLOOKUP(GS$1,'Tactic Recode'!$A$1:$B$547,2,FALSE))</f>
        <v/>
      </c>
      <c r="GT19" t="str">
        <f>IF(ISERROR(MATCH(GT$1,'CSC Mitre'!R$1:R$220,0)),"",VLOOKUP(GT$1,'Tactic Recode'!$A$1:$B$547,2,FALSE))</f>
        <v/>
      </c>
      <c r="GU19" t="str">
        <f>IF(ISERROR(MATCH(GU$1,'CSC Mitre'!R$1:R$220,0)),"",VLOOKUP(GU$1,'Tactic Recode'!$A$1:$B$547,2,FALSE))</f>
        <v/>
      </c>
      <c r="GV19" t="str">
        <f>IF(ISERROR(MATCH(GV$1,'CSC Mitre'!R$1:R$220,0)),"",VLOOKUP(GV$1,'Tactic Recode'!$A$1:$B$547,2,FALSE))</f>
        <v/>
      </c>
      <c r="GW19" t="str">
        <f>IF(ISERROR(MATCH(GW$1,'CSC Mitre'!R$1:R$220,0)),"",VLOOKUP(GW$1,'Tactic Recode'!$A$1:$B$547,2,FALSE))</f>
        <v/>
      </c>
      <c r="GX19" t="str">
        <f>IF(ISERROR(MATCH(GX$1,'CSC Mitre'!R$1:R$220,0)),"",VLOOKUP(GX$1,'Tactic Recode'!$A$1:$B$547,2,FALSE))</f>
        <v/>
      </c>
      <c r="GY19" t="str">
        <f>IF(ISERROR(MATCH(GY$1,'CSC Mitre'!R$1:R$220,0)),"",VLOOKUP(GY$1,'Tactic Recode'!$A$1:$B$547,2,FALSE))</f>
        <v/>
      </c>
      <c r="GZ19" t="str">
        <f>IF(ISERROR(MATCH(GZ$1,'CSC Mitre'!R$1:R$220,0)),"",VLOOKUP(GZ$1,'Tactic Recode'!$A$1:$B$547,2,FALSE))</f>
        <v/>
      </c>
      <c r="HA19" t="str">
        <f>IF(ISERROR(MATCH(HA$1,'CSC Mitre'!R$1:R$220,0)),"",VLOOKUP(HA$1,'Tactic Recode'!$A$1:$B$547,2,FALSE))</f>
        <v/>
      </c>
      <c r="HB19" t="str">
        <f>IF(ISERROR(MATCH(HB$1,'CSC Mitre'!R$1:R$220,0)),"",VLOOKUP(HB$1,'Tactic Recode'!$A$1:$B$547,2,FALSE))</f>
        <v/>
      </c>
      <c r="HC19" t="str">
        <f>IF(ISERROR(MATCH(HC$1,'CSC Mitre'!R$1:R$220,0)),"",VLOOKUP(HC$1,'Tactic Recode'!$A$1:$B$547,2,FALSE))</f>
        <v/>
      </c>
      <c r="HD19" t="str">
        <f>IF(ISERROR(MATCH(HD$1,'CSC Mitre'!R$1:R$220,0)),"",VLOOKUP(HD$1,'Tactic Recode'!$A$1:$B$547,2,FALSE))</f>
        <v/>
      </c>
      <c r="HE19" t="str">
        <f>IF(ISERROR(MATCH(HE$1,'CSC Mitre'!R$1:R$220,0)),"",VLOOKUP(HE$1,'Tactic Recode'!$A$1:$B$547,2,FALSE))</f>
        <v>Initial Access</v>
      </c>
      <c r="HF19" t="str">
        <f>IF(ISERROR(MATCH(HF$1,'CSC Mitre'!R$1:R$220,0)),"",VLOOKUP(HF$1,'Tactic Recode'!$A$1:$B$547,2,FALSE))</f>
        <v/>
      </c>
      <c r="HG19" t="str">
        <f>IF(ISERROR(MATCH(HG$1,'CSC Mitre'!R$1:R$220,0)),"",VLOOKUP(HG$1,'Tactic Recode'!$A$1:$B$547,2,FALSE))</f>
        <v/>
      </c>
      <c r="HH19" t="str">
        <f>IF(ISERROR(MATCH(HH$1,'CSC Mitre'!R$1:R$220,0)),"",VLOOKUP(HH$1,'Tactic Recode'!$A$1:$B$547,2,FALSE))</f>
        <v/>
      </c>
      <c r="HI19" t="str">
        <f>IF(ISERROR(MATCH(HI$1,'CSC Mitre'!R$1:R$220,0)),"",VLOOKUP(HI$1,'Tactic Recode'!$A$1:$B$547,2,FALSE))</f>
        <v/>
      </c>
      <c r="HJ19" t="str">
        <f>IF(ISERROR(MATCH(HJ$1,'CSC Mitre'!R$1:R$220,0)),"",VLOOKUP(HJ$1,'Tactic Recode'!$A$1:$B$547,2,FALSE))</f>
        <v/>
      </c>
      <c r="HK19" t="str">
        <f>IF(ISERROR(MATCH(HK$1,'CSC Mitre'!R$1:R$220,0)),"",VLOOKUP(HK$1,'Tactic Recode'!$A$1:$B$547,2,FALSE))</f>
        <v/>
      </c>
      <c r="HL19" t="str">
        <f>IF(ISERROR(MATCH(HL$1,'CSC Mitre'!R$1:R$220,0)),"",VLOOKUP(HL$1,'Tactic Recode'!$A$1:$B$547,2,FALSE))</f>
        <v/>
      </c>
      <c r="HM19" t="str">
        <f>IF(ISERROR(MATCH(HM$1,'CSC Mitre'!R$1:R$220,0)),"",VLOOKUP(HM$1,'Tactic Recode'!$A$1:$B$547,2,FALSE))</f>
        <v/>
      </c>
      <c r="HN19" t="str">
        <f>IF(ISERROR(MATCH(HN$1,'CSC Mitre'!R$1:R$220,0)),"",VLOOKUP(HN$1,'Tactic Recode'!$A$1:$B$547,2,FALSE))</f>
        <v/>
      </c>
      <c r="HO19" t="str">
        <f>IF(ISERROR(MATCH(HO$1,'CSC Mitre'!R$1:R$220,0)),"",VLOOKUP(HO$1,'Tactic Recode'!$A$1:$B$547,2,FALSE))</f>
        <v/>
      </c>
      <c r="HP19" t="str">
        <f>IF(ISERROR(MATCH(HP$1,'CSC Mitre'!R$1:R$220,0)),"",VLOOKUP(HP$1,'Tactic Recode'!$A$1:$B$547,2,FALSE))</f>
        <v/>
      </c>
      <c r="HQ19" t="str">
        <f>IF(ISERROR(MATCH(HQ$1,'CSC Mitre'!R$1:R$220,0)),"",VLOOKUP(HQ$1,'Tactic Recode'!$A$1:$B$547,2,FALSE))</f>
        <v/>
      </c>
      <c r="HR19" t="str">
        <f>IF(ISERROR(MATCH(HR$1,'CSC Mitre'!R$1:R$220,0)),"",VLOOKUP(HR$1,'Tactic Recode'!$A$1:$B$547,2,FALSE))</f>
        <v/>
      </c>
      <c r="HS19" t="str">
        <f>IF(ISERROR(MATCH(HS$1,'CSC Mitre'!R$1:R$220,0)),"",VLOOKUP(HS$1,'Tactic Recode'!$A$1:$B$547,2,FALSE))</f>
        <v/>
      </c>
      <c r="HT19" t="str">
        <f>IF(ISERROR(MATCH(HT$1,'CSC Mitre'!R$1:R$220,0)),"",VLOOKUP(HT$1,'Tactic Recode'!$A$1:$B$547,2,FALSE))</f>
        <v/>
      </c>
      <c r="HU19" t="str">
        <f>IF(ISERROR(MATCH(HU$1,'CSC Mitre'!R$1:R$220,0)),"",VLOOKUP(HU$1,'Tactic Recode'!$A$1:$B$547,2,FALSE))</f>
        <v/>
      </c>
      <c r="HV19" t="str">
        <f>IF(ISERROR(MATCH(HV$1,'CSC Mitre'!R$1:R$220,0)),"",VLOOKUP(HV$1,'Tactic Recode'!$A$1:$B$547,2,FALSE))</f>
        <v/>
      </c>
      <c r="HW19" t="str">
        <f>IF(ISERROR(MATCH(HW$1,'CSC Mitre'!R$1:R$220,0)),"",VLOOKUP(HW$1,'Tactic Recode'!$A$1:$B$547,2,FALSE))</f>
        <v/>
      </c>
      <c r="HX19" t="str">
        <f>IF(ISERROR(MATCH(HX$1,'CSC Mitre'!R$1:R$220,0)),"",VLOOKUP(HX$1,'Tactic Recode'!$A$1:$B$547,2,FALSE))</f>
        <v/>
      </c>
      <c r="HY19" t="str">
        <f>IF(ISERROR(MATCH(HY$1,'CSC Mitre'!R$1:R$220,0)),"",VLOOKUP(HY$1,'Tactic Recode'!$A$1:$B$547,2,FALSE))</f>
        <v/>
      </c>
      <c r="HZ19" t="str">
        <f>IF(ISERROR(MATCH(HZ$1,'CSC Mitre'!R$1:R$220,0)),"",VLOOKUP(HZ$1,'Tactic Recode'!$A$1:$B$547,2,FALSE))</f>
        <v/>
      </c>
      <c r="IA19" t="str">
        <f>IF(ISERROR(MATCH(IA$1,'CSC Mitre'!R$1:R$220,0)),"",VLOOKUP(IA$1,'Tactic Recode'!$A$1:$B$547,2,FALSE))</f>
        <v/>
      </c>
      <c r="IB19" t="str">
        <f>IF(ISERROR(MATCH(IB$1,'CSC Mitre'!R$1:R$220,0)),"",VLOOKUP(IB$1,'Tactic Recode'!$A$1:$B$547,2,FALSE))</f>
        <v/>
      </c>
      <c r="IC19" t="str">
        <f>IF(ISERROR(MATCH(IC$1,'CSC Mitre'!R$1:R$220,0)),"",VLOOKUP(IC$1,'Tactic Recode'!$A$1:$B$547,2,FALSE))</f>
        <v/>
      </c>
      <c r="ID19" t="str">
        <f>IF(ISERROR(MATCH(ID$1,'CSC Mitre'!R$1:R$220,0)),"",VLOOKUP(ID$1,'Tactic Recode'!$A$1:$B$547,2,FALSE))</f>
        <v/>
      </c>
      <c r="IE19" t="str">
        <f>IF(ISERROR(MATCH(IE$1,'CSC Mitre'!R$1:R$220,0)),"",VLOOKUP(IE$1,'Tactic Recode'!$A$1:$B$547,2,FALSE))</f>
        <v/>
      </c>
      <c r="IF19" t="str">
        <f>IF(ISERROR(MATCH(IF$1,'CSC Mitre'!R$1:R$220,0)),"",VLOOKUP(IF$1,'Tactic Recode'!$A$1:$B$547,2,FALSE))</f>
        <v/>
      </c>
      <c r="IG19" t="str">
        <f>IF(ISERROR(MATCH(IG$1,'CSC Mitre'!R$1:R$220,0)),"",VLOOKUP(IG$1,'Tactic Recode'!$A$1:$B$547,2,FALSE))</f>
        <v/>
      </c>
      <c r="IH19" t="str">
        <f>IF(ISERROR(MATCH(IH$1,'CSC Mitre'!R$1:R$220,0)),"",VLOOKUP(IH$1,'Tactic Recode'!$A$1:$B$547,2,FALSE))</f>
        <v/>
      </c>
      <c r="II19" t="str">
        <f>IF(ISERROR(MATCH(II$1,'CSC Mitre'!R$1:R$220,0)),"",VLOOKUP(II$1,'Tactic Recode'!$A$1:$B$547,2,FALSE))</f>
        <v/>
      </c>
      <c r="IJ19" t="str">
        <f>IF(ISERROR(MATCH(IJ$1,'CSC Mitre'!R$1:R$220,0)),"",VLOOKUP(IJ$1,'Tactic Recode'!$A$1:$B$547,2,FALSE))</f>
        <v/>
      </c>
      <c r="IK19" t="str">
        <f>IF(ISERROR(MATCH(IK$1,'CSC Mitre'!R$1:R$220,0)),"",VLOOKUP(IK$1,'Tactic Recode'!$A$1:$B$547,2,FALSE))</f>
        <v/>
      </c>
      <c r="IL19" t="str">
        <f>IF(ISERROR(MATCH(IL$1,'CSC Mitre'!R$1:R$220,0)),"",VLOOKUP(IL$1,'Tactic Recode'!$A$1:$B$547,2,FALSE))</f>
        <v/>
      </c>
      <c r="IM19" t="str">
        <f>IF(ISERROR(MATCH(IM$1,'CSC Mitre'!R$1:R$220,0)),"",VLOOKUP(IM$1,'Tactic Recode'!$A$1:$B$547,2,FALSE))</f>
        <v/>
      </c>
      <c r="IN19" t="str">
        <f>IF(ISERROR(MATCH(IN$1,'CSC Mitre'!R$1:R$220,0)),"",VLOOKUP(IN$1,'Tactic Recode'!$A$1:$B$547,2,FALSE))</f>
        <v/>
      </c>
      <c r="IO19" t="str">
        <f>IF(ISERROR(MATCH(IO$1,'CSC Mitre'!R$1:R$220,0)),"",VLOOKUP(IO$1,'Tactic Recode'!$A$1:$B$547,2,FALSE))</f>
        <v/>
      </c>
      <c r="IP19" t="str">
        <f>IF(ISERROR(MATCH(IP$1,'CSC Mitre'!R$1:R$220,0)),"",VLOOKUP(IP$1,'Tactic Recode'!$A$1:$B$547,2,FALSE))</f>
        <v/>
      </c>
      <c r="IQ19" t="str">
        <f>IF(ISERROR(MATCH(IQ$1,'CSC Mitre'!R$1:R$220,0)),"",VLOOKUP(IQ$1,'Tactic Recode'!$A$1:$B$547,2,FALSE))</f>
        <v/>
      </c>
      <c r="IR19" t="str">
        <f>IF(ISERROR(MATCH(IR$1,'CSC Mitre'!R$1:R$220,0)),"",VLOOKUP(IR$1,'Tactic Recode'!$A$1:$B$547,2,FALSE))</f>
        <v/>
      </c>
      <c r="IS19" t="str">
        <f>IF(ISERROR(MATCH(IS$1,'CSC Mitre'!R$1:R$220,0)),"",VLOOKUP(IS$1,'Tactic Recode'!$A$1:$B$547,2,FALSE))</f>
        <v/>
      </c>
      <c r="IT19" t="str">
        <f>IF(ISERROR(MATCH(IT$1,'CSC Mitre'!R$1:R$220,0)),"",VLOOKUP(IT$1,'Tactic Recode'!$A$1:$B$547,2,FALSE))</f>
        <v/>
      </c>
      <c r="IU19" t="str">
        <f>IF(ISERROR(MATCH(IU$1,'CSC Mitre'!R$1:R$220,0)),"",VLOOKUP(IU$1,'Tactic Recode'!$A$1:$B$547,2,FALSE))</f>
        <v/>
      </c>
      <c r="IV19" t="str">
        <f>IF(ISERROR(MATCH(IV$1,'CSC Mitre'!R$1:R$220,0)),"",VLOOKUP(IV$1,'Tactic Recode'!$A$1:$B$547,2,FALSE))</f>
        <v/>
      </c>
      <c r="IW19" t="str">
        <f>IF(ISERROR(MATCH(IW$1,'CSC Mitre'!R$1:R$220,0)),"",VLOOKUP(IW$1,'Tactic Recode'!$A$1:$B$547,2,FALSE))</f>
        <v/>
      </c>
      <c r="IX19" t="str">
        <f>IF(ISERROR(MATCH(IX$1,'CSC Mitre'!R$1:R$220,0)),"",VLOOKUP(IX$1,'Tactic Recode'!$A$1:$B$547,2,FALSE))</f>
        <v/>
      </c>
      <c r="IY19" t="str">
        <f>IF(ISERROR(MATCH(IY$1,'CSC Mitre'!R$1:R$220,0)),"",VLOOKUP(IY$1,'Tactic Recode'!$A$1:$B$547,2,FALSE))</f>
        <v/>
      </c>
      <c r="IZ19" t="str">
        <f>IF(ISERROR(MATCH(IZ$1,'CSC Mitre'!R$1:R$220,0)),"",VLOOKUP(IZ$1,'Tactic Recode'!$A$1:$B$547,2,FALSE))</f>
        <v/>
      </c>
      <c r="JA19" t="str">
        <f>IF(ISERROR(MATCH(JA$1,'CSC Mitre'!R$1:R$220,0)),"",VLOOKUP(JA$1,'Tactic Recode'!$A$1:$B$547,2,FALSE))</f>
        <v/>
      </c>
      <c r="JB19" t="str">
        <f>IF(ISERROR(MATCH(JB$1,'CSC Mitre'!R$1:R$220,0)),"",VLOOKUP(JB$1,'Tactic Recode'!$A$1:$B$547,2,FALSE))</f>
        <v/>
      </c>
      <c r="JC19" t="str">
        <f>IF(ISERROR(MATCH(JC$1,'CSC Mitre'!R$1:R$220,0)),"",VLOOKUP(JC$1,'Tactic Recode'!$A$1:$B$547,2,FALSE))</f>
        <v/>
      </c>
      <c r="JD19" t="str">
        <f>IF(ISERROR(MATCH(JD$1,'CSC Mitre'!R$1:R$220,0)),"",VLOOKUP(JD$1,'Tactic Recode'!$A$1:$B$547,2,FALSE))</f>
        <v/>
      </c>
      <c r="JE19" t="str">
        <f>IF(ISERROR(MATCH(JE$1,'CSC Mitre'!R$1:R$220,0)),"",VLOOKUP(JE$1,'Tactic Recode'!$A$1:$B$547,2,FALSE))</f>
        <v/>
      </c>
      <c r="JF19" t="str">
        <f>IF(ISERROR(MATCH(JF$1,'CSC Mitre'!R$1:R$220,0)),"",VLOOKUP(JF$1,'Tactic Recode'!$A$1:$B$547,2,FALSE))</f>
        <v/>
      </c>
      <c r="JG19" t="str">
        <f>IF(ISERROR(MATCH(JG$1,'CSC Mitre'!R$1:R$220,0)),"",VLOOKUP(JG$1,'Tactic Recode'!$A$1:$B$547,2,FALSE))</f>
        <v/>
      </c>
      <c r="JH19" t="str">
        <f>IF(ISERROR(MATCH(JH$1,'CSC Mitre'!R$1:R$220,0)),"",VLOOKUP(JH$1,'Tactic Recode'!$A$1:$B$547,2,FALSE))</f>
        <v/>
      </c>
      <c r="JI19" t="str">
        <f>IF(ISERROR(MATCH(JI$1,'CSC Mitre'!R$1:R$220,0)),"",VLOOKUP(JI$1,'Tactic Recode'!$A$1:$B$547,2,FALSE))</f>
        <v/>
      </c>
      <c r="JJ19" t="str">
        <f>IF(ISERROR(MATCH(JJ$1,'CSC Mitre'!R$1:R$220,0)),"",VLOOKUP(JJ$1,'Tactic Recode'!$A$1:$B$547,2,FALSE))</f>
        <v/>
      </c>
      <c r="JK19" t="str">
        <f>IF(ISERROR(MATCH(JK$1,'CSC Mitre'!R$1:R$220,0)),"",VLOOKUP(JK$1,'Tactic Recode'!$A$1:$B$547,2,FALSE))</f>
        <v/>
      </c>
      <c r="JL19" t="str">
        <f>IF(ISERROR(MATCH(JL$1,'CSC Mitre'!R$1:R$220,0)),"",VLOOKUP(JL$1,'Tactic Recode'!$A$1:$B$547,2,FALSE))</f>
        <v/>
      </c>
      <c r="JM19" t="str">
        <f>IF(ISERROR(MATCH(JM$1,'CSC Mitre'!R$1:R$220,0)),"",VLOOKUP(JM$1,'Tactic Recode'!$A$1:$B$547,2,FALSE))</f>
        <v/>
      </c>
      <c r="JN19" t="str">
        <f>IF(ISERROR(MATCH(JN$1,'CSC Mitre'!R$1:R$220,0)),"",VLOOKUP(JN$1,'Tactic Recode'!$A$1:$B$547,2,FALSE))</f>
        <v/>
      </c>
      <c r="JO19" t="str">
        <f>IF(ISERROR(MATCH(JO$1,'CSC Mitre'!R$1:R$220,0)),"",VLOOKUP(JO$1,'Tactic Recode'!$A$1:$B$547,2,FALSE))</f>
        <v/>
      </c>
      <c r="JP19" t="str">
        <f>IF(ISERROR(MATCH(JP$1,'CSC Mitre'!R$1:R$220,0)),"",VLOOKUP(JP$1,'Tactic Recode'!$A$1:$B$547,2,FALSE))</f>
        <v/>
      </c>
      <c r="JQ19" t="str">
        <f>IF(ISERROR(MATCH(JQ$1,'CSC Mitre'!R$1:R$220,0)),"",VLOOKUP(JQ$1,'Tactic Recode'!$A$1:$B$547,2,FALSE))</f>
        <v/>
      </c>
      <c r="JR19" t="str">
        <f>IF(ISERROR(MATCH(JR$1,'CSC Mitre'!R$1:R$220,0)),"",VLOOKUP(JR$1,'Tactic Recode'!$A$1:$B$547,2,FALSE))</f>
        <v/>
      </c>
      <c r="JS19" t="str">
        <f>IF(ISERROR(MATCH(JS$1,'CSC Mitre'!R$1:R$220,0)),"",VLOOKUP(JS$1,'Tactic Recode'!$A$1:$B$547,2,FALSE))</f>
        <v/>
      </c>
      <c r="JT19" t="str">
        <f>IF(ISERROR(MATCH(JT$1,'CSC Mitre'!R$1:R$220,0)),"",VLOOKUP(JT$1,'Tactic Recode'!$A$1:$B$547,2,FALSE))</f>
        <v/>
      </c>
      <c r="JU19" t="str">
        <f>IF(ISERROR(MATCH(JU$1,'CSC Mitre'!R$1:R$220,0)),"",VLOOKUP(JU$1,'Tactic Recode'!$A$1:$B$547,2,FALSE))</f>
        <v/>
      </c>
      <c r="JV19" t="str">
        <f>IF(ISERROR(MATCH(JV$1,'CSC Mitre'!R$1:R$220,0)),"",VLOOKUP(JV$1,'Tactic Recode'!$A$1:$B$547,2,FALSE))</f>
        <v/>
      </c>
      <c r="JW19" t="str">
        <f>IF(ISERROR(MATCH(JW$1,'CSC Mitre'!R$1:R$220,0)),"",VLOOKUP(JW$1,'Tactic Recode'!$A$1:$B$547,2,FALSE))</f>
        <v/>
      </c>
      <c r="JX19" t="str">
        <f>IF(ISERROR(MATCH(JX$1,'CSC Mitre'!R$1:R$220,0)),"",VLOOKUP(JX$1,'Tactic Recode'!$A$1:$B$547,2,FALSE))</f>
        <v/>
      </c>
      <c r="JY19" t="str">
        <f>IF(ISERROR(MATCH(JY$1,'CSC Mitre'!R$1:R$220,0)),"",VLOOKUP(JY$1,'Tactic Recode'!$A$1:$B$547,2,FALSE))</f>
        <v/>
      </c>
      <c r="JZ19" t="str">
        <f>IF(ISERROR(MATCH(JZ$1,'CSC Mitre'!R$1:R$220,0)),"",VLOOKUP(JZ$1,'Tactic Recode'!$A$1:$B$547,2,FALSE))</f>
        <v/>
      </c>
      <c r="KA19" t="str">
        <f>IF(ISERROR(MATCH(KA$1,'CSC Mitre'!R$1:R$220,0)),"",VLOOKUP(KA$1,'Tactic Recode'!$A$1:$B$547,2,FALSE))</f>
        <v/>
      </c>
      <c r="KB19" t="str">
        <f>IF(ISERROR(MATCH(KB$1,'CSC Mitre'!R$1:R$220,0)),"",VLOOKUP(KB$1,'Tactic Recode'!$A$1:$B$547,2,FALSE))</f>
        <v/>
      </c>
      <c r="KC19" t="str">
        <f>IF(ISERROR(MATCH(KC$1,'CSC Mitre'!R$1:R$220,0)),"",VLOOKUP(KC$1,'Tactic Recode'!$A$1:$B$547,2,FALSE))</f>
        <v/>
      </c>
      <c r="KD19" t="str">
        <f>IF(ISERROR(MATCH(KD$1,'CSC Mitre'!R$1:R$220,0)),"",VLOOKUP(KD$1,'Tactic Recode'!$A$1:$B$547,2,FALSE))</f>
        <v/>
      </c>
      <c r="KE19" t="str">
        <f>IF(ISERROR(MATCH(KE$1,'CSC Mitre'!R$1:R$220,0)),"",VLOOKUP(KE$1,'Tactic Recode'!$A$1:$B$547,2,FALSE))</f>
        <v/>
      </c>
      <c r="KF19" t="str">
        <f>IF(ISERROR(MATCH(KF$1,'CSC Mitre'!R$1:R$220,0)),"",VLOOKUP(KF$1,'Tactic Recode'!$A$1:$B$547,2,FALSE))</f>
        <v/>
      </c>
      <c r="KG19" t="str">
        <f>IF(ISERROR(MATCH(KG$1,'CSC Mitre'!R$1:R$220,0)),"",VLOOKUP(KG$1,'Tactic Recode'!$A$1:$B$547,2,FALSE))</f>
        <v/>
      </c>
      <c r="KH19" t="str">
        <f>IF(ISERROR(MATCH(KH$1,'CSC Mitre'!R$1:R$220,0)),"",VLOOKUP(KH$1,'Tactic Recode'!$A$1:$B$547,2,FALSE))</f>
        <v/>
      </c>
      <c r="KI19" t="str">
        <f>IF(ISERROR(MATCH(KI$1,'CSC Mitre'!R$1:R$220,0)),"",VLOOKUP(KI$1,'Tactic Recode'!$A$1:$B$547,2,FALSE))</f>
        <v/>
      </c>
      <c r="KJ19" t="str">
        <f>IF(ISERROR(MATCH(KJ$1,'CSC Mitre'!R$1:R$220,0)),"",VLOOKUP(KJ$1,'Tactic Recode'!$A$1:$B$547,2,FALSE))</f>
        <v/>
      </c>
      <c r="KK19" t="str">
        <f>IF(ISERROR(MATCH(KK$1,'CSC Mitre'!R$1:R$220,0)),"",VLOOKUP(KK$1,'Tactic Recode'!$A$1:$B$547,2,FALSE))</f>
        <v/>
      </c>
      <c r="KL19" t="str">
        <f>IF(ISERROR(MATCH(KL$1,'CSC Mitre'!R$1:R$220,0)),"",VLOOKUP(KL$1,'Tactic Recode'!$A$1:$B$547,2,FALSE))</f>
        <v>Defense Evasion, Persistence</v>
      </c>
      <c r="KM19" t="str">
        <f>IF(ISERROR(MATCH(KM$1,'CSC Mitre'!R$1:R$220,0)),"",VLOOKUP(KM$1,'Tactic Recode'!$A$1:$B$547,2,FALSE))</f>
        <v/>
      </c>
      <c r="KN19" t="str">
        <f>IF(ISERROR(MATCH(KN$1,'CSC Mitre'!R$1:R$220,0)),"",VLOOKUP(KN$1,'Tactic Recode'!$A$1:$B$547,2,FALSE))</f>
        <v/>
      </c>
      <c r="KO19" t="str">
        <f>IF(ISERROR(MATCH(KO$1,'CSC Mitre'!R$1:R$220,0)),"",VLOOKUP(KO$1,'Tactic Recode'!$A$1:$B$547,2,FALSE))</f>
        <v>Defense Evasion, Persistence</v>
      </c>
      <c r="KP19" t="str">
        <f>IF(ISERROR(MATCH(KP$1,'CSC Mitre'!R$1:R$220,0)),"",VLOOKUP(KP$1,'Tactic Recode'!$A$1:$B$547,2,FALSE))</f>
        <v/>
      </c>
      <c r="KQ19" t="str">
        <f>IF(ISERROR(MATCH(KQ$1,'CSC Mitre'!R$1:R$220,0)),"",VLOOKUP(KQ$1,'Tactic Recode'!$A$1:$B$547,2,FALSE))</f>
        <v/>
      </c>
      <c r="KR19" t="str">
        <f>IF(ISERROR(MATCH(KR$1,'CSC Mitre'!R$1:R$220,0)),"",VLOOKUP(KR$1,'Tactic Recode'!$A$1:$B$547,2,FALSE))</f>
        <v/>
      </c>
      <c r="KS19" t="str">
        <f>IF(ISERROR(MATCH(KS$1,'CSC Mitre'!R$1:R$220,0)),"",VLOOKUP(KS$1,'Tactic Recode'!$A$1:$B$547,2,FALSE))</f>
        <v/>
      </c>
      <c r="KT19" t="str">
        <f>IF(ISERROR(MATCH(KT$1,'CSC Mitre'!R$1:R$220,0)),"",VLOOKUP(KT$1,'Tactic Recode'!$A$1:$B$547,2,FALSE))</f>
        <v/>
      </c>
      <c r="KU19" t="str">
        <f>IF(ISERROR(MATCH(KU$1,'CSC Mitre'!R$1:R$220,0)),"",VLOOKUP(KU$1,'Tactic Recode'!$A$1:$B$547,2,FALSE))</f>
        <v/>
      </c>
      <c r="KV19" t="str">
        <f>IF(ISERROR(MATCH(KV$1,'CSC Mitre'!R$1:R$220,0)),"",VLOOKUP(KV$1,'Tactic Recode'!$A$1:$B$547,2,FALSE))</f>
        <v/>
      </c>
      <c r="KW19" t="str">
        <f>IF(ISERROR(MATCH(KW$1,'CSC Mitre'!R$1:R$220,0)),"",VLOOKUP(KW$1,'Tactic Recode'!$A$1:$B$547,2,FALSE))</f>
        <v/>
      </c>
      <c r="KX19" t="str">
        <f>IF(ISERROR(MATCH(KX$1,'CSC Mitre'!R$1:R$220,0)),"",VLOOKUP(KX$1,'Tactic Recode'!$A$1:$B$547,2,FALSE))</f>
        <v/>
      </c>
      <c r="KY19" t="str">
        <f>IF(ISERROR(MATCH(KY$1,'CSC Mitre'!R$1:R$220,0)),"",VLOOKUP(KY$1,'Tactic Recode'!$A$1:$B$547,2,FALSE))</f>
        <v/>
      </c>
      <c r="KZ19" t="str">
        <f>IF(ISERROR(MATCH(KZ$1,'CSC Mitre'!R$1:R$220,0)),"",VLOOKUP(KZ$1,'Tactic Recode'!$A$1:$B$547,2,FALSE))</f>
        <v/>
      </c>
      <c r="LA19" t="str">
        <f>IF(ISERROR(MATCH(LA$1,'CSC Mitre'!R$1:R$220,0)),"",VLOOKUP(LA$1,'Tactic Recode'!$A$1:$B$547,2,FALSE))</f>
        <v/>
      </c>
      <c r="LB19" t="str">
        <f>IF(ISERROR(MATCH(LB$1,'CSC Mitre'!R$1:R$220,0)),"",VLOOKUP(LB$1,'Tactic Recode'!$A$1:$B$547,2,FALSE))</f>
        <v/>
      </c>
      <c r="LC19" t="str">
        <f>IF(ISERROR(MATCH(LC$1,'CSC Mitre'!R$1:R$220,0)),"",VLOOKUP(LC$1,'Tactic Recode'!$A$1:$B$547,2,FALSE))</f>
        <v/>
      </c>
      <c r="LD19" t="str">
        <f>IF(ISERROR(MATCH(LD$1,'CSC Mitre'!R$1:R$220,0)),"",VLOOKUP(LD$1,'Tactic Recode'!$A$1:$B$547,2,FALSE))</f>
        <v/>
      </c>
      <c r="LE19" t="str">
        <f>IF(ISERROR(MATCH(LE$1,'CSC Mitre'!R$1:R$220,0)),"",VLOOKUP(LE$1,'Tactic Recode'!$A$1:$B$547,2,FALSE))</f>
        <v/>
      </c>
      <c r="LF19" t="str">
        <f>IF(ISERROR(MATCH(LF$1,'CSC Mitre'!R$1:R$220,0)),"",VLOOKUP(LF$1,'Tactic Recode'!$A$1:$B$547,2,FALSE))</f>
        <v/>
      </c>
      <c r="LG19" t="str">
        <f>IF(ISERROR(MATCH(LG$1,'CSC Mitre'!R$1:R$220,0)),"",VLOOKUP(LG$1,'Tactic Recode'!$A$1:$B$547,2,FALSE))</f>
        <v/>
      </c>
      <c r="LH19" t="str">
        <f>IF(ISERROR(MATCH(LH$1,'CSC Mitre'!R$1:R$220,0)),"",VLOOKUP(LH$1,'Tactic Recode'!$A$1:$B$547,2,FALSE))</f>
        <v/>
      </c>
      <c r="LI19" t="str">
        <f>IF(ISERROR(MATCH(LI$1,'CSC Mitre'!R$1:R$220,0)),"",VLOOKUP(LI$1,'Tactic Recode'!$A$1:$B$547,2,FALSE))</f>
        <v/>
      </c>
      <c r="LJ19" t="str">
        <f>IF(ISERROR(MATCH(LJ$1,'CSC Mitre'!R$1:R$220,0)),"",VLOOKUP(LJ$1,'Tactic Recode'!$A$1:$B$547,2,FALSE))</f>
        <v/>
      </c>
      <c r="LK19" t="str">
        <f>IF(ISERROR(MATCH(LK$1,'CSC Mitre'!R$1:R$220,0)),"",VLOOKUP(LK$1,'Tactic Recode'!$A$1:$B$547,2,FALSE))</f>
        <v/>
      </c>
      <c r="LL19" t="str">
        <f>IF(ISERROR(MATCH(LL$1,'CSC Mitre'!R$1:R$220,0)),"",VLOOKUP(LL$1,'Tactic Recode'!$A$1:$B$547,2,FALSE))</f>
        <v/>
      </c>
      <c r="LM19" t="str">
        <f>IF(ISERROR(MATCH(LM$1,'CSC Mitre'!R$1:R$220,0)),"",VLOOKUP(LM$1,'Tactic Recode'!$A$1:$B$547,2,FALSE))</f>
        <v/>
      </c>
      <c r="LN19" t="str">
        <f>IF(ISERROR(MATCH(LN$1,'CSC Mitre'!R$1:R$220,0)),"",VLOOKUP(LN$1,'Tactic Recode'!$A$1:$B$547,2,FALSE))</f>
        <v/>
      </c>
      <c r="LO19" t="str">
        <f>IF(ISERROR(MATCH(LO$1,'CSC Mitre'!R$1:R$220,0)),"",VLOOKUP(LO$1,'Tactic Recode'!$A$1:$B$547,2,FALSE))</f>
        <v/>
      </c>
      <c r="LP19" t="str">
        <f>IF(ISERROR(MATCH(LP$1,'CSC Mitre'!R$1:R$220,0)),"",VLOOKUP(LP$1,'Tactic Recode'!$A$1:$B$547,2,FALSE))</f>
        <v/>
      </c>
      <c r="LQ19" t="str">
        <f>IF(ISERROR(MATCH(LQ$1,'CSC Mitre'!R$1:R$220,0)),"",VLOOKUP(LQ$1,'Tactic Recode'!$A$1:$B$547,2,FALSE))</f>
        <v/>
      </c>
      <c r="LR19" t="str">
        <f>IF(ISERROR(MATCH(LR$1,'CSC Mitre'!R$1:R$220,0)),"",VLOOKUP(LR$1,'Tactic Recode'!$A$1:$B$547,2,FALSE))</f>
        <v/>
      </c>
      <c r="LS19" t="str">
        <f>IF(ISERROR(MATCH(LS$1,'CSC Mitre'!R$1:R$220,0)),"",VLOOKUP(LS$1,'Tactic Recode'!$A$1:$B$547,2,FALSE))</f>
        <v/>
      </c>
      <c r="LT19" t="str">
        <f>IF(ISERROR(MATCH(LT$1,'CSC Mitre'!R$1:R$220,0)),"",VLOOKUP(LT$1,'Tactic Recode'!$A$1:$B$547,2,FALSE))</f>
        <v/>
      </c>
      <c r="LU19" t="str">
        <f>IF(ISERROR(MATCH(LU$1,'CSC Mitre'!R$1:R$220,0)),"",VLOOKUP(LU$1,'Tactic Recode'!$A$1:$B$547,2,FALSE))</f>
        <v/>
      </c>
      <c r="LV19" t="str">
        <f>IF(ISERROR(MATCH(LV$1,'CSC Mitre'!R$1:R$220,0)),"",VLOOKUP(LV$1,'Tactic Recode'!$A$1:$B$547,2,FALSE))</f>
        <v/>
      </c>
      <c r="LW19" t="str">
        <f>IF(ISERROR(MATCH(LW$1,'CSC Mitre'!R$1:R$220,0)),"",VLOOKUP(LW$1,'Tactic Recode'!$A$1:$B$547,2,FALSE))</f>
        <v/>
      </c>
      <c r="LX19" t="str">
        <f>IF(ISERROR(MATCH(LX$1,'CSC Mitre'!R$1:R$220,0)),"",VLOOKUP(LX$1,'Tactic Recode'!$A$1:$B$547,2,FALSE))</f>
        <v/>
      </c>
      <c r="LY19" t="str">
        <f>IF(ISERROR(MATCH(LY$1,'CSC Mitre'!R$1:R$220,0)),"",VLOOKUP(LY$1,'Tactic Recode'!$A$1:$B$547,2,FALSE))</f>
        <v/>
      </c>
      <c r="LZ19" t="str">
        <f>IF(ISERROR(MATCH(LZ$1,'CSC Mitre'!R$1:R$220,0)),"",VLOOKUP(LZ$1,'Tactic Recode'!$A$1:$B$547,2,FALSE))</f>
        <v/>
      </c>
      <c r="MA19" t="str">
        <f>IF(ISERROR(MATCH(MA$1,'CSC Mitre'!R$1:R$220,0)),"",VLOOKUP(MA$1,'Tactic Recode'!$A$1:$B$547,2,FALSE))</f>
        <v/>
      </c>
      <c r="MB19" t="str">
        <f>IF(ISERROR(MATCH(MB$1,'CSC Mitre'!R$1:R$220,0)),"",VLOOKUP(MB$1,'Tactic Recode'!$A$1:$B$547,2,FALSE))</f>
        <v/>
      </c>
      <c r="MC19" t="str">
        <f>IF(ISERROR(MATCH(MC$1,'CSC Mitre'!R$1:R$220,0)),"",VLOOKUP(MC$1,'Tactic Recode'!$A$1:$B$547,2,FALSE))</f>
        <v/>
      </c>
      <c r="MD19" t="str">
        <f>IF(ISERROR(MATCH(MD$1,'CSC Mitre'!R$1:R$220,0)),"",VLOOKUP(MD$1,'Tactic Recode'!$A$1:$B$547,2,FALSE))</f>
        <v/>
      </c>
      <c r="ME19" t="str">
        <f>IF(ISERROR(MATCH(ME$1,'CSC Mitre'!R$1:R$220,0)),"",VLOOKUP(ME$1,'Tactic Recode'!$A$1:$B$547,2,FALSE))</f>
        <v/>
      </c>
      <c r="MF19" t="str">
        <f>IF(ISERROR(MATCH(MF$1,'CSC Mitre'!R$1:R$220,0)),"",VLOOKUP(MF$1,'Tactic Recode'!$A$1:$B$547,2,FALSE))</f>
        <v/>
      </c>
      <c r="MG19" t="str">
        <f>IF(ISERROR(MATCH(MG$1,'CSC Mitre'!R$1:R$220,0)),"",VLOOKUP(MG$1,'Tactic Recode'!$A$1:$B$547,2,FALSE))</f>
        <v/>
      </c>
      <c r="MH19" t="str">
        <f>IF(ISERROR(MATCH(MH$1,'CSC Mitre'!R$1:R$220,0)),"",VLOOKUP(MH$1,'Tactic Recode'!$A$1:$B$547,2,FALSE))</f>
        <v/>
      </c>
      <c r="MI19" t="str">
        <f>IF(ISERROR(MATCH(MI$1,'CSC Mitre'!R$1:R$220,0)),"",VLOOKUP(MI$1,'Tactic Recode'!$A$1:$B$547,2,FALSE))</f>
        <v/>
      </c>
      <c r="MJ19" t="str">
        <f>IF(ISERROR(MATCH(MJ$1,'CSC Mitre'!R$1:R$220,0)),"",VLOOKUP(MJ$1,'Tactic Recode'!$A$1:$B$547,2,FALSE))</f>
        <v/>
      </c>
      <c r="MK19" t="str">
        <f>IF(ISERROR(MATCH(MK$1,'CSC Mitre'!R$1:R$220,0)),"",VLOOKUP(MK$1,'Tactic Recode'!$A$1:$B$547,2,FALSE))</f>
        <v/>
      </c>
      <c r="ML19" t="str">
        <f>IF(ISERROR(MATCH(ML$1,'CSC Mitre'!R$1:R$220,0)),"",VLOOKUP(ML$1,'Tactic Recode'!$A$1:$B$547,2,FALSE))</f>
        <v/>
      </c>
      <c r="MM19" t="str">
        <f>IF(ISERROR(MATCH(MM$1,'CSC Mitre'!R$1:R$220,0)),"",VLOOKUP(MM$1,'Tactic Recode'!$A$1:$B$547,2,FALSE))</f>
        <v/>
      </c>
      <c r="MN19" t="str">
        <f>IF(ISERROR(MATCH(MN$1,'CSC Mitre'!R$1:R$220,0)),"",VLOOKUP(MN$1,'Tactic Recode'!$A$1:$B$547,2,FALSE))</f>
        <v/>
      </c>
      <c r="MO19" t="str">
        <f>IF(ISERROR(MATCH(MO$1,'CSC Mitre'!R$1:R$220,0)),"",VLOOKUP(MO$1,'Tactic Recode'!$A$1:$B$547,2,FALSE))</f>
        <v/>
      </c>
      <c r="MP19" t="str">
        <f>IF(ISERROR(MATCH(MP$1,'CSC Mitre'!R$1:R$220,0)),"",VLOOKUP(MP$1,'Tactic Recode'!$A$1:$B$547,2,FALSE))</f>
        <v/>
      </c>
      <c r="MQ19" t="str">
        <f>IF(ISERROR(MATCH(MQ$1,'CSC Mitre'!R$1:R$220,0)),"",VLOOKUP(MQ$1,'Tactic Recode'!$A$1:$B$547,2,FALSE))</f>
        <v/>
      </c>
      <c r="MR19" t="str">
        <f>IF(ISERROR(MATCH(MR$1,'CSC Mitre'!R$1:R$220,0)),"",VLOOKUP(MR$1,'Tactic Recode'!$A$1:$B$547,2,FALSE))</f>
        <v/>
      </c>
      <c r="MS19" t="str">
        <f>IF(ISERROR(MATCH(MS$1,'CSC Mitre'!R$1:R$220,0)),"",VLOOKUP(MS$1,'Tactic Recode'!$A$1:$B$547,2,FALSE))</f>
        <v/>
      </c>
      <c r="MT19" t="str">
        <f>IF(ISERROR(MATCH(MT$1,'CSC Mitre'!R$1:R$220,0)),"",VLOOKUP(MT$1,'Tactic Recode'!$A$1:$B$547,2,FALSE))</f>
        <v/>
      </c>
      <c r="MU19" t="str">
        <f>IF(ISERROR(MATCH(MU$1,'CSC Mitre'!R$1:R$220,0)),"",VLOOKUP(MU$1,'Tactic Recode'!$A$1:$B$547,2,FALSE))</f>
        <v/>
      </c>
      <c r="MV19" t="str">
        <f>IF(ISERROR(MATCH(MV$1,'CSC Mitre'!R$1:R$220,0)),"",VLOOKUP(MV$1,'Tactic Recode'!$A$1:$B$547,2,FALSE))</f>
        <v/>
      </c>
      <c r="MW19" t="str">
        <f>IF(ISERROR(MATCH(MW$1,'CSC Mitre'!R$1:R$220,0)),"",VLOOKUP(MW$1,'Tactic Recode'!$A$1:$B$547,2,FALSE))</f>
        <v/>
      </c>
      <c r="MX19" t="str">
        <f>IF(ISERROR(MATCH(MX$1,'CSC Mitre'!R$1:R$220,0)),"",VLOOKUP(MX$1,'Tactic Recode'!$A$1:$B$547,2,FALSE))</f>
        <v/>
      </c>
      <c r="MY19" t="str">
        <f>IF(ISERROR(MATCH(MY$1,'CSC Mitre'!R$1:R$220,0)),"",VLOOKUP(MY$1,'Tactic Recode'!$A$1:$B$547,2,FALSE))</f>
        <v/>
      </c>
      <c r="MZ19" t="str">
        <f>IF(ISERROR(MATCH(MZ$1,'CSC Mitre'!R$1:R$220,0)),"",VLOOKUP(MZ$1,'Tactic Recode'!$A$1:$B$547,2,FALSE))</f>
        <v/>
      </c>
      <c r="NA19" t="str">
        <f>IF(ISERROR(MATCH(NA$1,'CSC Mitre'!R$1:R$220,0)),"",VLOOKUP(NA$1,'Tactic Recode'!$A$1:$B$547,2,FALSE))</f>
        <v/>
      </c>
      <c r="NB19" t="str">
        <f>IF(ISERROR(MATCH(NB$1,'CSC Mitre'!R$1:R$220,0)),"",VLOOKUP(NB$1,'Tactic Recode'!$A$1:$B$547,2,FALSE))</f>
        <v/>
      </c>
      <c r="NC19" t="str">
        <f>IF(ISERROR(MATCH(NC$1,'CSC Mitre'!R$1:R$220,0)),"",VLOOKUP(NC$1,'Tactic Recode'!$A$1:$B$547,2,FALSE))</f>
        <v/>
      </c>
      <c r="ND19" t="str">
        <f>IF(ISERROR(MATCH(ND$1,'CSC Mitre'!R$1:R$220,0)),"",VLOOKUP(ND$1,'Tactic Recode'!$A$1:$B$547,2,FALSE))</f>
        <v/>
      </c>
      <c r="NE19" t="str">
        <f>IF(ISERROR(MATCH(NE$1,'CSC Mitre'!R$1:R$220,0)),"",VLOOKUP(NE$1,'Tactic Recode'!$A$1:$B$547,2,FALSE))</f>
        <v/>
      </c>
      <c r="NF19" t="str">
        <f>IF(ISERROR(MATCH(NF$1,'CSC Mitre'!R$1:R$220,0)),"",VLOOKUP(NF$1,'Tactic Recode'!$A$1:$B$547,2,FALSE))</f>
        <v/>
      </c>
      <c r="NG19" t="str">
        <f>IF(ISERROR(MATCH(NG$1,'CSC Mitre'!R$1:R$220,0)),"",VLOOKUP(NG$1,'Tactic Recode'!$A$1:$B$547,2,FALSE))</f>
        <v/>
      </c>
      <c r="NH19" t="str">
        <f>IF(ISERROR(MATCH(NH$1,'CSC Mitre'!R$1:R$220,0)),"",VLOOKUP(NH$1,'Tactic Recode'!$A$1:$B$547,2,FALSE))</f>
        <v/>
      </c>
      <c r="NI19" t="str">
        <f>IF(ISERROR(MATCH(NI$1,'CSC Mitre'!R$1:R$220,0)),"",VLOOKUP(NI$1,'Tactic Recode'!$A$1:$B$547,2,FALSE))</f>
        <v/>
      </c>
      <c r="NJ19" t="str">
        <f>IF(ISERROR(MATCH(NJ$1,'CSC Mitre'!R$1:R$220,0)),"",VLOOKUP(NJ$1,'Tactic Recode'!$A$1:$B$547,2,FALSE))</f>
        <v/>
      </c>
      <c r="NK19" t="str">
        <f>IF(ISERROR(MATCH(NK$1,'CSC Mitre'!R$1:R$220,0)),"",VLOOKUP(NK$1,'Tactic Recode'!$A$1:$B$547,2,FALSE))</f>
        <v/>
      </c>
      <c r="NL19" t="str">
        <f>IF(ISERROR(MATCH(NL$1,'CSC Mitre'!R$1:R$220,0)),"",VLOOKUP(NL$1,'Tactic Recode'!$A$1:$B$547,2,FALSE))</f>
        <v/>
      </c>
      <c r="NM19" t="str">
        <f>IF(ISERROR(MATCH(NM$1,'CSC Mitre'!R$1:R$220,0)),"",VLOOKUP(NM$1,'Tactic Recode'!$A$1:$B$547,2,FALSE))</f>
        <v/>
      </c>
      <c r="NN19" t="str">
        <f>IF(ISERROR(MATCH(NN$1,'CSC Mitre'!R$1:R$220,0)),"",VLOOKUP(NN$1,'Tactic Recode'!$A$1:$B$547,2,FALSE))</f>
        <v/>
      </c>
      <c r="NO19" t="str">
        <f>IF(ISERROR(MATCH(NO$1,'CSC Mitre'!R$1:R$220,0)),"",VLOOKUP(NO$1,'Tactic Recode'!$A$1:$B$547,2,FALSE))</f>
        <v/>
      </c>
      <c r="NP19" t="str">
        <f>IF(ISERROR(MATCH(NP$1,'CSC Mitre'!R$1:R$220,0)),"",VLOOKUP(NP$1,'Tactic Recode'!$A$1:$B$547,2,FALSE))</f>
        <v/>
      </c>
      <c r="NQ19" t="str">
        <f>IF(ISERROR(MATCH(NQ$1,'CSC Mitre'!R$1:R$220,0)),"",VLOOKUP(NQ$1,'Tactic Recode'!$A$1:$B$547,2,FALSE))</f>
        <v/>
      </c>
      <c r="NR19" t="str">
        <f>IF(ISERROR(MATCH(NR$1,'CSC Mitre'!R$1:R$220,0)),"",VLOOKUP(NR$1,'Tactic Recode'!$A$1:$B$547,2,FALSE))</f>
        <v/>
      </c>
      <c r="NS19" t="str">
        <f>IF(ISERROR(MATCH(NS$1,'CSC Mitre'!R$1:R$220,0)),"",VLOOKUP(NS$1,'Tactic Recode'!$A$1:$B$547,2,FALSE))</f>
        <v/>
      </c>
      <c r="NT19" t="str">
        <f>IF(ISERROR(MATCH(NT$1,'CSC Mitre'!R$1:R$220,0)),"",VLOOKUP(NT$1,'Tactic Recode'!$A$1:$B$547,2,FALSE))</f>
        <v/>
      </c>
      <c r="NU19" t="str">
        <f>IF(ISERROR(MATCH(NU$1,'CSC Mitre'!R$1:R$220,0)),"",VLOOKUP(NU$1,'Tactic Recode'!$A$1:$B$547,2,FALSE))</f>
        <v/>
      </c>
      <c r="NV19" t="str">
        <f>IF(ISERROR(MATCH(NV$1,'CSC Mitre'!R$1:R$220,0)),"",VLOOKUP(NV$1,'Tactic Recode'!$A$1:$B$547,2,FALSE))</f>
        <v/>
      </c>
      <c r="NW19" t="str">
        <f>IF(ISERROR(MATCH(NW$1,'CSC Mitre'!R$1:R$220,0)),"",VLOOKUP(NW$1,'Tactic Recode'!$A$1:$B$547,2,FALSE))</f>
        <v/>
      </c>
      <c r="NX19" t="str">
        <f>IF(ISERROR(MATCH(NX$1,'CSC Mitre'!R$1:R$220,0)),"",VLOOKUP(NX$1,'Tactic Recode'!$A$1:$B$547,2,FALSE))</f>
        <v/>
      </c>
      <c r="NY19" t="str">
        <f>IF(ISERROR(MATCH(NY$1,'CSC Mitre'!R$1:R$220,0)),"",VLOOKUP(NY$1,'Tactic Recode'!$A$1:$B$547,2,FALSE))</f>
        <v/>
      </c>
      <c r="NZ19" t="str">
        <f>IF(ISERROR(MATCH(NZ$1,'CSC Mitre'!R$1:R$220,0)),"",VLOOKUP(NZ$1,'Tactic Recode'!$A$1:$B$547,2,FALSE))</f>
        <v/>
      </c>
      <c r="OA19" t="str">
        <f>IF(ISERROR(MATCH(OA$1,'CSC Mitre'!R$1:R$220,0)),"",VLOOKUP(OA$1,'Tactic Recode'!$A$1:$B$547,2,FALSE))</f>
        <v/>
      </c>
      <c r="OB19" t="str">
        <f>IF(ISERROR(MATCH(OB$1,'CSC Mitre'!R$1:R$220,0)),"",VLOOKUP(OB$1,'Tactic Recode'!$A$1:$B$547,2,FALSE))</f>
        <v/>
      </c>
      <c r="OC19" t="str">
        <f>IF(ISERROR(MATCH(OC$1,'CSC Mitre'!R$1:R$220,0)),"",VLOOKUP(OC$1,'Tactic Recode'!$A$1:$B$547,2,FALSE))</f>
        <v/>
      </c>
      <c r="OD19" t="str">
        <f>IF(ISERROR(MATCH(OD$1,'CSC Mitre'!R$1:R$220,0)),"",VLOOKUP(OD$1,'Tactic Recode'!$A$1:$B$547,2,FALSE))</f>
        <v/>
      </c>
      <c r="OE19" t="str">
        <f>IF(ISERROR(MATCH(OE$1,'CSC Mitre'!R$1:R$220,0)),"",VLOOKUP(OE$1,'Tactic Recode'!$A$1:$B$547,2,FALSE))</f>
        <v/>
      </c>
      <c r="OF19" t="str">
        <f>IF(ISERROR(MATCH(OF$1,'CSC Mitre'!R$1:R$220,0)),"",VLOOKUP(OF$1,'Tactic Recode'!$A$1:$B$547,2,FALSE))</f>
        <v/>
      </c>
      <c r="OG19" t="str">
        <f>IF(ISERROR(MATCH(OG$1,'CSC Mitre'!R$1:R$220,0)),"",VLOOKUP(OG$1,'Tactic Recode'!$A$1:$B$547,2,FALSE))</f>
        <v/>
      </c>
      <c r="OH19" t="str">
        <f>IF(ISERROR(MATCH(OH$1,'CSC Mitre'!R$1:R$220,0)),"",VLOOKUP(OH$1,'Tactic Recode'!$A$1:$B$547,2,FALSE))</f>
        <v/>
      </c>
      <c r="OI19" t="str">
        <f>IF(ISERROR(MATCH(OI$1,'CSC Mitre'!R$1:R$220,0)),"",VLOOKUP(OI$1,'Tactic Recode'!$A$1:$B$547,2,FALSE))</f>
        <v/>
      </c>
      <c r="OJ19" t="str">
        <f>IF(ISERROR(MATCH(OJ$1,'CSC Mitre'!R$1:R$220,0)),"",VLOOKUP(OJ$1,'Tactic Recode'!$A$1:$B$547,2,FALSE))</f>
        <v/>
      </c>
      <c r="OK19" t="str">
        <f>IF(ISERROR(MATCH(OK$1,'CSC Mitre'!R$1:R$220,0)),"",VLOOKUP(OK$1,'Tactic Recode'!$A$1:$B$547,2,FALSE))</f>
        <v/>
      </c>
      <c r="OL19" t="str">
        <f>IF(ISERROR(MATCH(OL$1,'CSC Mitre'!R$1:R$220,0)),"",VLOOKUP(OL$1,'Tactic Recode'!$A$1:$B$547,2,FALSE))</f>
        <v/>
      </c>
      <c r="OM19" t="str">
        <f>IF(ISERROR(MATCH(OM$1,'CSC Mitre'!R$1:R$220,0)),"",VLOOKUP(OM$1,'Tactic Recode'!$A$1:$B$547,2,FALSE))</f>
        <v/>
      </c>
      <c r="ON19" t="str">
        <f>IF(ISERROR(MATCH(ON$1,'CSC Mitre'!R$1:R$220,0)),"",VLOOKUP(ON$1,'Tactic Recode'!$A$1:$B$547,2,FALSE))</f>
        <v/>
      </c>
      <c r="OO19" t="str">
        <f>IF(ISERROR(MATCH(OO$1,'CSC Mitre'!R$1:R$220,0)),"",VLOOKUP(OO$1,'Tactic Recode'!$A$1:$B$547,2,FALSE))</f>
        <v/>
      </c>
      <c r="OP19" t="str">
        <f>IF(ISERROR(MATCH(OP$1,'CSC Mitre'!R$1:R$220,0)),"",VLOOKUP(OP$1,'Tactic Recode'!$A$1:$B$547,2,FALSE))</f>
        <v/>
      </c>
      <c r="OQ19" t="str">
        <f>IF(ISERROR(MATCH(OQ$1,'CSC Mitre'!R$1:R$220,0)),"",VLOOKUP(OQ$1,'Tactic Recode'!$A$1:$B$547,2,FALSE))</f>
        <v/>
      </c>
      <c r="OR19" t="str">
        <f>IF(ISERROR(MATCH(OR$1,'CSC Mitre'!R$1:R$220,0)),"",VLOOKUP(OR$1,'Tactic Recode'!$A$1:$B$547,2,FALSE))</f>
        <v/>
      </c>
      <c r="OS19" t="str">
        <f>IF(ISERROR(MATCH(OS$1,'CSC Mitre'!R$1:R$220,0)),"",VLOOKUP(OS$1,'Tactic Recode'!$A$1:$B$547,2,FALSE))</f>
        <v/>
      </c>
      <c r="OT19" t="str">
        <f>IF(ISERROR(MATCH(OT$1,'CSC Mitre'!R$1:R$220,0)),"",VLOOKUP(OT$1,'Tactic Recode'!$A$1:$B$547,2,FALSE))</f>
        <v/>
      </c>
      <c r="OU19" t="str">
        <f>IF(ISERROR(MATCH(OU$1,'CSC Mitre'!R$1:R$220,0)),"",VLOOKUP(OU$1,'Tactic Recode'!$A$1:$B$547,2,FALSE))</f>
        <v/>
      </c>
      <c r="OV19" t="str">
        <f>IF(ISERROR(MATCH(OV$1,'CSC Mitre'!R$1:R$220,0)),"",VLOOKUP(OV$1,'Tactic Recode'!$A$1:$B$547,2,FALSE))</f>
        <v/>
      </c>
      <c r="OW19" t="str">
        <f>IF(ISERROR(MATCH(OW$1,'CSC Mitre'!R$1:R$220,0)),"",VLOOKUP(OW$1,'Tactic Recode'!$A$1:$B$547,2,FALSE))</f>
        <v/>
      </c>
      <c r="OX19" t="str">
        <f>IF(ISERROR(MATCH(OX$1,'CSC Mitre'!R$1:R$220,0)),"",VLOOKUP(OX$1,'Tactic Recode'!$A$1:$B$547,2,FALSE))</f>
        <v/>
      </c>
      <c r="OY19" t="str">
        <f>IF(ISERROR(MATCH(OY$1,'CSC Mitre'!R$1:R$220,0)),"",VLOOKUP(OY$1,'Tactic Recode'!$A$1:$B$547,2,FALSE))</f>
        <v/>
      </c>
      <c r="OZ19" t="str">
        <f>IF(ISERROR(MATCH(OZ$1,'CSC Mitre'!R$1:R$220,0)),"",VLOOKUP(OZ$1,'Tactic Recode'!$A$1:$B$547,2,FALSE))</f>
        <v/>
      </c>
      <c r="PA19" t="str">
        <f>IF(ISERROR(MATCH(PA$1,'CSC Mitre'!R$1:R$220,0)),"",VLOOKUP(PA$1,'Tactic Recode'!$A$1:$B$547,2,FALSE))</f>
        <v/>
      </c>
      <c r="PB19" t="str">
        <f>IF(ISERROR(MATCH(PB$1,'CSC Mitre'!R$1:R$220,0)),"",VLOOKUP(PB$1,'Tactic Recode'!$A$1:$B$547,2,FALSE))</f>
        <v/>
      </c>
      <c r="PC19" t="str">
        <f>IF(ISERROR(MATCH(PC$1,'CSC Mitre'!R$1:R$220,0)),"",VLOOKUP(PC$1,'Tactic Recode'!$A$1:$B$547,2,FALSE))</f>
        <v/>
      </c>
      <c r="PD19" t="str">
        <f>IF(ISERROR(MATCH(PD$1,'CSC Mitre'!R$1:R$220,0)),"",VLOOKUP(PD$1,'Tactic Recode'!$A$1:$B$547,2,FALSE))</f>
        <v/>
      </c>
      <c r="PE19" t="str">
        <f>IF(ISERROR(MATCH(PE$1,'CSC Mitre'!R$1:R$220,0)),"",VLOOKUP(PE$1,'Tactic Recode'!$A$1:$B$547,2,FALSE))</f>
        <v/>
      </c>
      <c r="PF19" t="str">
        <f>IF(ISERROR(MATCH(PF$1,'CSC Mitre'!R$1:R$220,0)),"",VLOOKUP(PF$1,'Tactic Recode'!$A$1:$B$547,2,FALSE))</f>
        <v/>
      </c>
      <c r="PG19" t="str">
        <f>IF(ISERROR(MATCH(PG$1,'CSC Mitre'!R$1:R$220,0)),"",VLOOKUP(PG$1,'Tactic Recode'!$A$1:$B$547,2,FALSE))</f>
        <v/>
      </c>
      <c r="PH19" t="str">
        <f>IF(ISERROR(MATCH(PH$1,'CSC Mitre'!R$1:R$220,0)),"",VLOOKUP(PH$1,'Tactic Recode'!$A$1:$B$547,2,FALSE))</f>
        <v/>
      </c>
      <c r="PI19" t="str">
        <f>IF(ISERROR(MATCH(PI$1,'CSC Mitre'!R$1:R$220,0)),"",VLOOKUP(PI$1,'Tactic Recode'!$A$1:$B$547,2,FALSE))</f>
        <v/>
      </c>
      <c r="PJ19" t="str">
        <f>IF(ISERROR(MATCH(PJ$1,'CSC Mitre'!R$1:R$220,0)),"",VLOOKUP(PJ$1,'Tactic Recode'!$A$1:$B$547,2,FALSE))</f>
        <v/>
      </c>
      <c r="PK19" t="str">
        <f>IF(ISERROR(MATCH(PK$1,'CSC Mitre'!R$1:R$220,0)),"",VLOOKUP(PK$1,'Tactic Recode'!$A$1:$B$547,2,FALSE))</f>
        <v/>
      </c>
      <c r="PL19" t="str">
        <f>IF(ISERROR(MATCH(PL$1,'CSC Mitre'!R$1:R$220,0)),"",VLOOKUP(PL$1,'Tactic Recode'!$A$1:$B$547,2,FALSE))</f>
        <v/>
      </c>
      <c r="PM19" t="str">
        <f>IF(ISERROR(MATCH(PM$1,'CSC Mitre'!R$1:R$220,0)),"",VLOOKUP(PM$1,'Tactic Recode'!$A$1:$B$547,2,FALSE))</f>
        <v/>
      </c>
      <c r="PN19" t="str">
        <f>IF(ISERROR(MATCH(PN$1,'CSC Mitre'!R$1:R$220,0)),"",VLOOKUP(PN$1,'Tactic Recode'!$A$1:$B$547,2,FALSE))</f>
        <v/>
      </c>
      <c r="PO19" t="str">
        <f>IF(ISERROR(MATCH(PO$1,'CSC Mitre'!R$1:R$220,0)),"",VLOOKUP(PO$1,'Tactic Recode'!$A$1:$B$547,2,FALSE))</f>
        <v/>
      </c>
      <c r="PP19" t="str">
        <f>IF(ISERROR(MATCH(PP$1,'CSC Mitre'!R$1:R$220,0)),"",VLOOKUP(PP$1,'Tactic Recode'!$A$1:$B$547,2,FALSE))</f>
        <v/>
      </c>
      <c r="PQ19" t="str">
        <f>IF(ISERROR(MATCH(PQ$1,'CSC Mitre'!R$1:R$220,0)),"",VLOOKUP(PQ$1,'Tactic Recode'!$A$1:$B$547,2,FALSE))</f>
        <v/>
      </c>
      <c r="PR19" t="str">
        <f>IF(ISERROR(MATCH(PR$1,'CSC Mitre'!R$1:R$220,0)),"",VLOOKUP(PR$1,'Tactic Recode'!$A$1:$B$547,2,FALSE))</f>
        <v/>
      </c>
      <c r="PS19" t="str">
        <f>IF(ISERROR(MATCH(PS$1,'CSC Mitre'!R$1:R$220,0)),"",VLOOKUP(PS$1,'Tactic Recode'!$A$1:$B$547,2,FALSE))</f>
        <v/>
      </c>
      <c r="PT19" t="str">
        <f>IF(ISERROR(MATCH(PT$1,'CSC Mitre'!R$1:R$220,0)),"",VLOOKUP(PT$1,'Tactic Recode'!$A$1:$B$547,2,FALSE))</f>
        <v/>
      </c>
      <c r="PU19" t="str">
        <f>IF(ISERROR(MATCH(PU$1,'CSC Mitre'!R$1:R$220,0)),"",VLOOKUP(PU$1,'Tactic Recode'!$A$1:$B$547,2,FALSE))</f>
        <v/>
      </c>
      <c r="PV19" t="str">
        <f>IF(ISERROR(MATCH(PV$1,'CSC Mitre'!R$1:R$220,0)),"",VLOOKUP(PV$1,'Tactic Recode'!$A$1:$B$547,2,FALSE))</f>
        <v/>
      </c>
      <c r="PW19" t="str">
        <f>IF(ISERROR(MATCH(PW$1,'CSC Mitre'!R$1:R$220,0)),"",VLOOKUP(PW$1,'Tactic Recode'!$A$1:$B$547,2,FALSE))</f>
        <v/>
      </c>
      <c r="PX19" t="str">
        <f>IF(ISERROR(MATCH(PX$1,'CSC Mitre'!R$1:R$220,0)),"",VLOOKUP(PX$1,'Tactic Recode'!$A$1:$B$547,2,FALSE))</f>
        <v/>
      </c>
      <c r="PY19" t="str">
        <f>IF(ISERROR(MATCH(PY$1,'CSC Mitre'!R$1:R$220,0)),"",VLOOKUP(PY$1,'Tactic Recode'!$A$1:$B$547,2,FALSE))</f>
        <v/>
      </c>
      <c r="PZ19" t="str">
        <f>IF(ISERROR(MATCH(PZ$1,'CSC Mitre'!R$1:R$220,0)),"",VLOOKUP(PZ$1,'Tactic Recode'!$A$1:$B$547,2,FALSE))</f>
        <v/>
      </c>
      <c r="QA19" t="str">
        <f>IF(ISERROR(MATCH(QA$1,'CSC Mitre'!R$1:R$220,0)),"",VLOOKUP(QA$1,'Tactic Recode'!$A$1:$B$547,2,FALSE))</f>
        <v/>
      </c>
      <c r="QB19" t="str">
        <f>IF(ISERROR(MATCH(QB$1,'CSC Mitre'!R$1:R$220,0)),"",VLOOKUP(QB$1,'Tactic Recode'!$A$1:$B$547,2,FALSE))</f>
        <v/>
      </c>
      <c r="QC19" t="str">
        <f>IF(ISERROR(MATCH(QC$1,'CSC Mitre'!R$1:R$220,0)),"",VLOOKUP(QC$1,'Tactic Recode'!$A$1:$B$547,2,FALSE))</f>
        <v/>
      </c>
      <c r="QD19" t="str">
        <f>IF(ISERROR(MATCH(QD$1,'CSC Mitre'!R$1:R$220,0)),"",VLOOKUP(QD$1,'Tactic Recode'!$A$1:$B$547,2,FALSE))</f>
        <v/>
      </c>
      <c r="QE19" t="str">
        <f>IF(ISERROR(MATCH(QE$1,'CSC Mitre'!R$1:R$220,0)),"",VLOOKUP(QE$1,'Tactic Recode'!$A$1:$B$547,2,FALSE))</f>
        <v/>
      </c>
      <c r="QF19" t="str">
        <f>IF(ISERROR(MATCH(QF$1,'CSC Mitre'!R$1:R$220,0)),"",VLOOKUP(QF$1,'Tactic Recode'!$A$1:$B$547,2,FALSE))</f>
        <v/>
      </c>
      <c r="QG19" t="str">
        <f>IF(ISERROR(MATCH(QG$1,'CSC Mitre'!R$1:R$220,0)),"",VLOOKUP(QG$1,'Tactic Recode'!$A$1:$B$547,2,FALSE))</f>
        <v/>
      </c>
      <c r="QH19" t="str">
        <f>IF(ISERROR(MATCH(QH$1,'CSC Mitre'!R$1:R$220,0)),"",VLOOKUP(QH$1,'Tactic Recode'!$A$1:$B$547,2,FALSE))</f>
        <v/>
      </c>
      <c r="QI19" t="str">
        <f>IF(ISERROR(MATCH(QI$1,'CSC Mitre'!R$1:R$220,0)),"",VLOOKUP(QI$1,'Tactic Recode'!$A$1:$B$547,2,FALSE))</f>
        <v/>
      </c>
      <c r="QJ19" t="str">
        <f>IF(ISERROR(MATCH(QJ$1,'CSC Mitre'!R$1:R$220,0)),"",VLOOKUP(QJ$1,'Tactic Recode'!$A$1:$B$547,2,FALSE))</f>
        <v/>
      </c>
      <c r="QK19" t="str">
        <f>IF(ISERROR(MATCH(QK$1,'CSC Mitre'!R$1:R$220,0)),"",VLOOKUP(QK$1,'Tactic Recode'!$A$1:$B$547,2,FALSE))</f>
        <v/>
      </c>
      <c r="QL19" t="str">
        <f>IF(ISERROR(MATCH(QL$1,'CSC Mitre'!R$1:R$220,0)),"",VLOOKUP(QL$1,'Tactic Recode'!$A$1:$B$547,2,FALSE))</f>
        <v/>
      </c>
      <c r="QM19" t="str">
        <f>IF(ISERROR(MATCH(QM$1,'CSC Mitre'!R$1:R$220,0)),"",VLOOKUP(QM$1,'Tactic Recode'!$A$1:$B$547,2,FALSE))</f>
        <v/>
      </c>
      <c r="QN19" t="str">
        <f>IF(ISERROR(MATCH(QN$1,'CSC Mitre'!R$1:R$220,0)),"",VLOOKUP(QN$1,'Tactic Recode'!$A$1:$B$547,2,FALSE))</f>
        <v/>
      </c>
      <c r="QO19" t="str">
        <f>IF(ISERROR(MATCH(QO$1,'CSC Mitre'!R$1:R$220,0)),"",VLOOKUP(QO$1,'Tactic Recode'!$A$1:$B$547,2,FALSE))</f>
        <v/>
      </c>
      <c r="QP19" t="str">
        <f>IF(ISERROR(MATCH(QP$1,'CSC Mitre'!R$1:R$220,0)),"",VLOOKUP(QP$1,'Tactic Recode'!$A$1:$B$547,2,FALSE))</f>
        <v/>
      </c>
      <c r="QQ19" t="str">
        <f>IF(ISERROR(MATCH(QQ$1,'CSC Mitre'!R$1:R$220,0)),"",VLOOKUP(QQ$1,'Tactic Recode'!$A$1:$B$547,2,FALSE))</f>
        <v/>
      </c>
      <c r="QR19" t="str">
        <f>IF(ISERROR(MATCH(QR$1,'CSC Mitre'!R$1:R$220,0)),"",VLOOKUP(QR$1,'Tactic Recode'!$A$1:$B$547,2,FALSE))</f>
        <v/>
      </c>
      <c r="QS19" t="str">
        <f>IF(ISERROR(MATCH(QS$1,'CSC Mitre'!R$1:R$220,0)),"",VLOOKUP(QS$1,'Tactic Recode'!$A$1:$B$547,2,FALSE))</f>
        <v/>
      </c>
      <c r="QT19" t="str">
        <f>IF(ISERROR(MATCH(QT$1,'CSC Mitre'!R$1:R$220,0)),"",VLOOKUP(QT$1,'Tactic Recode'!$A$1:$B$547,2,FALSE))</f>
        <v/>
      </c>
      <c r="QU19" t="str">
        <f>IF(ISERROR(MATCH(QU$1,'CSC Mitre'!R$1:R$220,0)),"",VLOOKUP(QU$1,'Tactic Recode'!$A$1:$B$547,2,FALSE))</f>
        <v/>
      </c>
      <c r="QV19" t="str">
        <f>IF(ISERROR(MATCH(QV$1,'CSC Mitre'!R$1:R$220,0)),"",VLOOKUP(QV$1,'Tactic Recode'!$A$1:$B$547,2,FALSE))</f>
        <v/>
      </c>
      <c r="QW19" t="str">
        <f>IF(ISERROR(MATCH(QW$1,'CSC Mitre'!R$1:R$220,0)),"",VLOOKUP(QW$1,'Tactic Recode'!$A$1:$B$547,2,FALSE))</f>
        <v/>
      </c>
      <c r="QX19" t="str">
        <f>IF(ISERROR(MATCH(QX$1,'CSC Mitre'!R$1:R$220,0)),"",VLOOKUP(QX$1,'Tactic Recode'!$A$1:$B$547,2,FALSE))</f>
        <v/>
      </c>
      <c r="QY19" t="str">
        <f>IF(ISERROR(MATCH(QY$1,'CSC Mitre'!R$1:R$220,0)),"",VLOOKUP(QY$1,'Tactic Recode'!$A$1:$B$547,2,FALSE))</f>
        <v/>
      </c>
      <c r="QZ19" t="str">
        <f>IF(ISERROR(MATCH(QZ$1,'CSC Mitre'!R$1:R$220,0)),"",VLOOKUP(QZ$1,'Tactic Recode'!$A$1:$B$547,2,FALSE))</f>
        <v/>
      </c>
      <c r="RA19" t="str">
        <f>IF(ISERROR(MATCH(RA$1,'CSC Mitre'!R$1:R$220,0)),"",VLOOKUP(RA$1,'Tactic Recode'!$A$1:$B$547,2,FALSE))</f>
        <v/>
      </c>
      <c r="RB19" t="str">
        <f>IF(ISERROR(MATCH(RB$1,'CSC Mitre'!R$1:R$220,0)),"",VLOOKUP(RB$1,'Tactic Recode'!$A$1:$B$547,2,FALSE))</f>
        <v/>
      </c>
      <c r="RC19" t="str">
        <f>IF(ISERROR(MATCH(RC$1,'CSC Mitre'!R$1:R$220,0)),"",VLOOKUP(RC$1,'Tactic Recode'!$A$1:$B$547,2,FALSE))</f>
        <v/>
      </c>
      <c r="RD19" t="str">
        <f>IF(ISERROR(MATCH(RD$1,'CSC Mitre'!R$1:R$220,0)),"",VLOOKUP(RD$1,'Tactic Recode'!$A$1:$B$547,2,FALSE))</f>
        <v/>
      </c>
      <c r="RE19" t="str">
        <f>IF(ISERROR(MATCH(RE$1,'CSC Mitre'!R$1:R$220,0)),"",VLOOKUP(RE$1,'Tactic Recode'!$A$1:$B$547,2,FALSE))</f>
        <v/>
      </c>
      <c r="RF19" t="str">
        <f>IF(ISERROR(MATCH(RF$1,'CSC Mitre'!R$1:R$220,0)),"",VLOOKUP(RF$1,'Tactic Recode'!$A$1:$B$547,2,FALSE))</f>
        <v/>
      </c>
      <c r="RG19" t="str">
        <f>IF(ISERROR(MATCH(RG$1,'CSC Mitre'!R$1:R$220,0)),"",VLOOKUP(RG$1,'Tactic Recode'!$A$1:$B$547,2,FALSE))</f>
        <v/>
      </c>
      <c r="RH19" t="str">
        <f>IF(ISERROR(MATCH(RH$1,'CSC Mitre'!R$1:R$220,0)),"",VLOOKUP(RH$1,'Tactic Recode'!$A$1:$B$547,2,FALSE))</f>
        <v/>
      </c>
      <c r="RI19" t="str">
        <f>IF(ISERROR(MATCH(RI$1,'CSC Mitre'!R$1:R$220,0)),"",VLOOKUP(RI$1,'Tactic Recode'!$A$1:$B$547,2,FALSE))</f>
        <v/>
      </c>
      <c r="RJ19" t="str">
        <f>IF(ISERROR(MATCH(RJ$1,'CSC Mitre'!R$1:R$220,0)),"",VLOOKUP(RJ$1,'Tactic Recode'!$A$1:$B$547,2,FALSE))</f>
        <v/>
      </c>
      <c r="RK19" t="str">
        <f>IF(ISERROR(MATCH(RK$1,'CSC Mitre'!R$1:R$220,0)),"",VLOOKUP(RK$1,'Tactic Recode'!$A$1:$B$547,2,FALSE))</f>
        <v/>
      </c>
      <c r="RL19" t="str">
        <f>IF(ISERROR(MATCH(RL$1,'CSC Mitre'!R$1:R$220,0)),"",VLOOKUP(RL$1,'Tactic Recode'!$A$1:$B$547,2,FALSE))</f>
        <v/>
      </c>
      <c r="RM19" t="str">
        <f>IF(ISERROR(MATCH(RM$1,'CSC Mitre'!R$1:R$220,0)),"",VLOOKUP(RM$1,'Tactic Recode'!$A$1:$B$547,2,FALSE))</f>
        <v/>
      </c>
      <c r="RN19" t="str">
        <f>IF(ISERROR(MATCH(RN$1,'CSC Mitre'!R$1:R$220,0)),"",VLOOKUP(RN$1,'Tactic Recode'!$A$1:$B$547,2,FALSE))</f>
        <v/>
      </c>
      <c r="RO19" t="str">
        <f>IF(ISERROR(MATCH(RO$1,'CSC Mitre'!R$1:R$220,0)),"",VLOOKUP(RO$1,'Tactic Recode'!$A$1:$B$547,2,FALSE))</f>
        <v/>
      </c>
      <c r="RP19" t="str">
        <f>IF(ISERROR(MATCH(RP$1,'CSC Mitre'!R$1:R$220,0)),"",VLOOKUP(RP$1,'Tactic Recode'!$A$1:$B$547,2,FALSE))</f>
        <v/>
      </c>
      <c r="RQ19" t="str">
        <f>IF(ISERROR(MATCH(RQ$1,'CSC Mitre'!R$1:R$220,0)),"",VLOOKUP(RQ$1,'Tactic Recode'!$A$1:$B$547,2,FALSE))</f>
        <v/>
      </c>
      <c r="RR19" t="str">
        <f>IF(ISERROR(MATCH(RR$1,'CSC Mitre'!R$1:R$220,0)),"",VLOOKUP(RR$1,'Tactic Recode'!$A$1:$B$547,2,FALSE))</f>
        <v/>
      </c>
      <c r="RS19" t="str">
        <f>IF(ISERROR(MATCH(RS$1,'CSC Mitre'!R$1:R$220,0)),"",VLOOKUP(RS$1,'Tactic Recode'!$A$1:$B$547,2,FALSE))</f>
        <v/>
      </c>
      <c r="RT19" t="str">
        <f>IF(ISERROR(MATCH(RT$1,'CSC Mitre'!R$1:R$220,0)),"",VLOOKUP(RT$1,'Tactic Recode'!$A$1:$B$547,2,FALSE))</f>
        <v/>
      </c>
      <c r="RU19" t="str">
        <f>IF(ISERROR(MATCH(RU$1,'CSC Mitre'!R$1:R$220,0)),"",VLOOKUP(RU$1,'Tactic Recode'!$A$1:$B$547,2,FALSE))</f>
        <v/>
      </c>
      <c r="RV19" t="str">
        <f>IF(ISERROR(MATCH(RV$1,'CSC Mitre'!R$1:R$220,0)),"",VLOOKUP(RV$1,'Tactic Recode'!$A$1:$B$547,2,FALSE))</f>
        <v/>
      </c>
      <c r="RW19" t="str">
        <f>IF(ISERROR(MATCH(RW$1,'CSC Mitre'!R$1:R$220,0)),"",VLOOKUP(RW$1,'Tactic Recode'!$A$1:$B$547,2,FALSE))</f>
        <v/>
      </c>
      <c r="RX19" t="str">
        <f>IF(ISERROR(MATCH(RX$1,'CSC Mitre'!R$1:R$220,0)),"",VLOOKUP(RX$1,'Tactic Recode'!$A$1:$B$547,2,FALSE))</f>
        <v/>
      </c>
      <c r="RY19" t="str">
        <f>IF(ISERROR(MATCH(RY$1,'CSC Mitre'!R$1:R$220,0)),"",VLOOKUP(RY$1,'Tactic Recode'!$A$1:$B$547,2,FALSE))</f>
        <v/>
      </c>
      <c r="RZ19" t="str">
        <f>IF(ISERROR(MATCH(RZ$1,'CSC Mitre'!R$1:R$220,0)),"",VLOOKUP(RZ$1,'Tactic Recode'!$A$1:$B$547,2,FALSE))</f>
        <v/>
      </c>
      <c r="SA19" t="str">
        <f>IF(ISERROR(MATCH(SA$1,'CSC Mitre'!R$1:R$220,0)),"",VLOOKUP(SA$1,'Tactic Recode'!$A$1:$B$547,2,FALSE))</f>
        <v/>
      </c>
      <c r="SB19" t="str">
        <f>IF(ISERROR(MATCH(SB$1,'CSC Mitre'!R$1:R$220,0)),"",VLOOKUP(SB$1,'Tactic Recode'!$A$1:$B$547,2,FALSE))</f>
        <v/>
      </c>
      <c r="SC19" t="str">
        <f>IF(ISERROR(MATCH(SC$1,'CSC Mitre'!R$1:R$220,0)),"",VLOOKUP(SC$1,'Tactic Recode'!$A$1:$B$547,2,FALSE))</f>
        <v/>
      </c>
      <c r="SD19" t="str">
        <f>IF(ISERROR(MATCH(SD$1,'CSC Mitre'!R$1:R$220,0)),"",VLOOKUP(SD$1,'Tactic Recode'!$A$1:$B$547,2,FALSE))</f>
        <v/>
      </c>
      <c r="SE19" t="str">
        <f>IF(ISERROR(MATCH(SE$1,'CSC Mitre'!R$1:R$220,0)),"",VLOOKUP(SE$1,'Tactic Recode'!$A$1:$B$547,2,FALSE))</f>
        <v/>
      </c>
      <c r="SF19" t="str">
        <f>IF(ISERROR(MATCH(SF$1,'CSC Mitre'!R$1:R$220,0)),"",VLOOKUP(SF$1,'Tactic Recode'!$A$1:$B$547,2,FALSE))</f>
        <v/>
      </c>
      <c r="SG19" t="str">
        <f>IF(ISERROR(MATCH(SG$1,'CSC Mitre'!R$1:R$220,0)),"",VLOOKUP(SG$1,'Tactic Recode'!$A$1:$B$547,2,FALSE))</f>
        <v/>
      </c>
      <c r="SH19" t="str">
        <f>IF(ISERROR(MATCH(SH$1,'CSC Mitre'!R$1:R$220,0)),"",VLOOKUP(SH$1,'Tactic Recode'!$A$1:$B$547,2,FALSE))</f>
        <v/>
      </c>
      <c r="SI19" t="str">
        <f>IF(ISERROR(MATCH(SI$1,'CSC Mitre'!R$1:R$220,0)),"",VLOOKUP(SI$1,'Tactic Recode'!$A$1:$B$547,2,FALSE))</f>
        <v/>
      </c>
      <c r="SJ19" t="str">
        <f>IF(ISERROR(MATCH(SJ$1,'CSC Mitre'!R$1:R$220,0)),"",VLOOKUP(SJ$1,'Tactic Recode'!$A$1:$B$547,2,FALSE))</f>
        <v/>
      </c>
      <c r="SK19" t="str">
        <f>IF(ISERROR(MATCH(SK$1,'CSC Mitre'!R$1:R$220,0)),"",VLOOKUP(SK$1,'Tactic Recode'!$A$1:$B$547,2,FALSE))</f>
        <v/>
      </c>
      <c r="SL19" t="str">
        <f>IF(ISERROR(MATCH(SL$1,'CSC Mitre'!R$1:R$220,0)),"",VLOOKUP(SL$1,'Tactic Recode'!$A$1:$B$547,2,FALSE))</f>
        <v/>
      </c>
      <c r="SM19" t="str">
        <f>IF(ISERROR(MATCH(SM$1,'CSC Mitre'!R$1:R$220,0)),"",VLOOKUP(SM$1,'Tactic Recode'!$A$1:$B$547,2,FALSE))</f>
        <v/>
      </c>
      <c r="SN19" t="str">
        <f>IF(ISERROR(MATCH(SN$1,'CSC Mitre'!R$1:R$220,0)),"",VLOOKUP(SN$1,'Tactic Recode'!$A$1:$B$547,2,FALSE))</f>
        <v/>
      </c>
      <c r="SO19" t="str">
        <f>IF(ISERROR(MATCH(SO$1,'CSC Mitre'!R$1:R$220,0)),"",VLOOKUP(SO$1,'Tactic Recode'!$A$1:$B$547,2,FALSE))</f>
        <v/>
      </c>
      <c r="SP19" t="str">
        <f>IF(ISERROR(MATCH(SP$1,'CSC Mitre'!R$1:R$220,0)),"",VLOOKUP(SP$1,'Tactic Recode'!$A$1:$B$547,2,FALSE))</f>
        <v/>
      </c>
      <c r="SQ19" t="str">
        <f>IF(ISERROR(MATCH(SQ$1,'CSC Mitre'!R$1:R$220,0)),"",VLOOKUP(SQ$1,'Tactic Recode'!$A$1:$B$547,2,FALSE))</f>
        <v/>
      </c>
      <c r="SR19" t="str">
        <f>IF(ISERROR(MATCH(SR$1,'CSC Mitre'!R$1:R$220,0)),"",VLOOKUP(SR$1,'Tactic Recode'!$A$1:$B$547,2,FALSE))</f>
        <v/>
      </c>
      <c r="SS19" t="str">
        <f>IF(ISERROR(MATCH(SS$1,'CSC Mitre'!R$1:R$220,0)),"",VLOOKUP(SS$1,'Tactic Recode'!$A$1:$B$547,2,FALSE))</f>
        <v/>
      </c>
      <c r="ST19" t="str">
        <f>IF(ISERROR(MATCH(ST$1,'CSC Mitre'!R$1:R$220,0)),"",VLOOKUP(ST$1,'Tactic Recode'!$A$1:$B$547,2,FALSE))</f>
        <v/>
      </c>
      <c r="SU19" t="str">
        <f>IF(ISERROR(MATCH(SU$1,'CSC Mitre'!R$1:R$220,0)),"",VLOOKUP(SU$1,'Tactic Recode'!$A$1:$B$547,2,FALSE))</f>
        <v/>
      </c>
      <c r="SV19" t="str">
        <f>IF(ISERROR(MATCH(SV$1,'CSC Mitre'!R$1:R$220,0)),"",VLOOKUP(SV$1,'Tactic Recode'!$A$1:$B$547,2,FALSE))</f>
        <v/>
      </c>
      <c r="SW19" t="str">
        <f>IF(ISERROR(MATCH(SW$1,'CSC Mitre'!R$1:R$220,0)),"",VLOOKUP(SW$1,'Tactic Recode'!$A$1:$B$547,2,FALSE))</f>
        <v/>
      </c>
      <c r="SX19" t="str">
        <f>IF(ISERROR(MATCH(SX$1,'CSC Mitre'!R$1:R$220,0)),"",VLOOKUP(SX$1,'Tactic Recode'!$A$1:$B$547,2,FALSE))</f>
        <v/>
      </c>
      <c r="SY19" t="str">
        <f>IF(ISERROR(MATCH(SY$1,'CSC Mitre'!R$1:R$220,0)),"",VLOOKUP(SY$1,'Tactic Recode'!$A$1:$B$547,2,FALSE))</f>
        <v/>
      </c>
      <c r="SZ19" t="str">
        <f>IF(ISERROR(MATCH(SZ$1,'CSC Mitre'!R$1:R$220,0)),"",VLOOKUP(SZ$1,'Tactic Recode'!$A$1:$B$547,2,FALSE))</f>
        <v/>
      </c>
      <c r="TA19" t="str">
        <f>IF(ISERROR(MATCH(TA$1,'CSC Mitre'!R$1:R$220,0)),"",VLOOKUP(TA$1,'Tactic Recode'!$A$1:$B$547,2,FALSE))</f>
        <v/>
      </c>
      <c r="TB19" t="str">
        <f>IF(ISERROR(MATCH(TB$1,'CSC Mitre'!R$1:R$220,0)),"",VLOOKUP(TB$1,'Tactic Recode'!$A$1:$B$547,2,FALSE))</f>
        <v/>
      </c>
      <c r="TC19" t="str">
        <f>IF(ISERROR(MATCH(TC$1,'CSC Mitre'!R$1:R$220,0)),"",VLOOKUP(TC$1,'Tactic Recode'!$A$1:$B$547,2,FALSE))</f>
        <v/>
      </c>
      <c r="TD19" t="str">
        <f>IF(ISERROR(MATCH(TD$1,'CSC Mitre'!R$1:R$220,0)),"",VLOOKUP(TD$1,'Tactic Recode'!$A$1:$B$547,2,FALSE))</f>
        <v/>
      </c>
      <c r="TE19" t="str">
        <f>IF(ISERROR(MATCH(TE$1,'CSC Mitre'!R$1:R$220,0)),"",VLOOKUP(TE$1,'Tactic Recode'!$A$1:$B$547,2,FALSE))</f>
        <v/>
      </c>
      <c r="TF19" t="str">
        <f>IF(ISERROR(MATCH(TF$1,'CSC Mitre'!R$1:R$220,0)),"",VLOOKUP(TF$1,'Tactic Recode'!$A$1:$B$547,2,FALSE))</f>
        <v/>
      </c>
      <c r="TG19" t="str">
        <f>IF(ISERROR(MATCH(TG$1,'CSC Mitre'!R$1:R$220,0)),"",VLOOKUP(TG$1,'Tactic Recode'!$A$1:$B$547,2,FALSE))</f>
        <v/>
      </c>
      <c r="TH19" t="str">
        <f>IF(ISERROR(MATCH(TH$1,'CSC Mitre'!R$1:R$220,0)),"",VLOOKUP(TH$1,'Tactic Recode'!$A$1:$B$547,2,FALSE))</f>
        <v/>
      </c>
      <c r="TI19" t="str">
        <f>IF(ISERROR(MATCH(TI$1,'CSC Mitre'!R$1:R$220,0)),"",VLOOKUP(TI$1,'Tactic Recode'!$A$1:$B$547,2,FALSE))</f>
        <v/>
      </c>
      <c r="TJ19" t="str">
        <f>IF(ISERROR(MATCH(TJ$1,'CSC Mitre'!R$1:R$220,0)),"",VLOOKUP(TJ$1,'Tactic Recode'!$A$1:$B$547,2,FALSE))</f>
        <v/>
      </c>
      <c r="TK19" t="str">
        <f>IF(ISERROR(MATCH(TK$1,'CSC Mitre'!R$1:R$220,0)),"",VLOOKUP(TK$1,'Tactic Recode'!$A$1:$B$547,2,FALSE))</f>
        <v>Defense Evasion</v>
      </c>
      <c r="TL19" t="str">
        <f>IF(ISERROR(MATCH(TL$1,'CSC Mitre'!R$1:R$220,0)),"",VLOOKUP(TL$1,'Tactic Recode'!$A$1:$B$547,2,FALSE))</f>
        <v>Defense Evasion</v>
      </c>
      <c r="TM19" t="str">
        <f>IF(ISERROR(MATCH(TM$1,'CSC Mitre'!R$1:R$220,0)),"",VLOOKUP(TM$1,'Tactic Recode'!$A$1:$B$547,2,FALSE))</f>
        <v>Defense Evasion</v>
      </c>
      <c r="TN19" t="str">
        <f>IF(ISERROR(MATCH(TN$1,'CSC Mitre'!R$1:R$220,0)),"",VLOOKUP(TN$1,'Tactic Recode'!$A$1:$B$547,2,FALSE))</f>
        <v/>
      </c>
      <c r="TO19" t="str">
        <f>IF(ISERROR(MATCH(TO$1,'CSC Mitre'!R$1:R$220,0)),"",VLOOKUP(TO$1,'Tactic Recode'!$A$1:$B$547,2,FALSE))</f>
        <v/>
      </c>
      <c r="TP19" t="str">
        <f>IF(ISERROR(MATCH(TP$1,'CSC Mitre'!R$1:R$220,0)),"",VLOOKUP(TP$1,'Tactic Recode'!$A$1:$B$547,2,FALSE))</f>
        <v/>
      </c>
      <c r="TQ19" t="str">
        <f>IF(ISERROR(MATCH(TQ$1,'CSC Mitre'!R$1:R$220,0)),"",VLOOKUP(TQ$1,'Tactic Recode'!$A$1:$B$547,2,FALSE))</f>
        <v/>
      </c>
      <c r="TR19" t="str">
        <f>IF(ISERROR(MATCH(TR$1,'CSC Mitre'!R$1:R$220,0)),"",VLOOKUP(TR$1,'Tactic Recode'!$A$1:$B$547,2,FALSE))</f>
        <v/>
      </c>
      <c r="TS19" t="str">
        <f>IF(ISERROR(MATCH(TS$1,'CSC Mitre'!R$1:R$220,0)),"",VLOOKUP(TS$1,'Tactic Recode'!$A$1:$B$547,2,FALSE))</f>
        <v/>
      </c>
      <c r="TT19" t="str">
        <f>IF(ISERROR(MATCH(TT$1,'CSC Mitre'!R$1:R$220,0)),"",VLOOKUP(TT$1,'Tactic Recode'!$A$1:$B$547,2,FALSE))</f>
        <v/>
      </c>
      <c r="TU19" t="str">
        <f>IF(ISERROR(MATCH(TU$1,'CSC Mitre'!R$1:R$220,0)),"",VLOOKUP(TU$1,'Tactic Recode'!$A$1:$B$547,2,FALSE))</f>
        <v/>
      </c>
      <c r="TV19" t="str">
        <f>IF(ISERROR(MATCH(TV$1,'CSC Mitre'!R$1:R$220,0)),"",VLOOKUP(TV$1,'Tactic Recode'!$A$1:$B$547,2,FALSE))</f>
        <v/>
      </c>
      <c r="TW19" t="str">
        <f>IF(ISERROR(MATCH(TW$1,'CSC Mitre'!R$1:R$220,0)),"",VLOOKUP(TW$1,'Tactic Recode'!$A$1:$B$547,2,FALSE))</f>
        <v/>
      </c>
      <c r="TX19" t="str">
        <f>IF(ISERROR(MATCH(TX$1,'CSC Mitre'!R$1:R$220,0)),"",VLOOKUP(TX$1,'Tactic Recode'!$A$1:$B$547,2,FALSE))</f>
        <v/>
      </c>
      <c r="TY19" t="str">
        <f>IF(ISERROR(MATCH(TY$1,'CSC Mitre'!R$1:R$220,0)),"",VLOOKUP(TY$1,'Tactic Recode'!$A$1:$B$547,2,FALSE))</f>
        <v/>
      </c>
      <c r="TZ19" t="str">
        <f>IF(ISERROR(MATCH(TZ$1,'CSC Mitre'!R$1:R$220,0)),"",VLOOKUP(TZ$1,'Tactic Recode'!$A$1:$B$547,2,FALSE))</f>
        <v/>
      </c>
      <c r="UA19" t="str">
        <f>IF(ISERROR(MATCH(UA$1,'CSC Mitre'!R$1:R$220,0)),"",VLOOKUP(UA$1,'Tactic Recode'!$A$1:$B$547,2,FALSE))</f>
        <v/>
      </c>
      <c r="UB19" t="str">
        <f>IF(ISERROR(MATCH(UB$1,'CSC Mitre'!R$1:R$220,0)),"",VLOOKUP(UB$1,'Tactic Recode'!$A$1:$B$547,2,FALSE))</f>
        <v/>
      </c>
    </row>
    <row r="20" spans="1:548" x14ac:dyDescent="0.25">
      <c r="A20" s="59" t="s">
        <v>419</v>
      </c>
      <c r="B20" t="str">
        <f>IF(ISERROR(MATCH(B$1,'CSC Mitre'!S$1:S$220,0)),"",VLOOKUP(B$1,'Tactic Recode'!$A$1:$B$547,2,FALSE))</f>
        <v/>
      </c>
      <c r="C20" t="str">
        <f>IF(ISERROR(MATCH(C$1,'CSC Mitre'!S$1:S$220,0)),"",VLOOKUP(C$1,'Tactic Recode'!$A$1:$B$547,2,FALSE))</f>
        <v/>
      </c>
      <c r="D20" t="str">
        <f>IF(ISERROR(MATCH(D$1,'CSC Mitre'!S$1:S$220,0)),"",VLOOKUP(D$1,'Tactic Recode'!$A$1:$B$547,2,FALSE))</f>
        <v/>
      </c>
      <c r="E20" t="str">
        <f>IF(ISERROR(MATCH(E$1,'CSC Mitre'!S$1:S$220,0)),"",VLOOKUP(E$1,'Tactic Recode'!$A$1:$B$547,2,FALSE))</f>
        <v/>
      </c>
      <c r="F20" t="str">
        <f>IF(ISERROR(MATCH(F$1,'CSC Mitre'!S$1:S$220,0)),"",VLOOKUP(F$1,'Tactic Recode'!$A$1:$B$547,2,FALSE))</f>
        <v/>
      </c>
      <c r="G20" t="str">
        <f>IF(ISERROR(MATCH(G$1,'CSC Mitre'!S$1:S$220,0)),"",VLOOKUP(G$1,'Tactic Recode'!$A$1:$B$547,2,FALSE))</f>
        <v/>
      </c>
      <c r="H20" t="str">
        <f>IF(ISERROR(MATCH(H$1,'CSC Mitre'!S$1:S$220,0)),"",VLOOKUP(H$1,'Tactic Recode'!$A$1:$B$547,2,FALSE))</f>
        <v/>
      </c>
      <c r="I20" t="str">
        <f>IF(ISERROR(MATCH(I$1,'CSC Mitre'!S$1:S$220,0)),"",VLOOKUP(I$1,'Tactic Recode'!$A$1:$B$547,2,FALSE))</f>
        <v/>
      </c>
      <c r="J20" t="str">
        <f>IF(ISERROR(MATCH(J$1,'CSC Mitre'!S$1:S$220,0)),"",VLOOKUP(J$1,'Tactic Recode'!$A$1:$B$547,2,FALSE))</f>
        <v/>
      </c>
      <c r="K20" t="str">
        <f>IF(ISERROR(MATCH(K$1,'CSC Mitre'!S$1:S$220,0)),"",VLOOKUP(K$1,'Tactic Recode'!$A$1:$B$547,2,FALSE))</f>
        <v/>
      </c>
      <c r="L20" t="str">
        <f>IF(ISERROR(MATCH(L$1,'CSC Mitre'!S$1:S$220,0)),"",VLOOKUP(L$1,'Tactic Recode'!$A$1:$B$547,2,FALSE))</f>
        <v/>
      </c>
      <c r="M20" t="str">
        <f>IF(ISERROR(MATCH(M$1,'CSC Mitre'!S$1:S$220,0)),"",VLOOKUP(M$1,'Tactic Recode'!$A$1:$B$547,2,FALSE))</f>
        <v/>
      </c>
      <c r="N20" t="str">
        <f>IF(ISERROR(MATCH(N$1,'CSC Mitre'!S$1:S$220,0)),"",VLOOKUP(N$1,'Tactic Recode'!$A$1:$B$547,2,FALSE))</f>
        <v/>
      </c>
      <c r="O20" t="str">
        <f>IF(ISERROR(MATCH(O$1,'CSC Mitre'!S$1:S$220,0)),"",VLOOKUP(O$1,'Tactic Recode'!$A$1:$B$547,2,FALSE))</f>
        <v/>
      </c>
      <c r="P20" t="str">
        <f>IF(ISERROR(MATCH(P$1,'CSC Mitre'!S$1:S$220,0)),"",VLOOKUP(P$1,'Tactic Recode'!$A$1:$B$547,2,FALSE))</f>
        <v/>
      </c>
      <c r="Q20" t="str">
        <f>IF(ISERROR(MATCH(Q$1,'CSC Mitre'!S$1:S$220,0)),"",VLOOKUP(Q$1,'Tactic Recode'!$A$1:$B$547,2,FALSE))</f>
        <v/>
      </c>
      <c r="R20" t="str">
        <f>IF(ISERROR(MATCH(R$1,'CSC Mitre'!S$1:S$220,0)),"",VLOOKUP(R$1,'Tactic Recode'!$A$1:$B$547,2,FALSE))</f>
        <v/>
      </c>
      <c r="S20" t="str">
        <f>IF(ISERROR(MATCH(S$1,'CSC Mitre'!S$1:S$220,0)),"",VLOOKUP(S$1,'Tactic Recode'!$A$1:$B$547,2,FALSE))</f>
        <v/>
      </c>
      <c r="T20" t="str">
        <f>IF(ISERROR(MATCH(T$1,'CSC Mitre'!S$1:S$220,0)),"",VLOOKUP(T$1,'Tactic Recode'!$A$1:$B$547,2,FALSE))</f>
        <v/>
      </c>
      <c r="U20" t="str">
        <f>IF(ISERROR(MATCH(U$1,'CSC Mitre'!S$1:S$220,0)),"",VLOOKUP(U$1,'Tactic Recode'!$A$1:$B$547,2,FALSE))</f>
        <v/>
      </c>
      <c r="V20" t="str">
        <f>IF(ISERROR(MATCH(V$1,'CSC Mitre'!S$1:S$220,0)),"",VLOOKUP(V$1,'Tactic Recode'!$A$1:$B$547,2,FALSE))</f>
        <v/>
      </c>
      <c r="W20" t="str">
        <f>IF(ISERROR(MATCH(W$1,'CSC Mitre'!S$1:S$220,0)),"",VLOOKUP(W$1,'Tactic Recode'!$A$1:$B$547,2,FALSE))</f>
        <v/>
      </c>
      <c r="X20" t="str">
        <f>IF(ISERROR(MATCH(X$1,'CSC Mitre'!S$1:S$220,0)),"",VLOOKUP(X$1,'Tactic Recode'!$A$1:$B$547,2,FALSE))</f>
        <v/>
      </c>
      <c r="Y20" t="str">
        <f>IF(ISERROR(MATCH(Y$1,'CSC Mitre'!S$1:S$220,0)),"",VLOOKUP(Y$1,'Tactic Recode'!$A$1:$B$547,2,FALSE))</f>
        <v/>
      </c>
      <c r="Z20" t="str">
        <f>IF(ISERROR(MATCH(Z$1,'CSC Mitre'!S$1:S$220,0)),"",VLOOKUP(Z$1,'Tactic Recode'!$A$1:$B$547,2,FALSE))</f>
        <v/>
      </c>
      <c r="AA20" t="str">
        <f>IF(ISERROR(MATCH(AA$1,'CSC Mitre'!S$1:S$220,0)),"",VLOOKUP(AA$1,'Tactic Recode'!$A$1:$B$547,2,FALSE))</f>
        <v/>
      </c>
      <c r="AB20" t="str">
        <f>IF(ISERROR(MATCH(AB$1,'CSC Mitre'!S$1:S$220,0)),"",VLOOKUP(AB$1,'Tactic Recode'!$A$1:$B$547,2,FALSE))</f>
        <v/>
      </c>
      <c r="AC20" t="str">
        <f>IF(ISERROR(MATCH(AC$1,'CSC Mitre'!S$1:S$220,0)),"",VLOOKUP(AC$1,'Tactic Recode'!$A$1:$B$547,2,FALSE))</f>
        <v/>
      </c>
      <c r="AD20" t="str">
        <f>IF(ISERROR(MATCH(AD$1,'CSC Mitre'!S$1:S$220,0)),"",VLOOKUP(AD$1,'Tactic Recode'!$A$1:$B$547,2,FALSE))</f>
        <v/>
      </c>
      <c r="AE20" t="str">
        <f>IF(ISERROR(MATCH(AE$1,'CSC Mitre'!S$1:S$220,0)),"",VLOOKUP(AE$1,'Tactic Recode'!$A$1:$B$547,2,FALSE))</f>
        <v/>
      </c>
      <c r="AF20" t="str">
        <f>IF(ISERROR(MATCH(AF$1,'CSC Mitre'!S$1:S$220,0)),"",VLOOKUP(AF$1,'Tactic Recode'!$A$1:$B$547,2,FALSE))</f>
        <v/>
      </c>
      <c r="AG20" t="str">
        <f>IF(ISERROR(MATCH(AG$1,'CSC Mitre'!S$1:S$220,0)),"",VLOOKUP(AG$1,'Tactic Recode'!$A$1:$B$547,2,FALSE))</f>
        <v/>
      </c>
      <c r="AH20" t="str">
        <f>IF(ISERROR(MATCH(AH$1,'CSC Mitre'!S$1:S$220,0)),"",VLOOKUP(AH$1,'Tactic Recode'!$A$1:$B$547,2,FALSE))</f>
        <v/>
      </c>
      <c r="AI20" t="str">
        <f>IF(ISERROR(MATCH(AI$1,'CSC Mitre'!S$1:S$220,0)),"",VLOOKUP(AI$1,'Tactic Recode'!$A$1:$B$547,2,FALSE))</f>
        <v/>
      </c>
      <c r="AJ20" t="str">
        <f>IF(ISERROR(MATCH(AJ$1,'CSC Mitre'!S$1:S$220,0)),"",VLOOKUP(AJ$1,'Tactic Recode'!$A$1:$B$547,2,FALSE))</f>
        <v/>
      </c>
      <c r="AK20" t="str">
        <f>IF(ISERROR(MATCH(AK$1,'CSC Mitre'!S$1:S$220,0)),"",VLOOKUP(AK$1,'Tactic Recode'!$A$1:$B$547,2,FALSE))</f>
        <v/>
      </c>
      <c r="AL20" t="str">
        <f>IF(ISERROR(MATCH(AL$1,'CSC Mitre'!S$1:S$220,0)),"",VLOOKUP(AL$1,'Tactic Recode'!$A$1:$B$547,2,FALSE))</f>
        <v/>
      </c>
      <c r="AM20" t="str">
        <f>IF(ISERROR(MATCH(AM$1,'CSC Mitre'!S$1:S$220,0)),"",VLOOKUP(AM$1,'Tactic Recode'!$A$1:$B$547,2,FALSE))</f>
        <v/>
      </c>
      <c r="AN20" t="str">
        <f>IF(ISERROR(MATCH(AN$1,'CSC Mitre'!S$1:S$220,0)),"",VLOOKUP(AN$1,'Tactic Recode'!$A$1:$B$547,2,FALSE))</f>
        <v/>
      </c>
      <c r="AO20" t="str">
        <f>IF(ISERROR(MATCH(AO$1,'CSC Mitre'!S$1:S$220,0)),"",VLOOKUP(AO$1,'Tactic Recode'!$A$1:$B$547,2,FALSE))</f>
        <v/>
      </c>
      <c r="AP20" t="str">
        <f>IF(ISERROR(MATCH(AP$1,'CSC Mitre'!S$1:S$220,0)),"",VLOOKUP(AP$1,'Tactic Recode'!$A$1:$B$547,2,FALSE))</f>
        <v/>
      </c>
      <c r="AQ20" t="str">
        <f>IF(ISERROR(MATCH(AQ$1,'CSC Mitre'!S$1:S$220,0)),"",VLOOKUP(AQ$1,'Tactic Recode'!$A$1:$B$547,2,FALSE))</f>
        <v/>
      </c>
      <c r="AR20" t="str">
        <f>IF(ISERROR(MATCH(AR$1,'CSC Mitre'!S$1:S$220,0)),"",VLOOKUP(AR$1,'Tactic Recode'!$A$1:$B$547,2,FALSE))</f>
        <v/>
      </c>
      <c r="AS20" t="str">
        <f>IF(ISERROR(MATCH(AS$1,'CSC Mitre'!S$1:S$220,0)),"",VLOOKUP(AS$1,'Tactic Recode'!$A$1:$B$547,2,FALSE))</f>
        <v/>
      </c>
      <c r="AT20" t="str">
        <f>IF(ISERROR(MATCH(AT$1,'CSC Mitre'!S$1:S$220,0)),"",VLOOKUP(AT$1,'Tactic Recode'!$A$1:$B$547,2,FALSE))</f>
        <v/>
      </c>
      <c r="AU20" t="str">
        <f>IF(ISERROR(MATCH(AU$1,'CSC Mitre'!S$1:S$220,0)),"",VLOOKUP(AU$1,'Tactic Recode'!$A$1:$B$547,2,FALSE))</f>
        <v/>
      </c>
      <c r="AV20" t="str">
        <f>IF(ISERROR(MATCH(AV$1,'CSC Mitre'!S$1:S$220,0)),"",VLOOKUP(AV$1,'Tactic Recode'!$A$1:$B$547,2,FALSE))</f>
        <v/>
      </c>
      <c r="AW20" t="str">
        <f>IF(ISERROR(MATCH(AW$1,'CSC Mitre'!S$1:S$220,0)),"",VLOOKUP(AW$1,'Tactic Recode'!$A$1:$B$547,2,FALSE))</f>
        <v/>
      </c>
      <c r="AX20" t="str">
        <f>IF(ISERROR(MATCH(AX$1,'CSC Mitre'!S$1:S$220,0)),"",VLOOKUP(AX$1,'Tactic Recode'!$A$1:$B$547,2,FALSE))</f>
        <v/>
      </c>
      <c r="AY20" t="str">
        <f>IF(ISERROR(MATCH(AY$1,'CSC Mitre'!S$1:S$220,0)),"",VLOOKUP(AY$1,'Tactic Recode'!$A$1:$B$547,2,FALSE))</f>
        <v/>
      </c>
      <c r="AZ20" t="str">
        <f>IF(ISERROR(MATCH(AZ$1,'CSC Mitre'!S$1:S$220,0)),"",VLOOKUP(AZ$1,'Tactic Recode'!$A$1:$B$547,2,FALSE))</f>
        <v/>
      </c>
      <c r="BA20" t="str">
        <f>IF(ISERROR(MATCH(BA$1,'CSC Mitre'!S$1:S$220,0)),"",VLOOKUP(BA$1,'Tactic Recode'!$A$1:$B$547,2,FALSE))</f>
        <v/>
      </c>
      <c r="BB20" t="str">
        <f>IF(ISERROR(MATCH(BB$1,'CSC Mitre'!S$1:S$220,0)),"",VLOOKUP(BB$1,'Tactic Recode'!$A$1:$B$547,2,FALSE))</f>
        <v/>
      </c>
      <c r="BC20" t="str">
        <f>IF(ISERROR(MATCH(BC$1,'CSC Mitre'!S$1:S$220,0)),"",VLOOKUP(BC$1,'Tactic Recode'!$A$1:$B$547,2,FALSE))</f>
        <v/>
      </c>
      <c r="BD20" t="str">
        <f>IF(ISERROR(MATCH(BD$1,'CSC Mitre'!S$1:S$220,0)),"",VLOOKUP(BD$1,'Tactic Recode'!$A$1:$B$547,2,FALSE))</f>
        <v/>
      </c>
      <c r="BE20" t="str">
        <f>IF(ISERROR(MATCH(BE$1,'CSC Mitre'!S$1:S$220,0)),"",VLOOKUP(BE$1,'Tactic Recode'!$A$1:$B$547,2,FALSE))</f>
        <v/>
      </c>
      <c r="BF20" t="str">
        <f>IF(ISERROR(MATCH(BF$1,'CSC Mitre'!S$1:S$220,0)),"",VLOOKUP(BF$1,'Tactic Recode'!$A$1:$B$547,2,FALSE))</f>
        <v/>
      </c>
      <c r="BG20" t="str">
        <f>IF(ISERROR(MATCH(BG$1,'CSC Mitre'!S$1:S$220,0)),"",VLOOKUP(BG$1,'Tactic Recode'!$A$1:$B$547,2,FALSE))</f>
        <v/>
      </c>
      <c r="BH20" t="str">
        <f>IF(ISERROR(MATCH(BH$1,'CSC Mitre'!S$1:S$220,0)),"",VLOOKUP(BH$1,'Tactic Recode'!$A$1:$B$547,2,FALSE))</f>
        <v/>
      </c>
      <c r="BI20" t="str">
        <f>IF(ISERROR(MATCH(BI$1,'CSC Mitre'!S$1:S$220,0)),"",VLOOKUP(BI$1,'Tactic Recode'!$A$1:$B$547,2,FALSE))</f>
        <v/>
      </c>
      <c r="BJ20" t="str">
        <f>IF(ISERROR(MATCH(BJ$1,'CSC Mitre'!S$1:S$220,0)),"",VLOOKUP(BJ$1,'Tactic Recode'!$A$1:$B$547,2,FALSE))</f>
        <v/>
      </c>
      <c r="BK20" t="str">
        <f>IF(ISERROR(MATCH(BK$1,'CSC Mitre'!S$1:S$220,0)),"",VLOOKUP(BK$1,'Tactic Recode'!$A$1:$B$547,2,FALSE))</f>
        <v/>
      </c>
      <c r="BL20" t="str">
        <f>IF(ISERROR(MATCH(BL$1,'CSC Mitre'!S$1:S$220,0)),"",VLOOKUP(BL$1,'Tactic Recode'!$A$1:$B$547,2,FALSE))</f>
        <v/>
      </c>
      <c r="BM20" t="str">
        <f>IF(ISERROR(MATCH(BM$1,'CSC Mitre'!S$1:S$220,0)),"",VLOOKUP(BM$1,'Tactic Recode'!$A$1:$B$547,2,FALSE))</f>
        <v/>
      </c>
      <c r="BN20" t="str">
        <f>IF(ISERROR(MATCH(BN$1,'CSC Mitre'!S$1:S$220,0)),"",VLOOKUP(BN$1,'Tactic Recode'!$A$1:$B$547,2,FALSE))</f>
        <v/>
      </c>
      <c r="BO20" t="str">
        <f>IF(ISERROR(MATCH(BO$1,'CSC Mitre'!S$1:S$220,0)),"",VLOOKUP(BO$1,'Tactic Recode'!$A$1:$B$547,2,FALSE))</f>
        <v/>
      </c>
      <c r="BP20" t="str">
        <f>IF(ISERROR(MATCH(BP$1,'CSC Mitre'!S$1:S$220,0)),"",VLOOKUP(BP$1,'Tactic Recode'!$A$1:$B$547,2,FALSE))</f>
        <v/>
      </c>
      <c r="BQ20" t="str">
        <f>IF(ISERROR(MATCH(BQ$1,'CSC Mitre'!S$1:S$220,0)),"",VLOOKUP(BQ$1,'Tactic Recode'!$A$1:$B$547,2,FALSE))</f>
        <v/>
      </c>
      <c r="BR20" t="str">
        <f>IF(ISERROR(MATCH(BR$1,'CSC Mitre'!S$1:S$220,0)),"",VLOOKUP(BR$1,'Tactic Recode'!$A$1:$B$547,2,FALSE))</f>
        <v/>
      </c>
      <c r="BS20" t="str">
        <f>IF(ISERROR(MATCH(BS$1,'CSC Mitre'!S$1:S$220,0)),"",VLOOKUP(BS$1,'Tactic Recode'!$A$1:$B$547,2,FALSE))</f>
        <v/>
      </c>
      <c r="BT20" t="str">
        <f>IF(ISERROR(MATCH(BT$1,'CSC Mitre'!S$1:S$220,0)),"",VLOOKUP(BT$1,'Tactic Recode'!$A$1:$B$547,2,FALSE))</f>
        <v/>
      </c>
      <c r="BU20" t="str">
        <f>IF(ISERROR(MATCH(BU$1,'CSC Mitre'!S$1:S$220,0)),"",VLOOKUP(BU$1,'Tactic Recode'!$A$1:$B$547,2,FALSE))</f>
        <v/>
      </c>
      <c r="BV20" t="str">
        <f>IF(ISERROR(MATCH(BV$1,'CSC Mitre'!S$1:S$220,0)),"",VLOOKUP(BV$1,'Tactic Recode'!$A$1:$B$547,2,FALSE))</f>
        <v/>
      </c>
      <c r="BW20" t="str">
        <f>IF(ISERROR(MATCH(BW$1,'CSC Mitre'!S$1:S$220,0)),"",VLOOKUP(BW$1,'Tactic Recode'!$A$1:$B$547,2,FALSE))</f>
        <v/>
      </c>
      <c r="BX20" t="str">
        <f>IF(ISERROR(MATCH(BX$1,'CSC Mitre'!S$1:S$220,0)),"",VLOOKUP(BX$1,'Tactic Recode'!$A$1:$B$547,2,FALSE))</f>
        <v/>
      </c>
      <c r="BY20" t="str">
        <f>IF(ISERROR(MATCH(BY$1,'CSC Mitre'!S$1:S$220,0)),"",VLOOKUP(BY$1,'Tactic Recode'!$A$1:$B$547,2,FALSE))</f>
        <v/>
      </c>
      <c r="BZ20" t="str">
        <f>IF(ISERROR(MATCH(BZ$1,'CSC Mitre'!S$1:S$220,0)),"",VLOOKUP(BZ$1,'Tactic Recode'!$A$1:$B$547,2,FALSE))</f>
        <v/>
      </c>
      <c r="CA20" t="str">
        <f>IF(ISERROR(MATCH(CA$1,'CSC Mitre'!S$1:S$220,0)),"",VLOOKUP(CA$1,'Tactic Recode'!$A$1:$B$547,2,FALSE))</f>
        <v/>
      </c>
      <c r="CB20" t="str">
        <f>IF(ISERROR(MATCH(CB$1,'CSC Mitre'!S$1:S$220,0)),"",VLOOKUP(CB$1,'Tactic Recode'!$A$1:$B$547,2,FALSE))</f>
        <v/>
      </c>
      <c r="CC20" t="str">
        <f>IF(ISERROR(MATCH(CC$1,'CSC Mitre'!S$1:S$220,0)),"",VLOOKUP(CC$1,'Tactic Recode'!$A$1:$B$547,2,FALSE))</f>
        <v/>
      </c>
      <c r="CD20" t="str">
        <f>IF(ISERROR(MATCH(CD$1,'CSC Mitre'!S$1:S$220,0)),"",VLOOKUP(CD$1,'Tactic Recode'!$A$1:$B$547,2,FALSE))</f>
        <v/>
      </c>
      <c r="CE20" t="str">
        <f>IF(ISERROR(MATCH(CE$1,'CSC Mitre'!S$1:S$220,0)),"",VLOOKUP(CE$1,'Tactic Recode'!$A$1:$B$547,2,FALSE))</f>
        <v/>
      </c>
      <c r="CF20" t="str">
        <f>IF(ISERROR(MATCH(CF$1,'CSC Mitre'!S$1:S$220,0)),"",VLOOKUP(CF$1,'Tactic Recode'!$A$1:$B$547,2,FALSE))</f>
        <v/>
      </c>
      <c r="CG20" t="str">
        <f>IF(ISERROR(MATCH(CG$1,'CSC Mitre'!S$1:S$220,0)),"",VLOOKUP(CG$1,'Tactic Recode'!$A$1:$B$547,2,FALSE))</f>
        <v/>
      </c>
      <c r="CH20" t="str">
        <f>IF(ISERROR(MATCH(CH$1,'CSC Mitre'!S$1:S$220,0)),"",VLOOKUP(CH$1,'Tactic Recode'!$A$1:$B$547,2,FALSE))</f>
        <v/>
      </c>
      <c r="CI20" t="str">
        <f>IF(ISERROR(MATCH(CI$1,'CSC Mitre'!S$1:S$220,0)),"",VLOOKUP(CI$1,'Tactic Recode'!$A$1:$B$547,2,FALSE))</f>
        <v/>
      </c>
      <c r="CJ20" t="str">
        <f>IF(ISERROR(MATCH(CJ$1,'CSC Mitre'!S$1:S$220,0)),"",VLOOKUP(CJ$1,'Tactic Recode'!$A$1:$B$547,2,FALSE))</f>
        <v/>
      </c>
      <c r="CK20" t="str">
        <f>IF(ISERROR(MATCH(CK$1,'CSC Mitre'!S$1:S$220,0)),"",VLOOKUP(CK$1,'Tactic Recode'!$A$1:$B$547,2,FALSE))</f>
        <v/>
      </c>
      <c r="CL20" t="str">
        <f>IF(ISERROR(MATCH(CL$1,'CSC Mitre'!S$1:S$220,0)),"",VLOOKUP(CL$1,'Tactic Recode'!$A$1:$B$547,2,FALSE))</f>
        <v/>
      </c>
      <c r="CM20" t="str">
        <f>IF(ISERROR(MATCH(CM$1,'CSC Mitre'!S$1:S$220,0)),"",VLOOKUP(CM$1,'Tactic Recode'!$A$1:$B$547,2,FALSE))</f>
        <v/>
      </c>
      <c r="CN20" t="str">
        <f>IF(ISERROR(MATCH(CN$1,'CSC Mitre'!S$1:S$220,0)),"",VLOOKUP(CN$1,'Tactic Recode'!$A$1:$B$547,2,FALSE))</f>
        <v/>
      </c>
      <c r="CO20" t="str">
        <f>IF(ISERROR(MATCH(CO$1,'CSC Mitre'!S$1:S$220,0)),"",VLOOKUP(CO$1,'Tactic Recode'!$A$1:$B$547,2,FALSE))</f>
        <v/>
      </c>
      <c r="CP20" t="str">
        <f>IF(ISERROR(MATCH(CP$1,'CSC Mitre'!S$1:S$220,0)),"",VLOOKUP(CP$1,'Tactic Recode'!$A$1:$B$547,2,FALSE))</f>
        <v/>
      </c>
      <c r="CQ20" t="str">
        <f>IF(ISERROR(MATCH(CQ$1,'CSC Mitre'!S$1:S$220,0)),"",VLOOKUP(CQ$1,'Tactic Recode'!$A$1:$B$547,2,FALSE))</f>
        <v/>
      </c>
      <c r="CR20" t="str">
        <f>IF(ISERROR(MATCH(CR$1,'CSC Mitre'!S$1:S$220,0)),"",VLOOKUP(CR$1,'Tactic Recode'!$A$1:$B$547,2,FALSE))</f>
        <v/>
      </c>
      <c r="CS20" t="str">
        <f>IF(ISERROR(MATCH(CS$1,'CSC Mitre'!S$1:S$220,0)),"",VLOOKUP(CS$1,'Tactic Recode'!$A$1:$B$547,2,FALSE))</f>
        <v/>
      </c>
      <c r="CT20" t="str">
        <f>IF(ISERROR(MATCH(CT$1,'CSC Mitre'!S$1:S$220,0)),"",VLOOKUP(CT$1,'Tactic Recode'!$A$1:$B$547,2,FALSE))</f>
        <v/>
      </c>
      <c r="CU20" t="str">
        <f>IF(ISERROR(MATCH(CU$1,'CSC Mitre'!S$1:S$220,0)),"",VLOOKUP(CU$1,'Tactic Recode'!$A$1:$B$547,2,FALSE))</f>
        <v/>
      </c>
      <c r="CV20" t="str">
        <f>IF(ISERROR(MATCH(CV$1,'CSC Mitre'!S$1:S$220,0)),"",VLOOKUP(CV$1,'Tactic Recode'!$A$1:$B$547,2,FALSE))</f>
        <v/>
      </c>
      <c r="CW20" t="str">
        <f>IF(ISERROR(MATCH(CW$1,'CSC Mitre'!S$1:S$220,0)),"",VLOOKUP(CW$1,'Tactic Recode'!$A$1:$B$547,2,FALSE))</f>
        <v/>
      </c>
      <c r="CX20" t="str">
        <f>IF(ISERROR(MATCH(CX$1,'CSC Mitre'!S$1:S$220,0)),"",VLOOKUP(CX$1,'Tactic Recode'!$A$1:$B$547,2,FALSE))</f>
        <v/>
      </c>
      <c r="CY20" t="str">
        <f>IF(ISERROR(MATCH(CY$1,'CSC Mitre'!S$1:S$220,0)),"",VLOOKUP(CY$1,'Tactic Recode'!$A$1:$B$547,2,FALSE))</f>
        <v/>
      </c>
      <c r="CZ20" t="str">
        <f>IF(ISERROR(MATCH(CZ$1,'CSC Mitre'!S$1:S$220,0)),"",VLOOKUP(CZ$1,'Tactic Recode'!$A$1:$B$547,2,FALSE))</f>
        <v/>
      </c>
      <c r="DA20" t="str">
        <f>IF(ISERROR(MATCH(DA$1,'CSC Mitre'!S$1:S$220,0)),"",VLOOKUP(DA$1,'Tactic Recode'!$A$1:$B$547,2,FALSE))</f>
        <v/>
      </c>
      <c r="DB20" t="str">
        <f>IF(ISERROR(MATCH(DB$1,'CSC Mitre'!S$1:S$220,0)),"",VLOOKUP(DB$1,'Tactic Recode'!$A$1:$B$547,2,FALSE))</f>
        <v/>
      </c>
      <c r="DC20" t="str">
        <f>IF(ISERROR(MATCH(DC$1,'CSC Mitre'!S$1:S$220,0)),"",VLOOKUP(DC$1,'Tactic Recode'!$A$1:$B$547,2,FALSE))</f>
        <v/>
      </c>
      <c r="DD20" t="str">
        <f>IF(ISERROR(MATCH(DD$1,'CSC Mitre'!S$1:S$220,0)),"",VLOOKUP(DD$1,'Tactic Recode'!$A$1:$B$547,2,FALSE))</f>
        <v/>
      </c>
      <c r="DE20" t="str">
        <f>IF(ISERROR(MATCH(DE$1,'CSC Mitre'!S$1:S$220,0)),"",VLOOKUP(DE$1,'Tactic Recode'!$A$1:$B$547,2,FALSE))</f>
        <v/>
      </c>
      <c r="DF20" t="str">
        <f>IF(ISERROR(MATCH(DF$1,'CSC Mitre'!S$1:S$220,0)),"",VLOOKUP(DF$1,'Tactic Recode'!$A$1:$B$547,2,FALSE))</f>
        <v/>
      </c>
      <c r="DG20" t="str">
        <f>IF(ISERROR(MATCH(DG$1,'CSC Mitre'!S$1:S$220,0)),"",VLOOKUP(DG$1,'Tactic Recode'!$A$1:$B$547,2,FALSE))</f>
        <v/>
      </c>
      <c r="DH20" t="str">
        <f>IF(ISERROR(MATCH(DH$1,'CSC Mitre'!S$1:S$220,0)),"",VLOOKUP(DH$1,'Tactic Recode'!$A$1:$B$547,2,FALSE))</f>
        <v/>
      </c>
      <c r="DI20" t="str">
        <f>IF(ISERROR(MATCH(DI$1,'CSC Mitre'!S$1:S$220,0)),"",VLOOKUP(DI$1,'Tactic Recode'!$A$1:$B$547,2,FALSE))</f>
        <v/>
      </c>
      <c r="DJ20" t="str">
        <f>IF(ISERROR(MATCH(DJ$1,'CSC Mitre'!S$1:S$220,0)),"",VLOOKUP(DJ$1,'Tactic Recode'!$A$1:$B$547,2,FALSE))</f>
        <v/>
      </c>
      <c r="DK20" t="str">
        <f>IF(ISERROR(MATCH(DK$1,'CSC Mitre'!S$1:S$220,0)),"",VLOOKUP(DK$1,'Tactic Recode'!$A$1:$B$547,2,FALSE))</f>
        <v/>
      </c>
      <c r="DL20" t="str">
        <f>IF(ISERROR(MATCH(DL$1,'CSC Mitre'!S$1:S$220,0)),"",VLOOKUP(DL$1,'Tactic Recode'!$A$1:$B$547,2,FALSE))</f>
        <v/>
      </c>
      <c r="DM20" t="str">
        <f>IF(ISERROR(MATCH(DM$1,'CSC Mitre'!S$1:S$220,0)),"",VLOOKUP(DM$1,'Tactic Recode'!$A$1:$B$547,2,FALSE))</f>
        <v/>
      </c>
      <c r="DN20" t="str">
        <f>IF(ISERROR(MATCH(DN$1,'CSC Mitre'!S$1:S$220,0)),"",VLOOKUP(DN$1,'Tactic Recode'!$A$1:$B$547,2,FALSE))</f>
        <v/>
      </c>
      <c r="DO20" t="str">
        <f>IF(ISERROR(MATCH(DO$1,'CSC Mitre'!S$1:S$220,0)),"",VLOOKUP(DO$1,'Tactic Recode'!$A$1:$B$547,2,FALSE))</f>
        <v/>
      </c>
      <c r="DP20" t="str">
        <f>IF(ISERROR(MATCH(DP$1,'CSC Mitre'!S$1:S$220,0)),"",VLOOKUP(DP$1,'Tactic Recode'!$A$1:$B$547,2,FALSE))</f>
        <v/>
      </c>
      <c r="DQ20" t="str">
        <f>IF(ISERROR(MATCH(DQ$1,'CSC Mitre'!S$1:S$220,0)),"",VLOOKUP(DQ$1,'Tactic Recode'!$A$1:$B$547,2,FALSE))</f>
        <v/>
      </c>
      <c r="DR20" t="str">
        <f>IF(ISERROR(MATCH(DR$1,'CSC Mitre'!S$1:S$220,0)),"",VLOOKUP(DR$1,'Tactic Recode'!$A$1:$B$547,2,FALSE))</f>
        <v/>
      </c>
      <c r="DS20" t="str">
        <f>IF(ISERROR(MATCH(DS$1,'CSC Mitre'!S$1:S$220,0)),"",VLOOKUP(DS$1,'Tactic Recode'!$A$1:$B$547,2,FALSE))</f>
        <v/>
      </c>
      <c r="DT20" t="str">
        <f>IF(ISERROR(MATCH(DT$1,'CSC Mitre'!S$1:S$220,0)),"",VLOOKUP(DT$1,'Tactic Recode'!$A$1:$B$547,2,FALSE))</f>
        <v/>
      </c>
      <c r="DU20" t="str">
        <f>IF(ISERROR(MATCH(DU$1,'CSC Mitre'!S$1:S$220,0)),"",VLOOKUP(DU$1,'Tactic Recode'!$A$1:$B$547,2,FALSE))</f>
        <v/>
      </c>
      <c r="DV20" t="str">
        <f>IF(ISERROR(MATCH(DV$1,'CSC Mitre'!S$1:S$220,0)),"",VLOOKUP(DV$1,'Tactic Recode'!$A$1:$B$547,2,FALSE))</f>
        <v/>
      </c>
      <c r="DW20" t="str">
        <f>IF(ISERROR(MATCH(DW$1,'CSC Mitre'!S$1:S$220,0)),"",VLOOKUP(DW$1,'Tactic Recode'!$A$1:$B$547,2,FALSE))</f>
        <v/>
      </c>
      <c r="DX20" t="str">
        <f>IF(ISERROR(MATCH(DX$1,'CSC Mitre'!S$1:S$220,0)),"",VLOOKUP(DX$1,'Tactic Recode'!$A$1:$B$547,2,FALSE))</f>
        <v/>
      </c>
      <c r="DY20" t="str">
        <f>IF(ISERROR(MATCH(DY$1,'CSC Mitre'!S$1:S$220,0)),"",VLOOKUP(DY$1,'Tactic Recode'!$A$1:$B$547,2,FALSE))</f>
        <v/>
      </c>
      <c r="DZ20" t="str">
        <f>IF(ISERROR(MATCH(DZ$1,'CSC Mitre'!S$1:S$220,0)),"",VLOOKUP(DZ$1,'Tactic Recode'!$A$1:$B$547,2,FALSE))</f>
        <v/>
      </c>
      <c r="EA20" t="str">
        <f>IF(ISERROR(MATCH(EA$1,'CSC Mitre'!S$1:S$220,0)),"",VLOOKUP(EA$1,'Tactic Recode'!$A$1:$B$547,2,FALSE))</f>
        <v/>
      </c>
      <c r="EB20" t="str">
        <f>IF(ISERROR(MATCH(EB$1,'CSC Mitre'!S$1:S$220,0)),"",VLOOKUP(EB$1,'Tactic Recode'!$A$1:$B$547,2,FALSE))</f>
        <v/>
      </c>
      <c r="EC20" t="str">
        <f>IF(ISERROR(MATCH(EC$1,'CSC Mitre'!S$1:S$220,0)),"",VLOOKUP(EC$1,'Tactic Recode'!$A$1:$B$547,2,FALSE))</f>
        <v/>
      </c>
      <c r="ED20" t="str">
        <f>IF(ISERROR(MATCH(ED$1,'CSC Mitre'!S$1:S$220,0)),"",VLOOKUP(ED$1,'Tactic Recode'!$A$1:$B$547,2,FALSE))</f>
        <v/>
      </c>
      <c r="EE20" t="str">
        <f>IF(ISERROR(MATCH(EE$1,'CSC Mitre'!S$1:S$220,0)),"",VLOOKUP(EE$1,'Tactic Recode'!$A$1:$B$547,2,FALSE))</f>
        <v/>
      </c>
      <c r="EF20" t="str">
        <f>IF(ISERROR(MATCH(EF$1,'CSC Mitre'!S$1:S$220,0)),"",VLOOKUP(EF$1,'Tactic Recode'!$A$1:$B$547,2,FALSE))</f>
        <v/>
      </c>
      <c r="EG20" t="str">
        <f>IF(ISERROR(MATCH(EG$1,'CSC Mitre'!S$1:S$220,0)),"",VLOOKUP(EG$1,'Tactic Recode'!$A$1:$B$547,2,FALSE))</f>
        <v/>
      </c>
      <c r="EH20" t="str">
        <f>IF(ISERROR(MATCH(EH$1,'CSC Mitre'!S$1:S$220,0)),"",VLOOKUP(EH$1,'Tactic Recode'!$A$1:$B$547,2,FALSE))</f>
        <v/>
      </c>
      <c r="EI20" t="str">
        <f>IF(ISERROR(MATCH(EI$1,'CSC Mitre'!S$1:S$220,0)),"",VLOOKUP(EI$1,'Tactic Recode'!$A$1:$B$547,2,FALSE))</f>
        <v/>
      </c>
      <c r="EJ20" t="str">
        <f>IF(ISERROR(MATCH(EJ$1,'CSC Mitre'!S$1:S$220,0)),"",VLOOKUP(EJ$1,'Tactic Recode'!$A$1:$B$547,2,FALSE))</f>
        <v/>
      </c>
      <c r="EK20" t="str">
        <f>IF(ISERROR(MATCH(EK$1,'CSC Mitre'!S$1:S$220,0)),"",VLOOKUP(EK$1,'Tactic Recode'!$A$1:$B$547,2,FALSE))</f>
        <v/>
      </c>
      <c r="EL20" t="str">
        <f>IF(ISERROR(MATCH(EL$1,'CSC Mitre'!S$1:S$220,0)),"",VLOOKUP(EL$1,'Tactic Recode'!$A$1:$B$547,2,FALSE))</f>
        <v/>
      </c>
      <c r="EM20" t="str">
        <f>IF(ISERROR(MATCH(EM$1,'CSC Mitre'!S$1:S$220,0)),"",VLOOKUP(EM$1,'Tactic Recode'!$A$1:$B$547,2,FALSE))</f>
        <v/>
      </c>
      <c r="EN20" t="str">
        <f>IF(ISERROR(MATCH(EN$1,'CSC Mitre'!S$1:S$220,0)),"",VLOOKUP(EN$1,'Tactic Recode'!$A$1:$B$547,2,FALSE))</f>
        <v/>
      </c>
      <c r="EO20" t="str">
        <f>IF(ISERROR(MATCH(EO$1,'CSC Mitre'!S$1:S$220,0)),"",VLOOKUP(EO$1,'Tactic Recode'!$A$1:$B$547,2,FALSE))</f>
        <v/>
      </c>
      <c r="EP20" t="str">
        <f>IF(ISERROR(MATCH(EP$1,'CSC Mitre'!S$1:S$220,0)),"",VLOOKUP(EP$1,'Tactic Recode'!$A$1:$B$547,2,FALSE))</f>
        <v/>
      </c>
      <c r="EQ20" t="str">
        <f>IF(ISERROR(MATCH(EQ$1,'CSC Mitre'!S$1:S$220,0)),"",VLOOKUP(EQ$1,'Tactic Recode'!$A$1:$B$547,2,FALSE))</f>
        <v/>
      </c>
      <c r="ER20" t="str">
        <f>IF(ISERROR(MATCH(ER$1,'CSC Mitre'!S$1:S$220,0)),"",VLOOKUP(ER$1,'Tactic Recode'!$A$1:$B$547,2,FALSE))</f>
        <v/>
      </c>
      <c r="ES20" t="str">
        <f>IF(ISERROR(MATCH(ES$1,'CSC Mitre'!S$1:S$220,0)),"",VLOOKUP(ES$1,'Tactic Recode'!$A$1:$B$547,2,FALSE))</f>
        <v/>
      </c>
      <c r="ET20" t="str">
        <f>IF(ISERROR(MATCH(ET$1,'CSC Mitre'!S$1:S$220,0)),"",VLOOKUP(ET$1,'Tactic Recode'!$A$1:$B$547,2,FALSE))</f>
        <v/>
      </c>
      <c r="EU20" t="str">
        <f>IF(ISERROR(MATCH(EU$1,'CSC Mitre'!S$1:S$220,0)),"",VLOOKUP(EU$1,'Tactic Recode'!$A$1:$B$547,2,FALSE))</f>
        <v/>
      </c>
      <c r="EV20" t="str">
        <f>IF(ISERROR(MATCH(EV$1,'CSC Mitre'!S$1:S$220,0)),"",VLOOKUP(EV$1,'Tactic Recode'!$A$1:$B$547,2,FALSE))</f>
        <v/>
      </c>
      <c r="EW20" t="str">
        <f>IF(ISERROR(MATCH(EW$1,'CSC Mitre'!S$1:S$220,0)),"",VLOOKUP(EW$1,'Tactic Recode'!$A$1:$B$547,2,FALSE))</f>
        <v/>
      </c>
      <c r="EX20" t="str">
        <f>IF(ISERROR(MATCH(EX$1,'CSC Mitre'!S$1:S$220,0)),"",VLOOKUP(EX$1,'Tactic Recode'!$A$1:$B$547,2,FALSE))</f>
        <v/>
      </c>
      <c r="EY20" t="str">
        <f>IF(ISERROR(MATCH(EY$1,'CSC Mitre'!S$1:S$220,0)),"",VLOOKUP(EY$1,'Tactic Recode'!$A$1:$B$547,2,FALSE))</f>
        <v/>
      </c>
      <c r="EZ20" t="str">
        <f>IF(ISERROR(MATCH(EZ$1,'CSC Mitre'!S$1:S$220,0)),"",VLOOKUP(EZ$1,'Tactic Recode'!$A$1:$B$547,2,FALSE))</f>
        <v/>
      </c>
      <c r="FA20" t="str">
        <f>IF(ISERROR(MATCH(FA$1,'CSC Mitre'!S$1:S$220,0)),"",VLOOKUP(FA$1,'Tactic Recode'!$A$1:$B$547,2,FALSE))</f>
        <v/>
      </c>
      <c r="FB20" t="str">
        <f>IF(ISERROR(MATCH(FB$1,'CSC Mitre'!S$1:S$220,0)),"",VLOOKUP(FB$1,'Tactic Recode'!$A$1:$B$547,2,FALSE))</f>
        <v/>
      </c>
      <c r="FC20" t="str">
        <f>IF(ISERROR(MATCH(FC$1,'CSC Mitre'!S$1:S$220,0)),"",VLOOKUP(FC$1,'Tactic Recode'!$A$1:$B$547,2,FALSE))</f>
        <v/>
      </c>
      <c r="FD20" t="str">
        <f>IF(ISERROR(MATCH(FD$1,'CSC Mitre'!S$1:S$220,0)),"",VLOOKUP(FD$1,'Tactic Recode'!$A$1:$B$547,2,FALSE))</f>
        <v/>
      </c>
      <c r="FE20" t="str">
        <f>IF(ISERROR(MATCH(FE$1,'CSC Mitre'!S$1:S$220,0)),"",VLOOKUP(FE$1,'Tactic Recode'!$A$1:$B$547,2,FALSE))</f>
        <v/>
      </c>
      <c r="FF20" t="str">
        <f>IF(ISERROR(MATCH(FF$1,'CSC Mitre'!S$1:S$220,0)),"",VLOOKUP(FF$1,'Tactic Recode'!$A$1:$B$547,2,FALSE))</f>
        <v/>
      </c>
      <c r="FG20" t="str">
        <f>IF(ISERROR(MATCH(FG$1,'CSC Mitre'!S$1:S$220,0)),"",VLOOKUP(FG$1,'Tactic Recode'!$A$1:$B$547,2,FALSE))</f>
        <v/>
      </c>
      <c r="FH20" t="str">
        <f>IF(ISERROR(MATCH(FH$1,'CSC Mitre'!S$1:S$220,0)),"",VLOOKUP(FH$1,'Tactic Recode'!$A$1:$B$547,2,FALSE))</f>
        <v/>
      </c>
      <c r="FI20" t="str">
        <f>IF(ISERROR(MATCH(FI$1,'CSC Mitre'!S$1:S$220,0)),"",VLOOKUP(FI$1,'Tactic Recode'!$A$1:$B$547,2,FALSE))</f>
        <v/>
      </c>
      <c r="FJ20" t="str">
        <f>IF(ISERROR(MATCH(FJ$1,'CSC Mitre'!S$1:S$220,0)),"",VLOOKUP(FJ$1,'Tactic Recode'!$A$1:$B$547,2,FALSE))</f>
        <v/>
      </c>
      <c r="FK20" t="str">
        <f>IF(ISERROR(MATCH(FK$1,'CSC Mitre'!S$1:S$220,0)),"",VLOOKUP(FK$1,'Tactic Recode'!$A$1:$B$547,2,FALSE))</f>
        <v/>
      </c>
      <c r="FL20" t="str">
        <f>IF(ISERROR(MATCH(FL$1,'CSC Mitre'!S$1:S$220,0)),"",VLOOKUP(FL$1,'Tactic Recode'!$A$1:$B$547,2,FALSE))</f>
        <v/>
      </c>
      <c r="FM20" t="str">
        <f>IF(ISERROR(MATCH(FM$1,'CSC Mitre'!S$1:S$220,0)),"",VLOOKUP(FM$1,'Tactic Recode'!$A$1:$B$547,2,FALSE))</f>
        <v/>
      </c>
      <c r="FN20" t="str">
        <f>IF(ISERROR(MATCH(FN$1,'CSC Mitre'!S$1:S$220,0)),"",VLOOKUP(FN$1,'Tactic Recode'!$A$1:$B$547,2,FALSE))</f>
        <v/>
      </c>
      <c r="FO20" t="str">
        <f>IF(ISERROR(MATCH(FO$1,'CSC Mitre'!S$1:S$220,0)),"",VLOOKUP(FO$1,'Tactic Recode'!$A$1:$B$547,2,FALSE))</f>
        <v/>
      </c>
      <c r="FP20" t="str">
        <f>IF(ISERROR(MATCH(FP$1,'CSC Mitre'!S$1:S$220,0)),"",VLOOKUP(FP$1,'Tactic Recode'!$A$1:$B$547,2,FALSE))</f>
        <v/>
      </c>
      <c r="FQ20" t="str">
        <f>IF(ISERROR(MATCH(FQ$1,'CSC Mitre'!S$1:S$220,0)),"",VLOOKUP(FQ$1,'Tactic Recode'!$A$1:$B$547,2,FALSE))</f>
        <v/>
      </c>
      <c r="FR20" t="str">
        <f>IF(ISERROR(MATCH(FR$1,'CSC Mitre'!S$1:S$220,0)),"",VLOOKUP(FR$1,'Tactic Recode'!$A$1:$B$547,2,FALSE))</f>
        <v/>
      </c>
      <c r="FS20" t="str">
        <f>IF(ISERROR(MATCH(FS$1,'CSC Mitre'!S$1:S$220,0)),"",VLOOKUP(FS$1,'Tactic Recode'!$A$1:$B$547,2,FALSE))</f>
        <v/>
      </c>
      <c r="FT20" t="str">
        <f>IF(ISERROR(MATCH(FT$1,'CSC Mitre'!S$1:S$220,0)),"",VLOOKUP(FT$1,'Tactic Recode'!$A$1:$B$547,2,FALSE))</f>
        <v/>
      </c>
      <c r="FU20" t="str">
        <f>IF(ISERROR(MATCH(FU$1,'CSC Mitre'!S$1:S$220,0)),"",VLOOKUP(FU$1,'Tactic Recode'!$A$1:$B$547,2,FALSE))</f>
        <v/>
      </c>
      <c r="FV20" t="str">
        <f>IF(ISERROR(MATCH(FV$1,'CSC Mitre'!S$1:S$220,0)),"",VLOOKUP(FV$1,'Tactic Recode'!$A$1:$B$547,2,FALSE))</f>
        <v/>
      </c>
      <c r="FW20" t="str">
        <f>IF(ISERROR(MATCH(FW$1,'CSC Mitre'!S$1:S$220,0)),"",VLOOKUP(FW$1,'Tactic Recode'!$A$1:$B$547,2,FALSE))</f>
        <v/>
      </c>
      <c r="FX20" t="str">
        <f>IF(ISERROR(MATCH(FX$1,'CSC Mitre'!S$1:S$220,0)),"",VLOOKUP(FX$1,'Tactic Recode'!$A$1:$B$547,2,FALSE))</f>
        <v/>
      </c>
      <c r="FY20" t="str">
        <f>IF(ISERROR(MATCH(FY$1,'CSC Mitre'!S$1:S$220,0)),"",VLOOKUP(FY$1,'Tactic Recode'!$A$1:$B$547,2,FALSE))</f>
        <v/>
      </c>
      <c r="FZ20" t="str">
        <f>IF(ISERROR(MATCH(FZ$1,'CSC Mitre'!S$1:S$220,0)),"",VLOOKUP(FZ$1,'Tactic Recode'!$A$1:$B$547,2,FALSE))</f>
        <v/>
      </c>
      <c r="GA20" t="str">
        <f>IF(ISERROR(MATCH(GA$1,'CSC Mitre'!S$1:S$220,0)),"",VLOOKUP(GA$1,'Tactic Recode'!$A$1:$B$547,2,FALSE))</f>
        <v/>
      </c>
      <c r="GB20" t="str">
        <f>IF(ISERROR(MATCH(GB$1,'CSC Mitre'!S$1:S$220,0)),"",VLOOKUP(GB$1,'Tactic Recode'!$A$1:$B$547,2,FALSE))</f>
        <v/>
      </c>
      <c r="GC20" t="str">
        <f>IF(ISERROR(MATCH(GC$1,'CSC Mitre'!S$1:S$220,0)),"",VLOOKUP(GC$1,'Tactic Recode'!$A$1:$B$547,2,FALSE))</f>
        <v/>
      </c>
      <c r="GD20" t="str">
        <f>IF(ISERROR(MATCH(GD$1,'CSC Mitre'!S$1:S$220,0)),"",VLOOKUP(GD$1,'Tactic Recode'!$A$1:$B$547,2,FALSE))</f>
        <v/>
      </c>
      <c r="GE20" t="str">
        <f>IF(ISERROR(MATCH(GE$1,'CSC Mitre'!S$1:S$220,0)),"",VLOOKUP(GE$1,'Tactic Recode'!$A$1:$B$547,2,FALSE))</f>
        <v/>
      </c>
      <c r="GF20" t="str">
        <f>IF(ISERROR(MATCH(GF$1,'CSC Mitre'!S$1:S$220,0)),"",VLOOKUP(GF$1,'Tactic Recode'!$A$1:$B$547,2,FALSE))</f>
        <v/>
      </c>
      <c r="GG20" t="str">
        <f>IF(ISERROR(MATCH(GG$1,'CSC Mitre'!S$1:S$220,0)),"",VLOOKUP(GG$1,'Tactic Recode'!$A$1:$B$547,2,FALSE))</f>
        <v/>
      </c>
      <c r="GH20" t="str">
        <f>IF(ISERROR(MATCH(GH$1,'CSC Mitre'!S$1:S$220,0)),"",VLOOKUP(GH$1,'Tactic Recode'!$A$1:$B$547,2,FALSE))</f>
        <v/>
      </c>
      <c r="GI20" t="str">
        <f>IF(ISERROR(MATCH(GI$1,'CSC Mitre'!S$1:S$220,0)),"",VLOOKUP(GI$1,'Tactic Recode'!$A$1:$B$547,2,FALSE))</f>
        <v/>
      </c>
      <c r="GJ20" t="str">
        <f>IF(ISERROR(MATCH(GJ$1,'CSC Mitre'!S$1:S$220,0)),"",VLOOKUP(GJ$1,'Tactic Recode'!$A$1:$B$547,2,FALSE))</f>
        <v/>
      </c>
      <c r="GK20" t="str">
        <f>IF(ISERROR(MATCH(GK$1,'CSC Mitre'!S$1:S$220,0)),"",VLOOKUP(GK$1,'Tactic Recode'!$A$1:$B$547,2,FALSE))</f>
        <v/>
      </c>
      <c r="GL20" t="str">
        <f>IF(ISERROR(MATCH(GL$1,'CSC Mitre'!S$1:S$220,0)),"",VLOOKUP(GL$1,'Tactic Recode'!$A$1:$B$547,2,FALSE))</f>
        <v/>
      </c>
      <c r="GM20" t="str">
        <f>IF(ISERROR(MATCH(GM$1,'CSC Mitre'!S$1:S$220,0)),"",VLOOKUP(GM$1,'Tactic Recode'!$A$1:$B$547,2,FALSE))</f>
        <v/>
      </c>
      <c r="GN20" t="str">
        <f>IF(ISERROR(MATCH(GN$1,'CSC Mitre'!S$1:S$220,0)),"",VLOOKUP(GN$1,'Tactic Recode'!$A$1:$B$547,2,FALSE))</f>
        <v/>
      </c>
      <c r="GO20" t="str">
        <f>IF(ISERROR(MATCH(GO$1,'CSC Mitre'!S$1:S$220,0)),"",VLOOKUP(GO$1,'Tactic Recode'!$A$1:$B$547,2,FALSE))</f>
        <v/>
      </c>
      <c r="GP20" t="str">
        <f>IF(ISERROR(MATCH(GP$1,'CSC Mitre'!S$1:S$220,0)),"",VLOOKUP(GP$1,'Tactic Recode'!$A$1:$B$547,2,FALSE))</f>
        <v/>
      </c>
      <c r="GQ20" t="str">
        <f>IF(ISERROR(MATCH(GQ$1,'CSC Mitre'!S$1:S$220,0)),"",VLOOKUP(GQ$1,'Tactic Recode'!$A$1:$B$547,2,FALSE))</f>
        <v/>
      </c>
      <c r="GR20" t="str">
        <f>IF(ISERROR(MATCH(GR$1,'CSC Mitre'!S$1:S$220,0)),"",VLOOKUP(GR$1,'Tactic Recode'!$A$1:$B$547,2,FALSE))</f>
        <v/>
      </c>
      <c r="GS20" t="str">
        <f>IF(ISERROR(MATCH(GS$1,'CSC Mitre'!S$1:S$220,0)),"",VLOOKUP(GS$1,'Tactic Recode'!$A$1:$B$547,2,FALSE))</f>
        <v/>
      </c>
      <c r="GT20" t="str">
        <f>IF(ISERROR(MATCH(GT$1,'CSC Mitre'!S$1:S$220,0)),"",VLOOKUP(GT$1,'Tactic Recode'!$A$1:$B$547,2,FALSE))</f>
        <v/>
      </c>
      <c r="GU20" t="str">
        <f>IF(ISERROR(MATCH(GU$1,'CSC Mitre'!S$1:S$220,0)),"",VLOOKUP(GU$1,'Tactic Recode'!$A$1:$B$547,2,FALSE))</f>
        <v/>
      </c>
      <c r="GV20" t="str">
        <f>IF(ISERROR(MATCH(GV$1,'CSC Mitre'!S$1:S$220,0)),"",VLOOKUP(GV$1,'Tactic Recode'!$A$1:$B$547,2,FALSE))</f>
        <v/>
      </c>
      <c r="GW20" t="str">
        <f>IF(ISERROR(MATCH(GW$1,'CSC Mitre'!S$1:S$220,0)),"",VLOOKUP(GW$1,'Tactic Recode'!$A$1:$B$547,2,FALSE))</f>
        <v/>
      </c>
      <c r="GX20" t="str">
        <f>IF(ISERROR(MATCH(GX$1,'CSC Mitre'!S$1:S$220,0)),"",VLOOKUP(GX$1,'Tactic Recode'!$A$1:$B$547,2,FALSE))</f>
        <v/>
      </c>
      <c r="GY20" t="str">
        <f>IF(ISERROR(MATCH(GY$1,'CSC Mitre'!S$1:S$220,0)),"",VLOOKUP(GY$1,'Tactic Recode'!$A$1:$B$547,2,FALSE))</f>
        <v/>
      </c>
      <c r="GZ20" t="str">
        <f>IF(ISERROR(MATCH(GZ$1,'CSC Mitre'!S$1:S$220,0)),"",VLOOKUP(GZ$1,'Tactic Recode'!$A$1:$B$547,2,FALSE))</f>
        <v/>
      </c>
      <c r="HA20" t="str">
        <f>IF(ISERROR(MATCH(HA$1,'CSC Mitre'!S$1:S$220,0)),"",VLOOKUP(HA$1,'Tactic Recode'!$A$1:$B$547,2,FALSE))</f>
        <v/>
      </c>
      <c r="HB20" t="str">
        <f>IF(ISERROR(MATCH(HB$1,'CSC Mitre'!S$1:S$220,0)),"",VLOOKUP(HB$1,'Tactic Recode'!$A$1:$B$547,2,FALSE))</f>
        <v/>
      </c>
      <c r="HC20" t="str">
        <f>IF(ISERROR(MATCH(HC$1,'CSC Mitre'!S$1:S$220,0)),"",VLOOKUP(HC$1,'Tactic Recode'!$A$1:$B$547,2,FALSE))</f>
        <v/>
      </c>
      <c r="HD20" t="str">
        <f>IF(ISERROR(MATCH(HD$1,'CSC Mitre'!S$1:S$220,0)),"",VLOOKUP(HD$1,'Tactic Recode'!$A$1:$B$547,2,FALSE))</f>
        <v/>
      </c>
      <c r="HE20" t="str">
        <f>IF(ISERROR(MATCH(HE$1,'CSC Mitre'!S$1:S$220,0)),"",VLOOKUP(HE$1,'Tactic Recode'!$A$1:$B$547,2,FALSE))</f>
        <v/>
      </c>
      <c r="HF20" t="str">
        <f>IF(ISERROR(MATCH(HF$1,'CSC Mitre'!S$1:S$220,0)),"",VLOOKUP(HF$1,'Tactic Recode'!$A$1:$B$547,2,FALSE))</f>
        <v/>
      </c>
      <c r="HG20" t="str">
        <f>IF(ISERROR(MATCH(HG$1,'CSC Mitre'!S$1:S$220,0)),"",VLOOKUP(HG$1,'Tactic Recode'!$A$1:$B$547,2,FALSE))</f>
        <v/>
      </c>
      <c r="HH20" t="str">
        <f>IF(ISERROR(MATCH(HH$1,'CSC Mitre'!S$1:S$220,0)),"",VLOOKUP(HH$1,'Tactic Recode'!$A$1:$B$547,2,FALSE))</f>
        <v/>
      </c>
      <c r="HI20" t="str">
        <f>IF(ISERROR(MATCH(HI$1,'CSC Mitre'!S$1:S$220,0)),"",VLOOKUP(HI$1,'Tactic Recode'!$A$1:$B$547,2,FALSE))</f>
        <v/>
      </c>
      <c r="HJ20" t="str">
        <f>IF(ISERROR(MATCH(HJ$1,'CSC Mitre'!S$1:S$220,0)),"",VLOOKUP(HJ$1,'Tactic Recode'!$A$1:$B$547,2,FALSE))</f>
        <v/>
      </c>
      <c r="HK20" t="str">
        <f>IF(ISERROR(MATCH(HK$1,'CSC Mitre'!S$1:S$220,0)),"",VLOOKUP(HK$1,'Tactic Recode'!$A$1:$B$547,2,FALSE))</f>
        <v/>
      </c>
      <c r="HL20" t="str">
        <f>IF(ISERROR(MATCH(HL$1,'CSC Mitre'!S$1:S$220,0)),"",VLOOKUP(HL$1,'Tactic Recode'!$A$1:$B$547,2,FALSE))</f>
        <v/>
      </c>
      <c r="HM20" t="str">
        <f>IF(ISERROR(MATCH(HM$1,'CSC Mitre'!S$1:S$220,0)),"",VLOOKUP(HM$1,'Tactic Recode'!$A$1:$B$547,2,FALSE))</f>
        <v/>
      </c>
      <c r="HN20" t="str">
        <f>IF(ISERROR(MATCH(HN$1,'CSC Mitre'!S$1:S$220,0)),"",VLOOKUP(HN$1,'Tactic Recode'!$A$1:$B$547,2,FALSE))</f>
        <v/>
      </c>
      <c r="HO20" t="str">
        <f>IF(ISERROR(MATCH(HO$1,'CSC Mitre'!S$1:S$220,0)),"",VLOOKUP(HO$1,'Tactic Recode'!$A$1:$B$547,2,FALSE))</f>
        <v/>
      </c>
      <c r="HP20" t="str">
        <f>IF(ISERROR(MATCH(HP$1,'CSC Mitre'!S$1:S$220,0)),"",VLOOKUP(HP$1,'Tactic Recode'!$A$1:$B$547,2,FALSE))</f>
        <v/>
      </c>
      <c r="HQ20" t="str">
        <f>IF(ISERROR(MATCH(HQ$1,'CSC Mitre'!S$1:S$220,0)),"",VLOOKUP(HQ$1,'Tactic Recode'!$A$1:$B$547,2,FALSE))</f>
        <v/>
      </c>
      <c r="HR20" t="str">
        <f>IF(ISERROR(MATCH(HR$1,'CSC Mitre'!S$1:S$220,0)),"",VLOOKUP(HR$1,'Tactic Recode'!$A$1:$B$547,2,FALSE))</f>
        <v/>
      </c>
      <c r="HS20" t="str">
        <f>IF(ISERROR(MATCH(HS$1,'CSC Mitre'!S$1:S$220,0)),"",VLOOKUP(HS$1,'Tactic Recode'!$A$1:$B$547,2,FALSE))</f>
        <v/>
      </c>
      <c r="HT20" t="str">
        <f>IF(ISERROR(MATCH(HT$1,'CSC Mitre'!S$1:S$220,0)),"",VLOOKUP(HT$1,'Tactic Recode'!$A$1:$B$547,2,FALSE))</f>
        <v/>
      </c>
      <c r="HU20" t="str">
        <f>IF(ISERROR(MATCH(HU$1,'CSC Mitre'!S$1:S$220,0)),"",VLOOKUP(HU$1,'Tactic Recode'!$A$1:$B$547,2,FALSE))</f>
        <v/>
      </c>
      <c r="HV20" t="str">
        <f>IF(ISERROR(MATCH(HV$1,'CSC Mitre'!S$1:S$220,0)),"",VLOOKUP(HV$1,'Tactic Recode'!$A$1:$B$547,2,FALSE))</f>
        <v/>
      </c>
      <c r="HW20" t="str">
        <f>IF(ISERROR(MATCH(HW$1,'CSC Mitre'!S$1:S$220,0)),"",VLOOKUP(HW$1,'Tactic Recode'!$A$1:$B$547,2,FALSE))</f>
        <v/>
      </c>
      <c r="HX20" t="str">
        <f>IF(ISERROR(MATCH(HX$1,'CSC Mitre'!S$1:S$220,0)),"",VLOOKUP(HX$1,'Tactic Recode'!$A$1:$B$547,2,FALSE))</f>
        <v/>
      </c>
      <c r="HY20" t="str">
        <f>IF(ISERROR(MATCH(HY$1,'CSC Mitre'!S$1:S$220,0)),"",VLOOKUP(HY$1,'Tactic Recode'!$A$1:$B$547,2,FALSE))</f>
        <v/>
      </c>
      <c r="HZ20" t="str">
        <f>IF(ISERROR(MATCH(HZ$1,'CSC Mitre'!S$1:S$220,0)),"",VLOOKUP(HZ$1,'Tactic Recode'!$A$1:$B$547,2,FALSE))</f>
        <v/>
      </c>
      <c r="IA20" t="str">
        <f>IF(ISERROR(MATCH(IA$1,'CSC Mitre'!S$1:S$220,0)),"",VLOOKUP(IA$1,'Tactic Recode'!$A$1:$B$547,2,FALSE))</f>
        <v/>
      </c>
      <c r="IB20" t="str">
        <f>IF(ISERROR(MATCH(IB$1,'CSC Mitre'!S$1:S$220,0)),"",VLOOKUP(IB$1,'Tactic Recode'!$A$1:$B$547,2,FALSE))</f>
        <v/>
      </c>
      <c r="IC20" t="str">
        <f>IF(ISERROR(MATCH(IC$1,'CSC Mitre'!S$1:S$220,0)),"",VLOOKUP(IC$1,'Tactic Recode'!$A$1:$B$547,2,FALSE))</f>
        <v/>
      </c>
      <c r="ID20" t="str">
        <f>IF(ISERROR(MATCH(ID$1,'CSC Mitre'!S$1:S$220,0)),"",VLOOKUP(ID$1,'Tactic Recode'!$A$1:$B$547,2,FALSE))</f>
        <v/>
      </c>
      <c r="IE20" t="str">
        <f>IF(ISERROR(MATCH(IE$1,'CSC Mitre'!S$1:S$220,0)),"",VLOOKUP(IE$1,'Tactic Recode'!$A$1:$B$547,2,FALSE))</f>
        <v/>
      </c>
      <c r="IF20" t="str">
        <f>IF(ISERROR(MATCH(IF$1,'CSC Mitre'!S$1:S$220,0)),"",VLOOKUP(IF$1,'Tactic Recode'!$A$1:$B$547,2,FALSE))</f>
        <v/>
      </c>
      <c r="IG20" t="str">
        <f>IF(ISERROR(MATCH(IG$1,'CSC Mitre'!S$1:S$220,0)),"",VLOOKUP(IG$1,'Tactic Recode'!$A$1:$B$547,2,FALSE))</f>
        <v/>
      </c>
      <c r="IH20" t="str">
        <f>IF(ISERROR(MATCH(IH$1,'CSC Mitre'!S$1:S$220,0)),"",VLOOKUP(IH$1,'Tactic Recode'!$A$1:$B$547,2,FALSE))</f>
        <v/>
      </c>
      <c r="II20" t="str">
        <f>IF(ISERROR(MATCH(II$1,'CSC Mitre'!S$1:S$220,0)),"",VLOOKUP(II$1,'Tactic Recode'!$A$1:$B$547,2,FALSE))</f>
        <v/>
      </c>
      <c r="IJ20" t="str">
        <f>IF(ISERROR(MATCH(IJ$1,'CSC Mitre'!S$1:S$220,0)),"",VLOOKUP(IJ$1,'Tactic Recode'!$A$1:$B$547,2,FALSE))</f>
        <v/>
      </c>
      <c r="IK20" t="str">
        <f>IF(ISERROR(MATCH(IK$1,'CSC Mitre'!S$1:S$220,0)),"",VLOOKUP(IK$1,'Tactic Recode'!$A$1:$B$547,2,FALSE))</f>
        <v/>
      </c>
      <c r="IL20" t="str">
        <f>IF(ISERROR(MATCH(IL$1,'CSC Mitre'!S$1:S$220,0)),"",VLOOKUP(IL$1,'Tactic Recode'!$A$1:$B$547,2,FALSE))</f>
        <v/>
      </c>
      <c r="IM20" t="str">
        <f>IF(ISERROR(MATCH(IM$1,'CSC Mitre'!S$1:S$220,0)),"",VLOOKUP(IM$1,'Tactic Recode'!$A$1:$B$547,2,FALSE))</f>
        <v/>
      </c>
      <c r="IN20" t="str">
        <f>IF(ISERROR(MATCH(IN$1,'CSC Mitre'!S$1:S$220,0)),"",VLOOKUP(IN$1,'Tactic Recode'!$A$1:$B$547,2,FALSE))</f>
        <v/>
      </c>
      <c r="IO20" t="str">
        <f>IF(ISERROR(MATCH(IO$1,'CSC Mitre'!S$1:S$220,0)),"",VLOOKUP(IO$1,'Tactic Recode'!$A$1:$B$547,2,FALSE))</f>
        <v/>
      </c>
      <c r="IP20" t="str">
        <f>IF(ISERROR(MATCH(IP$1,'CSC Mitre'!S$1:S$220,0)),"",VLOOKUP(IP$1,'Tactic Recode'!$A$1:$B$547,2,FALSE))</f>
        <v/>
      </c>
      <c r="IQ20" t="str">
        <f>IF(ISERROR(MATCH(IQ$1,'CSC Mitre'!S$1:S$220,0)),"",VLOOKUP(IQ$1,'Tactic Recode'!$A$1:$B$547,2,FALSE))</f>
        <v/>
      </c>
      <c r="IR20" t="str">
        <f>IF(ISERROR(MATCH(IR$1,'CSC Mitre'!S$1:S$220,0)),"",VLOOKUP(IR$1,'Tactic Recode'!$A$1:$B$547,2,FALSE))</f>
        <v/>
      </c>
      <c r="IS20" t="str">
        <f>IF(ISERROR(MATCH(IS$1,'CSC Mitre'!S$1:S$220,0)),"",VLOOKUP(IS$1,'Tactic Recode'!$A$1:$B$547,2,FALSE))</f>
        <v/>
      </c>
      <c r="IT20" t="str">
        <f>IF(ISERROR(MATCH(IT$1,'CSC Mitre'!S$1:S$220,0)),"",VLOOKUP(IT$1,'Tactic Recode'!$A$1:$B$547,2,FALSE))</f>
        <v/>
      </c>
      <c r="IU20" t="str">
        <f>IF(ISERROR(MATCH(IU$1,'CSC Mitre'!S$1:S$220,0)),"",VLOOKUP(IU$1,'Tactic Recode'!$A$1:$B$547,2,FALSE))</f>
        <v/>
      </c>
      <c r="IV20" t="str">
        <f>IF(ISERROR(MATCH(IV$1,'CSC Mitre'!S$1:S$220,0)),"",VLOOKUP(IV$1,'Tactic Recode'!$A$1:$B$547,2,FALSE))</f>
        <v/>
      </c>
      <c r="IW20" t="str">
        <f>IF(ISERROR(MATCH(IW$1,'CSC Mitre'!S$1:S$220,0)),"",VLOOKUP(IW$1,'Tactic Recode'!$A$1:$B$547,2,FALSE))</f>
        <v/>
      </c>
      <c r="IX20" t="str">
        <f>IF(ISERROR(MATCH(IX$1,'CSC Mitre'!S$1:S$220,0)),"",VLOOKUP(IX$1,'Tactic Recode'!$A$1:$B$547,2,FALSE))</f>
        <v/>
      </c>
      <c r="IY20" t="str">
        <f>IF(ISERROR(MATCH(IY$1,'CSC Mitre'!S$1:S$220,0)),"",VLOOKUP(IY$1,'Tactic Recode'!$A$1:$B$547,2,FALSE))</f>
        <v/>
      </c>
      <c r="IZ20" t="str">
        <f>IF(ISERROR(MATCH(IZ$1,'CSC Mitre'!S$1:S$220,0)),"",VLOOKUP(IZ$1,'Tactic Recode'!$A$1:$B$547,2,FALSE))</f>
        <v/>
      </c>
      <c r="JA20" t="str">
        <f>IF(ISERROR(MATCH(JA$1,'CSC Mitre'!S$1:S$220,0)),"",VLOOKUP(JA$1,'Tactic Recode'!$A$1:$B$547,2,FALSE))</f>
        <v/>
      </c>
      <c r="JB20" t="str">
        <f>IF(ISERROR(MATCH(JB$1,'CSC Mitre'!S$1:S$220,0)),"",VLOOKUP(JB$1,'Tactic Recode'!$A$1:$B$547,2,FALSE))</f>
        <v/>
      </c>
      <c r="JC20" t="str">
        <f>IF(ISERROR(MATCH(JC$1,'CSC Mitre'!S$1:S$220,0)),"",VLOOKUP(JC$1,'Tactic Recode'!$A$1:$B$547,2,FALSE))</f>
        <v/>
      </c>
      <c r="JD20" t="str">
        <f>IF(ISERROR(MATCH(JD$1,'CSC Mitre'!S$1:S$220,0)),"",VLOOKUP(JD$1,'Tactic Recode'!$A$1:$B$547,2,FALSE))</f>
        <v/>
      </c>
      <c r="JE20" t="str">
        <f>IF(ISERROR(MATCH(JE$1,'CSC Mitre'!S$1:S$220,0)),"",VLOOKUP(JE$1,'Tactic Recode'!$A$1:$B$547,2,FALSE))</f>
        <v/>
      </c>
      <c r="JF20" t="str">
        <f>IF(ISERROR(MATCH(JF$1,'CSC Mitre'!S$1:S$220,0)),"",VLOOKUP(JF$1,'Tactic Recode'!$A$1:$B$547,2,FALSE))</f>
        <v/>
      </c>
      <c r="JG20" t="str">
        <f>IF(ISERROR(MATCH(JG$1,'CSC Mitre'!S$1:S$220,0)),"",VLOOKUP(JG$1,'Tactic Recode'!$A$1:$B$547,2,FALSE))</f>
        <v/>
      </c>
      <c r="JH20" t="str">
        <f>IF(ISERROR(MATCH(JH$1,'CSC Mitre'!S$1:S$220,0)),"",VLOOKUP(JH$1,'Tactic Recode'!$A$1:$B$547,2,FALSE))</f>
        <v/>
      </c>
      <c r="JI20" t="str">
        <f>IF(ISERROR(MATCH(JI$1,'CSC Mitre'!S$1:S$220,0)),"",VLOOKUP(JI$1,'Tactic Recode'!$A$1:$B$547,2,FALSE))</f>
        <v/>
      </c>
      <c r="JJ20" t="str">
        <f>IF(ISERROR(MATCH(JJ$1,'CSC Mitre'!S$1:S$220,0)),"",VLOOKUP(JJ$1,'Tactic Recode'!$A$1:$B$547,2,FALSE))</f>
        <v/>
      </c>
      <c r="JK20" t="str">
        <f>IF(ISERROR(MATCH(JK$1,'CSC Mitre'!S$1:S$220,0)),"",VLOOKUP(JK$1,'Tactic Recode'!$A$1:$B$547,2,FALSE))</f>
        <v/>
      </c>
      <c r="JL20" t="str">
        <f>IF(ISERROR(MATCH(JL$1,'CSC Mitre'!S$1:S$220,0)),"",VLOOKUP(JL$1,'Tactic Recode'!$A$1:$B$547,2,FALSE))</f>
        <v/>
      </c>
      <c r="JM20" t="str">
        <f>IF(ISERROR(MATCH(JM$1,'CSC Mitre'!S$1:S$220,0)),"",VLOOKUP(JM$1,'Tactic Recode'!$A$1:$B$547,2,FALSE))</f>
        <v/>
      </c>
      <c r="JN20" t="str">
        <f>IF(ISERROR(MATCH(JN$1,'CSC Mitre'!S$1:S$220,0)),"",VLOOKUP(JN$1,'Tactic Recode'!$A$1:$B$547,2,FALSE))</f>
        <v/>
      </c>
      <c r="JO20" t="str">
        <f>IF(ISERROR(MATCH(JO$1,'CSC Mitre'!S$1:S$220,0)),"",VLOOKUP(JO$1,'Tactic Recode'!$A$1:$B$547,2,FALSE))</f>
        <v/>
      </c>
      <c r="JP20" t="str">
        <f>IF(ISERROR(MATCH(JP$1,'CSC Mitre'!S$1:S$220,0)),"",VLOOKUP(JP$1,'Tactic Recode'!$A$1:$B$547,2,FALSE))</f>
        <v/>
      </c>
      <c r="JQ20" t="str">
        <f>IF(ISERROR(MATCH(JQ$1,'CSC Mitre'!S$1:S$220,0)),"",VLOOKUP(JQ$1,'Tactic Recode'!$A$1:$B$547,2,FALSE))</f>
        <v/>
      </c>
      <c r="JR20" t="str">
        <f>IF(ISERROR(MATCH(JR$1,'CSC Mitre'!S$1:S$220,0)),"",VLOOKUP(JR$1,'Tactic Recode'!$A$1:$B$547,2,FALSE))</f>
        <v/>
      </c>
      <c r="JS20" t="str">
        <f>IF(ISERROR(MATCH(JS$1,'CSC Mitre'!S$1:S$220,0)),"",VLOOKUP(JS$1,'Tactic Recode'!$A$1:$B$547,2,FALSE))</f>
        <v/>
      </c>
      <c r="JT20" t="str">
        <f>IF(ISERROR(MATCH(JT$1,'CSC Mitre'!S$1:S$220,0)),"",VLOOKUP(JT$1,'Tactic Recode'!$A$1:$B$547,2,FALSE))</f>
        <v/>
      </c>
      <c r="JU20" t="str">
        <f>IF(ISERROR(MATCH(JU$1,'CSC Mitre'!S$1:S$220,0)),"",VLOOKUP(JU$1,'Tactic Recode'!$A$1:$B$547,2,FALSE))</f>
        <v/>
      </c>
      <c r="JV20" t="str">
        <f>IF(ISERROR(MATCH(JV$1,'CSC Mitre'!S$1:S$220,0)),"",VLOOKUP(JV$1,'Tactic Recode'!$A$1:$B$547,2,FALSE))</f>
        <v/>
      </c>
      <c r="JW20" t="str">
        <f>IF(ISERROR(MATCH(JW$1,'CSC Mitre'!S$1:S$220,0)),"",VLOOKUP(JW$1,'Tactic Recode'!$A$1:$B$547,2,FALSE))</f>
        <v/>
      </c>
      <c r="JX20" t="str">
        <f>IF(ISERROR(MATCH(JX$1,'CSC Mitre'!S$1:S$220,0)),"",VLOOKUP(JX$1,'Tactic Recode'!$A$1:$B$547,2,FALSE))</f>
        <v/>
      </c>
      <c r="JY20" t="str">
        <f>IF(ISERROR(MATCH(JY$1,'CSC Mitre'!S$1:S$220,0)),"",VLOOKUP(JY$1,'Tactic Recode'!$A$1:$B$547,2,FALSE))</f>
        <v/>
      </c>
      <c r="JZ20" t="str">
        <f>IF(ISERROR(MATCH(JZ$1,'CSC Mitre'!S$1:S$220,0)),"",VLOOKUP(JZ$1,'Tactic Recode'!$A$1:$B$547,2,FALSE))</f>
        <v/>
      </c>
      <c r="KA20" t="str">
        <f>IF(ISERROR(MATCH(KA$1,'CSC Mitre'!S$1:S$220,0)),"",VLOOKUP(KA$1,'Tactic Recode'!$A$1:$B$547,2,FALSE))</f>
        <v/>
      </c>
      <c r="KB20" t="str">
        <f>IF(ISERROR(MATCH(KB$1,'CSC Mitre'!S$1:S$220,0)),"",VLOOKUP(KB$1,'Tactic Recode'!$A$1:$B$547,2,FALSE))</f>
        <v/>
      </c>
      <c r="KC20" t="str">
        <f>IF(ISERROR(MATCH(KC$1,'CSC Mitre'!S$1:S$220,0)),"",VLOOKUP(KC$1,'Tactic Recode'!$A$1:$B$547,2,FALSE))</f>
        <v/>
      </c>
      <c r="KD20" t="str">
        <f>IF(ISERROR(MATCH(KD$1,'CSC Mitre'!S$1:S$220,0)),"",VLOOKUP(KD$1,'Tactic Recode'!$A$1:$B$547,2,FALSE))</f>
        <v/>
      </c>
      <c r="KE20" t="str">
        <f>IF(ISERROR(MATCH(KE$1,'CSC Mitre'!S$1:S$220,0)),"",VLOOKUP(KE$1,'Tactic Recode'!$A$1:$B$547,2,FALSE))</f>
        <v/>
      </c>
      <c r="KF20" t="str">
        <f>IF(ISERROR(MATCH(KF$1,'CSC Mitre'!S$1:S$220,0)),"",VLOOKUP(KF$1,'Tactic Recode'!$A$1:$B$547,2,FALSE))</f>
        <v/>
      </c>
      <c r="KG20" t="str">
        <f>IF(ISERROR(MATCH(KG$1,'CSC Mitre'!S$1:S$220,0)),"",VLOOKUP(KG$1,'Tactic Recode'!$A$1:$B$547,2,FALSE))</f>
        <v/>
      </c>
      <c r="KH20" t="str">
        <f>IF(ISERROR(MATCH(KH$1,'CSC Mitre'!S$1:S$220,0)),"",VLOOKUP(KH$1,'Tactic Recode'!$A$1:$B$547,2,FALSE))</f>
        <v/>
      </c>
      <c r="KI20" t="str">
        <f>IF(ISERROR(MATCH(KI$1,'CSC Mitre'!S$1:S$220,0)),"",VLOOKUP(KI$1,'Tactic Recode'!$A$1:$B$547,2,FALSE))</f>
        <v/>
      </c>
      <c r="KJ20" t="str">
        <f>IF(ISERROR(MATCH(KJ$1,'CSC Mitre'!S$1:S$220,0)),"",VLOOKUP(KJ$1,'Tactic Recode'!$A$1:$B$547,2,FALSE))</f>
        <v/>
      </c>
      <c r="KK20" t="str">
        <f>IF(ISERROR(MATCH(KK$1,'CSC Mitre'!S$1:S$220,0)),"",VLOOKUP(KK$1,'Tactic Recode'!$A$1:$B$547,2,FALSE))</f>
        <v/>
      </c>
      <c r="KL20" t="str">
        <f>IF(ISERROR(MATCH(KL$1,'CSC Mitre'!S$1:S$220,0)),"",VLOOKUP(KL$1,'Tactic Recode'!$A$1:$B$547,2,FALSE))</f>
        <v/>
      </c>
      <c r="KM20" t="str">
        <f>IF(ISERROR(MATCH(KM$1,'CSC Mitre'!S$1:S$220,0)),"",VLOOKUP(KM$1,'Tactic Recode'!$A$1:$B$547,2,FALSE))</f>
        <v/>
      </c>
      <c r="KN20" t="str">
        <f>IF(ISERROR(MATCH(KN$1,'CSC Mitre'!S$1:S$220,0)),"",VLOOKUP(KN$1,'Tactic Recode'!$A$1:$B$547,2,FALSE))</f>
        <v/>
      </c>
      <c r="KO20" t="str">
        <f>IF(ISERROR(MATCH(KO$1,'CSC Mitre'!S$1:S$220,0)),"",VLOOKUP(KO$1,'Tactic Recode'!$A$1:$B$547,2,FALSE))</f>
        <v/>
      </c>
      <c r="KP20" t="str">
        <f>IF(ISERROR(MATCH(KP$1,'CSC Mitre'!S$1:S$220,0)),"",VLOOKUP(KP$1,'Tactic Recode'!$A$1:$B$547,2,FALSE))</f>
        <v/>
      </c>
      <c r="KQ20" t="str">
        <f>IF(ISERROR(MATCH(KQ$1,'CSC Mitre'!S$1:S$220,0)),"",VLOOKUP(KQ$1,'Tactic Recode'!$A$1:$B$547,2,FALSE))</f>
        <v/>
      </c>
      <c r="KR20" t="str">
        <f>IF(ISERROR(MATCH(KR$1,'CSC Mitre'!S$1:S$220,0)),"",VLOOKUP(KR$1,'Tactic Recode'!$A$1:$B$547,2,FALSE))</f>
        <v/>
      </c>
      <c r="KS20" t="str">
        <f>IF(ISERROR(MATCH(KS$1,'CSC Mitre'!S$1:S$220,0)),"",VLOOKUP(KS$1,'Tactic Recode'!$A$1:$B$547,2,FALSE))</f>
        <v/>
      </c>
      <c r="KT20" t="str">
        <f>IF(ISERROR(MATCH(KT$1,'CSC Mitre'!S$1:S$220,0)),"",VLOOKUP(KT$1,'Tactic Recode'!$A$1:$B$547,2,FALSE))</f>
        <v/>
      </c>
      <c r="KU20" t="str">
        <f>IF(ISERROR(MATCH(KU$1,'CSC Mitre'!S$1:S$220,0)),"",VLOOKUP(KU$1,'Tactic Recode'!$A$1:$B$547,2,FALSE))</f>
        <v/>
      </c>
      <c r="KV20" t="str">
        <f>IF(ISERROR(MATCH(KV$1,'CSC Mitre'!S$1:S$220,0)),"",VLOOKUP(KV$1,'Tactic Recode'!$A$1:$B$547,2,FALSE))</f>
        <v/>
      </c>
      <c r="KW20" t="str">
        <f>IF(ISERROR(MATCH(KW$1,'CSC Mitre'!S$1:S$220,0)),"",VLOOKUP(KW$1,'Tactic Recode'!$A$1:$B$547,2,FALSE))</f>
        <v/>
      </c>
      <c r="KX20" t="str">
        <f>IF(ISERROR(MATCH(KX$1,'CSC Mitre'!S$1:S$220,0)),"",VLOOKUP(KX$1,'Tactic Recode'!$A$1:$B$547,2,FALSE))</f>
        <v/>
      </c>
      <c r="KY20" t="str">
        <f>IF(ISERROR(MATCH(KY$1,'CSC Mitre'!S$1:S$220,0)),"",VLOOKUP(KY$1,'Tactic Recode'!$A$1:$B$547,2,FALSE))</f>
        <v/>
      </c>
      <c r="KZ20" t="str">
        <f>IF(ISERROR(MATCH(KZ$1,'CSC Mitre'!S$1:S$220,0)),"",VLOOKUP(KZ$1,'Tactic Recode'!$A$1:$B$547,2,FALSE))</f>
        <v/>
      </c>
      <c r="LA20" t="str">
        <f>IF(ISERROR(MATCH(LA$1,'CSC Mitre'!S$1:S$220,0)),"",VLOOKUP(LA$1,'Tactic Recode'!$A$1:$B$547,2,FALSE))</f>
        <v/>
      </c>
      <c r="LB20" t="str">
        <f>IF(ISERROR(MATCH(LB$1,'CSC Mitre'!S$1:S$220,0)),"",VLOOKUP(LB$1,'Tactic Recode'!$A$1:$B$547,2,FALSE))</f>
        <v/>
      </c>
      <c r="LC20" t="str">
        <f>IF(ISERROR(MATCH(LC$1,'CSC Mitre'!S$1:S$220,0)),"",VLOOKUP(LC$1,'Tactic Recode'!$A$1:$B$547,2,FALSE))</f>
        <v/>
      </c>
      <c r="LD20" t="str">
        <f>IF(ISERROR(MATCH(LD$1,'CSC Mitre'!S$1:S$220,0)),"",VLOOKUP(LD$1,'Tactic Recode'!$A$1:$B$547,2,FALSE))</f>
        <v/>
      </c>
      <c r="LE20" t="str">
        <f>IF(ISERROR(MATCH(LE$1,'CSC Mitre'!S$1:S$220,0)),"",VLOOKUP(LE$1,'Tactic Recode'!$A$1:$B$547,2,FALSE))</f>
        <v/>
      </c>
      <c r="LF20" t="str">
        <f>IF(ISERROR(MATCH(LF$1,'CSC Mitre'!S$1:S$220,0)),"",VLOOKUP(LF$1,'Tactic Recode'!$A$1:$B$547,2,FALSE))</f>
        <v/>
      </c>
      <c r="LG20" t="str">
        <f>IF(ISERROR(MATCH(LG$1,'CSC Mitre'!S$1:S$220,0)),"",VLOOKUP(LG$1,'Tactic Recode'!$A$1:$B$547,2,FALSE))</f>
        <v/>
      </c>
      <c r="LH20" t="str">
        <f>IF(ISERROR(MATCH(LH$1,'CSC Mitre'!S$1:S$220,0)),"",VLOOKUP(LH$1,'Tactic Recode'!$A$1:$B$547,2,FALSE))</f>
        <v/>
      </c>
      <c r="LI20" t="str">
        <f>IF(ISERROR(MATCH(LI$1,'CSC Mitre'!S$1:S$220,0)),"",VLOOKUP(LI$1,'Tactic Recode'!$A$1:$B$547,2,FALSE))</f>
        <v/>
      </c>
      <c r="LJ20" t="str">
        <f>IF(ISERROR(MATCH(LJ$1,'CSC Mitre'!S$1:S$220,0)),"",VLOOKUP(LJ$1,'Tactic Recode'!$A$1:$B$547,2,FALSE))</f>
        <v/>
      </c>
      <c r="LK20" t="str">
        <f>IF(ISERROR(MATCH(LK$1,'CSC Mitre'!S$1:S$220,0)),"",VLOOKUP(LK$1,'Tactic Recode'!$A$1:$B$547,2,FALSE))</f>
        <v/>
      </c>
      <c r="LL20" t="str">
        <f>IF(ISERROR(MATCH(LL$1,'CSC Mitre'!S$1:S$220,0)),"",VLOOKUP(LL$1,'Tactic Recode'!$A$1:$B$547,2,FALSE))</f>
        <v/>
      </c>
      <c r="LM20" t="str">
        <f>IF(ISERROR(MATCH(LM$1,'CSC Mitre'!S$1:S$220,0)),"",VLOOKUP(LM$1,'Tactic Recode'!$A$1:$B$547,2,FALSE))</f>
        <v/>
      </c>
      <c r="LN20" t="str">
        <f>IF(ISERROR(MATCH(LN$1,'CSC Mitre'!S$1:S$220,0)),"",VLOOKUP(LN$1,'Tactic Recode'!$A$1:$B$547,2,FALSE))</f>
        <v/>
      </c>
      <c r="LO20" t="str">
        <f>IF(ISERROR(MATCH(LO$1,'CSC Mitre'!S$1:S$220,0)),"",VLOOKUP(LO$1,'Tactic Recode'!$A$1:$B$547,2,FALSE))</f>
        <v/>
      </c>
      <c r="LP20" t="str">
        <f>IF(ISERROR(MATCH(LP$1,'CSC Mitre'!S$1:S$220,0)),"",VLOOKUP(LP$1,'Tactic Recode'!$A$1:$B$547,2,FALSE))</f>
        <v/>
      </c>
      <c r="LQ20" t="str">
        <f>IF(ISERROR(MATCH(LQ$1,'CSC Mitre'!S$1:S$220,0)),"",VLOOKUP(LQ$1,'Tactic Recode'!$A$1:$B$547,2,FALSE))</f>
        <v/>
      </c>
      <c r="LR20" t="str">
        <f>IF(ISERROR(MATCH(LR$1,'CSC Mitre'!S$1:S$220,0)),"",VLOOKUP(LR$1,'Tactic Recode'!$A$1:$B$547,2,FALSE))</f>
        <v/>
      </c>
      <c r="LS20" t="str">
        <f>IF(ISERROR(MATCH(LS$1,'CSC Mitre'!S$1:S$220,0)),"",VLOOKUP(LS$1,'Tactic Recode'!$A$1:$B$547,2,FALSE))</f>
        <v/>
      </c>
      <c r="LT20" t="str">
        <f>IF(ISERROR(MATCH(LT$1,'CSC Mitre'!S$1:S$220,0)),"",VLOOKUP(LT$1,'Tactic Recode'!$A$1:$B$547,2,FALSE))</f>
        <v/>
      </c>
      <c r="LU20" t="str">
        <f>IF(ISERROR(MATCH(LU$1,'CSC Mitre'!S$1:S$220,0)),"",VLOOKUP(LU$1,'Tactic Recode'!$A$1:$B$547,2,FALSE))</f>
        <v/>
      </c>
      <c r="LV20" t="str">
        <f>IF(ISERROR(MATCH(LV$1,'CSC Mitre'!S$1:S$220,0)),"",VLOOKUP(LV$1,'Tactic Recode'!$A$1:$B$547,2,FALSE))</f>
        <v/>
      </c>
      <c r="LW20" t="str">
        <f>IF(ISERROR(MATCH(LW$1,'CSC Mitre'!S$1:S$220,0)),"",VLOOKUP(LW$1,'Tactic Recode'!$A$1:$B$547,2,FALSE))</f>
        <v/>
      </c>
      <c r="LX20" t="str">
        <f>IF(ISERROR(MATCH(LX$1,'CSC Mitre'!S$1:S$220,0)),"",VLOOKUP(LX$1,'Tactic Recode'!$A$1:$B$547,2,FALSE))</f>
        <v/>
      </c>
      <c r="LY20" t="str">
        <f>IF(ISERROR(MATCH(LY$1,'CSC Mitre'!S$1:S$220,0)),"",VLOOKUP(LY$1,'Tactic Recode'!$A$1:$B$547,2,FALSE))</f>
        <v/>
      </c>
      <c r="LZ20" t="str">
        <f>IF(ISERROR(MATCH(LZ$1,'CSC Mitre'!S$1:S$220,0)),"",VLOOKUP(LZ$1,'Tactic Recode'!$A$1:$B$547,2,FALSE))</f>
        <v/>
      </c>
      <c r="MA20" t="str">
        <f>IF(ISERROR(MATCH(MA$1,'CSC Mitre'!S$1:S$220,0)),"",VLOOKUP(MA$1,'Tactic Recode'!$A$1:$B$547,2,FALSE))</f>
        <v/>
      </c>
      <c r="MB20" t="str">
        <f>IF(ISERROR(MATCH(MB$1,'CSC Mitre'!S$1:S$220,0)),"",VLOOKUP(MB$1,'Tactic Recode'!$A$1:$B$547,2,FALSE))</f>
        <v/>
      </c>
      <c r="MC20" t="str">
        <f>IF(ISERROR(MATCH(MC$1,'CSC Mitre'!S$1:S$220,0)),"",VLOOKUP(MC$1,'Tactic Recode'!$A$1:$B$547,2,FALSE))</f>
        <v/>
      </c>
      <c r="MD20" t="str">
        <f>IF(ISERROR(MATCH(MD$1,'CSC Mitre'!S$1:S$220,0)),"",VLOOKUP(MD$1,'Tactic Recode'!$A$1:$B$547,2,FALSE))</f>
        <v/>
      </c>
      <c r="ME20" t="str">
        <f>IF(ISERROR(MATCH(ME$1,'CSC Mitre'!S$1:S$220,0)),"",VLOOKUP(ME$1,'Tactic Recode'!$A$1:$B$547,2,FALSE))</f>
        <v/>
      </c>
      <c r="MF20" t="str">
        <f>IF(ISERROR(MATCH(MF$1,'CSC Mitre'!S$1:S$220,0)),"",VLOOKUP(MF$1,'Tactic Recode'!$A$1:$B$547,2,FALSE))</f>
        <v/>
      </c>
      <c r="MG20" t="str">
        <f>IF(ISERROR(MATCH(MG$1,'CSC Mitre'!S$1:S$220,0)),"",VLOOKUP(MG$1,'Tactic Recode'!$A$1:$B$547,2,FALSE))</f>
        <v/>
      </c>
      <c r="MH20" t="str">
        <f>IF(ISERROR(MATCH(MH$1,'CSC Mitre'!S$1:S$220,0)),"",VLOOKUP(MH$1,'Tactic Recode'!$A$1:$B$547,2,FALSE))</f>
        <v/>
      </c>
      <c r="MI20" t="str">
        <f>IF(ISERROR(MATCH(MI$1,'CSC Mitre'!S$1:S$220,0)),"",VLOOKUP(MI$1,'Tactic Recode'!$A$1:$B$547,2,FALSE))</f>
        <v/>
      </c>
      <c r="MJ20" t="str">
        <f>IF(ISERROR(MATCH(MJ$1,'CSC Mitre'!S$1:S$220,0)),"",VLOOKUP(MJ$1,'Tactic Recode'!$A$1:$B$547,2,FALSE))</f>
        <v/>
      </c>
      <c r="MK20" t="str">
        <f>IF(ISERROR(MATCH(MK$1,'CSC Mitre'!S$1:S$220,0)),"",VLOOKUP(MK$1,'Tactic Recode'!$A$1:$B$547,2,FALSE))</f>
        <v/>
      </c>
      <c r="ML20" t="str">
        <f>IF(ISERROR(MATCH(ML$1,'CSC Mitre'!S$1:S$220,0)),"",VLOOKUP(ML$1,'Tactic Recode'!$A$1:$B$547,2,FALSE))</f>
        <v/>
      </c>
      <c r="MM20" t="str">
        <f>IF(ISERROR(MATCH(MM$1,'CSC Mitre'!S$1:S$220,0)),"",VLOOKUP(MM$1,'Tactic Recode'!$A$1:$B$547,2,FALSE))</f>
        <v/>
      </c>
      <c r="MN20" t="str">
        <f>IF(ISERROR(MATCH(MN$1,'CSC Mitre'!S$1:S$220,0)),"",VLOOKUP(MN$1,'Tactic Recode'!$A$1:$B$547,2,FALSE))</f>
        <v/>
      </c>
      <c r="MO20" t="str">
        <f>IF(ISERROR(MATCH(MO$1,'CSC Mitre'!S$1:S$220,0)),"",VLOOKUP(MO$1,'Tactic Recode'!$A$1:$B$547,2,FALSE))</f>
        <v/>
      </c>
      <c r="MP20" t="str">
        <f>IF(ISERROR(MATCH(MP$1,'CSC Mitre'!S$1:S$220,0)),"",VLOOKUP(MP$1,'Tactic Recode'!$A$1:$B$547,2,FALSE))</f>
        <v/>
      </c>
      <c r="MQ20" t="str">
        <f>IF(ISERROR(MATCH(MQ$1,'CSC Mitre'!S$1:S$220,0)),"",VLOOKUP(MQ$1,'Tactic Recode'!$A$1:$B$547,2,FALSE))</f>
        <v/>
      </c>
      <c r="MR20" t="str">
        <f>IF(ISERROR(MATCH(MR$1,'CSC Mitre'!S$1:S$220,0)),"",VLOOKUP(MR$1,'Tactic Recode'!$A$1:$B$547,2,FALSE))</f>
        <v/>
      </c>
      <c r="MS20" t="str">
        <f>IF(ISERROR(MATCH(MS$1,'CSC Mitre'!S$1:S$220,0)),"",VLOOKUP(MS$1,'Tactic Recode'!$A$1:$B$547,2,FALSE))</f>
        <v/>
      </c>
      <c r="MT20" t="str">
        <f>IF(ISERROR(MATCH(MT$1,'CSC Mitre'!S$1:S$220,0)),"",VLOOKUP(MT$1,'Tactic Recode'!$A$1:$B$547,2,FALSE))</f>
        <v/>
      </c>
      <c r="MU20" t="str">
        <f>IF(ISERROR(MATCH(MU$1,'CSC Mitre'!S$1:S$220,0)),"",VLOOKUP(MU$1,'Tactic Recode'!$A$1:$B$547,2,FALSE))</f>
        <v/>
      </c>
      <c r="MV20" t="str">
        <f>IF(ISERROR(MATCH(MV$1,'CSC Mitre'!S$1:S$220,0)),"",VLOOKUP(MV$1,'Tactic Recode'!$A$1:$B$547,2,FALSE))</f>
        <v/>
      </c>
      <c r="MW20" t="str">
        <f>IF(ISERROR(MATCH(MW$1,'CSC Mitre'!S$1:S$220,0)),"",VLOOKUP(MW$1,'Tactic Recode'!$A$1:$B$547,2,FALSE))</f>
        <v/>
      </c>
      <c r="MX20" t="str">
        <f>IF(ISERROR(MATCH(MX$1,'CSC Mitre'!S$1:S$220,0)),"",VLOOKUP(MX$1,'Tactic Recode'!$A$1:$B$547,2,FALSE))</f>
        <v/>
      </c>
      <c r="MY20" t="str">
        <f>IF(ISERROR(MATCH(MY$1,'CSC Mitre'!S$1:S$220,0)),"",VLOOKUP(MY$1,'Tactic Recode'!$A$1:$B$547,2,FALSE))</f>
        <v/>
      </c>
      <c r="MZ20" t="str">
        <f>IF(ISERROR(MATCH(MZ$1,'CSC Mitre'!S$1:S$220,0)),"",VLOOKUP(MZ$1,'Tactic Recode'!$A$1:$B$547,2,FALSE))</f>
        <v/>
      </c>
      <c r="NA20" t="str">
        <f>IF(ISERROR(MATCH(NA$1,'CSC Mitre'!S$1:S$220,0)),"",VLOOKUP(NA$1,'Tactic Recode'!$A$1:$B$547,2,FALSE))</f>
        <v/>
      </c>
      <c r="NB20" t="str">
        <f>IF(ISERROR(MATCH(NB$1,'CSC Mitre'!S$1:S$220,0)),"",VLOOKUP(NB$1,'Tactic Recode'!$A$1:$B$547,2,FALSE))</f>
        <v/>
      </c>
      <c r="NC20" t="str">
        <f>IF(ISERROR(MATCH(NC$1,'CSC Mitre'!S$1:S$220,0)),"",VLOOKUP(NC$1,'Tactic Recode'!$A$1:$B$547,2,FALSE))</f>
        <v/>
      </c>
      <c r="ND20" t="str">
        <f>IF(ISERROR(MATCH(ND$1,'CSC Mitre'!S$1:S$220,0)),"",VLOOKUP(ND$1,'Tactic Recode'!$A$1:$B$547,2,FALSE))</f>
        <v/>
      </c>
      <c r="NE20" t="str">
        <f>IF(ISERROR(MATCH(NE$1,'CSC Mitre'!S$1:S$220,0)),"",VLOOKUP(NE$1,'Tactic Recode'!$A$1:$B$547,2,FALSE))</f>
        <v/>
      </c>
      <c r="NF20" t="str">
        <f>IF(ISERROR(MATCH(NF$1,'CSC Mitre'!S$1:S$220,0)),"",VLOOKUP(NF$1,'Tactic Recode'!$A$1:$B$547,2,FALSE))</f>
        <v/>
      </c>
      <c r="NG20" t="str">
        <f>IF(ISERROR(MATCH(NG$1,'CSC Mitre'!S$1:S$220,0)),"",VLOOKUP(NG$1,'Tactic Recode'!$A$1:$B$547,2,FALSE))</f>
        <v/>
      </c>
      <c r="NH20" t="str">
        <f>IF(ISERROR(MATCH(NH$1,'CSC Mitre'!S$1:S$220,0)),"",VLOOKUP(NH$1,'Tactic Recode'!$A$1:$B$547,2,FALSE))</f>
        <v/>
      </c>
      <c r="NI20" t="str">
        <f>IF(ISERROR(MATCH(NI$1,'CSC Mitre'!S$1:S$220,0)),"",VLOOKUP(NI$1,'Tactic Recode'!$A$1:$B$547,2,FALSE))</f>
        <v/>
      </c>
      <c r="NJ20" t="str">
        <f>IF(ISERROR(MATCH(NJ$1,'CSC Mitre'!S$1:S$220,0)),"",VLOOKUP(NJ$1,'Tactic Recode'!$A$1:$B$547,2,FALSE))</f>
        <v/>
      </c>
      <c r="NK20" t="str">
        <f>IF(ISERROR(MATCH(NK$1,'CSC Mitre'!S$1:S$220,0)),"",VLOOKUP(NK$1,'Tactic Recode'!$A$1:$B$547,2,FALSE))</f>
        <v/>
      </c>
      <c r="NL20" t="str">
        <f>IF(ISERROR(MATCH(NL$1,'CSC Mitre'!S$1:S$220,0)),"",VLOOKUP(NL$1,'Tactic Recode'!$A$1:$B$547,2,FALSE))</f>
        <v/>
      </c>
      <c r="NM20" t="str">
        <f>IF(ISERROR(MATCH(NM$1,'CSC Mitre'!S$1:S$220,0)),"",VLOOKUP(NM$1,'Tactic Recode'!$A$1:$B$547,2,FALSE))</f>
        <v/>
      </c>
      <c r="NN20" t="str">
        <f>IF(ISERROR(MATCH(NN$1,'CSC Mitre'!S$1:S$220,0)),"",VLOOKUP(NN$1,'Tactic Recode'!$A$1:$B$547,2,FALSE))</f>
        <v/>
      </c>
      <c r="NO20" t="str">
        <f>IF(ISERROR(MATCH(NO$1,'CSC Mitre'!S$1:S$220,0)),"",VLOOKUP(NO$1,'Tactic Recode'!$A$1:$B$547,2,FALSE))</f>
        <v/>
      </c>
      <c r="NP20" t="str">
        <f>IF(ISERROR(MATCH(NP$1,'CSC Mitre'!S$1:S$220,0)),"",VLOOKUP(NP$1,'Tactic Recode'!$A$1:$B$547,2,FALSE))</f>
        <v/>
      </c>
      <c r="NQ20" t="str">
        <f>IF(ISERROR(MATCH(NQ$1,'CSC Mitre'!S$1:S$220,0)),"",VLOOKUP(NQ$1,'Tactic Recode'!$A$1:$B$547,2,FALSE))</f>
        <v/>
      </c>
      <c r="NR20" t="str">
        <f>IF(ISERROR(MATCH(NR$1,'CSC Mitre'!S$1:S$220,0)),"",VLOOKUP(NR$1,'Tactic Recode'!$A$1:$B$547,2,FALSE))</f>
        <v/>
      </c>
      <c r="NS20" t="str">
        <f>IF(ISERROR(MATCH(NS$1,'CSC Mitre'!S$1:S$220,0)),"",VLOOKUP(NS$1,'Tactic Recode'!$A$1:$B$547,2,FALSE))</f>
        <v/>
      </c>
      <c r="NT20" t="str">
        <f>IF(ISERROR(MATCH(NT$1,'CSC Mitre'!S$1:S$220,0)),"",VLOOKUP(NT$1,'Tactic Recode'!$A$1:$B$547,2,FALSE))</f>
        <v/>
      </c>
      <c r="NU20" t="str">
        <f>IF(ISERROR(MATCH(NU$1,'CSC Mitre'!S$1:S$220,0)),"",VLOOKUP(NU$1,'Tactic Recode'!$A$1:$B$547,2,FALSE))</f>
        <v/>
      </c>
      <c r="NV20" t="str">
        <f>IF(ISERROR(MATCH(NV$1,'CSC Mitre'!S$1:S$220,0)),"",VLOOKUP(NV$1,'Tactic Recode'!$A$1:$B$547,2,FALSE))</f>
        <v/>
      </c>
      <c r="NW20" t="str">
        <f>IF(ISERROR(MATCH(NW$1,'CSC Mitre'!S$1:S$220,0)),"",VLOOKUP(NW$1,'Tactic Recode'!$A$1:$B$547,2,FALSE))</f>
        <v/>
      </c>
      <c r="NX20" t="str">
        <f>IF(ISERROR(MATCH(NX$1,'CSC Mitre'!S$1:S$220,0)),"",VLOOKUP(NX$1,'Tactic Recode'!$A$1:$B$547,2,FALSE))</f>
        <v/>
      </c>
      <c r="NY20" t="str">
        <f>IF(ISERROR(MATCH(NY$1,'CSC Mitre'!S$1:S$220,0)),"",VLOOKUP(NY$1,'Tactic Recode'!$A$1:$B$547,2,FALSE))</f>
        <v/>
      </c>
      <c r="NZ20" t="str">
        <f>IF(ISERROR(MATCH(NZ$1,'CSC Mitre'!S$1:S$220,0)),"",VLOOKUP(NZ$1,'Tactic Recode'!$A$1:$B$547,2,FALSE))</f>
        <v/>
      </c>
      <c r="OA20" t="str">
        <f>IF(ISERROR(MATCH(OA$1,'CSC Mitre'!S$1:S$220,0)),"",VLOOKUP(OA$1,'Tactic Recode'!$A$1:$B$547,2,FALSE))</f>
        <v/>
      </c>
      <c r="OB20" t="str">
        <f>IF(ISERROR(MATCH(OB$1,'CSC Mitre'!S$1:S$220,0)),"",VLOOKUP(OB$1,'Tactic Recode'!$A$1:$B$547,2,FALSE))</f>
        <v/>
      </c>
      <c r="OC20" t="str">
        <f>IF(ISERROR(MATCH(OC$1,'CSC Mitre'!S$1:S$220,0)),"",VLOOKUP(OC$1,'Tactic Recode'!$A$1:$B$547,2,FALSE))</f>
        <v/>
      </c>
      <c r="OD20" t="str">
        <f>IF(ISERROR(MATCH(OD$1,'CSC Mitre'!S$1:S$220,0)),"",VLOOKUP(OD$1,'Tactic Recode'!$A$1:$B$547,2,FALSE))</f>
        <v/>
      </c>
      <c r="OE20" t="str">
        <f>IF(ISERROR(MATCH(OE$1,'CSC Mitre'!S$1:S$220,0)),"",VLOOKUP(OE$1,'Tactic Recode'!$A$1:$B$547,2,FALSE))</f>
        <v/>
      </c>
      <c r="OF20" t="str">
        <f>IF(ISERROR(MATCH(OF$1,'CSC Mitre'!S$1:S$220,0)),"",VLOOKUP(OF$1,'Tactic Recode'!$A$1:$B$547,2,FALSE))</f>
        <v/>
      </c>
      <c r="OG20" t="str">
        <f>IF(ISERROR(MATCH(OG$1,'CSC Mitre'!S$1:S$220,0)),"",VLOOKUP(OG$1,'Tactic Recode'!$A$1:$B$547,2,FALSE))</f>
        <v/>
      </c>
      <c r="OH20" t="str">
        <f>IF(ISERROR(MATCH(OH$1,'CSC Mitre'!S$1:S$220,0)),"",VLOOKUP(OH$1,'Tactic Recode'!$A$1:$B$547,2,FALSE))</f>
        <v/>
      </c>
      <c r="OI20" t="str">
        <f>IF(ISERROR(MATCH(OI$1,'CSC Mitre'!S$1:S$220,0)),"",VLOOKUP(OI$1,'Tactic Recode'!$A$1:$B$547,2,FALSE))</f>
        <v/>
      </c>
      <c r="OJ20" t="str">
        <f>IF(ISERROR(MATCH(OJ$1,'CSC Mitre'!S$1:S$220,0)),"",VLOOKUP(OJ$1,'Tactic Recode'!$A$1:$B$547,2,FALSE))</f>
        <v/>
      </c>
      <c r="OK20" t="str">
        <f>IF(ISERROR(MATCH(OK$1,'CSC Mitre'!S$1:S$220,0)),"",VLOOKUP(OK$1,'Tactic Recode'!$A$1:$B$547,2,FALSE))</f>
        <v/>
      </c>
      <c r="OL20" t="str">
        <f>IF(ISERROR(MATCH(OL$1,'CSC Mitre'!S$1:S$220,0)),"",VLOOKUP(OL$1,'Tactic Recode'!$A$1:$B$547,2,FALSE))</f>
        <v/>
      </c>
      <c r="OM20" t="str">
        <f>IF(ISERROR(MATCH(OM$1,'CSC Mitre'!S$1:S$220,0)),"",VLOOKUP(OM$1,'Tactic Recode'!$A$1:$B$547,2,FALSE))</f>
        <v/>
      </c>
      <c r="ON20" t="str">
        <f>IF(ISERROR(MATCH(ON$1,'CSC Mitre'!S$1:S$220,0)),"",VLOOKUP(ON$1,'Tactic Recode'!$A$1:$B$547,2,FALSE))</f>
        <v/>
      </c>
      <c r="OO20" t="str">
        <f>IF(ISERROR(MATCH(OO$1,'CSC Mitre'!S$1:S$220,0)),"",VLOOKUP(OO$1,'Tactic Recode'!$A$1:$B$547,2,FALSE))</f>
        <v/>
      </c>
      <c r="OP20" t="str">
        <f>IF(ISERROR(MATCH(OP$1,'CSC Mitre'!S$1:S$220,0)),"",VLOOKUP(OP$1,'Tactic Recode'!$A$1:$B$547,2,FALSE))</f>
        <v/>
      </c>
      <c r="OQ20" t="str">
        <f>IF(ISERROR(MATCH(OQ$1,'CSC Mitre'!S$1:S$220,0)),"",VLOOKUP(OQ$1,'Tactic Recode'!$A$1:$B$547,2,FALSE))</f>
        <v/>
      </c>
      <c r="OR20" t="str">
        <f>IF(ISERROR(MATCH(OR$1,'CSC Mitre'!S$1:S$220,0)),"",VLOOKUP(OR$1,'Tactic Recode'!$A$1:$B$547,2,FALSE))</f>
        <v/>
      </c>
      <c r="OS20" t="str">
        <f>IF(ISERROR(MATCH(OS$1,'CSC Mitre'!S$1:S$220,0)),"",VLOOKUP(OS$1,'Tactic Recode'!$A$1:$B$547,2,FALSE))</f>
        <v/>
      </c>
      <c r="OT20" t="str">
        <f>IF(ISERROR(MATCH(OT$1,'CSC Mitre'!S$1:S$220,0)),"",VLOOKUP(OT$1,'Tactic Recode'!$A$1:$B$547,2,FALSE))</f>
        <v/>
      </c>
      <c r="OU20" t="str">
        <f>IF(ISERROR(MATCH(OU$1,'CSC Mitre'!S$1:S$220,0)),"",VLOOKUP(OU$1,'Tactic Recode'!$A$1:$B$547,2,FALSE))</f>
        <v/>
      </c>
      <c r="OV20" t="str">
        <f>IF(ISERROR(MATCH(OV$1,'CSC Mitre'!S$1:S$220,0)),"",VLOOKUP(OV$1,'Tactic Recode'!$A$1:$B$547,2,FALSE))</f>
        <v/>
      </c>
      <c r="OW20" t="str">
        <f>IF(ISERROR(MATCH(OW$1,'CSC Mitre'!S$1:S$220,0)),"",VLOOKUP(OW$1,'Tactic Recode'!$A$1:$B$547,2,FALSE))</f>
        <v/>
      </c>
      <c r="OX20" t="str">
        <f>IF(ISERROR(MATCH(OX$1,'CSC Mitre'!S$1:S$220,0)),"",VLOOKUP(OX$1,'Tactic Recode'!$A$1:$B$547,2,FALSE))</f>
        <v/>
      </c>
      <c r="OY20" t="str">
        <f>IF(ISERROR(MATCH(OY$1,'CSC Mitre'!S$1:S$220,0)),"",VLOOKUP(OY$1,'Tactic Recode'!$A$1:$B$547,2,FALSE))</f>
        <v/>
      </c>
      <c r="OZ20" t="str">
        <f>IF(ISERROR(MATCH(OZ$1,'CSC Mitre'!S$1:S$220,0)),"",VLOOKUP(OZ$1,'Tactic Recode'!$A$1:$B$547,2,FALSE))</f>
        <v/>
      </c>
      <c r="PA20" t="str">
        <f>IF(ISERROR(MATCH(PA$1,'CSC Mitre'!S$1:S$220,0)),"",VLOOKUP(PA$1,'Tactic Recode'!$A$1:$B$547,2,FALSE))</f>
        <v/>
      </c>
      <c r="PB20" t="str">
        <f>IF(ISERROR(MATCH(PB$1,'CSC Mitre'!S$1:S$220,0)),"",VLOOKUP(PB$1,'Tactic Recode'!$A$1:$B$547,2,FALSE))</f>
        <v/>
      </c>
      <c r="PC20" t="str">
        <f>IF(ISERROR(MATCH(PC$1,'CSC Mitre'!S$1:S$220,0)),"",VLOOKUP(PC$1,'Tactic Recode'!$A$1:$B$547,2,FALSE))</f>
        <v/>
      </c>
      <c r="PD20" t="str">
        <f>IF(ISERROR(MATCH(PD$1,'CSC Mitre'!S$1:S$220,0)),"",VLOOKUP(PD$1,'Tactic Recode'!$A$1:$B$547,2,FALSE))</f>
        <v/>
      </c>
      <c r="PE20" t="str">
        <f>IF(ISERROR(MATCH(PE$1,'CSC Mitre'!S$1:S$220,0)),"",VLOOKUP(PE$1,'Tactic Recode'!$A$1:$B$547,2,FALSE))</f>
        <v/>
      </c>
      <c r="PF20" t="str">
        <f>IF(ISERROR(MATCH(PF$1,'CSC Mitre'!S$1:S$220,0)),"",VLOOKUP(PF$1,'Tactic Recode'!$A$1:$B$547,2,FALSE))</f>
        <v/>
      </c>
      <c r="PG20" t="str">
        <f>IF(ISERROR(MATCH(PG$1,'CSC Mitre'!S$1:S$220,0)),"",VLOOKUP(PG$1,'Tactic Recode'!$A$1:$B$547,2,FALSE))</f>
        <v/>
      </c>
      <c r="PH20" t="str">
        <f>IF(ISERROR(MATCH(PH$1,'CSC Mitre'!S$1:S$220,0)),"",VLOOKUP(PH$1,'Tactic Recode'!$A$1:$B$547,2,FALSE))</f>
        <v/>
      </c>
      <c r="PI20" t="str">
        <f>IF(ISERROR(MATCH(PI$1,'CSC Mitre'!S$1:S$220,0)),"",VLOOKUP(PI$1,'Tactic Recode'!$A$1:$B$547,2,FALSE))</f>
        <v/>
      </c>
      <c r="PJ20" t="str">
        <f>IF(ISERROR(MATCH(PJ$1,'CSC Mitre'!S$1:S$220,0)),"",VLOOKUP(PJ$1,'Tactic Recode'!$A$1:$B$547,2,FALSE))</f>
        <v/>
      </c>
      <c r="PK20" t="str">
        <f>IF(ISERROR(MATCH(PK$1,'CSC Mitre'!S$1:S$220,0)),"",VLOOKUP(PK$1,'Tactic Recode'!$A$1:$B$547,2,FALSE))</f>
        <v/>
      </c>
      <c r="PL20" t="str">
        <f>IF(ISERROR(MATCH(PL$1,'CSC Mitre'!S$1:S$220,0)),"",VLOOKUP(PL$1,'Tactic Recode'!$A$1:$B$547,2,FALSE))</f>
        <v/>
      </c>
      <c r="PM20" t="str">
        <f>IF(ISERROR(MATCH(PM$1,'CSC Mitre'!S$1:S$220,0)),"",VLOOKUP(PM$1,'Tactic Recode'!$A$1:$B$547,2,FALSE))</f>
        <v/>
      </c>
      <c r="PN20" t="str">
        <f>IF(ISERROR(MATCH(PN$1,'CSC Mitre'!S$1:S$220,0)),"",VLOOKUP(PN$1,'Tactic Recode'!$A$1:$B$547,2,FALSE))</f>
        <v/>
      </c>
      <c r="PO20" t="str">
        <f>IF(ISERROR(MATCH(PO$1,'CSC Mitre'!S$1:S$220,0)),"",VLOOKUP(PO$1,'Tactic Recode'!$A$1:$B$547,2,FALSE))</f>
        <v/>
      </c>
      <c r="PP20" t="str">
        <f>IF(ISERROR(MATCH(PP$1,'CSC Mitre'!S$1:S$220,0)),"",VLOOKUP(PP$1,'Tactic Recode'!$A$1:$B$547,2,FALSE))</f>
        <v/>
      </c>
      <c r="PQ20" t="str">
        <f>IF(ISERROR(MATCH(PQ$1,'CSC Mitre'!S$1:S$220,0)),"",VLOOKUP(PQ$1,'Tactic Recode'!$A$1:$B$547,2,FALSE))</f>
        <v/>
      </c>
      <c r="PR20" t="str">
        <f>IF(ISERROR(MATCH(PR$1,'CSC Mitre'!S$1:S$220,0)),"",VLOOKUP(PR$1,'Tactic Recode'!$A$1:$B$547,2,FALSE))</f>
        <v/>
      </c>
      <c r="PS20" t="str">
        <f>IF(ISERROR(MATCH(PS$1,'CSC Mitre'!S$1:S$220,0)),"",VLOOKUP(PS$1,'Tactic Recode'!$A$1:$B$547,2,FALSE))</f>
        <v/>
      </c>
      <c r="PT20" t="str">
        <f>IF(ISERROR(MATCH(PT$1,'CSC Mitre'!S$1:S$220,0)),"",VLOOKUP(PT$1,'Tactic Recode'!$A$1:$B$547,2,FALSE))</f>
        <v/>
      </c>
      <c r="PU20" t="str">
        <f>IF(ISERROR(MATCH(PU$1,'CSC Mitre'!S$1:S$220,0)),"",VLOOKUP(PU$1,'Tactic Recode'!$A$1:$B$547,2,FALSE))</f>
        <v/>
      </c>
      <c r="PV20" t="str">
        <f>IF(ISERROR(MATCH(PV$1,'CSC Mitre'!S$1:S$220,0)),"",VLOOKUP(PV$1,'Tactic Recode'!$A$1:$B$547,2,FALSE))</f>
        <v/>
      </c>
      <c r="PW20" t="str">
        <f>IF(ISERROR(MATCH(PW$1,'CSC Mitre'!S$1:S$220,0)),"",VLOOKUP(PW$1,'Tactic Recode'!$A$1:$B$547,2,FALSE))</f>
        <v/>
      </c>
      <c r="PX20" t="str">
        <f>IF(ISERROR(MATCH(PX$1,'CSC Mitre'!S$1:S$220,0)),"",VLOOKUP(PX$1,'Tactic Recode'!$A$1:$B$547,2,FALSE))</f>
        <v/>
      </c>
      <c r="PY20" t="str">
        <f>IF(ISERROR(MATCH(PY$1,'CSC Mitre'!S$1:S$220,0)),"",VLOOKUP(PY$1,'Tactic Recode'!$A$1:$B$547,2,FALSE))</f>
        <v/>
      </c>
      <c r="PZ20" t="str">
        <f>IF(ISERROR(MATCH(PZ$1,'CSC Mitre'!S$1:S$220,0)),"",VLOOKUP(PZ$1,'Tactic Recode'!$A$1:$B$547,2,FALSE))</f>
        <v/>
      </c>
      <c r="QA20" t="str">
        <f>IF(ISERROR(MATCH(QA$1,'CSC Mitre'!S$1:S$220,0)),"",VLOOKUP(QA$1,'Tactic Recode'!$A$1:$B$547,2,FALSE))</f>
        <v/>
      </c>
      <c r="QB20" t="str">
        <f>IF(ISERROR(MATCH(QB$1,'CSC Mitre'!S$1:S$220,0)),"",VLOOKUP(QB$1,'Tactic Recode'!$A$1:$B$547,2,FALSE))</f>
        <v/>
      </c>
      <c r="QC20" t="str">
        <f>IF(ISERROR(MATCH(QC$1,'CSC Mitre'!S$1:S$220,0)),"",VLOOKUP(QC$1,'Tactic Recode'!$A$1:$B$547,2,FALSE))</f>
        <v/>
      </c>
      <c r="QD20" t="str">
        <f>IF(ISERROR(MATCH(QD$1,'CSC Mitre'!S$1:S$220,0)),"",VLOOKUP(QD$1,'Tactic Recode'!$A$1:$B$547,2,FALSE))</f>
        <v/>
      </c>
      <c r="QE20" t="str">
        <f>IF(ISERROR(MATCH(QE$1,'CSC Mitre'!S$1:S$220,0)),"",VLOOKUP(QE$1,'Tactic Recode'!$A$1:$B$547,2,FALSE))</f>
        <v/>
      </c>
      <c r="QF20" t="str">
        <f>IF(ISERROR(MATCH(QF$1,'CSC Mitre'!S$1:S$220,0)),"",VLOOKUP(QF$1,'Tactic Recode'!$A$1:$B$547,2,FALSE))</f>
        <v/>
      </c>
      <c r="QG20" t="str">
        <f>IF(ISERROR(MATCH(QG$1,'CSC Mitre'!S$1:S$220,0)),"",VLOOKUP(QG$1,'Tactic Recode'!$A$1:$B$547,2,FALSE))</f>
        <v/>
      </c>
      <c r="QH20" t="str">
        <f>IF(ISERROR(MATCH(QH$1,'CSC Mitre'!S$1:S$220,0)),"",VLOOKUP(QH$1,'Tactic Recode'!$A$1:$B$547,2,FALSE))</f>
        <v/>
      </c>
      <c r="QI20" t="str">
        <f>IF(ISERROR(MATCH(QI$1,'CSC Mitre'!S$1:S$220,0)),"",VLOOKUP(QI$1,'Tactic Recode'!$A$1:$B$547,2,FALSE))</f>
        <v/>
      </c>
      <c r="QJ20" t="str">
        <f>IF(ISERROR(MATCH(QJ$1,'CSC Mitre'!S$1:S$220,0)),"",VLOOKUP(QJ$1,'Tactic Recode'!$A$1:$B$547,2,FALSE))</f>
        <v/>
      </c>
      <c r="QK20" t="str">
        <f>IF(ISERROR(MATCH(QK$1,'CSC Mitre'!S$1:S$220,0)),"",VLOOKUP(QK$1,'Tactic Recode'!$A$1:$B$547,2,FALSE))</f>
        <v/>
      </c>
      <c r="QL20" t="str">
        <f>IF(ISERROR(MATCH(QL$1,'CSC Mitre'!S$1:S$220,0)),"",VLOOKUP(QL$1,'Tactic Recode'!$A$1:$B$547,2,FALSE))</f>
        <v/>
      </c>
      <c r="QM20" t="str">
        <f>IF(ISERROR(MATCH(QM$1,'CSC Mitre'!S$1:S$220,0)),"",VLOOKUP(QM$1,'Tactic Recode'!$A$1:$B$547,2,FALSE))</f>
        <v/>
      </c>
      <c r="QN20" t="str">
        <f>IF(ISERROR(MATCH(QN$1,'CSC Mitre'!S$1:S$220,0)),"",VLOOKUP(QN$1,'Tactic Recode'!$A$1:$B$547,2,FALSE))</f>
        <v/>
      </c>
      <c r="QO20" t="str">
        <f>IF(ISERROR(MATCH(QO$1,'CSC Mitre'!S$1:S$220,0)),"",VLOOKUP(QO$1,'Tactic Recode'!$A$1:$B$547,2,FALSE))</f>
        <v/>
      </c>
      <c r="QP20" t="str">
        <f>IF(ISERROR(MATCH(QP$1,'CSC Mitre'!S$1:S$220,0)),"",VLOOKUP(QP$1,'Tactic Recode'!$A$1:$B$547,2,FALSE))</f>
        <v/>
      </c>
      <c r="QQ20" t="str">
        <f>IF(ISERROR(MATCH(QQ$1,'CSC Mitre'!S$1:S$220,0)),"",VLOOKUP(QQ$1,'Tactic Recode'!$A$1:$B$547,2,FALSE))</f>
        <v/>
      </c>
      <c r="QR20" t="str">
        <f>IF(ISERROR(MATCH(QR$1,'CSC Mitre'!S$1:S$220,0)),"",VLOOKUP(QR$1,'Tactic Recode'!$A$1:$B$547,2,FALSE))</f>
        <v/>
      </c>
      <c r="QS20" t="str">
        <f>IF(ISERROR(MATCH(QS$1,'CSC Mitre'!S$1:S$220,0)),"",VLOOKUP(QS$1,'Tactic Recode'!$A$1:$B$547,2,FALSE))</f>
        <v/>
      </c>
      <c r="QT20" t="str">
        <f>IF(ISERROR(MATCH(QT$1,'CSC Mitre'!S$1:S$220,0)),"",VLOOKUP(QT$1,'Tactic Recode'!$A$1:$B$547,2,FALSE))</f>
        <v/>
      </c>
      <c r="QU20" t="str">
        <f>IF(ISERROR(MATCH(QU$1,'CSC Mitre'!S$1:S$220,0)),"",VLOOKUP(QU$1,'Tactic Recode'!$A$1:$B$547,2,FALSE))</f>
        <v/>
      </c>
      <c r="QV20" t="str">
        <f>IF(ISERROR(MATCH(QV$1,'CSC Mitre'!S$1:S$220,0)),"",VLOOKUP(QV$1,'Tactic Recode'!$A$1:$B$547,2,FALSE))</f>
        <v/>
      </c>
      <c r="QW20" t="str">
        <f>IF(ISERROR(MATCH(QW$1,'CSC Mitre'!S$1:S$220,0)),"",VLOOKUP(QW$1,'Tactic Recode'!$A$1:$B$547,2,FALSE))</f>
        <v/>
      </c>
      <c r="QX20" t="str">
        <f>IF(ISERROR(MATCH(QX$1,'CSC Mitre'!S$1:S$220,0)),"",VLOOKUP(QX$1,'Tactic Recode'!$A$1:$B$547,2,FALSE))</f>
        <v/>
      </c>
      <c r="QY20" t="str">
        <f>IF(ISERROR(MATCH(QY$1,'CSC Mitre'!S$1:S$220,0)),"",VLOOKUP(QY$1,'Tactic Recode'!$A$1:$B$547,2,FALSE))</f>
        <v/>
      </c>
      <c r="QZ20" t="str">
        <f>IF(ISERROR(MATCH(QZ$1,'CSC Mitre'!S$1:S$220,0)),"",VLOOKUP(QZ$1,'Tactic Recode'!$A$1:$B$547,2,FALSE))</f>
        <v/>
      </c>
      <c r="RA20" t="str">
        <f>IF(ISERROR(MATCH(RA$1,'CSC Mitre'!S$1:S$220,0)),"",VLOOKUP(RA$1,'Tactic Recode'!$A$1:$B$547,2,FALSE))</f>
        <v/>
      </c>
      <c r="RB20" t="str">
        <f>IF(ISERROR(MATCH(RB$1,'CSC Mitre'!S$1:S$220,0)),"",VLOOKUP(RB$1,'Tactic Recode'!$A$1:$B$547,2,FALSE))</f>
        <v/>
      </c>
      <c r="RC20" t="str">
        <f>IF(ISERROR(MATCH(RC$1,'CSC Mitre'!S$1:S$220,0)),"",VLOOKUP(RC$1,'Tactic Recode'!$A$1:$B$547,2,FALSE))</f>
        <v/>
      </c>
      <c r="RD20" t="str">
        <f>IF(ISERROR(MATCH(RD$1,'CSC Mitre'!S$1:S$220,0)),"",VLOOKUP(RD$1,'Tactic Recode'!$A$1:$B$547,2,FALSE))</f>
        <v/>
      </c>
      <c r="RE20" t="str">
        <f>IF(ISERROR(MATCH(RE$1,'CSC Mitre'!S$1:S$220,0)),"",VLOOKUP(RE$1,'Tactic Recode'!$A$1:$B$547,2,FALSE))</f>
        <v/>
      </c>
      <c r="RF20" t="str">
        <f>IF(ISERROR(MATCH(RF$1,'CSC Mitre'!S$1:S$220,0)),"",VLOOKUP(RF$1,'Tactic Recode'!$A$1:$B$547,2,FALSE))</f>
        <v/>
      </c>
      <c r="RG20" t="str">
        <f>IF(ISERROR(MATCH(RG$1,'CSC Mitre'!S$1:S$220,0)),"",VLOOKUP(RG$1,'Tactic Recode'!$A$1:$B$547,2,FALSE))</f>
        <v/>
      </c>
      <c r="RH20" t="str">
        <f>IF(ISERROR(MATCH(RH$1,'CSC Mitre'!S$1:S$220,0)),"",VLOOKUP(RH$1,'Tactic Recode'!$A$1:$B$547,2,FALSE))</f>
        <v/>
      </c>
      <c r="RI20" t="str">
        <f>IF(ISERROR(MATCH(RI$1,'CSC Mitre'!S$1:S$220,0)),"",VLOOKUP(RI$1,'Tactic Recode'!$A$1:$B$547,2,FALSE))</f>
        <v/>
      </c>
      <c r="RJ20" t="str">
        <f>IF(ISERROR(MATCH(RJ$1,'CSC Mitre'!S$1:S$220,0)),"",VLOOKUP(RJ$1,'Tactic Recode'!$A$1:$B$547,2,FALSE))</f>
        <v/>
      </c>
      <c r="RK20" t="str">
        <f>IF(ISERROR(MATCH(RK$1,'CSC Mitre'!S$1:S$220,0)),"",VLOOKUP(RK$1,'Tactic Recode'!$A$1:$B$547,2,FALSE))</f>
        <v/>
      </c>
      <c r="RL20" t="str">
        <f>IF(ISERROR(MATCH(RL$1,'CSC Mitre'!S$1:S$220,0)),"",VLOOKUP(RL$1,'Tactic Recode'!$A$1:$B$547,2,FALSE))</f>
        <v/>
      </c>
      <c r="RM20" t="str">
        <f>IF(ISERROR(MATCH(RM$1,'CSC Mitre'!S$1:S$220,0)),"",VLOOKUP(RM$1,'Tactic Recode'!$A$1:$B$547,2,FALSE))</f>
        <v/>
      </c>
      <c r="RN20" t="str">
        <f>IF(ISERROR(MATCH(RN$1,'CSC Mitre'!S$1:S$220,0)),"",VLOOKUP(RN$1,'Tactic Recode'!$A$1:$B$547,2,FALSE))</f>
        <v/>
      </c>
      <c r="RO20" t="str">
        <f>IF(ISERROR(MATCH(RO$1,'CSC Mitre'!S$1:S$220,0)),"",VLOOKUP(RO$1,'Tactic Recode'!$A$1:$B$547,2,FALSE))</f>
        <v/>
      </c>
      <c r="RP20" t="str">
        <f>IF(ISERROR(MATCH(RP$1,'CSC Mitre'!S$1:S$220,0)),"",VLOOKUP(RP$1,'Tactic Recode'!$A$1:$B$547,2,FALSE))</f>
        <v/>
      </c>
      <c r="RQ20" t="str">
        <f>IF(ISERROR(MATCH(RQ$1,'CSC Mitre'!S$1:S$220,0)),"",VLOOKUP(RQ$1,'Tactic Recode'!$A$1:$B$547,2,FALSE))</f>
        <v/>
      </c>
      <c r="RR20" t="str">
        <f>IF(ISERROR(MATCH(RR$1,'CSC Mitre'!S$1:S$220,0)),"",VLOOKUP(RR$1,'Tactic Recode'!$A$1:$B$547,2,FALSE))</f>
        <v/>
      </c>
      <c r="RS20" t="str">
        <f>IF(ISERROR(MATCH(RS$1,'CSC Mitre'!S$1:S$220,0)),"",VLOOKUP(RS$1,'Tactic Recode'!$A$1:$B$547,2,FALSE))</f>
        <v/>
      </c>
      <c r="RT20" t="str">
        <f>IF(ISERROR(MATCH(RT$1,'CSC Mitre'!S$1:S$220,0)),"",VLOOKUP(RT$1,'Tactic Recode'!$A$1:$B$547,2,FALSE))</f>
        <v/>
      </c>
      <c r="RU20" t="str">
        <f>IF(ISERROR(MATCH(RU$1,'CSC Mitre'!S$1:S$220,0)),"",VLOOKUP(RU$1,'Tactic Recode'!$A$1:$B$547,2,FALSE))</f>
        <v/>
      </c>
      <c r="RV20" t="str">
        <f>IF(ISERROR(MATCH(RV$1,'CSC Mitre'!S$1:S$220,0)),"",VLOOKUP(RV$1,'Tactic Recode'!$A$1:$B$547,2,FALSE))</f>
        <v/>
      </c>
      <c r="RW20" t="str">
        <f>IF(ISERROR(MATCH(RW$1,'CSC Mitre'!S$1:S$220,0)),"",VLOOKUP(RW$1,'Tactic Recode'!$A$1:$B$547,2,FALSE))</f>
        <v/>
      </c>
      <c r="RX20" t="str">
        <f>IF(ISERROR(MATCH(RX$1,'CSC Mitre'!S$1:S$220,0)),"",VLOOKUP(RX$1,'Tactic Recode'!$A$1:$B$547,2,FALSE))</f>
        <v/>
      </c>
      <c r="RY20" t="str">
        <f>IF(ISERROR(MATCH(RY$1,'CSC Mitre'!S$1:S$220,0)),"",VLOOKUP(RY$1,'Tactic Recode'!$A$1:$B$547,2,FALSE))</f>
        <v/>
      </c>
      <c r="RZ20" t="str">
        <f>IF(ISERROR(MATCH(RZ$1,'CSC Mitre'!S$1:S$220,0)),"",VLOOKUP(RZ$1,'Tactic Recode'!$A$1:$B$547,2,FALSE))</f>
        <v/>
      </c>
      <c r="SA20" t="str">
        <f>IF(ISERROR(MATCH(SA$1,'CSC Mitre'!S$1:S$220,0)),"",VLOOKUP(SA$1,'Tactic Recode'!$A$1:$B$547,2,FALSE))</f>
        <v/>
      </c>
      <c r="SB20" t="str">
        <f>IF(ISERROR(MATCH(SB$1,'CSC Mitre'!S$1:S$220,0)),"",VLOOKUP(SB$1,'Tactic Recode'!$A$1:$B$547,2,FALSE))</f>
        <v/>
      </c>
      <c r="SC20" t="str">
        <f>IF(ISERROR(MATCH(SC$1,'CSC Mitre'!S$1:S$220,0)),"",VLOOKUP(SC$1,'Tactic Recode'!$A$1:$B$547,2,FALSE))</f>
        <v/>
      </c>
      <c r="SD20" t="str">
        <f>IF(ISERROR(MATCH(SD$1,'CSC Mitre'!S$1:S$220,0)),"",VLOOKUP(SD$1,'Tactic Recode'!$A$1:$B$547,2,FALSE))</f>
        <v/>
      </c>
      <c r="SE20" t="str">
        <f>IF(ISERROR(MATCH(SE$1,'CSC Mitre'!S$1:S$220,0)),"",VLOOKUP(SE$1,'Tactic Recode'!$A$1:$B$547,2,FALSE))</f>
        <v/>
      </c>
      <c r="SF20" t="str">
        <f>IF(ISERROR(MATCH(SF$1,'CSC Mitre'!S$1:S$220,0)),"",VLOOKUP(SF$1,'Tactic Recode'!$A$1:$B$547,2,FALSE))</f>
        <v/>
      </c>
      <c r="SG20" t="str">
        <f>IF(ISERROR(MATCH(SG$1,'CSC Mitre'!S$1:S$220,0)),"",VLOOKUP(SG$1,'Tactic Recode'!$A$1:$B$547,2,FALSE))</f>
        <v/>
      </c>
      <c r="SH20" t="str">
        <f>IF(ISERROR(MATCH(SH$1,'CSC Mitre'!S$1:S$220,0)),"",VLOOKUP(SH$1,'Tactic Recode'!$A$1:$B$547,2,FALSE))</f>
        <v/>
      </c>
      <c r="SI20" t="str">
        <f>IF(ISERROR(MATCH(SI$1,'CSC Mitre'!S$1:S$220,0)),"",VLOOKUP(SI$1,'Tactic Recode'!$A$1:$B$547,2,FALSE))</f>
        <v/>
      </c>
      <c r="SJ20" t="str">
        <f>IF(ISERROR(MATCH(SJ$1,'CSC Mitre'!S$1:S$220,0)),"",VLOOKUP(SJ$1,'Tactic Recode'!$A$1:$B$547,2,FALSE))</f>
        <v/>
      </c>
      <c r="SK20" t="str">
        <f>IF(ISERROR(MATCH(SK$1,'CSC Mitre'!S$1:S$220,0)),"",VLOOKUP(SK$1,'Tactic Recode'!$A$1:$B$547,2,FALSE))</f>
        <v/>
      </c>
      <c r="SL20" t="str">
        <f>IF(ISERROR(MATCH(SL$1,'CSC Mitre'!S$1:S$220,0)),"",VLOOKUP(SL$1,'Tactic Recode'!$A$1:$B$547,2,FALSE))</f>
        <v/>
      </c>
      <c r="SM20" t="str">
        <f>IF(ISERROR(MATCH(SM$1,'CSC Mitre'!S$1:S$220,0)),"",VLOOKUP(SM$1,'Tactic Recode'!$A$1:$B$547,2,FALSE))</f>
        <v/>
      </c>
      <c r="SN20" t="str">
        <f>IF(ISERROR(MATCH(SN$1,'CSC Mitre'!S$1:S$220,0)),"",VLOOKUP(SN$1,'Tactic Recode'!$A$1:$B$547,2,FALSE))</f>
        <v/>
      </c>
      <c r="SO20" t="str">
        <f>IF(ISERROR(MATCH(SO$1,'CSC Mitre'!S$1:S$220,0)),"",VLOOKUP(SO$1,'Tactic Recode'!$A$1:$B$547,2,FALSE))</f>
        <v/>
      </c>
      <c r="SP20" t="str">
        <f>IF(ISERROR(MATCH(SP$1,'CSC Mitre'!S$1:S$220,0)),"",VLOOKUP(SP$1,'Tactic Recode'!$A$1:$B$547,2,FALSE))</f>
        <v/>
      </c>
      <c r="SQ20" t="str">
        <f>IF(ISERROR(MATCH(SQ$1,'CSC Mitre'!S$1:S$220,0)),"",VLOOKUP(SQ$1,'Tactic Recode'!$A$1:$B$547,2,FALSE))</f>
        <v/>
      </c>
      <c r="SR20" t="str">
        <f>IF(ISERROR(MATCH(SR$1,'CSC Mitre'!S$1:S$220,0)),"",VLOOKUP(SR$1,'Tactic Recode'!$A$1:$B$547,2,FALSE))</f>
        <v/>
      </c>
      <c r="SS20" t="str">
        <f>IF(ISERROR(MATCH(SS$1,'CSC Mitre'!S$1:S$220,0)),"",VLOOKUP(SS$1,'Tactic Recode'!$A$1:$B$547,2,FALSE))</f>
        <v/>
      </c>
      <c r="ST20" t="str">
        <f>IF(ISERROR(MATCH(ST$1,'CSC Mitre'!S$1:S$220,0)),"",VLOOKUP(ST$1,'Tactic Recode'!$A$1:$B$547,2,FALSE))</f>
        <v/>
      </c>
      <c r="SU20" t="str">
        <f>IF(ISERROR(MATCH(SU$1,'CSC Mitre'!S$1:S$220,0)),"",VLOOKUP(SU$1,'Tactic Recode'!$A$1:$B$547,2,FALSE))</f>
        <v/>
      </c>
      <c r="SV20" t="str">
        <f>IF(ISERROR(MATCH(SV$1,'CSC Mitre'!S$1:S$220,0)),"",VLOOKUP(SV$1,'Tactic Recode'!$A$1:$B$547,2,FALSE))</f>
        <v/>
      </c>
      <c r="SW20" t="str">
        <f>IF(ISERROR(MATCH(SW$1,'CSC Mitre'!S$1:S$220,0)),"",VLOOKUP(SW$1,'Tactic Recode'!$A$1:$B$547,2,FALSE))</f>
        <v/>
      </c>
      <c r="SX20" t="str">
        <f>IF(ISERROR(MATCH(SX$1,'CSC Mitre'!S$1:S$220,0)),"",VLOOKUP(SX$1,'Tactic Recode'!$A$1:$B$547,2,FALSE))</f>
        <v/>
      </c>
      <c r="SY20" t="str">
        <f>IF(ISERROR(MATCH(SY$1,'CSC Mitre'!S$1:S$220,0)),"",VLOOKUP(SY$1,'Tactic Recode'!$A$1:$B$547,2,FALSE))</f>
        <v/>
      </c>
      <c r="SZ20" t="str">
        <f>IF(ISERROR(MATCH(SZ$1,'CSC Mitre'!S$1:S$220,0)),"",VLOOKUP(SZ$1,'Tactic Recode'!$A$1:$B$547,2,FALSE))</f>
        <v/>
      </c>
      <c r="TA20" t="str">
        <f>IF(ISERROR(MATCH(TA$1,'CSC Mitre'!S$1:S$220,0)),"",VLOOKUP(TA$1,'Tactic Recode'!$A$1:$B$547,2,FALSE))</f>
        <v/>
      </c>
      <c r="TB20" t="str">
        <f>IF(ISERROR(MATCH(TB$1,'CSC Mitre'!S$1:S$220,0)),"",VLOOKUP(TB$1,'Tactic Recode'!$A$1:$B$547,2,FALSE))</f>
        <v/>
      </c>
      <c r="TC20" t="str">
        <f>IF(ISERROR(MATCH(TC$1,'CSC Mitre'!S$1:S$220,0)),"",VLOOKUP(TC$1,'Tactic Recode'!$A$1:$B$547,2,FALSE))</f>
        <v/>
      </c>
      <c r="TD20" t="str">
        <f>IF(ISERROR(MATCH(TD$1,'CSC Mitre'!S$1:S$220,0)),"",VLOOKUP(TD$1,'Tactic Recode'!$A$1:$B$547,2,FALSE))</f>
        <v/>
      </c>
      <c r="TE20" t="str">
        <f>IF(ISERROR(MATCH(TE$1,'CSC Mitre'!S$1:S$220,0)),"",VLOOKUP(TE$1,'Tactic Recode'!$A$1:$B$547,2,FALSE))</f>
        <v/>
      </c>
      <c r="TF20" t="str">
        <f>IF(ISERROR(MATCH(TF$1,'CSC Mitre'!S$1:S$220,0)),"",VLOOKUP(TF$1,'Tactic Recode'!$A$1:$B$547,2,FALSE))</f>
        <v/>
      </c>
      <c r="TG20" t="str">
        <f>IF(ISERROR(MATCH(TG$1,'CSC Mitre'!S$1:S$220,0)),"",VLOOKUP(TG$1,'Tactic Recode'!$A$1:$B$547,2,FALSE))</f>
        <v/>
      </c>
      <c r="TH20" t="str">
        <f>IF(ISERROR(MATCH(TH$1,'CSC Mitre'!S$1:S$220,0)),"",VLOOKUP(TH$1,'Tactic Recode'!$A$1:$B$547,2,FALSE))</f>
        <v/>
      </c>
      <c r="TI20" t="str">
        <f>IF(ISERROR(MATCH(TI$1,'CSC Mitre'!S$1:S$220,0)),"",VLOOKUP(TI$1,'Tactic Recode'!$A$1:$B$547,2,FALSE))</f>
        <v/>
      </c>
      <c r="TJ20" t="str">
        <f>IF(ISERROR(MATCH(TJ$1,'CSC Mitre'!S$1:S$220,0)),"",VLOOKUP(TJ$1,'Tactic Recode'!$A$1:$B$547,2,FALSE))</f>
        <v/>
      </c>
      <c r="TK20" t="str">
        <f>IF(ISERROR(MATCH(TK$1,'CSC Mitre'!S$1:S$220,0)),"",VLOOKUP(TK$1,'Tactic Recode'!$A$1:$B$547,2,FALSE))</f>
        <v/>
      </c>
      <c r="TL20" t="str">
        <f>IF(ISERROR(MATCH(TL$1,'CSC Mitre'!S$1:S$220,0)),"",VLOOKUP(TL$1,'Tactic Recode'!$A$1:$B$547,2,FALSE))</f>
        <v/>
      </c>
      <c r="TM20" t="str">
        <f>IF(ISERROR(MATCH(TM$1,'CSC Mitre'!S$1:S$220,0)),"",VLOOKUP(TM$1,'Tactic Recode'!$A$1:$B$547,2,FALSE))</f>
        <v/>
      </c>
      <c r="TN20" t="str">
        <f>IF(ISERROR(MATCH(TN$1,'CSC Mitre'!S$1:S$220,0)),"",VLOOKUP(TN$1,'Tactic Recode'!$A$1:$B$547,2,FALSE))</f>
        <v/>
      </c>
      <c r="TO20" t="str">
        <f>IF(ISERROR(MATCH(TO$1,'CSC Mitre'!S$1:S$220,0)),"",VLOOKUP(TO$1,'Tactic Recode'!$A$1:$B$547,2,FALSE))</f>
        <v/>
      </c>
      <c r="TP20" t="str">
        <f>IF(ISERROR(MATCH(TP$1,'CSC Mitre'!S$1:S$220,0)),"",VLOOKUP(TP$1,'Tactic Recode'!$A$1:$B$547,2,FALSE))</f>
        <v/>
      </c>
      <c r="TQ20" t="str">
        <f>IF(ISERROR(MATCH(TQ$1,'CSC Mitre'!S$1:S$220,0)),"",VLOOKUP(TQ$1,'Tactic Recode'!$A$1:$B$547,2,FALSE))</f>
        <v/>
      </c>
      <c r="TR20" t="str">
        <f>IF(ISERROR(MATCH(TR$1,'CSC Mitre'!S$1:S$220,0)),"",VLOOKUP(TR$1,'Tactic Recode'!$A$1:$B$547,2,FALSE))</f>
        <v/>
      </c>
      <c r="TS20" t="str">
        <f>IF(ISERROR(MATCH(TS$1,'CSC Mitre'!S$1:S$220,0)),"",VLOOKUP(TS$1,'Tactic Recode'!$A$1:$B$547,2,FALSE))</f>
        <v/>
      </c>
      <c r="TT20" t="str">
        <f>IF(ISERROR(MATCH(TT$1,'CSC Mitre'!S$1:S$220,0)),"",VLOOKUP(TT$1,'Tactic Recode'!$A$1:$B$547,2,FALSE))</f>
        <v/>
      </c>
      <c r="TU20" t="str">
        <f>IF(ISERROR(MATCH(TU$1,'CSC Mitre'!S$1:S$220,0)),"",VLOOKUP(TU$1,'Tactic Recode'!$A$1:$B$547,2,FALSE))</f>
        <v/>
      </c>
      <c r="TV20" t="str">
        <f>IF(ISERROR(MATCH(TV$1,'CSC Mitre'!S$1:S$220,0)),"",VLOOKUP(TV$1,'Tactic Recode'!$A$1:$B$547,2,FALSE))</f>
        <v/>
      </c>
      <c r="TW20" t="str">
        <f>IF(ISERROR(MATCH(TW$1,'CSC Mitre'!S$1:S$220,0)),"",VLOOKUP(TW$1,'Tactic Recode'!$A$1:$B$547,2,FALSE))</f>
        <v/>
      </c>
      <c r="TX20" t="str">
        <f>IF(ISERROR(MATCH(TX$1,'CSC Mitre'!S$1:S$220,0)),"",VLOOKUP(TX$1,'Tactic Recode'!$A$1:$B$547,2,FALSE))</f>
        <v/>
      </c>
      <c r="TY20" t="str">
        <f>IF(ISERROR(MATCH(TY$1,'CSC Mitre'!S$1:S$220,0)),"",VLOOKUP(TY$1,'Tactic Recode'!$A$1:$B$547,2,FALSE))</f>
        <v/>
      </c>
      <c r="TZ20" t="str">
        <f>IF(ISERROR(MATCH(TZ$1,'CSC Mitre'!S$1:S$220,0)),"",VLOOKUP(TZ$1,'Tactic Recode'!$A$1:$B$547,2,FALSE))</f>
        <v/>
      </c>
      <c r="UA20" t="str">
        <f>IF(ISERROR(MATCH(UA$1,'CSC Mitre'!S$1:S$220,0)),"",VLOOKUP(UA$1,'Tactic Recode'!$A$1:$B$547,2,FALSE))</f>
        <v/>
      </c>
      <c r="UB20" t="str">
        <f>IF(ISERROR(MATCH(UB$1,'CSC Mitre'!S$1:S$220,0)),"",VLOOKUP(UB$1,'Tactic Recode'!$A$1:$B$547,2,FALSE))</f>
        <v/>
      </c>
    </row>
    <row r="21" spans="1:548" x14ac:dyDescent="0.25">
      <c r="A21" s="59" t="s">
        <v>420</v>
      </c>
      <c r="B21" t="str">
        <f>IF(ISERROR(MATCH(B$1,'CSC Mitre'!T$1:T$220,0)),"",VLOOKUP(B$1,'Tactic Recode'!$A$1:$B$547,2,FALSE))</f>
        <v/>
      </c>
      <c r="C21" t="str">
        <f>IF(ISERROR(MATCH(C$1,'CSC Mitre'!T$1:T$220,0)),"",VLOOKUP(C$1,'Tactic Recode'!$A$1:$B$547,2,FALSE))</f>
        <v/>
      </c>
      <c r="D21" t="str">
        <f>IF(ISERROR(MATCH(D$1,'CSC Mitre'!T$1:T$220,0)),"",VLOOKUP(D$1,'Tactic Recode'!$A$1:$B$547,2,FALSE))</f>
        <v/>
      </c>
      <c r="E21" t="str">
        <f>IF(ISERROR(MATCH(E$1,'CSC Mitre'!T$1:T$220,0)),"",VLOOKUP(E$1,'Tactic Recode'!$A$1:$B$547,2,FALSE))</f>
        <v/>
      </c>
      <c r="F21" t="str">
        <f>IF(ISERROR(MATCH(F$1,'CSC Mitre'!T$1:T$220,0)),"",VLOOKUP(F$1,'Tactic Recode'!$A$1:$B$547,2,FALSE))</f>
        <v/>
      </c>
      <c r="G21" t="str">
        <f>IF(ISERROR(MATCH(G$1,'CSC Mitre'!T$1:T$220,0)),"",VLOOKUP(G$1,'Tactic Recode'!$A$1:$B$547,2,FALSE))</f>
        <v/>
      </c>
      <c r="H21" t="str">
        <f>IF(ISERROR(MATCH(H$1,'CSC Mitre'!T$1:T$220,0)),"",VLOOKUP(H$1,'Tactic Recode'!$A$1:$B$547,2,FALSE))</f>
        <v/>
      </c>
      <c r="I21" t="str">
        <f>IF(ISERROR(MATCH(I$1,'CSC Mitre'!T$1:T$220,0)),"",VLOOKUP(I$1,'Tactic Recode'!$A$1:$B$547,2,FALSE))</f>
        <v/>
      </c>
      <c r="J21" t="str">
        <f>IF(ISERROR(MATCH(J$1,'CSC Mitre'!T$1:T$220,0)),"",VLOOKUP(J$1,'Tactic Recode'!$A$1:$B$547,2,FALSE))</f>
        <v/>
      </c>
      <c r="K21" t="str">
        <f>IF(ISERROR(MATCH(K$1,'CSC Mitre'!T$1:T$220,0)),"",VLOOKUP(K$1,'Tactic Recode'!$A$1:$B$547,2,FALSE))</f>
        <v/>
      </c>
      <c r="L21" t="str">
        <f>IF(ISERROR(MATCH(L$1,'CSC Mitre'!T$1:T$220,0)),"",VLOOKUP(L$1,'Tactic Recode'!$A$1:$B$547,2,FALSE))</f>
        <v/>
      </c>
      <c r="M21" t="str">
        <f>IF(ISERROR(MATCH(M$1,'CSC Mitre'!T$1:T$220,0)),"",VLOOKUP(M$1,'Tactic Recode'!$A$1:$B$547,2,FALSE))</f>
        <v/>
      </c>
      <c r="N21" t="str">
        <f>IF(ISERROR(MATCH(N$1,'CSC Mitre'!T$1:T$220,0)),"",VLOOKUP(N$1,'Tactic Recode'!$A$1:$B$547,2,FALSE))</f>
        <v/>
      </c>
      <c r="O21" t="str">
        <f>IF(ISERROR(MATCH(O$1,'CSC Mitre'!T$1:T$220,0)),"",VLOOKUP(O$1,'Tactic Recode'!$A$1:$B$547,2,FALSE))</f>
        <v/>
      </c>
      <c r="P21" t="str">
        <f>IF(ISERROR(MATCH(P$1,'CSC Mitre'!T$1:T$220,0)),"",VLOOKUP(P$1,'Tactic Recode'!$A$1:$B$547,2,FALSE))</f>
        <v/>
      </c>
      <c r="Q21" t="str">
        <f>IF(ISERROR(MATCH(Q$1,'CSC Mitre'!T$1:T$220,0)),"",VLOOKUP(Q$1,'Tactic Recode'!$A$1:$B$547,2,FALSE))</f>
        <v/>
      </c>
      <c r="R21" t="str">
        <f>IF(ISERROR(MATCH(R$1,'CSC Mitre'!T$1:T$220,0)),"",VLOOKUP(R$1,'Tactic Recode'!$A$1:$B$547,2,FALSE))</f>
        <v/>
      </c>
      <c r="S21" t="str">
        <f>IF(ISERROR(MATCH(S$1,'CSC Mitre'!T$1:T$220,0)),"",VLOOKUP(S$1,'Tactic Recode'!$A$1:$B$547,2,FALSE))</f>
        <v/>
      </c>
      <c r="T21" t="str">
        <f>IF(ISERROR(MATCH(T$1,'CSC Mitre'!T$1:T$220,0)),"",VLOOKUP(T$1,'Tactic Recode'!$A$1:$B$547,2,FALSE))</f>
        <v/>
      </c>
      <c r="U21" t="str">
        <f>IF(ISERROR(MATCH(U$1,'CSC Mitre'!T$1:T$220,0)),"",VLOOKUP(U$1,'Tactic Recode'!$A$1:$B$547,2,FALSE))</f>
        <v/>
      </c>
      <c r="V21" t="str">
        <f>IF(ISERROR(MATCH(V$1,'CSC Mitre'!T$1:T$220,0)),"",VLOOKUP(V$1,'Tactic Recode'!$A$1:$B$547,2,FALSE))</f>
        <v/>
      </c>
      <c r="W21" t="str">
        <f>IF(ISERROR(MATCH(W$1,'CSC Mitre'!T$1:T$220,0)),"",VLOOKUP(W$1,'Tactic Recode'!$A$1:$B$547,2,FALSE))</f>
        <v/>
      </c>
      <c r="X21" t="str">
        <f>IF(ISERROR(MATCH(X$1,'CSC Mitre'!T$1:T$220,0)),"",VLOOKUP(X$1,'Tactic Recode'!$A$1:$B$547,2,FALSE))</f>
        <v/>
      </c>
      <c r="Y21" t="str">
        <f>IF(ISERROR(MATCH(Y$1,'CSC Mitre'!T$1:T$220,0)),"",VLOOKUP(Y$1,'Tactic Recode'!$A$1:$B$547,2,FALSE))</f>
        <v/>
      </c>
      <c r="Z21" t="str">
        <f>IF(ISERROR(MATCH(Z$1,'CSC Mitre'!T$1:T$220,0)),"",VLOOKUP(Z$1,'Tactic Recode'!$A$1:$B$547,2,FALSE))</f>
        <v/>
      </c>
      <c r="AA21" t="str">
        <f>IF(ISERROR(MATCH(AA$1,'CSC Mitre'!T$1:T$220,0)),"",VLOOKUP(AA$1,'Tactic Recode'!$A$1:$B$547,2,FALSE))</f>
        <v/>
      </c>
      <c r="AB21" t="str">
        <f>IF(ISERROR(MATCH(AB$1,'CSC Mitre'!T$1:T$220,0)),"",VLOOKUP(AB$1,'Tactic Recode'!$A$1:$B$547,2,FALSE))</f>
        <v/>
      </c>
      <c r="AC21" t="str">
        <f>IF(ISERROR(MATCH(AC$1,'CSC Mitre'!T$1:T$220,0)),"",VLOOKUP(AC$1,'Tactic Recode'!$A$1:$B$547,2,FALSE))</f>
        <v/>
      </c>
      <c r="AD21" t="str">
        <f>IF(ISERROR(MATCH(AD$1,'CSC Mitre'!T$1:T$220,0)),"",VLOOKUP(AD$1,'Tactic Recode'!$A$1:$B$547,2,FALSE))</f>
        <v/>
      </c>
      <c r="AE21" t="str">
        <f>IF(ISERROR(MATCH(AE$1,'CSC Mitre'!T$1:T$220,0)),"",VLOOKUP(AE$1,'Tactic Recode'!$A$1:$B$547,2,FALSE))</f>
        <v/>
      </c>
      <c r="AF21" t="str">
        <f>IF(ISERROR(MATCH(AF$1,'CSC Mitre'!T$1:T$220,0)),"",VLOOKUP(AF$1,'Tactic Recode'!$A$1:$B$547,2,FALSE))</f>
        <v/>
      </c>
      <c r="AG21" t="str">
        <f>IF(ISERROR(MATCH(AG$1,'CSC Mitre'!T$1:T$220,0)),"",VLOOKUP(AG$1,'Tactic Recode'!$A$1:$B$547,2,FALSE))</f>
        <v/>
      </c>
      <c r="AH21" t="str">
        <f>IF(ISERROR(MATCH(AH$1,'CSC Mitre'!T$1:T$220,0)),"",VLOOKUP(AH$1,'Tactic Recode'!$A$1:$B$547,2,FALSE))</f>
        <v/>
      </c>
      <c r="AI21" t="str">
        <f>IF(ISERROR(MATCH(AI$1,'CSC Mitre'!T$1:T$220,0)),"",VLOOKUP(AI$1,'Tactic Recode'!$A$1:$B$547,2,FALSE))</f>
        <v/>
      </c>
      <c r="AJ21" t="str">
        <f>IF(ISERROR(MATCH(AJ$1,'CSC Mitre'!T$1:T$220,0)),"",VLOOKUP(AJ$1,'Tactic Recode'!$A$1:$B$547,2,FALSE))</f>
        <v/>
      </c>
      <c r="AK21" t="str">
        <f>IF(ISERROR(MATCH(AK$1,'CSC Mitre'!T$1:T$220,0)),"",VLOOKUP(AK$1,'Tactic Recode'!$A$1:$B$547,2,FALSE))</f>
        <v/>
      </c>
      <c r="AL21" t="str">
        <f>IF(ISERROR(MATCH(AL$1,'CSC Mitre'!T$1:T$220,0)),"",VLOOKUP(AL$1,'Tactic Recode'!$A$1:$B$547,2,FALSE))</f>
        <v/>
      </c>
      <c r="AM21" t="str">
        <f>IF(ISERROR(MATCH(AM$1,'CSC Mitre'!T$1:T$220,0)),"",VLOOKUP(AM$1,'Tactic Recode'!$A$1:$B$547,2,FALSE))</f>
        <v/>
      </c>
      <c r="AN21" t="str">
        <f>IF(ISERROR(MATCH(AN$1,'CSC Mitre'!T$1:T$220,0)),"",VLOOKUP(AN$1,'Tactic Recode'!$A$1:$B$547,2,FALSE))</f>
        <v/>
      </c>
      <c r="AO21" t="str">
        <f>IF(ISERROR(MATCH(AO$1,'CSC Mitre'!T$1:T$220,0)),"",VLOOKUP(AO$1,'Tactic Recode'!$A$1:$B$547,2,FALSE))</f>
        <v/>
      </c>
      <c r="AP21" t="str">
        <f>IF(ISERROR(MATCH(AP$1,'CSC Mitre'!T$1:T$220,0)),"",VLOOKUP(AP$1,'Tactic Recode'!$A$1:$B$547,2,FALSE))</f>
        <v/>
      </c>
      <c r="AQ21" t="str">
        <f>IF(ISERROR(MATCH(AQ$1,'CSC Mitre'!T$1:T$220,0)),"",VLOOKUP(AQ$1,'Tactic Recode'!$A$1:$B$547,2,FALSE))</f>
        <v/>
      </c>
      <c r="AR21" t="str">
        <f>IF(ISERROR(MATCH(AR$1,'CSC Mitre'!T$1:T$220,0)),"",VLOOKUP(AR$1,'Tactic Recode'!$A$1:$B$547,2,FALSE))</f>
        <v/>
      </c>
      <c r="AS21" t="str">
        <f>IF(ISERROR(MATCH(AS$1,'CSC Mitre'!T$1:T$220,0)),"",VLOOKUP(AS$1,'Tactic Recode'!$A$1:$B$547,2,FALSE))</f>
        <v/>
      </c>
      <c r="AT21" t="str">
        <f>IF(ISERROR(MATCH(AT$1,'CSC Mitre'!T$1:T$220,0)),"",VLOOKUP(AT$1,'Tactic Recode'!$A$1:$B$547,2,FALSE))</f>
        <v/>
      </c>
      <c r="AU21" t="str">
        <f>IF(ISERROR(MATCH(AU$1,'CSC Mitre'!T$1:T$220,0)),"",VLOOKUP(AU$1,'Tactic Recode'!$A$1:$B$547,2,FALSE))</f>
        <v/>
      </c>
      <c r="AV21" t="str">
        <f>IF(ISERROR(MATCH(AV$1,'CSC Mitre'!T$1:T$220,0)),"",VLOOKUP(AV$1,'Tactic Recode'!$A$1:$B$547,2,FALSE))</f>
        <v/>
      </c>
      <c r="AW21" t="str">
        <f>IF(ISERROR(MATCH(AW$1,'CSC Mitre'!T$1:T$220,0)),"",VLOOKUP(AW$1,'Tactic Recode'!$A$1:$B$547,2,FALSE))</f>
        <v/>
      </c>
      <c r="AX21" t="str">
        <f>IF(ISERROR(MATCH(AX$1,'CSC Mitre'!T$1:T$220,0)),"",VLOOKUP(AX$1,'Tactic Recode'!$A$1:$B$547,2,FALSE))</f>
        <v/>
      </c>
      <c r="AY21" t="str">
        <f>IF(ISERROR(MATCH(AY$1,'CSC Mitre'!T$1:T$220,0)),"",VLOOKUP(AY$1,'Tactic Recode'!$A$1:$B$547,2,FALSE))</f>
        <v/>
      </c>
      <c r="AZ21" t="str">
        <f>IF(ISERROR(MATCH(AZ$1,'CSC Mitre'!T$1:T$220,0)),"",VLOOKUP(AZ$1,'Tactic Recode'!$A$1:$B$547,2,FALSE))</f>
        <v/>
      </c>
      <c r="BA21" t="str">
        <f>IF(ISERROR(MATCH(BA$1,'CSC Mitre'!T$1:T$220,0)),"",VLOOKUP(BA$1,'Tactic Recode'!$A$1:$B$547,2,FALSE))</f>
        <v/>
      </c>
      <c r="BB21" t="str">
        <f>IF(ISERROR(MATCH(BB$1,'CSC Mitre'!T$1:T$220,0)),"",VLOOKUP(BB$1,'Tactic Recode'!$A$1:$B$547,2,FALSE))</f>
        <v/>
      </c>
      <c r="BC21" t="str">
        <f>IF(ISERROR(MATCH(BC$1,'CSC Mitre'!T$1:T$220,0)),"",VLOOKUP(BC$1,'Tactic Recode'!$A$1:$B$547,2,FALSE))</f>
        <v/>
      </c>
      <c r="BD21" t="str">
        <f>IF(ISERROR(MATCH(BD$1,'CSC Mitre'!T$1:T$220,0)),"",VLOOKUP(BD$1,'Tactic Recode'!$A$1:$B$547,2,FALSE))</f>
        <v/>
      </c>
      <c r="BE21" t="str">
        <f>IF(ISERROR(MATCH(BE$1,'CSC Mitre'!T$1:T$220,0)),"",VLOOKUP(BE$1,'Tactic Recode'!$A$1:$B$547,2,FALSE))</f>
        <v/>
      </c>
      <c r="BF21" t="str">
        <f>IF(ISERROR(MATCH(BF$1,'CSC Mitre'!T$1:T$220,0)),"",VLOOKUP(BF$1,'Tactic Recode'!$A$1:$B$547,2,FALSE))</f>
        <v/>
      </c>
      <c r="BG21" t="str">
        <f>IF(ISERROR(MATCH(BG$1,'CSC Mitre'!T$1:T$220,0)),"",VLOOKUP(BG$1,'Tactic Recode'!$A$1:$B$547,2,FALSE))</f>
        <v/>
      </c>
      <c r="BH21" t="str">
        <f>IF(ISERROR(MATCH(BH$1,'CSC Mitre'!T$1:T$220,0)),"",VLOOKUP(BH$1,'Tactic Recode'!$A$1:$B$547,2,FALSE))</f>
        <v/>
      </c>
      <c r="BI21" t="str">
        <f>IF(ISERROR(MATCH(BI$1,'CSC Mitre'!T$1:T$220,0)),"",VLOOKUP(BI$1,'Tactic Recode'!$A$1:$B$547,2,FALSE))</f>
        <v/>
      </c>
      <c r="BJ21" t="str">
        <f>IF(ISERROR(MATCH(BJ$1,'CSC Mitre'!T$1:T$220,0)),"",VLOOKUP(BJ$1,'Tactic Recode'!$A$1:$B$547,2,FALSE))</f>
        <v/>
      </c>
      <c r="BK21" t="str">
        <f>IF(ISERROR(MATCH(BK$1,'CSC Mitre'!T$1:T$220,0)),"",VLOOKUP(BK$1,'Tactic Recode'!$A$1:$B$547,2,FALSE))</f>
        <v/>
      </c>
      <c r="BL21" t="str">
        <f>IF(ISERROR(MATCH(BL$1,'CSC Mitre'!T$1:T$220,0)),"",VLOOKUP(BL$1,'Tactic Recode'!$A$1:$B$547,2,FALSE))</f>
        <v/>
      </c>
      <c r="BM21" t="str">
        <f>IF(ISERROR(MATCH(BM$1,'CSC Mitre'!T$1:T$220,0)),"",VLOOKUP(BM$1,'Tactic Recode'!$A$1:$B$547,2,FALSE))</f>
        <v/>
      </c>
      <c r="BN21" t="str">
        <f>IF(ISERROR(MATCH(BN$1,'CSC Mitre'!T$1:T$220,0)),"",VLOOKUP(BN$1,'Tactic Recode'!$A$1:$B$547,2,FALSE))</f>
        <v/>
      </c>
      <c r="BO21" t="str">
        <f>IF(ISERROR(MATCH(BO$1,'CSC Mitre'!T$1:T$220,0)),"",VLOOKUP(BO$1,'Tactic Recode'!$A$1:$B$547,2,FALSE))</f>
        <v/>
      </c>
      <c r="BP21" t="str">
        <f>IF(ISERROR(MATCH(BP$1,'CSC Mitre'!T$1:T$220,0)),"",VLOOKUP(BP$1,'Tactic Recode'!$A$1:$B$547,2,FALSE))</f>
        <v/>
      </c>
      <c r="BQ21" t="str">
        <f>IF(ISERROR(MATCH(BQ$1,'CSC Mitre'!T$1:T$220,0)),"",VLOOKUP(BQ$1,'Tactic Recode'!$A$1:$B$547,2,FALSE))</f>
        <v/>
      </c>
      <c r="BR21" t="str">
        <f>IF(ISERROR(MATCH(BR$1,'CSC Mitre'!T$1:T$220,0)),"",VLOOKUP(BR$1,'Tactic Recode'!$A$1:$B$547,2,FALSE))</f>
        <v/>
      </c>
      <c r="BS21" t="str">
        <f>IF(ISERROR(MATCH(BS$1,'CSC Mitre'!T$1:T$220,0)),"",VLOOKUP(BS$1,'Tactic Recode'!$A$1:$B$547,2,FALSE))</f>
        <v/>
      </c>
      <c r="BT21" t="str">
        <f>IF(ISERROR(MATCH(BT$1,'CSC Mitre'!T$1:T$220,0)),"",VLOOKUP(BT$1,'Tactic Recode'!$A$1:$B$547,2,FALSE))</f>
        <v/>
      </c>
      <c r="BU21" t="str">
        <f>IF(ISERROR(MATCH(BU$1,'CSC Mitre'!T$1:T$220,0)),"",VLOOKUP(BU$1,'Tactic Recode'!$A$1:$B$547,2,FALSE))</f>
        <v/>
      </c>
      <c r="BV21" t="str">
        <f>IF(ISERROR(MATCH(BV$1,'CSC Mitre'!T$1:T$220,0)),"",VLOOKUP(BV$1,'Tactic Recode'!$A$1:$B$547,2,FALSE))</f>
        <v/>
      </c>
      <c r="BW21" t="str">
        <f>IF(ISERROR(MATCH(BW$1,'CSC Mitre'!T$1:T$220,0)),"",VLOOKUP(BW$1,'Tactic Recode'!$A$1:$B$547,2,FALSE))</f>
        <v/>
      </c>
      <c r="BX21" t="str">
        <f>IF(ISERROR(MATCH(BX$1,'CSC Mitre'!T$1:T$220,0)),"",VLOOKUP(BX$1,'Tactic Recode'!$A$1:$B$547,2,FALSE))</f>
        <v/>
      </c>
      <c r="BY21" t="str">
        <f>IF(ISERROR(MATCH(BY$1,'CSC Mitre'!T$1:T$220,0)),"",VLOOKUP(BY$1,'Tactic Recode'!$A$1:$B$547,2,FALSE))</f>
        <v/>
      </c>
      <c r="BZ21" t="str">
        <f>IF(ISERROR(MATCH(BZ$1,'CSC Mitre'!T$1:T$220,0)),"",VLOOKUP(BZ$1,'Tactic Recode'!$A$1:$B$547,2,FALSE))</f>
        <v/>
      </c>
      <c r="CA21" t="str">
        <f>IF(ISERROR(MATCH(CA$1,'CSC Mitre'!T$1:T$220,0)),"",VLOOKUP(CA$1,'Tactic Recode'!$A$1:$B$547,2,FALSE))</f>
        <v/>
      </c>
      <c r="CB21" t="str">
        <f>IF(ISERROR(MATCH(CB$1,'CSC Mitre'!T$1:T$220,0)),"",VLOOKUP(CB$1,'Tactic Recode'!$A$1:$B$547,2,FALSE))</f>
        <v/>
      </c>
      <c r="CC21" t="str">
        <f>IF(ISERROR(MATCH(CC$1,'CSC Mitre'!T$1:T$220,0)),"",VLOOKUP(CC$1,'Tactic Recode'!$A$1:$B$547,2,FALSE))</f>
        <v/>
      </c>
      <c r="CD21" t="str">
        <f>IF(ISERROR(MATCH(CD$1,'CSC Mitre'!T$1:T$220,0)),"",VLOOKUP(CD$1,'Tactic Recode'!$A$1:$B$547,2,FALSE))</f>
        <v/>
      </c>
      <c r="CE21" t="str">
        <f>IF(ISERROR(MATCH(CE$1,'CSC Mitre'!T$1:T$220,0)),"",VLOOKUP(CE$1,'Tactic Recode'!$A$1:$B$547,2,FALSE))</f>
        <v/>
      </c>
      <c r="CF21" t="str">
        <f>IF(ISERROR(MATCH(CF$1,'CSC Mitre'!T$1:T$220,0)),"",VLOOKUP(CF$1,'Tactic Recode'!$A$1:$B$547,2,FALSE))</f>
        <v/>
      </c>
      <c r="CG21" t="str">
        <f>IF(ISERROR(MATCH(CG$1,'CSC Mitre'!T$1:T$220,0)),"",VLOOKUP(CG$1,'Tactic Recode'!$A$1:$B$547,2,FALSE))</f>
        <v/>
      </c>
      <c r="CH21" t="str">
        <f>IF(ISERROR(MATCH(CH$1,'CSC Mitre'!T$1:T$220,0)),"",VLOOKUP(CH$1,'Tactic Recode'!$A$1:$B$547,2,FALSE))</f>
        <v/>
      </c>
      <c r="CI21" t="str">
        <f>IF(ISERROR(MATCH(CI$1,'CSC Mitre'!T$1:T$220,0)),"",VLOOKUP(CI$1,'Tactic Recode'!$A$1:$B$547,2,FALSE))</f>
        <v/>
      </c>
      <c r="CJ21" t="str">
        <f>IF(ISERROR(MATCH(CJ$1,'CSC Mitre'!T$1:T$220,0)),"",VLOOKUP(CJ$1,'Tactic Recode'!$A$1:$B$547,2,FALSE))</f>
        <v/>
      </c>
      <c r="CK21" t="str">
        <f>IF(ISERROR(MATCH(CK$1,'CSC Mitre'!T$1:T$220,0)),"",VLOOKUP(CK$1,'Tactic Recode'!$A$1:$B$547,2,FALSE))</f>
        <v/>
      </c>
      <c r="CL21" t="str">
        <f>IF(ISERROR(MATCH(CL$1,'CSC Mitre'!T$1:T$220,0)),"",VLOOKUP(CL$1,'Tactic Recode'!$A$1:$B$547,2,FALSE))</f>
        <v/>
      </c>
      <c r="CM21" t="str">
        <f>IF(ISERROR(MATCH(CM$1,'CSC Mitre'!T$1:T$220,0)),"",VLOOKUP(CM$1,'Tactic Recode'!$A$1:$B$547,2,FALSE))</f>
        <v/>
      </c>
      <c r="CN21" t="str">
        <f>IF(ISERROR(MATCH(CN$1,'CSC Mitre'!T$1:T$220,0)),"",VLOOKUP(CN$1,'Tactic Recode'!$A$1:$B$547,2,FALSE))</f>
        <v/>
      </c>
      <c r="CO21" t="str">
        <f>IF(ISERROR(MATCH(CO$1,'CSC Mitre'!T$1:T$220,0)),"",VLOOKUP(CO$1,'Tactic Recode'!$A$1:$B$547,2,FALSE))</f>
        <v/>
      </c>
      <c r="CP21" t="str">
        <f>IF(ISERROR(MATCH(CP$1,'CSC Mitre'!T$1:T$220,0)),"",VLOOKUP(CP$1,'Tactic Recode'!$A$1:$B$547,2,FALSE))</f>
        <v/>
      </c>
      <c r="CQ21" t="str">
        <f>IF(ISERROR(MATCH(CQ$1,'CSC Mitre'!T$1:T$220,0)),"",VLOOKUP(CQ$1,'Tactic Recode'!$A$1:$B$547,2,FALSE))</f>
        <v/>
      </c>
      <c r="CR21" t="str">
        <f>IF(ISERROR(MATCH(CR$1,'CSC Mitre'!T$1:T$220,0)),"",VLOOKUP(CR$1,'Tactic Recode'!$A$1:$B$547,2,FALSE))</f>
        <v/>
      </c>
      <c r="CS21" t="str">
        <f>IF(ISERROR(MATCH(CS$1,'CSC Mitre'!T$1:T$220,0)),"",VLOOKUP(CS$1,'Tactic Recode'!$A$1:$B$547,2,FALSE))</f>
        <v/>
      </c>
      <c r="CT21" t="str">
        <f>IF(ISERROR(MATCH(CT$1,'CSC Mitre'!T$1:T$220,0)),"",VLOOKUP(CT$1,'Tactic Recode'!$A$1:$B$547,2,FALSE))</f>
        <v/>
      </c>
      <c r="CU21" t="str">
        <f>IF(ISERROR(MATCH(CU$1,'CSC Mitre'!T$1:T$220,0)),"",VLOOKUP(CU$1,'Tactic Recode'!$A$1:$B$547,2,FALSE))</f>
        <v/>
      </c>
      <c r="CV21" t="str">
        <f>IF(ISERROR(MATCH(CV$1,'CSC Mitre'!T$1:T$220,0)),"",VLOOKUP(CV$1,'Tactic Recode'!$A$1:$B$547,2,FALSE))</f>
        <v/>
      </c>
      <c r="CW21" t="str">
        <f>IF(ISERROR(MATCH(CW$1,'CSC Mitre'!T$1:T$220,0)),"",VLOOKUP(CW$1,'Tactic Recode'!$A$1:$B$547,2,FALSE))</f>
        <v/>
      </c>
      <c r="CX21" t="str">
        <f>IF(ISERROR(MATCH(CX$1,'CSC Mitre'!T$1:T$220,0)),"",VLOOKUP(CX$1,'Tactic Recode'!$A$1:$B$547,2,FALSE))</f>
        <v/>
      </c>
      <c r="CY21" t="str">
        <f>IF(ISERROR(MATCH(CY$1,'CSC Mitre'!T$1:T$220,0)),"",VLOOKUP(CY$1,'Tactic Recode'!$A$1:$B$547,2,FALSE))</f>
        <v/>
      </c>
      <c r="CZ21" t="str">
        <f>IF(ISERROR(MATCH(CZ$1,'CSC Mitre'!T$1:T$220,0)),"",VLOOKUP(CZ$1,'Tactic Recode'!$A$1:$B$547,2,FALSE))</f>
        <v/>
      </c>
      <c r="DA21" t="str">
        <f>IF(ISERROR(MATCH(DA$1,'CSC Mitre'!T$1:T$220,0)),"",VLOOKUP(DA$1,'Tactic Recode'!$A$1:$B$547,2,FALSE))</f>
        <v/>
      </c>
      <c r="DB21" t="str">
        <f>IF(ISERROR(MATCH(DB$1,'CSC Mitre'!T$1:T$220,0)),"",VLOOKUP(DB$1,'Tactic Recode'!$A$1:$B$547,2,FALSE))</f>
        <v/>
      </c>
      <c r="DC21" t="str">
        <f>IF(ISERROR(MATCH(DC$1,'CSC Mitre'!T$1:T$220,0)),"",VLOOKUP(DC$1,'Tactic Recode'!$A$1:$B$547,2,FALSE))</f>
        <v/>
      </c>
      <c r="DD21" t="str">
        <f>IF(ISERROR(MATCH(DD$1,'CSC Mitre'!T$1:T$220,0)),"",VLOOKUP(DD$1,'Tactic Recode'!$A$1:$B$547,2,FALSE))</f>
        <v/>
      </c>
      <c r="DE21" t="str">
        <f>IF(ISERROR(MATCH(DE$1,'CSC Mitre'!T$1:T$220,0)),"",VLOOKUP(DE$1,'Tactic Recode'!$A$1:$B$547,2,FALSE))</f>
        <v/>
      </c>
      <c r="DF21" t="str">
        <f>IF(ISERROR(MATCH(DF$1,'CSC Mitre'!T$1:T$220,0)),"",VLOOKUP(DF$1,'Tactic Recode'!$A$1:$B$547,2,FALSE))</f>
        <v/>
      </c>
      <c r="DG21" t="str">
        <f>IF(ISERROR(MATCH(DG$1,'CSC Mitre'!T$1:T$220,0)),"",VLOOKUP(DG$1,'Tactic Recode'!$A$1:$B$547,2,FALSE))</f>
        <v/>
      </c>
      <c r="DH21" t="str">
        <f>IF(ISERROR(MATCH(DH$1,'CSC Mitre'!T$1:T$220,0)),"",VLOOKUP(DH$1,'Tactic Recode'!$A$1:$B$547,2,FALSE))</f>
        <v/>
      </c>
      <c r="DI21" t="str">
        <f>IF(ISERROR(MATCH(DI$1,'CSC Mitre'!T$1:T$220,0)),"",VLOOKUP(DI$1,'Tactic Recode'!$A$1:$B$547,2,FALSE))</f>
        <v/>
      </c>
      <c r="DJ21" t="str">
        <f>IF(ISERROR(MATCH(DJ$1,'CSC Mitre'!T$1:T$220,0)),"",VLOOKUP(DJ$1,'Tactic Recode'!$A$1:$B$547,2,FALSE))</f>
        <v/>
      </c>
      <c r="DK21" t="str">
        <f>IF(ISERROR(MATCH(DK$1,'CSC Mitre'!T$1:T$220,0)),"",VLOOKUP(DK$1,'Tactic Recode'!$A$1:$B$547,2,FALSE))</f>
        <v/>
      </c>
      <c r="DL21" t="str">
        <f>IF(ISERROR(MATCH(DL$1,'CSC Mitre'!T$1:T$220,0)),"",VLOOKUP(DL$1,'Tactic Recode'!$A$1:$B$547,2,FALSE))</f>
        <v/>
      </c>
      <c r="DM21" t="str">
        <f>IF(ISERROR(MATCH(DM$1,'CSC Mitre'!T$1:T$220,0)),"",VLOOKUP(DM$1,'Tactic Recode'!$A$1:$B$547,2,FALSE))</f>
        <v/>
      </c>
      <c r="DN21" t="str">
        <f>IF(ISERROR(MATCH(DN$1,'CSC Mitre'!T$1:T$220,0)),"",VLOOKUP(DN$1,'Tactic Recode'!$A$1:$B$547,2,FALSE))</f>
        <v/>
      </c>
      <c r="DO21" t="str">
        <f>IF(ISERROR(MATCH(DO$1,'CSC Mitre'!T$1:T$220,0)),"",VLOOKUP(DO$1,'Tactic Recode'!$A$1:$B$547,2,FALSE))</f>
        <v/>
      </c>
      <c r="DP21" t="str">
        <f>IF(ISERROR(MATCH(DP$1,'CSC Mitre'!T$1:T$220,0)),"",VLOOKUP(DP$1,'Tactic Recode'!$A$1:$B$547,2,FALSE))</f>
        <v/>
      </c>
      <c r="DQ21" t="str">
        <f>IF(ISERROR(MATCH(DQ$1,'CSC Mitre'!T$1:T$220,0)),"",VLOOKUP(DQ$1,'Tactic Recode'!$A$1:$B$547,2,FALSE))</f>
        <v/>
      </c>
      <c r="DR21" t="str">
        <f>IF(ISERROR(MATCH(DR$1,'CSC Mitre'!T$1:T$220,0)),"",VLOOKUP(DR$1,'Tactic Recode'!$A$1:$B$547,2,FALSE))</f>
        <v/>
      </c>
      <c r="DS21" t="str">
        <f>IF(ISERROR(MATCH(DS$1,'CSC Mitre'!T$1:T$220,0)),"",VLOOKUP(DS$1,'Tactic Recode'!$A$1:$B$547,2,FALSE))</f>
        <v/>
      </c>
      <c r="DT21" t="str">
        <f>IF(ISERROR(MATCH(DT$1,'CSC Mitre'!T$1:T$220,0)),"",VLOOKUP(DT$1,'Tactic Recode'!$A$1:$B$547,2,FALSE))</f>
        <v/>
      </c>
      <c r="DU21" t="str">
        <f>IF(ISERROR(MATCH(DU$1,'CSC Mitre'!T$1:T$220,0)),"",VLOOKUP(DU$1,'Tactic Recode'!$A$1:$B$547,2,FALSE))</f>
        <v/>
      </c>
      <c r="DV21" t="str">
        <f>IF(ISERROR(MATCH(DV$1,'CSC Mitre'!T$1:T$220,0)),"",VLOOKUP(DV$1,'Tactic Recode'!$A$1:$B$547,2,FALSE))</f>
        <v/>
      </c>
      <c r="DW21" t="str">
        <f>IF(ISERROR(MATCH(DW$1,'CSC Mitre'!T$1:T$220,0)),"",VLOOKUP(DW$1,'Tactic Recode'!$A$1:$B$547,2,FALSE))</f>
        <v/>
      </c>
      <c r="DX21" t="str">
        <f>IF(ISERROR(MATCH(DX$1,'CSC Mitre'!T$1:T$220,0)),"",VLOOKUP(DX$1,'Tactic Recode'!$A$1:$B$547,2,FALSE))</f>
        <v/>
      </c>
      <c r="DY21" t="str">
        <f>IF(ISERROR(MATCH(DY$1,'CSC Mitre'!T$1:T$220,0)),"",VLOOKUP(DY$1,'Tactic Recode'!$A$1:$B$547,2,FALSE))</f>
        <v/>
      </c>
      <c r="DZ21" t="str">
        <f>IF(ISERROR(MATCH(DZ$1,'CSC Mitre'!T$1:T$220,0)),"",VLOOKUP(DZ$1,'Tactic Recode'!$A$1:$B$547,2,FALSE))</f>
        <v/>
      </c>
      <c r="EA21" t="str">
        <f>IF(ISERROR(MATCH(EA$1,'CSC Mitre'!T$1:T$220,0)),"",VLOOKUP(EA$1,'Tactic Recode'!$A$1:$B$547,2,FALSE))</f>
        <v/>
      </c>
      <c r="EB21" t="str">
        <f>IF(ISERROR(MATCH(EB$1,'CSC Mitre'!T$1:T$220,0)),"",VLOOKUP(EB$1,'Tactic Recode'!$A$1:$B$547,2,FALSE))</f>
        <v/>
      </c>
      <c r="EC21" t="str">
        <f>IF(ISERROR(MATCH(EC$1,'CSC Mitre'!T$1:T$220,0)),"",VLOOKUP(EC$1,'Tactic Recode'!$A$1:$B$547,2,FALSE))</f>
        <v/>
      </c>
      <c r="ED21" t="str">
        <f>IF(ISERROR(MATCH(ED$1,'CSC Mitre'!T$1:T$220,0)),"",VLOOKUP(ED$1,'Tactic Recode'!$A$1:$B$547,2,FALSE))</f>
        <v/>
      </c>
      <c r="EE21" t="str">
        <f>IF(ISERROR(MATCH(EE$1,'CSC Mitre'!T$1:T$220,0)),"",VLOOKUP(EE$1,'Tactic Recode'!$A$1:$B$547,2,FALSE))</f>
        <v/>
      </c>
      <c r="EF21" t="str">
        <f>IF(ISERROR(MATCH(EF$1,'CSC Mitre'!T$1:T$220,0)),"",VLOOKUP(EF$1,'Tactic Recode'!$A$1:$B$547,2,FALSE))</f>
        <v/>
      </c>
      <c r="EG21" t="str">
        <f>IF(ISERROR(MATCH(EG$1,'CSC Mitre'!T$1:T$220,0)),"",VLOOKUP(EG$1,'Tactic Recode'!$A$1:$B$547,2,FALSE))</f>
        <v/>
      </c>
      <c r="EH21" t="str">
        <f>IF(ISERROR(MATCH(EH$1,'CSC Mitre'!T$1:T$220,0)),"",VLOOKUP(EH$1,'Tactic Recode'!$A$1:$B$547,2,FALSE))</f>
        <v/>
      </c>
      <c r="EI21" t="str">
        <f>IF(ISERROR(MATCH(EI$1,'CSC Mitre'!T$1:T$220,0)),"",VLOOKUP(EI$1,'Tactic Recode'!$A$1:$B$547,2,FALSE))</f>
        <v/>
      </c>
      <c r="EJ21" t="str">
        <f>IF(ISERROR(MATCH(EJ$1,'CSC Mitre'!T$1:T$220,0)),"",VLOOKUP(EJ$1,'Tactic Recode'!$A$1:$B$547,2,FALSE))</f>
        <v/>
      </c>
      <c r="EK21" t="str">
        <f>IF(ISERROR(MATCH(EK$1,'CSC Mitre'!T$1:T$220,0)),"",VLOOKUP(EK$1,'Tactic Recode'!$A$1:$B$547,2,FALSE))</f>
        <v/>
      </c>
      <c r="EL21" t="str">
        <f>IF(ISERROR(MATCH(EL$1,'CSC Mitre'!T$1:T$220,0)),"",VLOOKUP(EL$1,'Tactic Recode'!$A$1:$B$547,2,FALSE))</f>
        <v/>
      </c>
      <c r="EM21" t="str">
        <f>IF(ISERROR(MATCH(EM$1,'CSC Mitre'!T$1:T$220,0)),"",VLOOKUP(EM$1,'Tactic Recode'!$A$1:$B$547,2,FALSE))</f>
        <v/>
      </c>
      <c r="EN21" t="str">
        <f>IF(ISERROR(MATCH(EN$1,'CSC Mitre'!T$1:T$220,0)),"",VLOOKUP(EN$1,'Tactic Recode'!$A$1:$B$547,2,FALSE))</f>
        <v/>
      </c>
      <c r="EO21" t="str">
        <f>IF(ISERROR(MATCH(EO$1,'CSC Mitre'!T$1:T$220,0)),"",VLOOKUP(EO$1,'Tactic Recode'!$A$1:$B$547,2,FALSE))</f>
        <v/>
      </c>
      <c r="EP21" t="str">
        <f>IF(ISERROR(MATCH(EP$1,'CSC Mitre'!T$1:T$220,0)),"",VLOOKUP(EP$1,'Tactic Recode'!$A$1:$B$547,2,FALSE))</f>
        <v/>
      </c>
      <c r="EQ21" t="str">
        <f>IF(ISERROR(MATCH(EQ$1,'CSC Mitre'!T$1:T$220,0)),"",VLOOKUP(EQ$1,'Tactic Recode'!$A$1:$B$547,2,FALSE))</f>
        <v/>
      </c>
      <c r="ER21" t="str">
        <f>IF(ISERROR(MATCH(ER$1,'CSC Mitre'!T$1:T$220,0)),"",VLOOKUP(ER$1,'Tactic Recode'!$A$1:$B$547,2,FALSE))</f>
        <v/>
      </c>
      <c r="ES21" t="str">
        <f>IF(ISERROR(MATCH(ES$1,'CSC Mitre'!T$1:T$220,0)),"",VLOOKUP(ES$1,'Tactic Recode'!$A$1:$B$547,2,FALSE))</f>
        <v/>
      </c>
      <c r="ET21" t="str">
        <f>IF(ISERROR(MATCH(ET$1,'CSC Mitre'!T$1:T$220,0)),"",VLOOKUP(ET$1,'Tactic Recode'!$A$1:$B$547,2,FALSE))</f>
        <v/>
      </c>
      <c r="EU21" t="str">
        <f>IF(ISERROR(MATCH(EU$1,'CSC Mitre'!T$1:T$220,0)),"",VLOOKUP(EU$1,'Tactic Recode'!$A$1:$B$547,2,FALSE))</f>
        <v/>
      </c>
      <c r="EV21" t="str">
        <f>IF(ISERROR(MATCH(EV$1,'CSC Mitre'!T$1:T$220,0)),"",VLOOKUP(EV$1,'Tactic Recode'!$A$1:$B$547,2,FALSE))</f>
        <v/>
      </c>
      <c r="EW21" t="str">
        <f>IF(ISERROR(MATCH(EW$1,'CSC Mitre'!T$1:T$220,0)),"",VLOOKUP(EW$1,'Tactic Recode'!$A$1:$B$547,2,FALSE))</f>
        <v/>
      </c>
      <c r="EX21" t="str">
        <f>IF(ISERROR(MATCH(EX$1,'CSC Mitre'!T$1:T$220,0)),"",VLOOKUP(EX$1,'Tactic Recode'!$A$1:$B$547,2,FALSE))</f>
        <v/>
      </c>
      <c r="EY21" t="str">
        <f>IF(ISERROR(MATCH(EY$1,'CSC Mitre'!T$1:T$220,0)),"",VLOOKUP(EY$1,'Tactic Recode'!$A$1:$B$547,2,FALSE))</f>
        <v/>
      </c>
      <c r="EZ21" t="str">
        <f>IF(ISERROR(MATCH(EZ$1,'CSC Mitre'!T$1:T$220,0)),"",VLOOKUP(EZ$1,'Tactic Recode'!$A$1:$B$547,2,FALSE))</f>
        <v/>
      </c>
      <c r="FA21" t="str">
        <f>IF(ISERROR(MATCH(FA$1,'CSC Mitre'!T$1:T$220,0)),"",VLOOKUP(FA$1,'Tactic Recode'!$A$1:$B$547,2,FALSE))</f>
        <v/>
      </c>
      <c r="FB21" t="str">
        <f>IF(ISERROR(MATCH(FB$1,'CSC Mitre'!T$1:T$220,0)),"",VLOOKUP(FB$1,'Tactic Recode'!$A$1:$B$547,2,FALSE))</f>
        <v/>
      </c>
      <c r="FC21" t="str">
        <f>IF(ISERROR(MATCH(FC$1,'CSC Mitre'!T$1:T$220,0)),"",VLOOKUP(FC$1,'Tactic Recode'!$A$1:$B$547,2,FALSE))</f>
        <v/>
      </c>
      <c r="FD21" t="str">
        <f>IF(ISERROR(MATCH(FD$1,'CSC Mitre'!T$1:T$220,0)),"",VLOOKUP(FD$1,'Tactic Recode'!$A$1:$B$547,2,FALSE))</f>
        <v/>
      </c>
      <c r="FE21" t="str">
        <f>IF(ISERROR(MATCH(FE$1,'CSC Mitre'!T$1:T$220,0)),"",VLOOKUP(FE$1,'Tactic Recode'!$A$1:$B$547,2,FALSE))</f>
        <v/>
      </c>
      <c r="FF21" t="str">
        <f>IF(ISERROR(MATCH(FF$1,'CSC Mitre'!T$1:T$220,0)),"",VLOOKUP(FF$1,'Tactic Recode'!$A$1:$B$547,2,FALSE))</f>
        <v/>
      </c>
      <c r="FG21" t="str">
        <f>IF(ISERROR(MATCH(FG$1,'CSC Mitre'!T$1:T$220,0)),"",VLOOKUP(FG$1,'Tactic Recode'!$A$1:$B$547,2,FALSE))</f>
        <v/>
      </c>
      <c r="FH21" t="str">
        <f>IF(ISERROR(MATCH(FH$1,'CSC Mitre'!T$1:T$220,0)),"",VLOOKUP(FH$1,'Tactic Recode'!$A$1:$B$547,2,FALSE))</f>
        <v/>
      </c>
      <c r="FI21" t="str">
        <f>IF(ISERROR(MATCH(FI$1,'CSC Mitre'!T$1:T$220,0)),"",VLOOKUP(FI$1,'Tactic Recode'!$A$1:$B$547,2,FALSE))</f>
        <v/>
      </c>
      <c r="FJ21" t="str">
        <f>IF(ISERROR(MATCH(FJ$1,'CSC Mitre'!T$1:T$220,0)),"",VLOOKUP(FJ$1,'Tactic Recode'!$A$1:$B$547,2,FALSE))</f>
        <v/>
      </c>
      <c r="FK21" t="str">
        <f>IF(ISERROR(MATCH(FK$1,'CSC Mitre'!T$1:T$220,0)),"",VLOOKUP(FK$1,'Tactic Recode'!$A$1:$B$547,2,FALSE))</f>
        <v/>
      </c>
      <c r="FL21" t="str">
        <f>IF(ISERROR(MATCH(FL$1,'CSC Mitre'!T$1:T$220,0)),"",VLOOKUP(FL$1,'Tactic Recode'!$A$1:$B$547,2,FALSE))</f>
        <v/>
      </c>
      <c r="FM21" t="str">
        <f>IF(ISERROR(MATCH(FM$1,'CSC Mitre'!T$1:T$220,0)),"",VLOOKUP(FM$1,'Tactic Recode'!$A$1:$B$547,2,FALSE))</f>
        <v/>
      </c>
      <c r="FN21" t="str">
        <f>IF(ISERROR(MATCH(FN$1,'CSC Mitre'!T$1:T$220,0)),"",VLOOKUP(FN$1,'Tactic Recode'!$A$1:$B$547,2,FALSE))</f>
        <v/>
      </c>
      <c r="FO21" t="str">
        <f>IF(ISERROR(MATCH(FO$1,'CSC Mitre'!T$1:T$220,0)),"",VLOOKUP(FO$1,'Tactic Recode'!$A$1:$B$547,2,FALSE))</f>
        <v/>
      </c>
      <c r="FP21" t="str">
        <f>IF(ISERROR(MATCH(FP$1,'CSC Mitre'!T$1:T$220,0)),"",VLOOKUP(FP$1,'Tactic Recode'!$A$1:$B$547,2,FALSE))</f>
        <v/>
      </c>
      <c r="FQ21" t="str">
        <f>IF(ISERROR(MATCH(FQ$1,'CSC Mitre'!T$1:T$220,0)),"",VLOOKUP(FQ$1,'Tactic Recode'!$A$1:$B$547,2,FALSE))</f>
        <v/>
      </c>
      <c r="FR21" t="str">
        <f>IF(ISERROR(MATCH(FR$1,'CSC Mitre'!T$1:T$220,0)),"",VLOOKUP(FR$1,'Tactic Recode'!$A$1:$B$547,2,FALSE))</f>
        <v/>
      </c>
      <c r="FS21" t="str">
        <f>IF(ISERROR(MATCH(FS$1,'CSC Mitre'!T$1:T$220,0)),"",VLOOKUP(FS$1,'Tactic Recode'!$A$1:$B$547,2,FALSE))</f>
        <v/>
      </c>
      <c r="FT21" t="str">
        <f>IF(ISERROR(MATCH(FT$1,'CSC Mitre'!T$1:T$220,0)),"",VLOOKUP(FT$1,'Tactic Recode'!$A$1:$B$547,2,FALSE))</f>
        <v/>
      </c>
      <c r="FU21" t="str">
        <f>IF(ISERROR(MATCH(FU$1,'CSC Mitre'!T$1:T$220,0)),"",VLOOKUP(FU$1,'Tactic Recode'!$A$1:$B$547,2,FALSE))</f>
        <v/>
      </c>
      <c r="FV21" t="str">
        <f>IF(ISERROR(MATCH(FV$1,'CSC Mitre'!T$1:T$220,0)),"",VLOOKUP(FV$1,'Tactic Recode'!$A$1:$B$547,2,FALSE))</f>
        <v/>
      </c>
      <c r="FW21" t="str">
        <f>IF(ISERROR(MATCH(FW$1,'CSC Mitre'!T$1:T$220,0)),"",VLOOKUP(FW$1,'Tactic Recode'!$A$1:$B$547,2,FALSE))</f>
        <v/>
      </c>
      <c r="FX21" t="str">
        <f>IF(ISERROR(MATCH(FX$1,'CSC Mitre'!T$1:T$220,0)),"",VLOOKUP(FX$1,'Tactic Recode'!$A$1:$B$547,2,FALSE))</f>
        <v/>
      </c>
      <c r="FY21" t="str">
        <f>IF(ISERROR(MATCH(FY$1,'CSC Mitre'!T$1:T$220,0)),"",VLOOKUP(FY$1,'Tactic Recode'!$A$1:$B$547,2,FALSE))</f>
        <v/>
      </c>
      <c r="FZ21" t="str">
        <f>IF(ISERROR(MATCH(FZ$1,'CSC Mitre'!T$1:T$220,0)),"",VLOOKUP(FZ$1,'Tactic Recode'!$A$1:$B$547,2,FALSE))</f>
        <v/>
      </c>
      <c r="GA21" t="str">
        <f>IF(ISERROR(MATCH(GA$1,'CSC Mitre'!T$1:T$220,0)),"",VLOOKUP(GA$1,'Tactic Recode'!$A$1:$B$547,2,FALSE))</f>
        <v/>
      </c>
      <c r="GB21" t="str">
        <f>IF(ISERROR(MATCH(GB$1,'CSC Mitre'!T$1:T$220,0)),"",VLOOKUP(GB$1,'Tactic Recode'!$A$1:$B$547,2,FALSE))</f>
        <v/>
      </c>
      <c r="GC21" t="str">
        <f>IF(ISERROR(MATCH(GC$1,'CSC Mitre'!T$1:T$220,0)),"",VLOOKUP(GC$1,'Tactic Recode'!$A$1:$B$547,2,FALSE))</f>
        <v/>
      </c>
      <c r="GD21" t="str">
        <f>IF(ISERROR(MATCH(GD$1,'CSC Mitre'!T$1:T$220,0)),"",VLOOKUP(GD$1,'Tactic Recode'!$A$1:$B$547,2,FALSE))</f>
        <v/>
      </c>
      <c r="GE21" t="str">
        <f>IF(ISERROR(MATCH(GE$1,'CSC Mitre'!T$1:T$220,0)),"",VLOOKUP(GE$1,'Tactic Recode'!$A$1:$B$547,2,FALSE))</f>
        <v/>
      </c>
      <c r="GF21" t="str">
        <f>IF(ISERROR(MATCH(GF$1,'CSC Mitre'!T$1:T$220,0)),"",VLOOKUP(GF$1,'Tactic Recode'!$A$1:$B$547,2,FALSE))</f>
        <v/>
      </c>
      <c r="GG21" t="str">
        <f>IF(ISERROR(MATCH(GG$1,'CSC Mitre'!T$1:T$220,0)),"",VLOOKUP(GG$1,'Tactic Recode'!$A$1:$B$547,2,FALSE))</f>
        <v/>
      </c>
      <c r="GH21" t="str">
        <f>IF(ISERROR(MATCH(GH$1,'CSC Mitre'!T$1:T$220,0)),"",VLOOKUP(GH$1,'Tactic Recode'!$A$1:$B$547,2,FALSE))</f>
        <v/>
      </c>
      <c r="GI21" t="str">
        <f>IF(ISERROR(MATCH(GI$1,'CSC Mitre'!T$1:T$220,0)),"",VLOOKUP(GI$1,'Tactic Recode'!$A$1:$B$547,2,FALSE))</f>
        <v/>
      </c>
      <c r="GJ21" t="str">
        <f>IF(ISERROR(MATCH(GJ$1,'CSC Mitre'!T$1:T$220,0)),"",VLOOKUP(GJ$1,'Tactic Recode'!$A$1:$B$547,2,FALSE))</f>
        <v/>
      </c>
      <c r="GK21" t="str">
        <f>IF(ISERROR(MATCH(GK$1,'CSC Mitre'!T$1:T$220,0)),"",VLOOKUP(GK$1,'Tactic Recode'!$A$1:$B$547,2,FALSE))</f>
        <v/>
      </c>
      <c r="GL21" t="str">
        <f>IF(ISERROR(MATCH(GL$1,'CSC Mitre'!T$1:T$220,0)),"",VLOOKUP(GL$1,'Tactic Recode'!$A$1:$B$547,2,FALSE))</f>
        <v/>
      </c>
      <c r="GM21" t="str">
        <f>IF(ISERROR(MATCH(GM$1,'CSC Mitre'!T$1:T$220,0)),"",VLOOKUP(GM$1,'Tactic Recode'!$A$1:$B$547,2,FALSE))</f>
        <v/>
      </c>
      <c r="GN21" t="str">
        <f>IF(ISERROR(MATCH(GN$1,'CSC Mitre'!T$1:T$220,0)),"",VLOOKUP(GN$1,'Tactic Recode'!$A$1:$B$547,2,FALSE))</f>
        <v/>
      </c>
      <c r="GO21" t="str">
        <f>IF(ISERROR(MATCH(GO$1,'CSC Mitre'!T$1:T$220,0)),"",VLOOKUP(GO$1,'Tactic Recode'!$A$1:$B$547,2,FALSE))</f>
        <v/>
      </c>
      <c r="GP21" t="str">
        <f>IF(ISERROR(MATCH(GP$1,'CSC Mitre'!T$1:T$220,0)),"",VLOOKUP(GP$1,'Tactic Recode'!$A$1:$B$547,2,FALSE))</f>
        <v/>
      </c>
      <c r="GQ21" t="str">
        <f>IF(ISERROR(MATCH(GQ$1,'CSC Mitre'!T$1:T$220,0)),"",VLOOKUP(GQ$1,'Tactic Recode'!$A$1:$B$547,2,FALSE))</f>
        <v/>
      </c>
      <c r="GR21" t="str">
        <f>IF(ISERROR(MATCH(GR$1,'CSC Mitre'!T$1:T$220,0)),"",VLOOKUP(GR$1,'Tactic Recode'!$A$1:$B$547,2,FALSE))</f>
        <v/>
      </c>
      <c r="GS21" t="str">
        <f>IF(ISERROR(MATCH(GS$1,'CSC Mitre'!T$1:T$220,0)),"",VLOOKUP(GS$1,'Tactic Recode'!$A$1:$B$547,2,FALSE))</f>
        <v/>
      </c>
      <c r="GT21" t="str">
        <f>IF(ISERROR(MATCH(GT$1,'CSC Mitre'!T$1:T$220,0)),"",VLOOKUP(GT$1,'Tactic Recode'!$A$1:$B$547,2,FALSE))</f>
        <v/>
      </c>
      <c r="GU21" t="str">
        <f>IF(ISERROR(MATCH(GU$1,'CSC Mitre'!T$1:T$220,0)),"",VLOOKUP(GU$1,'Tactic Recode'!$A$1:$B$547,2,FALSE))</f>
        <v/>
      </c>
      <c r="GV21" t="str">
        <f>IF(ISERROR(MATCH(GV$1,'CSC Mitre'!T$1:T$220,0)),"",VLOOKUP(GV$1,'Tactic Recode'!$A$1:$B$547,2,FALSE))</f>
        <v/>
      </c>
      <c r="GW21" t="str">
        <f>IF(ISERROR(MATCH(GW$1,'CSC Mitre'!T$1:T$220,0)),"",VLOOKUP(GW$1,'Tactic Recode'!$A$1:$B$547,2,FALSE))</f>
        <v/>
      </c>
      <c r="GX21" t="str">
        <f>IF(ISERROR(MATCH(GX$1,'CSC Mitre'!T$1:T$220,0)),"",VLOOKUP(GX$1,'Tactic Recode'!$A$1:$B$547,2,FALSE))</f>
        <v/>
      </c>
      <c r="GY21" t="str">
        <f>IF(ISERROR(MATCH(GY$1,'CSC Mitre'!T$1:T$220,0)),"",VLOOKUP(GY$1,'Tactic Recode'!$A$1:$B$547,2,FALSE))</f>
        <v/>
      </c>
      <c r="GZ21" t="str">
        <f>IF(ISERROR(MATCH(GZ$1,'CSC Mitre'!T$1:T$220,0)),"",VLOOKUP(GZ$1,'Tactic Recode'!$A$1:$B$547,2,FALSE))</f>
        <v/>
      </c>
      <c r="HA21" t="str">
        <f>IF(ISERROR(MATCH(HA$1,'CSC Mitre'!T$1:T$220,0)),"",VLOOKUP(HA$1,'Tactic Recode'!$A$1:$B$547,2,FALSE))</f>
        <v/>
      </c>
      <c r="HB21" t="str">
        <f>IF(ISERROR(MATCH(HB$1,'CSC Mitre'!T$1:T$220,0)),"",VLOOKUP(HB$1,'Tactic Recode'!$A$1:$B$547,2,FALSE))</f>
        <v/>
      </c>
      <c r="HC21" t="str">
        <f>IF(ISERROR(MATCH(HC$1,'CSC Mitre'!T$1:T$220,0)),"",VLOOKUP(HC$1,'Tactic Recode'!$A$1:$B$547,2,FALSE))</f>
        <v/>
      </c>
      <c r="HD21" t="str">
        <f>IF(ISERROR(MATCH(HD$1,'CSC Mitre'!T$1:T$220,0)),"",VLOOKUP(HD$1,'Tactic Recode'!$A$1:$B$547,2,FALSE))</f>
        <v/>
      </c>
      <c r="HE21" t="str">
        <f>IF(ISERROR(MATCH(HE$1,'CSC Mitre'!T$1:T$220,0)),"",VLOOKUP(HE$1,'Tactic Recode'!$A$1:$B$547,2,FALSE))</f>
        <v/>
      </c>
      <c r="HF21" t="str">
        <f>IF(ISERROR(MATCH(HF$1,'CSC Mitre'!T$1:T$220,0)),"",VLOOKUP(HF$1,'Tactic Recode'!$A$1:$B$547,2,FALSE))</f>
        <v/>
      </c>
      <c r="HG21" t="str">
        <f>IF(ISERROR(MATCH(HG$1,'CSC Mitre'!T$1:T$220,0)),"",VLOOKUP(HG$1,'Tactic Recode'!$A$1:$B$547,2,FALSE))</f>
        <v/>
      </c>
      <c r="HH21" t="str">
        <f>IF(ISERROR(MATCH(HH$1,'CSC Mitre'!T$1:T$220,0)),"",VLOOKUP(HH$1,'Tactic Recode'!$A$1:$B$547,2,FALSE))</f>
        <v/>
      </c>
      <c r="HI21" t="str">
        <f>IF(ISERROR(MATCH(HI$1,'CSC Mitre'!T$1:T$220,0)),"",VLOOKUP(HI$1,'Tactic Recode'!$A$1:$B$547,2,FALSE))</f>
        <v/>
      </c>
      <c r="HJ21" t="str">
        <f>IF(ISERROR(MATCH(HJ$1,'CSC Mitre'!T$1:T$220,0)),"",VLOOKUP(HJ$1,'Tactic Recode'!$A$1:$B$547,2,FALSE))</f>
        <v/>
      </c>
      <c r="HK21" t="str">
        <f>IF(ISERROR(MATCH(HK$1,'CSC Mitre'!T$1:T$220,0)),"",VLOOKUP(HK$1,'Tactic Recode'!$A$1:$B$547,2,FALSE))</f>
        <v/>
      </c>
      <c r="HL21" t="str">
        <f>IF(ISERROR(MATCH(HL$1,'CSC Mitre'!T$1:T$220,0)),"",VLOOKUP(HL$1,'Tactic Recode'!$A$1:$B$547,2,FALSE))</f>
        <v/>
      </c>
      <c r="HM21" t="str">
        <f>IF(ISERROR(MATCH(HM$1,'CSC Mitre'!T$1:T$220,0)),"",VLOOKUP(HM$1,'Tactic Recode'!$A$1:$B$547,2,FALSE))</f>
        <v/>
      </c>
      <c r="HN21" t="str">
        <f>IF(ISERROR(MATCH(HN$1,'CSC Mitre'!T$1:T$220,0)),"",VLOOKUP(HN$1,'Tactic Recode'!$A$1:$B$547,2,FALSE))</f>
        <v/>
      </c>
      <c r="HO21" t="str">
        <f>IF(ISERROR(MATCH(HO$1,'CSC Mitre'!T$1:T$220,0)),"",VLOOKUP(HO$1,'Tactic Recode'!$A$1:$B$547,2,FALSE))</f>
        <v/>
      </c>
      <c r="HP21" t="str">
        <f>IF(ISERROR(MATCH(HP$1,'CSC Mitre'!T$1:T$220,0)),"",VLOOKUP(HP$1,'Tactic Recode'!$A$1:$B$547,2,FALSE))</f>
        <v/>
      </c>
      <c r="HQ21" t="str">
        <f>IF(ISERROR(MATCH(HQ$1,'CSC Mitre'!T$1:T$220,0)),"",VLOOKUP(HQ$1,'Tactic Recode'!$A$1:$B$547,2,FALSE))</f>
        <v/>
      </c>
      <c r="HR21" t="str">
        <f>IF(ISERROR(MATCH(HR$1,'CSC Mitre'!T$1:T$220,0)),"",VLOOKUP(HR$1,'Tactic Recode'!$A$1:$B$547,2,FALSE))</f>
        <v/>
      </c>
      <c r="HS21" t="str">
        <f>IF(ISERROR(MATCH(HS$1,'CSC Mitre'!T$1:T$220,0)),"",VLOOKUP(HS$1,'Tactic Recode'!$A$1:$B$547,2,FALSE))</f>
        <v/>
      </c>
      <c r="HT21" t="str">
        <f>IF(ISERROR(MATCH(HT$1,'CSC Mitre'!T$1:T$220,0)),"",VLOOKUP(HT$1,'Tactic Recode'!$A$1:$B$547,2,FALSE))</f>
        <v/>
      </c>
      <c r="HU21" t="str">
        <f>IF(ISERROR(MATCH(HU$1,'CSC Mitre'!T$1:T$220,0)),"",VLOOKUP(HU$1,'Tactic Recode'!$A$1:$B$547,2,FALSE))</f>
        <v/>
      </c>
      <c r="HV21" t="str">
        <f>IF(ISERROR(MATCH(HV$1,'CSC Mitre'!T$1:T$220,0)),"",VLOOKUP(HV$1,'Tactic Recode'!$A$1:$B$547,2,FALSE))</f>
        <v/>
      </c>
      <c r="HW21" t="str">
        <f>IF(ISERROR(MATCH(HW$1,'CSC Mitre'!T$1:T$220,0)),"",VLOOKUP(HW$1,'Tactic Recode'!$A$1:$B$547,2,FALSE))</f>
        <v/>
      </c>
      <c r="HX21" t="str">
        <f>IF(ISERROR(MATCH(HX$1,'CSC Mitre'!T$1:T$220,0)),"",VLOOKUP(HX$1,'Tactic Recode'!$A$1:$B$547,2,FALSE))</f>
        <v/>
      </c>
      <c r="HY21" t="str">
        <f>IF(ISERROR(MATCH(HY$1,'CSC Mitre'!T$1:T$220,0)),"",VLOOKUP(HY$1,'Tactic Recode'!$A$1:$B$547,2,FALSE))</f>
        <v/>
      </c>
      <c r="HZ21" t="str">
        <f>IF(ISERROR(MATCH(HZ$1,'CSC Mitre'!T$1:T$220,0)),"",VLOOKUP(HZ$1,'Tactic Recode'!$A$1:$B$547,2,FALSE))</f>
        <v/>
      </c>
      <c r="IA21" t="str">
        <f>IF(ISERROR(MATCH(IA$1,'CSC Mitre'!T$1:T$220,0)),"",VLOOKUP(IA$1,'Tactic Recode'!$A$1:$B$547,2,FALSE))</f>
        <v/>
      </c>
      <c r="IB21" t="str">
        <f>IF(ISERROR(MATCH(IB$1,'CSC Mitre'!T$1:T$220,0)),"",VLOOKUP(IB$1,'Tactic Recode'!$A$1:$B$547,2,FALSE))</f>
        <v/>
      </c>
      <c r="IC21" t="str">
        <f>IF(ISERROR(MATCH(IC$1,'CSC Mitre'!T$1:T$220,0)),"",VLOOKUP(IC$1,'Tactic Recode'!$A$1:$B$547,2,FALSE))</f>
        <v/>
      </c>
      <c r="ID21" t="str">
        <f>IF(ISERROR(MATCH(ID$1,'CSC Mitre'!T$1:T$220,0)),"",VLOOKUP(ID$1,'Tactic Recode'!$A$1:$B$547,2,FALSE))</f>
        <v/>
      </c>
      <c r="IE21" t="str">
        <f>IF(ISERROR(MATCH(IE$1,'CSC Mitre'!T$1:T$220,0)),"",VLOOKUP(IE$1,'Tactic Recode'!$A$1:$B$547,2,FALSE))</f>
        <v/>
      </c>
      <c r="IF21" t="str">
        <f>IF(ISERROR(MATCH(IF$1,'CSC Mitre'!T$1:T$220,0)),"",VLOOKUP(IF$1,'Tactic Recode'!$A$1:$B$547,2,FALSE))</f>
        <v/>
      </c>
      <c r="IG21" t="str">
        <f>IF(ISERROR(MATCH(IG$1,'CSC Mitre'!T$1:T$220,0)),"",VLOOKUP(IG$1,'Tactic Recode'!$A$1:$B$547,2,FALSE))</f>
        <v/>
      </c>
      <c r="IH21" t="str">
        <f>IF(ISERROR(MATCH(IH$1,'CSC Mitre'!T$1:T$220,0)),"",VLOOKUP(IH$1,'Tactic Recode'!$A$1:$B$547,2,FALSE))</f>
        <v/>
      </c>
      <c r="II21" t="str">
        <f>IF(ISERROR(MATCH(II$1,'CSC Mitre'!T$1:T$220,0)),"",VLOOKUP(II$1,'Tactic Recode'!$A$1:$B$547,2,FALSE))</f>
        <v/>
      </c>
      <c r="IJ21" t="str">
        <f>IF(ISERROR(MATCH(IJ$1,'CSC Mitre'!T$1:T$220,0)),"",VLOOKUP(IJ$1,'Tactic Recode'!$A$1:$B$547,2,FALSE))</f>
        <v/>
      </c>
      <c r="IK21" t="str">
        <f>IF(ISERROR(MATCH(IK$1,'CSC Mitre'!T$1:T$220,0)),"",VLOOKUP(IK$1,'Tactic Recode'!$A$1:$B$547,2,FALSE))</f>
        <v/>
      </c>
      <c r="IL21" t="str">
        <f>IF(ISERROR(MATCH(IL$1,'CSC Mitre'!T$1:T$220,0)),"",VLOOKUP(IL$1,'Tactic Recode'!$A$1:$B$547,2,FALSE))</f>
        <v/>
      </c>
      <c r="IM21" t="str">
        <f>IF(ISERROR(MATCH(IM$1,'CSC Mitre'!T$1:T$220,0)),"",VLOOKUP(IM$1,'Tactic Recode'!$A$1:$B$547,2,FALSE))</f>
        <v/>
      </c>
      <c r="IN21" t="str">
        <f>IF(ISERROR(MATCH(IN$1,'CSC Mitre'!T$1:T$220,0)),"",VLOOKUP(IN$1,'Tactic Recode'!$A$1:$B$547,2,FALSE))</f>
        <v/>
      </c>
      <c r="IO21" t="str">
        <f>IF(ISERROR(MATCH(IO$1,'CSC Mitre'!T$1:T$220,0)),"",VLOOKUP(IO$1,'Tactic Recode'!$A$1:$B$547,2,FALSE))</f>
        <v/>
      </c>
      <c r="IP21" t="str">
        <f>IF(ISERROR(MATCH(IP$1,'CSC Mitre'!T$1:T$220,0)),"",VLOOKUP(IP$1,'Tactic Recode'!$A$1:$B$547,2,FALSE))</f>
        <v/>
      </c>
      <c r="IQ21" t="str">
        <f>IF(ISERROR(MATCH(IQ$1,'CSC Mitre'!T$1:T$220,0)),"",VLOOKUP(IQ$1,'Tactic Recode'!$A$1:$B$547,2,FALSE))</f>
        <v/>
      </c>
      <c r="IR21" t="str">
        <f>IF(ISERROR(MATCH(IR$1,'CSC Mitre'!T$1:T$220,0)),"",VLOOKUP(IR$1,'Tactic Recode'!$A$1:$B$547,2,FALSE))</f>
        <v/>
      </c>
      <c r="IS21" t="str">
        <f>IF(ISERROR(MATCH(IS$1,'CSC Mitre'!T$1:T$220,0)),"",VLOOKUP(IS$1,'Tactic Recode'!$A$1:$B$547,2,FALSE))</f>
        <v/>
      </c>
      <c r="IT21" t="str">
        <f>IF(ISERROR(MATCH(IT$1,'CSC Mitre'!T$1:T$220,0)),"",VLOOKUP(IT$1,'Tactic Recode'!$A$1:$B$547,2,FALSE))</f>
        <v/>
      </c>
      <c r="IU21" t="str">
        <f>IF(ISERROR(MATCH(IU$1,'CSC Mitre'!T$1:T$220,0)),"",VLOOKUP(IU$1,'Tactic Recode'!$A$1:$B$547,2,FALSE))</f>
        <v/>
      </c>
      <c r="IV21" t="str">
        <f>IF(ISERROR(MATCH(IV$1,'CSC Mitre'!T$1:T$220,0)),"",VLOOKUP(IV$1,'Tactic Recode'!$A$1:$B$547,2,FALSE))</f>
        <v/>
      </c>
      <c r="IW21" t="str">
        <f>IF(ISERROR(MATCH(IW$1,'CSC Mitre'!T$1:T$220,0)),"",VLOOKUP(IW$1,'Tactic Recode'!$A$1:$B$547,2,FALSE))</f>
        <v/>
      </c>
      <c r="IX21" t="str">
        <f>IF(ISERROR(MATCH(IX$1,'CSC Mitre'!T$1:T$220,0)),"",VLOOKUP(IX$1,'Tactic Recode'!$A$1:$B$547,2,FALSE))</f>
        <v/>
      </c>
      <c r="IY21" t="str">
        <f>IF(ISERROR(MATCH(IY$1,'CSC Mitre'!T$1:T$220,0)),"",VLOOKUP(IY$1,'Tactic Recode'!$A$1:$B$547,2,FALSE))</f>
        <v/>
      </c>
      <c r="IZ21" t="str">
        <f>IF(ISERROR(MATCH(IZ$1,'CSC Mitre'!T$1:T$220,0)),"",VLOOKUP(IZ$1,'Tactic Recode'!$A$1:$B$547,2,FALSE))</f>
        <v/>
      </c>
      <c r="JA21" t="str">
        <f>IF(ISERROR(MATCH(JA$1,'CSC Mitre'!T$1:T$220,0)),"",VLOOKUP(JA$1,'Tactic Recode'!$A$1:$B$547,2,FALSE))</f>
        <v/>
      </c>
      <c r="JB21" t="str">
        <f>IF(ISERROR(MATCH(JB$1,'CSC Mitre'!T$1:T$220,0)),"",VLOOKUP(JB$1,'Tactic Recode'!$A$1:$B$547,2,FALSE))</f>
        <v/>
      </c>
      <c r="JC21" t="str">
        <f>IF(ISERROR(MATCH(JC$1,'CSC Mitre'!T$1:T$220,0)),"",VLOOKUP(JC$1,'Tactic Recode'!$A$1:$B$547,2,FALSE))</f>
        <v/>
      </c>
      <c r="JD21" t="str">
        <f>IF(ISERROR(MATCH(JD$1,'CSC Mitre'!T$1:T$220,0)),"",VLOOKUP(JD$1,'Tactic Recode'!$A$1:$B$547,2,FALSE))</f>
        <v/>
      </c>
      <c r="JE21" t="str">
        <f>IF(ISERROR(MATCH(JE$1,'CSC Mitre'!T$1:T$220,0)),"",VLOOKUP(JE$1,'Tactic Recode'!$A$1:$B$547,2,FALSE))</f>
        <v/>
      </c>
      <c r="JF21" t="str">
        <f>IF(ISERROR(MATCH(JF$1,'CSC Mitre'!T$1:T$220,0)),"",VLOOKUP(JF$1,'Tactic Recode'!$A$1:$B$547,2,FALSE))</f>
        <v/>
      </c>
      <c r="JG21" t="str">
        <f>IF(ISERROR(MATCH(JG$1,'CSC Mitre'!T$1:T$220,0)),"",VLOOKUP(JG$1,'Tactic Recode'!$A$1:$B$547,2,FALSE))</f>
        <v/>
      </c>
      <c r="JH21" t="str">
        <f>IF(ISERROR(MATCH(JH$1,'CSC Mitre'!T$1:T$220,0)),"",VLOOKUP(JH$1,'Tactic Recode'!$A$1:$B$547,2,FALSE))</f>
        <v/>
      </c>
      <c r="JI21" t="str">
        <f>IF(ISERROR(MATCH(JI$1,'CSC Mitre'!T$1:T$220,0)),"",VLOOKUP(JI$1,'Tactic Recode'!$A$1:$B$547,2,FALSE))</f>
        <v/>
      </c>
      <c r="JJ21" t="str">
        <f>IF(ISERROR(MATCH(JJ$1,'CSC Mitre'!T$1:T$220,0)),"",VLOOKUP(JJ$1,'Tactic Recode'!$A$1:$B$547,2,FALSE))</f>
        <v/>
      </c>
      <c r="JK21" t="str">
        <f>IF(ISERROR(MATCH(JK$1,'CSC Mitre'!T$1:T$220,0)),"",VLOOKUP(JK$1,'Tactic Recode'!$A$1:$B$547,2,FALSE))</f>
        <v/>
      </c>
      <c r="JL21" t="str">
        <f>IF(ISERROR(MATCH(JL$1,'CSC Mitre'!T$1:T$220,0)),"",VLOOKUP(JL$1,'Tactic Recode'!$A$1:$B$547,2,FALSE))</f>
        <v/>
      </c>
      <c r="JM21" t="str">
        <f>IF(ISERROR(MATCH(JM$1,'CSC Mitre'!T$1:T$220,0)),"",VLOOKUP(JM$1,'Tactic Recode'!$A$1:$B$547,2,FALSE))</f>
        <v/>
      </c>
      <c r="JN21" t="str">
        <f>IF(ISERROR(MATCH(JN$1,'CSC Mitre'!T$1:T$220,0)),"",VLOOKUP(JN$1,'Tactic Recode'!$A$1:$B$547,2,FALSE))</f>
        <v/>
      </c>
      <c r="JO21" t="str">
        <f>IF(ISERROR(MATCH(JO$1,'CSC Mitre'!T$1:T$220,0)),"",VLOOKUP(JO$1,'Tactic Recode'!$A$1:$B$547,2,FALSE))</f>
        <v/>
      </c>
      <c r="JP21" t="str">
        <f>IF(ISERROR(MATCH(JP$1,'CSC Mitre'!T$1:T$220,0)),"",VLOOKUP(JP$1,'Tactic Recode'!$A$1:$B$547,2,FALSE))</f>
        <v/>
      </c>
      <c r="JQ21" t="str">
        <f>IF(ISERROR(MATCH(JQ$1,'CSC Mitre'!T$1:T$220,0)),"",VLOOKUP(JQ$1,'Tactic Recode'!$A$1:$B$547,2,FALSE))</f>
        <v/>
      </c>
      <c r="JR21" t="str">
        <f>IF(ISERROR(MATCH(JR$1,'CSC Mitre'!T$1:T$220,0)),"",VLOOKUP(JR$1,'Tactic Recode'!$A$1:$B$547,2,FALSE))</f>
        <v/>
      </c>
      <c r="JS21" t="str">
        <f>IF(ISERROR(MATCH(JS$1,'CSC Mitre'!T$1:T$220,0)),"",VLOOKUP(JS$1,'Tactic Recode'!$A$1:$B$547,2,FALSE))</f>
        <v/>
      </c>
      <c r="JT21" t="str">
        <f>IF(ISERROR(MATCH(JT$1,'CSC Mitre'!T$1:T$220,0)),"",VLOOKUP(JT$1,'Tactic Recode'!$A$1:$B$547,2,FALSE))</f>
        <v/>
      </c>
      <c r="JU21" t="str">
        <f>IF(ISERROR(MATCH(JU$1,'CSC Mitre'!T$1:T$220,0)),"",VLOOKUP(JU$1,'Tactic Recode'!$A$1:$B$547,2,FALSE))</f>
        <v/>
      </c>
      <c r="JV21" t="str">
        <f>IF(ISERROR(MATCH(JV$1,'CSC Mitre'!T$1:T$220,0)),"",VLOOKUP(JV$1,'Tactic Recode'!$A$1:$B$547,2,FALSE))</f>
        <v/>
      </c>
      <c r="JW21" t="str">
        <f>IF(ISERROR(MATCH(JW$1,'CSC Mitre'!T$1:T$220,0)),"",VLOOKUP(JW$1,'Tactic Recode'!$A$1:$B$547,2,FALSE))</f>
        <v/>
      </c>
      <c r="JX21" t="str">
        <f>IF(ISERROR(MATCH(JX$1,'CSC Mitre'!T$1:T$220,0)),"",VLOOKUP(JX$1,'Tactic Recode'!$A$1:$B$547,2,FALSE))</f>
        <v/>
      </c>
      <c r="JY21" t="str">
        <f>IF(ISERROR(MATCH(JY$1,'CSC Mitre'!T$1:T$220,0)),"",VLOOKUP(JY$1,'Tactic Recode'!$A$1:$B$547,2,FALSE))</f>
        <v/>
      </c>
      <c r="JZ21" t="str">
        <f>IF(ISERROR(MATCH(JZ$1,'CSC Mitre'!T$1:T$220,0)),"",VLOOKUP(JZ$1,'Tactic Recode'!$A$1:$B$547,2,FALSE))</f>
        <v/>
      </c>
      <c r="KA21" t="str">
        <f>IF(ISERROR(MATCH(KA$1,'CSC Mitre'!T$1:T$220,0)),"",VLOOKUP(KA$1,'Tactic Recode'!$A$1:$B$547,2,FALSE))</f>
        <v/>
      </c>
      <c r="KB21" t="str">
        <f>IF(ISERROR(MATCH(KB$1,'CSC Mitre'!T$1:T$220,0)),"",VLOOKUP(KB$1,'Tactic Recode'!$A$1:$B$547,2,FALSE))</f>
        <v/>
      </c>
      <c r="KC21" t="str">
        <f>IF(ISERROR(MATCH(KC$1,'CSC Mitre'!T$1:T$220,0)),"",VLOOKUP(KC$1,'Tactic Recode'!$A$1:$B$547,2,FALSE))</f>
        <v/>
      </c>
      <c r="KD21" t="str">
        <f>IF(ISERROR(MATCH(KD$1,'CSC Mitre'!T$1:T$220,0)),"",VLOOKUP(KD$1,'Tactic Recode'!$A$1:$B$547,2,FALSE))</f>
        <v/>
      </c>
      <c r="KE21" t="str">
        <f>IF(ISERROR(MATCH(KE$1,'CSC Mitre'!T$1:T$220,0)),"",VLOOKUP(KE$1,'Tactic Recode'!$A$1:$B$547,2,FALSE))</f>
        <v/>
      </c>
      <c r="KF21" t="str">
        <f>IF(ISERROR(MATCH(KF$1,'CSC Mitre'!T$1:T$220,0)),"",VLOOKUP(KF$1,'Tactic Recode'!$A$1:$B$547,2,FALSE))</f>
        <v/>
      </c>
      <c r="KG21" t="str">
        <f>IF(ISERROR(MATCH(KG$1,'CSC Mitre'!T$1:T$220,0)),"",VLOOKUP(KG$1,'Tactic Recode'!$A$1:$B$547,2,FALSE))</f>
        <v/>
      </c>
      <c r="KH21" t="str">
        <f>IF(ISERROR(MATCH(KH$1,'CSC Mitre'!T$1:T$220,0)),"",VLOOKUP(KH$1,'Tactic Recode'!$A$1:$B$547,2,FALSE))</f>
        <v/>
      </c>
      <c r="KI21" t="str">
        <f>IF(ISERROR(MATCH(KI$1,'CSC Mitre'!T$1:T$220,0)),"",VLOOKUP(KI$1,'Tactic Recode'!$A$1:$B$547,2,FALSE))</f>
        <v/>
      </c>
      <c r="KJ21" t="str">
        <f>IF(ISERROR(MATCH(KJ$1,'CSC Mitre'!T$1:T$220,0)),"",VLOOKUP(KJ$1,'Tactic Recode'!$A$1:$B$547,2,FALSE))</f>
        <v/>
      </c>
      <c r="KK21" t="str">
        <f>IF(ISERROR(MATCH(KK$1,'CSC Mitre'!T$1:T$220,0)),"",VLOOKUP(KK$1,'Tactic Recode'!$A$1:$B$547,2,FALSE))</f>
        <v/>
      </c>
      <c r="KL21" t="str">
        <f>IF(ISERROR(MATCH(KL$1,'CSC Mitre'!T$1:T$220,0)),"",VLOOKUP(KL$1,'Tactic Recode'!$A$1:$B$547,2,FALSE))</f>
        <v/>
      </c>
      <c r="KM21" t="str">
        <f>IF(ISERROR(MATCH(KM$1,'CSC Mitre'!T$1:T$220,0)),"",VLOOKUP(KM$1,'Tactic Recode'!$A$1:$B$547,2,FALSE))</f>
        <v/>
      </c>
      <c r="KN21" t="str">
        <f>IF(ISERROR(MATCH(KN$1,'CSC Mitre'!T$1:T$220,0)),"",VLOOKUP(KN$1,'Tactic Recode'!$A$1:$B$547,2,FALSE))</f>
        <v/>
      </c>
      <c r="KO21" t="str">
        <f>IF(ISERROR(MATCH(KO$1,'CSC Mitre'!T$1:T$220,0)),"",VLOOKUP(KO$1,'Tactic Recode'!$A$1:$B$547,2,FALSE))</f>
        <v/>
      </c>
      <c r="KP21" t="str">
        <f>IF(ISERROR(MATCH(KP$1,'CSC Mitre'!T$1:T$220,0)),"",VLOOKUP(KP$1,'Tactic Recode'!$A$1:$B$547,2,FALSE))</f>
        <v/>
      </c>
      <c r="KQ21" t="str">
        <f>IF(ISERROR(MATCH(KQ$1,'CSC Mitre'!T$1:T$220,0)),"",VLOOKUP(KQ$1,'Tactic Recode'!$A$1:$B$547,2,FALSE))</f>
        <v/>
      </c>
      <c r="KR21" t="str">
        <f>IF(ISERROR(MATCH(KR$1,'CSC Mitre'!T$1:T$220,0)),"",VLOOKUP(KR$1,'Tactic Recode'!$A$1:$B$547,2,FALSE))</f>
        <v/>
      </c>
      <c r="KS21" t="str">
        <f>IF(ISERROR(MATCH(KS$1,'CSC Mitre'!T$1:T$220,0)),"",VLOOKUP(KS$1,'Tactic Recode'!$A$1:$B$547,2,FALSE))</f>
        <v/>
      </c>
      <c r="KT21" t="str">
        <f>IF(ISERROR(MATCH(KT$1,'CSC Mitre'!T$1:T$220,0)),"",VLOOKUP(KT$1,'Tactic Recode'!$A$1:$B$547,2,FALSE))</f>
        <v/>
      </c>
      <c r="KU21" t="str">
        <f>IF(ISERROR(MATCH(KU$1,'CSC Mitre'!T$1:T$220,0)),"",VLOOKUP(KU$1,'Tactic Recode'!$A$1:$B$547,2,FALSE))</f>
        <v/>
      </c>
      <c r="KV21" t="str">
        <f>IF(ISERROR(MATCH(KV$1,'CSC Mitre'!T$1:T$220,0)),"",VLOOKUP(KV$1,'Tactic Recode'!$A$1:$B$547,2,FALSE))</f>
        <v/>
      </c>
      <c r="KW21" t="str">
        <f>IF(ISERROR(MATCH(KW$1,'CSC Mitre'!T$1:T$220,0)),"",VLOOKUP(KW$1,'Tactic Recode'!$A$1:$B$547,2,FALSE))</f>
        <v/>
      </c>
      <c r="KX21" t="str">
        <f>IF(ISERROR(MATCH(KX$1,'CSC Mitre'!T$1:T$220,0)),"",VLOOKUP(KX$1,'Tactic Recode'!$A$1:$B$547,2,FALSE))</f>
        <v/>
      </c>
      <c r="KY21" t="str">
        <f>IF(ISERROR(MATCH(KY$1,'CSC Mitre'!T$1:T$220,0)),"",VLOOKUP(KY$1,'Tactic Recode'!$A$1:$B$547,2,FALSE))</f>
        <v/>
      </c>
      <c r="KZ21" t="str">
        <f>IF(ISERROR(MATCH(KZ$1,'CSC Mitre'!T$1:T$220,0)),"",VLOOKUP(KZ$1,'Tactic Recode'!$A$1:$B$547,2,FALSE))</f>
        <v/>
      </c>
      <c r="LA21" t="str">
        <f>IF(ISERROR(MATCH(LA$1,'CSC Mitre'!T$1:T$220,0)),"",VLOOKUP(LA$1,'Tactic Recode'!$A$1:$B$547,2,FALSE))</f>
        <v/>
      </c>
      <c r="LB21" t="str">
        <f>IF(ISERROR(MATCH(LB$1,'CSC Mitre'!T$1:T$220,0)),"",VLOOKUP(LB$1,'Tactic Recode'!$A$1:$B$547,2,FALSE))</f>
        <v/>
      </c>
      <c r="LC21" t="str">
        <f>IF(ISERROR(MATCH(LC$1,'CSC Mitre'!T$1:T$220,0)),"",VLOOKUP(LC$1,'Tactic Recode'!$A$1:$B$547,2,FALSE))</f>
        <v/>
      </c>
      <c r="LD21" t="str">
        <f>IF(ISERROR(MATCH(LD$1,'CSC Mitre'!T$1:T$220,0)),"",VLOOKUP(LD$1,'Tactic Recode'!$A$1:$B$547,2,FALSE))</f>
        <v/>
      </c>
      <c r="LE21" t="str">
        <f>IF(ISERROR(MATCH(LE$1,'CSC Mitre'!T$1:T$220,0)),"",VLOOKUP(LE$1,'Tactic Recode'!$A$1:$B$547,2,FALSE))</f>
        <v/>
      </c>
      <c r="LF21" t="str">
        <f>IF(ISERROR(MATCH(LF$1,'CSC Mitre'!T$1:T$220,0)),"",VLOOKUP(LF$1,'Tactic Recode'!$A$1:$B$547,2,FALSE))</f>
        <v/>
      </c>
      <c r="LG21" t="str">
        <f>IF(ISERROR(MATCH(LG$1,'CSC Mitre'!T$1:T$220,0)),"",VLOOKUP(LG$1,'Tactic Recode'!$A$1:$B$547,2,FALSE))</f>
        <v/>
      </c>
      <c r="LH21" t="str">
        <f>IF(ISERROR(MATCH(LH$1,'CSC Mitre'!T$1:T$220,0)),"",VLOOKUP(LH$1,'Tactic Recode'!$A$1:$B$547,2,FALSE))</f>
        <v/>
      </c>
      <c r="LI21" t="str">
        <f>IF(ISERROR(MATCH(LI$1,'CSC Mitre'!T$1:T$220,0)),"",VLOOKUP(LI$1,'Tactic Recode'!$A$1:$B$547,2,FALSE))</f>
        <v/>
      </c>
      <c r="LJ21" t="str">
        <f>IF(ISERROR(MATCH(LJ$1,'CSC Mitre'!T$1:T$220,0)),"",VLOOKUP(LJ$1,'Tactic Recode'!$A$1:$B$547,2,FALSE))</f>
        <v/>
      </c>
      <c r="LK21" t="str">
        <f>IF(ISERROR(MATCH(LK$1,'CSC Mitre'!T$1:T$220,0)),"",VLOOKUP(LK$1,'Tactic Recode'!$A$1:$B$547,2,FALSE))</f>
        <v/>
      </c>
      <c r="LL21" t="str">
        <f>IF(ISERROR(MATCH(LL$1,'CSC Mitre'!T$1:T$220,0)),"",VLOOKUP(LL$1,'Tactic Recode'!$A$1:$B$547,2,FALSE))</f>
        <v/>
      </c>
      <c r="LM21" t="str">
        <f>IF(ISERROR(MATCH(LM$1,'CSC Mitre'!T$1:T$220,0)),"",VLOOKUP(LM$1,'Tactic Recode'!$A$1:$B$547,2,FALSE))</f>
        <v/>
      </c>
      <c r="LN21" t="str">
        <f>IF(ISERROR(MATCH(LN$1,'CSC Mitre'!T$1:T$220,0)),"",VLOOKUP(LN$1,'Tactic Recode'!$A$1:$B$547,2,FALSE))</f>
        <v/>
      </c>
      <c r="LO21" t="str">
        <f>IF(ISERROR(MATCH(LO$1,'CSC Mitre'!T$1:T$220,0)),"",VLOOKUP(LO$1,'Tactic Recode'!$A$1:$B$547,2,FALSE))</f>
        <v/>
      </c>
      <c r="LP21" t="str">
        <f>IF(ISERROR(MATCH(LP$1,'CSC Mitre'!T$1:T$220,0)),"",VLOOKUP(LP$1,'Tactic Recode'!$A$1:$B$547,2,FALSE))</f>
        <v/>
      </c>
      <c r="LQ21" t="str">
        <f>IF(ISERROR(MATCH(LQ$1,'CSC Mitre'!T$1:T$220,0)),"",VLOOKUP(LQ$1,'Tactic Recode'!$A$1:$B$547,2,FALSE))</f>
        <v/>
      </c>
      <c r="LR21" t="str">
        <f>IF(ISERROR(MATCH(LR$1,'CSC Mitre'!T$1:T$220,0)),"",VLOOKUP(LR$1,'Tactic Recode'!$A$1:$B$547,2,FALSE))</f>
        <v/>
      </c>
      <c r="LS21" t="str">
        <f>IF(ISERROR(MATCH(LS$1,'CSC Mitre'!T$1:T$220,0)),"",VLOOKUP(LS$1,'Tactic Recode'!$A$1:$B$547,2,FALSE))</f>
        <v/>
      </c>
      <c r="LT21" t="str">
        <f>IF(ISERROR(MATCH(LT$1,'CSC Mitre'!T$1:T$220,0)),"",VLOOKUP(LT$1,'Tactic Recode'!$A$1:$B$547,2,FALSE))</f>
        <v/>
      </c>
      <c r="LU21" t="str">
        <f>IF(ISERROR(MATCH(LU$1,'CSC Mitre'!T$1:T$220,0)),"",VLOOKUP(LU$1,'Tactic Recode'!$A$1:$B$547,2,FALSE))</f>
        <v/>
      </c>
      <c r="LV21" t="str">
        <f>IF(ISERROR(MATCH(LV$1,'CSC Mitre'!T$1:T$220,0)),"",VLOOKUP(LV$1,'Tactic Recode'!$A$1:$B$547,2,FALSE))</f>
        <v/>
      </c>
      <c r="LW21" t="str">
        <f>IF(ISERROR(MATCH(LW$1,'CSC Mitre'!T$1:T$220,0)),"",VLOOKUP(LW$1,'Tactic Recode'!$A$1:$B$547,2,FALSE))</f>
        <v/>
      </c>
      <c r="LX21" t="str">
        <f>IF(ISERROR(MATCH(LX$1,'CSC Mitre'!T$1:T$220,0)),"",VLOOKUP(LX$1,'Tactic Recode'!$A$1:$B$547,2,FALSE))</f>
        <v/>
      </c>
      <c r="LY21" t="str">
        <f>IF(ISERROR(MATCH(LY$1,'CSC Mitre'!T$1:T$220,0)),"",VLOOKUP(LY$1,'Tactic Recode'!$A$1:$B$547,2,FALSE))</f>
        <v/>
      </c>
      <c r="LZ21" t="str">
        <f>IF(ISERROR(MATCH(LZ$1,'CSC Mitre'!T$1:T$220,0)),"",VLOOKUP(LZ$1,'Tactic Recode'!$A$1:$B$547,2,FALSE))</f>
        <v/>
      </c>
      <c r="MA21" t="str">
        <f>IF(ISERROR(MATCH(MA$1,'CSC Mitre'!T$1:T$220,0)),"",VLOOKUP(MA$1,'Tactic Recode'!$A$1:$B$547,2,FALSE))</f>
        <v/>
      </c>
      <c r="MB21" t="str">
        <f>IF(ISERROR(MATCH(MB$1,'CSC Mitre'!T$1:T$220,0)),"",VLOOKUP(MB$1,'Tactic Recode'!$A$1:$B$547,2,FALSE))</f>
        <v/>
      </c>
      <c r="MC21" t="str">
        <f>IF(ISERROR(MATCH(MC$1,'CSC Mitre'!T$1:T$220,0)),"",VLOOKUP(MC$1,'Tactic Recode'!$A$1:$B$547,2,FALSE))</f>
        <v/>
      </c>
      <c r="MD21" t="str">
        <f>IF(ISERROR(MATCH(MD$1,'CSC Mitre'!T$1:T$220,0)),"",VLOOKUP(MD$1,'Tactic Recode'!$A$1:$B$547,2,FALSE))</f>
        <v/>
      </c>
      <c r="ME21" t="str">
        <f>IF(ISERROR(MATCH(ME$1,'CSC Mitre'!T$1:T$220,0)),"",VLOOKUP(ME$1,'Tactic Recode'!$A$1:$B$547,2,FALSE))</f>
        <v/>
      </c>
      <c r="MF21" t="str">
        <f>IF(ISERROR(MATCH(MF$1,'CSC Mitre'!T$1:T$220,0)),"",VLOOKUP(MF$1,'Tactic Recode'!$A$1:$B$547,2,FALSE))</f>
        <v/>
      </c>
      <c r="MG21" t="str">
        <f>IF(ISERROR(MATCH(MG$1,'CSC Mitre'!T$1:T$220,0)),"",VLOOKUP(MG$1,'Tactic Recode'!$A$1:$B$547,2,FALSE))</f>
        <v/>
      </c>
      <c r="MH21" t="str">
        <f>IF(ISERROR(MATCH(MH$1,'CSC Mitre'!T$1:T$220,0)),"",VLOOKUP(MH$1,'Tactic Recode'!$A$1:$B$547,2,FALSE))</f>
        <v/>
      </c>
      <c r="MI21" t="str">
        <f>IF(ISERROR(MATCH(MI$1,'CSC Mitre'!T$1:T$220,0)),"",VLOOKUP(MI$1,'Tactic Recode'!$A$1:$B$547,2,FALSE))</f>
        <v/>
      </c>
      <c r="MJ21" t="str">
        <f>IF(ISERROR(MATCH(MJ$1,'CSC Mitre'!T$1:T$220,0)),"",VLOOKUP(MJ$1,'Tactic Recode'!$A$1:$B$547,2,FALSE))</f>
        <v/>
      </c>
      <c r="MK21" t="str">
        <f>IF(ISERROR(MATCH(MK$1,'CSC Mitre'!T$1:T$220,0)),"",VLOOKUP(MK$1,'Tactic Recode'!$A$1:$B$547,2,FALSE))</f>
        <v/>
      </c>
      <c r="ML21" t="str">
        <f>IF(ISERROR(MATCH(ML$1,'CSC Mitre'!T$1:T$220,0)),"",VLOOKUP(ML$1,'Tactic Recode'!$A$1:$B$547,2,FALSE))</f>
        <v/>
      </c>
      <c r="MM21" t="str">
        <f>IF(ISERROR(MATCH(MM$1,'CSC Mitre'!T$1:T$220,0)),"",VLOOKUP(MM$1,'Tactic Recode'!$A$1:$B$547,2,FALSE))</f>
        <v/>
      </c>
      <c r="MN21" t="str">
        <f>IF(ISERROR(MATCH(MN$1,'CSC Mitre'!T$1:T$220,0)),"",VLOOKUP(MN$1,'Tactic Recode'!$A$1:$B$547,2,FALSE))</f>
        <v/>
      </c>
      <c r="MO21" t="str">
        <f>IF(ISERROR(MATCH(MO$1,'CSC Mitre'!T$1:T$220,0)),"",VLOOKUP(MO$1,'Tactic Recode'!$A$1:$B$547,2,FALSE))</f>
        <v/>
      </c>
      <c r="MP21" t="str">
        <f>IF(ISERROR(MATCH(MP$1,'CSC Mitre'!T$1:T$220,0)),"",VLOOKUP(MP$1,'Tactic Recode'!$A$1:$B$547,2,FALSE))</f>
        <v/>
      </c>
      <c r="MQ21" t="str">
        <f>IF(ISERROR(MATCH(MQ$1,'CSC Mitre'!T$1:T$220,0)),"",VLOOKUP(MQ$1,'Tactic Recode'!$A$1:$B$547,2,FALSE))</f>
        <v/>
      </c>
      <c r="MR21" t="str">
        <f>IF(ISERROR(MATCH(MR$1,'CSC Mitre'!T$1:T$220,0)),"",VLOOKUP(MR$1,'Tactic Recode'!$A$1:$B$547,2,FALSE))</f>
        <v/>
      </c>
      <c r="MS21" t="str">
        <f>IF(ISERROR(MATCH(MS$1,'CSC Mitre'!T$1:T$220,0)),"",VLOOKUP(MS$1,'Tactic Recode'!$A$1:$B$547,2,FALSE))</f>
        <v/>
      </c>
      <c r="MT21" t="str">
        <f>IF(ISERROR(MATCH(MT$1,'CSC Mitre'!T$1:T$220,0)),"",VLOOKUP(MT$1,'Tactic Recode'!$A$1:$B$547,2,FALSE))</f>
        <v/>
      </c>
      <c r="MU21" t="str">
        <f>IF(ISERROR(MATCH(MU$1,'CSC Mitre'!T$1:T$220,0)),"",VLOOKUP(MU$1,'Tactic Recode'!$A$1:$B$547,2,FALSE))</f>
        <v/>
      </c>
      <c r="MV21" t="str">
        <f>IF(ISERROR(MATCH(MV$1,'CSC Mitre'!T$1:T$220,0)),"",VLOOKUP(MV$1,'Tactic Recode'!$A$1:$B$547,2,FALSE))</f>
        <v/>
      </c>
      <c r="MW21" t="str">
        <f>IF(ISERROR(MATCH(MW$1,'CSC Mitre'!T$1:T$220,0)),"",VLOOKUP(MW$1,'Tactic Recode'!$A$1:$B$547,2,FALSE))</f>
        <v/>
      </c>
      <c r="MX21" t="str">
        <f>IF(ISERROR(MATCH(MX$1,'CSC Mitre'!T$1:T$220,0)),"",VLOOKUP(MX$1,'Tactic Recode'!$A$1:$B$547,2,FALSE))</f>
        <v/>
      </c>
      <c r="MY21" t="str">
        <f>IF(ISERROR(MATCH(MY$1,'CSC Mitre'!T$1:T$220,0)),"",VLOOKUP(MY$1,'Tactic Recode'!$A$1:$B$547,2,FALSE))</f>
        <v/>
      </c>
      <c r="MZ21" t="str">
        <f>IF(ISERROR(MATCH(MZ$1,'CSC Mitre'!T$1:T$220,0)),"",VLOOKUP(MZ$1,'Tactic Recode'!$A$1:$B$547,2,FALSE))</f>
        <v/>
      </c>
      <c r="NA21" t="str">
        <f>IF(ISERROR(MATCH(NA$1,'CSC Mitre'!T$1:T$220,0)),"",VLOOKUP(NA$1,'Tactic Recode'!$A$1:$B$547,2,FALSE))</f>
        <v/>
      </c>
      <c r="NB21" t="str">
        <f>IF(ISERROR(MATCH(NB$1,'CSC Mitre'!T$1:T$220,0)),"",VLOOKUP(NB$1,'Tactic Recode'!$A$1:$B$547,2,FALSE))</f>
        <v/>
      </c>
      <c r="NC21" t="str">
        <f>IF(ISERROR(MATCH(NC$1,'CSC Mitre'!T$1:T$220,0)),"",VLOOKUP(NC$1,'Tactic Recode'!$A$1:$B$547,2,FALSE))</f>
        <v/>
      </c>
      <c r="ND21" t="str">
        <f>IF(ISERROR(MATCH(ND$1,'CSC Mitre'!T$1:T$220,0)),"",VLOOKUP(ND$1,'Tactic Recode'!$A$1:$B$547,2,FALSE))</f>
        <v/>
      </c>
      <c r="NE21" t="str">
        <f>IF(ISERROR(MATCH(NE$1,'CSC Mitre'!T$1:T$220,0)),"",VLOOKUP(NE$1,'Tactic Recode'!$A$1:$B$547,2,FALSE))</f>
        <v/>
      </c>
      <c r="NF21" t="str">
        <f>IF(ISERROR(MATCH(NF$1,'CSC Mitre'!T$1:T$220,0)),"",VLOOKUP(NF$1,'Tactic Recode'!$A$1:$B$547,2,FALSE))</f>
        <v/>
      </c>
      <c r="NG21" t="str">
        <f>IF(ISERROR(MATCH(NG$1,'CSC Mitre'!T$1:T$220,0)),"",VLOOKUP(NG$1,'Tactic Recode'!$A$1:$B$547,2,FALSE))</f>
        <v/>
      </c>
      <c r="NH21" t="str">
        <f>IF(ISERROR(MATCH(NH$1,'CSC Mitre'!T$1:T$220,0)),"",VLOOKUP(NH$1,'Tactic Recode'!$A$1:$B$547,2,FALSE))</f>
        <v/>
      </c>
      <c r="NI21" t="str">
        <f>IF(ISERROR(MATCH(NI$1,'CSC Mitre'!T$1:T$220,0)),"",VLOOKUP(NI$1,'Tactic Recode'!$A$1:$B$547,2,FALSE))</f>
        <v/>
      </c>
      <c r="NJ21" t="str">
        <f>IF(ISERROR(MATCH(NJ$1,'CSC Mitre'!T$1:T$220,0)),"",VLOOKUP(NJ$1,'Tactic Recode'!$A$1:$B$547,2,FALSE))</f>
        <v/>
      </c>
      <c r="NK21" t="str">
        <f>IF(ISERROR(MATCH(NK$1,'CSC Mitre'!T$1:T$220,0)),"",VLOOKUP(NK$1,'Tactic Recode'!$A$1:$B$547,2,FALSE))</f>
        <v/>
      </c>
      <c r="NL21" t="str">
        <f>IF(ISERROR(MATCH(NL$1,'CSC Mitre'!T$1:T$220,0)),"",VLOOKUP(NL$1,'Tactic Recode'!$A$1:$B$547,2,FALSE))</f>
        <v/>
      </c>
      <c r="NM21" t="str">
        <f>IF(ISERROR(MATCH(NM$1,'CSC Mitre'!T$1:T$220,0)),"",VLOOKUP(NM$1,'Tactic Recode'!$A$1:$B$547,2,FALSE))</f>
        <v/>
      </c>
      <c r="NN21" t="str">
        <f>IF(ISERROR(MATCH(NN$1,'CSC Mitre'!T$1:T$220,0)),"",VLOOKUP(NN$1,'Tactic Recode'!$A$1:$B$547,2,FALSE))</f>
        <v/>
      </c>
      <c r="NO21" t="str">
        <f>IF(ISERROR(MATCH(NO$1,'CSC Mitre'!T$1:T$220,0)),"",VLOOKUP(NO$1,'Tactic Recode'!$A$1:$B$547,2,FALSE))</f>
        <v/>
      </c>
      <c r="NP21" t="str">
        <f>IF(ISERROR(MATCH(NP$1,'CSC Mitre'!T$1:T$220,0)),"",VLOOKUP(NP$1,'Tactic Recode'!$A$1:$B$547,2,FALSE))</f>
        <v/>
      </c>
      <c r="NQ21" t="str">
        <f>IF(ISERROR(MATCH(NQ$1,'CSC Mitre'!T$1:T$220,0)),"",VLOOKUP(NQ$1,'Tactic Recode'!$A$1:$B$547,2,FALSE))</f>
        <v/>
      </c>
      <c r="NR21" t="str">
        <f>IF(ISERROR(MATCH(NR$1,'CSC Mitre'!T$1:T$220,0)),"",VLOOKUP(NR$1,'Tactic Recode'!$A$1:$B$547,2,FALSE))</f>
        <v/>
      </c>
      <c r="NS21" t="str">
        <f>IF(ISERROR(MATCH(NS$1,'CSC Mitre'!T$1:T$220,0)),"",VLOOKUP(NS$1,'Tactic Recode'!$A$1:$B$547,2,FALSE))</f>
        <v/>
      </c>
      <c r="NT21" t="str">
        <f>IF(ISERROR(MATCH(NT$1,'CSC Mitre'!T$1:T$220,0)),"",VLOOKUP(NT$1,'Tactic Recode'!$A$1:$B$547,2,FALSE))</f>
        <v/>
      </c>
      <c r="NU21" t="str">
        <f>IF(ISERROR(MATCH(NU$1,'CSC Mitre'!T$1:T$220,0)),"",VLOOKUP(NU$1,'Tactic Recode'!$A$1:$B$547,2,FALSE))</f>
        <v/>
      </c>
      <c r="NV21" t="str">
        <f>IF(ISERROR(MATCH(NV$1,'CSC Mitre'!T$1:T$220,0)),"",VLOOKUP(NV$1,'Tactic Recode'!$A$1:$B$547,2,FALSE))</f>
        <v/>
      </c>
      <c r="NW21" t="str">
        <f>IF(ISERROR(MATCH(NW$1,'CSC Mitre'!T$1:T$220,0)),"",VLOOKUP(NW$1,'Tactic Recode'!$A$1:$B$547,2,FALSE))</f>
        <v/>
      </c>
      <c r="NX21" t="str">
        <f>IF(ISERROR(MATCH(NX$1,'CSC Mitre'!T$1:T$220,0)),"",VLOOKUP(NX$1,'Tactic Recode'!$A$1:$B$547,2,FALSE))</f>
        <v/>
      </c>
      <c r="NY21" t="str">
        <f>IF(ISERROR(MATCH(NY$1,'CSC Mitre'!T$1:T$220,0)),"",VLOOKUP(NY$1,'Tactic Recode'!$A$1:$B$547,2,FALSE))</f>
        <v/>
      </c>
      <c r="NZ21" t="str">
        <f>IF(ISERROR(MATCH(NZ$1,'CSC Mitre'!T$1:T$220,0)),"",VLOOKUP(NZ$1,'Tactic Recode'!$A$1:$B$547,2,FALSE))</f>
        <v/>
      </c>
      <c r="OA21" t="str">
        <f>IF(ISERROR(MATCH(OA$1,'CSC Mitre'!T$1:T$220,0)),"",VLOOKUP(OA$1,'Tactic Recode'!$A$1:$B$547,2,FALSE))</f>
        <v/>
      </c>
      <c r="OB21" t="str">
        <f>IF(ISERROR(MATCH(OB$1,'CSC Mitre'!T$1:T$220,0)),"",VLOOKUP(OB$1,'Tactic Recode'!$A$1:$B$547,2,FALSE))</f>
        <v/>
      </c>
      <c r="OC21" t="str">
        <f>IF(ISERROR(MATCH(OC$1,'CSC Mitre'!T$1:T$220,0)),"",VLOOKUP(OC$1,'Tactic Recode'!$A$1:$B$547,2,FALSE))</f>
        <v/>
      </c>
      <c r="OD21" t="str">
        <f>IF(ISERROR(MATCH(OD$1,'CSC Mitre'!T$1:T$220,0)),"",VLOOKUP(OD$1,'Tactic Recode'!$A$1:$B$547,2,FALSE))</f>
        <v/>
      </c>
      <c r="OE21" t="str">
        <f>IF(ISERROR(MATCH(OE$1,'CSC Mitre'!T$1:T$220,0)),"",VLOOKUP(OE$1,'Tactic Recode'!$A$1:$B$547,2,FALSE))</f>
        <v/>
      </c>
      <c r="OF21" t="str">
        <f>IF(ISERROR(MATCH(OF$1,'CSC Mitre'!T$1:T$220,0)),"",VLOOKUP(OF$1,'Tactic Recode'!$A$1:$B$547,2,FALSE))</f>
        <v/>
      </c>
      <c r="OG21" t="str">
        <f>IF(ISERROR(MATCH(OG$1,'CSC Mitre'!T$1:T$220,0)),"",VLOOKUP(OG$1,'Tactic Recode'!$A$1:$B$547,2,FALSE))</f>
        <v/>
      </c>
      <c r="OH21" t="str">
        <f>IF(ISERROR(MATCH(OH$1,'CSC Mitre'!T$1:T$220,0)),"",VLOOKUP(OH$1,'Tactic Recode'!$A$1:$B$547,2,FALSE))</f>
        <v/>
      </c>
      <c r="OI21" t="str">
        <f>IF(ISERROR(MATCH(OI$1,'CSC Mitre'!T$1:T$220,0)),"",VLOOKUP(OI$1,'Tactic Recode'!$A$1:$B$547,2,FALSE))</f>
        <v/>
      </c>
      <c r="OJ21" t="str">
        <f>IF(ISERROR(MATCH(OJ$1,'CSC Mitre'!T$1:T$220,0)),"",VLOOKUP(OJ$1,'Tactic Recode'!$A$1:$B$547,2,FALSE))</f>
        <v/>
      </c>
      <c r="OK21" t="str">
        <f>IF(ISERROR(MATCH(OK$1,'CSC Mitre'!T$1:T$220,0)),"",VLOOKUP(OK$1,'Tactic Recode'!$A$1:$B$547,2,FALSE))</f>
        <v/>
      </c>
      <c r="OL21" t="str">
        <f>IF(ISERROR(MATCH(OL$1,'CSC Mitre'!T$1:T$220,0)),"",VLOOKUP(OL$1,'Tactic Recode'!$A$1:$B$547,2,FALSE))</f>
        <v/>
      </c>
      <c r="OM21" t="str">
        <f>IF(ISERROR(MATCH(OM$1,'CSC Mitre'!T$1:T$220,0)),"",VLOOKUP(OM$1,'Tactic Recode'!$A$1:$B$547,2,FALSE))</f>
        <v/>
      </c>
      <c r="ON21" t="str">
        <f>IF(ISERROR(MATCH(ON$1,'CSC Mitre'!T$1:T$220,0)),"",VLOOKUP(ON$1,'Tactic Recode'!$A$1:$B$547,2,FALSE))</f>
        <v/>
      </c>
      <c r="OO21" t="str">
        <f>IF(ISERROR(MATCH(OO$1,'CSC Mitre'!T$1:T$220,0)),"",VLOOKUP(OO$1,'Tactic Recode'!$A$1:$B$547,2,FALSE))</f>
        <v/>
      </c>
      <c r="OP21" t="str">
        <f>IF(ISERROR(MATCH(OP$1,'CSC Mitre'!T$1:T$220,0)),"",VLOOKUP(OP$1,'Tactic Recode'!$A$1:$B$547,2,FALSE))</f>
        <v/>
      </c>
      <c r="OQ21" t="str">
        <f>IF(ISERROR(MATCH(OQ$1,'CSC Mitre'!T$1:T$220,0)),"",VLOOKUP(OQ$1,'Tactic Recode'!$A$1:$B$547,2,FALSE))</f>
        <v/>
      </c>
      <c r="OR21" t="str">
        <f>IF(ISERROR(MATCH(OR$1,'CSC Mitre'!T$1:T$220,0)),"",VLOOKUP(OR$1,'Tactic Recode'!$A$1:$B$547,2,FALSE))</f>
        <v/>
      </c>
      <c r="OS21" t="str">
        <f>IF(ISERROR(MATCH(OS$1,'CSC Mitre'!T$1:T$220,0)),"",VLOOKUP(OS$1,'Tactic Recode'!$A$1:$B$547,2,FALSE))</f>
        <v/>
      </c>
      <c r="OT21" t="str">
        <f>IF(ISERROR(MATCH(OT$1,'CSC Mitre'!T$1:T$220,0)),"",VLOOKUP(OT$1,'Tactic Recode'!$A$1:$B$547,2,FALSE))</f>
        <v/>
      </c>
      <c r="OU21" t="str">
        <f>IF(ISERROR(MATCH(OU$1,'CSC Mitre'!T$1:T$220,0)),"",VLOOKUP(OU$1,'Tactic Recode'!$A$1:$B$547,2,FALSE))</f>
        <v/>
      </c>
      <c r="OV21" t="str">
        <f>IF(ISERROR(MATCH(OV$1,'CSC Mitre'!T$1:T$220,0)),"",VLOOKUP(OV$1,'Tactic Recode'!$A$1:$B$547,2,FALSE))</f>
        <v/>
      </c>
      <c r="OW21" t="str">
        <f>IF(ISERROR(MATCH(OW$1,'CSC Mitre'!T$1:T$220,0)),"",VLOOKUP(OW$1,'Tactic Recode'!$A$1:$B$547,2,FALSE))</f>
        <v/>
      </c>
      <c r="OX21" t="str">
        <f>IF(ISERROR(MATCH(OX$1,'CSC Mitre'!T$1:T$220,0)),"",VLOOKUP(OX$1,'Tactic Recode'!$A$1:$B$547,2,FALSE))</f>
        <v/>
      </c>
      <c r="OY21" t="str">
        <f>IF(ISERROR(MATCH(OY$1,'CSC Mitre'!T$1:T$220,0)),"",VLOOKUP(OY$1,'Tactic Recode'!$A$1:$B$547,2,FALSE))</f>
        <v/>
      </c>
      <c r="OZ21" t="str">
        <f>IF(ISERROR(MATCH(OZ$1,'CSC Mitre'!T$1:T$220,0)),"",VLOOKUP(OZ$1,'Tactic Recode'!$A$1:$B$547,2,FALSE))</f>
        <v/>
      </c>
      <c r="PA21" t="str">
        <f>IF(ISERROR(MATCH(PA$1,'CSC Mitre'!T$1:T$220,0)),"",VLOOKUP(PA$1,'Tactic Recode'!$A$1:$B$547,2,FALSE))</f>
        <v/>
      </c>
      <c r="PB21" t="str">
        <f>IF(ISERROR(MATCH(PB$1,'CSC Mitre'!T$1:T$220,0)),"",VLOOKUP(PB$1,'Tactic Recode'!$A$1:$B$547,2,FALSE))</f>
        <v/>
      </c>
      <c r="PC21" t="str">
        <f>IF(ISERROR(MATCH(PC$1,'CSC Mitre'!T$1:T$220,0)),"",VLOOKUP(PC$1,'Tactic Recode'!$A$1:$B$547,2,FALSE))</f>
        <v/>
      </c>
      <c r="PD21" t="str">
        <f>IF(ISERROR(MATCH(PD$1,'CSC Mitre'!T$1:T$220,0)),"",VLOOKUP(PD$1,'Tactic Recode'!$A$1:$B$547,2,FALSE))</f>
        <v/>
      </c>
      <c r="PE21" t="str">
        <f>IF(ISERROR(MATCH(PE$1,'CSC Mitre'!T$1:T$220,0)),"",VLOOKUP(PE$1,'Tactic Recode'!$A$1:$B$547,2,FALSE))</f>
        <v/>
      </c>
      <c r="PF21" t="str">
        <f>IF(ISERROR(MATCH(PF$1,'CSC Mitre'!T$1:T$220,0)),"",VLOOKUP(PF$1,'Tactic Recode'!$A$1:$B$547,2,FALSE))</f>
        <v/>
      </c>
      <c r="PG21" t="str">
        <f>IF(ISERROR(MATCH(PG$1,'CSC Mitre'!T$1:T$220,0)),"",VLOOKUP(PG$1,'Tactic Recode'!$A$1:$B$547,2,FALSE))</f>
        <v/>
      </c>
      <c r="PH21" t="str">
        <f>IF(ISERROR(MATCH(PH$1,'CSC Mitre'!T$1:T$220,0)),"",VLOOKUP(PH$1,'Tactic Recode'!$A$1:$B$547,2,FALSE))</f>
        <v/>
      </c>
      <c r="PI21" t="str">
        <f>IF(ISERROR(MATCH(PI$1,'CSC Mitre'!T$1:T$220,0)),"",VLOOKUP(PI$1,'Tactic Recode'!$A$1:$B$547,2,FALSE))</f>
        <v/>
      </c>
      <c r="PJ21" t="str">
        <f>IF(ISERROR(MATCH(PJ$1,'CSC Mitre'!T$1:T$220,0)),"",VLOOKUP(PJ$1,'Tactic Recode'!$A$1:$B$547,2,FALSE))</f>
        <v/>
      </c>
      <c r="PK21" t="str">
        <f>IF(ISERROR(MATCH(PK$1,'CSC Mitre'!T$1:T$220,0)),"",VLOOKUP(PK$1,'Tactic Recode'!$A$1:$B$547,2,FALSE))</f>
        <v/>
      </c>
      <c r="PL21" t="str">
        <f>IF(ISERROR(MATCH(PL$1,'CSC Mitre'!T$1:T$220,0)),"",VLOOKUP(PL$1,'Tactic Recode'!$A$1:$B$547,2,FALSE))</f>
        <v/>
      </c>
      <c r="PM21" t="str">
        <f>IF(ISERROR(MATCH(PM$1,'CSC Mitre'!T$1:T$220,0)),"",VLOOKUP(PM$1,'Tactic Recode'!$A$1:$B$547,2,FALSE))</f>
        <v/>
      </c>
      <c r="PN21" t="str">
        <f>IF(ISERROR(MATCH(PN$1,'CSC Mitre'!T$1:T$220,0)),"",VLOOKUP(PN$1,'Tactic Recode'!$A$1:$B$547,2,FALSE))</f>
        <v/>
      </c>
      <c r="PO21" t="str">
        <f>IF(ISERROR(MATCH(PO$1,'CSC Mitre'!T$1:T$220,0)),"",VLOOKUP(PO$1,'Tactic Recode'!$A$1:$B$547,2,FALSE))</f>
        <v/>
      </c>
      <c r="PP21" t="str">
        <f>IF(ISERROR(MATCH(PP$1,'CSC Mitre'!T$1:T$220,0)),"",VLOOKUP(PP$1,'Tactic Recode'!$A$1:$B$547,2,FALSE))</f>
        <v/>
      </c>
      <c r="PQ21" t="str">
        <f>IF(ISERROR(MATCH(PQ$1,'CSC Mitre'!T$1:T$220,0)),"",VLOOKUP(PQ$1,'Tactic Recode'!$A$1:$B$547,2,FALSE))</f>
        <v/>
      </c>
      <c r="PR21" t="str">
        <f>IF(ISERROR(MATCH(PR$1,'CSC Mitre'!T$1:T$220,0)),"",VLOOKUP(PR$1,'Tactic Recode'!$A$1:$B$547,2,FALSE))</f>
        <v/>
      </c>
      <c r="PS21" t="str">
        <f>IF(ISERROR(MATCH(PS$1,'CSC Mitre'!T$1:T$220,0)),"",VLOOKUP(PS$1,'Tactic Recode'!$A$1:$B$547,2,FALSE))</f>
        <v/>
      </c>
      <c r="PT21" t="str">
        <f>IF(ISERROR(MATCH(PT$1,'CSC Mitre'!T$1:T$220,0)),"",VLOOKUP(PT$1,'Tactic Recode'!$A$1:$B$547,2,FALSE))</f>
        <v/>
      </c>
      <c r="PU21" t="str">
        <f>IF(ISERROR(MATCH(PU$1,'CSC Mitre'!T$1:T$220,0)),"",VLOOKUP(PU$1,'Tactic Recode'!$A$1:$B$547,2,FALSE))</f>
        <v/>
      </c>
      <c r="PV21" t="str">
        <f>IF(ISERROR(MATCH(PV$1,'CSC Mitre'!T$1:T$220,0)),"",VLOOKUP(PV$1,'Tactic Recode'!$A$1:$B$547,2,FALSE))</f>
        <v/>
      </c>
      <c r="PW21" t="str">
        <f>IF(ISERROR(MATCH(PW$1,'CSC Mitre'!T$1:T$220,0)),"",VLOOKUP(PW$1,'Tactic Recode'!$A$1:$B$547,2,FALSE))</f>
        <v/>
      </c>
      <c r="PX21" t="str">
        <f>IF(ISERROR(MATCH(PX$1,'CSC Mitre'!T$1:T$220,0)),"",VLOOKUP(PX$1,'Tactic Recode'!$A$1:$B$547,2,FALSE))</f>
        <v/>
      </c>
      <c r="PY21" t="str">
        <f>IF(ISERROR(MATCH(PY$1,'CSC Mitre'!T$1:T$220,0)),"",VLOOKUP(PY$1,'Tactic Recode'!$A$1:$B$547,2,FALSE))</f>
        <v/>
      </c>
      <c r="PZ21" t="str">
        <f>IF(ISERROR(MATCH(PZ$1,'CSC Mitre'!T$1:T$220,0)),"",VLOOKUP(PZ$1,'Tactic Recode'!$A$1:$B$547,2,FALSE))</f>
        <v/>
      </c>
      <c r="QA21" t="str">
        <f>IF(ISERROR(MATCH(QA$1,'CSC Mitre'!T$1:T$220,0)),"",VLOOKUP(QA$1,'Tactic Recode'!$A$1:$B$547,2,FALSE))</f>
        <v/>
      </c>
      <c r="QB21" t="str">
        <f>IF(ISERROR(MATCH(QB$1,'CSC Mitre'!T$1:T$220,0)),"",VLOOKUP(QB$1,'Tactic Recode'!$A$1:$B$547,2,FALSE))</f>
        <v/>
      </c>
      <c r="QC21" t="str">
        <f>IF(ISERROR(MATCH(QC$1,'CSC Mitre'!T$1:T$220,0)),"",VLOOKUP(QC$1,'Tactic Recode'!$A$1:$B$547,2,FALSE))</f>
        <v/>
      </c>
      <c r="QD21" t="str">
        <f>IF(ISERROR(MATCH(QD$1,'CSC Mitre'!T$1:T$220,0)),"",VLOOKUP(QD$1,'Tactic Recode'!$A$1:$B$547,2,FALSE))</f>
        <v/>
      </c>
      <c r="QE21" t="str">
        <f>IF(ISERROR(MATCH(QE$1,'CSC Mitre'!T$1:T$220,0)),"",VLOOKUP(QE$1,'Tactic Recode'!$A$1:$B$547,2,FALSE))</f>
        <v/>
      </c>
      <c r="QF21" t="str">
        <f>IF(ISERROR(MATCH(QF$1,'CSC Mitre'!T$1:T$220,0)),"",VLOOKUP(QF$1,'Tactic Recode'!$A$1:$B$547,2,FALSE))</f>
        <v/>
      </c>
      <c r="QG21" t="str">
        <f>IF(ISERROR(MATCH(QG$1,'CSC Mitre'!T$1:T$220,0)),"",VLOOKUP(QG$1,'Tactic Recode'!$A$1:$B$547,2,FALSE))</f>
        <v/>
      </c>
      <c r="QH21" t="str">
        <f>IF(ISERROR(MATCH(QH$1,'CSC Mitre'!T$1:T$220,0)),"",VLOOKUP(QH$1,'Tactic Recode'!$A$1:$B$547,2,FALSE))</f>
        <v/>
      </c>
      <c r="QI21" t="str">
        <f>IF(ISERROR(MATCH(QI$1,'CSC Mitre'!T$1:T$220,0)),"",VLOOKUP(QI$1,'Tactic Recode'!$A$1:$B$547,2,FALSE))</f>
        <v/>
      </c>
      <c r="QJ21" t="str">
        <f>IF(ISERROR(MATCH(QJ$1,'CSC Mitre'!T$1:T$220,0)),"",VLOOKUP(QJ$1,'Tactic Recode'!$A$1:$B$547,2,FALSE))</f>
        <v/>
      </c>
      <c r="QK21" t="str">
        <f>IF(ISERROR(MATCH(QK$1,'CSC Mitre'!T$1:T$220,0)),"",VLOOKUP(QK$1,'Tactic Recode'!$A$1:$B$547,2,FALSE))</f>
        <v/>
      </c>
      <c r="QL21" t="str">
        <f>IF(ISERROR(MATCH(QL$1,'CSC Mitre'!T$1:T$220,0)),"",VLOOKUP(QL$1,'Tactic Recode'!$A$1:$B$547,2,FALSE))</f>
        <v/>
      </c>
      <c r="QM21" t="str">
        <f>IF(ISERROR(MATCH(QM$1,'CSC Mitre'!T$1:T$220,0)),"",VLOOKUP(QM$1,'Tactic Recode'!$A$1:$B$547,2,FALSE))</f>
        <v/>
      </c>
      <c r="QN21" t="str">
        <f>IF(ISERROR(MATCH(QN$1,'CSC Mitre'!T$1:T$220,0)),"",VLOOKUP(QN$1,'Tactic Recode'!$A$1:$B$547,2,FALSE))</f>
        <v/>
      </c>
      <c r="QO21" t="str">
        <f>IF(ISERROR(MATCH(QO$1,'CSC Mitre'!T$1:T$220,0)),"",VLOOKUP(QO$1,'Tactic Recode'!$A$1:$B$547,2,FALSE))</f>
        <v/>
      </c>
      <c r="QP21" t="str">
        <f>IF(ISERROR(MATCH(QP$1,'CSC Mitre'!T$1:T$220,0)),"",VLOOKUP(QP$1,'Tactic Recode'!$A$1:$B$547,2,FALSE))</f>
        <v/>
      </c>
      <c r="QQ21" t="str">
        <f>IF(ISERROR(MATCH(QQ$1,'CSC Mitre'!T$1:T$220,0)),"",VLOOKUP(QQ$1,'Tactic Recode'!$A$1:$B$547,2,FALSE))</f>
        <v/>
      </c>
      <c r="QR21" t="str">
        <f>IF(ISERROR(MATCH(QR$1,'CSC Mitre'!T$1:T$220,0)),"",VLOOKUP(QR$1,'Tactic Recode'!$A$1:$B$547,2,FALSE))</f>
        <v/>
      </c>
      <c r="QS21" t="str">
        <f>IF(ISERROR(MATCH(QS$1,'CSC Mitre'!T$1:T$220,0)),"",VLOOKUP(QS$1,'Tactic Recode'!$A$1:$B$547,2,FALSE))</f>
        <v/>
      </c>
      <c r="QT21" t="str">
        <f>IF(ISERROR(MATCH(QT$1,'CSC Mitre'!T$1:T$220,0)),"",VLOOKUP(QT$1,'Tactic Recode'!$A$1:$B$547,2,FALSE))</f>
        <v/>
      </c>
      <c r="QU21" t="str">
        <f>IF(ISERROR(MATCH(QU$1,'CSC Mitre'!T$1:T$220,0)),"",VLOOKUP(QU$1,'Tactic Recode'!$A$1:$B$547,2,FALSE))</f>
        <v/>
      </c>
      <c r="QV21" t="str">
        <f>IF(ISERROR(MATCH(QV$1,'CSC Mitre'!T$1:T$220,0)),"",VLOOKUP(QV$1,'Tactic Recode'!$A$1:$B$547,2,FALSE))</f>
        <v/>
      </c>
      <c r="QW21" t="str">
        <f>IF(ISERROR(MATCH(QW$1,'CSC Mitre'!T$1:T$220,0)),"",VLOOKUP(QW$1,'Tactic Recode'!$A$1:$B$547,2,FALSE))</f>
        <v/>
      </c>
      <c r="QX21" t="str">
        <f>IF(ISERROR(MATCH(QX$1,'CSC Mitre'!T$1:T$220,0)),"",VLOOKUP(QX$1,'Tactic Recode'!$A$1:$B$547,2,FALSE))</f>
        <v/>
      </c>
      <c r="QY21" t="str">
        <f>IF(ISERROR(MATCH(QY$1,'CSC Mitre'!T$1:T$220,0)),"",VLOOKUP(QY$1,'Tactic Recode'!$A$1:$B$547,2,FALSE))</f>
        <v/>
      </c>
      <c r="QZ21" t="str">
        <f>IF(ISERROR(MATCH(QZ$1,'CSC Mitre'!T$1:T$220,0)),"",VLOOKUP(QZ$1,'Tactic Recode'!$A$1:$B$547,2,FALSE))</f>
        <v/>
      </c>
      <c r="RA21" t="str">
        <f>IF(ISERROR(MATCH(RA$1,'CSC Mitre'!T$1:T$220,0)),"",VLOOKUP(RA$1,'Tactic Recode'!$A$1:$B$547,2,FALSE))</f>
        <v/>
      </c>
      <c r="RB21" t="str">
        <f>IF(ISERROR(MATCH(RB$1,'CSC Mitre'!T$1:T$220,0)),"",VLOOKUP(RB$1,'Tactic Recode'!$A$1:$B$547,2,FALSE))</f>
        <v/>
      </c>
      <c r="RC21" t="str">
        <f>IF(ISERROR(MATCH(RC$1,'CSC Mitre'!T$1:T$220,0)),"",VLOOKUP(RC$1,'Tactic Recode'!$A$1:$B$547,2,FALSE))</f>
        <v/>
      </c>
      <c r="RD21" t="str">
        <f>IF(ISERROR(MATCH(RD$1,'CSC Mitre'!T$1:T$220,0)),"",VLOOKUP(RD$1,'Tactic Recode'!$A$1:$B$547,2,FALSE))</f>
        <v/>
      </c>
      <c r="RE21" t="str">
        <f>IF(ISERROR(MATCH(RE$1,'CSC Mitre'!T$1:T$220,0)),"",VLOOKUP(RE$1,'Tactic Recode'!$A$1:$B$547,2,FALSE))</f>
        <v/>
      </c>
      <c r="RF21" t="str">
        <f>IF(ISERROR(MATCH(RF$1,'CSC Mitre'!T$1:T$220,0)),"",VLOOKUP(RF$1,'Tactic Recode'!$A$1:$B$547,2,FALSE))</f>
        <v/>
      </c>
      <c r="RG21" t="str">
        <f>IF(ISERROR(MATCH(RG$1,'CSC Mitre'!T$1:T$220,0)),"",VLOOKUP(RG$1,'Tactic Recode'!$A$1:$B$547,2,FALSE))</f>
        <v/>
      </c>
      <c r="RH21" t="str">
        <f>IF(ISERROR(MATCH(RH$1,'CSC Mitre'!T$1:T$220,0)),"",VLOOKUP(RH$1,'Tactic Recode'!$A$1:$B$547,2,FALSE))</f>
        <v/>
      </c>
      <c r="RI21" t="str">
        <f>IF(ISERROR(MATCH(RI$1,'CSC Mitre'!T$1:T$220,0)),"",VLOOKUP(RI$1,'Tactic Recode'!$A$1:$B$547,2,FALSE))</f>
        <v/>
      </c>
      <c r="RJ21" t="str">
        <f>IF(ISERROR(MATCH(RJ$1,'CSC Mitre'!T$1:T$220,0)),"",VLOOKUP(RJ$1,'Tactic Recode'!$A$1:$B$547,2,FALSE))</f>
        <v/>
      </c>
      <c r="RK21" t="str">
        <f>IF(ISERROR(MATCH(RK$1,'CSC Mitre'!T$1:T$220,0)),"",VLOOKUP(RK$1,'Tactic Recode'!$A$1:$B$547,2,FALSE))</f>
        <v/>
      </c>
      <c r="RL21" t="str">
        <f>IF(ISERROR(MATCH(RL$1,'CSC Mitre'!T$1:T$220,0)),"",VLOOKUP(RL$1,'Tactic Recode'!$A$1:$B$547,2,FALSE))</f>
        <v/>
      </c>
      <c r="RM21" t="str">
        <f>IF(ISERROR(MATCH(RM$1,'CSC Mitre'!T$1:T$220,0)),"",VLOOKUP(RM$1,'Tactic Recode'!$A$1:$B$547,2,FALSE))</f>
        <v/>
      </c>
      <c r="RN21" t="str">
        <f>IF(ISERROR(MATCH(RN$1,'CSC Mitre'!T$1:T$220,0)),"",VLOOKUP(RN$1,'Tactic Recode'!$A$1:$B$547,2,FALSE))</f>
        <v/>
      </c>
      <c r="RO21" t="str">
        <f>IF(ISERROR(MATCH(RO$1,'CSC Mitre'!T$1:T$220,0)),"",VLOOKUP(RO$1,'Tactic Recode'!$A$1:$B$547,2,FALSE))</f>
        <v/>
      </c>
      <c r="RP21" t="str">
        <f>IF(ISERROR(MATCH(RP$1,'CSC Mitre'!T$1:T$220,0)),"",VLOOKUP(RP$1,'Tactic Recode'!$A$1:$B$547,2,FALSE))</f>
        <v/>
      </c>
      <c r="RQ21" t="str">
        <f>IF(ISERROR(MATCH(RQ$1,'CSC Mitre'!T$1:T$220,0)),"",VLOOKUP(RQ$1,'Tactic Recode'!$A$1:$B$547,2,FALSE))</f>
        <v/>
      </c>
      <c r="RR21" t="str">
        <f>IF(ISERROR(MATCH(RR$1,'CSC Mitre'!T$1:T$220,0)),"",VLOOKUP(RR$1,'Tactic Recode'!$A$1:$B$547,2,FALSE))</f>
        <v/>
      </c>
      <c r="RS21" t="str">
        <f>IF(ISERROR(MATCH(RS$1,'CSC Mitre'!T$1:T$220,0)),"",VLOOKUP(RS$1,'Tactic Recode'!$A$1:$B$547,2,FALSE))</f>
        <v/>
      </c>
      <c r="RT21" t="str">
        <f>IF(ISERROR(MATCH(RT$1,'CSC Mitre'!T$1:T$220,0)),"",VLOOKUP(RT$1,'Tactic Recode'!$A$1:$B$547,2,FALSE))</f>
        <v/>
      </c>
      <c r="RU21" t="str">
        <f>IF(ISERROR(MATCH(RU$1,'CSC Mitre'!T$1:T$220,0)),"",VLOOKUP(RU$1,'Tactic Recode'!$A$1:$B$547,2,FALSE))</f>
        <v/>
      </c>
      <c r="RV21" t="str">
        <f>IF(ISERROR(MATCH(RV$1,'CSC Mitre'!T$1:T$220,0)),"",VLOOKUP(RV$1,'Tactic Recode'!$A$1:$B$547,2,FALSE))</f>
        <v/>
      </c>
      <c r="RW21" t="str">
        <f>IF(ISERROR(MATCH(RW$1,'CSC Mitre'!T$1:T$220,0)),"",VLOOKUP(RW$1,'Tactic Recode'!$A$1:$B$547,2,FALSE))</f>
        <v/>
      </c>
      <c r="RX21" t="str">
        <f>IF(ISERROR(MATCH(RX$1,'CSC Mitre'!T$1:T$220,0)),"",VLOOKUP(RX$1,'Tactic Recode'!$A$1:$B$547,2,FALSE))</f>
        <v/>
      </c>
      <c r="RY21" t="str">
        <f>IF(ISERROR(MATCH(RY$1,'CSC Mitre'!T$1:T$220,0)),"",VLOOKUP(RY$1,'Tactic Recode'!$A$1:$B$547,2,FALSE))</f>
        <v/>
      </c>
      <c r="RZ21" t="str">
        <f>IF(ISERROR(MATCH(RZ$1,'CSC Mitre'!T$1:T$220,0)),"",VLOOKUP(RZ$1,'Tactic Recode'!$A$1:$B$547,2,FALSE))</f>
        <v/>
      </c>
      <c r="SA21" t="str">
        <f>IF(ISERROR(MATCH(SA$1,'CSC Mitre'!T$1:T$220,0)),"",VLOOKUP(SA$1,'Tactic Recode'!$A$1:$B$547,2,FALSE))</f>
        <v/>
      </c>
      <c r="SB21" t="str">
        <f>IF(ISERROR(MATCH(SB$1,'CSC Mitre'!T$1:T$220,0)),"",VLOOKUP(SB$1,'Tactic Recode'!$A$1:$B$547,2,FALSE))</f>
        <v/>
      </c>
      <c r="SC21" t="str">
        <f>IF(ISERROR(MATCH(SC$1,'CSC Mitre'!T$1:T$220,0)),"",VLOOKUP(SC$1,'Tactic Recode'!$A$1:$B$547,2,FALSE))</f>
        <v/>
      </c>
      <c r="SD21" t="str">
        <f>IF(ISERROR(MATCH(SD$1,'CSC Mitre'!T$1:T$220,0)),"",VLOOKUP(SD$1,'Tactic Recode'!$A$1:$B$547,2,FALSE))</f>
        <v/>
      </c>
      <c r="SE21" t="str">
        <f>IF(ISERROR(MATCH(SE$1,'CSC Mitre'!T$1:T$220,0)),"",VLOOKUP(SE$1,'Tactic Recode'!$A$1:$B$547,2,FALSE))</f>
        <v/>
      </c>
      <c r="SF21" t="str">
        <f>IF(ISERROR(MATCH(SF$1,'CSC Mitre'!T$1:T$220,0)),"",VLOOKUP(SF$1,'Tactic Recode'!$A$1:$B$547,2,FALSE))</f>
        <v/>
      </c>
      <c r="SG21" t="str">
        <f>IF(ISERROR(MATCH(SG$1,'CSC Mitre'!T$1:T$220,0)),"",VLOOKUP(SG$1,'Tactic Recode'!$A$1:$B$547,2,FALSE))</f>
        <v/>
      </c>
      <c r="SH21" t="str">
        <f>IF(ISERROR(MATCH(SH$1,'CSC Mitre'!T$1:T$220,0)),"",VLOOKUP(SH$1,'Tactic Recode'!$A$1:$B$547,2,FALSE))</f>
        <v/>
      </c>
      <c r="SI21" t="str">
        <f>IF(ISERROR(MATCH(SI$1,'CSC Mitre'!T$1:T$220,0)),"",VLOOKUP(SI$1,'Tactic Recode'!$A$1:$B$547,2,FALSE))</f>
        <v/>
      </c>
      <c r="SJ21" t="str">
        <f>IF(ISERROR(MATCH(SJ$1,'CSC Mitre'!T$1:T$220,0)),"",VLOOKUP(SJ$1,'Tactic Recode'!$A$1:$B$547,2,FALSE))</f>
        <v/>
      </c>
      <c r="SK21" t="str">
        <f>IF(ISERROR(MATCH(SK$1,'CSC Mitre'!T$1:T$220,0)),"",VLOOKUP(SK$1,'Tactic Recode'!$A$1:$B$547,2,FALSE))</f>
        <v/>
      </c>
      <c r="SL21" t="str">
        <f>IF(ISERROR(MATCH(SL$1,'CSC Mitre'!T$1:T$220,0)),"",VLOOKUP(SL$1,'Tactic Recode'!$A$1:$B$547,2,FALSE))</f>
        <v/>
      </c>
      <c r="SM21" t="str">
        <f>IF(ISERROR(MATCH(SM$1,'CSC Mitre'!T$1:T$220,0)),"",VLOOKUP(SM$1,'Tactic Recode'!$A$1:$B$547,2,FALSE))</f>
        <v/>
      </c>
      <c r="SN21" t="str">
        <f>IF(ISERROR(MATCH(SN$1,'CSC Mitre'!T$1:T$220,0)),"",VLOOKUP(SN$1,'Tactic Recode'!$A$1:$B$547,2,FALSE))</f>
        <v/>
      </c>
      <c r="SO21" t="str">
        <f>IF(ISERROR(MATCH(SO$1,'CSC Mitre'!T$1:T$220,0)),"",VLOOKUP(SO$1,'Tactic Recode'!$A$1:$B$547,2,FALSE))</f>
        <v/>
      </c>
      <c r="SP21" t="str">
        <f>IF(ISERROR(MATCH(SP$1,'CSC Mitre'!T$1:T$220,0)),"",VLOOKUP(SP$1,'Tactic Recode'!$A$1:$B$547,2,FALSE))</f>
        <v/>
      </c>
      <c r="SQ21" t="str">
        <f>IF(ISERROR(MATCH(SQ$1,'CSC Mitre'!T$1:T$220,0)),"",VLOOKUP(SQ$1,'Tactic Recode'!$A$1:$B$547,2,FALSE))</f>
        <v/>
      </c>
      <c r="SR21" t="str">
        <f>IF(ISERROR(MATCH(SR$1,'CSC Mitre'!T$1:T$220,0)),"",VLOOKUP(SR$1,'Tactic Recode'!$A$1:$B$547,2,FALSE))</f>
        <v/>
      </c>
      <c r="SS21" t="str">
        <f>IF(ISERROR(MATCH(SS$1,'CSC Mitre'!T$1:T$220,0)),"",VLOOKUP(SS$1,'Tactic Recode'!$A$1:$B$547,2,FALSE))</f>
        <v/>
      </c>
      <c r="ST21" t="str">
        <f>IF(ISERROR(MATCH(ST$1,'CSC Mitre'!T$1:T$220,0)),"",VLOOKUP(ST$1,'Tactic Recode'!$A$1:$B$547,2,FALSE))</f>
        <v/>
      </c>
      <c r="SU21" t="str">
        <f>IF(ISERROR(MATCH(SU$1,'CSC Mitre'!T$1:T$220,0)),"",VLOOKUP(SU$1,'Tactic Recode'!$A$1:$B$547,2,FALSE))</f>
        <v/>
      </c>
      <c r="SV21" t="str">
        <f>IF(ISERROR(MATCH(SV$1,'CSC Mitre'!T$1:T$220,0)),"",VLOOKUP(SV$1,'Tactic Recode'!$A$1:$B$547,2,FALSE))</f>
        <v/>
      </c>
      <c r="SW21" t="str">
        <f>IF(ISERROR(MATCH(SW$1,'CSC Mitre'!T$1:T$220,0)),"",VLOOKUP(SW$1,'Tactic Recode'!$A$1:$B$547,2,FALSE))</f>
        <v/>
      </c>
      <c r="SX21" t="str">
        <f>IF(ISERROR(MATCH(SX$1,'CSC Mitre'!T$1:T$220,0)),"",VLOOKUP(SX$1,'Tactic Recode'!$A$1:$B$547,2,FALSE))</f>
        <v/>
      </c>
      <c r="SY21" t="str">
        <f>IF(ISERROR(MATCH(SY$1,'CSC Mitre'!T$1:T$220,0)),"",VLOOKUP(SY$1,'Tactic Recode'!$A$1:$B$547,2,FALSE))</f>
        <v/>
      </c>
      <c r="SZ21" t="str">
        <f>IF(ISERROR(MATCH(SZ$1,'CSC Mitre'!T$1:T$220,0)),"",VLOOKUP(SZ$1,'Tactic Recode'!$A$1:$B$547,2,FALSE))</f>
        <v/>
      </c>
      <c r="TA21" t="str">
        <f>IF(ISERROR(MATCH(TA$1,'CSC Mitre'!T$1:T$220,0)),"",VLOOKUP(TA$1,'Tactic Recode'!$A$1:$B$547,2,FALSE))</f>
        <v/>
      </c>
      <c r="TB21" t="str">
        <f>IF(ISERROR(MATCH(TB$1,'CSC Mitre'!T$1:T$220,0)),"",VLOOKUP(TB$1,'Tactic Recode'!$A$1:$B$547,2,FALSE))</f>
        <v/>
      </c>
      <c r="TC21" t="str">
        <f>IF(ISERROR(MATCH(TC$1,'CSC Mitre'!T$1:T$220,0)),"",VLOOKUP(TC$1,'Tactic Recode'!$A$1:$B$547,2,FALSE))</f>
        <v/>
      </c>
      <c r="TD21" t="str">
        <f>IF(ISERROR(MATCH(TD$1,'CSC Mitre'!T$1:T$220,0)),"",VLOOKUP(TD$1,'Tactic Recode'!$A$1:$B$547,2,FALSE))</f>
        <v/>
      </c>
      <c r="TE21" t="str">
        <f>IF(ISERROR(MATCH(TE$1,'CSC Mitre'!T$1:T$220,0)),"",VLOOKUP(TE$1,'Tactic Recode'!$A$1:$B$547,2,FALSE))</f>
        <v/>
      </c>
      <c r="TF21" t="str">
        <f>IF(ISERROR(MATCH(TF$1,'CSC Mitre'!T$1:T$220,0)),"",VLOOKUP(TF$1,'Tactic Recode'!$A$1:$B$547,2,FALSE))</f>
        <v/>
      </c>
      <c r="TG21" t="str">
        <f>IF(ISERROR(MATCH(TG$1,'CSC Mitre'!T$1:T$220,0)),"",VLOOKUP(TG$1,'Tactic Recode'!$A$1:$B$547,2,FALSE))</f>
        <v/>
      </c>
      <c r="TH21" t="str">
        <f>IF(ISERROR(MATCH(TH$1,'CSC Mitre'!T$1:T$220,0)),"",VLOOKUP(TH$1,'Tactic Recode'!$A$1:$B$547,2,FALSE))</f>
        <v/>
      </c>
      <c r="TI21" t="str">
        <f>IF(ISERROR(MATCH(TI$1,'CSC Mitre'!T$1:T$220,0)),"",VLOOKUP(TI$1,'Tactic Recode'!$A$1:$B$547,2,FALSE))</f>
        <v/>
      </c>
      <c r="TJ21" t="str">
        <f>IF(ISERROR(MATCH(TJ$1,'CSC Mitre'!T$1:T$220,0)),"",VLOOKUP(TJ$1,'Tactic Recode'!$A$1:$B$547,2,FALSE))</f>
        <v/>
      </c>
      <c r="TK21" t="str">
        <f>IF(ISERROR(MATCH(TK$1,'CSC Mitre'!T$1:T$220,0)),"",VLOOKUP(TK$1,'Tactic Recode'!$A$1:$B$547,2,FALSE))</f>
        <v/>
      </c>
      <c r="TL21" t="str">
        <f>IF(ISERROR(MATCH(TL$1,'CSC Mitre'!T$1:T$220,0)),"",VLOOKUP(TL$1,'Tactic Recode'!$A$1:$B$547,2,FALSE))</f>
        <v/>
      </c>
      <c r="TM21" t="str">
        <f>IF(ISERROR(MATCH(TM$1,'CSC Mitre'!T$1:T$220,0)),"",VLOOKUP(TM$1,'Tactic Recode'!$A$1:$B$547,2,FALSE))</f>
        <v/>
      </c>
      <c r="TN21" t="str">
        <f>IF(ISERROR(MATCH(TN$1,'CSC Mitre'!T$1:T$220,0)),"",VLOOKUP(TN$1,'Tactic Recode'!$A$1:$B$547,2,FALSE))</f>
        <v/>
      </c>
      <c r="TO21" t="str">
        <f>IF(ISERROR(MATCH(TO$1,'CSC Mitre'!T$1:T$220,0)),"",VLOOKUP(TO$1,'Tactic Recode'!$A$1:$B$547,2,FALSE))</f>
        <v/>
      </c>
      <c r="TP21" t="str">
        <f>IF(ISERROR(MATCH(TP$1,'CSC Mitre'!T$1:T$220,0)),"",VLOOKUP(TP$1,'Tactic Recode'!$A$1:$B$547,2,FALSE))</f>
        <v/>
      </c>
      <c r="TQ21" t="str">
        <f>IF(ISERROR(MATCH(TQ$1,'CSC Mitre'!T$1:T$220,0)),"",VLOOKUP(TQ$1,'Tactic Recode'!$A$1:$B$547,2,FALSE))</f>
        <v/>
      </c>
      <c r="TR21" t="str">
        <f>IF(ISERROR(MATCH(TR$1,'CSC Mitre'!T$1:T$220,0)),"",VLOOKUP(TR$1,'Tactic Recode'!$A$1:$B$547,2,FALSE))</f>
        <v/>
      </c>
      <c r="TS21" t="str">
        <f>IF(ISERROR(MATCH(TS$1,'CSC Mitre'!T$1:T$220,0)),"",VLOOKUP(TS$1,'Tactic Recode'!$A$1:$B$547,2,FALSE))</f>
        <v/>
      </c>
      <c r="TT21" t="str">
        <f>IF(ISERROR(MATCH(TT$1,'CSC Mitre'!T$1:T$220,0)),"",VLOOKUP(TT$1,'Tactic Recode'!$A$1:$B$547,2,FALSE))</f>
        <v/>
      </c>
      <c r="TU21" t="str">
        <f>IF(ISERROR(MATCH(TU$1,'CSC Mitre'!T$1:T$220,0)),"",VLOOKUP(TU$1,'Tactic Recode'!$A$1:$B$547,2,FALSE))</f>
        <v/>
      </c>
      <c r="TV21" t="str">
        <f>IF(ISERROR(MATCH(TV$1,'CSC Mitre'!T$1:T$220,0)),"",VLOOKUP(TV$1,'Tactic Recode'!$A$1:$B$547,2,FALSE))</f>
        <v/>
      </c>
      <c r="TW21" t="str">
        <f>IF(ISERROR(MATCH(TW$1,'CSC Mitre'!T$1:T$220,0)),"",VLOOKUP(TW$1,'Tactic Recode'!$A$1:$B$547,2,FALSE))</f>
        <v/>
      </c>
      <c r="TX21" t="str">
        <f>IF(ISERROR(MATCH(TX$1,'CSC Mitre'!T$1:T$220,0)),"",VLOOKUP(TX$1,'Tactic Recode'!$A$1:$B$547,2,FALSE))</f>
        <v/>
      </c>
      <c r="TY21" t="str">
        <f>IF(ISERROR(MATCH(TY$1,'CSC Mitre'!T$1:T$220,0)),"",VLOOKUP(TY$1,'Tactic Recode'!$A$1:$B$547,2,FALSE))</f>
        <v/>
      </c>
      <c r="TZ21" t="str">
        <f>IF(ISERROR(MATCH(TZ$1,'CSC Mitre'!T$1:T$220,0)),"",VLOOKUP(TZ$1,'Tactic Recode'!$A$1:$B$547,2,FALSE))</f>
        <v/>
      </c>
      <c r="UA21" t="str">
        <f>IF(ISERROR(MATCH(UA$1,'CSC Mitre'!T$1:T$220,0)),"",VLOOKUP(UA$1,'Tactic Recode'!$A$1:$B$547,2,FALSE))</f>
        <v/>
      </c>
      <c r="UB21" t="str">
        <f>IF(ISERROR(MATCH(UB$1,'CSC Mitre'!T$1:T$220,0)),"",VLOOKUP(UB$1,'Tactic Recode'!$A$1:$B$547,2,FALSE))</f>
        <v/>
      </c>
    </row>
    <row r="22" spans="1:548" x14ac:dyDescent="0.25">
      <c r="A22" s="59" t="s">
        <v>421</v>
      </c>
      <c r="B22" t="str">
        <f>IF(ISERROR(MATCH(B$1,'CSC Mitre'!U$1:U$220,0)),"",VLOOKUP(B$1,'Tactic Recode'!$A$1:$B$547,2,FALSE))</f>
        <v/>
      </c>
      <c r="C22" t="str">
        <f>IF(ISERROR(MATCH(C$1,'CSC Mitre'!U$1:U$220,0)),"",VLOOKUP(C$1,'Tactic Recode'!$A$1:$B$547,2,FALSE))</f>
        <v/>
      </c>
      <c r="D22" t="str">
        <f>IF(ISERROR(MATCH(D$1,'CSC Mitre'!U$1:U$220,0)),"",VLOOKUP(D$1,'Tactic Recode'!$A$1:$B$547,2,FALSE))</f>
        <v/>
      </c>
      <c r="E22" t="str">
        <f>IF(ISERROR(MATCH(E$1,'CSC Mitre'!U$1:U$220,0)),"",VLOOKUP(E$1,'Tactic Recode'!$A$1:$B$547,2,FALSE))</f>
        <v/>
      </c>
      <c r="F22" t="str">
        <f>IF(ISERROR(MATCH(F$1,'CSC Mitre'!U$1:U$220,0)),"",VLOOKUP(F$1,'Tactic Recode'!$A$1:$B$547,2,FALSE))</f>
        <v/>
      </c>
      <c r="G22" t="str">
        <f>IF(ISERROR(MATCH(G$1,'CSC Mitre'!U$1:U$220,0)),"",VLOOKUP(G$1,'Tactic Recode'!$A$1:$B$547,2,FALSE))</f>
        <v/>
      </c>
      <c r="H22" t="str">
        <f>IF(ISERROR(MATCH(H$1,'CSC Mitre'!U$1:U$220,0)),"",VLOOKUP(H$1,'Tactic Recode'!$A$1:$B$547,2,FALSE))</f>
        <v/>
      </c>
      <c r="I22" t="str">
        <f>IF(ISERROR(MATCH(I$1,'CSC Mitre'!U$1:U$220,0)),"",VLOOKUP(I$1,'Tactic Recode'!$A$1:$B$547,2,FALSE))</f>
        <v/>
      </c>
      <c r="J22" t="str">
        <f>IF(ISERROR(MATCH(J$1,'CSC Mitre'!U$1:U$220,0)),"",VLOOKUP(J$1,'Tactic Recode'!$A$1:$B$547,2,FALSE))</f>
        <v/>
      </c>
      <c r="K22" t="str">
        <f>IF(ISERROR(MATCH(K$1,'CSC Mitre'!U$1:U$220,0)),"",VLOOKUP(K$1,'Tactic Recode'!$A$1:$B$547,2,FALSE))</f>
        <v/>
      </c>
      <c r="L22" t="str">
        <f>IF(ISERROR(MATCH(L$1,'CSC Mitre'!U$1:U$220,0)),"",VLOOKUP(L$1,'Tactic Recode'!$A$1:$B$547,2,FALSE))</f>
        <v/>
      </c>
      <c r="M22" t="str">
        <f>IF(ISERROR(MATCH(M$1,'CSC Mitre'!U$1:U$220,0)),"",VLOOKUP(M$1,'Tactic Recode'!$A$1:$B$547,2,FALSE))</f>
        <v/>
      </c>
      <c r="N22" t="str">
        <f>IF(ISERROR(MATCH(N$1,'CSC Mitre'!U$1:U$220,0)),"",VLOOKUP(N$1,'Tactic Recode'!$A$1:$B$547,2,FALSE))</f>
        <v/>
      </c>
      <c r="O22" t="str">
        <f>IF(ISERROR(MATCH(O$1,'CSC Mitre'!U$1:U$220,0)),"",VLOOKUP(O$1,'Tactic Recode'!$A$1:$B$547,2,FALSE))</f>
        <v/>
      </c>
      <c r="P22" t="str">
        <f>IF(ISERROR(MATCH(P$1,'CSC Mitre'!U$1:U$220,0)),"",VLOOKUP(P$1,'Tactic Recode'!$A$1:$B$547,2,FALSE))</f>
        <v/>
      </c>
      <c r="Q22" t="str">
        <f>IF(ISERROR(MATCH(Q$1,'CSC Mitre'!U$1:U$220,0)),"",VLOOKUP(Q$1,'Tactic Recode'!$A$1:$B$547,2,FALSE))</f>
        <v/>
      </c>
      <c r="R22" t="str">
        <f>IF(ISERROR(MATCH(R$1,'CSC Mitre'!U$1:U$220,0)),"",VLOOKUP(R$1,'Tactic Recode'!$A$1:$B$547,2,FALSE))</f>
        <v/>
      </c>
      <c r="S22" t="str">
        <f>IF(ISERROR(MATCH(S$1,'CSC Mitre'!U$1:U$220,0)),"",VLOOKUP(S$1,'Tactic Recode'!$A$1:$B$547,2,FALSE))</f>
        <v/>
      </c>
      <c r="T22" t="str">
        <f>IF(ISERROR(MATCH(T$1,'CSC Mitre'!U$1:U$220,0)),"",VLOOKUP(T$1,'Tactic Recode'!$A$1:$B$547,2,FALSE))</f>
        <v/>
      </c>
      <c r="U22" t="str">
        <f>IF(ISERROR(MATCH(U$1,'CSC Mitre'!U$1:U$220,0)),"",VLOOKUP(U$1,'Tactic Recode'!$A$1:$B$547,2,FALSE))</f>
        <v/>
      </c>
      <c r="V22" t="str">
        <f>IF(ISERROR(MATCH(V$1,'CSC Mitre'!U$1:U$220,0)),"",VLOOKUP(V$1,'Tactic Recode'!$A$1:$B$547,2,FALSE))</f>
        <v/>
      </c>
      <c r="W22" t="str">
        <f>IF(ISERROR(MATCH(W$1,'CSC Mitre'!U$1:U$220,0)),"",VLOOKUP(W$1,'Tactic Recode'!$A$1:$B$547,2,FALSE))</f>
        <v/>
      </c>
      <c r="X22" t="str">
        <f>IF(ISERROR(MATCH(X$1,'CSC Mitre'!U$1:U$220,0)),"",VLOOKUP(X$1,'Tactic Recode'!$A$1:$B$547,2,FALSE))</f>
        <v/>
      </c>
      <c r="Y22" t="str">
        <f>IF(ISERROR(MATCH(Y$1,'CSC Mitre'!U$1:U$220,0)),"",VLOOKUP(Y$1,'Tactic Recode'!$A$1:$B$547,2,FALSE))</f>
        <v/>
      </c>
      <c r="Z22" t="str">
        <f>IF(ISERROR(MATCH(Z$1,'CSC Mitre'!U$1:U$220,0)),"",VLOOKUP(Z$1,'Tactic Recode'!$A$1:$B$547,2,FALSE))</f>
        <v/>
      </c>
      <c r="AA22" t="str">
        <f>IF(ISERROR(MATCH(AA$1,'CSC Mitre'!U$1:U$220,0)),"",VLOOKUP(AA$1,'Tactic Recode'!$A$1:$B$547,2,FALSE))</f>
        <v/>
      </c>
      <c r="AB22" t="str">
        <f>IF(ISERROR(MATCH(AB$1,'CSC Mitre'!U$1:U$220,0)),"",VLOOKUP(AB$1,'Tactic Recode'!$A$1:$B$547,2,FALSE))</f>
        <v/>
      </c>
      <c r="AC22" t="str">
        <f>IF(ISERROR(MATCH(AC$1,'CSC Mitre'!U$1:U$220,0)),"",VLOOKUP(AC$1,'Tactic Recode'!$A$1:$B$547,2,FALSE))</f>
        <v/>
      </c>
      <c r="AD22" t="str">
        <f>IF(ISERROR(MATCH(AD$1,'CSC Mitre'!U$1:U$220,0)),"",VLOOKUP(AD$1,'Tactic Recode'!$A$1:$B$547,2,FALSE))</f>
        <v/>
      </c>
      <c r="AE22" t="str">
        <f>IF(ISERROR(MATCH(AE$1,'CSC Mitre'!U$1:U$220,0)),"",VLOOKUP(AE$1,'Tactic Recode'!$A$1:$B$547,2,FALSE))</f>
        <v/>
      </c>
      <c r="AF22" t="str">
        <f>IF(ISERROR(MATCH(AF$1,'CSC Mitre'!U$1:U$220,0)),"",VLOOKUP(AF$1,'Tactic Recode'!$A$1:$B$547,2,FALSE))</f>
        <v/>
      </c>
      <c r="AG22" t="str">
        <f>IF(ISERROR(MATCH(AG$1,'CSC Mitre'!U$1:U$220,0)),"",VLOOKUP(AG$1,'Tactic Recode'!$A$1:$B$547,2,FALSE))</f>
        <v/>
      </c>
      <c r="AH22" t="str">
        <f>IF(ISERROR(MATCH(AH$1,'CSC Mitre'!U$1:U$220,0)),"",VLOOKUP(AH$1,'Tactic Recode'!$A$1:$B$547,2,FALSE))</f>
        <v/>
      </c>
      <c r="AI22" t="str">
        <f>IF(ISERROR(MATCH(AI$1,'CSC Mitre'!U$1:U$220,0)),"",VLOOKUP(AI$1,'Tactic Recode'!$A$1:$B$547,2,FALSE))</f>
        <v/>
      </c>
      <c r="AJ22" t="str">
        <f>IF(ISERROR(MATCH(AJ$1,'CSC Mitre'!U$1:U$220,0)),"",VLOOKUP(AJ$1,'Tactic Recode'!$A$1:$B$547,2,FALSE))</f>
        <v/>
      </c>
      <c r="AK22" t="str">
        <f>IF(ISERROR(MATCH(AK$1,'CSC Mitre'!U$1:U$220,0)),"",VLOOKUP(AK$1,'Tactic Recode'!$A$1:$B$547,2,FALSE))</f>
        <v/>
      </c>
      <c r="AL22" t="str">
        <f>IF(ISERROR(MATCH(AL$1,'CSC Mitre'!U$1:U$220,0)),"",VLOOKUP(AL$1,'Tactic Recode'!$A$1:$B$547,2,FALSE))</f>
        <v/>
      </c>
      <c r="AM22" t="str">
        <f>IF(ISERROR(MATCH(AM$1,'CSC Mitre'!U$1:U$220,0)),"",VLOOKUP(AM$1,'Tactic Recode'!$A$1:$B$547,2,FALSE))</f>
        <v/>
      </c>
      <c r="AN22" t="str">
        <f>IF(ISERROR(MATCH(AN$1,'CSC Mitre'!U$1:U$220,0)),"",VLOOKUP(AN$1,'Tactic Recode'!$A$1:$B$547,2,FALSE))</f>
        <v/>
      </c>
      <c r="AO22" t="str">
        <f>IF(ISERROR(MATCH(AO$1,'CSC Mitre'!U$1:U$220,0)),"",VLOOKUP(AO$1,'Tactic Recode'!$A$1:$B$547,2,FALSE))</f>
        <v/>
      </c>
      <c r="AP22" t="str">
        <f>IF(ISERROR(MATCH(AP$1,'CSC Mitre'!U$1:U$220,0)),"",VLOOKUP(AP$1,'Tactic Recode'!$A$1:$B$547,2,FALSE))</f>
        <v/>
      </c>
      <c r="AQ22" t="str">
        <f>IF(ISERROR(MATCH(AQ$1,'CSC Mitre'!U$1:U$220,0)),"",VLOOKUP(AQ$1,'Tactic Recode'!$A$1:$B$547,2,FALSE))</f>
        <v/>
      </c>
      <c r="AR22" t="str">
        <f>IF(ISERROR(MATCH(AR$1,'CSC Mitre'!U$1:U$220,0)),"",VLOOKUP(AR$1,'Tactic Recode'!$A$1:$B$547,2,FALSE))</f>
        <v/>
      </c>
      <c r="AS22" t="str">
        <f>IF(ISERROR(MATCH(AS$1,'CSC Mitre'!U$1:U$220,0)),"",VLOOKUP(AS$1,'Tactic Recode'!$A$1:$B$547,2,FALSE))</f>
        <v/>
      </c>
      <c r="AT22" t="str">
        <f>IF(ISERROR(MATCH(AT$1,'CSC Mitre'!U$1:U$220,0)),"",VLOOKUP(AT$1,'Tactic Recode'!$A$1:$B$547,2,FALSE))</f>
        <v/>
      </c>
      <c r="AU22" t="str">
        <f>IF(ISERROR(MATCH(AU$1,'CSC Mitre'!U$1:U$220,0)),"",VLOOKUP(AU$1,'Tactic Recode'!$A$1:$B$547,2,FALSE))</f>
        <v/>
      </c>
      <c r="AV22" t="str">
        <f>IF(ISERROR(MATCH(AV$1,'CSC Mitre'!U$1:U$220,0)),"",VLOOKUP(AV$1,'Tactic Recode'!$A$1:$B$547,2,FALSE))</f>
        <v/>
      </c>
      <c r="AW22" t="str">
        <f>IF(ISERROR(MATCH(AW$1,'CSC Mitre'!U$1:U$220,0)),"",VLOOKUP(AW$1,'Tactic Recode'!$A$1:$B$547,2,FALSE))</f>
        <v/>
      </c>
      <c r="AX22" t="str">
        <f>IF(ISERROR(MATCH(AX$1,'CSC Mitre'!U$1:U$220,0)),"",VLOOKUP(AX$1,'Tactic Recode'!$A$1:$B$547,2,FALSE))</f>
        <v/>
      </c>
      <c r="AY22" t="str">
        <f>IF(ISERROR(MATCH(AY$1,'CSC Mitre'!U$1:U$220,0)),"",VLOOKUP(AY$1,'Tactic Recode'!$A$1:$B$547,2,FALSE))</f>
        <v/>
      </c>
      <c r="AZ22" t="str">
        <f>IF(ISERROR(MATCH(AZ$1,'CSC Mitre'!U$1:U$220,0)),"",VLOOKUP(AZ$1,'Tactic Recode'!$A$1:$B$547,2,FALSE))</f>
        <v/>
      </c>
      <c r="BA22" t="str">
        <f>IF(ISERROR(MATCH(BA$1,'CSC Mitre'!U$1:U$220,0)),"",VLOOKUP(BA$1,'Tactic Recode'!$A$1:$B$547,2,FALSE))</f>
        <v/>
      </c>
      <c r="BB22" t="str">
        <f>IF(ISERROR(MATCH(BB$1,'CSC Mitre'!U$1:U$220,0)),"",VLOOKUP(BB$1,'Tactic Recode'!$A$1:$B$547,2,FALSE))</f>
        <v/>
      </c>
      <c r="BC22" t="str">
        <f>IF(ISERROR(MATCH(BC$1,'CSC Mitre'!U$1:U$220,0)),"",VLOOKUP(BC$1,'Tactic Recode'!$A$1:$B$547,2,FALSE))</f>
        <v/>
      </c>
      <c r="BD22" t="str">
        <f>IF(ISERROR(MATCH(BD$1,'CSC Mitre'!U$1:U$220,0)),"",VLOOKUP(BD$1,'Tactic Recode'!$A$1:$B$547,2,FALSE))</f>
        <v/>
      </c>
      <c r="BE22" t="str">
        <f>IF(ISERROR(MATCH(BE$1,'CSC Mitre'!U$1:U$220,0)),"",VLOOKUP(BE$1,'Tactic Recode'!$A$1:$B$547,2,FALSE))</f>
        <v/>
      </c>
      <c r="BF22" t="str">
        <f>IF(ISERROR(MATCH(BF$1,'CSC Mitre'!U$1:U$220,0)),"",VLOOKUP(BF$1,'Tactic Recode'!$A$1:$B$547,2,FALSE))</f>
        <v/>
      </c>
      <c r="BG22" t="str">
        <f>IF(ISERROR(MATCH(BG$1,'CSC Mitre'!U$1:U$220,0)),"",VLOOKUP(BG$1,'Tactic Recode'!$A$1:$B$547,2,FALSE))</f>
        <v/>
      </c>
      <c r="BH22" t="str">
        <f>IF(ISERROR(MATCH(BH$1,'CSC Mitre'!U$1:U$220,0)),"",VLOOKUP(BH$1,'Tactic Recode'!$A$1:$B$547,2,FALSE))</f>
        <v/>
      </c>
      <c r="BI22" t="str">
        <f>IF(ISERROR(MATCH(BI$1,'CSC Mitre'!U$1:U$220,0)),"",VLOOKUP(BI$1,'Tactic Recode'!$A$1:$B$547,2,FALSE))</f>
        <v/>
      </c>
      <c r="BJ22" t="str">
        <f>IF(ISERROR(MATCH(BJ$1,'CSC Mitre'!U$1:U$220,0)),"",VLOOKUP(BJ$1,'Tactic Recode'!$A$1:$B$547,2,FALSE))</f>
        <v/>
      </c>
      <c r="BK22" t="str">
        <f>IF(ISERROR(MATCH(BK$1,'CSC Mitre'!U$1:U$220,0)),"",VLOOKUP(BK$1,'Tactic Recode'!$A$1:$B$547,2,FALSE))</f>
        <v/>
      </c>
      <c r="BL22" t="str">
        <f>IF(ISERROR(MATCH(BL$1,'CSC Mitre'!U$1:U$220,0)),"",VLOOKUP(BL$1,'Tactic Recode'!$A$1:$B$547,2,FALSE))</f>
        <v/>
      </c>
      <c r="BM22" t="str">
        <f>IF(ISERROR(MATCH(BM$1,'CSC Mitre'!U$1:U$220,0)),"",VLOOKUP(BM$1,'Tactic Recode'!$A$1:$B$547,2,FALSE))</f>
        <v/>
      </c>
      <c r="BN22" t="str">
        <f>IF(ISERROR(MATCH(BN$1,'CSC Mitre'!U$1:U$220,0)),"",VLOOKUP(BN$1,'Tactic Recode'!$A$1:$B$547,2,FALSE))</f>
        <v/>
      </c>
      <c r="BO22" t="str">
        <f>IF(ISERROR(MATCH(BO$1,'CSC Mitre'!U$1:U$220,0)),"",VLOOKUP(BO$1,'Tactic Recode'!$A$1:$B$547,2,FALSE))</f>
        <v/>
      </c>
      <c r="BP22" t="str">
        <f>IF(ISERROR(MATCH(BP$1,'CSC Mitre'!U$1:U$220,0)),"",VLOOKUP(BP$1,'Tactic Recode'!$A$1:$B$547,2,FALSE))</f>
        <v/>
      </c>
      <c r="BQ22" t="str">
        <f>IF(ISERROR(MATCH(BQ$1,'CSC Mitre'!U$1:U$220,0)),"",VLOOKUP(BQ$1,'Tactic Recode'!$A$1:$B$547,2,FALSE))</f>
        <v/>
      </c>
      <c r="BR22" t="str">
        <f>IF(ISERROR(MATCH(BR$1,'CSC Mitre'!U$1:U$220,0)),"",VLOOKUP(BR$1,'Tactic Recode'!$A$1:$B$547,2,FALSE))</f>
        <v/>
      </c>
      <c r="BS22" t="str">
        <f>IF(ISERROR(MATCH(BS$1,'CSC Mitre'!U$1:U$220,0)),"",VLOOKUP(BS$1,'Tactic Recode'!$A$1:$B$547,2,FALSE))</f>
        <v/>
      </c>
      <c r="BT22" t="str">
        <f>IF(ISERROR(MATCH(BT$1,'CSC Mitre'!U$1:U$220,0)),"",VLOOKUP(BT$1,'Tactic Recode'!$A$1:$B$547,2,FALSE))</f>
        <v/>
      </c>
      <c r="BU22" t="str">
        <f>IF(ISERROR(MATCH(BU$1,'CSC Mitre'!U$1:U$220,0)),"",VLOOKUP(BU$1,'Tactic Recode'!$A$1:$B$547,2,FALSE))</f>
        <v/>
      </c>
      <c r="BV22" t="str">
        <f>IF(ISERROR(MATCH(BV$1,'CSC Mitre'!U$1:U$220,0)),"",VLOOKUP(BV$1,'Tactic Recode'!$A$1:$B$547,2,FALSE))</f>
        <v/>
      </c>
      <c r="BW22" t="str">
        <f>IF(ISERROR(MATCH(BW$1,'CSC Mitre'!U$1:U$220,0)),"",VLOOKUP(BW$1,'Tactic Recode'!$A$1:$B$547,2,FALSE))</f>
        <v/>
      </c>
      <c r="BX22" t="str">
        <f>IF(ISERROR(MATCH(BX$1,'CSC Mitre'!U$1:U$220,0)),"",VLOOKUP(BX$1,'Tactic Recode'!$A$1:$B$547,2,FALSE))</f>
        <v/>
      </c>
      <c r="BY22" t="str">
        <f>IF(ISERROR(MATCH(BY$1,'CSC Mitre'!U$1:U$220,0)),"",VLOOKUP(BY$1,'Tactic Recode'!$A$1:$B$547,2,FALSE))</f>
        <v/>
      </c>
      <c r="BZ22" t="str">
        <f>IF(ISERROR(MATCH(BZ$1,'CSC Mitre'!U$1:U$220,0)),"",VLOOKUP(BZ$1,'Tactic Recode'!$A$1:$B$547,2,FALSE))</f>
        <v/>
      </c>
      <c r="CA22" t="str">
        <f>IF(ISERROR(MATCH(CA$1,'CSC Mitre'!U$1:U$220,0)),"",VLOOKUP(CA$1,'Tactic Recode'!$A$1:$B$547,2,FALSE))</f>
        <v/>
      </c>
      <c r="CB22" t="str">
        <f>IF(ISERROR(MATCH(CB$1,'CSC Mitre'!U$1:U$220,0)),"",VLOOKUP(CB$1,'Tactic Recode'!$A$1:$B$547,2,FALSE))</f>
        <v/>
      </c>
      <c r="CC22" t="str">
        <f>IF(ISERROR(MATCH(CC$1,'CSC Mitre'!U$1:U$220,0)),"",VLOOKUP(CC$1,'Tactic Recode'!$A$1:$B$547,2,FALSE))</f>
        <v/>
      </c>
      <c r="CD22" t="str">
        <f>IF(ISERROR(MATCH(CD$1,'CSC Mitre'!U$1:U$220,0)),"",VLOOKUP(CD$1,'Tactic Recode'!$A$1:$B$547,2,FALSE))</f>
        <v/>
      </c>
      <c r="CE22" t="str">
        <f>IF(ISERROR(MATCH(CE$1,'CSC Mitre'!U$1:U$220,0)),"",VLOOKUP(CE$1,'Tactic Recode'!$A$1:$B$547,2,FALSE))</f>
        <v/>
      </c>
      <c r="CF22" t="str">
        <f>IF(ISERROR(MATCH(CF$1,'CSC Mitre'!U$1:U$220,0)),"",VLOOKUP(CF$1,'Tactic Recode'!$A$1:$B$547,2,FALSE))</f>
        <v/>
      </c>
      <c r="CG22" t="str">
        <f>IF(ISERROR(MATCH(CG$1,'CSC Mitre'!U$1:U$220,0)),"",VLOOKUP(CG$1,'Tactic Recode'!$A$1:$B$547,2,FALSE))</f>
        <v/>
      </c>
      <c r="CH22" t="str">
        <f>IF(ISERROR(MATCH(CH$1,'CSC Mitre'!U$1:U$220,0)),"",VLOOKUP(CH$1,'Tactic Recode'!$A$1:$B$547,2,FALSE))</f>
        <v/>
      </c>
      <c r="CI22" t="str">
        <f>IF(ISERROR(MATCH(CI$1,'CSC Mitre'!U$1:U$220,0)),"",VLOOKUP(CI$1,'Tactic Recode'!$A$1:$B$547,2,FALSE))</f>
        <v/>
      </c>
      <c r="CJ22" t="str">
        <f>IF(ISERROR(MATCH(CJ$1,'CSC Mitre'!U$1:U$220,0)),"",VLOOKUP(CJ$1,'Tactic Recode'!$A$1:$B$547,2,FALSE))</f>
        <v/>
      </c>
      <c r="CK22" t="str">
        <f>IF(ISERROR(MATCH(CK$1,'CSC Mitre'!U$1:U$220,0)),"",VLOOKUP(CK$1,'Tactic Recode'!$A$1:$B$547,2,FALSE))</f>
        <v/>
      </c>
      <c r="CL22" t="str">
        <f>IF(ISERROR(MATCH(CL$1,'CSC Mitre'!U$1:U$220,0)),"",VLOOKUP(CL$1,'Tactic Recode'!$A$1:$B$547,2,FALSE))</f>
        <v/>
      </c>
      <c r="CM22" t="str">
        <f>IF(ISERROR(MATCH(CM$1,'CSC Mitre'!U$1:U$220,0)),"",VLOOKUP(CM$1,'Tactic Recode'!$A$1:$B$547,2,FALSE))</f>
        <v/>
      </c>
      <c r="CN22" t="str">
        <f>IF(ISERROR(MATCH(CN$1,'CSC Mitre'!U$1:U$220,0)),"",VLOOKUP(CN$1,'Tactic Recode'!$A$1:$B$547,2,FALSE))</f>
        <v/>
      </c>
      <c r="CO22" t="str">
        <f>IF(ISERROR(MATCH(CO$1,'CSC Mitre'!U$1:U$220,0)),"",VLOOKUP(CO$1,'Tactic Recode'!$A$1:$B$547,2,FALSE))</f>
        <v/>
      </c>
      <c r="CP22" t="str">
        <f>IF(ISERROR(MATCH(CP$1,'CSC Mitre'!U$1:U$220,0)),"",VLOOKUP(CP$1,'Tactic Recode'!$A$1:$B$547,2,FALSE))</f>
        <v/>
      </c>
      <c r="CQ22" t="str">
        <f>IF(ISERROR(MATCH(CQ$1,'CSC Mitre'!U$1:U$220,0)),"",VLOOKUP(CQ$1,'Tactic Recode'!$A$1:$B$547,2,FALSE))</f>
        <v/>
      </c>
      <c r="CR22" t="str">
        <f>IF(ISERROR(MATCH(CR$1,'CSC Mitre'!U$1:U$220,0)),"",VLOOKUP(CR$1,'Tactic Recode'!$A$1:$B$547,2,FALSE))</f>
        <v/>
      </c>
      <c r="CS22" t="str">
        <f>IF(ISERROR(MATCH(CS$1,'CSC Mitre'!U$1:U$220,0)),"",VLOOKUP(CS$1,'Tactic Recode'!$A$1:$B$547,2,FALSE))</f>
        <v/>
      </c>
      <c r="CT22" t="str">
        <f>IF(ISERROR(MATCH(CT$1,'CSC Mitre'!U$1:U$220,0)),"",VLOOKUP(CT$1,'Tactic Recode'!$A$1:$B$547,2,FALSE))</f>
        <v/>
      </c>
      <c r="CU22" t="str">
        <f>IF(ISERROR(MATCH(CU$1,'CSC Mitre'!U$1:U$220,0)),"",VLOOKUP(CU$1,'Tactic Recode'!$A$1:$B$547,2,FALSE))</f>
        <v/>
      </c>
      <c r="CV22" t="str">
        <f>IF(ISERROR(MATCH(CV$1,'CSC Mitre'!U$1:U$220,0)),"",VLOOKUP(CV$1,'Tactic Recode'!$A$1:$B$547,2,FALSE))</f>
        <v/>
      </c>
      <c r="CW22" t="str">
        <f>IF(ISERROR(MATCH(CW$1,'CSC Mitre'!U$1:U$220,0)),"",VLOOKUP(CW$1,'Tactic Recode'!$A$1:$B$547,2,FALSE))</f>
        <v/>
      </c>
      <c r="CX22" t="str">
        <f>IF(ISERROR(MATCH(CX$1,'CSC Mitre'!U$1:U$220,0)),"",VLOOKUP(CX$1,'Tactic Recode'!$A$1:$B$547,2,FALSE))</f>
        <v/>
      </c>
      <c r="CY22" t="str">
        <f>IF(ISERROR(MATCH(CY$1,'CSC Mitre'!U$1:U$220,0)),"",VLOOKUP(CY$1,'Tactic Recode'!$A$1:$B$547,2,FALSE))</f>
        <v/>
      </c>
      <c r="CZ22" t="str">
        <f>IF(ISERROR(MATCH(CZ$1,'CSC Mitre'!U$1:U$220,0)),"",VLOOKUP(CZ$1,'Tactic Recode'!$A$1:$B$547,2,FALSE))</f>
        <v/>
      </c>
      <c r="DA22" t="str">
        <f>IF(ISERROR(MATCH(DA$1,'CSC Mitre'!U$1:U$220,0)),"",VLOOKUP(DA$1,'Tactic Recode'!$A$1:$B$547,2,FALSE))</f>
        <v/>
      </c>
      <c r="DB22" t="str">
        <f>IF(ISERROR(MATCH(DB$1,'CSC Mitre'!U$1:U$220,0)),"",VLOOKUP(DB$1,'Tactic Recode'!$A$1:$B$547,2,FALSE))</f>
        <v/>
      </c>
      <c r="DC22" t="str">
        <f>IF(ISERROR(MATCH(DC$1,'CSC Mitre'!U$1:U$220,0)),"",VLOOKUP(DC$1,'Tactic Recode'!$A$1:$B$547,2,FALSE))</f>
        <v/>
      </c>
      <c r="DD22" t="str">
        <f>IF(ISERROR(MATCH(DD$1,'CSC Mitre'!U$1:U$220,0)),"",VLOOKUP(DD$1,'Tactic Recode'!$A$1:$B$547,2,FALSE))</f>
        <v/>
      </c>
      <c r="DE22" t="str">
        <f>IF(ISERROR(MATCH(DE$1,'CSC Mitre'!U$1:U$220,0)),"",VLOOKUP(DE$1,'Tactic Recode'!$A$1:$B$547,2,FALSE))</f>
        <v/>
      </c>
      <c r="DF22" t="str">
        <f>IF(ISERROR(MATCH(DF$1,'CSC Mitre'!U$1:U$220,0)),"",VLOOKUP(DF$1,'Tactic Recode'!$A$1:$B$547,2,FALSE))</f>
        <v/>
      </c>
      <c r="DG22" t="str">
        <f>IF(ISERROR(MATCH(DG$1,'CSC Mitre'!U$1:U$220,0)),"",VLOOKUP(DG$1,'Tactic Recode'!$A$1:$B$547,2,FALSE))</f>
        <v/>
      </c>
      <c r="DH22" t="str">
        <f>IF(ISERROR(MATCH(DH$1,'CSC Mitre'!U$1:U$220,0)),"",VLOOKUP(DH$1,'Tactic Recode'!$A$1:$B$547,2,FALSE))</f>
        <v/>
      </c>
      <c r="DI22" t="str">
        <f>IF(ISERROR(MATCH(DI$1,'CSC Mitre'!U$1:U$220,0)),"",VLOOKUP(DI$1,'Tactic Recode'!$A$1:$B$547,2,FALSE))</f>
        <v/>
      </c>
      <c r="DJ22" t="str">
        <f>IF(ISERROR(MATCH(DJ$1,'CSC Mitre'!U$1:U$220,0)),"",VLOOKUP(DJ$1,'Tactic Recode'!$A$1:$B$547,2,FALSE))</f>
        <v/>
      </c>
      <c r="DK22" t="str">
        <f>IF(ISERROR(MATCH(DK$1,'CSC Mitre'!U$1:U$220,0)),"",VLOOKUP(DK$1,'Tactic Recode'!$A$1:$B$547,2,FALSE))</f>
        <v/>
      </c>
      <c r="DL22" t="str">
        <f>IF(ISERROR(MATCH(DL$1,'CSC Mitre'!U$1:U$220,0)),"",VLOOKUP(DL$1,'Tactic Recode'!$A$1:$B$547,2,FALSE))</f>
        <v/>
      </c>
      <c r="DM22" t="str">
        <f>IF(ISERROR(MATCH(DM$1,'CSC Mitre'!U$1:U$220,0)),"",VLOOKUP(DM$1,'Tactic Recode'!$A$1:$B$547,2,FALSE))</f>
        <v/>
      </c>
      <c r="DN22" t="str">
        <f>IF(ISERROR(MATCH(DN$1,'CSC Mitre'!U$1:U$220,0)),"",VLOOKUP(DN$1,'Tactic Recode'!$A$1:$B$547,2,FALSE))</f>
        <v/>
      </c>
      <c r="DO22" t="str">
        <f>IF(ISERROR(MATCH(DO$1,'CSC Mitre'!U$1:U$220,0)),"",VLOOKUP(DO$1,'Tactic Recode'!$A$1:$B$547,2,FALSE))</f>
        <v/>
      </c>
      <c r="DP22" t="str">
        <f>IF(ISERROR(MATCH(DP$1,'CSC Mitre'!U$1:U$220,0)),"",VLOOKUP(DP$1,'Tactic Recode'!$A$1:$B$547,2,FALSE))</f>
        <v/>
      </c>
      <c r="DQ22" t="str">
        <f>IF(ISERROR(MATCH(DQ$1,'CSC Mitre'!U$1:U$220,0)),"",VLOOKUP(DQ$1,'Tactic Recode'!$A$1:$B$547,2,FALSE))</f>
        <v/>
      </c>
      <c r="DR22" t="str">
        <f>IF(ISERROR(MATCH(DR$1,'CSC Mitre'!U$1:U$220,0)),"",VLOOKUP(DR$1,'Tactic Recode'!$A$1:$B$547,2,FALSE))</f>
        <v/>
      </c>
      <c r="DS22" t="str">
        <f>IF(ISERROR(MATCH(DS$1,'CSC Mitre'!U$1:U$220,0)),"",VLOOKUP(DS$1,'Tactic Recode'!$A$1:$B$547,2,FALSE))</f>
        <v/>
      </c>
      <c r="DT22" t="str">
        <f>IF(ISERROR(MATCH(DT$1,'CSC Mitre'!U$1:U$220,0)),"",VLOOKUP(DT$1,'Tactic Recode'!$A$1:$B$547,2,FALSE))</f>
        <v/>
      </c>
      <c r="DU22" t="str">
        <f>IF(ISERROR(MATCH(DU$1,'CSC Mitre'!U$1:U$220,0)),"",VLOOKUP(DU$1,'Tactic Recode'!$A$1:$B$547,2,FALSE))</f>
        <v/>
      </c>
      <c r="DV22" t="str">
        <f>IF(ISERROR(MATCH(DV$1,'CSC Mitre'!U$1:U$220,0)),"",VLOOKUP(DV$1,'Tactic Recode'!$A$1:$B$547,2,FALSE))</f>
        <v/>
      </c>
      <c r="DW22" t="str">
        <f>IF(ISERROR(MATCH(DW$1,'CSC Mitre'!U$1:U$220,0)),"",VLOOKUP(DW$1,'Tactic Recode'!$A$1:$B$547,2,FALSE))</f>
        <v/>
      </c>
      <c r="DX22" t="str">
        <f>IF(ISERROR(MATCH(DX$1,'CSC Mitre'!U$1:U$220,0)),"",VLOOKUP(DX$1,'Tactic Recode'!$A$1:$B$547,2,FALSE))</f>
        <v/>
      </c>
      <c r="DY22" t="str">
        <f>IF(ISERROR(MATCH(DY$1,'CSC Mitre'!U$1:U$220,0)),"",VLOOKUP(DY$1,'Tactic Recode'!$A$1:$B$547,2,FALSE))</f>
        <v/>
      </c>
      <c r="DZ22" t="str">
        <f>IF(ISERROR(MATCH(DZ$1,'CSC Mitre'!U$1:U$220,0)),"",VLOOKUP(DZ$1,'Tactic Recode'!$A$1:$B$547,2,FALSE))</f>
        <v/>
      </c>
      <c r="EA22" t="str">
        <f>IF(ISERROR(MATCH(EA$1,'CSC Mitre'!U$1:U$220,0)),"",VLOOKUP(EA$1,'Tactic Recode'!$A$1:$B$547,2,FALSE))</f>
        <v/>
      </c>
      <c r="EB22" t="str">
        <f>IF(ISERROR(MATCH(EB$1,'CSC Mitre'!U$1:U$220,0)),"",VLOOKUP(EB$1,'Tactic Recode'!$A$1:$B$547,2,FALSE))</f>
        <v/>
      </c>
      <c r="EC22" t="str">
        <f>IF(ISERROR(MATCH(EC$1,'CSC Mitre'!U$1:U$220,0)),"",VLOOKUP(EC$1,'Tactic Recode'!$A$1:$B$547,2,FALSE))</f>
        <v/>
      </c>
      <c r="ED22" t="str">
        <f>IF(ISERROR(MATCH(ED$1,'CSC Mitre'!U$1:U$220,0)),"",VLOOKUP(ED$1,'Tactic Recode'!$A$1:$B$547,2,FALSE))</f>
        <v/>
      </c>
      <c r="EE22" t="str">
        <f>IF(ISERROR(MATCH(EE$1,'CSC Mitre'!U$1:U$220,0)),"",VLOOKUP(EE$1,'Tactic Recode'!$A$1:$B$547,2,FALSE))</f>
        <v/>
      </c>
      <c r="EF22" t="str">
        <f>IF(ISERROR(MATCH(EF$1,'CSC Mitre'!U$1:U$220,0)),"",VLOOKUP(EF$1,'Tactic Recode'!$A$1:$B$547,2,FALSE))</f>
        <v/>
      </c>
      <c r="EG22" t="str">
        <f>IF(ISERROR(MATCH(EG$1,'CSC Mitre'!U$1:U$220,0)),"",VLOOKUP(EG$1,'Tactic Recode'!$A$1:$B$547,2,FALSE))</f>
        <v/>
      </c>
      <c r="EH22" t="str">
        <f>IF(ISERROR(MATCH(EH$1,'CSC Mitre'!U$1:U$220,0)),"",VLOOKUP(EH$1,'Tactic Recode'!$A$1:$B$547,2,FALSE))</f>
        <v/>
      </c>
      <c r="EI22" t="str">
        <f>IF(ISERROR(MATCH(EI$1,'CSC Mitre'!U$1:U$220,0)),"",VLOOKUP(EI$1,'Tactic Recode'!$A$1:$B$547,2,FALSE))</f>
        <v/>
      </c>
      <c r="EJ22" t="str">
        <f>IF(ISERROR(MATCH(EJ$1,'CSC Mitre'!U$1:U$220,0)),"",VLOOKUP(EJ$1,'Tactic Recode'!$A$1:$B$547,2,FALSE))</f>
        <v/>
      </c>
      <c r="EK22" t="str">
        <f>IF(ISERROR(MATCH(EK$1,'CSC Mitre'!U$1:U$220,0)),"",VLOOKUP(EK$1,'Tactic Recode'!$A$1:$B$547,2,FALSE))</f>
        <v/>
      </c>
      <c r="EL22" t="str">
        <f>IF(ISERROR(MATCH(EL$1,'CSC Mitre'!U$1:U$220,0)),"",VLOOKUP(EL$1,'Tactic Recode'!$A$1:$B$547,2,FALSE))</f>
        <v/>
      </c>
      <c r="EM22" t="str">
        <f>IF(ISERROR(MATCH(EM$1,'CSC Mitre'!U$1:U$220,0)),"",VLOOKUP(EM$1,'Tactic Recode'!$A$1:$B$547,2,FALSE))</f>
        <v/>
      </c>
      <c r="EN22" t="str">
        <f>IF(ISERROR(MATCH(EN$1,'CSC Mitre'!U$1:U$220,0)),"",VLOOKUP(EN$1,'Tactic Recode'!$A$1:$B$547,2,FALSE))</f>
        <v/>
      </c>
      <c r="EO22" t="str">
        <f>IF(ISERROR(MATCH(EO$1,'CSC Mitre'!U$1:U$220,0)),"",VLOOKUP(EO$1,'Tactic Recode'!$A$1:$B$547,2,FALSE))</f>
        <v/>
      </c>
      <c r="EP22" t="str">
        <f>IF(ISERROR(MATCH(EP$1,'CSC Mitre'!U$1:U$220,0)),"",VLOOKUP(EP$1,'Tactic Recode'!$A$1:$B$547,2,FALSE))</f>
        <v/>
      </c>
      <c r="EQ22" t="str">
        <f>IF(ISERROR(MATCH(EQ$1,'CSC Mitre'!U$1:U$220,0)),"",VLOOKUP(EQ$1,'Tactic Recode'!$A$1:$B$547,2,FALSE))</f>
        <v/>
      </c>
      <c r="ER22" t="str">
        <f>IF(ISERROR(MATCH(ER$1,'CSC Mitre'!U$1:U$220,0)),"",VLOOKUP(ER$1,'Tactic Recode'!$A$1:$B$547,2,FALSE))</f>
        <v/>
      </c>
      <c r="ES22" t="str">
        <f>IF(ISERROR(MATCH(ES$1,'CSC Mitre'!U$1:U$220,0)),"",VLOOKUP(ES$1,'Tactic Recode'!$A$1:$B$547,2,FALSE))</f>
        <v/>
      </c>
      <c r="ET22" t="str">
        <f>IF(ISERROR(MATCH(ET$1,'CSC Mitre'!U$1:U$220,0)),"",VLOOKUP(ET$1,'Tactic Recode'!$A$1:$B$547,2,FALSE))</f>
        <v/>
      </c>
      <c r="EU22" t="str">
        <f>IF(ISERROR(MATCH(EU$1,'CSC Mitre'!U$1:U$220,0)),"",VLOOKUP(EU$1,'Tactic Recode'!$A$1:$B$547,2,FALSE))</f>
        <v/>
      </c>
      <c r="EV22" t="str">
        <f>IF(ISERROR(MATCH(EV$1,'CSC Mitre'!U$1:U$220,0)),"",VLOOKUP(EV$1,'Tactic Recode'!$A$1:$B$547,2,FALSE))</f>
        <v/>
      </c>
      <c r="EW22" t="str">
        <f>IF(ISERROR(MATCH(EW$1,'CSC Mitre'!U$1:U$220,0)),"",VLOOKUP(EW$1,'Tactic Recode'!$A$1:$B$547,2,FALSE))</f>
        <v/>
      </c>
      <c r="EX22" t="str">
        <f>IF(ISERROR(MATCH(EX$1,'CSC Mitre'!U$1:U$220,0)),"",VLOOKUP(EX$1,'Tactic Recode'!$A$1:$B$547,2,FALSE))</f>
        <v/>
      </c>
      <c r="EY22" t="str">
        <f>IF(ISERROR(MATCH(EY$1,'CSC Mitre'!U$1:U$220,0)),"",VLOOKUP(EY$1,'Tactic Recode'!$A$1:$B$547,2,FALSE))</f>
        <v/>
      </c>
      <c r="EZ22" t="str">
        <f>IF(ISERROR(MATCH(EZ$1,'CSC Mitre'!U$1:U$220,0)),"",VLOOKUP(EZ$1,'Tactic Recode'!$A$1:$B$547,2,FALSE))</f>
        <v/>
      </c>
      <c r="FA22" t="str">
        <f>IF(ISERROR(MATCH(FA$1,'CSC Mitre'!U$1:U$220,0)),"",VLOOKUP(FA$1,'Tactic Recode'!$A$1:$B$547,2,FALSE))</f>
        <v/>
      </c>
      <c r="FB22" t="str">
        <f>IF(ISERROR(MATCH(FB$1,'CSC Mitre'!U$1:U$220,0)),"",VLOOKUP(FB$1,'Tactic Recode'!$A$1:$B$547,2,FALSE))</f>
        <v/>
      </c>
      <c r="FC22" t="str">
        <f>IF(ISERROR(MATCH(FC$1,'CSC Mitre'!U$1:U$220,0)),"",VLOOKUP(FC$1,'Tactic Recode'!$A$1:$B$547,2,FALSE))</f>
        <v/>
      </c>
      <c r="FD22" t="str">
        <f>IF(ISERROR(MATCH(FD$1,'CSC Mitre'!U$1:U$220,0)),"",VLOOKUP(FD$1,'Tactic Recode'!$A$1:$B$547,2,FALSE))</f>
        <v/>
      </c>
      <c r="FE22" t="str">
        <f>IF(ISERROR(MATCH(FE$1,'CSC Mitre'!U$1:U$220,0)),"",VLOOKUP(FE$1,'Tactic Recode'!$A$1:$B$547,2,FALSE))</f>
        <v/>
      </c>
      <c r="FF22" t="str">
        <f>IF(ISERROR(MATCH(FF$1,'CSC Mitre'!U$1:U$220,0)),"",VLOOKUP(FF$1,'Tactic Recode'!$A$1:$B$547,2,FALSE))</f>
        <v/>
      </c>
      <c r="FG22" t="str">
        <f>IF(ISERROR(MATCH(FG$1,'CSC Mitre'!U$1:U$220,0)),"",VLOOKUP(FG$1,'Tactic Recode'!$A$1:$B$547,2,FALSE))</f>
        <v/>
      </c>
      <c r="FH22" t="str">
        <f>IF(ISERROR(MATCH(FH$1,'CSC Mitre'!U$1:U$220,0)),"",VLOOKUP(FH$1,'Tactic Recode'!$A$1:$B$547,2,FALSE))</f>
        <v/>
      </c>
      <c r="FI22" t="str">
        <f>IF(ISERROR(MATCH(FI$1,'CSC Mitre'!U$1:U$220,0)),"",VLOOKUP(FI$1,'Tactic Recode'!$A$1:$B$547,2,FALSE))</f>
        <v/>
      </c>
      <c r="FJ22" t="str">
        <f>IF(ISERROR(MATCH(FJ$1,'CSC Mitre'!U$1:U$220,0)),"",VLOOKUP(FJ$1,'Tactic Recode'!$A$1:$B$547,2,FALSE))</f>
        <v/>
      </c>
      <c r="FK22" t="str">
        <f>IF(ISERROR(MATCH(FK$1,'CSC Mitre'!U$1:U$220,0)),"",VLOOKUP(FK$1,'Tactic Recode'!$A$1:$B$547,2,FALSE))</f>
        <v/>
      </c>
      <c r="FL22" t="str">
        <f>IF(ISERROR(MATCH(FL$1,'CSC Mitre'!U$1:U$220,0)),"",VLOOKUP(FL$1,'Tactic Recode'!$A$1:$B$547,2,FALSE))</f>
        <v/>
      </c>
      <c r="FM22" t="str">
        <f>IF(ISERROR(MATCH(FM$1,'CSC Mitre'!U$1:U$220,0)),"",VLOOKUP(FM$1,'Tactic Recode'!$A$1:$B$547,2,FALSE))</f>
        <v/>
      </c>
      <c r="FN22" t="str">
        <f>IF(ISERROR(MATCH(FN$1,'CSC Mitre'!U$1:U$220,0)),"",VLOOKUP(FN$1,'Tactic Recode'!$A$1:$B$547,2,FALSE))</f>
        <v/>
      </c>
      <c r="FO22" t="str">
        <f>IF(ISERROR(MATCH(FO$1,'CSC Mitre'!U$1:U$220,0)),"",VLOOKUP(FO$1,'Tactic Recode'!$A$1:$B$547,2,FALSE))</f>
        <v/>
      </c>
      <c r="FP22" t="str">
        <f>IF(ISERROR(MATCH(FP$1,'CSC Mitre'!U$1:U$220,0)),"",VLOOKUP(FP$1,'Tactic Recode'!$A$1:$B$547,2,FALSE))</f>
        <v/>
      </c>
      <c r="FQ22" t="str">
        <f>IF(ISERROR(MATCH(FQ$1,'CSC Mitre'!U$1:U$220,0)),"",VLOOKUP(FQ$1,'Tactic Recode'!$A$1:$B$547,2,FALSE))</f>
        <v/>
      </c>
      <c r="FR22" t="str">
        <f>IF(ISERROR(MATCH(FR$1,'CSC Mitre'!U$1:U$220,0)),"",VLOOKUP(FR$1,'Tactic Recode'!$A$1:$B$547,2,FALSE))</f>
        <v/>
      </c>
      <c r="FS22" t="str">
        <f>IF(ISERROR(MATCH(FS$1,'CSC Mitre'!U$1:U$220,0)),"",VLOOKUP(FS$1,'Tactic Recode'!$A$1:$B$547,2,FALSE))</f>
        <v/>
      </c>
      <c r="FT22" t="str">
        <f>IF(ISERROR(MATCH(FT$1,'CSC Mitre'!U$1:U$220,0)),"",VLOOKUP(FT$1,'Tactic Recode'!$A$1:$B$547,2,FALSE))</f>
        <v/>
      </c>
      <c r="FU22" t="str">
        <f>IF(ISERROR(MATCH(FU$1,'CSC Mitre'!U$1:U$220,0)),"",VLOOKUP(FU$1,'Tactic Recode'!$A$1:$B$547,2,FALSE))</f>
        <v/>
      </c>
      <c r="FV22" t="str">
        <f>IF(ISERROR(MATCH(FV$1,'CSC Mitre'!U$1:U$220,0)),"",VLOOKUP(FV$1,'Tactic Recode'!$A$1:$B$547,2,FALSE))</f>
        <v/>
      </c>
      <c r="FW22" t="str">
        <f>IF(ISERROR(MATCH(FW$1,'CSC Mitre'!U$1:U$220,0)),"",VLOOKUP(FW$1,'Tactic Recode'!$A$1:$B$547,2,FALSE))</f>
        <v/>
      </c>
      <c r="FX22" t="str">
        <f>IF(ISERROR(MATCH(FX$1,'CSC Mitre'!U$1:U$220,0)),"",VLOOKUP(FX$1,'Tactic Recode'!$A$1:$B$547,2,FALSE))</f>
        <v/>
      </c>
      <c r="FY22" t="str">
        <f>IF(ISERROR(MATCH(FY$1,'CSC Mitre'!U$1:U$220,0)),"",VLOOKUP(FY$1,'Tactic Recode'!$A$1:$B$547,2,FALSE))</f>
        <v/>
      </c>
      <c r="FZ22" t="str">
        <f>IF(ISERROR(MATCH(FZ$1,'CSC Mitre'!U$1:U$220,0)),"",VLOOKUP(FZ$1,'Tactic Recode'!$A$1:$B$547,2,FALSE))</f>
        <v/>
      </c>
      <c r="GA22" t="str">
        <f>IF(ISERROR(MATCH(GA$1,'CSC Mitre'!U$1:U$220,0)),"",VLOOKUP(GA$1,'Tactic Recode'!$A$1:$B$547,2,FALSE))</f>
        <v/>
      </c>
      <c r="GB22" t="str">
        <f>IF(ISERROR(MATCH(GB$1,'CSC Mitre'!U$1:U$220,0)),"",VLOOKUP(GB$1,'Tactic Recode'!$A$1:$B$547,2,FALSE))</f>
        <v/>
      </c>
      <c r="GC22" t="str">
        <f>IF(ISERROR(MATCH(GC$1,'CSC Mitre'!U$1:U$220,0)),"",VLOOKUP(GC$1,'Tactic Recode'!$A$1:$B$547,2,FALSE))</f>
        <v/>
      </c>
      <c r="GD22" t="str">
        <f>IF(ISERROR(MATCH(GD$1,'CSC Mitre'!U$1:U$220,0)),"",VLOOKUP(GD$1,'Tactic Recode'!$A$1:$B$547,2,FALSE))</f>
        <v/>
      </c>
      <c r="GE22" t="str">
        <f>IF(ISERROR(MATCH(GE$1,'CSC Mitre'!U$1:U$220,0)),"",VLOOKUP(GE$1,'Tactic Recode'!$A$1:$B$547,2,FALSE))</f>
        <v/>
      </c>
      <c r="GF22" t="str">
        <f>IF(ISERROR(MATCH(GF$1,'CSC Mitre'!U$1:U$220,0)),"",VLOOKUP(GF$1,'Tactic Recode'!$A$1:$B$547,2,FALSE))</f>
        <v/>
      </c>
      <c r="GG22" t="str">
        <f>IF(ISERROR(MATCH(GG$1,'CSC Mitre'!U$1:U$220,0)),"",VLOOKUP(GG$1,'Tactic Recode'!$A$1:$B$547,2,FALSE))</f>
        <v/>
      </c>
      <c r="GH22" t="str">
        <f>IF(ISERROR(MATCH(GH$1,'CSC Mitre'!U$1:U$220,0)),"",VLOOKUP(GH$1,'Tactic Recode'!$A$1:$B$547,2,FALSE))</f>
        <v/>
      </c>
      <c r="GI22" t="str">
        <f>IF(ISERROR(MATCH(GI$1,'CSC Mitre'!U$1:U$220,0)),"",VLOOKUP(GI$1,'Tactic Recode'!$A$1:$B$547,2,FALSE))</f>
        <v/>
      </c>
      <c r="GJ22" t="str">
        <f>IF(ISERROR(MATCH(GJ$1,'CSC Mitre'!U$1:U$220,0)),"",VLOOKUP(GJ$1,'Tactic Recode'!$A$1:$B$547,2,FALSE))</f>
        <v/>
      </c>
      <c r="GK22" t="str">
        <f>IF(ISERROR(MATCH(GK$1,'CSC Mitre'!U$1:U$220,0)),"",VLOOKUP(GK$1,'Tactic Recode'!$A$1:$B$547,2,FALSE))</f>
        <v/>
      </c>
      <c r="GL22" t="str">
        <f>IF(ISERROR(MATCH(GL$1,'CSC Mitre'!U$1:U$220,0)),"",VLOOKUP(GL$1,'Tactic Recode'!$A$1:$B$547,2,FALSE))</f>
        <v/>
      </c>
      <c r="GM22" t="str">
        <f>IF(ISERROR(MATCH(GM$1,'CSC Mitre'!U$1:U$220,0)),"",VLOOKUP(GM$1,'Tactic Recode'!$A$1:$B$547,2,FALSE))</f>
        <v/>
      </c>
      <c r="GN22" t="str">
        <f>IF(ISERROR(MATCH(GN$1,'CSC Mitre'!U$1:U$220,0)),"",VLOOKUP(GN$1,'Tactic Recode'!$A$1:$B$547,2,FALSE))</f>
        <v/>
      </c>
      <c r="GO22" t="str">
        <f>IF(ISERROR(MATCH(GO$1,'CSC Mitre'!U$1:U$220,0)),"",VLOOKUP(GO$1,'Tactic Recode'!$A$1:$B$547,2,FALSE))</f>
        <v/>
      </c>
      <c r="GP22" t="str">
        <f>IF(ISERROR(MATCH(GP$1,'CSC Mitre'!U$1:U$220,0)),"",VLOOKUP(GP$1,'Tactic Recode'!$A$1:$B$547,2,FALSE))</f>
        <v/>
      </c>
      <c r="GQ22" t="str">
        <f>IF(ISERROR(MATCH(GQ$1,'CSC Mitre'!U$1:U$220,0)),"",VLOOKUP(GQ$1,'Tactic Recode'!$A$1:$B$547,2,FALSE))</f>
        <v/>
      </c>
      <c r="GR22" t="str">
        <f>IF(ISERROR(MATCH(GR$1,'CSC Mitre'!U$1:U$220,0)),"",VLOOKUP(GR$1,'Tactic Recode'!$A$1:$B$547,2,FALSE))</f>
        <v/>
      </c>
      <c r="GS22" t="str">
        <f>IF(ISERROR(MATCH(GS$1,'CSC Mitre'!U$1:U$220,0)),"",VLOOKUP(GS$1,'Tactic Recode'!$A$1:$B$547,2,FALSE))</f>
        <v/>
      </c>
      <c r="GT22" t="str">
        <f>IF(ISERROR(MATCH(GT$1,'CSC Mitre'!U$1:U$220,0)),"",VLOOKUP(GT$1,'Tactic Recode'!$A$1:$B$547,2,FALSE))</f>
        <v/>
      </c>
      <c r="GU22" t="str">
        <f>IF(ISERROR(MATCH(GU$1,'CSC Mitre'!U$1:U$220,0)),"",VLOOKUP(GU$1,'Tactic Recode'!$A$1:$B$547,2,FALSE))</f>
        <v/>
      </c>
      <c r="GV22" t="str">
        <f>IF(ISERROR(MATCH(GV$1,'CSC Mitre'!U$1:U$220,0)),"",VLOOKUP(GV$1,'Tactic Recode'!$A$1:$B$547,2,FALSE))</f>
        <v/>
      </c>
      <c r="GW22" t="str">
        <f>IF(ISERROR(MATCH(GW$1,'CSC Mitre'!U$1:U$220,0)),"",VLOOKUP(GW$1,'Tactic Recode'!$A$1:$B$547,2,FALSE))</f>
        <v/>
      </c>
      <c r="GX22" t="str">
        <f>IF(ISERROR(MATCH(GX$1,'CSC Mitre'!U$1:U$220,0)),"",VLOOKUP(GX$1,'Tactic Recode'!$A$1:$B$547,2,FALSE))</f>
        <v/>
      </c>
      <c r="GY22" t="str">
        <f>IF(ISERROR(MATCH(GY$1,'CSC Mitre'!U$1:U$220,0)),"",VLOOKUP(GY$1,'Tactic Recode'!$A$1:$B$547,2,FALSE))</f>
        <v/>
      </c>
      <c r="GZ22" t="str">
        <f>IF(ISERROR(MATCH(GZ$1,'CSC Mitre'!U$1:U$220,0)),"",VLOOKUP(GZ$1,'Tactic Recode'!$A$1:$B$547,2,FALSE))</f>
        <v/>
      </c>
      <c r="HA22" t="str">
        <f>IF(ISERROR(MATCH(HA$1,'CSC Mitre'!U$1:U$220,0)),"",VLOOKUP(HA$1,'Tactic Recode'!$A$1:$B$547,2,FALSE))</f>
        <v/>
      </c>
      <c r="HB22" t="str">
        <f>IF(ISERROR(MATCH(HB$1,'CSC Mitre'!U$1:U$220,0)),"",VLOOKUP(HB$1,'Tactic Recode'!$A$1:$B$547,2,FALSE))</f>
        <v/>
      </c>
      <c r="HC22" t="str">
        <f>IF(ISERROR(MATCH(HC$1,'CSC Mitre'!U$1:U$220,0)),"",VLOOKUP(HC$1,'Tactic Recode'!$A$1:$B$547,2,FALSE))</f>
        <v/>
      </c>
      <c r="HD22" t="str">
        <f>IF(ISERROR(MATCH(HD$1,'CSC Mitre'!U$1:U$220,0)),"",VLOOKUP(HD$1,'Tactic Recode'!$A$1:$B$547,2,FALSE))</f>
        <v/>
      </c>
      <c r="HE22" t="str">
        <f>IF(ISERROR(MATCH(HE$1,'CSC Mitre'!U$1:U$220,0)),"",VLOOKUP(HE$1,'Tactic Recode'!$A$1:$B$547,2,FALSE))</f>
        <v/>
      </c>
      <c r="HF22" t="str">
        <f>IF(ISERROR(MATCH(HF$1,'CSC Mitre'!U$1:U$220,0)),"",VLOOKUP(HF$1,'Tactic Recode'!$A$1:$B$547,2,FALSE))</f>
        <v/>
      </c>
      <c r="HG22" t="str">
        <f>IF(ISERROR(MATCH(HG$1,'CSC Mitre'!U$1:U$220,0)),"",VLOOKUP(HG$1,'Tactic Recode'!$A$1:$B$547,2,FALSE))</f>
        <v/>
      </c>
      <c r="HH22" t="str">
        <f>IF(ISERROR(MATCH(HH$1,'CSC Mitre'!U$1:U$220,0)),"",VLOOKUP(HH$1,'Tactic Recode'!$A$1:$B$547,2,FALSE))</f>
        <v/>
      </c>
      <c r="HI22" t="str">
        <f>IF(ISERROR(MATCH(HI$1,'CSC Mitre'!U$1:U$220,0)),"",VLOOKUP(HI$1,'Tactic Recode'!$A$1:$B$547,2,FALSE))</f>
        <v/>
      </c>
      <c r="HJ22" t="str">
        <f>IF(ISERROR(MATCH(HJ$1,'CSC Mitre'!U$1:U$220,0)),"",VLOOKUP(HJ$1,'Tactic Recode'!$A$1:$B$547,2,FALSE))</f>
        <v/>
      </c>
      <c r="HK22" t="str">
        <f>IF(ISERROR(MATCH(HK$1,'CSC Mitre'!U$1:U$220,0)),"",VLOOKUP(HK$1,'Tactic Recode'!$A$1:$B$547,2,FALSE))</f>
        <v/>
      </c>
      <c r="HL22" t="str">
        <f>IF(ISERROR(MATCH(HL$1,'CSC Mitre'!U$1:U$220,0)),"",VLOOKUP(HL$1,'Tactic Recode'!$A$1:$B$547,2,FALSE))</f>
        <v/>
      </c>
      <c r="HM22" t="str">
        <f>IF(ISERROR(MATCH(HM$1,'CSC Mitre'!U$1:U$220,0)),"",VLOOKUP(HM$1,'Tactic Recode'!$A$1:$B$547,2,FALSE))</f>
        <v/>
      </c>
      <c r="HN22" t="str">
        <f>IF(ISERROR(MATCH(HN$1,'CSC Mitre'!U$1:U$220,0)),"",VLOOKUP(HN$1,'Tactic Recode'!$A$1:$B$547,2,FALSE))</f>
        <v/>
      </c>
      <c r="HO22" t="str">
        <f>IF(ISERROR(MATCH(HO$1,'CSC Mitre'!U$1:U$220,0)),"",VLOOKUP(HO$1,'Tactic Recode'!$A$1:$B$547,2,FALSE))</f>
        <v/>
      </c>
      <c r="HP22" t="str">
        <f>IF(ISERROR(MATCH(HP$1,'CSC Mitre'!U$1:U$220,0)),"",VLOOKUP(HP$1,'Tactic Recode'!$A$1:$B$547,2,FALSE))</f>
        <v/>
      </c>
      <c r="HQ22" t="str">
        <f>IF(ISERROR(MATCH(HQ$1,'CSC Mitre'!U$1:U$220,0)),"",VLOOKUP(HQ$1,'Tactic Recode'!$A$1:$B$547,2,FALSE))</f>
        <v/>
      </c>
      <c r="HR22" t="str">
        <f>IF(ISERROR(MATCH(HR$1,'CSC Mitre'!U$1:U$220,0)),"",VLOOKUP(HR$1,'Tactic Recode'!$A$1:$B$547,2,FALSE))</f>
        <v/>
      </c>
      <c r="HS22" t="str">
        <f>IF(ISERROR(MATCH(HS$1,'CSC Mitre'!U$1:U$220,0)),"",VLOOKUP(HS$1,'Tactic Recode'!$A$1:$B$547,2,FALSE))</f>
        <v/>
      </c>
      <c r="HT22" t="str">
        <f>IF(ISERROR(MATCH(HT$1,'CSC Mitre'!U$1:U$220,0)),"",VLOOKUP(HT$1,'Tactic Recode'!$A$1:$B$547,2,FALSE))</f>
        <v/>
      </c>
      <c r="HU22" t="str">
        <f>IF(ISERROR(MATCH(HU$1,'CSC Mitre'!U$1:U$220,0)),"",VLOOKUP(HU$1,'Tactic Recode'!$A$1:$B$547,2,FALSE))</f>
        <v/>
      </c>
      <c r="HV22" t="str">
        <f>IF(ISERROR(MATCH(HV$1,'CSC Mitre'!U$1:U$220,0)),"",VLOOKUP(HV$1,'Tactic Recode'!$A$1:$B$547,2,FALSE))</f>
        <v/>
      </c>
      <c r="HW22" t="str">
        <f>IF(ISERROR(MATCH(HW$1,'CSC Mitre'!U$1:U$220,0)),"",VLOOKUP(HW$1,'Tactic Recode'!$A$1:$B$547,2,FALSE))</f>
        <v/>
      </c>
      <c r="HX22" t="str">
        <f>IF(ISERROR(MATCH(HX$1,'CSC Mitre'!U$1:U$220,0)),"",VLOOKUP(HX$1,'Tactic Recode'!$A$1:$B$547,2,FALSE))</f>
        <v/>
      </c>
      <c r="HY22" t="str">
        <f>IF(ISERROR(MATCH(HY$1,'CSC Mitre'!U$1:U$220,0)),"",VLOOKUP(HY$1,'Tactic Recode'!$A$1:$B$547,2,FALSE))</f>
        <v/>
      </c>
      <c r="HZ22" t="str">
        <f>IF(ISERROR(MATCH(HZ$1,'CSC Mitre'!U$1:U$220,0)),"",VLOOKUP(HZ$1,'Tactic Recode'!$A$1:$B$547,2,FALSE))</f>
        <v/>
      </c>
      <c r="IA22" t="str">
        <f>IF(ISERROR(MATCH(IA$1,'CSC Mitre'!U$1:U$220,0)),"",VLOOKUP(IA$1,'Tactic Recode'!$A$1:$B$547,2,FALSE))</f>
        <v/>
      </c>
      <c r="IB22" t="str">
        <f>IF(ISERROR(MATCH(IB$1,'CSC Mitre'!U$1:U$220,0)),"",VLOOKUP(IB$1,'Tactic Recode'!$A$1:$B$547,2,FALSE))</f>
        <v/>
      </c>
      <c r="IC22" t="str">
        <f>IF(ISERROR(MATCH(IC$1,'CSC Mitre'!U$1:U$220,0)),"",VLOOKUP(IC$1,'Tactic Recode'!$A$1:$B$547,2,FALSE))</f>
        <v/>
      </c>
      <c r="ID22" t="str">
        <f>IF(ISERROR(MATCH(ID$1,'CSC Mitre'!U$1:U$220,0)),"",VLOOKUP(ID$1,'Tactic Recode'!$A$1:$B$547,2,FALSE))</f>
        <v/>
      </c>
      <c r="IE22" t="str">
        <f>IF(ISERROR(MATCH(IE$1,'CSC Mitre'!U$1:U$220,0)),"",VLOOKUP(IE$1,'Tactic Recode'!$A$1:$B$547,2,FALSE))</f>
        <v/>
      </c>
      <c r="IF22" t="str">
        <f>IF(ISERROR(MATCH(IF$1,'CSC Mitre'!U$1:U$220,0)),"",VLOOKUP(IF$1,'Tactic Recode'!$A$1:$B$547,2,FALSE))</f>
        <v/>
      </c>
      <c r="IG22" t="str">
        <f>IF(ISERROR(MATCH(IG$1,'CSC Mitre'!U$1:U$220,0)),"",VLOOKUP(IG$1,'Tactic Recode'!$A$1:$B$547,2,FALSE))</f>
        <v/>
      </c>
      <c r="IH22" t="str">
        <f>IF(ISERROR(MATCH(IH$1,'CSC Mitre'!U$1:U$220,0)),"",VLOOKUP(IH$1,'Tactic Recode'!$A$1:$B$547,2,FALSE))</f>
        <v/>
      </c>
      <c r="II22" t="str">
        <f>IF(ISERROR(MATCH(II$1,'CSC Mitre'!U$1:U$220,0)),"",VLOOKUP(II$1,'Tactic Recode'!$A$1:$B$547,2,FALSE))</f>
        <v/>
      </c>
      <c r="IJ22" t="str">
        <f>IF(ISERROR(MATCH(IJ$1,'CSC Mitre'!U$1:U$220,0)),"",VLOOKUP(IJ$1,'Tactic Recode'!$A$1:$B$547,2,FALSE))</f>
        <v/>
      </c>
      <c r="IK22" t="str">
        <f>IF(ISERROR(MATCH(IK$1,'CSC Mitre'!U$1:U$220,0)),"",VLOOKUP(IK$1,'Tactic Recode'!$A$1:$B$547,2,FALSE))</f>
        <v/>
      </c>
      <c r="IL22" t="str">
        <f>IF(ISERROR(MATCH(IL$1,'CSC Mitre'!U$1:U$220,0)),"",VLOOKUP(IL$1,'Tactic Recode'!$A$1:$B$547,2,FALSE))</f>
        <v/>
      </c>
      <c r="IM22" t="str">
        <f>IF(ISERROR(MATCH(IM$1,'CSC Mitre'!U$1:U$220,0)),"",VLOOKUP(IM$1,'Tactic Recode'!$A$1:$B$547,2,FALSE))</f>
        <v/>
      </c>
      <c r="IN22" t="str">
        <f>IF(ISERROR(MATCH(IN$1,'CSC Mitre'!U$1:U$220,0)),"",VLOOKUP(IN$1,'Tactic Recode'!$A$1:$B$547,2,FALSE))</f>
        <v/>
      </c>
      <c r="IO22" t="str">
        <f>IF(ISERROR(MATCH(IO$1,'CSC Mitre'!U$1:U$220,0)),"",VLOOKUP(IO$1,'Tactic Recode'!$A$1:$B$547,2,FALSE))</f>
        <v/>
      </c>
      <c r="IP22" t="str">
        <f>IF(ISERROR(MATCH(IP$1,'CSC Mitre'!U$1:U$220,0)),"",VLOOKUP(IP$1,'Tactic Recode'!$A$1:$B$547,2,FALSE))</f>
        <v/>
      </c>
      <c r="IQ22" t="str">
        <f>IF(ISERROR(MATCH(IQ$1,'CSC Mitre'!U$1:U$220,0)),"",VLOOKUP(IQ$1,'Tactic Recode'!$A$1:$B$547,2,FALSE))</f>
        <v/>
      </c>
      <c r="IR22" t="str">
        <f>IF(ISERROR(MATCH(IR$1,'CSC Mitre'!U$1:U$220,0)),"",VLOOKUP(IR$1,'Tactic Recode'!$A$1:$B$547,2,FALSE))</f>
        <v/>
      </c>
      <c r="IS22" t="str">
        <f>IF(ISERROR(MATCH(IS$1,'CSC Mitre'!U$1:U$220,0)),"",VLOOKUP(IS$1,'Tactic Recode'!$A$1:$B$547,2,FALSE))</f>
        <v/>
      </c>
      <c r="IT22" t="str">
        <f>IF(ISERROR(MATCH(IT$1,'CSC Mitre'!U$1:U$220,0)),"",VLOOKUP(IT$1,'Tactic Recode'!$A$1:$B$547,2,FALSE))</f>
        <v/>
      </c>
      <c r="IU22" t="str">
        <f>IF(ISERROR(MATCH(IU$1,'CSC Mitre'!U$1:U$220,0)),"",VLOOKUP(IU$1,'Tactic Recode'!$A$1:$B$547,2,FALSE))</f>
        <v/>
      </c>
      <c r="IV22" t="str">
        <f>IF(ISERROR(MATCH(IV$1,'CSC Mitre'!U$1:U$220,0)),"",VLOOKUP(IV$1,'Tactic Recode'!$A$1:$B$547,2,FALSE))</f>
        <v/>
      </c>
      <c r="IW22" t="str">
        <f>IF(ISERROR(MATCH(IW$1,'CSC Mitre'!U$1:U$220,0)),"",VLOOKUP(IW$1,'Tactic Recode'!$A$1:$B$547,2,FALSE))</f>
        <v/>
      </c>
      <c r="IX22" t="str">
        <f>IF(ISERROR(MATCH(IX$1,'CSC Mitre'!U$1:U$220,0)),"",VLOOKUP(IX$1,'Tactic Recode'!$A$1:$B$547,2,FALSE))</f>
        <v/>
      </c>
      <c r="IY22" t="str">
        <f>IF(ISERROR(MATCH(IY$1,'CSC Mitre'!U$1:U$220,0)),"",VLOOKUP(IY$1,'Tactic Recode'!$A$1:$B$547,2,FALSE))</f>
        <v/>
      </c>
      <c r="IZ22" t="str">
        <f>IF(ISERROR(MATCH(IZ$1,'CSC Mitre'!U$1:U$220,0)),"",VLOOKUP(IZ$1,'Tactic Recode'!$A$1:$B$547,2,FALSE))</f>
        <v/>
      </c>
      <c r="JA22" t="str">
        <f>IF(ISERROR(MATCH(JA$1,'CSC Mitre'!U$1:U$220,0)),"",VLOOKUP(JA$1,'Tactic Recode'!$A$1:$B$547,2,FALSE))</f>
        <v/>
      </c>
      <c r="JB22" t="str">
        <f>IF(ISERROR(MATCH(JB$1,'CSC Mitre'!U$1:U$220,0)),"",VLOOKUP(JB$1,'Tactic Recode'!$A$1:$B$547,2,FALSE))</f>
        <v/>
      </c>
      <c r="JC22" t="str">
        <f>IF(ISERROR(MATCH(JC$1,'CSC Mitre'!U$1:U$220,0)),"",VLOOKUP(JC$1,'Tactic Recode'!$A$1:$B$547,2,FALSE))</f>
        <v/>
      </c>
      <c r="JD22" t="str">
        <f>IF(ISERROR(MATCH(JD$1,'CSC Mitre'!U$1:U$220,0)),"",VLOOKUP(JD$1,'Tactic Recode'!$A$1:$B$547,2,FALSE))</f>
        <v/>
      </c>
      <c r="JE22" t="str">
        <f>IF(ISERROR(MATCH(JE$1,'CSC Mitre'!U$1:U$220,0)),"",VLOOKUP(JE$1,'Tactic Recode'!$A$1:$B$547,2,FALSE))</f>
        <v/>
      </c>
      <c r="JF22" t="str">
        <f>IF(ISERROR(MATCH(JF$1,'CSC Mitre'!U$1:U$220,0)),"",VLOOKUP(JF$1,'Tactic Recode'!$A$1:$B$547,2,FALSE))</f>
        <v/>
      </c>
      <c r="JG22" t="str">
        <f>IF(ISERROR(MATCH(JG$1,'CSC Mitre'!U$1:U$220,0)),"",VLOOKUP(JG$1,'Tactic Recode'!$A$1:$B$547,2,FALSE))</f>
        <v/>
      </c>
      <c r="JH22" t="str">
        <f>IF(ISERROR(MATCH(JH$1,'CSC Mitre'!U$1:U$220,0)),"",VLOOKUP(JH$1,'Tactic Recode'!$A$1:$B$547,2,FALSE))</f>
        <v/>
      </c>
      <c r="JI22" t="str">
        <f>IF(ISERROR(MATCH(JI$1,'CSC Mitre'!U$1:U$220,0)),"",VLOOKUP(JI$1,'Tactic Recode'!$A$1:$B$547,2,FALSE))</f>
        <v/>
      </c>
      <c r="JJ22" t="str">
        <f>IF(ISERROR(MATCH(JJ$1,'CSC Mitre'!U$1:U$220,0)),"",VLOOKUP(JJ$1,'Tactic Recode'!$A$1:$B$547,2,FALSE))</f>
        <v/>
      </c>
      <c r="JK22" t="str">
        <f>IF(ISERROR(MATCH(JK$1,'CSC Mitre'!U$1:U$220,0)),"",VLOOKUP(JK$1,'Tactic Recode'!$A$1:$B$547,2,FALSE))</f>
        <v/>
      </c>
      <c r="JL22" t="str">
        <f>IF(ISERROR(MATCH(JL$1,'CSC Mitre'!U$1:U$220,0)),"",VLOOKUP(JL$1,'Tactic Recode'!$A$1:$B$547,2,FALSE))</f>
        <v/>
      </c>
      <c r="JM22" t="str">
        <f>IF(ISERROR(MATCH(JM$1,'CSC Mitre'!U$1:U$220,0)),"",VLOOKUP(JM$1,'Tactic Recode'!$A$1:$B$547,2,FALSE))</f>
        <v/>
      </c>
      <c r="JN22" t="str">
        <f>IF(ISERROR(MATCH(JN$1,'CSC Mitre'!U$1:U$220,0)),"",VLOOKUP(JN$1,'Tactic Recode'!$A$1:$B$547,2,FALSE))</f>
        <v/>
      </c>
      <c r="JO22" t="str">
        <f>IF(ISERROR(MATCH(JO$1,'CSC Mitre'!U$1:U$220,0)),"",VLOOKUP(JO$1,'Tactic Recode'!$A$1:$B$547,2,FALSE))</f>
        <v/>
      </c>
      <c r="JP22" t="str">
        <f>IF(ISERROR(MATCH(JP$1,'CSC Mitre'!U$1:U$220,0)),"",VLOOKUP(JP$1,'Tactic Recode'!$A$1:$B$547,2,FALSE))</f>
        <v/>
      </c>
      <c r="JQ22" t="str">
        <f>IF(ISERROR(MATCH(JQ$1,'CSC Mitre'!U$1:U$220,0)),"",VLOOKUP(JQ$1,'Tactic Recode'!$A$1:$B$547,2,FALSE))</f>
        <v/>
      </c>
      <c r="JR22" t="str">
        <f>IF(ISERROR(MATCH(JR$1,'CSC Mitre'!U$1:U$220,0)),"",VLOOKUP(JR$1,'Tactic Recode'!$A$1:$B$547,2,FALSE))</f>
        <v/>
      </c>
      <c r="JS22" t="str">
        <f>IF(ISERROR(MATCH(JS$1,'CSC Mitre'!U$1:U$220,0)),"",VLOOKUP(JS$1,'Tactic Recode'!$A$1:$B$547,2,FALSE))</f>
        <v/>
      </c>
      <c r="JT22" t="str">
        <f>IF(ISERROR(MATCH(JT$1,'CSC Mitre'!U$1:U$220,0)),"",VLOOKUP(JT$1,'Tactic Recode'!$A$1:$B$547,2,FALSE))</f>
        <v/>
      </c>
      <c r="JU22" t="str">
        <f>IF(ISERROR(MATCH(JU$1,'CSC Mitre'!U$1:U$220,0)),"",VLOOKUP(JU$1,'Tactic Recode'!$A$1:$B$547,2,FALSE))</f>
        <v/>
      </c>
      <c r="JV22" t="str">
        <f>IF(ISERROR(MATCH(JV$1,'CSC Mitre'!U$1:U$220,0)),"",VLOOKUP(JV$1,'Tactic Recode'!$A$1:$B$547,2,FALSE))</f>
        <v/>
      </c>
      <c r="JW22" t="str">
        <f>IF(ISERROR(MATCH(JW$1,'CSC Mitre'!U$1:U$220,0)),"",VLOOKUP(JW$1,'Tactic Recode'!$A$1:$B$547,2,FALSE))</f>
        <v/>
      </c>
      <c r="JX22" t="str">
        <f>IF(ISERROR(MATCH(JX$1,'CSC Mitre'!U$1:U$220,0)),"",VLOOKUP(JX$1,'Tactic Recode'!$A$1:$B$547,2,FALSE))</f>
        <v/>
      </c>
      <c r="JY22" t="str">
        <f>IF(ISERROR(MATCH(JY$1,'CSC Mitre'!U$1:U$220,0)),"",VLOOKUP(JY$1,'Tactic Recode'!$A$1:$B$547,2,FALSE))</f>
        <v/>
      </c>
      <c r="JZ22" t="str">
        <f>IF(ISERROR(MATCH(JZ$1,'CSC Mitre'!U$1:U$220,0)),"",VLOOKUP(JZ$1,'Tactic Recode'!$A$1:$B$547,2,FALSE))</f>
        <v/>
      </c>
      <c r="KA22" t="str">
        <f>IF(ISERROR(MATCH(KA$1,'CSC Mitre'!U$1:U$220,0)),"",VLOOKUP(KA$1,'Tactic Recode'!$A$1:$B$547,2,FALSE))</f>
        <v/>
      </c>
      <c r="KB22" t="str">
        <f>IF(ISERROR(MATCH(KB$1,'CSC Mitre'!U$1:U$220,0)),"",VLOOKUP(KB$1,'Tactic Recode'!$A$1:$B$547,2,FALSE))</f>
        <v/>
      </c>
      <c r="KC22" t="str">
        <f>IF(ISERROR(MATCH(KC$1,'CSC Mitre'!U$1:U$220,0)),"",VLOOKUP(KC$1,'Tactic Recode'!$A$1:$B$547,2,FALSE))</f>
        <v/>
      </c>
      <c r="KD22" t="str">
        <f>IF(ISERROR(MATCH(KD$1,'CSC Mitre'!U$1:U$220,0)),"",VLOOKUP(KD$1,'Tactic Recode'!$A$1:$B$547,2,FALSE))</f>
        <v/>
      </c>
      <c r="KE22" t="str">
        <f>IF(ISERROR(MATCH(KE$1,'CSC Mitre'!U$1:U$220,0)),"",VLOOKUP(KE$1,'Tactic Recode'!$A$1:$B$547,2,FALSE))</f>
        <v/>
      </c>
      <c r="KF22" t="str">
        <f>IF(ISERROR(MATCH(KF$1,'CSC Mitre'!U$1:U$220,0)),"",VLOOKUP(KF$1,'Tactic Recode'!$A$1:$B$547,2,FALSE))</f>
        <v/>
      </c>
      <c r="KG22" t="str">
        <f>IF(ISERROR(MATCH(KG$1,'CSC Mitre'!U$1:U$220,0)),"",VLOOKUP(KG$1,'Tactic Recode'!$A$1:$B$547,2,FALSE))</f>
        <v/>
      </c>
      <c r="KH22" t="str">
        <f>IF(ISERROR(MATCH(KH$1,'CSC Mitre'!U$1:U$220,0)),"",VLOOKUP(KH$1,'Tactic Recode'!$A$1:$B$547,2,FALSE))</f>
        <v/>
      </c>
      <c r="KI22" t="str">
        <f>IF(ISERROR(MATCH(KI$1,'CSC Mitre'!U$1:U$220,0)),"",VLOOKUP(KI$1,'Tactic Recode'!$A$1:$B$547,2,FALSE))</f>
        <v/>
      </c>
      <c r="KJ22" t="str">
        <f>IF(ISERROR(MATCH(KJ$1,'CSC Mitre'!U$1:U$220,0)),"",VLOOKUP(KJ$1,'Tactic Recode'!$A$1:$B$547,2,FALSE))</f>
        <v/>
      </c>
      <c r="KK22" t="str">
        <f>IF(ISERROR(MATCH(KK$1,'CSC Mitre'!U$1:U$220,0)),"",VLOOKUP(KK$1,'Tactic Recode'!$A$1:$B$547,2,FALSE))</f>
        <v/>
      </c>
      <c r="KL22" t="str">
        <f>IF(ISERROR(MATCH(KL$1,'CSC Mitre'!U$1:U$220,0)),"",VLOOKUP(KL$1,'Tactic Recode'!$A$1:$B$547,2,FALSE))</f>
        <v/>
      </c>
      <c r="KM22" t="str">
        <f>IF(ISERROR(MATCH(KM$1,'CSC Mitre'!U$1:U$220,0)),"",VLOOKUP(KM$1,'Tactic Recode'!$A$1:$B$547,2,FALSE))</f>
        <v/>
      </c>
      <c r="KN22" t="str">
        <f>IF(ISERROR(MATCH(KN$1,'CSC Mitre'!U$1:U$220,0)),"",VLOOKUP(KN$1,'Tactic Recode'!$A$1:$B$547,2,FALSE))</f>
        <v/>
      </c>
      <c r="KO22" t="str">
        <f>IF(ISERROR(MATCH(KO$1,'CSC Mitre'!U$1:U$220,0)),"",VLOOKUP(KO$1,'Tactic Recode'!$A$1:$B$547,2,FALSE))</f>
        <v/>
      </c>
      <c r="KP22" t="str">
        <f>IF(ISERROR(MATCH(KP$1,'CSC Mitre'!U$1:U$220,0)),"",VLOOKUP(KP$1,'Tactic Recode'!$A$1:$B$547,2,FALSE))</f>
        <v/>
      </c>
      <c r="KQ22" t="str">
        <f>IF(ISERROR(MATCH(KQ$1,'CSC Mitre'!U$1:U$220,0)),"",VLOOKUP(KQ$1,'Tactic Recode'!$A$1:$B$547,2,FALSE))</f>
        <v/>
      </c>
      <c r="KR22" t="str">
        <f>IF(ISERROR(MATCH(KR$1,'CSC Mitre'!U$1:U$220,0)),"",VLOOKUP(KR$1,'Tactic Recode'!$A$1:$B$547,2,FALSE))</f>
        <v/>
      </c>
      <c r="KS22" t="str">
        <f>IF(ISERROR(MATCH(KS$1,'CSC Mitre'!U$1:U$220,0)),"",VLOOKUP(KS$1,'Tactic Recode'!$A$1:$B$547,2,FALSE))</f>
        <v/>
      </c>
      <c r="KT22" t="str">
        <f>IF(ISERROR(MATCH(KT$1,'CSC Mitre'!U$1:U$220,0)),"",VLOOKUP(KT$1,'Tactic Recode'!$A$1:$B$547,2,FALSE))</f>
        <v/>
      </c>
      <c r="KU22" t="str">
        <f>IF(ISERROR(MATCH(KU$1,'CSC Mitre'!U$1:U$220,0)),"",VLOOKUP(KU$1,'Tactic Recode'!$A$1:$B$547,2,FALSE))</f>
        <v/>
      </c>
      <c r="KV22" t="str">
        <f>IF(ISERROR(MATCH(KV$1,'CSC Mitre'!U$1:U$220,0)),"",VLOOKUP(KV$1,'Tactic Recode'!$A$1:$B$547,2,FALSE))</f>
        <v/>
      </c>
      <c r="KW22" t="str">
        <f>IF(ISERROR(MATCH(KW$1,'CSC Mitre'!U$1:U$220,0)),"",VLOOKUP(KW$1,'Tactic Recode'!$A$1:$B$547,2,FALSE))</f>
        <v/>
      </c>
      <c r="KX22" t="str">
        <f>IF(ISERROR(MATCH(KX$1,'CSC Mitre'!U$1:U$220,0)),"",VLOOKUP(KX$1,'Tactic Recode'!$A$1:$B$547,2,FALSE))</f>
        <v/>
      </c>
      <c r="KY22" t="str">
        <f>IF(ISERROR(MATCH(KY$1,'CSC Mitre'!U$1:U$220,0)),"",VLOOKUP(KY$1,'Tactic Recode'!$A$1:$B$547,2,FALSE))</f>
        <v/>
      </c>
      <c r="KZ22" t="str">
        <f>IF(ISERROR(MATCH(KZ$1,'CSC Mitre'!U$1:U$220,0)),"",VLOOKUP(KZ$1,'Tactic Recode'!$A$1:$B$547,2,FALSE))</f>
        <v/>
      </c>
      <c r="LA22" t="str">
        <f>IF(ISERROR(MATCH(LA$1,'CSC Mitre'!U$1:U$220,0)),"",VLOOKUP(LA$1,'Tactic Recode'!$A$1:$B$547,2,FALSE))</f>
        <v/>
      </c>
      <c r="LB22" t="str">
        <f>IF(ISERROR(MATCH(LB$1,'CSC Mitre'!U$1:U$220,0)),"",VLOOKUP(LB$1,'Tactic Recode'!$A$1:$B$547,2,FALSE))</f>
        <v/>
      </c>
      <c r="LC22" t="str">
        <f>IF(ISERROR(MATCH(LC$1,'CSC Mitre'!U$1:U$220,0)),"",VLOOKUP(LC$1,'Tactic Recode'!$A$1:$B$547,2,FALSE))</f>
        <v/>
      </c>
      <c r="LD22" t="str">
        <f>IF(ISERROR(MATCH(LD$1,'CSC Mitre'!U$1:U$220,0)),"",VLOOKUP(LD$1,'Tactic Recode'!$A$1:$B$547,2,FALSE))</f>
        <v/>
      </c>
      <c r="LE22" t="str">
        <f>IF(ISERROR(MATCH(LE$1,'CSC Mitre'!U$1:U$220,0)),"",VLOOKUP(LE$1,'Tactic Recode'!$A$1:$B$547,2,FALSE))</f>
        <v/>
      </c>
      <c r="LF22" t="str">
        <f>IF(ISERROR(MATCH(LF$1,'CSC Mitre'!U$1:U$220,0)),"",VLOOKUP(LF$1,'Tactic Recode'!$A$1:$B$547,2,FALSE))</f>
        <v/>
      </c>
      <c r="LG22" t="str">
        <f>IF(ISERROR(MATCH(LG$1,'CSC Mitre'!U$1:U$220,0)),"",VLOOKUP(LG$1,'Tactic Recode'!$A$1:$B$547,2,FALSE))</f>
        <v/>
      </c>
      <c r="LH22" t="str">
        <f>IF(ISERROR(MATCH(LH$1,'CSC Mitre'!U$1:U$220,0)),"",VLOOKUP(LH$1,'Tactic Recode'!$A$1:$B$547,2,FALSE))</f>
        <v/>
      </c>
      <c r="LI22" t="str">
        <f>IF(ISERROR(MATCH(LI$1,'CSC Mitre'!U$1:U$220,0)),"",VLOOKUP(LI$1,'Tactic Recode'!$A$1:$B$547,2,FALSE))</f>
        <v/>
      </c>
      <c r="LJ22" t="str">
        <f>IF(ISERROR(MATCH(LJ$1,'CSC Mitre'!U$1:U$220,0)),"",VLOOKUP(LJ$1,'Tactic Recode'!$A$1:$B$547,2,FALSE))</f>
        <v/>
      </c>
      <c r="LK22" t="str">
        <f>IF(ISERROR(MATCH(LK$1,'CSC Mitre'!U$1:U$220,0)),"",VLOOKUP(LK$1,'Tactic Recode'!$A$1:$B$547,2,FALSE))</f>
        <v/>
      </c>
      <c r="LL22" t="str">
        <f>IF(ISERROR(MATCH(LL$1,'CSC Mitre'!U$1:U$220,0)),"",VLOOKUP(LL$1,'Tactic Recode'!$A$1:$B$547,2,FALSE))</f>
        <v/>
      </c>
      <c r="LM22" t="str">
        <f>IF(ISERROR(MATCH(LM$1,'CSC Mitre'!U$1:U$220,0)),"",VLOOKUP(LM$1,'Tactic Recode'!$A$1:$B$547,2,FALSE))</f>
        <v/>
      </c>
      <c r="LN22" t="str">
        <f>IF(ISERROR(MATCH(LN$1,'CSC Mitre'!U$1:U$220,0)),"",VLOOKUP(LN$1,'Tactic Recode'!$A$1:$B$547,2,FALSE))</f>
        <v/>
      </c>
      <c r="LO22" t="str">
        <f>IF(ISERROR(MATCH(LO$1,'CSC Mitre'!U$1:U$220,0)),"",VLOOKUP(LO$1,'Tactic Recode'!$A$1:$B$547,2,FALSE))</f>
        <v/>
      </c>
      <c r="LP22" t="str">
        <f>IF(ISERROR(MATCH(LP$1,'CSC Mitre'!U$1:U$220,0)),"",VLOOKUP(LP$1,'Tactic Recode'!$A$1:$B$547,2,FALSE))</f>
        <v/>
      </c>
      <c r="LQ22" t="str">
        <f>IF(ISERROR(MATCH(LQ$1,'CSC Mitre'!U$1:U$220,0)),"",VLOOKUP(LQ$1,'Tactic Recode'!$A$1:$B$547,2,FALSE))</f>
        <v/>
      </c>
      <c r="LR22" t="str">
        <f>IF(ISERROR(MATCH(LR$1,'CSC Mitre'!U$1:U$220,0)),"",VLOOKUP(LR$1,'Tactic Recode'!$A$1:$B$547,2,FALSE))</f>
        <v/>
      </c>
      <c r="LS22" t="str">
        <f>IF(ISERROR(MATCH(LS$1,'CSC Mitre'!U$1:U$220,0)),"",VLOOKUP(LS$1,'Tactic Recode'!$A$1:$B$547,2,FALSE))</f>
        <v/>
      </c>
      <c r="LT22" t="str">
        <f>IF(ISERROR(MATCH(LT$1,'CSC Mitre'!U$1:U$220,0)),"",VLOOKUP(LT$1,'Tactic Recode'!$A$1:$B$547,2,FALSE))</f>
        <v/>
      </c>
      <c r="LU22" t="str">
        <f>IF(ISERROR(MATCH(LU$1,'CSC Mitre'!U$1:U$220,0)),"",VLOOKUP(LU$1,'Tactic Recode'!$A$1:$B$547,2,FALSE))</f>
        <v/>
      </c>
      <c r="LV22" t="str">
        <f>IF(ISERROR(MATCH(LV$1,'CSC Mitre'!U$1:U$220,0)),"",VLOOKUP(LV$1,'Tactic Recode'!$A$1:$B$547,2,FALSE))</f>
        <v/>
      </c>
      <c r="LW22" t="str">
        <f>IF(ISERROR(MATCH(LW$1,'CSC Mitre'!U$1:U$220,0)),"",VLOOKUP(LW$1,'Tactic Recode'!$A$1:$B$547,2,FALSE))</f>
        <v/>
      </c>
      <c r="LX22" t="str">
        <f>IF(ISERROR(MATCH(LX$1,'CSC Mitre'!U$1:U$220,0)),"",VLOOKUP(LX$1,'Tactic Recode'!$A$1:$B$547,2,FALSE))</f>
        <v/>
      </c>
      <c r="LY22" t="str">
        <f>IF(ISERROR(MATCH(LY$1,'CSC Mitre'!U$1:U$220,0)),"",VLOOKUP(LY$1,'Tactic Recode'!$A$1:$B$547,2,FALSE))</f>
        <v/>
      </c>
      <c r="LZ22" t="str">
        <f>IF(ISERROR(MATCH(LZ$1,'CSC Mitre'!U$1:U$220,0)),"",VLOOKUP(LZ$1,'Tactic Recode'!$A$1:$B$547,2,FALSE))</f>
        <v/>
      </c>
      <c r="MA22" t="str">
        <f>IF(ISERROR(MATCH(MA$1,'CSC Mitre'!U$1:U$220,0)),"",VLOOKUP(MA$1,'Tactic Recode'!$A$1:$B$547,2,FALSE))</f>
        <v/>
      </c>
      <c r="MB22" t="str">
        <f>IF(ISERROR(MATCH(MB$1,'CSC Mitre'!U$1:U$220,0)),"",VLOOKUP(MB$1,'Tactic Recode'!$A$1:$B$547,2,FALSE))</f>
        <v/>
      </c>
      <c r="MC22" t="str">
        <f>IF(ISERROR(MATCH(MC$1,'CSC Mitre'!U$1:U$220,0)),"",VLOOKUP(MC$1,'Tactic Recode'!$A$1:$B$547,2,FALSE))</f>
        <v/>
      </c>
      <c r="MD22" t="str">
        <f>IF(ISERROR(MATCH(MD$1,'CSC Mitre'!U$1:U$220,0)),"",VLOOKUP(MD$1,'Tactic Recode'!$A$1:$B$547,2,FALSE))</f>
        <v/>
      </c>
      <c r="ME22" t="str">
        <f>IF(ISERROR(MATCH(ME$1,'CSC Mitre'!U$1:U$220,0)),"",VLOOKUP(ME$1,'Tactic Recode'!$A$1:$B$547,2,FALSE))</f>
        <v/>
      </c>
      <c r="MF22" t="str">
        <f>IF(ISERROR(MATCH(MF$1,'CSC Mitre'!U$1:U$220,0)),"",VLOOKUP(MF$1,'Tactic Recode'!$A$1:$B$547,2,FALSE))</f>
        <v/>
      </c>
      <c r="MG22" t="str">
        <f>IF(ISERROR(MATCH(MG$1,'CSC Mitre'!U$1:U$220,0)),"",VLOOKUP(MG$1,'Tactic Recode'!$A$1:$B$547,2,FALSE))</f>
        <v/>
      </c>
      <c r="MH22" t="str">
        <f>IF(ISERROR(MATCH(MH$1,'CSC Mitre'!U$1:U$220,0)),"",VLOOKUP(MH$1,'Tactic Recode'!$A$1:$B$547,2,FALSE))</f>
        <v/>
      </c>
      <c r="MI22" t="str">
        <f>IF(ISERROR(MATCH(MI$1,'CSC Mitre'!U$1:U$220,0)),"",VLOOKUP(MI$1,'Tactic Recode'!$A$1:$B$547,2,FALSE))</f>
        <v/>
      </c>
      <c r="MJ22" t="str">
        <f>IF(ISERROR(MATCH(MJ$1,'CSC Mitre'!U$1:U$220,0)),"",VLOOKUP(MJ$1,'Tactic Recode'!$A$1:$B$547,2,FALSE))</f>
        <v/>
      </c>
      <c r="MK22" t="str">
        <f>IF(ISERROR(MATCH(MK$1,'CSC Mitre'!U$1:U$220,0)),"",VLOOKUP(MK$1,'Tactic Recode'!$A$1:$B$547,2,FALSE))</f>
        <v/>
      </c>
      <c r="ML22" t="str">
        <f>IF(ISERROR(MATCH(ML$1,'CSC Mitre'!U$1:U$220,0)),"",VLOOKUP(ML$1,'Tactic Recode'!$A$1:$B$547,2,FALSE))</f>
        <v/>
      </c>
      <c r="MM22" t="str">
        <f>IF(ISERROR(MATCH(MM$1,'CSC Mitre'!U$1:U$220,0)),"",VLOOKUP(MM$1,'Tactic Recode'!$A$1:$B$547,2,FALSE))</f>
        <v/>
      </c>
      <c r="MN22" t="str">
        <f>IF(ISERROR(MATCH(MN$1,'CSC Mitre'!U$1:U$220,0)),"",VLOOKUP(MN$1,'Tactic Recode'!$A$1:$B$547,2,FALSE))</f>
        <v/>
      </c>
      <c r="MO22" t="str">
        <f>IF(ISERROR(MATCH(MO$1,'CSC Mitre'!U$1:U$220,0)),"",VLOOKUP(MO$1,'Tactic Recode'!$A$1:$B$547,2,FALSE))</f>
        <v/>
      </c>
      <c r="MP22" t="str">
        <f>IF(ISERROR(MATCH(MP$1,'CSC Mitre'!U$1:U$220,0)),"",VLOOKUP(MP$1,'Tactic Recode'!$A$1:$B$547,2,FALSE))</f>
        <v/>
      </c>
      <c r="MQ22" t="str">
        <f>IF(ISERROR(MATCH(MQ$1,'CSC Mitre'!U$1:U$220,0)),"",VLOOKUP(MQ$1,'Tactic Recode'!$A$1:$B$547,2,FALSE))</f>
        <v/>
      </c>
      <c r="MR22" t="str">
        <f>IF(ISERROR(MATCH(MR$1,'CSC Mitre'!U$1:U$220,0)),"",VLOOKUP(MR$1,'Tactic Recode'!$A$1:$B$547,2,FALSE))</f>
        <v/>
      </c>
      <c r="MS22" t="str">
        <f>IF(ISERROR(MATCH(MS$1,'CSC Mitre'!U$1:U$220,0)),"",VLOOKUP(MS$1,'Tactic Recode'!$A$1:$B$547,2,FALSE))</f>
        <v/>
      </c>
      <c r="MT22" t="str">
        <f>IF(ISERROR(MATCH(MT$1,'CSC Mitre'!U$1:U$220,0)),"",VLOOKUP(MT$1,'Tactic Recode'!$A$1:$B$547,2,FALSE))</f>
        <v/>
      </c>
      <c r="MU22" t="str">
        <f>IF(ISERROR(MATCH(MU$1,'CSC Mitre'!U$1:U$220,0)),"",VLOOKUP(MU$1,'Tactic Recode'!$A$1:$B$547,2,FALSE))</f>
        <v/>
      </c>
      <c r="MV22" t="str">
        <f>IF(ISERROR(MATCH(MV$1,'CSC Mitre'!U$1:U$220,0)),"",VLOOKUP(MV$1,'Tactic Recode'!$A$1:$B$547,2,FALSE))</f>
        <v/>
      </c>
      <c r="MW22" t="str">
        <f>IF(ISERROR(MATCH(MW$1,'CSC Mitre'!U$1:U$220,0)),"",VLOOKUP(MW$1,'Tactic Recode'!$A$1:$B$547,2,FALSE))</f>
        <v/>
      </c>
      <c r="MX22" t="str">
        <f>IF(ISERROR(MATCH(MX$1,'CSC Mitre'!U$1:U$220,0)),"",VLOOKUP(MX$1,'Tactic Recode'!$A$1:$B$547,2,FALSE))</f>
        <v/>
      </c>
      <c r="MY22" t="str">
        <f>IF(ISERROR(MATCH(MY$1,'CSC Mitre'!U$1:U$220,0)),"",VLOOKUP(MY$1,'Tactic Recode'!$A$1:$B$547,2,FALSE))</f>
        <v/>
      </c>
      <c r="MZ22" t="str">
        <f>IF(ISERROR(MATCH(MZ$1,'CSC Mitre'!U$1:U$220,0)),"",VLOOKUP(MZ$1,'Tactic Recode'!$A$1:$B$547,2,FALSE))</f>
        <v/>
      </c>
      <c r="NA22" t="str">
        <f>IF(ISERROR(MATCH(NA$1,'CSC Mitre'!U$1:U$220,0)),"",VLOOKUP(NA$1,'Tactic Recode'!$A$1:$B$547,2,FALSE))</f>
        <v/>
      </c>
      <c r="NB22" t="str">
        <f>IF(ISERROR(MATCH(NB$1,'CSC Mitre'!U$1:U$220,0)),"",VLOOKUP(NB$1,'Tactic Recode'!$A$1:$B$547,2,FALSE))</f>
        <v/>
      </c>
      <c r="NC22" t="str">
        <f>IF(ISERROR(MATCH(NC$1,'CSC Mitre'!U$1:U$220,0)),"",VLOOKUP(NC$1,'Tactic Recode'!$A$1:$B$547,2,FALSE))</f>
        <v/>
      </c>
      <c r="ND22" t="str">
        <f>IF(ISERROR(MATCH(ND$1,'CSC Mitre'!U$1:U$220,0)),"",VLOOKUP(ND$1,'Tactic Recode'!$A$1:$B$547,2,FALSE))</f>
        <v/>
      </c>
      <c r="NE22" t="str">
        <f>IF(ISERROR(MATCH(NE$1,'CSC Mitre'!U$1:U$220,0)),"",VLOOKUP(NE$1,'Tactic Recode'!$A$1:$B$547,2,FALSE))</f>
        <v/>
      </c>
      <c r="NF22" t="str">
        <f>IF(ISERROR(MATCH(NF$1,'CSC Mitre'!U$1:U$220,0)),"",VLOOKUP(NF$1,'Tactic Recode'!$A$1:$B$547,2,FALSE))</f>
        <v/>
      </c>
      <c r="NG22" t="str">
        <f>IF(ISERROR(MATCH(NG$1,'CSC Mitre'!U$1:U$220,0)),"",VLOOKUP(NG$1,'Tactic Recode'!$A$1:$B$547,2,FALSE))</f>
        <v/>
      </c>
      <c r="NH22" t="str">
        <f>IF(ISERROR(MATCH(NH$1,'CSC Mitre'!U$1:U$220,0)),"",VLOOKUP(NH$1,'Tactic Recode'!$A$1:$B$547,2,FALSE))</f>
        <v/>
      </c>
      <c r="NI22" t="str">
        <f>IF(ISERROR(MATCH(NI$1,'CSC Mitre'!U$1:U$220,0)),"",VLOOKUP(NI$1,'Tactic Recode'!$A$1:$B$547,2,FALSE))</f>
        <v/>
      </c>
      <c r="NJ22" t="str">
        <f>IF(ISERROR(MATCH(NJ$1,'CSC Mitre'!U$1:U$220,0)),"",VLOOKUP(NJ$1,'Tactic Recode'!$A$1:$B$547,2,FALSE))</f>
        <v/>
      </c>
      <c r="NK22" t="str">
        <f>IF(ISERROR(MATCH(NK$1,'CSC Mitre'!U$1:U$220,0)),"",VLOOKUP(NK$1,'Tactic Recode'!$A$1:$B$547,2,FALSE))</f>
        <v/>
      </c>
      <c r="NL22" t="str">
        <f>IF(ISERROR(MATCH(NL$1,'CSC Mitre'!U$1:U$220,0)),"",VLOOKUP(NL$1,'Tactic Recode'!$A$1:$B$547,2,FALSE))</f>
        <v/>
      </c>
      <c r="NM22" t="str">
        <f>IF(ISERROR(MATCH(NM$1,'CSC Mitre'!U$1:U$220,0)),"",VLOOKUP(NM$1,'Tactic Recode'!$A$1:$B$547,2,FALSE))</f>
        <v/>
      </c>
      <c r="NN22" t="str">
        <f>IF(ISERROR(MATCH(NN$1,'CSC Mitre'!U$1:U$220,0)),"",VLOOKUP(NN$1,'Tactic Recode'!$A$1:$B$547,2,FALSE))</f>
        <v/>
      </c>
      <c r="NO22" t="str">
        <f>IF(ISERROR(MATCH(NO$1,'CSC Mitre'!U$1:U$220,0)),"",VLOOKUP(NO$1,'Tactic Recode'!$A$1:$B$547,2,FALSE))</f>
        <v/>
      </c>
      <c r="NP22" t="str">
        <f>IF(ISERROR(MATCH(NP$1,'CSC Mitre'!U$1:U$220,0)),"",VLOOKUP(NP$1,'Tactic Recode'!$A$1:$B$547,2,FALSE))</f>
        <v/>
      </c>
      <c r="NQ22" t="str">
        <f>IF(ISERROR(MATCH(NQ$1,'CSC Mitre'!U$1:U$220,0)),"",VLOOKUP(NQ$1,'Tactic Recode'!$A$1:$B$547,2,FALSE))</f>
        <v/>
      </c>
      <c r="NR22" t="str">
        <f>IF(ISERROR(MATCH(NR$1,'CSC Mitre'!U$1:U$220,0)),"",VLOOKUP(NR$1,'Tactic Recode'!$A$1:$B$547,2,FALSE))</f>
        <v/>
      </c>
      <c r="NS22" t="str">
        <f>IF(ISERROR(MATCH(NS$1,'CSC Mitre'!U$1:U$220,0)),"",VLOOKUP(NS$1,'Tactic Recode'!$A$1:$B$547,2,FALSE))</f>
        <v/>
      </c>
      <c r="NT22" t="str">
        <f>IF(ISERROR(MATCH(NT$1,'CSC Mitre'!U$1:U$220,0)),"",VLOOKUP(NT$1,'Tactic Recode'!$A$1:$B$547,2,FALSE))</f>
        <v/>
      </c>
      <c r="NU22" t="str">
        <f>IF(ISERROR(MATCH(NU$1,'CSC Mitre'!U$1:U$220,0)),"",VLOOKUP(NU$1,'Tactic Recode'!$A$1:$B$547,2,FALSE))</f>
        <v/>
      </c>
      <c r="NV22" t="str">
        <f>IF(ISERROR(MATCH(NV$1,'CSC Mitre'!U$1:U$220,0)),"",VLOOKUP(NV$1,'Tactic Recode'!$A$1:$B$547,2,FALSE))</f>
        <v/>
      </c>
      <c r="NW22" t="str">
        <f>IF(ISERROR(MATCH(NW$1,'CSC Mitre'!U$1:U$220,0)),"",VLOOKUP(NW$1,'Tactic Recode'!$A$1:$B$547,2,FALSE))</f>
        <v/>
      </c>
      <c r="NX22" t="str">
        <f>IF(ISERROR(MATCH(NX$1,'CSC Mitre'!U$1:U$220,0)),"",VLOOKUP(NX$1,'Tactic Recode'!$A$1:$B$547,2,FALSE))</f>
        <v/>
      </c>
      <c r="NY22" t="str">
        <f>IF(ISERROR(MATCH(NY$1,'CSC Mitre'!U$1:U$220,0)),"",VLOOKUP(NY$1,'Tactic Recode'!$A$1:$B$547,2,FALSE))</f>
        <v/>
      </c>
      <c r="NZ22" t="str">
        <f>IF(ISERROR(MATCH(NZ$1,'CSC Mitre'!U$1:U$220,0)),"",VLOOKUP(NZ$1,'Tactic Recode'!$A$1:$B$547,2,FALSE))</f>
        <v/>
      </c>
      <c r="OA22" t="str">
        <f>IF(ISERROR(MATCH(OA$1,'CSC Mitre'!U$1:U$220,0)),"",VLOOKUP(OA$1,'Tactic Recode'!$A$1:$B$547,2,FALSE))</f>
        <v/>
      </c>
      <c r="OB22" t="str">
        <f>IF(ISERROR(MATCH(OB$1,'CSC Mitre'!U$1:U$220,0)),"",VLOOKUP(OB$1,'Tactic Recode'!$A$1:$B$547,2,FALSE))</f>
        <v/>
      </c>
      <c r="OC22" t="str">
        <f>IF(ISERROR(MATCH(OC$1,'CSC Mitre'!U$1:U$220,0)),"",VLOOKUP(OC$1,'Tactic Recode'!$A$1:$B$547,2,FALSE))</f>
        <v/>
      </c>
      <c r="OD22" t="str">
        <f>IF(ISERROR(MATCH(OD$1,'CSC Mitre'!U$1:U$220,0)),"",VLOOKUP(OD$1,'Tactic Recode'!$A$1:$B$547,2,FALSE))</f>
        <v/>
      </c>
      <c r="OE22" t="str">
        <f>IF(ISERROR(MATCH(OE$1,'CSC Mitre'!U$1:U$220,0)),"",VLOOKUP(OE$1,'Tactic Recode'!$A$1:$B$547,2,FALSE))</f>
        <v/>
      </c>
      <c r="OF22" t="str">
        <f>IF(ISERROR(MATCH(OF$1,'CSC Mitre'!U$1:U$220,0)),"",VLOOKUP(OF$1,'Tactic Recode'!$A$1:$B$547,2,FALSE))</f>
        <v/>
      </c>
      <c r="OG22" t="str">
        <f>IF(ISERROR(MATCH(OG$1,'CSC Mitre'!U$1:U$220,0)),"",VLOOKUP(OG$1,'Tactic Recode'!$A$1:$B$547,2,FALSE))</f>
        <v/>
      </c>
      <c r="OH22" t="str">
        <f>IF(ISERROR(MATCH(OH$1,'CSC Mitre'!U$1:U$220,0)),"",VLOOKUP(OH$1,'Tactic Recode'!$A$1:$B$547,2,FALSE))</f>
        <v/>
      </c>
      <c r="OI22" t="str">
        <f>IF(ISERROR(MATCH(OI$1,'CSC Mitre'!U$1:U$220,0)),"",VLOOKUP(OI$1,'Tactic Recode'!$A$1:$B$547,2,FALSE))</f>
        <v/>
      </c>
      <c r="OJ22" t="str">
        <f>IF(ISERROR(MATCH(OJ$1,'CSC Mitre'!U$1:U$220,0)),"",VLOOKUP(OJ$1,'Tactic Recode'!$A$1:$B$547,2,FALSE))</f>
        <v/>
      </c>
      <c r="OK22" t="str">
        <f>IF(ISERROR(MATCH(OK$1,'CSC Mitre'!U$1:U$220,0)),"",VLOOKUP(OK$1,'Tactic Recode'!$A$1:$B$547,2,FALSE))</f>
        <v/>
      </c>
      <c r="OL22" t="str">
        <f>IF(ISERROR(MATCH(OL$1,'CSC Mitre'!U$1:U$220,0)),"",VLOOKUP(OL$1,'Tactic Recode'!$A$1:$B$547,2,FALSE))</f>
        <v/>
      </c>
      <c r="OM22" t="str">
        <f>IF(ISERROR(MATCH(OM$1,'CSC Mitre'!U$1:U$220,0)),"",VLOOKUP(OM$1,'Tactic Recode'!$A$1:$B$547,2,FALSE))</f>
        <v/>
      </c>
      <c r="ON22" t="str">
        <f>IF(ISERROR(MATCH(ON$1,'CSC Mitre'!U$1:U$220,0)),"",VLOOKUP(ON$1,'Tactic Recode'!$A$1:$B$547,2,FALSE))</f>
        <v/>
      </c>
      <c r="OO22" t="str">
        <f>IF(ISERROR(MATCH(OO$1,'CSC Mitre'!U$1:U$220,0)),"",VLOOKUP(OO$1,'Tactic Recode'!$A$1:$B$547,2,FALSE))</f>
        <v/>
      </c>
      <c r="OP22" t="str">
        <f>IF(ISERROR(MATCH(OP$1,'CSC Mitre'!U$1:U$220,0)),"",VLOOKUP(OP$1,'Tactic Recode'!$A$1:$B$547,2,FALSE))</f>
        <v/>
      </c>
      <c r="OQ22" t="str">
        <f>IF(ISERROR(MATCH(OQ$1,'CSC Mitre'!U$1:U$220,0)),"",VLOOKUP(OQ$1,'Tactic Recode'!$A$1:$B$547,2,FALSE))</f>
        <v/>
      </c>
      <c r="OR22" t="str">
        <f>IF(ISERROR(MATCH(OR$1,'CSC Mitre'!U$1:U$220,0)),"",VLOOKUP(OR$1,'Tactic Recode'!$A$1:$B$547,2,FALSE))</f>
        <v/>
      </c>
      <c r="OS22" t="str">
        <f>IF(ISERROR(MATCH(OS$1,'CSC Mitre'!U$1:U$220,0)),"",VLOOKUP(OS$1,'Tactic Recode'!$A$1:$B$547,2,FALSE))</f>
        <v/>
      </c>
      <c r="OT22" t="str">
        <f>IF(ISERROR(MATCH(OT$1,'CSC Mitre'!U$1:U$220,0)),"",VLOOKUP(OT$1,'Tactic Recode'!$A$1:$B$547,2,FALSE))</f>
        <v/>
      </c>
      <c r="OU22" t="str">
        <f>IF(ISERROR(MATCH(OU$1,'CSC Mitre'!U$1:U$220,0)),"",VLOOKUP(OU$1,'Tactic Recode'!$A$1:$B$547,2,FALSE))</f>
        <v/>
      </c>
      <c r="OV22" t="str">
        <f>IF(ISERROR(MATCH(OV$1,'CSC Mitre'!U$1:U$220,0)),"",VLOOKUP(OV$1,'Tactic Recode'!$A$1:$B$547,2,FALSE))</f>
        <v/>
      </c>
      <c r="OW22" t="str">
        <f>IF(ISERROR(MATCH(OW$1,'CSC Mitre'!U$1:U$220,0)),"",VLOOKUP(OW$1,'Tactic Recode'!$A$1:$B$547,2,FALSE))</f>
        <v/>
      </c>
      <c r="OX22" t="str">
        <f>IF(ISERROR(MATCH(OX$1,'CSC Mitre'!U$1:U$220,0)),"",VLOOKUP(OX$1,'Tactic Recode'!$A$1:$B$547,2,FALSE))</f>
        <v/>
      </c>
      <c r="OY22" t="str">
        <f>IF(ISERROR(MATCH(OY$1,'CSC Mitre'!U$1:U$220,0)),"",VLOOKUP(OY$1,'Tactic Recode'!$A$1:$B$547,2,FALSE))</f>
        <v/>
      </c>
      <c r="OZ22" t="str">
        <f>IF(ISERROR(MATCH(OZ$1,'CSC Mitre'!U$1:U$220,0)),"",VLOOKUP(OZ$1,'Tactic Recode'!$A$1:$B$547,2,FALSE))</f>
        <v/>
      </c>
      <c r="PA22" t="str">
        <f>IF(ISERROR(MATCH(PA$1,'CSC Mitre'!U$1:U$220,0)),"",VLOOKUP(PA$1,'Tactic Recode'!$A$1:$B$547,2,FALSE))</f>
        <v/>
      </c>
      <c r="PB22" t="str">
        <f>IF(ISERROR(MATCH(PB$1,'CSC Mitre'!U$1:U$220,0)),"",VLOOKUP(PB$1,'Tactic Recode'!$A$1:$B$547,2,FALSE))</f>
        <v/>
      </c>
      <c r="PC22" t="str">
        <f>IF(ISERROR(MATCH(PC$1,'CSC Mitre'!U$1:U$220,0)),"",VLOOKUP(PC$1,'Tactic Recode'!$A$1:$B$547,2,FALSE))</f>
        <v/>
      </c>
      <c r="PD22" t="str">
        <f>IF(ISERROR(MATCH(PD$1,'CSC Mitre'!U$1:U$220,0)),"",VLOOKUP(PD$1,'Tactic Recode'!$A$1:$B$547,2,FALSE))</f>
        <v/>
      </c>
      <c r="PE22" t="str">
        <f>IF(ISERROR(MATCH(PE$1,'CSC Mitre'!U$1:U$220,0)),"",VLOOKUP(PE$1,'Tactic Recode'!$A$1:$B$547,2,FALSE))</f>
        <v/>
      </c>
      <c r="PF22" t="str">
        <f>IF(ISERROR(MATCH(PF$1,'CSC Mitre'!U$1:U$220,0)),"",VLOOKUP(PF$1,'Tactic Recode'!$A$1:$B$547,2,FALSE))</f>
        <v/>
      </c>
      <c r="PG22" t="str">
        <f>IF(ISERROR(MATCH(PG$1,'CSC Mitre'!U$1:U$220,0)),"",VLOOKUP(PG$1,'Tactic Recode'!$A$1:$B$547,2,FALSE))</f>
        <v/>
      </c>
      <c r="PH22" t="str">
        <f>IF(ISERROR(MATCH(PH$1,'CSC Mitre'!U$1:U$220,0)),"",VLOOKUP(PH$1,'Tactic Recode'!$A$1:$B$547,2,FALSE))</f>
        <v/>
      </c>
      <c r="PI22" t="str">
        <f>IF(ISERROR(MATCH(PI$1,'CSC Mitre'!U$1:U$220,0)),"",VLOOKUP(PI$1,'Tactic Recode'!$A$1:$B$547,2,FALSE))</f>
        <v/>
      </c>
      <c r="PJ22" t="str">
        <f>IF(ISERROR(MATCH(PJ$1,'CSC Mitre'!U$1:U$220,0)),"",VLOOKUP(PJ$1,'Tactic Recode'!$A$1:$B$547,2,FALSE))</f>
        <v/>
      </c>
      <c r="PK22" t="str">
        <f>IF(ISERROR(MATCH(PK$1,'CSC Mitre'!U$1:U$220,0)),"",VLOOKUP(PK$1,'Tactic Recode'!$A$1:$B$547,2,FALSE))</f>
        <v/>
      </c>
      <c r="PL22" t="str">
        <f>IF(ISERROR(MATCH(PL$1,'CSC Mitre'!U$1:U$220,0)),"",VLOOKUP(PL$1,'Tactic Recode'!$A$1:$B$547,2,FALSE))</f>
        <v/>
      </c>
      <c r="PM22" t="str">
        <f>IF(ISERROR(MATCH(PM$1,'CSC Mitre'!U$1:U$220,0)),"",VLOOKUP(PM$1,'Tactic Recode'!$A$1:$B$547,2,FALSE))</f>
        <v/>
      </c>
      <c r="PN22" t="str">
        <f>IF(ISERROR(MATCH(PN$1,'CSC Mitre'!U$1:U$220,0)),"",VLOOKUP(PN$1,'Tactic Recode'!$A$1:$B$547,2,FALSE))</f>
        <v/>
      </c>
      <c r="PO22" t="str">
        <f>IF(ISERROR(MATCH(PO$1,'CSC Mitre'!U$1:U$220,0)),"",VLOOKUP(PO$1,'Tactic Recode'!$A$1:$B$547,2,FALSE))</f>
        <v/>
      </c>
      <c r="PP22" t="str">
        <f>IF(ISERROR(MATCH(PP$1,'CSC Mitre'!U$1:U$220,0)),"",VLOOKUP(PP$1,'Tactic Recode'!$A$1:$B$547,2,FALSE))</f>
        <v/>
      </c>
      <c r="PQ22" t="str">
        <f>IF(ISERROR(MATCH(PQ$1,'CSC Mitre'!U$1:U$220,0)),"",VLOOKUP(PQ$1,'Tactic Recode'!$A$1:$B$547,2,FALSE))</f>
        <v/>
      </c>
      <c r="PR22" t="str">
        <f>IF(ISERROR(MATCH(PR$1,'CSC Mitre'!U$1:U$220,0)),"",VLOOKUP(PR$1,'Tactic Recode'!$A$1:$B$547,2,FALSE))</f>
        <v/>
      </c>
      <c r="PS22" t="str">
        <f>IF(ISERROR(MATCH(PS$1,'CSC Mitre'!U$1:U$220,0)),"",VLOOKUP(PS$1,'Tactic Recode'!$A$1:$B$547,2,FALSE))</f>
        <v/>
      </c>
      <c r="PT22" t="str">
        <f>IF(ISERROR(MATCH(PT$1,'CSC Mitre'!U$1:U$220,0)),"",VLOOKUP(PT$1,'Tactic Recode'!$A$1:$B$547,2,FALSE))</f>
        <v/>
      </c>
      <c r="PU22" t="str">
        <f>IF(ISERROR(MATCH(PU$1,'CSC Mitre'!U$1:U$220,0)),"",VLOOKUP(PU$1,'Tactic Recode'!$A$1:$B$547,2,FALSE))</f>
        <v/>
      </c>
      <c r="PV22" t="str">
        <f>IF(ISERROR(MATCH(PV$1,'CSC Mitre'!U$1:U$220,0)),"",VLOOKUP(PV$1,'Tactic Recode'!$A$1:$B$547,2,FALSE))</f>
        <v/>
      </c>
      <c r="PW22" t="str">
        <f>IF(ISERROR(MATCH(PW$1,'CSC Mitre'!U$1:U$220,0)),"",VLOOKUP(PW$1,'Tactic Recode'!$A$1:$B$547,2,FALSE))</f>
        <v/>
      </c>
      <c r="PX22" t="str">
        <f>IF(ISERROR(MATCH(PX$1,'CSC Mitre'!U$1:U$220,0)),"",VLOOKUP(PX$1,'Tactic Recode'!$A$1:$B$547,2,FALSE))</f>
        <v/>
      </c>
      <c r="PY22" t="str">
        <f>IF(ISERROR(MATCH(PY$1,'CSC Mitre'!U$1:U$220,0)),"",VLOOKUP(PY$1,'Tactic Recode'!$A$1:$B$547,2,FALSE))</f>
        <v/>
      </c>
      <c r="PZ22" t="str">
        <f>IF(ISERROR(MATCH(PZ$1,'CSC Mitre'!U$1:U$220,0)),"",VLOOKUP(PZ$1,'Tactic Recode'!$A$1:$B$547,2,FALSE))</f>
        <v/>
      </c>
      <c r="QA22" t="str">
        <f>IF(ISERROR(MATCH(QA$1,'CSC Mitre'!U$1:U$220,0)),"",VLOOKUP(QA$1,'Tactic Recode'!$A$1:$B$547,2,FALSE))</f>
        <v/>
      </c>
      <c r="QB22" t="str">
        <f>IF(ISERROR(MATCH(QB$1,'CSC Mitre'!U$1:U$220,0)),"",VLOOKUP(QB$1,'Tactic Recode'!$A$1:$B$547,2,FALSE))</f>
        <v/>
      </c>
      <c r="QC22" t="str">
        <f>IF(ISERROR(MATCH(QC$1,'CSC Mitre'!U$1:U$220,0)),"",VLOOKUP(QC$1,'Tactic Recode'!$A$1:$B$547,2,FALSE))</f>
        <v/>
      </c>
      <c r="QD22" t="str">
        <f>IF(ISERROR(MATCH(QD$1,'CSC Mitre'!U$1:U$220,0)),"",VLOOKUP(QD$1,'Tactic Recode'!$A$1:$B$547,2,FALSE))</f>
        <v/>
      </c>
      <c r="QE22" t="str">
        <f>IF(ISERROR(MATCH(QE$1,'CSC Mitre'!U$1:U$220,0)),"",VLOOKUP(QE$1,'Tactic Recode'!$A$1:$B$547,2,FALSE))</f>
        <v/>
      </c>
      <c r="QF22" t="str">
        <f>IF(ISERROR(MATCH(QF$1,'CSC Mitre'!U$1:U$220,0)),"",VLOOKUP(QF$1,'Tactic Recode'!$A$1:$B$547,2,FALSE))</f>
        <v/>
      </c>
      <c r="QG22" t="str">
        <f>IF(ISERROR(MATCH(QG$1,'CSC Mitre'!U$1:U$220,0)),"",VLOOKUP(QG$1,'Tactic Recode'!$A$1:$B$547,2,FALSE))</f>
        <v/>
      </c>
      <c r="QH22" t="str">
        <f>IF(ISERROR(MATCH(QH$1,'CSC Mitre'!U$1:U$220,0)),"",VLOOKUP(QH$1,'Tactic Recode'!$A$1:$B$547,2,FALSE))</f>
        <v/>
      </c>
      <c r="QI22" t="str">
        <f>IF(ISERROR(MATCH(QI$1,'CSC Mitre'!U$1:U$220,0)),"",VLOOKUP(QI$1,'Tactic Recode'!$A$1:$B$547,2,FALSE))</f>
        <v/>
      </c>
      <c r="QJ22" t="str">
        <f>IF(ISERROR(MATCH(QJ$1,'CSC Mitre'!U$1:U$220,0)),"",VLOOKUP(QJ$1,'Tactic Recode'!$A$1:$B$547,2,FALSE))</f>
        <v/>
      </c>
      <c r="QK22" t="str">
        <f>IF(ISERROR(MATCH(QK$1,'CSC Mitre'!U$1:U$220,0)),"",VLOOKUP(QK$1,'Tactic Recode'!$A$1:$B$547,2,FALSE))</f>
        <v/>
      </c>
      <c r="QL22" t="str">
        <f>IF(ISERROR(MATCH(QL$1,'CSC Mitre'!U$1:U$220,0)),"",VLOOKUP(QL$1,'Tactic Recode'!$A$1:$B$547,2,FALSE))</f>
        <v/>
      </c>
      <c r="QM22" t="str">
        <f>IF(ISERROR(MATCH(QM$1,'CSC Mitre'!U$1:U$220,0)),"",VLOOKUP(QM$1,'Tactic Recode'!$A$1:$B$547,2,FALSE))</f>
        <v/>
      </c>
      <c r="QN22" t="str">
        <f>IF(ISERROR(MATCH(QN$1,'CSC Mitre'!U$1:U$220,0)),"",VLOOKUP(QN$1,'Tactic Recode'!$A$1:$B$547,2,FALSE))</f>
        <v/>
      </c>
      <c r="QO22" t="str">
        <f>IF(ISERROR(MATCH(QO$1,'CSC Mitre'!U$1:U$220,0)),"",VLOOKUP(QO$1,'Tactic Recode'!$A$1:$B$547,2,FALSE))</f>
        <v/>
      </c>
      <c r="QP22" t="str">
        <f>IF(ISERROR(MATCH(QP$1,'CSC Mitre'!U$1:U$220,0)),"",VLOOKUP(QP$1,'Tactic Recode'!$A$1:$B$547,2,FALSE))</f>
        <v/>
      </c>
      <c r="QQ22" t="str">
        <f>IF(ISERROR(MATCH(QQ$1,'CSC Mitre'!U$1:U$220,0)),"",VLOOKUP(QQ$1,'Tactic Recode'!$A$1:$B$547,2,FALSE))</f>
        <v/>
      </c>
      <c r="QR22" t="str">
        <f>IF(ISERROR(MATCH(QR$1,'CSC Mitre'!U$1:U$220,0)),"",VLOOKUP(QR$1,'Tactic Recode'!$A$1:$B$547,2,FALSE))</f>
        <v/>
      </c>
      <c r="QS22" t="str">
        <f>IF(ISERROR(MATCH(QS$1,'CSC Mitre'!U$1:U$220,0)),"",VLOOKUP(QS$1,'Tactic Recode'!$A$1:$B$547,2,FALSE))</f>
        <v/>
      </c>
      <c r="QT22" t="str">
        <f>IF(ISERROR(MATCH(QT$1,'CSC Mitre'!U$1:U$220,0)),"",VLOOKUP(QT$1,'Tactic Recode'!$A$1:$B$547,2,FALSE))</f>
        <v/>
      </c>
      <c r="QU22" t="str">
        <f>IF(ISERROR(MATCH(QU$1,'CSC Mitre'!U$1:U$220,0)),"",VLOOKUP(QU$1,'Tactic Recode'!$A$1:$B$547,2,FALSE))</f>
        <v/>
      </c>
      <c r="QV22" t="str">
        <f>IF(ISERROR(MATCH(QV$1,'CSC Mitre'!U$1:U$220,0)),"",VLOOKUP(QV$1,'Tactic Recode'!$A$1:$B$547,2,FALSE))</f>
        <v/>
      </c>
      <c r="QW22" t="str">
        <f>IF(ISERROR(MATCH(QW$1,'CSC Mitre'!U$1:U$220,0)),"",VLOOKUP(QW$1,'Tactic Recode'!$A$1:$B$547,2,FALSE))</f>
        <v/>
      </c>
      <c r="QX22" t="str">
        <f>IF(ISERROR(MATCH(QX$1,'CSC Mitre'!U$1:U$220,0)),"",VLOOKUP(QX$1,'Tactic Recode'!$A$1:$B$547,2,FALSE))</f>
        <v/>
      </c>
      <c r="QY22" t="str">
        <f>IF(ISERROR(MATCH(QY$1,'CSC Mitre'!U$1:U$220,0)),"",VLOOKUP(QY$1,'Tactic Recode'!$A$1:$B$547,2,FALSE))</f>
        <v/>
      </c>
      <c r="QZ22" t="str">
        <f>IF(ISERROR(MATCH(QZ$1,'CSC Mitre'!U$1:U$220,0)),"",VLOOKUP(QZ$1,'Tactic Recode'!$A$1:$B$547,2,FALSE))</f>
        <v/>
      </c>
      <c r="RA22" t="str">
        <f>IF(ISERROR(MATCH(RA$1,'CSC Mitre'!U$1:U$220,0)),"",VLOOKUP(RA$1,'Tactic Recode'!$A$1:$B$547,2,FALSE))</f>
        <v/>
      </c>
      <c r="RB22" t="str">
        <f>IF(ISERROR(MATCH(RB$1,'CSC Mitre'!U$1:U$220,0)),"",VLOOKUP(RB$1,'Tactic Recode'!$A$1:$B$547,2,FALSE))</f>
        <v/>
      </c>
      <c r="RC22" t="str">
        <f>IF(ISERROR(MATCH(RC$1,'CSC Mitre'!U$1:U$220,0)),"",VLOOKUP(RC$1,'Tactic Recode'!$A$1:$B$547,2,FALSE))</f>
        <v/>
      </c>
      <c r="RD22" t="str">
        <f>IF(ISERROR(MATCH(RD$1,'CSC Mitre'!U$1:U$220,0)),"",VLOOKUP(RD$1,'Tactic Recode'!$A$1:$B$547,2,FALSE))</f>
        <v/>
      </c>
      <c r="RE22" t="str">
        <f>IF(ISERROR(MATCH(RE$1,'CSC Mitre'!U$1:U$220,0)),"",VLOOKUP(RE$1,'Tactic Recode'!$A$1:$B$547,2,FALSE))</f>
        <v/>
      </c>
      <c r="RF22" t="str">
        <f>IF(ISERROR(MATCH(RF$1,'CSC Mitre'!U$1:U$220,0)),"",VLOOKUP(RF$1,'Tactic Recode'!$A$1:$B$547,2,FALSE))</f>
        <v/>
      </c>
      <c r="RG22" t="str">
        <f>IF(ISERROR(MATCH(RG$1,'CSC Mitre'!U$1:U$220,0)),"",VLOOKUP(RG$1,'Tactic Recode'!$A$1:$B$547,2,FALSE))</f>
        <v/>
      </c>
      <c r="RH22" t="str">
        <f>IF(ISERROR(MATCH(RH$1,'CSC Mitre'!U$1:U$220,0)),"",VLOOKUP(RH$1,'Tactic Recode'!$A$1:$B$547,2,FALSE))</f>
        <v/>
      </c>
      <c r="RI22" t="str">
        <f>IF(ISERROR(MATCH(RI$1,'CSC Mitre'!U$1:U$220,0)),"",VLOOKUP(RI$1,'Tactic Recode'!$A$1:$B$547,2,FALSE))</f>
        <v/>
      </c>
      <c r="RJ22" t="str">
        <f>IF(ISERROR(MATCH(RJ$1,'CSC Mitre'!U$1:U$220,0)),"",VLOOKUP(RJ$1,'Tactic Recode'!$A$1:$B$547,2,FALSE))</f>
        <v/>
      </c>
      <c r="RK22" t="str">
        <f>IF(ISERROR(MATCH(RK$1,'CSC Mitre'!U$1:U$220,0)),"",VLOOKUP(RK$1,'Tactic Recode'!$A$1:$B$547,2,FALSE))</f>
        <v/>
      </c>
      <c r="RL22" t="str">
        <f>IF(ISERROR(MATCH(RL$1,'CSC Mitre'!U$1:U$220,0)),"",VLOOKUP(RL$1,'Tactic Recode'!$A$1:$B$547,2,FALSE))</f>
        <v/>
      </c>
      <c r="RM22" t="str">
        <f>IF(ISERROR(MATCH(RM$1,'CSC Mitre'!U$1:U$220,0)),"",VLOOKUP(RM$1,'Tactic Recode'!$A$1:$B$547,2,FALSE))</f>
        <v/>
      </c>
      <c r="RN22" t="str">
        <f>IF(ISERROR(MATCH(RN$1,'CSC Mitre'!U$1:U$220,0)),"",VLOOKUP(RN$1,'Tactic Recode'!$A$1:$B$547,2,FALSE))</f>
        <v/>
      </c>
      <c r="RO22" t="str">
        <f>IF(ISERROR(MATCH(RO$1,'CSC Mitre'!U$1:U$220,0)),"",VLOOKUP(RO$1,'Tactic Recode'!$A$1:$B$547,2,FALSE))</f>
        <v/>
      </c>
      <c r="RP22" t="str">
        <f>IF(ISERROR(MATCH(RP$1,'CSC Mitre'!U$1:U$220,0)),"",VLOOKUP(RP$1,'Tactic Recode'!$A$1:$B$547,2,FALSE))</f>
        <v/>
      </c>
      <c r="RQ22" t="str">
        <f>IF(ISERROR(MATCH(RQ$1,'CSC Mitre'!U$1:U$220,0)),"",VLOOKUP(RQ$1,'Tactic Recode'!$A$1:$B$547,2,FALSE))</f>
        <v/>
      </c>
      <c r="RR22" t="str">
        <f>IF(ISERROR(MATCH(RR$1,'CSC Mitre'!U$1:U$220,0)),"",VLOOKUP(RR$1,'Tactic Recode'!$A$1:$B$547,2,FALSE))</f>
        <v/>
      </c>
      <c r="RS22" t="str">
        <f>IF(ISERROR(MATCH(RS$1,'CSC Mitre'!U$1:U$220,0)),"",VLOOKUP(RS$1,'Tactic Recode'!$A$1:$B$547,2,FALSE))</f>
        <v/>
      </c>
      <c r="RT22" t="str">
        <f>IF(ISERROR(MATCH(RT$1,'CSC Mitre'!U$1:U$220,0)),"",VLOOKUP(RT$1,'Tactic Recode'!$A$1:$B$547,2,FALSE))</f>
        <v/>
      </c>
      <c r="RU22" t="str">
        <f>IF(ISERROR(MATCH(RU$1,'CSC Mitre'!U$1:U$220,0)),"",VLOOKUP(RU$1,'Tactic Recode'!$A$1:$B$547,2,FALSE))</f>
        <v/>
      </c>
      <c r="RV22" t="str">
        <f>IF(ISERROR(MATCH(RV$1,'CSC Mitre'!U$1:U$220,0)),"",VLOOKUP(RV$1,'Tactic Recode'!$A$1:$B$547,2,FALSE))</f>
        <v/>
      </c>
      <c r="RW22" t="str">
        <f>IF(ISERROR(MATCH(RW$1,'CSC Mitre'!U$1:U$220,0)),"",VLOOKUP(RW$1,'Tactic Recode'!$A$1:$B$547,2,FALSE))</f>
        <v/>
      </c>
      <c r="RX22" t="str">
        <f>IF(ISERROR(MATCH(RX$1,'CSC Mitre'!U$1:U$220,0)),"",VLOOKUP(RX$1,'Tactic Recode'!$A$1:$B$547,2,FALSE))</f>
        <v/>
      </c>
      <c r="RY22" t="str">
        <f>IF(ISERROR(MATCH(RY$1,'CSC Mitre'!U$1:U$220,0)),"",VLOOKUP(RY$1,'Tactic Recode'!$A$1:$B$547,2,FALSE))</f>
        <v/>
      </c>
      <c r="RZ22" t="str">
        <f>IF(ISERROR(MATCH(RZ$1,'CSC Mitre'!U$1:U$220,0)),"",VLOOKUP(RZ$1,'Tactic Recode'!$A$1:$B$547,2,FALSE))</f>
        <v/>
      </c>
      <c r="SA22" t="str">
        <f>IF(ISERROR(MATCH(SA$1,'CSC Mitre'!U$1:U$220,0)),"",VLOOKUP(SA$1,'Tactic Recode'!$A$1:$B$547,2,FALSE))</f>
        <v/>
      </c>
      <c r="SB22" t="str">
        <f>IF(ISERROR(MATCH(SB$1,'CSC Mitre'!U$1:U$220,0)),"",VLOOKUP(SB$1,'Tactic Recode'!$A$1:$B$547,2,FALSE))</f>
        <v/>
      </c>
      <c r="SC22" t="str">
        <f>IF(ISERROR(MATCH(SC$1,'CSC Mitre'!U$1:U$220,0)),"",VLOOKUP(SC$1,'Tactic Recode'!$A$1:$B$547,2,FALSE))</f>
        <v/>
      </c>
      <c r="SD22" t="str">
        <f>IF(ISERROR(MATCH(SD$1,'CSC Mitre'!U$1:U$220,0)),"",VLOOKUP(SD$1,'Tactic Recode'!$A$1:$B$547,2,FALSE))</f>
        <v/>
      </c>
      <c r="SE22" t="str">
        <f>IF(ISERROR(MATCH(SE$1,'CSC Mitre'!U$1:U$220,0)),"",VLOOKUP(SE$1,'Tactic Recode'!$A$1:$B$547,2,FALSE))</f>
        <v/>
      </c>
      <c r="SF22" t="str">
        <f>IF(ISERROR(MATCH(SF$1,'CSC Mitre'!U$1:U$220,0)),"",VLOOKUP(SF$1,'Tactic Recode'!$A$1:$B$547,2,FALSE))</f>
        <v/>
      </c>
      <c r="SG22" t="str">
        <f>IF(ISERROR(MATCH(SG$1,'CSC Mitre'!U$1:U$220,0)),"",VLOOKUP(SG$1,'Tactic Recode'!$A$1:$B$547,2,FALSE))</f>
        <v/>
      </c>
      <c r="SH22" t="str">
        <f>IF(ISERROR(MATCH(SH$1,'CSC Mitre'!U$1:U$220,0)),"",VLOOKUP(SH$1,'Tactic Recode'!$A$1:$B$547,2,FALSE))</f>
        <v/>
      </c>
      <c r="SI22" t="str">
        <f>IF(ISERROR(MATCH(SI$1,'CSC Mitre'!U$1:U$220,0)),"",VLOOKUP(SI$1,'Tactic Recode'!$A$1:$B$547,2,FALSE))</f>
        <v/>
      </c>
      <c r="SJ22" t="str">
        <f>IF(ISERROR(MATCH(SJ$1,'CSC Mitre'!U$1:U$220,0)),"",VLOOKUP(SJ$1,'Tactic Recode'!$A$1:$B$547,2,FALSE))</f>
        <v/>
      </c>
      <c r="SK22" t="str">
        <f>IF(ISERROR(MATCH(SK$1,'CSC Mitre'!U$1:U$220,0)),"",VLOOKUP(SK$1,'Tactic Recode'!$A$1:$B$547,2,FALSE))</f>
        <v/>
      </c>
      <c r="SL22" t="str">
        <f>IF(ISERROR(MATCH(SL$1,'CSC Mitre'!U$1:U$220,0)),"",VLOOKUP(SL$1,'Tactic Recode'!$A$1:$B$547,2,FALSE))</f>
        <v/>
      </c>
      <c r="SM22" t="str">
        <f>IF(ISERROR(MATCH(SM$1,'CSC Mitre'!U$1:U$220,0)),"",VLOOKUP(SM$1,'Tactic Recode'!$A$1:$B$547,2,FALSE))</f>
        <v/>
      </c>
      <c r="SN22" t="str">
        <f>IF(ISERROR(MATCH(SN$1,'CSC Mitre'!U$1:U$220,0)),"",VLOOKUP(SN$1,'Tactic Recode'!$A$1:$B$547,2,FALSE))</f>
        <v/>
      </c>
      <c r="SO22" t="str">
        <f>IF(ISERROR(MATCH(SO$1,'CSC Mitre'!U$1:U$220,0)),"",VLOOKUP(SO$1,'Tactic Recode'!$A$1:$B$547,2,FALSE))</f>
        <v/>
      </c>
      <c r="SP22" t="str">
        <f>IF(ISERROR(MATCH(SP$1,'CSC Mitre'!U$1:U$220,0)),"",VLOOKUP(SP$1,'Tactic Recode'!$A$1:$B$547,2,FALSE))</f>
        <v/>
      </c>
      <c r="SQ22" t="str">
        <f>IF(ISERROR(MATCH(SQ$1,'CSC Mitre'!U$1:U$220,0)),"",VLOOKUP(SQ$1,'Tactic Recode'!$A$1:$B$547,2,FALSE))</f>
        <v/>
      </c>
      <c r="SR22" t="str">
        <f>IF(ISERROR(MATCH(SR$1,'CSC Mitre'!U$1:U$220,0)),"",VLOOKUP(SR$1,'Tactic Recode'!$A$1:$B$547,2,FALSE))</f>
        <v/>
      </c>
      <c r="SS22" t="str">
        <f>IF(ISERROR(MATCH(SS$1,'CSC Mitre'!U$1:U$220,0)),"",VLOOKUP(SS$1,'Tactic Recode'!$A$1:$B$547,2,FALSE))</f>
        <v/>
      </c>
      <c r="ST22" t="str">
        <f>IF(ISERROR(MATCH(ST$1,'CSC Mitre'!U$1:U$220,0)),"",VLOOKUP(ST$1,'Tactic Recode'!$A$1:$B$547,2,FALSE))</f>
        <v/>
      </c>
      <c r="SU22" t="str">
        <f>IF(ISERROR(MATCH(SU$1,'CSC Mitre'!U$1:U$220,0)),"",VLOOKUP(SU$1,'Tactic Recode'!$A$1:$B$547,2,FALSE))</f>
        <v/>
      </c>
      <c r="SV22" t="str">
        <f>IF(ISERROR(MATCH(SV$1,'CSC Mitre'!U$1:U$220,0)),"",VLOOKUP(SV$1,'Tactic Recode'!$A$1:$B$547,2,FALSE))</f>
        <v/>
      </c>
      <c r="SW22" t="str">
        <f>IF(ISERROR(MATCH(SW$1,'CSC Mitre'!U$1:U$220,0)),"",VLOOKUP(SW$1,'Tactic Recode'!$A$1:$B$547,2,FALSE))</f>
        <v/>
      </c>
      <c r="SX22" t="str">
        <f>IF(ISERROR(MATCH(SX$1,'CSC Mitre'!U$1:U$220,0)),"",VLOOKUP(SX$1,'Tactic Recode'!$A$1:$B$547,2,FALSE))</f>
        <v/>
      </c>
      <c r="SY22" t="str">
        <f>IF(ISERROR(MATCH(SY$1,'CSC Mitre'!U$1:U$220,0)),"",VLOOKUP(SY$1,'Tactic Recode'!$A$1:$B$547,2,FALSE))</f>
        <v/>
      </c>
      <c r="SZ22" t="str">
        <f>IF(ISERROR(MATCH(SZ$1,'CSC Mitre'!U$1:U$220,0)),"",VLOOKUP(SZ$1,'Tactic Recode'!$A$1:$B$547,2,FALSE))</f>
        <v/>
      </c>
      <c r="TA22" t="str">
        <f>IF(ISERROR(MATCH(TA$1,'CSC Mitre'!U$1:U$220,0)),"",VLOOKUP(TA$1,'Tactic Recode'!$A$1:$B$547,2,FALSE))</f>
        <v/>
      </c>
      <c r="TB22" t="str">
        <f>IF(ISERROR(MATCH(TB$1,'CSC Mitre'!U$1:U$220,0)),"",VLOOKUP(TB$1,'Tactic Recode'!$A$1:$B$547,2,FALSE))</f>
        <v/>
      </c>
      <c r="TC22" t="str">
        <f>IF(ISERROR(MATCH(TC$1,'CSC Mitre'!U$1:U$220,0)),"",VLOOKUP(TC$1,'Tactic Recode'!$A$1:$B$547,2,FALSE))</f>
        <v/>
      </c>
      <c r="TD22" t="str">
        <f>IF(ISERROR(MATCH(TD$1,'CSC Mitre'!U$1:U$220,0)),"",VLOOKUP(TD$1,'Tactic Recode'!$A$1:$B$547,2,FALSE))</f>
        <v/>
      </c>
      <c r="TE22" t="str">
        <f>IF(ISERROR(MATCH(TE$1,'CSC Mitre'!U$1:U$220,0)),"",VLOOKUP(TE$1,'Tactic Recode'!$A$1:$B$547,2,FALSE))</f>
        <v/>
      </c>
      <c r="TF22" t="str">
        <f>IF(ISERROR(MATCH(TF$1,'CSC Mitre'!U$1:U$220,0)),"",VLOOKUP(TF$1,'Tactic Recode'!$A$1:$B$547,2,FALSE))</f>
        <v/>
      </c>
      <c r="TG22" t="str">
        <f>IF(ISERROR(MATCH(TG$1,'CSC Mitre'!U$1:U$220,0)),"",VLOOKUP(TG$1,'Tactic Recode'!$A$1:$B$547,2,FALSE))</f>
        <v/>
      </c>
      <c r="TH22" t="str">
        <f>IF(ISERROR(MATCH(TH$1,'CSC Mitre'!U$1:U$220,0)),"",VLOOKUP(TH$1,'Tactic Recode'!$A$1:$B$547,2,FALSE))</f>
        <v/>
      </c>
      <c r="TI22" t="str">
        <f>IF(ISERROR(MATCH(TI$1,'CSC Mitre'!U$1:U$220,0)),"",VLOOKUP(TI$1,'Tactic Recode'!$A$1:$B$547,2,FALSE))</f>
        <v/>
      </c>
      <c r="TJ22" t="str">
        <f>IF(ISERROR(MATCH(TJ$1,'CSC Mitre'!U$1:U$220,0)),"",VLOOKUP(TJ$1,'Tactic Recode'!$A$1:$B$547,2,FALSE))</f>
        <v/>
      </c>
      <c r="TK22" t="str">
        <f>IF(ISERROR(MATCH(TK$1,'CSC Mitre'!U$1:U$220,0)),"",VLOOKUP(TK$1,'Tactic Recode'!$A$1:$B$547,2,FALSE))</f>
        <v/>
      </c>
      <c r="TL22" t="str">
        <f>IF(ISERROR(MATCH(TL$1,'CSC Mitre'!U$1:U$220,0)),"",VLOOKUP(TL$1,'Tactic Recode'!$A$1:$B$547,2,FALSE))</f>
        <v/>
      </c>
      <c r="TM22" t="str">
        <f>IF(ISERROR(MATCH(TM$1,'CSC Mitre'!U$1:U$220,0)),"",VLOOKUP(TM$1,'Tactic Recode'!$A$1:$B$547,2,FALSE))</f>
        <v/>
      </c>
      <c r="TN22" t="str">
        <f>IF(ISERROR(MATCH(TN$1,'CSC Mitre'!U$1:U$220,0)),"",VLOOKUP(TN$1,'Tactic Recode'!$A$1:$B$547,2,FALSE))</f>
        <v/>
      </c>
      <c r="TO22" t="str">
        <f>IF(ISERROR(MATCH(TO$1,'CSC Mitre'!U$1:U$220,0)),"",VLOOKUP(TO$1,'Tactic Recode'!$A$1:$B$547,2,FALSE))</f>
        <v/>
      </c>
      <c r="TP22" t="str">
        <f>IF(ISERROR(MATCH(TP$1,'CSC Mitre'!U$1:U$220,0)),"",VLOOKUP(TP$1,'Tactic Recode'!$A$1:$B$547,2,FALSE))</f>
        <v/>
      </c>
      <c r="TQ22" t="str">
        <f>IF(ISERROR(MATCH(TQ$1,'CSC Mitre'!U$1:U$220,0)),"",VLOOKUP(TQ$1,'Tactic Recode'!$A$1:$B$547,2,FALSE))</f>
        <v/>
      </c>
      <c r="TR22" t="str">
        <f>IF(ISERROR(MATCH(TR$1,'CSC Mitre'!U$1:U$220,0)),"",VLOOKUP(TR$1,'Tactic Recode'!$A$1:$B$547,2,FALSE))</f>
        <v/>
      </c>
      <c r="TS22" t="str">
        <f>IF(ISERROR(MATCH(TS$1,'CSC Mitre'!U$1:U$220,0)),"",VLOOKUP(TS$1,'Tactic Recode'!$A$1:$B$547,2,FALSE))</f>
        <v/>
      </c>
      <c r="TT22" t="str">
        <f>IF(ISERROR(MATCH(TT$1,'CSC Mitre'!U$1:U$220,0)),"",VLOOKUP(TT$1,'Tactic Recode'!$A$1:$B$547,2,FALSE))</f>
        <v/>
      </c>
      <c r="TU22" t="str">
        <f>IF(ISERROR(MATCH(TU$1,'CSC Mitre'!U$1:U$220,0)),"",VLOOKUP(TU$1,'Tactic Recode'!$A$1:$B$547,2,FALSE))</f>
        <v/>
      </c>
      <c r="TV22" t="str">
        <f>IF(ISERROR(MATCH(TV$1,'CSC Mitre'!U$1:U$220,0)),"",VLOOKUP(TV$1,'Tactic Recode'!$A$1:$B$547,2,FALSE))</f>
        <v/>
      </c>
      <c r="TW22" t="str">
        <f>IF(ISERROR(MATCH(TW$1,'CSC Mitre'!U$1:U$220,0)),"",VLOOKUP(TW$1,'Tactic Recode'!$A$1:$B$547,2,FALSE))</f>
        <v/>
      </c>
      <c r="TX22" t="str">
        <f>IF(ISERROR(MATCH(TX$1,'CSC Mitre'!U$1:U$220,0)),"",VLOOKUP(TX$1,'Tactic Recode'!$A$1:$B$547,2,FALSE))</f>
        <v/>
      </c>
      <c r="TY22" t="str">
        <f>IF(ISERROR(MATCH(TY$1,'CSC Mitre'!U$1:U$220,0)),"",VLOOKUP(TY$1,'Tactic Recode'!$A$1:$B$547,2,FALSE))</f>
        <v/>
      </c>
      <c r="TZ22" t="str">
        <f>IF(ISERROR(MATCH(TZ$1,'CSC Mitre'!U$1:U$220,0)),"",VLOOKUP(TZ$1,'Tactic Recode'!$A$1:$B$547,2,FALSE))</f>
        <v/>
      </c>
      <c r="UA22" t="str">
        <f>IF(ISERROR(MATCH(UA$1,'CSC Mitre'!U$1:U$220,0)),"",VLOOKUP(UA$1,'Tactic Recode'!$A$1:$B$547,2,FALSE))</f>
        <v/>
      </c>
      <c r="UB22" t="str">
        <f>IF(ISERROR(MATCH(UB$1,'CSC Mitre'!U$1:U$220,0)),"",VLOOKUP(UB$1,'Tactic Recode'!$A$1:$B$547,2,FALSE))</f>
        <v/>
      </c>
    </row>
    <row r="23" spans="1:548" x14ac:dyDescent="0.25">
      <c r="A23" s="59" t="s">
        <v>259</v>
      </c>
      <c r="B23" t="str">
        <f>IF(ISERROR(MATCH(B$1,'CSC Mitre'!V$1:V$220,0)),"",VLOOKUP(B$1,'Tactic Recode'!$A$1:$B$547,2,FALSE))</f>
        <v/>
      </c>
      <c r="C23" t="str">
        <f>IF(ISERROR(MATCH(C$1,'CSC Mitre'!V$1:V$220,0)),"",VLOOKUP(C$1,'Tactic Recode'!$A$1:$B$547,2,FALSE))</f>
        <v/>
      </c>
      <c r="D23" t="str">
        <f>IF(ISERROR(MATCH(D$1,'CSC Mitre'!V$1:V$220,0)),"",VLOOKUP(D$1,'Tactic Recode'!$A$1:$B$547,2,FALSE))</f>
        <v/>
      </c>
      <c r="E23" t="str">
        <f>IF(ISERROR(MATCH(E$1,'CSC Mitre'!V$1:V$220,0)),"",VLOOKUP(E$1,'Tactic Recode'!$A$1:$B$547,2,FALSE))</f>
        <v/>
      </c>
      <c r="F23" t="str">
        <f>IF(ISERROR(MATCH(F$1,'CSC Mitre'!V$1:V$220,0)),"",VLOOKUP(F$1,'Tactic Recode'!$A$1:$B$547,2,FALSE))</f>
        <v/>
      </c>
      <c r="G23" t="str">
        <f>IF(ISERROR(MATCH(G$1,'CSC Mitre'!V$1:V$220,0)),"",VLOOKUP(G$1,'Tactic Recode'!$A$1:$B$547,2,FALSE))</f>
        <v/>
      </c>
      <c r="H23" t="str">
        <f>IF(ISERROR(MATCH(H$1,'CSC Mitre'!V$1:V$220,0)),"",VLOOKUP(H$1,'Tactic Recode'!$A$1:$B$547,2,FALSE))</f>
        <v/>
      </c>
      <c r="I23" t="str">
        <f>IF(ISERROR(MATCH(I$1,'CSC Mitre'!V$1:V$220,0)),"",VLOOKUP(I$1,'Tactic Recode'!$A$1:$B$547,2,FALSE))</f>
        <v/>
      </c>
      <c r="J23" t="str">
        <f>IF(ISERROR(MATCH(J$1,'CSC Mitre'!V$1:V$220,0)),"",VLOOKUP(J$1,'Tactic Recode'!$A$1:$B$547,2,FALSE))</f>
        <v/>
      </c>
      <c r="K23" t="str">
        <f>IF(ISERROR(MATCH(K$1,'CSC Mitre'!V$1:V$220,0)),"",VLOOKUP(K$1,'Tactic Recode'!$A$1:$B$547,2,FALSE))</f>
        <v/>
      </c>
      <c r="L23" t="str">
        <f>IF(ISERROR(MATCH(L$1,'CSC Mitre'!V$1:V$220,0)),"",VLOOKUP(L$1,'Tactic Recode'!$A$1:$B$547,2,FALSE))</f>
        <v/>
      </c>
      <c r="M23" t="str">
        <f>IF(ISERROR(MATCH(M$1,'CSC Mitre'!V$1:V$220,0)),"",VLOOKUP(M$1,'Tactic Recode'!$A$1:$B$547,2,FALSE))</f>
        <v/>
      </c>
      <c r="N23" t="str">
        <f>IF(ISERROR(MATCH(N$1,'CSC Mitre'!V$1:V$220,0)),"",VLOOKUP(N$1,'Tactic Recode'!$A$1:$B$547,2,FALSE))</f>
        <v/>
      </c>
      <c r="O23" t="str">
        <f>IF(ISERROR(MATCH(O$1,'CSC Mitre'!V$1:V$220,0)),"",VLOOKUP(O$1,'Tactic Recode'!$A$1:$B$547,2,FALSE))</f>
        <v/>
      </c>
      <c r="P23" t="str">
        <f>IF(ISERROR(MATCH(P$1,'CSC Mitre'!V$1:V$220,0)),"",VLOOKUP(P$1,'Tactic Recode'!$A$1:$B$547,2,FALSE))</f>
        <v/>
      </c>
      <c r="Q23" t="str">
        <f>IF(ISERROR(MATCH(Q$1,'CSC Mitre'!V$1:V$220,0)),"",VLOOKUP(Q$1,'Tactic Recode'!$A$1:$B$547,2,FALSE))</f>
        <v/>
      </c>
      <c r="R23" t="str">
        <f>IF(ISERROR(MATCH(R$1,'CSC Mitre'!V$1:V$220,0)),"",VLOOKUP(R$1,'Tactic Recode'!$A$1:$B$547,2,FALSE))</f>
        <v/>
      </c>
      <c r="S23" t="str">
        <f>IF(ISERROR(MATCH(S$1,'CSC Mitre'!V$1:V$220,0)),"",VLOOKUP(S$1,'Tactic Recode'!$A$1:$B$547,2,FALSE))</f>
        <v/>
      </c>
      <c r="T23" t="str">
        <f>IF(ISERROR(MATCH(T$1,'CSC Mitre'!V$1:V$220,0)),"",VLOOKUP(T$1,'Tactic Recode'!$A$1:$B$547,2,FALSE))</f>
        <v/>
      </c>
      <c r="U23" t="str">
        <f>IF(ISERROR(MATCH(U$1,'CSC Mitre'!V$1:V$220,0)),"",VLOOKUP(U$1,'Tactic Recode'!$A$1:$B$547,2,FALSE))</f>
        <v/>
      </c>
      <c r="V23" t="str">
        <f>IF(ISERROR(MATCH(V$1,'CSC Mitre'!V$1:V$220,0)),"",VLOOKUP(V$1,'Tactic Recode'!$A$1:$B$547,2,FALSE))</f>
        <v/>
      </c>
      <c r="W23" t="str">
        <f>IF(ISERROR(MATCH(W$1,'CSC Mitre'!V$1:V$220,0)),"",VLOOKUP(W$1,'Tactic Recode'!$A$1:$B$547,2,FALSE))</f>
        <v/>
      </c>
      <c r="X23" t="str">
        <f>IF(ISERROR(MATCH(X$1,'CSC Mitre'!V$1:V$220,0)),"",VLOOKUP(X$1,'Tactic Recode'!$A$1:$B$547,2,FALSE))</f>
        <v/>
      </c>
      <c r="Y23" t="str">
        <f>IF(ISERROR(MATCH(Y$1,'CSC Mitre'!V$1:V$220,0)),"",VLOOKUP(Y$1,'Tactic Recode'!$A$1:$B$547,2,FALSE))</f>
        <v/>
      </c>
      <c r="Z23" t="str">
        <f>IF(ISERROR(MATCH(Z$1,'CSC Mitre'!V$1:V$220,0)),"",VLOOKUP(Z$1,'Tactic Recode'!$A$1:$B$547,2,FALSE))</f>
        <v/>
      </c>
      <c r="AA23" t="str">
        <f>IF(ISERROR(MATCH(AA$1,'CSC Mitre'!V$1:V$220,0)),"",VLOOKUP(AA$1,'Tactic Recode'!$A$1:$B$547,2,FALSE))</f>
        <v/>
      </c>
      <c r="AB23" t="str">
        <f>IF(ISERROR(MATCH(AB$1,'CSC Mitre'!V$1:V$220,0)),"",VLOOKUP(AB$1,'Tactic Recode'!$A$1:$B$547,2,FALSE))</f>
        <v/>
      </c>
      <c r="AC23" t="str">
        <f>IF(ISERROR(MATCH(AC$1,'CSC Mitre'!V$1:V$220,0)),"",VLOOKUP(AC$1,'Tactic Recode'!$A$1:$B$547,2,FALSE))</f>
        <v/>
      </c>
      <c r="AD23" t="str">
        <f>IF(ISERROR(MATCH(AD$1,'CSC Mitre'!V$1:V$220,0)),"",VLOOKUP(AD$1,'Tactic Recode'!$A$1:$B$547,2,FALSE))</f>
        <v/>
      </c>
      <c r="AE23" t="str">
        <f>IF(ISERROR(MATCH(AE$1,'CSC Mitre'!V$1:V$220,0)),"",VLOOKUP(AE$1,'Tactic Recode'!$A$1:$B$547,2,FALSE))</f>
        <v/>
      </c>
      <c r="AF23" t="str">
        <f>IF(ISERROR(MATCH(AF$1,'CSC Mitre'!V$1:V$220,0)),"",VLOOKUP(AF$1,'Tactic Recode'!$A$1:$B$547,2,FALSE))</f>
        <v/>
      </c>
      <c r="AG23" t="str">
        <f>IF(ISERROR(MATCH(AG$1,'CSC Mitre'!V$1:V$220,0)),"",VLOOKUP(AG$1,'Tactic Recode'!$A$1:$B$547,2,FALSE))</f>
        <v/>
      </c>
      <c r="AH23" t="str">
        <f>IF(ISERROR(MATCH(AH$1,'CSC Mitre'!V$1:V$220,0)),"",VLOOKUP(AH$1,'Tactic Recode'!$A$1:$B$547,2,FALSE))</f>
        <v/>
      </c>
      <c r="AI23" t="str">
        <f>IF(ISERROR(MATCH(AI$1,'CSC Mitre'!V$1:V$220,0)),"",VLOOKUP(AI$1,'Tactic Recode'!$A$1:$B$547,2,FALSE))</f>
        <v/>
      </c>
      <c r="AJ23" t="str">
        <f>IF(ISERROR(MATCH(AJ$1,'CSC Mitre'!V$1:V$220,0)),"",VLOOKUP(AJ$1,'Tactic Recode'!$A$1:$B$547,2,FALSE))</f>
        <v/>
      </c>
      <c r="AK23" t="str">
        <f>IF(ISERROR(MATCH(AK$1,'CSC Mitre'!V$1:V$220,0)),"",VLOOKUP(AK$1,'Tactic Recode'!$A$1:$B$547,2,FALSE))</f>
        <v/>
      </c>
      <c r="AL23" t="str">
        <f>IF(ISERROR(MATCH(AL$1,'CSC Mitre'!V$1:V$220,0)),"",VLOOKUP(AL$1,'Tactic Recode'!$A$1:$B$547,2,FALSE))</f>
        <v/>
      </c>
      <c r="AM23" t="str">
        <f>IF(ISERROR(MATCH(AM$1,'CSC Mitre'!V$1:V$220,0)),"",VLOOKUP(AM$1,'Tactic Recode'!$A$1:$B$547,2,FALSE))</f>
        <v/>
      </c>
      <c r="AN23" t="str">
        <f>IF(ISERROR(MATCH(AN$1,'CSC Mitre'!V$1:V$220,0)),"",VLOOKUP(AN$1,'Tactic Recode'!$A$1:$B$547,2,FALSE))</f>
        <v/>
      </c>
      <c r="AO23" t="str">
        <f>IF(ISERROR(MATCH(AO$1,'CSC Mitre'!V$1:V$220,0)),"",VLOOKUP(AO$1,'Tactic Recode'!$A$1:$B$547,2,FALSE))</f>
        <v/>
      </c>
      <c r="AP23" t="str">
        <f>IF(ISERROR(MATCH(AP$1,'CSC Mitre'!V$1:V$220,0)),"",VLOOKUP(AP$1,'Tactic Recode'!$A$1:$B$547,2,FALSE))</f>
        <v/>
      </c>
      <c r="AQ23" t="str">
        <f>IF(ISERROR(MATCH(AQ$1,'CSC Mitre'!V$1:V$220,0)),"",VLOOKUP(AQ$1,'Tactic Recode'!$A$1:$B$547,2,FALSE))</f>
        <v/>
      </c>
      <c r="AR23" t="str">
        <f>IF(ISERROR(MATCH(AR$1,'CSC Mitre'!V$1:V$220,0)),"",VLOOKUP(AR$1,'Tactic Recode'!$A$1:$B$547,2,FALSE))</f>
        <v/>
      </c>
      <c r="AS23" t="str">
        <f>IF(ISERROR(MATCH(AS$1,'CSC Mitre'!V$1:V$220,0)),"",VLOOKUP(AS$1,'Tactic Recode'!$A$1:$B$547,2,FALSE))</f>
        <v/>
      </c>
      <c r="AT23" t="str">
        <f>IF(ISERROR(MATCH(AT$1,'CSC Mitre'!V$1:V$220,0)),"",VLOOKUP(AT$1,'Tactic Recode'!$A$1:$B$547,2,FALSE))</f>
        <v/>
      </c>
      <c r="AU23" t="str">
        <f>IF(ISERROR(MATCH(AU$1,'CSC Mitre'!V$1:V$220,0)),"",VLOOKUP(AU$1,'Tactic Recode'!$A$1:$B$547,2,FALSE))</f>
        <v/>
      </c>
      <c r="AV23" t="str">
        <f>IF(ISERROR(MATCH(AV$1,'CSC Mitre'!V$1:V$220,0)),"",VLOOKUP(AV$1,'Tactic Recode'!$A$1:$B$547,2,FALSE))</f>
        <v/>
      </c>
      <c r="AW23" t="str">
        <f>IF(ISERROR(MATCH(AW$1,'CSC Mitre'!V$1:V$220,0)),"",VLOOKUP(AW$1,'Tactic Recode'!$A$1:$B$547,2,FALSE))</f>
        <v/>
      </c>
      <c r="AX23" t="str">
        <f>IF(ISERROR(MATCH(AX$1,'CSC Mitre'!V$1:V$220,0)),"",VLOOKUP(AX$1,'Tactic Recode'!$A$1:$B$547,2,FALSE))</f>
        <v/>
      </c>
      <c r="AY23" t="str">
        <f>IF(ISERROR(MATCH(AY$1,'CSC Mitre'!V$1:V$220,0)),"",VLOOKUP(AY$1,'Tactic Recode'!$A$1:$B$547,2,FALSE))</f>
        <v/>
      </c>
      <c r="AZ23" t="str">
        <f>IF(ISERROR(MATCH(AZ$1,'CSC Mitre'!V$1:V$220,0)),"",VLOOKUP(AZ$1,'Tactic Recode'!$A$1:$B$547,2,FALSE))</f>
        <v/>
      </c>
      <c r="BA23" t="str">
        <f>IF(ISERROR(MATCH(BA$1,'CSC Mitre'!V$1:V$220,0)),"",VLOOKUP(BA$1,'Tactic Recode'!$A$1:$B$547,2,FALSE))</f>
        <v/>
      </c>
      <c r="BB23" t="str">
        <f>IF(ISERROR(MATCH(BB$1,'CSC Mitre'!V$1:V$220,0)),"",VLOOKUP(BB$1,'Tactic Recode'!$A$1:$B$547,2,FALSE))</f>
        <v/>
      </c>
      <c r="BC23" t="str">
        <f>IF(ISERROR(MATCH(BC$1,'CSC Mitre'!V$1:V$220,0)),"",VLOOKUP(BC$1,'Tactic Recode'!$A$1:$B$547,2,FALSE))</f>
        <v/>
      </c>
      <c r="BD23" t="str">
        <f>IF(ISERROR(MATCH(BD$1,'CSC Mitre'!V$1:V$220,0)),"",VLOOKUP(BD$1,'Tactic Recode'!$A$1:$B$547,2,FALSE))</f>
        <v/>
      </c>
      <c r="BE23" t="str">
        <f>IF(ISERROR(MATCH(BE$1,'CSC Mitre'!V$1:V$220,0)),"",VLOOKUP(BE$1,'Tactic Recode'!$A$1:$B$547,2,FALSE))</f>
        <v/>
      </c>
      <c r="BF23" t="str">
        <f>IF(ISERROR(MATCH(BF$1,'CSC Mitre'!V$1:V$220,0)),"",VLOOKUP(BF$1,'Tactic Recode'!$A$1:$B$547,2,FALSE))</f>
        <v/>
      </c>
      <c r="BG23" t="str">
        <f>IF(ISERROR(MATCH(BG$1,'CSC Mitre'!V$1:V$220,0)),"",VLOOKUP(BG$1,'Tactic Recode'!$A$1:$B$547,2,FALSE))</f>
        <v/>
      </c>
      <c r="BH23" t="str">
        <f>IF(ISERROR(MATCH(BH$1,'CSC Mitre'!V$1:V$220,0)),"",VLOOKUP(BH$1,'Tactic Recode'!$A$1:$B$547,2,FALSE))</f>
        <v/>
      </c>
      <c r="BI23" t="str">
        <f>IF(ISERROR(MATCH(BI$1,'CSC Mitre'!V$1:V$220,0)),"",VLOOKUP(BI$1,'Tactic Recode'!$A$1:$B$547,2,FALSE))</f>
        <v/>
      </c>
      <c r="BJ23" t="str">
        <f>IF(ISERROR(MATCH(BJ$1,'CSC Mitre'!V$1:V$220,0)),"",VLOOKUP(BJ$1,'Tactic Recode'!$A$1:$B$547,2,FALSE))</f>
        <v/>
      </c>
      <c r="BK23" t="str">
        <f>IF(ISERROR(MATCH(BK$1,'CSC Mitre'!V$1:V$220,0)),"",VLOOKUP(BK$1,'Tactic Recode'!$A$1:$B$547,2,FALSE))</f>
        <v/>
      </c>
      <c r="BL23" t="str">
        <f>IF(ISERROR(MATCH(BL$1,'CSC Mitre'!V$1:V$220,0)),"",VLOOKUP(BL$1,'Tactic Recode'!$A$1:$B$547,2,FALSE))</f>
        <v/>
      </c>
      <c r="BM23" t="str">
        <f>IF(ISERROR(MATCH(BM$1,'CSC Mitre'!V$1:V$220,0)),"",VLOOKUP(BM$1,'Tactic Recode'!$A$1:$B$547,2,FALSE))</f>
        <v/>
      </c>
      <c r="BN23" t="str">
        <f>IF(ISERROR(MATCH(BN$1,'CSC Mitre'!V$1:V$220,0)),"",VLOOKUP(BN$1,'Tactic Recode'!$A$1:$B$547,2,FALSE))</f>
        <v/>
      </c>
      <c r="BO23" t="str">
        <f>IF(ISERROR(MATCH(BO$1,'CSC Mitre'!V$1:V$220,0)),"",VLOOKUP(BO$1,'Tactic Recode'!$A$1:$B$547,2,FALSE))</f>
        <v/>
      </c>
      <c r="BP23" t="str">
        <f>IF(ISERROR(MATCH(BP$1,'CSC Mitre'!V$1:V$220,0)),"",VLOOKUP(BP$1,'Tactic Recode'!$A$1:$B$547,2,FALSE))</f>
        <v/>
      </c>
      <c r="BQ23" t="str">
        <f>IF(ISERROR(MATCH(BQ$1,'CSC Mitre'!V$1:V$220,0)),"",VLOOKUP(BQ$1,'Tactic Recode'!$A$1:$B$547,2,FALSE))</f>
        <v/>
      </c>
      <c r="BR23" t="str">
        <f>IF(ISERROR(MATCH(BR$1,'CSC Mitre'!V$1:V$220,0)),"",VLOOKUP(BR$1,'Tactic Recode'!$A$1:$B$547,2,FALSE))</f>
        <v/>
      </c>
      <c r="BS23" t="str">
        <f>IF(ISERROR(MATCH(BS$1,'CSC Mitre'!V$1:V$220,0)),"",VLOOKUP(BS$1,'Tactic Recode'!$A$1:$B$547,2,FALSE))</f>
        <v/>
      </c>
      <c r="BT23" t="str">
        <f>IF(ISERROR(MATCH(BT$1,'CSC Mitre'!V$1:V$220,0)),"",VLOOKUP(BT$1,'Tactic Recode'!$A$1:$B$547,2,FALSE))</f>
        <v/>
      </c>
      <c r="BU23" t="str">
        <f>IF(ISERROR(MATCH(BU$1,'CSC Mitre'!V$1:V$220,0)),"",VLOOKUP(BU$1,'Tactic Recode'!$A$1:$B$547,2,FALSE))</f>
        <v/>
      </c>
      <c r="BV23" t="str">
        <f>IF(ISERROR(MATCH(BV$1,'CSC Mitre'!V$1:V$220,0)),"",VLOOKUP(BV$1,'Tactic Recode'!$A$1:$B$547,2,FALSE))</f>
        <v/>
      </c>
      <c r="BW23" t="str">
        <f>IF(ISERROR(MATCH(BW$1,'CSC Mitre'!V$1:V$220,0)),"",VLOOKUP(BW$1,'Tactic Recode'!$A$1:$B$547,2,FALSE))</f>
        <v/>
      </c>
      <c r="BX23" t="str">
        <f>IF(ISERROR(MATCH(BX$1,'CSC Mitre'!V$1:V$220,0)),"",VLOOKUP(BX$1,'Tactic Recode'!$A$1:$B$547,2,FALSE))</f>
        <v/>
      </c>
      <c r="BY23" t="str">
        <f>IF(ISERROR(MATCH(BY$1,'CSC Mitre'!V$1:V$220,0)),"",VLOOKUP(BY$1,'Tactic Recode'!$A$1:$B$547,2,FALSE))</f>
        <v/>
      </c>
      <c r="BZ23" t="str">
        <f>IF(ISERROR(MATCH(BZ$1,'CSC Mitre'!V$1:V$220,0)),"",VLOOKUP(BZ$1,'Tactic Recode'!$A$1:$B$547,2,FALSE))</f>
        <v/>
      </c>
      <c r="CA23" t="str">
        <f>IF(ISERROR(MATCH(CA$1,'CSC Mitre'!V$1:V$220,0)),"",VLOOKUP(CA$1,'Tactic Recode'!$A$1:$B$547,2,FALSE))</f>
        <v/>
      </c>
      <c r="CB23" t="str">
        <f>IF(ISERROR(MATCH(CB$1,'CSC Mitre'!V$1:V$220,0)),"",VLOOKUP(CB$1,'Tactic Recode'!$A$1:$B$547,2,FALSE))</f>
        <v/>
      </c>
      <c r="CC23" t="str">
        <f>IF(ISERROR(MATCH(CC$1,'CSC Mitre'!V$1:V$220,0)),"",VLOOKUP(CC$1,'Tactic Recode'!$A$1:$B$547,2,FALSE))</f>
        <v/>
      </c>
      <c r="CD23" t="str">
        <f>IF(ISERROR(MATCH(CD$1,'CSC Mitre'!V$1:V$220,0)),"",VLOOKUP(CD$1,'Tactic Recode'!$A$1:$B$547,2,FALSE))</f>
        <v/>
      </c>
      <c r="CE23" t="str">
        <f>IF(ISERROR(MATCH(CE$1,'CSC Mitre'!V$1:V$220,0)),"",VLOOKUP(CE$1,'Tactic Recode'!$A$1:$B$547,2,FALSE))</f>
        <v/>
      </c>
      <c r="CF23" t="str">
        <f>IF(ISERROR(MATCH(CF$1,'CSC Mitre'!V$1:V$220,0)),"",VLOOKUP(CF$1,'Tactic Recode'!$A$1:$B$547,2,FALSE))</f>
        <v/>
      </c>
      <c r="CG23" t="str">
        <f>IF(ISERROR(MATCH(CG$1,'CSC Mitre'!V$1:V$220,0)),"",VLOOKUP(CG$1,'Tactic Recode'!$A$1:$B$547,2,FALSE))</f>
        <v/>
      </c>
      <c r="CH23" t="str">
        <f>IF(ISERROR(MATCH(CH$1,'CSC Mitre'!V$1:V$220,0)),"",VLOOKUP(CH$1,'Tactic Recode'!$A$1:$B$547,2,FALSE))</f>
        <v/>
      </c>
      <c r="CI23" t="str">
        <f>IF(ISERROR(MATCH(CI$1,'CSC Mitre'!V$1:V$220,0)),"",VLOOKUP(CI$1,'Tactic Recode'!$A$1:$B$547,2,FALSE))</f>
        <v/>
      </c>
      <c r="CJ23" t="str">
        <f>IF(ISERROR(MATCH(CJ$1,'CSC Mitre'!V$1:V$220,0)),"",VLOOKUP(CJ$1,'Tactic Recode'!$A$1:$B$547,2,FALSE))</f>
        <v/>
      </c>
      <c r="CK23" t="str">
        <f>IF(ISERROR(MATCH(CK$1,'CSC Mitre'!V$1:V$220,0)),"",VLOOKUP(CK$1,'Tactic Recode'!$A$1:$B$547,2,FALSE))</f>
        <v/>
      </c>
      <c r="CL23" t="str">
        <f>IF(ISERROR(MATCH(CL$1,'CSC Mitre'!V$1:V$220,0)),"",VLOOKUP(CL$1,'Tactic Recode'!$A$1:$B$547,2,FALSE))</f>
        <v/>
      </c>
      <c r="CM23" t="str">
        <f>IF(ISERROR(MATCH(CM$1,'CSC Mitre'!V$1:V$220,0)),"",VLOOKUP(CM$1,'Tactic Recode'!$A$1:$B$547,2,FALSE))</f>
        <v/>
      </c>
      <c r="CN23" t="str">
        <f>IF(ISERROR(MATCH(CN$1,'CSC Mitre'!V$1:V$220,0)),"",VLOOKUP(CN$1,'Tactic Recode'!$A$1:$B$547,2,FALSE))</f>
        <v/>
      </c>
      <c r="CO23" t="str">
        <f>IF(ISERROR(MATCH(CO$1,'CSC Mitre'!V$1:V$220,0)),"",VLOOKUP(CO$1,'Tactic Recode'!$A$1:$B$547,2,FALSE))</f>
        <v/>
      </c>
      <c r="CP23" t="str">
        <f>IF(ISERROR(MATCH(CP$1,'CSC Mitre'!V$1:V$220,0)),"",VLOOKUP(CP$1,'Tactic Recode'!$A$1:$B$547,2,FALSE))</f>
        <v/>
      </c>
      <c r="CQ23" t="str">
        <f>IF(ISERROR(MATCH(CQ$1,'CSC Mitre'!V$1:V$220,0)),"",VLOOKUP(CQ$1,'Tactic Recode'!$A$1:$B$547,2,FALSE))</f>
        <v/>
      </c>
      <c r="CR23" t="str">
        <f>IF(ISERROR(MATCH(CR$1,'CSC Mitre'!V$1:V$220,0)),"",VLOOKUP(CR$1,'Tactic Recode'!$A$1:$B$547,2,FALSE))</f>
        <v/>
      </c>
      <c r="CS23" t="str">
        <f>IF(ISERROR(MATCH(CS$1,'CSC Mitre'!V$1:V$220,0)),"",VLOOKUP(CS$1,'Tactic Recode'!$A$1:$B$547,2,FALSE))</f>
        <v/>
      </c>
      <c r="CT23" t="str">
        <f>IF(ISERROR(MATCH(CT$1,'CSC Mitre'!V$1:V$220,0)),"",VLOOKUP(CT$1,'Tactic Recode'!$A$1:$B$547,2,FALSE))</f>
        <v/>
      </c>
      <c r="CU23" t="str">
        <f>IF(ISERROR(MATCH(CU$1,'CSC Mitre'!V$1:V$220,0)),"",VLOOKUP(CU$1,'Tactic Recode'!$A$1:$B$547,2,FALSE))</f>
        <v/>
      </c>
      <c r="CV23" t="str">
        <f>IF(ISERROR(MATCH(CV$1,'CSC Mitre'!V$1:V$220,0)),"",VLOOKUP(CV$1,'Tactic Recode'!$A$1:$B$547,2,FALSE))</f>
        <v/>
      </c>
      <c r="CW23" t="str">
        <f>IF(ISERROR(MATCH(CW$1,'CSC Mitre'!V$1:V$220,0)),"",VLOOKUP(CW$1,'Tactic Recode'!$A$1:$B$547,2,FALSE))</f>
        <v/>
      </c>
      <c r="CX23" t="str">
        <f>IF(ISERROR(MATCH(CX$1,'CSC Mitre'!V$1:V$220,0)),"",VLOOKUP(CX$1,'Tactic Recode'!$A$1:$B$547,2,FALSE))</f>
        <v/>
      </c>
      <c r="CY23" t="str">
        <f>IF(ISERROR(MATCH(CY$1,'CSC Mitre'!V$1:V$220,0)),"",VLOOKUP(CY$1,'Tactic Recode'!$A$1:$B$547,2,FALSE))</f>
        <v/>
      </c>
      <c r="CZ23" t="str">
        <f>IF(ISERROR(MATCH(CZ$1,'CSC Mitre'!V$1:V$220,0)),"",VLOOKUP(CZ$1,'Tactic Recode'!$A$1:$B$547,2,FALSE))</f>
        <v/>
      </c>
      <c r="DA23" t="str">
        <f>IF(ISERROR(MATCH(DA$1,'CSC Mitre'!V$1:V$220,0)),"",VLOOKUP(DA$1,'Tactic Recode'!$A$1:$B$547,2,FALSE))</f>
        <v/>
      </c>
      <c r="DB23" t="str">
        <f>IF(ISERROR(MATCH(DB$1,'CSC Mitre'!V$1:V$220,0)),"",VLOOKUP(DB$1,'Tactic Recode'!$A$1:$B$547,2,FALSE))</f>
        <v/>
      </c>
      <c r="DC23" t="str">
        <f>IF(ISERROR(MATCH(DC$1,'CSC Mitre'!V$1:V$220,0)),"",VLOOKUP(DC$1,'Tactic Recode'!$A$1:$B$547,2,FALSE))</f>
        <v/>
      </c>
      <c r="DD23" t="str">
        <f>IF(ISERROR(MATCH(DD$1,'CSC Mitre'!V$1:V$220,0)),"",VLOOKUP(DD$1,'Tactic Recode'!$A$1:$B$547,2,FALSE))</f>
        <v/>
      </c>
      <c r="DE23" t="str">
        <f>IF(ISERROR(MATCH(DE$1,'CSC Mitre'!V$1:V$220,0)),"",VLOOKUP(DE$1,'Tactic Recode'!$A$1:$B$547,2,FALSE))</f>
        <v/>
      </c>
      <c r="DF23" t="str">
        <f>IF(ISERROR(MATCH(DF$1,'CSC Mitre'!V$1:V$220,0)),"",VLOOKUP(DF$1,'Tactic Recode'!$A$1:$B$547,2,FALSE))</f>
        <v/>
      </c>
      <c r="DG23" t="str">
        <f>IF(ISERROR(MATCH(DG$1,'CSC Mitre'!V$1:V$220,0)),"",VLOOKUP(DG$1,'Tactic Recode'!$A$1:$B$547,2,FALSE))</f>
        <v/>
      </c>
      <c r="DH23" t="str">
        <f>IF(ISERROR(MATCH(DH$1,'CSC Mitre'!V$1:V$220,0)),"",VLOOKUP(DH$1,'Tactic Recode'!$A$1:$B$547,2,FALSE))</f>
        <v/>
      </c>
      <c r="DI23" t="str">
        <f>IF(ISERROR(MATCH(DI$1,'CSC Mitre'!V$1:V$220,0)),"",VLOOKUP(DI$1,'Tactic Recode'!$A$1:$B$547,2,FALSE))</f>
        <v/>
      </c>
      <c r="DJ23" t="str">
        <f>IF(ISERROR(MATCH(DJ$1,'CSC Mitre'!V$1:V$220,0)),"",VLOOKUP(DJ$1,'Tactic Recode'!$A$1:$B$547,2,FALSE))</f>
        <v/>
      </c>
      <c r="DK23" t="str">
        <f>IF(ISERROR(MATCH(DK$1,'CSC Mitre'!V$1:V$220,0)),"",VLOOKUP(DK$1,'Tactic Recode'!$A$1:$B$547,2,FALSE))</f>
        <v/>
      </c>
      <c r="DL23" t="str">
        <f>IF(ISERROR(MATCH(DL$1,'CSC Mitre'!V$1:V$220,0)),"",VLOOKUP(DL$1,'Tactic Recode'!$A$1:$B$547,2,FALSE))</f>
        <v/>
      </c>
      <c r="DM23" t="str">
        <f>IF(ISERROR(MATCH(DM$1,'CSC Mitre'!V$1:V$220,0)),"",VLOOKUP(DM$1,'Tactic Recode'!$A$1:$B$547,2,FALSE))</f>
        <v/>
      </c>
      <c r="DN23" t="str">
        <f>IF(ISERROR(MATCH(DN$1,'CSC Mitre'!V$1:V$220,0)),"",VLOOKUP(DN$1,'Tactic Recode'!$A$1:$B$547,2,FALSE))</f>
        <v/>
      </c>
      <c r="DO23" t="str">
        <f>IF(ISERROR(MATCH(DO$1,'CSC Mitre'!V$1:V$220,0)),"",VLOOKUP(DO$1,'Tactic Recode'!$A$1:$B$547,2,FALSE))</f>
        <v/>
      </c>
      <c r="DP23" t="str">
        <f>IF(ISERROR(MATCH(DP$1,'CSC Mitre'!V$1:V$220,0)),"",VLOOKUP(DP$1,'Tactic Recode'!$A$1:$B$547,2,FALSE))</f>
        <v/>
      </c>
      <c r="DQ23" t="str">
        <f>IF(ISERROR(MATCH(DQ$1,'CSC Mitre'!V$1:V$220,0)),"",VLOOKUP(DQ$1,'Tactic Recode'!$A$1:$B$547,2,FALSE))</f>
        <v/>
      </c>
      <c r="DR23" t="str">
        <f>IF(ISERROR(MATCH(DR$1,'CSC Mitre'!V$1:V$220,0)),"",VLOOKUP(DR$1,'Tactic Recode'!$A$1:$B$547,2,FALSE))</f>
        <v/>
      </c>
      <c r="DS23" t="str">
        <f>IF(ISERROR(MATCH(DS$1,'CSC Mitre'!V$1:V$220,0)),"",VLOOKUP(DS$1,'Tactic Recode'!$A$1:$B$547,2,FALSE))</f>
        <v/>
      </c>
      <c r="DT23" t="str">
        <f>IF(ISERROR(MATCH(DT$1,'CSC Mitre'!V$1:V$220,0)),"",VLOOKUP(DT$1,'Tactic Recode'!$A$1:$B$547,2,FALSE))</f>
        <v/>
      </c>
      <c r="DU23" t="str">
        <f>IF(ISERROR(MATCH(DU$1,'CSC Mitre'!V$1:V$220,0)),"",VLOOKUP(DU$1,'Tactic Recode'!$A$1:$B$547,2,FALSE))</f>
        <v/>
      </c>
      <c r="DV23" t="str">
        <f>IF(ISERROR(MATCH(DV$1,'CSC Mitre'!V$1:V$220,0)),"",VLOOKUP(DV$1,'Tactic Recode'!$A$1:$B$547,2,FALSE))</f>
        <v/>
      </c>
      <c r="DW23" t="str">
        <f>IF(ISERROR(MATCH(DW$1,'CSC Mitre'!V$1:V$220,0)),"",VLOOKUP(DW$1,'Tactic Recode'!$A$1:$B$547,2,FALSE))</f>
        <v/>
      </c>
      <c r="DX23" t="str">
        <f>IF(ISERROR(MATCH(DX$1,'CSC Mitre'!V$1:V$220,0)),"",VLOOKUP(DX$1,'Tactic Recode'!$A$1:$B$547,2,FALSE))</f>
        <v/>
      </c>
      <c r="DY23" t="str">
        <f>IF(ISERROR(MATCH(DY$1,'CSC Mitre'!V$1:V$220,0)),"",VLOOKUP(DY$1,'Tactic Recode'!$A$1:$B$547,2,FALSE))</f>
        <v/>
      </c>
      <c r="DZ23" t="str">
        <f>IF(ISERROR(MATCH(DZ$1,'CSC Mitre'!V$1:V$220,0)),"",VLOOKUP(DZ$1,'Tactic Recode'!$A$1:$B$547,2,FALSE))</f>
        <v/>
      </c>
      <c r="EA23" t="str">
        <f>IF(ISERROR(MATCH(EA$1,'CSC Mitre'!V$1:V$220,0)),"",VLOOKUP(EA$1,'Tactic Recode'!$A$1:$B$547,2,FALSE))</f>
        <v/>
      </c>
      <c r="EB23" t="str">
        <f>IF(ISERROR(MATCH(EB$1,'CSC Mitre'!V$1:V$220,0)),"",VLOOKUP(EB$1,'Tactic Recode'!$A$1:$B$547,2,FALSE))</f>
        <v/>
      </c>
      <c r="EC23" t="str">
        <f>IF(ISERROR(MATCH(EC$1,'CSC Mitre'!V$1:V$220,0)),"",VLOOKUP(EC$1,'Tactic Recode'!$A$1:$B$547,2,FALSE))</f>
        <v/>
      </c>
      <c r="ED23" t="str">
        <f>IF(ISERROR(MATCH(ED$1,'CSC Mitre'!V$1:V$220,0)),"",VLOOKUP(ED$1,'Tactic Recode'!$A$1:$B$547,2,FALSE))</f>
        <v/>
      </c>
      <c r="EE23" t="str">
        <f>IF(ISERROR(MATCH(EE$1,'CSC Mitre'!V$1:V$220,0)),"",VLOOKUP(EE$1,'Tactic Recode'!$A$1:$B$547,2,FALSE))</f>
        <v/>
      </c>
      <c r="EF23" t="str">
        <f>IF(ISERROR(MATCH(EF$1,'CSC Mitre'!V$1:V$220,0)),"",VLOOKUP(EF$1,'Tactic Recode'!$A$1:$B$547,2,FALSE))</f>
        <v/>
      </c>
      <c r="EG23" t="str">
        <f>IF(ISERROR(MATCH(EG$1,'CSC Mitre'!V$1:V$220,0)),"",VLOOKUP(EG$1,'Tactic Recode'!$A$1:$B$547,2,FALSE))</f>
        <v/>
      </c>
      <c r="EH23" t="str">
        <f>IF(ISERROR(MATCH(EH$1,'CSC Mitre'!V$1:V$220,0)),"",VLOOKUP(EH$1,'Tactic Recode'!$A$1:$B$547,2,FALSE))</f>
        <v/>
      </c>
      <c r="EI23" t="str">
        <f>IF(ISERROR(MATCH(EI$1,'CSC Mitre'!V$1:V$220,0)),"",VLOOKUP(EI$1,'Tactic Recode'!$A$1:$B$547,2,FALSE))</f>
        <v/>
      </c>
      <c r="EJ23" t="str">
        <f>IF(ISERROR(MATCH(EJ$1,'CSC Mitre'!V$1:V$220,0)),"",VLOOKUP(EJ$1,'Tactic Recode'!$A$1:$B$547,2,FALSE))</f>
        <v/>
      </c>
      <c r="EK23" t="str">
        <f>IF(ISERROR(MATCH(EK$1,'CSC Mitre'!V$1:V$220,0)),"",VLOOKUP(EK$1,'Tactic Recode'!$A$1:$B$547,2,FALSE))</f>
        <v/>
      </c>
      <c r="EL23" t="str">
        <f>IF(ISERROR(MATCH(EL$1,'CSC Mitre'!V$1:V$220,0)),"",VLOOKUP(EL$1,'Tactic Recode'!$A$1:$B$547,2,FALSE))</f>
        <v/>
      </c>
      <c r="EM23" t="str">
        <f>IF(ISERROR(MATCH(EM$1,'CSC Mitre'!V$1:V$220,0)),"",VLOOKUP(EM$1,'Tactic Recode'!$A$1:$B$547,2,FALSE))</f>
        <v/>
      </c>
      <c r="EN23" t="str">
        <f>IF(ISERROR(MATCH(EN$1,'CSC Mitre'!V$1:V$220,0)),"",VLOOKUP(EN$1,'Tactic Recode'!$A$1:$B$547,2,FALSE))</f>
        <v/>
      </c>
      <c r="EO23" t="str">
        <f>IF(ISERROR(MATCH(EO$1,'CSC Mitre'!V$1:V$220,0)),"",VLOOKUP(EO$1,'Tactic Recode'!$A$1:$B$547,2,FALSE))</f>
        <v/>
      </c>
      <c r="EP23" t="str">
        <f>IF(ISERROR(MATCH(EP$1,'CSC Mitre'!V$1:V$220,0)),"",VLOOKUP(EP$1,'Tactic Recode'!$A$1:$B$547,2,FALSE))</f>
        <v/>
      </c>
      <c r="EQ23" t="str">
        <f>IF(ISERROR(MATCH(EQ$1,'CSC Mitre'!V$1:V$220,0)),"",VLOOKUP(EQ$1,'Tactic Recode'!$A$1:$B$547,2,FALSE))</f>
        <v/>
      </c>
      <c r="ER23" t="str">
        <f>IF(ISERROR(MATCH(ER$1,'CSC Mitre'!V$1:V$220,0)),"",VLOOKUP(ER$1,'Tactic Recode'!$A$1:$B$547,2,FALSE))</f>
        <v/>
      </c>
      <c r="ES23" t="str">
        <f>IF(ISERROR(MATCH(ES$1,'CSC Mitre'!V$1:V$220,0)),"",VLOOKUP(ES$1,'Tactic Recode'!$A$1:$B$547,2,FALSE))</f>
        <v/>
      </c>
      <c r="ET23" t="str">
        <f>IF(ISERROR(MATCH(ET$1,'CSC Mitre'!V$1:V$220,0)),"",VLOOKUP(ET$1,'Tactic Recode'!$A$1:$B$547,2,FALSE))</f>
        <v/>
      </c>
      <c r="EU23" t="str">
        <f>IF(ISERROR(MATCH(EU$1,'CSC Mitre'!V$1:V$220,0)),"",VLOOKUP(EU$1,'Tactic Recode'!$A$1:$B$547,2,FALSE))</f>
        <v/>
      </c>
      <c r="EV23" t="str">
        <f>IF(ISERROR(MATCH(EV$1,'CSC Mitre'!V$1:V$220,0)),"",VLOOKUP(EV$1,'Tactic Recode'!$A$1:$B$547,2,FALSE))</f>
        <v/>
      </c>
      <c r="EW23" t="str">
        <f>IF(ISERROR(MATCH(EW$1,'CSC Mitre'!V$1:V$220,0)),"",VLOOKUP(EW$1,'Tactic Recode'!$A$1:$B$547,2,FALSE))</f>
        <v/>
      </c>
      <c r="EX23" t="str">
        <f>IF(ISERROR(MATCH(EX$1,'CSC Mitre'!V$1:V$220,0)),"",VLOOKUP(EX$1,'Tactic Recode'!$A$1:$B$547,2,FALSE))</f>
        <v/>
      </c>
      <c r="EY23" t="str">
        <f>IF(ISERROR(MATCH(EY$1,'CSC Mitre'!V$1:V$220,0)),"",VLOOKUP(EY$1,'Tactic Recode'!$A$1:$B$547,2,FALSE))</f>
        <v/>
      </c>
      <c r="EZ23" t="str">
        <f>IF(ISERROR(MATCH(EZ$1,'CSC Mitre'!V$1:V$220,0)),"",VLOOKUP(EZ$1,'Tactic Recode'!$A$1:$B$547,2,FALSE))</f>
        <v/>
      </c>
      <c r="FA23" t="str">
        <f>IF(ISERROR(MATCH(FA$1,'CSC Mitre'!V$1:V$220,0)),"",VLOOKUP(FA$1,'Tactic Recode'!$A$1:$B$547,2,FALSE))</f>
        <v/>
      </c>
      <c r="FB23" t="str">
        <f>IF(ISERROR(MATCH(FB$1,'CSC Mitre'!V$1:V$220,0)),"",VLOOKUP(FB$1,'Tactic Recode'!$A$1:$B$547,2,FALSE))</f>
        <v/>
      </c>
      <c r="FC23" t="str">
        <f>IF(ISERROR(MATCH(FC$1,'CSC Mitre'!V$1:V$220,0)),"",VLOOKUP(FC$1,'Tactic Recode'!$A$1:$B$547,2,FALSE))</f>
        <v/>
      </c>
      <c r="FD23" t="str">
        <f>IF(ISERROR(MATCH(FD$1,'CSC Mitre'!V$1:V$220,0)),"",VLOOKUP(FD$1,'Tactic Recode'!$A$1:$B$547,2,FALSE))</f>
        <v/>
      </c>
      <c r="FE23" t="str">
        <f>IF(ISERROR(MATCH(FE$1,'CSC Mitre'!V$1:V$220,0)),"",VLOOKUP(FE$1,'Tactic Recode'!$A$1:$B$547,2,FALSE))</f>
        <v/>
      </c>
      <c r="FF23" t="str">
        <f>IF(ISERROR(MATCH(FF$1,'CSC Mitre'!V$1:V$220,0)),"",VLOOKUP(FF$1,'Tactic Recode'!$A$1:$B$547,2,FALSE))</f>
        <v/>
      </c>
      <c r="FG23" t="str">
        <f>IF(ISERROR(MATCH(FG$1,'CSC Mitre'!V$1:V$220,0)),"",VLOOKUP(FG$1,'Tactic Recode'!$A$1:$B$547,2,FALSE))</f>
        <v/>
      </c>
      <c r="FH23" t="str">
        <f>IF(ISERROR(MATCH(FH$1,'CSC Mitre'!V$1:V$220,0)),"",VLOOKUP(FH$1,'Tactic Recode'!$A$1:$B$547,2,FALSE))</f>
        <v/>
      </c>
      <c r="FI23" t="str">
        <f>IF(ISERROR(MATCH(FI$1,'CSC Mitre'!V$1:V$220,0)),"",VLOOKUP(FI$1,'Tactic Recode'!$A$1:$B$547,2,FALSE))</f>
        <v/>
      </c>
      <c r="FJ23" t="str">
        <f>IF(ISERROR(MATCH(FJ$1,'CSC Mitre'!V$1:V$220,0)),"",VLOOKUP(FJ$1,'Tactic Recode'!$A$1:$B$547,2,FALSE))</f>
        <v/>
      </c>
      <c r="FK23" t="str">
        <f>IF(ISERROR(MATCH(FK$1,'CSC Mitre'!V$1:V$220,0)),"",VLOOKUP(FK$1,'Tactic Recode'!$A$1:$B$547,2,FALSE))</f>
        <v/>
      </c>
      <c r="FL23" t="str">
        <f>IF(ISERROR(MATCH(FL$1,'CSC Mitre'!V$1:V$220,0)),"",VLOOKUP(FL$1,'Tactic Recode'!$A$1:$B$547,2,FALSE))</f>
        <v/>
      </c>
      <c r="FM23" t="str">
        <f>IF(ISERROR(MATCH(FM$1,'CSC Mitre'!V$1:V$220,0)),"",VLOOKUP(FM$1,'Tactic Recode'!$A$1:$B$547,2,FALSE))</f>
        <v/>
      </c>
      <c r="FN23" t="str">
        <f>IF(ISERROR(MATCH(FN$1,'CSC Mitre'!V$1:V$220,0)),"",VLOOKUP(FN$1,'Tactic Recode'!$A$1:$B$547,2,FALSE))</f>
        <v/>
      </c>
      <c r="FO23" t="str">
        <f>IF(ISERROR(MATCH(FO$1,'CSC Mitre'!V$1:V$220,0)),"",VLOOKUP(FO$1,'Tactic Recode'!$A$1:$B$547,2,FALSE))</f>
        <v/>
      </c>
      <c r="FP23" t="str">
        <f>IF(ISERROR(MATCH(FP$1,'CSC Mitre'!V$1:V$220,0)),"",VLOOKUP(FP$1,'Tactic Recode'!$A$1:$B$547,2,FALSE))</f>
        <v/>
      </c>
      <c r="FQ23" t="str">
        <f>IF(ISERROR(MATCH(FQ$1,'CSC Mitre'!V$1:V$220,0)),"",VLOOKUP(FQ$1,'Tactic Recode'!$A$1:$B$547,2,FALSE))</f>
        <v/>
      </c>
      <c r="FR23" t="str">
        <f>IF(ISERROR(MATCH(FR$1,'CSC Mitre'!V$1:V$220,0)),"",VLOOKUP(FR$1,'Tactic Recode'!$A$1:$B$547,2,FALSE))</f>
        <v/>
      </c>
      <c r="FS23" t="str">
        <f>IF(ISERROR(MATCH(FS$1,'CSC Mitre'!V$1:V$220,0)),"",VLOOKUP(FS$1,'Tactic Recode'!$A$1:$B$547,2,FALSE))</f>
        <v/>
      </c>
      <c r="FT23" t="str">
        <f>IF(ISERROR(MATCH(FT$1,'CSC Mitre'!V$1:V$220,0)),"",VLOOKUP(FT$1,'Tactic Recode'!$A$1:$B$547,2,FALSE))</f>
        <v/>
      </c>
      <c r="FU23" t="str">
        <f>IF(ISERROR(MATCH(FU$1,'CSC Mitre'!V$1:V$220,0)),"",VLOOKUP(FU$1,'Tactic Recode'!$A$1:$B$547,2,FALSE))</f>
        <v/>
      </c>
      <c r="FV23" t="str">
        <f>IF(ISERROR(MATCH(FV$1,'CSC Mitre'!V$1:V$220,0)),"",VLOOKUP(FV$1,'Tactic Recode'!$A$1:$B$547,2,FALSE))</f>
        <v/>
      </c>
      <c r="FW23" t="str">
        <f>IF(ISERROR(MATCH(FW$1,'CSC Mitre'!V$1:V$220,0)),"",VLOOKUP(FW$1,'Tactic Recode'!$A$1:$B$547,2,FALSE))</f>
        <v/>
      </c>
      <c r="FX23" t="str">
        <f>IF(ISERROR(MATCH(FX$1,'CSC Mitre'!V$1:V$220,0)),"",VLOOKUP(FX$1,'Tactic Recode'!$A$1:$B$547,2,FALSE))</f>
        <v/>
      </c>
      <c r="FY23" t="str">
        <f>IF(ISERROR(MATCH(FY$1,'CSC Mitre'!V$1:V$220,0)),"",VLOOKUP(FY$1,'Tactic Recode'!$A$1:$B$547,2,FALSE))</f>
        <v/>
      </c>
      <c r="FZ23" t="str">
        <f>IF(ISERROR(MATCH(FZ$1,'CSC Mitre'!V$1:V$220,0)),"",VLOOKUP(FZ$1,'Tactic Recode'!$A$1:$B$547,2,FALSE))</f>
        <v/>
      </c>
      <c r="GA23" t="str">
        <f>IF(ISERROR(MATCH(GA$1,'CSC Mitre'!V$1:V$220,0)),"",VLOOKUP(GA$1,'Tactic Recode'!$A$1:$B$547,2,FALSE))</f>
        <v/>
      </c>
      <c r="GB23" t="str">
        <f>IF(ISERROR(MATCH(GB$1,'CSC Mitre'!V$1:V$220,0)),"",VLOOKUP(GB$1,'Tactic Recode'!$A$1:$B$547,2,FALSE))</f>
        <v/>
      </c>
      <c r="GC23" t="str">
        <f>IF(ISERROR(MATCH(GC$1,'CSC Mitre'!V$1:V$220,0)),"",VLOOKUP(GC$1,'Tactic Recode'!$A$1:$B$547,2,FALSE))</f>
        <v/>
      </c>
      <c r="GD23" t="str">
        <f>IF(ISERROR(MATCH(GD$1,'CSC Mitre'!V$1:V$220,0)),"",VLOOKUP(GD$1,'Tactic Recode'!$A$1:$B$547,2,FALSE))</f>
        <v/>
      </c>
      <c r="GE23" t="str">
        <f>IF(ISERROR(MATCH(GE$1,'CSC Mitre'!V$1:V$220,0)),"",VLOOKUP(GE$1,'Tactic Recode'!$A$1:$B$547,2,FALSE))</f>
        <v/>
      </c>
      <c r="GF23" t="str">
        <f>IF(ISERROR(MATCH(GF$1,'CSC Mitre'!V$1:V$220,0)),"",VLOOKUP(GF$1,'Tactic Recode'!$A$1:$B$547,2,FALSE))</f>
        <v/>
      </c>
      <c r="GG23" t="str">
        <f>IF(ISERROR(MATCH(GG$1,'CSC Mitre'!V$1:V$220,0)),"",VLOOKUP(GG$1,'Tactic Recode'!$A$1:$B$547,2,FALSE))</f>
        <v/>
      </c>
      <c r="GH23" t="str">
        <f>IF(ISERROR(MATCH(GH$1,'CSC Mitre'!V$1:V$220,0)),"",VLOOKUP(GH$1,'Tactic Recode'!$A$1:$B$547,2,FALSE))</f>
        <v/>
      </c>
      <c r="GI23" t="str">
        <f>IF(ISERROR(MATCH(GI$1,'CSC Mitre'!V$1:V$220,0)),"",VLOOKUP(GI$1,'Tactic Recode'!$A$1:$B$547,2,FALSE))</f>
        <v/>
      </c>
      <c r="GJ23" t="str">
        <f>IF(ISERROR(MATCH(GJ$1,'CSC Mitre'!V$1:V$220,0)),"",VLOOKUP(GJ$1,'Tactic Recode'!$A$1:$B$547,2,FALSE))</f>
        <v/>
      </c>
      <c r="GK23" t="str">
        <f>IF(ISERROR(MATCH(GK$1,'CSC Mitre'!V$1:V$220,0)),"",VLOOKUP(GK$1,'Tactic Recode'!$A$1:$B$547,2,FALSE))</f>
        <v/>
      </c>
      <c r="GL23" t="str">
        <f>IF(ISERROR(MATCH(GL$1,'CSC Mitre'!V$1:V$220,0)),"",VLOOKUP(GL$1,'Tactic Recode'!$A$1:$B$547,2,FALSE))</f>
        <v/>
      </c>
      <c r="GM23" t="str">
        <f>IF(ISERROR(MATCH(GM$1,'CSC Mitre'!V$1:V$220,0)),"",VLOOKUP(GM$1,'Tactic Recode'!$A$1:$B$547,2,FALSE))</f>
        <v/>
      </c>
      <c r="GN23" t="str">
        <f>IF(ISERROR(MATCH(GN$1,'CSC Mitre'!V$1:V$220,0)),"",VLOOKUP(GN$1,'Tactic Recode'!$A$1:$B$547,2,FALSE))</f>
        <v/>
      </c>
      <c r="GO23" t="str">
        <f>IF(ISERROR(MATCH(GO$1,'CSC Mitre'!V$1:V$220,0)),"",VLOOKUP(GO$1,'Tactic Recode'!$A$1:$B$547,2,FALSE))</f>
        <v/>
      </c>
      <c r="GP23" t="str">
        <f>IF(ISERROR(MATCH(GP$1,'CSC Mitre'!V$1:V$220,0)),"",VLOOKUP(GP$1,'Tactic Recode'!$A$1:$B$547,2,FALSE))</f>
        <v/>
      </c>
      <c r="GQ23" t="str">
        <f>IF(ISERROR(MATCH(GQ$1,'CSC Mitre'!V$1:V$220,0)),"",VLOOKUP(GQ$1,'Tactic Recode'!$A$1:$B$547,2,FALSE))</f>
        <v/>
      </c>
      <c r="GR23" t="str">
        <f>IF(ISERROR(MATCH(GR$1,'CSC Mitre'!V$1:V$220,0)),"",VLOOKUP(GR$1,'Tactic Recode'!$A$1:$B$547,2,FALSE))</f>
        <v/>
      </c>
      <c r="GS23" t="str">
        <f>IF(ISERROR(MATCH(GS$1,'CSC Mitre'!V$1:V$220,0)),"",VLOOKUP(GS$1,'Tactic Recode'!$A$1:$B$547,2,FALSE))</f>
        <v/>
      </c>
      <c r="GT23" t="str">
        <f>IF(ISERROR(MATCH(GT$1,'CSC Mitre'!V$1:V$220,0)),"",VLOOKUP(GT$1,'Tactic Recode'!$A$1:$B$547,2,FALSE))</f>
        <v/>
      </c>
      <c r="GU23" t="str">
        <f>IF(ISERROR(MATCH(GU$1,'CSC Mitre'!V$1:V$220,0)),"",VLOOKUP(GU$1,'Tactic Recode'!$A$1:$B$547,2,FALSE))</f>
        <v/>
      </c>
      <c r="GV23" t="str">
        <f>IF(ISERROR(MATCH(GV$1,'CSC Mitre'!V$1:V$220,0)),"",VLOOKUP(GV$1,'Tactic Recode'!$A$1:$B$547,2,FALSE))</f>
        <v/>
      </c>
      <c r="GW23" t="str">
        <f>IF(ISERROR(MATCH(GW$1,'CSC Mitre'!V$1:V$220,0)),"",VLOOKUP(GW$1,'Tactic Recode'!$A$1:$B$547,2,FALSE))</f>
        <v/>
      </c>
      <c r="GX23" t="str">
        <f>IF(ISERROR(MATCH(GX$1,'CSC Mitre'!V$1:V$220,0)),"",VLOOKUP(GX$1,'Tactic Recode'!$A$1:$B$547,2,FALSE))</f>
        <v/>
      </c>
      <c r="GY23" t="str">
        <f>IF(ISERROR(MATCH(GY$1,'CSC Mitre'!V$1:V$220,0)),"",VLOOKUP(GY$1,'Tactic Recode'!$A$1:$B$547,2,FALSE))</f>
        <v/>
      </c>
      <c r="GZ23" t="str">
        <f>IF(ISERROR(MATCH(GZ$1,'CSC Mitre'!V$1:V$220,0)),"",VLOOKUP(GZ$1,'Tactic Recode'!$A$1:$B$547,2,FALSE))</f>
        <v/>
      </c>
      <c r="HA23" t="str">
        <f>IF(ISERROR(MATCH(HA$1,'CSC Mitre'!V$1:V$220,0)),"",VLOOKUP(HA$1,'Tactic Recode'!$A$1:$B$547,2,FALSE))</f>
        <v/>
      </c>
      <c r="HB23" t="str">
        <f>IF(ISERROR(MATCH(HB$1,'CSC Mitre'!V$1:V$220,0)),"",VLOOKUP(HB$1,'Tactic Recode'!$A$1:$B$547,2,FALSE))</f>
        <v/>
      </c>
      <c r="HC23" t="str">
        <f>IF(ISERROR(MATCH(HC$1,'CSC Mitre'!V$1:V$220,0)),"",VLOOKUP(HC$1,'Tactic Recode'!$A$1:$B$547,2,FALSE))</f>
        <v/>
      </c>
      <c r="HD23" t="str">
        <f>IF(ISERROR(MATCH(HD$1,'CSC Mitre'!V$1:V$220,0)),"",VLOOKUP(HD$1,'Tactic Recode'!$A$1:$B$547,2,FALSE))</f>
        <v/>
      </c>
      <c r="HE23" t="str">
        <f>IF(ISERROR(MATCH(HE$1,'CSC Mitre'!V$1:V$220,0)),"",VLOOKUP(HE$1,'Tactic Recode'!$A$1:$B$547,2,FALSE))</f>
        <v/>
      </c>
      <c r="HF23" t="str">
        <f>IF(ISERROR(MATCH(HF$1,'CSC Mitre'!V$1:V$220,0)),"",VLOOKUP(HF$1,'Tactic Recode'!$A$1:$B$547,2,FALSE))</f>
        <v/>
      </c>
      <c r="HG23" t="str">
        <f>IF(ISERROR(MATCH(HG$1,'CSC Mitre'!V$1:V$220,0)),"",VLOOKUP(HG$1,'Tactic Recode'!$A$1:$B$547,2,FALSE))</f>
        <v/>
      </c>
      <c r="HH23" t="str">
        <f>IF(ISERROR(MATCH(HH$1,'CSC Mitre'!V$1:V$220,0)),"",VLOOKUP(HH$1,'Tactic Recode'!$A$1:$B$547,2,FALSE))</f>
        <v/>
      </c>
      <c r="HI23" t="str">
        <f>IF(ISERROR(MATCH(HI$1,'CSC Mitre'!V$1:V$220,0)),"",VLOOKUP(HI$1,'Tactic Recode'!$A$1:$B$547,2,FALSE))</f>
        <v/>
      </c>
      <c r="HJ23" t="str">
        <f>IF(ISERROR(MATCH(HJ$1,'CSC Mitre'!V$1:V$220,0)),"",VLOOKUP(HJ$1,'Tactic Recode'!$A$1:$B$547,2,FALSE))</f>
        <v/>
      </c>
      <c r="HK23" t="str">
        <f>IF(ISERROR(MATCH(HK$1,'CSC Mitre'!V$1:V$220,0)),"",VLOOKUP(HK$1,'Tactic Recode'!$A$1:$B$547,2,FALSE))</f>
        <v/>
      </c>
      <c r="HL23" t="str">
        <f>IF(ISERROR(MATCH(HL$1,'CSC Mitre'!V$1:V$220,0)),"",VLOOKUP(HL$1,'Tactic Recode'!$A$1:$B$547,2,FALSE))</f>
        <v/>
      </c>
      <c r="HM23" t="str">
        <f>IF(ISERROR(MATCH(HM$1,'CSC Mitre'!V$1:V$220,0)),"",VLOOKUP(HM$1,'Tactic Recode'!$A$1:$B$547,2,FALSE))</f>
        <v/>
      </c>
      <c r="HN23" t="str">
        <f>IF(ISERROR(MATCH(HN$1,'CSC Mitre'!V$1:V$220,0)),"",VLOOKUP(HN$1,'Tactic Recode'!$A$1:$B$547,2,FALSE))</f>
        <v/>
      </c>
      <c r="HO23" t="str">
        <f>IF(ISERROR(MATCH(HO$1,'CSC Mitre'!V$1:V$220,0)),"",VLOOKUP(HO$1,'Tactic Recode'!$A$1:$B$547,2,FALSE))</f>
        <v/>
      </c>
      <c r="HP23" t="str">
        <f>IF(ISERROR(MATCH(HP$1,'CSC Mitre'!V$1:V$220,0)),"",VLOOKUP(HP$1,'Tactic Recode'!$A$1:$B$547,2,FALSE))</f>
        <v/>
      </c>
      <c r="HQ23" t="str">
        <f>IF(ISERROR(MATCH(HQ$1,'CSC Mitre'!V$1:V$220,0)),"",VLOOKUP(HQ$1,'Tactic Recode'!$A$1:$B$547,2,FALSE))</f>
        <v/>
      </c>
      <c r="HR23" t="str">
        <f>IF(ISERROR(MATCH(HR$1,'CSC Mitre'!V$1:V$220,0)),"",VLOOKUP(HR$1,'Tactic Recode'!$A$1:$B$547,2,FALSE))</f>
        <v/>
      </c>
      <c r="HS23" t="str">
        <f>IF(ISERROR(MATCH(HS$1,'CSC Mitre'!V$1:V$220,0)),"",VLOOKUP(HS$1,'Tactic Recode'!$A$1:$B$547,2,FALSE))</f>
        <v/>
      </c>
      <c r="HT23" t="str">
        <f>IF(ISERROR(MATCH(HT$1,'CSC Mitre'!V$1:V$220,0)),"",VLOOKUP(HT$1,'Tactic Recode'!$A$1:$B$547,2,FALSE))</f>
        <v/>
      </c>
      <c r="HU23" t="str">
        <f>IF(ISERROR(MATCH(HU$1,'CSC Mitre'!V$1:V$220,0)),"",VLOOKUP(HU$1,'Tactic Recode'!$A$1:$B$547,2,FALSE))</f>
        <v/>
      </c>
      <c r="HV23" t="str">
        <f>IF(ISERROR(MATCH(HV$1,'CSC Mitre'!V$1:V$220,0)),"",VLOOKUP(HV$1,'Tactic Recode'!$A$1:$B$547,2,FALSE))</f>
        <v/>
      </c>
      <c r="HW23" t="str">
        <f>IF(ISERROR(MATCH(HW$1,'CSC Mitre'!V$1:V$220,0)),"",VLOOKUP(HW$1,'Tactic Recode'!$A$1:$B$547,2,FALSE))</f>
        <v/>
      </c>
      <c r="HX23" t="str">
        <f>IF(ISERROR(MATCH(HX$1,'CSC Mitre'!V$1:V$220,0)),"",VLOOKUP(HX$1,'Tactic Recode'!$A$1:$B$547,2,FALSE))</f>
        <v/>
      </c>
      <c r="HY23" t="str">
        <f>IF(ISERROR(MATCH(HY$1,'CSC Mitre'!V$1:V$220,0)),"",VLOOKUP(HY$1,'Tactic Recode'!$A$1:$B$547,2,FALSE))</f>
        <v/>
      </c>
      <c r="HZ23" t="str">
        <f>IF(ISERROR(MATCH(HZ$1,'CSC Mitre'!V$1:V$220,0)),"",VLOOKUP(HZ$1,'Tactic Recode'!$A$1:$B$547,2,FALSE))</f>
        <v/>
      </c>
      <c r="IA23" t="str">
        <f>IF(ISERROR(MATCH(IA$1,'CSC Mitre'!V$1:V$220,0)),"",VLOOKUP(IA$1,'Tactic Recode'!$A$1:$B$547,2,FALSE))</f>
        <v/>
      </c>
      <c r="IB23" t="str">
        <f>IF(ISERROR(MATCH(IB$1,'CSC Mitre'!V$1:V$220,0)),"",VLOOKUP(IB$1,'Tactic Recode'!$A$1:$B$547,2,FALSE))</f>
        <v/>
      </c>
      <c r="IC23" t="str">
        <f>IF(ISERROR(MATCH(IC$1,'CSC Mitre'!V$1:V$220,0)),"",VLOOKUP(IC$1,'Tactic Recode'!$A$1:$B$547,2,FALSE))</f>
        <v/>
      </c>
      <c r="ID23" t="str">
        <f>IF(ISERROR(MATCH(ID$1,'CSC Mitre'!V$1:V$220,0)),"",VLOOKUP(ID$1,'Tactic Recode'!$A$1:$B$547,2,FALSE))</f>
        <v/>
      </c>
      <c r="IE23" t="str">
        <f>IF(ISERROR(MATCH(IE$1,'CSC Mitre'!V$1:V$220,0)),"",VLOOKUP(IE$1,'Tactic Recode'!$A$1:$B$547,2,FALSE))</f>
        <v/>
      </c>
      <c r="IF23" t="str">
        <f>IF(ISERROR(MATCH(IF$1,'CSC Mitre'!V$1:V$220,0)),"",VLOOKUP(IF$1,'Tactic Recode'!$A$1:$B$547,2,FALSE))</f>
        <v/>
      </c>
      <c r="IG23" t="str">
        <f>IF(ISERROR(MATCH(IG$1,'CSC Mitre'!V$1:V$220,0)),"",VLOOKUP(IG$1,'Tactic Recode'!$A$1:$B$547,2,FALSE))</f>
        <v/>
      </c>
      <c r="IH23" t="str">
        <f>IF(ISERROR(MATCH(IH$1,'CSC Mitre'!V$1:V$220,0)),"",VLOOKUP(IH$1,'Tactic Recode'!$A$1:$B$547,2,FALSE))</f>
        <v/>
      </c>
      <c r="II23" t="str">
        <f>IF(ISERROR(MATCH(II$1,'CSC Mitre'!V$1:V$220,0)),"",VLOOKUP(II$1,'Tactic Recode'!$A$1:$B$547,2,FALSE))</f>
        <v/>
      </c>
      <c r="IJ23" t="str">
        <f>IF(ISERROR(MATCH(IJ$1,'CSC Mitre'!V$1:V$220,0)),"",VLOOKUP(IJ$1,'Tactic Recode'!$A$1:$B$547,2,FALSE))</f>
        <v/>
      </c>
      <c r="IK23" t="str">
        <f>IF(ISERROR(MATCH(IK$1,'CSC Mitre'!V$1:V$220,0)),"",VLOOKUP(IK$1,'Tactic Recode'!$A$1:$B$547,2,FALSE))</f>
        <v/>
      </c>
      <c r="IL23" t="str">
        <f>IF(ISERROR(MATCH(IL$1,'CSC Mitre'!V$1:V$220,0)),"",VLOOKUP(IL$1,'Tactic Recode'!$A$1:$B$547,2,FALSE))</f>
        <v/>
      </c>
      <c r="IM23" t="str">
        <f>IF(ISERROR(MATCH(IM$1,'CSC Mitre'!V$1:V$220,0)),"",VLOOKUP(IM$1,'Tactic Recode'!$A$1:$B$547,2,FALSE))</f>
        <v/>
      </c>
      <c r="IN23" t="str">
        <f>IF(ISERROR(MATCH(IN$1,'CSC Mitre'!V$1:V$220,0)),"",VLOOKUP(IN$1,'Tactic Recode'!$A$1:$B$547,2,FALSE))</f>
        <v/>
      </c>
      <c r="IO23" t="str">
        <f>IF(ISERROR(MATCH(IO$1,'CSC Mitre'!V$1:V$220,0)),"",VLOOKUP(IO$1,'Tactic Recode'!$A$1:$B$547,2,FALSE))</f>
        <v/>
      </c>
      <c r="IP23" t="str">
        <f>IF(ISERROR(MATCH(IP$1,'CSC Mitre'!V$1:V$220,0)),"",VLOOKUP(IP$1,'Tactic Recode'!$A$1:$B$547,2,FALSE))</f>
        <v/>
      </c>
      <c r="IQ23" t="str">
        <f>IF(ISERROR(MATCH(IQ$1,'CSC Mitre'!V$1:V$220,0)),"",VLOOKUP(IQ$1,'Tactic Recode'!$A$1:$B$547,2,FALSE))</f>
        <v/>
      </c>
      <c r="IR23" t="str">
        <f>IF(ISERROR(MATCH(IR$1,'CSC Mitre'!V$1:V$220,0)),"",VLOOKUP(IR$1,'Tactic Recode'!$A$1:$B$547,2,FALSE))</f>
        <v/>
      </c>
      <c r="IS23" t="str">
        <f>IF(ISERROR(MATCH(IS$1,'CSC Mitre'!V$1:V$220,0)),"",VLOOKUP(IS$1,'Tactic Recode'!$A$1:$B$547,2,FALSE))</f>
        <v/>
      </c>
      <c r="IT23" t="str">
        <f>IF(ISERROR(MATCH(IT$1,'CSC Mitre'!V$1:V$220,0)),"",VLOOKUP(IT$1,'Tactic Recode'!$A$1:$B$547,2,FALSE))</f>
        <v/>
      </c>
      <c r="IU23" t="str">
        <f>IF(ISERROR(MATCH(IU$1,'CSC Mitre'!V$1:V$220,0)),"",VLOOKUP(IU$1,'Tactic Recode'!$A$1:$B$547,2,FALSE))</f>
        <v/>
      </c>
      <c r="IV23" t="str">
        <f>IF(ISERROR(MATCH(IV$1,'CSC Mitre'!V$1:V$220,0)),"",VLOOKUP(IV$1,'Tactic Recode'!$A$1:$B$547,2,FALSE))</f>
        <v/>
      </c>
      <c r="IW23" t="str">
        <f>IF(ISERROR(MATCH(IW$1,'CSC Mitre'!V$1:V$220,0)),"",VLOOKUP(IW$1,'Tactic Recode'!$A$1:$B$547,2,FALSE))</f>
        <v/>
      </c>
      <c r="IX23" t="str">
        <f>IF(ISERROR(MATCH(IX$1,'CSC Mitre'!V$1:V$220,0)),"",VLOOKUP(IX$1,'Tactic Recode'!$A$1:$B$547,2,FALSE))</f>
        <v/>
      </c>
      <c r="IY23" t="str">
        <f>IF(ISERROR(MATCH(IY$1,'CSC Mitre'!V$1:V$220,0)),"",VLOOKUP(IY$1,'Tactic Recode'!$A$1:$B$547,2,FALSE))</f>
        <v/>
      </c>
      <c r="IZ23" t="str">
        <f>IF(ISERROR(MATCH(IZ$1,'CSC Mitre'!V$1:V$220,0)),"",VLOOKUP(IZ$1,'Tactic Recode'!$A$1:$B$547,2,FALSE))</f>
        <v/>
      </c>
      <c r="JA23" t="str">
        <f>IF(ISERROR(MATCH(JA$1,'CSC Mitre'!V$1:V$220,0)),"",VLOOKUP(JA$1,'Tactic Recode'!$A$1:$B$547,2,FALSE))</f>
        <v/>
      </c>
      <c r="JB23" t="str">
        <f>IF(ISERROR(MATCH(JB$1,'CSC Mitre'!V$1:V$220,0)),"",VLOOKUP(JB$1,'Tactic Recode'!$A$1:$B$547,2,FALSE))</f>
        <v/>
      </c>
      <c r="JC23" t="str">
        <f>IF(ISERROR(MATCH(JC$1,'CSC Mitre'!V$1:V$220,0)),"",VLOOKUP(JC$1,'Tactic Recode'!$A$1:$B$547,2,FALSE))</f>
        <v/>
      </c>
      <c r="JD23" t="str">
        <f>IF(ISERROR(MATCH(JD$1,'CSC Mitre'!V$1:V$220,0)),"",VLOOKUP(JD$1,'Tactic Recode'!$A$1:$B$547,2,FALSE))</f>
        <v/>
      </c>
      <c r="JE23" t="str">
        <f>IF(ISERROR(MATCH(JE$1,'CSC Mitre'!V$1:V$220,0)),"",VLOOKUP(JE$1,'Tactic Recode'!$A$1:$B$547,2,FALSE))</f>
        <v/>
      </c>
      <c r="JF23" t="str">
        <f>IF(ISERROR(MATCH(JF$1,'CSC Mitre'!V$1:V$220,0)),"",VLOOKUP(JF$1,'Tactic Recode'!$A$1:$B$547,2,FALSE))</f>
        <v/>
      </c>
      <c r="JG23" t="str">
        <f>IF(ISERROR(MATCH(JG$1,'CSC Mitre'!V$1:V$220,0)),"",VLOOKUP(JG$1,'Tactic Recode'!$A$1:$B$547,2,FALSE))</f>
        <v/>
      </c>
      <c r="JH23" t="str">
        <f>IF(ISERROR(MATCH(JH$1,'CSC Mitre'!V$1:V$220,0)),"",VLOOKUP(JH$1,'Tactic Recode'!$A$1:$B$547,2,FALSE))</f>
        <v/>
      </c>
      <c r="JI23" t="str">
        <f>IF(ISERROR(MATCH(JI$1,'CSC Mitre'!V$1:V$220,0)),"",VLOOKUP(JI$1,'Tactic Recode'!$A$1:$B$547,2,FALSE))</f>
        <v/>
      </c>
      <c r="JJ23" t="str">
        <f>IF(ISERROR(MATCH(JJ$1,'CSC Mitre'!V$1:V$220,0)),"",VLOOKUP(JJ$1,'Tactic Recode'!$A$1:$B$547,2,FALSE))</f>
        <v/>
      </c>
      <c r="JK23" t="str">
        <f>IF(ISERROR(MATCH(JK$1,'CSC Mitre'!V$1:V$220,0)),"",VLOOKUP(JK$1,'Tactic Recode'!$A$1:$B$547,2,FALSE))</f>
        <v/>
      </c>
      <c r="JL23" t="str">
        <f>IF(ISERROR(MATCH(JL$1,'CSC Mitre'!V$1:V$220,0)),"",VLOOKUP(JL$1,'Tactic Recode'!$A$1:$B$547,2,FALSE))</f>
        <v/>
      </c>
      <c r="JM23" t="str">
        <f>IF(ISERROR(MATCH(JM$1,'CSC Mitre'!V$1:V$220,0)),"",VLOOKUP(JM$1,'Tactic Recode'!$A$1:$B$547,2,FALSE))</f>
        <v/>
      </c>
      <c r="JN23" t="str">
        <f>IF(ISERROR(MATCH(JN$1,'CSC Mitre'!V$1:V$220,0)),"",VLOOKUP(JN$1,'Tactic Recode'!$A$1:$B$547,2,FALSE))</f>
        <v/>
      </c>
      <c r="JO23" t="str">
        <f>IF(ISERROR(MATCH(JO$1,'CSC Mitre'!V$1:V$220,0)),"",VLOOKUP(JO$1,'Tactic Recode'!$A$1:$B$547,2,FALSE))</f>
        <v/>
      </c>
      <c r="JP23" t="str">
        <f>IF(ISERROR(MATCH(JP$1,'CSC Mitre'!V$1:V$220,0)),"",VLOOKUP(JP$1,'Tactic Recode'!$A$1:$B$547,2,FALSE))</f>
        <v/>
      </c>
      <c r="JQ23" t="str">
        <f>IF(ISERROR(MATCH(JQ$1,'CSC Mitre'!V$1:V$220,0)),"",VLOOKUP(JQ$1,'Tactic Recode'!$A$1:$B$547,2,FALSE))</f>
        <v/>
      </c>
      <c r="JR23" t="str">
        <f>IF(ISERROR(MATCH(JR$1,'CSC Mitre'!V$1:V$220,0)),"",VLOOKUP(JR$1,'Tactic Recode'!$A$1:$B$547,2,FALSE))</f>
        <v/>
      </c>
      <c r="JS23" t="str">
        <f>IF(ISERROR(MATCH(JS$1,'CSC Mitre'!V$1:V$220,0)),"",VLOOKUP(JS$1,'Tactic Recode'!$A$1:$B$547,2,FALSE))</f>
        <v/>
      </c>
      <c r="JT23" t="str">
        <f>IF(ISERROR(MATCH(JT$1,'CSC Mitre'!V$1:V$220,0)),"",VLOOKUP(JT$1,'Tactic Recode'!$A$1:$B$547,2,FALSE))</f>
        <v/>
      </c>
      <c r="JU23" t="str">
        <f>IF(ISERROR(MATCH(JU$1,'CSC Mitre'!V$1:V$220,0)),"",VLOOKUP(JU$1,'Tactic Recode'!$A$1:$B$547,2,FALSE))</f>
        <v/>
      </c>
      <c r="JV23" t="str">
        <f>IF(ISERROR(MATCH(JV$1,'CSC Mitre'!V$1:V$220,0)),"",VLOOKUP(JV$1,'Tactic Recode'!$A$1:$B$547,2,FALSE))</f>
        <v/>
      </c>
      <c r="JW23" t="str">
        <f>IF(ISERROR(MATCH(JW$1,'CSC Mitre'!V$1:V$220,0)),"",VLOOKUP(JW$1,'Tactic Recode'!$A$1:$B$547,2,FALSE))</f>
        <v/>
      </c>
      <c r="JX23" t="str">
        <f>IF(ISERROR(MATCH(JX$1,'CSC Mitre'!V$1:V$220,0)),"",VLOOKUP(JX$1,'Tactic Recode'!$A$1:$B$547,2,FALSE))</f>
        <v/>
      </c>
      <c r="JY23" t="str">
        <f>IF(ISERROR(MATCH(JY$1,'CSC Mitre'!V$1:V$220,0)),"",VLOOKUP(JY$1,'Tactic Recode'!$A$1:$B$547,2,FALSE))</f>
        <v/>
      </c>
      <c r="JZ23" t="str">
        <f>IF(ISERROR(MATCH(JZ$1,'CSC Mitre'!V$1:V$220,0)),"",VLOOKUP(JZ$1,'Tactic Recode'!$A$1:$B$547,2,FALSE))</f>
        <v/>
      </c>
      <c r="KA23" t="str">
        <f>IF(ISERROR(MATCH(KA$1,'CSC Mitre'!V$1:V$220,0)),"",VLOOKUP(KA$1,'Tactic Recode'!$A$1:$B$547,2,FALSE))</f>
        <v/>
      </c>
      <c r="KB23" t="str">
        <f>IF(ISERROR(MATCH(KB$1,'CSC Mitre'!V$1:V$220,0)),"",VLOOKUP(KB$1,'Tactic Recode'!$A$1:$B$547,2,FALSE))</f>
        <v/>
      </c>
      <c r="KC23" t="str">
        <f>IF(ISERROR(MATCH(KC$1,'CSC Mitre'!V$1:V$220,0)),"",VLOOKUP(KC$1,'Tactic Recode'!$A$1:$B$547,2,FALSE))</f>
        <v/>
      </c>
      <c r="KD23" t="str">
        <f>IF(ISERROR(MATCH(KD$1,'CSC Mitre'!V$1:V$220,0)),"",VLOOKUP(KD$1,'Tactic Recode'!$A$1:$B$547,2,FALSE))</f>
        <v/>
      </c>
      <c r="KE23" t="str">
        <f>IF(ISERROR(MATCH(KE$1,'CSC Mitre'!V$1:V$220,0)),"",VLOOKUP(KE$1,'Tactic Recode'!$A$1:$B$547,2,FALSE))</f>
        <v/>
      </c>
      <c r="KF23" t="str">
        <f>IF(ISERROR(MATCH(KF$1,'CSC Mitre'!V$1:V$220,0)),"",VLOOKUP(KF$1,'Tactic Recode'!$A$1:$B$547,2,FALSE))</f>
        <v/>
      </c>
      <c r="KG23" t="str">
        <f>IF(ISERROR(MATCH(KG$1,'CSC Mitre'!V$1:V$220,0)),"",VLOOKUP(KG$1,'Tactic Recode'!$A$1:$B$547,2,FALSE))</f>
        <v/>
      </c>
      <c r="KH23" t="str">
        <f>IF(ISERROR(MATCH(KH$1,'CSC Mitre'!V$1:V$220,0)),"",VLOOKUP(KH$1,'Tactic Recode'!$A$1:$B$547,2,FALSE))</f>
        <v/>
      </c>
      <c r="KI23" t="str">
        <f>IF(ISERROR(MATCH(KI$1,'CSC Mitre'!V$1:V$220,0)),"",VLOOKUP(KI$1,'Tactic Recode'!$A$1:$B$547,2,FALSE))</f>
        <v/>
      </c>
      <c r="KJ23" t="str">
        <f>IF(ISERROR(MATCH(KJ$1,'CSC Mitre'!V$1:V$220,0)),"",VLOOKUP(KJ$1,'Tactic Recode'!$A$1:$B$547,2,FALSE))</f>
        <v/>
      </c>
      <c r="KK23" t="str">
        <f>IF(ISERROR(MATCH(KK$1,'CSC Mitre'!V$1:V$220,0)),"",VLOOKUP(KK$1,'Tactic Recode'!$A$1:$B$547,2,FALSE))</f>
        <v/>
      </c>
      <c r="KL23" t="str">
        <f>IF(ISERROR(MATCH(KL$1,'CSC Mitre'!V$1:V$220,0)),"",VLOOKUP(KL$1,'Tactic Recode'!$A$1:$B$547,2,FALSE))</f>
        <v/>
      </c>
      <c r="KM23" t="str">
        <f>IF(ISERROR(MATCH(KM$1,'CSC Mitre'!V$1:V$220,0)),"",VLOOKUP(KM$1,'Tactic Recode'!$A$1:$B$547,2,FALSE))</f>
        <v/>
      </c>
      <c r="KN23" t="str">
        <f>IF(ISERROR(MATCH(KN$1,'CSC Mitre'!V$1:V$220,0)),"",VLOOKUP(KN$1,'Tactic Recode'!$A$1:$B$547,2,FALSE))</f>
        <v/>
      </c>
      <c r="KO23" t="str">
        <f>IF(ISERROR(MATCH(KO$1,'CSC Mitre'!V$1:V$220,0)),"",VLOOKUP(KO$1,'Tactic Recode'!$A$1:$B$547,2,FALSE))</f>
        <v/>
      </c>
      <c r="KP23" t="str">
        <f>IF(ISERROR(MATCH(KP$1,'CSC Mitre'!V$1:V$220,0)),"",VLOOKUP(KP$1,'Tactic Recode'!$A$1:$B$547,2,FALSE))</f>
        <v/>
      </c>
      <c r="KQ23" t="str">
        <f>IF(ISERROR(MATCH(KQ$1,'CSC Mitre'!V$1:V$220,0)),"",VLOOKUP(KQ$1,'Tactic Recode'!$A$1:$B$547,2,FALSE))</f>
        <v/>
      </c>
      <c r="KR23" t="str">
        <f>IF(ISERROR(MATCH(KR$1,'CSC Mitre'!V$1:V$220,0)),"",VLOOKUP(KR$1,'Tactic Recode'!$A$1:$B$547,2,FALSE))</f>
        <v/>
      </c>
      <c r="KS23" t="str">
        <f>IF(ISERROR(MATCH(KS$1,'CSC Mitre'!V$1:V$220,0)),"",VLOOKUP(KS$1,'Tactic Recode'!$A$1:$B$547,2,FALSE))</f>
        <v/>
      </c>
      <c r="KT23" t="str">
        <f>IF(ISERROR(MATCH(KT$1,'CSC Mitre'!V$1:V$220,0)),"",VLOOKUP(KT$1,'Tactic Recode'!$A$1:$B$547,2,FALSE))</f>
        <v/>
      </c>
      <c r="KU23" t="str">
        <f>IF(ISERROR(MATCH(KU$1,'CSC Mitre'!V$1:V$220,0)),"",VLOOKUP(KU$1,'Tactic Recode'!$A$1:$B$547,2,FALSE))</f>
        <v/>
      </c>
      <c r="KV23" t="str">
        <f>IF(ISERROR(MATCH(KV$1,'CSC Mitre'!V$1:V$220,0)),"",VLOOKUP(KV$1,'Tactic Recode'!$A$1:$B$547,2,FALSE))</f>
        <v/>
      </c>
      <c r="KW23" t="str">
        <f>IF(ISERROR(MATCH(KW$1,'CSC Mitre'!V$1:V$220,0)),"",VLOOKUP(KW$1,'Tactic Recode'!$A$1:$B$547,2,FALSE))</f>
        <v/>
      </c>
      <c r="KX23" t="str">
        <f>IF(ISERROR(MATCH(KX$1,'CSC Mitre'!V$1:V$220,0)),"",VLOOKUP(KX$1,'Tactic Recode'!$A$1:$B$547,2,FALSE))</f>
        <v/>
      </c>
      <c r="KY23" t="str">
        <f>IF(ISERROR(MATCH(KY$1,'CSC Mitre'!V$1:V$220,0)),"",VLOOKUP(KY$1,'Tactic Recode'!$A$1:$B$547,2,FALSE))</f>
        <v/>
      </c>
      <c r="KZ23" t="str">
        <f>IF(ISERROR(MATCH(KZ$1,'CSC Mitre'!V$1:V$220,0)),"",VLOOKUP(KZ$1,'Tactic Recode'!$A$1:$B$547,2,FALSE))</f>
        <v/>
      </c>
      <c r="LA23" t="str">
        <f>IF(ISERROR(MATCH(LA$1,'CSC Mitre'!V$1:V$220,0)),"",VLOOKUP(LA$1,'Tactic Recode'!$A$1:$B$547,2,FALSE))</f>
        <v/>
      </c>
      <c r="LB23" t="str">
        <f>IF(ISERROR(MATCH(LB$1,'CSC Mitre'!V$1:V$220,0)),"",VLOOKUP(LB$1,'Tactic Recode'!$A$1:$B$547,2,FALSE))</f>
        <v/>
      </c>
      <c r="LC23" t="str">
        <f>IF(ISERROR(MATCH(LC$1,'CSC Mitre'!V$1:V$220,0)),"",VLOOKUP(LC$1,'Tactic Recode'!$A$1:$B$547,2,FALSE))</f>
        <v/>
      </c>
      <c r="LD23" t="str">
        <f>IF(ISERROR(MATCH(LD$1,'CSC Mitre'!V$1:V$220,0)),"",VLOOKUP(LD$1,'Tactic Recode'!$A$1:$B$547,2,FALSE))</f>
        <v/>
      </c>
      <c r="LE23" t="str">
        <f>IF(ISERROR(MATCH(LE$1,'CSC Mitre'!V$1:V$220,0)),"",VLOOKUP(LE$1,'Tactic Recode'!$A$1:$B$547,2,FALSE))</f>
        <v/>
      </c>
      <c r="LF23" t="str">
        <f>IF(ISERROR(MATCH(LF$1,'CSC Mitre'!V$1:V$220,0)),"",VLOOKUP(LF$1,'Tactic Recode'!$A$1:$B$547,2,FALSE))</f>
        <v/>
      </c>
      <c r="LG23" t="str">
        <f>IF(ISERROR(MATCH(LG$1,'CSC Mitre'!V$1:V$220,0)),"",VLOOKUP(LG$1,'Tactic Recode'!$A$1:$B$547,2,FALSE))</f>
        <v/>
      </c>
      <c r="LH23" t="str">
        <f>IF(ISERROR(MATCH(LH$1,'CSC Mitre'!V$1:V$220,0)),"",VLOOKUP(LH$1,'Tactic Recode'!$A$1:$B$547,2,FALSE))</f>
        <v/>
      </c>
      <c r="LI23" t="str">
        <f>IF(ISERROR(MATCH(LI$1,'CSC Mitre'!V$1:V$220,0)),"",VLOOKUP(LI$1,'Tactic Recode'!$A$1:$B$547,2,FALSE))</f>
        <v/>
      </c>
      <c r="LJ23" t="str">
        <f>IF(ISERROR(MATCH(LJ$1,'CSC Mitre'!V$1:V$220,0)),"",VLOOKUP(LJ$1,'Tactic Recode'!$A$1:$B$547,2,FALSE))</f>
        <v/>
      </c>
      <c r="LK23" t="str">
        <f>IF(ISERROR(MATCH(LK$1,'CSC Mitre'!V$1:V$220,0)),"",VLOOKUP(LK$1,'Tactic Recode'!$A$1:$B$547,2,FALSE))</f>
        <v/>
      </c>
      <c r="LL23" t="str">
        <f>IF(ISERROR(MATCH(LL$1,'CSC Mitre'!V$1:V$220,0)),"",VLOOKUP(LL$1,'Tactic Recode'!$A$1:$B$547,2,FALSE))</f>
        <v/>
      </c>
      <c r="LM23" t="str">
        <f>IF(ISERROR(MATCH(LM$1,'CSC Mitre'!V$1:V$220,0)),"",VLOOKUP(LM$1,'Tactic Recode'!$A$1:$B$547,2,FALSE))</f>
        <v/>
      </c>
      <c r="LN23" t="str">
        <f>IF(ISERROR(MATCH(LN$1,'CSC Mitre'!V$1:V$220,0)),"",VLOOKUP(LN$1,'Tactic Recode'!$A$1:$B$547,2,FALSE))</f>
        <v/>
      </c>
      <c r="LO23" t="str">
        <f>IF(ISERROR(MATCH(LO$1,'CSC Mitre'!V$1:V$220,0)),"",VLOOKUP(LO$1,'Tactic Recode'!$A$1:$B$547,2,FALSE))</f>
        <v/>
      </c>
      <c r="LP23" t="str">
        <f>IF(ISERROR(MATCH(LP$1,'CSC Mitre'!V$1:V$220,0)),"",VLOOKUP(LP$1,'Tactic Recode'!$A$1:$B$547,2,FALSE))</f>
        <v/>
      </c>
      <c r="LQ23" t="str">
        <f>IF(ISERROR(MATCH(LQ$1,'CSC Mitre'!V$1:V$220,0)),"",VLOOKUP(LQ$1,'Tactic Recode'!$A$1:$B$547,2,FALSE))</f>
        <v/>
      </c>
      <c r="LR23" t="str">
        <f>IF(ISERROR(MATCH(LR$1,'CSC Mitre'!V$1:V$220,0)),"",VLOOKUP(LR$1,'Tactic Recode'!$A$1:$B$547,2,FALSE))</f>
        <v/>
      </c>
      <c r="LS23" t="str">
        <f>IF(ISERROR(MATCH(LS$1,'CSC Mitre'!V$1:V$220,0)),"",VLOOKUP(LS$1,'Tactic Recode'!$A$1:$B$547,2,FALSE))</f>
        <v/>
      </c>
      <c r="LT23" t="str">
        <f>IF(ISERROR(MATCH(LT$1,'CSC Mitre'!V$1:V$220,0)),"",VLOOKUP(LT$1,'Tactic Recode'!$A$1:$B$547,2,FALSE))</f>
        <v/>
      </c>
      <c r="LU23" t="str">
        <f>IF(ISERROR(MATCH(LU$1,'CSC Mitre'!V$1:V$220,0)),"",VLOOKUP(LU$1,'Tactic Recode'!$A$1:$B$547,2,FALSE))</f>
        <v/>
      </c>
      <c r="LV23" t="str">
        <f>IF(ISERROR(MATCH(LV$1,'CSC Mitre'!V$1:V$220,0)),"",VLOOKUP(LV$1,'Tactic Recode'!$A$1:$B$547,2,FALSE))</f>
        <v/>
      </c>
      <c r="LW23" t="str">
        <f>IF(ISERROR(MATCH(LW$1,'CSC Mitre'!V$1:V$220,0)),"",VLOOKUP(LW$1,'Tactic Recode'!$A$1:$B$547,2,FALSE))</f>
        <v/>
      </c>
      <c r="LX23" t="str">
        <f>IF(ISERROR(MATCH(LX$1,'CSC Mitre'!V$1:V$220,0)),"",VLOOKUP(LX$1,'Tactic Recode'!$A$1:$B$547,2,FALSE))</f>
        <v/>
      </c>
      <c r="LY23" t="str">
        <f>IF(ISERROR(MATCH(LY$1,'CSC Mitre'!V$1:V$220,0)),"",VLOOKUP(LY$1,'Tactic Recode'!$A$1:$B$547,2,FALSE))</f>
        <v/>
      </c>
      <c r="LZ23" t="str">
        <f>IF(ISERROR(MATCH(LZ$1,'CSC Mitre'!V$1:V$220,0)),"",VLOOKUP(LZ$1,'Tactic Recode'!$A$1:$B$547,2,FALSE))</f>
        <v/>
      </c>
      <c r="MA23" t="str">
        <f>IF(ISERROR(MATCH(MA$1,'CSC Mitre'!V$1:V$220,0)),"",VLOOKUP(MA$1,'Tactic Recode'!$A$1:$B$547,2,FALSE))</f>
        <v/>
      </c>
      <c r="MB23" t="str">
        <f>IF(ISERROR(MATCH(MB$1,'CSC Mitre'!V$1:V$220,0)),"",VLOOKUP(MB$1,'Tactic Recode'!$A$1:$B$547,2,FALSE))</f>
        <v/>
      </c>
      <c r="MC23" t="str">
        <f>IF(ISERROR(MATCH(MC$1,'CSC Mitre'!V$1:V$220,0)),"",VLOOKUP(MC$1,'Tactic Recode'!$A$1:$B$547,2,FALSE))</f>
        <v/>
      </c>
      <c r="MD23" t="str">
        <f>IF(ISERROR(MATCH(MD$1,'CSC Mitre'!V$1:V$220,0)),"",VLOOKUP(MD$1,'Tactic Recode'!$A$1:$B$547,2,FALSE))</f>
        <v/>
      </c>
      <c r="ME23" t="str">
        <f>IF(ISERROR(MATCH(ME$1,'CSC Mitre'!V$1:V$220,0)),"",VLOOKUP(ME$1,'Tactic Recode'!$A$1:$B$547,2,FALSE))</f>
        <v/>
      </c>
      <c r="MF23" t="str">
        <f>IF(ISERROR(MATCH(MF$1,'CSC Mitre'!V$1:V$220,0)),"",VLOOKUP(MF$1,'Tactic Recode'!$A$1:$B$547,2,FALSE))</f>
        <v/>
      </c>
      <c r="MG23" t="str">
        <f>IF(ISERROR(MATCH(MG$1,'CSC Mitre'!V$1:V$220,0)),"",VLOOKUP(MG$1,'Tactic Recode'!$A$1:$B$547,2,FALSE))</f>
        <v/>
      </c>
      <c r="MH23" t="str">
        <f>IF(ISERROR(MATCH(MH$1,'CSC Mitre'!V$1:V$220,0)),"",VLOOKUP(MH$1,'Tactic Recode'!$A$1:$B$547,2,FALSE))</f>
        <v/>
      </c>
      <c r="MI23" t="str">
        <f>IF(ISERROR(MATCH(MI$1,'CSC Mitre'!V$1:V$220,0)),"",VLOOKUP(MI$1,'Tactic Recode'!$A$1:$B$547,2,FALSE))</f>
        <v/>
      </c>
      <c r="MJ23" t="str">
        <f>IF(ISERROR(MATCH(MJ$1,'CSC Mitre'!V$1:V$220,0)),"",VLOOKUP(MJ$1,'Tactic Recode'!$A$1:$B$547,2,FALSE))</f>
        <v/>
      </c>
      <c r="MK23" t="str">
        <f>IF(ISERROR(MATCH(MK$1,'CSC Mitre'!V$1:V$220,0)),"",VLOOKUP(MK$1,'Tactic Recode'!$A$1:$B$547,2,FALSE))</f>
        <v/>
      </c>
      <c r="ML23" t="str">
        <f>IF(ISERROR(MATCH(ML$1,'CSC Mitre'!V$1:V$220,0)),"",VLOOKUP(ML$1,'Tactic Recode'!$A$1:$B$547,2,FALSE))</f>
        <v/>
      </c>
      <c r="MM23" t="str">
        <f>IF(ISERROR(MATCH(MM$1,'CSC Mitre'!V$1:V$220,0)),"",VLOOKUP(MM$1,'Tactic Recode'!$A$1:$B$547,2,FALSE))</f>
        <v/>
      </c>
      <c r="MN23" t="str">
        <f>IF(ISERROR(MATCH(MN$1,'CSC Mitre'!V$1:V$220,0)),"",VLOOKUP(MN$1,'Tactic Recode'!$A$1:$B$547,2,FALSE))</f>
        <v/>
      </c>
      <c r="MO23" t="str">
        <f>IF(ISERROR(MATCH(MO$1,'CSC Mitre'!V$1:V$220,0)),"",VLOOKUP(MO$1,'Tactic Recode'!$A$1:$B$547,2,FALSE))</f>
        <v/>
      </c>
      <c r="MP23" t="str">
        <f>IF(ISERROR(MATCH(MP$1,'CSC Mitre'!V$1:V$220,0)),"",VLOOKUP(MP$1,'Tactic Recode'!$A$1:$B$547,2,FALSE))</f>
        <v/>
      </c>
      <c r="MQ23" t="str">
        <f>IF(ISERROR(MATCH(MQ$1,'CSC Mitre'!V$1:V$220,0)),"",VLOOKUP(MQ$1,'Tactic Recode'!$A$1:$B$547,2,FALSE))</f>
        <v/>
      </c>
      <c r="MR23" t="str">
        <f>IF(ISERROR(MATCH(MR$1,'CSC Mitre'!V$1:V$220,0)),"",VLOOKUP(MR$1,'Tactic Recode'!$A$1:$B$547,2,FALSE))</f>
        <v/>
      </c>
      <c r="MS23" t="str">
        <f>IF(ISERROR(MATCH(MS$1,'CSC Mitre'!V$1:V$220,0)),"",VLOOKUP(MS$1,'Tactic Recode'!$A$1:$B$547,2,FALSE))</f>
        <v/>
      </c>
      <c r="MT23" t="str">
        <f>IF(ISERROR(MATCH(MT$1,'CSC Mitre'!V$1:V$220,0)),"",VLOOKUP(MT$1,'Tactic Recode'!$A$1:$B$547,2,FALSE))</f>
        <v/>
      </c>
      <c r="MU23" t="str">
        <f>IF(ISERROR(MATCH(MU$1,'CSC Mitre'!V$1:V$220,0)),"",VLOOKUP(MU$1,'Tactic Recode'!$A$1:$B$547,2,FALSE))</f>
        <v/>
      </c>
      <c r="MV23" t="str">
        <f>IF(ISERROR(MATCH(MV$1,'CSC Mitre'!V$1:V$220,0)),"",VLOOKUP(MV$1,'Tactic Recode'!$A$1:$B$547,2,FALSE))</f>
        <v/>
      </c>
      <c r="MW23" t="str">
        <f>IF(ISERROR(MATCH(MW$1,'CSC Mitre'!V$1:V$220,0)),"",VLOOKUP(MW$1,'Tactic Recode'!$A$1:$B$547,2,FALSE))</f>
        <v/>
      </c>
      <c r="MX23" t="str">
        <f>IF(ISERROR(MATCH(MX$1,'CSC Mitre'!V$1:V$220,0)),"",VLOOKUP(MX$1,'Tactic Recode'!$A$1:$B$547,2,FALSE))</f>
        <v/>
      </c>
      <c r="MY23" t="str">
        <f>IF(ISERROR(MATCH(MY$1,'CSC Mitre'!V$1:V$220,0)),"",VLOOKUP(MY$1,'Tactic Recode'!$A$1:$B$547,2,FALSE))</f>
        <v/>
      </c>
      <c r="MZ23" t="str">
        <f>IF(ISERROR(MATCH(MZ$1,'CSC Mitre'!V$1:V$220,0)),"",VLOOKUP(MZ$1,'Tactic Recode'!$A$1:$B$547,2,FALSE))</f>
        <v/>
      </c>
      <c r="NA23" t="str">
        <f>IF(ISERROR(MATCH(NA$1,'CSC Mitre'!V$1:V$220,0)),"",VLOOKUP(NA$1,'Tactic Recode'!$A$1:$B$547,2,FALSE))</f>
        <v/>
      </c>
      <c r="NB23" t="str">
        <f>IF(ISERROR(MATCH(NB$1,'CSC Mitre'!V$1:V$220,0)),"",VLOOKUP(NB$1,'Tactic Recode'!$A$1:$B$547,2,FALSE))</f>
        <v/>
      </c>
      <c r="NC23" t="str">
        <f>IF(ISERROR(MATCH(NC$1,'CSC Mitre'!V$1:V$220,0)),"",VLOOKUP(NC$1,'Tactic Recode'!$A$1:$B$547,2,FALSE))</f>
        <v/>
      </c>
      <c r="ND23" t="str">
        <f>IF(ISERROR(MATCH(ND$1,'CSC Mitre'!V$1:V$220,0)),"",VLOOKUP(ND$1,'Tactic Recode'!$A$1:$B$547,2,FALSE))</f>
        <v/>
      </c>
      <c r="NE23" t="str">
        <f>IF(ISERROR(MATCH(NE$1,'CSC Mitre'!V$1:V$220,0)),"",VLOOKUP(NE$1,'Tactic Recode'!$A$1:$B$547,2,FALSE))</f>
        <v/>
      </c>
      <c r="NF23" t="str">
        <f>IF(ISERROR(MATCH(NF$1,'CSC Mitre'!V$1:V$220,0)),"",VLOOKUP(NF$1,'Tactic Recode'!$A$1:$B$547,2,FALSE))</f>
        <v/>
      </c>
      <c r="NG23" t="str">
        <f>IF(ISERROR(MATCH(NG$1,'CSC Mitre'!V$1:V$220,0)),"",VLOOKUP(NG$1,'Tactic Recode'!$A$1:$B$547,2,FALSE))</f>
        <v/>
      </c>
      <c r="NH23" t="str">
        <f>IF(ISERROR(MATCH(NH$1,'CSC Mitre'!V$1:V$220,0)),"",VLOOKUP(NH$1,'Tactic Recode'!$A$1:$B$547,2,FALSE))</f>
        <v/>
      </c>
      <c r="NI23" t="str">
        <f>IF(ISERROR(MATCH(NI$1,'CSC Mitre'!V$1:V$220,0)),"",VLOOKUP(NI$1,'Tactic Recode'!$A$1:$B$547,2,FALSE))</f>
        <v/>
      </c>
      <c r="NJ23" t="str">
        <f>IF(ISERROR(MATCH(NJ$1,'CSC Mitre'!V$1:V$220,0)),"",VLOOKUP(NJ$1,'Tactic Recode'!$A$1:$B$547,2,FALSE))</f>
        <v/>
      </c>
      <c r="NK23" t="str">
        <f>IF(ISERROR(MATCH(NK$1,'CSC Mitre'!V$1:V$220,0)),"",VLOOKUP(NK$1,'Tactic Recode'!$A$1:$B$547,2,FALSE))</f>
        <v/>
      </c>
      <c r="NL23" t="str">
        <f>IF(ISERROR(MATCH(NL$1,'CSC Mitre'!V$1:V$220,0)),"",VLOOKUP(NL$1,'Tactic Recode'!$A$1:$B$547,2,FALSE))</f>
        <v/>
      </c>
      <c r="NM23" t="str">
        <f>IF(ISERROR(MATCH(NM$1,'CSC Mitre'!V$1:V$220,0)),"",VLOOKUP(NM$1,'Tactic Recode'!$A$1:$B$547,2,FALSE))</f>
        <v/>
      </c>
      <c r="NN23" t="str">
        <f>IF(ISERROR(MATCH(NN$1,'CSC Mitre'!V$1:V$220,0)),"",VLOOKUP(NN$1,'Tactic Recode'!$A$1:$B$547,2,FALSE))</f>
        <v/>
      </c>
      <c r="NO23" t="str">
        <f>IF(ISERROR(MATCH(NO$1,'CSC Mitre'!V$1:V$220,0)),"",VLOOKUP(NO$1,'Tactic Recode'!$A$1:$B$547,2,FALSE))</f>
        <v/>
      </c>
      <c r="NP23" t="str">
        <f>IF(ISERROR(MATCH(NP$1,'CSC Mitre'!V$1:V$220,0)),"",VLOOKUP(NP$1,'Tactic Recode'!$A$1:$B$547,2,FALSE))</f>
        <v/>
      </c>
      <c r="NQ23" t="str">
        <f>IF(ISERROR(MATCH(NQ$1,'CSC Mitre'!V$1:V$220,0)),"",VLOOKUP(NQ$1,'Tactic Recode'!$A$1:$B$547,2,FALSE))</f>
        <v/>
      </c>
      <c r="NR23" t="str">
        <f>IF(ISERROR(MATCH(NR$1,'CSC Mitre'!V$1:V$220,0)),"",VLOOKUP(NR$1,'Tactic Recode'!$A$1:$B$547,2,FALSE))</f>
        <v/>
      </c>
      <c r="NS23" t="str">
        <f>IF(ISERROR(MATCH(NS$1,'CSC Mitre'!V$1:V$220,0)),"",VLOOKUP(NS$1,'Tactic Recode'!$A$1:$B$547,2,FALSE))</f>
        <v/>
      </c>
      <c r="NT23" t="str">
        <f>IF(ISERROR(MATCH(NT$1,'CSC Mitre'!V$1:V$220,0)),"",VLOOKUP(NT$1,'Tactic Recode'!$A$1:$B$547,2,FALSE))</f>
        <v/>
      </c>
      <c r="NU23" t="str">
        <f>IF(ISERROR(MATCH(NU$1,'CSC Mitre'!V$1:V$220,0)),"",VLOOKUP(NU$1,'Tactic Recode'!$A$1:$B$547,2,FALSE))</f>
        <v/>
      </c>
      <c r="NV23" t="str">
        <f>IF(ISERROR(MATCH(NV$1,'CSC Mitre'!V$1:V$220,0)),"",VLOOKUP(NV$1,'Tactic Recode'!$A$1:$B$547,2,FALSE))</f>
        <v/>
      </c>
      <c r="NW23" t="str">
        <f>IF(ISERROR(MATCH(NW$1,'CSC Mitre'!V$1:V$220,0)),"",VLOOKUP(NW$1,'Tactic Recode'!$A$1:$B$547,2,FALSE))</f>
        <v/>
      </c>
      <c r="NX23" t="str">
        <f>IF(ISERROR(MATCH(NX$1,'CSC Mitre'!V$1:V$220,0)),"",VLOOKUP(NX$1,'Tactic Recode'!$A$1:$B$547,2,FALSE))</f>
        <v/>
      </c>
      <c r="NY23" t="str">
        <f>IF(ISERROR(MATCH(NY$1,'CSC Mitre'!V$1:V$220,0)),"",VLOOKUP(NY$1,'Tactic Recode'!$A$1:$B$547,2,FALSE))</f>
        <v/>
      </c>
      <c r="NZ23" t="str">
        <f>IF(ISERROR(MATCH(NZ$1,'CSC Mitre'!V$1:V$220,0)),"",VLOOKUP(NZ$1,'Tactic Recode'!$A$1:$B$547,2,FALSE))</f>
        <v/>
      </c>
      <c r="OA23" t="str">
        <f>IF(ISERROR(MATCH(OA$1,'CSC Mitre'!V$1:V$220,0)),"",VLOOKUP(OA$1,'Tactic Recode'!$A$1:$B$547,2,FALSE))</f>
        <v/>
      </c>
      <c r="OB23" t="str">
        <f>IF(ISERROR(MATCH(OB$1,'CSC Mitre'!V$1:V$220,0)),"",VLOOKUP(OB$1,'Tactic Recode'!$A$1:$B$547,2,FALSE))</f>
        <v/>
      </c>
      <c r="OC23" t="str">
        <f>IF(ISERROR(MATCH(OC$1,'CSC Mitre'!V$1:V$220,0)),"",VLOOKUP(OC$1,'Tactic Recode'!$A$1:$B$547,2,FALSE))</f>
        <v/>
      </c>
      <c r="OD23" t="str">
        <f>IF(ISERROR(MATCH(OD$1,'CSC Mitre'!V$1:V$220,0)),"",VLOOKUP(OD$1,'Tactic Recode'!$A$1:$B$547,2,FALSE))</f>
        <v/>
      </c>
      <c r="OE23" t="str">
        <f>IF(ISERROR(MATCH(OE$1,'CSC Mitre'!V$1:V$220,0)),"",VLOOKUP(OE$1,'Tactic Recode'!$A$1:$B$547,2,FALSE))</f>
        <v/>
      </c>
      <c r="OF23" t="str">
        <f>IF(ISERROR(MATCH(OF$1,'CSC Mitre'!V$1:V$220,0)),"",VLOOKUP(OF$1,'Tactic Recode'!$A$1:$B$547,2,FALSE))</f>
        <v/>
      </c>
      <c r="OG23" t="str">
        <f>IF(ISERROR(MATCH(OG$1,'CSC Mitre'!V$1:V$220,0)),"",VLOOKUP(OG$1,'Tactic Recode'!$A$1:$B$547,2,FALSE))</f>
        <v/>
      </c>
      <c r="OH23" t="str">
        <f>IF(ISERROR(MATCH(OH$1,'CSC Mitre'!V$1:V$220,0)),"",VLOOKUP(OH$1,'Tactic Recode'!$A$1:$B$547,2,FALSE))</f>
        <v/>
      </c>
      <c r="OI23" t="str">
        <f>IF(ISERROR(MATCH(OI$1,'CSC Mitre'!V$1:V$220,0)),"",VLOOKUP(OI$1,'Tactic Recode'!$A$1:$B$547,2,FALSE))</f>
        <v/>
      </c>
      <c r="OJ23" t="str">
        <f>IF(ISERROR(MATCH(OJ$1,'CSC Mitre'!V$1:V$220,0)),"",VLOOKUP(OJ$1,'Tactic Recode'!$A$1:$B$547,2,FALSE))</f>
        <v/>
      </c>
      <c r="OK23" t="str">
        <f>IF(ISERROR(MATCH(OK$1,'CSC Mitre'!V$1:V$220,0)),"",VLOOKUP(OK$1,'Tactic Recode'!$A$1:$B$547,2,FALSE))</f>
        <v/>
      </c>
      <c r="OL23" t="str">
        <f>IF(ISERROR(MATCH(OL$1,'CSC Mitre'!V$1:V$220,0)),"",VLOOKUP(OL$1,'Tactic Recode'!$A$1:$B$547,2,FALSE))</f>
        <v/>
      </c>
      <c r="OM23" t="str">
        <f>IF(ISERROR(MATCH(OM$1,'CSC Mitre'!V$1:V$220,0)),"",VLOOKUP(OM$1,'Tactic Recode'!$A$1:$B$547,2,FALSE))</f>
        <v/>
      </c>
      <c r="ON23" t="str">
        <f>IF(ISERROR(MATCH(ON$1,'CSC Mitre'!V$1:V$220,0)),"",VLOOKUP(ON$1,'Tactic Recode'!$A$1:$B$547,2,FALSE))</f>
        <v/>
      </c>
      <c r="OO23" t="str">
        <f>IF(ISERROR(MATCH(OO$1,'CSC Mitre'!V$1:V$220,0)),"",VLOOKUP(OO$1,'Tactic Recode'!$A$1:$B$547,2,FALSE))</f>
        <v/>
      </c>
      <c r="OP23" t="str">
        <f>IF(ISERROR(MATCH(OP$1,'CSC Mitre'!V$1:V$220,0)),"",VLOOKUP(OP$1,'Tactic Recode'!$A$1:$B$547,2,FALSE))</f>
        <v/>
      </c>
      <c r="OQ23" t="str">
        <f>IF(ISERROR(MATCH(OQ$1,'CSC Mitre'!V$1:V$220,0)),"",VLOOKUP(OQ$1,'Tactic Recode'!$A$1:$B$547,2,FALSE))</f>
        <v/>
      </c>
      <c r="OR23" t="str">
        <f>IF(ISERROR(MATCH(OR$1,'CSC Mitre'!V$1:V$220,0)),"",VLOOKUP(OR$1,'Tactic Recode'!$A$1:$B$547,2,FALSE))</f>
        <v/>
      </c>
      <c r="OS23" t="str">
        <f>IF(ISERROR(MATCH(OS$1,'CSC Mitre'!V$1:V$220,0)),"",VLOOKUP(OS$1,'Tactic Recode'!$A$1:$B$547,2,FALSE))</f>
        <v/>
      </c>
      <c r="OT23" t="str">
        <f>IF(ISERROR(MATCH(OT$1,'CSC Mitre'!V$1:V$220,0)),"",VLOOKUP(OT$1,'Tactic Recode'!$A$1:$B$547,2,FALSE))</f>
        <v/>
      </c>
      <c r="OU23" t="str">
        <f>IF(ISERROR(MATCH(OU$1,'CSC Mitre'!V$1:V$220,0)),"",VLOOKUP(OU$1,'Tactic Recode'!$A$1:$B$547,2,FALSE))</f>
        <v/>
      </c>
      <c r="OV23" t="str">
        <f>IF(ISERROR(MATCH(OV$1,'CSC Mitre'!V$1:V$220,0)),"",VLOOKUP(OV$1,'Tactic Recode'!$A$1:$B$547,2,FALSE))</f>
        <v/>
      </c>
      <c r="OW23" t="str">
        <f>IF(ISERROR(MATCH(OW$1,'CSC Mitre'!V$1:V$220,0)),"",VLOOKUP(OW$1,'Tactic Recode'!$A$1:$B$547,2,FALSE))</f>
        <v/>
      </c>
      <c r="OX23" t="str">
        <f>IF(ISERROR(MATCH(OX$1,'CSC Mitre'!V$1:V$220,0)),"",VLOOKUP(OX$1,'Tactic Recode'!$A$1:$B$547,2,FALSE))</f>
        <v/>
      </c>
      <c r="OY23" t="str">
        <f>IF(ISERROR(MATCH(OY$1,'CSC Mitre'!V$1:V$220,0)),"",VLOOKUP(OY$1,'Tactic Recode'!$A$1:$B$547,2,FALSE))</f>
        <v/>
      </c>
      <c r="OZ23" t="str">
        <f>IF(ISERROR(MATCH(OZ$1,'CSC Mitre'!V$1:V$220,0)),"",VLOOKUP(OZ$1,'Tactic Recode'!$A$1:$B$547,2,FALSE))</f>
        <v/>
      </c>
      <c r="PA23" t="str">
        <f>IF(ISERROR(MATCH(PA$1,'CSC Mitre'!V$1:V$220,0)),"",VLOOKUP(PA$1,'Tactic Recode'!$A$1:$B$547,2,FALSE))</f>
        <v/>
      </c>
      <c r="PB23" t="str">
        <f>IF(ISERROR(MATCH(PB$1,'CSC Mitre'!V$1:V$220,0)),"",VLOOKUP(PB$1,'Tactic Recode'!$A$1:$B$547,2,FALSE))</f>
        <v/>
      </c>
      <c r="PC23" t="str">
        <f>IF(ISERROR(MATCH(PC$1,'CSC Mitre'!V$1:V$220,0)),"",VLOOKUP(PC$1,'Tactic Recode'!$A$1:$B$547,2,FALSE))</f>
        <v/>
      </c>
      <c r="PD23" t="str">
        <f>IF(ISERROR(MATCH(PD$1,'CSC Mitre'!V$1:V$220,0)),"",VLOOKUP(PD$1,'Tactic Recode'!$A$1:$B$547,2,FALSE))</f>
        <v/>
      </c>
      <c r="PE23" t="str">
        <f>IF(ISERROR(MATCH(PE$1,'CSC Mitre'!V$1:V$220,0)),"",VLOOKUP(PE$1,'Tactic Recode'!$A$1:$B$547,2,FALSE))</f>
        <v/>
      </c>
      <c r="PF23" t="str">
        <f>IF(ISERROR(MATCH(PF$1,'CSC Mitre'!V$1:V$220,0)),"",VLOOKUP(PF$1,'Tactic Recode'!$A$1:$B$547,2,FALSE))</f>
        <v/>
      </c>
      <c r="PG23" t="str">
        <f>IF(ISERROR(MATCH(PG$1,'CSC Mitre'!V$1:V$220,0)),"",VLOOKUP(PG$1,'Tactic Recode'!$A$1:$B$547,2,FALSE))</f>
        <v/>
      </c>
      <c r="PH23" t="str">
        <f>IF(ISERROR(MATCH(PH$1,'CSC Mitre'!V$1:V$220,0)),"",VLOOKUP(PH$1,'Tactic Recode'!$A$1:$B$547,2,FALSE))</f>
        <v/>
      </c>
      <c r="PI23" t="str">
        <f>IF(ISERROR(MATCH(PI$1,'CSC Mitre'!V$1:V$220,0)),"",VLOOKUP(PI$1,'Tactic Recode'!$A$1:$B$547,2,FALSE))</f>
        <v/>
      </c>
      <c r="PJ23" t="str">
        <f>IF(ISERROR(MATCH(PJ$1,'CSC Mitre'!V$1:V$220,0)),"",VLOOKUP(PJ$1,'Tactic Recode'!$A$1:$B$547,2,FALSE))</f>
        <v/>
      </c>
      <c r="PK23" t="str">
        <f>IF(ISERROR(MATCH(PK$1,'CSC Mitre'!V$1:V$220,0)),"",VLOOKUP(PK$1,'Tactic Recode'!$A$1:$B$547,2,FALSE))</f>
        <v/>
      </c>
      <c r="PL23" t="str">
        <f>IF(ISERROR(MATCH(PL$1,'CSC Mitre'!V$1:V$220,0)),"",VLOOKUP(PL$1,'Tactic Recode'!$A$1:$B$547,2,FALSE))</f>
        <v/>
      </c>
      <c r="PM23" t="str">
        <f>IF(ISERROR(MATCH(PM$1,'CSC Mitre'!V$1:V$220,0)),"",VLOOKUP(PM$1,'Tactic Recode'!$A$1:$B$547,2,FALSE))</f>
        <v/>
      </c>
      <c r="PN23" t="str">
        <f>IF(ISERROR(MATCH(PN$1,'CSC Mitre'!V$1:V$220,0)),"",VLOOKUP(PN$1,'Tactic Recode'!$A$1:$B$547,2,FALSE))</f>
        <v/>
      </c>
      <c r="PO23" t="str">
        <f>IF(ISERROR(MATCH(PO$1,'CSC Mitre'!V$1:V$220,0)),"",VLOOKUP(PO$1,'Tactic Recode'!$A$1:$B$547,2,FALSE))</f>
        <v/>
      </c>
      <c r="PP23" t="str">
        <f>IF(ISERROR(MATCH(PP$1,'CSC Mitre'!V$1:V$220,0)),"",VLOOKUP(PP$1,'Tactic Recode'!$A$1:$B$547,2,FALSE))</f>
        <v/>
      </c>
      <c r="PQ23" t="str">
        <f>IF(ISERROR(MATCH(PQ$1,'CSC Mitre'!V$1:V$220,0)),"",VLOOKUP(PQ$1,'Tactic Recode'!$A$1:$B$547,2,FALSE))</f>
        <v/>
      </c>
      <c r="PR23" t="str">
        <f>IF(ISERROR(MATCH(PR$1,'CSC Mitre'!V$1:V$220,0)),"",VLOOKUP(PR$1,'Tactic Recode'!$A$1:$B$547,2,FALSE))</f>
        <v/>
      </c>
      <c r="PS23" t="str">
        <f>IF(ISERROR(MATCH(PS$1,'CSC Mitre'!V$1:V$220,0)),"",VLOOKUP(PS$1,'Tactic Recode'!$A$1:$B$547,2,FALSE))</f>
        <v/>
      </c>
      <c r="PT23" t="str">
        <f>IF(ISERROR(MATCH(PT$1,'CSC Mitre'!V$1:V$220,0)),"",VLOOKUP(PT$1,'Tactic Recode'!$A$1:$B$547,2,FALSE))</f>
        <v/>
      </c>
      <c r="PU23" t="str">
        <f>IF(ISERROR(MATCH(PU$1,'CSC Mitre'!V$1:V$220,0)),"",VLOOKUP(PU$1,'Tactic Recode'!$A$1:$B$547,2,FALSE))</f>
        <v/>
      </c>
      <c r="PV23" t="str">
        <f>IF(ISERROR(MATCH(PV$1,'CSC Mitre'!V$1:V$220,0)),"",VLOOKUP(PV$1,'Tactic Recode'!$A$1:$B$547,2,FALSE))</f>
        <v/>
      </c>
      <c r="PW23" t="str">
        <f>IF(ISERROR(MATCH(PW$1,'CSC Mitre'!V$1:V$220,0)),"",VLOOKUP(PW$1,'Tactic Recode'!$A$1:$B$547,2,FALSE))</f>
        <v/>
      </c>
      <c r="PX23" t="str">
        <f>IF(ISERROR(MATCH(PX$1,'CSC Mitre'!V$1:V$220,0)),"",VLOOKUP(PX$1,'Tactic Recode'!$A$1:$B$547,2,FALSE))</f>
        <v/>
      </c>
      <c r="PY23" t="str">
        <f>IF(ISERROR(MATCH(PY$1,'CSC Mitre'!V$1:V$220,0)),"",VLOOKUP(PY$1,'Tactic Recode'!$A$1:$B$547,2,FALSE))</f>
        <v/>
      </c>
      <c r="PZ23" t="str">
        <f>IF(ISERROR(MATCH(PZ$1,'CSC Mitre'!V$1:V$220,0)),"",VLOOKUP(PZ$1,'Tactic Recode'!$A$1:$B$547,2,FALSE))</f>
        <v/>
      </c>
      <c r="QA23" t="str">
        <f>IF(ISERROR(MATCH(QA$1,'CSC Mitre'!V$1:V$220,0)),"",VLOOKUP(QA$1,'Tactic Recode'!$A$1:$B$547,2,FALSE))</f>
        <v/>
      </c>
      <c r="QB23" t="str">
        <f>IF(ISERROR(MATCH(QB$1,'CSC Mitre'!V$1:V$220,0)),"",VLOOKUP(QB$1,'Tactic Recode'!$A$1:$B$547,2,FALSE))</f>
        <v/>
      </c>
      <c r="QC23" t="str">
        <f>IF(ISERROR(MATCH(QC$1,'CSC Mitre'!V$1:V$220,0)),"",VLOOKUP(QC$1,'Tactic Recode'!$A$1:$B$547,2,FALSE))</f>
        <v/>
      </c>
      <c r="QD23" t="str">
        <f>IF(ISERROR(MATCH(QD$1,'CSC Mitre'!V$1:V$220,0)),"",VLOOKUP(QD$1,'Tactic Recode'!$A$1:$B$547,2,FALSE))</f>
        <v/>
      </c>
      <c r="QE23" t="str">
        <f>IF(ISERROR(MATCH(QE$1,'CSC Mitre'!V$1:V$220,0)),"",VLOOKUP(QE$1,'Tactic Recode'!$A$1:$B$547,2,FALSE))</f>
        <v/>
      </c>
      <c r="QF23" t="str">
        <f>IF(ISERROR(MATCH(QF$1,'CSC Mitre'!V$1:V$220,0)),"",VLOOKUP(QF$1,'Tactic Recode'!$A$1:$B$547,2,FALSE))</f>
        <v/>
      </c>
      <c r="QG23" t="str">
        <f>IF(ISERROR(MATCH(QG$1,'CSC Mitre'!V$1:V$220,0)),"",VLOOKUP(QG$1,'Tactic Recode'!$A$1:$B$547,2,FALSE))</f>
        <v/>
      </c>
      <c r="QH23" t="str">
        <f>IF(ISERROR(MATCH(QH$1,'CSC Mitre'!V$1:V$220,0)),"",VLOOKUP(QH$1,'Tactic Recode'!$A$1:$B$547,2,FALSE))</f>
        <v/>
      </c>
      <c r="QI23" t="str">
        <f>IF(ISERROR(MATCH(QI$1,'CSC Mitre'!V$1:V$220,0)),"",VLOOKUP(QI$1,'Tactic Recode'!$A$1:$B$547,2,FALSE))</f>
        <v/>
      </c>
      <c r="QJ23" t="str">
        <f>IF(ISERROR(MATCH(QJ$1,'CSC Mitre'!V$1:V$220,0)),"",VLOOKUP(QJ$1,'Tactic Recode'!$A$1:$B$547,2,FALSE))</f>
        <v/>
      </c>
      <c r="QK23" t="str">
        <f>IF(ISERROR(MATCH(QK$1,'CSC Mitre'!V$1:V$220,0)),"",VLOOKUP(QK$1,'Tactic Recode'!$A$1:$B$547,2,FALSE))</f>
        <v/>
      </c>
      <c r="QL23" t="str">
        <f>IF(ISERROR(MATCH(QL$1,'CSC Mitre'!V$1:V$220,0)),"",VLOOKUP(QL$1,'Tactic Recode'!$A$1:$B$547,2,FALSE))</f>
        <v/>
      </c>
      <c r="QM23" t="str">
        <f>IF(ISERROR(MATCH(QM$1,'CSC Mitre'!V$1:V$220,0)),"",VLOOKUP(QM$1,'Tactic Recode'!$A$1:$B$547,2,FALSE))</f>
        <v/>
      </c>
      <c r="QN23" t="str">
        <f>IF(ISERROR(MATCH(QN$1,'CSC Mitre'!V$1:V$220,0)),"",VLOOKUP(QN$1,'Tactic Recode'!$A$1:$B$547,2,FALSE))</f>
        <v/>
      </c>
      <c r="QO23" t="str">
        <f>IF(ISERROR(MATCH(QO$1,'CSC Mitre'!V$1:V$220,0)),"",VLOOKUP(QO$1,'Tactic Recode'!$A$1:$B$547,2,FALSE))</f>
        <v/>
      </c>
      <c r="QP23" t="str">
        <f>IF(ISERROR(MATCH(QP$1,'CSC Mitre'!V$1:V$220,0)),"",VLOOKUP(QP$1,'Tactic Recode'!$A$1:$B$547,2,FALSE))</f>
        <v/>
      </c>
      <c r="QQ23" t="str">
        <f>IF(ISERROR(MATCH(QQ$1,'CSC Mitre'!V$1:V$220,0)),"",VLOOKUP(QQ$1,'Tactic Recode'!$A$1:$B$547,2,FALSE))</f>
        <v/>
      </c>
      <c r="QR23" t="str">
        <f>IF(ISERROR(MATCH(QR$1,'CSC Mitre'!V$1:V$220,0)),"",VLOOKUP(QR$1,'Tactic Recode'!$A$1:$B$547,2,FALSE))</f>
        <v/>
      </c>
      <c r="QS23" t="str">
        <f>IF(ISERROR(MATCH(QS$1,'CSC Mitre'!V$1:V$220,0)),"",VLOOKUP(QS$1,'Tactic Recode'!$A$1:$B$547,2,FALSE))</f>
        <v/>
      </c>
      <c r="QT23" t="str">
        <f>IF(ISERROR(MATCH(QT$1,'CSC Mitre'!V$1:V$220,0)),"",VLOOKUP(QT$1,'Tactic Recode'!$A$1:$B$547,2,FALSE))</f>
        <v/>
      </c>
      <c r="QU23" t="str">
        <f>IF(ISERROR(MATCH(QU$1,'CSC Mitre'!V$1:V$220,0)),"",VLOOKUP(QU$1,'Tactic Recode'!$A$1:$B$547,2,FALSE))</f>
        <v/>
      </c>
      <c r="QV23" t="str">
        <f>IF(ISERROR(MATCH(QV$1,'CSC Mitre'!V$1:V$220,0)),"",VLOOKUP(QV$1,'Tactic Recode'!$A$1:$B$547,2,FALSE))</f>
        <v/>
      </c>
      <c r="QW23" t="str">
        <f>IF(ISERROR(MATCH(QW$1,'CSC Mitre'!V$1:V$220,0)),"",VLOOKUP(QW$1,'Tactic Recode'!$A$1:$B$547,2,FALSE))</f>
        <v/>
      </c>
      <c r="QX23" t="str">
        <f>IF(ISERROR(MATCH(QX$1,'CSC Mitre'!V$1:V$220,0)),"",VLOOKUP(QX$1,'Tactic Recode'!$A$1:$B$547,2,FALSE))</f>
        <v/>
      </c>
      <c r="QY23" t="str">
        <f>IF(ISERROR(MATCH(QY$1,'CSC Mitre'!V$1:V$220,0)),"",VLOOKUP(QY$1,'Tactic Recode'!$A$1:$B$547,2,FALSE))</f>
        <v/>
      </c>
      <c r="QZ23" t="str">
        <f>IF(ISERROR(MATCH(QZ$1,'CSC Mitre'!V$1:V$220,0)),"",VLOOKUP(QZ$1,'Tactic Recode'!$A$1:$B$547,2,FALSE))</f>
        <v/>
      </c>
      <c r="RA23" t="str">
        <f>IF(ISERROR(MATCH(RA$1,'CSC Mitre'!V$1:V$220,0)),"",VLOOKUP(RA$1,'Tactic Recode'!$A$1:$B$547,2,FALSE))</f>
        <v/>
      </c>
      <c r="RB23" t="str">
        <f>IF(ISERROR(MATCH(RB$1,'CSC Mitre'!V$1:V$220,0)),"",VLOOKUP(RB$1,'Tactic Recode'!$A$1:$B$547,2,FALSE))</f>
        <v/>
      </c>
      <c r="RC23" t="str">
        <f>IF(ISERROR(MATCH(RC$1,'CSC Mitre'!V$1:V$220,0)),"",VLOOKUP(RC$1,'Tactic Recode'!$A$1:$B$547,2,FALSE))</f>
        <v/>
      </c>
      <c r="RD23" t="str">
        <f>IF(ISERROR(MATCH(RD$1,'CSC Mitre'!V$1:V$220,0)),"",VLOOKUP(RD$1,'Tactic Recode'!$A$1:$B$547,2,FALSE))</f>
        <v/>
      </c>
      <c r="RE23" t="str">
        <f>IF(ISERROR(MATCH(RE$1,'CSC Mitre'!V$1:V$220,0)),"",VLOOKUP(RE$1,'Tactic Recode'!$A$1:$B$547,2,FALSE))</f>
        <v/>
      </c>
      <c r="RF23" t="str">
        <f>IF(ISERROR(MATCH(RF$1,'CSC Mitre'!V$1:V$220,0)),"",VLOOKUP(RF$1,'Tactic Recode'!$A$1:$B$547,2,FALSE))</f>
        <v/>
      </c>
      <c r="RG23" t="str">
        <f>IF(ISERROR(MATCH(RG$1,'CSC Mitre'!V$1:V$220,0)),"",VLOOKUP(RG$1,'Tactic Recode'!$A$1:$B$547,2,FALSE))</f>
        <v/>
      </c>
      <c r="RH23" t="str">
        <f>IF(ISERROR(MATCH(RH$1,'CSC Mitre'!V$1:V$220,0)),"",VLOOKUP(RH$1,'Tactic Recode'!$A$1:$B$547,2,FALSE))</f>
        <v/>
      </c>
      <c r="RI23" t="str">
        <f>IF(ISERROR(MATCH(RI$1,'CSC Mitre'!V$1:V$220,0)),"",VLOOKUP(RI$1,'Tactic Recode'!$A$1:$B$547,2,FALSE))</f>
        <v/>
      </c>
      <c r="RJ23" t="str">
        <f>IF(ISERROR(MATCH(RJ$1,'CSC Mitre'!V$1:V$220,0)),"",VLOOKUP(RJ$1,'Tactic Recode'!$A$1:$B$547,2,FALSE))</f>
        <v/>
      </c>
      <c r="RK23" t="str">
        <f>IF(ISERROR(MATCH(RK$1,'CSC Mitre'!V$1:V$220,0)),"",VLOOKUP(RK$1,'Tactic Recode'!$A$1:$B$547,2,FALSE))</f>
        <v/>
      </c>
      <c r="RL23" t="str">
        <f>IF(ISERROR(MATCH(RL$1,'CSC Mitre'!V$1:V$220,0)),"",VLOOKUP(RL$1,'Tactic Recode'!$A$1:$B$547,2,FALSE))</f>
        <v/>
      </c>
      <c r="RM23" t="str">
        <f>IF(ISERROR(MATCH(RM$1,'CSC Mitre'!V$1:V$220,0)),"",VLOOKUP(RM$1,'Tactic Recode'!$A$1:$B$547,2,FALSE))</f>
        <v/>
      </c>
      <c r="RN23" t="str">
        <f>IF(ISERROR(MATCH(RN$1,'CSC Mitre'!V$1:V$220,0)),"",VLOOKUP(RN$1,'Tactic Recode'!$A$1:$B$547,2,FALSE))</f>
        <v/>
      </c>
      <c r="RO23" t="str">
        <f>IF(ISERROR(MATCH(RO$1,'CSC Mitre'!V$1:V$220,0)),"",VLOOKUP(RO$1,'Tactic Recode'!$A$1:$B$547,2,FALSE))</f>
        <v/>
      </c>
      <c r="RP23" t="str">
        <f>IF(ISERROR(MATCH(RP$1,'CSC Mitre'!V$1:V$220,0)),"",VLOOKUP(RP$1,'Tactic Recode'!$A$1:$B$547,2,FALSE))</f>
        <v/>
      </c>
      <c r="RQ23" t="str">
        <f>IF(ISERROR(MATCH(RQ$1,'CSC Mitre'!V$1:V$220,0)),"",VLOOKUP(RQ$1,'Tactic Recode'!$A$1:$B$547,2,FALSE))</f>
        <v/>
      </c>
      <c r="RR23" t="str">
        <f>IF(ISERROR(MATCH(RR$1,'CSC Mitre'!V$1:V$220,0)),"",VLOOKUP(RR$1,'Tactic Recode'!$A$1:$B$547,2,FALSE))</f>
        <v/>
      </c>
      <c r="RS23" t="str">
        <f>IF(ISERROR(MATCH(RS$1,'CSC Mitre'!V$1:V$220,0)),"",VLOOKUP(RS$1,'Tactic Recode'!$A$1:$B$547,2,FALSE))</f>
        <v/>
      </c>
      <c r="RT23" t="str">
        <f>IF(ISERROR(MATCH(RT$1,'CSC Mitre'!V$1:V$220,0)),"",VLOOKUP(RT$1,'Tactic Recode'!$A$1:$B$547,2,FALSE))</f>
        <v/>
      </c>
      <c r="RU23" t="str">
        <f>IF(ISERROR(MATCH(RU$1,'CSC Mitre'!V$1:V$220,0)),"",VLOOKUP(RU$1,'Tactic Recode'!$A$1:$B$547,2,FALSE))</f>
        <v/>
      </c>
      <c r="RV23" t="str">
        <f>IF(ISERROR(MATCH(RV$1,'CSC Mitre'!V$1:V$220,0)),"",VLOOKUP(RV$1,'Tactic Recode'!$A$1:$B$547,2,FALSE))</f>
        <v/>
      </c>
      <c r="RW23" t="str">
        <f>IF(ISERROR(MATCH(RW$1,'CSC Mitre'!V$1:V$220,0)),"",VLOOKUP(RW$1,'Tactic Recode'!$A$1:$B$547,2,FALSE))</f>
        <v/>
      </c>
      <c r="RX23" t="str">
        <f>IF(ISERROR(MATCH(RX$1,'CSC Mitre'!V$1:V$220,0)),"",VLOOKUP(RX$1,'Tactic Recode'!$A$1:$B$547,2,FALSE))</f>
        <v/>
      </c>
      <c r="RY23" t="str">
        <f>IF(ISERROR(MATCH(RY$1,'CSC Mitre'!V$1:V$220,0)),"",VLOOKUP(RY$1,'Tactic Recode'!$A$1:$B$547,2,FALSE))</f>
        <v/>
      </c>
      <c r="RZ23" t="str">
        <f>IF(ISERROR(MATCH(RZ$1,'CSC Mitre'!V$1:V$220,0)),"",VLOOKUP(RZ$1,'Tactic Recode'!$A$1:$B$547,2,FALSE))</f>
        <v/>
      </c>
      <c r="SA23" t="str">
        <f>IF(ISERROR(MATCH(SA$1,'CSC Mitre'!V$1:V$220,0)),"",VLOOKUP(SA$1,'Tactic Recode'!$A$1:$B$547,2,FALSE))</f>
        <v/>
      </c>
      <c r="SB23" t="str">
        <f>IF(ISERROR(MATCH(SB$1,'CSC Mitre'!V$1:V$220,0)),"",VLOOKUP(SB$1,'Tactic Recode'!$A$1:$B$547,2,FALSE))</f>
        <v/>
      </c>
      <c r="SC23" t="str">
        <f>IF(ISERROR(MATCH(SC$1,'CSC Mitre'!V$1:V$220,0)),"",VLOOKUP(SC$1,'Tactic Recode'!$A$1:$B$547,2,FALSE))</f>
        <v/>
      </c>
      <c r="SD23" t="str">
        <f>IF(ISERROR(MATCH(SD$1,'CSC Mitre'!V$1:V$220,0)),"",VLOOKUP(SD$1,'Tactic Recode'!$A$1:$B$547,2,FALSE))</f>
        <v/>
      </c>
      <c r="SE23" t="str">
        <f>IF(ISERROR(MATCH(SE$1,'CSC Mitre'!V$1:V$220,0)),"",VLOOKUP(SE$1,'Tactic Recode'!$A$1:$B$547,2,FALSE))</f>
        <v/>
      </c>
      <c r="SF23" t="str">
        <f>IF(ISERROR(MATCH(SF$1,'CSC Mitre'!V$1:V$220,0)),"",VLOOKUP(SF$1,'Tactic Recode'!$A$1:$B$547,2,FALSE))</f>
        <v/>
      </c>
      <c r="SG23" t="str">
        <f>IF(ISERROR(MATCH(SG$1,'CSC Mitre'!V$1:V$220,0)),"",VLOOKUP(SG$1,'Tactic Recode'!$A$1:$B$547,2,FALSE))</f>
        <v/>
      </c>
      <c r="SH23" t="str">
        <f>IF(ISERROR(MATCH(SH$1,'CSC Mitre'!V$1:V$220,0)),"",VLOOKUP(SH$1,'Tactic Recode'!$A$1:$B$547,2,FALSE))</f>
        <v/>
      </c>
      <c r="SI23" t="str">
        <f>IF(ISERROR(MATCH(SI$1,'CSC Mitre'!V$1:V$220,0)),"",VLOOKUP(SI$1,'Tactic Recode'!$A$1:$B$547,2,FALSE))</f>
        <v/>
      </c>
      <c r="SJ23" t="str">
        <f>IF(ISERROR(MATCH(SJ$1,'CSC Mitre'!V$1:V$220,0)),"",VLOOKUP(SJ$1,'Tactic Recode'!$A$1:$B$547,2,FALSE))</f>
        <v/>
      </c>
      <c r="SK23" t="str">
        <f>IF(ISERROR(MATCH(SK$1,'CSC Mitre'!V$1:V$220,0)),"",VLOOKUP(SK$1,'Tactic Recode'!$A$1:$B$547,2,FALSE))</f>
        <v/>
      </c>
      <c r="SL23" t="str">
        <f>IF(ISERROR(MATCH(SL$1,'CSC Mitre'!V$1:V$220,0)),"",VLOOKUP(SL$1,'Tactic Recode'!$A$1:$B$547,2,FALSE))</f>
        <v/>
      </c>
      <c r="SM23" t="str">
        <f>IF(ISERROR(MATCH(SM$1,'CSC Mitre'!V$1:V$220,0)),"",VLOOKUP(SM$1,'Tactic Recode'!$A$1:$B$547,2,FALSE))</f>
        <v/>
      </c>
      <c r="SN23" t="str">
        <f>IF(ISERROR(MATCH(SN$1,'CSC Mitre'!V$1:V$220,0)),"",VLOOKUP(SN$1,'Tactic Recode'!$A$1:$B$547,2,FALSE))</f>
        <v/>
      </c>
      <c r="SO23" t="str">
        <f>IF(ISERROR(MATCH(SO$1,'CSC Mitre'!V$1:V$220,0)),"",VLOOKUP(SO$1,'Tactic Recode'!$A$1:$B$547,2,FALSE))</f>
        <v/>
      </c>
      <c r="SP23" t="str">
        <f>IF(ISERROR(MATCH(SP$1,'CSC Mitre'!V$1:V$220,0)),"",VLOOKUP(SP$1,'Tactic Recode'!$A$1:$B$547,2,FALSE))</f>
        <v/>
      </c>
      <c r="SQ23" t="str">
        <f>IF(ISERROR(MATCH(SQ$1,'CSC Mitre'!V$1:V$220,0)),"",VLOOKUP(SQ$1,'Tactic Recode'!$A$1:$B$547,2,FALSE))</f>
        <v/>
      </c>
      <c r="SR23" t="str">
        <f>IF(ISERROR(MATCH(SR$1,'CSC Mitre'!V$1:V$220,0)),"",VLOOKUP(SR$1,'Tactic Recode'!$A$1:$B$547,2,FALSE))</f>
        <v/>
      </c>
      <c r="SS23" t="str">
        <f>IF(ISERROR(MATCH(SS$1,'CSC Mitre'!V$1:V$220,0)),"",VLOOKUP(SS$1,'Tactic Recode'!$A$1:$B$547,2,FALSE))</f>
        <v/>
      </c>
      <c r="ST23" t="str">
        <f>IF(ISERROR(MATCH(ST$1,'CSC Mitre'!V$1:V$220,0)),"",VLOOKUP(ST$1,'Tactic Recode'!$A$1:$B$547,2,FALSE))</f>
        <v/>
      </c>
      <c r="SU23" t="str">
        <f>IF(ISERROR(MATCH(SU$1,'CSC Mitre'!V$1:V$220,0)),"",VLOOKUP(SU$1,'Tactic Recode'!$A$1:$B$547,2,FALSE))</f>
        <v/>
      </c>
      <c r="SV23" t="str">
        <f>IF(ISERROR(MATCH(SV$1,'CSC Mitre'!V$1:V$220,0)),"",VLOOKUP(SV$1,'Tactic Recode'!$A$1:$B$547,2,FALSE))</f>
        <v/>
      </c>
      <c r="SW23" t="str">
        <f>IF(ISERROR(MATCH(SW$1,'CSC Mitre'!V$1:V$220,0)),"",VLOOKUP(SW$1,'Tactic Recode'!$A$1:$B$547,2,FALSE))</f>
        <v/>
      </c>
      <c r="SX23" t="str">
        <f>IF(ISERROR(MATCH(SX$1,'CSC Mitre'!V$1:V$220,0)),"",VLOOKUP(SX$1,'Tactic Recode'!$A$1:$B$547,2,FALSE))</f>
        <v/>
      </c>
      <c r="SY23" t="str">
        <f>IF(ISERROR(MATCH(SY$1,'CSC Mitre'!V$1:V$220,0)),"",VLOOKUP(SY$1,'Tactic Recode'!$A$1:$B$547,2,FALSE))</f>
        <v/>
      </c>
      <c r="SZ23" t="str">
        <f>IF(ISERROR(MATCH(SZ$1,'CSC Mitre'!V$1:V$220,0)),"",VLOOKUP(SZ$1,'Tactic Recode'!$A$1:$B$547,2,FALSE))</f>
        <v/>
      </c>
      <c r="TA23" t="str">
        <f>IF(ISERROR(MATCH(TA$1,'CSC Mitre'!V$1:V$220,0)),"",VLOOKUP(TA$1,'Tactic Recode'!$A$1:$B$547,2,FALSE))</f>
        <v/>
      </c>
      <c r="TB23" t="str">
        <f>IF(ISERROR(MATCH(TB$1,'CSC Mitre'!V$1:V$220,0)),"",VLOOKUP(TB$1,'Tactic Recode'!$A$1:$B$547,2,FALSE))</f>
        <v/>
      </c>
      <c r="TC23" t="str">
        <f>IF(ISERROR(MATCH(TC$1,'CSC Mitre'!V$1:V$220,0)),"",VLOOKUP(TC$1,'Tactic Recode'!$A$1:$B$547,2,FALSE))</f>
        <v/>
      </c>
      <c r="TD23" t="str">
        <f>IF(ISERROR(MATCH(TD$1,'CSC Mitre'!V$1:V$220,0)),"",VLOOKUP(TD$1,'Tactic Recode'!$A$1:$B$547,2,FALSE))</f>
        <v/>
      </c>
      <c r="TE23" t="str">
        <f>IF(ISERROR(MATCH(TE$1,'CSC Mitre'!V$1:V$220,0)),"",VLOOKUP(TE$1,'Tactic Recode'!$A$1:$B$547,2,FALSE))</f>
        <v/>
      </c>
      <c r="TF23" t="str">
        <f>IF(ISERROR(MATCH(TF$1,'CSC Mitre'!V$1:V$220,0)),"",VLOOKUP(TF$1,'Tactic Recode'!$A$1:$B$547,2,FALSE))</f>
        <v/>
      </c>
      <c r="TG23" t="str">
        <f>IF(ISERROR(MATCH(TG$1,'CSC Mitre'!V$1:V$220,0)),"",VLOOKUP(TG$1,'Tactic Recode'!$A$1:$B$547,2,FALSE))</f>
        <v/>
      </c>
      <c r="TH23" t="str">
        <f>IF(ISERROR(MATCH(TH$1,'CSC Mitre'!V$1:V$220,0)),"",VLOOKUP(TH$1,'Tactic Recode'!$A$1:$B$547,2,FALSE))</f>
        <v/>
      </c>
      <c r="TI23" t="str">
        <f>IF(ISERROR(MATCH(TI$1,'CSC Mitre'!V$1:V$220,0)),"",VLOOKUP(TI$1,'Tactic Recode'!$A$1:$B$547,2,FALSE))</f>
        <v/>
      </c>
      <c r="TJ23" t="str">
        <f>IF(ISERROR(MATCH(TJ$1,'CSC Mitre'!V$1:V$220,0)),"",VLOOKUP(TJ$1,'Tactic Recode'!$A$1:$B$547,2,FALSE))</f>
        <v/>
      </c>
      <c r="TK23" t="str">
        <f>IF(ISERROR(MATCH(TK$1,'CSC Mitre'!V$1:V$220,0)),"",VLOOKUP(TK$1,'Tactic Recode'!$A$1:$B$547,2,FALSE))</f>
        <v/>
      </c>
      <c r="TL23" t="str">
        <f>IF(ISERROR(MATCH(TL$1,'CSC Mitre'!V$1:V$220,0)),"",VLOOKUP(TL$1,'Tactic Recode'!$A$1:$B$547,2,FALSE))</f>
        <v/>
      </c>
      <c r="TM23" t="str">
        <f>IF(ISERROR(MATCH(TM$1,'CSC Mitre'!V$1:V$220,0)),"",VLOOKUP(TM$1,'Tactic Recode'!$A$1:$B$547,2,FALSE))</f>
        <v/>
      </c>
      <c r="TN23" t="str">
        <f>IF(ISERROR(MATCH(TN$1,'CSC Mitre'!V$1:V$220,0)),"",VLOOKUP(TN$1,'Tactic Recode'!$A$1:$B$547,2,FALSE))</f>
        <v/>
      </c>
      <c r="TO23" t="str">
        <f>IF(ISERROR(MATCH(TO$1,'CSC Mitre'!V$1:V$220,0)),"",VLOOKUP(TO$1,'Tactic Recode'!$A$1:$B$547,2,FALSE))</f>
        <v/>
      </c>
      <c r="TP23" t="str">
        <f>IF(ISERROR(MATCH(TP$1,'CSC Mitre'!V$1:V$220,0)),"",VLOOKUP(TP$1,'Tactic Recode'!$A$1:$B$547,2,FALSE))</f>
        <v/>
      </c>
      <c r="TQ23" t="str">
        <f>IF(ISERROR(MATCH(TQ$1,'CSC Mitre'!V$1:V$220,0)),"",VLOOKUP(TQ$1,'Tactic Recode'!$A$1:$B$547,2,FALSE))</f>
        <v/>
      </c>
      <c r="TR23" t="str">
        <f>IF(ISERROR(MATCH(TR$1,'CSC Mitre'!V$1:V$220,0)),"",VLOOKUP(TR$1,'Tactic Recode'!$A$1:$B$547,2,FALSE))</f>
        <v/>
      </c>
      <c r="TS23" t="str">
        <f>IF(ISERROR(MATCH(TS$1,'CSC Mitre'!V$1:V$220,0)),"",VLOOKUP(TS$1,'Tactic Recode'!$A$1:$B$547,2,FALSE))</f>
        <v/>
      </c>
      <c r="TT23" t="str">
        <f>IF(ISERROR(MATCH(TT$1,'CSC Mitre'!V$1:V$220,0)),"",VLOOKUP(TT$1,'Tactic Recode'!$A$1:$B$547,2,FALSE))</f>
        <v/>
      </c>
      <c r="TU23" t="str">
        <f>IF(ISERROR(MATCH(TU$1,'CSC Mitre'!V$1:V$220,0)),"",VLOOKUP(TU$1,'Tactic Recode'!$A$1:$B$547,2,FALSE))</f>
        <v/>
      </c>
      <c r="TV23" t="str">
        <f>IF(ISERROR(MATCH(TV$1,'CSC Mitre'!V$1:V$220,0)),"",VLOOKUP(TV$1,'Tactic Recode'!$A$1:$B$547,2,FALSE))</f>
        <v/>
      </c>
      <c r="TW23" t="str">
        <f>IF(ISERROR(MATCH(TW$1,'CSC Mitre'!V$1:V$220,0)),"",VLOOKUP(TW$1,'Tactic Recode'!$A$1:$B$547,2,FALSE))</f>
        <v/>
      </c>
      <c r="TX23" t="str">
        <f>IF(ISERROR(MATCH(TX$1,'CSC Mitre'!V$1:V$220,0)),"",VLOOKUP(TX$1,'Tactic Recode'!$A$1:$B$547,2,FALSE))</f>
        <v/>
      </c>
      <c r="TY23" t="str">
        <f>IF(ISERROR(MATCH(TY$1,'CSC Mitre'!V$1:V$220,0)),"",VLOOKUP(TY$1,'Tactic Recode'!$A$1:$B$547,2,FALSE))</f>
        <v/>
      </c>
      <c r="TZ23" t="str">
        <f>IF(ISERROR(MATCH(TZ$1,'CSC Mitre'!V$1:V$220,0)),"",VLOOKUP(TZ$1,'Tactic Recode'!$A$1:$B$547,2,FALSE))</f>
        <v/>
      </c>
      <c r="UA23" t="str">
        <f>IF(ISERROR(MATCH(UA$1,'CSC Mitre'!V$1:V$220,0)),"",VLOOKUP(UA$1,'Tactic Recode'!$A$1:$B$547,2,FALSE))</f>
        <v/>
      </c>
      <c r="UB23" t="str">
        <f>IF(ISERROR(MATCH(UB$1,'CSC Mitre'!V$1:V$220,0)),"",VLOOKUP(UB$1,'Tactic Recode'!$A$1:$B$547,2,FALSE))</f>
        <v/>
      </c>
    </row>
    <row r="24" spans="1:548" x14ac:dyDescent="0.25">
      <c r="A24" s="59" t="s">
        <v>422</v>
      </c>
      <c r="B24" t="str">
        <f>IF(ISERROR(MATCH(B$1,'CSC Mitre'!W$1:W$220,0)),"",VLOOKUP(B$1,'Tactic Recode'!$A$1:$B$547,2,FALSE))</f>
        <v/>
      </c>
      <c r="C24" t="str">
        <f>IF(ISERROR(MATCH(C$1,'CSC Mitre'!W$1:W$220,0)),"",VLOOKUP(C$1,'Tactic Recode'!$A$1:$B$547,2,FALSE))</f>
        <v/>
      </c>
      <c r="D24" t="str">
        <f>IF(ISERROR(MATCH(D$1,'CSC Mitre'!W$1:W$220,0)),"",VLOOKUP(D$1,'Tactic Recode'!$A$1:$B$547,2,FALSE))</f>
        <v/>
      </c>
      <c r="E24" t="str">
        <f>IF(ISERROR(MATCH(E$1,'CSC Mitre'!W$1:W$220,0)),"",VLOOKUP(E$1,'Tactic Recode'!$A$1:$B$547,2,FALSE))</f>
        <v/>
      </c>
      <c r="F24" t="str">
        <f>IF(ISERROR(MATCH(F$1,'CSC Mitre'!W$1:W$220,0)),"",VLOOKUP(F$1,'Tactic Recode'!$A$1:$B$547,2,FALSE))</f>
        <v>Credential Access</v>
      </c>
      <c r="G24" t="str">
        <f>IF(ISERROR(MATCH(G$1,'CSC Mitre'!W$1:W$220,0)),"",VLOOKUP(G$1,'Tactic Recode'!$A$1:$B$547,2,FALSE))</f>
        <v/>
      </c>
      <c r="H24" t="str">
        <f>IF(ISERROR(MATCH(H$1,'CSC Mitre'!W$1:W$220,0)),"",VLOOKUP(H$1,'Tactic Recode'!$A$1:$B$547,2,FALSE))</f>
        <v/>
      </c>
      <c r="I24" t="str">
        <f>IF(ISERROR(MATCH(I$1,'CSC Mitre'!W$1:W$220,0)),"",VLOOKUP(I$1,'Tactic Recode'!$A$1:$B$547,2,FALSE))</f>
        <v>Credential Access</v>
      </c>
      <c r="J24" t="str">
        <f>IF(ISERROR(MATCH(J$1,'CSC Mitre'!W$1:W$220,0)),"",VLOOKUP(J$1,'Tactic Recode'!$A$1:$B$547,2,FALSE))</f>
        <v/>
      </c>
      <c r="K24" t="str">
        <f>IF(ISERROR(MATCH(K$1,'CSC Mitre'!W$1:W$220,0)),"",VLOOKUP(K$1,'Tactic Recode'!$A$1:$B$547,2,FALSE))</f>
        <v/>
      </c>
      <c r="L24" t="str">
        <f>IF(ISERROR(MATCH(L$1,'CSC Mitre'!W$1:W$220,0)),"",VLOOKUP(L$1,'Tactic Recode'!$A$1:$B$547,2,FALSE))</f>
        <v/>
      </c>
      <c r="M24" t="str">
        <f>IF(ISERROR(MATCH(M$1,'CSC Mitre'!W$1:W$220,0)),"",VLOOKUP(M$1,'Tactic Recode'!$A$1:$B$547,2,FALSE))</f>
        <v/>
      </c>
      <c r="N24" t="str">
        <f>IF(ISERROR(MATCH(N$1,'CSC Mitre'!W$1:W$220,0)),"",VLOOKUP(N$1,'Tactic Recode'!$A$1:$B$547,2,FALSE))</f>
        <v/>
      </c>
      <c r="O24" t="str">
        <f>IF(ISERROR(MATCH(O$1,'CSC Mitre'!W$1:W$220,0)),"",VLOOKUP(O$1,'Tactic Recode'!$A$1:$B$547,2,FALSE))</f>
        <v/>
      </c>
      <c r="P24" t="str">
        <f>IF(ISERROR(MATCH(P$1,'CSC Mitre'!W$1:W$220,0)),"",VLOOKUP(P$1,'Tactic Recode'!$A$1:$B$547,2,FALSE))</f>
        <v/>
      </c>
      <c r="Q24" t="str">
        <f>IF(ISERROR(MATCH(Q$1,'CSC Mitre'!W$1:W$220,0)),"",VLOOKUP(Q$1,'Tactic Recode'!$A$1:$B$547,2,FALSE))</f>
        <v/>
      </c>
      <c r="R24" t="str">
        <f>IF(ISERROR(MATCH(R$1,'CSC Mitre'!W$1:W$220,0)),"",VLOOKUP(R$1,'Tactic Recode'!$A$1:$B$547,2,FALSE))</f>
        <v/>
      </c>
      <c r="S24" t="str">
        <f>IF(ISERROR(MATCH(S$1,'CSC Mitre'!W$1:W$220,0)),"",VLOOKUP(S$1,'Tactic Recode'!$A$1:$B$547,2,FALSE))</f>
        <v/>
      </c>
      <c r="T24" t="str">
        <f>IF(ISERROR(MATCH(T$1,'CSC Mitre'!W$1:W$220,0)),"",VLOOKUP(T$1,'Tactic Recode'!$A$1:$B$547,2,FALSE))</f>
        <v/>
      </c>
      <c r="U24" t="str">
        <f>IF(ISERROR(MATCH(U$1,'CSC Mitre'!W$1:W$220,0)),"",VLOOKUP(U$1,'Tactic Recode'!$A$1:$B$547,2,FALSE))</f>
        <v/>
      </c>
      <c r="V24" t="str">
        <f>IF(ISERROR(MATCH(V$1,'CSC Mitre'!W$1:W$220,0)),"",VLOOKUP(V$1,'Tactic Recode'!$A$1:$B$547,2,FALSE))</f>
        <v/>
      </c>
      <c r="W24" t="str">
        <f>IF(ISERROR(MATCH(W$1,'CSC Mitre'!W$1:W$220,0)),"",VLOOKUP(W$1,'Tactic Recode'!$A$1:$B$547,2,FALSE))</f>
        <v/>
      </c>
      <c r="X24" t="str">
        <f>IF(ISERROR(MATCH(X$1,'CSC Mitre'!W$1:W$220,0)),"",VLOOKUP(X$1,'Tactic Recode'!$A$1:$B$547,2,FALSE))</f>
        <v/>
      </c>
      <c r="Y24" t="str">
        <f>IF(ISERROR(MATCH(Y$1,'CSC Mitre'!W$1:W$220,0)),"",VLOOKUP(Y$1,'Tactic Recode'!$A$1:$B$547,2,FALSE))</f>
        <v/>
      </c>
      <c r="Z24" t="str">
        <f>IF(ISERROR(MATCH(Z$1,'CSC Mitre'!W$1:W$220,0)),"",VLOOKUP(Z$1,'Tactic Recode'!$A$1:$B$547,2,FALSE))</f>
        <v/>
      </c>
      <c r="AA24" t="str">
        <f>IF(ISERROR(MATCH(AA$1,'CSC Mitre'!W$1:W$220,0)),"",VLOOKUP(AA$1,'Tactic Recode'!$A$1:$B$547,2,FALSE))</f>
        <v/>
      </c>
      <c r="AB24" t="str">
        <f>IF(ISERROR(MATCH(AB$1,'CSC Mitre'!W$1:W$220,0)),"",VLOOKUP(AB$1,'Tactic Recode'!$A$1:$B$547,2,FALSE))</f>
        <v/>
      </c>
      <c r="AC24" t="str">
        <f>IF(ISERROR(MATCH(AC$1,'CSC Mitre'!W$1:W$220,0)),"",VLOOKUP(AC$1,'Tactic Recode'!$A$1:$B$547,2,FALSE))</f>
        <v/>
      </c>
      <c r="AD24" t="str">
        <f>IF(ISERROR(MATCH(AD$1,'CSC Mitre'!W$1:W$220,0)),"",VLOOKUP(AD$1,'Tactic Recode'!$A$1:$B$547,2,FALSE))</f>
        <v/>
      </c>
      <c r="AE24" t="str">
        <f>IF(ISERROR(MATCH(AE$1,'CSC Mitre'!W$1:W$220,0)),"",VLOOKUP(AE$1,'Tactic Recode'!$A$1:$B$547,2,FALSE))</f>
        <v/>
      </c>
      <c r="AF24" t="str">
        <f>IF(ISERROR(MATCH(AF$1,'CSC Mitre'!W$1:W$220,0)),"",VLOOKUP(AF$1,'Tactic Recode'!$A$1:$B$547,2,FALSE))</f>
        <v/>
      </c>
      <c r="AG24" t="str">
        <f>IF(ISERROR(MATCH(AG$1,'CSC Mitre'!W$1:W$220,0)),"",VLOOKUP(AG$1,'Tactic Recode'!$A$1:$B$547,2,FALSE))</f>
        <v/>
      </c>
      <c r="AH24" t="str">
        <f>IF(ISERROR(MATCH(AH$1,'CSC Mitre'!W$1:W$220,0)),"",VLOOKUP(AH$1,'Tactic Recode'!$A$1:$B$547,2,FALSE))</f>
        <v/>
      </c>
      <c r="AI24" t="str">
        <f>IF(ISERROR(MATCH(AI$1,'CSC Mitre'!W$1:W$220,0)),"",VLOOKUP(AI$1,'Tactic Recode'!$A$1:$B$547,2,FALSE))</f>
        <v/>
      </c>
      <c r="AJ24" t="str">
        <f>IF(ISERROR(MATCH(AJ$1,'CSC Mitre'!W$1:W$220,0)),"",VLOOKUP(AJ$1,'Tactic Recode'!$A$1:$B$547,2,FALSE))</f>
        <v/>
      </c>
      <c r="AK24" t="str">
        <f>IF(ISERROR(MATCH(AK$1,'CSC Mitre'!W$1:W$220,0)),"",VLOOKUP(AK$1,'Tactic Recode'!$A$1:$B$547,2,FALSE))</f>
        <v/>
      </c>
      <c r="AL24" t="str">
        <f>IF(ISERROR(MATCH(AL$1,'CSC Mitre'!W$1:W$220,0)),"",VLOOKUP(AL$1,'Tactic Recode'!$A$1:$B$547,2,FALSE))</f>
        <v/>
      </c>
      <c r="AM24" t="str">
        <f>IF(ISERROR(MATCH(AM$1,'CSC Mitre'!W$1:W$220,0)),"",VLOOKUP(AM$1,'Tactic Recode'!$A$1:$B$547,2,FALSE))</f>
        <v/>
      </c>
      <c r="AN24" t="str">
        <f>IF(ISERROR(MATCH(AN$1,'CSC Mitre'!W$1:W$220,0)),"",VLOOKUP(AN$1,'Tactic Recode'!$A$1:$B$547,2,FALSE))</f>
        <v/>
      </c>
      <c r="AO24" t="str">
        <f>IF(ISERROR(MATCH(AO$1,'CSC Mitre'!W$1:W$220,0)),"",VLOOKUP(AO$1,'Tactic Recode'!$A$1:$B$547,2,FALSE))</f>
        <v/>
      </c>
      <c r="AP24" t="str">
        <f>IF(ISERROR(MATCH(AP$1,'CSC Mitre'!W$1:W$220,0)),"",VLOOKUP(AP$1,'Tactic Recode'!$A$1:$B$547,2,FALSE))</f>
        <v/>
      </c>
      <c r="AQ24" t="str">
        <f>IF(ISERROR(MATCH(AQ$1,'CSC Mitre'!W$1:W$220,0)),"",VLOOKUP(AQ$1,'Tactic Recode'!$A$1:$B$547,2,FALSE))</f>
        <v/>
      </c>
      <c r="AR24" t="str">
        <f>IF(ISERROR(MATCH(AR$1,'CSC Mitre'!W$1:W$220,0)),"",VLOOKUP(AR$1,'Tactic Recode'!$A$1:$B$547,2,FALSE))</f>
        <v/>
      </c>
      <c r="AS24" t="str">
        <f>IF(ISERROR(MATCH(AS$1,'CSC Mitre'!W$1:W$220,0)),"",VLOOKUP(AS$1,'Tactic Recode'!$A$1:$B$547,2,FALSE))</f>
        <v/>
      </c>
      <c r="AT24" t="str">
        <f>IF(ISERROR(MATCH(AT$1,'CSC Mitre'!W$1:W$220,0)),"",VLOOKUP(AT$1,'Tactic Recode'!$A$1:$B$547,2,FALSE))</f>
        <v/>
      </c>
      <c r="AU24" t="str">
        <f>IF(ISERROR(MATCH(AU$1,'CSC Mitre'!W$1:W$220,0)),"",VLOOKUP(AU$1,'Tactic Recode'!$A$1:$B$547,2,FALSE))</f>
        <v/>
      </c>
      <c r="AV24" t="str">
        <f>IF(ISERROR(MATCH(AV$1,'CSC Mitre'!W$1:W$220,0)),"",VLOOKUP(AV$1,'Tactic Recode'!$A$1:$B$547,2,FALSE))</f>
        <v/>
      </c>
      <c r="AW24" t="str">
        <f>IF(ISERROR(MATCH(AW$1,'CSC Mitre'!W$1:W$220,0)),"",VLOOKUP(AW$1,'Tactic Recode'!$A$1:$B$547,2,FALSE))</f>
        <v/>
      </c>
      <c r="AX24" t="str">
        <f>IF(ISERROR(MATCH(AX$1,'CSC Mitre'!W$1:W$220,0)),"",VLOOKUP(AX$1,'Tactic Recode'!$A$1:$B$547,2,FALSE))</f>
        <v/>
      </c>
      <c r="AY24" t="str">
        <f>IF(ISERROR(MATCH(AY$1,'CSC Mitre'!W$1:W$220,0)),"",VLOOKUP(AY$1,'Tactic Recode'!$A$1:$B$547,2,FALSE))</f>
        <v/>
      </c>
      <c r="AZ24" t="str">
        <f>IF(ISERROR(MATCH(AZ$1,'CSC Mitre'!W$1:W$220,0)),"",VLOOKUP(AZ$1,'Tactic Recode'!$A$1:$B$547,2,FALSE))</f>
        <v/>
      </c>
      <c r="BA24" t="str">
        <f>IF(ISERROR(MATCH(BA$1,'CSC Mitre'!W$1:W$220,0)),"",VLOOKUP(BA$1,'Tactic Recode'!$A$1:$B$547,2,FALSE))</f>
        <v/>
      </c>
      <c r="BB24" t="str">
        <f>IF(ISERROR(MATCH(BB$1,'CSC Mitre'!W$1:W$220,0)),"",VLOOKUP(BB$1,'Tactic Recode'!$A$1:$B$547,2,FALSE))</f>
        <v/>
      </c>
      <c r="BC24" t="str">
        <f>IF(ISERROR(MATCH(BC$1,'CSC Mitre'!W$1:W$220,0)),"",VLOOKUP(BC$1,'Tactic Recode'!$A$1:$B$547,2,FALSE))</f>
        <v/>
      </c>
      <c r="BD24" t="str">
        <f>IF(ISERROR(MATCH(BD$1,'CSC Mitre'!W$1:W$220,0)),"",VLOOKUP(BD$1,'Tactic Recode'!$A$1:$B$547,2,FALSE))</f>
        <v/>
      </c>
      <c r="BE24" t="str">
        <f>IF(ISERROR(MATCH(BE$1,'CSC Mitre'!W$1:W$220,0)),"",VLOOKUP(BE$1,'Tactic Recode'!$A$1:$B$547,2,FALSE))</f>
        <v/>
      </c>
      <c r="BF24" t="str">
        <f>IF(ISERROR(MATCH(BF$1,'CSC Mitre'!W$1:W$220,0)),"",VLOOKUP(BF$1,'Tactic Recode'!$A$1:$B$547,2,FALSE))</f>
        <v/>
      </c>
      <c r="BG24" t="str">
        <f>IF(ISERROR(MATCH(BG$1,'CSC Mitre'!W$1:W$220,0)),"",VLOOKUP(BG$1,'Tactic Recode'!$A$1:$B$547,2,FALSE))</f>
        <v/>
      </c>
      <c r="BH24" t="str">
        <f>IF(ISERROR(MATCH(BH$1,'CSC Mitre'!W$1:W$220,0)),"",VLOOKUP(BH$1,'Tactic Recode'!$A$1:$B$547,2,FALSE))</f>
        <v/>
      </c>
      <c r="BI24" t="str">
        <f>IF(ISERROR(MATCH(BI$1,'CSC Mitre'!W$1:W$220,0)),"",VLOOKUP(BI$1,'Tactic Recode'!$A$1:$B$547,2,FALSE))</f>
        <v/>
      </c>
      <c r="BJ24" t="str">
        <f>IF(ISERROR(MATCH(BJ$1,'CSC Mitre'!W$1:W$220,0)),"",VLOOKUP(BJ$1,'Tactic Recode'!$A$1:$B$547,2,FALSE))</f>
        <v/>
      </c>
      <c r="BK24" t="str">
        <f>IF(ISERROR(MATCH(BK$1,'CSC Mitre'!W$1:W$220,0)),"",VLOOKUP(BK$1,'Tactic Recode'!$A$1:$B$547,2,FALSE))</f>
        <v/>
      </c>
      <c r="BL24" t="str">
        <f>IF(ISERROR(MATCH(BL$1,'CSC Mitre'!W$1:W$220,0)),"",VLOOKUP(BL$1,'Tactic Recode'!$A$1:$B$547,2,FALSE))</f>
        <v/>
      </c>
      <c r="BM24" t="str">
        <f>IF(ISERROR(MATCH(BM$1,'CSC Mitre'!W$1:W$220,0)),"",VLOOKUP(BM$1,'Tactic Recode'!$A$1:$B$547,2,FALSE))</f>
        <v/>
      </c>
      <c r="BN24" t="str">
        <f>IF(ISERROR(MATCH(BN$1,'CSC Mitre'!W$1:W$220,0)),"",VLOOKUP(BN$1,'Tactic Recode'!$A$1:$B$547,2,FALSE))</f>
        <v/>
      </c>
      <c r="BO24" t="str">
        <f>IF(ISERROR(MATCH(BO$1,'CSC Mitre'!W$1:W$220,0)),"",VLOOKUP(BO$1,'Tactic Recode'!$A$1:$B$547,2,FALSE))</f>
        <v/>
      </c>
      <c r="BP24" t="str">
        <f>IF(ISERROR(MATCH(BP$1,'CSC Mitre'!W$1:W$220,0)),"",VLOOKUP(BP$1,'Tactic Recode'!$A$1:$B$547,2,FALSE))</f>
        <v/>
      </c>
      <c r="BQ24" t="str">
        <f>IF(ISERROR(MATCH(BQ$1,'CSC Mitre'!W$1:W$220,0)),"",VLOOKUP(BQ$1,'Tactic Recode'!$A$1:$B$547,2,FALSE))</f>
        <v/>
      </c>
      <c r="BR24" t="str">
        <f>IF(ISERROR(MATCH(BR$1,'CSC Mitre'!W$1:W$220,0)),"",VLOOKUP(BR$1,'Tactic Recode'!$A$1:$B$547,2,FALSE))</f>
        <v/>
      </c>
      <c r="BS24" t="str">
        <f>IF(ISERROR(MATCH(BS$1,'CSC Mitre'!W$1:W$220,0)),"",VLOOKUP(BS$1,'Tactic Recode'!$A$1:$B$547,2,FALSE))</f>
        <v/>
      </c>
      <c r="BT24" t="str">
        <f>IF(ISERROR(MATCH(BT$1,'CSC Mitre'!W$1:W$220,0)),"",VLOOKUP(BT$1,'Tactic Recode'!$A$1:$B$547,2,FALSE))</f>
        <v/>
      </c>
      <c r="BU24" t="str">
        <f>IF(ISERROR(MATCH(BU$1,'CSC Mitre'!W$1:W$220,0)),"",VLOOKUP(BU$1,'Tactic Recode'!$A$1:$B$547,2,FALSE))</f>
        <v/>
      </c>
      <c r="BV24" t="str">
        <f>IF(ISERROR(MATCH(BV$1,'CSC Mitre'!W$1:W$220,0)),"",VLOOKUP(BV$1,'Tactic Recode'!$A$1:$B$547,2,FALSE))</f>
        <v/>
      </c>
      <c r="BW24" t="str">
        <f>IF(ISERROR(MATCH(BW$1,'CSC Mitre'!W$1:W$220,0)),"",VLOOKUP(BW$1,'Tactic Recode'!$A$1:$B$547,2,FALSE))</f>
        <v/>
      </c>
      <c r="BX24" t="str">
        <f>IF(ISERROR(MATCH(BX$1,'CSC Mitre'!W$1:W$220,0)),"",VLOOKUP(BX$1,'Tactic Recode'!$A$1:$B$547,2,FALSE))</f>
        <v/>
      </c>
      <c r="BY24" t="str">
        <f>IF(ISERROR(MATCH(BY$1,'CSC Mitre'!W$1:W$220,0)),"",VLOOKUP(BY$1,'Tactic Recode'!$A$1:$B$547,2,FALSE))</f>
        <v/>
      </c>
      <c r="BZ24" t="str">
        <f>IF(ISERROR(MATCH(BZ$1,'CSC Mitre'!W$1:W$220,0)),"",VLOOKUP(BZ$1,'Tactic Recode'!$A$1:$B$547,2,FALSE))</f>
        <v/>
      </c>
      <c r="CA24" t="str">
        <f>IF(ISERROR(MATCH(CA$1,'CSC Mitre'!W$1:W$220,0)),"",VLOOKUP(CA$1,'Tactic Recode'!$A$1:$B$547,2,FALSE))</f>
        <v/>
      </c>
      <c r="CB24" t="str">
        <f>IF(ISERROR(MATCH(CB$1,'CSC Mitre'!W$1:W$220,0)),"",VLOOKUP(CB$1,'Tactic Recode'!$A$1:$B$547,2,FALSE))</f>
        <v/>
      </c>
      <c r="CC24" t="str">
        <f>IF(ISERROR(MATCH(CC$1,'CSC Mitre'!W$1:W$220,0)),"",VLOOKUP(CC$1,'Tactic Recode'!$A$1:$B$547,2,FALSE))</f>
        <v/>
      </c>
      <c r="CD24" t="str">
        <f>IF(ISERROR(MATCH(CD$1,'CSC Mitre'!W$1:W$220,0)),"",VLOOKUP(CD$1,'Tactic Recode'!$A$1:$B$547,2,FALSE))</f>
        <v/>
      </c>
      <c r="CE24" t="str">
        <f>IF(ISERROR(MATCH(CE$1,'CSC Mitre'!W$1:W$220,0)),"",VLOOKUP(CE$1,'Tactic Recode'!$A$1:$B$547,2,FALSE))</f>
        <v/>
      </c>
      <c r="CF24" t="str">
        <f>IF(ISERROR(MATCH(CF$1,'CSC Mitre'!W$1:W$220,0)),"",VLOOKUP(CF$1,'Tactic Recode'!$A$1:$B$547,2,FALSE))</f>
        <v/>
      </c>
      <c r="CG24" t="str">
        <f>IF(ISERROR(MATCH(CG$1,'CSC Mitre'!W$1:W$220,0)),"",VLOOKUP(CG$1,'Tactic Recode'!$A$1:$B$547,2,FALSE))</f>
        <v/>
      </c>
      <c r="CH24" t="str">
        <f>IF(ISERROR(MATCH(CH$1,'CSC Mitre'!W$1:W$220,0)),"",VLOOKUP(CH$1,'Tactic Recode'!$A$1:$B$547,2,FALSE))</f>
        <v/>
      </c>
      <c r="CI24" t="str">
        <f>IF(ISERROR(MATCH(CI$1,'CSC Mitre'!W$1:W$220,0)),"",VLOOKUP(CI$1,'Tactic Recode'!$A$1:$B$547,2,FALSE))</f>
        <v/>
      </c>
      <c r="CJ24" t="str">
        <f>IF(ISERROR(MATCH(CJ$1,'CSC Mitre'!W$1:W$220,0)),"",VLOOKUP(CJ$1,'Tactic Recode'!$A$1:$B$547,2,FALSE))</f>
        <v/>
      </c>
      <c r="CK24" t="str">
        <f>IF(ISERROR(MATCH(CK$1,'CSC Mitre'!W$1:W$220,0)),"",VLOOKUP(CK$1,'Tactic Recode'!$A$1:$B$547,2,FALSE))</f>
        <v/>
      </c>
      <c r="CL24" t="str">
        <f>IF(ISERROR(MATCH(CL$1,'CSC Mitre'!W$1:W$220,0)),"",VLOOKUP(CL$1,'Tactic Recode'!$A$1:$B$547,2,FALSE))</f>
        <v/>
      </c>
      <c r="CM24" t="str">
        <f>IF(ISERROR(MATCH(CM$1,'CSC Mitre'!W$1:W$220,0)),"",VLOOKUP(CM$1,'Tactic Recode'!$A$1:$B$547,2,FALSE))</f>
        <v/>
      </c>
      <c r="CN24" t="str">
        <f>IF(ISERROR(MATCH(CN$1,'CSC Mitre'!W$1:W$220,0)),"",VLOOKUP(CN$1,'Tactic Recode'!$A$1:$B$547,2,FALSE))</f>
        <v/>
      </c>
      <c r="CO24" t="str">
        <f>IF(ISERROR(MATCH(CO$1,'CSC Mitre'!W$1:W$220,0)),"",VLOOKUP(CO$1,'Tactic Recode'!$A$1:$B$547,2,FALSE))</f>
        <v/>
      </c>
      <c r="CP24" t="str">
        <f>IF(ISERROR(MATCH(CP$1,'CSC Mitre'!W$1:W$220,0)),"",VLOOKUP(CP$1,'Tactic Recode'!$A$1:$B$547,2,FALSE))</f>
        <v/>
      </c>
      <c r="CQ24" t="str">
        <f>IF(ISERROR(MATCH(CQ$1,'CSC Mitre'!W$1:W$220,0)),"",VLOOKUP(CQ$1,'Tactic Recode'!$A$1:$B$547,2,FALSE))</f>
        <v/>
      </c>
      <c r="CR24" t="str">
        <f>IF(ISERROR(MATCH(CR$1,'CSC Mitre'!W$1:W$220,0)),"",VLOOKUP(CR$1,'Tactic Recode'!$A$1:$B$547,2,FALSE))</f>
        <v/>
      </c>
      <c r="CS24" t="str">
        <f>IF(ISERROR(MATCH(CS$1,'CSC Mitre'!W$1:W$220,0)),"",VLOOKUP(CS$1,'Tactic Recode'!$A$1:$B$547,2,FALSE))</f>
        <v/>
      </c>
      <c r="CT24" t="str">
        <f>IF(ISERROR(MATCH(CT$1,'CSC Mitre'!W$1:W$220,0)),"",VLOOKUP(CT$1,'Tactic Recode'!$A$1:$B$547,2,FALSE))</f>
        <v/>
      </c>
      <c r="CU24" t="str">
        <f>IF(ISERROR(MATCH(CU$1,'CSC Mitre'!W$1:W$220,0)),"",VLOOKUP(CU$1,'Tactic Recode'!$A$1:$B$547,2,FALSE))</f>
        <v/>
      </c>
      <c r="CV24" t="str">
        <f>IF(ISERROR(MATCH(CV$1,'CSC Mitre'!W$1:W$220,0)),"",VLOOKUP(CV$1,'Tactic Recode'!$A$1:$B$547,2,FALSE))</f>
        <v/>
      </c>
      <c r="CW24" t="str">
        <f>IF(ISERROR(MATCH(CW$1,'CSC Mitre'!W$1:W$220,0)),"",VLOOKUP(CW$1,'Tactic Recode'!$A$1:$B$547,2,FALSE))</f>
        <v/>
      </c>
      <c r="CX24" t="str">
        <f>IF(ISERROR(MATCH(CX$1,'CSC Mitre'!W$1:W$220,0)),"",VLOOKUP(CX$1,'Tactic Recode'!$A$1:$B$547,2,FALSE))</f>
        <v/>
      </c>
      <c r="CY24" t="str">
        <f>IF(ISERROR(MATCH(CY$1,'CSC Mitre'!W$1:W$220,0)),"",VLOOKUP(CY$1,'Tactic Recode'!$A$1:$B$547,2,FALSE))</f>
        <v/>
      </c>
      <c r="CZ24" t="str">
        <f>IF(ISERROR(MATCH(CZ$1,'CSC Mitre'!W$1:W$220,0)),"",VLOOKUP(CZ$1,'Tactic Recode'!$A$1:$B$547,2,FALSE))</f>
        <v/>
      </c>
      <c r="DA24" t="str">
        <f>IF(ISERROR(MATCH(DA$1,'CSC Mitre'!W$1:W$220,0)),"",VLOOKUP(DA$1,'Tactic Recode'!$A$1:$B$547,2,FALSE))</f>
        <v/>
      </c>
      <c r="DB24" t="str">
        <f>IF(ISERROR(MATCH(DB$1,'CSC Mitre'!W$1:W$220,0)),"",VLOOKUP(DB$1,'Tactic Recode'!$A$1:$B$547,2,FALSE))</f>
        <v/>
      </c>
      <c r="DC24" t="str">
        <f>IF(ISERROR(MATCH(DC$1,'CSC Mitre'!W$1:W$220,0)),"",VLOOKUP(DC$1,'Tactic Recode'!$A$1:$B$547,2,FALSE))</f>
        <v/>
      </c>
      <c r="DD24" t="str">
        <f>IF(ISERROR(MATCH(DD$1,'CSC Mitre'!W$1:W$220,0)),"",VLOOKUP(DD$1,'Tactic Recode'!$A$1:$B$547,2,FALSE))</f>
        <v/>
      </c>
      <c r="DE24" t="str">
        <f>IF(ISERROR(MATCH(DE$1,'CSC Mitre'!W$1:W$220,0)),"",VLOOKUP(DE$1,'Tactic Recode'!$A$1:$B$547,2,FALSE))</f>
        <v/>
      </c>
      <c r="DF24" t="str">
        <f>IF(ISERROR(MATCH(DF$1,'CSC Mitre'!W$1:W$220,0)),"",VLOOKUP(DF$1,'Tactic Recode'!$A$1:$B$547,2,FALSE))</f>
        <v/>
      </c>
      <c r="DG24" t="str">
        <f>IF(ISERROR(MATCH(DG$1,'CSC Mitre'!W$1:W$220,0)),"",VLOOKUP(DG$1,'Tactic Recode'!$A$1:$B$547,2,FALSE))</f>
        <v>Defense Evasion</v>
      </c>
      <c r="DH24" t="str">
        <f>IF(ISERROR(MATCH(DH$1,'CSC Mitre'!W$1:W$220,0)),"",VLOOKUP(DH$1,'Tactic Recode'!$A$1:$B$547,2,FALSE))</f>
        <v>Defense Evasion</v>
      </c>
      <c r="DI24" t="str">
        <f>IF(ISERROR(MATCH(DI$1,'CSC Mitre'!W$1:W$220,0)),"",VLOOKUP(DI$1,'Tactic Recode'!$A$1:$B$547,2,FALSE))</f>
        <v>Defense Evasion</v>
      </c>
      <c r="DJ24" t="str">
        <f>IF(ISERROR(MATCH(DJ$1,'CSC Mitre'!W$1:W$220,0)),"",VLOOKUP(DJ$1,'Tactic Recode'!$A$1:$B$547,2,FALSE))</f>
        <v/>
      </c>
      <c r="DK24" t="str">
        <f>IF(ISERROR(MATCH(DK$1,'CSC Mitre'!W$1:W$220,0)),"",VLOOKUP(DK$1,'Tactic Recode'!$A$1:$B$547,2,FALSE))</f>
        <v/>
      </c>
      <c r="DL24" t="str">
        <f>IF(ISERROR(MATCH(DL$1,'CSC Mitre'!W$1:W$220,0)),"",VLOOKUP(DL$1,'Tactic Recode'!$A$1:$B$547,2,FALSE))</f>
        <v/>
      </c>
      <c r="DM24" t="str">
        <f>IF(ISERROR(MATCH(DM$1,'CSC Mitre'!W$1:W$220,0)),"",VLOOKUP(DM$1,'Tactic Recode'!$A$1:$B$547,2,FALSE))</f>
        <v/>
      </c>
      <c r="DN24" t="str">
        <f>IF(ISERROR(MATCH(DN$1,'CSC Mitre'!W$1:W$220,0)),"",VLOOKUP(DN$1,'Tactic Recode'!$A$1:$B$547,2,FALSE))</f>
        <v/>
      </c>
      <c r="DO24" t="str">
        <f>IF(ISERROR(MATCH(DO$1,'CSC Mitre'!W$1:W$220,0)),"",VLOOKUP(DO$1,'Tactic Recode'!$A$1:$B$547,2,FALSE))</f>
        <v/>
      </c>
      <c r="DP24" t="str">
        <f>IF(ISERROR(MATCH(DP$1,'CSC Mitre'!W$1:W$220,0)),"",VLOOKUP(DP$1,'Tactic Recode'!$A$1:$B$547,2,FALSE))</f>
        <v/>
      </c>
      <c r="DQ24" t="str">
        <f>IF(ISERROR(MATCH(DQ$1,'CSC Mitre'!W$1:W$220,0)),"",VLOOKUP(DQ$1,'Tactic Recode'!$A$1:$B$547,2,FALSE))</f>
        <v/>
      </c>
      <c r="DR24" t="str">
        <f>IF(ISERROR(MATCH(DR$1,'CSC Mitre'!W$1:W$220,0)),"",VLOOKUP(DR$1,'Tactic Recode'!$A$1:$B$547,2,FALSE))</f>
        <v/>
      </c>
      <c r="DS24" t="str">
        <f>IF(ISERROR(MATCH(DS$1,'CSC Mitre'!W$1:W$220,0)),"",VLOOKUP(DS$1,'Tactic Recode'!$A$1:$B$547,2,FALSE))</f>
        <v/>
      </c>
      <c r="DT24" t="str">
        <f>IF(ISERROR(MATCH(DT$1,'CSC Mitre'!W$1:W$220,0)),"",VLOOKUP(DT$1,'Tactic Recode'!$A$1:$B$547,2,FALSE))</f>
        <v/>
      </c>
      <c r="DU24" t="str">
        <f>IF(ISERROR(MATCH(DU$1,'CSC Mitre'!W$1:W$220,0)),"",VLOOKUP(DU$1,'Tactic Recode'!$A$1:$B$547,2,FALSE))</f>
        <v/>
      </c>
      <c r="DV24" t="str">
        <f>IF(ISERROR(MATCH(DV$1,'CSC Mitre'!W$1:W$220,0)),"",VLOOKUP(DV$1,'Tactic Recode'!$A$1:$B$547,2,FALSE))</f>
        <v/>
      </c>
      <c r="DW24" t="str">
        <f>IF(ISERROR(MATCH(DW$1,'CSC Mitre'!W$1:W$220,0)),"",VLOOKUP(DW$1,'Tactic Recode'!$A$1:$B$547,2,FALSE))</f>
        <v/>
      </c>
      <c r="DX24" t="str">
        <f>IF(ISERROR(MATCH(DX$1,'CSC Mitre'!W$1:W$220,0)),"",VLOOKUP(DX$1,'Tactic Recode'!$A$1:$B$547,2,FALSE))</f>
        <v/>
      </c>
      <c r="DY24" t="str">
        <f>IF(ISERROR(MATCH(DY$1,'CSC Mitre'!W$1:W$220,0)),"",VLOOKUP(DY$1,'Tactic Recode'!$A$1:$B$547,2,FALSE))</f>
        <v/>
      </c>
      <c r="DZ24" t="str">
        <f>IF(ISERROR(MATCH(DZ$1,'CSC Mitre'!W$1:W$220,0)),"",VLOOKUP(DZ$1,'Tactic Recode'!$A$1:$B$547,2,FALSE))</f>
        <v/>
      </c>
      <c r="EA24" t="str">
        <f>IF(ISERROR(MATCH(EA$1,'CSC Mitre'!W$1:W$220,0)),"",VLOOKUP(EA$1,'Tactic Recode'!$A$1:$B$547,2,FALSE))</f>
        <v/>
      </c>
      <c r="EB24" t="str">
        <f>IF(ISERROR(MATCH(EB$1,'CSC Mitre'!W$1:W$220,0)),"",VLOOKUP(EB$1,'Tactic Recode'!$A$1:$B$547,2,FALSE))</f>
        <v/>
      </c>
      <c r="EC24" t="str">
        <f>IF(ISERROR(MATCH(EC$1,'CSC Mitre'!W$1:W$220,0)),"",VLOOKUP(EC$1,'Tactic Recode'!$A$1:$B$547,2,FALSE))</f>
        <v/>
      </c>
      <c r="ED24" t="str">
        <f>IF(ISERROR(MATCH(ED$1,'CSC Mitre'!W$1:W$220,0)),"",VLOOKUP(ED$1,'Tactic Recode'!$A$1:$B$547,2,FALSE))</f>
        <v/>
      </c>
      <c r="EE24" t="str">
        <f>IF(ISERROR(MATCH(EE$1,'CSC Mitre'!W$1:W$220,0)),"",VLOOKUP(EE$1,'Tactic Recode'!$A$1:$B$547,2,FALSE))</f>
        <v/>
      </c>
      <c r="EF24" t="str">
        <f>IF(ISERROR(MATCH(EF$1,'CSC Mitre'!W$1:W$220,0)),"",VLOOKUP(EF$1,'Tactic Recode'!$A$1:$B$547,2,FALSE))</f>
        <v/>
      </c>
      <c r="EG24" t="str">
        <f>IF(ISERROR(MATCH(EG$1,'CSC Mitre'!W$1:W$220,0)),"",VLOOKUP(EG$1,'Tactic Recode'!$A$1:$B$547,2,FALSE))</f>
        <v/>
      </c>
      <c r="EH24" t="str">
        <f>IF(ISERROR(MATCH(EH$1,'CSC Mitre'!W$1:W$220,0)),"",VLOOKUP(EH$1,'Tactic Recode'!$A$1:$B$547,2,FALSE))</f>
        <v/>
      </c>
      <c r="EI24" t="str">
        <f>IF(ISERROR(MATCH(EI$1,'CSC Mitre'!W$1:W$220,0)),"",VLOOKUP(EI$1,'Tactic Recode'!$A$1:$B$547,2,FALSE))</f>
        <v/>
      </c>
      <c r="EJ24" t="str">
        <f>IF(ISERROR(MATCH(EJ$1,'CSC Mitre'!W$1:W$220,0)),"",VLOOKUP(EJ$1,'Tactic Recode'!$A$1:$B$547,2,FALSE))</f>
        <v/>
      </c>
      <c r="EK24" t="str">
        <f>IF(ISERROR(MATCH(EK$1,'CSC Mitre'!W$1:W$220,0)),"",VLOOKUP(EK$1,'Tactic Recode'!$A$1:$B$547,2,FALSE))</f>
        <v/>
      </c>
      <c r="EL24" t="str">
        <f>IF(ISERROR(MATCH(EL$1,'CSC Mitre'!W$1:W$220,0)),"",VLOOKUP(EL$1,'Tactic Recode'!$A$1:$B$547,2,FALSE))</f>
        <v/>
      </c>
      <c r="EM24" t="str">
        <f>IF(ISERROR(MATCH(EM$1,'CSC Mitre'!W$1:W$220,0)),"",VLOOKUP(EM$1,'Tactic Recode'!$A$1:$B$547,2,FALSE))</f>
        <v/>
      </c>
      <c r="EN24" t="str">
        <f>IF(ISERROR(MATCH(EN$1,'CSC Mitre'!W$1:W$220,0)),"",VLOOKUP(EN$1,'Tactic Recode'!$A$1:$B$547,2,FALSE))</f>
        <v/>
      </c>
      <c r="EO24" t="str">
        <f>IF(ISERROR(MATCH(EO$1,'CSC Mitre'!W$1:W$220,0)),"",VLOOKUP(EO$1,'Tactic Recode'!$A$1:$B$547,2,FALSE))</f>
        <v/>
      </c>
      <c r="EP24" t="str">
        <f>IF(ISERROR(MATCH(EP$1,'CSC Mitre'!W$1:W$220,0)),"",VLOOKUP(EP$1,'Tactic Recode'!$A$1:$B$547,2,FALSE))</f>
        <v/>
      </c>
      <c r="EQ24" t="str">
        <f>IF(ISERROR(MATCH(EQ$1,'CSC Mitre'!W$1:W$220,0)),"",VLOOKUP(EQ$1,'Tactic Recode'!$A$1:$B$547,2,FALSE))</f>
        <v/>
      </c>
      <c r="ER24" t="str">
        <f>IF(ISERROR(MATCH(ER$1,'CSC Mitre'!W$1:W$220,0)),"",VLOOKUP(ER$1,'Tactic Recode'!$A$1:$B$547,2,FALSE))</f>
        <v/>
      </c>
      <c r="ES24" t="str">
        <f>IF(ISERROR(MATCH(ES$1,'CSC Mitre'!W$1:W$220,0)),"",VLOOKUP(ES$1,'Tactic Recode'!$A$1:$B$547,2,FALSE))</f>
        <v/>
      </c>
      <c r="ET24" t="str">
        <f>IF(ISERROR(MATCH(ET$1,'CSC Mitre'!W$1:W$220,0)),"",VLOOKUP(ET$1,'Tactic Recode'!$A$1:$B$547,2,FALSE))</f>
        <v/>
      </c>
      <c r="EU24" t="str">
        <f>IF(ISERROR(MATCH(EU$1,'CSC Mitre'!W$1:W$220,0)),"",VLOOKUP(EU$1,'Tactic Recode'!$A$1:$B$547,2,FALSE))</f>
        <v/>
      </c>
      <c r="EV24" t="str">
        <f>IF(ISERROR(MATCH(EV$1,'CSC Mitre'!W$1:W$220,0)),"",VLOOKUP(EV$1,'Tactic Recode'!$A$1:$B$547,2,FALSE))</f>
        <v/>
      </c>
      <c r="EW24" t="str">
        <f>IF(ISERROR(MATCH(EW$1,'CSC Mitre'!W$1:W$220,0)),"",VLOOKUP(EW$1,'Tactic Recode'!$A$1:$B$547,2,FALSE))</f>
        <v/>
      </c>
      <c r="EX24" t="str">
        <f>IF(ISERROR(MATCH(EX$1,'CSC Mitre'!W$1:W$220,0)),"",VLOOKUP(EX$1,'Tactic Recode'!$A$1:$B$547,2,FALSE))</f>
        <v/>
      </c>
      <c r="EY24" t="str">
        <f>IF(ISERROR(MATCH(EY$1,'CSC Mitre'!W$1:W$220,0)),"",VLOOKUP(EY$1,'Tactic Recode'!$A$1:$B$547,2,FALSE))</f>
        <v/>
      </c>
      <c r="EZ24" t="str">
        <f>IF(ISERROR(MATCH(EZ$1,'CSC Mitre'!W$1:W$220,0)),"",VLOOKUP(EZ$1,'Tactic Recode'!$A$1:$B$547,2,FALSE))</f>
        <v/>
      </c>
      <c r="FA24" t="str">
        <f>IF(ISERROR(MATCH(FA$1,'CSC Mitre'!W$1:W$220,0)),"",VLOOKUP(FA$1,'Tactic Recode'!$A$1:$B$547,2,FALSE))</f>
        <v/>
      </c>
      <c r="FB24" t="str">
        <f>IF(ISERROR(MATCH(FB$1,'CSC Mitre'!W$1:W$220,0)),"",VLOOKUP(FB$1,'Tactic Recode'!$A$1:$B$547,2,FALSE))</f>
        <v/>
      </c>
      <c r="FC24" t="str">
        <f>IF(ISERROR(MATCH(FC$1,'CSC Mitre'!W$1:W$220,0)),"",VLOOKUP(FC$1,'Tactic Recode'!$A$1:$B$547,2,FALSE))</f>
        <v/>
      </c>
      <c r="FD24" t="str">
        <f>IF(ISERROR(MATCH(FD$1,'CSC Mitre'!W$1:W$220,0)),"",VLOOKUP(FD$1,'Tactic Recode'!$A$1:$B$547,2,FALSE))</f>
        <v/>
      </c>
      <c r="FE24" t="str">
        <f>IF(ISERROR(MATCH(FE$1,'CSC Mitre'!W$1:W$220,0)),"",VLOOKUP(FE$1,'Tactic Recode'!$A$1:$B$547,2,FALSE))</f>
        <v/>
      </c>
      <c r="FF24" t="str">
        <f>IF(ISERROR(MATCH(FF$1,'CSC Mitre'!W$1:W$220,0)),"",VLOOKUP(FF$1,'Tactic Recode'!$A$1:$B$547,2,FALSE))</f>
        <v/>
      </c>
      <c r="FG24" t="str">
        <f>IF(ISERROR(MATCH(FG$1,'CSC Mitre'!W$1:W$220,0)),"",VLOOKUP(FG$1,'Tactic Recode'!$A$1:$B$547,2,FALSE))</f>
        <v/>
      </c>
      <c r="FH24" t="str">
        <f>IF(ISERROR(MATCH(FH$1,'CSC Mitre'!W$1:W$220,0)),"",VLOOKUP(FH$1,'Tactic Recode'!$A$1:$B$547,2,FALSE))</f>
        <v/>
      </c>
      <c r="FI24" t="str">
        <f>IF(ISERROR(MATCH(FI$1,'CSC Mitre'!W$1:W$220,0)),"",VLOOKUP(FI$1,'Tactic Recode'!$A$1:$B$547,2,FALSE))</f>
        <v/>
      </c>
      <c r="FJ24" t="str">
        <f>IF(ISERROR(MATCH(FJ$1,'CSC Mitre'!W$1:W$220,0)),"",VLOOKUP(FJ$1,'Tactic Recode'!$A$1:$B$547,2,FALSE))</f>
        <v/>
      </c>
      <c r="FK24" t="str">
        <f>IF(ISERROR(MATCH(FK$1,'CSC Mitre'!W$1:W$220,0)),"",VLOOKUP(FK$1,'Tactic Recode'!$A$1:$B$547,2,FALSE))</f>
        <v/>
      </c>
      <c r="FL24" t="str">
        <f>IF(ISERROR(MATCH(FL$1,'CSC Mitre'!W$1:W$220,0)),"",VLOOKUP(FL$1,'Tactic Recode'!$A$1:$B$547,2,FALSE))</f>
        <v/>
      </c>
      <c r="FM24" t="str">
        <f>IF(ISERROR(MATCH(FM$1,'CSC Mitre'!W$1:W$220,0)),"",VLOOKUP(FM$1,'Tactic Recode'!$A$1:$B$547,2,FALSE))</f>
        <v/>
      </c>
      <c r="FN24" t="str">
        <f>IF(ISERROR(MATCH(FN$1,'CSC Mitre'!W$1:W$220,0)),"",VLOOKUP(FN$1,'Tactic Recode'!$A$1:$B$547,2,FALSE))</f>
        <v/>
      </c>
      <c r="FO24" t="str">
        <f>IF(ISERROR(MATCH(FO$1,'CSC Mitre'!W$1:W$220,0)),"",VLOOKUP(FO$1,'Tactic Recode'!$A$1:$B$547,2,FALSE))</f>
        <v/>
      </c>
      <c r="FP24" t="str">
        <f>IF(ISERROR(MATCH(FP$1,'CSC Mitre'!W$1:W$220,0)),"",VLOOKUP(FP$1,'Tactic Recode'!$A$1:$B$547,2,FALSE))</f>
        <v>Collection</v>
      </c>
      <c r="FQ24" t="str">
        <f>IF(ISERROR(MATCH(FQ$1,'CSC Mitre'!W$1:W$220,0)),"",VLOOKUP(FQ$1,'Tactic Recode'!$A$1:$B$547,2,FALSE))</f>
        <v/>
      </c>
      <c r="FR24" t="str">
        <f>IF(ISERROR(MATCH(FR$1,'CSC Mitre'!W$1:W$220,0)),"",VLOOKUP(FR$1,'Tactic Recode'!$A$1:$B$547,2,FALSE))</f>
        <v/>
      </c>
      <c r="FS24" t="str">
        <f>IF(ISERROR(MATCH(FS$1,'CSC Mitre'!W$1:W$220,0)),"",VLOOKUP(FS$1,'Tactic Recode'!$A$1:$B$547,2,FALSE))</f>
        <v/>
      </c>
      <c r="FT24" t="str">
        <f>IF(ISERROR(MATCH(FT$1,'CSC Mitre'!W$1:W$220,0)),"",VLOOKUP(FT$1,'Tactic Recode'!$A$1:$B$547,2,FALSE))</f>
        <v/>
      </c>
      <c r="FU24" t="str">
        <f>IF(ISERROR(MATCH(FU$1,'CSC Mitre'!W$1:W$220,0)),"",VLOOKUP(FU$1,'Tactic Recode'!$A$1:$B$547,2,FALSE))</f>
        <v/>
      </c>
      <c r="FV24" t="str">
        <f>IF(ISERROR(MATCH(FV$1,'CSC Mitre'!W$1:W$220,0)),"",VLOOKUP(FV$1,'Tactic Recode'!$A$1:$B$547,2,FALSE))</f>
        <v/>
      </c>
      <c r="FW24" t="str">
        <f>IF(ISERROR(MATCH(FW$1,'CSC Mitre'!W$1:W$220,0)),"",VLOOKUP(FW$1,'Tactic Recode'!$A$1:$B$547,2,FALSE))</f>
        <v/>
      </c>
      <c r="FX24" t="str">
        <f>IF(ISERROR(MATCH(FX$1,'CSC Mitre'!W$1:W$220,0)),"",VLOOKUP(FX$1,'Tactic Recode'!$A$1:$B$547,2,FALSE))</f>
        <v/>
      </c>
      <c r="FY24" t="str">
        <f>IF(ISERROR(MATCH(FY$1,'CSC Mitre'!W$1:W$220,0)),"",VLOOKUP(FY$1,'Tactic Recode'!$A$1:$B$547,2,FALSE))</f>
        <v/>
      </c>
      <c r="FZ24" t="str">
        <f>IF(ISERROR(MATCH(FZ$1,'CSC Mitre'!W$1:W$220,0)),"",VLOOKUP(FZ$1,'Tactic Recode'!$A$1:$B$547,2,FALSE))</f>
        <v/>
      </c>
      <c r="GA24" t="str">
        <f>IF(ISERROR(MATCH(GA$1,'CSC Mitre'!W$1:W$220,0)),"",VLOOKUP(GA$1,'Tactic Recode'!$A$1:$B$547,2,FALSE))</f>
        <v/>
      </c>
      <c r="GB24" t="str">
        <f>IF(ISERROR(MATCH(GB$1,'CSC Mitre'!W$1:W$220,0)),"",VLOOKUP(GB$1,'Tactic Recode'!$A$1:$B$547,2,FALSE))</f>
        <v/>
      </c>
      <c r="GC24" t="str">
        <f>IF(ISERROR(MATCH(GC$1,'CSC Mitre'!W$1:W$220,0)),"",VLOOKUP(GC$1,'Tactic Recode'!$A$1:$B$547,2,FALSE))</f>
        <v/>
      </c>
      <c r="GD24" t="str">
        <f>IF(ISERROR(MATCH(GD$1,'CSC Mitre'!W$1:W$220,0)),"",VLOOKUP(GD$1,'Tactic Recode'!$A$1:$B$547,2,FALSE))</f>
        <v/>
      </c>
      <c r="GE24" t="str">
        <f>IF(ISERROR(MATCH(GE$1,'CSC Mitre'!W$1:W$220,0)),"",VLOOKUP(GE$1,'Tactic Recode'!$A$1:$B$547,2,FALSE))</f>
        <v/>
      </c>
      <c r="GF24" t="str">
        <f>IF(ISERROR(MATCH(GF$1,'CSC Mitre'!W$1:W$220,0)),"",VLOOKUP(GF$1,'Tactic Recode'!$A$1:$B$547,2,FALSE))</f>
        <v/>
      </c>
      <c r="GG24" t="str">
        <f>IF(ISERROR(MATCH(GG$1,'CSC Mitre'!W$1:W$220,0)),"",VLOOKUP(GG$1,'Tactic Recode'!$A$1:$B$547,2,FALSE))</f>
        <v/>
      </c>
      <c r="GH24" t="str">
        <f>IF(ISERROR(MATCH(GH$1,'CSC Mitre'!W$1:W$220,0)),"",VLOOKUP(GH$1,'Tactic Recode'!$A$1:$B$547,2,FALSE))</f>
        <v/>
      </c>
      <c r="GI24" t="str">
        <f>IF(ISERROR(MATCH(GI$1,'CSC Mitre'!W$1:W$220,0)),"",VLOOKUP(GI$1,'Tactic Recode'!$A$1:$B$547,2,FALSE))</f>
        <v/>
      </c>
      <c r="GJ24" t="str">
        <f>IF(ISERROR(MATCH(GJ$1,'CSC Mitre'!W$1:W$220,0)),"",VLOOKUP(GJ$1,'Tactic Recode'!$A$1:$B$547,2,FALSE))</f>
        <v/>
      </c>
      <c r="GK24" t="str">
        <f>IF(ISERROR(MATCH(GK$1,'CSC Mitre'!W$1:W$220,0)),"",VLOOKUP(GK$1,'Tactic Recode'!$A$1:$B$547,2,FALSE))</f>
        <v/>
      </c>
      <c r="GL24" t="str">
        <f>IF(ISERROR(MATCH(GL$1,'CSC Mitre'!W$1:W$220,0)),"",VLOOKUP(GL$1,'Tactic Recode'!$A$1:$B$547,2,FALSE))</f>
        <v/>
      </c>
      <c r="GM24" t="str">
        <f>IF(ISERROR(MATCH(GM$1,'CSC Mitre'!W$1:W$220,0)),"",VLOOKUP(GM$1,'Tactic Recode'!$A$1:$B$547,2,FALSE))</f>
        <v/>
      </c>
      <c r="GN24" t="str">
        <f>IF(ISERROR(MATCH(GN$1,'CSC Mitre'!W$1:W$220,0)),"",VLOOKUP(GN$1,'Tactic Recode'!$A$1:$B$547,2,FALSE))</f>
        <v/>
      </c>
      <c r="GO24" t="str">
        <f>IF(ISERROR(MATCH(GO$1,'CSC Mitre'!W$1:W$220,0)),"",VLOOKUP(GO$1,'Tactic Recode'!$A$1:$B$547,2,FALSE))</f>
        <v/>
      </c>
      <c r="GP24" t="str">
        <f>IF(ISERROR(MATCH(GP$1,'CSC Mitre'!W$1:W$220,0)),"",VLOOKUP(GP$1,'Tactic Recode'!$A$1:$B$547,2,FALSE))</f>
        <v/>
      </c>
      <c r="GQ24" t="str">
        <f>IF(ISERROR(MATCH(GQ$1,'CSC Mitre'!W$1:W$220,0)),"",VLOOKUP(GQ$1,'Tactic Recode'!$A$1:$B$547,2,FALSE))</f>
        <v/>
      </c>
      <c r="GR24" t="str">
        <f>IF(ISERROR(MATCH(GR$1,'CSC Mitre'!W$1:W$220,0)),"",VLOOKUP(GR$1,'Tactic Recode'!$A$1:$B$547,2,FALSE))</f>
        <v/>
      </c>
      <c r="GS24" t="str">
        <f>IF(ISERROR(MATCH(GS$1,'CSC Mitre'!W$1:W$220,0)),"",VLOOKUP(GS$1,'Tactic Recode'!$A$1:$B$547,2,FALSE))</f>
        <v/>
      </c>
      <c r="GT24" t="str">
        <f>IF(ISERROR(MATCH(GT$1,'CSC Mitre'!W$1:W$220,0)),"",VLOOKUP(GT$1,'Tactic Recode'!$A$1:$B$547,2,FALSE))</f>
        <v/>
      </c>
      <c r="GU24" t="str">
        <f>IF(ISERROR(MATCH(GU$1,'CSC Mitre'!W$1:W$220,0)),"",VLOOKUP(GU$1,'Tactic Recode'!$A$1:$B$547,2,FALSE))</f>
        <v/>
      </c>
      <c r="GV24" t="str">
        <f>IF(ISERROR(MATCH(GV$1,'CSC Mitre'!W$1:W$220,0)),"",VLOOKUP(GV$1,'Tactic Recode'!$A$1:$B$547,2,FALSE))</f>
        <v/>
      </c>
      <c r="GW24" t="str">
        <f>IF(ISERROR(MATCH(GW$1,'CSC Mitre'!W$1:W$220,0)),"",VLOOKUP(GW$1,'Tactic Recode'!$A$1:$B$547,2,FALSE))</f>
        <v/>
      </c>
      <c r="GX24" t="str">
        <f>IF(ISERROR(MATCH(GX$1,'CSC Mitre'!W$1:W$220,0)),"",VLOOKUP(GX$1,'Tactic Recode'!$A$1:$B$547,2,FALSE))</f>
        <v/>
      </c>
      <c r="GY24" t="str">
        <f>IF(ISERROR(MATCH(GY$1,'CSC Mitre'!W$1:W$220,0)),"",VLOOKUP(GY$1,'Tactic Recode'!$A$1:$B$547,2,FALSE))</f>
        <v/>
      </c>
      <c r="GZ24" t="str">
        <f>IF(ISERROR(MATCH(GZ$1,'CSC Mitre'!W$1:W$220,0)),"",VLOOKUP(GZ$1,'Tactic Recode'!$A$1:$B$547,2,FALSE))</f>
        <v/>
      </c>
      <c r="HA24" t="str">
        <f>IF(ISERROR(MATCH(HA$1,'CSC Mitre'!W$1:W$220,0)),"",VLOOKUP(HA$1,'Tactic Recode'!$A$1:$B$547,2,FALSE))</f>
        <v/>
      </c>
      <c r="HB24" t="str">
        <f>IF(ISERROR(MATCH(HB$1,'CSC Mitre'!W$1:W$220,0)),"",VLOOKUP(HB$1,'Tactic Recode'!$A$1:$B$547,2,FALSE))</f>
        <v/>
      </c>
      <c r="HC24" t="str">
        <f>IF(ISERROR(MATCH(HC$1,'CSC Mitre'!W$1:W$220,0)),"",VLOOKUP(HC$1,'Tactic Recode'!$A$1:$B$547,2,FALSE))</f>
        <v/>
      </c>
      <c r="HD24" t="str">
        <f>IF(ISERROR(MATCH(HD$1,'CSC Mitre'!W$1:W$220,0)),"",VLOOKUP(HD$1,'Tactic Recode'!$A$1:$B$547,2,FALSE))</f>
        <v/>
      </c>
      <c r="HE24" t="str">
        <f>IF(ISERROR(MATCH(HE$1,'CSC Mitre'!W$1:W$220,0)),"",VLOOKUP(HE$1,'Tactic Recode'!$A$1:$B$547,2,FALSE))</f>
        <v/>
      </c>
      <c r="HF24" t="str">
        <f>IF(ISERROR(MATCH(HF$1,'CSC Mitre'!W$1:W$220,0)),"",VLOOKUP(HF$1,'Tactic Recode'!$A$1:$B$547,2,FALSE))</f>
        <v/>
      </c>
      <c r="HG24" t="str">
        <f>IF(ISERROR(MATCH(HG$1,'CSC Mitre'!W$1:W$220,0)),"",VLOOKUP(HG$1,'Tactic Recode'!$A$1:$B$547,2,FALSE))</f>
        <v/>
      </c>
      <c r="HH24" t="str">
        <f>IF(ISERROR(MATCH(HH$1,'CSC Mitre'!W$1:W$220,0)),"",VLOOKUP(HH$1,'Tactic Recode'!$A$1:$B$547,2,FALSE))</f>
        <v/>
      </c>
      <c r="HI24" t="str">
        <f>IF(ISERROR(MATCH(HI$1,'CSC Mitre'!W$1:W$220,0)),"",VLOOKUP(HI$1,'Tactic Recode'!$A$1:$B$547,2,FALSE))</f>
        <v/>
      </c>
      <c r="HJ24" t="str">
        <f>IF(ISERROR(MATCH(HJ$1,'CSC Mitre'!W$1:W$220,0)),"",VLOOKUP(HJ$1,'Tactic Recode'!$A$1:$B$547,2,FALSE))</f>
        <v/>
      </c>
      <c r="HK24" t="str">
        <f>IF(ISERROR(MATCH(HK$1,'CSC Mitre'!W$1:W$220,0)),"",VLOOKUP(HK$1,'Tactic Recode'!$A$1:$B$547,2,FALSE))</f>
        <v/>
      </c>
      <c r="HL24" t="str">
        <f>IF(ISERROR(MATCH(HL$1,'CSC Mitre'!W$1:W$220,0)),"",VLOOKUP(HL$1,'Tactic Recode'!$A$1:$B$547,2,FALSE))</f>
        <v/>
      </c>
      <c r="HM24" t="str">
        <f>IF(ISERROR(MATCH(HM$1,'CSC Mitre'!W$1:W$220,0)),"",VLOOKUP(HM$1,'Tactic Recode'!$A$1:$B$547,2,FALSE))</f>
        <v/>
      </c>
      <c r="HN24" t="str">
        <f>IF(ISERROR(MATCH(HN$1,'CSC Mitre'!W$1:W$220,0)),"",VLOOKUP(HN$1,'Tactic Recode'!$A$1:$B$547,2,FALSE))</f>
        <v/>
      </c>
      <c r="HO24" t="str">
        <f>IF(ISERROR(MATCH(HO$1,'CSC Mitre'!W$1:W$220,0)),"",VLOOKUP(HO$1,'Tactic Recode'!$A$1:$B$547,2,FALSE))</f>
        <v/>
      </c>
      <c r="HP24" t="str">
        <f>IF(ISERROR(MATCH(HP$1,'CSC Mitre'!W$1:W$220,0)),"",VLOOKUP(HP$1,'Tactic Recode'!$A$1:$B$547,2,FALSE))</f>
        <v/>
      </c>
      <c r="HQ24" t="str">
        <f>IF(ISERROR(MATCH(HQ$1,'CSC Mitre'!W$1:W$220,0)),"",VLOOKUP(HQ$1,'Tactic Recode'!$A$1:$B$547,2,FALSE))</f>
        <v/>
      </c>
      <c r="HR24" t="str">
        <f>IF(ISERROR(MATCH(HR$1,'CSC Mitre'!W$1:W$220,0)),"",VLOOKUP(HR$1,'Tactic Recode'!$A$1:$B$547,2,FALSE))</f>
        <v/>
      </c>
      <c r="HS24" t="str">
        <f>IF(ISERROR(MATCH(HS$1,'CSC Mitre'!W$1:W$220,0)),"",VLOOKUP(HS$1,'Tactic Recode'!$A$1:$B$547,2,FALSE))</f>
        <v/>
      </c>
      <c r="HT24" t="str">
        <f>IF(ISERROR(MATCH(HT$1,'CSC Mitre'!W$1:W$220,0)),"",VLOOKUP(HT$1,'Tactic Recode'!$A$1:$B$547,2,FALSE))</f>
        <v/>
      </c>
      <c r="HU24" t="str">
        <f>IF(ISERROR(MATCH(HU$1,'CSC Mitre'!W$1:W$220,0)),"",VLOOKUP(HU$1,'Tactic Recode'!$A$1:$B$547,2,FALSE))</f>
        <v/>
      </c>
      <c r="HV24" t="str">
        <f>IF(ISERROR(MATCH(HV$1,'CSC Mitre'!W$1:W$220,0)),"",VLOOKUP(HV$1,'Tactic Recode'!$A$1:$B$547,2,FALSE))</f>
        <v/>
      </c>
      <c r="HW24" t="str">
        <f>IF(ISERROR(MATCH(HW$1,'CSC Mitre'!W$1:W$220,0)),"",VLOOKUP(HW$1,'Tactic Recode'!$A$1:$B$547,2,FALSE))</f>
        <v/>
      </c>
      <c r="HX24" t="str">
        <f>IF(ISERROR(MATCH(HX$1,'CSC Mitre'!W$1:W$220,0)),"",VLOOKUP(HX$1,'Tactic Recode'!$A$1:$B$547,2,FALSE))</f>
        <v/>
      </c>
      <c r="HY24" t="str">
        <f>IF(ISERROR(MATCH(HY$1,'CSC Mitre'!W$1:W$220,0)),"",VLOOKUP(HY$1,'Tactic Recode'!$A$1:$B$547,2,FALSE))</f>
        <v/>
      </c>
      <c r="HZ24" t="str">
        <f>IF(ISERROR(MATCH(HZ$1,'CSC Mitre'!W$1:W$220,0)),"",VLOOKUP(HZ$1,'Tactic Recode'!$A$1:$B$547,2,FALSE))</f>
        <v/>
      </c>
      <c r="IA24" t="str">
        <f>IF(ISERROR(MATCH(IA$1,'CSC Mitre'!W$1:W$220,0)),"",VLOOKUP(IA$1,'Tactic Recode'!$A$1:$B$547,2,FALSE))</f>
        <v/>
      </c>
      <c r="IB24" t="str">
        <f>IF(ISERROR(MATCH(IB$1,'CSC Mitre'!W$1:W$220,0)),"",VLOOKUP(IB$1,'Tactic Recode'!$A$1:$B$547,2,FALSE))</f>
        <v/>
      </c>
      <c r="IC24" t="str">
        <f>IF(ISERROR(MATCH(IC$1,'CSC Mitre'!W$1:W$220,0)),"",VLOOKUP(IC$1,'Tactic Recode'!$A$1:$B$547,2,FALSE))</f>
        <v/>
      </c>
      <c r="ID24" t="str">
        <f>IF(ISERROR(MATCH(ID$1,'CSC Mitre'!W$1:W$220,0)),"",VLOOKUP(ID$1,'Tactic Recode'!$A$1:$B$547,2,FALSE))</f>
        <v/>
      </c>
      <c r="IE24" t="str">
        <f>IF(ISERROR(MATCH(IE$1,'CSC Mitre'!W$1:W$220,0)),"",VLOOKUP(IE$1,'Tactic Recode'!$A$1:$B$547,2,FALSE))</f>
        <v/>
      </c>
      <c r="IF24" t="str">
        <f>IF(ISERROR(MATCH(IF$1,'CSC Mitre'!W$1:W$220,0)),"",VLOOKUP(IF$1,'Tactic Recode'!$A$1:$B$547,2,FALSE))</f>
        <v/>
      </c>
      <c r="IG24" t="str">
        <f>IF(ISERROR(MATCH(IG$1,'CSC Mitre'!W$1:W$220,0)),"",VLOOKUP(IG$1,'Tactic Recode'!$A$1:$B$547,2,FALSE))</f>
        <v/>
      </c>
      <c r="IH24" t="str">
        <f>IF(ISERROR(MATCH(IH$1,'CSC Mitre'!W$1:W$220,0)),"",VLOOKUP(IH$1,'Tactic Recode'!$A$1:$B$547,2,FALSE))</f>
        <v/>
      </c>
      <c r="II24" t="str">
        <f>IF(ISERROR(MATCH(II$1,'CSC Mitre'!W$1:W$220,0)),"",VLOOKUP(II$1,'Tactic Recode'!$A$1:$B$547,2,FALSE))</f>
        <v/>
      </c>
      <c r="IJ24" t="str">
        <f>IF(ISERROR(MATCH(IJ$1,'CSC Mitre'!W$1:W$220,0)),"",VLOOKUP(IJ$1,'Tactic Recode'!$A$1:$B$547,2,FALSE))</f>
        <v/>
      </c>
      <c r="IK24" t="str">
        <f>IF(ISERROR(MATCH(IK$1,'CSC Mitre'!W$1:W$220,0)),"",VLOOKUP(IK$1,'Tactic Recode'!$A$1:$B$547,2,FALSE))</f>
        <v/>
      </c>
      <c r="IL24" t="str">
        <f>IF(ISERROR(MATCH(IL$1,'CSC Mitre'!W$1:W$220,0)),"",VLOOKUP(IL$1,'Tactic Recode'!$A$1:$B$547,2,FALSE))</f>
        <v/>
      </c>
      <c r="IM24" t="str">
        <f>IF(ISERROR(MATCH(IM$1,'CSC Mitre'!W$1:W$220,0)),"",VLOOKUP(IM$1,'Tactic Recode'!$A$1:$B$547,2,FALSE))</f>
        <v/>
      </c>
      <c r="IN24" t="str">
        <f>IF(ISERROR(MATCH(IN$1,'CSC Mitre'!W$1:W$220,0)),"",VLOOKUP(IN$1,'Tactic Recode'!$A$1:$B$547,2,FALSE))</f>
        <v/>
      </c>
      <c r="IO24" t="str">
        <f>IF(ISERROR(MATCH(IO$1,'CSC Mitre'!W$1:W$220,0)),"",VLOOKUP(IO$1,'Tactic Recode'!$A$1:$B$547,2,FALSE))</f>
        <v/>
      </c>
      <c r="IP24" t="str">
        <f>IF(ISERROR(MATCH(IP$1,'CSC Mitre'!W$1:W$220,0)),"",VLOOKUP(IP$1,'Tactic Recode'!$A$1:$B$547,2,FALSE))</f>
        <v/>
      </c>
      <c r="IQ24" t="str">
        <f>IF(ISERROR(MATCH(IQ$1,'CSC Mitre'!W$1:W$220,0)),"",VLOOKUP(IQ$1,'Tactic Recode'!$A$1:$B$547,2,FALSE))</f>
        <v/>
      </c>
      <c r="IR24" t="str">
        <f>IF(ISERROR(MATCH(IR$1,'CSC Mitre'!W$1:W$220,0)),"",VLOOKUP(IR$1,'Tactic Recode'!$A$1:$B$547,2,FALSE))</f>
        <v/>
      </c>
      <c r="IS24" t="str">
        <f>IF(ISERROR(MATCH(IS$1,'CSC Mitre'!W$1:W$220,0)),"",VLOOKUP(IS$1,'Tactic Recode'!$A$1:$B$547,2,FALSE))</f>
        <v/>
      </c>
      <c r="IT24" t="str">
        <f>IF(ISERROR(MATCH(IT$1,'CSC Mitre'!W$1:W$220,0)),"",VLOOKUP(IT$1,'Tactic Recode'!$A$1:$B$547,2,FALSE))</f>
        <v/>
      </c>
      <c r="IU24" t="str">
        <f>IF(ISERROR(MATCH(IU$1,'CSC Mitre'!W$1:W$220,0)),"",VLOOKUP(IU$1,'Tactic Recode'!$A$1:$B$547,2,FALSE))</f>
        <v/>
      </c>
      <c r="IV24" t="str">
        <f>IF(ISERROR(MATCH(IV$1,'CSC Mitre'!W$1:W$220,0)),"",VLOOKUP(IV$1,'Tactic Recode'!$A$1:$B$547,2,FALSE))</f>
        <v/>
      </c>
      <c r="IW24" t="str">
        <f>IF(ISERROR(MATCH(IW$1,'CSC Mitre'!W$1:W$220,0)),"",VLOOKUP(IW$1,'Tactic Recode'!$A$1:$B$547,2,FALSE))</f>
        <v/>
      </c>
      <c r="IX24" t="str">
        <f>IF(ISERROR(MATCH(IX$1,'CSC Mitre'!W$1:W$220,0)),"",VLOOKUP(IX$1,'Tactic Recode'!$A$1:$B$547,2,FALSE))</f>
        <v/>
      </c>
      <c r="IY24" t="str">
        <f>IF(ISERROR(MATCH(IY$1,'CSC Mitre'!W$1:W$220,0)),"",VLOOKUP(IY$1,'Tactic Recode'!$A$1:$B$547,2,FALSE))</f>
        <v/>
      </c>
      <c r="IZ24" t="str">
        <f>IF(ISERROR(MATCH(IZ$1,'CSC Mitre'!W$1:W$220,0)),"",VLOOKUP(IZ$1,'Tactic Recode'!$A$1:$B$547,2,FALSE))</f>
        <v/>
      </c>
      <c r="JA24" t="str">
        <f>IF(ISERROR(MATCH(JA$1,'CSC Mitre'!W$1:W$220,0)),"",VLOOKUP(JA$1,'Tactic Recode'!$A$1:$B$547,2,FALSE))</f>
        <v/>
      </c>
      <c r="JB24" t="str">
        <f>IF(ISERROR(MATCH(JB$1,'CSC Mitre'!W$1:W$220,0)),"",VLOOKUP(JB$1,'Tactic Recode'!$A$1:$B$547,2,FALSE))</f>
        <v/>
      </c>
      <c r="JC24" t="str">
        <f>IF(ISERROR(MATCH(JC$1,'CSC Mitre'!W$1:W$220,0)),"",VLOOKUP(JC$1,'Tactic Recode'!$A$1:$B$547,2,FALSE))</f>
        <v/>
      </c>
      <c r="JD24" t="str">
        <f>IF(ISERROR(MATCH(JD$1,'CSC Mitre'!W$1:W$220,0)),"",VLOOKUP(JD$1,'Tactic Recode'!$A$1:$B$547,2,FALSE))</f>
        <v/>
      </c>
      <c r="JE24" t="str">
        <f>IF(ISERROR(MATCH(JE$1,'CSC Mitre'!W$1:W$220,0)),"",VLOOKUP(JE$1,'Tactic Recode'!$A$1:$B$547,2,FALSE))</f>
        <v/>
      </c>
      <c r="JF24" t="str">
        <f>IF(ISERROR(MATCH(JF$1,'CSC Mitre'!W$1:W$220,0)),"",VLOOKUP(JF$1,'Tactic Recode'!$A$1:$B$547,2,FALSE))</f>
        <v/>
      </c>
      <c r="JG24" t="str">
        <f>IF(ISERROR(MATCH(JG$1,'CSC Mitre'!W$1:W$220,0)),"",VLOOKUP(JG$1,'Tactic Recode'!$A$1:$B$547,2,FALSE))</f>
        <v/>
      </c>
      <c r="JH24" t="str">
        <f>IF(ISERROR(MATCH(JH$1,'CSC Mitre'!W$1:W$220,0)),"",VLOOKUP(JH$1,'Tactic Recode'!$A$1:$B$547,2,FALSE))</f>
        <v/>
      </c>
      <c r="JI24" t="str">
        <f>IF(ISERROR(MATCH(JI$1,'CSC Mitre'!W$1:W$220,0)),"",VLOOKUP(JI$1,'Tactic Recode'!$A$1:$B$547,2,FALSE))</f>
        <v/>
      </c>
      <c r="JJ24" t="str">
        <f>IF(ISERROR(MATCH(JJ$1,'CSC Mitre'!W$1:W$220,0)),"",VLOOKUP(JJ$1,'Tactic Recode'!$A$1:$B$547,2,FALSE))</f>
        <v/>
      </c>
      <c r="JK24" t="str">
        <f>IF(ISERROR(MATCH(JK$1,'CSC Mitre'!W$1:W$220,0)),"",VLOOKUP(JK$1,'Tactic Recode'!$A$1:$B$547,2,FALSE))</f>
        <v/>
      </c>
      <c r="JL24" t="str">
        <f>IF(ISERROR(MATCH(JL$1,'CSC Mitre'!W$1:W$220,0)),"",VLOOKUP(JL$1,'Tactic Recode'!$A$1:$B$547,2,FALSE))</f>
        <v/>
      </c>
      <c r="JM24" t="str">
        <f>IF(ISERROR(MATCH(JM$1,'CSC Mitre'!W$1:W$220,0)),"",VLOOKUP(JM$1,'Tactic Recode'!$A$1:$B$547,2,FALSE))</f>
        <v/>
      </c>
      <c r="JN24" t="str">
        <f>IF(ISERROR(MATCH(JN$1,'CSC Mitre'!W$1:W$220,0)),"",VLOOKUP(JN$1,'Tactic Recode'!$A$1:$B$547,2,FALSE))</f>
        <v/>
      </c>
      <c r="JO24" t="str">
        <f>IF(ISERROR(MATCH(JO$1,'CSC Mitre'!W$1:W$220,0)),"",VLOOKUP(JO$1,'Tactic Recode'!$A$1:$B$547,2,FALSE))</f>
        <v/>
      </c>
      <c r="JP24" t="str">
        <f>IF(ISERROR(MATCH(JP$1,'CSC Mitre'!W$1:W$220,0)),"",VLOOKUP(JP$1,'Tactic Recode'!$A$1:$B$547,2,FALSE))</f>
        <v/>
      </c>
      <c r="JQ24" t="str">
        <f>IF(ISERROR(MATCH(JQ$1,'CSC Mitre'!W$1:W$220,0)),"",VLOOKUP(JQ$1,'Tactic Recode'!$A$1:$B$547,2,FALSE))</f>
        <v/>
      </c>
      <c r="JR24" t="str">
        <f>IF(ISERROR(MATCH(JR$1,'CSC Mitre'!W$1:W$220,0)),"",VLOOKUP(JR$1,'Tactic Recode'!$A$1:$B$547,2,FALSE))</f>
        <v/>
      </c>
      <c r="JS24" t="str">
        <f>IF(ISERROR(MATCH(JS$1,'CSC Mitre'!W$1:W$220,0)),"",VLOOKUP(JS$1,'Tactic Recode'!$A$1:$B$547,2,FALSE))</f>
        <v/>
      </c>
      <c r="JT24" t="str">
        <f>IF(ISERROR(MATCH(JT$1,'CSC Mitre'!W$1:W$220,0)),"",VLOOKUP(JT$1,'Tactic Recode'!$A$1:$B$547,2,FALSE))</f>
        <v/>
      </c>
      <c r="JU24" t="str">
        <f>IF(ISERROR(MATCH(JU$1,'CSC Mitre'!W$1:W$220,0)),"",VLOOKUP(JU$1,'Tactic Recode'!$A$1:$B$547,2,FALSE))</f>
        <v/>
      </c>
      <c r="JV24" t="str">
        <f>IF(ISERROR(MATCH(JV$1,'CSC Mitre'!W$1:W$220,0)),"",VLOOKUP(JV$1,'Tactic Recode'!$A$1:$B$547,2,FALSE))</f>
        <v/>
      </c>
      <c r="JW24" t="str">
        <f>IF(ISERROR(MATCH(JW$1,'CSC Mitre'!W$1:W$220,0)),"",VLOOKUP(JW$1,'Tactic Recode'!$A$1:$B$547,2,FALSE))</f>
        <v/>
      </c>
      <c r="JX24" t="str">
        <f>IF(ISERROR(MATCH(JX$1,'CSC Mitre'!W$1:W$220,0)),"",VLOOKUP(JX$1,'Tactic Recode'!$A$1:$B$547,2,FALSE))</f>
        <v/>
      </c>
      <c r="JY24" t="str">
        <f>IF(ISERROR(MATCH(JY$1,'CSC Mitre'!W$1:W$220,0)),"",VLOOKUP(JY$1,'Tactic Recode'!$A$1:$B$547,2,FALSE))</f>
        <v/>
      </c>
      <c r="JZ24" t="str">
        <f>IF(ISERROR(MATCH(JZ$1,'CSC Mitre'!W$1:W$220,0)),"",VLOOKUP(JZ$1,'Tactic Recode'!$A$1:$B$547,2,FALSE))</f>
        <v/>
      </c>
      <c r="KA24" t="str">
        <f>IF(ISERROR(MATCH(KA$1,'CSC Mitre'!W$1:W$220,0)),"",VLOOKUP(KA$1,'Tactic Recode'!$A$1:$B$547,2,FALSE))</f>
        <v/>
      </c>
      <c r="KB24" t="str">
        <f>IF(ISERROR(MATCH(KB$1,'CSC Mitre'!W$1:W$220,0)),"",VLOOKUP(KB$1,'Tactic Recode'!$A$1:$B$547,2,FALSE))</f>
        <v/>
      </c>
      <c r="KC24" t="str">
        <f>IF(ISERROR(MATCH(KC$1,'CSC Mitre'!W$1:W$220,0)),"",VLOOKUP(KC$1,'Tactic Recode'!$A$1:$B$547,2,FALSE))</f>
        <v/>
      </c>
      <c r="KD24" t="str">
        <f>IF(ISERROR(MATCH(KD$1,'CSC Mitre'!W$1:W$220,0)),"",VLOOKUP(KD$1,'Tactic Recode'!$A$1:$B$547,2,FALSE))</f>
        <v/>
      </c>
      <c r="KE24" t="str">
        <f>IF(ISERROR(MATCH(KE$1,'CSC Mitre'!W$1:W$220,0)),"",VLOOKUP(KE$1,'Tactic Recode'!$A$1:$B$547,2,FALSE))</f>
        <v>Collection</v>
      </c>
      <c r="KF24" t="str">
        <f>IF(ISERROR(MATCH(KF$1,'CSC Mitre'!W$1:W$220,0)),"",VLOOKUP(KF$1,'Tactic Recode'!$A$1:$B$547,2,FALSE))</f>
        <v/>
      </c>
      <c r="KG24" t="str">
        <f>IF(ISERROR(MATCH(KG$1,'CSC Mitre'!W$1:W$220,0)),"",VLOOKUP(KG$1,'Tactic Recode'!$A$1:$B$547,2,FALSE))</f>
        <v/>
      </c>
      <c r="KH24" t="str">
        <f>IF(ISERROR(MATCH(KH$1,'CSC Mitre'!W$1:W$220,0)),"",VLOOKUP(KH$1,'Tactic Recode'!$A$1:$B$547,2,FALSE))</f>
        <v/>
      </c>
      <c r="KI24" t="str">
        <f>IF(ISERROR(MATCH(KI$1,'CSC Mitre'!W$1:W$220,0)),"",VLOOKUP(KI$1,'Tactic Recode'!$A$1:$B$547,2,FALSE))</f>
        <v/>
      </c>
      <c r="KJ24" t="str">
        <f>IF(ISERROR(MATCH(KJ$1,'CSC Mitre'!W$1:W$220,0)),"",VLOOKUP(KJ$1,'Tactic Recode'!$A$1:$B$547,2,FALSE))</f>
        <v/>
      </c>
      <c r="KK24" t="str">
        <f>IF(ISERROR(MATCH(KK$1,'CSC Mitre'!W$1:W$220,0)),"",VLOOKUP(KK$1,'Tactic Recode'!$A$1:$B$547,2,FALSE))</f>
        <v/>
      </c>
      <c r="KL24" t="str">
        <f>IF(ISERROR(MATCH(KL$1,'CSC Mitre'!W$1:W$220,0)),"",VLOOKUP(KL$1,'Tactic Recode'!$A$1:$B$547,2,FALSE))</f>
        <v/>
      </c>
      <c r="KM24" t="str">
        <f>IF(ISERROR(MATCH(KM$1,'CSC Mitre'!W$1:W$220,0)),"",VLOOKUP(KM$1,'Tactic Recode'!$A$1:$B$547,2,FALSE))</f>
        <v/>
      </c>
      <c r="KN24" t="str">
        <f>IF(ISERROR(MATCH(KN$1,'CSC Mitre'!W$1:W$220,0)),"",VLOOKUP(KN$1,'Tactic Recode'!$A$1:$B$547,2,FALSE))</f>
        <v/>
      </c>
      <c r="KO24" t="str">
        <f>IF(ISERROR(MATCH(KO$1,'CSC Mitre'!W$1:W$220,0)),"",VLOOKUP(KO$1,'Tactic Recode'!$A$1:$B$547,2,FALSE))</f>
        <v/>
      </c>
      <c r="KP24" t="str">
        <f>IF(ISERROR(MATCH(KP$1,'CSC Mitre'!W$1:W$220,0)),"",VLOOKUP(KP$1,'Tactic Recode'!$A$1:$B$547,2,FALSE))</f>
        <v/>
      </c>
      <c r="KQ24" t="str">
        <f>IF(ISERROR(MATCH(KQ$1,'CSC Mitre'!W$1:W$220,0)),"",VLOOKUP(KQ$1,'Tactic Recode'!$A$1:$B$547,2,FALSE))</f>
        <v/>
      </c>
      <c r="KR24" t="str">
        <f>IF(ISERROR(MATCH(KR$1,'CSC Mitre'!W$1:W$220,0)),"",VLOOKUP(KR$1,'Tactic Recode'!$A$1:$B$547,2,FALSE))</f>
        <v/>
      </c>
      <c r="KS24" t="str">
        <f>IF(ISERROR(MATCH(KS$1,'CSC Mitre'!W$1:W$220,0)),"",VLOOKUP(KS$1,'Tactic Recode'!$A$1:$B$547,2,FALSE))</f>
        <v/>
      </c>
      <c r="KT24" t="str">
        <f>IF(ISERROR(MATCH(KT$1,'CSC Mitre'!W$1:W$220,0)),"",VLOOKUP(KT$1,'Tactic Recode'!$A$1:$B$547,2,FALSE))</f>
        <v/>
      </c>
      <c r="KU24" t="str">
        <f>IF(ISERROR(MATCH(KU$1,'CSC Mitre'!W$1:W$220,0)),"",VLOOKUP(KU$1,'Tactic Recode'!$A$1:$B$547,2,FALSE))</f>
        <v/>
      </c>
      <c r="KV24" t="str">
        <f>IF(ISERROR(MATCH(KV$1,'CSC Mitre'!W$1:W$220,0)),"",VLOOKUP(KV$1,'Tactic Recode'!$A$1:$B$547,2,FALSE))</f>
        <v/>
      </c>
      <c r="KW24" t="str">
        <f>IF(ISERROR(MATCH(KW$1,'CSC Mitre'!W$1:W$220,0)),"",VLOOKUP(KW$1,'Tactic Recode'!$A$1:$B$547,2,FALSE))</f>
        <v/>
      </c>
      <c r="KX24" t="str">
        <f>IF(ISERROR(MATCH(KX$1,'CSC Mitre'!W$1:W$220,0)),"",VLOOKUP(KX$1,'Tactic Recode'!$A$1:$B$547,2,FALSE))</f>
        <v/>
      </c>
      <c r="KY24" t="str">
        <f>IF(ISERROR(MATCH(KY$1,'CSC Mitre'!W$1:W$220,0)),"",VLOOKUP(KY$1,'Tactic Recode'!$A$1:$B$547,2,FALSE))</f>
        <v/>
      </c>
      <c r="KZ24" t="str">
        <f>IF(ISERROR(MATCH(KZ$1,'CSC Mitre'!W$1:W$220,0)),"",VLOOKUP(KZ$1,'Tactic Recode'!$A$1:$B$547,2,FALSE))</f>
        <v/>
      </c>
      <c r="LA24" t="str">
        <f>IF(ISERROR(MATCH(LA$1,'CSC Mitre'!W$1:W$220,0)),"",VLOOKUP(LA$1,'Tactic Recode'!$A$1:$B$547,2,FALSE))</f>
        <v/>
      </c>
      <c r="LB24" t="str">
        <f>IF(ISERROR(MATCH(LB$1,'CSC Mitre'!W$1:W$220,0)),"",VLOOKUP(LB$1,'Tactic Recode'!$A$1:$B$547,2,FALSE))</f>
        <v/>
      </c>
      <c r="LC24" t="str">
        <f>IF(ISERROR(MATCH(LC$1,'CSC Mitre'!W$1:W$220,0)),"",VLOOKUP(LC$1,'Tactic Recode'!$A$1:$B$547,2,FALSE))</f>
        <v/>
      </c>
      <c r="LD24" t="str">
        <f>IF(ISERROR(MATCH(LD$1,'CSC Mitre'!W$1:W$220,0)),"",VLOOKUP(LD$1,'Tactic Recode'!$A$1:$B$547,2,FALSE))</f>
        <v/>
      </c>
      <c r="LE24" t="str">
        <f>IF(ISERROR(MATCH(LE$1,'CSC Mitre'!W$1:W$220,0)),"",VLOOKUP(LE$1,'Tactic Recode'!$A$1:$B$547,2,FALSE))</f>
        <v/>
      </c>
      <c r="LF24" t="str">
        <f>IF(ISERROR(MATCH(LF$1,'CSC Mitre'!W$1:W$220,0)),"",VLOOKUP(LF$1,'Tactic Recode'!$A$1:$B$547,2,FALSE))</f>
        <v/>
      </c>
      <c r="LG24" t="str">
        <f>IF(ISERROR(MATCH(LG$1,'CSC Mitre'!W$1:W$220,0)),"",VLOOKUP(LG$1,'Tactic Recode'!$A$1:$B$547,2,FALSE))</f>
        <v/>
      </c>
      <c r="LH24" t="str">
        <f>IF(ISERROR(MATCH(LH$1,'CSC Mitre'!W$1:W$220,0)),"",VLOOKUP(LH$1,'Tactic Recode'!$A$1:$B$547,2,FALSE))</f>
        <v/>
      </c>
      <c r="LI24" t="str">
        <f>IF(ISERROR(MATCH(LI$1,'CSC Mitre'!W$1:W$220,0)),"",VLOOKUP(LI$1,'Tactic Recode'!$A$1:$B$547,2,FALSE))</f>
        <v/>
      </c>
      <c r="LJ24" t="str">
        <f>IF(ISERROR(MATCH(LJ$1,'CSC Mitre'!W$1:W$220,0)),"",VLOOKUP(LJ$1,'Tactic Recode'!$A$1:$B$547,2,FALSE))</f>
        <v/>
      </c>
      <c r="LK24" t="str">
        <f>IF(ISERROR(MATCH(LK$1,'CSC Mitre'!W$1:W$220,0)),"",VLOOKUP(LK$1,'Tactic Recode'!$A$1:$B$547,2,FALSE))</f>
        <v/>
      </c>
      <c r="LL24" t="str">
        <f>IF(ISERROR(MATCH(LL$1,'CSC Mitre'!W$1:W$220,0)),"",VLOOKUP(LL$1,'Tactic Recode'!$A$1:$B$547,2,FALSE))</f>
        <v/>
      </c>
      <c r="LM24" t="str">
        <f>IF(ISERROR(MATCH(LM$1,'CSC Mitre'!W$1:W$220,0)),"",VLOOKUP(LM$1,'Tactic Recode'!$A$1:$B$547,2,FALSE))</f>
        <v/>
      </c>
      <c r="LN24" t="str">
        <f>IF(ISERROR(MATCH(LN$1,'CSC Mitre'!W$1:W$220,0)),"",VLOOKUP(LN$1,'Tactic Recode'!$A$1:$B$547,2,FALSE))</f>
        <v/>
      </c>
      <c r="LO24" t="str">
        <f>IF(ISERROR(MATCH(LO$1,'CSC Mitre'!W$1:W$220,0)),"",VLOOKUP(LO$1,'Tactic Recode'!$A$1:$B$547,2,FALSE))</f>
        <v/>
      </c>
      <c r="LP24" t="str">
        <f>IF(ISERROR(MATCH(LP$1,'CSC Mitre'!W$1:W$220,0)),"",VLOOKUP(LP$1,'Tactic Recode'!$A$1:$B$547,2,FALSE))</f>
        <v/>
      </c>
      <c r="LQ24" t="str">
        <f>IF(ISERROR(MATCH(LQ$1,'CSC Mitre'!W$1:W$220,0)),"",VLOOKUP(LQ$1,'Tactic Recode'!$A$1:$B$547,2,FALSE))</f>
        <v/>
      </c>
      <c r="LR24" t="str">
        <f>IF(ISERROR(MATCH(LR$1,'CSC Mitre'!W$1:W$220,0)),"",VLOOKUP(LR$1,'Tactic Recode'!$A$1:$B$547,2,FALSE))</f>
        <v/>
      </c>
      <c r="LS24" t="str">
        <f>IF(ISERROR(MATCH(LS$1,'CSC Mitre'!W$1:W$220,0)),"",VLOOKUP(LS$1,'Tactic Recode'!$A$1:$B$547,2,FALSE))</f>
        <v/>
      </c>
      <c r="LT24" t="str">
        <f>IF(ISERROR(MATCH(LT$1,'CSC Mitre'!W$1:W$220,0)),"",VLOOKUP(LT$1,'Tactic Recode'!$A$1:$B$547,2,FALSE))</f>
        <v/>
      </c>
      <c r="LU24" t="str">
        <f>IF(ISERROR(MATCH(LU$1,'CSC Mitre'!W$1:W$220,0)),"",VLOOKUP(LU$1,'Tactic Recode'!$A$1:$B$547,2,FALSE))</f>
        <v/>
      </c>
      <c r="LV24" t="str">
        <f>IF(ISERROR(MATCH(LV$1,'CSC Mitre'!W$1:W$220,0)),"",VLOOKUP(LV$1,'Tactic Recode'!$A$1:$B$547,2,FALSE))</f>
        <v/>
      </c>
      <c r="LW24" t="str">
        <f>IF(ISERROR(MATCH(LW$1,'CSC Mitre'!W$1:W$220,0)),"",VLOOKUP(LW$1,'Tactic Recode'!$A$1:$B$547,2,FALSE))</f>
        <v/>
      </c>
      <c r="LX24" t="str">
        <f>IF(ISERROR(MATCH(LX$1,'CSC Mitre'!W$1:W$220,0)),"",VLOOKUP(LX$1,'Tactic Recode'!$A$1:$B$547,2,FALSE))</f>
        <v/>
      </c>
      <c r="LY24" t="str">
        <f>IF(ISERROR(MATCH(LY$1,'CSC Mitre'!W$1:W$220,0)),"",VLOOKUP(LY$1,'Tactic Recode'!$A$1:$B$547,2,FALSE))</f>
        <v/>
      </c>
      <c r="LZ24" t="str">
        <f>IF(ISERROR(MATCH(LZ$1,'CSC Mitre'!W$1:W$220,0)),"",VLOOKUP(LZ$1,'Tactic Recode'!$A$1:$B$547,2,FALSE))</f>
        <v/>
      </c>
      <c r="MA24" t="str">
        <f>IF(ISERROR(MATCH(MA$1,'CSC Mitre'!W$1:W$220,0)),"",VLOOKUP(MA$1,'Tactic Recode'!$A$1:$B$547,2,FALSE))</f>
        <v/>
      </c>
      <c r="MB24" t="str">
        <f>IF(ISERROR(MATCH(MB$1,'CSC Mitre'!W$1:W$220,0)),"",VLOOKUP(MB$1,'Tactic Recode'!$A$1:$B$547,2,FALSE))</f>
        <v/>
      </c>
      <c r="MC24" t="str">
        <f>IF(ISERROR(MATCH(MC$1,'CSC Mitre'!W$1:W$220,0)),"",VLOOKUP(MC$1,'Tactic Recode'!$A$1:$B$547,2,FALSE))</f>
        <v/>
      </c>
      <c r="MD24" t="str">
        <f>IF(ISERROR(MATCH(MD$1,'CSC Mitre'!W$1:W$220,0)),"",VLOOKUP(MD$1,'Tactic Recode'!$A$1:$B$547,2,FALSE))</f>
        <v/>
      </c>
      <c r="ME24" t="str">
        <f>IF(ISERROR(MATCH(ME$1,'CSC Mitre'!W$1:W$220,0)),"",VLOOKUP(ME$1,'Tactic Recode'!$A$1:$B$547,2,FALSE))</f>
        <v/>
      </c>
      <c r="MF24" t="str">
        <f>IF(ISERROR(MATCH(MF$1,'CSC Mitre'!W$1:W$220,0)),"",VLOOKUP(MF$1,'Tactic Recode'!$A$1:$B$547,2,FALSE))</f>
        <v/>
      </c>
      <c r="MG24" t="str">
        <f>IF(ISERROR(MATCH(MG$1,'CSC Mitre'!W$1:W$220,0)),"",VLOOKUP(MG$1,'Tactic Recode'!$A$1:$B$547,2,FALSE))</f>
        <v/>
      </c>
      <c r="MH24" t="str">
        <f>IF(ISERROR(MATCH(MH$1,'CSC Mitre'!W$1:W$220,0)),"",VLOOKUP(MH$1,'Tactic Recode'!$A$1:$B$547,2,FALSE))</f>
        <v>Defense Evasion, Lateral Movement</v>
      </c>
      <c r="MI24" t="str">
        <f>IF(ISERROR(MATCH(MI$1,'CSC Mitre'!W$1:W$220,0)),"",VLOOKUP(MI$1,'Tactic Recode'!$A$1:$B$547,2,FALSE))</f>
        <v/>
      </c>
      <c r="MJ24" t="str">
        <f>IF(ISERROR(MATCH(MJ$1,'CSC Mitre'!W$1:W$220,0)),"",VLOOKUP(MJ$1,'Tactic Recode'!$A$1:$B$547,2,FALSE))</f>
        <v/>
      </c>
      <c r="MK24" t="str">
        <f>IF(ISERROR(MATCH(MK$1,'CSC Mitre'!W$1:W$220,0)),"",VLOOKUP(MK$1,'Tactic Recode'!$A$1:$B$547,2,FALSE))</f>
        <v/>
      </c>
      <c r="ML24" t="str">
        <f>IF(ISERROR(MATCH(ML$1,'CSC Mitre'!W$1:W$220,0)),"",VLOOKUP(ML$1,'Tactic Recode'!$A$1:$B$547,2,FALSE))</f>
        <v>Credential Access</v>
      </c>
      <c r="MM24" t="str">
        <f>IF(ISERROR(MATCH(MM$1,'CSC Mitre'!W$1:W$220,0)),"",VLOOKUP(MM$1,'Tactic Recode'!$A$1:$B$547,2,FALSE))</f>
        <v/>
      </c>
      <c r="MN24" t="str">
        <f>IF(ISERROR(MATCH(MN$1,'CSC Mitre'!W$1:W$220,0)),"",VLOOKUP(MN$1,'Tactic Recode'!$A$1:$B$547,2,FALSE))</f>
        <v/>
      </c>
      <c r="MO24" t="str">
        <f>IF(ISERROR(MATCH(MO$1,'CSC Mitre'!W$1:W$220,0)),"",VLOOKUP(MO$1,'Tactic Recode'!$A$1:$B$547,2,FALSE))</f>
        <v/>
      </c>
      <c r="MP24" t="str">
        <f>IF(ISERROR(MATCH(MP$1,'CSC Mitre'!W$1:W$220,0)),"",VLOOKUP(MP$1,'Tactic Recode'!$A$1:$B$547,2,FALSE))</f>
        <v>Credential Access</v>
      </c>
      <c r="MQ24" t="str">
        <f>IF(ISERROR(MATCH(MQ$1,'CSC Mitre'!W$1:W$220,0)),"",VLOOKUP(MQ$1,'Tactic Recode'!$A$1:$B$547,2,FALSE))</f>
        <v/>
      </c>
      <c r="MR24" t="str">
        <f>IF(ISERROR(MATCH(MR$1,'CSC Mitre'!W$1:W$220,0)),"",VLOOKUP(MR$1,'Tactic Recode'!$A$1:$B$547,2,FALSE))</f>
        <v/>
      </c>
      <c r="MS24" t="str">
        <f>IF(ISERROR(MATCH(MS$1,'CSC Mitre'!W$1:W$220,0)),"",VLOOKUP(MS$1,'Tactic Recode'!$A$1:$B$547,2,FALSE))</f>
        <v/>
      </c>
      <c r="MT24" t="str">
        <f>IF(ISERROR(MATCH(MT$1,'CSC Mitre'!W$1:W$220,0)),"",VLOOKUP(MT$1,'Tactic Recode'!$A$1:$B$547,2,FALSE))</f>
        <v/>
      </c>
      <c r="MU24" t="str">
        <f>IF(ISERROR(MATCH(MU$1,'CSC Mitre'!W$1:W$220,0)),"",VLOOKUP(MU$1,'Tactic Recode'!$A$1:$B$547,2,FALSE))</f>
        <v/>
      </c>
      <c r="MV24" t="str">
        <f>IF(ISERROR(MATCH(MV$1,'CSC Mitre'!W$1:W$220,0)),"",VLOOKUP(MV$1,'Tactic Recode'!$A$1:$B$547,2,FALSE))</f>
        <v/>
      </c>
      <c r="MW24" t="str">
        <f>IF(ISERROR(MATCH(MW$1,'CSC Mitre'!W$1:W$220,0)),"",VLOOKUP(MW$1,'Tactic Recode'!$A$1:$B$547,2,FALSE))</f>
        <v/>
      </c>
      <c r="MX24" t="str">
        <f>IF(ISERROR(MATCH(MX$1,'CSC Mitre'!W$1:W$220,0)),"",VLOOKUP(MX$1,'Tactic Recode'!$A$1:$B$547,2,FALSE))</f>
        <v/>
      </c>
      <c r="MY24" t="str">
        <f>IF(ISERROR(MATCH(MY$1,'CSC Mitre'!W$1:W$220,0)),"",VLOOKUP(MY$1,'Tactic Recode'!$A$1:$B$547,2,FALSE))</f>
        <v/>
      </c>
      <c r="MZ24" t="str">
        <f>IF(ISERROR(MATCH(MZ$1,'CSC Mitre'!W$1:W$220,0)),"",VLOOKUP(MZ$1,'Tactic Recode'!$A$1:$B$547,2,FALSE))</f>
        <v/>
      </c>
      <c r="NA24" t="str">
        <f>IF(ISERROR(MATCH(NA$1,'CSC Mitre'!W$1:W$220,0)),"",VLOOKUP(NA$1,'Tactic Recode'!$A$1:$B$547,2,FALSE))</f>
        <v/>
      </c>
      <c r="NB24" t="str">
        <f>IF(ISERROR(MATCH(NB$1,'CSC Mitre'!W$1:W$220,0)),"",VLOOKUP(NB$1,'Tactic Recode'!$A$1:$B$547,2,FALSE))</f>
        <v/>
      </c>
      <c r="NC24" t="str">
        <f>IF(ISERROR(MATCH(NC$1,'CSC Mitre'!W$1:W$220,0)),"",VLOOKUP(NC$1,'Tactic Recode'!$A$1:$B$547,2,FALSE))</f>
        <v/>
      </c>
      <c r="ND24" t="str">
        <f>IF(ISERROR(MATCH(ND$1,'CSC Mitre'!W$1:W$220,0)),"",VLOOKUP(ND$1,'Tactic Recode'!$A$1:$B$547,2,FALSE))</f>
        <v/>
      </c>
      <c r="NE24" t="str">
        <f>IF(ISERROR(MATCH(NE$1,'CSC Mitre'!W$1:W$220,0)),"",VLOOKUP(NE$1,'Tactic Recode'!$A$1:$B$547,2,FALSE))</f>
        <v/>
      </c>
      <c r="NF24" t="str">
        <f>IF(ISERROR(MATCH(NF$1,'CSC Mitre'!W$1:W$220,0)),"",VLOOKUP(NF$1,'Tactic Recode'!$A$1:$B$547,2,FALSE))</f>
        <v/>
      </c>
      <c r="NG24" t="str">
        <f>IF(ISERROR(MATCH(NG$1,'CSC Mitre'!W$1:W$220,0)),"",VLOOKUP(NG$1,'Tactic Recode'!$A$1:$B$547,2,FALSE))</f>
        <v/>
      </c>
      <c r="NH24" t="str">
        <f>IF(ISERROR(MATCH(NH$1,'CSC Mitre'!W$1:W$220,0)),"",VLOOKUP(NH$1,'Tactic Recode'!$A$1:$B$547,2,FALSE))</f>
        <v/>
      </c>
      <c r="NI24" t="str">
        <f>IF(ISERROR(MATCH(NI$1,'CSC Mitre'!W$1:W$220,0)),"",VLOOKUP(NI$1,'Tactic Recode'!$A$1:$B$547,2,FALSE))</f>
        <v/>
      </c>
      <c r="NJ24" t="str">
        <f>IF(ISERROR(MATCH(NJ$1,'CSC Mitre'!W$1:W$220,0)),"",VLOOKUP(NJ$1,'Tactic Recode'!$A$1:$B$547,2,FALSE))</f>
        <v/>
      </c>
      <c r="NK24" t="str">
        <f>IF(ISERROR(MATCH(NK$1,'CSC Mitre'!W$1:W$220,0)),"",VLOOKUP(NK$1,'Tactic Recode'!$A$1:$B$547,2,FALSE))</f>
        <v/>
      </c>
      <c r="NL24" t="str">
        <f>IF(ISERROR(MATCH(NL$1,'CSC Mitre'!W$1:W$220,0)),"",VLOOKUP(NL$1,'Tactic Recode'!$A$1:$B$547,2,FALSE))</f>
        <v/>
      </c>
      <c r="NM24" t="str">
        <f>IF(ISERROR(MATCH(NM$1,'CSC Mitre'!W$1:W$220,0)),"",VLOOKUP(NM$1,'Tactic Recode'!$A$1:$B$547,2,FALSE))</f>
        <v/>
      </c>
      <c r="NN24" t="str">
        <f>IF(ISERROR(MATCH(NN$1,'CSC Mitre'!W$1:W$220,0)),"",VLOOKUP(NN$1,'Tactic Recode'!$A$1:$B$547,2,FALSE))</f>
        <v/>
      </c>
      <c r="NO24" t="str">
        <f>IF(ISERROR(MATCH(NO$1,'CSC Mitre'!W$1:W$220,0)),"",VLOOKUP(NO$1,'Tactic Recode'!$A$1:$B$547,2,FALSE))</f>
        <v/>
      </c>
      <c r="NP24" t="str">
        <f>IF(ISERROR(MATCH(NP$1,'CSC Mitre'!W$1:W$220,0)),"",VLOOKUP(NP$1,'Tactic Recode'!$A$1:$B$547,2,FALSE))</f>
        <v/>
      </c>
      <c r="NQ24" t="str">
        <f>IF(ISERROR(MATCH(NQ$1,'CSC Mitre'!W$1:W$220,0)),"",VLOOKUP(NQ$1,'Tactic Recode'!$A$1:$B$547,2,FALSE))</f>
        <v/>
      </c>
      <c r="NR24" t="str">
        <f>IF(ISERROR(MATCH(NR$1,'CSC Mitre'!W$1:W$220,0)),"",VLOOKUP(NR$1,'Tactic Recode'!$A$1:$B$547,2,FALSE))</f>
        <v/>
      </c>
      <c r="NS24" t="str">
        <f>IF(ISERROR(MATCH(NS$1,'CSC Mitre'!W$1:W$220,0)),"",VLOOKUP(NS$1,'Tactic Recode'!$A$1:$B$547,2,FALSE))</f>
        <v/>
      </c>
      <c r="NT24" t="str">
        <f>IF(ISERROR(MATCH(NT$1,'CSC Mitre'!W$1:W$220,0)),"",VLOOKUP(NT$1,'Tactic Recode'!$A$1:$B$547,2,FALSE))</f>
        <v/>
      </c>
      <c r="NU24" t="str">
        <f>IF(ISERROR(MATCH(NU$1,'CSC Mitre'!W$1:W$220,0)),"",VLOOKUP(NU$1,'Tactic Recode'!$A$1:$B$547,2,FALSE))</f>
        <v/>
      </c>
      <c r="NV24" t="str">
        <f>IF(ISERROR(MATCH(NV$1,'CSC Mitre'!W$1:W$220,0)),"",VLOOKUP(NV$1,'Tactic Recode'!$A$1:$B$547,2,FALSE))</f>
        <v/>
      </c>
      <c r="NW24" t="str">
        <f>IF(ISERROR(MATCH(NW$1,'CSC Mitre'!W$1:W$220,0)),"",VLOOKUP(NW$1,'Tactic Recode'!$A$1:$B$547,2,FALSE))</f>
        <v/>
      </c>
      <c r="NX24" t="str">
        <f>IF(ISERROR(MATCH(NX$1,'CSC Mitre'!W$1:W$220,0)),"",VLOOKUP(NX$1,'Tactic Recode'!$A$1:$B$547,2,FALSE))</f>
        <v/>
      </c>
      <c r="NY24" t="str">
        <f>IF(ISERROR(MATCH(NY$1,'CSC Mitre'!W$1:W$220,0)),"",VLOOKUP(NY$1,'Tactic Recode'!$A$1:$B$547,2,FALSE))</f>
        <v/>
      </c>
      <c r="NZ24" t="str">
        <f>IF(ISERROR(MATCH(NZ$1,'CSC Mitre'!W$1:W$220,0)),"",VLOOKUP(NZ$1,'Tactic Recode'!$A$1:$B$547,2,FALSE))</f>
        <v/>
      </c>
      <c r="OA24" t="str">
        <f>IF(ISERROR(MATCH(OA$1,'CSC Mitre'!W$1:W$220,0)),"",VLOOKUP(OA$1,'Tactic Recode'!$A$1:$B$547,2,FALSE))</f>
        <v/>
      </c>
      <c r="OB24" t="str">
        <f>IF(ISERROR(MATCH(OB$1,'CSC Mitre'!W$1:W$220,0)),"",VLOOKUP(OB$1,'Tactic Recode'!$A$1:$B$547,2,FALSE))</f>
        <v/>
      </c>
      <c r="OC24" t="str">
        <f>IF(ISERROR(MATCH(OC$1,'CSC Mitre'!W$1:W$220,0)),"",VLOOKUP(OC$1,'Tactic Recode'!$A$1:$B$547,2,FALSE))</f>
        <v/>
      </c>
      <c r="OD24" t="str">
        <f>IF(ISERROR(MATCH(OD$1,'CSC Mitre'!W$1:W$220,0)),"",VLOOKUP(OD$1,'Tactic Recode'!$A$1:$B$547,2,FALSE))</f>
        <v/>
      </c>
      <c r="OE24" t="str">
        <f>IF(ISERROR(MATCH(OE$1,'CSC Mitre'!W$1:W$220,0)),"",VLOOKUP(OE$1,'Tactic Recode'!$A$1:$B$547,2,FALSE))</f>
        <v/>
      </c>
      <c r="OF24" t="str">
        <f>IF(ISERROR(MATCH(OF$1,'CSC Mitre'!W$1:W$220,0)),"",VLOOKUP(OF$1,'Tactic Recode'!$A$1:$B$547,2,FALSE))</f>
        <v/>
      </c>
      <c r="OG24" t="str">
        <f>IF(ISERROR(MATCH(OG$1,'CSC Mitre'!W$1:W$220,0)),"",VLOOKUP(OG$1,'Tactic Recode'!$A$1:$B$547,2,FALSE))</f>
        <v/>
      </c>
      <c r="OH24" t="str">
        <f>IF(ISERROR(MATCH(OH$1,'CSC Mitre'!W$1:W$220,0)),"",VLOOKUP(OH$1,'Tactic Recode'!$A$1:$B$547,2,FALSE))</f>
        <v/>
      </c>
      <c r="OI24" t="str">
        <f>IF(ISERROR(MATCH(OI$1,'CSC Mitre'!W$1:W$220,0)),"",VLOOKUP(OI$1,'Tactic Recode'!$A$1:$B$547,2,FALSE))</f>
        <v/>
      </c>
      <c r="OJ24" t="str">
        <f>IF(ISERROR(MATCH(OJ$1,'CSC Mitre'!W$1:W$220,0)),"",VLOOKUP(OJ$1,'Tactic Recode'!$A$1:$B$547,2,FALSE))</f>
        <v/>
      </c>
      <c r="OK24" t="str">
        <f>IF(ISERROR(MATCH(OK$1,'CSC Mitre'!W$1:W$220,0)),"",VLOOKUP(OK$1,'Tactic Recode'!$A$1:$B$547,2,FALSE))</f>
        <v/>
      </c>
      <c r="OL24" t="str">
        <f>IF(ISERROR(MATCH(OL$1,'CSC Mitre'!W$1:W$220,0)),"",VLOOKUP(OL$1,'Tactic Recode'!$A$1:$B$547,2,FALSE))</f>
        <v/>
      </c>
      <c r="OM24" t="str">
        <f>IF(ISERROR(MATCH(OM$1,'CSC Mitre'!W$1:W$220,0)),"",VLOOKUP(OM$1,'Tactic Recode'!$A$1:$B$547,2,FALSE))</f>
        <v/>
      </c>
      <c r="ON24" t="str">
        <f>IF(ISERROR(MATCH(ON$1,'CSC Mitre'!W$1:W$220,0)),"",VLOOKUP(ON$1,'Tactic Recode'!$A$1:$B$547,2,FALSE))</f>
        <v/>
      </c>
      <c r="OO24" t="str">
        <f>IF(ISERROR(MATCH(OO$1,'CSC Mitre'!W$1:W$220,0)),"",VLOOKUP(OO$1,'Tactic Recode'!$A$1:$B$547,2,FALSE))</f>
        <v/>
      </c>
      <c r="OP24" t="str">
        <f>IF(ISERROR(MATCH(OP$1,'CSC Mitre'!W$1:W$220,0)),"",VLOOKUP(OP$1,'Tactic Recode'!$A$1:$B$547,2,FALSE))</f>
        <v>Defense Evasion, Impact</v>
      </c>
      <c r="OQ24" t="str">
        <f>IF(ISERROR(MATCH(OQ$1,'CSC Mitre'!W$1:W$220,0)),"",VLOOKUP(OQ$1,'Tactic Recode'!$A$1:$B$547,2,FALSE))</f>
        <v>Defense Evasion, Impact</v>
      </c>
      <c r="OR24" t="str">
        <f>IF(ISERROR(MATCH(OR$1,'CSC Mitre'!W$1:W$220,0)),"",VLOOKUP(OR$1,'Tactic Recode'!$A$1:$B$547,2,FALSE))</f>
        <v/>
      </c>
      <c r="OS24" t="str">
        <f>IF(ISERROR(MATCH(OS$1,'CSC Mitre'!W$1:W$220,0)),"",VLOOKUP(OS$1,'Tactic Recode'!$A$1:$B$547,2,FALSE))</f>
        <v/>
      </c>
      <c r="OT24" t="str">
        <f>IF(ISERROR(MATCH(OT$1,'CSC Mitre'!W$1:W$220,0)),"",VLOOKUP(OT$1,'Tactic Recode'!$A$1:$B$547,2,FALSE))</f>
        <v/>
      </c>
      <c r="OU24" t="str">
        <f>IF(ISERROR(MATCH(OU$1,'CSC Mitre'!W$1:W$220,0)),"",VLOOKUP(OU$1,'Tactic Recode'!$A$1:$B$547,2,FALSE))</f>
        <v/>
      </c>
      <c r="OV24" t="str">
        <f>IF(ISERROR(MATCH(OV$1,'CSC Mitre'!W$1:W$220,0)),"",VLOOKUP(OV$1,'Tactic Recode'!$A$1:$B$547,2,FALSE))</f>
        <v/>
      </c>
      <c r="OW24" t="str">
        <f>IF(ISERROR(MATCH(OW$1,'CSC Mitre'!W$1:W$220,0)),"",VLOOKUP(OW$1,'Tactic Recode'!$A$1:$B$547,2,FALSE))</f>
        <v/>
      </c>
      <c r="OX24" t="str">
        <f>IF(ISERROR(MATCH(OX$1,'CSC Mitre'!W$1:W$220,0)),"",VLOOKUP(OX$1,'Tactic Recode'!$A$1:$B$547,2,FALSE))</f>
        <v/>
      </c>
      <c r="OY24" t="str">
        <f>IF(ISERROR(MATCH(OY$1,'CSC Mitre'!W$1:W$220,0)),"",VLOOKUP(OY$1,'Tactic Recode'!$A$1:$B$547,2,FALSE))</f>
        <v/>
      </c>
      <c r="OZ24" t="str">
        <f>IF(ISERROR(MATCH(OZ$1,'CSC Mitre'!W$1:W$220,0)),"",VLOOKUP(OZ$1,'Tactic Recode'!$A$1:$B$547,2,FALSE))</f>
        <v/>
      </c>
      <c r="PA24" t="str">
        <f>IF(ISERROR(MATCH(PA$1,'CSC Mitre'!W$1:W$220,0)),"",VLOOKUP(PA$1,'Tactic Recode'!$A$1:$B$547,2,FALSE))</f>
        <v/>
      </c>
      <c r="PB24" t="str">
        <f>IF(ISERROR(MATCH(PB$1,'CSC Mitre'!W$1:W$220,0)),"",VLOOKUP(PB$1,'Tactic Recode'!$A$1:$B$547,2,FALSE))</f>
        <v/>
      </c>
      <c r="PC24" t="str">
        <f>IF(ISERROR(MATCH(PC$1,'CSC Mitre'!W$1:W$220,0)),"",VLOOKUP(PC$1,'Tactic Recode'!$A$1:$B$547,2,FALSE))</f>
        <v/>
      </c>
      <c r="PD24" t="str">
        <f>IF(ISERROR(MATCH(PD$1,'CSC Mitre'!W$1:W$220,0)),"",VLOOKUP(PD$1,'Tactic Recode'!$A$1:$B$547,2,FALSE))</f>
        <v/>
      </c>
      <c r="PE24" t="str">
        <f>IF(ISERROR(MATCH(PE$1,'CSC Mitre'!W$1:W$220,0)),"",VLOOKUP(PE$1,'Tactic Recode'!$A$1:$B$547,2,FALSE))</f>
        <v/>
      </c>
      <c r="PF24" t="str">
        <f>IF(ISERROR(MATCH(PF$1,'CSC Mitre'!W$1:W$220,0)),"",VLOOKUP(PF$1,'Tactic Recode'!$A$1:$B$547,2,FALSE))</f>
        <v/>
      </c>
      <c r="PG24" t="str">
        <f>IF(ISERROR(MATCH(PG$1,'CSC Mitre'!W$1:W$220,0)),"",VLOOKUP(PG$1,'Tactic Recode'!$A$1:$B$547,2,FALSE))</f>
        <v/>
      </c>
      <c r="PH24" t="str">
        <f>IF(ISERROR(MATCH(PH$1,'CSC Mitre'!W$1:W$220,0)),"",VLOOKUP(PH$1,'Tactic Recode'!$A$1:$B$547,2,FALSE))</f>
        <v/>
      </c>
      <c r="PI24" t="str">
        <f>IF(ISERROR(MATCH(PI$1,'CSC Mitre'!W$1:W$220,0)),"",VLOOKUP(PI$1,'Tactic Recode'!$A$1:$B$547,2,FALSE))</f>
        <v/>
      </c>
      <c r="PJ24" t="str">
        <f>IF(ISERROR(MATCH(PJ$1,'CSC Mitre'!W$1:W$220,0)),"",VLOOKUP(PJ$1,'Tactic Recode'!$A$1:$B$547,2,FALSE))</f>
        <v/>
      </c>
      <c r="PK24" t="str">
        <f>IF(ISERROR(MATCH(PK$1,'CSC Mitre'!W$1:W$220,0)),"",VLOOKUP(PK$1,'Tactic Recode'!$A$1:$B$547,2,FALSE))</f>
        <v/>
      </c>
      <c r="PL24" t="str">
        <f>IF(ISERROR(MATCH(PL$1,'CSC Mitre'!W$1:W$220,0)),"",VLOOKUP(PL$1,'Tactic Recode'!$A$1:$B$547,2,FALSE))</f>
        <v/>
      </c>
      <c r="PM24" t="str">
        <f>IF(ISERROR(MATCH(PM$1,'CSC Mitre'!W$1:W$220,0)),"",VLOOKUP(PM$1,'Tactic Recode'!$A$1:$B$547,2,FALSE))</f>
        <v/>
      </c>
      <c r="PN24" t="str">
        <f>IF(ISERROR(MATCH(PN$1,'CSC Mitre'!W$1:W$220,0)),"",VLOOKUP(PN$1,'Tactic Recode'!$A$1:$B$547,2,FALSE))</f>
        <v/>
      </c>
      <c r="PO24" t="str">
        <f>IF(ISERROR(MATCH(PO$1,'CSC Mitre'!W$1:W$220,0)),"",VLOOKUP(PO$1,'Tactic Recode'!$A$1:$B$547,2,FALSE))</f>
        <v/>
      </c>
      <c r="PP24" t="str">
        <f>IF(ISERROR(MATCH(PP$1,'CSC Mitre'!W$1:W$220,0)),"",VLOOKUP(PP$1,'Tactic Recode'!$A$1:$B$547,2,FALSE))</f>
        <v/>
      </c>
      <c r="PQ24" t="str">
        <f>IF(ISERROR(MATCH(PQ$1,'CSC Mitre'!W$1:W$220,0)),"",VLOOKUP(PQ$1,'Tactic Recode'!$A$1:$B$547,2,FALSE))</f>
        <v/>
      </c>
      <c r="PR24" t="str">
        <f>IF(ISERROR(MATCH(PR$1,'CSC Mitre'!W$1:W$220,0)),"",VLOOKUP(PR$1,'Tactic Recode'!$A$1:$B$547,2,FALSE))</f>
        <v/>
      </c>
      <c r="PS24" t="str">
        <f>IF(ISERROR(MATCH(PS$1,'CSC Mitre'!W$1:W$220,0)),"",VLOOKUP(PS$1,'Tactic Recode'!$A$1:$B$547,2,FALSE))</f>
        <v/>
      </c>
      <c r="PT24" t="str">
        <f>IF(ISERROR(MATCH(PT$1,'CSC Mitre'!W$1:W$220,0)),"",VLOOKUP(PT$1,'Tactic Recode'!$A$1:$B$547,2,FALSE))</f>
        <v/>
      </c>
      <c r="PU24" t="str">
        <f>IF(ISERROR(MATCH(PU$1,'CSC Mitre'!W$1:W$220,0)),"",VLOOKUP(PU$1,'Tactic Recode'!$A$1:$B$547,2,FALSE))</f>
        <v/>
      </c>
      <c r="PV24" t="str">
        <f>IF(ISERROR(MATCH(PV$1,'CSC Mitre'!W$1:W$220,0)),"",VLOOKUP(PV$1,'Tactic Recode'!$A$1:$B$547,2,FALSE))</f>
        <v/>
      </c>
      <c r="PW24" t="str">
        <f>IF(ISERROR(MATCH(PW$1,'CSC Mitre'!W$1:W$220,0)),"",VLOOKUP(PW$1,'Tactic Recode'!$A$1:$B$547,2,FALSE))</f>
        <v/>
      </c>
      <c r="PX24" t="str">
        <f>IF(ISERROR(MATCH(PX$1,'CSC Mitre'!W$1:W$220,0)),"",VLOOKUP(PX$1,'Tactic Recode'!$A$1:$B$547,2,FALSE))</f>
        <v/>
      </c>
      <c r="PY24" t="str">
        <f>IF(ISERROR(MATCH(PY$1,'CSC Mitre'!W$1:W$220,0)),"",VLOOKUP(PY$1,'Tactic Recode'!$A$1:$B$547,2,FALSE))</f>
        <v/>
      </c>
      <c r="PZ24" t="str">
        <f>IF(ISERROR(MATCH(PZ$1,'CSC Mitre'!W$1:W$220,0)),"",VLOOKUP(PZ$1,'Tactic Recode'!$A$1:$B$547,2,FALSE))</f>
        <v/>
      </c>
      <c r="QA24" t="str">
        <f>IF(ISERROR(MATCH(QA$1,'CSC Mitre'!W$1:W$220,0)),"",VLOOKUP(QA$1,'Tactic Recode'!$A$1:$B$547,2,FALSE))</f>
        <v/>
      </c>
      <c r="QB24" t="str">
        <f>IF(ISERROR(MATCH(QB$1,'CSC Mitre'!W$1:W$220,0)),"",VLOOKUP(QB$1,'Tactic Recode'!$A$1:$B$547,2,FALSE))</f>
        <v/>
      </c>
      <c r="QC24" t="str">
        <f>IF(ISERROR(MATCH(QC$1,'CSC Mitre'!W$1:W$220,0)),"",VLOOKUP(QC$1,'Tactic Recode'!$A$1:$B$547,2,FALSE))</f>
        <v/>
      </c>
      <c r="QD24" t="str">
        <f>IF(ISERROR(MATCH(QD$1,'CSC Mitre'!W$1:W$220,0)),"",VLOOKUP(QD$1,'Tactic Recode'!$A$1:$B$547,2,FALSE))</f>
        <v/>
      </c>
      <c r="QE24" t="str">
        <f>IF(ISERROR(MATCH(QE$1,'CSC Mitre'!W$1:W$220,0)),"",VLOOKUP(QE$1,'Tactic Recode'!$A$1:$B$547,2,FALSE))</f>
        <v/>
      </c>
      <c r="QF24" t="str">
        <f>IF(ISERROR(MATCH(QF$1,'CSC Mitre'!W$1:W$220,0)),"",VLOOKUP(QF$1,'Tactic Recode'!$A$1:$B$547,2,FALSE))</f>
        <v/>
      </c>
      <c r="QG24" t="str">
        <f>IF(ISERROR(MATCH(QG$1,'CSC Mitre'!W$1:W$220,0)),"",VLOOKUP(QG$1,'Tactic Recode'!$A$1:$B$547,2,FALSE))</f>
        <v/>
      </c>
      <c r="QH24" t="str">
        <f>IF(ISERROR(MATCH(QH$1,'CSC Mitre'!W$1:W$220,0)),"",VLOOKUP(QH$1,'Tactic Recode'!$A$1:$B$547,2,FALSE))</f>
        <v/>
      </c>
      <c r="QI24" t="str">
        <f>IF(ISERROR(MATCH(QI$1,'CSC Mitre'!W$1:W$220,0)),"",VLOOKUP(QI$1,'Tactic Recode'!$A$1:$B$547,2,FALSE))</f>
        <v/>
      </c>
      <c r="QJ24" t="str">
        <f>IF(ISERROR(MATCH(QJ$1,'CSC Mitre'!W$1:W$220,0)),"",VLOOKUP(QJ$1,'Tactic Recode'!$A$1:$B$547,2,FALSE))</f>
        <v/>
      </c>
      <c r="QK24" t="str">
        <f>IF(ISERROR(MATCH(QK$1,'CSC Mitre'!W$1:W$220,0)),"",VLOOKUP(QK$1,'Tactic Recode'!$A$1:$B$547,2,FALSE))</f>
        <v/>
      </c>
      <c r="QL24" t="str">
        <f>IF(ISERROR(MATCH(QL$1,'CSC Mitre'!W$1:W$220,0)),"",VLOOKUP(QL$1,'Tactic Recode'!$A$1:$B$547,2,FALSE))</f>
        <v/>
      </c>
      <c r="QM24" t="str">
        <f>IF(ISERROR(MATCH(QM$1,'CSC Mitre'!W$1:W$220,0)),"",VLOOKUP(QM$1,'Tactic Recode'!$A$1:$B$547,2,FALSE))</f>
        <v/>
      </c>
      <c r="QN24" t="str">
        <f>IF(ISERROR(MATCH(QN$1,'CSC Mitre'!W$1:W$220,0)),"",VLOOKUP(QN$1,'Tactic Recode'!$A$1:$B$547,2,FALSE))</f>
        <v/>
      </c>
      <c r="QO24" t="str">
        <f>IF(ISERROR(MATCH(QO$1,'CSC Mitre'!W$1:W$220,0)),"",VLOOKUP(QO$1,'Tactic Recode'!$A$1:$B$547,2,FALSE))</f>
        <v/>
      </c>
      <c r="QP24" t="str">
        <f>IF(ISERROR(MATCH(QP$1,'CSC Mitre'!W$1:W$220,0)),"",VLOOKUP(QP$1,'Tactic Recode'!$A$1:$B$547,2,FALSE))</f>
        <v/>
      </c>
      <c r="QQ24" t="str">
        <f>IF(ISERROR(MATCH(QQ$1,'CSC Mitre'!W$1:W$220,0)),"",VLOOKUP(QQ$1,'Tactic Recode'!$A$1:$B$547,2,FALSE))</f>
        <v/>
      </c>
      <c r="QR24" t="str">
        <f>IF(ISERROR(MATCH(QR$1,'CSC Mitre'!W$1:W$220,0)),"",VLOOKUP(QR$1,'Tactic Recode'!$A$1:$B$547,2,FALSE))</f>
        <v/>
      </c>
      <c r="QS24" t="str">
        <f>IF(ISERROR(MATCH(QS$1,'CSC Mitre'!W$1:W$220,0)),"",VLOOKUP(QS$1,'Tactic Recode'!$A$1:$B$547,2,FALSE))</f>
        <v/>
      </c>
      <c r="QT24" t="str">
        <f>IF(ISERROR(MATCH(QT$1,'CSC Mitre'!W$1:W$220,0)),"",VLOOKUP(QT$1,'Tactic Recode'!$A$1:$B$547,2,FALSE))</f>
        <v/>
      </c>
      <c r="QU24" t="str">
        <f>IF(ISERROR(MATCH(QU$1,'CSC Mitre'!W$1:W$220,0)),"",VLOOKUP(QU$1,'Tactic Recode'!$A$1:$B$547,2,FALSE))</f>
        <v/>
      </c>
      <c r="QV24" t="str">
        <f>IF(ISERROR(MATCH(QV$1,'CSC Mitre'!W$1:W$220,0)),"",VLOOKUP(QV$1,'Tactic Recode'!$A$1:$B$547,2,FALSE))</f>
        <v/>
      </c>
      <c r="QW24" t="str">
        <f>IF(ISERROR(MATCH(QW$1,'CSC Mitre'!W$1:W$220,0)),"",VLOOKUP(QW$1,'Tactic Recode'!$A$1:$B$547,2,FALSE))</f>
        <v/>
      </c>
      <c r="QX24" t="str">
        <f>IF(ISERROR(MATCH(QX$1,'CSC Mitre'!W$1:W$220,0)),"",VLOOKUP(QX$1,'Tactic Recode'!$A$1:$B$547,2,FALSE))</f>
        <v/>
      </c>
      <c r="QY24" t="str">
        <f>IF(ISERROR(MATCH(QY$1,'CSC Mitre'!W$1:W$220,0)),"",VLOOKUP(QY$1,'Tactic Recode'!$A$1:$B$547,2,FALSE))</f>
        <v/>
      </c>
      <c r="QZ24" t="str">
        <f>IF(ISERROR(MATCH(QZ$1,'CSC Mitre'!W$1:W$220,0)),"",VLOOKUP(QZ$1,'Tactic Recode'!$A$1:$B$547,2,FALSE))</f>
        <v/>
      </c>
      <c r="RA24" t="str">
        <f>IF(ISERROR(MATCH(RA$1,'CSC Mitre'!W$1:W$220,0)),"",VLOOKUP(RA$1,'Tactic Recode'!$A$1:$B$547,2,FALSE))</f>
        <v/>
      </c>
      <c r="RB24" t="str">
        <f>IF(ISERROR(MATCH(RB$1,'CSC Mitre'!W$1:W$220,0)),"",VLOOKUP(RB$1,'Tactic Recode'!$A$1:$B$547,2,FALSE))</f>
        <v/>
      </c>
      <c r="RC24" t="str">
        <f>IF(ISERROR(MATCH(RC$1,'CSC Mitre'!W$1:W$220,0)),"",VLOOKUP(RC$1,'Tactic Recode'!$A$1:$B$547,2,FALSE))</f>
        <v/>
      </c>
      <c r="RD24" t="str">
        <f>IF(ISERROR(MATCH(RD$1,'CSC Mitre'!W$1:W$220,0)),"",VLOOKUP(RD$1,'Tactic Recode'!$A$1:$B$547,2,FALSE))</f>
        <v/>
      </c>
      <c r="RE24" t="str">
        <f>IF(ISERROR(MATCH(RE$1,'CSC Mitre'!W$1:W$220,0)),"",VLOOKUP(RE$1,'Tactic Recode'!$A$1:$B$547,2,FALSE))</f>
        <v/>
      </c>
      <c r="RF24" t="str">
        <f>IF(ISERROR(MATCH(RF$1,'CSC Mitre'!W$1:W$220,0)),"",VLOOKUP(RF$1,'Tactic Recode'!$A$1:$B$547,2,FALSE))</f>
        <v/>
      </c>
      <c r="RG24" t="str">
        <f>IF(ISERROR(MATCH(RG$1,'CSC Mitre'!W$1:W$220,0)),"",VLOOKUP(RG$1,'Tactic Recode'!$A$1:$B$547,2,FALSE))</f>
        <v/>
      </c>
      <c r="RH24" t="str">
        <f>IF(ISERROR(MATCH(RH$1,'CSC Mitre'!W$1:W$220,0)),"",VLOOKUP(RH$1,'Tactic Recode'!$A$1:$B$547,2,FALSE))</f>
        <v/>
      </c>
      <c r="RI24" t="str">
        <f>IF(ISERROR(MATCH(RI$1,'CSC Mitre'!W$1:W$220,0)),"",VLOOKUP(RI$1,'Tactic Recode'!$A$1:$B$547,2,FALSE))</f>
        <v/>
      </c>
      <c r="RJ24" t="str">
        <f>IF(ISERROR(MATCH(RJ$1,'CSC Mitre'!W$1:W$220,0)),"",VLOOKUP(RJ$1,'Tactic Recode'!$A$1:$B$547,2,FALSE))</f>
        <v/>
      </c>
      <c r="RK24" t="str">
        <f>IF(ISERROR(MATCH(RK$1,'CSC Mitre'!W$1:W$220,0)),"",VLOOKUP(RK$1,'Tactic Recode'!$A$1:$B$547,2,FALSE))</f>
        <v/>
      </c>
      <c r="RL24" t="str">
        <f>IF(ISERROR(MATCH(RL$1,'CSC Mitre'!W$1:W$220,0)),"",VLOOKUP(RL$1,'Tactic Recode'!$A$1:$B$547,2,FALSE))</f>
        <v/>
      </c>
      <c r="RM24" t="str">
        <f>IF(ISERROR(MATCH(RM$1,'CSC Mitre'!W$1:W$220,0)),"",VLOOKUP(RM$1,'Tactic Recode'!$A$1:$B$547,2,FALSE))</f>
        <v/>
      </c>
      <c r="RN24" t="str">
        <f>IF(ISERROR(MATCH(RN$1,'CSC Mitre'!W$1:W$220,0)),"",VLOOKUP(RN$1,'Tactic Recode'!$A$1:$B$547,2,FALSE))</f>
        <v/>
      </c>
      <c r="RO24" t="str">
        <f>IF(ISERROR(MATCH(RO$1,'CSC Mitre'!W$1:W$220,0)),"",VLOOKUP(RO$1,'Tactic Recode'!$A$1:$B$547,2,FALSE))</f>
        <v/>
      </c>
      <c r="RP24" t="str">
        <f>IF(ISERROR(MATCH(RP$1,'CSC Mitre'!W$1:W$220,0)),"",VLOOKUP(RP$1,'Tactic Recode'!$A$1:$B$547,2,FALSE))</f>
        <v/>
      </c>
      <c r="RQ24" t="str">
        <f>IF(ISERROR(MATCH(RQ$1,'CSC Mitre'!W$1:W$220,0)),"",VLOOKUP(RQ$1,'Tactic Recode'!$A$1:$B$547,2,FALSE))</f>
        <v/>
      </c>
      <c r="RR24" t="str">
        <f>IF(ISERROR(MATCH(RR$1,'CSC Mitre'!W$1:W$220,0)),"",VLOOKUP(RR$1,'Tactic Recode'!$A$1:$B$547,2,FALSE))</f>
        <v/>
      </c>
      <c r="RS24" t="str">
        <f>IF(ISERROR(MATCH(RS$1,'CSC Mitre'!W$1:W$220,0)),"",VLOOKUP(RS$1,'Tactic Recode'!$A$1:$B$547,2,FALSE))</f>
        <v/>
      </c>
      <c r="RT24" t="str">
        <f>IF(ISERROR(MATCH(RT$1,'CSC Mitre'!W$1:W$220,0)),"",VLOOKUP(RT$1,'Tactic Recode'!$A$1:$B$547,2,FALSE))</f>
        <v/>
      </c>
      <c r="RU24" t="str">
        <f>IF(ISERROR(MATCH(RU$1,'CSC Mitre'!W$1:W$220,0)),"",VLOOKUP(RU$1,'Tactic Recode'!$A$1:$B$547,2,FALSE))</f>
        <v/>
      </c>
      <c r="RV24" t="str">
        <f>IF(ISERROR(MATCH(RV$1,'CSC Mitre'!W$1:W$220,0)),"",VLOOKUP(RV$1,'Tactic Recode'!$A$1:$B$547,2,FALSE))</f>
        <v/>
      </c>
      <c r="RW24" t="str">
        <f>IF(ISERROR(MATCH(RW$1,'CSC Mitre'!W$1:W$220,0)),"",VLOOKUP(RW$1,'Tactic Recode'!$A$1:$B$547,2,FALSE))</f>
        <v/>
      </c>
      <c r="RX24" t="str">
        <f>IF(ISERROR(MATCH(RX$1,'CSC Mitre'!W$1:W$220,0)),"",VLOOKUP(RX$1,'Tactic Recode'!$A$1:$B$547,2,FALSE))</f>
        <v/>
      </c>
      <c r="RY24" t="str">
        <f>IF(ISERROR(MATCH(RY$1,'CSC Mitre'!W$1:W$220,0)),"",VLOOKUP(RY$1,'Tactic Recode'!$A$1:$B$547,2,FALSE))</f>
        <v/>
      </c>
      <c r="RZ24" t="str">
        <f>IF(ISERROR(MATCH(RZ$1,'CSC Mitre'!W$1:W$220,0)),"",VLOOKUP(RZ$1,'Tactic Recode'!$A$1:$B$547,2,FALSE))</f>
        <v/>
      </c>
      <c r="SA24" t="str">
        <f>IF(ISERROR(MATCH(SA$1,'CSC Mitre'!W$1:W$220,0)),"",VLOOKUP(SA$1,'Tactic Recode'!$A$1:$B$547,2,FALSE))</f>
        <v/>
      </c>
      <c r="SB24" t="str">
        <f>IF(ISERROR(MATCH(SB$1,'CSC Mitre'!W$1:W$220,0)),"",VLOOKUP(SB$1,'Tactic Recode'!$A$1:$B$547,2,FALSE))</f>
        <v/>
      </c>
      <c r="SC24" t="str">
        <f>IF(ISERROR(MATCH(SC$1,'CSC Mitre'!W$1:W$220,0)),"",VLOOKUP(SC$1,'Tactic Recode'!$A$1:$B$547,2,FALSE))</f>
        <v/>
      </c>
      <c r="SD24" t="str">
        <f>IF(ISERROR(MATCH(SD$1,'CSC Mitre'!W$1:W$220,0)),"",VLOOKUP(SD$1,'Tactic Recode'!$A$1:$B$547,2,FALSE))</f>
        <v/>
      </c>
      <c r="SE24" t="str">
        <f>IF(ISERROR(MATCH(SE$1,'CSC Mitre'!W$1:W$220,0)),"",VLOOKUP(SE$1,'Tactic Recode'!$A$1:$B$547,2,FALSE))</f>
        <v/>
      </c>
      <c r="SF24" t="str">
        <f>IF(ISERROR(MATCH(SF$1,'CSC Mitre'!W$1:W$220,0)),"",VLOOKUP(SF$1,'Tactic Recode'!$A$1:$B$547,2,FALSE))</f>
        <v/>
      </c>
      <c r="SG24" t="str">
        <f>IF(ISERROR(MATCH(SG$1,'CSC Mitre'!W$1:W$220,0)),"",VLOOKUP(SG$1,'Tactic Recode'!$A$1:$B$547,2,FALSE))</f>
        <v/>
      </c>
      <c r="SH24" t="str">
        <f>IF(ISERROR(MATCH(SH$1,'CSC Mitre'!W$1:W$220,0)),"",VLOOKUP(SH$1,'Tactic Recode'!$A$1:$B$547,2,FALSE))</f>
        <v/>
      </c>
      <c r="SI24" t="str">
        <f>IF(ISERROR(MATCH(SI$1,'CSC Mitre'!W$1:W$220,0)),"",VLOOKUP(SI$1,'Tactic Recode'!$A$1:$B$547,2,FALSE))</f>
        <v/>
      </c>
      <c r="SJ24" t="str">
        <f>IF(ISERROR(MATCH(SJ$1,'CSC Mitre'!W$1:W$220,0)),"",VLOOKUP(SJ$1,'Tactic Recode'!$A$1:$B$547,2,FALSE))</f>
        <v/>
      </c>
      <c r="SK24" t="str">
        <f>IF(ISERROR(MATCH(SK$1,'CSC Mitre'!W$1:W$220,0)),"",VLOOKUP(SK$1,'Tactic Recode'!$A$1:$B$547,2,FALSE))</f>
        <v/>
      </c>
      <c r="SL24" t="str">
        <f>IF(ISERROR(MATCH(SL$1,'CSC Mitre'!W$1:W$220,0)),"",VLOOKUP(SL$1,'Tactic Recode'!$A$1:$B$547,2,FALSE))</f>
        <v/>
      </c>
      <c r="SM24" t="str">
        <f>IF(ISERROR(MATCH(SM$1,'CSC Mitre'!W$1:W$220,0)),"",VLOOKUP(SM$1,'Tactic Recode'!$A$1:$B$547,2,FALSE))</f>
        <v/>
      </c>
      <c r="SN24" t="str">
        <f>IF(ISERROR(MATCH(SN$1,'CSC Mitre'!W$1:W$220,0)),"",VLOOKUP(SN$1,'Tactic Recode'!$A$1:$B$547,2,FALSE))</f>
        <v/>
      </c>
      <c r="SO24" t="str">
        <f>IF(ISERROR(MATCH(SO$1,'CSC Mitre'!W$1:W$220,0)),"",VLOOKUP(SO$1,'Tactic Recode'!$A$1:$B$547,2,FALSE))</f>
        <v/>
      </c>
      <c r="SP24" t="str">
        <f>IF(ISERROR(MATCH(SP$1,'CSC Mitre'!W$1:W$220,0)),"",VLOOKUP(SP$1,'Tactic Recode'!$A$1:$B$547,2,FALSE))</f>
        <v/>
      </c>
      <c r="SQ24" t="str">
        <f>IF(ISERROR(MATCH(SQ$1,'CSC Mitre'!W$1:W$220,0)),"",VLOOKUP(SQ$1,'Tactic Recode'!$A$1:$B$547,2,FALSE))</f>
        <v/>
      </c>
      <c r="SR24" t="str">
        <f>IF(ISERROR(MATCH(SR$1,'CSC Mitre'!W$1:W$220,0)),"",VLOOKUP(SR$1,'Tactic Recode'!$A$1:$B$547,2,FALSE))</f>
        <v/>
      </c>
      <c r="SS24" t="str">
        <f>IF(ISERROR(MATCH(SS$1,'CSC Mitre'!W$1:W$220,0)),"",VLOOKUP(SS$1,'Tactic Recode'!$A$1:$B$547,2,FALSE))</f>
        <v/>
      </c>
      <c r="ST24" t="str">
        <f>IF(ISERROR(MATCH(ST$1,'CSC Mitre'!W$1:W$220,0)),"",VLOOKUP(ST$1,'Tactic Recode'!$A$1:$B$547,2,FALSE))</f>
        <v/>
      </c>
      <c r="SU24" t="str">
        <f>IF(ISERROR(MATCH(SU$1,'CSC Mitre'!W$1:W$220,0)),"",VLOOKUP(SU$1,'Tactic Recode'!$A$1:$B$547,2,FALSE))</f>
        <v/>
      </c>
      <c r="SV24" t="str">
        <f>IF(ISERROR(MATCH(SV$1,'CSC Mitre'!W$1:W$220,0)),"",VLOOKUP(SV$1,'Tactic Recode'!$A$1:$B$547,2,FALSE))</f>
        <v/>
      </c>
      <c r="SW24" t="str">
        <f>IF(ISERROR(MATCH(SW$1,'CSC Mitre'!W$1:W$220,0)),"",VLOOKUP(SW$1,'Tactic Recode'!$A$1:$B$547,2,FALSE))</f>
        <v/>
      </c>
      <c r="SX24" t="str">
        <f>IF(ISERROR(MATCH(SX$1,'CSC Mitre'!W$1:W$220,0)),"",VLOOKUP(SX$1,'Tactic Recode'!$A$1:$B$547,2,FALSE))</f>
        <v/>
      </c>
      <c r="SY24" t="str">
        <f>IF(ISERROR(MATCH(SY$1,'CSC Mitre'!W$1:W$220,0)),"",VLOOKUP(SY$1,'Tactic Recode'!$A$1:$B$547,2,FALSE))</f>
        <v/>
      </c>
      <c r="SZ24" t="str">
        <f>IF(ISERROR(MATCH(SZ$1,'CSC Mitre'!W$1:W$220,0)),"",VLOOKUP(SZ$1,'Tactic Recode'!$A$1:$B$547,2,FALSE))</f>
        <v/>
      </c>
      <c r="TA24" t="str">
        <f>IF(ISERROR(MATCH(TA$1,'CSC Mitre'!W$1:W$220,0)),"",VLOOKUP(TA$1,'Tactic Recode'!$A$1:$B$547,2,FALSE))</f>
        <v/>
      </c>
      <c r="TB24" t="str">
        <f>IF(ISERROR(MATCH(TB$1,'CSC Mitre'!W$1:W$220,0)),"",VLOOKUP(TB$1,'Tactic Recode'!$A$1:$B$547,2,FALSE))</f>
        <v/>
      </c>
      <c r="TC24" t="str">
        <f>IF(ISERROR(MATCH(TC$1,'CSC Mitre'!W$1:W$220,0)),"",VLOOKUP(TC$1,'Tactic Recode'!$A$1:$B$547,2,FALSE))</f>
        <v/>
      </c>
      <c r="TD24" t="str">
        <f>IF(ISERROR(MATCH(TD$1,'CSC Mitre'!W$1:W$220,0)),"",VLOOKUP(TD$1,'Tactic Recode'!$A$1:$B$547,2,FALSE))</f>
        <v/>
      </c>
      <c r="TE24" t="str">
        <f>IF(ISERROR(MATCH(TE$1,'CSC Mitre'!W$1:W$220,0)),"",VLOOKUP(TE$1,'Tactic Recode'!$A$1:$B$547,2,FALSE))</f>
        <v/>
      </c>
      <c r="TF24" t="str">
        <f>IF(ISERROR(MATCH(TF$1,'CSC Mitre'!W$1:W$220,0)),"",VLOOKUP(TF$1,'Tactic Recode'!$A$1:$B$547,2,FALSE))</f>
        <v/>
      </c>
      <c r="TG24" t="str">
        <f>IF(ISERROR(MATCH(TG$1,'CSC Mitre'!W$1:W$220,0)),"",VLOOKUP(TG$1,'Tactic Recode'!$A$1:$B$547,2,FALSE))</f>
        <v/>
      </c>
      <c r="TH24" t="str">
        <f>IF(ISERROR(MATCH(TH$1,'CSC Mitre'!W$1:W$220,0)),"",VLOOKUP(TH$1,'Tactic Recode'!$A$1:$B$547,2,FALSE))</f>
        <v/>
      </c>
      <c r="TI24" t="str">
        <f>IF(ISERROR(MATCH(TI$1,'CSC Mitre'!W$1:W$220,0)),"",VLOOKUP(TI$1,'Tactic Recode'!$A$1:$B$547,2,FALSE))</f>
        <v/>
      </c>
      <c r="TJ24" t="str">
        <f>IF(ISERROR(MATCH(TJ$1,'CSC Mitre'!W$1:W$220,0)),"",VLOOKUP(TJ$1,'Tactic Recode'!$A$1:$B$547,2,FALSE))</f>
        <v/>
      </c>
      <c r="TK24" t="str">
        <f>IF(ISERROR(MATCH(TK$1,'CSC Mitre'!W$1:W$220,0)),"",VLOOKUP(TK$1,'Tactic Recode'!$A$1:$B$547,2,FALSE))</f>
        <v/>
      </c>
      <c r="TL24" t="str">
        <f>IF(ISERROR(MATCH(TL$1,'CSC Mitre'!W$1:W$220,0)),"",VLOOKUP(TL$1,'Tactic Recode'!$A$1:$B$547,2,FALSE))</f>
        <v/>
      </c>
      <c r="TM24" t="str">
        <f>IF(ISERROR(MATCH(TM$1,'CSC Mitre'!W$1:W$220,0)),"",VLOOKUP(TM$1,'Tactic Recode'!$A$1:$B$547,2,FALSE))</f>
        <v/>
      </c>
      <c r="TN24" t="str">
        <f>IF(ISERROR(MATCH(TN$1,'CSC Mitre'!W$1:W$220,0)),"",VLOOKUP(TN$1,'Tactic Recode'!$A$1:$B$547,2,FALSE))</f>
        <v/>
      </c>
      <c r="TO24" t="str">
        <f>IF(ISERROR(MATCH(TO$1,'CSC Mitre'!W$1:W$220,0)),"",VLOOKUP(TO$1,'Tactic Recode'!$A$1:$B$547,2,FALSE))</f>
        <v/>
      </c>
      <c r="TP24" t="str">
        <f>IF(ISERROR(MATCH(TP$1,'CSC Mitre'!W$1:W$220,0)),"",VLOOKUP(TP$1,'Tactic Recode'!$A$1:$B$547,2,FALSE))</f>
        <v/>
      </c>
      <c r="TQ24" t="str">
        <f>IF(ISERROR(MATCH(TQ$1,'CSC Mitre'!W$1:W$220,0)),"",VLOOKUP(TQ$1,'Tactic Recode'!$A$1:$B$547,2,FALSE))</f>
        <v/>
      </c>
      <c r="TR24" t="str">
        <f>IF(ISERROR(MATCH(TR$1,'CSC Mitre'!W$1:W$220,0)),"",VLOOKUP(TR$1,'Tactic Recode'!$A$1:$B$547,2,FALSE))</f>
        <v/>
      </c>
      <c r="TS24" t="str">
        <f>IF(ISERROR(MATCH(TS$1,'CSC Mitre'!W$1:W$220,0)),"",VLOOKUP(TS$1,'Tactic Recode'!$A$1:$B$547,2,FALSE))</f>
        <v/>
      </c>
      <c r="TT24" t="str">
        <f>IF(ISERROR(MATCH(TT$1,'CSC Mitre'!W$1:W$220,0)),"",VLOOKUP(TT$1,'Tactic Recode'!$A$1:$B$547,2,FALSE))</f>
        <v/>
      </c>
      <c r="TU24" t="str">
        <f>IF(ISERROR(MATCH(TU$1,'CSC Mitre'!W$1:W$220,0)),"",VLOOKUP(TU$1,'Tactic Recode'!$A$1:$B$547,2,FALSE))</f>
        <v/>
      </c>
      <c r="TV24" t="str">
        <f>IF(ISERROR(MATCH(TV$1,'CSC Mitre'!W$1:W$220,0)),"",VLOOKUP(TV$1,'Tactic Recode'!$A$1:$B$547,2,FALSE))</f>
        <v/>
      </c>
      <c r="TW24" t="str">
        <f>IF(ISERROR(MATCH(TW$1,'CSC Mitre'!W$1:W$220,0)),"",VLOOKUP(TW$1,'Tactic Recode'!$A$1:$B$547,2,FALSE))</f>
        <v/>
      </c>
      <c r="TX24" t="str">
        <f>IF(ISERROR(MATCH(TX$1,'CSC Mitre'!W$1:W$220,0)),"",VLOOKUP(TX$1,'Tactic Recode'!$A$1:$B$547,2,FALSE))</f>
        <v/>
      </c>
      <c r="TY24" t="str">
        <f>IF(ISERROR(MATCH(TY$1,'CSC Mitre'!W$1:W$220,0)),"",VLOOKUP(TY$1,'Tactic Recode'!$A$1:$B$547,2,FALSE))</f>
        <v/>
      </c>
      <c r="TZ24" t="str">
        <f>IF(ISERROR(MATCH(TZ$1,'CSC Mitre'!W$1:W$220,0)),"",VLOOKUP(TZ$1,'Tactic Recode'!$A$1:$B$547,2,FALSE))</f>
        <v/>
      </c>
      <c r="UA24" t="str">
        <f>IF(ISERROR(MATCH(UA$1,'CSC Mitre'!W$1:W$220,0)),"",VLOOKUP(UA$1,'Tactic Recode'!$A$1:$B$547,2,FALSE))</f>
        <v/>
      </c>
      <c r="UB24" t="str">
        <f>IF(ISERROR(MATCH(UB$1,'CSC Mitre'!W$1:W$220,0)),"",VLOOKUP(UB$1,'Tactic Recode'!$A$1:$B$547,2,FALSE))</f>
        <v/>
      </c>
    </row>
    <row r="25" spans="1:548" x14ac:dyDescent="0.25">
      <c r="A25" s="59" t="s">
        <v>423</v>
      </c>
      <c r="B25" t="str">
        <f>IF(ISERROR(MATCH(B$1,'CSC Mitre'!X$1:X$220,0)),"",VLOOKUP(B$1,'Tactic Recode'!$A$1:$B$547,2,FALSE))</f>
        <v/>
      </c>
      <c r="C25" t="str">
        <f>IF(ISERROR(MATCH(C$1,'CSC Mitre'!X$1:X$220,0)),"",VLOOKUP(C$1,'Tactic Recode'!$A$1:$B$547,2,FALSE))</f>
        <v/>
      </c>
      <c r="D25" t="str">
        <f>IF(ISERROR(MATCH(D$1,'CSC Mitre'!X$1:X$220,0)),"",VLOOKUP(D$1,'Tactic Recode'!$A$1:$B$547,2,FALSE))</f>
        <v/>
      </c>
      <c r="E25" t="str">
        <f>IF(ISERROR(MATCH(E$1,'CSC Mitre'!X$1:X$220,0)),"",VLOOKUP(E$1,'Tactic Recode'!$A$1:$B$547,2,FALSE))</f>
        <v/>
      </c>
      <c r="F25" t="str">
        <f>IF(ISERROR(MATCH(F$1,'CSC Mitre'!X$1:X$220,0)),"",VLOOKUP(F$1,'Tactic Recode'!$A$1:$B$547,2,FALSE))</f>
        <v>Credential Access</v>
      </c>
      <c r="G25" t="str">
        <f>IF(ISERROR(MATCH(G$1,'CSC Mitre'!X$1:X$220,0)),"",VLOOKUP(G$1,'Tactic Recode'!$A$1:$B$547,2,FALSE))</f>
        <v/>
      </c>
      <c r="H25" t="str">
        <f>IF(ISERROR(MATCH(H$1,'CSC Mitre'!X$1:X$220,0)),"",VLOOKUP(H$1,'Tactic Recode'!$A$1:$B$547,2,FALSE))</f>
        <v/>
      </c>
      <c r="I25" t="str">
        <f>IF(ISERROR(MATCH(I$1,'CSC Mitre'!X$1:X$220,0)),"",VLOOKUP(I$1,'Tactic Recode'!$A$1:$B$547,2,FALSE))</f>
        <v>Credential Access</v>
      </c>
      <c r="J25" t="str">
        <f>IF(ISERROR(MATCH(J$1,'CSC Mitre'!X$1:X$220,0)),"",VLOOKUP(J$1,'Tactic Recode'!$A$1:$B$547,2,FALSE))</f>
        <v/>
      </c>
      <c r="K25" t="str">
        <f>IF(ISERROR(MATCH(K$1,'CSC Mitre'!X$1:X$220,0)),"",VLOOKUP(K$1,'Tactic Recode'!$A$1:$B$547,2,FALSE))</f>
        <v/>
      </c>
      <c r="L25" t="str">
        <f>IF(ISERROR(MATCH(L$1,'CSC Mitre'!X$1:X$220,0)),"",VLOOKUP(L$1,'Tactic Recode'!$A$1:$B$547,2,FALSE))</f>
        <v/>
      </c>
      <c r="M25" t="str">
        <f>IF(ISERROR(MATCH(M$1,'CSC Mitre'!X$1:X$220,0)),"",VLOOKUP(M$1,'Tactic Recode'!$A$1:$B$547,2,FALSE))</f>
        <v/>
      </c>
      <c r="N25" t="str">
        <f>IF(ISERROR(MATCH(N$1,'CSC Mitre'!X$1:X$220,0)),"",VLOOKUP(N$1,'Tactic Recode'!$A$1:$B$547,2,FALSE))</f>
        <v/>
      </c>
      <c r="O25" t="str">
        <f>IF(ISERROR(MATCH(O$1,'CSC Mitre'!X$1:X$220,0)),"",VLOOKUP(O$1,'Tactic Recode'!$A$1:$B$547,2,FALSE))</f>
        <v/>
      </c>
      <c r="P25" t="str">
        <f>IF(ISERROR(MATCH(P$1,'CSC Mitre'!X$1:X$220,0)),"",VLOOKUP(P$1,'Tactic Recode'!$A$1:$B$547,2,FALSE))</f>
        <v/>
      </c>
      <c r="Q25" t="str">
        <f>IF(ISERROR(MATCH(Q$1,'CSC Mitre'!X$1:X$220,0)),"",VLOOKUP(Q$1,'Tactic Recode'!$A$1:$B$547,2,FALSE))</f>
        <v/>
      </c>
      <c r="R25" t="str">
        <f>IF(ISERROR(MATCH(R$1,'CSC Mitre'!X$1:X$220,0)),"",VLOOKUP(R$1,'Tactic Recode'!$A$1:$B$547,2,FALSE))</f>
        <v/>
      </c>
      <c r="S25" t="str">
        <f>IF(ISERROR(MATCH(S$1,'CSC Mitre'!X$1:X$220,0)),"",VLOOKUP(S$1,'Tactic Recode'!$A$1:$B$547,2,FALSE))</f>
        <v/>
      </c>
      <c r="T25" t="str">
        <f>IF(ISERROR(MATCH(T$1,'CSC Mitre'!X$1:X$220,0)),"",VLOOKUP(T$1,'Tactic Recode'!$A$1:$B$547,2,FALSE))</f>
        <v/>
      </c>
      <c r="U25" t="str">
        <f>IF(ISERROR(MATCH(U$1,'CSC Mitre'!X$1:X$220,0)),"",VLOOKUP(U$1,'Tactic Recode'!$A$1:$B$547,2,FALSE))</f>
        <v/>
      </c>
      <c r="V25" t="str">
        <f>IF(ISERROR(MATCH(V$1,'CSC Mitre'!X$1:X$220,0)),"",VLOOKUP(V$1,'Tactic Recode'!$A$1:$B$547,2,FALSE))</f>
        <v/>
      </c>
      <c r="W25" t="str">
        <f>IF(ISERROR(MATCH(W$1,'CSC Mitre'!X$1:X$220,0)),"",VLOOKUP(W$1,'Tactic Recode'!$A$1:$B$547,2,FALSE))</f>
        <v/>
      </c>
      <c r="X25" t="str">
        <f>IF(ISERROR(MATCH(X$1,'CSC Mitre'!X$1:X$220,0)),"",VLOOKUP(X$1,'Tactic Recode'!$A$1:$B$547,2,FALSE))</f>
        <v/>
      </c>
      <c r="Y25" t="str">
        <f>IF(ISERROR(MATCH(Y$1,'CSC Mitre'!X$1:X$220,0)),"",VLOOKUP(Y$1,'Tactic Recode'!$A$1:$B$547,2,FALSE))</f>
        <v/>
      </c>
      <c r="Z25" t="str">
        <f>IF(ISERROR(MATCH(Z$1,'CSC Mitre'!X$1:X$220,0)),"",VLOOKUP(Z$1,'Tactic Recode'!$A$1:$B$547,2,FALSE))</f>
        <v/>
      </c>
      <c r="AA25" t="str">
        <f>IF(ISERROR(MATCH(AA$1,'CSC Mitre'!X$1:X$220,0)),"",VLOOKUP(AA$1,'Tactic Recode'!$A$1:$B$547,2,FALSE))</f>
        <v/>
      </c>
      <c r="AB25" t="str">
        <f>IF(ISERROR(MATCH(AB$1,'CSC Mitre'!X$1:X$220,0)),"",VLOOKUP(AB$1,'Tactic Recode'!$A$1:$B$547,2,FALSE))</f>
        <v/>
      </c>
      <c r="AC25" t="str">
        <f>IF(ISERROR(MATCH(AC$1,'CSC Mitre'!X$1:X$220,0)),"",VLOOKUP(AC$1,'Tactic Recode'!$A$1:$B$547,2,FALSE))</f>
        <v/>
      </c>
      <c r="AD25" t="str">
        <f>IF(ISERROR(MATCH(AD$1,'CSC Mitre'!X$1:X$220,0)),"",VLOOKUP(AD$1,'Tactic Recode'!$A$1:$B$547,2,FALSE))</f>
        <v>Lateral Movement</v>
      </c>
      <c r="AE25" t="str">
        <f>IF(ISERROR(MATCH(AE$1,'CSC Mitre'!X$1:X$220,0)),"",VLOOKUP(AE$1,'Tactic Recode'!$A$1:$B$547,2,FALSE))</f>
        <v/>
      </c>
      <c r="AF25" t="str">
        <f>IF(ISERROR(MATCH(AF$1,'CSC Mitre'!X$1:X$220,0)),"",VLOOKUP(AF$1,'Tactic Recode'!$A$1:$B$547,2,FALSE))</f>
        <v/>
      </c>
      <c r="AG25" t="str">
        <f>IF(ISERROR(MATCH(AG$1,'CSC Mitre'!X$1:X$220,0)),"",VLOOKUP(AG$1,'Tactic Recode'!$A$1:$B$547,2,FALSE))</f>
        <v/>
      </c>
      <c r="AH25" t="str">
        <f>IF(ISERROR(MATCH(AH$1,'CSC Mitre'!X$1:X$220,0)),"",VLOOKUP(AH$1,'Tactic Recode'!$A$1:$B$547,2,FALSE))</f>
        <v/>
      </c>
      <c r="AI25" t="str">
        <f>IF(ISERROR(MATCH(AI$1,'CSC Mitre'!X$1:X$220,0)),"",VLOOKUP(AI$1,'Tactic Recode'!$A$1:$B$547,2,FALSE))</f>
        <v>Lateral Movement</v>
      </c>
      <c r="AJ25" t="str">
        <f>IF(ISERROR(MATCH(AJ$1,'CSC Mitre'!X$1:X$220,0)),"",VLOOKUP(AJ$1,'Tactic Recode'!$A$1:$B$547,2,FALSE))</f>
        <v/>
      </c>
      <c r="AK25" t="str">
        <f>IF(ISERROR(MATCH(AK$1,'CSC Mitre'!X$1:X$220,0)),"",VLOOKUP(AK$1,'Tactic Recode'!$A$1:$B$547,2,FALSE))</f>
        <v/>
      </c>
      <c r="AL25" t="str">
        <f>IF(ISERROR(MATCH(AL$1,'CSC Mitre'!X$1:X$220,0)),"",VLOOKUP(AL$1,'Tactic Recode'!$A$1:$B$547,2,FALSE))</f>
        <v/>
      </c>
      <c r="AM25" t="str">
        <f>IF(ISERROR(MATCH(AM$1,'CSC Mitre'!X$1:X$220,0)),"",VLOOKUP(AM$1,'Tactic Recode'!$A$1:$B$547,2,FALSE))</f>
        <v/>
      </c>
      <c r="AN25" t="str">
        <f>IF(ISERROR(MATCH(AN$1,'CSC Mitre'!X$1:X$220,0)),"",VLOOKUP(AN$1,'Tactic Recode'!$A$1:$B$547,2,FALSE))</f>
        <v/>
      </c>
      <c r="AO25" t="str">
        <f>IF(ISERROR(MATCH(AO$1,'CSC Mitre'!X$1:X$220,0)),"",VLOOKUP(AO$1,'Tactic Recode'!$A$1:$B$547,2,FALSE))</f>
        <v/>
      </c>
      <c r="AP25" t="str">
        <f>IF(ISERROR(MATCH(AP$1,'CSC Mitre'!X$1:X$220,0)),"",VLOOKUP(AP$1,'Tactic Recode'!$A$1:$B$547,2,FALSE))</f>
        <v/>
      </c>
      <c r="AQ25" t="str">
        <f>IF(ISERROR(MATCH(AQ$1,'CSC Mitre'!X$1:X$220,0)),"",VLOOKUP(AQ$1,'Tactic Recode'!$A$1:$B$547,2,FALSE))</f>
        <v/>
      </c>
      <c r="AR25" t="str">
        <f>IF(ISERROR(MATCH(AR$1,'CSC Mitre'!X$1:X$220,0)),"",VLOOKUP(AR$1,'Tactic Recode'!$A$1:$B$547,2,FALSE))</f>
        <v/>
      </c>
      <c r="AS25" t="str">
        <f>IF(ISERROR(MATCH(AS$1,'CSC Mitre'!X$1:X$220,0)),"",VLOOKUP(AS$1,'Tactic Recode'!$A$1:$B$547,2,FALSE))</f>
        <v/>
      </c>
      <c r="AT25" t="str">
        <f>IF(ISERROR(MATCH(AT$1,'CSC Mitre'!X$1:X$220,0)),"",VLOOKUP(AT$1,'Tactic Recode'!$A$1:$B$547,2,FALSE))</f>
        <v/>
      </c>
      <c r="AU25" t="str">
        <f>IF(ISERROR(MATCH(AU$1,'CSC Mitre'!X$1:X$220,0)),"",VLOOKUP(AU$1,'Tactic Recode'!$A$1:$B$547,2,FALSE))</f>
        <v/>
      </c>
      <c r="AV25" t="str">
        <f>IF(ISERROR(MATCH(AV$1,'CSC Mitre'!X$1:X$220,0)),"",VLOOKUP(AV$1,'Tactic Recode'!$A$1:$B$547,2,FALSE))</f>
        <v/>
      </c>
      <c r="AW25" t="str">
        <f>IF(ISERROR(MATCH(AW$1,'CSC Mitre'!X$1:X$220,0)),"",VLOOKUP(AW$1,'Tactic Recode'!$A$1:$B$547,2,FALSE))</f>
        <v/>
      </c>
      <c r="AX25" t="str">
        <f>IF(ISERROR(MATCH(AX$1,'CSC Mitre'!X$1:X$220,0)),"",VLOOKUP(AX$1,'Tactic Recode'!$A$1:$B$547,2,FALSE))</f>
        <v/>
      </c>
      <c r="AY25" t="str">
        <f>IF(ISERROR(MATCH(AY$1,'CSC Mitre'!X$1:X$220,0)),"",VLOOKUP(AY$1,'Tactic Recode'!$A$1:$B$547,2,FALSE))</f>
        <v/>
      </c>
      <c r="AZ25" t="str">
        <f>IF(ISERROR(MATCH(AZ$1,'CSC Mitre'!X$1:X$220,0)),"",VLOOKUP(AZ$1,'Tactic Recode'!$A$1:$B$547,2,FALSE))</f>
        <v/>
      </c>
      <c r="BA25" t="str">
        <f>IF(ISERROR(MATCH(BA$1,'CSC Mitre'!X$1:X$220,0)),"",VLOOKUP(BA$1,'Tactic Recode'!$A$1:$B$547,2,FALSE))</f>
        <v/>
      </c>
      <c r="BB25" t="str">
        <f>IF(ISERROR(MATCH(BB$1,'CSC Mitre'!X$1:X$220,0)),"",VLOOKUP(BB$1,'Tactic Recode'!$A$1:$B$547,2,FALSE))</f>
        <v/>
      </c>
      <c r="BC25" t="str">
        <f>IF(ISERROR(MATCH(BC$1,'CSC Mitre'!X$1:X$220,0)),"",VLOOKUP(BC$1,'Tactic Recode'!$A$1:$B$547,2,FALSE))</f>
        <v/>
      </c>
      <c r="BD25" t="str">
        <f>IF(ISERROR(MATCH(BD$1,'CSC Mitre'!X$1:X$220,0)),"",VLOOKUP(BD$1,'Tactic Recode'!$A$1:$B$547,2,FALSE))</f>
        <v/>
      </c>
      <c r="BE25" t="str">
        <f>IF(ISERROR(MATCH(BE$1,'CSC Mitre'!X$1:X$220,0)),"",VLOOKUP(BE$1,'Tactic Recode'!$A$1:$B$547,2,FALSE))</f>
        <v/>
      </c>
      <c r="BF25" t="str">
        <f>IF(ISERROR(MATCH(BF$1,'CSC Mitre'!X$1:X$220,0)),"",VLOOKUP(BF$1,'Tactic Recode'!$A$1:$B$547,2,FALSE))</f>
        <v/>
      </c>
      <c r="BG25" t="str">
        <f>IF(ISERROR(MATCH(BG$1,'CSC Mitre'!X$1:X$220,0)),"",VLOOKUP(BG$1,'Tactic Recode'!$A$1:$B$547,2,FALSE))</f>
        <v/>
      </c>
      <c r="BH25" t="str">
        <f>IF(ISERROR(MATCH(BH$1,'CSC Mitre'!X$1:X$220,0)),"",VLOOKUP(BH$1,'Tactic Recode'!$A$1:$B$547,2,FALSE))</f>
        <v/>
      </c>
      <c r="BI25" t="str">
        <f>IF(ISERROR(MATCH(BI$1,'CSC Mitre'!X$1:X$220,0)),"",VLOOKUP(BI$1,'Tactic Recode'!$A$1:$B$547,2,FALSE))</f>
        <v/>
      </c>
      <c r="BJ25" t="str">
        <f>IF(ISERROR(MATCH(BJ$1,'CSC Mitre'!X$1:X$220,0)),"",VLOOKUP(BJ$1,'Tactic Recode'!$A$1:$B$547,2,FALSE))</f>
        <v>Discovery</v>
      </c>
      <c r="BK25" t="str">
        <f>IF(ISERROR(MATCH(BK$1,'CSC Mitre'!X$1:X$220,0)),"",VLOOKUP(BK$1,'Tactic Recode'!$A$1:$B$547,2,FALSE))</f>
        <v/>
      </c>
      <c r="BL25" t="str">
        <f>IF(ISERROR(MATCH(BL$1,'CSC Mitre'!X$1:X$220,0)),"",VLOOKUP(BL$1,'Tactic Recode'!$A$1:$B$547,2,FALSE))</f>
        <v/>
      </c>
      <c r="BM25" t="str">
        <f>IF(ISERROR(MATCH(BM$1,'CSC Mitre'!X$1:X$220,0)),"",VLOOKUP(BM$1,'Tactic Recode'!$A$1:$B$547,2,FALSE))</f>
        <v/>
      </c>
      <c r="BN25" t="str">
        <f>IF(ISERROR(MATCH(BN$1,'CSC Mitre'!X$1:X$220,0)),"",VLOOKUP(BN$1,'Tactic Recode'!$A$1:$B$547,2,FALSE))</f>
        <v/>
      </c>
      <c r="BO25" t="str">
        <f>IF(ISERROR(MATCH(BO$1,'CSC Mitre'!X$1:X$220,0)),"",VLOOKUP(BO$1,'Tactic Recode'!$A$1:$B$547,2,FALSE))</f>
        <v/>
      </c>
      <c r="BP25" t="str">
        <f>IF(ISERROR(MATCH(BP$1,'CSC Mitre'!X$1:X$220,0)),"",VLOOKUP(BP$1,'Tactic Recode'!$A$1:$B$547,2,FALSE))</f>
        <v/>
      </c>
      <c r="BQ25" t="str">
        <f>IF(ISERROR(MATCH(BQ$1,'CSC Mitre'!X$1:X$220,0)),"",VLOOKUP(BQ$1,'Tactic Recode'!$A$1:$B$547,2,FALSE))</f>
        <v/>
      </c>
      <c r="BR25" t="str">
        <f>IF(ISERROR(MATCH(BR$1,'CSC Mitre'!X$1:X$220,0)),"",VLOOKUP(BR$1,'Tactic Recode'!$A$1:$B$547,2,FALSE))</f>
        <v/>
      </c>
      <c r="BS25" t="str">
        <f>IF(ISERROR(MATCH(BS$1,'CSC Mitre'!X$1:X$220,0)),"",VLOOKUP(BS$1,'Tactic Recode'!$A$1:$B$547,2,FALSE))</f>
        <v/>
      </c>
      <c r="BT25" t="str">
        <f>IF(ISERROR(MATCH(BT$1,'CSC Mitre'!X$1:X$220,0)),"",VLOOKUP(BT$1,'Tactic Recode'!$A$1:$B$547,2,FALSE))</f>
        <v/>
      </c>
      <c r="BU25" t="str">
        <f>IF(ISERROR(MATCH(BU$1,'CSC Mitre'!X$1:X$220,0)),"",VLOOKUP(BU$1,'Tactic Recode'!$A$1:$B$547,2,FALSE))</f>
        <v/>
      </c>
      <c r="BV25" t="str">
        <f>IF(ISERROR(MATCH(BV$1,'CSC Mitre'!X$1:X$220,0)),"",VLOOKUP(BV$1,'Tactic Recode'!$A$1:$B$547,2,FALSE))</f>
        <v/>
      </c>
      <c r="BW25" t="str">
        <f>IF(ISERROR(MATCH(BW$1,'CSC Mitre'!X$1:X$220,0)),"",VLOOKUP(BW$1,'Tactic Recode'!$A$1:$B$547,2,FALSE))</f>
        <v/>
      </c>
      <c r="BX25" t="str">
        <f>IF(ISERROR(MATCH(BX$1,'CSC Mitre'!X$1:X$220,0)),"",VLOOKUP(BX$1,'Tactic Recode'!$A$1:$B$547,2,FALSE))</f>
        <v/>
      </c>
      <c r="BY25" t="str">
        <f>IF(ISERROR(MATCH(BY$1,'CSC Mitre'!X$1:X$220,0)),"",VLOOKUP(BY$1,'Tactic Recode'!$A$1:$B$547,2,FALSE))</f>
        <v/>
      </c>
      <c r="BZ25" t="str">
        <f>IF(ISERROR(MATCH(BZ$1,'CSC Mitre'!X$1:X$220,0)),"",VLOOKUP(BZ$1,'Tactic Recode'!$A$1:$B$547,2,FALSE))</f>
        <v/>
      </c>
      <c r="CA25" t="str">
        <f>IF(ISERROR(MATCH(CA$1,'CSC Mitre'!X$1:X$220,0)),"",VLOOKUP(CA$1,'Tactic Recode'!$A$1:$B$547,2,FALSE))</f>
        <v/>
      </c>
      <c r="CB25" t="str">
        <f>IF(ISERROR(MATCH(CB$1,'CSC Mitre'!X$1:X$220,0)),"",VLOOKUP(CB$1,'Tactic Recode'!$A$1:$B$547,2,FALSE))</f>
        <v/>
      </c>
      <c r="CC25" t="str">
        <f>IF(ISERROR(MATCH(CC$1,'CSC Mitre'!X$1:X$220,0)),"",VLOOKUP(CC$1,'Tactic Recode'!$A$1:$B$547,2,FALSE))</f>
        <v/>
      </c>
      <c r="CD25" t="str">
        <f>IF(ISERROR(MATCH(CD$1,'CSC Mitre'!X$1:X$220,0)),"",VLOOKUP(CD$1,'Tactic Recode'!$A$1:$B$547,2,FALSE))</f>
        <v/>
      </c>
      <c r="CE25" t="str">
        <f>IF(ISERROR(MATCH(CE$1,'CSC Mitre'!X$1:X$220,0)),"",VLOOKUP(CE$1,'Tactic Recode'!$A$1:$B$547,2,FALSE))</f>
        <v/>
      </c>
      <c r="CF25" t="str">
        <f>IF(ISERROR(MATCH(CF$1,'CSC Mitre'!X$1:X$220,0)),"",VLOOKUP(CF$1,'Tactic Recode'!$A$1:$B$547,2,FALSE))</f>
        <v/>
      </c>
      <c r="CG25" t="str">
        <f>IF(ISERROR(MATCH(CG$1,'CSC Mitre'!X$1:X$220,0)),"",VLOOKUP(CG$1,'Tactic Recode'!$A$1:$B$547,2,FALSE))</f>
        <v/>
      </c>
      <c r="CH25" t="str">
        <f>IF(ISERROR(MATCH(CH$1,'CSC Mitre'!X$1:X$220,0)),"",VLOOKUP(CH$1,'Tactic Recode'!$A$1:$B$547,2,FALSE))</f>
        <v/>
      </c>
      <c r="CI25" t="str">
        <f>IF(ISERROR(MATCH(CI$1,'CSC Mitre'!X$1:X$220,0)),"",VLOOKUP(CI$1,'Tactic Recode'!$A$1:$B$547,2,FALSE))</f>
        <v/>
      </c>
      <c r="CJ25" t="str">
        <f>IF(ISERROR(MATCH(CJ$1,'CSC Mitre'!X$1:X$220,0)),"",VLOOKUP(CJ$1,'Tactic Recode'!$A$1:$B$547,2,FALSE))</f>
        <v/>
      </c>
      <c r="CK25" t="str">
        <f>IF(ISERROR(MATCH(CK$1,'CSC Mitre'!X$1:X$220,0)),"",VLOOKUP(CK$1,'Tactic Recode'!$A$1:$B$547,2,FALSE))</f>
        <v/>
      </c>
      <c r="CL25" t="str">
        <f>IF(ISERROR(MATCH(CL$1,'CSC Mitre'!X$1:X$220,0)),"",VLOOKUP(CL$1,'Tactic Recode'!$A$1:$B$547,2,FALSE))</f>
        <v/>
      </c>
      <c r="CM25" t="str">
        <f>IF(ISERROR(MATCH(CM$1,'CSC Mitre'!X$1:X$220,0)),"",VLOOKUP(CM$1,'Tactic Recode'!$A$1:$B$547,2,FALSE))</f>
        <v/>
      </c>
      <c r="CN25" t="str">
        <f>IF(ISERROR(MATCH(CN$1,'CSC Mitre'!X$1:X$220,0)),"",VLOOKUP(CN$1,'Tactic Recode'!$A$1:$B$547,2,FALSE))</f>
        <v/>
      </c>
      <c r="CO25" t="str">
        <f>IF(ISERROR(MATCH(CO$1,'CSC Mitre'!X$1:X$220,0)),"",VLOOKUP(CO$1,'Tactic Recode'!$A$1:$B$547,2,FALSE))</f>
        <v/>
      </c>
      <c r="CP25" t="str">
        <f>IF(ISERROR(MATCH(CP$1,'CSC Mitre'!X$1:X$220,0)),"",VLOOKUP(CP$1,'Tactic Recode'!$A$1:$B$547,2,FALSE))</f>
        <v/>
      </c>
      <c r="CQ25" t="str">
        <f>IF(ISERROR(MATCH(CQ$1,'CSC Mitre'!X$1:X$220,0)),"",VLOOKUP(CQ$1,'Tactic Recode'!$A$1:$B$547,2,FALSE))</f>
        <v/>
      </c>
      <c r="CR25" t="str">
        <f>IF(ISERROR(MATCH(CR$1,'CSC Mitre'!X$1:X$220,0)),"",VLOOKUP(CR$1,'Tactic Recode'!$A$1:$B$547,2,FALSE))</f>
        <v/>
      </c>
      <c r="CS25" t="str">
        <f>IF(ISERROR(MATCH(CS$1,'CSC Mitre'!X$1:X$220,0)),"",VLOOKUP(CS$1,'Tactic Recode'!$A$1:$B$547,2,FALSE))</f>
        <v/>
      </c>
      <c r="CT25" t="str">
        <f>IF(ISERROR(MATCH(CT$1,'CSC Mitre'!X$1:X$220,0)),"",VLOOKUP(CT$1,'Tactic Recode'!$A$1:$B$547,2,FALSE))</f>
        <v/>
      </c>
      <c r="CU25" t="str">
        <f>IF(ISERROR(MATCH(CU$1,'CSC Mitre'!X$1:X$220,0)),"",VLOOKUP(CU$1,'Tactic Recode'!$A$1:$B$547,2,FALSE))</f>
        <v/>
      </c>
      <c r="CV25" t="str">
        <f>IF(ISERROR(MATCH(CV$1,'CSC Mitre'!X$1:X$220,0)),"",VLOOKUP(CV$1,'Tactic Recode'!$A$1:$B$547,2,FALSE))</f>
        <v/>
      </c>
      <c r="CW25" t="str">
        <f>IF(ISERROR(MATCH(CW$1,'CSC Mitre'!X$1:X$220,0)),"",VLOOKUP(CW$1,'Tactic Recode'!$A$1:$B$547,2,FALSE))</f>
        <v/>
      </c>
      <c r="CX25" t="str">
        <f>IF(ISERROR(MATCH(CX$1,'CSC Mitre'!X$1:X$220,0)),"",VLOOKUP(CX$1,'Tactic Recode'!$A$1:$B$547,2,FALSE))</f>
        <v/>
      </c>
      <c r="CY25" t="str">
        <f>IF(ISERROR(MATCH(CY$1,'CSC Mitre'!X$1:X$220,0)),"",VLOOKUP(CY$1,'Tactic Recode'!$A$1:$B$547,2,FALSE))</f>
        <v/>
      </c>
      <c r="CZ25" t="str">
        <f>IF(ISERROR(MATCH(CZ$1,'CSC Mitre'!X$1:X$220,0)),"",VLOOKUP(CZ$1,'Tactic Recode'!$A$1:$B$547,2,FALSE))</f>
        <v/>
      </c>
      <c r="DA25" t="str">
        <f>IF(ISERROR(MATCH(DA$1,'CSC Mitre'!X$1:X$220,0)),"",VLOOKUP(DA$1,'Tactic Recode'!$A$1:$B$547,2,FALSE))</f>
        <v/>
      </c>
      <c r="DB25" t="str">
        <f>IF(ISERROR(MATCH(DB$1,'CSC Mitre'!X$1:X$220,0)),"",VLOOKUP(DB$1,'Tactic Recode'!$A$1:$B$547,2,FALSE))</f>
        <v/>
      </c>
      <c r="DC25" t="str">
        <f>IF(ISERROR(MATCH(DC$1,'CSC Mitre'!X$1:X$220,0)),"",VLOOKUP(DC$1,'Tactic Recode'!$A$1:$B$547,2,FALSE))</f>
        <v/>
      </c>
      <c r="DD25" t="str">
        <f>IF(ISERROR(MATCH(DD$1,'CSC Mitre'!X$1:X$220,0)),"",VLOOKUP(DD$1,'Tactic Recode'!$A$1:$B$547,2,FALSE))</f>
        <v/>
      </c>
      <c r="DE25" t="str">
        <f>IF(ISERROR(MATCH(DE$1,'CSC Mitre'!X$1:X$220,0)),"",VLOOKUP(DE$1,'Tactic Recode'!$A$1:$B$547,2,FALSE))</f>
        <v/>
      </c>
      <c r="DF25" t="str">
        <f>IF(ISERROR(MATCH(DF$1,'CSC Mitre'!X$1:X$220,0)),"",VLOOKUP(DF$1,'Tactic Recode'!$A$1:$B$547,2,FALSE))</f>
        <v/>
      </c>
      <c r="DG25" t="str">
        <f>IF(ISERROR(MATCH(DG$1,'CSC Mitre'!X$1:X$220,0)),"",VLOOKUP(DG$1,'Tactic Recode'!$A$1:$B$547,2,FALSE))</f>
        <v>Defense Evasion</v>
      </c>
      <c r="DH25" t="str">
        <f>IF(ISERROR(MATCH(DH$1,'CSC Mitre'!X$1:X$220,0)),"",VLOOKUP(DH$1,'Tactic Recode'!$A$1:$B$547,2,FALSE))</f>
        <v>Defense Evasion</v>
      </c>
      <c r="DI25" t="str">
        <f>IF(ISERROR(MATCH(DI$1,'CSC Mitre'!X$1:X$220,0)),"",VLOOKUP(DI$1,'Tactic Recode'!$A$1:$B$547,2,FALSE))</f>
        <v>Defense Evasion</v>
      </c>
      <c r="DJ25" t="str">
        <f>IF(ISERROR(MATCH(DJ$1,'CSC Mitre'!X$1:X$220,0)),"",VLOOKUP(DJ$1,'Tactic Recode'!$A$1:$B$547,2,FALSE))</f>
        <v/>
      </c>
      <c r="DK25" t="str">
        <f>IF(ISERROR(MATCH(DK$1,'CSC Mitre'!X$1:X$220,0)),"",VLOOKUP(DK$1,'Tactic Recode'!$A$1:$B$547,2,FALSE))</f>
        <v/>
      </c>
      <c r="DL25" t="str">
        <f>IF(ISERROR(MATCH(DL$1,'CSC Mitre'!X$1:X$220,0)),"",VLOOKUP(DL$1,'Tactic Recode'!$A$1:$B$547,2,FALSE))</f>
        <v/>
      </c>
      <c r="DM25" t="str">
        <f>IF(ISERROR(MATCH(DM$1,'CSC Mitre'!X$1:X$220,0)),"",VLOOKUP(DM$1,'Tactic Recode'!$A$1:$B$547,2,FALSE))</f>
        <v/>
      </c>
      <c r="DN25" t="str">
        <f>IF(ISERROR(MATCH(DN$1,'CSC Mitre'!X$1:X$220,0)),"",VLOOKUP(DN$1,'Tactic Recode'!$A$1:$B$547,2,FALSE))</f>
        <v/>
      </c>
      <c r="DO25" t="str">
        <f>IF(ISERROR(MATCH(DO$1,'CSC Mitre'!X$1:X$220,0)),"",VLOOKUP(DO$1,'Tactic Recode'!$A$1:$B$547,2,FALSE))</f>
        <v/>
      </c>
      <c r="DP25" t="str">
        <f>IF(ISERROR(MATCH(DP$1,'CSC Mitre'!X$1:X$220,0)),"",VLOOKUP(DP$1,'Tactic Recode'!$A$1:$B$547,2,FALSE))</f>
        <v/>
      </c>
      <c r="DQ25" t="str">
        <f>IF(ISERROR(MATCH(DQ$1,'CSC Mitre'!X$1:X$220,0)),"",VLOOKUP(DQ$1,'Tactic Recode'!$A$1:$B$547,2,FALSE))</f>
        <v/>
      </c>
      <c r="DR25" t="str">
        <f>IF(ISERROR(MATCH(DR$1,'CSC Mitre'!X$1:X$220,0)),"",VLOOKUP(DR$1,'Tactic Recode'!$A$1:$B$547,2,FALSE))</f>
        <v/>
      </c>
      <c r="DS25" t="str">
        <f>IF(ISERROR(MATCH(DS$1,'CSC Mitre'!X$1:X$220,0)),"",VLOOKUP(DS$1,'Tactic Recode'!$A$1:$B$547,2,FALSE))</f>
        <v>Execution, Lateral Movement</v>
      </c>
      <c r="DT25" t="str">
        <f>IF(ISERROR(MATCH(DT$1,'CSC Mitre'!X$1:X$220,0)),"",VLOOKUP(DT$1,'Tactic Recode'!$A$1:$B$547,2,FALSE))</f>
        <v/>
      </c>
      <c r="DU25" t="str">
        <f>IF(ISERROR(MATCH(DU$1,'CSC Mitre'!X$1:X$220,0)),"",VLOOKUP(DU$1,'Tactic Recode'!$A$1:$B$547,2,FALSE))</f>
        <v/>
      </c>
      <c r="DV25" t="str">
        <f>IF(ISERROR(MATCH(DV$1,'CSC Mitre'!X$1:X$220,0)),"",VLOOKUP(DV$1,'Tactic Recode'!$A$1:$B$547,2,FALSE))</f>
        <v/>
      </c>
      <c r="DW25" t="str">
        <f>IF(ISERROR(MATCH(DW$1,'CSC Mitre'!X$1:X$220,0)),"",VLOOKUP(DW$1,'Tactic Recode'!$A$1:$B$547,2,FALSE))</f>
        <v/>
      </c>
      <c r="DX25" t="str">
        <f>IF(ISERROR(MATCH(DX$1,'CSC Mitre'!X$1:X$220,0)),"",VLOOKUP(DX$1,'Tactic Recode'!$A$1:$B$547,2,FALSE))</f>
        <v/>
      </c>
      <c r="DY25" t="str">
        <f>IF(ISERROR(MATCH(DY$1,'CSC Mitre'!X$1:X$220,0)),"",VLOOKUP(DY$1,'Tactic Recode'!$A$1:$B$547,2,FALSE))</f>
        <v/>
      </c>
      <c r="DZ25" t="str">
        <f>IF(ISERROR(MATCH(DZ$1,'CSC Mitre'!X$1:X$220,0)),"",VLOOKUP(DZ$1,'Tactic Recode'!$A$1:$B$547,2,FALSE))</f>
        <v/>
      </c>
      <c r="EA25" t="str">
        <f>IF(ISERROR(MATCH(EA$1,'CSC Mitre'!X$1:X$220,0)),"",VLOOKUP(EA$1,'Tactic Recode'!$A$1:$B$547,2,FALSE))</f>
        <v/>
      </c>
      <c r="EB25" t="str">
        <f>IF(ISERROR(MATCH(EB$1,'CSC Mitre'!X$1:X$220,0)),"",VLOOKUP(EB$1,'Tactic Recode'!$A$1:$B$547,2,FALSE))</f>
        <v/>
      </c>
      <c r="EC25" t="str">
        <f>IF(ISERROR(MATCH(EC$1,'CSC Mitre'!X$1:X$220,0)),"",VLOOKUP(EC$1,'Tactic Recode'!$A$1:$B$547,2,FALSE))</f>
        <v/>
      </c>
      <c r="ED25" t="str">
        <f>IF(ISERROR(MATCH(ED$1,'CSC Mitre'!X$1:X$220,0)),"",VLOOKUP(ED$1,'Tactic Recode'!$A$1:$B$547,2,FALSE))</f>
        <v/>
      </c>
      <c r="EE25" t="str">
        <f>IF(ISERROR(MATCH(EE$1,'CSC Mitre'!X$1:X$220,0)),"",VLOOKUP(EE$1,'Tactic Recode'!$A$1:$B$547,2,FALSE))</f>
        <v/>
      </c>
      <c r="EF25" t="str">
        <f>IF(ISERROR(MATCH(EF$1,'CSC Mitre'!X$1:X$220,0)),"",VLOOKUP(EF$1,'Tactic Recode'!$A$1:$B$547,2,FALSE))</f>
        <v/>
      </c>
      <c r="EG25" t="str">
        <f>IF(ISERROR(MATCH(EG$1,'CSC Mitre'!X$1:X$220,0)),"",VLOOKUP(EG$1,'Tactic Recode'!$A$1:$B$547,2,FALSE))</f>
        <v/>
      </c>
      <c r="EH25" t="str">
        <f>IF(ISERROR(MATCH(EH$1,'CSC Mitre'!X$1:X$220,0)),"",VLOOKUP(EH$1,'Tactic Recode'!$A$1:$B$547,2,FALSE))</f>
        <v/>
      </c>
      <c r="EI25" t="str">
        <f>IF(ISERROR(MATCH(EI$1,'CSC Mitre'!X$1:X$220,0)),"",VLOOKUP(EI$1,'Tactic Recode'!$A$1:$B$547,2,FALSE))</f>
        <v/>
      </c>
      <c r="EJ25" t="str">
        <f>IF(ISERROR(MATCH(EJ$1,'CSC Mitre'!X$1:X$220,0)),"",VLOOKUP(EJ$1,'Tactic Recode'!$A$1:$B$547,2,FALSE))</f>
        <v/>
      </c>
      <c r="EK25" t="str">
        <f>IF(ISERROR(MATCH(EK$1,'CSC Mitre'!X$1:X$220,0)),"",VLOOKUP(EK$1,'Tactic Recode'!$A$1:$B$547,2,FALSE))</f>
        <v/>
      </c>
      <c r="EL25" t="str">
        <f>IF(ISERROR(MATCH(EL$1,'CSC Mitre'!X$1:X$220,0)),"",VLOOKUP(EL$1,'Tactic Recode'!$A$1:$B$547,2,FALSE))</f>
        <v/>
      </c>
      <c r="EM25" t="str">
        <f>IF(ISERROR(MATCH(EM$1,'CSC Mitre'!X$1:X$220,0)),"",VLOOKUP(EM$1,'Tactic Recode'!$A$1:$B$547,2,FALSE))</f>
        <v/>
      </c>
      <c r="EN25" t="str">
        <f>IF(ISERROR(MATCH(EN$1,'CSC Mitre'!X$1:X$220,0)),"",VLOOKUP(EN$1,'Tactic Recode'!$A$1:$B$547,2,FALSE))</f>
        <v/>
      </c>
      <c r="EO25" t="str">
        <f>IF(ISERROR(MATCH(EO$1,'CSC Mitre'!X$1:X$220,0)),"",VLOOKUP(EO$1,'Tactic Recode'!$A$1:$B$547,2,FALSE))</f>
        <v/>
      </c>
      <c r="EP25" t="str">
        <f>IF(ISERROR(MATCH(EP$1,'CSC Mitre'!X$1:X$220,0)),"",VLOOKUP(EP$1,'Tactic Recode'!$A$1:$B$547,2,FALSE))</f>
        <v/>
      </c>
      <c r="EQ25" t="str">
        <f>IF(ISERROR(MATCH(EQ$1,'CSC Mitre'!X$1:X$220,0)),"",VLOOKUP(EQ$1,'Tactic Recode'!$A$1:$B$547,2,FALSE))</f>
        <v/>
      </c>
      <c r="ER25" t="str">
        <f>IF(ISERROR(MATCH(ER$1,'CSC Mitre'!X$1:X$220,0)),"",VLOOKUP(ER$1,'Tactic Recode'!$A$1:$B$547,2,FALSE))</f>
        <v>Persistence</v>
      </c>
      <c r="ES25" t="str">
        <f>IF(ISERROR(MATCH(ES$1,'CSC Mitre'!X$1:X$220,0)),"",VLOOKUP(ES$1,'Tactic Recode'!$A$1:$B$547,2,FALSE))</f>
        <v>Persistence</v>
      </c>
      <c r="ET25" t="str">
        <f>IF(ISERROR(MATCH(ET$1,'CSC Mitre'!X$1:X$220,0)),"",VLOOKUP(ET$1,'Tactic Recode'!$A$1:$B$547,2,FALSE))</f>
        <v/>
      </c>
      <c r="EU25" t="str">
        <f>IF(ISERROR(MATCH(EU$1,'CSC Mitre'!X$1:X$220,0)),"",VLOOKUP(EU$1,'Tactic Recode'!$A$1:$B$547,2,FALSE))</f>
        <v/>
      </c>
      <c r="EV25" t="str">
        <f>IF(ISERROR(MATCH(EV$1,'CSC Mitre'!X$1:X$220,0)),"",VLOOKUP(EV$1,'Tactic Recode'!$A$1:$B$547,2,FALSE))</f>
        <v/>
      </c>
      <c r="EW25" t="str">
        <f>IF(ISERROR(MATCH(EW$1,'CSC Mitre'!X$1:X$220,0)),"",VLOOKUP(EW$1,'Tactic Recode'!$A$1:$B$547,2,FALSE))</f>
        <v/>
      </c>
      <c r="EX25" t="str">
        <f>IF(ISERROR(MATCH(EX$1,'CSC Mitre'!X$1:X$220,0)),"",VLOOKUP(EX$1,'Tactic Recode'!$A$1:$B$547,2,FALSE))</f>
        <v/>
      </c>
      <c r="EY25" t="str">
        <f>IF(ISERROR(MATCH(EY$1,'CSC Mitre'!X$1:X$220,0)),"",VLOOKUP(EY$1,'Tactic Recode'!$A$1:$B$547,2,FALSE))</f>
        <v/>
      </c>
      <c r="EZ25" t="str">
        <f>IF(ISERROR(MATCH(EZ$1,'CSC Mitre'!X$1:X$220,0)),"",VLOOKUP(EZ$1,'Tactic Recode'!$A$1:$B$547,2,FALSE))</f>
        <v/>
      </c>
      <c r="FA25" t="str">
        <f>IF(ISERROR(MATCH(FA$1,'CSC Mitre'!X$1:X$220,0)),"",VLOOKUP(FA$1,'Tactic Recode'!$A$1:$B$547,2,FALSE))</f>
        <v/>
      </c>
      <c r="FB25" t="str">
        <f>IF(ISERROR(MATCH(FB$1,'CSC Mitre'!X$1:X$220,0)),"",VLOOKUP(FB$1,'Tactic Recode'!$A$1:$B$547,2,FALSE))</f>
        <v/>
      </c>
      <c r="FC25" t="str">
        <f>IF(ISERROR(MATCH(FC$1,'CSC Mitre'!X$1:X$220,0)),"",VLOOKUP(FC$1,'Tactic Recode'!$A$1:$B$547,2,FALSE))</f>
        <v/>
      </c>
      <c r="FD25" t="str">
        <f>IF(ISERROR(MATCH(FD$1,'CSC Mitre'!X$1:X$220,0)),"",VLOOKUP(FD$1,'Tactic Recode'!$A$1:$B$547,2,FALSE))</f>
        <v/>
      </c>
      <c r="FE25" t="str">
        <f>IF(ISERROR(MATCH(FE$1,'CSC Mitre'!X$1:X$220,0)),"",VLOOKUP(FE$1,'Tactic Recode'!$A$1:$B$547,2,FALSE))</f>
        <v/>
      </c>
      <c r="FF25" t="str">
        <f>IF(ISERROR(MATCH(FF$1,'CSC Mitre'!X$1:X$220,0)),"",VLOOKUP(FF$1,'Tactic Recode'!$A$1:$B$547,2,FALSE))</f>
        <v/>
      </c>
      <c r="FG25" t="str">
        <f>IF(ISERROR(MATCH(FG$1,'CSC Mitre'!X$1:X$220,0)),"",VLOOKUP(FG$1,'Tactic Recode'!$A$1:$B$547,2,FALSE))</f>
        <v/>
      </c>
      <c r="FH25" t="str">
        <f>IF(ISERROR(MATCH(FH$1,'CSC Mitre'!X$1:X$220,0)),"",VLOOKUP(FH$1,'Tactic Recode'!$A$1:$B$547,2,FALSE))</f>
        <v/>
      </c>
      <c r="FI25" t="str">
        <f>IF(ISERROR(MATCH(FI$1,'CSC Mitre'!X$1:X$220,0)),"",VLOOKUP(FI$1,'Tactic Recode'!$A$1:$B$547,2,FALSE))</f>
        <v/>
      </c>
      <c r="FJ25" t="str">
        <f>IF(ISERROR(MATCH(FJ$1,'CSC Mitre'!X$1:X$220,0)),"",VLOOKUP(FJ$1,'Tactic Recode'!$A$1:$B$547,2,FALSE))</f>
        <v/>
      </c>
      <c r="FK25" t="str">
        <f>IF(ISERROR(MATCH(FK$1,'CSC Mitre'!X$1:X$220,0)),"",VLOOKUP(FK$1,'Tactic Recode'!$A$1:$B$547,2,FALSE))</f>
        <v/>
      </c>
      <c r="FL25" t="str">
        <f>IF(ISERROR(MATCH(FL$1,'CSC Mitre'!X$1:X$220,0)),"",VLOOKUP(FL$1,'Tactic Recode'!$A$1:$B$547,2,FALSE))</f>
        <v/>
      </c>
      <c r="FM25" t="str">
        <f>IF(ISERROR(MATCH(FM$1,'CSC Mitre'!X$1:X$220,0)),"",VLOOKUP(FM$1,'Tactic Recode'!$A$1:$B$547,2,FALSE))</f>
        <v/>
      </c>
      <c r="FN25" t="str">
        <f>IF(ISERROR(MATCH(FN$1,'CSC Mitre'!X$1:X$220,0)),"",VLOOKUP(FN$1,'Tactic Recode'!$A$1:$B$547,2,FALSE))</f>
        <v/>
      </c>
      <c r="FO25" t="str">
        <f>IF(ISERROR(MATCH(FO$1,'CSC Mitre'!X$1:X$220,0)),"",VLOOKUP(FO$1,'Tactic Recode'!$A$1:$B$547,2,FALSE))</f>
        <v/>
      </c>
      <c r="FP25" t="str">
        <f>IF(ISERROR(MATCH(FP$1,'CSC Mitre'!X$1:X$220,0)),"",VLOOKUP(FP$1,'Tactic Recode'!$A$1:$B$547,2,FALSE))</f>
        <v/>
      </c>
      <c r="FQ25" t="str">
        <f>IF(ISERROR(MATCH(FQ$1,'CSC Mitre'!X$1:X$220,0)),"",VLOOKUP(FQ$1,'Tactic Recode'!$A$1:$B$547,2,FALSE))</f>
        <v/>
      </c>
      <c r="FR25" t="str">
        <f>IF(ISERROR(MATCH(FR$1,'CSC Mitre'!X$1:X$220,0)),"",VLOOKUP(FR$1,'Tactic Recode'!$A$1:$B$547,2,FALSE))</f>
        <v/>
      </c>
      <c r="FS25" t="str">
        <f>IF(ISERROR(MATCH(FS$1,'CSC Mitre'!X$1:X$220,0)),"",VLOOKUP(FS$1,'Tactic Recode'!$A$1:$B$547,2,FALSE))</f>
        <v/>
      </c>
      <c r="FT25" t="str">
        <f>IF(ISERROR(MATCH(FT$1,'CSC Mitre'!X$1:X$220,0)),"",VLOOKUP(FT$1,'Tactic Recode'!$A$1:$B$547,2,FALSE))</f>
        <v/>
      </c>
      <c r="FU25" t="str">
        <f>IF(ISERROR(MATCH(FU$1,'CSC Mitre'!X$1:X$220,0)),"",VLOOKUP(FU$1,'Tactic Recode'!$A$1:$B$547,2,FALSE))</f>
        <v/>
      </c>
      <c r="FV25" t="str">
        <f>IF(ISERROR(MATCH(FV$1,'CSC Mitre'!X$1:X$220,0)),"",VLOOKUP(FV$1,'Tactic Recode'!$A$1:$B$547,2,FALSE))</f>
        <v/>
      </c>
      <c r="FW25" t="str">
        <f>IF(ISERROR(MATCH(FW$1,'CSC Mitre'!X$1:X$220,0)),"",VLOOKUP(FW$1,'Tactic Recode'!$A$1:$B$547,2,FALSE))</f>
        <v/>
      </c>
      <c r="FX25" t="str">
        <f>IF(ISERROR(MATCH(FX$1,'CSC Mitre'!X$1:X$220,0)),"",VLOOKUP(FX$1,'Tactic Recode'!$A$1:$B$547,2,FALSE))</f>
        <v/>
      </c>
      <c r="FY25" t="str">
        <f>IF(ISERROR(MATCH(FY$1,'CSC Mitre'!X$1:X$220,0)),"",VLOOKUP(FY$1,'Tactic Recode'!$A$1:$B$547,2,FALSE))</f>
        <v/>
      </c>
      <c r="FZ25" t="str">
        <f>IF(ISERROR(MATCH(FZ$1,'CSC Mitre'!X$1:X$220,0)),"",VLOOKUP(FZ$1,'Tactic Recode'!$A$1:$B$547,2,FALSE))</f>
        <v/>
      </c>
      <c r="GA25" t="str">
        <f>IF(ISERROR(MATCH(GA$1,'CSC Mitre'!X$1:X$220,0)),"",VLOOKUP(GA$1,'Tactic Recode'!$A$1:$B$547,2,FALSE))</f>
        <v>Initial Access, Persistence</v>
      </c>
      <c r="GB25" t="str">
        <f>IF(ISERROR(MATCH(GB$1,'CSC Mitre'!X$1:X$220,0)),"",VLOOKUP(GB$1,'Tactic Recode'!$A$1:$B$547,2,FALSE))</f>
        <v/>
      </c>
      <c r="GC25" t="str">
        <f>IF(ISERROR(MATCH(GC$1,'CSC Mitre'!X$1:X$220,0)),"",VLOOKUP(GC$1,'Tactic Recode'!$A$1:$B$547,2,FALSE))</f>
        <v/>
      </c>
      <c r="GD25" t="str">
        <f>IF(ISERROR(MATCH(GD$1,'CSC Mitre'!X$1:X$220,0)),"",VLOOKUP(GD$1,'Tactic Recode'!$A$1:$B$547,2,FALSE))</f>
        <v/>
      </c>
      <c r="GE25" t="str">
        <f>IF(ISERROR(MATCH(GE$1,'CSC Mitre'!X$1:X$220,0)),"",VLOOKUP(GE$1,'Tactic Recode'!$A$1:$B$547,2,FALSE))</f>
        <v/>
      </c>
      <c r="GF25" t="str">
        <f>IF(ISERROR(MATCH(GF$1,'CSC Mitre'!X$1:X$220,0)),"",VLOOKUP(GF$1,'Tactic Recode'!$A$1:$B$547,2,FALSE))</f>
        <v/>
      </c>
      <c r="GG25" t="str">
        <f>IF(ISERROR(MATCH(GG$1,'CSC Mitre'!X$1:X$220,0)),"",VLOOKUP(GG$1,'Tactic Recode'!$A$1:$B$547,2,FALSE))</f>
        <v/>
      </c>
      <c r="GH25" t="str">
        <f>IF(ISERROR(MATCH(GH$1,'CSC Mitre'!X$1:X$220,0)),"",VLOOKUP(GH$1,'Tactic Recode'!$A$1:$B$547,2,FALSE))</f>
        <v/>
      </c>
      <c r="GI25" t="str">
        <f>IF(ISERROR(MATCH(GI$1,'CSC Mitre'!X$1:X$220,0)),"",VLOOKUP(GI$1,'Tactic Recode'!$A$1:$B$547,2,FALSE))</f>
        <v>Persistence</v>
      </c>
      <c r="GJ25" t="str">
        <f>IF(ISERROR(MATCH(GJ$1,'CSC Mitre'!X$1:X$220,0)),"",VLOOKUP(GJ$1,'Tactic Recode'!$A$1:$B$547,2,FALSE))</f>
        <v/>
      </c>
      <c r="GK25" t="str">
        <f>IF(ISERROR(MATCH(GK$1,'CSC Mitre'!X$1:X$220,0)),"",VLOOKUP(GK$1,'Tactic Recode'!$A$1:$B$547,2,FALSE))</f>
        <v>Persistence</v>
      </c>
      <c r="GL25" t="str">
        <f>IF(ISERROR(MATCH(GL$1,'CSC Mitre'!X$1:X$220,0)),"",VLOOKUP(GL$1,'Tactic Recode'!$A$1:$B$547,2,FALSE))</f>
        <v>Persistence</v>
      </c>
      <c r="GM25" t="str">
        <f>IF(ISERROR(MATCH(GM$1,'CSC Mitre'!X$1:X$220,0)),"",VLOOKUP(GM$1,'Tactic Recode'!$A$1:$B$547,2,FALSE))</f>
        <v/>
      </c>
      <c r="GN25" t="str">
        <f>IF(ISERROR(MATCH(GN$1,'CSC Mitre'!X$1:X$220,0)),"",VLOOKUP(GN$1,'Tactic Recode'!$A$1:$B$547,2,FALSE))</f>
        <v/>
      </c>
      <c r="GO25" t="str">
        <f>IF(ISERROR(MATCH(GO$1,'CSC Mitre'!X$1:X$220,0)),"",VLOOKUP(GO$1,'Tactic Recode'!$A$1:$B$547,2,FALSE))</f>
        <v/>
      </c>
      <c r="GP25" t="str">
        <f>IF(ISERROR(MATCH(GP$1,'CSC Mitre'!X$1:X$220,0)),"",VLOOKUP(GP$1,'Tactic Recode'!$A$1:$B$547,2,FALSE))</f>
        <v/>
      </c>
      <c r="GQ25" t="str">
        <f>IF(ISERROR(MATCH(GQ$1,'CSC Mitre'!X$1:X$220,0)),"",VLOOKUP(GQ$1,'Tactic Recode'!$A$1:$B$547,2,FALSE))</f>
        <v/>
      </c>
      <c r="GR25" t="str">
        <f>IF(ISERROR(MATCH(GR$1,'CSC Mitre'!X$1:X$220,0)),"",VLOOKUP(GR$1,'Tactic Recode'!$A$1:$B$547,2,FALSE))</f>
        <v/>
      </c>
      <c r="GS25" t="str">
        <f>IF(ISERROR(MATCH(GS$1,'CSC Mitre'!X$1:X$220,0)),"",VLOOKUP(GS$1,'Tactic Recode'!$A$1:$B$547,2,FALSE))</f>
        <v/>
      </c>
      <c r="GT25" t="str">
        <f>IF(ISERROR(MATCH(GT$1,'CSC Mitre'!X$1:X$220,0)),"",VLOOKUP(GT$1,'Tactic Recode'!$A$1:$B$547,2,FALSE))</f>
        <v/>
      </c>
      <c r="GU25" t="str">
        <f>IF(ISERROR(MATCH(GU$1,'CSC Mitre'!X$1:X$220,0)),"",VLOOKUP(GU$1,'Tactic Recode'!$A$1:$B$547,2,FALSE))</f>
        <v/>
      </c>
      <c r="GV25" t="str">
        <f>IF(ISERROR(MATCH(GV$1,'CSC Mitre'!X$1:X$220,0)),"",VLOOKUP(GV$1,'Tactic Recode'!$A$1:$B$547,2,FALSE))</f>
        <v/>
      </c>
      <c r="GW25" t="str">
        <f>IF(ISERROR(MATCH(GW$1,'CSC Mitre'!X$1:X$220,0)),"",VLOOKUP(GW$1,'Tactic Recode'!$A$1:$B$547,2,FALSE))</f>
        <v/>
      </c>
      <c r="GX25" t="str">
        <f>IF(ISERROR(MATCH(GX$1,'CSC Mitre'!X$1:X$220,0)),"",VLOOKUP(GX$1,'Tactic Recode'!$A$1:$B$547,2,FALSE))</f>
        <v/>
      </c>
      <c r="GY25" t="str">
        <f>IF(ISERROR(MATCH(GY$1,'CSC Mitre'!X$1:X$220,0)),"",VLOOKUP(GY$1,'Tactic Recode'!$A$1:$B$547,2,FALSE))</f>
        <v/>
      </c>
      <c r="GZ25" t="str">
        <f>IF(ISERROR(MATCH(GZ$1,'CSC Mitre'!X$1:X$220,0)),"",VLOOKUP(GZ$1,'Tactic Recode'!$A$1:$B$547,2,FALSE))</f>
        <v/>
      </c>
      <c r="HA25" t="str">
        <f>IF(ISERROR(MATCH(HA$1,'CSC Mitre'!X$1:X$220,0)),"",VLOOKUP(HA$1,'Tactic Recode'!$A$1:$B$547,2,FALSE))</f>
        <v>Initial Access</v>
      </c>
      <c r="HB25" t="str">
        <f>IF(ISERROR(MATCH(HB$1,'CSC Mitre'!X$1:X$220,0)),"",VLOOKUP(HB$1,'Tactic Recode'!$A$1:$B$547,2,FALSE))</f>
        <v/>
      </c>
      <c r="HC25" t="str">
        <f>IF(ISERROR(MATCH(HC$1,'CSC Mitre'!X$1:X$220,0)),"",VLOOKUP(HC$1,'Tactic Recode'!$A$1:$B$547,2,FALSE))</f>
        <v/>
      </c>
      <c r="HD25" t="str">
        <f>IF(ISERROR(MATCH(HD$1,'CSC Mitre'!X$1:X$220,0)),"",VLOOKUP(HD$1,'Tactic Recode'!$A$1:$B$547,2,FALSE))</f>
        <v/>
      </c>
      <c r="HE25" t="str">
        <f>IF(ISERROR(MATCH(HE$1,'CSC Mitre'!X$1:X$220,0)),"",VLOOKUP(HE$1,'Tactic Recode'!$A$1:$B$547,2,FALSE))</f>
        <v/>
      </c>
      <c r="HF25" t="str">
        <f>IF(ISERROR(MATCH(HF$1,'CSC Mitre'!X$1:X$220,0)),"",VLOOKUP(HF$1,'Tactic Recode'!$A$1:$B$547,2,FALSE))</f>
        <v/>
      </c>
      <c r="HG25" t="str">
        <f>IF(ISERROR(MATCH(HG$1,'CSC Mitre'!X$1:X$220,0)),"",VLOOKUP(HG$1,'Tactic Recode'!$A$1:$B$547,2,FALSE))</f>
        <v>Initial Access</v>
      </c>
      <c r="HH25" t="str">
        <f>IF(ISERROR(MATCH(HH$1,'CSC Mitre'!X$1:X$220,0)),"",VLOOKUP(HH$1,'Tactic Recode'!$A$1:$B$547,2,FALSE))</f>
        <v/>
      </c>
      <c r="HI25" t="str">
        <f>IF(ISERROR(MATCH(HI$1,'CSC Mitre'!X$1:X$220,0)),"",VLOOKUP(HI$1,'Tactic Recode'!$A$1:$B$547,2,FALSE))</f>
        <v/>
      </c>
      <c r="HJ25" t="str">
        <f>IF(ISERROR(MATCH(HJ$1,'CSC Mitre'!X$1:X$220,0)),"",VLOOKUP(HJ$1,'Tactic Recode'!$A$1:$B$547,2,FALSE))</f>
        <v/>
      </c>
      <c r="HK25" t="str">
        <f>IF(ISERROR(MATCH(HK$1,'CSC Mitre'!X$1:X$220,0)),"",VLOOKUP(HK$1,'Tactic Recode'!$A$1:$B$547,2,FALSE))</f>
        <v/>
      </c>
      <c r="HL25" t="str">
        <f>IF(ISERROR(MATCH(HL$1,'CSC Mitre'!X$1:X$220,0)),"",VLOOKUP(HL$1,'Tactic Recode'!$A$1:$B$547,2,FALSE))</f>
        <v/>
      </c>
      <c r="HM25" t="str">
        <f>IF(ISERROR(MATCH(HM$1,'CSC Mitre'!X$1:X$220,0)),"",VLOOKUP(HM$1,'Tactic Recode'!$A$1:$B$547,2,FALSE))</f>
        <v/>
      </c>
      <c r="HN25" t="str">
        <f>IF(ISERROR(MATCH(HN$1,'CSC Mitre'!X$1:X$220,0)),"",VLOOKUP(HN$1,'Tactic Recode'!$A$1:$B$547,2,FALSE))</f>
        <v/>
      </c>
      <c r="HO25" t="str">
        <f>IF(ISERROR(MATCH(HO$1,'CSC Mitre'!X$1:X$220,0)),"",VLOOKUP(HO$1,'Tactic Recode'!$A$1:$B$547,2,FALSE))</f>
        <v/>
      </c>
      <c r="HP25" t="str">
        <f>IF(ISERROR(MATCH(HP$1,'CSC Mitre'!X$1:X$220,0)),"",VLOOKUP(HP$1,'Tactic Recode'!$A$1:$B$547,2,FALSE))</f>
        <v/>
      </c>
      <c r="HQ25" t="str">
        <f>IF(ISERROR(MATCH(HQ$1,'CSC Mitre'!X$1:X$220,0)),"",VLOOKUP(HQ$1,'Tactic Recode'!$A$1:$B$547,2,FALSE))</f>
        <v/>
      </c>
      <c r="HR25" t="str">
        <f>IF(ISERROR(MATCH(HR$1,'CSC Mitre'!X$1:X$220,0)),"",VLOOKUP(HR$1,'Tactic Recode'!$A$1:$B$547,2,FALSE))</f>
        <v/>
      </c>
      <c r="HS25" t="str">
        <f>IF(ISERROR(MATCH(HS$1,'CSC Mitre'!X$1:X$220,0)),"",VLOOKUP(HS$1,'Tactic Recode'!$A$1:$B$547,2,FALSE))</f>
        <v>Lateral Movement</v>
      </c>
      <c r="HT25" t="str">
        <f>IF(ISERROR(MATCH(HT$1,'CSC Mitre'!X$1:X$220,0)),"",VLOOKUP(HT$1,'Tactic Recode'!$A$1:$B$547,2,FALSE))</f>
        <v/>
      </c>
      <c r="HU25" t="str">
        <f>IF(ISERROR(MATCH(HU$1,'CSC Mitre'!X$1:X$220,0)),"",VLOOKUP(HU$1,'Tactic Recode'!$A$1:$B$547,2,FALSE))</f>
        <v/>
      </c>
      <c r="HV25" t="str">
        <f>IF(ISERROR(MATCH(HV$1,'CSC Mitre'!X$1:X$220,0)),"",VLOOKUP(HV$1,'Tactic Recode'!$A$1:$B$547,2,FALSE))</f>
        <v/>
      </c>
      <c r="HW25" t="str">
        <f>IF(ISERROR(MATCH(HW$1,'CSC Mitre'!X$1:X$220,0)),"",VLOOKUP(HW$1,'Tactic Recode'!$A$1:$B$547,2,FALSE))</f>
        <v/>
      </c>
      <c r="HX25" t="str">
        <f>IF(ISERROR(MATCH(HX$1,'CSC Mitre'!X$1:X$220,0)),"",VLOOKUP(HX$1,'Tactic Recode'!$A$1:$B$547,2,FALSE))</f>
        <v/>
      </c>
      <c r="HY25" t="str">
        <f>IF(ISERROR(MATCH(HY$1,'CSC Mitre'!X$1:X$220,0)),"",VLOOKUP(HY$1,'Tactic Recode'!$A$1:$B$547,2,FALSE))</f>
        <v/>
      </c>
      <c r="HZ25" t="str">
        <f>IF(ISERROR(MATCH(HZ$1,'CSC Mitre'!X$1:X$220,0)),"",VLOOKUP(HZ$1,'Tactic Recode'!$A$1:$B$547,2,FALSE))</f>
        <v/>
      </c>
      <c r="IA25" t="str">
        <f>IF(ISERROR(MATCH(IA$1,'CSC Mitre'!X$1:X$220,0)),"",VLOOKUP(IA$1,'Tactic Recode'!$A$1:$B$547,2,FALSE))</f>
        <v/>
      </c>
      <c r="IB25" t="str">
        <f>IF(ISERROR(MATCH(IB$1,'CSC Mitre'!X$1:X$220,0)),"",VLOOKUP(IB$1,'Tactic Recode'!$A$1:$B$547,2,FALSE))</f>
        <v/>
      </c>
      <c r="IC25" t="str">
        <f>IF(ISERROR(MATCH(IC$1,'CSC Mitre'!X$1:X$220,0)),"",VLOOKUP(IC$1,'Tactic Recode'!$A$1:$B$547,2,FALSE))</f>
        <v/>
      </c>
      <c r="ID25" t="str">
        <f>IF(ISERROR(MATCH(ID$1,'CSC Mitre'!X$1:X$220,0)),"",VLOOKUP(ID$1,'Tactic Recode'!$A$1:$B$547,2,FALSE))</f>
        <v/>
      </c>
      <c r="IE25" t="str">
        <f>IF(ISERROR(MATCH(IE$1,'CSC Mitre'!X$1:X$220,0)),"",VLOOKUP(IE$1,'Tactic Recode'!$A$1:$B$547,2,FALSE))</f>
        <v/>
      </c>
      <c r="IF25" t="str">
        <f>IF(ISERROR(MATCH(IF$1,'CSC Mitre'!X$1:X$220,0)),"",VLOOKUP(IF$1,'Tactic Recode'!$A$1:$B$547,2,FALSE))</f>
        <v/>
      </c>
      <c r="IG25" t="str">
        <f>IF(ISERROR(MATCH(IG$1,'CSC Mitre'!X$1:X$220,0)),"",VLOOKUP(IG$1,'Tactic Recode'!$A$1:$B$547,2,FALSE))</f>
        <v/>
      </c>
      <c r="IH25" t="str">
        <f>IF(ISERROR(MATCH(IH$1,'CSC Mitre'!X$1:X$220,0)),"",VLOOKUP(IH$1,'Tactic Recode'!$A$1:$B$547,2,FALSE))</f>
        <v/>
      </c>
      <c r="II25" t="str">
        <f>IF(ISERROR(MATCH(II$1,'CSC Mitre'!X$1:X$220,0)),"",VLOOKUP(II$1,'Tactic Recode'!$A$1:$B$547,2,FALSE))</f>
        <v/>
      </c>
      <c r="IJ25" t="str">
        <f>IF(ISERROR(MATCH(IJ$1,'CSC Mitre'!X$1:X$220,0)),"",VLOOKUP(IJ$1,'Tactic Recode'!$A$1:$B$547,2,FALSE))</f>
        <v/>
      </c>
      <c r="IK25" t="str">
        <f>IF(ISERROR(MATCH(IK$1,'CSC Mitre'!X$1:X$220,0)),"",VLOOKUP(IK$1,'Tactic Recode'!$A$1:$B$547,2,FALSE))</f>
        <v/>
      </c>
      <c r="IL25" t="str">
        <f>IF(ISERROR(MATCH(IL$1,'CSC Mitre'!X$1:X$220,0)),"",VLOOKUP(IL$1,'Tactic Recode'!$A$1:$B$547,2,FALSE))</f>
        <v/>
      </c>
      <c r="IM25" t="str">
        <f>IF(ISERROR(MATCH(IM$1,'CSC Mitre'!X$1:X$220,0)),"",VLOOKUP(IM$1,'Tactic Recode'!$A$1:$B$547,2,FALSE))</f>
        <v/>
      </c>
      <c r="IN25" t="str">
        <f>IF(ISERROR(MATCH(IN$1,'CSC Mitre'!X$1:X$220,0)),"",VLOOKUP(IN$1,'Tactic Recode'!$A$1:$B$547,2,FALSE))</f>
        <v/>
      </c>
      <c r="IO25" t="str">
        <f>IF(ISERROR(MATCH(IO$1,'CSC Mitre'!X$1:X$220,0)),"",VLOOKUP(IO$1,'Tactic Recode'!$A$1:$B$547,2,FALSE))</f>
        <v/>
      </c>
      <c r="IP25" t="str">
        <f>IF(ISERROR(MATCH(IP$1,'CSC Mitre'!X$1:X$220,0)),"",VLOOKUP(IP$1,'Tactic Recode'!$A$1:$B$547,2,FALSE))</f>
        <v/>
      </c>
      <c r="IQ25" t="str">
        <f>IF(ISERROR(MATCH(IQ$1,'CSC Mitre'!X$1:X$220,0)),"",VLOOKUP(IQ$1,'Tactic Recode'!$A$1:$B$547,2,FALSE))</f>
        <v/>
      </c>
      <c r="IR25" t="str">
        <f>IF(ISERROR(MATCH(IR$1,'CSC Mitre'!X$1:X$220,0)),"",VLOOKUP(IR$1,'Tactic Recode'!$A$1:$B$547,2,FALSE))</f>
        <v/>
      </c>
      <c r="IS25" t="str">
        <f>IF(ISERROR(MATCH(IS$1,'CSC Mitre'!X$1:X$220,0)),"",VLOOKUP(IS$1,'Tactic Recode'!$A$1:$B$547,2,FALSE))</f>
        <v/>
      </c>
      <c r="IT25" t="str">
        <f>IF(ISERROR(MATCH(IT$1,'CSC Mitre'!X$1:X$220,0)),"",VLOOKUP(IT$1,'Tactic Recode'!$A$1:$B$547,2,FALSE))</f>
        <v/>
      </c>
      <c r="IU25" t="str">
        <f>IF(ISERROR(MATCH(IU$1,'CSC Mitre'!X$1:X$220,0)),"",VLOOKUP(IU$1,'Tactic Recode'!$A$1:$B$547,2,FALSE))</f>
        <v/>
      </c>
      <c r="IV25" t="str">
        <f>IF(ISERROR(MATCH(IV$1,'CSC Mitre'!X$1:X$220,0)),"",VLOOKUP(IV$1,'Tactic Recode'!$A$1:$B$547,2,FALSE))</f>
        <v>Discovery</v>
      </c>
      <c r="IW25" t="str">
        <f>IF(ISERROR(MATCH(IW$1,'CSC Mitre'!X$1:X$220,0)),"",VLOOKUP(IW$1,'Tactic Recode'!$A$1:$B$547,2,FALSE))</f>
        <v/>
      </c>
      <c r="IX25" t="str">
        <f>IF(ISERROR(MATCH(IX$1,'CSC Mitre'!X$1:X$220,0)),"",VLOOKUP(IX$1,'Tactic Recode'!$A$1:$B$547,2,FALSE))</f>
        <v/>
      </c>
      <c r="IY25" t="str">
        <f>IF(ISERROR(MATCH(IY$1,'CSC Mitre'!X$1:X$220,0)),"",VLOOKUP(IY$1,'Tactic Recode'!$A$1:$B$547,2,FALSE))</f>
        <v/>
      </c>
      <c r="IZ25" t="str">
        <f>IF(ISERROR(MATCH(IZ$1,'CSC Mitre'!X$1:X$220,0)),"",VLOOKUP(IZ$1,'Tactic Recode'!$A$1:$B$547,2,FALSE))</f>
        <v/>
      </c>
      <c r="JA25" t="str">
        <f>IF(ISERROR(MATCH(JA$1,'CSC Mitre'!X$1:X$220,0)),"",VLOOKUP(JA$1,'Tactic Recode'!$A$1:$B$547,2,FALSE))</f>
        <v/>
      </c>
      <c r="JB25" t="str">
        <f>IF(ISERROR(MATCH(JB$1,'CSC Mitre'!X$1:X$220,0)),"",VLOOKUP(JB$1,'Tactic Recode'!$A$1:$B$547,2,FALSE))</f>
        <v>Impact</v>
      </c>
      <c r="JC25" t="str">
        <f>IF(ISERROR(MATCH(JC$1,'CSC Mitre'!X$1:X$220,0)),"",VLOOKUP(JC$1,'Tactic Recode'!$A$1:$B$547,2,FALSE))</f>
        <v/>
      </c>
      <c r="JD25" t="str">
        <f>IF(ISERROR(MATCH(JD$1,'CSC Mitre'!X$1:X$220,0)),"",VLOOKUP(JD$1,'Tactic Recode'!$A$1:$B$547,2,FALSE))</f>
        <v/>
      </c>
      <c r="JE25" t="str">
        <f>IF(ISERROR(MATCH(JE$1,'CSC Mitre'!X$1:X$220,0)),"",VLOOKUP(JE$1,'Tactic Recode'!$A$1:$B$547,2,FALSE))</f>
        <v/>
      </c>
      <c r="JF25" t="str">
        <f>IF(ISERROR(MATCH(JF$1,'CSC Mitre'!X$1:X$220,0)),"",VLOOKUP(JF$1,'Tactic Recode'!$A$1:$B$547,2,FALSE))</f>
        <v/>
      </c>
      <c r="JG25" t="str">
        <f>IF(ISERROR(MATCH(JG$1,'CSC Mitre'!X$1:X$220,0)),"",VLOOKUP(JG$1,'Tactic Recode'!$A$1:$B$547,2,FALSE))</f>
        <v/>
      </c>
      <c r="JH25" t="str">
        <f>IF(ISERROR(MATCH(JH$1,'CSC Mitre'!X$1:X$220,0)),"",VLOOKUP(JH$1,'Tactic Recode'!$A$1:$B$547,2,FALSE))</f>
        <v/>
      </c>
      <c r="JI25" t="str">
        <f>IF(ISERROR(MATCH(JI$1,'CSC Mitre'!X$1:X$220,0)),"",VLOOKUP(JI$1,'Tactic Recode'!$A$1:$B$547,2,FALSE))</f>
        <v/>
      </c>
      <c r="JJ25" t="str">
        <f>IF(ISERROR(MATCH(JJ$1,'CSC Mitre'!X$1:X$220,0)),"",VLOOKUP(JJ$1,'Tactic Recode'!$A$1:$B$547,2,FALSE))</f>
        <v/>
      </c>
      <c r="JK25" t="str">
        <f>IF(ISERROR(MATCH(JK$1,'CSC Mitre'!X$1:X$220,0)),"",VLOOKUP(JK$1,'Tactic Recode'!$A$1:$B$547,2,FALSE))</f>
        <v/>
      </c>
      <c r="JL25" t="str">
        <f>IF(ISERROR(MATCH(JL$1,'CSC Mitre'!X$1:X$220,0)),"",VLOOKUP(JL$1,'Tactic Recode'!$A$1:$B$547,2,FALSE))</f>
        <v/>
      </c>
      <c r="JM25" t="str">
        <f>IF(ISERROR(MATCH(JM$1,'CSC Mitre'!X$1:X$220,0)),"",VLOOKUP(JM$1,'Tactic Recode'!$A$1:$B$547,2,FALSE))</f>
        <v/>
      </c>
      <c r="JN25" t="str">
        <f>IF(ISERROR(MATCH(JN$1,'CSC Mitre'!X$1:X$220,0)),"",VLOOKUP(JN$1,'Tactic Recode'!$A$1:$B$547,2,FALSE))</f>
        <v/>
      </c>
      <c r="JO25" t="str">
        <f>IF(ISERROR(MATCH(JO$1,'CSC Mitre'!X$1:X$220,0)),"",VLOOKUP(JO$1,'Tactic Recode'!$A$1:$B$547,2,FALSE))</f>
        <v/>
      </c>
      <c r="JP25" t="str">
        <f>IF(ISERROR(MATCH(JP$1,'CSC Mitre'!X$1:X$220,0)),"",VLOOKUP(JP$1,'Tactic Recode'!$A$1:$B$547,2,FALSE))</f>
        <v/>
      </c>
      <c r="JQ25" t="str">
        <f>IF(ISERROR(MATCH(JQ$1,'CSC Mitre'!X$1:X$220,0)),"",VLOOKUP(JQ$1,'Tactic Recode'!$A$1:$B$547,2,FALSE))</f>
        <v/>
      </c>
      <c r="JR25" t="str">
        <f>IF(ISERROR(MATCH(JR$1,'CSC Mitre'!X$1:X$220,0)),"",VLOOKUP(JR$1,'Tactic Recode'!$A$1:$B$547,2,FALSE))</f>
        <v/>
      </c>
      <c r="JS25" t="str">
        <f>IF(ISERROR(MATCH(JS$1,'CSC Mitre'!X$1:X$220,0)),"",VLOOKUP(JS$1,'Tactic Recode'!$A$1:$B$547,2,FALSE))</f>
        <v/>
      </c>
      <c r="JT25" t="str">
        <f>IF(ISERROR(MATCH(JT$1,'CSC Mitre'!X$1:X$220,0)),"",VLOOKUP(JT$1,'Tactic Recode'!$A$1:$B$547,2,FALSE))</f>
        <v/>
      </c>
      <c r="JU25" t="str">
        <f>IF(ISERROR(MATCH(JU$1,'CSC Mitre'!X$1:X$220,0)),"",VLOOKUP(JU$1,'Tactic Recode'!$A$1:$B$547,2,FALSE))</f>
        <v/>
      </c>
      <c r="JV25" t="str">
        <f>IF(ISERROR(MATCH(JV$1,'CSC Mitre'!X$1:X$220,0)),"",VLOOKUP(JV$1,'Tactic Recode'!$A$1:$B$547,2,FALSE))</f>
        <v/>
      </c>
      <c r="JW25" t="str">
        <f>IF(ISERROR(MATCH(JW$1,'CSC Mitre'!X$1:X$220,0)),"",VLOOKUP(JW$1,'Tactic Recode'!$A$1:$B$547,2,FALSE))</f>
        <v/>
      </c>
      <c r="JX25" t="str">
        <f>IF(ISERROR(MATCH(JX$1,'CSC Mitre'!X$1:X$220,0)),"",VLOOKUP(JX$1,'Tactic Recode'!$A$1:$B$547,2,FALSE))</f>
        <v/>
      </c>
      <c r="JY25" t="str">
        <f>IF(ISERROR(MATCH(JY$1,'CSC Mitre'!X$1:X$220,0)),"",VLOOKUP(JY$1,'Tactic Recode'!$A$1:$B$547,2,FALSE))</f>
        <v/>
      </c>
      <c r="JZ25" t="str">
        <f>IF(ISERROR(MATCH(JZ$1,'CSC Mitre'!X$1:X$220,0)),"",VLOOKUP(JZ$1,'Tactic Recode'!$A$1:$B$547,2,FALSE))</f>
        <v/>
      </c>
      <c r="KA25" t="str">
        <f>IF(ISERROR(MATCH(KA$1,'CSC Mitre'!X$1:X$220,0)),"",VLOOKUP(KA$1,'Tactic Recode'!$A$1:$B$547,2,FALSE))</f>
        <v/>
      </c>
      <c r="KB25" t="str">
        <f>IF(ISERROR(MATCH(KB$1,'CSC Mitre'!X$1:X$220,0)),"",VLOOKUP(KB$1,'Tactic Recode'!$A$1:$B$547,2,FALSE))</f>
        <v/>
      </c>
      <c r="KC25" t="str">
        <f>IF(ISERROR(MATCH(KC$1,'CSC Mitre'!X$1:X$220,0)),"",VLOOKUP(KC$1,'Tactic Recode'!$A$1:$B$547,2,FALSE))</f>
        <v/>
      </c>
      <c r="KD25" t="str">
        <f>IF(ISERROR(MATCH(KD$1,'CSC Mitre'!X$1:X$220,0)),"",VLOOKUP(KD$1,'Tactic Recode'!$A$1:$B$547,2,FALSE))</f>
        <v/>
      </c>
      <c r="KE25" t="str">
        <f>IF(ISERROR(MATCH(KE$1,'CSC Mitre'!X$1:X$220,0)),"",VLOOKUP(KE$1,'Tactic Recode'!$A$1:$B$547,2,FALSE))</f>
        <v/>
      </c>
      <c r="KF25" t="str">
        <f>IF(ISERROR(MATCH(KF$1,'CSC Mitre'!X$1:X$220,0)),"",VLOOKUP(KF$1,'Tactic Recode'!$A$1:$B$547,2,FALSE))</f>
        <v/>
      </c>
      <c r="KG25" t="str">
        <f>IF(ISERROR(MATCH(KG$1,'CSC Mitre'!X$1:X$220,0)),"",VLOOKUP(KG$1,'Tactic Recode'!$A$1:$B$547,2,FALSE))</f>
        <v/>
      </c>
      <c r="KH25" t="str">
        <f>IF(ISERROR(MATCH(KH$1,'CSC Mitre'!X$1:X$220,0)),"",VLOOKUP(KH$1,'Tactic Recode'!$A$1:$B$547,2,FALSE))</f>
        <v/>
      </c>
      <c r="KI25" t="str">
        <f>IF(ISERROR(MATCH(KI$1,'CSC Mitre'!X$1:X$220,0)),"",VLOOKUP(KI$1,'Tactic Recode'!$A$1:$B$547,2,FALSE))</f>
        <v/>
      </c>
      <c r="KJ25" t="str">
        <f>IF(ISERROR(MATCH(KJ$1,'CSC Mitre'!X$1:X$220,0)),"",VLOOKUP(KJ$1,'Tactic Recode'!$A$1:$B$547,2,FALSE))</f>
        <v/>
      </c>
      <c r="KK25" t="str">
        <f>IF(ISERROR(MATCH(KK$1,'CSC Mitre'!X$1:X$220,0)),"",VLOOKUP(KK$1,'Tactic Recode'!$A$1:$B$547,2,FALSE))</f>
        <v/>
      </c>
      <c r="KL25" t="str">
        <f>IF(ISERROR(MATCH(KL$1,'CSC Mitre'!X$1:X$220,0)),"",VLOOKUP(KL$1,'Tactic Recode'!$A$1:$B$547,2,FALSE))</f>
        <v/>
      </c>
      <c r="KM25" t="str">
        <f>IF(ISERROR(MATCH(KM$1,'CSC Mitre'!X$1:X$220,0)),"",VLOOKUP(KM$1,'Tactic Recode'!$A$1:$B$547,2,FALSE))</f>
        <v/>
      </c>
      <c r="KN25" t="str">
        <f>IF(ISERROR(MATCH(KN$1,'CSC Mitre'!X$1:X$220,0)),"",VLOOKUP(KN$1,'Tactic Recode'!$A$1:$B$547,2,FALSE))</f>
        <v/>
      </c>
      <c r="KO25" t="str">
        <f>IF(ISERROR(MATCH(KO$1,'CSC Mitre'!X$1:X$220,0)),"",VLOOKUP(KO$1,'Tactic Recode'!$A$1:$B$547,2,FALSE))</f>
        <v/>
      </c>
      <c r="KP25" t="str">
        <f>IF(ISERROR(MATCH(KP$1,'CSC Mitre'!X$1:X$220,0)),"",VLOOKUP(KP$1,'Tactic Recode'!$A$1:$B$547,2,FALSE))</f>
        <v/>
      </c>
      <c r="KQ25" t="str">
        <f>IF(ISERROR(MATCH(KQ$1,'CSC Mitre'!X$1:X$220,0)),"",VLOOKUP(KQ$1,'Tactic Recode'!$A$1:$B$547,2,FALSE))</f>
        <v/>
      </c>
      <c r="KR25" t="str">
        <f>IF(ISERROR(MATCH(KR$1,'CSC Mitre'!X$1:X$220,0)),"",VLOOKUP(KR$1,'Tactic Recode'!$A$1:$B$547,2,FALSE))</f>
        <v/>
      </c>
      <c r="KS25" t="str">
        <f>IF(ISERROR(MATCH(KS$1,'CSC Mitre'!X$1:X$220,0)),"",VLOOKUP(KS$1,'Tactic Recode'!$A$1:$B$547,2,FALSE))</f>
        <v/>
      </c>
      <c r="KT25" t="str">
        <f>IF(ISERROR(MATCH(KT$1,'CSC Mitre'!X$1:X$220,0)),"",VLOOKUP(KT$1,'Tactic Recode'!$A$1:$B$547,2,FALSE))</f>
        <v/>
      </c>
      <c r="KU25" t="str">
        <f>IF(ISERROR(MATCH(KU$1,'CSC Mitre'!X$1:X$220,0)),"",VLOOKUP(KU$1,'Tactic Recode'!$A$1:$B$547,2,FALSE))</f>
        <v/>
      </c>
      <c r="KV25" t="str">
        <f>IF(ISERROR(MATCH(KV$1,'CSC Mitre'!X$1:X$220,0)),"",VLOOKUP(KV$1,'Tactic Recode'!$A$1:$B$547,2,FALSE))</f>
        <v/>
      </c>
      <c r="KW25" t="str">
        <f>IF(ISERROR(MATCH(KW$1,'CSC Mitre'!X$1:X$220,0)),"",VLOOKUP(KW$1,'Tactic Recode'!$A$1:$B$547,2,FALSE))</f>
        <v/>
      </c>
      <c r="KX25" t="str">
        <f>IF(ISERROR(MATCH(KX$1,'CSC Mitre'!X$1:X$220,0)),"",VLOOKUP(KX$1,'Tactic Recode'!$A$1:$B$547,2,FALSE))</f>
        <v/>
      </c>
      <c r="KY25" t="str">
        <f>IF(ISERROR(MATCH(KY$1,'CSC Mitre'!X$1:X$220,0)),"",VLOOKUP(KY$1,'Tactic Recode'!$A$1:$B$547,2,FALSE))</f>
        <v/>
      </c>
      <c r="KZ25" t="str">
        <f>IF(ISERROR(MATCH(KZ$1,'CSC Mitre'!X$1:X$220,0)),"",VLOOKUP(KZ$1,'Tactic Recode'!$A$1:$B$547,2,FALSE))</f>
        <v/>
      </c>
      <c r="LA25" t="str">
        <f>IF(ISERROR(MATCH(LA$1,'CSC Mitre'!X$1:X$220,0)),"",VLOOKUP(LA$1,'Tactic Recode'!$A$1:$B$547,2,FALSE))</f>
        <v/>
      </c>
      <c r="LB25" t="str">
        <f>IF(ISERROR(MATCH(LB$1,'CSC Mitre'!X$1:X$220,0)),"",VLOOKUP(LB$1,'Tactic Recode'!$A$1:$B$547,2,FALSE))</f>
        <v/>
      </c>
      <c r="LC25" t="str">
        <f>IF(ISERROR(MATCH(LC$1,'CSC Mitre'!X$1:X$220,0)),"",VLOOKUP(LC$1,'Tactic Recode'!$A$1:$B$547,2,FALSE))</f>
        <v/>
      </c>
      <c r="LD25" t="str">
        <f>IF(ISERROR(MATCH(LD$1,'CSC Mitre'!X$1:X$220,0)),"",VLOOKUP(LD$1,'Tactic Recode'!$A$1:$B$547,2,FALSE))</f>
        <v/>
      </c>
      <c r="LE25" t="str">
        <f>IF(ISERROR(MATCH(LE$1,'CSC Mitre'!X$1:X$220,0)),"",VLOOKUP(LE$1,'Tactic Recode'!$A$1:$B$547,2,FALSE))</f>
        <v/>
      </c>
      <c r="LF25" t="str">
        <f>IF(ISERROR(MATCH(LF$1,'CSC Mitre'!X$1:X$220,0)),"",VLOOKUP(LF$1,'Tactic Recode'!$A$1:$B$547,2,FALSE))</f>
        <v/>
      </c>
      <c r="LG25" t="str">
        <f>IF(ISERROR(MATCH(LG$1,'CSC Mitre'!X$1:X$220,0)),"",VLOOKUP(LG$1,'Tactic Recode'!$A$1:$B$547,2,FALSE))</f>
        <v/>
      </c>
      <c r="LH25" t="str">
        <f>IF(ISERROR(MATCH(LH$1,'CSC Mitre'!X$1:X$220,0)),"",VLOOKUP(LH$1,'Tactic Recode'!$A$1:$B$547,2,FALSE))</f>
        <v/>
      </c>
      <c r="LI25" t="str">
        <f>IF(ISERROR(MATCH(LI$1,'CSC Mitre'!X$1:X$220,0)),"",VLOOKUP(LI$1,'Tactic Recode'!$A$1:$B$547,2,FALSE))</f>
        <v/>
      </c>
      <c r="LJ25" t="str">
        <f>IF(ISERROR(MATCH(LJ$1,'CSC Mitre'!X$1:X$220,0)),"",VLOOKUP(LJ$1,'Tactic Recode'!$A$1:$B$547,2,FALSE))</f>
        <v/>
      </c>
      <c r="LK25" t="str">
        <f>IF(ISERROR(MATCH(LK$1,'CSC Mitre'!X$1:X$220,0)),"",VLOOKUP(LK$1,'Tactic Recode'!$A$1:$B$547,2,FALSE))</f>
        <v/>
      </c>
      <c r="LL25" t="str">
        <f>IF(ISERROR(MATCH(LL$1,'CSC Mitre'!X$1:X$220,0)),"",VLOOKUP(LL$1,'Tactic Recode'!$A$1:$B$547,2,FALSE))</f>
        <v/>
      </c>
      <c r="LM25" t="str">
        <f>IF(ISERROR(MATCH(LM$1,'CSC Mitre'!X$1:X$220,0)),"",VLOOKUP(LM$1,'Tactic Recode'!$A$1:$B$547,2,FALSE))</f>
        <v/>
      </c>
      <c r="LN25" t="str">
        <f>IF(ISERROR(MATCH(LN$1,'CSC Mitre'!X$1:X$220,0)),"",VLOOKUP(LN$1,'Tactic Recode'!$A$1:$B$547,2,FALSE))</f>
        <v/>
      </c>
      <c r="LO25" t="str">
        <f>IF(ISERROR(MATCH(LO$1,'CSC Mitre'!X$1:X$220,0)),"",VLOOKUP(LO$1,'Tactic Recode'!$A$1:$B$547,2,FALSE))</f>
        <v/>
      </c>
      <c r="LP25" t="str">
        <f>IF(ISERROR(MATCH(LP$1,'CSC Mitre'!X$1:X$220,0)),"",VLOOKUP(LP$1,'Tactic Recode'!$A$1:$B$547,2,FALSE))</f>
        <v/>
      </c>
      <c r="LQ25" t="str">
        <f>IF(ISERROR(MATCH(LQ$1,'CSC Mitre'!X$1:X$220,0)),"",VLOOKUP(LQ$1,'Tactic Recode'!$A$1:$B$547,2,FALSE))</f>
        <v/>
      </c>
      <c r="LR25" t="str">
        <f>IF(ISERROR(MATCH(LR$1,'CSC Mitre'!X$1:X$220,0)),"",VLOOKUP(LR$1,'Tactic Recode'!$A$1:$B$547,2,FALSE))</f>
        <v/>
      </c>
      <c r="LS25" t="str">
        <f>IF(ISERROR(MATCH(LS$1,'CSC Mitre'!X$1:X$220,0)),"",VLOOKUP(LS$1,'Tactic Recode'!$A$1:$B$547,2,FALSE))</f>
        <v/>
      </c>
      <c r="LT25" t="str">
        <f>IF(ISERROR(MATCH(LT$1,'CSC Mitre'!X$1:X$220,0)),"",VLOOKUP(LT$1,'Tactic Recode'!$A$1:$B$547,2,FALSE))</f>
        <v/>
      </c>
      <c r="LU25" t="str">
        <f>IF(ISERROR(MATCH(LU$1,'CSC Mitre'!X$1:X$220,0)),"",VLOOKUP(LU$1,'Tactic Recode'!$A$1:$B$547,2,FALSE))</f>
        <v/>
      </c>
      <c r="LV25" t="str">
        <f>IF(ISERROR(MATCH(LV$1,'CSC Mitre'!X$1:X$220,0)),"",VLOOKUP(LV$1,'Tactic Recode'!$A$1:$B$547,2,FALSE))</f>
        <v/>
      </c>
      <c r="LW25" t="str">
        <f>IF(ISERROR(MATCH(LW$1,'CSC Mitre'!X$1:X$220,0)),"",VLOOKUP(LW$1,'Tactic Recode'!$A$1:$B$547,2,FALSE))</f>
        <v/>
      </c>
      <c r="LX25" t="str">
        <f>IF(ISERROR(MATCH(LX$1,'CSC Mitre'!X$1:X$220,0)),"",VLOOKUP(LX$1,'Tactic Recode'!$A$1:$B$547,2,FALSE))</f>
        <v/>
      </c>
      <c r="LY25" t="str">
        <f>IF(ISERROR(MATCH(LY$1,'CSC Mitre'!X$1:X$220,0)),"",VLOOKUP(LY$1,'Tactic Recode'!$A$1:$B$547,2,FALSE))</f>
        <v/>
      </c>
      <c r="LZ25" t="str">
        <f>IF(ISERROR(MATCH(LZ$1,'CSC Mitre'!X$1:X$220,0)),"",VLOOKUP(LZ$1,'Tactic Recode'!$A$1:$B$547,2,FALSE))</f>
        <v/>
      </c>
      <c r="MA25" t="str">
        <f>IF(ISERROR(MATCH(MA$1,'CSC Mitre'!X$1:X$220,0)),"",VLOOKUP(MA$1,'Tactic Recode'!$A$1:$B$547,2,FALSE))</f>
        <v/>
      </c>
      <c r="MB25" t="str">
        <f>IF(ISERROR(MATCH(MB$1,'CSC Mitre'!X$1:X$220,0)),"",VLOOKUP(MB$1,'Tactic Recode'!$A$1:$B$547,2,FALSE))</f>
        <v/>
      </c>
      <c r="MC25" t="str">
        <f>IF(ISERROR(MATCH(MC$1,'CSC Mitre'!X$1:X$220,0)),"",VLOOKUP(MC$1,'Tactic Recode'!$A$1:$B$547,2,FALSE))</f>
        <v/>
      </c>
      <c r="MD25" t="str">
        <f>IF(ISERROR(MATCH(MD$1,'CSC Mitre'!X$1:X$220,0)),"",VLOOKUP(MD$1,'Tactic Recode'!$A$1:$B$547,2,FALSE))</f>
        <v/>
      </c>
      <c r="ME25" t="str">
        <f>IF(ISERROR(MATCH(ME$1,'CSC Mitre'!X$1:X$220,0)),"",VLOOKUP(ME$1,'Tactic Recode'!$A$1:$B$547,2,FALSE))</f>
        <v/>
      </c>
      <c r="MF25" t="str">
        <f>IF(ISERROR(MATCH(MF$1,'CSC Mitre'!X$1:X$220,0)),"",VLOOKUP(MF$1,'Tactic Recode'!$A$1:$B$547,2,FALSE))</f>
        <v/>
      </c>
      <c r="MG25" t="str">
        <f>IF(ISERROR(MATCH(MG$1,'CSC Mitre'!X$1:X$220,0)),"",VLOOKUP(MG$1,'Tactic Recode'!$A$1:$B$547,2,FALSE))</f>
        <v/>
      </c>
      <c r="MH25" t="str">
        <f>IF(ISERROR(MATCH(MH$1,'CSC Mitre'!X$1:X$220,0)),"",VLOOKUP(MH$1,'Tactic Recode'!$A$1:$B$547,2,FALSE))</f>
        <v/>
      </c>
      <c r="MI25" t="str">
        <f>IF(ISERROR(MATCH(MI$1,'CSC Mitre'!X$1:X$220,0)),"",VLOOKUP(MI$1,'Tactic Recode'!$A$1:$B$547,2,FALSE))</f>
        <v/>
      </c>
      <c r="MJ25" t="str">
        <f>IF(ISERROR(MATCH(MJ$1,'CSC Mitre'!X$1:X$220,0)),"",VLOOKUP(MJ$1,'Tactic Recode'!$A$1:$B$547,2,FALSE))</f>
        <v/>
      </c>
      <c r="MK25" t="str">
        <f>IF(ISERROR(MATCH(MK$1,'CSC Mitre'!X$1:X$220,0)),"",VLOOKUP(MK$1,'Tactic Recode'!$A$1:$B$547,2,FALSE))</f>
        <v/>
      </c>
      <c r="ML25" t="str">
        <f>IF(ISERROR(MATCH(ML$1,'CSC Mitre'!X$1:X$220,0)),"",VLOOKUP(ML$1,'Tactic Recode'!$A$1:$B$547,2,FALSE))</f>
        <v>Credential Access</v>
      </c>
      <c r="MM25" t="str">
        <f>IF(ISERROR(MATCH(MM$1,'CSC Mitre'!X$1:X$220,0)),"",VLOOKUP(MM$1,'Tactic Recode'!$A$1:$B$547,2,FALSE))</f>
        <v/>
      </c>
      <c r="MN25" t="str">
        <f>IF(ISERROR(MATCH(MN$1,'CSC Mitre'!X$1:X$220,0)),"",VLOOKUP(MN$1,'Tactic Recode'!$A$1:$B$547,2,FALSE))</f>
        <v/>
      </c>
      <c r="MO25" t="str">
        <f>IF(ISERROR(MATCH(MO$1,'CSC Mitre'!X$1:X$220,0)),"",VLOOKUP(MO$1,'Tactic Recode'!$A$1:$B$547,2,FALSE))</f>
        <v/>
      </c>
      <c r="MP25" t="str">
        <f>IF(ISERROR(MATCH(MP$1,'CSC Mitre'!X$1:X$220,0)),"",VLOOKUP(MP$1,'Tactic Recode'!$A$1:$B$547,2,FALSE))</f>
        <v>Credential Access</v>
      </c>
      <c r="MQ25" t="str">
        <f>IF(ISERROR(MATCH(MQ$1,'CSC Mitre'!X$1:X$220,0)),"",VLOOKUP(MQ$1,'Tactic Recode'!$A$1:$B$547,2,FALSE))</f>
        <v/>
      </c>
      <c r="MR25" t="str">
        <f>IF(ISERROR(MATCH(MR$1,'CSC Mitre'!X$1:X$220,0)),"",VLOOKUP(MR$1,'Tactic Recode'!$A$1:$B$547,2,FALSE))</f>
        <v/>
      </c>
      <c r="MS25" t="str">
        <f>IF(ISERROR(MATCH(MS$1,'CSC Mitre'!X$1:X$220,0)),"",VLOOKUP(MS$1,'Tactic Recode'!$A$1:$B$547,2,FALSE))</f>
        <v/>
      </c>
      <c r="MT25" t="str">
        <f>IF(ISERROR(MATCH(MT$1,'CSC Mitre'!X$1:X$220,0)),"",VLOOKUP(MT$1,'Tactic Recode'!$A$1:$B$547,2,FALSE))</f>
        <v/>
      </c>
      <c r="MU25" t="str">
        <f>IF(ISERROR(MATCH(MU$1,'CSC Mitre'!X$1:X$220,0)),"",VLOOKUP(MU$1,'Tactic Recode'!$A$1:$B$547,2,FALSE))</f>
        <v/>
      </c>
      <c r="MV25" t="str">
        <f>IF(ISERROR(MATCH(MV$1,'CSC Mitre'!X$1:X$220,0)),"",VLOOKUP(MV$1,'Tactic Recode'!$A$1:$B$547,2,FALSE))</f>
        <v/>
      </c>
      <c r="MW25" t="str">
        <f>IF(ISERROR(MATCH(MW$1,'CSC Mitre'!X$1:X$220,0)),"",VLOOKUP(MW$1,'Tactic Recode'!$A$1:$B$547,2,FALSE))</f>
        <v/>
      </c>
      <c r="MX25" t="str">
        <f>IF(ISERROR(MATCH(MX$1,'CSC Mitre'!X$1:X$220,0)),"",VLOOKUP(MX$1,'Tactic Recode'!$A$1:$B$547,2,FALSE))</f>
        <v/>
      </c>
      <c r="MY25" t="str">
        <f>IF(ISERROR(MATCH(MY$1,'CSC Mitre'!X$1:X$220,0)),"",VLOOKUP(MY$1,'Tactic Recode'!$A$1:$B$547,2,FALSE))</f>
        <v/>
      </c>
      <c r="MZ25" t="str">
        <f>IF(ISERROR(MATCH(MZ$1,'CSC Mitre'!X$1:X$220,0)),"",VLOOKUP(MZ$1,'Tactic Recode'!$A$1:$B$547,2,FALSE))</f>
        <v/>
      </c>
      <c r="NA25" t="str">
        <f>IF(ISERROR(MATCH(NA$1,'CSC Mitre'!X$1:X$220,0)),"",VLOOKUP(NA$1,'Tactic Recode'!$A$1:$B$547,2,FALSE))</f>
        <v/>
      </c>
      <c r="NB25" t="str">
        <f>IF(ISERROR(MATCH(NB$1,'CSC Mitre'!X$1:X$220,0)),"",VLOOKUP(NB$1,'Tactic Recode'!$A$1:$B$547,2,FALSE))</f>
        <v/>
      </c>
      <c r="NC25" t="str">
        <f>IF(ISERROR(MATCH(NC$1,'CSC Mitre'!X$1:X$220,0)),"",VLOOKUP(NC$1,'Tactic Recode'!$A$1:$B$547,2,FALSE))</f>
        <v/>
      </c>
      <c r="ND25" t="str">
        <f>IF(ISERROR(MATCH(ND$1,'CSC Mitre'!X$1:X$220,0)),"",VLOOKUP(ND$1,'Tactic Recode'!$A$1:$B$547,2,FALSE))</f>
        <v/>
      </c>
      <c r="NE25" t="str">
        <f>IF(ISERROR(MATCH(NE$1,'CSC Mitre'!X$1:X$220,0)),"",VLOOKUP(NE$1,'Tactic Recode'!$A$1:$B$547,2,FALSE))</f>
        <v/>
      </c>
      <c r="NF25" t="str">
        <f>IF(ISERROR(MATCH(NF$1,'CSC Mitre'!X$1:X$220,0)),"",VLOOKUP(NF$1,'Tactic Recode'!$A$1:$B$547,2,FALSE))</f>
        <v/>
      </c>
      <c r="NG25" t="str">
        <f>IF(ISERROR(MATCH(NG$1,'CSC Mitre'!X$1:X$220,0)),"",VLOOKUP(NG$1,'Tactic Recode'!$A$1:$B$547,2,FALSE))</f>
        <v/>
      </c>
      <c r="NH25" t="str">
        <f>IF(ISERROR(MATCH(NH$1,'CSC Mitre'!X$1:X$220,0)),"",VLOOKUP(NH$1,'Tactic Recode'!$A$1:$B$547,2,FALSE))</f>
        <v/>
      </c>
      <c r="NI25" t="str">
        <f>IF(ISERROR(MATCH(NI$1,'CSC Mitre'!X$1:X$220,0)),"",VLOOKUP(NI$1,'Tactic Recode'!$A$1:$B$547,2,FALSE))</f>
        <v/>
      </c>
      <c r="NJ25" t="str">
        <f>IF(ISERROR(MATCH(NJ$1,'CSC Mitre'!X$1:X$220,0)),"",VLOOKUP(NJ$1,'Tactic Recode'!$A$1:$B$547,2,FALSE))</f>
        <v/>
      </c>
      <c r="NK25" t="str">
        <f>IF(ISERROR(MATCH(NK$1,'CSC Mitre'!X$1:X$220,0)),"",VLOOKUP(NK$1,'Tactic Recode'!$A$1:$B$547,2,FALSE))</f>
        <v/>
      </c>
      <c r="NL25" t="str">
        <f>IF(ISERROR(MATCH(NL$1,'CSC Mitre'!X$1:X$220,0)),"",VLOOKUP(NL$1,'Tactic Recode'!$A$1:$B$547,2,FALSE))</f>
        <v/>
      </c>
      <c r="NM25" t="str">
        <f>IF(ISERROR(MATCH(NM$1,'CSC Mitre'!X$1:X$220,0)),"",VLOOKUP(NM$1,'Tactic Recode'!$A$1:$B$547,2,FALSE))</f>
        <v>Collection, Credential Access</v>
      </c>
      <c r="NN25" t="str">
        <f>IF(ISERROR(MATCH(NN$1,'CSC Mitre'!X$1:X$220,0)),"",VLOOKUP(NN$1,'Tactic Recode'!$A$1:$B$547,2,FALSE))</f>
        <v>Collection, Credential Access</v>
      </c>
      <c r="NO25" t="str">
        <f>IF(ISERROR(MATCH(NO$1,'CSC Mitre'!X$1:X$220,0)),"",VLOOKUP(NO$1,'Tactic Recode'!$A$1:$B$547,2,FALSE))</f>
        <v/>
      </c>
      <c r="NP25" t="str">
        <f>IF(ISERROR(MATCH(NP$1,'CSC Mitre'!X$1:X$220,0)),"",VLOOKUP(NP$1,'Tactic Recode'!$A$1:$B$547,2,FALSE))</f>
        <v/>
      </c>
      <c r="NQ25" t="str">
        <f>IF(ISERROR(MATCH(NQ$1,'CSC Mitre'!X$1:X$220,0)),"",VLOOKUP(NQ$1,'Tactic Recode'!$A$1:$B$547,2,FALSE))</f>
        <v/>
      </c>
      <c r="NR25" t="str">
        <f>IF(ISERROR(MATCH(NR$1,'CSC Mitre'!X$1:X$220,0)),"",VLOOKUP(NR$1,'Tactic Recode'!$A$1:$B$547,2,FALSE))</f>
        <v/>
      </c>
      <c r="NS25" t="str">
        <f>IF(ISERROR(MATCH(NS$1,'CSC Mitre'!X$1:X$220,0)),"",VLOOKUP(NS$1,'Tactic Recode'!$A$1:$B$547,2,FALSE))</f>
        <v/>
      </c>
      <c r="NT25" t="str">
        <f>IF(ISERROR(MATCH(NT$1,'CSC Mitre'!X$1:X$220,0)),"",VLOOKUP(NT$1,'Tactic Recode'!$A$1:$B$547,2,FALSE))</f>
        <v/>
      </c>
      <c r="NU25" t="str">
        <f>IF(ISERROR(MATCH(NU$1,'CSC Mitre'!X$1:X$220,0)),"",VLOOKUP(NU$1,'Tactic Recode'!$A$1:$B$547,2,FALSE))</f>
        <v/>
      </c>
      <c r="NV25" t="str">
        <f>IF(ISERROR(MATCH(NV$1,'CSC Mitre'!X$1:X$220,0)),"",VLOOKUP(NV$1,'Tactic Recode'!$A$1:$B$547,2,FALSE))</f>
        <v/>
      </c>
      <c r="NW25" t="str">
        <f>IF(ISERROR(MATCH(NW$1,'CSC Mitre'!X$1:X$220,0)),"",VLOOKUP(NW$1,'Tactic Recode'!$A$1:$B$547,2,FALSE))</f>
        <v/>
      </c>
      <c r="NX25" t="str">
        <f>IF(ISERROR(MATCH(NX$1,'CSC Mitre'!X$1:X$220,0)),"",VLOOKUP(NX$1,'Tactic Recode'!$A$1:$B$547,2,FALSE))</f>
        <v/>
      </c>
      <c r="NY25" t="str">
        <f>IF(ISERROR(MATCH(NY$1,'CSC Mitre'!X$1:X$220,0)),"",VLOOKUP(NY$1,'Tactic Recode'!$A$1:$B$547,2,FALSE))</f>
        <v/>
      </c>
      <c r="NZ25" t="str">
        <f>IF(ISERROR(MATCH(NZ$1,'CSC Mitre'!X$1:X$220,0)),"",VLOOKUP(NZ$1,'Tactic Recode'!$A$1:$B$547,2,FALSE))</f>
        <v/>
      </c>
      <c r="OA25" t="str">
        <f>IF(ISERROR(MATCH(OA$1,'CSC Mitre'!X$1:X$220,0)),"",VLOOKUP(OA$1,'Tactic Recode'!$A$1:$B$547,2,FALSE))</f>
        <v/>
      </c>
      <c r="OB25" t="str">
        <f>IF(ISERROR(MATCH(OB$1,'CSC Mitre'!X$1:X$220,0)),"",VLOOKUP(OB$1,'Tactic Recode'!$A$1:$B$547,2,FALSE))</f>
        <v/>
      </c>
      <c r="OC25" t="str">
        <f>IF(ISERROR(MATCH(OC$1,'CSC Mitre'!X$1:X$220,0)),"",VLOOKUP(OC$1,'Tactic Recode'!$A$1:$B$547,2,FALSE))</f>
        <v/>
      </c>
      <c r="OD25" t="str">
        <f>IF(ISERROR(MATCH(OD$1,'CSC Mitre'!X$1:X$220,0)),"",VLOOKUP(OD$1,'Tactic Recode'!$A$1:$B$547,2,FALSE))</f>
        <v/>
      </c>
      <c r="OE25" t="str">
        <f>IF(ISERROR(MATCH(OE$1,'CSC Mitre'!X$1:X$220,0)),"",VLOOKUP(OE$1,'Tactic Recode'!$A$1:$B$547,2,FALSE))</f>
        <v/>
      </c>
      <c r="OF25" t="str">
        <f>IF(ISERROR(MATCH(OF$1,'CSC Mitre'!X$1:X$220,0)),"",VLOOKUP(OF$1,'Tactic Recode'!$A$1:$B$547,2,FALSE))</f>
        <v/>
      </c>
      <c r="OG25" t="str">
        <f>IF(ISERROR(MATCH(OG$1,'CSC Mitre'!X$1:X$220,0)),"",VLOOKUP(OG$1,'Tactic Recode'!$A$1:$B$547,2,FALSE))</f>
        <v/>
      </c>
      <c r="OH25" t="str">
        <f>IF(ISERROR(MATCH(OH$1,'CSC Mitre'!X$1:X$220,0)),"",VLOOKUP(OH$1,'Tactic Recode'!$A$1:$B$547,2,FALSE))</f>
        <v/>
      </c>
      <c r="OI25" t="str">
        <f>IF(ISERROR(MATCH(OI$1,'CSC Mitre'!X$1:X$220,0)),"",VLOOKUP(OI$1,'Tactic Recode'!$A$1:$B$547,2,FALSE))</f>
        <v/>
      </c>
      <c r="OJ25" t="str">
        <f>IF(ISERROR(MATCH(OJ$1,'CSC Mitre'!X$1:X$220,0)),"",VLOOKUP(OJ$1,'Tactic Recode'!$A$1:$B$547,2,FALSE))</f>
        <v/>
      </c>
      <c r="OK25" t="str">
        <f>IF(ISERROR(MATCH(OK$1,'CSC Mitre'!X$1:X$220,0)),"",VLOOKUP(OK$1,'Tactic Recode'!$A$1:$B$547,2,FALSE))</f>
        <v/>
      </c>
      <c r="OL25" t="str">
        <f>IF(ISERROR(MATCH(OL$1,'CSC Mitre'!X$1:X$220,0)),"",VLOOKUP(OL$1,'Tactic Recode'!$A$1:$B$547,2,FALSE))</f>
        <v/>
      </c>
      <c r="OM25" t="str">
        <f>IF(ISERROR(MATCH(OM$1,'CSC Mitre'!X$1:X$220,0)),"",VLOOKUP(OM$1,'Tactic Recode'!$A$1:$B$547,2,FALSE))</f>
        <v>Lateral Movement</v>
      </c>
      <c r="ON25" t="str">
        <f>IF(ISERROR(MATCH(ON$1,'CSC Mitre'!X$1:X$220,0)),"",VLOOKUP(ON$1,'Tactic Recode'!$A$1:$B$547,2,FALSE))</f>
        <v/>
      </c>
      <c r="OO25" t="str">
        <f>IF(ISERROR(MATCH(OO$1,'CSC Mitre'!X$1:X$220,0)),"",VLOOKUP(OO$1,'Tactic Recode'!$A$1:$B$547,2,FALSE))</f>
        <v>Lateral Movement</v>
      </c>
      <c r="OP25" t="str">
        <f>IF(ISERROR(MATCH(OP$1,'CSC Mitre'!X$1:X$220,0)),"",VLOOKUP(OP$1,'Tactic Recode'!$A$1:$B$547,2,FALSE))</f>
        <v>Defense Evasion, Impact</v>
      </c>
      <c r="OQ25" t="str">
        <f>IF(ISERROR(MATCH(OQ$1,'CSC Mitre'!X$1:X$220,0)),"",VLOOKUP(OQ$1,'Tactic Recode'!$A$1:$B$547,2,FALSE))</f>
        <v>Defense Evasion, Impact</v>
      </c>
      <c r="OR25" t="str">
        <f>IF(ISERROR(MATCH(OR$1,'CSC Mitre'!X$1:X$220,0)),"",VLOOKUP(OR$1,'Tactic Recode'!$A$1:$B$547,2,FALSE))</f>
        <v/>
      </c>
      <c r="OS25" t="str">
        <f>IF(ISERROR(MATCH(OS$1,'CSC Mitre'!X$1:X$220,0)),"",VLOOKUP(OS$1,'Tactic Recode'!$A$1:$B$547,2,FALSE))</f>
        <v>Defense Evasion, Impact</v>
      </c>
      <c r="OT25" t="str">
        <f>IF(ISERROR(MATCH(OT$1,'CSC Mitre'!X$1:X$220,0)),"",VLOOKUP(OT$1,'Tactic Recode'!$A$1:$B$547,2,FALSE))</f>
        <v/>
      </c>
      <c r="OU25" t="str">
        <f>IF(ISERROR(MATCH(OU$1,'CSC Mitre'!X$1:X$220,0)),"",VLOOKUP(OU$1,'Tactic Recode'!$A$1:$B$547,2,FALSE))</f>
        <v/>
      </c>
      <c r="OV25" t="str">
        <f>IF(ISERROR(MATCH(OV$1,'CSC Mitre'!X$1:X$220,0)),"",VLOOKUP(OV$1,'Tactic Recode'!$A$1:$B$547,2,FALSE))</f>
        <v/>
      </c>
      <c r="OW25" t="str">
        <f>IF(ISERROR(MATCH(OW$1,'CSC Mitre'!X$1:X$220,0)),"",VLOOKUP(OW$1,'Tactic Recode'!$A$1:$B$547,2,FALSE))</f>
        <v/>
      </c>
      <c r="OX25" t="str">
        <f>IF(ISERROR(MATCH(OX$1,'CSC Mitre'!X$1:X$220,0)),"",VLOOKUP(OX$1,'Tactic Recode'!$A$1:$B$547,2,FALSE))</f>
        <v/>
      </c>
      <c r="OY25" t="str">
        <f>IF(ISERROR(MATCH(OY$1,'CSC Mitre'!X$1:X$220,0)),"",VLOOKUP(OY$1,'Tactic Recode'!$A$1:$B$547,2,FALSE))</f>
        <v/>
      </c>
      <c r="OZ25" t="str">
        <f>IF(ISERROR(MATCH(OZ$1,'CSC Mitre'!X$1:X$220,0)),"",VLOOKUP(OZ$1,'Tactic Recode'!$A$1:$B$547,2,FALSE))</f>
        <v/>
      </c>
      <c r="PA25" t="str">
        <f>IF(ISERROR(MATCH(PA$1,'CSC Mitre'!X$1:X$220,0)),"",VLOOKUP(PA$1,'Tactic Recode'!$A$1:$B$547,2,FALSE))</f>
        <v/>
      </c>
      <c r="PB25" t="str">
        <f>IF(ISERROR(MATCH(PB$1,'CSC Mitre'!X$1:X$220,0)),"",VLOOKUP(PB$1,'Tactic Recode'!$A$1:$B$547,2,FALSE))</f>
        <v/>
      </c>
      <c r="PC25" t="str">
        <f>IF(ISERROR(MATCH(PC$1,'CSC Mitre'!X$1:X$220,0)),"",VLOOKUP(PC$1,'Tactic Recode'!$A$1:$B$547,2,FALSE))</f>
        <v/>
      </c>
      <c r="PD25" t="str">
        <f>IF(ISERROR(MATCH(PD$1,'CSC Mitre'!X$1:X$220,0)),"",VLOOKUP(PD$1,'Tactic Recode'!$A$1:$B$547,2,FALSE))</f>
        <v/>
      </c>
      <c r="PE25" t="str">
        <f>IF(ISERROR(MATCH(PE$1,'CSC Mitre'!X$1:X$220,0)),"",VLOOKUP(PE$1,'Tactic Recode'!$A$1:$B$547,2,FALSE))</f>
        <v/>
      </c>
      <c r="PF25" t="str">
        <f>IF(ISERROR(MATCH(PF$1,'CSC Mitre'!X$1:X$220,0)),"",VLOOKUP(PF$1,'Tactic Recode'!$A$1:$B$547,2,FALSE))</f>
        <v/>
      </c>
      <c r="PG25" t="str">
        <f>IF(ISERROR(MATCH(PG$1,'CSC Mitre'!X$1:X$220,0)),"",VLOOKUP(PG$1,'Tactic Recode'!$A$1:$B$547,2,FALSE))</f>
        <v/>
      </c>
      <c r="PH25" t="str">
        <f>IF(ISERROR(MATCH(PH$1,'CSC Mitre'!X$1:X$220,0)),"",VLOOKUP(PH$1,'Tactic Recode'!$A$1:$B$547,2,FALSE))</f>
        <v/>
      </c>
      <c r="PI25" t="str">
        <f>IF(ISERROR(MATCH(PI$1,'CSC Mitre'!X$1:X$220,0)),"",VLOOKUP(PI$1,'Tactic Recode'!$A$1:$B$547,2,FALSE))</f>
        <v/>
      </c>
      <c r="PJ25" t="str">
        <f>IF(ISERROR(MATCH(PJ$1,'CSC Mitre'!X$1:X$220,0)),"",VLOOKUP(PJ$1,'Tactic Recode'!$A$1:$B$547,2,FALSE))</f>
        <v/>
      </c>
      <c r="PK25" t="str">
        <f>IF(ISERROR(MATCH(PK$1,'CSC Mitre'!X$1:X$220,0)),"",VLOOKUP(PK$1,'Tactic Recode'!$A$1:$B$547,2,FALSE))</f>
        <v/>
      </c>
      <c r="PL25" t="str">
        <f>IF(ISERROR(MATCH(PL$1,'CSC Mitre'!X$1:X$220,0)),"",VLOOKUP(PL$1,'Tactic Recode'!$A$1:$B$547,2,FALSE))</f>
        <v/>
      </c>
      <c r="PM25" t="str">
        <f>IF(ISERROR(MATCH(PM$1,'CSC Mitre'!X$1:X$220,0)),"",VLOOKUP(PM$1,'Tactic Recode'!$A$1:$B$547,2,FALSE))</f>
        <v/>
      </c>
      <c r="PN25" t="str">
        <f>IF(ISERROR(MATCH(PN$1,'CSC Mitre'!X$1:X$220,0)),"",VLOOKUP(PN$1,'Tactic Recode'!$A$1:$B$547,2,FALSE))</f>
        <v/>
      </c>
      <c r="PO25" t="str">
        <f>IF(ISERROR(MATCH(PO$1,'CSC Mitre'!X$1:X$220,0)),"",VLOOKUP(PO$1,'Tactic Recode'!$A$1:$B$547,2,FALSE))</f>
        <v/>
      </c>
      <c r="PP25" t="str">
        <f>IF(ISERROR(MATCH(PP$1,'CSC Mitre'!X$1:X$220,0)),"",VLOOKUP(PP$1,'Tactic Recode'!$A$1:$B$547,2,FALSE))</f>
        <v/>
      </c>
      <c r="PQ25" t="str">
        <f>IF(ISERROR(MATCH(PQ$1,'CSC Mitre'!X$1:X$220,0)),"",VLOOKUP(PQ$1,'Tactic Recode'!$A$1:$B$547,2,FALSE))</f>
        <v/>
      </c>
      <c r="PR25" t="str">
        <f>IF(ISERROR(MATCH(PR$1,'CSC Mitre'!X$1:X$220,0)),"",VLOOKUP(PR$1,'Tactic Recode'!$A$1:$B$547,2,FALSE))</f>
        <v/>
      </c>
      <c r="PS25" t="str">
        <f>IF(ISERROR(MATCH(PS$1,'CSC Mitre'!X$1:X$220,0)),"",VLOOKUP(PS$1,'Tactic Recode'!$A$1:$B$547,2,FALSE))</f>
        <v/>
      </c>
      <c r="PT25" t="str">
        <f>IF(ISERROR(MATCH(PT$1,'CSC Mitre'!X$1:X$220,0)),"",VLOOKUP(PT$1,'Tactic Recode'!$A$1:$B$547,2,FALSE))</f>
        <v/>
      </c>
      <c r="PU25" t="str">
        <f>IF(ISERROR(MATCH(PU$1,'CSC Mitre'!X$1:X$220,0)),"",VLOOKUP(PU$1,'Tactic Recode'!$A$1:$B$547,2,FALSE))</f>
        <v/>
      </c>
      <c r="PV25" t="str">
        <f>IF(ISERROR(MATCH(PV$1,'CSC Mitre'!X$1:X$220,0)),"",VLOOKUP(PV$1,'Tactic Recode'!$A$1:$B$547,2,FALSE))</f>
        <v/>
      </c>
      <c r="PW25" t="str">
        <f>IF(ISERROR(MATCH(PW$1,'CSC Mitre'!X$1:X$220,0)),"",VLOOKUP(PW$1,'Tactic Recode'!$A$1:$B$547,2,FALSE))</f>
        <v/>
      </c>
      <c r="PX25" t="str">
        <f>IF(ISERROR(MATCH(PX$1,'CSC Mitre'!X$1:X$220,0)),"",VLOOKUP(PX$1,'Tactic Recode'!$A$1:$B$547,2,FALSE))</f>
        <v/>
      </c>
      <c r="PY25" t="str">
        <f>IF(ISERROR(MATCH(PY$1,'CSC Mitre'!X$1:X$220,0)),"",VLOOKUP(PY$1,'Tactic Recode'!$A$1:$B$547,2,FALSE))</f>
        <v/>
      </c>
      <c r="PZ25" t="str">
        <f>IF(ISERROR(MATCH(PZ$1,'CSC Mitre'!X$1:X$220,0)),"",VLOOKUP(PZ$1,'Tactic Recode'!$A$1:$B$547,2,FALSE))</f>
        <v/>
      </c>
      <c r="QA25" t="str">
        <f>IF(ISERROR(MATCH(QA$1,'CSC Mitre'!X$1:X$220,0)),"",VLOOKUP(QA$1,'Tactic Recode'!$A$1:$B$547,2,FALSE))</f>
        <v/>
      </c>
      <c r="QB25" t="str">
        <f>IF(ISERROR(MATCH(QB$1,'CSC Mitre'!X$1:X$220,0)),"",VLOOKUP(QB$1,'Tactic Recode'!$A$1:$B$547,2,FALSE))</f>
        <v/>
      </c>
      <c r="QC25" t="str">
        <f>IF(ISERROR(MATCH(QC$1,'CSC Mitre'!X$1:X$220,0)),"",VLOOKUP(QC$1,'Tactic Recode'!$A$1:$B$547,2,FALSE))</f>
        <v/>
      </c>
      <c r="QD25" t="str">
        <f>IF(ISERROR(MATCH(QD$1,'CSC Mitre'!X$1:X$220,0)),"",VLOOKUP(QD$1,'Tactic Recode'!$A$1:$B$547,2,FALSE))</f>
        <v/>
      </c>
      <c r="QE25" t="str">
        <f>IF(ISERROR(MATCH(QE$1,'CSC Mitre'!X$1:X$220,0)),"",VLOOKUP(QE$1,'Tactic Recode'!$A$1:$B$547,2,FALSE))</f>
        <v/>
      </c>
      <c r="QF25" t="str">
        <f>IF(ISERROR(MATCH(QF$1,'CSC Mitre'!X$1:X$220,0)),"",VLOOKUP(QF$1,'Tactic Recode'!$A$1:$B$547,2,FALSE))</f>
        <v/>
      </c>
      <c r="QG25" t="str">
        <f>IF(ISERROR(MATCH(QG$1,'CSC Mitre'!X$1:X$220,0)),"",VLOOKUP(QG$1,'Tactic Recode'!$A$1:$B$547,2,FALSE))</f>
        <v/>
      </c>
      <c r="QH25" t="str">
        <f>IF(ISERROR(MATCH(QH$1,'CSC Mitre'!X$1:X$220,0)),"",VLOOKUP(QH$1,'Tactic Recode'!$A$1:$B$547,2,FALSE))</f>
        <v/>
      </c>
      <c r="QI25" t="str">
        <f>IF(ISERROR(MATCH(QI$1,'CSC Mitre'!X$1:X$220,0)),"",VLOOKUP(QI$1,'Tactic Recode'!$A$1:$B$547,2,FALSE))</f>
        <v/>
      </c>
      <c r="QJ25" t="str">
        <f>IF(ISERROR(MATCH(QJ$1,'CSC Mitre'!X$1:X$220,0)),"",VLOOKUP(QJ$1,'Tactic Recode'!$A$1:$B$547,2,FALSE))</f>
        <v/>
      </c>
      <c r="QK25" t="str">
        <f>IF(ISERROR(MATCH(QK$1,'CSC Mitre'!X$1:X$220,0)),"",VLOOKUP(QK$1,'Tactic Recode'!$A$1:$B$547,2,FALSE))</f>
        <v/>
      </c>
      <c r="QL25" t="str">
        <f>IF(ISERROR(MATCH(QL$1,'CSC Mitre'!X$1:X$220,0)),"",VLOOKUP(QL$1,'Tactic Recode'!$A$1:$B$547,2,FALSE))</f>
        <v/>
      </c>
      <c r="QM25" t="str">
        <f>IF(ISERROR(MATCH(QM$1,'CSC Mitre'!X$1:X$220,0)),"",VLOOKUP(QM$1,'Tactic Recode'!$A$1:$B$547,2,FALSE))</f>
        <v/>
      </c>
      <c r="QN25" t="str">
        <f>IF(ISERROR(MATCH(QN$1,'CSC Mitre'!X$1:X$220,0)),"",VLOOKUP(QN$1,'Tactic Recode'!$A$1:$B$547,2,FALSE))</f>
        <v/>
      </c>
      <c r="QO25" t="str">
        <f>IF(ISERROR(MATCH(QO$1,'CSC Mitre'!X$1:X$220,0)),"",VLOOKUP(QO$1,'Tactic Recode'!$A$1:$B$547,2,FALSE))</f>
        <v/>
      </c>
      <c r="QP25" t="str">
        <f>IF(ISERROR(MATCH(QP$1,'CSC Mitre'!X$1:X$220,0)),"",VLOOKUP(QP$1,'Tactic Recode'!$A$1:$B$547,2,FALSE))</f>
        <v/>
      </c>
      <c r="QQ25" t="str">
        <f>IF(ISERROR(MATCH(QQ$1,'CSC Mitre'!X$1:X$220,0)),"",VLOOKUP(QQ$1,'Tactic Recode'!$A$1:$B$547,2,FALSE))</f>
        <v/>
      </c>
      <c r="QR25" t="str">
        <f>IF(ISERROR(MATCH(QR$1,'CSC Mitre'!X$1:X$220,0)),"",VLOOKUP(QR$1,'Tactic Recode'!$A$1:$B$547,2,FALSE))</f>
        <v/>
      </c>
      <c r="QS25" t="str">
        <f>IF(ISERROR(MATCH(QS$1,'CSC Mitre'!X$1:X$220,0)),"",VLOOKUP(QS$1,'Tactic Recode'!$A$1:$B$547,2,FALSE))</f>
        <v/>
      </c>
      <c r="QT25" t="str">
        <f>IF(ISERROR(MATCH(QT$1,'CSC Mitre'!X$1:X$220,0)),"",VLOOKUP(QT$1,'Tactic Recode'!$A$1:$B$547,2,FALSE))</f>
        <v/>
      </c>
      <c r="QU25" t="str">
        <f>IF(ISERROR(MATCH(QU$1,'CSC Mitre'!X$1:X$220,0)),"",VLOOKUP(QU$1,'Tactic Recode'!$A$1:$B$547,2,FALSE))</f>
        <v/>
      </c>
      <c r="QV25" t="str">
        <f>IF(ISERROR(MATCH(QV$1,'CSC Mitre'!X$1:X$220,0)),"",VLOOKUP(QV$1,'Tactic Recode'!$A$1:$B$547,2,FALSE))</f>
        <v/>
      </c>
      <c r="QW25" t="str">
        <f>IF(ISERROR(MATCH(QW$1,'CSC Mitre'!X$1:X$220,0)),"",VLOOKUP(QW$1,'Tactic Recode'!$A$1:$B$547,2,FALSE))</f>
        <v/>
      </c>
      <c r="QX25" t="str">
        <f>IF(ISERROR(MATCH(QX$1,'CSC Mitre'!X$1:X$220,0)),"",VLOOKUP(QX$1,'Tactic Recode'!$A$1:$B$547,2,FALSE))</f>
        <v/>
      </c>
      <c r="QY25" t="str">
        <f>IF(ISERROR(MATCH(QY$1,'CSC Mitre'!X$1:X$220,0)),"",VLOOKUP(QY$1,'Tactic Recode'!$A$1:$B$547,2,FALSE))</f>
        <v/>
      </c>
      <c r="QZ25" t="str">
        <f>IF(ISERROR(MATCH(QZ$1,'CSC Mitre'!X$1:X$220,0)),"",VLOOKUP(QZ$1,'Tactic Recode'!$A$1:$B$547,2,FALSE))</f>
        <v/>
      </c>
      <c r="RA25" t="str">
        <f>IF(ISERROR(MATCH(RA$1,'CSC Mitre'!X$1:X$220,0)),"",VLOOKUP(RA$1,'Tactic Recode'!$A$1:$B$547,2,FALSE))</f>
        <v/>
      </c>
      <c r="RB25" t="str">
        <f>IF(ISERROR(MATCH(RB$1,'CSC Mitre'!X$1:X$220,0)),"",VLOOKUP(RB$1,'Tactic Recode'!$A$1:$B$547,2,FALSE))</f>
        <v/>
      </c>
      <c r="RC25" t="str">
        <f>IF(ISERROR(MATCH(RC$1,'CSC Mitre'!X$1:X$220,0)),"",VLOOKUP(RC$1,'Tactic Recode'!$A$1:$B$547,2,FALSE))</f>
        <v/>
      </c>
      <c r="RD25" t="str">
        <f>IF(ISERROR(MATCH(RD$1,'CSC Mitre'!X$1:X$220,0)),"",VLOOKUP(RD$1,'Tactic Recode'!$A$1:$B$547,2,FALSE))</f>
        <v/>
      </c>
      <c r="RE25" t="str">
        <f>IF(ISERROR(MATCH(RE$1,'CSC Mitre'!X$1:X$220,0)),"",VLOOKUP(RE$1,'Tactic Recode'!$A$1:$B$547,2,FALSE))</f>
        <v/>
      </c>
      <c r="RF25" t="str">
        <f>IF(ISERROR(MATCH(RF$1,'CSC Mitre'!X$1:X$220,0)),"",VLOOKUP(RF$1,'Tactic Recode'!$A$1:$B$547,2,FALSE))</f>
        <v/>
      </c>
      <c r="RG25" t="str">
        <f>IF(ISERROR(MATCH(RG$1,'CSC Mitre'!X$1:X$220,0)),"",VLOOKUP(RG$1,'Tactic Recode'!$A$1:$B$547,2,FALSE))</f>
        <v/>
      </c>
      <c r="RH25" t="str">
        <f>IF(ISERROR(MATCH(RH$1,'CSC Mitre'!X$1:X$220,0)),"",VLOOKUP(RH$1,'Tactic Recode'!$A$1:$B$547,2,FALSE))</f>
        <v/>
      </c>
      <c r="RI25" t="str">
        <f>IF(ISERROR(MATCH(RI$1,'CSC Mitre'!X$1:X$220,0)),"",VLOOKUP(RI$1,'Tactic Recode'!$A$1:$B$547,2,FALSE))</f>
        <v/>
      </c>
      <c r="RJ25" t="str">
        <f>IF(ISERROR(MATCH(RJ$1,'CSC Mitre'!X$1:X$220,0)),"",VLOOKUP(RJ$1,'Tactic Recode'!$A$1:$B$547,2,FALSE))</f>
        <v/>
      </c>
      <c r="RK25" t="str">
        <f>IF(ISERROR(MATCH(RK$1,'CSC Mitre'!X$1:X$220,0)),"",VLOOKUP(RK$1,'Tactic Recode'!$A$1:$B$547,2,FALSE))</f>
        <v/>
      </c>
      <c r="RL25" t="str">
        <f>IF(ISERROR(MATCH(RL$1,'CSC Mitre'!X$1:X$220,0)),"",VLOOKUP(RL$1,'Tactic Recode'!$A$1:$B$547,2,FALSE))</f>
        <v/>
      </c>
      <c r="RM25" t="str">
        <f>IF(ISERROR(MATCH(RM$1,'CSC Mitre'!X$1:X$220,0)),"",VLOOKUP(RM$1,'Tactic Recode'!$A$1:$B$547,2,FALSE))</f>
        <v/>
      </c>
      <c r="RN25" t="str">
        <f>IF(ISERROR(MATCH(RN$1,'CSC Mitre'!X$1:X$220,0)),"",VLOOKUP(RN$1,'Tactic Recode'!$A$1:$B$547,2,FALSE))</f>
        <v/>
      </c>
      <c r="RO25" t="str">
        <f>IF(ISERROR(MATCH(RO$1,'CSC Mitre'!X$1:X$220,0)),"",VLOOKUP(RO$1,'Tactic Recode'!$A$1:$B$547,2,FALSE))</f>
        <v/>
      </c>
      <c r="RP25" t="str">
        <f>IF(ISERROR(MATCH(RP$1,'CSC Mitre'!X$1:X$220,0)),"",VLOOKUP(RP$1,'Tactic Recode'!$A$1:$B$547,2,FALSE))</f>
        <v/>
      </c>
      <c r="RQ25" t="str">
        <f>IF(ISERROR(MATCH(RQ$1,'CSC Mitre'!X$1:X$220,0)),"",VLOOKUP(RQ$1,'Tactic Recode'!$A$1:$B$547,2,FALSE))</f>
        <v/>
      </c>
      <c r="RR25" t="str">
        <f>IF(ISERROR(MATCH(RR$1,'CSC Mitre'!X$1:X$220,0)),"",VLOOKUP(RR$1,'Tactic Recode'!$A$1:$B$547,2,FALSE))</f>
        <v/>
      </c>
      <c r="RS25" t="str">
        <f>IF(ISERROR(MATCH(RS$1,'CSC Mitre'!X$1:X$220,0)),"",VLOOKUP(RS$1,'Tactic Recode'!$A$1:$B$547,2,FALSE))</f>
        <v/>
      </c>
      <c r="RT25" t="str">
        <f>IF(ISERROR(MATCH(RT$1,'CSC Mitre'!X$1:X$220,0)),"",VLOOKUP(RT$1,'Tactic Recode'!$A$1:$B$547,2,FALSE))</f>
        <v/>
      </c>
      <c r="RU25" t="str">
        <f>IF(ISERROR(MATCH(RU$1,'CSC Mitre'!X$1:X$220,0)),"",VLOOKUP(RU$1,'Tactic Recode'!$A$1:$B$547,2,FALSE))</f>
        <v/>
      </c>
      <c r="RV25" t="str">
        <f>IF(ISERROR(MATCH(RV$1,'CSC Mitre'!X$1:X$220,0)),"",VLOOKUP(RV$1,'Tactic Recode'!$A$1:$B$547,2,FALSE))</f>
        <v/>
      </c>
      <c r="RW25" t="str">
        <f>IF(ISERROR(MATCH(RW$1,'CSC Mitre'!X$1:X$220,0)),"",VLOOKUP(RW$1,'Tactic Recode'!$A$1:$B$547,2,FALSE))</f>
        <v/>
      </c>
      <c r="RX25" t="str">
        <f>IF(ISERROR(MATCH(RX$1,'CSC Mitre'!X$1:X$220,0)),"",VLOOKUP(RX$1,'Tactic Recode'!$A$1:$B$547,2,FALSE))</f>
        <v/>
      </c>
      <c r="RY25" t="str">
        <f>IF(ISERROR(MATCH(RY$1,'CSC Mitre'!X$1:X$220,0)),"",VLOOKUP(RY$1,'Tactic Recode'!$A$1:$B$547,2,FALSE))</f>
        <v/>
      </c>
      <c r="RZ25" t="str">
        <f>IF(ISERROR(MATCH(RZ$1,'CSC Mitre'!X$1:X$220,0)),"",VLOOKUP(RZ$1,'Tactic Recode'!$A$1:$B$547,2,FALSE))</f>
        <v/>
      </c>
      <c r="SA25" t="str">
        <f>IF(ISERROR(MATCH(SA$1,'CSC Mitre'!X$1:X$220,0)),"",VLOOKUP(SA$1,'Tactic Recode'!$A$1:$B$547,2,FALSE))</f>
        <v/>
      </c>
      <c r="SB25" t="str">
        <f>IF(ISERROR(MATCH(SB$1,'CSC Mitre'!X$1:X$220,0)),"",VLOOKUP(SB$1,'Tactic Recode'!$A$1:$B$547,2,FALSE))</f>
        <v/>
      </c>
      <c r="SC25" t="str">
        <f>IF(ISERROR(MATCH(SC$1,'CSC Mitre'!X$1:X$220,0)),"",VLOOKUP(SC$1,'Tactic Recode'!$A$1:$B$547,2,FALSE))</f>
        <v/>
      </c>
      <c r="SD25" t="str">
        <f>IF(ISERROR(MATCH(SD$1,'CSC Mitre'!X$1:X$220,0)),"",VLOOKUP(SD$1,'Tactic Recode'!$A$1:$B$547,2,FALSE))</f>
        <v/>
      </c>
      <c r="SE25" t="str">
        <f>IF(ISERROR(MATCH(SE$1,'CSC Mitre'!X$1:X$220,0)),"",VLOOKUP(SE$1,'Tactic Recode'!$A$1:$B$547,2,FALSE))</f>
        <v/>
      </c>
      <c r="SF25" t="str">
        <f>IF(ISERROR(MATCH(SF$1,'CSC Mitre'!X$1:X$220,0)),"",VLOOKUP(SF$1,'Tactic Recode'!$A$1:$B$547,2,FALSE))</f>
        <v/>
      </c>
      <c r="SG25" t="str">
        <f>IF(ISERROR(MATCH(SG$1,'CSC Mitre'!X$1:X$220,0)),"",VLOOKUP(SG$1,'Tactic Recode'!$A$1:$B$547,2,FALSE))</f>
        <v/>
      </c>
      <c r="SH25" t="str">
        <f>IF(ISERROR(MATCH(SH$1,'CSC Mitre'!X$1:X$220,0)),"",VLOOKUP(SH$1,'Tactic Recode'!$A$1:$B$547,2,FALSE))</f>
        <v/>
      </c>
      <c r="SI25" t="str">
        <f>IF(ISERROR(MATCH(SI$1,'CSC Mitre'!X$1:X$220,0)),"",VLOOKUP(SI$1,'Tactic Recode'!$A$1:$B$547,2,FALSE))</f>
        <v/>
      </c>
      <c r="SJ25" t="str">
        <f>IF(ISERROR(MATCH(SJ$1,'CSC Mitre'!X$1:X$220,0)),"",VLOOKUP(SJ$1,'Tactic Recode'!$A$1:$B$547,2,FALSE))</f>
        <v/>
      </c>
      <c r="SK25" t="str">
        <f>IF(ISERROR(MATCH(SK$1,'CSC Mitre'!X$1:X$220,0)),"",VLOOKUP(SK$1,'Tactic Recode'!$A$1:$B$547,2,FALSE))</f>
        <v/>
      </c>
      <c r="SL25" t="str">
        <f>IF(ISERROR(MATCH(SL$1,'CSC Mitre'!X$1:X$220,0)),"",VLOOKUP(SL$1,'Tactic Recode'!$A$1:$B$547,2,FALSE))</f>
        <v/>
      </c>
      <c r="SM25" t="str">
        <f>IF(ISERROR(MATCH(SM$1,'CSC Mitre'!X$1:X$220,0)),"",VLOOKUP(SM$1,'Tactic Recode'!$A$1:$B$547,2,FALSE))</f>
        <v/>
      </c>
      <c r="SN25" t="str">
        <f>IF(ISERROR(MATCH(SN$1,'CSC Mitre'!X$1:X$220,0)),"",VLOOKUP(SN$1,'Tactic Recode'!$A$1:$B$547,2,FALSE))</f>
        <v/>
      </c>
      <c r="SO25" t="str">
        <f>IF(ISERROR(MATCH(SO$1,'CSC Mitre'!X$1:X$220,0)),"",VLOOKUP(SO$1,'Tactic Recode'!$A$1:$B$547,2,FALSE))</f>
        <v/>
      </c>
      <c r="SP25" t="str">
        <f>IF(ISERROR(MATCH(SP$1,'CSC Mitre'!X$1:X$220,0)),"",VLOOKUP(SP$1,'Tactic Recode'!$A$1:$B$547,2,FALSE))</f>
        <v/>
      </c>
      <c r="SQ25" t="str">
        <f>IF(ISERROR(MATCH(SQ$1,'CSC Mitre'!X$1:X$220,0)),"",VLOOKUP(SQ$1,'Tactic Recode'!$A$1:$B$547,2,FALSE))</f>
        <v/>
      </c>
      <c r="SR25" t="str">
        <f>IF(ISERROR(MATCH(SR$1,'CSC Mitre'!X$1:X$220,0)),"",VLOOKUP(SR$1,'Tactic Recode'!$A$1:$B$547,2,FALSE))</f>
        <v/>
      </c>
      <c r="SS25" t="str">
        <f>IF(ISERROR(MATCH(SS$1,'CSC Mitre'!X$1:X$220,0)),"",VLOOKUP(SS$1,'Tactic Recode'!$A$1:$B$547,2,FALSE))</f>
        <v/>
      </c>
      <c r="ST25" t="str">
        <f>IF(ISERROR(MATCH(ST$1,'CSC Mitre'!X$1:X$220,0)),"",VLOOKUP(ST$1,'Tactic Recode'!$A$1:$B$547,2,FALSE))</f>
        <v/>
      </c>
      <c r="SU25" t="str">
        <f>IF(ISERROR(MATCH(SU$1,'CSC Mitre'!X$1:X$220,0)),"",VLOOKUP(SU$1,'Tactic Recode'!$A$1:$B$547,2,FALSE))</f>
        <v/>
      </c>
      <c r="SV25" t="str">
        <f>IF(ISERROR(MATCH(SV$1,'CSC Mitre'!X$1:X$220,0)),"",VLOOKUP(SV$1,'Tactic Recode'!$A$1:$B$547,2,FALSE))</f>
        <v/>
      </c>
      <c r="SW25" t="str">
        <f>IF(ISERROR(MATCH(SW$1,'CSC Mitre'!X$1:X$220,0)),"",VLOOKUP(SW$1,'Tactic Recode'!$A$1:$B$547,2,FALSE))</f>
        <v/>
      </c>
      <c r="SX25" t="str">
        <f>IF(ISERROR(MATCH(SX$1,'CSC Mitre'!X$1:X$220,0)),"",VLOOKUP(SX$1,'Tactic Recode'!$A$1:$B$547,2,FALSE))</f>
        <v/>
      </c>
      <c r="SY25" t="str">
        <f>IF(ISERROR(MATCH(SY$1,'CSC Mitre'!X$1:X$220,0)),"",VLOOKUP(SY$1,'Tactic Recode'!$A$1:$B$547,2,FALSE))</f>
        <v/>
      </c>
      <c r="SZ25" t="str">
        <f>IF(ISERROR(MATCH(SZ$1,'CSC Mitre'!X$1:X$220,0)),"",VLOOKUP(SZ$1,'Tactic Recode'!$A$1:$B$547,2,FALSE))</f>
        <v/>
      </c>
      <c r="TA25" t="str">
        <f>IF(ISERROR(MATCH(TA$1,'CSC Mitre'!X$1:X$220,0)),"",VLOOKUP(TA$1,'Tactic Recode'!$A$1:$B$547,2,FALSE))</f>
        <v/>
      </c>
      <c r="TB25" t="str">
        <f>IF(ISERROR(MATCH(TB$1,'CSC Mitre'!X$1:X$220,0)),"",VLOOKUP(TB$1,'Tactic Recode'!$A$1:$B$547,2,FALSE))</f>
        <v/>
      </c>
      <c r="TC25" t="str">
        <f>IF(ISERROR(MATCH(TC$1,'CSC Mitre'!X$1:X$220,0)),"",VLOOKUP(TC$1,'Tactic Recode'!$A$1:$B$547,2,FALSE))</f>
        <v/>
      </c>
      <c r="TD25" t="str">
        <f>IF(ISERROR(MATCH(TD$1,'CSC Mitre'!X$1:X$220,0)),"",VLOOKUP(TD$1,'Tactic Recode'!$A$1:$B$547,2,FALSE))</f>
        <v/>
      </c>
      <c r="TE25" t="str">
        <f>IF(ISERROR(MATCH(TE$1,'CSC Mitre'!X$1:X$220,0)),"",VLOOKUP(TE$1,'Tactic Recode'!$A$1:$B$547,2,FALSE))</f>
        <v/>
      </c>
      <c r="TF25" t="str">
        <f>IF(ISERROR(MATCH(TF$1,'CSC Mitre'!X$1:X$220,0)),"",VLOOKUP(TF$1,'Tactic Recode'!$A$1:$B$547,2,FALSE))</f>
        <v/>
      </c>
      <c r="TG25" t="str">
        <f>IF(ISERROR(MATCH(TG$1,'CSC Mitre'!X$1:X$220,0)),"",VLOOKUP(TG$1,'Tactic Recode'!$A$1:$B$547,2,FALSE))</f>
        <v/>
      </c>
      <c r="TH25" t="str">
        <f>IF(ISERROR(MATCH(TH$1,'CSC Mitre'!X$1:X$220,0)),"",VLOOKUP(TH$1,'Tactic Recode'!$A$1:$B$547,2,FALSE))</f>
        <v/>
      </c>
      <c r="TI25" t="str">
        <f>IF(ISERROR(MATCH(TI$1,'CSC Mitre'!X$1:X$220,0)),"",VLOOKUP(TI$1,'Tactic Recode'!$A$1:$B$547,2,FALSE))</f>
        <v/>
      </c>
      <c r="TJ25" t="str">
        <f>IF(ISERROR(MATCH(TJ$1,'CSC Mitre'!X$1:X$220,0)),"",VLOOKUP(TJ$1,'Tactic Recode'!$A$1:$B$547,2,FALSE))</f>
        <v/>
      </c>
      <c r="TK25" t="str">
        <f>IF(ISERROR(MATCH(TK$1,'CSC Mitre'!X$1:X$220,0)),"",VLOOKUP(TK$1,'Tactic Recode'!$A$1:$B$547,2,FALSE))</f>
        <v/>
      </c>
      <c r="TL25" t="str">
        <f>IF(ISERROR(MATCH(TL$1,'CSC Mitre'!X$1:X$220,0)),"",VLOOKUP(TL$1,'Tactic Recode'!$A$1:$B$547,2,FALSE))</f>
        <v/>
      </c>
      <c r="TM25" t="str">
        <f>IF(ISERROR(MATCH(TM$1,'CSC Mitre'!X$1:X$220,0)),"",VLOOKUP(TM$1,'Tactic Recode'!$A$1:$B$547,2,FALSE))</f>
        <v/>
      </c>
      <c r="TN25" t="str">
        <f>IF(ISERROR(MATCH(TN$1,'CSC Mitre'!X$1:X$220,0)),"",VLOOKUP(TN$1,'Tactic Recode'!$A$1:$B$547,2,FALSE))</f>
        <v>Collection</v>
      </c>
      <c r="TO25" t="str">
        <f>IF(ISERROR(MATCH(TO$1,'CSC Mitre'!X$1:X$220,0)),"",VLOOKUP(TO$1,'Tactic Recode'!$A$1:$B$547,2,FALSE))</f>
        <v>Collection</v>
      </c>
      <c r="TP25" t="str">
        <f>IF(ISERROR(MATCH(TP$1,'CSC Mitre'!X$1:X$220,0)),"",VLOOKUP(TP$1,'Tactic Recode'!$A$1:$B$547,2,FALSE))</f>
        <v>Collection</v>
      </c>
      <c r="TQ25" t="str">
        <f>IF(ISERROR(MATCH(TQ$1,'CSC Mitre'!X$1:X$220,0)),"",VLOOKUP(TQ$1,'Tactic Recode'!$A$1:$B$547,2,FALSE))</f>
        <v/>
      </c>
      <c r="TR25" t="str">
        <f>IF(ISERROR(MATCH(TR$1,'CSC Mitre'!X$1:X$220,0)),"",VLOOKUP(TR$1,'Tactic Recode'!$A$1:$B$547,2,FALSE))</f>
        <v/>
      </c>
      <c r="TS25" t="str">
        <f>IF(ISERROR(MATCH(TS$1,'CSC Mitre'!X$1:X$220,0)),"",VLOOKUP(TS$1,'Tactic Recode'!$A$1:$B$547,2,FALSE))</f>
        <v/>
      </c>
      <c r="TT25" t="str">
        <f>IF(ISERROR(MATCH(TT$1,'CSC Mitre'!X$1:X$220,0)),"",VLOOKUP(TT$1,'Tactic Recode'!$A$1:$B$547,2,FALSE))</f>
        <v/>
      </c>
      <c r="TU25" t="str">
        <f>IF(ISERROR(MATCH(TU$1,'CSC Mitre'!X$1:X$220,0)),"",VLOOKUP(TU$1,'Tactic Recode'!$A$1:$B$547,2,FALSE))</f>
        <v/>
      </c>
      <c r="TV25" t="str">
        <f>IF(ISERROR(MATCH(TV$1,'CSC Mitre'!X$1:X$220,0)),"",VLOOKUP(TV$1,'Tactic Recode'!$A$1:$B$547,2,FALSE))</f>
        <v/>
      </c>
      <c r="TW25" t="str">
        <f>IF(ISERROR(MATCH(TW$1,'CSC Mitre'!X$1:X$220,0)),"",VLOOKUP(TW$1,'Tactic Recode'!$A$1:$B$547,2,FALSE))</f>
        <v/>
      </c>
      <c r="TX25" t="str">
        <f>IF(ISERROR(MATCH(TX$1,'CSC Mitre'!X$1:X$220,0)),"",VLOOKUP(TX$1,'Tactic Recode'!$A$1:$B$547,2,FALSE))</f>
        <v/>
      </c>
      <c r="TY25" t="str">
        <f>IF(ISERROR(MATCH(TY$1,'CSC Mitre'!X$1:X$220,0)),"",VLOOKUP(TY$1,'Tactic Recode'!$A$1:$B$547,2,FALSE))</f>
        <v/>
      </c>
      <c r="TZ25" t="str">
        <f>IF(ISERROR(MATCH(TZ$1,'CSC Mitre'!X$1:X$220,0)),"",VLOOKUP(TZ$1,'Tactic Recode'!$A$1:$B$547,2,FALSE))</f>
        <v/>
      </c>
      <c r="UA25" t="str">
        <f>IF(ISERROR(MATCH(UA$1,'CSC Mitre'!X$1:X$220,0)),"",VLOOKUP(UA$1,'Tactic Recode'!$A$1:$B$547,2,FALSE))</f>
        <v/>
      </c>
      <c r="UB25" t="str">
        <f>IF(ISERROR(MATCH(UB$1,'CSC Mitre'!X$1:X$220,0)),"",VLOOKUP(UB$1,'Tactic Recode'!$A$1:$B$547,2,FALSE))</f>
        <v/>
      </c>
    </row>
    <row r="26" spans="1:548" x14ac:dyDescent="0.25">
      <c r="A26" s="59" t="s">
        <v>424</v>
      </c>
      <c r="B26" t="str">
        <f>IF(ISERROR(MATCH(B$1,'CSC Mitre'!Y$1:Y$220,0)),"",VLOOKUP(B$1,'Tactic Recode'!$A$1:$B$547,2,FALSE))</f>
        <v/>
      </c>
      <c r="C26" t="str">
        <f>IF(ISERROR(MATCH(C$1,'CSC Mitre'!Y$1:Y$220,0)),"",VLOOKUP(C$1,'Tactic Recode'!$A$1:$B$547,2,FALSE))</f>
        <v/>
      </c>
      <c r="D26" t="str">
        <f>IF(ISERROR(MATCH(D$1,'CSC Mitre'!Y$1:Y$220,0)),"",VLOOKUP(D$1,'Tactic Recode'!$A$1:$B$547,2,FALSE))</f>
        <v/>
      </c>
      <c r="E26" t="str">
        <f>IF(ISERROR(MATCH(E$1,'CSC Mitre'!Y$1:Y$220,0)),"",VLOOKUP(E$1,'Tactic Recode'!$A$1:$B$547,2,FALSE))</f>
        <v/>
      </c>
      <c r="F26" t="str">
        <f>IF(ISERROR(MATCH(F$1,'CSC Mitre'!Y$1:Y$220,0)),"",VLOOKUP(F$1,'Tactic Recode'!$A$1:$B$547,2,FALSE))</f>
        <v/>
      </c>
      <c r="G26" t="str">
        <f>IF(ISERROR(MATCH(G$1,'CSC Mitre'!Y$1:Y$220,0)),"",VLOOKUP(G$1,'Tactic Recode'!$A$1:$B$547,2,FALSE))</f>
        <v/>
      </c>
      <c r="H26" t="str">
        <f>IF(ISERROR(MATCH(H$1,'CSC Mitre'!Y$1:Y$220,0)),"",VLOOKUP(H$1,'Tactic Recode'!$A$1:$B$547,2,FALSE))</f>
        <v/>
      </c>
      <c r="I26" t="str">
        <f>IF(ISERROR(MATCH(I$1,'CSC Mitre'!Y$1:Y$220,0)),"",VLOOKUP(I$1,'Tactic Recode'!$A$1:$B$547,2,FALSE))</f>
        <v/>
      </c>
      <c r="J26" t="str">
        <f>IF(ISERROR(MATCH(J$1,'CSC Mitre'!Y$1:Y$220,0)),"",VLOOKUP(J$1,'Tactic Recode'!$A$1:$B$547,2,FALSE))</f>
        <v/>
      </c>
      <c r="K26" t="str">
        <f>IF(ISERROR(MATCH(K$1,'CSC Mitre'!Y$1:Y$220,0)),"",VLOOKUP(K$1,'Tactic Recode'!$A$1:$B$547,2,FALSE))</f>
        <v/>
      </c>
      <c r="L26" t="str">
        <f>IF(ISERROR(MATCH(L$1,'CSC Mitre'!Y$1:Y$220,0)),"",VLOOKUP(L$1,'Tactic Recode'!$A$1:$B$547,2,FALSE))</f>
        <v/>
      </c>
      <c r="M26" t="str">
        <f>IF(ISERROR(MATCH(M$1,'CSC Mitre'!Y$1:Y$220,0)),"",VLOOKUP(M$1,'Tactic Recode'!$A$1:$B$547,2,FALSE))</f>
        <v/>
      </c>
      <c r="N26" t="str">
        <f>IF(ISERROR(MATCH(N$1,'CSC Mitre'!Y$1:Y$220,0)),"",VLOOKUP(N$1,'Tactic Recode'!$A$1:$B$547,2,FALSE))</f>
        <v/>
      </c>
      <c r="O26" t="str">
        <f>IF(ISERROR(MATCH(O$1,'CSC Mitre'!Y$1:Y$220,0)),"",VLOOKUP(O$1,'Tactic Recode'!$A$1:$B$547,2,FALSE))</f>
        <v/>
      </c>
      <c r="P26" t="str">
        <f>IF(ISERROR(MATCH(P$1,'CSC Mitre'!Y$1:Y$220,0)),"",VLOOKUP(P$1,'Tactic Recode'!$A$1:$B$547,2,FALSE))</f>
        <v/>
      </c>
      <c r="Q26" t="str">
        <f>IF(ISERROR(MATCH(Q$1,'CSC Mitre'!Y$1:Y$220,0)),"",VLOOKUP(Q$1,'Tactic Recode'!$A$1:$B$547,2,FALSE))</f>
        <v/>
      </c>
      <c r="R26" t="str">
        <f>IF(ISERROR(MATCH(R$1,'CSC Mitre'!Y$1:Y$220,0)),"",VLOOKUP(R$1,'Tactic Recode'!$A$1:$B$547,2,FALSE))</f>
        <v/>
      </c>
      <c r="S26" t="str">
        <f>IF(ISERROR(MATCH(S$1,'CSC Mitre'!Y$1:Y$220,0)),"",VLOOKUP(S$1,'Tactic Recode'!$A$1:$B$547,2,FALSE))</f>
        <v/>
      </c>
      <c r="T26" t="str">
        <f>IF(ISERROR(MATCH(T$1,'CSC Mitre'!Y$1:Y$220,0)),"",VLOOKUP(T$1,'Tactic Recode'!$A$1:$B$547,2,FALSE))</f>
        <v/>
      </c>
      <c r="U26" t="str">
        <f>IF(ISERROR(MATCH(U$1,'CSC Mitre'!Y$1:Y$220,0)),"",VLOOKUP(U$1,'Tactic Recode'!$A$1:$B$547,2,FALSE))</f>
        <v/>
      </c>
      <c r="V26" t="str">
        <f>IF(ISERROR(MATCH(V$1,'CSC Mitre'!Y$1:Y$220,0)),"",VLOOKUP(V$1,'Tactic Recode'!$A$1:$B$547,2,FALSE))</f>
        <v/>
      </c>
      <c r="W26" t="str">
        <f>IF(ISERROR(MATCH(W$1,'CSC Mitre'!Y$1:Y$220,0)),"",VLOOKUP(W$1,'Tactic Recode'!$A$1:$B$547,2,FALSE))</f>
        <v/>
      </c>
      <c r="X26" t="str">
        <f>IF(ISERROR(MATCH(X$1,'CSC Mitre'!Y$1:Y$220,0)),"",VLOOKUP(X$1,'Tactic Recode'!$A$1:$B$547,2,FALSE))</f>
        <v/>
      </c>
      <c r="Y26" t="str">
        <f>IF(ISERROR(MATCH(Y$1,'CSC Mitre'!Y$1:Y$220,0)),"",VLOOKUP(Y$1,'Tactic Recode'!$A$1:$B$547,2,FALSE))</f>
        <v/>
      </c>
      <c r="Z26" t="str">
        <f>IF(ISERROR(MATCH(Z$1,'CSC Mitre'!Y$1:Y$220,0)),"",VLOOKUP(Z$1,'Tactic Recode'!$A$1:$B$547,2,FALSE))</f>
        <v/>
      </c>
      <c r="AA26" t="str">
        <f>IF(ISERROR(MATCH(AA$1,'CSC Mitre'!Y$1:Y$220,0)),"",VLOOKUP(AA$1,'Tactic Recode'!$A$1:$B$547,2,FALSE))</f>
        <v/>
      </c>
      <c r="AB26" t="str">
        <f>IF(ISERROR(MATCH(AB$1,'CSC Mitre'!Y$1:Y$220,0)),"",VLOOKUP(AB$1,'Tactic Recode'!$A$1:$B$547,2,FALSE))</f>
        <v/>
      </c>
      <c r="AC26" t="str">
        <f>IF(ISERROR(MATCH(AC$1,'CSC Mitre'!Y$1:Y$220,0)),"",VLOOKUP(AC$1,'Tactic Recode'!$A$1:$B$547,2,FALSE))</f>
        <v/>
      </c>
      <c r="AD26" t="str">
        <f>IF(ISERROR(MATCH(AD$1,'CSC Mitre'!Y$1:Y$220,0)),"",VLOOKUP(AD$1,'Tactic Recode'!$A$1:$B$547,2,FALSE))</f>
        <v/>
      </c>
      <c r="AE26" t="str">
        <f>IF(ISERROR(MATCH(AE$1,'CSC Mitre'!Y$1:Y$220,0)),"",VLOOKUP(AE$1,'Tactic Recode'!$A$1:$B$547,2,FALSE))</f>
        <v/>
      </c>
      <c r="AF26" t="str">
        <f>IF(ISERROR(MATCH(AF$1,'CSC Mitre'!Y$1:Y$220,0)),"",VLOOKUP(AF$1,'Tactic Recode'!$A$1:$B$547,2,FALSE))</f>
        <v/>
      </c>
      <c r="AG26" t="str">
        <f>IF(ISERROR(MATCH(AG$1,'CSC Mitre'!Y$1:Y$220,0)),"",VLOOKUP(AG$1,'Tactic Recode'!$A$1:$B$547,2,FALSE))</f>
        <v/>
      </c>
      <c r="AH26" t="str">
        <f>IF(ISERROR(MATCH(AH$1,'CSC Mitre'!Y$1:Y$220,0)),"",VLOOKUP(AH$1,'Tactic Recode'!$A$1:$B$547,2,FALSE))</f>
        <v/>
      </c>
      <c r="AI26" t="str">
        <f>IF(ISERROR(MATCH(AI$1,'CSC Mitre'!Y$1:Y$220,0)),"",VLOOKUP(AI$1,'Tactic Recode'!$A$1:$B$547,2,FALSE))</f>
        <v/>
      </c>
      <c r="AJ26" t="str">
        <f>IF(ISERROR(MATCH(AJ$1,'CSC Mitre'!Y$1:Y$220,0)),"",VLOOKUP(AJ$1,'Tactic Recode'!$A$1:$B$547,2,FALSE))</f>
        <v/>
      </c>
      <c r="AK26" t="str">
        <f>IF(ISERROR(MATCH(AK$1,'CSC Mitre'!Y$1:Y$220,0)),"",VLOOKUP(AK$1,'Tactic Recode'!$A$1:$B$547,2,FALSE))</f>
        <v/>
      </c>
      <c r="AL26" t="str">
        <f>IF(ISERROR(MATCH(AL$1,'CSC Mitre'!Y$1:Y$220,0)),"",VLOOKUP(AL$1,'Tactic Recode'!$A$1:$B$547,2,FALSE))</f>
        <v/>
      </c>
      <c r="AM26" t="str">
        <f>IF(ISERROR(MATCH(AM$1,'CSC Mitre'!Y$1:Y$220,0)),"",VLOOKUP(AM$1,'Tactic Recode'!$A$1:$B$547,2,FALSE))</f>
        <v/>
      </c>
      <c r="AN26" t="str">
        <f>IF(ISERROR(MATCH(AN$1,'CSC Mitre'!Y$1:Y$220,0)),"",VLOOKUP(AN$1,'Tactic Recode'!$A$1:$B$547,2,FALSE))</f>
        <v/>
      </c>
      <c r="AO26" t="str">
        <f>IF(ISERROR(MATCH(AO$1,'CSC Mitre'!Y$1:Y$220,0)),"",VLOOKUP(AO$1,'Tactic Recode'!$A$1:$B$547,2,FALSE))</f>
        <v/>
      </c>
      <c r="AP26" t="str">
        <f>IF(ISERROR(MATCH(AP$1,'CSC Mitre'!Y$1:Y$220,0)),"",VLOOKUP(AP$1,'Tactic Recode'!$A$1:$B$547,2,FALSE))</f>
        <v/>
      </c>
      <c r="AQ26" t="str">
        <f>IF(ISERROR(MATCH(AQ$1,'CSC Mitre'!Y$1:Y$220,0)),"",VLOOKUP(AQ$1,'Tactic Recode'!$A$1:$B$547,2,FALSE))</f>
        <v/>
      </c>
      <c r="AR26" t="str">
        <f>IF(ISERROR(MATCH(AR$1,'CSC Mitre'!Y$1:Y$220,0)),"",VLOOKUP(AR$1,'Tactic Recode'!$A$1:$B$547,2,FALSE))</f>
        <v/>
      </c>
      <c r="AS26" t="str">
        <f>IF(ISERROR(MATCH(AS$1,'CSC Mitre'!Y$1:Y$220,0)),"",VLOOKUP(AS$1,'Tactic Recode'!$A$1:$B$547,2,FALSE))</f>
        <v/>
      </c>
      <c r="AT26" t="str">
        <f>IF(ISERROR(MATCH(AT$1,'CSC Mitre'!Y$1:Y$220,0)),"",VLOOKUP(AT$1,'Tactic Recode'!$A$1:$B$547,2,FALSE))</f>
        <v/>
      </c>
      <c r="AU26" t="str">
        <f>IF(ISERROR(MATCH(AU$1,'CSC Mitre'!Y$1:Y$220,0)),"",VLOOKUP(AU$1,'Tactic Recode'!$A$1:$B$547,2,FALSE))</f>
        <v/>
      </c>
      <c r="AV26" t="str">
        <f>IF(ISERROR(MATCH(AV$1,'CSC Mitre'!Y$1:Y$220,0)),"",VLOOKUP(AV$1,'Tactic Recode'!$A$1:$B$547,2,FALSE))</f>
        <v/>
      </c>
      <c r="AW26" t="str">
        <f>IF(ISERROR(MATCH(AW$1,'CSC Mitre'!Y$1:Y$220,0)),"",VLOOKUP(AW$1,'Tactic Recode'!$A$1:$B$547,2,FALSE))</f>
        <v/>
      </c>
      <c r="AX26" t="str">
        <f>IF(ISERROR(MATCH(AX$1,'CSC Mitre'!Y$1:Y$220,0)),"",VLOOKUP(AX$1,'Tactic Recode'!$A$1:$B$547,2,FALSE))</f>
        <v/>
      </c>
      <c r="AY26" t="str">
        <f>IF(ISERROR(MATCH(AY$1,'CSC Mitre'!Y$1:Y$220,0)),"",VLOOKUP(AY$1,'Tactic Recode'!$A$1:$B$547,2,FALSE))</f>
        <v/>
      </c>
      <c r="AZ26" t="str">
        <f>IF(ISERROR(MATCH(AZ$1,'CSC Mitre'!Y$1:Y$220,0)),"",VLOOKUP(AZ$1,'Tactic Recode'!$A$1:$B$547,2,FALSE))</f>
        <v/>
      </c>
      <c r="BA26" t="str">
        <f>IF(ISERROR(MATCH(BA$1,'CSC Mitre'!Y$1:Y$220,0)),"",VLOOKUP(BA$1,'Tactic Recode'!$A$1:$B$547,2,FALSE))</f>
        <v/>
      </c>
      <c r="BB26" t="str">
        <f>IF(ISERROR(MATCH(BB$1,'CSC Mitre'!Y$1:Y$220,0)),"",VLOOKUP(BB$1,'Tactic Recode'!$A$1:$B$547,2,FALSE))</f>
        <v/>
      </c>
      <c r="BC26" t="str">
        <f>IF(ISERROR(MATCH(BC$1,'CSC Mitre'!Y$1:Y$220,0)),"",VLOOKUP(BC$1,'Tactic Recode'!$A$1:$B$547,2,FALSE))</f>
        <v/>
      </c>
      <c r="BD26" t="str">
        <f>IF(ISERROR(MATCH(BD$1,'CSC Mitre'!Y$1:Y$220,0)),"",VLOOKUP(BD$1,'Tactic Recode'!$A$1:$B$547,2,FALSE))</f>
        <v/>
      </c>
      <c r="BE26" t="str">
        <f>IF(ISERROR(MATCH(BE$1,'CSC Mitre'!Y$1:Y$220,0)),"",VLOOKUP(BE$1,'Tactic Recode'!$A$1:$B$547,2,FALSE))</f>
        <v/>
      </c>
      <c r="BF26" t="str">
        <f>IF(ISERROR(MATCH(BF$1,'CSC Mitre'!Y$1:Y$220,0)),"",VLOOKUP(BF$1,'Tactic Recode'!$A$1:$B$547,2,FALSE))</f>
        <v/>
      </c>
      <c r="BG26" t="str">
        <f>IF(ISERROR(MATCH(BG$1,'CSC Mitre'!Y$1:Y$220,0)),"",VLOOKUP(BG$1,'Tactic Recode'!$A$1:$B$547,2,FALSE))</f>
        <v/>
      </c>
      <c r="BH26" t="str">
        <f>IF(ISERROR(MATCH(BH$1,'CSC Mitre'!Y$1:Y$220,0)),"",VLOOKUP(BH$1,'Tactic Recode'!$A$1:$B$547,2,FALSE))</f>
        <v/>
      </c>
      <c r="BI26" t="str">
        <f>IF(ISERROR(MATCH(BI$1,'CSC Mitre'!Y$1:Y$220,0)),"",VLOOKUP(BI$1,'Tactic Recode'!$A$1:$B$547,2,FALSE))</f>
        <v/>
      </c>
      <c r="BJ26" t="str">
        <f>IF(ISERROR(MATCH(BJ$1,'CSC Mitre'!Y$1:Y$220,0)),"",VLOOKUP(BJ$1,'Tactic Recode'!$A$1:$B$547,2,FALSE))</f>
        <v/>
      </c>
      <c r="BK26" t="str">
        <f>IF(ISERROR(MATCH(BK$1,'CSC Mitre'!Y$1:Y$220,0)),"",VLOOKUP(BK$1,'Tactic Recode'!$A$1:$B$547,2,FALSE))</f>
        <v/>
      </c>
      <c r="BL26" t="str">
        <f>IF(ISERROR(MATCH(BL$1,'CSC Mitre'!Y$1:Y$220,0)),"",VLOOKUP(BL$1,'Tactic Recode'!$A$1:$B$547,2,FALSE))</f>
        <v/>
      </c>
      <c r="BM26" t="str">
        <f>IF(ISERROR(MATCH(BM$1,'CSC Mitre'!Y$1:Y$220,0)),"",VLOOKUP(BM$1,'Tactic Recode'!$A$1:$B$547,2,FALSE))</f>
        <v/>
      </c>
      <c r="BN26" t="str">
        <f>IF(ISERROR(MATCH(BN$1,'CSC Mitre'!Y$1:Y$220,0)),"",VLOOKUP(BN$1,'Tactic Recode'!$A$1:$B$547,2,FALSE))</f>
        <v/>
      </c>
      <c r="BO26" t="str">
        <f>IF(ISERROR(MATCH(BO$1,'CSC Mitre'!Y$1:Y$220,0)),"",VLOOKUP(BO$1,'Tactic Recode'!$A$1:$B$547,2,FALSE))</f>
        <v/>
      </c>
      <c r="BP26" t="str">
        <f>IF(ISERROR(MATCH(BP$1,'CSC Mitre'!Y$1:Y$220,0)),"",VLOOKUP(BP$1,'Tactic Recode'!$A$1:$B$547,2,FALSE))</f>
        <v/>
      </c>
      <c r="BQ26" t="str">
        <f>IF(ISERROR(MATCH(BQ$1,'CSC Mitre'!Y$1:Y$220,0)),"",VLOOKUP(BQ$1,'Tactic Recode'!$A$1:$B$547,2,FALSE))</f>
        <v/>
      </c>
      <c r="BR26" t="str">
        <f>IF(ISERROR(MATCH(BR$1,'CSC Mitre'!Y$1:Y$220,0)),"",VLOOKUP(BR$1,'Tactic Recode'!$A$1:$B$547,2,FALSE))</f>
        <v/>
      </c>
      <c r="BS26" t="str">
        <f>IF(ISERROR(MATCH(BS$1,'CSC Mitre'!Y$1:Y$220,0)),"",VLOOKUP(BS$1,'Tactic Recode'!$A$1:$B$547,2,FALSE))</f>
        <v/>
      </c>
      <c r="BT26" t="str">
        <f>IF(ISERROR(MATCH(BT$1,'CSC Mitre'!Y$1:Y$220,0)),"",VLOOKUP(BT$1,'Tactic Recode'!$A$1:$B$547,2,FALSE))</f>
        <v/>
      </c>
      <c r="BU26" t="str">
        <f>IF(ISERROR(MATCH(BU$1,'CSC Mitre'!Y$1:Y$220,0)),"",VLOOKUP(BU$1,'Tactic Recode'!$A$1:$B$547,2,FALSE))</f>
        <v/>
      </c>
      <c r="BV26" t="str">
        <f>IF(ISERROR(MATCH(BV$1,'CSC Mitre'!Y$1:Y$220,0)),"",VLOOKUP(BV$1,'Tactic Recode'!$A$1:$B$547,2,FALSE))</f>
        <v/>
      </c>
      <c r="BW26" t="str">
        <f>IF(ISERROR(MATCH(BW$1,'CSC Mitre'!Y$1:Y$220,0)),"",VLOOKUP(BW$1,'Tactic Recode'!$A$1:$B$547,2,FALSE))</f>
        <v/>
      </c>
      <c r="BX26" t="str">
        <f>IF(ISERROR(MATCH(BX$1,'CSC Mitre'!Y$1:Y$220,0)),"",VLOOKUP(BX$1,'Tactic Recode'!$A$1:$B$547,2,FALSE))</f>
        <v/>
      </c>
      <c r="BY26" t="str">
        <f>IF(ISERROR(MATCH(BY$1,'CSC Mitre'!Y$1:Y$220,0)),"",VLOOKUP(BY$1,'Tactic Recode'!$A$1:$B$547,2,FALSE))</f>
        <v/>
      </c>
      <c r="BZ26" t="str">
        <f>IF(ISERROR(MATCH(BZ$1,'CSC Mitre'!Y$1:Y$220,0)),"",VLOOKUP(BZ$1,'Tactic Recode'!$A$1:$B$547,2,FALSE))</f>
        <v/>
      </c>
      <c r="CA26" t="str">
        <f>IF(ISERROR(MATCH(CA$1,'CSC Mitre'!Y$1:Y$220,0)),"",VLOOKUP(CA$1,'Tactic Recode'!$A$1:$B$547,2,FALSE))</f>
        <v/>
      </c>
      <c r="CB26" t="str">
        <f>IF(ISERROR(MATCH(CB$1,'CSC Mitre'!Y$1:Y$220,0)),"",VLOOKUP(CB$1,'Tactic Recode'!$A$1:$B$547,2,FALSE))</f>
        <v/>
      </c>
      <c r="CC26" t="str">
        <f>IF(ISERROR(MATCH(CC$1,'CSC Mitre'!Y$1:Y$220,0)),"",VLOOKUP(CC$1,'Tactic Recode'!$A$1:$B$547,2,FALSE))</f>
        <v/>
      </c>
      <c r="CD26" t="str">
        <f>IF(ISERROR(MATCH(CD$1,'CSC Mitre'!Y$1:Y$220,0)),"",VLOOKUP(CD$1,'Tactic Recode'!$A$1:$B$547,2,FALSE))</f>
        <v/>
      </c>
      <c r="CE26" t="str">
        <f>IF(ISERROR(MATCH(CE$1,'CSC Mitre'!Y$1:Y$220,0)),"",VLOOKUP(CE$1,'Tactic Recode'!$A$1:$B$547,2,FALSE))</f>
        <v/>
      </c>
      <c r="CF26" t="str">
        <f>IF(ISERROR(MATCH(CF$1,'CSC Mitre'!Y$1:Y$220,0)),"",VLOOKUP(CF$1,'Tactic Recode'!$A$1:$B$547,2,FALSE))</f>
        <v/>
      </c>
      <c r="CG26" t="str">
        <f>IF(ISERROR(MATCH(CG$1,'CSC Mitre'!Y$1:Y$220,0)),"",VLOOKUP(CG$1,'Tactic Recode'!$A$1:$B$547,2,FALSE))</f>
        <v/>
      </c>
      <c r="CH26" t="str">
        <f>IF(ISERROR(MATCH(CH$1,'CSC Mitre'!Y$1:Y$220,0)),"",VLOOKUP(CH$1,'Tactic Recode'!$A$1:$B$547,2,FALSE))</f>
        <v/>
      </c>
      <c r="CI26" t="str">
        <f>IF(ISERROR(MATCH(CI$1,'CSC Mitre'!Y$1:Y$220,0)),"",VLOOKUP(CI$1,'Tactic Recode'!$A$1:$B$547,2,FALSE))</f>
        <v/>
      </c>
      <c r="CJ26" t="str">
        <f>IF(ISERROR(MATCH(CJ$1,'CSC Mitre'!Y$1:Y$220,0)),"",VLOOKUP(CJ$1,'Tactic Recode'!$A$1:$B$547,2,FALSE))</f>
        <v/>
      </c>
      <c r="CK26" t="str">
        <f>IF(ISERROR(MATCH(CK$1,'CSC Mitre'!Y$1:Y$220,0)),"",VLOOKUP(CK$1,'Tactic Recode'!$A$1:$B$547,2,FALSE))</f>
        <v/>
      </c>
      <c r="CL26" t="str">
        <f>IF(ISERROR(MATCH(CL$1,'CSC Mitre'!Y$1:Y$220,0)),"",VLOOKUP(CL$1,'Tactic Recode'!$A$1:$B$547,2,FALSE))</f>
        <v/>
      </c>
      <c r="CM26" t="str">
        <f>IF(ISERROR(MATCH(CM$1,'CSC Mitre'!Y$1:Y$220,0)),"",VLOOKUP(CM$1,'Tactic Recode'!$A$1:$B$547,2,FALSE))</f>
        <v/>
      </c>
      <c r="CN26" t="str">
        <f>IF(ISERROR(MATCH(CN$1,'CSC Mitre'!Y$1:Y$220,0)),"",VLOOKUP(CN$1,'Tactic Recode'!$A$1:$B$547,2,FALSE))</f>
        <v/>
      </c>
      <c r="CO26" t="str">
        <f>IF(ISERROR(MATCH(CO$1,'CSC Mitre'!Y$1:Y$220,0)),"",VLOOKUP(CO$1,'Tactic Recode'!$A$1:$B$547,2,FALSE))</f>
        <v/>
      </c>
      <c r="CP26" t="str">
        <f>IF(ISERROR(MATCH(CP$1,'CSC Mitre'!Y$1:Y$220,0)),"",VLOOKUP(CP$1,'Tactic Recode'!$A$1:$B$547,2,FALSE))</f>
        <v/>
      </c>
      <c r="CQ26" t="str">
        <f>IF(ISERROR(MATCH(CQ$1,'CSC Mitre'!Y$1:Y$220,0)),"",VLOOKUP(CQ$1,'Tactic Recode'!$A$1:$B$547,2,FALSE))</f>
        <v/>
      </c>
      <c r="CR26" t="str">
        <f>IF(ISERROR(MATCH(CR$1,'CSC Mitre'!Y$1:Y$220,0)),"",VLOOKUP(CR$1,'Tactic Recode'!$A$1:$B$547,2,FALSE))</f>
        <v/>
      </c>
      <c r="CS26" t="str">
        <f>IF(ISERROR(MATCH(CS$1,'CSC Mitre'!Y$1:Y$220,0)),"",VLOOKUP(CS$1,'Tactic Recode'!$A$1:$B$547,2,FALSE))</f>
        <v/>
      </c>
      <c r="CT26" t="str">
        <f>IF(ISERROR(MATCH(CT$1,'CSC Mitre'!Y$1:Y$220,0)),"",VLOOKUP(CT$1,'Tactic Recode'!$A$1:$B$547,2,FALSE))</f>
        <v/>
      </c>
      <c r="CU26" t="str">
        <f>IF(ISERROR(MATCH(CU$1,'CSC Mitre'!Y$1:Y$220,0)),"",VLOOKUP(CU$1,'Tactic Recode'!$A$1:$B$547,2,FALSE))</f>
        <v/>
      </c>
      <c r="CV26" t="str">
        <f>IF(ISERROR(MATCH(CV$1,'CSC Mitre'!Y$1:Y$220,0)),"",VLOOKUP(CV$1,'Tactic Recode'!$A$1:$B$547,2,FALSE))</f>
        <v/>
      </c>
      <c r="CW26" t="str">
        <f>IF(ISERROR(MATCH(CW$1,'CSC Mitre'!Y$1:Y$220,0)),"",VLOOKUP(CW$1,'Tactic Recode'!$A$1:$B$547,2,FALSE))</f>
        <v/>
      </c>
      <c r="CX26" t="str">
        <f>IF(ISERROR(MATCH(CX$1,'CSC Mitre'!Y$1:Y$220,0)),"",VLOOKUP(CX$1,'Tactic Recode'!$A$1:$B$547,2,FALSE))</f>
        <v/>
      </c>
      <c r="CY26" t="str">
        <f>IF(ISERROR(MATCH(CY$1,'CSC Mitre'!Y$1:Y$220,0)),"",VLOOKUP(CY$1,'Tactic Recode'!$A$1:$B$547,2,FALSE))</f>
        <v/>
      </c>
      <c r="CZ26" t="str">
        <f>IF(ISERROR(MATCH(CZ$1,'CSC Mitre'!Y$1:Y$220,0)),"",VLOOKUP(CZ$1,'Tactic Recode'!$A$1:$B$547,2,FALSE))</f>
        <v/>
      </c>
      <c r="DA26" t="str">
        <f>IF(ISERROR(MATCH(DA$1,'CSC Mitre'!Y$1:Y$220,0)),"",VLOOKUP(DA$1,'Tactic Recode'!$A$1:$B$547,2,FALSE))</f>
        <v/>
      </c>
      <c r="DB26" t="str">
        <f>IF(ISERROR(MATCH(DB$1,'CSC Mitre'!Y$1:Y$220,0)),"",VLOOKUP(DB$1,'Tactic Recode'!$A$1:$B$547,2,FALSE))</f>
        <v/>
      </c>
      <c r="DC26" t="str">
        <f>IF(ISERROR(MATCH(DC$1,'CSC Mitre'!Y$1:Y$220,0)),"",VLOOKUP(DC$1,'Tactic Recode'!$A$1:$B$547,2,FALSE))</f>
        <v/>
      </c>
      <c r="DD26" t="str">
        <f>IF(ISERROR(MATCH(DD$1,'CSC Mitre'!Y$1:Y$220,0)),"",VLOOKUP(DD$1,'Tactic Recode'!$A$1:$B$547,2,FALSE))</f>
        <v/>
      </c>
      <c r="DE26" t="str">
        <f>IF(ISERROR(MATCH(DE$1,'CSC Mitre'!Y$1:Y$220,0)),"",VLOOKUP(DE$1,'Tactic Recode'!$A$1:$B$547,2,FALSE))</f>
        <v/>
      </c>
      <c r="DF26" t="str">
        <f>IF(ISERROR(MATCH(DF$1,'CSC Mitre'!Y$1:Y$220,0)),"",VLOOKUP(DF$1,'Tactic Recode'!$A$1:$B$547,2,FALSE))</f>
        <v/>
      </c>
      <c r="DG26" t="str">
        <f>IF(ISERROR(MATCH(DG$1,'CSC Mitre'!Y$1:Y$220,0)),"",VLOOKUP(DG$1,'Tactic Recode'!$A$1:$B$547,2,FALSE))</f>
        <v/>
      </c>
      <c r="DH26" t="str">
        <f>IF(ISERROR(MATCH(DH$1,'CSC Mitre'!Y$1:Y$220,0)),"",VLOOKUP(DH$1,'Tactic Recode'!$A$1:$B$547,2,FALSE))</f>
        <v/>
      </c>
      <c r="DI26" t="str">
        <f>IF(ISERROR(MATCH(DI$1,'CSC Mitre'!Y$1:Y$220,0)),"",VLOOKUP(DI$1,'Tactic Recode'!$A$1:$B$547,2,FALSE))</f>
        <v/>
      </c>
      <c r="DJ26" t="str">
        <f>IF(ISERROR(MATCH(DJ$1,'CSC Mitre'!Y$1:Y$220,0)),"",VLOOKUP(DJ$1,'Tactic Recode'!$A$1:$B$547,2,FALSE))</f>
        <v/>
      </c>
      <c r="DK26" t="str">
        <f>IF(ISERROR(MATCH(DK$1,'CSC Mitre'!Y$1:Y$220,0)),"",VLOOKUP(DK$1,'Tactic Recode'!$A$1:$B$547,2,FALSE))</f>
        <v/>
      </c>
      <c r="DL26" t="str">
        <f>IF(ISERROR(MATCH(DL$1,'CSC Mitre'!Y$1:Y$220,0)),"",VLOOKUP(DL$1,'Tactic Recode'!$A$1:$B$547,2,FALSE))</f>
        <v/>
      </c>
      <c r="DM26" t="str">
        <f>IF(ISERROR(MATCH(DM$1,'CSC Mitre'!Y$1:Y$220,0)),"",VLOOKUP(DM$1,'Tactic Recode'!$A$1:$B$547,2,FALSE))</f>
        <v/>
      </c>
      <c r="DN26" t="str">
        <f>IF(ISERROR(MATCH(DN$1,'CSC Mitre'!Y$1:Y$220,0)),"",VLOOKUP(DN$1,'Tactic Recode'!$A$1:$B$547,2,FALSE))</f>
        <v/>
      </c>
      <c r="DO26" t="str">
        <f>IF(ISERROR(MATCH(DO$1,'CSC Mitre'!Y$1:Y$220,0)),"",VLOOKUP(DO$1,'Tactic Recode'!$A$1:$B$547,2,FALSE))</f>
        <v/>
      </c>
      <c r="DP26" t="str">
        <f>IF(ISERROR(MATCH(DP$1,'CSC Mitre'!Y$1:Y$220,0)),"",VLOOKUP(DP$1,'Tactic Recode'!$A$1:$B$547,2,FALSE))</f>
        <v/>
      </c>
      <c r="DQ26" t="str">
        <f>IF(ISERROR(MATCH(DQ$1,'CSC Mitre'!Y$1:Y$220,0)),"",VLOOKUP(DQ$1,'Tactic Recode'!$A$1:$B$547,2,FALSE))</f>
        <v/>
      </c>
      <c r="DR26" t="str">
        <f>IF(ISERROR(MATCH(DR$1,'CSC Mitre'!Y$1:Y$220,0)),"",VLOOKUP(DR$1,'Tactic Recode'!$A$1:$B$547,2,FALSE))</f>
        <v/>
      </c>
      <c r="DS26" t="str">
        <f>IF(ISERROR(MATCH(DS$1,'CSC Mitre'!Y$1:Y$220,0)),"",VLOOKUP(DS$1,'Tactic Recode'!$A$1:$B$547,2,FALSE))</f>
        <v/>
      </c>
      <c r="DT26" t="str">
        <f>IF(ISERROR(MATCH(DT$1,'CSC Mitre'!Y$1:Y$220,0)),"",VLOOKUP(DT$1,'Tactic Recode'!$A$1:$B$547,2,FALSE))</f>
        <v/>
      </c>
      <c r="DU26" t="str">
        <f>IF(ISERROR(MATCH(DU$1,'CSC Mitre'!Y$1:Y$220,0)),"",VLOOKUP(DU$1,'Tactic Recode'!$A$1:$B$547,2,FALSE))</f>
        <v/>
      </c>
      <c r="DV26" t="str">
        <f>IF(ISERROR(MATCH(DV$1,'CSC Mitre'!Y$1:Y$220,0)),"",VLOOKUP(DV$1,'Tactic Recode'!$A$1:$B$547,2,FALSE))</f>
        <v/>
      </c>
      <c r="DW26" t="str">
        <f>IF(ISERROR(MATCH(DW$1,'CSC Mitre'!Y$1:Y$220,0)),"",VLOOKUP(DW$1,'Tactic Recode'!$A$1:$B$547,2,FALSE))</f>
        <v/>
      </c>
      <c r="DX26" t="str">
        <f>IF(ISERROR(MATCH(DX$1,'CSC Mitre'!Y$1:Y$220,0)),"",VLOOKUP(DX$1,'Tactic Recode'!$A$1:$B$547,2,FALSE))</f>
        <v/>
      </c>
      <c r="DY26" t="str">
        <f>IF(ISERROR(MATCH(DY$1,'CSC Mitre'!Y$1:Y$220,0)),"",VLOOKUP(DY$1,'Tactic Recode'!$A$1:$B$547,2,FALSE))</f>
        <v/>
      </c>
      <c r="DZ26" t="str">
        <f>IF(ISERROR(MATCH(DZ$1,'CSC Mitre'!Y$1:Y$220,0)),"",VLOOKUP(DZ$1,'Tactic Recode'!$A$1:$B$547,2,FALSE))</f>
        <v/>
      </c>
      <c r="EA26" t="str">
        <f>IF(ISERROR(MATCH(EA$1,'CSC Mitre'!Y$1:Y$220,0)),"",VLOOKUP(EA$1,'Tactic Recode'!$A$1:$B$547,2,FALSE))</f>
        <v/>
      </c>
      <c r="EB26" t="str">
        <f>IF(ISERROR(MATCH(EB$1,'CSC Mitre'!Y$1:Y$220,0)),"",VLOOKUP(EB$1,'Tactic Recode'!$A$1:$B$547,2,FALSE))</f>
        <v/>
      </c>
      <c r="EC26" t="str">
        <f>IF(ISERROR(MATCH(EC$1,'CSC Mitre'!Y$1:Y$220,0)),"",VLOOKUP(EC$1,'Tactic Recode'!$A$1:$B$547,2,FALSE))</f>
        <v/>
      </c>
      <c r="ED26" t="str">
        <f>IF(ISERROR(MATCH(ED$1,'CSC Mitre'!Y$1:Y$220,0)),"",VLOOKUP(ED$1,'Tactic Recode'!$A$1:$B$547,2,FALSE))</f>
        <v/>
      </c>
      <c r="EE26" t="str">
        <f>IF(ISERROR(MATCH(EE$1,'CSC Mitre'!Y$1:Y$220,0)),"",VLOOKUP(EE$1,'Tactic Recode'!$A$1:$B$547,2,FALSE))</f>
        <v/>
      </c>
      <c r="EF26" t="str">
        <f>IF(ISERROR(MATCH(EF$1,'CSC Mitre'!Y$1:Y$220,0)),"",VLOOKUP(EF$1,'Tactic Recode'!$A$1:$B$547,2,FALSE))</f>
        <v/>
      </c>
      <c r="EG26" t="str">
        <f>IF(ISERROR(MATCH(EG$1,'CSC Mitre'!Y$1:Y$220,0)),"",VLOOKUP(EG$1,'Tactic Recode'!$A$1:$B$547,2,FALSE))</f>
        <v/>
      </c>
      <c r="EH26" t="str">
        <f>IF(ISERROR(MATCH(EH$1,'CSC Mitre'!Y$1:Y$220,0)),"",VLOOKUP(EH$1,'Tactic Recode'!$A$1:$B$547,2,FALSE))</f>
        <v/>
      </c>
      <c r="EI26" t="str">
        <f>IF(ISERROR(MATCH(EI$1,'CSC Mitre'!Y$1:Y$220,0)),"",VLOOKUP(EI$1,'Tactic Recode'!$A$1:$B$547,2,FALSE))</f>
        <v/>
      </c>
      <c r="EJ26" t="str">
        <f>IF(ISERROR(MATCH(EJ$1,'CSC Mitre'!Y$1:Y$220,0)),"",VLOOKUP(EJ$1,'Tactic Recode'!$A$1:$B$547,2,FALSE))</f>
        <v/>
      </c>
      <c r="EK26" t="str">
        <f>IF(ISERROR(MATCH(EK$1,'CSC Mitre'!Y$1:Y$220,0)),"",VLOOKUP(EK$1,'Tactic Recode'!$A$1:$B$547,2,FALSE))</f>
        <v/>
      </c>
      <c r="EL26" t="str">
        <f>IF(ISERROR(MATCH(EL$1,'CSC Mitre'!Y$1:Y$220,0)),"",VLOOKUP(EL$1,'Tactic Recode'!$A$1:$B$547,2,FALSE))</f>
        <v/>
      </c>
      <c r="EM26" t="str">
        <f>IF(ISERROR(MATCH(EM$1,'CSC Mitre'!Y$1:Y$220,0)),"",VLOOKUP(EM$1,'Tactic Recode'!$A$1:$B$547,2,FALSE))</f>
        <v/>
      </c>
      <c r="EN26" t="str">
        <f>IF(ISERROR(MATCH(EN$1,'CSC Mitre'!Y$1:Y$220,0)),"",VLOOKUP(EN$1,'Tactic Recode'!$A$1:$B$547,2,FALSE))</f>
        <v/>
      </c>
      <c r="EO26" t="str">
        <f>IF(ISERROR(MATCH(EO$1,'CSC Mitre'!Y$1:Y$220,0)),"",VLOOKUP(EO$1,'Tactic Recode'!$A$1:$B$547,2,FALSE))</f>
        <v/>
      </c>
      <c r="EP26" t="str">
        <f>IF(ISERROR(MATCH(EP$1,'CSC Mitre'!Y$1:Y$220,0)),"",VLOOKUP(EP$1,'Tactic Recode'!$A$1:$B$547,2,FALSE))</f>
        <v/>
      </c>
      <c r="EQ26" t="str">
        <f>IF(ISERROR(MATCH(EQ$1,'CSC Mitre'!Y$1:Y$220,0)),"",VLOOKUP(EQ$1,'Tactic Recode'!$A$1:$B$547,2,FALSE))</f>
        <v/>
      </c>
      <c r="ER26" t="str">
        <f>IF(ISERROR(MATCH(ER$1,'CSC Mitre'!Y$1:Y$220,0)),"",VLOOKUP(ER$1,'Tactic Recode'!$A$1:$B$547,2,FALSE))</f>
        <v/>
      </c>
      <c r="ES26" t="str">
        <f>IF(ISERROR(MATCH(ES$1,'CSC Mitre'!Y$1:Y$220,0)),"",VLOOKUP(ES$1,'Tactic Recode'!$A$1:$B$547,2,FALSE))</f>
        <v/>
      </c>
      <c r="ET26" t="str">
        <f>IF(ISERROR(MATCH(ET$1,'CSC Mitre'!Y$1:Y$220,0)),"",VLOOKUP(ET$1,'Tactic Recode'!$A$1:$B$547,2,FALSE))</f>
        <v/>
      </c>
      <c r="EU26" t="str">
        <f>IF(ISERROR(MATCH(EU$1,'CSC Mitre'!Y$1:Y$220,0)),"",VLOOKUP(EU$1,'Tactic Recode'!$A$1:$B$547,2,FALSE))</f>
        <v/>
      </c>
      <c r="EV26" t="str">
        <f>IF(ISERROR(MATCH(EV$1,'CSC Mitre'!Y$1:Y$220,0)),"",VLOOKUP(EV$1,'Tactic Recode'!$A$1:$B$547,2,FALSE))</f>
        <v/>
      </c>
      <c r="EW26" t="str">
        <f>IF(ISERROR(MATCH(EW$1,'CSC Mitre'!Y$1:Y$220,0)),"",VLOOKUP(EW$1,'Tactic Recode'!$A$1:$B$547,2,FALSE))</f>
        <v/>
      </c>
      <c r="EX26" t="str">
        <f>IF(ISERROR(MATCH(EX$1,'CSC Mitre'!Y$1:Y$220,0)),"",VLOOKUP(EX$1,'Tactic Recode'!$A$1:$B$547,2,FALSE))</f>
        <v/>
      </c>
      <c r="EY26" t="str">
        <f>IF(ISERROR(MATCH(EY$1,'CSC Mitre'!Y$1:Y$220,0)),"",VLOOKUP(EY$1,'Tactic Recode'!$A$1:$B$547,2,FALSE))</f>
        <v/>
      </c>
      <c r="EZ26" t="str">
        <f>IF(ISERROR(MATCH(EZ$1,'CSC Mitre'!Y$1:Y$220,0)),"",VLOOKUP(EZ$1,'Tactic Recode'!$A$1:$B$547,2,FALSE))</f>
        <v/>
      </c>
      <c r="FA26" t="str">
        <f>IF(ISERROR(MATCH(FA$1,'CSC Mitre'!Y$1:Y$220,0)),"",VLOOKUP(FA$1,'Tactic Recode'!$A$1:$B$547,2,FALSE))</f>
        <v/>
      </c>
      <c r="FB26" t="str">
        <f>IF(ISERROR(MATCH(FB$1,'CSC Mitre'!Y$1:Y$220,0)),"",VLOOKUP(FB$1,'Tactic Recode'!$A$1:$B$547,2,FALSE))</f>
        <v/>
      </c>
      <c r="FC26" t="str">
        <f>IF(ISERROR(MATCH(FC$1,'CSC Mitre'!Y$1:Y$220,0)),"",VLOOKUP(FC$1,'Tactic Recode'!$A$1:$B$547,2,FALSE))</f>
        <v/>
      </c>
      <c r="FD26" t="str">
        <f>IF(ISERROR(MATCH(FD$1,'CSC Mitre'!Y$1:Y$220,0)),"",VLOOKUP(FD$1,'Tactic Recode'!$A$1:$B$547,2,FALSE))</f>
        <v/>
      </c>
      <c r="FE26" t="str">
        <f>IF(ISERROR(MATCH(FE$1,'CSC Mitre'!Y$1:Y$220,0)),"",VLOOKUP(FE$1,'Tactic Recode'!$A$1:$B$547,2,FALSE))</f>
        <v/>
      </c>
      <c r="FF26" t="str">
        <f>IF(ISERROR(MATCH(FF$1,'CSC Mitre'!Y$1:Y$220,0)),"",VLOOKUP(FF$1,'Tactic Recode'!$A$1:$B$547,2,FALSE))</f>
        <v/>
      </c>
      <c r="FG26" t="str">
        <f>IF(ISERROR(MATCH(FG$1,'CSC Mitre'!Y$1:Y$220,0)),"",VLOOKUP(FG$1,'Tactic Recode'!$A$1:$B$547,2,FALSE))</f>
        <v/>
      </c>
      <c r="FH26" t="str">
        <f>IF(ISERROR(MATCH(FH$1,'CSC Mitre'!Y$1:Y$220,0)),"",VLOOKUP(FH$1,'Tactic Recode'!$A$1:$B$547,2,FALSE))</f>
        <v/>
      </c>
      <c r="FI26" t="str">
        <f>IF(ISERROR(MATCH(FI$1,'CSC Mitre'!Y$1:Y$220,0)),"",VLOOKUP(FI$1,'Tactic Recode'!$A$1:$B$547,2,FALSE))</f>
        <v/>
      </c>
      <c r="FJ26" t="str">
        <f>IF(ISERROR(MATCH(FJ$1,'CSC Mitre'!Y$1:Y$220,0)),"",VLOOKUP(FJ$1,'Tactic Recode'!$A$1:$B$547,2,FALSE))</f>
        <v/>
      </c>
      <c r="FK26" t="str">
        <f>IF(ISERROR(MATCH(FK$1,'CSC Mitre'!Y$1:Y$220,0)),"",VLOOKUP(FK$1,'Tactic Recode'!$A$1:$B$547,2,FALSE))</f>
        <v/>
      </c>
      <c r="FL26" t="str">
        <f>IF(ISERROR(MATCH(FL$1,'CSC Mitre'!Y$1:Y$220,0)),"",VLOOKUP(FL$1,'Tactic Recode'!$A$1:$B$547,2,FALSE))</f>
        <v/>
      </c>
      <c r="FM26" t="str">
        <f>IF(ISERROR(MATCH(FM$1,'CSC Mitre'!Y$1:Y$220,0)),"",VLOOKUP(FM$1,'Tactic Recode'!$A$1:$B$547,2,FALSE))</f>
        <v/>
      </c>
      <c r="FN26" t="str">
        <f>IF(ISERROR(MATCH(FN$1,'CSC Mitre'!Y$1:Y$220,0)),"",VLOOKUP(FN$1,'Tactic Recode'!$A$1:$B$547,2,FALSE))</f>
        <v/>
      </c>
      <c r="FO26" t="str">
        <f>IF(ISERROR(MATCH(FO$1,'CSC Mitre'!Y$1:Y$220,0)),"",VLOOKUP(FO$1,'Tactic Recode'!$A$1:$B$547,2,FALSE))</f>
        <v/>
      </c>
      <c r="FP26" t="str">
        <f>IF(ISERROR(MATCH(FP$1,'CSC Mitre'!Y$1:Y$220,0)),"",VLOOKUP(FP$1,'Tactic Recode'!$A$1:$B$547,2,FALSE))</f>
        <v/>
      </c>
      <c r="FQ26" t="str">
        <f>IF(ISERROR(MATCH(FQ$1,'CSC Mitre'!Y$1:Y$220,0)),"",VLOOKUP(FQ$1,'Tactic Recode'!$A$1:$B$547,2,FALSE))</f>
        <v/>
      </c>
      <c r="FR26" t="str">
        <f>IF(ISERROR(MATCH(FR$1,'CSC Mitre'!Y$1:Y$220,0)),"",VLOOKUP(FR$1,'Tactic Recode'!$A$1:$B$547,2,FALSE))</f>
        <v/>
      </c>
      <c r="FS26" t="str">
        <f>IF(ISERROR(MATCH(FS$1,'CSC Mitre'!Y$1:Y$220,0)),"",VLOOKUP(FS$1,'Tactic Recode'!$A$1:$B$547,2,FALSE))</f>
        <v/>
      </c>
      <c r="FT26" t="str">
        <f>IF(ISERROR(MATCH(FT$1,'CSC Mitre'!Y$1:Y$220,0)),"",VLOOKUP(FT$1,'Tactic Recode'!$A$1:$B$547,2,FALSE))</f>
        <v/>
      </c>
      <c r="FU26" t="str">
        <f>IF(ISERROR(MATCH(FU$1,'CSC Mitre'!Y$1:Y$220,0)),"",VLOOKUP(FU$1,'Tactic Recode'!$A$1:$B$547,2,FALSE))</f>
        <v/>
      </c>
      <c r="FV26" t="str">
        <f>IF(ISERROR(MATCH(FV$1,'CSC Mitre'!Y$1:Y$220,0)),"",VLOOKUP(FV$1,'Tactic Recode'!$A$1:$B$547,2,FALSE))</f>
        <v/>
      </c>
      <c r="FW26" t="str">
        <f>IF(ISERROR(MATCH(FW$1,'CSC Mitre'!Y$1:Y$220,0)),"",VLOOKUP(FW$1,'Tactic Recode'!$A$1:$B$547,2,FALSE))</f>
        <v/>
      </c>
      <c r="FX26" t="str">
        <f>IF(ISERROR(MATCH(FX$1,'CSC Mitre'!Y$1:Y$220,0)),"",VLOOKUP(FX$1,'Tactic Recode'!$A$1:$B$547,2,FALSE))</f>
        <v/>
      </c>
      <c r="FY26" t="str">
        <f>IF(ISERROR(MATCH(FY$1,'CSC Mitre'!Y$1:Y$220,0)),"",VLOOKUP(FY$1,'Tactic Recode'!$A$1:$B$547,2,FALSE))</f>
        <v/>
      </c>
      <c r="FZ26" t="str">
        <f>IF(ISERROR(MATCH(FZ$1,'CSC Mitre'!Y$1:Y$220,0)),"",VLOOKUP(FZ$1,'Tactic Recode'!$A$1:$B$547,2,FALSE))</f>
        <v/>
      </c>
      <c r="GA26" t="str">
        <f>IF(ISERROR(MATCH(GA$1,'CSC Mitre'!Y$1:Y$220,0)),"",VLOOKUP(GA$1,'Tactic Recode'!$A$1:$B$547,2,FALSE))</f>
        <v/>
      </c>
      <c r="GB26" t="str">
        <f>IF(ISERROR(MATCH(GB$1,'CSC Mitre'!Y$1:Y$220,0)),"",VLOOKUP(GB$1,'Tactic Recode'!$A$1:$B$547,2,FALSE))</f>
        <v/>
      </c>
      <c r="GC26" t="str">
        <f>IF(ISERROR(MATCH(GC$1,'CSC Mitre'!Y$1:Y$220,0)),"",VLOOKUP(GC$1,'Tactic Recode'!$A$1:$B$547,2,FALSE))</f>
        <v/>
      </c>
      <c r="GD26" t="str">
        <f>IF(ISERROR(MATCH(GD$1,'CSC Mitre'!Y$1:Y$220,0)),"",VLOOKUP(GD$1,'Tactic Recode'!$A$1:$B$547,2,FALSE))</f>
        <v/>
      </c>
      <c r="GE26" t="str">
        <f>IF(ISERROR(MATCH(GE$1,'CSC Mitre'!Y$1:Y$220,0)),"",VLOOKUP(GE$1,'Tactic Recode'!$A$1:$B$547,2,FALSE))</f>
        <v/>
      </c>
      <c r="GF26" t="str">
        <f>IF(ISERROR(MATCH(GF$1,'CSC Mitre'!Y$1:Y$220,0)),"",VLOOKUP(GF$1,'Tactic Recode'!$A$1:$B$547,2,FALSE))</f>
        <v/>
      </c>
      <c r="GG26" t="str">
        <f>IF(ISERROR(MATCH(GG$1,'CSC Mitre'!Y$1:Y$220,0)),"",VLOOKUP(GG$1,'Tactic Recode'!$A$1:$B$547,2,FALSE))</f>
        <v/>
      </c>
      <c r="GH26" t="str">
        <f>IF(ISERROR(MATCH(GH$1,'CSC Mitre'!Y$1:Y$220,0)),"",VLOOKUP(GH$1,'Tactic Recode'!$A$1:$B$547,2,FALSE))</f>
        <v/>
      </c>
      <c r="GI26" t="str">
        <f>IF(ISERROR(MATCH(GI$1,'CSC Mitre'!Y$1:Y$220,0)),"",VLOOKUP(GI$1,'Tactic Recode'!$A$1:$B$547,2,FALSE))</f>
        <v/>
      </c>
      <c r="GJ26" t="str">
        <f>IF(ISERROR(MATCH(GJ$1,'CSC Mitre'!Y$1:Y$220,0)),"",VLOOKUP(GJ$1,'Tactic Recode'!$A$1:$B$547,2,FALSE))</f>
        <v/>
      </c>
      <c r="GK26" t="str">
        <f>IF(ISERROR(MATCH(GK$1,'CSC Mitre'!Y$1:Y$220,0)),"",VLOOKUP(GK$1,'Tactic Recode'!$A$1:$B$547,2,FALSE))</f>
        <v/>
      </c>
      <c r="GL26" t="str">
        <f>IF(ISERROR(MATCH(GL$1,'CSC Mitre'!Y$1:Y$220,0)),"",VLOOKUP(GL$1,'Tactic Recode'!$A$1:$B$547,2,FALSE))</f>
        <v/>
      </c>
      <c r="GM26" t="str">
        <f>IF(ISERROR(MATCH(GM$1,'CSC Mitre'!Y$1:Y$220,0)),"",VLOOKUP(GM$1,'Tactic Recode'!$A$1:$B$547,2,FALSE))</f>
        <v/>
      </c>
      <c r="GN26" t="str">
        <f>IF(ISERROR(MATCH(GN$1,'CSC Mitre'!Y$1:Y$220,0)),"",VLOOKUP(GN$1,'Tactic Recode'!$A$1:$B$547,2,FALSE))</f>
        <v/>
      </c>
      <c r="GO26" t="str">
        <f>IF(ISERROR(MATCH(GO$1,'CSC Mitre'!Y$1:Y$220,0)),"",VLOOKUP(GO$1,'Tactic Recode'!$A$1:$B$547,2,FALSE))</f>
        <v/>
      </c>
      <c r="GP26" t="str">
        <f>IF(ISERROR(MATCH(GP$1,'CSC Mitre'!Y$1:Y$220,0)),"",VLOOKUP(GP$1,'Tactic Recode'!$A$1:$B$547,2,FALSE))</f>
        <v/>
      </c>
      <c r="GQ26" t="str">
        <f>IF(ISERROR(MATCH(GQ$1,'CSC Mitre'!Y$1:Y$220,0)),"",VLOOKUP(GQ$1,'Tactic Recode'!$A$1:$B$547,2,FALSE))</f>
        <v/>
      </c>
      <c r="GR26" t="str">
        <f>IF(ISERROR(MATCH(GR$1,'CSC Mitre'!Y$1:Y$220,0)),"",VLOOKUP(GR$1,'Tactic Recode'!$A$1:$B$547,2,FALSE))</f>
        <v/>
      </c>
      <c r="GS26" t="str">
        <f>IF(ISERROR(MATCH(GS$1,'CSC Mitre'!Y$1:Y$220,0)),"",VLOOKUP(GS$1,'Tactic Recode'!$A$1:$B$547,2,FALSE))</f>
        <v/>
      </c>
      <c r="GT26" t="str">
        <f>IF(ISERROR(MATCH(GT$1,'CSC Mitre'!Y$1:Y$220,0)),"",VLOOKUP(GT$1,'Tactic Recode'!$A$1:$B$547,2,FALSE))</f>
        <v/>
      </c>
      <c r="GU26" t="str">
        <f>IF(ISERROR(MATCH(GU$1,'CSC Mitre'!Y$1:Y$220,0)),"",VLOOKUP(GU$1,'Tactic Recode'!$A$1:$B$547,2,FALSE))</f>
        <v/>
      </c>
      <c r="GV26" t="str">
        <f>IF(ISERROR(MATCH(GV$1,'CSC Mitre'!Y$1:Y$220,0)),"",VLOOKUP(GV$1,'Tactic Recode'!$A$1:$B$547,2,FALSE))</f>
        <v/>
      </c>
      <c r="GW26" t="str">
        <f>IF(ISERROR(MATCH(GW$1,'CSC Mitre'!Y$1:Y$220,0)),"",VLOOKUP(GW$1,'Tactic Recode'!$A$1:$B$547,2,FALSE))</f>
        <v/>
      </c>
      <c r="GX26" t="str">
        <f>IF(ISERROR(MATCH(GX$1,'CSC Mitre'!Y$1:Y$220,0)),"",VLOOKUP(GX$1,'Tactic Recode'!$A$1:$B$547,2,FALSE))</f>
        <v/>
      </c>
      <c r="GY26" t="str">
        <f>IF(ISERROR(MATCH(GY$1,'CSC Mitre'!Y$1:Y$220,0)),"",VLOOKUP(GY$1,'Tactic Recode'!$A$1:$B$547,2,FALSE))</f>
        <v/>
      </c>
      <c r="GZ26" t="str">
        <f>IF(ISERROR(MATCH(GZ$1,'CSC Mitre'!Y$1:Y$220,0)),"",VLOOKUP(GZ$1,'Tactic Recode'!$A$1:$B$547,2,FALSE))</f>
        <v/>
      </c>
      <c r="HA26" t="str">
        <f>IF(ISERROR(MATCH(HA$1,'CSC Mitre'!Y$1:Y$220,0)),"",VLOOKUP(HA$1,'Tactic Recode'!$A$1:$B$547,2,FALSE))</f>
        <v/>
      </c>
      <c r="HB26" t="str">
        <f>IF(ISERROR(MATCH(HB$1,'CSC Mitre'!Y$1:Y$220,0)),"",VLOOKUP(HB$1,'Tactic Recode'!$A$1:$B$547,2,FALSE))</f>
        <v/>
      </c>
      <c r="HC26" t="str">
        <f>IF(ISERROR(MATCH(HC$1,'CSC Mitre'!Y$1:Y$220,0)),"",VLOOKUP(HC$1,'Tactic Recode'!$A$1:$B$547,2,FALSE))</f>
        <v/>
      </c>
      <c r="HD26" t="str">
        <f>IF(ISERROR(MATCH(HD$1,'CSC Mitre'!Y$1:Y$220,0)),"",VLOOKUP(HD$1,'Tactic Recode'!$A$1:$B$547,2,FALSE))</f>
        <v/>
      </c>
      <c r="HE26" t="str">
        <f>IF(ISERROR(MATCH(HE$1,'CSC Mitre'!Y$1:Y$220,0)),"",VLOOKUP(HE$1,'Tactic Recode'!$A$1:$B$547,2,FALSE))</f>
        <v/>
      </c>
      <c r="HF26" t="str">
        <f>IF(ISERROR(MATCH(HF$1,'CSC Mitre'!Y$1:Y$220,0)),"",VLOOKUP(HF$1,'Tactic Recode'!$A$1:$B$547,2,FALSE))</f>
        <v/>
      </c>
      <c r="HG26" t="str">
        <f>IF(ISERROR(MATCH(HG$1,'CSC Mitre'!Y$1:Y$220,0)),"",VLOOKUP(HG$1,'Tactic Recode'!$A$1:$B$547,2,FALSE))</f>
        <v/>
      </c>
      <c r="HH26" t="str">
        <f>IF(ISERROR(MATCH(HH$1,'CSC Mitre'!Y$1:Y$220,0)),"",VLOOKUP(HH$1,'Tactic Recode'!$A$1:$B$547,2,FALSE))</f>
        <v/>
      </c>
      <c r="HI26" t="str">
        <f>IF(ISERROR(MATCH(HI$1,'CSC Mitre'!Y$1:Y$220,0)),"",VLOOKUP(HI$1,'Tactic Recode'!$A$1:$B$547,2,FALSE))</f>
        <v/>
      </c>
      <c r="HJ26" t="str">
        <f>IF(ISERROR(MATCH(HJ$1,'CSC Mitre'!Y$1:Y$220,0)),"",VLOOKUP(HJ$1,'Tactic Recode'!$A$1:$B$547,2,FALSE))</f>
        <v/>
      </c>
      <c r="HK26" t="str">
        <f>IF(ISERROR(MATCH(HK$1,'CSC Mitre'!Y$1:Y$220,0)),"",VLOOKUP(HK$1,'Tactic Recode'!$A$1:$B$547,2,FALSE))</f>
        <v/>
      </c>
      <c r="HL26" t="str">
        <f>IF(ISERROR(MATCH(HL$1,'CSC Mitre'!Y$1:Y$220,0)),"",VLOOKUP(HL$1,'Tactic Recode'!$A$1:$B$547,2,FALSE))</f>
        <v/>
      </c>
      <c r="HM26" t="str">
        <f>IF(ISERROR(MATCH(HM$1,'CSC Mitre'!Y$1:Y$220,0)),"",VLOOKUP(HM$1,'Tactic Recode'!$A$1:$B$547,2,FALSE))</f>
        <v/>
      </c>
      <c r="HN26" t="str">
        <f>IF(ISERROR(MATCH(HN$1,'CSC Mitre'!Y$1:Y$220,0)),"",VLOOKUP(HN$1,'Tactic Recode'!$A$1:$B$547,2,FALSE))</f>
        <v/>
      </c>
      <c r="HO26" t="str">
        <f>IF(ISERROR(MATCH(HO$1,'CSC Mitre'!Y$1:Y$220,0)),"",VLOOKUP(HO$1,'Tactic Recode'!$A$1:$B$547,2,FALSE))</f>
        <v/>
      </c>
      <c r="HP26" t="str">
        <f>IF(ISERROR(MATCH(HP$1,'CSC Mitre'!Y$1:Y$220,0)),"",VLOOKUP(HP$1,'Tactic Recode'!$A$1:$B$547,2,FALSE))</f>
        <v/>
      </c>
      <c r="HQ26" t="str">
        <f>IF(ISERROR(MATCH(HQ$1,'CSC Mitre'!Y$1:Y$220,0)),"",VLOOKUP(HQ$1,'Tactic Recode'!$A$1:$B$547,2,FALSE))</f>
        <v/>
      </c>
      <c r="HR26" t="str">
        <f>IF(ISERROR(MATCH(HR$1,'CSC Mitre'!Y$1:Y$220,0)),"",VLOOKUP(HR$1,'Tactic Recode'!$A$1:$B$547,2,FALSE))</f>
        <v/>
      </c>
      <c r="HS26" t="str">
        <f>IF(ISERROR(MATCH(HS$1,'CSC Mitre'!Y$1:Y$220,0)),"",VLOOKUP(HS$1,'Tactic Recode'!$A$1:$B$547,2,FALSE))</f>
        <v/>
      </c>
      <c r="HT26" t="str">
        <f>IF(ISERROR(MATCH(HT$1,'CSC Mitre'!Y$1:Y$220,0)),"",VLOOKUP(HT$1,'Tactic Recode'!$A$1:$B$547,2,FALSE))</f>
        <v/>
      </c>
      <c r="HU26" t="str">
        <f>IF(ISERROR(MATCH(HU$1,'CSC Mitre'!Y$1:Y$220,0)),"",VLOOKUP(HU$1,'Tactic Recode'!$A$1:$B$547,2,FALSE))</f>
        <v/>
      </c>
      <c r="HV26" t="str">
        <f>IF(ISERROR(MATCH(HV$1,'CSC Mitre'!Y$1:Y$220,0)),"",VLOOKUP(HV$1,'Tactic Recode'!$A$1:$B$547,2,FALSE))</f>
        <v/>
      </c>
      <c r="HW26" t="str">
        <f>IF(ISERROR(MATCH(HW$1,'CSC Mitre'!Y$1:Y$220,0)),"",VLOOKUP(HW$1,'Tactic Recode'!$A$1:$B$547,2,FALSE))</f>
        <v/>
      </c>
      <c r="HX26" t="str">
        <f>IF(ISERROR(MATCH(HX$1,'CSC Mitre'!Y$1:Y$220,0)),"",VLOOKUP(HX$1,'Tactic Recode'!$A$1:$B$547,2,FALSE))</f>
        <v/>
      </c>
      <c r="HY26" t="str">
        <f>IF(ISERROR(MATCH(HY$1,'CSC Mitre'!Y$1:Y$220,0)),"",VLOOKUP(HY$1,'Tactic Recode'!$A$1:$B$547,2,FALSE))</f>
        <v/>
      </c>
      <c r="HZ26" t="str">
        <f>IF(ISERROR(MATCH(HZ$1,'CSC Mitre'!Y$1:Y$220,0)),"",VLOOKUP(HZ$1,'Tactic Recode'!$A$1:$B$547,2,FALSE))</f>
        <v/>
      </c>
      <c r="IA26" t="str">
        <f>IF(ISERROR(MATCH(IA$1,'CSC Mitre'!Y$1:Y$220,0)),"",VLOOKUP(IA$1,'Tactic Recode'!$A$1:$B$547,2,FALSE))</f>
        <v/>
      </c>
      <c r="IB26" t="str">
        <f>IF(ISERROR(MATCH(IB$1,'CSC Mitre'!Y$1:Y$220,0)),"",VLOOKUP(IB$1,'Tactic Recode'!$A$1:$B$547,2,FALSE))</f>
        <v/>
      </c>
      <c r="IC26" t="str">
        <f>IF(ISERROR(MATCH(IC$1,'CSC Mitre'!Y$1:Y$220,0)),"",VLOOKUP(IC$1,'Tactic Recode'!$A$1:$B$547,2,FALSE))</f>
        <v/>
      </c>
      <c r="ID26" t="str">
        <f>IF(ISERROR(MATCH(ID$1,'CSC Mitre'!Y$1:Y$220,0)),"",VLOOKUP(ID$1,'Tactic Recode'!$A$1:$B$547,2,FALSE))</f>
        <v/>
      </c>
      <c r="IE26" t="str">
        <f>IF(ISERROR(MATCH(IE$1,'CSC Mitre'!Y$1:Y$220,0)),"",VLOOKUP(IE$1,'Tactic Recode'!$A$1:$B$547,2,FALSE))</f>
        <v/>
      </c>
      <c r="IF26" t="str">
        <f>IF(ISERROR(MATCH(IF$1,'CSC Mitre'!Y$1:Y$220,0)),"",VLOOKUP(IF$1,'Tactic Recode'!$A$1:$B$547,2,FALSE))</f>
        <v/>
      </c>
      <c r="IG26" t="str">
        <f>IF(ISERROR(MATCH(IG$1,'CSC Mitre'!Y$1:Y$220,0)),"",VLOOKUP(IG$1,'Tactic Recode'!$A$1:$B$547,2,FALSE))</f>
        <v/>
      </c>
      <c r="IH26" t="str">
        <f>IF(ISERROR(MATCH(IH$1,'CSC Mitre'!Y$1:Y$220,0)),"",VLOOKUP(IH$1,'Tactic Recode'!$A$1:$B$547,2,FALSE))</f>
        <v/>
      </c>
      <c r="II26" t="str">
        <f>IF(ISERROR(MATCH(II$1,'CSC Mitre'!Y$1:Y$220,0)),"",VLOOKUP(II$1,'Tactic Recode'!$A$1:$B$547,2,FALSE))</f>
        <v/>
      </c>
      <c r="IJ26" t="str">
        <f>IF(ISERROR(MATCH(IJ$1,'CSC Mitre'!Y$1:Y$220,0)),"",VLOOKUP(IJ$1,'Tactic Recode'!$A$1:$B$547,2,FALSE))</f>
        <v/>
      </c>
      <c r="IK26" t="str">
        <f>IF(ISERROR(MATCH(IK$1,'CSC Mitre'!Y$1:Y$220,0)),"",VLOOKUP(IK$1,'Tactic Recode'!$A$1:$B$547,2,FALSE))</f>
        <v/>
      </c>
      <c r="IL26" t="str">
        <f>IF(ISERROR(MATCH(IL$1,'CSC Mitre'!Y$1:Y$220,0)),"",VLOOKUP(IL$1,'Tactic Recode'!$A$1:$B$547,2,FALSE))</f>
        <v/>
      </c>
      <c r="IM26" t="str">
        <f>IF(ISERROR(MATCH(IM$1,'CSC Mitre'!Y$1:Y$220,0)),"",VLOOKUP(IM$1,'Tactic Recode'!$A$1:$B$547,2,FALSE))</f>
        <v/>
      </c>
      <c r="IN26" t="str">
        <f>IF(ISERROR(MATCH(IN$1,'CSC Mitre'!Y$1:Y$220,0)),"",VLOOKUP(IN$1,'Tactic Recode'!$A$1:$B$547,2,FALSE))</f>
        <v/>
      </c>
      <c r="IO26" t="str">
        <f>IF(ISERROR(MATCH(IO$1,'CSC Mitre'!Y$1:Y$220,0)),"",VLOOKUP(IO$1,'Tactic Recode'!$A$1:$B$547,2,FALSE))</f>
        <v/>
      </c>
      <c r="IP26" t="str">
        <f>IF(ISERROR(MATCH(IP$1,'CSC Mitre'!Y$1:Y$220,0)),"",VLOOKUP(IP$1,'Tactic Recode'!$A$1:$B$547,2,FALSE))</f>
        <v/>
      </c>
      <c r="IQ26" t="str">
        <f>IF(ISERROR(MATCH(IQ$1,'CSC Mitre'!Y$1:Y$220,0)),"",VLOOKUP(IQ$1,'Tactic Recode'!$A$1:$B$547,2,FALSE))</f>
        <v/>
      </c>
      <c r="IR26" t="str">
        <f>IF(ISERROR(MATCH(IR$1,'CSC Mitre'!Y$1:Y$220,0)),"",VLOOKUP(IR$1,'Tactic Recode'!$A$1:$B$547,2,FALSE))</f>
        <v/>
      </c>
      <c r="IS26" t="str">
        <f>IF(ISERROR(MATCH(IS$1,'CSC Mitre'!Y$1:Y$220,0)),"",VLOOKUP(IS$1,'Tactic Recode'!$A$1:$B$547,2,FALSE))</f>
        <v/>
      </c>
      <c r="IT26" t="str">
        <f>IF(ISERROR(MATCH(IT$1,'CSC Mitre'!Y$1:Y$220,0)),"",VLOOKUP(IT$1,'Tactic Recode'!$A$1:$B$547,2,FALSE))</f>
        <v/>
      </c>
      <c r="IU26" t="str">
        <f>IF(ISERROR(MATCH(IU$1,'CSC Mitre'!Y$1:Y$220,0)),"",VLOOKUP(IU$1,'Tactic Recode'!$A$1:$B$547,2,FALSE))</f>
        <v/>
      </c>
      <c r="IV26" t="str">
        <f>IF(ISERROR(MATCH(IV$1,'CSC Mitre'!Y$1:Y$220,0)),"",VLOOKUP(IV$1,'Tactic Recode'!$A$1:$B$547,2,FALSE))</f>
        <v/>
      </c>
      <c r="IW26" t="str">
        <f>IF(ISERROR(MATCH(IW$1,'CSC Mitre'!Y$1:Y$220,0)),"",VLOOKUP(IW$1,'Tactic Recode'!$A$1:$B$547,2,FALSE))</f>
        <v/>
      </c>
      <c r="IX26" t="str">
        <f>IF(ISERROR(MATCH(IX$1,'CSC Mitre'!Y$1:Y$220,0)),"",VLOOKUP(IX$1,'Tactic Recode'!$A$1:$B$547,2,FALSE))</f>
        <v/>
      </c>
      <c r="IY26" t="str">
        <f>IF(ISERROR(MATCH(IY$1,'CSC Mitre'!Y$1:Y$220,0)),"",VLOOKUP(IY$1,'Tactic Recode'!$A$1:$B$547,2,FALSE))</f>
        <v/>
      </c>
      <c r="IZ26" t="str">
        <f>IF(ISERROR(MATCH(IZ$1,'CSC Mitre'!Y$1:Y$220,0)),"",VLOOKUP(IZ$1,'Tactic Recode'!$A$1:$B$547,2,FALSE))</f>
        <v/>
      </c>
      <c r="JA26" t="str">
        <f>IF(ISERROR(MATCH(JA$1,'CSC Mitre'!Y$1:Y$220,0)),"",VLOOKUP(JA$1,'Tactic Recode'!$A$1:$B$547,2,FALSE))</f>
        <v/>
      </c>
      <c r="JB26" t="str">
        <f>IF(ISERROR(MATCH(JB$1,'CSC Mitre'!Y$1:Y$220,0)),"",VLOOKUP(JB$1,'Tactic Recode'!$A$1:$B$547,2,FALSE))</f>
        <v/>
      </c>
      <c r="JC26" t="str">
        <f>IF(ISERROR(MATCH(JC$1,'CSC Mitre'!Y$1:Y$220,0)),"",VLOOKUP(JC$1,'Tactic Recode'!$A$1:$B$547,2,FALSE))</f>
        <v/>
      </c>
      <c r="JD26" t="str">
        <f>IF(ISERROR(MATCH(JD$1,'CSC Mitre'!Y$1:Y$220,0)),"",VLOOKUP(JD$1,'Tactic Recode'!$A$1:$B$547,2,FALSE))</f>
        <v/>
      </c>
      <c r="JE26" t="str">
        <f>IF(ISERROR(MATCH(JE$1,'CSC Mitre'!Y$1:Y$220,0)),"",VLOOKUP(JE$1,'Tactic Recode'!$A$1:$B$547,2,FALSE))</f>
        <v/>
      </c>
      <c r="JF26" t="str">
        <f>IF(ISERROR(MATCH(JF$1,'CSC Mitre'!Y$1:Y$220,0)),"",VLOOKUP(JF$1,'Tactic Recode'!$A$1:$B$547,2,FALSE))</f>
        <v/>
      </c>
      <c r="JG26" t="str">
        <f>IF(ISERROR(MATCH(JG$1,'CSC Mitre'!Y$1:Y$220,0)),"",VLOOKUP(JG$1,'Tactic Recode'!$A$1:$B$547,2,FALSE))</f>
        <v/>
      </c>
      <c r="JH26" t="str">
        <f>IF(ISERROR(MATCH(JH$1,'CSC Mitre'!Y$1:Y$220,0)),"",VLOOKUP(JH$1,'Tactic Recode'!$A$1:$B$547,2,FALSE))</f>
        <v/>
      </c>
      <c r="JI26" t="str">
        <f>IF(ISERROR(MATCH(JI$1,'CSC Mitre'!Y$1:Y$220,0)),"",VLOOKUP(JI$1,'Tactic Recode'!$A$1:$B$547,2,FALSE))</f>
        <v/>
      </c>
      <c r="JJ26" t="str">
        <f>IF(ISERROR(MATCH(JJ$1,'CSC Mitre'!Y$1:Y$220,0)),"",VLOOKUP(JJ$1,'Tactic Recode'!$A$1:$B$547,2,FALSE))</f>
        <v/>
      </c>
      <c r="JK26" t="str">
        <f>IF(ISERROR(MATCH(JK$1,'CSC Mitre'!Y$1:Y$220,0)),"",VLOOKUP(JK$1,'Tactic Recode'!$A$1:$B$547,2,FALSE))</f>
        <v/>
      </c>
      <c r="JL26" t="str">
        <f>IF(ISERROR(MATCH(JL$1,'CSC Mitre'!Y$1:Y$220,0)),"",VLOOKUP(JL$1,'Tactic Recode'!$A$1:$B$547,2,FALSE))</f>
        <v/>
      </c>
      <c r="JM26" t="str">
        <f>IF(ISERROR(MATCH(JM$1,'CSC Mitre'!Y$1:Y$220,0)),"",VLOOKUP(JM$1,'Tactic Recode'!$A$1:$B$547,2,FALSE))</f>
        <v/>
      </c>
      <c r="JN26" t="str">
        <f>IF(ISERROR(MATCH(JN$1,'CSC Mitre'!Y$1:Y$220,0)),"",VLOOKUP(JN$1,'Tactic Recode'!$A$1:$B$547,2,FALSE))</f>
        <v/>
      </c>
      <c r="JO26" t="str">
        <f>IF(ISERROR(MATCH(JO$1,'CSC Mitre'!Y$1:Y$220,0)),"",VLOOKUP(JO$1,'Tactic Recode'!$A$1:$B$547,2,FALSE))</f>
        <v/>
      </c>
      <c r="JP26" t="str">
        <f>IF(ISERROR(MATCH(JP$1,'CSC Mitre'!Y$1:Y$220,0)),"",VLOOKUP(JP$1,'Tactic Recode'!$A$1:$B$547,2,FALSE))</f>
        <v/>
      </c>
      <c r="JQ26" t="str">
        <f>IF(ISERROR(MATCH(JQ$1,'CSC Mitre'!Y$1:Y$220,0)),"",VLOOKUP(JQ$1,'Tactic Recode'!$A$1:$B$547,2,FALSE))</f>
        <v/>
      </c>
      <c r="JR26" t="str">
        <f>IF(ISERROR(MATCH(JR$1,'CSC Mitre'!Y$1:Y$220,0)),"",VLOOKUP(JR$1,'Tactic Recode'!$A$1:$B$547,2,FALSE))</f>
        <v/>
      </c>
      <c r="JS26" t="str">
        <f>IF(ISERROR(MATCH(JS$1,'CSC Mitre'!Y$1:Y$220,0)),"",VLOOKUP(JS$1,'Tactic Recode'!$A$1:$B$547,2,FALSE))</f>
        <v/>
      </c>
      <c r="JT26" t="str">
        <f>IF(ISERROR(MATCH(JT$1,'CSC Mitre'!Y$1:Y$220,0)),"",VLOOKUP(JT$1,'Tactic Recode'!$A$1:$B$547,2,FALSE))</f>
        <v/>
      </c>
      <c r="JU26" t="str">
        <f>IF(ISERROR(MATCH(JU$1,'CSC Mitre'!Y$1:Y$220,0)),"",VLOOKUP(JU$1,'Tactic Recode'!$A$1:$B$547,2,FALSE))</f>
        <v/>
      </c>
      <c r="JV26" t="str">
        <f>IF(ISERROR(MATCH(JV$1,'CSC Mitre'!Y$1:Y$220,0)),"",VLOOKUP(JV$1,'Tactic Recode'!$A$1:$B$547,2,FALSE))</f>
        <v/>
      </c>
      <c r="JW26" t="str">
        <f>IF(ISERROR(MATCH(JW$1,'CSC Mitre'!Y$1:Y$220,0)),"",VLOOKUP(JW$1,'Tactic Recode'!$A$1:$B$547,2,FALSE))</f>
        <v/>
      </c>
      <c r="JX26" t="str">
        <f>IF(ISERROR(MATCH(JX$1,'CSC Mitre'!Y$1:Y$220,0)),"",VLOOKUP(JX$1,'Tactic Recode'!$A$1:$B$547,2,FALSE))</f>
        <v/>
      </c>
      <c r="JY26" t="str">
        <f>IF(ISERROR(MATCH(JY$1,'CSC Mitre'!Y$1:Y$220,0)),"",VLOOKUP(JY$1,'Tactic Recode'!$A$1:$B$547,2,FALSE))</f>
        <v/>
      </c>
      <c r="JZ26" t="str">
        <f>IF(ISERROR(MATCH(JZ$1,'CSC Mitre'!Y$1:Y$220,0)),"",VLOOKUP(JZ$1,'Tactic Recode'!$A$1:$B$547,2,FALSE))</f>
        <v/>
      </c>
      <c r="KA26" t="str">
        <f>IF(ISERROR(MATCH(KA$1,'CSC Mitre'!Y$1:Y$220,0)),"",VLOOKUP(KA$1,'Tactic Recode'!$A$1:$B$547,2,FALSE))</f>
        <v/>
      </c>
      <c r="KB26" t="str">
        <f>IF(ISERROR(MATCH(KB$1,'CSC Mitre'!Y$1:Y$220,0)),"",VLOOKUP(KB$1,'Tactic Recode'!$A$1:$B$547,2,FALSE))</f>
        <v/>
      </c>
      <c r="KC26" t="str">
        <f>IF(ISERROR(MATCH(KC$1,'CSC Mitre'!Y$1:Y$220,0)),"",VLOOKUP(KC$1,'Tactic Recode'!$A$1:$B$547,2,FALSE))</f>
        <v/>
      </c>
      <c r="KD26" t="str">
        <f>IF(ISERROR(MATCH(KD$1,'CSC Mitre'!Y$1:Y$220,0)),"",VLOOKUP(KD$1,'Tactic Recode'!$A$1:$B$547,2,FALSE))</f>
        <v/>
      </c>
      <c r="KE26" t="str">
        <f>IF(ISERROR(MATCH(KE$1,'CSC Mitre'!Y$1:Y$220,0)),"",VLOOKUP(KE$1,'Tactic Recode'!$A$1:$B$547,2,FALSE))</f>
        <v/>
      </c>
      <c r="KF26" t="str">
        <f>IF(ISERROR(MATCH(KF$1,'CSC Mitre'!Y$1:Y$220,0)),"",VLOOKUP(KF$1,'Tactic Recode'!$A$1:$B$547,2,FALSE))</f>
        <v/>
      </c>
      <c r="KG26" t="str">
        <f>IF(ISERROR(MATCH(KG$1,'CSC Mitre'!Y$1:Y$220,0)),"",VLOOKUP(KG$1,'Tactic Recode'!$A$1:$B$547,2,FALSE))</f>
        <v/>
      </c>
      <c r="KH26" t="str">
        <f>IF(ISERROR(MATCH(KH$1,'CSC Mitre'!Y$1:Y$220,0)),"",VLOOKUP(KH$1,'Tactic Recode'!$A$1:$B$547,2,FALSE))</f>
        <v/>
      </c>
      <c r="KI26" t="str">
        <f>IF(ISERROR(MATCH(KI$1,'CSC Mitre'!Y$1:Y$220,0)),"",VLOOKUP(KI$1,'Tactic Recode'!$A$1:$B$547,2,FALSE))</f>
        <v/>
      </c>
      <c r="KJ26" t="str">
        <f>IF(ISERROR(MATCH(KJ$1,'CSC Mitre'!Y$1:Y$220,0)),"",VLOOKUP(KJ$1,'Tactic Recode'!$A$1:$B$547,2,FALSE))</f>
        <v/>
      </c>
      <c r="KK26" t="str">
        <f>IF(ISERROR(MATCH(KK$1,'CSC Mitre'!Y$1:Y$220,0)),"",VLOOKUP(KK$1,'Tactic Recode'!$A$1:$B$547,2,FALSE))</f>
        <v/>
      </c>
      <c r="KL26" t="str">
        <f>IF(ISERROR(MATCH(KL$1,'CSC Mitre'!Y$1:Y$220,0)),"",VLOOKUP(KL$1,'Tactic Recode'!$A$1:$B$547,2,FALSE))</f>
        <v/>
      </c>
      <c r="KM26" t="str">
        <f>IF(ISERROR(MATCH(KM$1,'CSC Mitre'!Y$1:Y$220,0)),"",VLOOKUP(KM$1,'Tactic Recode'!$A$1:$B$547,2,FALSE))</f>
        <v/>
      </c>
      <c r="KN26" t="str">
        <f>IF(ISERROR(MATCH(KN$1,'CSC Mitre'!Y$1:Y$220,0)),"",VLOOKUP(KN$1,'Tactic Recode'!$A$1:$B$547,2,FALSE))</f>
        <v/>
      </c>
      <c r="KO26" t="str">
        <f>IF(ISERROR(MATCH(KO$1,'CSC Mitre'!Y$1:Y$220,0)),"",VLOOKUP(KO$1,'Tactic Recode'!$A$1:$B$547,2,FALSE))</f>
        <v/>
      </c>
      <c r="KP26" t="str">
        <f>IF(ISERROR(MATCH(KP$1,'CSC Mitre'!Y$1:Y$220,0)),"",VLOOKUP(KP$1,'Tactic Recode'!$A$1:$B$547,2,FALSE))</f>
        <v/>
      </c>
      <c r="KQ26" t="str">
        <f>IF(ISERROR(MATCH(KQ$1,'CSC Mitre'!Y$1:Y$220,0)),"",VLOOKUP(KQ$1,'Tactic Recode'!$A$1:$B$547,2,FALSE))</f>
        <v/>
      </c>
      <c r="KR26" t="str">
        <f>IF(ISERROR(MATCH(KR$1,'CSC Mitre'!Y$1:Y$220,0)),"",VLOOKUP(KR$1,'Tactic Recode'!$A$1:$B$547,2,FALSE))</f>
        <v/>
      </c>
      <c r="KS26" t="str">
        <f>IF(ISERROR(MATCH(KS$1,'CSC Mitre'!Y$1:Y$220,0)),"",VLOOKUP(KS$1,'Tactic Recode'!$A$1:$B$547,2,FALSE))</f>
        <v/>
      </c>
      <c r="KT26" t="str">
        <f>IF(ISERROR(MATCH(KT$1,'CSC Mitre'!Y$1:Y$220,0)),"",VLOOKUP(KT$1,'Tactic Recode'!$A$1:$B$547,2,FALSE))</f>
        <v/>
      </c>
      <c r="KU26" t="str">
        <f>IF(ISERROR(MATCH(KU$1,'CSC Mitre'!Y$1:Y$220,0)),"",VLOOKUP(KU$1,'Tactic Recode'!$A$1:$B$547,2,FALSE))</f>
        <v/>
      </c>
      <c r="KV26" t="str">
        <f>IF(ISERROR(MATCH(KV$1,'CSC Mitre'!Y$1:Y$220,0)),"",VLOOKUP(KV$1,'Tactic Recode'!$A$1:$B$547,2,FALSE))</f>
        <v/>
      </c>
      <c r="KW26" t="str">
        <f>IF(ISERROR(MATCH(KW$1,'CSC Mitre'!Y$1:Y$220,0)),"",VLOOKUP(KW$1,'Tactic Recode'!$A$1:$B$547,2,FALSE))</f>
        <v/>
      </c>
      <c r="KX26" t="str">
        <f>IF(ISERROR(MATCH(KX$1,'CSC Mitre'!Y$1:Y$220,0)),"",VLOOKUP(KX$1,'Tactic Recode'!$A$1:$B$547,2,FALSE))</f>
        <v/>
      </c>
      <c r="KY26" t="str">
        <f>IF(ISERROR(MATCH(KY$1,'CSC Mitre'!Y$1:Y$220,0)),"",VLOOKUP(KY$1,'Tactic Recode'!$A$1:$B$547,2,FALSE))</f>
        <v/>
      </c>
      <c r="KZ26" t="str">
        <f>IF(ISERROR(MATCH(KZ$1,'CSC Mitre'!Y$1:Y$220,0)),"",VLOOKUP(KZ$1,'Tactic Recode'!$A$1:$B$547,2,FALSE))</f>
        <v/>
      </c>
      <c r="LA26" t="str">
        <f>IF(ISERROR(MATCH(LA$1,'CSC Mitre'!Y$1:Y$220,0)),"",VLOOKUP(LA$1,'Tactic Recode'!$A$1:$B$547,2,FALSE))</f>
        <v/>
      </c>
      <c r="LB26" t="str">
        <f>IF(ISERROR(MATCH(LB$1,'CSC Mitre'!Y$1:Y$220,0)),"",VLOOKUP(LB$1,'Tactic Recode'!$A$1:$B$547,2,FALSE))</f>
        <v/>
      </c>
      <c r="LC26" t="str">
        <f>IF(ISERROR(MATCH(LC$1,'CSC Mitre'!Y$1:Y$220,0)),"",VLOOKUP(LC$1,'Tactic Recode'!$A$1:$B$547,2,FALSE))</f>
        <v/>
      </c>
      <c r="LD26" t="str">
        <f>IF(ISERROR(MATCH(LD$1,'CSC Mitre'!Y$1:Y$220,0)),"",VLOOKUP(LD$1,'Tactic Recode'!$A$1:$B$547,2,FALSE))</f>
        <v/>
      </c>
      <c r="LE26" t="str">
        <f>IF(ISERROR(MATCH(LE$1,'CSC Mitre'!Y$1:Y$220,0)),"",VLOOKUP(LE$1,'Tactic Recode'!$A$1:$B$547,2,FALSE))</f>
        <v/>
      </c>
      <c r="LF26" t="str">
        <f>IF(ISERROR(MATCH(LF$1,'CSC Mitre'!Y$1:Y$220,0)),"",VLOOKUP(LF$1,'Tactic Recode'!$A$1:$B$547,2,FALSE))</f>
        <v/>
      </c>
      <c r="LG26" t="str">
        <f>IF(ISERROR(MATCH(LG$1,'CSC Mitre'!Y$1:Y$220,0)),"",VLOOKUP(LG$1,'Tactic Recode'!$A$1:$B$547,2,FALSE))</f>
        <v/>
      </c>
      <c r="LH26" t="str">
        <f>IF(ISERROR(MATCH(LH$1,'CSC Mitre'!Y$1:Y$220,0)),"",VLOOKUP(LH$1,'Tactic Recode'!$A$1:$B$547,2,FALSE))</f>
        <v/>
      </c>
      <c r="LI26" t="str">
        <f>IF(ISERROR(MATCH(LI$1,'CSC Mitre'!Y$1:Y$220,0)),"",VLOOKUP(LI$1,'Tactic Recode'!$A$1:$B$547,2,FALSE))</f>
        <v/>
      </c>
      <c r="LJ26" t="str">
        <f>IF(ISERROR(MATCH(LJ$1,'CSC Mitre'!Y$1:Y$220,0)),"",VLOOKUP(LJ$1,'Tactic Recode'!$A$1:$B$547,2,FALSE))</f>
        <v/>
      </c>
      <c r="LK26" t="str">
        <f>IF(ISERROR(MATCH(LK$1,'CSC Mitre'!Y$1:Y$220,0)),"",VLOOKUP(LK$1,'Tactic Recode'!$A$1:$B$547,2,FALSE))</f>
        <v/>
      </c>
      <c r="LL26" t="str">
        <f>IF(ISERROR(MATCH(LL$1,'CSC Mitre'!Y$1:Y$220,0)),"",VLOOKUP(LL$1,'Tactic Recode'!$A$1:$B$547,2,FALSE))</f>
        <v/>
      </c>
      <c r="LM26" t="str">
        <f>IF(ISERROR(MATCH(LM$1,'CSC Mitre'!Y$1:Y$220,0)),"",VLOOKUP(LM$1,'Tactic Recode'!$A$1:$B$547,2,FALSE))</f>
        <v/>
      </c>
      <c r="LN26" t="str">
        <f>IF(ISERROR(MATCH(LN$1,'CSC Mitre'!Y$1:Y$220,0)),"",VLOOKUP(LN$1,'Tactic Recode'!$A$1:$B$547,2,FALSE))</f>
        <v/>
      </c>
      <c r="LO26" t="str">
        <f>IF(ISERROR(MATCH(LO$1,'CSC Mitre'!Y$1:Y$220,0)),"",VLOOKUP(LO$1,'Tactic Recode'!$A$1:$B$547,2,FALSE))</f>
        <v/>
      </c>
      <c r="LP26" t="str">
        <f>IF(ISERROR(MATCH(LP$1,'CSC Mitre'!Y$1:Y$220,0)),"",VLOOKUP(LP$1,'Tactic Recode'!$A$1:$B$547,2,FALSE))</f>
        <v/>
      </c>
      <c r="LQ26" t="str">
        <f>IF(ISERROR(MATCH(LQ$1,'CSC Mitre'!Y$1:Y$220,0)),"",VLOOKUP(LQ$1,'Tactic Recode'!$A$1:$B$547,2,FALSE))</f>
        <v/>
      </c>
      <c r="LR26" t="str">
        <f>IF(ISERROR(MATCH(LR$1,'CSC Mitre'!Y$1:Y$220,0)),"",VLOOKUP(LR$1,'Tactic Recode'!$A$1:$B$547,2,FALSE))</f>
        <v/>
      </c>
      <c r="LS26" t="str">
        <f>IF(ISERROR(MATCH(LS$1,'CSC Mitre'!Y$1:Y$220,0)),"",VLOOKUP(LS$1,'Tactic Recode'!$A$1:$B$547,2,FALSE))</f>
        <v/>
      </c>
      <c r="LT26" t="str">
        <f>IF(ISERROR(MATCH(LT$1,'CSC Mitre'!Y$1:Y$220,0)),"",VLOOKUP(LT$1,'Tactic Recode'!$A$1:$B$547,2,FALSE))</f>
        <v/>
      </c>
      <c r="LU26" t="str">
        <f>IF(ISERROR(MATCH(LU$1,'CSC Mitre'!Y$1:Y$220,0)),"",VLOOKUP(LU$1,'Tactic Recode'!$A$1:$B$547,2,FALSE))</f>
        <v/>
      </c>
      <c r="LV26" t="str">
        <f>IF(ISERROR(MATCH(LV$1,'CSC Mitre'!Y$1:Y$220,0)),"",VLOOKUP(LV$1,'Tactic Recode'!$A$1:$B$547,2,FALSE))</f>
        <v/>
      </c>
      <c r="LW26" t="str">
        <f>IF(ISERROR(MATCH(LW$1,'CSC Mitre'!Y$1:Y$220,0)),"",VLOOKUP(LW$1,'Tactic Recode'!$A$1:$B$547,2,FALSE))</f>
        <v/>
      </c>
      <c r="LX26" t="str">
        <f>IF(ISERROR(MATCH(LX$1,'CSC Mitre'!Y$1:Y$220,0)),"",VLOOKUP(LX$1,'Tactic Recode'!$A$1:$B$547,2,FALSE))</f>
        <v/>
      </c>
      <c r="LY26" t="str">
        <f>IF(ISERROR(MATCH(LY$1,'CSC Mitre'!Y$1:Y$220,0)),"",VLOOKUP(LY$1,'Tactic Recode'!$A$1:$B$547,2,FALSE))</f>
        <v/>
      </c>
      <c r="LZ26" t="str">
        <f>IF(ISERROR(MATCH(LZ$1,'CSC Mitre'!Y$1:Y$220,0)),"",VLOOKUP(LZ$1,'Tactic Recode'!$A$1:$B$547,2,FALSE))</f>
        <v/>
      </c>
      <c r="MA26" t="str">
        <f>IF(ISERROR(MATCH(MA$1,'CSC Mitre'!Y$1:Y$220,0)),"",VLOOKUP(MA$1,'Tactic Recode'!$A$1:$B$547,2,FALSE))</f>
        <v/>
      </c>
      <c r="MB26" t="str">
        <f>IF(ISERROR(MATCH(MB$1,'CSC Mitre'!Y$1:Y$220,0)),"",VLOOKUP(MB$1,'Tactic Recode'!$A$1:$B$547,2,FALSE))</f>
        <v/>
      </c>
      <c r="MC26" t="str">
        <f>IF(ISERROR(MATCH(MC$1,'CSC Mitre'!Y$1:Y$220,0)),"",VLOOKUP(MC$1,'Tactic Recode'!$A$1:$B$547,2,FALSE))</f>
        <v/>
      </c>
      <c r="MD26" t="str">
        <f>IF(ISERROR(MATCH(MD$1,'CSC Mitre'!Y$1:Y$220,0)),"",VLOOKUP(MD$1,'Tactic Recode'!$A$1:$B$547,2,FALSE))</f>
        <v/>
      </c>
      <c r="ME26" t="str">
        <f>IF(ISERROR(MATCH(ME$1,'CSC Mitre'!Y$1:Y$220,0)),"",VLOOKUP(ME$1,'Tactic Recode'!$A$1:$B$547,2,FALSE))</f>
        <v/>
      </c>
      <c r="MF26" t="str">
        <f>IF(ISERROR(MATCH(MF$1,'CSC Mitre'!Y$1:Y$220,0)),"",VLOOKUP(MF$1,'Tactic Recode'!$A$1:$B$547,2,FALSE))</f>
        <v/>
      </c>
      <c r="MG26" t="str">
        <f>IF(ISERROR(MATCH(MG$1,'CSC Mitre'!Y$1:Y$220,0)),"",VLOOKUP(MG$1,'Tactic Recode'!$A$1:$B$547,2,FALSE))</f>
        <v/>
      </c>
      <c r="MH26" t="str">
        <f>IF(ISERROR(MATCH(MH$1,'CSC Mitre'!Y$1:Y$220,0)),"",VLOOKUP(MH$1,'Tactic Recode'!$A$1:$B$547,2,FALSE))</f>
        <v/>
      </c>
      <c r="MI26" t="str">
        <f>IF(ISERROR(MATCH(MI$1,'CSC Mitre'!Y$1:Y$220,0)),"",VLOOKUP(MI$1,'Tactic Recode'!$A$1:$B$547,2,FALSE))</f>
        <v/>
      </c>
      <c r="MJ26" t="str">
        <f>IF(ISERROR(MATCH(MJ$1,'CSC Mitre'!Y$1:Y$220,0)),"",VLOOKUP(MJ$1,'Tactic Recode'!$A$1:$B$547,2,FALSE))</f>
        <v/>
      </c>
      <c r="MK26" t="str">
        <f>IF(ISERROR(MATCH(MK$1,'CSC Mitre'!Y$1:Y$220,0)),"",VLOOKUP(MK$1,'Tactic Recode'!$A$1:$B$547,2,FALSE))</f>
        <v/>
      </c>
      <c r="ML26" t="str">
        <f>IF(ISERROR(MATCH(ML$1,'CSC Mitre'!Y$1:Y$220,0)),"",VLOOKUP(ML$1,'Tactic Recode'!$A$1:$B$547,2,FALSE))</f>
        <v/>
      </c>
      <c r="MM26" t="str">
        <f>IF(ISERROR(MATCH(MM$1,'CSC Mitre'!Y$1:Y$220,0)),"",VLOOKUP(MM$1,'Tactic Recode'!$A$1:$B$547,2,FALSE))</f>
        <v/>
      </c>
      <c r="MN26" t="str">
        <f>IF(ISERROR(MATCH(MN$1,'CSC Mitre'!Y$1:Y$220,0)),"",VLOOKUP(MN$1,'Tactic Recode'!$A$1:$B$547,2,FALSE))</f>
        <v/>
      </c>
      <c r="MO26" t="str">
        <f>IF(ISERROR(MATCH(MO$1,'CSC Mitre'!Y$1:Y$220,0)),"",VLOOKUP(MO$1,'Tactic Recode'!$A$1:$B$547,2,FALSE))</f>
        <v/>
      </c>
      <c r="MP26" t="str">
        <f>IF(ISERROR(MATCH(MP$1,'CSC Mitre'!Y$1:Y$220,0)),"",VLOOKUP(MP$1,'Tactic Recode'!$A$1:$B$547,2,FALSE))</f>
        <v/>
      </c>
      <c r="MQ26" t="str">
        <f>IF(ISERROR(MATCH(MQ$1,'CSC Mitre'!Y$1:Y$220,0)),"",VLOOKUP(MQ$1,'Tactic Recode'!$A$1:$B$547,2,FALSE))</f>
        <v/>
      </c>
      <c r="MR26" t="str">
        <f>IF(ISERROR(MATCH(MR$1,'CSC Mitre'!Y$1:Y$220,0)),"",VLOOKUP(MR$1,'Tactic Recode'!$A$1:$B$547,2,FALSE))</f>
        <v/>
      </c>
      <c r="MS26" t="str">
        <f>IF(ISERROR(MATCH(MS$1,'CSC Mitre'!Y$1:Y$220,0)),"",VLOOKUP(MS$1,'Tactic Recode'!$A$1:$B$547,2,FALSE))</f>
        <v/>
      </c>
      <c r="MT26" t="str">
        <f>IF(ISERROR(MATCH(MT$1,'CSC Mitre'!Y$1:Y$220,0)),"",VLOOKUP(MT$1,'Tactic Recode'!$A$1:$B$547,2,FALSE))</f>
        <v/>
      </c>
      <c r="MU26" t="str">
        <f>IF(ISERROR(MATCH(MU$1,'CSC Mitre'!Y$1:Y$220,0)),"",VLOOKUP(MU$1,'Tactic Recode'!$A$1:$B$547,2,FALSE))</f>
        <v/>
      </c>
      <c r="MV26" t="str">
        <f>IF(ISERROR(MATCH(MV$1,'CSC Mitre'!Y$1:Y$220,0)),"",VLOOKUP(MV$1,'Tactic Recode'!$A$1:$B$547,2,FALSE))</f>
        <v/>
      </c>
      <c r="MW26" t="str">
        <f>IF(ISERROR(MATCH(MW$1,'CSC Mitre'!Y$1:Y$220,0)),"",VLOOKUP(MW$1,'Tactic Recode'!$A$1:$B$547,2,FALSE))</f>
        <v/>
      </c>
      <c r="MX26" t="str">
        <f>IF(ISERROR(MATCH(MX$1,'CSC Mitre'!Y$1:Y$220,0)),"",VLOOKUP(MX$1,'Tactic Recode'!$A$1:$B$547,2,FALSE))</f>
        <v/>
      </c>
      <c r="MY26" t="str">
        <f>IF(ISERROR(MATCH(MY$1,'CSC Mitre'!Y$1:Y$220,0)),"",VLOOKUP(MY$1,'Tactic Recode'!$A$1:$B$547,2,FALSE))</f>
        <v/>
      </c>
      <c r="MZ26" t="str">
        <f>IF(ISERROR(MATCH(MZ$1,'CSC Mitre'!Y$1:Y$220,0)),"",VLOOKUP(MZ$1,'Tactic Recode'!$A$1:$B$547,2,FALSE))</f>
        <v/>
      </c>
      <c r="NA26" t="str">
        <f>IF(ISERROR(MATCH(NA$1,'CSC Mitre'!Y$1:Y$220,0)),"",VLOOKUP(NA$1,'Tactic Recode'!$A$1:$B$547,2,FALSE))</f>
        <v/>
      </c>
      <c r="NB26" t="str">
        <f>IF(ISERROR(MATCH(NB$1,'CSC Mitre'!Y$1:Y$220,0)),"",VLOOKUP(NB$1,'Tactic Recode'!$A$1:$B$547,2,FALSE))</f>
        <v/>
      </c>
      <c r="NC26" t="str">
        <f>IF(ISERROR(MATCH(NC$1,'CSC Mitre'!Y$1:Y$220,0)),"",VLOOKUP(NC$1,'Tactic Recode'!$A$1:$B$547,2,FALSE))</f>
        <v/>
      </c>
      <c r="ND26" t="str">
        <f>IF(ISERROR(MATCH(ND$1,'CSC Mitre'!Y$1:Y$220,0)),"",VLOOKUP(ND$1,'Tactic Recode'!$A$1:$B$547,2,FALSE))</f>
        <v/>
      </c>
      <c r="NE26" t="str">
        <f>IF(ISERROR(MATCH(NE$1,'CSC Mitre'!Y$1:Y$220,0)),"",VLOOKUP(NE$1,'Tactic Recode'!$A$1:$B$547,2,FALSE))</f>
        <v/>
      </c>
      <c r="NF26" t="str">
        <f>IF(ISERROR(MATCH(NF$1,'CSC Mitre'!Y$1:Y$220,0)),"",VLOOKUP(NF$1,'Tactic Recode'!$A$1:$B$547,2,FALSE))</f>
        <v/>
      </c>
      <c r="NG26" t="str">
        <f>IF(ISERROR(MATCH(NG$1,'CSC Mitre'!Y$1:Y$220,0)),"",VLOOKUP(NG$1,'Tactic Recode'!$A$1:$B$547,2,FALSE))</f>
        <v/>
      </c>
      <c r="NH26" t="str">
        <f>IF(ISERROR(MATCH(NH$1,'CSC Mitre'!Y$1:Y$220,0)),"",VLOOKUP(NH$1,'Tactic Recode'!$A$1:$B$547,2,FALSE))</f>
        <v/>
      </c>
      <c r="NI26" t="str">
        <f>IF(ISERROR(MATCH(NI$1,'CSC Mitre'!Y$1:Y$220,0)),"",VLOOKUP(NI$1,'Tactic Recode'!$A$1:$B$547,2,FALSE))</f>
        <v/>
      </c>
      <c r="NJ26" t="str">
        <f>IF(ISERROR(MATCH(NJ$1,'CSC Mitre'!Y$1:Y$220,0)),"",VLOOKUP(NJ$1,'Tactic Recode'!$A$1:$B$547,2,FALSE))</f>
        <v/>
      </c>
      <c r="NK26" t="str">
        <f>IF(ISERROR(MATCH(NK$1,'CSC Mitre'!Y$1:Y$220,0)),"",VLOOKUP(NK$1,'Tactic Recode'!$A$1:$B$547,2,FALSE))</f>
        <v/>
      </c>
      <c r="NL26" t="str">
        <f>IF(ISERROR(MATCH(NL$1,'CSC Mitre'!Y$1:Y$220,0)),"",VLOOKUP(NL$1,'Tactic Recode'!$A$1:$B$547,2,FALSE))</f>
        <v/>
      </c>
      <c r="NM26" t="str">
        <f>IF(ISERROR(MATCH(NM$1,'CSC Mitre'!Y$1:Y$220,0)),"",VLOOKUP(NM$1,'Tactic Recode'!$A$1:$B$547,2,FALSE))</f>
        <v/>
      </c>
      <c r="NN26" t="str">
        <f>IF(ISERROR(MATCH(NN$1,'CSC Mitre'!Y$1:Y$220,0)),"",VLOOKUP(NN$1,'Tactic Recode'!$A$1:$B$547,2,FALSE))</f>
        <v/>
      </c>
      <c r="NO26" t="str">
        <f>IF(ISERROR(MATCH(NO$1,'CSC Mitre'!Y$1:Y$220,0)),"",VLOOKUP(NO$1,'Tactic Recode'!$A$1:$B$547,2,FALSE))</f>
        <v/>
      </c>
      <c r="NP26" t="str">
        <f>IF(ISERROR(MATCH(NP$1,'CSC Mitre'!Y$1:Y$220,0)),"",VLOOKUP(NP$1,'Tactic Recode'!$A$1:$B$547,2,FALSE))</f>
        <v/>
      </c>
      <c r="NQ26" t="str">
        <f>IF(ISERROR(MATCH(NQ$1,'CSC Mitre'!Y$1:Y$220,0)),"",VLOOKUP(NQ$1,'Tactic Recode'!$A$1:$B$547,2,FALSE))</f>
        <v/>
      </c>
      <c r="NR26" t="str">
        <f>IF(ISERROR(MATCH(NR$1,'CSC Mitre'!Y$1:Y$220,0)),"",VLOOKUP(NR$1,'Tactic Recode'!$A$1:$B$547,2,FALSE))</f>
        <v/>
      </c>
      <c r="NS26" t="str">
        <f>IF(ISERROR(MATCH(NS$1,'CSC Mitre'!Y$1:Y$220,0)),"",VLOOKUP(NS$1,'Tactic Recode'!$A$1:$B$547,2,FALSE))</f>
        <v/>
      </c>
      <c r="NT26" t="str">
        <f>IF(ISERROR(MATCH(NT$1,'CSC Mitre'!Y$1:Y$220,0)),"",VLOOKUP(NT$1,'Tactic Recode'!$A$1:$B$547,2,FALSE))</f>
        <v/>
      </c>
      <c r="NU26" t="str">
        <f>IF(ISERROR(MATCH(NU$1,'CSC Mitre'!Y$1:Y$220,0)),"",VLOOKUP(NU$1,'Tactic Recode'!$A$1:$B$547,2,FALSE))</f>
        <v/>
      </c>
      <c r="NV26" t="str">
        <f>IF(ISERROR(MATCH(NV$1,'CSC Mitre'!Y$1:Y$220,0)),"",VLOOKUP(NV$1,'Tactic Recode'!$A$1:$B$547,2,FALSE))</f>
        <v/>
      </c>
      <c r="NW26" t="str">
        <f>IF(ISERROR(MATCH(NW$1,'CSC Mitre'!Y$1:Y$220,0)),"",VLOOKUP(NW$1,'Tactic Recode'!$A$1:$B$547,2,FALSE))</f>
        <v/>
      </c>
      <c r="NX26" t="str">
        <f>IF(ISERROR(MATCH(NX$1,'CSC Mitre'!Y$1:Y$220,0)),"",VLOOKUP(NX$1,'Tactic Recode'!$A$1:$B$547,2,FALSE))</f>
        <v/>
      </c>
      <c r="NY26" t="str">
        <f>IF(ISERROR(MATCH(NY$1,'CSC Mitre'!Y$1:Y$220,0)),"",VLOOKUP(NY$1,'Tactic Recode'!$A$1:$B$547,2,FALSE))</f>
        <v/>
      </c>
      <c r="NZ26" t="str">
        <f>IF(ISERROR(MATCH(NZ$1,'CSC Mitre'!Y$1:Y$220,0)),"",VLOOKUP(NZ$1,'Tactic Recode'!$A$1:$B$547,2,FALSE))</f>
        <v/>
      </c>
      <c r="OA26" t="str">
        <f>IF(ISERROR(MATCH(OA$1,'CSC Mitre'!Y$1:Y$220,0)),"",VLOOKUP(OA$1,'Tactic Recode'!$A$1:$B$547,2,FALSE))</f>
        <v/>
      </c>
      <c r="OB26" t="str">
        <f>IF(ISERROR(MATCH(OB$1,'CSC Mitre'!Y$1:Y$220,0)),"",VLOOKUP(OB$1,'Tactic Recode'!$A$1:$B$547,2,FALSE))</f>
        <v/>
      </c>
      <c r="OC26" t="str">
        <f>IF(ISERROR(MATCH(OC$1,'CSC Mitre'!Y$1:Y$220,0)),"",VLOOKUP(OC$1,'Tactic Recode'!$A$1:$B$547,2,FALSE))</f>
        <v/>
      </c>
      <c r="OD26" t="str">
        <f>IF(ISERROR(MATCH(OD$1,'CSC Mitre'!Y$1:Y$220,0)),"",VLOOKUP(OD$1,'Tactic Recode'!$A$1:$B$547,2,FALSE))</f>
        <v/>
      </c>
      <c r="OE26" t="str">
        <f>IF(ISERROR(MATCH(OE$1,'CSC Mitre'!Y$1:Y$220,0)),"",VLOOKUP(OE$1,'Tactic Recode'!$A$1:$B$547,2,FALSE))</f>
        <v/>
      </c>
      <c r="OF26" t="str">
        <f>IF(ISERROR(MATCH(OF$1,'CSC Mitre'!Y$1:Y$220,0)),"",VLOOKUP(OF$1,'Tactic Recode'!$A$1:$B$547,2,FALSE))</f>
        <v/>
      </c>
      <c r="OG26" t="str">
        <f>IF(ISERROR(MATCH(OG$1,'CSC Mitre'!Y$1:Y$220,0)),"",VLOOKUP(OG$1,'Tactic Recode'!$A$1:$B$547,2,FALSE))</f>
        <v/>
      </c>
      <c r="OH26" t="str">
        <f>IF(ISERROR(MATCH(OH$1,'CSC Mitre'!Y$1:Y$220,0)),"",VLOOKUP(OH$1,'Tactic Recode'!$A$1:$B$547,2,FALSE))</f>
        <v/>
      </c>
      <c r="OI26" t="str">
        <f>IF(ISERROR(MATCH(OI$1,'CSC Mitre'!Y$1:Y$220,0)),"",VLOOKUP(OI$1,'Tactic Recode'!$A$1:$B$547,2,FALSE))</f>
        <v/>
      </c>
      <c r="OJ26" t="str">
        <f>IF(ISERROR(MATCH(OJ$1,'CSC Mitre'!Y$1:Y$220,0)),"",VLOOKUP(OJ$1,'Tactic Recode'!$A$1:$B$547,2,FALSE))</f>
        <v/>
      </c>
      <c r="OK26" t="str">
        <f>IF(ISERROR(MATCH(OK$1,'CSC Mitre'!Y$1:Y$220,0)),"",VLOOKUP(OK$1,'Tactic Recode'!$A$1:$B$547,2,FALSE))</f>
        <v/>
      </c>
      <c r="OL26" t="str">
        <f>IF(ISERROR(MATCH(OL$1,'CSC Mitre'!Y$1:Y$220,0)),"",VLOOKUP(OL$1,'Tactic Recode'!$A$1:$B$547,2,FALSE))</f>
        <v/>
      </c>
      <c r="OM26" t="str">
        <f>IF(ISERROR(MATCH(OM$1,'CSC Mitre'!Y$1:Y$220,0)),"",VLOOKUP(OM$1,'Tactic Recode'!$A$1:$B$547,2,FALSE))</f>
        <v/>
      </c>
      <c r="ON26" t="str">
        <f>IF(ISERROR(MATCH(ON$1,'CSC Mitre'!Y$1:Y$220,0)),"",VLOOKUP(ON$1,'Tactic Recode'!$A$1:$B$547,2,FALSE))</f>
        <v/>
      </c>
      <c r="OO26" t="str">
        <f>IF(ISERROR(MATCH(OO$1,'CSC Mitre'!Y$1:Y$220,0)),"",VLOOKUP(OO$1,'Tactic Recode'!$A$1:$B$547,2,FALSE))</f>
        <v/>
      </c>
      <c r="OP26" t="str">
        <f>IF(ISERROR(MATCH(OP$1,'CSC Mitre'!Y$1:Y$220,0)),"",VLOOKUP(OP$1,'Tactic Recode'!$A$1:$B$547,2,FALSE))</f>
        <v/>
      </c>
      <c r="OQ26" t="str">
        <f>IF(ISERROR(MATCH(OQ$1,'CSC Mitre'!Y$1:Y$220,0)),"",VLOOKUP(OQ$1,'Tactic Recode'!$A$1:$B$547,2,FALSE))</f>
        <v/>
      </c>
      <c r="OR26" t="str">
        <f>IF(ISERROR(MATCH(OR$1,'CSC Mitre'!Y$1:Y$220,0)),"",VLOOKUP(OR$1,'Tactic Recode'!$A$1:$B$547,2,FALSE))</f>
        <v/>
      </c>
      <c r="OS26" t="str">
        <f>IF(ISERROR(MATCH(OS$1,'CSC Mitre'!Y$1:Y$220,0)),"",VLOOKUP(OS$1,'Tactic Recode'!$A$1:$B$547,2,FALSE))</f>
        <v/>
      </c>
      <c r="OT26" t="str">
        <f>IF(ISERROR(MATCH(OT$1,'CSC Mitre'!Y$1:Y$220,0)),"",VLOOKUP(OT$1,'Tactic Recode'!$A$1:$B$547,2,FALSE))</f>
        <v/>
      </c>
      <c r="OU26" t="str">
        <f>IF(ISERROR(MATCH(OU$1,'CSC Mitre'!Y$1:Y$220,0)),"",VLOOKUP(OU$1,'Tactic Recode'!$A$1:$B$547,2,FALSE))</f>
        <v/>
      </c>
      <c r="OV26" t="str">
        <f>IF(ISERROR(MATCH(OV$1,'CSC Mitre'!Y$1:Y$220,0)),"",VLOOKUP(OV$1,'Tactic Recode'!$A$1:$B$547,2,FALSE))</f>
        <v/>
      </c>
      <c r="OW26" t="str">
        <f>IF(ISERROR(MATCH(OW$1,'CSC Mitre'!Y$1:Y$220,0)),"",VLOOKUP(OW$1,'Tactic Recode'!$A$1:$B$547,2,FALSE))</f>
        <v/>
      </c>
      <c r="OX26" t="str">
        <f>IF(ISERROR(MATCH(OX$1,'CSC Mitre'!Y$1:Y$220,0)),"",VLOOKUP(OX$1,'Tactic Recode'!$A$1:$B$547,2,FALSE))</f>
        <v/>
      </c>
      <c r="OY26" t="str">
        <f>IF(ISERROR(MATCH(OY$1,'CSC Mitre'!Y$1:Y$220,0)),"",VLOOKUP(OY$1,'Tactic Recode'!$A$1:$B$547,2,FALSE))</f>
        <v/>
      </c>
      <c r="OZ26" t="str">
        <f>IF(ISERROR(MATCH(OZ$1,'CSC Mitre'!Y$1:Y$220,0)),"",VLOOKUP(OZ$1,'Tactic Recode'!$A$1:$B$547,2,FALSE))</f>
        <v/>
      </c>
      <c r="PA26" t="str">
        <f>IF(ISERROR(MATCH(PA$1,'CSC Mitre'!Y$1:Y$220,0)),"",VLOOKUP(PA$1,'Tactic Recode'!$A$1:$B$547,2,FALSE))</f>
        <v/>
      </c>
      <c r="PB26" t="str">
        <f>IF(ISERROR(MATCH(PB$1,'CSC Mitre'!Y$1:Y$220,0)),"",VLOOKUP(PB$1,'Tactic Recode'!$A$1:$B$547,2,FALSE))</f>
        <v/>
      </c>
      <c r="PC26" t="str">
        <f>IF(ISERROR(MATCH(PC$1,'CSC Mitre'!Y$1:Y$220,0)),"",VLOOKUP(PC$1,'Tactic Recode'!$A$1:$B$547,2,FALSE))</f>
        <v/>
      </c>
      <c r="PD26" t="str">
        <f>IF(ISERROR(MATCH(PD$1,'CSC Mitre'!Y$1:Y$220,0)),"",VLOOKUP(PD$1,'Tactic Recode'!$A$1:$B$547,2,FALSE))</f>
        <v/>
      </c>
      <c r="PE26" t="str">
        <f>IF(ISERROR(MATCH(PE$1,'CSC Mitre'!Y$1:Y$220,0)),"",VLOOKUP(PE$1,'Tactic Recode'!$A$1:$B$547,2,FALSE))</f>
        <v/>
      </c>
      <c r="PF26" t="str">
        <f>IF(ISERROR(MATCH(PF$1,'CSC Mitre'!Y$1:Y$220,0)),"",VLOOKUP(PF$1,'Tactic Recode'!$A$1:$B$547,2,FALSE))</f>
        <v/>
      </c>
      <c r="PG26" t="str">
        <f>IF(ISERROR(MATCH(PG$1,'CSC Mitre'!Y$1:Y$220,0)),"",VLOOKUP(PG$1,'Tactic Recode'!$A$1:$B$547,2,FALSE))</f>
        <v/>
      </c>
      <c r="PH26" t="str">
        <f>IF(ISERROR(MATCH(PH$1,'CSC Mitre'!Y$1:Y$220,0)),"",VLOOKUP(PH$1,'Tactic Recode'!$A$1:$B$547,2,FALSE))</f>
        <v/>
      </c>
      <c r="PI26" t="str">
        <f>IF(ISERROR(MATCH(PI$1,'CSC Mitre'!Y$1:Y$220,0)),"",VLOOKUP(PI$1,'Tactic Recode'!$A$1:$B$547,2,FALSE))</f>
        <v/>
      </c>
      <c r="PJ26" t="str">
        <f>IF(ISERROR(MATCH(PJ$1,'CSC Mitre'!Y$1:Y$220,0)),"",VLOOKUP(PJ$1,'Tactic Recode'!$A$1:$B$547,2,FALSE))</f>
        <v/>
      </c>
      <c r="PK26" t="str">
        <f>IF(ISERROR(MATCH(PK$1,'CSC Mitre'!Y$1:Y$220,0)),"",VLOOKUP(PK$1,'Tactic Recode'!$A$1:$B$547,2,FALSE))</f>
        <v/>
      </c>
      <c r="PL26" t="str">
        <f>IF(ISERROR(MATCH(PL$1,'CSC Mitre'!Y$1:Y$220,0)),"",VLOOKUP(PL$1,'Tactic Recode'!$A$1:$B$547,2,FALSE))</f>
        <v/>
      </c>
      <c r="PM26" t="str">
        <f>IF(ISERROR(MATCH(PM$1,'CSC Mitre'!Y$1:Y$220,0)),"",VLOOKUP(PM$1,'Tactic Recode'!$A$1:$B$547,2,FALSE))</f>
        <v/>
      </c>
      <c r="PN26" t="str">
        <f>IF(ISERROR(MATCH(PN$1,'CSC Mitre'!Y$1:Y$220,0)),"",VLOOKUP(PN$1,'Tactic Recode'!$A$1:$B$547,2,FALSE))</f>
        <v/>
      </c>
      <c r="PO26" t="str">
        <f>IF(ISERROR(MATCH(PO$1,'CSC Mitre'!Y$1:Y$220,0)),"",VLOOKUP(PO$1,'Tactic Recode'!$A$1:$B$547,2,FALSE))</f>
        <v/>
      </c>
      <c r="PP26" t="str">
        <f>IF(ISERROR(MATCH(PP$1,'CSC Mitre'!Y$1:Y$220,0)),"",VLOOKUP(PP$1,'Tactic Recode'!$A$1:$B$547,2,FALSE))</f>
        <v/>
      </c>
      <c r="PQ26" t="str">
        <f>IF(ISERROR(MATCH(PQ$1,'CSC Mitre'!Y$1:Y$220,0)),"",VLOOKUP(PQ$1,'Tactic Recode'!$A$1:$B$547,2,FALSE))</f>
        <v/>
      </c>
      <c r="PR26" t="str">
        <f>IF(ISERROR(MATCH(PR$1,'CSC Mitre'!Y$1:Y$220,0)),"",VLOOKUP(PR$1,'Tactic Recode'!$A$1:$B$547,2,FALSE))</f>
        <v/>
      </c>
      <c r="PS26" t="str">
        <f>IF(ISERROR(MATCH(PS$1,'CSC Mitre'!Y$1:Y$220,0)),"",VLOOKUP(PS$1,'Tactic Recode'!$A$1:$B$547,2,FALSE))</f>
        <v/>
      </c>
      <c r="PT26" t="str">
        <f>IF(ISERROR(MATCH(PT$1,'CSC Mitre'!Y$1:Y$220,0)),"",VLOOKUP(PT$1,'Tactic Recode'!$A$1:$B$547,2,FALSE))</f>
        <v/>
      </c>
      <c r="PU26" t="str">
        <f>IF(ISERROR(MATCH(PU$1,'CSC Mitre'!Y$1:Y$220,0)),"",VLOOKUP(PU$1,'Tactic Recode'!$A$1:$B$547,2,FALSE))</f>
        <v/>
      </c>
      <c r="PV26" t="str">
        <f>IF(ISERROR(MATCH(PV$1,'CSC Mitre'!Y$1:Y$220,0)),"",VLOOKUP(PV$1,'Tactic Recode'!$A$1:$B$547,2,FALSE))</f>
        <v/>
      </c>
      <c r="PW26" t="str">
        <f>IF(ISERROR(MATCH(PW$1,'CSC Mitre'!Y$1:Y$220,0)),"",VLOOKUP(PW$1,'Tactic Recode'!$A$1:$B$547,2,FALSE))</f>
        <v/>
      </c>
      <c r="PX26" t="str">
        <f>IF(ISERROR(MATCH(PX$1,'CSC Mitre'!Y$1:Y$220,0)),"",VLOOKUP(PX$1,'Tactic Recode'!$A$1:$B$547,2,FALSE))</f>
        <v/>
      </c>
      <c r="PY26" t="str">
        <f>IF(ISERROR(MATCH(PY$1,'CSC Mitre'!Y$1:Y$220,0)),"",VLOOKUP(PY$1,'Tactic Recode'!$A$1:$B$547,2,FALSE))</f>
        <v/>
      </c>
      <c r="PZ26" t="str">
        <f>IF(ISERROR(MATCH(PZ$1,'CSC Mitre'!Y$1:Y$220,0)),"",VLOOKUP(PZ$1,'Tactic Recode'!$A$1:$B$547,2,FALSE))</f>
        <v/>
      </c>
      <c r="QA26" t="str">
        <f>IF(ISERROR(MATCH(QA$1,'CSC Mitre'!Y$1:Y$220,0)),"",VLOOKUP(QA$1,'Tactic Recode'!$A$1:$B$547,2,FALSE))</f>
        <v/>
      </c>
      <c r="QB26" t="str">
        <f>IF(ISERROR(MATCH(QB$1,'CSC Mitre'!Y$1:Y$220,0)),"",VLOOKUP(QB$1,'Tactic Recode'!$A$1:$B$547,2,FALSE))</f>
        <v/>
      </c>
      <c r="QC26" t="str">
        <f>IF(ISERROR(MATCH(QC$1,'CSC Mitre'!Y$1:Y$220,0)),"",VLOOKUP(QC$1,'Tactic Recode'!$A$1:$B$547,2,FALSE))</f>
        <v/>
      </c>
      <c r="QD26" t="str">
        <f>IF(ISERROR(MATCH(QD$1,'CSC Mitre'!Y$1:Y$220,0)),"",VLOOKUP(QD$1,'Tactic Recode'!$A$1:$B$547,2,FALSE))</f>
        <v/>
      </c>
      <c r="QE26" t="str">
        <f>IF(ISERROR(MATCH(QE$1,'CSC Mitre'!Y$1:Y$220,0)),"",VLOOKUP(QE$1,'Tactic Recode'!$A$1:$B$547,2,FALSE))</f>
        <v/>
      </c>
      <c r="QF26" t="str">
        <f>IF(ISERROR(MATCH(QF$1,'CSC Mitre'!Y$1:Y$220,0)),"",VLOOKUP(QF$1,'Tactic Recode'!$A$1:$B$547,2,FALSE))</f>
        <v/>
      </c>
      <c r="QG26" t="str">
        <f>IF(ISERROR(MATCH(QG$1,'CSC Mitre'!Y$1:Y$220,0)),"",VLOOKUP(QG$1,'Tactic Recode'!$A$1:$B$547,2,FALSE))</f>
        <v/>
      </c>
      <c r="QH26" t="str">
        <f>IF(ISERROR(MATCH(QH$1,'CSC Mitre'!Y$1:Y$220,0)),"",VLOOKUP(QH$1,'Tactic Recode'!$A$1:$B$547,2,FALSE))</f>
        <v/>
      </c>
      <c r="QI26" t="str">
        <f>IF(ISERROR(MATCH(QI$1,'CSC Mitre'!Y$1:Y$220,0)),"",VLOOKUP(QI$1,'Tactic Recode'!$A$1:$B$547,2,FALSE))</f>
        <v/>
      </c>
      <c r="QJ26" t="str">
        <f>IF(ISERROR(MATCH(QJ$1,'CSC Mitre'!Y$1:Y$220,0)),"",VLOOKUP(QJ$1,'Tactic Recode'!$A$1:$B$547,2,FALSE))</f>
        <v/>
      </c>
      <c r="QK26" t="str">
        <f>IF(ISERROR(MATCH(QK$1,'CSC Mitre'!Y$1:Y$220,0)),"",VLOOKUP(QK$1,'Tactic Recode'!$A$1:$B$547,2,FALSE))</f>
        <v/>
      </c>
      <c r="QL26" t="str">
        <f>IF(ISERROR(MATCH(QL$1,'CSC Mitre'!Y$1:Y$220,0)),"",VLOOKUP(QL$1,'Tactic Recode'!$A$1:$B$547,2,FALSE))</f>
        <v/>
      </c>
      <c r="QM26" t="str">
        <f>IF(ISERROR(MATCH(QM$1,'CSC Mitre'!Y$1:Y$220,0)),"",VLOOKUP(QM$1,'Tactic Recode'!$A$1:$B$547,2,FALSE))</f>
        <v/>
      </c>
      <c r="QN26" t="str">
        <f>IF(ISERROR(MATCH(QN$1,'CSC Mitre'!Y$1:Y$220,0)),"",VLOOKUP(QN$1,'Tactic Recode'!$A$1:$B$547,2,FALSE))</f>
        <v/>
      </c>
      <c r="QO26" t="str">
        <f>IF(ISERROR(MATCH(QO$1,'CSC Mitre'!Y$1:Y$220,0)),"",VLOOKUP(QO$1,'Tactic Recode'!$A$1:$B$547,2,FALSE))</f>
        <v/>
      </c>
      <c r="QP26" t="str">
        <f>IF(ISERROR(MATCH(QP$1,'CSC Mitre'!Y$1:Y$220,0)),"",VLOOKUP(QP$1,'Tactic Recode'!$A$1:$B$547,2,FALSE))</f>
        <v/>
      </c>
      <c r="QQ26" t="str">
        <f>IF(ISERROR(MATCH(QQ$1,'CSC Mitre'!Y$1:Y$220,0)),"",VLOOKUP(QQ$1,'Tactic Recode'!$A$1:$B$547,2,FALSE))</f>
        <v/>
      </c>
      <c r="QR26" t="str">
        <f>IF(ISERROR(MATCH(QR$1,'CSC Mitre'!Y$1:Y$220,0)),"",VLOOKUP(QR$1,'Tactic Recode'!$A$1:$B$547,2,FALSE))</f>
        <v/>
      </c>
      <c r="QS26" t="str">
        <f>IF(ISERROR(MATCH(QS$1,'CSC Mitre'!Y$1:Y$220,0)),"",VLOOKUP(QS$1,'Tactic Recode'!$A$1:$B$547,2,FALSE))</f>
        <v/>
      </c>
      <c r="QT26" t="str">
        <f>IF(ISERROR(MATCH(QT$1,'CSC Mitre'!Y$1:Y$220,0)),"",VLOOKUP(QT$1,'Tactic Recode'!$A$1:$B$547,2,FALSE))</f>
        <v/>
      </c>
      <c r="QU26" t="str">
        <f>IF(ISERROR(MATCH(QU$1,'CSC Mitre'!Y$1:Y$220,0)),"",VLOOKUP(QU$1,'Tactic Recode'!$A$1:$B$547,2,FALSE))</f>
        <v/>
      </c>
      <c r="QV26" t="str">
        <f>IF(ISERROR(MATCH(QV$1,'CSC Mitre'!Y$1:Y$220,0)),"",VLOOKUP(QV$1,'Tactic Recode'!$A$1:$B$547,2,FALSE))</f>
        <v/>
      </c>
      <c r="QW26" t="str">
        <f>IF(ISERROR(MATCH(QW$1,'CSC Mitre'!Y$1:Y$220,0)),"",VLOOKUP(QW$1,'Tactic Recode'!$A$1:$B$547,2,FALSE))</f>
        <v/>
      </c>
      <c r="QX26" t="str">
        <f>IF(ISERROR(MATCH(QX$1,'CSC Mitre'!Y$1:Y$220,0)),"",VLOOKUP(QX$1,'Tactic Recode'!$A$1:$B$547,2,FALSE))</f>
        <v/>
      </c>
      <c r="QY26" t="str">
        <f>IF(ISERROR(MATCH(QY$1,'CSC Mitre'!Y$1:Y$220,0)),"",VLOOKUP(QY$1,'Tactic Recode'!$A$1:$B$547,2,FALSE))</f>
        <v/>
      </c>
      <c r="QZ26" t="str">
        <f>IF(ISERROR(MATCH(QZ$1,'CSC Mitre'!Y$1:Y$220,0)),"",VLOOKUP(QZ$1,'Tactic Recode'!$A$1:$B$547,2,FALSE))</f>
        <v/>
      </c>
      <c r="RA26" t="str">
        <f>IF(ISERROR(MATCH(RA$1,'CSC Mitre'!Y$1:Y$220,0)),"",VLOOKUP(RA$1,'Tactic Recode'!$A$1:$B$547,2,FALSE))</f>
        <v/>
      </c>
      <c r="RB26" t="str">
        <f>IF(ISERROR(MATCH(RB$1,'CSC Mitre'!Y$1:Y$220,0)),"",VLOOKUP(RB$1,'Tactic Recode'!$A$1:$B$547,2,FALSE))</f>
        <v/>
      </c>
      <c r="RC26" t="str">
        <f>IF(ISERROR(MATCH(RC$1,'CSC Mitre'!Y$1:Y$220,0)),"",VLOOKUP(RC$1,'Tactic Recode'!$A$1:$B$547,2,FALSE))</f>
        <v/>
      </c>
      <c r="RD26" t="str">
        <f>IF(ISERROR(MATCH(RD$1,'CSC Mitre'!Y$1:Y$220,0)),"",VLOOKUP(RD$1,'Tactic Recode'!$A$1:$B$547,2,FALSE))</f>
        <v/>
      </c>
      <c r="RE26" t="str">
        <f>IF(ISERROR(MATCH(RE$1,'CSC Mitre'!Y$1:Y$220,0)),"",VLOOKUP(RE$1,'Tactic Recode'!$A$1:$B$547,2,FALSE))</f>
        <v/>
      </c>
      <c r="RF26" t="str">
        <f>IF(ISERROR(MATCH(RF$1,'CSC Mitre'!Y$1:Y$220,0)),"",VLOOKUP(RF$1,'Tactic Recode'!$A$1:$B$547,2,FALSE))</f>
        <v/>
      </c>
      <c r="RG26" t="str">
        <f>IF(ISERROR(MATCH(RG$1,'CSC Mitre'!Y$1:Y$220,0)),"",VLOOKUP(RG$1,'Tactic Recode'!$A$1:$B$547,2,FALSE))</f>
        <v/>
      </c>
      <c r="RH26" t="str">
        <f>IF(ISERROR(MATCH(RH$1,'CSC Mitre'!Y$1:Y$220,0)),"",VLOOKUP(RH$1,'Tactic Recode'!$A$1:$B$547,2,FALSE))</f>
        <v/>
      </c>
      <c r="RI26" t="str">
        <f>IF(ISERROR(MATCH(RI$1,'CSC Mitre'!Y$1:Y$220,0)),"",VLOOKUP(RI$1,'Tactic Recode'!$A$1:$B$547,2,FALSE))</f>
        <v/>
      </c>
      <c r="RJ26" t="str">
        <f>IF(ISERROR(MATCH(RJ$1,'CSC Mitre'!Y$1:Y$220,0)),"",VLOOKUP(RJ$1,'Tactic Recode'!$A$1:$B$547,2,FALSE))</f>
        <v/>
      </c>
      <c r="RK26" t="str">
        <f>IF(ISERROR(MATCH(RK$1,'CSC Mitre'!Y$1:Y$220,0)),"",VLOOKUP(RK$1,'Tactic Recode'!$A$1:$B$547,2,FALSE))</f>
        <v/>
      </c>
      <c r="RL26" t="str">
        <f>IF(ISERROR(MATCH(RL$1,'CSC Mitre'!Y$1:Y$220,0)),"",VLOOKUP(RL$1,'Tactic Recode'!$A$1:$B$547,2,FALSE))</f>
        <v/>
      </c>
      <c r="RM26" t="str">
        <f>IF(ISERROR(MATCH(RM$1,'CSC Mitre'!Y$1:Y$220,0)),"",VLOOKUP(RM$1,'Tactic Recode'!$A$1:$B$547,2,FALSE))</f>
        <v/>
      </c>
      <c r="RN26" t="str">
        <f>IF(ISERROR(MATCH(RN$1,'CSC Mitre'!Y$1:Y$220,0)),"",VLOOKUP(RN$1,'Tactic Recode'!$A$1:$B$547,2,FALSE))</f>
        <v/>
      </c>
      <c r="RO26" t="str">
        <f>IF(ISERROR(MATCH(RO$1,'CSC Mitre'!Y$1:Y$220,0)),"",VLOOKUP(RO$1,'Tactic Recode'!$A$1:$B$547,2,FALSE))</f>
        <v/>
      </c>
      <c r="RP26" t="str">
        <f>IF(ISERROR(MATCH(RP$1,'CSC Mitre'!Y$1:Y$220,0)),"",VLOOKUP(RP$1,'Tactic Recode'!$A$1:$B$547,2,FALSE))</f>
        <v/>
      </c>
      <c r="RQ26" t="str">
        <f>IF(ISERROR(MATCH(RQ$1,'CSC Mitre'!Y$1:Y$220,0)),"",VLOOKUP(RQ$1,'Tactic Recode'!$A$1:$B$547,2,FALSE))</f>
        <v/>
      </c>
      <c r="RR26" t="str">
        <f>IF(ISERROR(MATCH(RR$1,'CSC Mitre'!Y$1:Y$220,0)),"",VLOOKUP(RR$1,'Tactic Recode'!$A$1:$B$547,2,FALSE))</f>
        <v/>
      </c>
      <c r="RS26" t="str">
        <f>IF(ISERROR(MATCH(RS$1,'CSC Mitre'!Y$1:Y$220,0)),"",VLOOKUP(RS$1,'Tactic Recode'!$A$1:$B$547,2,FALSE))</f>
        <v/>
      </c>
      <c r="RT26" t="str">
        <f>IF(ISERROR(MATCH(RT$1,'CSC Mitre'!Y$1:Y$220,0)),"",VLOOKUP(RT$1,'Tactic Recode'!$A$1:$B$547,2,FALSE))</f>
        <v/>
      </c>
      <c r="RU26" t="str">
        <f>IF(ISERROR(MATCH(RU$1,'CSC Mitre'!Y$1:Y$220,0)),"",VLOOKUP(RU$1,'Tactic Recode'!$A$1:$B$547,2,FALSE))</f>
        <v/>
      </c>
      <c r="RV26" t="str">
        <f>IF(ISERROR(MATCH(RV$1,'CSC Mitre'!Y$1:Y$220,0)),"",VLOOKUP(RV$1,'Tactic Recode'!$A$1:$B$547,2,FALSE))</f>
        <v/>
      </c>
      <c r="RW26" t="str">
        <f>IF(ISERROR(MATCH(RW$1,'CSC Mitre'!Y$1:Y$220,0)),"",VLOOKUP(RW$1,'Tactic Recode'!$A$1:$B$547,2,FALSE))</f>
        <v/>
      </c>
      <c r="RX26" t="str">
        <f>IF(ISERROR(MATCH(RX$1,'CSC Mitre'!Y$1:Y$220,0)),"",VLOOKUP(RX$1,'Tactic Recode'!$A$1:$B$547,2,FALSE))</f>
        <v/>
      </c>
      <c r="RY26" t="str">
        <f>IF(ISERROR(MATCH(RY$1,'CSC Mitre'!Y$1:Y$220,0)),"",VLOOKUP(RY$1,'Tactic Recode'!$A$1:$B$547,2,FALSE))</f>
        <v/>
      </c>
      <c r="RZ26" t="str">
        <f>IF(ISERROR(MATCH(RZ$1,'CSC Mitre'!Y$1:Y$220,0)),"",VLOOKUP(RZ$1,'Tactic Recode'!$A$1:$B$547,2,FALSE))</f>
        <v/>
      </c>
      <c r="SA26" t="str">
        <f>IF(ISERROR(MATCH(SA$1,'CSC Mitre'!Y$1:Y$220,0)),"",VLOOKUP(SA$1,'Tactic Recode'!$A$1:$B$547,2,FALSE))</f>
        <v/>
      </c>
      <c r="SB26" t="str">
        <f>IF(ISERROR(MATCH(SB$1,'CSC Mitre'!Y$1:Y$220,0)),"",VLOOKUP(SB$1,'Tactic Recode'!$A$1:$B$547,2,FALSE))</f>
        <v/>
      </c>
      <c r="SC26" t="str">
        <f>IF(ISERROR(MATCH(SC$1,'CSC Mitre'!Y$1:Y$220,0)),"",VLOOKUP(SC$1,'Tactic Recode'!$A$1:$B$547,2,FALSE))</f>
        <v/>
      </c>
      <c r="SD26" t="str">
        <f>IF(ISERROR(MATCH(SD$1,'CSC Mitre'!Y$1:Y$220,0)),"",VLOOKUP(SD$1,'Tactic Recode'!$A$1:$B$547,2,FALSE))</f>
        <v/>
      </c>
      <c r="SE26" t="str">
        <f>IF(ISERROR(MATCH(SE$1,'CSC Mitre'!Y$1:Y$220,0)),"",VLOOKUP(SE$1,'Tactic Recode'!$A$1:$B$547,2,FALSE))</f>
        <v/>
      </c>
      <c r="SF26" t="str">
        <f>IF(ISERROR(MATCH(SF$1,'CSC Mitre'!Y$1:Y$220,0)),"",VLOOKUP(SF$1,'Tactic Recode'!$A$1:$B$547,2,FALSE))</f>
        <v/>
      </c>
      <c r="SG26" t="str">
        <f>IF(ISERROR(MATCH(SG$1,'CSC Mitre'!Y$1:Y$220,0)),"",VLOOKUP(SG$1,'Tactic Recode'!$A$1:$B$547,2,FALSE))</f>
        <v/>
      </c>
      <c r="SH26" t="str">
        <f>IF(ISERROR(MATCH(SH$1,'CSC Mitre'!Y$1:Y$220,0)),"",VLOOKUP(SH$1,'Tactic Recode'!$A$1:$B$547,2,FALSE))</f>
        <v/>
      </c>
      <c r="SI26" t="str">
        <f>IF(ISERROR(MATCH(SI$1,'CSC Mitre'!Y$1:Y$220,0)),"",VLOOKUP(SI$1,'Tactic Recode'!$A$1:$B$547,2,FALSE))</f>
        <v/>
      </c>
      <c r="SJ26" t="str">
        <f>IF(ISERROR(MATCH(SJ$1,'CSC Mitre'!Y$1:Y$220,0)),"",VLOOKUP(SJ$1,'Tactic Recode'!$A$1:$B$547,2,FALSE))</f>
        <v/>
      </c>
      <c r="SK26" t="str">
        <f>IF(ISERROR(MATCH(SK$1,'CSC Mitre'!Y$1:Y$220,0)),"",VLOOKUP(SK$1,'Tactic Recode'!$A$1:$B$547,2,FALSE))</f>
        <v/>
      </c>
      <c r="SL26" t="str">
        <f>IF(ISERROR(MATCH(SL$1,'CSC Mitre'!Y$1:Y$220,0)),"",VLOOKUP(SL$1,'Tactic Recode'!$A$1:$B$547,2,FALSE))</f>
        <v/>
      </c>
      <c r="SM26" t="str">
        <f>IF(ISERROR(MATCH(SM$1,'CSC Mitre'!Y$1:Y$220,0)),"",VLOOKUP(SM$1,'Tactic Recode'!$A$1:$B$547,2,FALSE))</f>
        <v/>
      </c>
      <c r="SN26" t="str">
        <f>IF(ISERROR(MATCH(SN$1,'CSC Mitre'!Y$1:Y$220,0)),"",VLOOKUP(SN$1,'Tactic Recode'!$A$1:$B$547,2,FALSE))</f>
        <v/>
      </c>
      <c r="SO26" t="str">
        <f>IF(ISERROR(MATCH(SO$1,'CSC Mitre'!Y$1:Y$220,0)),"",VLOOKUP(SO$1,'Tactic Recode'!$A$1:$B$547,2,FALSE))</f>
        <v/>
      </c>
      <c r="SP26" t="str">
        <f>IF(ISERROR(MATCH(SP$1,'CSC Mitre'!Y$1:Y$220,0)),"",VLOOKUP(SP$1,'Tactic Recode'!$A$1:$B$547,2,FALSE))</f>
        <v/>
      </c>
      <c r="SQ26" t="str">
        <f>IF(ISERROR(MATCH(SQ$1,'CSC Mitre'!Y$1:Y$220,0)),"",VLOOKUP(SQ$1,'Tactic Recode'!$A$1:$B$547,2,FALSE))</f>
        <v/>
      </c>
      <c r="SR26" t="str">
        <f>IF(ISERROR(MATCH(SR$1,'CSC Mitre'!Y$1:Y$220,0)),"",VLOOKUP(SR$1,'Tactic Recode'!$A$1:$B$547,2,FALSE))</f>
        <v/>
      </c>
      <c r="SS26" t="str">
        <f>IF(ISERROR(MATCH(SS$1,'CSC Mitre'!Y$1:Y$220,0)),"",VLOOKUP(SS$1,'Tactic Recode'!$A$1:$B$547,2,FALSE))</f>
        <v/>
      </c>
      <c r="ST26" t="str">
        <f>IF(ISERROR(MATCH(ST$1,'CSC Mitre'!Y$1:Y$220,0)),"",VLOOKUP(ST$1,'Tactic Recode'!$A$1:$B$547,2,FALSE))</f>
        <v/>
      </c>
      <c r="SU26" t="str">
        <f>IF(ISERROR(MATCH(SU$1,'CSC Mitre'!Y$1:Y$220,0)),"",VLOOKUP(SU$1,'Tactic Recode'!$A$1:$B$547,2,FALSE))</f>
        <v/>
      </c>
      <c r="SV26" t="str">
        <f>IF(ISERROR(MATCH(SV$1,'CSC Mitre'!Y$1:Y$220,0)),"",VLOOKUP(SV$1,'Tactic Recode'!$A$1:$B$547,2,FALSE))</f>
        <v/>
      </c>
      <c r="SW26" t="str">
        <f>IF(ISERROR(MATCH(SW$1,'CSC Mitre'!Y$1:Y$220,0)),"",VLOOKUP(SW$1,'Tactic Recode'!$A$1:$B$547,2,FALSE))</f>
        <v/>
      </c>
      <c r="SX26" t="str">
        <f>IF(ISERROR(MATCH(SX$1,'CSC Mitre'!Y$1:Y$220,0)),"",VLOOKUP(SX$1,'Tactic Recode'!$A$1:$B$547,2,FALSE))</f>
        <v/>
      </c>
      <c r="SY26" t="str">
        <f>IF(ISERROR(MATCH(SY$1,'CSC Mitre'!Y$1:Y$220,0)),"",VLOOKUP(SY$1,'Tactic Recode'!$A$1:$B$547,2,FALSE))</f>
        <v/>
      </c>
      <c r="SZ26" t="str">
        <f>IF(ISERROR(MATCH(SZ$1,'CSC Mitre'!Y$1:Y$220,0)),"",VLOOKUP(SZ$1,'Tactic Recode'!$A$1:$B$547,2,FALSE))</f>
        <v/>
      </c>
      <c r="TA26" t="str">
        <f>IF(ISERROR(MATCH(TA$1,'CSC Mitre'!Y$1:Y$220,0)),"",VLOOKUP(TA$1,'Tactic Recode'!$A$1:$B$547,2,FALSE))</f>
        <v/>
      </c>
      <c r="TB26" t="str">
        <f>IF(ISERROR(MATCH(TB$1,'CSC Mitre'!Y$1:Y$220,0)),"",VLOOKUP(TB$1,'Tactic Recode'!$A$1:$B$547,2,FALSE))</f>
        <v/>
      </c>
      <c r="TC26" t="str">
        <f>IF(ISERROR(MATCH(TC$1,'CSC Mitre'!Y$1:Y$220,0)),"",VLOOKUP(TC$1,'Tactic Recode'!$A$1:$B$547,2,FALSE))</f>
        <v/>
      </c>
      <c r="TD26" t="str">
        <f>IF(ISERROR(MATCH(TD$1,'CSC Mitre'!Y$1:Y$220,0)),"",VLOOKUP(TD$1,'Tactic Recode'!$A$1:$B$547,2,FALSE))</f>
        <v/>
      </c>
      <c r="TE26" t="str">
        <f>IF(ISERROR(MATCH(TE$1,'CSC Mitre'!Y$1:Y$220,0)),"",VLOOKUP(TE$1,'Tactic Recode'!$A$1:$B$547,2,FALSE))</f>
        <v/>
      </c>
      <c r="TF26" t="str">
        <f>IF(ISERROR(MATCH(TF$1,'CSC Mitre'!Y$1:Y$220,0)),"",VLOOKUP(TF$1,'Tactic Recode'!$A$1:$B$547,2,FALSE))</f>
        <v/>
      </c>
      <c r="TG26" t="str">
        <f>IF(ISERROR(MATCH(TG$1,'CSC Mitre'!Y$1:Y$220,0)),"",VLOOKUP(TG$1,'Tactic Recode'!$A$1:$B$547,2,FALSE))</f>
        <v/>
      </c>
      <c r="TH26" t="str">
        <f>IF(ISERROR(MATCH(TH$1,'CSC Mitre'!Y$1:Y$220,0)),"",VLOOKUP(TH$1,'Tactic Recode'!$A$1:$B$547,2,FALSE))</f>
        <v/>
      </c>
      <c r="TI26" t="str">
        <f>IF(ISERROR(MATCH(TI$1,'CSC Mitre'!Y$1:Y$220,0)),"",VLOOKUP(TI$1,'Tactic Recode'!$A$1:$B$547,2,FALSE))</f>
        <v/>
      </c>
      <c r="TJ26" t="str">
        <f>IF(ISERROR(MATCH(TJ$1,'CSC Mitre'!Y$1:Y$220,0)),"",VLOOKUP(TJ$1,'Tactic Recode'!$A$1:$B$547,2,FALSE))</f>
        <v/>
      </c>
      <c r="TK26" t="str">
        <f>IF(ISERROR(MATCH(TK$1,'CSC Mitre'!Y$1:Y$220,0)),"",VLOOKUP(TK$1,'Tactic Recode'!$A$1:$B$547,2,FALSE))</f>
        <v/>
      </c>
      <c r="TL26" t="str">
        <f>IF(ISERROR(MATCH(TL$1,'CSC Mitre'!Y$1:Y$220,0)),"",VLOOKUP(TL$1,'Tactic Recode'!$A$1:$B$547,2,FALSE))</f>
        <v/>
      </c>
      <c r="TM26" t="str">
        <f>IF(ISERROR(MATCH(TM$1,'CSC Mitre'!Y$1:Y$220,0)),"",VLOOKUP(TM$1,'Tactic Recode'!$A$1:$B$547,2,FALSE))</f>
        <v/>
      </c>
      <c r="TN26" t="str">
        <f>IF(ISERROR(MATCH(TN$1,'CSC Mitre'!Y$1:Y$220,0)),"",VLOOKUP(TN$1,'Tactic Recode'!$A$1:$B$547,2,FALSE))</f>
        <v/>
      </c>
      <c r="TO26" t="str">
        <f>IF(ISERROR(MATCH(TO$1,'CSC Mitre'!Y$1:Y$220,0)),"",VLOOKUP(TO$1,'Tactic Recode'!$A$1:$B$547,2,FALSE))</f>
        <v/>
      </c>
      <c r="TP26" t="str">
        <f>IF(ISERROR(MATCH(TP$1,'CSC Mitre'!Y$1:Y$220,0)),"",VLOOKUP(TP$1,'Tactic Recode'!$A$1:$B$547,2,FALSE))</f>
        <v/>
      </c>
      <c r="TQ26" t="str">
        <f>IF(ISERROR(MATCH(TQ$1,'CSC Mitre'!Y$1:Y$220,0)),"",VLOOKUP(TQ$1,'Tactic Recode'!$A$1:$B$547,2,FALSE))</f>
        <v/>
      </c>
      <c r="TR26" t="str">
        <f>IF(ISERROR(MATCH(TR$1,'CSC Mitre'!Y$1:Y$220,0)),"",VLOOKUP(TR$1,'Tactic Recode'!$A$1:$B$547,2,FALSE))</f>
        <v/>
      </c>
      <c r="TS26" t="str">
        <f>IF(ISERROR(MATCH(TS$1,'CSC Mitre'!Y$1:Y$220,0)),"",VLOOKUP(TS$1,'Tactic Recode'!$A$1:$B$547,2,FALSE))</f>
        <v/>
      </c>
      <c r="TT26" t="str">
        <f>IF(ISERROR(MATCH(TT$1,'CSC Mitre'!Y$1:Y$220,0)),"",VLOOKUP(TT$1,'Tactic Recode'!$A$1:$B$547,2,FALSE))</f>
        <v/>
      </c>
      <c r="TU26" t="str">
        <f>IF(ISERROR(MATCH(TU$1,'CSC Mitre'!Y$1:Y$220,0)),"",VLOOKUP(TU$1,'Tactic Recode'!$A$1:$B$547,2,FALSE))</f>
        <v/>
      </c>
      <c r="TV26" t="str">
        <f>IF(ISERROR(MATCH(TV$1,'CSC Mitre'!Y$1:Y$220,0)),"",VLOOKUP(TV$1,'Tactic Recode'!$A$1:$B$547,2,FALSE))</f>
        <v/>
      </c>
      <c r="TW26" t="str">
        <f>IF(ISERROR(MATCH(TW$1,'CSC Mitre'!Y$1:Y$220,0)),"",VLOOKUP(TW$1,'Tactic Recode'!$A$1:$B$547,2,FALSE))</f>
        <v/>
      </c>
      <c r="TX26" t="str">
        <f>IF(ISERROR(MATCH(TX$1,'CSC Mitre'!Y$1:Y$220,0)),"",VLOOKUP(TX$1,'Tactic Recode'!$A$1:$B$547,2,FALSE))</f>
        <v/>
      </c>
      <c r="TY26" t="str">
        <f>IF(ISERROR(MATCH(TY$1,'CSC Mitre'!Y$1:Y$220,0)),"",VLOOKUP(TY$1,'Tactic Recode'!$A$1:$B$547,2,FALSE))</f>
        <v/>
      </c>
      <c r="TZ26" t="str">
        <f>IF(ISERROR(MATCH(TZ$1,'CSC Mitre'!Y$1:Y$220,0)),"",VLOOKUP(TZ$1,'Tactic Recode'!$A$1:$B$547,2,FALSE))</f>
        <v/>
      </c>
      <c r="UA26" t="str">
        <f>IF(ISERROR(MATCH(UA$1,'CSC Mitre'!Y$1:Y$220,0)),"",VLOOKUP(UA$1,'Tactic Recode'!$A$1:$B$547,2,FALSE))</f>
        <v/>
      </c>
      <c r="UB26" t="str">
        <f>IF(ISERROR(MATCH(UB$1,'CSC Mitre'!Y$1:Y$220,0)),"",VLOOKUP(UB$1,'Tactic Recode'!$A$1:$B$547,2,FALSE))</f>
        <v/>
      </c>
    </row>
    <row r="27" spans="1:548" x14ac:dyDescent="0.25">
      <c r="A27" s="59" t="s">
        <v>425</v>
      </c>
      <c r="B27" t="str">
        <f>IF(ISERROR(MATCH(B$1,'CSC Mitre'!Z$1:Z$220,0)),"",VLOOKUP(B$1,'Tactic Recode'!$A$1:$B$547,2,FALSE))</f>
        <v/>
      </c>
      <c r="C27" t="str">
        <f>IF(ISERROR(MATCH(C$1,'CSC Mitre'!Z$1:Z$220,0)),"",VLOOKUP(C$1,'Tactic Recode'!$A$1:$B$547,2,FALSE))</f>
        <v/>
      </c>
      <c r="D27" t="str">
        <f>IF(ISERROR(MATCH(D$1,'CSC Mitre'!Z$1:Z$220,0)),"",VLOOKUP(D$1,'Tactic Recode'!$A$1:$B$547,2,FALSE))</f>
        <v/>
      </c>
      <c r="E27" t="str">
        <f>IF(ISERROR(MATCH(E$1,'CSC Mitre'!Z$1:Z$220,0)),"",VLOOKUP(E$1,'Tactic Recode'!$A$1:$B$547,2,FALSE))</f>
        <v/>
      </c>
      <c r="F27" t="str">
        <f>IF(ISERROR(MATCH(F$1,'CSC Mitre'!Z$1:Z$220,0)),"",VLOOKUP(F$1,'Tactic Recode'!$A$1:$B$547,2,FALSE))</f>
        <v/>
      </c>
      <c r="G27" t="str">
        <f>IF(ISERROR(MATCH(G$1,'CSC Mitre'!Z$1:Z$220,0)),"",VLOOKUP(G$1,'Tactic Recode'!$A$1:$B$547,2,FALSE))</f>
        <v/>
      </c>
      <c r="H27" t="str">
        <f>IF(ISERROR(MATCH(H$1,'CSC Mitre'!Z$1:Z$220,0)),"",VLOOKUP(H$1,'Tactic Recode'!$A$1:$B$547,2,FALSE))</f>
        <v/>
      </c>
      <c r="I27" t="str">
        <f>IF(ISERROR(MATCH(I$1,'CSC Mitre'!Z$1:Z$220,0)),"",VLOOKUP(I$1,'Tactic Recode'!$A$1:$B$547,2,FALSE))</f>
        <v/>
      </c>
      <c r="J27" t="str">
        <f>IF(ISERROR(MATCH(J$1,'CSC Mitre'!Z$1:Z$220,0)),"",VLOOKUP(J$1,'Tactic Recode'!$A$1:$B$547,2,FALSE))</f>
        <v/>
      </c>
      <c r="K27" t="str">
        <f>IF(ISERROR(MATCH(K$1,'CSC Mitre'!Z$1:Z$220,0)),"",VLOOKUP(K$1,'Tactic Recode'!$A$1:$B$547,2,FALSE))</f>
        <v/>
      </c>
      <c r="L27" t="str">
        <f>IF(ISERROR(MATCH(L$1,'CSC Mitre'!Z$1:Z$220,0)),"",VLOOKUP(L$1,'Tactic Recode'!$A$1:$B$547,2,FALSE))</f>
        <v/>
      </c>
      <c r="M27" t="str">
        <f>IF(ISERROR(MATCH(M$1,'CSC Mitre'!Z$1:Z$220,0)),"",VLOOKUP(M$1,'Tactic Recode'!$A$1:$B$547,2,FALSE))</f>
        <v/>
      </c>
      <c r="N27" t="str">
        <f>IF(ISERROR(MATCH(N$1,'CSC Mitre'!Z$1:Z$220,0)),"",VLOOKUP(N$1,'Tactic Recode'!$A$1:$B$547,2,FALSE))</f>
        <v/>
      </c>
      <c r="O27" t="str">
        <f>IF(ISERROR(MATCH(O$1,'CSC Mitre'!Z$1:Z$220,0)),"",VLOOKUP(O$1,'Tactic Recode'!$A$1:$B$547,2,FALSE))</f>
        <v/>
      </c>
      <c r="P27" t="str">
        <f>IF(ISERROR(MATCH(P$1,'CSC Mitre'!Z$1:Z$220,0)),"",VLOOKUP(P$1,'Tactic Recode'!$A$1:$B$547,2,FALSE))</f>
        <v/>
      </c>
      <c r="Q27" t="str">
        <f>IF(ISERROR(MATCH(Q$1,'CSC Mitre'!Z$1:Z$220,0)),"",VLOOKUP(Q$1,'Tactic Recode'!$A$1:$B$547,2,FALSE))</f>
        <v/>
      </c>
      <c r="R27" t="str">
        <f>IF(ISERROR(MATCH(R$1,'CSC Mitre'!Z$1:Z$220,0)),"",VLOOKUP(R$1,'Tactic Recode'!$A$1:$B$547,2,FALSE))</f>
        <v/>
      </c>
      <c r="S27" t="str">
        <f>IF(ISERROR(MATCH(S$1,'CSC Mitre'!Z$1:Z$220,0)),"",VLOOKUP(S$1,'Tactic Recode'!$A$1:$B$547,2,FALSE))</f>
        <v/>
      </c>
      <c r="T27" t="str">
        <f>IF(ISERROR(MATCH(T$1,'CSC Mitre'!Z$1:Z$220,0)),"",VLOOKUP(T$1,'Tactic Recode'!$A$1:$B$547,2,FALSE))</f>
        <v/>
      </c>
      <c r="U27" t="str">
        <f>IF(ISERROR(MATCH(U$1,'CSC Mitre'!Z$1:Z$220,0)),"",VLOOKUP(U$1,'Tactic Recode'!$A$1:$B$547,2,FALSE))</f>
        <v/>
      </c>
      <c r="V27" t="str">
        <f>IF(ISERROR(MATCH(V$1,'CSC Mitre'!Z$1:Z$220,0)),"",VLOOKUP(V$1,'Tactic Recode'!$A$1:$B$547,2,FALSE))</f>
        <v/>
      </c>
      <c r="W27" t="str">
        <f>IF(ISERROR(MATCH(W$1,'CSC Mitre'!Z$1:Z$220,0)),"",VLOOKUP(W$1,'Tactic Recode'!$A$1:$B$547,2,FALSE))</f>
        <v/>
      </c>
      <c r="X27" t="str">
        <f>IF(ISERROR(MATCH(X$1,'CSC Mitre'!Z$1:Z$220,0)),"",VLOOKUP(X$1,'Tactic Recode'!$A$1:$B$547,2,FALSE))</f>
        <v/>
      </c>
      <c r="Y27" t="str">
        <f>IF(ISERROR(MATCH(Y$1,'CSC Mitre'!Z$1:Z$220,0)),"",VLOOKUP(Y$1,'Tactic Recode'!$A$1:$B$547,2,FALSE))</f>
        <v/>
      </c>
      <c r="Z27" t="str">
        <f>IF(ISERROR(MATCH(Z$1,'CSC Mitre'!Z$1:Z$220,0)),"",VLOOKUP(Z$1,'Tactic Recode'!$A$1:$B$547,2,FALSE))</f>
        <v/>
      </c>
      <c r="AA27" t="str">
        <f>IF(ISERROR(MATCH(AA$1,'CSC Mitre'!Z$1:Z$220,0)),"",VLOOKUP(AA$1,'Tactic Recode'!$A$1:$B$547,2,FALSE))</f>
        <v/>
      </c>
      <c r="AB27" t="str">
        <f>IF(ISERROR(MATCH(AB$1,'CSC Mitre'!Z$1:Z$220,0)),"",VLOOKUP(AB$1,'Tactic Recode'!$A$1:$B$547,2,FALSE))</f>
        <v/>
      </c>
      <c r="AC27" t="str">
        <f>IF(ISERROR(MATCH(AC$1,'CSC Mitre'!Z$1:Z$220,0)),"",VLOOKUP(AC$1,'Tactic Recode'!$A$1:$B$547,2,FALSE))</f>
        <v/>
      </c>
      <c r="AD27" t="str">
        <f>IF(ISERROR(MATCH(AD$1,'CSC Mitre'!Z$1:Z$220,0)),"",VLOOKUP(AD$1,'Tactic Recode'!$A$1:$B$547,2,FALSE))</f>
        <v/>
      </c>
      <c r="AE27" t="str">
        <f>IF(ISERROR(MATCH(AE$1,'CSC Mitre'!Z$1:Z$220,0)),"",VLOOKUP(AE$1,'Tactic Recode'!$A$1:$B$547,2,FALSE))</f>
        <v/>
      </c>
      <c r="AF27" t="str">
        <f>IF(ISERROR(MATCH(AF$1,'CSC Mitre'!Z$1:Z$220,0)),"",VLOOKUP(AF$1,'Tactic Recode'!$A$1:$B$547,2,FALSE))</f>
        <v/>
      </c>
      <c r="AG27" t="str">
        <f>IF(ISERROR(MATCH(AG$1,'CSC Mitre'!Z$1:Z$220,0)),"",VLOOKUP(AG$1,'Tactic Recode'!$A$1:$B$547,2,FALSE))</f>
        <v/>
      </c>
      <c r="AH27" t="str">
        <f>IF(ISERROR(MATCH(AH$1,'CSC Mitre'!Z$1:Z$220,0)),"",VLOOKUP(AH$1,'Tactic Recode'!$A$1:$B$547,2,FALSE))</f>
        <v/>
      </c>
      <c r="AI27" t="str">
        <f>IF(ISERROR(MATCH(AI$1,'CSC Mitre'!Z$1:Z$220,0)),"",VLOOKUP(AI$1,'Tactic Recode'!$A$1:$B$547,2,FALSE))</f>
        <v/>
      </c>
      <c r="AJ27" t="str">
        <f>IF(ISERROR(MATCH(AJ$1,'CSC Mitre'!Z$1:Z$220,0)),"",VLOOKUP(AJ$1,'Tactic Recode'!$A$1:$B$547,2,FALSE))</f>
        <v/>
      </c>
      <c r="AK27" t="str">
        <f>IF(ISERROR(MATCH(AK$1,'CSC Mitre'!Z$1:Z$220,0)),"",VLOOKUP(AK$1,'Tactic Recode'!$A$1:$B$547,2,FALSE))</f>
        <v/>
      </c>
      <c r="AL27" t="str">
        <f>IF(ISERROR(MATCH(AL$1,'CSC Mitre'!Z$1:Z$220,0)),"",VLOOKUP(AL$1,'Tactic Recode'!$A$1:$B$547,2,FALSE))</f>
        <v/>
      </c>
      <c r="AM27" t="str">
        <f>IF(ISERROR(MATCH(AM$1,'CSC Mitre'!Z$1:Z$220,0)),"",VLOOKUP(AM$1,'Tactic Recode'!$A$1:$B$547,2,FALSE))</f>
        <v/>
      </c>
      <c r="AN27" t="str">
        <f>IF(ISERROR(MATCH(AN$1,'CSC Mitre'!Z$1:Z$220,0)),"",VLOOKUP(AN$1,'Tactic Recode'!$A$1:$B$547,2,FALSE))</f>
        <v/>
      </c>
      <c r="AO27" t="str">
        <f>IF(ISERROR(MATCH(AO$1,'CSC Mitre'!Z$1:Z$220,0)),"",VLOOKUP(AO$1,'Tactic Recode'!$A$1:$B$547,2,FALSE))</f>
        <v/>
      </c>
      <c r="AP27" t="str">
        <f>IF(ISERROR(MATCH(AP$1,'CSC Mitre'!Z$1:Z$220,0)),"",VLOOKUP(AP$1,'Tactic Recode'!$A$1:$B$547,2,FALSE))</f>
        <v/>
      </c>
      <c r="AQ27" t="str">
        <f>IF(ISERROR(MATCH(AQ$1,'CSC Mitre'!Z$1:Z$220,0)),"",VLOOKUP(AQ$1,'Tactic Recode'!$A$1:$B$547,2,FALSE))</f>
        <v/>
      </c>
      <c r="AR27" t="str">
        <f>IF(ISERROR(MATCH(AR$1,'CSC Mitre'!Z$1:Z$220,0)),"",VLOOKUP(AR$1,'Tactic Recode'!$A$1:$B$547,2,FALSE))</f>
        <v/>
      </c>
      <c r="AS27" t="str">
        <f>IF(ISERROR(MATCH(AS$1,'CSC Mitre'!Z$1:Z$220,0)),"",VLOOKUP(AS$1,'Tactic Recode'!$A$1:$B$547,2,FALSE))</f>
        <v/>
      </c>
      <c r="AT27" t="str">
        <f>IF(ISERROR(MATCH(AT$1,'CSC Mitre'!Z$1:Z$220,0)),"",VLOOKUP(AT$1,'Tactic Recode'!$A$1:$B$547,2,FALSE))</f>
        <v/>
      </c>
      <c r="AU27" t="str">
        <f>IF(ISERROR(MATCH(AU$1,'CSC Mitre'!Z$1:Z$220,0)),"",VLOOKUP(AU$1,'Tactic Recode'!$A$1:$B$547,2,FALSE))</f>
        <v/>
      </c>
      <c r="AV27" t="str">
        <f>IF(ISERROR(MATCH(AV$1,'CSC Mitre'!Z$1:Z$220,0)),"",VLOOKUP(AV$1,'Tactic Recode'!$A$1:$B$547,2,FALSE))</f>
        <v/>
      </c>
      <c r="AW27" t="str">
        <f>IF(ISERROR(MATCH(AW$1,'CSC Mitre'!Z$1:Z$220,0)),"",VLOOKUP(AW$1,'Tactic Recode'!$A$1:$B$547,2,FALSE))</f>
        <v/>
      </c>
      <c r="AX27" t="str">
        <f>IF(ISERROR(MATCH(AX$1,'CSC Mitre'!Z$1:Z$220,0)),"",VLOOKUP(AX$1,'Tactic Recode'!$A$1:$B$547,2,FALSE))</f>
        <v/>
      </c>
      <c r="AY27" t="str">
        <f>IF(ISERROR(MATCH(AY$1,'CSC Mitre'!Z$1:Z$220,0)),"",VLOOKUP(AY$1,'Tactic Recode'!$A$1:$B$547,2,FALSE))</f>
        <v/>
      </c>
      <c r="AZ27" t="str">
        <f>IF(ISERROR(MATCH(AZ$1,'CSC Mitre'!Z$1:Z$220,0)),"",VLOOKUP(AZ$1,'Tactic Recode'!$A$1:$B$547,2,FALSE))</f>
        <v/>
      </c>
      <c r="BA27" t="str">
        <f>IF(ISERROR(MATCH(BA$1,'CSC Mitre'!Z$1:Z$220,0)),"",VLOOKUP(BA$1,'Tactic Recode'!$A$1:$B$547,2,FALSE))</f>
        <v/>
      </c>
      <c r="BB27" t="str">
        <f>IF(ISERROR(MATCH(BB$1,'CSC Mitre'!Z$1:Z$220,0)),"",VLOOKUP(BB$1,'Tactic Recode'!$A$1:$B$547,2,FALSE))</f>
        <v/>
      </c>
      <c r="BC27" t="str">
        <f>IF(ISERROR(MATCH(BC$1,'CSC Mitre'!Z$1:Z$220,0)),"",VLOOKUP(BC$1,'Tactic Recode'!$A$1:$B$547,2,FALSE))</f>
        <v/>
      </c>
      <c r="BD27" t="str">
        <f>IF(ISERROR(MATCH(BD$1,'CSC Mitre'!Z$1:Z$220,0)),"",VLOOKUP(BD$1,'Tactic Recode'!$A$1:$B$547,2,FALSE))</f>
        <v/>
      </c>
      <c r="BE27" t="str">
        <f>IF(ISERROR(MATCH(BE$1,'CSC Mitre'!Z$1:Z$220,0)),"",VLOOKUP(BE$1,'Tactic Recode'!$A$1:$B$547,2,FALSE))</f>
        <v/>
      </c>
      <c r="BF27" t="str">
        <f>IF(ISERROR(MATCH(BF$1,'CSC Mitre'!Z$1:Z$220,0)),"",VLOOKUP(BF$1,'Tactic Recode'!$A$1:$B$547,2,FALSE))</f>
        <v/>
      </c>
      <c r="BG27" t="str">
        <f>IF(ISERROR(MATCH(BG$1,'CSC Mitre'!Z$1:Z$220,0)),"",VLOOKUP(BG$1,'Tactic Recode'!$A$1:$B$547,2,FALSE))</f>
        <v/>
      </c>
      <c r="BH27" t="str">
        <f>IF(ISERROR(MATCH(BH$1,'CSC Mitre'!Z$1:Z$220,0)),"",VLOOKUP(BH$1,'Tactic Recode'!$A$1:$B$547,2,FALSE))</f>
        <v/>
      </c>
      <c r="BI27" t="str">
        <f>IF(ISERROR(MATCH(BI$1,'CSC Mitre'!Z$1:Z$220,0)),"",VLOOKUP(BI$1,'Tactic Recode'!$A$1:$B$547,2,FALSE))</f>
        <v/>
      </c>
      <c r="BJ27" t="str">
        <f>IF(ISERROR(MATCH(BJ$1,'CSC Mitre'!Z$1:Z$220,0)),"",VLOOKUP(BJ$1,'Tactic Recode'!$A$1:$B$547,2,FALSE))</f>
        <v/>
      </c>
      <c r="BK27" t="str">
        <f>IF(ISERROR(MATCH(BK$1,'CSC Mitre'!Z$1:Z$220,0)),"",VLOOKUP(BK$1,'Tactic Recode'!$A$1:$B$547,2,FALSE))</f>
        <v/>
      </c>
      <c r="BL27" t="str">
        <f>IF(ISERROR(MATCH(BL$1,'CSC Mitre'!Z$1:Z$220,0)),"",VLOOKUP(BL$1,'Tactic Recode'!$A$1:$B$547,2,FALSE))</f>
        <v/>
      </c>
      <c r="BM27" t="str">
        <f>IF(ISERROR(MATCH(BM$1,'CSC Mitre'!Z$1:Z$220,0)),"",VLOOKUP(BM$1,'Tactic Recode'!$A$1:$B$547,2,FALSE))</f>
        <v/>
      </c>
      <c r="BN27" t="str">
        <f>IF(ISERROR(MATCH(BN$1,'CSC Mitre'!Z$1:Z$220,0)),"",VLOOKUP(BN$1,'Tactic Recode'!$A$1:$B$547,2,FALSE))</f>
        <v/>
      </c>
      <c r="BO27" t="str">
        <f>IF(ISERROR(MATCH(BO$1,'CSC Mitre'!Z$1:Z$220,0)),"",VLOOKUP(BO$1,'Tactic Recode'!$A$1:$B$547,2,FALSE))</f>
        <v/>
      </c>
      <c r="BP27" t="str">
        <f>IF(ISERROR(MATCH(BP$1,'CSC Mitre'!Z$1:Z$220,0)),"",VLOOKUP(BP$1,'Tactic Recode'!$A$1:$B$547,2,FALSE))</f>
        <v/>
      </c>
      <c r="BQ27" t="str">
        <f>IF(ISERROR(MATCH(BQ$1,'CSC Mitre'!Z$1:Z$220,0)),"",VLOOKUP(BQ$1,'Tactic Recode'!$A$1:$B$547,2,FALSE))</f>
        <v/>
      </c>
      <c r="BR27" t="str">
        <f>IF(ISERROR(MATCH(BR$1,'CSC Mitre'!Z$1:Z$220,0)),"",VLOOKUP(BR$1,'Tactic Recode'!$A$1:$B$547,2,FALSE))</f>
        <v/>
      </c>
      <c r="BS27" t="str">
        <f>IF(ISERROR(MATCH(BS$1,'CSC Mitre'!Z$1:Z$220,0)),"",VLOOKUP(BS$1,'Tactic Recode'!$A$1:$B$547,2,FALSE))</f>
        <v/>
      </c>
      <c r="BT27" t="str">
        <f>IF(ISERROR(MATCH(BT$1,'CSC Mitre'!Z$1:Z$220,0)),"",VLOOKUP(BT$1,'Tactic Recode'!$A$1:$B$547,2,FALSE))</f>
        <v/>
      </c>
      <c r="BU27" t="str">
        <f>IF(ISERROR(MATCH(BU$1,'CSC Mitre'!Z$1:Z$220,0)),"",VLOOKUP(BU$1,'Tactic Recode'!$A$1:$B$547,2,FALSE))</f>
        <v/>
      </c>
      <c r="BV27" t="str">
        <f>IF(ISERROR(MATCH(BV$1,'CSC Mitre'!Z$1:Z$220,0)),"",VLOOKUP(BV$1,'Tactic Recode'!$A$1:$B$547,2,FALSE))</f>
        <v/>
      </c>
      <c r="BW27" t="str">
        <f>IF(ISERROR(MATCH(BW$1,'CSC Mitre'!Z$1:Z$220,0)),"",VLOOKUP(BW$1,'Tactic Recode'!$A$1:$B$547,2,FALSE))</f>
        <v/>
      </c>
      <c r="BX27" t="str">
        <f>IF(ISERROR(MATCH(BX$1,'CSC Mitre'!Z$1:Z$220,0)),"",VLOOKUP(BX$1,'Tactic Recode'!$A$1:$B$547,2,FALSE))</f>
        <v/>
      </c>
      <c r="BY27" t="str">
        <f>IF(ISERROR(MATCH(BY$1,'CSC Mitre'!Z$1:Z$220,0)),"",VLOOKUP(BY$1,'Tactic Recode'!$A$1:$B$547,2,FALSE))</f>
        <v/>
      </c>
      <c r="BZ27" t="str">
        <f>IF(ISERROR(MATCH(BZ$1,'CSC Mitre'!Z$1:Z$220,0)),"",VLOOKUP(BZ$1,'Tactic Recode'!$A$1:$B$547,2,FALSE))</f>
        <v/>
      </c>
      <c r="CA27" t="str">
        <f>IF(ISERROR(MATCH(CA$1,'CSC Mitre'!Z$1:Z$220,0)),"",VLOOKUP(CA$1,'Tactic Recode'!$A$1:$B$547,2,FALSE))</f>
        <v/>
      </c>
      <c r="CB27" t="str">
        <f>IF(ISERROR(MATCH(CB$1,'CSC Mitre'!Z$1:Z$220,0)),"",VLOOKUP(CB$1,'Tactic Recode'!$A$1:$B$547,2,FALSE))</f>
        <v/>
      </c>
      <c r="CC27" t="str">
        <f>IF(ISERROR(MATCH(CC$1,'CSC Mitre'!Z$1:Z$220,0)),"",VLOOKUP(CC$1,'Tactic Recode'!$A$1:$B$547,2,FALSE))</f>
        <v/>
      </c>
      <c r="CD27" t="str">
        <f>IF(ISERROR(MATCH(CD$1,'CSC Mitre'!Z$1:Z$220,0)),"",VLOOKUP(CD$1,'Tactic Recode'!$A$1:$B$547,2,FALSE))</f>
        <v/>
      </c>
      <c r="CE27" t="str">
        <f>IF(ISERROR(MATCH(CE$1,'CSC Mitre'!Z$1:Z$220,0)),"",VLOOKUP(CE$1,'Tactic Recode'!$A$1:$B$547,2,FALSE))</f>
        <v/>
      </c>
      <c r="CF27" t="str">
        <f>IF(ISERROR(MATCH(CF$1,'CSC Mitre'!Z$1:Z$220,0)),"",VLOOKUP(CF$1,'Tactic Recode'!$A$1:$B$547,2,FALSE))</f>
        <v/>
      </c>
      <c r="CG27" t="str">
        <f>IF(ISERROR(MATCH(CG$1,'CSC Mitre'!Z$1:Z$220,0)),"",VLOOKUP(CG$1,'Tactic Recode'!$A$1:$B$547,2,FALSE))</f>
        <v/>
      </c>
      <c r="CH27" t="str">
        <f>IF(ISERROR(MATCH(CH$1,'CSC Mitre'!Z$1:Z$220,0)),"",VLOOKUP(CH$1,'Tactic Recode'!$A$1:$B$547,2,FALSE))</f>
        <v/>
      </c>
      <c r="CI27" t="str">
        <f>IF(ISERROR(MATCH(CI$1,'CSC Mitre'!Z$1:Z$220,0)),"",VLOOKUP(CI$1,'Tactic Recode'!$A$1:$B$547,2,FALSE))</f>
        <v/>
      </c>
      <c r="CJ27" t="str">
        <f>IF(ISERROR(MATCH(CJ$1,'CSC Mitre'!Z$1:Z$220,0)),"",VLOOKUP(CJ$1,'Tactic Recode'!$A$1:$B$547,2,FALSE))</f>
        <v/>
      </c>
      <c r="CK27" t="str">
        <f>IF(ISERROR(MATCH(CK$1,'CSC Mitre'!Z$1:Z$220,0)),"",VLOOKUP(CK$1,'Tactic Recode'!$A$1:$B$547,2,FALSE))</f>
        <v/>
      </c>
      <c r="CL27" t="str">
        <f>IF(ISERROR(MATCH(CL$1,'CSC Mitre'!Z$1:Z$220,0)),"",VLOOKUP(CL$1,'Tactic Recode'!$A$1:$B$547,2,FALSE))</f>
        <v/>
      </c>
      <c r="CM27" t="str">
        <f>IF(ISERROR(MATCH(CM$1,'CSC Mitre'!Z$1:Z$220,0)),"",VLOOKUP(CM$1,'Tactic Recode'!$A$1:$B$547,2,FALSE))</f>
        <v/>
      </c>
      <c r="CN27" t="str">
        <f>IF(ISERROR(MATCH(CN$1,'CSC Mitre'!Z$1:Z$220,0)),"",VLOOKUP(CN$1,'Tactic Recode'!$A$1:$B$547,2,FALSE))</f>
        <v/>
      </c>
      <c r="CO27" t="str">
        <f>IF(ISERROR(MATCH(CO$1,'CSC Mitre'!Z$1:Z$220,0)),"",VLOOKUP(CO$1,'Tactic Recode'!$A$1:$B$547,2,FALSE))</f>
        <v/>
      </c>
      <c r="CP27" t="str">
        <f>IF(ISERROR(MATCH(CP$1,'CSC Mitre'!Z$1:Z$220,0)),"",VLOOKUP(CP$1,'Tactic Recode'!$A$1:$B$547,2,FALSE))</f>
        <v/>
      </c>
      <c r="CQ27" t="str">
        <f>IF(ISERROR(MATCH(CQ$1,'CSC Mitre'!Z$1:Z$220,0)),"",VLOOKUP(CQ$1,'Tactic Recode'!$A$1:$B$547,2,FALSE))</f>
        <v/>
      </c>
      <c r="CR27" t="str">
        <f>IF(ISERROR(MATCH(CR$1,'CSC Mitre'!Z$1:Z$220,0)),"",VLOOKUP(CR$1,'Tactic Recode'!$A$1:$B$547,2,FALSE))</f>
        <v/>
      </c>
      <c r="CS27" t="str">
        <f>IF(ISERROR(MATCH(CS$1,'CSC Mitre'!Z$1:Z$220,0)),"",VLOOKUP(CS$1,'Tactic Recode'!$A$1:$B$547,2,FALSE))</f>
        <v/>
      </c>
      <c r="CT27" t="str">
        <f>IF(ISERROR(MATCH(CT$1,'CSC Mitre'!Z$1:Z$220,0)),"",VLOOKUP(CT$1,'Tactic Recode'!$A$1:$B$547,2,FALSE))</f>
        <v/>
      </c>
      <c r="CU27" t="str">
        <f>IF(ISERROR(MATCH(CU$1,'CSC Mitre'!Z$1:Z$220,0)),"",VLOOKUP(CU$1,'Tactic Recode'!$A$1:$B$547,2,FALSE))</f>
        <v/>
      </c>
      <c r="CV27" t="str">
        <f>IF(ISERROR(MATCH(CV$1,'CSC Mitre'!Z$1:Z$220,0)),"",VLOOKUP(CV$1,'Tactic Recode'!$A$1:$B$547,2,FALSE))</f>
        <v/>
      </c>
      <c r="CW27" t="str">
        <f>IF(ISERROR(MATCH(CW$1,'CSC Mitre'!Z$1:Z$220,0)),"",VLOOKUP(CW$1,'Tactic Recode'!$A$1:$B$547,2,FALSE))</f>
        <v/>
      </c>
      <c r="CX27" t="str">
        <f>IF(ISERROR(MATCH(CX$1,'CSC Mitre'!Z$1:Z$220,0)),"",VLOOKUP(CX$1,'Tactic Recode'!$A$1:$B$547,2,FALSE))</f>
        <v/>
      </c>
      <c r="CY27" t="str">
        <f>IF(ISERROR(MATCH(CY$1,'CSC Mitre'!Z$1:Z$220,0)),"",VLOOKUP(CY$1,'Tactic Recode'!$A$1:$B$547,2,FALSE))</f>
        <v/>
      </c>
      <c r="CZ27" t="str">
        <f>IF(ISERROR(MATCH(CZ$1,'CSC Mitre'!Z$1:Z$220,0)),"",VLOOKUP(CZ$1,'Tactic Recode'!$A$1:$B$547,2,FALSE))</f>
        <v/>
      </c>
      <c r="DA27" t="str">
        <f>IF(ISERROR(MATCH(DA$1,'CSC Mitre'!Z$1:Z$220,0)),"",VLOOKUP(DA$1,'Tactic Recode'!$A$1:$B$547,2,FALSE))</f>
        <v/>
      </c>
      <c r="DB27" t="str">
        <f>IF(ISERROR(MATCH(DB$1,'CSC Mitre'!Z$1:Z$220,0)),"",VLOOKUP(DB$1,'Tactic Recode'!$A$1:$B$547,2,FALSE))</f>
        <v/>
      </c>
      <c r="DC27" t="str">
        <f>IF(ISERROR(MATCH(DC$1,'CSC Mitre'!Z$1:Z$220,0)),"",VLOOKUP(DC$1,'Tactic Recode'!$A$1:$B$547,2,FALSE))</f>
        <v/>
      </c>
      <c r="DD27" t="str">
        <f>IF(ISERROR(MATCH(DD$1,'CSC Mitre'!Z$1:Z$220,0)),"",VLOOKUP(DD$1,'Tactic Recode'!$A$1:$B$547,2,FALSE))</f>
        <v/>
      </c>
      <c r="DE27" t="str">
        <f>IF(ISERROR(MATCH(DE$1,'CSC Mitre'!Z$1:Z$220,0)),"",VLOOKUP(DE$1,'Tactic Recode'!$A$1:$B$547,2,FALSE))</f>
        <v/>
      </c>
      <c r="DF27" t="str">
        <f>IF(ISERROR(MATCH(DF$1,'CSC Mitre'!Z$1:Z$220,0)),"",VLOOKUP(DF$1,'Tactic Recode'!$A$1:$B$547,2,FALSE))</f>
        <v/>
      </c>
      <c r="DG27" t="str">
        <f>IF(ISERROR(MATCH(DG$1,'CSC Mitre'!Z$1:Z$220,0)),"",VLOOKUP(DG$1,'Tactic Recode'!$A$1:$B$547,2,FALSE))</f>
        <v/>
      </c>
      <c r="DH27" t="str">
        <f>IF(ISERROR(MATCH(DH$1,'CSC Mitre'!Z$1:Z$220,0)),"",VLOOKUP(DH$1,'Tactic Recode'!$A$1:$B$547,2,FALSE))</f>
        <v/>
      </c>
      <c r="DI27" t="str">
        <f>IF(ISERROR(MATCH(DI$1,'CSC Mitre'!Z$1:Z$220,0)),"",VLOOKUP(DI$1,'Tactic Recode'!$A$1:$B$547,2,FALSE))</f>
        <v/>
      </c>
      <c r="DJ27" t="str">
        <f>IF(ISERROR(MATCH(DJ$1,'CSC Mitre'!Z$1:Z$220,0)),"",VLOOKUP(DJ$1,'Tactic Recode'!$A$1:$B$547,2,FALSE))</f>
        <v/>
      </c>
      <c r="DK27" t="str">
        <f>IF(ISERROR(MATCH(DK$1,'CSC Mitre'!Z$1:Z$220,0)),"",VLOOKUP(DK$1,'Tactic Recode'!$A$1:$B$547,2,FALSE))</f>
        <v/>
      </c>
      <c r="DL27" t="str">
        <f>IF(ISERROR(MATCH(DL$1,'CSC Mitre'!Z$1:Z$220,0)),"",VLOOKUP(DL$1,'Tactic Recode'!$A$1:$B$547,2,FALSE))</f>
        <v/>
      </c>
      <c r="DM27" t="str">
        <f>IF(ISERROR(MATCH(DM$1,'CSC Mitre'!Z$1:Z$220,0)),"",VLOOKUP(DM$1,'Tactic Recode'!$A$1:$B$547,2,FALSE))</f>
        <v/>
      </c>
      <c r="DN27" t="str">
        <f>IF(ISERROR(MATCH(DN$1,'CSC Mitre'!Z$1:Z$220,0)),"",VLOOKUP(DN$1,'Tactic Recode'!$A$1:$B$547,2,FALSE))</f>
        <v/>
      </c>
      <c r="DO27" t="str">
        <f>IF(ISERROR(MATCH(DO$1,'CSC Mitre'!Z$1:Z$220,0)),"",VLOOKUP(DO$1,'Tactic Recode'!$A$1:$B$547,2,FALSE))</f>
        <v/>
      </c>
      <c r="DP27" t="str">
        <f>IF(ISERROR(MATCH(DP$1,'CSC Mitre'!Z$1:Z$220,0)),"",VLOOKUP(DP$1,'Tactic Recode'!$A$1:$B$547,2,FALSE))</f>
        <v/>
      </c>
      <c r="DQ27" t="str">
        <f>IF(ISERROR(MATCH(DQ$1,'CSC Mitre'!Z$1:Z$220,0)),"",VLOOKUP(DQ$1,'Tactic Recode'!$A$1:$B$547,2,FALSE))</f>
        <v/>
      </c>
      <c r="DR27" t="str">
        <f>IF(ISERROR(MATCH(DR$1,'CSC Mitre'!Z$1:Z$220,0)),"",VLOOKUP(DR$1,'Tactic Recode'!$A$1:$B$547,2,FALSE))</f>
        <v/>
      </c>
      <c r="DS27" t="str">
        <f>IF(ISERROR(MATCH(DS$1,'CSC Mitre'!Z$1:Z$220,0)),"",VLOOKUP(DS$1,'Tactic Recode'!$A$1:$B$547,2,FALSE))</f>
        <v/>
      </c>
      <c r="DT27" t="str">
        <f>IF(ISERROR(MATCH(DT$1,'CSC Mitre'!Z$1:Z$220,0)),"",VLOOKUP(DT$1,'Tactic Recode'!$A$1:$B$547,2,FALSE))</f>
        <v/>
      </c>
      <c r="DU27" t="str">
        <f>IF(ISERROR(MATCH(DU$1,'CSC Mitre'!Z$1:Z$220,0)),"",VLOOKUP(DU$1,'Tactic Recode'!$A$1:$B$547,2,FALSE))</f>
        <v/>
      </c>
      <c r="DV27" t="str">
        <f>IF(ISERROR(MATCH(DV$1,'CSC Mitre'!Z$1:Z$220,0)),"",VLOOKUP(DV$1,'Tactic Recode'!$A$1:$B$547,2,FALSE))</f>
        <v/>
      </c>
      <c r="DW27" t="str">
        <f>IF(ISERROR(MATCH(DW$1,'CSC Mitre'!Z$1:Z$220,0)),"",VLOOKUP(DW$1,'Tactic Recode'!$A$1:$B$547,2,FALSE))</f>
        <v/>
      </c>
      <c r="DX27" t="str">
        <f>IF(ISERROR(MATCH(DX$1,'CSC Mitre'!Z$1:Z$220,0)),"",VLOOKUP(DX$1,'Tactic Recode'!$A$1:$B$547,2,FALSE))</f>
        <v/>
      </c>
      <c r="DY27" t="str">
        <f>IF(ISERROR(MATCH(DY$1,'CSC Mitre'!Z$1:Z$220,0)),"",VLOOKUP(DY$1,'Tactic Recode'!$A$1:$B$547,2,FALSE))</f>
        <v/>
      </c>
      <c r="DZ27" t="str">
        <f>IF(ISERROR(MATCH(DZ$1,'CSC Mitre'!Z$1:Z$220,0)),"",VLOOKUP(DZ$1,'Tactic Recode'!$A$1:$B$547,2,FALSE))</f>
        <v/>
      </c>
      <c r="EA27" t="str">
        <f>IF(ISERROR(MATCH(EA$1,'CSC Mitre'!Z$1:Z$220,0)),"",VLOOKUP(EA$1,'Tactic Recode'!$A$1:$B$547,2,FALSE))</f>
        <v/>
      </c>
      <c r="EB27" t="str">
        <f>IF(ISERROR(MATCH(EB$1,'CSC Mitre'!Z$1:Z$220,0)),"",VLOOKUP(EB$1,'Tactic Recode'!$A$1:$B$547,2,FALSE))</f>
        <v/>
      </c>
      <c r="EC27" t="str">
        <f>IF(ISERROR(MATCH(EC$1,'CSC Mitre'!Z$1:Z$220,0)),"",VLOOKUP(EC$1,'Tactic Recode'!$A$1:$B$547,2,FALSE))</f>
        <v/>
      </c>
      <c r="ED27" t="str">
        <f>IF(ISERROR(MATCH(ED$1,'CSC Mitre'!Z$1:Z$220,0)),"",VLOOKUP(ED$1,'Tactic Recode'!$A$1:$B$547,2,FALSE))</f>
        <v/>
      </c>
      <c r="EE27" t="str">
        <f>IF(ISERROR(MATCH(EE$1,'CSC Mitre'!Z$1:Z$220,0)),"",VLOOKUP(EE$1,'Tactic Recode'!$A$1:$B$547,2,FALSE))</f>
        <v/>
      </c>
      <c r="EF27" t="str">
        <f>IF(ISERROR(MATCH(EF$1,'CSC Mitre'!Z$1:Z$220,0)),"",VLOOKUP(EF$1,'Tactic Recode'!$A$1:$B$547,2,FALSE))</f>
        <v/>
      </c>
      <c r="EG27" t="str">
        <f>IF(ISERROR(MATCH(EG$1,'CSC Mitre'!Z$1:Z$220,0)),"",VLOOKUP(EG$1,'Tactic Recode'!$A$1:$B$547,2,FALSE))</f>
        <v/>
      </c>
      <c r="EH27" t="str">
        <f>IF(ISERROR(MATCH(EH$1,'CSC Mitre'!Z$1:Z$220,0)),"",VLOOKUP(EH$1,'Tactic Recode'!$A$1:$B$547,2,FALSE))</f>
        <v/>
      </c>
      <c r="EI27" t="str">
        <f>IF(ISERROR(MATCH(EI$1,'CSC Mitre'!Z$1:Z$220,0)),"",VLOOKUP(EI$1,'Tactic Recode'!$A$1:$B$547,2,FALSE))</f>
        <v/>
      </c>
      <c r="EJ27" t="str">
        <f>IF(ISERROR(MATCH(EJ$1,'CSC Mitre'!Z$1:Z$220,0)),"",VLOOKUP(EJ$1,'Tactic Recode'!$A$1:$B$547,2,FALSE))</f>
        <v/>
      </c>
      <c r="EK27" t="str">
        <f>IF(ISERROR(MATCH(EK$1,'CSC Mitre'!Z$1:Z$220,0)),"",VLOOKUP(EK$1,'Tactic Recode'!$A$1:$B$547,2,FALSE))</f>
        <v/>
      </c>
      <c r="EL27" t="str">
        <f>IF(ISERROR(MATCH(EL$1,'CSC Mitre'!Z$1:Z$220,0)),"",VLOOKUP(EL$1,'Tactic Recode'!$A$1:$B$547,2,FALSE))</f>
        <v/>
      </c>
      <c r="EM27" t="str">
        <f>IF(ISERROR(MATCH(EM$1,'CSC Mitre'!Z$1:Z$220,0)),"",VLOOKUP(EM$1,'Tactic Recode'!$A$1:$B$547,2,FALSE))</f>
        <v/>
      </c>
      <c r="EN27" t="str">
        <f>IF(ISERROR(MATCH(EN$1,'CSC Mitre'!Z$1:Z$220,0)),"",VLOOKUP(EN$1,'Tactic Recode'!$A$1:$B$547,2,FALSE))</f>
        <v/>
      </c>
      <c r="EO27" t="str">
        <f>IF(ISERROR(MATCH(EO$1,'CSC Mitre'!Z$1:Z$220,0)),"",VLOOKUP(EO$1,'Tactic Recode'!$A$1:$B$547,2,FALSE))</f>
        <v/>
      </c>
      <c r="EP27" t="str">
        <f>IF(ISERROR(MATCH(EP$1,'CSC Mitre'!Z$1:Z$220,0)),"",VLOOKUP(EP$1,'Tactic Recode'!$A$1:$B$547,2,FALSE))</f>
        <v/>
      </c>
      <c r="EQ27" t="str">
        <f>IF(ISERROR(MATCH(EQ$1,'CSC Mitre'!Z$1:Z$220,0)),"",VLOOKUP(EQ$1,'Tactic Recode'!$A$1:$B$547,2,FALSE))</f>
        <v/>
      </c>
      <c r="ER27" t="str">
        <f>IF(ISERROR(MATCH(ER$1,'CSC Mitre'!Z$1:Z$220,0)),"",VLOOKUP(ER$1,'Tactic Recode'!$A$1:$B$547,2,FALSE))</f>
        <v/>
      </c>
      <c r="ES27" t="str">
        <f>IF(ISERROR(MATCH(ES$1,'CSC Mitre'!Z$1:Z$220,0)),"",VLOOKUP(ES$1,'Tactic Recode'!$A$1:$B$547,2,FALSE))</f>
        <v/>
      </c>
      <c r="ET27" t="str">
        <f>IF(ISERROR(MATCH(ET$1,'CSC Mitre'!Z$1:Z$220,0)),"",VLOOKUP(ET$1,'Tactic Recode'!$A$1:$B$547,2,FALSE))</f>
        <v/>
      </c>
      <c r="EU27" t="str">
        <f>IF(ISERROR(MATCH(EU$1,'CSC Mitre'!Z$1:Z$220,0)),"",VLOOKUP(EU$1,'Tactic Recode'!$A$1:$B$547,2,FALSE))</f>
        <v/>
      </c>
      <c r="EV27" t="str">
        <f>IF(ISERROR(MATCH(EV$1,'CSC Mitre'!Z$1:Z$220,0)),"",VLOOKUP(EV$1,'Tactic Recode'!$A$1:$B$547,2,FALSE))</f>
        <v/>
      </c>
      <c r="EW27" t="str">
        <f>IF(ISERROR(MATCH(EW$1,'CSC Mitre'!Z$1:Z$220,0)),"",VLOOKUP(EW$1,'Tactic Recode'!$A$1:$B$547,2,FALSE))</f>
        <v/>
      </c>
      <c r="EX27" t="str">
        <f>IF(ISERROR(MATCH(EX$1,'CSC Mitre'!Z$1:Z$220,0)),"",VLOOKUP(EX$1,'Tactic Recode'!$A$1:$B$547,2,FALSE))</f>
        <v/>
      </c>
      <c r="EY27" t="str">
        <f>IF(ISERROR(MATCH(EY$1,'CSC Mitre'!Z$1:Z$220,0)),"",VLOOKUP(EY$1,'Tactic Recode'!$A$1:$B$547,2,FALSE))</f>
        <v/>
      </c>
      <c r="EZ27" t="str">
        <f>IF(ISERROR(MATCH(EZ$1,'CSC Mitre'!Z$1:Z$220,0)),"",VLOOKUP(EZ$1,'Tactic Recode'!$A$1:$B$547,2,FALSE))</f>
        <v/>
      </c>
      <c r="FA27" t="str">
        <f>IF(ISERROR(MATCH(FA$1,'CSC Mitre'!Z$1:Z$220,0)),"",VLOOKUP(FA$1,'Tactic Recode'!$A$1:$B$547,2,FALSE))</f>
        <v/>
      </c>
      <c r="FB27" t="str">
        <f>IF(ISERROR(MATCH(FB$1,'CSC Mitre'!Z$1:Z$220,0)),"",VLOOKUP(FB$1,'Tactic Recode'!$A$1:$B$547,2,FALSE))</f>
        <v/>
      </c>
      <c r="FC27" t="str">
        <f>IF(ISERROR(MATCH(FC$1,'CSC Mitre'!Z$1:Z$220,0)),"",VLOOKUP(FC$1,'Tactic Recode'!$A$1:$B$547,2,FALSE))</f>
        <v/>
      </c>
      <c r="FD27" t="str">
        <f>IF(ISERROR(MATCH(FD$1,'CSC Mitre'!Z$1:Z$220,0)),"",VLOOKUP(FD$1,'Tactic Recode'!$A$1:$B$547,2,FALSE))</f>
        <v/>
      </c>
      <c r="FE27" t="str">
        <f>IF(ISERROR(MATCH(FE$1,'CSC Mitre'!Z$1:Z$220,0)),"",VLOOKUP(FE$1,'Tactic Recode'!$A$1:$B$547,2,FALSE))</f>
        <v/>
      </c>
      <c r="FF27" t="str">
        <f>IF(ISERROR(MATCH(FF$1,'CSC Mitre'!Z$1:Z$220,0)),"",VLOOKUP(FF$1,'Tactic Recode'!$A$1:$B$547,2,FALSE))</f>
        <v/>
      </c>
      <c r="FG27" t="str">
        <f>IF(ISERROR(MATCH(FG$1,'CSC Mitre'!Z$1:Z$220,0)),"",VLOOKUP(FG$1,'Tactic Recode'!$A$1:$B$547,2,FALSE))</f>
        <v/>
      </c>
      <c r="FH27" t="str">
        <f>IF(ISERROR(MATCH(FH$1,'CSC Mitre'!Z$1:Z$220,0)),"",VLOOKUP(FH$1,'Tactic Recode'!$A$1:$B$547,2,FALSE))</f>
        <v/>
      </c>
      <c r="FI27" t="str">
        <f>IF(ISERROR(MATCH(FI$1,'CSC Mitre'!Z$1:Z$220,0)),"",VLOOKUP(FI$1,'Tactic Recode'!$A$1:$B$547,2,FALSE))</f>
        <v/>
      </c>
      <c r="FJ27" t="str">
        <f>IF(ISERROR(MATCH(FJ$1,'CSC Mitre'!Z$1:Z$220,0)),"",VLOOKUP(FJ$1,'Tactic Recode'!$A$1:$B$547,2,FALSE))</f>
        <v/>
      </c>
      <c r="FK27" t="str">
        <f>IF(ISERROR(MATCH(FK$1,'CSC Mitre'!Z$1:Z$220,0)),"",VLOOKUP(FK$1,'Tactic Recode'!$A$1:$B$547,2,FALSE))</f>
        <v/>
      </c>
      <c r="FL27" t="str">
        <f>IF(ISERROR(MATCH(FL$1,'CSC Mitre'!Z$1:Z$220,0)),"",VLOOKUP(FL$1,'Tactic Recode'!$A$1:$B$547,2,FALSE))</f>
        <v/>
      </c>
      <c r="FM27" t="str">
        <f>IF(ISERROR(MATCH(FM$1,'CSC Mitre'!Z$1:Z$220,0)),"",VLOOKUP(FM$1,'Tactic Recode'!$A$1:$B$547,2,FALSE))</f>
        <v/>
      </c>
      <c r="FN27" t="str">
        <f>IF(ISERROR(MATCH(FN$1,'CSC Mitre'!Z$1:Z$220,0)),"",VLOOKUP(FN$1,'Tactic Recode'!$A$1:$B$547,2,FALSE))</f>
        <v/>
      </c>
      <c r="FO27" t="str">
        <f>IF(ISERROR(MATCH(FO$1,'CSC Mitre'!Z$1:Z$220,0)),"",VLOOKUP(FO$1,'Tactic Recode'!$A$1:$B$547,2,FALSE))</f>
        <v/>
      </c>
      <c r="FP27" t="str">
        <f>IF(ISERROR(MATCH(FP$1,'CSC Mitre'!Z$1:Z$220,0)),"",VLOOKUP(FP$1,'Tactic Recode'!$A$1:$B$547,2,FALSE))</f>
        <v/>
      </c>
      <c r="FQ27" t="str">
        <f>IF(ISERROR(MATCH(FQ$1,'CSC Mitre'!Z$1:Z$220,0)),"",VLOOKUP(FQ$1,'Tactic Recode'!$A$1:$B$547,2,FALSE))</f>
        <v/>
      </c>
      <c r="FR27" t="str">
        <f>IF(ISERROR(MATCH(FR$1,'CSC Mitre'!Z$1:Z$220,0)),"",VLOOKUP(FR$1,'Tactic Recode'!$A$1:$B$547,2,FALSE))</f>
        <v/>
      </c>
      <c r="FS27" t="str">
        <f>IF(ISERROR(MATCH(FS$1,'CSC Mitre'!Z$1:Z$220,0)),"",VLOOKUP(FS$1,'Tactic Recode'!$A$1:$B$547,2,FALSE))</f>
        <v/>
      </c>
      <c r="FT27" t="str">
        <f>IF(ISERROR(MATCH(FT$1,'CSC Mitre'!Z$1:Z$220,0)),"",VLOOKUP(FT$1,'Tactic Recode'!$A$1:$B$547,2,FALSE))</f>
        <v/>
      </c>
      <c r="FU27" t="str">
        <f>IF(ISERROR(MATCH(FU$1,'CSC Mitre'!Z$1:Z$220,0)),"",VLOOKUP(FU$1,'Tactic Recode'!$A$1:$B$547,2,FALSE))</f>
        <v/>
      </c>
      <c r="FV27" t="str">
        <f>IF(ISERROR(MATCH(FV$1,'CSC Mitre'!Z$1:Z$220,0)),"",VLOOKUP(FV$1,'Tactic Recode'!$A$1:$B$547,2,FALSE))</f>
        <v/>
      </c>
      <c r="FW27" t="str">
        <f>IF(ISERROR(MATCH(FW$1,'CSC Mitre'!Z$1:Z$220,0)),"",VLOOKUP(FW$1,'Tactic Recode'!$A$1:$B$547,2,FALSE))</f>
        <v/>
      </c>
      <c r="FX27" t="str">
        <f>IF(ISERROR(MATCH(FX$1,'CSC Mitre'!Z$1:Z$220,0)),"",VLOOKUP(FX$1,'Tactic Recode'!$A$1:$B$547,2,FALSE))</f>
        <v/>
      </c>
      <c r="FY27" t="str">
        <f>IF(ISERROR(MATCH(FY$1,'CSC Mitre'!Z$1:Z$220,0)),"",VLOOKUP(FY$1,'Tactic Recode'!$A$1:$B$547,2,FALSE))</f>
        <v/>
      </c>
      <c r="FZ27" t="str">
        <f>IF(ISERROR(MATCH(FZ$1,'CSC Mitre'!Z$1:Z$220,0)),"",VLOOKUP(FZ$1,'Tactic Recode'!$A$1:$B$547,2,FALSE))</f>
        <v/>
      </c>
      <c r="GA27" t="str">
        <f>IF(ISERROR(MATCH(GA$1,'CSC Mitre'!Z$1:Z$220,0)),"",VLOOKUP(GA$1,'Tactic Recode'!$A$1:$B$547,2,FALSE))</f>
        <v/>
      </c>
      <c r="GB27" t="str">
        <f>IF(ISERROR(MATCH(GB$1,'CSC Mitre'!Z$1:Z$220,0)),"",VLOOKUP(GB$1,'Tactic Recode'!$A$1:$B$547,2,FALSE))</f>
        <v/>
      </c>
      <c r="GC27" t="str">
        <f>IF(ISERROR(MATCH(GC$1,'CSC Mitre'!Z$1:Z$220,0)),"",VLOOKUP(GC$1,'Tactic Recode'!$A$1:$B$547,2,FALSE))</f>
        <v/>
      </c>
      <c r="GD27" t="str">
        <f>IF(ISERROR(MATCH(GD$1,'CSC Mitre'!Z$1:Z$220,0)),"",VLOOKUP(GD$1,'Tactic Recode'!$A$1:$B$547,2,FALSE))</f>
        <v/>
      </c>
      <c r="GE27" t="str">
        <f>IF(ISERROR(MATCH(GE$1,'CSC Mitre'!Z$1:Z$220,0)),"",VLOOKUP(GE$1,'Tactic Recode'!$A$1:$B$547,2,FALSE))</f>
        <v/>
      </c>
      <c r="GF27" t="str">
        <f>IF(ISERROR(MATCH(GF$1,'CSC Mitre'!Z$1:Z$220,0)),"",VLOOKUP(GF$1,'Tactic Recode'!$A$1:$B$547,2,FALSE))</f>
        <v/>
      </c>
      <c r="GG27" t="str">
        <f>IF(ISERROR(MATCH(GG$1,'CSC Mitre'!Z$1:Z$220,0)),"",VLOOKUP(GG$1,'Tactic Recode'!$A$1:$B$547,2,FALSE))</f>
        <v/>
      </c>
      <c r="GH27" t="str">
        <f>IF(ISERROR(MATCH(GH$1,'CSC Mitre'!Z$1:Z$220,0)),"",VLOOKUP(GH$1,'Tactic Recode'!$A$1:$B$547,2,FALSE))</f>
        <v/>
      </c>
      <c r="GI27" t="str">
        <f>IF(ISERROR(MATCH(GI$1,'CSC Mitre'!Z$1:Z$220,0)),"",VLOOKUP(GI$1,'Tactic Recode'!$A$1:$B$547,2,FALSE))</f>
        <v/>
      </c>
      <c r="GJ27" t="str">
        <f>IF(ISERROR(MATCH(GJ$1,'CSC Mitre'!Z$1:Z$220,0)),"",VLOOKUP(GJ$1,'Tactic Recode'!$A$1:$B$547,2,FALSE))</f>
        <v/>
      </c>
      <c r="GK27" t="str">
        <f>IF(ISERROR(MATCH(GK$1,'CSC Mitre'!Z$1:Z$220,0)),"",VLOOKUP(GK$1,'Tactic Recode'!$A$1:$B$547,2,FALSE))</f>
        <v/>
      </c>
      <c r="GL27" t="str">
        <f>IF(ISERROR(MATCH(GL$1,'CSC Mitre'!Z$1:Z$220,0)),"",VLOOKUP(GL$1,'Tactic Recode'!$A$1:$B$547,2,FALSE))</f>
        <v/>
      </c>
      <c r="GM27" t="str">
        <f>IF(ISERROR(MATCH(GM$1,'CSC Mitre'!Z$1:Z$220,0)),"",VLOOKUP(GM$1,'Tactic Recode'!$A$1:$B$547,2,FALSE))</f>
        <v/>
      </c>
      <c r="GN27" t="str">
        <f>IF(ISERROR(MATCH(GN$1,'CSC Mitre'!Z$1:Z$220,0)),"",VLOOKUP(GN$1,'Tactic Recode'!$A$1:$B$547,2,FALSE))</f>
        <v/>
      </c>
      <c r="GO27" t="str">
        <f>IF(ISERROR(MATCH(GO$1,'CSC Mitre'!Z$1:Z$220,0)),"",VLOOKUP(GO$1,'Tactic Recode'!$A$1:$B$547,2,FALSE))</f>
        <v/>
      </c>
      <c r="GP27" t="str">
        <f>IF(ISERROR(MATCH(GP$1,'CSC Mitre'!Z$1:Z$220,0)),"",VLOOKUP(GP$1,'Tactic Recode'!$A$1:$B$547,2,FALSE))</f>
        <v/>
      </c>
      <c r="GQ27" t="str">
        <f>IF(ISERROR(MATCH(GQ$1,'CSC Mitre'!Z$1:Z$220,0)),"",VLOOKUP(GQ$1,'Tactic Recode'!$A$1:$B$547,2,FALSE))</f>
        <v/>
      </c>
      <c r="GR27" t="str">
        <f>IF(ISERROR(MATCH(GR$1,'CSC Mitre'!Z$1:Z$220,0)),"",VLOOKUP(GR$1,'Tactic Recode'!$A$1:$B$547,2,FALSE))</f>
        <v/>
      </c>
      <c r="GS27" t="str">
        <f>IF(ISERROR(MATCH(GS$1,'CSC Mitre'!Z$1:Z$220,0)),"",VLOOKUP(GS$1,'Tactic Recode'!$A$1:$B$547,2,FALSE))</f>
        <v/>
      </c>
      <c r="GT27" t="str">
        <f>IF(ISERROR(MATCH(GT$1,'CSC Mitre'!Z$1:Z$220,0)),"",VLOOKUP(GT$1,'Tactic Recode'!$A$1:$B$547,2,FALSE))</f>
        <v/>
      </c>
      <c r="GU27" t="str">
        <f>IF(ISERROR(MATCH(GU$1,'CSC Mitre'!Z$1:Z$220,0)),"",VLOOKUP(GU$1,'Tactic Recode'!$A$1:$B$547,2,FALSE))</f>
        <v/>
      </c>
      <c r="GV27" t="str">
        <f>IF(ISERROR(MATCH(GV$1,'CSC Mitre'!Z$1:Z$220,0)),"",VLOOKUP(GV$1,'Tactic Recode'!$A$1:$B$547,2,FALSE))</f>
        <v/>
      </c>
      <c r="GW27" t="str">
        <f>IF(ISERROR(MATCH(GW$1,'CSC Mitre'!Z$1:Z$220,0)),"",VLOOKUP(GW$1,'Tactic Recode'!$A$1:$B$547,2,FALSE))</f>
        <v/>
      </c>
      <c r="GX27" t="str">
        <f>IF(ISERROR(MATCH(GX$1,'CSC Mitre'!Z$1:Z$220,0)),"",VLOOKUP(GX$1,'Tactic Recode'!$A$1:$B$547,2,FALSE))</f>
        <v/>
      </c>
      <c r="GY27" t="str">
        <f>IF(ISERROR(MATCH(GY$1,'CSC Mitre'!Z$1:Z$220,0)),"",VLOOKUP(GY$1,'Tactic Recode'!$A$1:$B$547,2,FALSE))</f>
        <v/>
      </c>
      <c r="GZ27" t="str">
        <f>IF(ISERROR(MATCH(GZ$1,'CSC Mitre'!Z$1:Z$220,0)),"",VLOOKUP(GZ$1,'Tactic Recode'!$A$1:$B$547,2,FALSE))</f>
        <v/>
      </c>
      <c r="HA27" t="str">
        <f>IF(ISERROR(MATCH(HA$1,'CSC Mitre'!Z$1:Z$220,0)),"",VLOOKUP(HA$1,'Tactic Recode'!$A$1:$B$547,2,FALSE))</f>
        <v/>
      </c>
      <c r="HB27" t="str">
        <f>IF(ISERROR(MATCH(HB$1,'CSC Mitre'!Z$1:Z$220,0)),"",VLOOKUP(HB$1,'Tactic Recode'!$A$1:$B$547,2,FALSE))</f>
        <v/>
      </c>
      <c r="HC27" t="str">
        <f>IF(ISERROR(MATCH(HC$1,'CSC Mitre'!Z$1:Z$220,0)),"",VLOOKUP(HC$1,'Tactic Recode'!$A$1:$B$547,2,FALSE))</f>
        <v/>
      </c>
      <c r="HD27" t="str">
        <f>IF(ISERROR(MATCH(HD$1,'CSC Mitre'!Z$1:Z$220,0)),"",VLOOKUP(HD$1,'Tactic Recode'!$A$1:$B$547,2,FALSE))</f>
        <v/>
      </c>
      <c r="HE27" t="str">
        <f>IF(ISERROR(MATCH(HE$1,'CSC Mitre'!Z$1:Z$220,0)),"",VLOOKUP(HE$1,'Tactic Recode'!$A$1:$B$547,2,FALSE))</f>
        <v/>
      </c>
      <c r="HF27" t="str">
        <f>IF(ISERROR(MATCH(HF$1,'CSC Mitre'!Z$1:Z$220,0)),"",VLOOKUP(HF$1,'Tactic Recode'!$A$1:$B$547,2,FALSE))</f>
        <v/>
      </c>
      <c r="HG27" t="str">
        <f>IF(ISERROR(MATCH(HG$1,'CSC Mitre'!Z$1:Z$220,0)),"",VLOOKUP(HG$1,'Tactic Recode'!$A$1:$B$547,2,FALSE))</f>
        <v/>
      </c>
      <c r="HH27" t="str">
        <f>IF(ISERROR(MATCH(HH$1,'CSC Mitre'!Z$1:Z$220,0)),"",VLOOKUP(HH$1,'Tactic Recode'!$A$1:$B$547,2,FALSE))</f>
        <v/>
      </c>
      <c r="HI27" t="str">
        <f>IF(ISERROR(MATCH(HI$1,'CSC Mitre'!Z$1:Z$220,0)),"",VLOOKUP(HI$1,'Tactic Recode'!$A$1:$B$547,2,FALSE))</f>
        <v/>
      </c>
      <c r="HJ27" t="str">
        <f>IF(ISERROR(MATCH(HJ$1,'CSC Mitre'!Z$1:Z$220,0)),"",VLOOKUP(HJ$1,'Tactic Recode'!$A$1:$B$547,2,FALSE))</f>
        <v/>
      </c>
      <c r="HK27" t="str">
        <f>IF(ISERROR(MATCH(HK$1,'CSC Mitre'!Z$1:Z$220,0)),"",VLOOKUP(HK$1,'Tactic Recode'!$A$1:$B$547,2,FALSE))</f>
        <v/>
      </c>
      <c r="HL27" t="str">
        <f>IF(ISERROR(MATCH(HL$1,'CSC Mitre'!Z$1:Z$220,0)),"",VLOOKUP(HL$1,'Tactic Recode'!$A$1:$B$547,2,FALSE))</f>
        <v/>
      </c>
      <c r="HM27" t="str">
        <f>IF(ISERROR(MATCH(HM$1,'CSC Mitre'!Z$1:Z$220,0)),"",VLOOKUP(HM$1,'Tactic Recode'!$A$1:$B$547,2,FALSE))</f>
        <v/>
      </c>
      <c r="HN27" t="str">
        <f>IF(ISERROR(MATCH(HN$1,'CSC Mitre'!Z$1:Z$220,0)),"",VLOOKUP(HN$1,'Tactic Recode'!$A$1:$B$547,2,FALSE))</f>
        <v/>
      </c>
      <c r="HO27" t="str">
        <f>IF(ISERROR(MATCH(HO$1,'CSC Mitre'!Z$1:Z$220,0)),"",VLOOKUP(HO$1,'Tactic Recode'!$A$1:$B$547,2,FALSE))</f>
        <v/>
      </c>
      <c r="HP27" t="str">
        <f>IF(ISERROR(MATCH(HP$1,'CSC Mitre'!Z$1:Z$220,0)),"",VLOOKUP(HP$1,'Tactic Recode'!$A$1:$B$547,2,FALSE))</f>
        <v/>
      </c>
      <c r="HQ27" t="str">
        <f>IF(ISERROR(MATCH(HQ$1,'CSC Mitre'!Z$1:Z$220,0)),"",VLOOKUP(HQ$1,'Tactic Recode'!$A$1:$B$547,2,FALSE))</f>
        <v/>
      </c>
      <c r="HR27" t="str">
        <f>IF(ISERROR(MATCH(HR$1,'CSC Mitre'!Z$1:Z$220,0)),"",VLOOKUP(HR$1,'Tactic Recode'!$A$1:$B$547,2,FALSE))</f>
        <v/>
      </c>
      <c r="HS27" t="str">
        <f>IF(ISERROR(MATCH(HS$1,'CSC Mitre'!Z$1:Z$220,0)),"",VLOOKUP(HS$1,'Tactic Recode'!$A$1:$B$547,2,FALSE))</f>
        <v/>
      </c>
      <c r="HT27" t="str">
        <f>IF(ISERROR(MATCH(HT$1,'CSC Mitre'!Z$1:Z$220,0)),"",VLOOKUP(HT$1,'Tactic Recode'!$A$1:$B$547,2,FALSE))</f>
        <v/>
      </c>
      <c r="HU27" t="str">
        <f>IF(ISERROR(MATCH(HU$1,'CSC Mitre'!Z$1:Z$220,0)),"",VLOOKUP(HU$1,'Tactic Recode'!$A$1:$B$547,2,FALSE))</f>
        <v/>
      </c>
      <c r="HV27" t="str">
        <f>IF(ISERROR(MATCH(HV$1,'CSC Mitre'!Z$1:Z$220,0)),"",VLOOKUP(HV$1,'Tactic Recode'!$A$1:$B$547,2,FALSE))</f>
        <v/>
      </c>
      <c r="HW27" t="str">
        <f>IF(ISERROR(MATCH(HW$1,'CSC Mitre'!Z$1:Z$220,0)),"",VLOOKUP(HW$1,'Tactic Recode'!$A$1:$B$547,2,FALSE))</f>
        <v/>
      </c>
      <c r="HX27" t="str">
        <f>IF(ISERROR(MATCH(HX$1,'CSC Mitre'!Z$1:Z$220,0)),"",VLOOKUP(HX$1,'Tactic Recode'!$A$1:$B$547,2,FALSE))</f>
        <v/>
      </c>
      <c r="HY27" t="str">
        <f>IF(ISERROR(MATCH(HY$1,'CSC Mitre'!Z$1:Z$220,0)),"",VLOOKUP(HY$1,'Tactic Recode'!$A$1:$B$547,2,FALSE))</f>
        <v/>
      </c>
      <c r="HZ27" t="str">
        <f>IF(ISERROR(MATCH(HZ$1,'CSC Mitre'!Z$1:Z$220,0)),"",VLOOKUP(HZ$1,'Tactic Recode'!$A$1:$B$547,2,FALSE))</f>
        <v/>
      </c>
      <c r="IA27" t="str">
        <f>IF(ISERROR(MATCH(IA$1,'CSC Mitre'!Z$1:Z$220,0)),"",VLOOKUP(IA$1,'Tactic Recode'!$A$1:$B$547,2,FALSE))</f>
        <v/>
      </c>
      <c r="IB27" t="str">
        <f>IF(ISERROR(MATCH(IB$1,'CSC Mitre'!Z$1:Z$220,0)),"",VLOOKUP(IB$1,'Tactic Recode'!$A$1:$B$547,2,FALSE))</f>
        <v/>
      </c>
      <c r="IC27" t="str">
        <f>IF(ISERROR(MATCH(IC$1,'CSC Mitre'!Z$1:Z$220,0)),"",VLOOKUP(IC$1,'Tactic Recode'!$A$1:$B$547,2,FALSE))</f>
        <v/>
      </c>
      <c r="ID27" t="str">
        <f>IF(ISERROR(MATCH(ID$1,'CSC Mitre'!Z$1:Z$220,0)),"",VLOOKUP(ID$1,'Tactic Recode'!$A$1:$B$547,2,FALSE))</f>
        <v/>
      </c>
      <c r="IE27" t="str">
        <f>IF(ISERROR(MATCH(IE$1,'CSC Mitre'!Z$1:Z$220,0)),"",VLOOKUP(IE$1,'Tactic Recode'!$A$1:$B$547,2,FALSE))</f>
        <v/>
      </c>
      <c r="IF27" t="str">
        <f>IF(ISERROR(MATCH(IF$1,'CSC Mitre'!Z$1:Z$220,0)),"",VLOOKUP(IF$1,'Tactic Recode'!$A$1:$B$547,2,FALSE))</f>
        <v/>
      </c>
      <c r="IG27" t="str">
        <f>IF(ISERROR(MATCH(IG$1,'CSC Mitre'!Z$1:Z$220,0)),"",VLOOKUP(IG$1,'Tactic Recode'!$A$1:$B$547,2,FALSE))</f>
        <v/>
      </c>
      <c r="IH27" t="str">
        <f>IF(ISERROR(MATCH(IH$1,'CSC Mitre'!Z$1:Z$220,0)),"",VLOOKUP(IH$1,'Tactic Recode'!$A$1:$B$547,2,FALSE))</f>
        <v/>
      </c>
      <c r="II27" t="str">
        <f>IF(ISERROR(MATCH(II$1,'CSC Mitre'!Z$1:Z$220,0)),"",VLOOKUP(II$1,'Tactic Recode'!$A$1:$B$547,2,FALSE))</f>
        <v/>
      </c>
      <c r="IJ27" t="str">
        <f>IF(ISERROR(MATCH(IJ$1,'CSC Mitre'!Z$1:Z$220,0)),"",VLOOKUP(IJ$1,'Tactic Recode'!$A$1:$B$547,2,FALSE))</f>
        <v/>
      </c>
      <c r="IK27" t="str">
        <f>IF(ISERROR(MATCH(IK$1,'CSC Mitre'!Z$1:Z$220,0)),"",VLOOKUP(IK$1,'Tactic Recode'!$A$1:$B$547,2,FALSE))</f>
        <v/>
      </c>
      <c r="IL27" t="str">
        <f>IF(ISERROR(MATCH(IL$1,'CSC Mitre'!Z$1:Z$220,0)),"",VLOOKUP(IL$1,'Tactic Recode'!$A$1:$B$547,2,FALSE))</f>
        <v/>
      </c>
      <c r="IM27" t="str">
        <f>IF(ISERROR(MATCH(IM$1,'CSC Mitre'!Z$1:Z$220,0)),"",VLOOKUP(IM$1,'Tactic Recode'!$A$1:$B$547,2,FALSE))</f>
        <v/>
      </c>
      <c r="IN27" t="str">
        <f>IF(ISERROR(MATCH(IN$1,'CSC Mitre'!Z$1:Z$220,0)),"",VLOOKUP(IN$1,'Tactic Recode'!$A$1:$B$547,2,FALSE))</f>
        <v/>
      </c>
      <c r="IO27" t="str">
        <f>IF(ISERROR(MATCH(IO$1,'CSC Mitre'!Z$1:Z$220,0)),"",VLOOKUP(IO$1,'Tactic Recode'!$A$1:$B$547,2,FALSE))</f>
        <v/>
      </c>
      <c r="IP27" t="str">
        <f>IF(ISERROR(MATCH(IP$1,'CSC Mitre'!Z$1:Z$220,0)),"",VLOOKUP(IP$1,'Tactic Recode'!$A$1:$B$547,2,FALSE))</f>
        <v/>
      </c>
      <c r="IQ27" t="str">
        <f>IF(ISERROR(MATCH(IQ$1,'CSC Mitre'!Z$1:Z$220,0)),"",VLOOKUP(IQ$1,'Tactic Recode'!$A$1:$B$547,2,FALSE))</f>
        <v/>
      </c>
      <c r="IR27" t="str">
        <f>IF(ISERROR(MATCH(IR$1,'CSC Mitre'!Z$1:Z$220,0)),"",VLOOKUP(IR$1,'Tactic Recode'!$A$1:$B$547,2,FALSE))</f>
        <v/>
      </c>
      <c r="IS27" t="str">
        <f>IF(ISERROR(MATCH(IS$1,'CSC Mitre'!Z$1:Z$220,0)),"",VLOOKUP(IS$1,'Tactic Recode'!$A$1:$B$547,2,FALSE))</f>
        <v/>
      </c>
      <c r="IT27" t="str">
        <f>IF(ISERROR(MATCH(IT$1,'CSC Mitre'!Z$1:Z$220,0)),"",VLOOKUP(IT$1,'Tactic Recode'!$A$1:$B$547,2,FALSE))</f>
        <v/>
      </c>
      <c r="IU27" t="str">
        <f>IF(ISERROR(MATCH(IU$1,'CSC Mitre'!Z$1:Z$220,0)),"",VLOOKUP(IU$1,'Tactic Recode'!$A$1:$B$547,2,FALSE))</f>
        <v/>
      </c>
      <c r="IV27" t="str">
        <f>IF(ISERROR(MATCH(IV$1,'CSC Mitre'!Z$1:Z$220,0)),"",VLOOKUP(IV$1,'Tactic Recode'!$A$1:$B$547,2,FALSE))</f>
        <v/>
      </c>
      <c r="IW27" t="str">
        <f>IF(ISERROR(MATCH(IW$1,'CSC Mitre'!Z$1:Z$220,0)),"",VLOOKUP(IW$1,'Tactic Recode'!$A$1:$B$547,2,FALSE))</f>
        <v/>
      </c>
      <c r="IX27" t="str">
        <f>IF(ISERROR(MATCH(IX$1,'CSC Mitre'!Z$1:Z$220,0)),"",VLOOKUP(IX$1,'Tactic Recode'!$A$1:$B$547,2,FALSE))</f>
        <v/>
      </c>
      <c r="IY27" t="str">
        <f>IF(ISERROR(MATCH(IY$1,'CSC Mitre'!Z$1:Z$220,0)),"",VLOOKUP(IY$1,'Tactic Recode'!$A$1:$B$547,2,FALSE))</f>
        <v/>
      </c>
      <c r="IZ27" t="str">
        <f>IF(ISERROR(MATCH(IZ$1,'CSC Mitre'!Z$1:Z$220,0)),"",VLOOKUP(IZ$1,'Tactic Recode'!$A$1:$B$547,2,FALSE))</f>
        <v/>
      </c>
      <c r="JA27" t="str">
        <f>IF(ISERROR(MATCH(JA$1,'CSC Mitre'!Z$1:Z$220,0)),"",VLOOKUP(JA$1,'Tactic Recode'!$A$1:$B$547,2,FALSE))</f>
        <v/>
      </c>
      <c r="JB27" t="str">
        <f>IF(ISERROR(MATCH(JB$1,'CSC Mitre'!Z$1:Z$220,0)),"",VLOOKUP(JB$1,'Tactic Recode'!$A$1:$B$547,2,FALSE))</f>
        <v/>
      </c>
      <c r="JC27" t="str">
        <f>IF(ISERROR(MATCH(JC$1,'CSC Mitre'!Z$1:Z$220,0)),"",VLOOKUP(JC$1,'Tactic Recode'!$A$1:$B$547,2,FALSE))</f>
        <v/>
      </c>
      <c r="JD27" t="str">
        <f>IF(ISERROR(MATCH(JD$1,'CSC Mitre'!Z$1:Z$220,0)),"",VLOOKUP(JD$1,'Tactic Recode'!$A$1:$B$547,2,FALSE))</f>
        <v/>
      </c>
      <c r="JE27" t="str">
        <f>IF(ISERROR(MATCH(JE$1,'CSC Mitre'!Z$1:Z$220,0)),"",VLOOKUP(JE$1,'Tactic Recode'!$A$1:$B$547,2,FALSE))</f>
        <v/>
      </c>
      <c r="JF27" t="str">
        <f>IF(ISERROR(MATCH(JF$1,'CSC Mitre'!Z$1:Z$220,0)),"",VLOOKUP(JF$1,'Tactic Recode'!$A$1:$B$547,2,FALSE))</f>
        <v/>
      </c>
      <c r="JG27" t="str">
        <f>IF(ISERROR(MATCH(JG$1,'CSC Mitre'!Z$1:Z$220,0)),"",VLOOKUP(JG$1,'Tactic Recode'!$A$1:$B$547,2,FALSE))</f>
        <v/>
      </c>
      <c r="JH27" t="str">
        <f>IF(ISERROR(MATCH(JH$1,'CSC Mitre'!Z$1:Z$220,0)),"",VLOOKUP(JH$1,'Tactic Recode'!$A$1:$B$547,2,FALSE))</f>
        <v/>
      </c>
      <c r="JI27" t="str">
        <f>IF(ISERROR(MATCH(JI$1,'CSC Mitre'!Z$1:Z$220,0)),"",VLOOKUP(JI$1,'Tactic Recode'!$A$1:$B$547,2,FALSE))</f>
        <v/>
      </c>
      <c r="JJ27" t="str">
        <f>IF(ISERROR(MATCH(JJ$1,'CSC Mitre'!Z$1:Z$220,0)),"",VLOOKUP(JJ$1,'Tactic Recode'!$A$1:$B$547,2,FALSE))</f>
        <v/>
      </c>
      <c r="JK27" t="str">
        <f>IF(ISERROR(MATCH(JK$1,'CSC Mitre'!Z$1:Z$220,0)),"",VLOOKUP(JK$1,'Tactic Recode'!$A$1:$B$547,2,FALSE))</f>
        <v/>
      </c>
      <c r="JL27" t="str">
        <f>IF(ISERROR(MATCH(JL$1,'CSC Mitre'!Z$1:Z$220,0)),"",VLOOKUP(JL$1,'Tactic Recode'!$A$1:$B$547,2,FALSE))</f>
        <v/>
      </c>
      <c r="JM27" t="str">
        <f>IF(ISERROR(MATCH(JM$1,'CSC Mitre'!Z$1:Z$220,0)),"",VLOOKUP(JM$1,'Tactic Recode'!$A$1:$B$547,2,FALSE))</f>
        <v/>
      </c>
      <c r="JN27" t="str">
        <f>IF(ISERROR(MATCH(JN$1,'CSC Mitre'!Z$1:Z$220,0)),"",VLOOKUP(JN$1,'Tactic Recode'!$A$1:$B$547,2,FALSE))</f>
        <v/>
      </c>
      <c r="JO27" t="str">
        <f>IF(ISERROR(MATCH(JO$1,'CSC Mitre'!Z$1:Z$220,0)),"",VLOOKUP(JO$1,'Tactic Recode'!$A$1:$B$547,2,FALSE))</f>
        <v/>
      </c>
      <c r="JP27" t="str">
        <f>IF(ISERROR(MATCH(JP$1,'CSC Mitre'!Z$1:Z$220,0)),"",VLOOKUP(JP$1,'Tactic Recode'!$A$1:$B$547,2,FALSE))</f>
        <v/>
      </c>
      <c r="JQ27" t="str">
        <f>IF(ISERROR(MATCH(JQ$1,'CSC Mitre'!Z$1:Z$220,0)),"",VLOOKUP(JQ$1,'Tactic Recode'!$A$1:$B$547,2,FALSE))</f>
        <v/>
      </c>
      <c r="JR27" t="str">
        <f>IF(ISERROR(MATCH(JR$1,'CSC Mitre'!Z$1:Z$220,0)),"",VLOOKUP(JR$1,'Tactic Recode'!$A$1:$B$547,2,FALSE))</f>
        <v/>
      </c>
      <c r="JS27" t="str">
        <f>IF(ISERROR(MATCH(JS$1,'CSC Mitre'!Z$1:Z$220,0)),"",VLOOKUP(JS$1,'Tactic Recode'!$A$1:$B$547,2,FALSE))</f>
        <v/>
      </c>
      <c r="JT27" t="str">
        <f>IF(ISERROR(MATCH(JT$1,'CSC Mitre'!Z$1:Z$220,0)),"",VLOOKUP(JT$1,'Tactic Recode'!$A$1:$B$547,2,FALSE))</f>
        <v/>
      </c>
      <c r="JU27" t="str">
        <f>IF(ISERROR(MATCH(JU$1,'CSC Mitre'!Z$1:Z$220,0)),"",VLOOKUP(JU$1,'Tactic Recode'!$A$1:$B$547,2,FALSE))</f>
        <v/>
      </c>
      <c r="JV27" t="str">
        <f>IF(ISERROR(MATCH(JV$1,'CSC Mitre'!Z$1:Z$220,0)),"",VLOOKUP(JV$1,'Tactic Recode'!$A$1:$B$547,2,FALSE))</f>
        <v/>
      </c>
      <c r="JW27" t="str">
        <f>IF(ISERROR(MATCH(JW$1,'CSC Mitre'!Z$1:Z$220,0)),"",VLOOKUP(JW$1,'Tactic Recode'!$A$1:$B$547,2,FALSE))</f>
        <v/>
      </c>
      <c r="JX27" t="str">
        <f>IF(ISERROR(MATCH(JX$1,'CSC Mitre'!Z$1:Z$220,0)),"",VLOOKUP(JX$1,'Tactic Recode'!$A$1:$B$547,2,FALSE))</f>
        <v/>
      </c>
      <c r="JY27" t="str">
        <f>IF(ISERROR(MATCH(JY$1,'CSC Mitre'!Z$1:Z$220,0)),"",VLOOKUP(JY$1,'Tactic Recode'!$A$1:$B$547,2,FALSE))</f>
        <v/>
      </c>
      <c r="JZ27" t="str">
        <f>IF(ISERROR(MATCH(JZ$1,'CSC Mitre'!Z$1:Z$220,0)),"",VLOOKUP(JZ$1,'Tactic Recode'!$A$1:$B$547,2,FALSE))</f>
        <v/>
      </c>
      <c r="KA27" t="str">
        <f>IF(ISERROR(MATCH(KA$1,'CSC Mitre'!Z$1:Z$220,0)),"",VLOOKUP(KA$1,'Tactic Recode'!$A$1:$B$547,2,FALSE))</f>
        <v/>
      </c>
      <c r="KB27" t="str">
        <f>IF(ISERROR(MATCH(KB$1,'CSC Mitre'!Z$1:Z$220,0)),"",VLOOKUP(KB$1,'Tactic Recode'!$A$1:$B$547,2,FALSE))</f>
        <v/>
      </c>
      <c r="KC27" t="str">
        <f>IF(ISERROR(MATCH(KC$1,'CSC Mitre'!Z$1:Z$220,0)),"",VLOOKUP(KC$1,'Tactic Recode'!$A$1:$B$547,2,FALSE))</f>
        <v/>
      </c>
      <c r="KD27" t="str">
        <f>IF(ISERROR(MATCH(KD$1,'CSC Mitre'!Z$1:Z$220,0)),"",VLOOKUP(KD$1,'Tactic Recode'!$A$1:$B$547,2,FALSE))</f>
        <v/>
      </c>
      <c r="KE27" t="str">
        <f>IF(ISERROR(MATCH(KE$1,'CSC Mitre'!Z$1:Z$220,0)),"",VLOOKUP(KE$1,'Tactic Recode'!$A$1:$B$547,2,FALSE))</f>
        <v/>
      </c>
      <c r="KF27" t="str">
        <f>IF(ISERROR(MATCH(KF$1,'CSC Mitre'!Z$1:Z$220,0)),"",VLOOKUP(KF$1,'Tactic Recode'!$A$1:$B$547,2,FALSE))</f>
        <v/>
      </c>
      <c r="KG27" t="str">
        <f>IF(ISERROR(MATCH(KG$1,'CSC Mitre'!Z$1:Z$220,0)),"",VLOOKUP(KG$1,'Tactic Recode'!$A$1:$B$547,2,FALSE))</f>
        <v/>
      </c>
      <c r="KH27" t="str">
        <f>IF(ISERROR(MATCH(KH$1,'CSC Mitre'!Z$1:Z$220,0)),"",VLOOKUP(KH$1,'Tactic Recode'!$A$1:$B$547,2,FALSE))</f>
        <v/>
      </c>
      <c r="KI27" t="str">
        <f>IF(ISERROR(MATCH(KI$1,'CSC Mitre'!Z$1:Z$220,0)),"",VLOOKUP(KI$1,'Tactic Recode'!$A$1:$B$547,2,FALSE))</f>
        <v/>
      </c>
      <c r="KJ27" t="str">
        <f>IF(ISERROR(MATCH(KJ$1,'CSC Mitre'!Z$1:Z$220,0)),"",VLOOKUP(KJ$1,'Tactic Recode'!$A$1:$B$547,2,FALSE))</f>
        <v/>
      </c>
      <c r="KK27" t="str">
        <f>IF(ISERROR(MATCH(KK$1,'CSC Mitre'!Z$1:Z$220,0)),"",VLOOKUP(KK$1,'Tactic Recode'!$A$1:$B$547,2,FALSE))</f>
        <v/>
      </c>
      <c r="KL27" t="str">
        <f>IF(ISERROR(MATCH(KL$1,'CSC Mitre'!Z$1:Z$220,0)),"",VLOOKUP(KL$1,'Tactic Recode'!$A$1:$B$547,2,FALSE))</f>
        <v/>
      </c>
      <c r="KM27" t="str">
        <f>IF(ISERROR(MATCH(KM$1,'CSC Mitre'!Z$1:Z$220,0)),"",VLOOKUP(KM$1,'Tactic Recode'!$A$1:$B$547,2,FALSE))</f>
        <v/>
      </c>
      <c r="KN27" t="str">
        <f>IF(ISERROR(MATCH(KN$1,'CSC Mitre'!Z$1:Z$220,0)),"",VLOOKUP(KN$1,'Tactic Recode'!$A$1:$B$547,2,FALSE))</f>
        <v/>
      </c>
      <c r="KO27" t="str">
        <f>IF(ISERROR(MATCH(KO$1,'CSC Mitre'!Z$1:Z$220,0)),"",VLOOKUP(KO$1,'Tactic Recode'!$A$1:$B$547,2,FALSE))</f>
        <v/>
      </c>
      <c r="KP27" t="str">
        <f>IF(ISERROR(MATCH(KP$1,'CSC Mitre'!Z$1:Z$220,0)),"",VLOOKUP(KP$1,'Tactic Recode'!$A$1:$B$547,2,FALSE))</f>
        <v/>
      </c>
      <c r="KQ27" t="str">
        <f>IF(ISERROR(MATCH(KQ$1,'CSC Mitre'!Z$1:Z$220,0)),"",VLOOKUP(KQ$1,'Tactic Recode'!$A$1:$B$547,2,FALSE))</f>
        <v/>
      </c>
      <c r="KR27" t="str">
        <f>IF(ISERROR(MATCH(KR$1,'CSC Mitre'!Z$1:Z$220,0)),"",VLOOKUP(KR$1,'Tactic Recode'!$A$1:$B$547,2,FALSE))</f>
        <v/>
      </c>
      <c r="KS27" t="str">
        <f>IF(ISERROR(MATCH(KS$1,'CSC Mitre'!Z$1:Z$220,0)),"",VLOOKUP(KS$1,'Tactic Recode'!$A$1:$B$547,2,FALSE))</f>
        <v/>
      </c>
      <c r="KT27" t="str">
        <f>IF(ISERROR(MATCH(KT$1,'CSC Mitre'!Z$1:Z$220,0)),"",VLOOKUP(KT$1,'Tactic Recode'!$A$1:$B$547,2,FALSE))</f>
        <v/>
      </c>
      <c r="KU27" t="str">
        <f>IF(ISERROR(MATCH(KU$1,'CSC Mitre'!Z$1:Z$220,0)),"",VLOOKUP(KU$1,'Tactic Recode'!$A$1:$B$547,2,FALSE))</f>
        <v/>
      </c>
      <c r="KV27" t="str">
        <f>IF(ISERROR(MATCH(KV$1,'CSC Mitre'!Z$1:Z$220,0)),"",VLOOKUP(KV$1,'Tactic Recode'!$A$1:$B$547,2,FALSE))</f>
        <v/>
      </c>
      <c r="KW27" t="str">
        <f>IF(ISERROR(MATCH(KW$1,'CSC Mitre'!Z$1:Z$220,0)),"",VLOOKUP(KW$1,'Tactic Recode'!$A$1:$B$547,2,FALSE))</f>
        <v/>
      </c>
      <c r="KX27" t="str">
        <f>IF(ISERROR(MATCH(KX$1,'CSC Mitre'!Z$1:Z$220,0)),"",VLOOKUP(KX$1,'Tactic Recode'!$A$1:$B$547,2,FALSE))</f>
        <v/>
      </c>
      <c r="KY27" t="str">
        <f>IF(ISERROR(MATCH(KY$1,'CSC Mitre'!Z$1:Z$220,0)),"",VLOOKUP(KY$1,'Tactic Recode'!$A$1:$B$547,2,FALSE))</f>
        <v/>
      </c>
      <c r="KZ27" t="str">
        <f>IF(ISERROR(MATCH(KZ$1,'CSC Mitre'!Z$1:Z$220,0)),"",VLOOKUP(KZ$1,'Tactic Recode'!$A$1:$B$547,2,FALSE))</f>
        <v/>
      </c>
      <c r="LA27" t="str">
        <f>IF(ISERROR(MATCH(LA$1,'CSC Mitre'!Z$1:Z$220,0)),"",VLOOKUP(LA$1,'Tactic Recode'!$A$1:$B$547,2,FALSE))</f>
        <v/>
      </c>
      <c r="LB27" t="str">
        <f>IF(ISERROR(MATCH(LB$1,'CSC Mitre'!Z$1:Z$220,0)),"",VLOOKUP(LB$1,'Tactic Recode'!$A$1:$B$547,2,FALSE))</f>
        <v/>
      </c>
      <c r="LC27" t="str">
        <f>IF(ISERROR(MATCH(LC$1,'CSC Mitre'!Z$1:Z$220,0)),"",VLOOKUP(LC$1,'Tactic Recode'!$A$1:$B$547,2,FALSE))</f>
        <v/>
      </c>
      <c r="LD27" t="str">
        <f>IF(ISERROR(MATCH(LD$1,'CSC Mitre'!Z$1:Z$220,0)),"",VLOOKUP(LD$1,'Tactic Recode'!$A$1:$B$547,2,FALSE))</f>
        <v/>
      </c>
      <c r="LE27" t="str">
        <f>IF(ISERROR(MATCH(LE$1,'CSC Mitre'!Z$1:Z$220,0)),"",VLOOKUP(LE$1,'Tactic Recode'!$A$1:$B$547,2,FALSE))</f>
        <v/>
      </c>
      <c r="LF27" t="str">
        <f>IF(ISERROR(MATCH(LF$1,'CSC Mitre'!Z$1:Z$220,0)),"",VLOOKUP(LF$1,'Tactic Recode'!$A$1:$B$547,2,FALSE))</f>
        <v/>
      </c>
      <c r="LG27" t="str">
        <f>IF(ISERROR(MATCH(LG$1,'CSC Mitre'!Z$1:Z$220,0)),"",VLOOKUP(LG$1,'Tactic Recode'!$A$1:$B$547,2,FALSE))</f>
        <v/>
      </c>
      <c r="LH27" t="str">
        <f>IF(ISERROR(MATCH(LH$1,'CSC Mitre'!Z$1:Z$220,0)),"",VLOOKUP(LH$1,'Tactic Recode'!$A$1:$B$547,2,FALSE))</f>
        <v/>
      </c>
      <c r="LI27" t="str">
        <f>IF(ISERROR(MATCH(LI$1,'CSC Mitre'!Z$1:Z$220,0)),"",VLOOKUP(LI$1,'Tactic Recode'!$A$1:$B$547,2,FALSE))</f>
        <v/>
      </c>
      <c r="LJ27" t="str">
        <f>IF(ISERROR(MATCH(LJ$1,'CSC Mitre'!Z$1:Z$220,0)),"",VLOOKUP(LJ$1,'Tactic Recode'!$A$1:$B$547,2,FALSE))</f>
        <v/>
      </c>
      <c r="LK27" t="str">
        <f>IF(ISERROR(MATCH(LK$1,'CSC Mitre'!Z$1:Z$220,0)),"",VLOOKUP(LK$1,'Tactic Recode'!$A$1:$B$547,2,FALSE))</f>
        <v/>
      </c>
      <c r="LL27" t="str">
        <f>IF(ISERROR(MATCH(LL$1,'CSC Mitre'!Z$1:Z$220,0)),"",VLOOKUP(LL$1,'Tactic Recode'!$A$1:$B$547,2,FALSE))</f>
        <v/>
      </c>
      <c r="LM27" t="str">
        <f>IF(ISERROR(MATCH(LM$1,'CSC Mitre'!Z$1:Z$220,0)),"",VLOOKUP(LM$1,'Tactic Recode'!$A$1:$B$547,2,FALSE))</f>
        <v/>
      </c>
      <c r="LN27" t="str">
        <f>IF(ISERROR(MATCH(LN$1,'CSC Mitre'!Z$1:Z$220,0)),"",VLOOKUP(LN$1,'Tactic Recode'!$A$1:$B$547,2,FALSE))</f>
        <v/>
      </c>
      <c r="LO27" t="str">
        <f>IF(ISERROR(MATCH(LO$1,'CSC Mitre'!Z$1:Z$220,0)),"",VLOOKUP(LO$1,'Tactic Recode'!$A$1:$B$547,2,FALSE))</f>
        <v/>
      </c>
      <c r="LP27" t="str">
        <f>IF(ISERROR(MATCH(LP$1,'CSC Mitre'!Z$1:Z$220,0)),"",VLOOKUP(LP$1,'Tactic Recode'!$A$1:$B$547,2,FALSE))</f>
        <v/>
      </c>
      <c r="LQ27" t="str">
        <f>IF(ISERROR(MATCH(LQ$1,'CSC Mitre'!Z$1:Z$220,0)),"",VLOOKUP(LQ$1,'Tactic Recode'!$A$1:$B$547,2,FALSE))</f>
        <v/>
      </c>
      <c r="LR27" t="str">
        <f>IF(ISERROR(MATCH(LR$1,'CSC Mitre'!Z$1:Z$220,0)),"",VLOOKUP(LR$1,'Tactic Recode'!$A$1:$B$547,2,FALSE))</f>
        <v/>
      </c>
      <c r="LS27" t="str">
        <f>IF(ISERROR(MATCH(LS$1,'CSC Mitre'!Z$1:Z$220,0)),"",VLOOKUP(LS$1,'Tactic Recode'!$A$1:$B$547,2,FALSE))</f>
        <v/>
      </c>
      <c r="LT27" t="str">
        <f>IF(ISERROR(MATCH(LT$1,'CSC Mitre'!Z$1:Z$220,0)),"",VLOOKUP(LT$1,'Tactic Recode'!$A$1:$B$547,2,FALSE))</f>
        <v/>
      </c>
      <c r="LU27" t="str">
        <f>IF(ISERROR(MATCH(LU$1,'CSC Mitre'!Z$1:Z$220,0)),"",VLOOKUP(LU$1,'Tactic Recode'!$A$1:$B$547,2,FALSE))</f>
        <v/>
      </c>
      <c r="LV27" t="str">
        <f>IF(ISERROR(MATCH(LV$1,'CSC Mitre'!Z$1:Z$220,0)),"",VLOOKUP(LV$1,'Tactic Recode'!$A$1:$B$547,2,FALSE))</f>
        <v/>
      </c>
      <c r="LW27" t="str">
        <f>IF(ISERROR(MATCH(LW$1,'CSC Mitre'!Z$1:Z$220,0)),"",VLOOKUP(LW$1,'Tactic Recode'!$A$1:$B$547,2,FALSE))</f>
        <v/>
      </c>
      <c r="LX27" t="str">
        <f>IF(ISERROR(MATCH(LX$1,'CSC Mitre'!Z$1:Z$220,0)),"",VLOOKUP(LX$1,'Tactic Recode'!$A$1:$B$547,2,FALSE))</f>
        <v/>
      </c>
      <c r="LY27" t="str">
        <f>IF(ISERROR(MATCH(LY$1,'CSC Mitre'!Z$1:Z$220,0)),"",VLOOKUP(LY$1,'Tactic Recode'!$A$1:$B$547,2,FALSE))</f>
        <v/>
      </c>
      <c r="LZ27" t="str">
        <f>IF(ISERROR(MATCH(LZ$1,'CSC Mitre'!Z$1:Z$220,0)),"",VLOOKUP(LZ$1,'Tactic Recode'!$A$1:$B$547,2,FALSE))</f>
        <v/>
      </c>
      <c r="MA27" t="str">
        <f>IF(ISERROR(MATCH(MA$1,'CSC Mitre'!Z$1:Z$220,0)),"",VLOOKUP(MA$1,'Tactic Recode'!$A$1:$B$547,2,FALSE))</f>
        <v/>
      </c>
      <c r="MB27" t="str">
        <f>IF(ISERROR(MATCH(MB$1,'CSC Mitre'!Z$1:Z$220,0)),"",VLOOKUP(MB$1,'Tactic Recode'!$A$1:$B$547,2,FALSE))</f>
        <v/>
      </c>
      <c r="MC27" t="str">
        <f>IF(ISERROR(MATCH(MC$1,'CSC Mitre'!Z$1:Z$220,0)),"",VLOOKUP(MC$1,'Tactic Recode'!$A$1:$B$547,2,FALSE))</f>
        <v/>
      </c>
      <c r="MD27" t="str">
        <f>IF(ISERROR(MATCH(MD$1,'CSC Mitre'!Z$1:Z$220,0)),"",VLOOKUP(MD$1,'Tactic Recode'!$A$1:$B$547,2,FALSE))</f>
        <v/>
      </c>
      <c r="ME27" t="str">
        <f>IF(ISERROR(MATCH(ME$1,'CSC Mitre'!Z$1:Z$220,0)),"",VLOOKUP(ME$1,'Tactic Recode'!$A$1:$B$547,2,FALSE))</f>
        <v/>
      </c>
      <c r="MF27" t="str">
        <f>IF(ISERROR(MATCH(MF$1,'CSC Mitre'!Z$1:Z$220,0)),"",VLOOKUP(MF$1,'Tactic Recode'!$A$1:$B$547,2,FALSE))</f>
        <v/>
      </c>
      <c r="MG27" t="str">
        <f>IF(ISERROR(MATCH(MG$1,'CSC Mitre'!Z$1:Z$220,0)),"",VLOOKUP(MG$1,'Tactic Recode'!$A$1:$B$547,2,FALSE))</f>
        <v/>
      </c>
      <c r="MH27" t="str">
        <f>IF(ISERROR(MATCH(MH$1,'CSC Mitre'!Z$1:Z$220,0)),"",VLOOKUP(MH$1,'Tactic Recode'!$A$1:$B$547,2,FALSE))</f>
        <v/>
      </c>
      <c r="MI27" t="str">
        <f>IF(ISERROR(MATCH(MI$1,'CSC Mitre'!Z$1:Z$220,0)),"",VLOOKUP(MI$1,'Tactic Recode'!$A$1:$B$547,2,FALSE))</f>
        <v/>
      </c>
      <c r="MJ27" t="str">
        <f>IF(ISERROR(MATCH(MJ$1,'CSC Mitre'!Z$1:Z$220,0)),"",VLOOKUP(MJ$1,'Tactic Recode'!$A$1:$B$547,2,FALSE))</f>
        <v/>
      </c>
      <c r="MK27" t="str">
        <f>IF(ISERROR(MATCH(MK$1,'CSC Mitre'!Z$1:Z$220,0)),"",VLOOKUP(MK$1,'Tactic Recode'!$A$1:$B$547,2,FALSE))</f>
        <v/>
      </c>
      <c r="ML27" t="str">
        <f>IF(ISERROR(MATCH(ML$1,'CSC Mitre'!Z$1:Z$220,0)),"",VLOOKUP(ML$1,'Tactic Recode'!$A$1:$B$547,2,FALSE))</f>
        <v/>
      </c>
      <c r="MM27" t="str">
        <f>IF(ISERROR(MATCH(MM$1,'CSC Mitre'!Z$1:Z$220,0)),"",VLOOKUP(MM$1,'Tactic Recode'!$A$1:$B$547,2,FALSE))</f>
        <v/>
      </c>
      <c r="MN27" t="str">
        <f>IF(ISERROR(MATCH(MN$1,'CSC Mitre'!Z$1:Z$220,0)),"",VLOOKUP(MN$1,'Tactic Recode'!$A$1:$B$547,2,FALSE))</f>
        <v/>
      </c>
      <c r="MO27" t="str">
        <f>IF(ISERROR(MATCH(MO$1,'CSC Mitre'!Z$1:Z$220,0)),"",VLOOKUP(MO$1,'Tactic Recode'!$A$1:$B$547,2,FALSE))</f>
        <v/>
      </c>
      <c r="MP27" t="str">
        <f>IF(ISERROR(MATCH(MP$1,'CSC Mitre'!Z$1:Z$220,0)),"",VLOOKUP(MP$1,'Tactic Recode'!$A$1:$B$547,2,FALSE))</f>
        <v/>
      </c>
      <c r="MQ27" t="str">
        <f>IF(ISERROR(MATCH(MQ$1,'CSC Mitre'!Z$1:Z$220,0)),"",VLOOKUP(MQ$1,'Tactic Recode'!$A$1:$B$547,2,FALSE))</f>
        <v/>
      </c>
      <c r="MR27" t="str">
        <f>IF(ISERROR(MATCH(MR$1,'CSC Mitre'!Z$1:Z$220,0)),"",VLOOKUP(MR$1,'Tactic Recode'!$A$1:$B$547,2,FALSE))</f>
        <v/>
      </c>
      <c r="MS27" t="str">
        <f>IF(ISERROR(MATCH(MS$1,'CSC Mitre'!Z$1:Z$220,0)),"",VLOOKUP(MS$1,'Tactic Recode'!$A$1:$B$547,2,FALSE))</f>
        <v/>
      </c>
      <c r="MT27" t="str">
        <f>IF(ISERROR(MATCH(MT$1,'CSC Mitre'!Z$1:Z$220,0)),"",VLOOKUP(MT$1,'Tactic Recode'!$A$1:$B$547,2,FALSE))</f>
        <v/>
      </c>
      <c r="MU27" t="str">
        <f>IF(ISERROR(MATCH(MU$1,'CSC Mitre'!Z$1:Z$220,0)),"",VLOOKUP(MU$1,'Tactic Recode'!$A$1:$B$547,2,FALSE))</f>
        <v/>
      </c>
      <c r="MV27" t="str">
        <f>IF(ISERROR(MATCH(MV$1,'CSC Mitre'!Z$1:Z$220,0)),"",VLOOKUP(MV$1,'Tactic Recode'!$A$1:$B$547,2,FALSE))</f>
        <v/>
      </c>
      <c r="MW27" t="str">
        <f>IF(ISERROR(MATCH(MW$1,'CSC Mitre'!Z$1:Z$220,0)),"",VLOOKUP(MW$1,'Tactic Recode'!$A$1:$B$547,2,FALSE))</f>
        <v/>
      </c>
      <c r="MX27" t="str">
        <f>IF(ISERROR(MATCH(MX$1,'CSC Mitre'!Z$1:Z$220,0)),"",VLOOKUP(MX$1,'Tactic Recode'!$A$1:$B$547,2,FALSE))</f>
        <v/>
      </c>
      <c r="MY27" t="str">
        <f>IF(ISERROR(MATCH(MY$1,'CSC Mitre'!Z$1:Z$220,0)),"",VLOOKUP(MY$1,'Tactic Recode'!$A$1:$B$547,2,FALSE))</f>
        <v/>
      </c>
      <c r="MZ27" t="str">
        <f>IF(ISERROR(MATCH(MZ$1,'CSC Mitre'!Z$1:Z$220,0)),"",VLOOKUP(MZ$1,'Tactic Recode'!$A$1:$B$547,2,FALSE))</f>
        <v/>
      </c>
      <c r="NA27" t="str">
        <f>IF(ISERROR(MATCH(NA$1,'CSC Mitre'!Z$1:Z$220,0)),"",VLOOKUP(NA$1,'Tactic Recode'!$A$1:$B$547,2,FALSE))</f>
        <v/>
      </c>
      <c r="NB27" t="str">
        <f>IF(ISERROR(MATCH(NB$1,'CSC Mitre'!Z$1:Z$220,0)),"",VLOOKUP(NB$1,'Tactic Recode'!$A$1:$B$547,2,FALSE))</f>
        <v/>
      </c>
      <c r="NC27" t="str">
        <f>IF(ISERROR(MATCH(NC$1,'CSC Mitre'!Z$1:Z$220,0)),"",VLOOKUP(NC$1,'Tactic Recode'!$A$1:$B$547,2,FALSE))</f>
        <v/>
      </c>
      <c r="ND27" t="str">
        <f>IF(ISERROR(MATCH(ND$1,'CSC Mitre'!Z$1:Z$220,0)),"",VLOOKUP(ND$1,'Tactic Recode'!$A$1:$B$547,2,FALSE))</f>
        <v/>
      </c>
      <c r="NE27" t="str">
        <f>IF(ISERROR(MATCH(NE$1,'CSC Mitre'!Z$1:Z$220,0)),"",VLOOKUP(NE$1,'Tactic Recode'!$A$1:$B$547,2,FALSE))</f>
        <v/>
      </c>
      <c r="NF27" t="str">
        <f>IF(ISERROR(MATCH(NF$1,'CSC Mitre'!Z$1:Z$220,0)),"",VLOOKUP(NF$1,'Tactic Recode'!$A$1:$B$547,2,FALSE))</f>
        <v/>
      </c>
      <c r="NG27" t="str">
        <f>IF(ISERROR(MATCH(NG$1,'CSC Mitre'!Z$1:Z$220,0)),"",VLOOKUP(NG$1,'Tactic Recode'!$A$1:$B$547,2,FALSE))</f>
        <v/>
      </c>
      <c r="NH27" t="str">
        <f>IF(ISERROR(MATCH(NH$1,'CSC Mitre'!Z$1:Z$220,0)),"",VLOOKUP(NH$1,'Tactic Recode'!$A$1:$B$547,2,FALSE))</f>
        <v/>
      </c>
      <c r="NI27" t="str">
        <f>IF(ISERROR(MATCH(NI$1,'CSC Mitre'!Z$1:Z$220,0)),"",VLOOKUP(NI$1,'Tactic Recode'!$A$1:$B$547,2,FALSE))</f>
        <v/>
      </c>
      <c r="NJ27" t="str">
        <f>IF(ISERROR(MATCH(NJ$1,'CSC Mitre'!Z$1:Z$220,0)),"",VLOOKUP(NJ$1,'Tactic Recode'!$A$1:$B$547,2,FALSE))</f>
        <v/>
      </c>
      <c r="NK27" t="str">
        <f>IF(ISERROR(MATCH(NK$1,'CSC Mitre'!Z$1:Z$220,0)),"",VLOOKUP(NK$1,'Tactic Recode'!$A$1:$B$547,2,FALSE))</f>
        <v/>
      </c>
      <c r="NL27" t="str">
        <f>IF(ISERROR(MATCH(NL$1,'CSC Mitre'!Z$1:Z$220,0)),"",VLOOKUP(NL$1,'Tactic Recode'!$A$1:$B$547,2,FALSE))</f>
        <v/>
      </c>
      <c r="NM27" t="str">
        <f>IF(ISERROR(MATCH(NM$1,'CSC Mitre'!Z$1:Z$220,0)),"",VLOOKUP(NM$1,'Tactic Recode'!$A$1:$B$547,2,FALSE))</f>
        <v/>
      </c>
      <c r="NN27" t="str">
        <f>IF(ISERROR(MATCH(NN$1,'CSC Mitre'!Z$1:Z$220,0)),"",VLOOKUP(NN$1,'Tactic Recode'!$A$1:$B$547,2,FALSE))</f>
        <v/>
      </c>
      <c r="NO27" t="str">
        <f>IF(ISERROR(MATCH(NO$1,'CSC Mitre'!Z$1:Z$220,0)),"",VLOOKUP(NO$1,'Tactic Recode'!$A$1:$B$547,2,FALSE))</f>
        <v/>
      </c>
      <c r="NP27" t="str">
        <f>IF(ISERROR(MATCH(NP$1,'CSC Mitre'!Z$1:Z$220,0)),"",VLOOKUP(NP$1,'Tactic Recode'!$A$1:$B$547,2,FALSE))</f>
        <v/>
      </c>
      <c r="NQ27" t="str">
        <f>IF(ISERROR(MATCH(NQ$1,'CSC Mitre'!Z$1:Z$220,0)),"",VLOOKUP(NQ$1,'Tactic Recode'!$A$1:$B$547,2,FALSE))</f>
        <v/>
      </c>
      <c r="NR27" t="str">
        <f>IF(ISERROR(MATCH(NR$1,'CSC Mitre'!Z$1:Z$220,0)),"",VLOOKUP(NR$1,'Tactic Recode'!$A$1:$B$547,2,FALSE))</f>
        <v/>
      </c>
      <c r="NS27" t="str">
        <f>IF(ISERROR(MATCH(NS$1,'CSC Mitre'!Z$1:Z$220,0)),"",VLOOKUP(NS$1,'Tactic Recode'!$A$1:$B$547,2,FALSE))</f>
        <v/>
      </c>
      <c r="NT27" t="str">
        <f>IF(ISERROR(MATCH(NT$1,'CSC Mitre'!Z$1:Z$220,0)),"",VLOOKUP(NT$1,'Tactic Recode'!$A$1:$B$547,2,FALSE))</f>
        <v/>
      </c>
      <c r="NU27" t="str">
        <f>IF(ISERROR(MATCH(NU$1,'CSC Mitre'!Z$1:Z$220,0)),"",VLOOKUP(NU$1,'Tactic Recode'!$A$1:$B$547,2,FALSE))</f>
        <v/>
      </c>
      <c r="NV27" t="str">
        <f>IF(ISERROR(MATCH(NV$1,'CSC Mitre'!Z$1:Z$220,0)),"",VLOOKUP(NV$1,'Tactic Recode'!$A$1:$B$547,2,FALSE))</f>
        <v/>
      </c>
      <c r="NW27" t="str">
        <f>IF(ISERROR(MATCH(NW$1,'CSC Mitre'!Z$1:Z$220,0)),"",VLOOKUP(NW$1,'Tactic Recode'!$A$1:$B$547,2,FALSE))</f>
        <v/>
      </c>
      <c r="NX27" t="str">
        <f>IF(ISERROR(MATCH(NX$1,'CSC Mitre'!Z$1:Z$220,0)),"",VLOOKUP(NX$1,'Tactic Recode'!$A$1:$B$547,2,FALSE))</f>
        <v/>
      </c>
      <c r="NY27" t="str">
        <f>IF(ISERROR(MATCH(NY$1,'CSC Mitre'!Z$1:Z$220,0)),"",VLOOKUP(NY$1,'Tactic Recode'!$A$1:$B$547,2,FALSE))</f>
        <v/>
      </c>
      <c r="NZ27" t="str">
        <f>IF(ISERROR(MATCH(NZ$1,'CSC Mitre'!Z$1:Z$220,0)),"",VLOOKUP(NZ$1,'Tactic Recode'!$A$1:$B$547,2,FALSE))</f>
        <v/>
      </c>
      <c r="OA27" t="str">
        <f>IF(ISERROR(MATCH(OA$1,'CSC Mitre'!Z$1:Z$220,0)),"",VLOOKUP(OA$1,'Tactic Recode'!$A$1:$B$547,2,FALSE))</f>
        <v/>
      </c>
      <c r="OB27" t="str">
        <f>IF(ISERROR(MATCH(OB$1,'CSC Mitre'!Z$1:Z$220,0)),"",VLOOKUP(OB$1,'Tactic Recode'!$A$1:$B$547,2,FALSE))</f>
        <v/>
      </c>
      <c r="OC27" t="str">
        <f>IF(ISERROR(MATCH(OC$1,'CSC Mitre'!Z$1:Z$220,0)),"",VLOOKUP(OC$1,'Tactic Recode'!$A$1:$B$547,2,FALSE))</f>
        <v/>
      </c>
      <c r="OD27" t="str">
        <f>IF(ISERROR(MATCH(OD$1,'CSC Mitre'!Z$1:Z$220,0)),"",VLOOKUP(OD$1,'Tactic Recode'!$A$1:$B$547,2,FALSE))</f>
        <v/>
      </c>
      <c r="OE27" t="str">
        <f>IF(ISERROR(MATCH(OE$1,'CSC Mitre'!Z$1:Z$220,0)),"",VLOOKUP(OE$1,'Tactic Recode'!$A$1:$B$547,2,FALSE))</f>
        <v/>
      </c>
      <c r="OF27" t="str">
        <f>IF(ISERROR(MATCH(OF$1,'CSC Mitre'!Z$1:Z$220,0)),"",VLOOKUP(OF$1,'Tactic Recode'!$A$1:$B$547,2,FALSE))</f>
        <v/>
      </c>
      <c r="OG27" t="str">
        <f>IF(ISERROR(MATCH(OG$1,'CSC Mitre'!Z$1:Z$220,0)),"",VLOOKUP(OG$1,'Tactic Recode'!$A$1:$B$547,2,FALSE))</f>
        <v/>
      </c>
      <c r="OH27" t="str">
        <f>IF(ISERROR(MATCH(OH$1,'CSC Mitre'!Z$1:Z$220,0)),"",VLOOKUP(OH$1,'Tactic Recode'!$A$1:$B$547,2,FALSE))</f>
        <v/>
      </c>
      <c r="OI27" t="str">
        <f>IF(ISERROR(MATCH(OI$1,'CSC Mitre'!Z$1:Z$220,0)),"",VLOOKUP(OI$1,'Tactic Recode'!$A$1:$B$547,2,FALSE))</f>
        <v/>
      </c>
      <c r="OJ27" t="str">
        <f>IF(ISERROR(MATCH(OJ$1,'CSC Mitre'!Z$1:Z$220,0)),"",VLOOKUP(OJ$1,'Tactic Recode'!$A$1:$B$547,2,FALSE))</f>
        <v/>
      </c>
      <c r="OK27" t="str">
        <f>IF(ISERROR(MATCH(OK$1,'CSC Mitre'!Z$1:Z$220,0)),"",VLOOKUP(OK$1,'Tactic Recode'!$A$1:$B$547,2,FALSE))</f>
        <v/>
      </c>
      <c r="OL27" t="str">
        <f>IF(ISERROR(MATCH(OL$1,'CSC Mitre'!Z$1:Z$220,0)),"",VLOOKUP(OL$1,'Tactic Recode'!$A$1:$B$547,2,FALSE))</f>
        <v/>
      </c>
      <c r="OM27" t="str">
        <f>IF(ISERROR(MATCH(OM$1,'CSC Mitre'!Z$1:Z$220,0)),"",VLOOKUP(OM$1,'Tactic Recode'!$A$1:$B$547,2,FALSE))</f>
        <v/>
      </c>
      <c r="ON27" t="str">
        <f>IF(ISERROR(MATCH(ON$1,'CSC Mitre'!Z$1:Z$220,0)),"",VLOOKUP(ON$1,'Tactic Recode'!$A$1:$B$547,2,FALSE))</f>
        <v/>
      </c>
      <c r="OO27" t="str">
        <f>IF(ISERROR(MATCH(OO$1,'CSC Mitre'!Z$1:Z$220,0)),"",VLOOKUP(OO$1,'Tactic Recode'!$A$1:$B$547,2,FALSE))</f>
        <v/>
      </c>
      <c r="OP27" t="str">
        <f>IF(ISERROR(MATCH(OP$1,'CSC Mitre'!Z$1:Z$220,0)),"",VLOOKUP(OP$1,'Tactic Recode'!$A$1:$B$547,2,FALSE))</f>
        <v/>
      </c>
      <c r="OQ27" t="str">
        <f>IF(ISERROR(MATCH(OQ$1,'CSC Mitre'!Z$1:Z$220,0)),"",VLOOKUP(OQ$1,'Tactic Recode'!$A$1:$B$547,2,FALSE))</f>
        <v/>
      </c>
      <c r="OR27" t="str">
        <f>IF(ISERROR(MATCH(OR$1,'CSC Mitre'!Z$1:Z$220,0)),"",VLOOKUP(OR$1,'Tactic Recode'!$A$1:$B$547,2,FALSE))</f>
        <v/>
      </c>
      <c r="OS27" t="str">
        <f>IF(ISERROR(MATCH(OS$1,'CSC Mitre'!Z$1:Z$220,0)),"",VLOOKUP(OS$1,'Tactic Recode'!$A$1:$B$547,2,FALSE))</f>
        <v/>
      </c>
      <c r="OT27" t="str">
        <f>IF(ISERROR(MATCH(OT$1,'CSC Mitre'!Z$1:Z$220,0)),"",VLOOKUP(OT$1,'Tactic Recode'!$A$1:$B$547,2,FALSE))</f>
        <v/>
      </c>
      <c r="OU27" t="str">
        <f>IF(ISERROR(MATCH(OU$1,'CSC Mitre'!Z$1:Z$220,0)),"",VLOOKUP(OU$1,'Tactic Recode'!$A$1:$B$547,2,FALSE))</f>
        <v/>
      </c>
      <c r="OV27" t="str">
        <f>IF(ISERROR(MATCH(OV$1,'CSC Mitre'!Z$1:Z$220,0)),"",VLOOKUP(OV$1,'Tactic Recode'!$A$1:$B$547,2,FALSE))</f>
        <v/>
      </c>
      <c r="OW27" t="str">
        <f>IF(ISERROR(MATCH(OW$1,'CSC Mitre'!Z$1:Z$220,0)),"",VLOOKUP(OW$1,'Tactic Recode'!$A$1:$B$547,2,FALSE))</f>
        <v/>
      </c>
      <c r="OX27" t="str">
        <f>IF(ISERROR(MATCH(OX$1,'CSC Mitre'!Z$1:Z$220,0)),"",VLOOKUP(OX$1,'Tactic Recode'!$A$1:$B$547,2,FALSE))</f>
        <v/>
      </c>
      <c r="OY27" t="str">
        <f>IF(ISERROR(MATCH(OY$1,'CSC Mitre'!Z$1:Z$220,0)),"",VLOOKUP(OY$1,'Tactic Recode'!$A$1:$B$547,2,FALSE))</f>
        <v/>
      </c>
      <c r="OZ27" t="str">
        <f>IF(ISERROR(MATCH(OZ$1,'CSC Mitre'!Z$1:Z$220,0)),"",VLOOKUP(OZ$1,'Tactic Recode'!$A$1:$B$547,2,FALSE))</f>
        <v/>
      </c>
      <c r="PA27" t="str">
        <f>IF(ISERROR(MATCH(PA$1,'CSC Mitre'!Z$1:Z$220,0)),"",VLOOKUP(PA$1,'Tactic Recode'!$A$1:$B$547,2,FALSE))</f>
        <v/>
      </c>
      <c r="PB27" t="str">
        <f>IF(ISERROR(MATCH(PB$1,'CSC Mitre'!Z$1:Z$220,0)),"",VLOOKUP(PB$1,'Tactic Recode'!$A$1:$B$547,2,FALSE))</f>
        <v/>
      </c>
      <c r="PC27" t="str">
        <f>IF(ISERROR(MATCH(PC$1,'CSC Mitre'!Z$1:Z$220,0)),"",VLOOKUP(PC$1,'Tactic Recode'!$A$1:$B$547,2,FALSE))</f>
        <v/>
      </c>
      <c r="PD27" t="str">
        <f>IF(ISERROR(MATCH(PD$1,'CSC Mitre'!Z$1:Z$220,0)),"",VLOOKUP(PD$1,'Tactic Recode'!$A$1:$B$547,2,FALSE))</f>
        <v/>
      </c>
      <c r="PE27" t="str">
        <f>IF(ISERROR(MATCH(PE$1,'CSC Mitre'!Z$1:Z$220,0)),"",VLOOKUP(PE$1,'Tactic Recode'!$A$1:$B$547,2,FALSE))</f>
        <v/>
      </c>
      <c r="PF27" t="str">
        <f>IF(ISERROR(MATCH(PF$1,'CSC Mitre'!Z$1:Z$220,0)),"",VLOOKUP(PF$1,'Tactic Recode'!$A$1:$B$547,2,FALSE))</f>
        <v/>
      </c>
      <c r="PG27" t="str">
        <f>IF(ISERROR(MATCH(PG$1,'CSC Mitre'!Z$1:Z$220,0)),"",VLOOKUP(PG$1,'Tactic Recode'!$A$1:$B$547,2,FALSE))</f>
        <v/>
      </c>
      <c r="PH27" t="str">
        <f>IF(ISERROR(MATCH(PH$1,'CSC Mitre'!Z$1:Z$220,0)),"",VLOOKUP(PH$1,'Tactic Recode'!$A$1:$B$547,2,FALSE))</f>
        <v/>
      </c>
      <c r="PI27" t="str">
        <f>IF(ISERROR(MATCH(PI$1,'CSC Mitre'!Z$1:Z$220,0)),"",VLOOKUP(PI$1,'Tactic Recode'!$A$1:$B$547,2,FALSE))</f>
        <v/>
      </c>
      <c r="PJ27" t="str">
        <f>IF(ISERROR(MATCH(PJ$1,'CSC Mitre'!Z$1:Z$220,0)),"",VLOOKUP(PJ$1,'Tactic Recode'!$A$1:$B$547,2,FALSE))</f>
        <v/>
      </c>
      <c r="PK27" t="str">
        <f>IF(ISERROR(MATCH(PK$1,'CSC Mitre'!Z$1:Z$220,0)),"",VLOOKUP(PK$1,'Tactic Recode'!$A$1:$B$547,2,FALSE))</f>
        <v/>
      </c>
      <c r="PL27" t="str">
        <f>IF(ISERROR(MATCH(PL$1,'CSC Mitre'!Z$1:Z$220,0)),"",VLOOKUP(PL$1,'Tactic Recode'!$A$1:$B$547,2,FALSE))</f>
        <v/>
      </c>
      <c r="PM27" t="str">
        <f>IF(ISERROR(MATCH(PM$1,'CSC Mitre'!Z$1:Z$220,0)),"",VLOOKUP(PM$1,'Tactic Recode'!$A$1:$B$547,2,FALSE))</f>
        <v/>
      </c>
      <c r="PN27" t="str">
        <f>IF(ISERROR(MATCH(PN$1,'CSC Mitre'!Z$1:Z$220,0)),"",VLOOKUP(PN$1,'Tactic Recode'!$A$1:$B$547,2,FALSE))</f>
        <v/>
      </c>
      <c r="PO27" t="str">
        <f>IF(ISERROR(MATCH(PO$1,'CSC Mitre'!Z$1:Z$220,0)),"",VLOOKUP(PO$1,'Tactic Recode'!$A$1:$B$547,2,FALSE))</f>
        <v/>
      </c>
      <c r="PP27" t="str">
        <f>IF(ISERROR(MATCH(PP$1,'CSC Mitre'!Z$1:Z$220,0)),"",VLOOKUP(PP$1,'Tactic Recode'!$A$1:$B$547,2,FALSE))</f>
        <v/>
      </c>
      <c r="PQ27" t="str">
        <f>IF(ISERROR(MATCH(PQ$1,'CSC Mitre'!Z$1:Z$220,0)),"",VLOOKUP(PQ$1,'Tactic Recode'!$A$1:$B$547,2,FALSE))</f>
        <v/>
      </c>
      <c r="PR27" t="str">
        <f>IF(ISERROR(MATCH(PR$1,'CSC Mitre'!Z$1:Z$220,0)),"",VLOOKUP(PR$1,'Tactic Recode'!$A$1:$B$547,2,FALSE))</f>
        <v/>
      </c>
      <c r="PS27" t="str">
        <f>IF(ISERROR(MATCH(PS$1,'CSC Mitre'!Z$1:Z$220,0)),"",VLOOKUP(PS$1,'Tactic Recode'!$A$1:$B$547,2,FALSE))</f>
        <v/>
      </c>
      <c r="PT27" t="str">
        <f>IF(ISERROR(MATCH(PT$1,'CSC Mitre'!Z$1:Z$220,0)),"",VLOOKUP(PT$1,'Tactic Recode'!$A$1:$B$547,2,FALSE))</f>
        <v/>
      </c>
      <c r="PU27" t="str">
        <f>IF(ISERROR(MATCH(PU$1,'CSC Mitre'!Z$1:Z$220,0)),"",VLOOKUP(PU$1,'Tactic Recode'!$A$1:$B$547,2,FALSE))</f>
        <v/>
      </c>
      <c r="PV27" t="str">
        <f>IF(ISERROR(MATCH(PV$1,'CSC Mitre'!Z$1:Z$220,0)),"",VLOOKUP(PV$1,'Tactic Recode'!$A$1:$B$547,2,FALSE))</f>
        <v/>
      </c>
      <c r="PW27" t="str">
        <f>IF(ISERROR(MATCH(PW$1,'CSC Mitre'!Z$1:Z$220,0)),"",VLOOKUP(PW$1,'Tactic Recode'!$A$1:$B$547,2,FALSE))</f>
        <v/>
      </c>
      <c r="PX27" t="str">
        <f>IF(ISERROR(MATCH(PX$1,'CSC Mitre'!Z$1:Z$220,0)),"",VLOOKUP(PX$1,'Tactic Recode'!$A$1:$B$547,2,FALSE))</f>
        <v/>
      </c>
      <c r="PY27" t="str">
        <f>IF(ISERROR(MATCH(PY$1,'CSC Mitre'!Z$1:Z$220,0)),"",VLOOKUP(PY$1,'Tactic Recode'!$A$1:$B$547,2,FALSE))</f>
        <v/>
      </c>
      <c r="PZ27" t="str">
        <f>IF(ISERROR(MATCH(PZ$1,'CSC Mitre'!Z$1:Z$220,0)),"",VLOOKUP(PZ$1,'Tactic Recode'!$A$1:$B$547,2,FALSE))</f>
        <v/>
      </c>
      <c r="QA27" t="str">
        <f>IF(ISERROR(MATCH(QA$1,'CSC Mitre'!Z$1:Z$220,0)),"",VLOOKUP(QA$1,'Tactic Recode'!$A$1:$B$547,2,FALSE))</f>
        <v/>
      </c>
      <c r="QB27" t="str">
        <f>IF(ISERROR(MATCH(QB$1,'CSC Mitre'!Z$1:Z$220,0)),"",VLOOKUP(QB$1,'Tactic Recode'!$A$1:$B$547,2,FALSE))</f>
        <v/>
      </c>
      <c r="QC27" t="str">
        <f>IF(ISERROR(MATCH(QC$1,'CSC Mitre'!Z$1:Z$220,0)),"",VLOOKUP(QC$1,'Tactic Recode'!$A$1:$B$547,2,FALSE))</f>
        <v/>
      </c>
      <c r="QD27" t="str">
        <f>IF(ISERROR(MATCH(QD$1,'CSC Mitre'!Z$1:Z$220,0)),"",VLOOKUP(QD$1,'Tactic Recode'!$A$1:$B$547,2,FALSE))</f>
        <v/>
      </c>
      <c r="QE27" t="str">
        <f>IF(ISERROR(MATCH(QE$1,'CSC Mitre'!Z$1:Z$220,0)),"",VLOOKUP(QE$1,'Tactic Recode'!$A$1:$B$547,2,FALSE))</f>
        <v/>
      </c>
      <c r="QF27" t="str">
        <f>IF(ISERROR(MATCH(QF$1,'CSC Mitre'!Z$1:Z$220,0)),"",VLOOKUP(QF$1,'Tactic Recode'!$A$1:$B$547,2,FALSE))</f>
        <v/>
      </c>
      <c r="QG27" t="str">
        <f>IF(ISERROR(MATCH(QG$1,'CSC Mitre'!Z$1:Z$220,0)),"",VLOOKUP(QG$1,'Tactic Recode'!$A$1:$B$547,2,FALSE))</f>
        <v/>
      </c>
      <c r="QH27" t="str">
        <f>IF(ISERROR(MATCH(QH$1,'CSC Mitre'!Z$1:Z$220,0)),"",VLOOKUP(QH$1,'Tactic Recode'!$A$1:$B$547,2,FALSE))</f>
        <v/>
      </c>
      <c r="QI27" t="str">
        <f>IF(ISERROR(MATCH(QI$1,'CSC Mitre'!Z$1:Z$220,0)),"",VLOOKUP(QI$1,'Tactic Recode'!$A$1:$B$547,2,FALSE))</f>
        <v/>
      </c>
      <c r="QJ27" t="str">
        <f>IF(ISERROR(MATCH(QJ$1,'CSC Mitre'!Z$1:Z$220,0)),"",VLOOKUP(QJ$1,'Tactic Recode'!$A$1:$B$547,2,FALSE))</f>
        <v/>
      </c>
      <c r="QK27" t="str">
        <f>IF(ISERROR(MATCH(QK$1,'CSC Mitre'!Z$1:Z$220,0)),"",VLOOKUP(QK$1,'Tactic Recode'!$A$1:$B$547,2,FALSE))</f>
        <v/>
      </c>
      <c r="QL27" t="str">
        <f>IF(ISERROR(MATCH(QL$1,'CSC Mitre'!Z$1:Z$220,0)),"",VLOOKUP(QL$1,'Tactic Recode'!$A$1:$B$547,2,FALSE))</f>
        <v/>
      </c>
      <c r="QM27" t="str">
        <f>IF(ISERROR(MATCH(QM$1,'CSC Mitre'!Z$1:Z$220,0)),"",VLOOKUP(QM$1,'Tactic Recode'!$A$1:$B$547,2,FALSE))</f>
        <v/>
      </c>
      <c r="QN27" t="str">
        <f>IF(ISERROR(MATCH(QN$1,'CSC Mitre'!Z$1:Z$220,0)),"",VLOOKUP(QN$1,'Tactic Recode'!$A$1:$B$547,2,FALSE))</f>
        <v/>
      </c>
      <c r="QO27" t="str">
        <f>IF(ISERROR(MATCH(QO$1,'CSC Mitre'!Z$1:Z$220,0)),"",VLOOKUP(QO$1,'Tactic Recode'!$A$1:$B$547,2,FALSE))</f>
        <v/>
      </c>
      <c r="QP27" t="str">
        <f>IF(ISERROR(MATCH(QP$1,'CSC Mitre'!Z$1:Z$220,0)),"",VLOOKUP(QP$1,'Tactic Recode'!$A$1:$B$547,2,FALSE))</f>
        <v/>
      </c>
      <c r="QQ27" t="str">
        <f>IF(ISERROR(MATCH(QQ$1,'CSC Mitre'!Z$1:Z$220,0)),"",VLOOKUP(QQ$1,'Tactic Recode'!$A$1:$B$547,2,FALSE))</f>
        <v/>
      </c>
      <c r="QR27" t="str">
        <f>IF(ISERROR(MATCH(QR$1,'CSC Mitre'!Z$1:Z$220,0)),"",VLOOKUP(QR$1,'Tactic Recode'!$A$1:$B$547,2,FALSE))</f>
        <v/>
      </c>
      <c r="QS27" t="str">
        <f>IF(ISERROR(MATCH(QS$1,'CSC Mitre'!Z$1:Z$220,0)),"",VLOOKUP(QS$1,'Tactic Recode'!$A$1:$B$547,2,FALSE))</f>
        <v/>
      </c>
      <c r="QT27" t="str">
        <f>IF(ISERROR(MATCH(QT$1,'CSC Mitre'!Z$1:Z$220,0)),"",VLOOKUP(QT$1,'Tactic Recode'!$A$1:$B$547,2,FALSE))</f>
        <v/>
      </c>
      <c r="QU27" t="str">
        <f>IF(ISERROR(MATCH(QU$1,'CSC Mitre'!Z$1:Z$220,0)),"",VLOOKUP(QU$1,'Tactic Recode'!$A$1:$B$547,2,FALSE))</f>
        <v/>
      </c>
      <c r="QV27" t="str">
        <f>IF(ISERROR(MATCH(QV$1,'CSC Mitre'!Z$1:Z$220,0)),"",VLOOKUP(QV$1,'Tactic Recode'!$A$1:$B$547,2,FALSE))</f>
        <v/>
      </c>
      <c r="QW27" t="str">
        <f>IF(ISERROR(MATCH(QW$1,'CSC Mitre'!Z$1:Z$220,0)),"",VLOOKUP(QW$1,'Tactic Recode'!$A$1:$B$547,2,FALSE))</f>
        <v/>
      </c>
      <c r="QX27" t="str">
        <f>IF(ISERROR(MATCH(QX$1,'CSC Mitre'!Z$1:Z$220,0)),"",VLOOKUP(QX$1,'Tactic Recode'!$A$1:$B$547,2,FALSE))</f>
        <v/>
      </c>
      <c r="QY27" t="str">
        <f>IF(ISERROR(MATCH(QY$1,'CSC Mitre'!Z$1:Z$220,0)),"",VLOOKUP(QY$1,'Tactic Recode'!$A$1:$B$547,2,FALSE))</f>
        <v/>
      </c>
      <c r="QZ27" t="str">
        <f>IF(ISERROR(MATCH(QZ$1,'CSC Mitre'!Z$1:Z$220,0)),"",VLOOKUP(QZ$1,'Tactic Recode'!$A$1:$B$547,2,FALSE))</f>
        <v/>
      </c>
      <c r="RA27" t="str">
        <f>IF(ISERROR(MATCH(RA$1,'CSC Mitre'!Z$1:Z$220,0)),"",VLOOKUP(RA$1,'Tactic Recode'!$A$1:$B$547,2,FALSE))</f>
        <v/>
      </c>
      <c r="RB27" t="str">
        <f>IF(ISERROR(MATCH(RB$1,'CSC Mitre'!Z$1:Z$220,0)),"",VLOOKUP(RB$1,'Tactic Recode'!$A$1:$B$547,2,FALSE))</f>
        <v/>
      </c>
      <c r="RC27" t="str">
        <f>IF(ISERROR(MATCH(RC$1,'CSC Mitre'!Z$1:Z$220,0)),"",VLOOKUP(RC$1,'Tactic Recode'!$A$1:$B$547,2,FALSE))</f>
        <v/>
      </c>
      <c r="RD27" t="str">
        <f>IF(ISERROR(MATCH(RD$1,'CSC Mitre'!Z$1:Z$220,0)),"",VLOOKUP(RD$1,'Tactic Recode'!$A$1:$B$547,2,FALSE))</f>
        <v/>
      </c>
      <c r="RE27" t="str">
        <f>IF(ISERROR(MATCH(RE$1,'CSC Mitre'!Z$1:Z$220,0)),"",VLOOKUP(RE$1,'Tactic Recode'!$A$1:$B$547,2,FALSE))</f>
        <v/>
      </c>
      <c r="RF27" t="str">
        <f>IF(ISERROR(MATCH(RF$1,'CSC Mitre'!Z$1:Z$220,0)),"",VLOOKUP(RF$1,'Tactic Recode'!$A$1:$B$547,2,FALSE))</f>
        <v/>
      </c>
      <c r="RG27" t="str">
        <f>IF(ISERROR(MATCH(RG$1,'CSC Mitre'!Z$1:Z$220,0)),"",VLOOKUP(RG$1,'Tactic Recode'!$A$1:$B$547,2,FALSE))</f>
        <v/>
      </c>
      <c r="RH27" t="str">
        <f>IF(ISERROR(MATCH(RH$1,'CSC Mitre'!Z$1:Z$220,0)),"",VLOOKUP(RH$1,'Tactic Recode'!$A$1:$B$547,2,FALSE))</f>
        <v/>
      </c>
      <c r="RI27" t="str">
        <f>IF(ISERROR(MATCH(RI$1,'CSC Mitre'!Z$1:Z$220,0)),"",VLOOKUP(RI$1,'Tactic Recode'!$A$1:$B$547,2,FALSE))</f>
        <v/>
      </c>
      <c r="RJ27" t="str">
        <f>IF(ISERROR(MATCH(RJ$1,'CSC Mitre'!Z$1:Z$220,0)),"",VLOOKUP(RJ$1,'Tactic Recode'!$A$1:$B$547,2,FALSE))</f>
        <v/>
      </c>
      <c r="RK27" t="str">
        <f>IF(ISERROR(MATCH(RK$1,'CSC Mitre'!Z$1:Z$220,0)),"",VLOOKUP(RK$1,'Tactic Recode'!$A$1:$B$547,2,FALSE))</f>
        <v/>
      </c>
      <c r="RL27" t="str">
        <f>IF(ISERROR(MATCH(RL$1,'CSC Mitre'!Z$1:Z$220,0)),"",VLOOKUP(RL$1,'Tactic Recode'!$A$1:$B$547,2,FALSE))</f>
        <v/>
      </c>
      <c r="RM27" t="str">
        <f>IF(ISERROR(MATCH(RM$1,'CSC Mitre'!Z$1:Z$220,0)),"",VLOOKUP(RM$1,'Tactic Recode'!$A$1:$B$547,2,FALSE))</f>
        <v/>
      </c>
      <c r="RN27" t="str">
        <f>IF(ISERROR(MATCH(RN$1,'CSC Mitre'!Z$1:Z$220,0)),"",VLOOKUP(RN$1,'Tactic Recode'!$A$1:$B$547,2,FALSE))</f>
        <v/>
      </c>
      <c r="RO27" t="str">
        <f>IF(ISERROR(MATCH(RO$1,'CSC Mitre'!Z$1:Z$220,0)),"",VLOOKUP(RO$1,'Tactic Recode'!$A$1:$B$547,2,FALSE))</f>
        <v/>
      </c>
      <c r="RP27" t="str">
        <f>IF(ISERROR(MATCH(RP$1,'CSC Mitre'!Z$1:Z$220,0)),"",VLOOKUP(RP$1,'Tactic Recode'!$A$1:$B$547,2,FALSE))</f>
        <v/>
      </c>
      <c r="RQ27" t="str">
        <f>IF(ISERROR(MATCH(RQ$1,'CSC Mitre'!Z$1:Z$220,0)),"",VLOOKUP(RQ$1,'Tactic Recode'!$A$1:$B$547,2,FALSE))</f>
        <v/>
      </c>
      <c r="RR27" t="str">
        <f>IF(ISERROR(MATCH(RR$1,'CSC Mitre'!Z$1:Z$220,0)),"",VLOOKUP(RR$1,'Tactic Recode'!$A$1:$B$547,2,FALSE))</f>
        <v/>
      </c>
      <c r="RS27" t="str">
        <f>IF(ISERROR(MATCH(RS$1,'CSC Mitre'!Z$1:Z$220,0)),"",VLOOKUP(RS$1,'Tactic Recode'!$A$1:$B$547,2,FALSE))</f>
        <v/>
      </c>
      <c r="RT27" t="str">
        <f>IF(ISERROR(MATCH(RT$1,'CSC Mitre'!Z$1:Z$220,0)),"",VLOOKUP(RT$1,'Tactic Recode'!$A$1:$B$547,2,FALSE))</f>
        <v/>
      </c>
      <c r="RU27" t="str">
        <f>IF(ISERROR(MATCH(RU$1,'CSC Mitre'!Z$1:Z$220,0)),"",VLOOKUP(RU$1,'Tactic Recode'!$A$1:$B$547,2,FALSE))</f>
        <v/>
      </c>
      <c r="RV27" t="str">
        <f>IF(ISERROR(MATCH(RV$1,'CSC Mitre'!Z$1:Z$220,0)),"",VLOOKUP(RV$1,'Tactic Recode'!$A$1:$B$547,2,FALSE))</f>
        <v/>
      </c>
      <c r="RW27" t="str">
        <f>IF(ISERROR(MATCH(RW$1,'CSC Mitre'!Z$1:Z$220,0)),"",VLOOKUP(RW$1,'Tactic Recode'!$A$1:$B$547,2,FALSE))</f>
        <v/>
      </c>
      <c r="RX27" t="str">
        <f>IF(ISERROR(MATCH(RX$1,'CSC Mitre'!Z$1:Z$220,0)),"",VLOOKUP(RX$1,'Tactic Recode'!$A$1:$B$547,2,FALSE))</f>
        <v/>
      </c>
      <c r="RY27" t="str">
        <f>IF(ISERROR(MATCH(RY$1,'CSC Mitre'!Z$1:Z$220,0)),"",VLOOKUP(RY$1,'Tactic Recode'!$A$1:$B$547,2,FALSE))</f>
        <v/>
      </c>
      <c r="RZ27" t="str">
        <f>IF(ISERROR(MATCH(RZ$1,'CSC Mitre'!Z$1:Z$220,0)),"",VLOOKUP(RZ$1,'Tactic Recode'!$A$1:$B$547,2,FALSE))</f>
        <v/>
      </c>
      <c r="SA27" t="str">
        <f>IF(ISERROR(MATCH(SA$1,'CSC Mitre'!Z$1:Z$220,0)),"",VLOOKUP(SA$1,'Tactic Recode'!$A$1:$B$547,2,FALSE))</f>
        <v/>
      </c>
      <c r="SB27" t="str">
        <f>IF(ISERROR(MATCH(SB$1,'CSC Mitre'!Z$1:Z$220,0)),"",VLOOKUP(SB$1,'Tactic Recode'!$A$1:$B$547,2,FALSE))</f>
        <v/>
      </c>
      <c r="SC27" t="str">
        <f>IF(ISERROR(MATCH(SC$1,'CSC Mitre'!Z$1:Z$220,0)),"",VLOOKUP(SC$1,'Tactic Recode'!$A$1:$B$547,2,FALSE))</f>
        <v/>
      </c>
      <c r="SD27" t="str">
        <f>IF(ISERROR(MATCH(SD$1,'CSC Mitre'!Z$1:Z$220,0)),"",VLOOKUP(SD$1,'Tactic Recode'!$A$1:$B$547,2,FALSE))</f>
        <v/>
      </c>
      <c r="SE27" t="str">
        <f>IF(ISERROR(MATCH(SE$1,'CSC Mitre'!Z$1:Z$220,0)),"",VLOOKUP(SE$1,'Tactic Recode'!$A$1:$B$547,2,FALSE))</f>
        <v/>
      </c>
      <c r="SF27" t="str">
        <f>IF(ISERROR(MATCH(SF$1,'CSC Mitre'!Z$1:Z$220,0)),"",VLOOKUP(SF$1,'Tactic Recode'!$A$1:$B$547,2,FALSE))</f>
        <v/>
      </c>
      <c r="SG27" t="str">
        <f>IF(ISERROR(MATCH(SG$1,'CSC Mitre'!Z$1:Z$220,0)),"",VLOOKUP(SG$1,'Tactic Recode'!$A$1:$B$547,2,FALSE))</f>
        <v/>
      </c>
      <c r="SH27" t="str">
        <f>IF(ISERROR(MATCH(SH$1,'CSC Mitre'!Z$1:Z$220,0)),"",VLOOKUP(SH$1,'Tactic Recode'!$A$1:$B$547,2,FALSE))</f>
        <v/>
      </c>
      <c r="SI27" t="str">
        <f>IF(ISERROR(MATCH(SI$1,'CSC Mitre'!Z$1:Z$220,0)),"",VLOOKUP(SI$1,'Tactic Recode'!$A$1:$B$547,2,FALSE))</f>
        <v/>
      </c>
      <c r="SJ27" t="str">
        <f>IF(ISERROR(MATCH(SJ$1,'CSC Mitre'!Z$1:Z$220,0)),"",VLOOKUP(SJ$1,'Tactic Recode'!$A$1:$B$547,2,FALSE))</f>
        <v/>
      </c>
      <c r="SK27" t="str">
        <f>IF(ISERROR(MATCH(SK$1,'CSC Mitre'!Z$1:Z$220,0)),"",VLOOKUP(SK$1,'Tactic Recode'!$A$1:$B$547,2,FALSE))</f>
        <v/>
      </c>
      <c r="SL27" t="str">
        <f>IF(ISERROR(MATCH(SL$1,'CSC Mitre'!Z$1:Z$220,0)),"",VLOOKUP(SL$1,'Tactic Recode'!$A$1:$B$547,2,FALSE))</f>
        <v/>
      </c>
      <c r="SM27" t="str">
        <f>IF(ISERROR(MATCH(SM$1,'CSC Mitre'!Z$1:Z$220,0)),"",VLOOKUP(SM$1,'Tactic Recode'!$A$1:$B$547,2,FALSE))</f>
        <v/>
      </c>
      <c r="SN27" t="str">
        <f>IF(ISERROR(MATCH(SN$1,'CSC Mitre'!Z$1:Z$220,0)),"",VLOOKUP(SN$1,'Tactic Recode'!$A$1:$B$547,2,FALSE))</f>
        <v/>
      </c>
      <c r="SO27" t="str">
        <f>IF(ISERROR(MATCH(SO$1,'CSC Mitre'!Z$1:Z$220,0)),"",VLOOKUP(SO$1,'Tactic Recode'!$A$1:$B$547,2,FALSE))</f>
        <v/>
      </c>
      <c r="SP27" t="str">
        <f>IF(ISERROR(MATCH(SP$1,'CSC Mitre'!Z$1:Z$220,0)),"",VLOOKUP(SP$1,'Tactic Recode'!$A$1:$B$547,2,FALSE))</f>
        <v/>
      </c>
      <c r="SQ27" t="str">
        <f>IF(ISERROR(MATCH(SQ$1,'CSC Mitre'!Z$1:Z$220,0)),"",VLOOKUP(SQ$1,'Tactic Recode'!$A$1:$B$547,2,FALSE))</f>
        <v/>
      </c>
      <c r="SR27" t="str">
        <f>IF(ISERROR(MATCH(SR$1,'CSC Mitre'!Z$1:Z$220,0)),"",VLOOKUP(SR$1,'Tactic Recode'!$A$1:$B$547,2,FALSE))</f>
        <v/>
      </c>
      <c r="SS27" t="str">
        <f>IF(ISERROR(MATCH(SS$1,'CSC Mitre'!Z$1:Z$220,0)),"",VLOOKUP(SS$1,'Tactic Recode'!$A$1:$B$547,2,FALSE))</f>
        <v/>
      </c>
      <c r="ST27" t="str">
        <f>IF(ISERROR(MATCH(ST$1,'CSC Mitre'!Z$1:Z$220,0)),"",VLOOKUP(ST$1,'Tactic Recode'!$A$1:$B$547,2,FALSE))</f>
        <v/>
      </c>
      <c r="SU27" t="str">
        <f>IF(ISERROR(MATCH(SU$1,'CSC Mitre'!Z$1:Z$220,0)),"",VLOOKUP(SU$1,'Tactic Recode'!$A$1:$B$547,2,FALSE))</f>
        <v/>
      </c>
      <c r="SV27" t="str">
        <f>IF(ISERROR(MATCH(SV$1,'CSC Mitre'!Z$1:Z$220,0)),"",VLOOKUP(SV$1,'Tactic Recode'!$A$1:$B$547,2,FALSE))</f>
        <v/>
      </c>
      <c r="SW27" t="str">
        <f>IF(ISERROR(MATCH(SW$1,'CSC Mitre'!Z$1:Z$220,0)),"",VLOOKUP(SW$1,'Tactic Recode'!$A$1:$B$547,2,FALSE))</f>
        <v/>
      </c>
      <c r="SX27" t="str">
        <f>IF(ISERROR(MATCH(SX$1,'CSC Mitre'!Z$1:Z$220,0)),"",VLOOKUP(SX$1,'Tactic Recode'!$A$1:$B$547,2,FALSE))</f>
        <v/>
      </c>
      <c r="SY27" t="str">
        <f>IF(ISERROR(MATCH(SY$1,'CSC Mitre'!Z$1:Z$220,0)),"",VLOOKUP(SY$1,'Tactic Recode'!$A$1:$B$547,2,FALSE))</f>
        <v/>
      </c>
      <c r="SZ27" t="str">
        <f>IF(ISERROR(MATCH(SZ$1,'CSC Mitre'!Z$1:Z$220,0)),"",VLOOKUP(SZ$1,'Tactic Recode'!$A$1:$B$547,2,FALSE))</f>
        <v/>
      </c>
      <c r="TA27" t="str">
        <f>IF(ISERROR(MATCH(TA$1,'CSC Mitre'!Z$1:Z$220,0)),"",VLOOKUP(TA$1,'Tactic Recode'!$A$1:$B$547,2,FALSE))</f>
        <v/>
      </c>
      <c r="TB27" t="str">
        <f>IF(ISERROR(MATCH(TB$1,'CSC Mitre'!Z$1:Z$220,0)),"",VLOOKUP(TB$1,'Tactic Recode'!$A$1:$B$547,2,FALSE))</f>
        <v/>
      </c>
      <c r="TC27" t="str">
        <f>IF(ISERROR(MATCH(TC$1,'CSC Mitre'!Z$1:Z$220,0)),"",VLOOKUP(TC$1,'Tactic Recode'!$A$1:$B$547,2,FALSE))</f>
        <v/>
      </c>
      <c r="TD27" t="str">
        <f>IF(ISERROR(MATCH(TD$1,'CSC Mitre'!Z$1:Z$220,0)),"",VLOOKUP(TD$1,'Tactic Recode'!$A$1:$B$547,2,FALSE))</f>
        <v/>
      </c>
      <c r="TE27" t="str">
        <f>IF(ISERROR(MATCH(TE$1,'CSC Mitre'!Z$1:Z$220,0)),"",VLOOKUP(TE$1,'Tactic Recode'!$A$1:$B$547,2,FALSE))</f>
        <v/>
      </c>
      <c r="TF27" t="str">
        <f>IF(ISERROR(MATCH(TF$1,'CSC Mitre'!Z$1:Z$220,0)),"",VLOOKUP(TF$1,'Tactic Recode'!$A$1:$B$547,2,FALSE))</f>
        <v/>
      </c>
      <c r="TG27" t="str">
        <f>IF(ISERROR(MATCH(TG$1,'CSC Mitre'!Z$1:Z$220,0)),"",VLOOKUP(TG$1,'Tactic Recode'!$A$1:$B$547,2,FALSE))</f>
        <v/>
      </c>
      <c r="TH27" t="str">
        <f>IF(ISERROR(MATCH(TH$1,'CSC Mitre'!Z$1:Z$220,0)),"",VLOOKUP(TH$1,'Tactic Recode'!$A$1:$B$547,2,FALSE))</f>
        <v/>
      </c>
      <c r="TI27" t="str">
        <f>IF(ISERROR(MATCH(TI$1,'CSC Mitre'!Z$1:Z$220,0)),"",VLOOKUP(TI$1,'Tactic Recode'!$A$1:$B$547,2,FALSE))</f>
        <v/>
      </c>
      <c r="TJ27" t="str">
        <f>IF(ISERROR(MATCH(TJ$1,'CSC Mitre'!Z$1:Z$220,0)),"",VLOOKUP(TJ$1,'Tactic Recode'!$A$1:$B$547,2,FALSE))</f>
        <v/>
      </c>
      <c r="TK27" t="str">
        <f>IF(ISERROR(MATCH(TK$1,'CSC Mitre'!Z$1:Z$220,0)),"",VLOOKUP(TK$1,'Tactic Recode'!$A$1:$B$547,2,FALSE))</f>
        <v/>
      </c>
      <c r="TL27" t="str">
        <f>IF(ISERROR(MATCH(TL$1,'CSC Mitre'!Z$1:Z$220,0)),"",VLOOKUP(TL$1,'Tactic Recode'!$A$1:$B$547,2,FALSE))</f>
        <v/>
      </c>
      <c r="TM27" t="str">
        <f>IF(ISERROR(MATCH(TM$1,'CSC Mitre'!Z$1:Z$220,0)),"",VLOOKUP(TM$1,'Tactic Recode'!$A$1:$B$547,2,FALSE))</f>
        <v/>
      </c>
      <c r="TN27" t="str">
        <f>IF(ISERROR(MATCH(TN$1,'CSC Mitre'!Z$1:Z$220,0)),"",VLOOKUP(TN$1,'Tactic Recode'!$A$1:$B$547,2,FALSE))</f>
        <v/>
      </c>
      <c r="TO27" t="str">
        <f>IF(ISERROR(MATCH(TO$1,'CSC Mitre'!Z$1:Z$220,0)),"",VLOOKUP(TO$1,'Tactic Recode'!$A$1:$B$547,2,FALSE))</f>
        <v/>
      </c>
      <c r="TP27" t="str">
        <f>IF(ISERROR(MATCH(TP$1,'CSC Mitre'!Z$1:Z$220,0)),"",VLOOKUP(TP$1,'Tactic Recode'!$A$1:$B$547,2,FALSE))</f>
        <v/>
      </c>
      <c r="TQ27" t="str">
        <f>IF(ISERROR(MATCH(TQ$1,'CSC Mitre'!Z$1:Z$220,0)),"",VLOOKUP(TQ$1,'Tactic Recode'!$A$1:$B$547,2,FALSE))</f>
        <v/>
      </c>
      <c r="TR27" t="str">
        <f>IF(ISERROR(MATCH(TR$1,'CSC Mitre'!Z$1:Z$220,0)),"",VLOOKUP(TR$1,'Tactic Recode'!$A$1:$B$547,2,FALSE))</f>
        <v/>
      </c>
      <c r="TS27" t="str">
        <f>IF(ISERROR(MATCH(TS$1,'CSC Mitre'!Z$1:Z$220,0)),"",VLOOKUP(TS$1,'Tactic Recode'!$A$1:$B$547,2,FALSE))</f>
        <v/>
      </c>
      <c r="TT27" t="str">
        <f>IF(ISERROR(MATCH(TT$1,'CSC Mitre'!Z$1:Z$220,0)),"",VLOOKUP(TT$1,'Tactic Recode'!$A$1:$B$547,2,FALSE))</f>
        <v/>
      </c>
      <c r="TU27" t="str">
        <f>IF(ISERROR(MATCH(TU$1,'CSC Mitre'!Z$1:Z$220,0)),"",VLOOKUP(TU$1,'Tactic Recode'!$A$1:$B$547,2,FALSE))</f>
        <v/>
      </c>
      <c r="TV27" t="str">
        <f>IF(ISERROR(MATCH(TV$1,'CSC Mitre'!Z$1:Z$220,0)),"",VLOOKUP(TV$1,'Tactic Recode'!$A$1:$B$547,2,FALSE))</f>
        <v/>
      </c>
      <c r="TW27" t="str">
        <f>IF(ISERROR(MATCH(TW$1,'CSC Mitre'!Z$1:Z$220,0)),"",VLOOKUP(TW$1,'Tactic Recode'!$A$1:$B$547,2,FALSE))</f>
        <v/>
      </c>
      <c r="TX27" t="str">
        <f>IF(ISERROR(MATCH(TX$1,'CSC Mitre'!Z$1:Z$220,0)),"",VLOOKUP(TX$1,'Tactic Recode'!$A$1:$B$547,2,FALSE))</f>
        <v/>
      </c>
      <c r="TY27" t="str">
        <f>IF(ISERROR(MATCH(TY$1,'CSC Mitre'!Z$1:Z$220,0)),"",VLOOKUP(TY$1,'Tactic Recode'!$A$1:$B$547,2,FALSE))</f>
        <v/>
      </c>
      <c r="TZ27" t="str">
        <f>IF(ISERROR(MATCH(TZ$1,'CSC Mitre'!Z$1:Z$220,0)),"",VLOOKUP(TZ$1,'Tactic Recode'!$A$1:$B$547,2,FALSE))</f>
        <v/>
      </c>
      <c r="UA27" t="str">
        <f>IF(ISERROR(MATCH(UA$1,'CSC Mitre'!Z$1:Z$220,0)),"",VLOOKUP(UA$1,'Tactic Recode'!$A$1:$B$547,2,FALSE))</f>
        <v/>
      </c>
      <c r="UB27" t="str">
        <f>IF(ISERROR(MATCH(UB$1,'CSC Mitre'!Z$1:Z$220,0)),"",VLOOKUP(UB$1,'Tactic Recode'!$A$1:$B$547,2,FALSE))</f>
        <v/>
      </c>
    </row>
    <row r="28" spans="1:548" x14ac:dyDescent="0.25">
      <c r="A28" s="59" t="s">
        <v>426</v>
      </c>
      <c r="B28" t="str">
        <f>IF(ISERROR(MATCH(B$1,'CSC Mitre'!AA$1:AA$220,0)),"",VLOOKUP(B$1,'Tactic Recode'!$A$1:$B$547,2,FALSE))</f>
        <v/>
      </c>
      <c r="C28" t="str">
        <f>IF(ISERROR(MATCH(C$1,'CSC Mitre'!AA$1:AA$220,0)),"",VLOOKUP(C$1,'Tactic Recode'!$A$1:$B$547,2,FALSE))</f>
        <v/>
      </c>
      <c r="D28" t="str">
        <f>IF(ISERROR(MATCH(D$1,'CSC Mitre'!AA$1:AA$220,0)),"",VLOOKUP(D$1,'Tactic Recode'!$A$1:$B$547,2,FALSE))</f>
        <v/>
      </c>
      <c r="E28" t="str">
        <f>IF(ISERROR(MATCH(E$1,'CSC Mitre'!AA$1:AA$220,0)),"",VLOOKUP(E$1,'Tactic Recode'!$A$1:$B$547,2,FALSE))</f>
        <v/>
      </c>
      <c r="F28" t="str">
        <f>IF(ISERROR(MATCH(F$1,'CSC Mitre'!AA$1:AA$220,0)),"",VLOOKUP(F$1,'Tactic Recode'!$A$1:$B$547,2,FALSE))</f>
        <v>Credential Access</v>
      </c>
      <c r="G28" t="str">
        <f>IF(ISERROR(MATCH(G$1,'CSC Mitre'!AA$1:AA$220,0)),"",VLOOKUP(G$1,'Tactic Recode'!$A$1:$B$547,2,FALSE))</f>
        <v>Credential Access</v>
      </c>
      <c r="H28" t="str">
        <f>IF(ISERROR(MATCH(H$1,'CSC Mitre'!AA$1:AA$220,0)),"",VLOOKUP(H$1,'Tactic Recode'!$A$1:$B$547,2,FALSE))</f>
        <v>Credential Access</v>
      </c>
      <c r="I28" t="str">
        <f>IF(ISERROR(MATCH(I$1,'CSC Mitre'!AA$1:AA$220,0)),"",VLOOKUP(I$1,'Tactic Recode'!$A$1:$B$547,2,FALSE))</f>
        <v/>
      </c>
      <c r="J28" t="str">
        <f>IF(ISERROR(MATCH(J$1,'CSC Mitre'!AA$1:AA$220,0)),"",VLOOKUP(J$1,'Tactic Recode'!$A$1:$B$547,2,FALSE))</f>
        <v/>
      </c>
      <c r="K28" t="str">
        <f>IF(ISERROR(MATCH(K$1,'CSC Mitre'!AA$1:AA$220,0)),"",VLOOKUP(K$1,'Tactic Recode'!$A$1:$B$547,2,FALSE))</f>
        <v>Credential Access</v>
      </c>
      <c r="L28" t="str">
        <f>IF(ISERROR(MATCH(L$1,'CSC Mitre'!AA$1:AA$220,0)),"",VLOOKUP(L$1,'Tactic Recode'!$A$1:$B$547,2,FALSE))</f>
        <v>Credential Access</v>
      </c>
      <c r="M28" t="str">
        <f>IF(ISERROR(MATCH(M$1,'CSC Mitre'!AA$1:AA$220,0)),"",VLOOKUP(M$1,'Tactic Recode'!$A$1:$B$547,2,FALSE))</f>
        <v/>
      </c>
      <c r="N28" t="str">
        <f>IF(ISERROR(MATCH(N$1,'CSC Mitre'!AA$1:AA$220,0)),"",VLOOKUP(N$1,'Tactic Recode'!$A$1:$B$547,2,FALSE))</f>
        <v/>
      </c>
      <c r="O28" t="str">
        <f>IF(ISERROR(MATCH(O$1,'CSC Mitre'!AA$1:AA$220,0)),"",VLOOKUP(O$1,'Tactic Recode'!$A$1:$B$547,2,FALSE))</f>
        <v/>
      </c>
      <c r="P28" t="str">
        <f>IF(ISERROR(MATCH(P$1,'CSC Mitre'!AA$1:AA$220,0)),"",VLOOKUP(P$1,'Tactic Recode'!$A$1:$B$547,2,FALSE))</f>
        <v/>
      </c>
      <c r="Q28" t="str">
        <f>IF(ISERROR(MATCH(Q$1,'CSC Mitre'!AA$1:AA$220,0)),"",VLOOKUP(Q$1,'Tactic Recode'!$A$1:$B$547,2,FALSE))</f>
        <v/>
      </c>
      <c r="R28" t="str">
        <f>IF(ISERROR(MATCH(R$1,'CSC Mitre'!AA$1:AA$220,0)),"",VLOOKUP(R$1,'Tactic Recode'!$A$1:$B$547,2,FALSE))</f>
        <v/>
      </c>
      <c r="S28" t="str">
        <f>IF(ISERROR(MATCH(S$1,'CSC Mitre'!AA$1:AA$220,0)),"",VLOOKUP(S$1,'Tactic Recode'!$A$1:$B$547,2,FALSE))</f>
        <v/>
      </c>
      <c r="T28" t="str">
        <f>IF(ISERROR(MATCH(T$1,'CSC Mitre'!AA$1:AA$220,0)),"",VLOOKUP(T$1,'Tactic Recode'!$A$1:$B$547,2,FALSE))</f>
        <v>Exfiltration</v>
      </c>
      <c r="U28" t="str">
        <f>IF(ISERROR(MATCH(U$1,'CSC Mitre'!AA$1:AA$220,0)),"",VLOOKUP(U$1,'Tactic Recode'!$A$1:$B$547,2,FALSE))</f>
        <v>Exfiltration</v>
      </c>
      <c r="V28" t="str">
        <f>IF(ISERROR(MATCH(V$1,'CSC Mitre'!AA$1:AA$220,0)),"",VLOOKUP(V$1,'Tactic Recode'!$A$1:$B$547,2,FALSE))</f>
        <v/>
      </c>
      <c r="W28" t="str">
        <f>IF(ISERROR(MATCH(W$1,'CSC Mitre'!AA$1:AA$220,0)),"",VLOOKUP(W$1,'Tactic Recode'!$A$1:$B$547,2,FALSE))</f>
        <v/>
      </c>
      <c r="X28" t="str">
        <f>IF(ISERROR(MATCH(X$1,'CSC Mitre'!AA$1:AA$220,0)),"",VLOOKUP(X$1,'Tactic Recode'!$A$1:$B$547,2,FALSE))</f>
        <v/>
      </c>
      <c r="Y28" t="str">
        <f>IF(ISERROR(MATCH(Y$1,'CSC Mitre'!AA$1:AA$220,0)),"",VLOOKUP(Y$1,'Tactic Recode'!$A$1:$B$547,2,FALSE))</f>
        <v/>
      </c>
      <c r="Z28" t="str">
        <f>IF(ISERROR(MATCH(Z$1,'CSC Mitre'!AA$1:AA$220,0)),"",VLOOKUP(Z$1,'Tactic Recode'!$A$1:$B$547,2,FALSE))</f>
        <v/>
      </c>
      <c r="AA28" t="str">
        <f>IF(ISERROR(MATCH(AA$1,'CSC Mitre'!AA$1:AA$220,0)),"",VLOOKUP(AA$1,'Tactic Recode'!$A$1:$B$547,2,FALSE))</f>
        <v/>
      </c>
      <c r="AB28" t="str">
        <f>IF(ISERROR(MATCH(AB$1,'CSC Mitre'!AA$1:AA$220,0)),"",VLOOKUP(AB$1,'Tactic Recode'!$A$1:$B$547,2,FALSE))</f>
        <v/>
      </c>
      <c r="AC28" t="str">
        <f>IF(ISERROR(MATCH(AC$1,'CSC Mitre'!AA$1:AA$220,0)),"",VLOOKUP(AC$1,'Tactic Recode'!$A$1:$B$547,2,FALSE))</f>
        <v/>
      </c>
      <c r="AD28" t="str">
        <f>IF(ISERROR(MATCH(AD$1,'CSC Mitre'!AA$1:AA$220,0)),"",VLOOKUP(AD$1,'Tactic Recode'!$A$1:$B$547,2,FALSE))</f>
        <v>Lateral Movement</v>
      </c>
      <c r="AE28" t="str">
        <f>IF(ISERROR(MATCH(AE$1,'CSC Mitre'!AA$1:AA$220,0)),"",VLOOKUP(AE$1,'Tactic Recode'!$A$1:$B$547,2,FALSE))</f>
        <v>Lateral Movement</v>
      </c>
      <c r="AF28" t="str">
        <f>IF(ISERROR(MATCH(AF$1,'CSC Mitre'!AA$1:AA$220,0)),"",VLOOKUP(AF$1,'Tactic Recode'!$A$1:$B$547,2,FALSE))</f>
        <v>Lateral Movement</v>
      </c>
      <c r="AG28" t="str">
        <f>IF(ISERROR(MATCH(AG$1,'CSC Mitre'!AA$1:AA$220,0)),"",VLOOKUP(AG$1,'Tactic Recode'!$A$1:$B$547,2,FALSE))</f>
        <v>Lateral Movement</v>
      </c>
      <c r="AH28" t="str">
        <f>IF(ISERROR(MATCH(AH$1,'CSC Mitre'!AA$1:AA$220,0)),"",VLOOKUP(AH$1,'Tactic Recode'!$A$1:$B$547,2,FALSE))</f>
        <v/>
      </c>
      <c r="AI28" t="str">
        <f>IF(ISERROR(MATCH(AI$1,'CSC Mitre'!AA$1:AA$220,0)),"",VLOOKUP(AI$1,'Tactic Recode'!$A$1:$B$547,2,FALSE))</f>
        <v>Lateral Movement</v>
      </c>
      <c r="AJ28" t="str">
        <f>IF(ISERROR(MATCH(AJ$1,'CSC Mitre'!AA$1:AA$220,0)),"",VLOOKUP(AJ$1,'Tactic Recode'!$A$1:$B$547,2,FALSE))</f>
        <v/>
      </c>
      <c r="AK28" t="str">
        <f>IF(ISERROR(MATCH(AK$1,'CSC Mitre'!AA$1:AA$220,0)),"",VLOOKUP(AK$1,'Tactic Recode'!$A$1:$B$547,2,FALSE))</f>
        <v/>
      </c>
      <c r="AL28" t="str">
        <f>IF(ISERROR(MATCH(AL$1,'CSC Mitre'!AA$1:AA$220,0)),"",VLOOKUP(AL$1,'Tactic Recode'!$A$1:$B$547,2,FALSE))</f>
        <v/>
      </c>
      <c r="AM28" t="str">
        <f>IF(ISERROR(MATCH(AM$1,'CSC Mitre'!AA$1:AA$220,0)),"",VLOOKUP(AM$1,'Tactic Recode'!$A$1:$B$547,2,FALSE))</f>
        <v/>
      </c>
      <c r="AN28" t="str">
        <f>IF(ISERROR(MATCH(AN$1,'CSC Mitre'!AA$1:AA$220,0)),"",VLOOKUP(AN$1,'Tactic Recode'!$A$1:$B$547,2,FALSE))</f>
        <v/>
      </c>
      <c r="AO28" t="str">
        <f>IF(ISERROR(MATCH(AO$1,'CSC Mitre'!AA$1:AA$220,0)),"",VLOOKUP(AO$1,'Tactic Recode'!$A$1:$B$547,2,FALSE))</f>
        <v/>
      </c>
      <c r="AP28" t="str">
        <f>IF(ISERROR(MATCH(AP$1,'CSC Mitre'!AA$1:AA$220,0)),"",VLOOKUP(AP$1,'Tactic Recode'!$A$1:$B$547,2,FALSE))</f>
        <v/>
      </c>
      <c r="AQ28" t="str">
        <f>IF(ISERROR(MATCH(AQ$1,'CSC Mitre'!AA$1:AA$220,0)),"",VLOOKUP(AQ$1,'Tactic Recode'!$A$1:$B$547,2,FALSE))</f>
        <v/>
      </c>
      <c r="AR28" t="str">
        <f>IF(ISERROR(MATCH(AR$1,'CSC Mitre'!AA$1:AA$220,0)),"",VLOOKUP(AR$1,'Tactic Recode'!$A$1:$B$547,2,FALSE))</f>
        <v/>
      </c>
      <c r="AS28" t="str">
        <f>IF(ISERROR(MATCH(AS$1,'CSC Mitre'!AA$1:AA$220,0)),"",VLOOKUP(AS$1,'Tactic Recode'!$A$1:$B$547,2,FALSE))</f>
        <v/>
      </c>
      <c r="AT28" t="str">
        <f>IF(ISERROR(MATCH(AT$1,'CSC Mitre'!AA$1:AA$220,0)),"",VLOOKUP(AT$1,'Tactic Recode'!$A$1:$B$547,2,FALSE))</f>
        <v>Defense Evasion</v>
      </c>
      <c r="AU28" t="str">
        <f>IF(ISERROR(MATCH(AU$1,'CSC Mitre'!AA$1:AA$220,0)),"",VLOOKUP(AU$1,'Tactic Recode'!$A$1:$B$547,2,FALSE))</f>
        <v>Defense Evasion</v>
      </c>
      <c r="AV28" t="str">
        <f>IF(ISERROR(MATCH(AV$1,'CSC Mitre'!AA$1:AA$220,0)),"",VLOOKUP(AV$1,'Tactic Recode'!$A$1:$B$547,2,FALSE))</f>
        <v/>
      </c>
      <c r="AW28" t="str">
        <f>IF(ISERROR(MATCH(AW$1,'CSC Mitre'!AA$1:AA$220,0)),"",VLOOKUP(AW$1,'Tactic Recode'!$A$1:$B$547,2,FALSE))</f>
        <v>Defense Evasion</v>
      </c>
      <c r="AX28" t="str">
        <f>IF(ISERROR(MATCH(AX$1,'CSC Mitre'!AA$1:AA$220,0)),"",VLOOKUP(AX$1,'Tactic Recode'!$A$1:$B$547,2,FALSE))</f>
        <v/>
      </c>
      <c r="AY28" t="str">
        <f>IF(ISERROR(MATCH(AY$1,'CSC Mitre'!AA$1:AA$220,0)),"",VLOOKUP(AY$1,'Tactic Recode'!$A$1:$B$547,2,FALSE))</f>
        <v>Defense Evasion</v>
      </c>
      <c r="AZ28" t="str">
        <f>IF(ISERROR(MATCH(AZ$1,'CSC Mitre'!AA$1:AA$220,0)),"",VLOOKUP(AZ$1,'Tactic Recode'!$A$1:$B$547,2,FALSE))</f>
        <v/>
      </c>
      <c r="BA28" t="str">
        <f>IF(ISERROR(MATCH(BA$1,'CSC Mitre'!AA$1:AA$220,0)),"",VLOOKUP(BA$1,'Tactic Recode'!$A$1:$B$547,2,FALSE))</f>
        <v>Persistence, Privilage Escalation</v>
      </c>
      <c r="BB28" t="str">
        <f>IF(ISERROR(MATCH(BB$1,'CSC Mitre'!AA$1:AA$220,0)),"",VLOOKUP(BB$1,'Tactic Recode'!$A$1:$B$547,2,FALSE))</f>
        <v>Persistence, Privilage Escalation</v>
      </c>
      <c r="BC28" t="str">
        <f>IF(ISERROR(MATCH(BC$1,'CSC Mitre'!AA$1:AA$220,0)),"",VLOOKUP(BC$1,'Tactic Recode'!$A$1:$B$547,2,FALSE))</f>
        <v>Persistence, Privilage Escalation</v>
      </c>
      <c r="BD28" t="str">
        <f>IF(ISERROR(MATCH(BD$1,'CSC Mitre'!AA$1:AA$220,0)),"",VLOOKUP(BD$1,'Tactic Recode'!$A$1:$B$547,2,FALSE))</f>
        <v>Persistence, Privilage Escalation</v>
      </c>
      <c r="BE28" t="str">
        <f>IF(ISERROR(MATCH(BE$1,'CSC Mitre'!AA$1:AA$220,0)),"",VLOOKUP(BE$1,'Tactic Recode'!$A$1:$B$547,2,FALSE))</f>
        <v>Persistence, Privilage Escalation</v>
      </c>
      <c r="BF28" t="str">
        <f>IF(ISERROR(MATCH(BF$1,'CSC Mitre'!AA$1:AA$220,0)),"",VLOOKUP(BF$1,'Tactic Recode'!$A$1:$B$547,2,FALSE))</f>
        <v>Persistence, Privilage Escalation</v>
      </c>
      <c r="BG28" t="str">
        <f>IF(ISERROR(MATCH(BG$1,'CSC Mitre'!AA$1:AA$220,0)),"",VLOOKUP(BG$1,'Tactic Recode'!$A$1:$B$547,2,FALSE))</f>
        <v/>
      </c>
      <c r="BH28" t="str">
        <f>IF(ISERROR(MATCH(BH$1,'CSC Mitre'!AA$1:AA$220,0)),"",VLOOKUP(BH$1,'Tactic Recode'!$A$1:$B$547,2,FALSE))</f>
        <v/>
      </c>
      <c r="BI28" t="str">
        <f>IF(ISERROR(MATCH(BI$1,'CSC Mitre'!AA$1:AA$220,0)),"",VLOOKUP(BI$1,'Tactic Recode'!$A$1:$B$547,2,FALSE))</f>
        <v/>
      </c>
      <c r="BJ28" t="str">
        <f>IF(ISERROR(MATCH(BJ$1,'CSC Mitre'!AA$1:AA$220,0)),"",VLOOKUP(BJ$1,'Tactic Recode'!$A$1:$B$547,2,FALSE))</f>
        <v/>
      </c>
      <c r="BK28" t="str">
        <f>IF(ISERROR(MATCH(BK$1,'CSC Mitre'!AA$1:AA$220,0)),"",VLOOKUP(BK$1,'Tactic Recode'!$A$1:$B$547,2,FALSE))</f>
        <v/>
      </c>
      <c r="BL28" t="str">
        <f>IF(ISERROR(MATCH(BL$1,'CSC Mitre'!AA$1:AA$220,0)),"",VLOOKUP(BL$1,'Tactic Recode'!$A$1:$B$547,2,FALSE))</f>
        <v/>
      </c>
      <c r="BM28" t="str">
        <f>IF(ISERROR(MATCH(BM$1,'CSC Mitre'!AA$1:AA$220,0)),"",VLOOKUP(BM$1,'Tactic Recode'!$A$1:$B$547,2,FALSE))</f>
        <v/>
      </c>
      <c r="BN28" t="str">
        <f>IF(ISERROR(MATCH(BN$1,'CSC Mitre'!AA$1:AA$220,0)),"",VLOOKUP(BN$1,'Tactic Recode'!$A$1:$B$547,2,FALSE))</f>
        <v/>
      </c>
      <c r="BO28" t="str">
        <f>IF(ISERROR(MATCH(BO$1,'CSC Mitre'!AA$1:AA$220,0)),"",VLOOKUP(BO$1,'Tactic Recode'!$A$1:$B$547,2,FALSE))</f>
        <v/>
      </c>
      <c r="BP28" t="str">
        <f>IF(ISERROR(MATCH(BP$1,'CSC Mitre'!AA$1:AA$220,0)),"",VLOOKUP(BP$1,'Tactic Recode'!$A$1:$B$547,2,FALSE))</f>
        <v/>
      </c>
      <c r="BQ28" t="str">
        <f>IF(ISERROR(MATCH(BQ$1,'CSC Mitre'!AA$1:AA$220,0)),"",VLOOKUP(BQ$1,'Tactic Recode'!$A$1:$B$547,2,FALSE))</f>
        <v>Exfiltration</v>
      </c>
      <c r="BR28" t="str">
        <f>IF(ISERROR(MATCH(BR$1,'CSC Mitre'!AA$1:AA$220,0)),"",VLOOKUP(BR$1,'Tactic Recode'!$A$1:$B$547,2,FALSE))</f>
        <v>Exfiltration</v>
      </c>
      <c r="BS28" t="str">
        <f>IF(ISERROR(MATCH(BS$1,'CSC Mitre'!AA$1:AA$220,0)),"",VLOOKUP(BS$1,'Tactic Recode'!$A$1:$B$547,2,FALSE))</f>
        <v>Execution, Persistence, Privilage Escalation</v>
      </c>
      <c r="BT28" t="str">
        <f>IF(ISERROR(MATCH(BT$1,'CSC Mitre'!AA$1:AA$220,0)),"",VLOOKUP(BT$1,'Tactic Recode'!$A$1:$B$547,2,FALSE))</f>
        <v/>
      </c>
      <c r="BU28" t="str">
        <f>IF(ISERROR(MATCH(BU$1,'CSC Mitre'!AA$1:AA$220,0)),"",VLOOKUP(BU$1,'Tactic Recode'!$A$1:$B$547,2,FALSE))</f>
        <v>Execution, Persistence, Privilage Escalation</v>
      </c>
      <c r="BV28" t="str">
        <f>IF(ISERROR(MATCH(BV$1,'CSC Mitre'!AA$1:AA$220,0)),"",VLOOKUP(BV$1,'Tactic Recode'!$A$1:$B$547,2,FALSE))</f>
        <v/>
      </c>
      <c r="BW28" t="str">
        <f>IF(ISERROR(MATCH(BW$1,'CSC Mitre'!AA$1:AA$220,0)),"",VLOOKUP(BW$1,'Tactic Recode'!$A$1:$B$547,2,FALSE))</f>
        <v/>
      </c>
      <c r="BX28" t="str">
        <f>IF(ISERROR(MATCH(BX$1,'CSC Mitre'!AA$1:AA$220,0)),"",VLOOKUP(BX$1,'Tactic Recode'!$A$1:$B$547,2,FALSE))</f>
        <v>Execution, Persistence, Privilage Escalation</v>
      </c>
      <c r="BY28" t="str">
        <f>IF(ISERROR(MATCH(BY$1,'CSC Mitre'!AA$1:AA$220,0)),"",VLOOKUP(BY$1,'Tactic Recode'!$A$1:$B$547,2,FALSE))</f>
        <v>Execution, Persistence, Privilage Escalation</v>
      </c>
      <c r="BZ28" t="str">
        <f>IF(ISERROR(MATCH(BZ$1,'CSC Mitre'!AA$1:AA$220,0)),"",VLOOKUP(BZ$1,'Tactic Recode'!$A$1:$B$547,2,FALSE))</f>
        <v/>
      </c>
      <c r="CA28" t="str">
        <f>IF(ISERROR(MATCH(CA$1,'CSC Mitre'!AA$1:AA$220,0)),"",VLOOKUP(CA$1,'Tactic Recode'!$A$1:$B$547,2,FALSE))</f>
        <v>Defense Evasion, Privilage Escalation</v>
      </c>
      <c r="CB28" t="str">
        <f>IF(ISERROR(MATCH(CB$1,'CSC Mitre'!AA$1:AA$220,0)),"",VLOOKUP(CB$1,'Tactic Recode'!$A$1:$B$547,2,FALSE))</f>
        <v>Defense Evasion, Privilage Escalation</v>
      </c>
      <c r="CC28" t="str">
        <f>IF(ISERROR(MATCH(CC$1,'CSC Mitre'!AA$1:AA$220,0)),"",VLOOKUP(CC$1,'Tactic Recode'!$A$1:$B$547,2,FALSE))</f>
        <v>Defense Evasion, Privilage Escalation</v>
      </c>
      <c r="CD28" t="str">
        <f>IF(ISERROR(MATCH(CD$1,'CSC Mitre'!AA$1:AA$220,0)),"",VLOOKUP(CD$1,'Tactic Recode'!$A$1:$B$547,2,FALSE))</f>
        <v>Defense Evasion, Privilage Escalation</v>
      </c>
      <c r="CE28" t="str">
        <f>IF(ISERROR(MATCH(CE$1,'CSC Mitre'!AA$1:AA$220,0)),"",VLOOKUP(CE$1,'Tactic Recode'!$A$1:$B$547,2,FALSE))</f>
        <v>Defense Evasion, Privilage Escalation</v>
      </c>
      <c r="CF28" t="str">
        <f>IF(ISERROR(MATCH(CF$1,'CSC Mitre'!AA$1:AA$220,0)),"",VLOOKUP(CF$1,'Tactic Recode'!$A$1:$B$547,2,FALSE))</f>
        <v>Defense Evasion, Privilage Escalation</v>
      </c>
      <c r="CG28" t="str">
        <f>IF(ISERROR(MATCH(CG$1,'CSC Mitre'!AA$1:AA$220,0)),"",VLOOKUP(CG$1,'Tactic Recode'!$A$1:$B$547,2,FALSE))</f>
        <v>Defense Evasion, Privilage Escalation</v>
      </c>
      <c r="CH28" t="str">
        <f>IF(ISERROR(MATCH(CH$1,'CSC Mitre'!AA$1:AA$220,0)),"",VLOOKUP(CH$1,'Tactic Recode'!$A$1:$B$547,2,FALSE))</f>
        <v>Defense Evasion, Privilage Escalation</v>
      </c>
      <c r="CI28" t="str">
        <f>IF(ISERROR(MATCH(CI$1,'CSC Mitre'!AA$1:AA$220,0)),"",VLOOKUP(CI$1,'Tactic Recode'!$A$1:$B$547,2,FALSE))</f>
        <v>Defense Evasion, Privilage Escalation</v>
      </c>
      <c r="CJ28" t="str">
        <f>IF(ISERROR(MATCH(CJ$1,'CSC Mitre'!AA$1:AA$220,0)),"",VLOOKUP(CJ$1,'Tactic Recode'!$A$1:$B$547,2,FALSE))</f>
        <v>Defense Evasion, Privilage Escalation</v>
      </c>
      <c r="CK28" t="str">
        <f>IF(ISERROR(MATCH(CK$1,'CSC Mitre'!AA$1:AA$220,0)),"",VLOOKUP(CK$1,'Tactic Recode'!$A$1:$B$547,2,FALSE))</f>
        <v>Defense Evasion, Privilage Escalation</v>
      </c>
      <c r="CL28" t="str">
        <f>IF(ISERROR(MATCH(CL$1,'CSC Mitre'!AA$1:AA$220,0)),"",VLOOKUP(CL$1,'Tactic Recode'!$A$1:$B$547,2,FALSE))</f>
        <v>Defense Evasion, Privilage Escalation</v>
      </c>
      <c r="CM28" t="str">
        <f>IF(ISERROR(MATCH(CM$1,'CSC Mitre'!AA$1:AA$220,0)),"",VLOOKUP(CM$1,'Tactic Recode'!$A$1:$B$547,2,FALSE))</f>
        <v/>
      </c>
      <c r="CN28" t="str">
        <f>IF(ISERROR(MATCH(CN$1,'CSC Mitre'!AA$1:AA$220,0)),"",VLOOKUP(CN$1,'Tactic Recode'!$A$1:$B$547,2,FALSE))</f>
        <v/>
      </c>
      <c r="CO28" t="str">
        <f>IF(ISERROR(MATCH(CO$1,'CSC Mitre'!AA$1:AA$220,0)),"",VLOOKUP(CO$1,'Tactic Recode'!$A$1:$B$547,2,FALSE))</f>
        <v/>
      </c>
      <c r="CP28" t="str">
        <f>IF(ISERROR(MATCH(CP$1,'CSC Mitre'!AA$1:AA$220,0)),"",VLOOKUP(CP$1,'Tactic Recode'!$A$1:$B$547,2,FALSE))</f>
        <v>Collection, Credential Access</v>
      </c>
      <c r="CQ28" t="str">
        <f>IF(ISERROR(MATCH(CQ$1,'CSC Mitre'!AA$1:AA$220,0)),"",VLOOKUP(CQ$1,'Tactic Recode'!$A$1:$B$547,2,FALSE))</f>
        <v/>
      </c>
      <c r="CR28" t="str">
        <f>IF(ISERROR(MATCH(CR$1,'CSC Mitre'!AA$1:AA$220,0)),"",VLOOKUP(CR$1,'Tactic Recode'!$A$1:$B$547,2,FALSE))</f>
        <v/>
      </c>
      <c r="CS28" t="str">
        <f>IF(ISERROR(MATCH(CS$1,'CSC Mitre'!AA$1:AA$220,0)),"",VLOOKUP(CS$1,'Tactic Recode'!$A$1:$B$547,2,FALSE))</f>
        <v>Execution</v>
      </c>
      <c r="CT28" t="str">
        <f>IF(ISERROR(MATCH(CT$1,'CSC Mitre'!AA$1:AA$220,0)),"",VLOOKUP(CT$1,'Tactic Recode'!$A$1:$B$547,2,FALSE))</f>
        <v>Execution</v>
      </c>
      <c r="CU28" t="str">
        <f>IF(ISERROR(MATCH(CU$1,'CSC Mitre'!AA$1:AA$220,0)),"",VLOOKUP(CU$1,'Tactic Recode'!$A$1:$B$547,2,FALSE))</f>
        <v>Execution</v>
      </c>
      <c r="CV28" t="str">
        <f>IF(ISERROR(MATCH(CV$1,'CSC Mitre'!AA$1:AA$220,0)),"",VLOOKUP(CV$1,'Tactic Recode'!$A$1:$B$547,2,FALSE))</f>
        <v/>
      </c>
      <c r="CW28" t="str">
        <f>IF(ISERROR(MATCH(CW$1,'CSC Mitre'!AA$1:AA$220,0)),"",VLOOKUP(CW$1,'Tactic Recode'!$A$1:$B$547,2,FALSE))</f>
        <v/>
      </c>
      <c r="CX28" t="str">
        <f>IF(ISERROR(MATCH(CX$1,'CSC Mitre'!AA$1:AA$220,0)),"",VLOOKUP(CX$1,'Tactic Recode'!$A$1:$B$547,2,FALSE))</f>
        <v>Execution</v>
      </c>
      <c r="CY28" t="str">
        <f>IF(ISERROR(MATCH(CY$1,'CSC Mitre'!AA$1:AA$220,0)),"",VLOOKUP(CY$1,'Tactic Recode'!$A$1:$B$547,2,FALSE))</f>
        <v>Execution</v>
      </c>
      <c r="CZ28" t="str">
        <f>IF(ISERROR(MATCH(CZ$1,'CSC Mitre'!AA$1:AA$220,0)),"",VLOOKUP(CZ$1,'Tactic Recode'!$A$1:$B$547,2,FALSE))</f>
        <v>Execution</v>
      </c>
      <c r="DA28" t="str">
        <f>IF(ISERROR(MATCH(DA$1,'CSC Mitre'!AA$1:AA$220,0)),"",VLOOKUP(DA$1,'Tactic Recode'!$A$1:$B$547,2,FALSE))</f>
        <v>Execution</v>
      </c>
      <c r="DB28" t="str">
        <f>IF(ISERROR(MATCH(DB$1,'CSC Mitre'!AA$1:AA$220,0)),"",VLOOKUP(DB$1,'Tactic Recode'!$A$1:$B$547,2,FALSE))</f>
        <v/>
      </c>
      <c r="DC28" t="str">
        <f>IF(ISERROR(MATCH(DC$1,'CSC Mitre'!AA$1:AA$220,0)),"",VLOOKUP(DC$1,'Tactic Recode'!$A$1:$B$547,2,FALSE))</f>
        <v/>
      </c>
      <c r="DD28" t="str">
        <f>IF(ISERROR(MATCH(DD$1,'CSC Mitre'!AA$1:AA$220,0)),"",VLOOKUP(DD$1,'Tactic Recode'!$A$1:$B$547,2,FALSE))</f>
        <v/>
      </c>
      <c r="DE28" t="str">
        <f>IF(ISERROR(MATCH(DE$1,'CSC Mitre'!AA$1:AA$220,0)),"",VLOOKUP(DE$1,'Tactic Recode'!$A$1:$B$547,2,FALSE))</f>
        <v/>
      </c>
      <c r="DF28" t="str">
        <f>IF(ISERROR(MATCH(DF$1,'CSC Mitre'!AA$1:AA$220,0)),"",VLOOKUP(DF$1,'Tactic Recode'!$A$1:$B$547,2,FALSE))</f>
        <v/>
      </c>
      <c r="DG28" t="str">
        <f>IF(ISERROR(MATCH(DG$1,'CSC Mitre'!AA$1:AA$220,0)),"",VLOOKUP(DG$1,'Tactic Recode'!$A$1:$B$547,2,FALSE))</f>
        <v>Defense Evasion</v>
      </c>
      <c r="DH28" t="str">
        <f>IF(ISERROR(MATCH(DH$1,'CSC Mitre'!AA$1:AA$220,0)),"",VLOOKUP(DH$1,'Tactic Recode'!$A$1:$B$547,2,FALSE))</f>
        <v>Defense Evasion</v>
      </c>
      <c r="DI28" t="str">
        <f>IF(ISERROR(MATCH(DI$1,'CSC Mitre'!AA$1:AA$220,0)),"",VLOOKUP(DI$1,'Tactic Recode'!$A$1:$B$547,2,FALSE))</f>
        <v>Defense Evasion</v>
      </c>
      <c r="DJ28" t="str">
        <f>IF(ISERROR(MATCH(DJ$1,'CSC Mitre'!AA$1:AA$220,0)),"",VLOOKUP(DJ$1,'Tactic Recode'!$A$1:$B$547,2,FALSE))</f>
        <v>Defense Evasion</v>
      </c>
      <c r="DK28" t="str">
        <f>IF(ISERROR(MATCH(DK$1,'CSC Mitre'!AA$1:AA$220,0)),"",VLOOKUP(DK$1,'Tactic Recode'!$A$1:$B$547,2,FALSE))</f>
        <v/>
      </c>
      <c r="DL28" t="str">
        <f>IF(ISERROR(MATCH(DL$1,'CSC Mitre'!AA$1:AA$220,0)),"",VLOOKUP(DL$1,'Tactic Recode'!$A$1:$B$547,2,FALSE))</f>
        <v/>
      </c>
      <c r="DM28" t="str">
        <f>IF(ISERROR(MATCH(DM$1,'CSC Mitre'!AA$1:AA$220,0)),"",VLOOKUP(DM$1,'Tactic Recode'!$A$1:$B$547,2,FALSE))</f>
        <v/>
      </c>
      <c r="DN28" t="str">
        <f>IF(ISERROR(MATCH(DN$1,'CSC Mitre'!AA$1:AA$220,0)),"",VLOOKUP(DN$1,'Tactic Recode'!$A$1:$B$547,2,FALSE))</f>
        <v/>
      </c>
      <c r="DO28" t="str">
        <f>IF(ISERROR(MATCH(DO$1,'CSC Mitre'!AA$1:AA$220,0)),"",VLOOKUP(DO$1,'Tactic Recode'!$A$1:$B$547,2,FALSE))</f>
        <v/>
      </c>
      <c r="DP28" t="str">
        <f>IF(ISERROR(MATCH(DP$1,'CSC Mitre'!AA$1:AA$220,0)),"",VLOOKUP(DP$1,'Tactic Recode'!$A$1:$B$547,2,FALSE))</f>
        <v/>
      </c>
      <c r="DQ28" t="str">
        <f>IF(ISERROR(MATCH(DQ$1,'CSC Mitre'!AA$1:AA$220,0)),"",VLOOKUP(DQ$1,'Tactic Recode'!$A$1:$B$547,2,FALSE))</f>
        <v/>
      </c>
      <c r="DR28" t="str">
        <f>IF(ISERROR(MATCH(DR$1,'CSC Mitre'!AA$1:AA$220,0)),"",VLOOKUP(DR$1,'Tactic Recode'!$A$1:$B$547,2,FALSE))</f>
        <v/>
      </c>
      <c r="DS28" t="str">
        <f>IF(ISERROR(MATCH(DS$1,'CSC Mitre'!AA$1:AA$220,0)),"",VLOOKUP(DS$1,'Tactic Recode'!$A$1:$B$547,2,FALSE))</f>
        <v>Execution, Lateral Movement</v>
      </c>
      <c r="DT28" t="str">
        <f>IF(ISERROR(MATCH(DT$1,'CSC Mitre'!AA$1:AA$220,0)),"",VLOOKUP(DT$1,'Tactic Recode'!$A$1:$B$547,2,FALSE))</f>
        <v/>
      </c>
      <c r="DU28" t="str">
        <f>IF(ISERROR(MATCH(DU$1,'CSC Mitre'!AA$1:AA$220,0)),"",VLOOKUP(DU$1,'Tactic Recode'!$A$1:$B$547,2,FALSE))</f>
        <v/>
      </c>
      <c r="DV28" t="str">
        <f>IF(ISERROR(MATCH(DV$1,'CSC Mitre'!AA$1:AA$220,0)),"",VLOOKUP(DV$1,'Tactic Recode'!$A$1:$B$547,2,FALSE))</f>
        <v/>
      </c>
      <c r="DW28" t="str">
        <f>IF(ISERROR(MATCH(DW$1,'CSC Mitre'!AA$1:AA$220,0)),"",VLOOKUP(DW$1,'Tactic Recode'!$A$1:$B$547,2,FALSE))</f>
        <v/>
      </c>
      <c r="DX28" t="str">
        <f>IF(ISERROR(MATCH(DX$1,'CSC Mitre'!AA$1:AA$220,0)),"",VLOOKUP(DX$1,'Tactic Recode'!$A$1:$B$547,2,FALSE))</f>
        <v/>
      </c>
      <c r="DY28" t="str">
        <f>IF(ISERROR(MATCH(DY$1,'CSC Mitre'!AA$1:AA$220,0)),"",VLOOKUP(DY$1,'Tactic Recode'!$A$1:$B$547,2,FALSE))</f>
        <v/>
      </c>
      <c r="DZ28" t="str">
        <f>IF(ISERROR(MATCH(DZ$1,'CSC Mitre'!AA$1:AA$220,0)),"",VLOOKUP(DZ$1,'Tactic Recode'!$A$1:$B$547,2,FALSE))</f>
        <v>Defense Evasion, Initial Access, Persistence, Privilage Escalation</v>
      </c>
      <c r="EA28" t="str">
        <f>IF(ISERROR(MATCH(EA$1,'CSC Mitre'!AA$1:AA$220,0)),"",VLOOKUP(EA$1,'Tactic Recode'!$A$1:$B$547,2,FALSE))</f>
        <v/>
      </c>
      <c r="EB28" t="str">
        <f>IF(ISERROR(MATCH(EB$1,'CSC Mitre'!AA$1:AA$220,0)),"",VLOOKUP(EB$1,'Tactic Recode'!$A$1:$B$547,2,FALSE))</f>
        <v>Lateral Movement</v>
      </c>
      <c r="EC28" t="str">
        <f>IF(ISERROR(MATCH(EC$1,'CSC Mitre'!AA$1:AA$220,0)),"",VLOOKUP(EC$1,'Tactic Recode'!$A$1:$B$547,2,FALSE))</f>
        <v/>
      </c>
      <c r="ED28" t="str">
        <f>IF(ISERROR(MATCH(ED$1,'CSC Mitre'!AA$1:AA$220,0)),"",VLOOKUP(ED$1,'Tactic Recode'!$A$1:$B$547,2,FALSE))</f>
        <v/>
      </c>
      <c r="EE28" t="str">
        <f>IF(ISERROR(MATCH(EE$1,'CSC Mitre'!AA$1:AA$220,0)),"",VLOOKUP(EE$1,'Tactic Recode'!$A$1:$B$547,2,FALSE))</f>
        <v>Discovery</v>
      </c>
      <c r="EF28" t="str">
        <f>IF(ISERROR(MATCH(EF$1,'CSC Mitre'!AA$1:AA$220,0)),"",VLOOKUP(EF$1,'Tactic Recode'!$A$1:$B$547,2,FALSE))</f>
        <v>Discovery</v>
      </c>
      <c r="EG28" t="str">
        <f>IF(ISERROR(MATCH(EG$1,'CSC Mitre'!AA$1:AA$220,0)),"",VLOOKUP(EG$1,'Tactic Recode'!$A$1:$B$547,2,FALSE))</f>
        <v>Discovery</v>
      </c>
      <c r="EH28" t="str">
        <f>IF(ISERROR(MATCH(EH$1,'CSC Mitre'!AA$1:AA$220,0)),"",VLOOKUP(EH$1,'Tactic Recode'!$A$1:$B$547,2,FALSE))</f>
        <v/>
      </c>
      <c r="EI28" t="str">
        <f>IF(ISERROR(MATCH(EI$1,'CSC Mitre'!AA$1:AA$220,0)),"",VLOOKUP(EI$1,'Tactic Recode'!$A$1:$B$547,2,FALSE))</f>
        <v>Discovery</v>
      </c>
      <c r="EJ28" t="str">
        <f>IF(ISERROR(MATCH(EJ$1,'CSC Mitre'!AA$1:AA$220,0)),"",VLOOKUP(EJ$1,'Tactic Recode'!$A$1:$B$547,2,FALSE))</f>
        <v/>
      </c>
      <c r="EK28" t="str">
        <f>IF(ISERROR(MATCH(EK$1,'CSC Mitre'!AA$1:AA$220,0)),"",VLOOKUP(EK$1,'Tactic Recode'!$A$1:$B$547,2,FALSE))</f>
        <v/>
      </c>
      <c r="EL28" t="str">
        <f>IF(ISERROR(MATCH(EL$1,'CSC Mitre'!AA$1:AA$220,0)),"",VLOOKUP(EL$1,'Tactic Recode'!$A$1:$B$547,2,FALSE))</f>
        <v/>
      </c>
      <c r="EM28" t="str">
        <f>IF(ISERROR(MATCH(EM$1,'CSC Mitre'!AA$1:AA$220,0)),"",VLOOKUP(EM$1,'Tactic Recode'!$A$1:$B$547,2,FALSE))</f>
        <v/>
      </c>
      <c r="EN28" t="str">
        <f>IF(ISERROR(MATCH(EN$1,'CSC Mitre'!AA$1:AA$220,0)),"",VLOOKUP(EN$1,'Tactic Recode'!$A$1:$B$547,2,FALSE))</f>
        <v/>
      </c>
      <c r="EO28" t="str">
        <f>IF(ISERROR(MATCH(EO$1,'CSC Mitre'!AA$1:AA$220,0)),"",VLOOKUP(EO$1,'Tactic Recode'!$A$1:$B$547,2,FALSE))</f>
        <v>Initial Access, Lateral Movement</v>
      </c>
      <c r="EP28" t="str">
        <f>IF(ISERROR(MATCH(EP$1,'CSC Mitre'!AA$1:AA$220,0)),"",VLOOKUP(EP$1,'Tactic Recode'!$A$1:$B$547,2,FALSE))</f>
        <v>Command and Control</v>
      </c>
      <c r="EQ28" t="str">
        <f>IF(ISERROR(MATCH(EQ$1,'CSC Mitre'!AA$1:AA$220,0)),"",VLOOKUP(EQ$1,'Tactic Recode'!$A$1:$B$547,2,FALSE))</f>
        <v/>
      </c>
      <c r="ER28" t="str">
        <f>IF(ISERROR(MATCH(ER$1,'CSC Mitre'!AA$1:AA$220,0)),"",VLOOKUP(ER$1,'Tactic Recode'!$A$1:$B$547,2,FALSE))</f>
        <v>Persistence</v>
      </c>
      <c r="ES28" t="str">
        <f>IF(ISERROR(MATCH(ES$1,'CSC Mitre'!AA$1:AA$220,0)),"",VLOOKUP(ES$1,'Tactic Recode'!$A$1:$B$547,2,FALSE))</f>
        <v/>
      </c>
      <c r="ET28" t="str">
        <f>IF(ISERROR(MATCH(ET$1,'CSC Mitre'!AA$1:AA$220,0)),"",VLOOKUP(ET$1,'Tactic Recode'!$A$1:$B$547,2,FALSE))</f>
        <v/>
      </c>
      <c r="EU28" t="str">
        <f>IF(ISERROR(MATCH(EU$1,'CSC Mitre'!AA$1:AA$220,0)),"",VLOOKUP(EU$1,'Tactic Recode'!$A$1:$B$547,2,FALSE))</f>
        <v/>
      </c>
      <c r="EV28" t="str">
        <f>IF(ISERROR(MATCH(EV$1,'CSC Mitre'!AA$1:AA$220,0)),"",VLOOKUP(EV$1,'Tactic Recode'!$A$1:$B$547,2,FALSE))</f>
        <v/>
      </c>
      <c r="EW28" t="str">
        <f>IF(ISERROR(MATCH(EW$1,'CSC Mitre'!AA$1:AA$220,0)),"",VLOOKUP(EW$1,'Tactic Recode'!$A$1:$B$547,2,FALSE))</f>
        <v/>
      </c>
      <c r="EX28" t="str">
        <f>IF(ISERROR(MATCH(EX$1,'CSC Mitre'!AA$1:AA$220,0)),"",VLOOKUP(EX$1,'Tactic Recode'!$A$1:$B$547,2,FALSE))</f>
        <v/>
      </c>
      <c r="EY28" t="str">
        <f>IF(ISERROR(MATCH(EY$1,'CSC Mitre'!AA$1:AA$220,0)),"",VLOOKUP(EY$1,'Tactic Recode'!$A$1:$B$547,2,FALSE))</f>
        <v/>
      </c>
      <c r="EZ28" t="str">
        <f>IF(ISERROR(MATCH(EZ$1,'CSC Mitre'!AA$1:AA$220,0)),"",VLOOKUP(EZ$1,'Tactic Recode'!$A$1:$B$547,2,FALSE))</f>
        <v/>
      </c>
      <c r="FA28" t="str">
        <f>IF(ISERROR(MATCH(FA$1,'CSC Mitre'!AA$1:AA$220,0)),"",VLOOKUP(FA$1,'Tactic Recode'!$A$1:$B$547,2,FALSE))</f>
        <v/>
      </c>
      <c r="FB28" t="str">
        <f>IF(ISERROR(MATCH(FB$1,'CSC Mitre'!AA$1:AA$220,0)),"",VLOOKUP(FB$1,'Tactic Recode'!$A$1:$B$547,2,FALSE))</f>
        <v/>
      </c>
      <c r="FC28" t="str">
        <f>IF(ISERROR(MATCH(FC$1,'CSC Mitre'!AA$1:AA$220,0)),"",VLOOKUP(FC$1,'Tactic Recode'!$A$1:$B$547,2,FALSE))</f>
        <v>Credential Access</v>
      </c>
      <c r="FD28" t="str">
        <f>IF(ISERROR(MATCH(FD$1,'CSC Mitre'!AA$1:AA$220,0)),"",VLOOKUP(FD$1,'Tactic Recode'!$A$1:$B$547,2,FALSE))</f>
        <v>Credential Access</v>
      </c>
      <c r="FE28" t="str">
        <f>IF(ISERROR(MATCH(FE$1,'CSC Mitre'!AA$1:AA$220,0)),"",VLOOKUP(FE$1,'Tactic Recode'!$A$1:$B$547,2,FALSE))</f>
        <v/>
      </c>
      <c r="FF28" t="str">
        <f>IF(ISERROR(MATCH(FF$1,'CSC Mitre'!AA$1:AA$220,0)),"",VLOOKUP(FF$1,'Tactic Recode'!$A$1:$B$547,2,FALSE))</f>
        <v>Credential Access</v>
      </c>
      <c r="FG28" t="str">
        <f>IF(ISERROR(MATCH(FG$1,'CSC Mitre'!AA$1:AA$220,0)),"",VLOOKUP(FG$1,'Tactic Recode'!$A$1:$B$547,2,FALSE))</f>
        <v>Credential Access</v>
      </c>
      <c r="FH28" t="str">
        <f>IF(ISERROR(MATCH(FH$1,'CSC Mitre'!AA$1:AA$220,0)),"",VLOOKUP(FH$1,'Tactic Recode'!$A$1:$B$547,2,FALSE))</f>
        <v/>
      </c>
      <c r="FI28" t="str">
        <f>IF(ISERROR(MATCH(FI$1,'CSC Mitre'!AA$1:AA$220,0)),"",VLOOKUP(FI$1,'Tactic Recode'!$A$1:$B$547,2,FALSE))</f>
        <v>Defense Evasion</v>
      </c>
      <c r="FJ28" t="str">
        <f>IF(ISERROR(MATCH(FJ$1,'CSC Mitre'!AA$1:AA$220,0)),"",VLOOKUP(FJ$1,'Tactic Recode'!$A$1:$B$547,2,FALSE))</f>
        <v/>
      </c>
      <c r="FK28" t="str">
        <f>IF(ISERROR(MATCH(FK$1,'CSC Mitre'!AA$1:AA$220,0)),"",VLOOKUP(FK$1,'Tactic Recode'!$A$1:$B$547,2,FALSE))</f>
        <v/>
      </c>
      <c r="FL28" t="str">
        <f>IF(ISERROR(MATCH(FL$1,'CSC Mitre'!AA$1:AA$220,0)),"",VLOOKUP(FL$1,'Tactic Recode'!$A$1:$B$547,2,FALSE))</f>
        <v/>
      </c>
      <c r="FM28" t="str">
        <f>IF(ISERROR(MATCH(FM$1,'CSC Mitre'!AA$1:AA$220,0)),"",VLOOKUP(FM$1,'Tactic Recode'!$A$1:$B$547,2,FALSE))</f>
        <v/>
      </c>
      <c r="FN28" t="str">
        <f>IF(ISERROR(MATCH(FN$1,'CSC Mitre'!AA$1:AA$220,0)),"",VLOOKUP(FN$1,'Tactic Recode'!$A$1:$B$547,2,FALSE))</f>
        <v/>
      </c>
      <c r="FO28" t="str">
        <f>IF(ISERROR(MATCH(FO$1,'CSC Mitre'!AA$1:AA$220,0)),"",VLOOKUP(FO$1,'Tactic Recode'!$A$1:$B$547,2,FALSE))</f>
        <v/>
      </c>
      <c r="FP28" t="str">
        <f>IF(ISERROR(MATCH(FP$1,'CSC Mitre'!AA$1:AA$220,0)),"",VLOOKUP(FP$1,'Tactic Recode'!$A$1:$B$547,2,FALSE))</f>
        <v/>
      </c>
      <c r="FQ28" t="str">
        <f>IF(ISERROR(MATCH(FQ$1,'CSC Mitre'!AA$1:AA$220,0)),"",VLOOKUP(FQ$1,'Tactic Recode'!$A$1:$B$547,2,FALSE))</f>
        <v/>
      </c>
      <c r="FR28" t="str">
        <f>IF(ISERROR(MATCH(FR$1,'CSC Mitre'!AA$1:AA$220,0)),"",VLOOKUP(FR$1,'Tactic Recode'!$A$1:$B$547,2,FALSE))</f>
        <v/>
      </c>
      <c r="FS28" t="str">
        <f>IF(ISERROR(MATCH(FS$1,'CSC Mitre'!AA$1:AA$220,0)),"",VLOOKUP(FS$1,'Tactic Recode'!$A$1:$B$547,2,FALSE))</f>
        <v/>
      </c>
      <c r="FT28" t="str">
        <f>IF(ISERROR(MATCH(FT$1,'CSC Mitre'!AA$1:AA$220,0)),"",VLOOKUP(FT$1,'Tactic Recode'!$A$1:$B$547,2,FALSE))</f>
        <v/>
      </c>
      <c r="FU28" t="str">
        <f>IF(ISERROR(MATCH(FU$1,'CSC Mitre'!AA$1:AA$220,0)),"",VLOOKUP(FU$1,'Tactic Recode'!$A$1:$B$547,2,FALSE))</f>
        <v>Defense Evasion</v>
      </c>
      <c r="FV28" t="str">
        <f>IF(ISERROR(MATCH(FV$1,'CSC Mitre'!AA$1:AA$220,0)),"",VLOOKUP(FV$1,'Tactic Recode'!$A$1:$B$547,2,FALSE))</f>
        <v>Defense Evasion</v>
      </c>
      <c r="FW28" t="str">
        <f>IF(ISERROR(MATCH(FW$1,'CSC Mitre'!AA$1:AA$220,0)),"",VLOOKUP(FW$1,'Tactic Recode'!$A$1:$B$547,2,FALSE))</f>
        <v/>
      </c>
      <c r="FX28" t="str">
        <f>IF(ISERROR(MATCH(FX$1,'CSC Mitre'!AA$1:AA$220,0)),"",VLOOKUP(FX$1,'Tactic Recode'!$A$1:$B$547,2,FALSE))</f>
        <v/>
      </c>
      <c r="FY28" t="str">
        <f>IF(ISERROR(MATCH(FY$1,'CSC Mitre'!AA$1:AA$220,0)),"",VLOOKUP(FY$1,'Tactic Recode'!$A$1:$B$547,2,FALSE))</f>
        <v/>
      </c>
      <c r="FZ28" t="str">
        <f>IF(ISERROR(MATCH(FZ$1,'CSC Mitre'!AA$1:AA$220,0)),"",VLOOKUP(FZ$1,'Tactic Recode'!$A$1:$B$547,2,FALSE))</f>
        <v/>
      </c>
      <c r="GA28" t="str">
        <f>IF(ISERROR(MATCH(GA$1,'CSC Mitre'!AA$1:AA$220,0)),"",VLOOKUP(GA$1,'Tactic Recode'!$A$1:$B$547,2,FALSE))</f>
        <v>Initial Access, Persistence</v>
      </c>
      <c r="GB28" t="str">
        <f>IF(ISERROR(MATCH(GB$1,'CSC Mitre'!AA$1:AA$220,0)),"",VLOOKUP(GB$1,'Tactic Recode'!$A$1:$B$547,2,FALSE))</f>
        <v>Defense Evasion, Privilage Escalation</v>
      </c>
      <c r="GC28" t="str">
        <f>IF(ISERROR(MATCH(GC$1,'CSC Mitre'!AA$1:AA$220,0)),"",VLOOKUP(GC$1,'Tactic Recode'!$A$1:$B$547,2,FALSE))</f>
        <v>Defense Evasion, Privilage Escalation</v>
      </c>
      <c r="GD28" t="str">
        <f>IF(ISERROR(MATCH(GD$1,'CSC Mitre'!AA$1:AA$220,0)),"",VLOOKUP(GD$1,'Tactic Recode'!$A$1:$B$547,2,FALSE))</f>
        <v>Defense Evasion, Privilage Escalation</v>
      </c>
      <c r="GE28" t="str">
        <f>IF(ISERROR(MATCH(GE$1,'CSC Mitre'!AA$1:AA$220,0)),"",VLOOKUP(GE$1,'Tactic Recode'!$A$1:$B$547,2,FALSE))</f>
        <v>Defense Evasion, Privilage Escalation</v>
      </c>
      <c r="GF28" t="str">
        <f>IF(ISERROR(MATCH(GF$1,'CSC Mitre'!AA$1:AA$220,0)),"",VLOOKUP(GF$1,'Tactic Recode'!$A$1:$B$547,2,FALSE))</f>
        <v/>
      </c>
      <c r="GG28" t="str">
        <f>IF(ISERROR(MATCH(GG$1,'CSC Mitre'!AA$1:AA$220,0)),"",VLOOKUP(GG$1,'Tactic Recode'!$A$1:$B$547,2,FALSE))</f>
        <v>Defense Evasion, Privilage Escalation</v>
      </c>
      <c r="GH28" t="str">
        <f>IF(ISERROR(MATCH(GH$1,'CSC Mitre'!AA$1:AA$220,0)),"",VLOOKUP(GH$1,'Tactic Recode'!$A$1:$B$547,2,FALSE))</f>
        <v>Discovery</v>
      </c>
      <c r="GI28" t="str">
        <f>IF(ISERROR(MATCH(GI$1,'CSC Mitre'!AA$1:AA$220,0)),"",VLOOKUP(GI$1,'Tactic Recode'!$A$1:$B$547,2,FALSE))</f>
        <v>Persistence</v>
      </c>
      <c r="GJ28" t="str">
        <f>IF(ISERROR(MATCH(GJ$1,'CSC Mitre'!AA$1:AA$220,0)),"",VLOOKUP(GJ$1,'Tactic Recode'!$A$1:$B$547,2,FALSE))</f>
        <v/>
      </c>
      <c r="GK28" t="str">
        <f>IF(ISERROR(MATCH(GK$1,'CSC Mitre'!AA$1:AA$220,0)),"",VLOOKUP(GK$1,'Tactic Recode'!$A$1:$B$547,2,FALSE))</f>
        <v>Persistence</v>
      </c>
      <c r="GL28" t="str">
        <f>IF(ISERROR(MATCH(GL$1,'CSC Mitre'!AA$1:AA$220,0)),"",VLOOKUP(GL$1,'Tactic Recode'!$A$1:$B$547,2,FALSE))</f>
        <v/>
      </c>
      <c r="GM28" t="str">
        <f>IF(ISERROR(MATCH(GM$1,'CSC Mitre'!AA$1:AA$220,0)),"",VLOOKUP(GM$1,'Tactic Recode'!$A$1:$B$547,2,FALSE))</f>
        <v>Persistence</v>
      </c>
      <c r="GN28" t="str">
        <f>IF(ISERROR(MATCH(GN$1,'CSC Mitre'!AA$1:AA$220,0)),"",VLOOKUP(GN$1,'Tactic Recode'!$A$1:$B$547,2,FALSE))</f>
        <v>Persistence</v>
      </c>
      <c r="GO28" t="str">
        <f>IF(ISERROR(MATCH(GO$1,'CSC Mitre'!AA$1:AA$220,0)),"",VLOOKUP(GO$1,'Tactic Recode'!$A$1:$B$547,2,FALSE))</f>
        <v>Persistence</v>
      </c>
      <c r="GP28" t="str">
        <f>IF(ISERROR(MATCH(GP$1,'CSC Mitre'!AA$1:AA$220,0)),"",VLOOKUP(GP$1,'Tactic Recode'!$A$1:$B$547,2,FALSE))</f>
        <v/>
      </c>
      <c r="GQ28" t="str">
        <f>IF(ISERROR(MATCH(GQ$1,'CSC Mitre'!AA$1:AA$220,0)),"",VLOOKUP(GQ$1,'Tactic Recode'!$A$1:$B$547,2,FALSE))</f>
        <v/>
      </c>
      <c r="GR28" t="str">
        <f>IF(ISERROR(MATCH(GR$1,'CSC Mitre'!AA$1:AA$220,0)),"",VLOOKUP(GR$1,'Tactic Recode'!$A$1:$B$547,2,FALSE))</f>
        <v/>
      </c>
      <c r="GS28" t="str">
        <f>IF(ISERROR(MATCH(GS$1,'CSC Mitre'!AA$1:AA$220,0)),"",VLOOKUP(GS$1,'Tactic Recode'!$A$1:$B$547,2,FALSE))</f>
        <v/>
      </c>
      <c r="GT28" t="str">
        <f>IF(ISERROR(MATCH(GT$1,'CSC Mitre'!AA$1:AA$220,0)),"",VLOOKUP(GT$1,'Tactic Recode'!$A$1:$B$547,2,FALSE))</f>
        <v/>
      </c>
      <c r="GU28" t="str">
        <f>IF(ISERROR(MATCH(GU$1,'CSC Mitre'!AA$1:AA$220,0)),"",VLOOKUP(GU$1,'Tactic Recode'!$A$1:$B$547,2,FALSE))</f>
        <v>Persistence</v>
      </c>
      <c r="GV28" t="str">
        <f>IF(ISERROR(MATCH(GV$1,'CSC Mitre'!AA$1:AA$220,0)),"",VLOOKUP(GV$1,'Tactic Recode'!$A$1:$B$547,2,FALSE))</f>
        <v/>
      </c>
      <c r="GW28" t="str">
        <f>IF(ISERROR(MATCH(GW$1,'CSC Mitre'!AA$1:AA$220,0)),"",VLOOKUP(GW$1,'Tactic Recode'!$A$1:$B$547,2,FALSE))</f>
        <v/>
      </c>
      <c r="GX28" t="str">
        <f>IF(ISERROR(MATCH(GX$1,'CSC Mitre'!AA$1:AA$220,0)),"",VLOOKUP(GX$1,'Tactic Recode'!$A$1:$B$547,2,FALSE))</f>
        <v/>
      </c>
      <c r="GY28" t="str">
        <f>IF(ISERROR(MATCH(GY$1,'CSC Mitre'!AA$1:AA$220,0)),"",VLOOKUP(GY$1,'Tactic Recode'!$A$1:$B$547,2,FALSE))</f>
        <v/>
      </c>
      <c r="GZ28" t="str">
        <f>IF(ISERROR(MATCH(GZ$1,'CSC Mitre'!AA$1:AA$220,0)),"",VLOOKUP(GZ$1,'Tactic Recode'!$A$1:$B$547,2,FALSE))</f>
        <v/>
      </c>
      <c r="HA28" t="str">
        <f>IF(ISERROR(MATCH(HA$1,'CSC Mitre'!AA$1:AA$220,0)),"",VLOOKUP(HA$1,'Tactic Recode'!$A$1:$B$547,2,FALSE))</f>
        <v/>
      </c>
      <c r="HB28" t="str">
        <f>IF(ISERROR(MATCH(HB$1,'CSC Mitre'!AA$1:AA$220,0)),"",VLOOKUP(HB$1,'Tactic Recode'!$A$1:$B$547,2,FALSE))</f>
        <v/>
      </c>
      <c r="HC28" t="str">
        <f>IF(ISERROR(MATCH(HC$1,'CSC Mitre'!AA$1:AA$220,0)),"",VLOOKUP(HC$1,'Tactic Recode'!$A$1:$B$547,2,FALSE))</f>
        <v/>
      </c>
      <c r="HD28" t="str">
        <f>IF(ISERROR(MATCH(HD$1,'CSC Mitre'!AA$1:AA$220,0)),"",VLOOKUP(HD$1,'Tactic Recode'!$A$1:$B$547,2,FALSE))</f>
        <v/>
      </c>
      <c r="HE28" t="str">
        <f>IF(ISERROR(MATCH(HE$1,'CSC Mitre'!AA$1:AA$220,0)),"",VLOOKUP(HE$1,'Tactic Recode'!$A$1:$B$547,2,FALSE))</f>
        <v>Initial Access</v>
      </c>
      <c r="HF28" t="str">
        <f>IF(ISERROR(MATCH(HF$1,'CSC Mitre'!AA$1:AA$220,0)),"",VLOOKUP(HF$1,'Tactic Recode'!$A$1:$B$547,2,FALSE))</f>
        <v>Defense Evasion, Persistence</v>
      </c>
      <c r="HG28" t="str">
        <f>IF(ISERROR(MATCH(HG$1,'CSC Mitre'!AA$1:AA$220,0)),"",VLOOKUP(HG$1,'Tactic Recode'!$A$1:$B$547,2,FALSE))</f>
        <v>Initial Access</v>
      </c>
      <c r="HH28" t="str">
        <f>IF(ISERROR(MATCH(HH$1,'CSC Mitre'!AA$1:AA$220,0)),"",VLOOKUP(HH$1,'Tactic Recode'!$A$1:$B$547,2,FALSE))</f>
        <v>Initial Access</v>
      </c>
      <c r="HI28" t="str">
        <f>IF(ISERROR(MATCH(HI$1,'CSC Mitre'!AA$1:AA$220,0)),"",VLOOKUP(HI$1,'Tactic Recode'!$A$1:$B$547,2,FALSE))</f>
        <v>Discovery</v>
      </c>
      <c r="HJ28" t="str">
        <f>IF(ISERROR(MATCH(HJ$1,'CSC Mitre'!AA$1:AA$220,0)),"",VLOOKUP(HJ$1,'Tactic Recode'!$A$1:$B$547,2,FALSE))</f>
        <v/>
      </c>
      <c r="HK28" t="str">
        <f>IF(ISERROR(MATCH(HK$1,'CSC Mitre'!AA$1:AA$220,0)),"",VLOOKUP(HK$1,'Tactic Recode'!$A$1:$B$547,2,FALSE))</f>
        <v/>
      </c>
      <c r="HL28" t="str">
        <f>IF(ISERROR(MATCH(HL$1,'CSC Mitre'!AA$1:AA$220,0)),"",VLOOKUP(HL$1,'Tactic Recode'!$A$1:$B$547,2,FALSE))</f>
        <v/>
      </c>
      <c r="HM28" t="str">
        <f>IF(ISERROR(MATCH(HM$1,'CSC Mitre'!AA$1:AA$220,0)),"",VLOOKUP(HM$1,'Tactic Recode'!$A$1:$B$547,2,FALSE))</f>
        <v/>
      </c>
      <c r="HN28" t="str">
        <f>IF(ISERROR(MATCH(HN$1,'CSC Mitre'!AA$1:AA$220,0)),"",VLOOKUP(HN$1,'Tactic Recode'!$A$1:$B$547,2,FALSE))</f>
        <v/>
      </c>
      <c r="HO28" t="str">
        <f>IF(ISERROR(MATCH(HO$1,'CSC Mitre'!AA$1:AA$220,0)),"",VLOOKUP(HO$1,'Tactic Recode'!$A$1:$B$547,2,FALSE))</f>
        <v/>
      </c>
      <c r="HP28" t="str">
        <f>IF(ISERROR(MATCH(HP$1,'CSC Mitre'!AA$1:AA$220,0)),"",VLOOKUP(HP$1,'Tactic Recode'!$A$1:$B$547,2,FALSE))</f>
        <v/>
      </c>
      <c r="HQ28" t="str">
        <f>IF(ISERROR(MATCH(HQ$1,'CSC Mitre'!AA$1:AA$220,0)),"",VLOOKUP(HQ$1,'Tactic Recode'!$A$1:$B$547,2,FALSE))</f>
        <v/>
      </c>
      <c r="HR28" t="str">
        <f>IF(ISERROR(MATCH(HR$1,'CSC Mitre'!AA$1:AA$220,0)),"",VLOOKUP(HR$1,'Tactic Recode'!$A$1:$B$547,2,FALSE))</f>
        <v/>
      </c>
      <c r="HS28" t="str">
        <f>IF(ISERROR(MATCH(HS$1,'CSC Mitre'!AA$1:AA$220,0)),"",VLOOKUP(HS$1,'Tactic Recode'!$A$1:$B$547,2,FALSE))</f>
        <v>Lateral Movement</v>
      </c>
      <c r="HT28" t="str">
        <f>IF(ISERROR(MATCH(HT$1,'CSC Mitre'!AA$1:AA$220,0)),"",VLOOKUP(HT$1,'Tactic Recode'!$A$1:$B$547,2,FALSE))</f>
        <v/>
      </c>
      <c r="HU28" t="str">
        <f>IF(ISERROR(MATCH(HU$1,'CSC Mitre'!AA$1:AA$220,0)),"",VLOOKUP(HU$1,'Tactic Recode'!$A$1:$B$547,2,FALSE))</f>
        <v/>
      </c>
      <c r="HV28" t="str">
        <f>IF(ISERROR(MATCH(HV$1,'CSC Mitre'!AA$1:AA$220,0)),"",VLOOKUP(HV$1,'Tactic Recode'!$A$1:$B$547,2,FALSE))</f>
        <v/>
      </c>
      <c r="HW28" t="str">
        <f>IF(ISERROR(MATCH(HW$1,'CSC Mitre'!AA$1:AA$220,0)),"",VLOOKUP(HW$1,'Tactic Recode'!$A$1:$B$547,2,FALSE))</f>
        <v/>
      </c>
      <c r="HX28" t="str">
        <f>IF(ISERROR(MATCH(HX$1,'CSC Mitre'!AA$1:AA$220,0)),"",VLOOKUP(HX$1,'Tactic Recode'!$A$1:$B$547,2,FALSE))</f>
        <v/>
      </c>
      <c r="HY28" t="str">
        <f>IF(ISERROR(MATCH(HY$1,'CSC Mitre'!AA$1:AA$220,0)),"",VLOOKUP(HY$1,'Tactic Recode'!$A$1:$B$547,2,FALSE))</f>
        <v/>
      </c>
      <c r="HZ28" t="str">
        <f>IF(ISERROR(MATCH(HZ$1,'CSC Mitre'!AA$1:AA$220,0)),"",VLOOKUP(HZ$1,'Tactic Recode'!$A$1:$B$547,2,FALSE))</f>
        <v/>
      </c>
      <c r="IA28" t="str">
        <f>IF(ISERROR(MATCH(IA$1,'CSC Mitre'!AA$1:AA$220,0)),"",VLOOKUP(IA$1,'Tactic Recode'!$A$1:$B$547,2,FALSE))</f>
        <v/>
      </c>
      <c r="IB28" t="str">
        <f>IF(ISERROR(MATCH(IB$1,'CSC Mitre'!AA$1:AA$220,0)),"",VLOOKUP(IB$1,'Tactic Recode'!$A$1:$B$547,2,FALSE))</f>
        <v>Defense Evasion</v>
      </c>
      <c r="IC28" t="str">
        <f>IF(ISERROR(MATCH(IC$1,'CSC Mitre'!AA$1:AA$220,0)),"",VLOOKUP(IC$1,'Tactic Recode'!$A$1:$B$547,2,FALSE))</f>
        <v/>
      </c>
      <c r="ID28" t="str">
        <f>IF(ISERROR(MATCH(ID$1,'CSC Mitre'!AA$1:AA$220,0)),"",VLOOKUP(ID$1,'Tactic Recode'!$A$1:$B$547,2,FALSE))</f>
        <v>Defense Evasion</v>
      </c>
      <c r="IE28" t="str">
        <f>IF(ISERROR(MATCH(IE$1,'CSC Mitre'!AA$1:AA$220,0)),"",VLOOKUP(IE$1,'Tactic Recode'!$A$1:$B$547,2,FALSE))</f>
        <v>Defense Evasion</v>
      </c>
      <c r="IF28" t="str">
        <f>IF(ISERROR(MATCH(IF$1,'CSC Mitre'!AA$1:AA$220,0)),"",VLOOKUP(IF$1,'Tactic Recode'!$A$1:$B$547,2,FALSE))</f>
        <v>Defense Evasion</v>
      </c>
      <c r="IG28" t="str">
        <f>IF(ISERROR(MATCH(IG$1,'CSC Mitre'!AA$1:AA$220,0)),"",VLOOKUP(IG$1,'Tactic Recode'!$A$1:$B$547,2,FALSE))</f>
        <v>Defense Evasion</v>
      </c>
      <c r="IH28" t="str">
        <f>IF(ISERROR(MATCH(IH$1,'CSC Mitre'!AA$1:AA$220,0)),"",VLOOKUP(IH$1,'Tactic Recode'!$A$1:$B$547,2,FALSE))</f>
        <v>Defense Evasion</v>
      </c>
      <c r="II28" t="str">
        <f>IF(ISERROR(MATCH(II$1,'CSC Mitre'!AA$1:AA$220,0)),"",VLOOKUP(II$1,'Tactic Recode'!$A$1:$B$547,2,FALSE))</f>
        <v>Defense Evasion</v>
      </c>
      <c r="IJ28" t="str">
        <f>IF(ISERROR(MATCH(IJ$1,'CSC Mitre'!AA$1:AA$220,0)),"",VLOOKUP(IJ$1,'Tactic Recode'!$A$1:$B$547,2,FALSE))</f>
        <v>Defense Evasion</v>
      </c>
      <c r="IK28" t="str">
        <f>IF(ISERROR(MATCH(IK$1,'CSC Mitre'!AA$1:AA$220,0)),"",VLOOKUP(IK$1,'Tactic Recode'!$A$1:$B$547,2,FALSE))</f>
        <v/>
      </c>
      <c r="IL28" t="str">
        <f>IF(ISERROR(MATCH(IL$1,'CSC Mitre'!AA$1:AA$220,0)),"",VLOOKUP(IL$1,'Tactic Recode'!$A$1:$B$547,2,FALSE))</f>
        <v/>
      </c>
      <c r="IM28" t="str">
        <f>IF(ISERROR(MATCH(IM$1,'CSC Mitre'!AA$1:AA$220,0)),"",VLOOKUP(IM$1,'Tactic Recode'!$A$1:$B$547,2,FALSE))</f>
        <v>Defense Evasion</v>
      </c>
      <c r="IN28" t="str">
        <f>IF(ISERROR(MATCH(IN$1,'CSC Mitre'!AA$1:AA$220,0)),"",VLOOKUP(IN$1,'Tactic Recode'!$A$1:$B$547,2,FALSE))</f>
        <v/>
      </c>
      <c r="IO28" t="str">
        <f>IF(ISERROR(MATCH(IO$1,'CSC Mitre'!AA$1:AA$220,0)),"",VLOOKUP(IO$1,'Tactic Recode'!$A$1:$B$547,2,FALSE))</f>
        <v/>
      </c>
      <c r="IP28" t="str">
        <f>IF(ISERROR(MATCH(IP$1,'CSC Mitre'!AA$1:AA$220,0)),"",VLOOKUP(IP$1,'Tactic Recode'!$A$1:$B$547,2,FALSE))</f>
        <v>Defense Evasion</v>
      </c>
      <c r="IQ28" t="str">
        <f>IF(ISERROR(MATCH(IQ$1,'CSC Mitre'!AA$1:AA$220,0)),"",VLOOKUP(IQ$1,'Tactic Recode'!$A$1:$B$547,2,FALSE))</f>
        <v>Defense Evasion</v>
      </c>
      <c r="IR28" t="str">
        <f>IF(ISERROR(MATCH(IR$1,'CSC Mitre'!AA$1:AA$220,0)),"",VLOOKUP(IR$1,'Tactic Recode'!$A$1:$B$547,2,FALSE))</f>
        <v>Defense Evasion</v>
      </c>
      <c r="IS28" t="str">
        <f>IF(ISERROR(MATCH(IS$1,'CSC Mitre'!AA$1:AA$220,0)),"",VLOOKUP(IS$1,'Tactic Recode'!$A$1:$B$547,2,FALSE))</f>
        <v>Defense Evasion</v>
      </c>
      <c r="IT28" t="str">
        <f>IF(ISERROR(MATCH(IT$1,'CSC Mitre'!AA$1:AA$220,0)),"",VLOOKUP(IT$1,'Tactic Recode'!$A$1:$B$547,2,FALSE))</f>
        <v/>
      </c>
      <c r="IU28" t="str">
        <f>IF(ISERROR(MATCH(IU$1,'CSC Mitre'!AA$1:AA$220,0)),"",VLOOKUP(IU$1,'Tactic Recode'!$A$1:$B$547,2,FALSE))</f>
        <v/>
      </c>
      <c r="IV28" t="str">
        <f>IF(ISERROR(MATCH(IV$1,'CSC Mitre'!AA$1:AA$220,0)),"",VLOOKUP(IV$1,'Tactic Recode'!$A$1:$B$547,2,FALSE))</f>
        <v>Discovery</v>
      </c>
      <c r="IW28" t="str">
        <f>IF(ISERROR(MATCH(IW$1,'CSC Mitre'!AA$1:AA$220,0)),"",VLOOKUP(IW$1,'Tactic Recode'!$A$1:$B$547,2,FALSE))</f>
        <v>Defense Evasion, Privilage Escalation</v>
      </c>
      <c r="IX28" t="str">
        <f>IF(ISERROR(MATCH(IX$1,'CSC Mitre'!AA$1:AA$220,0)),"",VLOOKUP(IX$1,'Tactic Recode'!$A$1:$B$547,2,FALSE))</f>
        <v>Defense Evasion, Privilage Escalation</v>
      </c>
      <c r="IY28" t="str">
        <f>IF(ISERROR(MATCH(IY$1,'CSC Mitre'!AA$1:AA$220,0)),"",VLOOKUP(IY$1,'Tactic Recode'!$A$1:$B$547,2,FALSE))</f>
        <v>Defense Evasion, Privilage Escalation</v>
      </c>
      <c r="IZ28" t="str">
        <f>IF(ISERROR(MATCH(IZ$1,'CSC Mitre'!AA$1:AA$220,0)),"",VLOOKUP(IZ$1,'Tactic Recode'!$A$1:$B$547,2,FALSE))</f>
        <v/>
      </c>
      <c r="JA28" t="str">
        <f>IF(ISERROR(MATCH(JA$1,'CSC Mitre'!AA$1:AA$220,0)),"",VLOOKUP(JA$1,'Tactic Recode'!$A$1:$B$547,2,FALSE))</f>
        <v/>
      </c>
      <c r="JB28" t="str">
        <f>IF(ISERROR(MATCH(JB$1,'CSC Mitre'!AA$1:AA$220,0)),"",VLOOKUP(JB$1,'Tactic Recode'!$A$1:$B$547,2,FALSE))</f>
        <v>Impact</v>
      </c>
      <c r="JC28" t="str">
        <f>IF(ISERROR(MATCH(JC$1,'CSC Mitre'!AA$1:AA$220,0)),"",VLOOKUP(JC$1,'Tactic Recode'!$A$1:$B$547,2,FALSE))</f>
        <v>Impact</v>
      </c>
      <c r="JD28" t="str">
        <f>IF(ISERROR(MATCH(JD$1,'CSC Mitre'!AA$1:AA$220,0)),"",VLOOKUP(JD$1,'Tactic Recode'!$A$1:$B$547,2,FALSE))</f>
        <v/>
      </c>
      <c r="JE28" t="str">
        <f>IF(ISERROR(MATCH(JE$1,'CSC Mitre'!AA$1:AA$220,0)),"",VLOOKUP(JE$1,'Tactic Recode'!$A$1:$B$547,2,FALSE))</f>
        <v/>
      </c>
      <c r="JF28" t="str">
        <f>IF(ISERROR(MATCH(JF$1,'CSC Mitre'!AA$1:AA$220,0)),"",VLOOKUP(JF$1,'Tactic Recode'!$A$1:$B$547,2,FALSE))</f>
        <v/>
      </c>
      <c r="JG28" t="str">
        <f>IF(ISERROR(MATCH(JG$1,'CSC Mitre'!AA$1:AA$220,0)),"",VLOOKUP(JG$1,'Tactic Recode'!$A$1:$B$547,2,FALSE))</f>
        <v>Impact</v>
      </c>
      <c r="JH28" t="str">
        <f>IF(ISERROR(MATCH(JH$1,'CSC Mitre'!AA$1:AA$220,0)),"",VLOOKUP(JH$1,'Tactic Recode'!$A$1:$B$547,2,FALSE))</f>
        <v/>
      </c>
      <c r="JI28" t="str">
        <f>IF(ISERROR(MATCH(JI$1,'CSC Mitre'!AA$1:AA$220,0)),"",VLOOKUP(JI$1,'Tactic Recode'!$A$1:$B$547,2,FALSE))</f>
        <v/>
      </c>
      <c r="JJ28" t="str">
        <f>IF(ISERROR(MATCH(JJ$1,'CSC Mitre'!AA$1:AA$220,0)),"",VLOOKUP(JJ$1,'Tactic Recode'!$A$1:$B$547,2,FALSE))</f>
        <v/>
      </c>
      <c r="JK28" t="str">
        <f>IF(ISERROR(MATCH(JK$1,'CSC Mitre'!AA$1:AA$220,0)),"",VLOOKUP(JK$1,'Tactic Recode'!$A$1:$B$547,2,FALSE))</f>
        <v/>
      </c>
      <c r="JL28" t="str">
        <f>IF(ISERROR(MATCH(JL$1,'CSC Mitre'!AA$1:AA$220,0)),"",VLOOKUP(JL$1,'Tactic Recode'!$A$1:$B$547,2,FALSE))</f>
        <v/>
      </c>
      <c r="JM28" t="str">
        <f>IF(ISERROR(MATCH(JM$1,'CSC Mitre'!AA$1:AA$220,0)),"",VLOOKUP(JM$1,'Tactic Recode'!$A$1:$B$547,2,FALSE))</f>
        <v/>
      </c>
      <c r="JN28" t="str">
        <f>IF(ISERROR(MATCH(JN$1,'CSC Mitre'!AA$1:AA$220,0)),"",VLOOKUP(JN$1,'Tactic Recode'!$A$1:$B$547,2,FALSE))</f>
        <v/>
      </c>
      <c r="JO28" t="str">
        <f>IF(ISERROR(MATCH(JO$1,'CSC Mitre'!AA$1:AA$220,0)),"",VLOOKUP(JO$1,'Tactic Recode'!$A$1:$B$547,2,FALSE))</f>
        <v/>
      </c>
      <c r="JP28" t="str">
        <f>IF(ISERROR(MATCH(JP$1,'CSC Mitre'!AA$1:AA$220,0)),"",VLOOKUP(JP$1,'Tactic Recode'!$A$1:$B$547,2,FALSE))</f>
        <v/>
      </c>
      <c r="JQ28" t="str">
        <f>IF(ISERROR(MATCH(JQ$1,'CSC Mitre'!AA$1:AA$220,0)),"",VLOOKUP(JQ$1,'Tactic Recode'!$A$1:$B$547,2,FALSE))</f>
        <v/>
      </c>
      <c r="JR28" t="str">
        <f>IF(ISERROR(MATCH(JR$1,'CSC Mitre'!AA$1:AA$220,0)),"",VLOOKUP(JR$1,'Tactic Recode'!$A$1:$B$547,2,FALSE))</f>
        <v/>
      </c>
      <c r="JS28" t="str">
        <f>IF(ISERROR(MATCH(JS$1,'CSC Mitre'!AA$1:AA$220,0)),"",VLOOKUP(JS$1,'Tactic Recode'!$A$1:$B$547,2,FALSE))</f>
        <v/>
      </c>
      <c r="JT28" t="str">
        <f>IF(ISERROR(MATCH(JT$1,'CSC Mitre'!AA$1:AA$220,0)),"",VLOOKUP(JT$1,'Tactic Recode'!$A$1:$B$547,2,FALSE))</f>
        <v/>
      </c>
      <c r="JU28" t="str">
        <f>IF(ISERROR(MATCH(JU$1,'CSC Mitre'!AA$1:AA$220,0)),"",VLOOKUP(JU$1,'Tactic Recode'!$A$1:$B$547,2,FALSE))</f>
        <v>Persistence</v>
      </c>
      <c r="JV28" t="str">
        <f>IF(ISERROR(MATCH(JV$1,'CSC Mitre'!AA$1:AA$220,0)),"",VLOOKUP(JV$1,'Tactic Recode'!$A$1:$B$547,2,FALSE))</f>
        <v>Persistence</v>
      </c>
      <c r="JW28" t="str">
        <f>IF(ISERROR(MATCH(JW$1,'CSC Mitre'!AA$1:AA$220,0)),"",VLOOKUP(JW$1,'Tactic Recode'!$A$1:$B$547,2,FALSE))</f>
        <v>Persistence</v>
      </c>
      <c r="JX28" t="str">
        <f>IF(ISERROR(MATCH(JX$1,'CSC Mitre'!AA$1:AA$220,0)),"",VLOOKUP(JX$1,'Tactic Recode'!$A$1:$B$547,2,FALSE))</f>
        <v/>
      </c>
      <c r="JY28" t="str">
        <f>IF(ISERROR(MATCH(JY$1,'CSC Mitre'!AA$1:AA$220,0)),"",VLOOKUP(JY$1,'Tactic Recode'!$A$1:$B$547,2,FALSE))</f>
        <v/>
      </c>
      <c r="JZ28" t="str">
        <f>IF(ISERROR(MATCH(JZ$1,'CSC Mitre'!AA$1:AA$220,0)),"",VLOOKUP(JZ$1,'Tactic Recode'!$A$1:$B$547,2,FALSE))</f>
        <v/>
      </c>
      <c r="KA28" t="str">
        <f>IF(ISERROR(MATCH(KA$1,'CSC Mitre'!AA$1:AA$220,0)),"",VLOOKUP(KA$1,'Tactic Recode'!$A$1:$B$547,2,FALSE))</f>
        <v>Persistence</v>
      </c>
      <c r="KB28" t="str">
        <f>IF(ISERROR(MATCH(KB$1,'CSC Mitre'!AA$1:AA$220,0)),"",VLOOKUP(KB$1,'Tactic Recode'!$A$1:$B$547,2,FALSE))</f>
        <v/>
      </c>
      <c r="KC28" t="str">
        <f>IF(ISERROR(MATCH(KC$1,'CSC Mitre'!AA$1:AA$220,0)),"",VLOOKUP(KC$1,'Tactic Recode'!$A$1:$B$547,2,FALSE))</f>
        <v>Credential Access</v>
      </c>
      <c r="KD28" t="str">
        <f>IF(ISERROR(MATCH(KD$1,'CSC Mitre'!AA$1:AA$220,0)),"",VLOOKUP(KD$1,'Tactic Recode'!$A$1:$B$547,2,FALSE))</f>
        <v/>
      </c>
      <c r="KE28" t="str">
        <f>IF(ISERROR(MATCH(KE$1,'CSC Mitre'!AA$1:AA$220,0)),"",VLOOKUP(KE$1,'Tactic Recode'!$A$1:$B$547,2,FALSE))</f>
        <v>Collection</v>
      </c>
      <c r="KF28" t="str">
        <f>IF(ISERROR(MATCH(KF$1,'CSC Mitre'!AA$1:AA$220,0)),"",VLOOKUP(KF$1,'Tactic Recode'!$A$1:$B$547,2,FALSE))</f>
        <v/>
      </c>
      <c r="KG28" t="str">
        <f>IF(ISERROR(MATCH(KG$1,'CSC Mitre'!AA$1:AA$220,0)),"",VLOOKUP(KG$1,'Tactic Recode'!$A$1:$B$547,2,FALSE))</f>
        <v/>
      </c>
      <c r="KH28" t="str">
        <f>IF(ISERROR(MATCH(KH$1,'CSC Mitre'!AA$1:AA$220,0)),"",VLOOKUP(KH$1,'Tactic Recode'!$A$1:$B$547,2,FALSE))</f>
        <v>Defense Evasion</v>
      </c>
      <c r="KI28" t="str">
        <f>IF(ISERROR(MATCH(KI$1,'CSC Mitre'!AA$1:AA$220,0)),"",VLOOKUP(KI$1,'Tactic Recode'!$A$1:$B$547,2,FALSE))</f>
        <v/>
      </c>
      <c r="KJ28" t="str">
        <f>IF(ISERROR(MATCH(KJ$1,'CSC Mitre'!AA$1:AA$220,0)),"",VLOOKUP(KJ$1,'Tactic Recode'!$A$1:$B$547,2,FALSE))</f>
        <v/>
      </c>
      <c r="KK28" t="str">
        <f>IF(ISERROR(MATCH(KK$1,'CSC Mitre'!AA$1:AA$220,0)),"",VLOOKUP(KK$1,'Tactic Recode'!$A$1:$B$547,2,FALSE))</f>
        <v>Credential Access</v>
      </c>
      <c r="KL28" t="str">
        <f>IF(ISERROR(MATCH(KL$1,'CSC Mitre'!AA$1:AA$220,0)),"",VLOOKUP(KL$1,'Tactic Recode'!$A$1:$B$547,2,FALSE))</f>
        <v>Defense Evasion, Persistence</v>
      </c>
      <c r="KM28" t="str">
        <f>IF(ISERROR(MATCH(KM$1,'CSC Mitre'!AA$1:AA$220,0)),"",VLOOKUP(KM$1,'Tactic Recode'!$A$1:$B$547,2,FALSE))</f>
        <v>Defense Evasion, Persistence</v>
      </c>
      <c r="KN28" t="str">
        <f>IF(ISERROR(MATCH(KN$1,'CSC Mitre'!AA$1:AA$220,0)),"",VLOOKUP(KN$1,'Tactic Recode'!$A$1:$B$547,2,FALSE))</f>
        <v/>
      </c>
      <c r="KO28" t="str">
        <f>IF(ISERROR(MATCH(KO$1,'CSC Mitre'!AA$1:AA$220,0)),"",VLOOKUP(KO$1,'Tactic Recode'!$A$1:$B$547,2,FALSE))</f>
        <v>Defense Evasion, Persistence</v>
      </c>
      <c r="KP28" t="str">
        <f>IF(ISERROR(MATCH(KP$1,'CSC Mitre'!AA$1:AA$220,0)),"",VLOOKUP(KP$1,'Tactic Recode'!$A$1:$B$547,2,FALSE))</f>
        <v>Defense Evasion, Persistence</v>
      </c>
      <c r="KQ28" t="str">
        <f>IF(ISERROR(MATCH(KQ$1,'CSC Mitre'!AA$1:AA$220,0)),"",VLOOKUP(KQ$1,'Tactic Recode'!$A$1:$B$547,2,FALSE))</f>
        <v>Defense Evasion, Persistence</v>
      </c>
      <c r="KR28" t="str">
        <f>IF(ISERROR(MATCH(KR$1,'CSC Mitre'!AA$1:AA$220,0)),"",VLOOKUP(KR$1,'Tactic Recode'!$A$1:$B$547,2,FALSE))</f>
        <v>Persistence, Privilage Escalation</v>
      </c>
      <c r="KS28" t="str">
        <f>IF(ISERROR(MATCH(KS$1,'CSC Mitre'!AA$1:AA$220,0)),"",VLOOKUP(KS$1,'Tactic Recode'!$A$1:$B$547,2,FALSE))</f>
        <v/>
      </c>
      <c r="KT28" t="str">
        <f>IF(ISERROR(MATCH(KT$1,'CSC Mitre'!AA$1:AA$220,0)),"",VLOOKUP(KT$1,'Tactic Recode'!$A$1:$B$547,2,FALSE))</f>
        <v>Persistence, Privilage Escalation</v>
      </c>
      <c r="KU28" t="str">
        <f>IF(ISERROR(MATCH(KU$1,'CSC Mitre'!AA$1:AA$220,0)),"",VLOOKUP(KU$1,'Tactic Recode'!$A$1:$B$547,2,FALSE))</f>
        <v>Persistence, Privilage Escalation</v>
      </c>
      <c r="KV28" t="str">
        <f>IF(ISERROR(MATCH(KV$1,'CSC Mitre'!AA$1:AA$220,0)),"",VLOOKUP(KV$1,'Tactic Recode'!$A$1:$B$547,2,FALSE))</f>
        <v/>
      </c>
      <c r="KW28" t="str">
        <f>IF(ISERROR(MATCH(KW$1,'CSC Mitre'!AA$1:AA$220,0)),"",VLOOKUP(KW$1,'Tactic Recode'!$A$1:$B$547,2,FALSE))</f>
        <v/>
      </c>
      <c r="KX28" t="str">
        <f>IF(ISERROR(MATCH(KX$1,'CSC Mitre'!AA$1:AA$220,0)),"",VLOOKUP(KX$1,'Tactic Recode'!$A$1:$B$547,2,FALSE))</f>
        <v/>
      </c>
      <c r="KY28" t="str">
        <f>IF(ISERROR(MATCH(KY$1,'CSC Mitre'!AA$1:AA$220,0)),"",VLOOKUP(KY$1,'Tactic Recode'!$A$1:$B$547,2,FALSE))</f>
        <v>Persistence, Privilage Escalation</v>
      </c>
      <c r="KZ28" t="str">
        <f>IF(ISERROR(MATCH(KZ$1,'CSC Mitre'!AA$1:AA$220,0)),"",VLOOKUP(KZ$1,'Tactic Recode'!$A$1:$B$547,2,FALSE))</f>
        <v/>
      </c>
      <c r="LA28" t="str">
        <f>IF(ISERROR(MATCH(LA$1,'CSC Mitre'!AA$1:AA$220,0)),"",VLOOKUP(LA$1,'Tactic Recode'!$A$1:$B$547,2,FALSE))</f>
        <v>Persistence, Privilage Escalation</v>
      </c>
      <c r="LB28" t="str">
        <f>IF(ISERROR(MATCH(LB$1,'CSC Mitre'!AA$1:AA$220,0)),"",VLOOKUP(LB$1,'Tactic Recode'!$A$1:$B$547,2,FALSE))</f>
        <v/>
      </c>
      <c r="LC28" t="str">
        <f>IF(ISERROR(MATCH(LC$1,'CSC Mitre'!AA$1:AA$220,0)),"",VLOOKUP(LC$1,'Tactic Recode'!$A$1:$B$547,2,FALSE))</f>
        <v>Persistence, Privilage Escalation</v>
      </c>
      <c r="LD28" t="str">
        <f>IF(ISERROR(MATCH(LD$1,'CSC Mitre'!AA$1:AA$220,0)),"",VLOOKUP(LD$1,'Tactic Recode'!$A$1:$B$547,2,FALSE))</f>
        <v/>
      </c>
      <c r="LE28" t="str">
        <f>IF(ISERROR(MATCH(LE$1,'CSC Mitre'!AA$1:AA$220,0)),"",VLOOKUP(LE$1,'Tactic Recode'!$A$1:$B$547,2,FALSE))</f>
        <v>Persistence, Privilage Escalation</v>
      </c>
      <c r="LF28" t="str">
        <f>IF(ISERROR(MATCH(LF$1,'CSC Mitre'!AA$1:AA$220,0)),"",VLOOKUP(LF$1,'Tactic Recode'!$A$1:$B$547,2,FALSE))</f>
        <v/>
      </c>
      <c r="LG28" t="str">
        <f>IF(ISERROR(MATCH(LG$1,'CSC Mitre'!AA$1:AA$220,0)),"",VLOOKUP(LG$1,'Tactic Recode'!$A$1:$B$547,2,FALSE))</f>
        <v/>
      </c>
      <c r="LH28" t="str">
        <f>IF(ISERROR(MATCH(LH$1,'CSC Mitre'!AA$1:AA$220,0)),"",VLOOKUP(LH$1,'Tactic Recode'!$A$1:$B$547,2,FALSE))</f>
        <v>Persistence, Privilage Escalation</v>
      </c>
      <c r="LI28" t="str">
        <f>IF(ISERROR(MATCH(LI$1,'CSC Mitre'!AA$1:AA$220,0)),"",VLOOKUP(LI$1,'Tactic Recode'!$A$1:$B$547,2,FALSE))</f>
        <v/>
      </c>
      <c r="LJ28" t="str">
        <f>IF(ISERROR(MATCH(LJ$1,'CSC Mitre'!AA$1:AA$220,0)),"",VLOOKUP(LJ$1,'Tactic Recode'!$A$1:$B$547,2,FALSE))</f>
        <v>Persistence, Privilage Escalation</v>
      </c>
      <c r="LK28" t="str">
        <f>IF(ISERROR(MATCH(LK$1,'CSC Mitre'!AA$1:AA$220,0)),"",VLOOKUP(LK$1,'Tactic Recode'!$A$1:$B$547,2,FALSE))</f>
        <v>Persistence, Privilage Escalation</v>
      </c>
      <c r="LL28" t="str">
        <f>IF(ISERROR(MATCH(LL$1,'CSC Mitre'!AA$1:AA$220,0)),"",VLOOKUP(LL$1,'Tactic Recode'!$A$1:$B$547,2,FALSE))</f>
        <v/>
      </c>
      <c r="LM28" t="str">
        <f>IF(ISERROR(MATCH(LM$1,'CSC Mitre'!AA$1:AA$220,0)),"",VLOOKUP(LM$1,'Tactic Recode'!$A$1:$B$547,2,FALSE))</f>
        <v/>
      </c>
      <c r="LN28" t="str">
        <f>IF(ISERROR(MATCH(LN$1,'CSC Mitre'!AA$1:AA$220,0)),"",VLOOKUP(LN$1,'Tactic Recode'!$A$1:$B$547,2,FALSE))</f>
        <v/>
      </c>
      <c r="LO28" t="str">
        <f>IF(ISERROR(MATCH(LO$1,'CSC Mitre'!AA$1:AA$220,0)),"",VLOOKUP(LO$1,'Tactic Recode'!$A$1:$B$547,2,FALSE))</f>
        <v>Persistence, Privilage Escalation</v>
      </c>
      <c r="LP28" t="str">
        <f>IF(ISERROR(MATCH(LP$1,'CSC Mitre'!AA$1:AA$220,0)),"",VLOOKUP(LP$1,'Tactic Recode'!$A$1:$B$547,2,FALSE))</f>
        <v>Persistence, Privilage Escalation</v>
      </c>
      <c r="LQ28" t="str">
        <f>IF(ISERROR(MATCH(LQ$1,'CSC Mitre'!AA$1:AA$220,0)),"",VLOOKUP(LQ$1,'Tactic Recode'!$A$1:$B$547,2,FALSE))</f>
        <v/>
      </c>
      <c r="LR28" t="str">
        <f>IF(ISERROR(MATCH(LR$1,'CSC Mitre'!AA$1:AA$220,0)),"",VLOOKUP(LR$1,'Tactic Recode'!$A$1:$B$547,2,FALSE))</f>
        <v>Persistence, Privilage Escalation</v>
      </c>
      <c r="LS28" t="str">
        <f>IF(ISERROR(MATCH(LS$1,'CSC Mitre'!AA$1:AA$220,0)),"",VLOOKUP(LS$1,'Tactic Recode'!$A$1:$B$547,2,FALSE))</f>
        <v>Persistence, Privilage Escalation</v>
      </c>
      <c r="LT28" t="str">
        <f>IF(ISERROR(MATCH(LT$1,'CSC Mitre'!AA$1:AA$220,0)),"",VLOOKUP(LT$1,'Tactic Recode'!$A$1:$B$547,2,FALSE))</f>
        <v>Persistence, Privilage Escalation</v>
      </c>
      <c r="LU28" t="str">
        <f>IF(ISERROR(MATCH(LU$1,'CSC Mitre'!AA$1:AA$220,0)),"",VLOOKUP(LU$1,'Tactic Recode'!$A$1:$B$547,2,FALSE))</f>
        <v>Persistence, Privilage Escalation</v>
      </c>
      <c r="LV28" t="str">
        <f>IF(ISERROR(MATCH(LV$1,'CSC Mitre'!AA$1:AA$220,0)),"",VLOOKUP(LV$1,'Tactic Recode'!$A$1:$B$547,2,FALSE))</f>
        <v>Persistence, Privilage Escalation</v>
      </c>
      <c r="LW28" t="str">
        <f>IF(ISERROR(MATCH(LW$1,'CSC Mitre'!AA$1:AA$220,0)),"",VLOOKUP(LW$1,'Tactic Recode'!$A$1:$B$547,2,FALSE))</f>
        <v/>
      </c>
      <c r="LX28" t="str">
        <f>IF(ISERROR(MATCH(LX$1,'CSC Mitre'!AA$1:AA$220,0)),"",VLOOKUP(LX$1,'Tactic Recode'!$A$1:$B$547,2,FALSE))</f>
        <v>Persistence, Privilage Escalation</v>
      </c>
      <c r="LY28" t="str">
        <f>IF(ISERROR(MATCH(LY$1,'CSC Mitre'!AA$1:AA$220,0)),"",VLOOKUP(LY$1,'Tactic Recode'!$A$1:$B$547,2,FALSE))</f>
        <v/>
      </c>
      <c r="LZ28" t="str">
        <f>IF(ISERROR(MATCH(LZ$1,'CSC Mitre'!AA$1:AA$220,0)),"",VLOOKUP(LZ$1,'Tactic Recode'!$A$1:$B$547,2,FALSE))</f>
        <v/>
      </c>
      <c r="MA28" t="str">
        <f>IF(ISERROR(MATCH(MA$1,'CSC Mitre'!AA$1:AA$220,0)),"",VLOOKUP(MA$1,'Tactic Recode'!$A$1:$B$547,2,FALSE))</f>
        <v/>
      </c>
      <c r="MB28" t="str">
        <f>IF(ISERROR(MATCH(MB$1,'CSC Mitre'!AA$1:AA$220,0)),"",VLOOKUP(MB$1,'Tactic Recode'!$A$1:$B$547,2,FALSE))</f>
        <v>Defense Evasion, Privilage Escalation</v>
      </c>
      <c r="MC28" t="str">
        <f>IF(ISERROR(MATCH(MC$1,'CSC Mitre'!AA$1:AA$220,0)),"",VLOOKUP(MC$1,'Tactic Recode'!$A$1:$B$547,2,FALSE))</f>
        <v>Defense Evasion, Privilage Escalation</v>
      </c>
      <c r="MD28" t="str">
        <f>IF(ISERROR(MATCH(MD$1,'CSC Mitre'!AA$1:AA$220,0)),"",VLOOKUP(MD$1,'Tactic Recode'!$A$1:$B$547,2,FALSE))</f>
        <v>Defense Evasion, Privilage Escalation</v>
      </c>
      <c r="ME28" t="str">
        <f>IF(ISERROR(MATCH(ME$1,'CSC Mitre'!AA$1:AA$220,0)),"",VLOOKUP(ME$1,'Tactic Recode'!$A$1:$B$547,2,FALSE))</f>
        <v>Defense Evasion, Privilage Escalation</v>
      </c>
      <c r="MF28" t="str">
        <f>IF(ISERROR(MATCH(MF$1,'CSC Mitre'!AA$1:AA$220,0)),"",VLOOKUP(MF$1,'Tactic Recode'!$A$1:$B$547,2,FALSE))</f>
        <v/>
      </c>
      <c r="MG28" t="str">
        <f>IF(ISERROR(MATCH(MG$1,'CSC Mitre'!AA$1:AA$220,0)),"",VLOOKUP(MG$1,'Tactic Recode'!$A$1:$B$547,2,FALSE))</f>
        <v/>
      </c>
      <c r="MH28" t="str">
        <f>IF(ISERROR(MATCH(MH$1,'CSC Mitre'!AA$1:AA$220,0)),"",VLOOKUP(MH$1,'Tactic Recode'!$A$1:$B$547,2,FALSE))</f>
        <v>Defense Evasion, Lateral Movement</v>
      </c>
      <c r="MI28" t="str">
        <f>IF(ISERROR(MATCH(MI$1,'CSC Mitre'!AA$1:AA$220,0)),"",VLOOKUP(MI$1,'Tactic Recode'!$A$1:$B$547,2,FALSE))</f>
        <v>Defense Evasion, Lateral Movement</v>
      </c>
      <c r="MJ28" t="str">
        <f>IF(ISERROR(MATCH(MJ$1,'CSC Mitre'!AA$1:AA$220,0)),"",VLOOKUP(MJ$1,'Tactic Recode'!$A$1:$B$547,2,FALSE))</f>
        <v>Defense Evasion, Lateral Movement</v>
      </c>
      <c r="MK28" t="str">
        <f>IF(ISERROR(MATCH(MK$1,'CSC Mitre'!AA$1:AA$220,0)),"",VLOOKUP(MK$1,'Tactic Recode'!$A$1:$B$547,2,FALSE))</f>
        <v>Defense Evasion, Lateral Movement</v>
      </c>
      <c r="ML28" t="str">
        <f>IF(ISERROR(MATCH(ML$1,'CSC Mitre'!AA$1:AA$220,0)),"",VLOOKUP(ML$1,'Tactic Recode'!$A$1:$B$547,2,FALSE))</f>
        <v>Credential Access</v>
      </c>
      <c r="MM28" t="str">
        <f>IF(ISERROR(MATCH(MM$1,'CSC Mitre'!AA$1:AA$220,0)),"",VLOOKUP(MM$1,'Tactic Recode'!$A$1:$B$547,2,FALSE))</f>
        <v/>
      </c>
      <c r="MN28" t="str">
        <f>IF(ISERROR(MATCH(MN$1,'CSC Mitre'!AA$1:AA$220,0)),"",VLOOKUP(MN$1,'Tactic Recode'!$A$1:$B$547,2,FALSE))</f>
        <v/>
      </c>
      <c r="MO28" t="str">
        <f>IF(ISERROR(MATCH(MO$1,'CSC Mitre'!AA$1:AA$220,0)),"",VLOOKUP(MO$1,'Tactic Recode'!$A$1:$B$547,2,FALSE))</f>
        <v>Credential Access</v>
      </c>
      <c r="MP28" t="str">
        <f>IF(ISERROR(MATCH(MP$1,'CSC Mitre'!AA$1:AA$220,0)),"",VLOOKUP(MP$1,'Tactic Recode'!$A$1:$B$547,2,FALSE))</f>
        <v/>
      </c>
      <c r="MQ28" t="str">
        <f>IF(ISERROR(MATCH(MQ$1,'CSC Mitre'!AA$1:AA$220,0)),"",VLOOKUP(MQ$1,'Tactic Recode'!$A$1:$B$547,2,FALSE))</f>
        <v>Credential Access</v>
      </c>
      <c r="MR28" t="str">
        <f>IF(ISERROR(MATCH(MR$1,'CSC Mitre'!AA$1:AA$220,0)),"",VLOOKUP(MR$1,'Tactic Recode'!$A$1:$B$547,2,FALSE))</f>
        <v>Credential Access</v>
      </c>
      <c r="MS28" t="str">
        <f>IF(ISERROR(MATCH(MS$1,'CSC Mitre'!AA$1:AA$220,0)),"",VLOOKUP(MS$1,'Tactic Recode'!$A$1:$B$547,2,FALSE))</f>
        <v/>
      </c>
      <c r="MT28" t="str">
        <f>IF(ISERROR(MATCH(MT$1,'CSC Mitre'!AA$1:AA$220,0)),"",VLOOKUP(MT$1,'Tactic Recode'!$A$1:$B$547,2,FALSE))</f>
        <v>Defense Evasion</v>
      </c>
      <c r="MU28" t="str">
        <f>IF(ISERROR(MATCH(MU$1,'CSC Mitre'!AA$1:AA$220,0)),"",VLOOKUP(MU$1,'Tactic Recode'!$A$1:$B$547,2,FALSE))</f>
        <v/>
      </c>
      <c r="MV28" t="str">
        <f>IF(ISERROR(MATCH(MV$1,'CSC Mitre'!AA$1:AA$220,0)),"",VLOOKUP(MV$1,'Tactic Recode'!$A$1:$B$547,2,FALSE))</f>
        <v/>
      </c>
      <c r="MW28" t="str">
        <f>IF(ISERROR(MATCH(MW$1,'CSC Mitre'!AA$1:AA$220,0)),"",VLOOKUP(MW$1,'Tactic Recode'!$A$1:$B$547,2,FALSE))</f>
        <v>Defense Evasion</v>
      </c>
      <c r="MX28" t="str">
        <f>IF(ISERROR(MATCH(MX$1,'CSC Mitre'!AA$1:AA$220,0)),"",VLOOKUP(MX$1,'Tactic Recode'!$A$1:$B$547,2,FALSE))</f>
        <v>Defense Evasion</v>
      </c>
      <c r="MY28" t="str">
        <f>IF(ISERROR(MATCH(MY$1,'CSC Mitre'!AA$1:AA$220,0)),"",VLOOKUP(MY$1,'Tactic Recode'!$A$1:$B$547,2,FALSE))</f>
        <v/>
      </c>
      <c r="MZ28" t="str">
        <f>IF(ISERROR(MATCH(MZ$1,'CSC Mitre'!AA$1:AA$220,0)),"",VLOOKUP(MZ$1,'Tactic Recode'!$A$1:$B$547,2,FALSE))</f>
        <v/>
      </c>
      <c r="NA28" t="str">
        <f>IF(ISERROR(MATCH(NA$1,'CSC Mitre'!AA$1:AA$220,0)),"",VLOOKUP(NA$1,'Tactic Recode'!$A$1:$B$547,2,FALSE))</f>
        <v>Persistence</v>
      </c>
      <c r="NB28" t="str">
        <f>IF(ISERROR(MATCH(NB$1,'CSC Mitre'!AA$1:AA$220,0)),"",VLOOKUP(NB$1,'Tactic Recode'!$A$1:$B$547,2,FALSE))</f>
        <v/>
      </c>
      <c r="NC28" t="str">
        <f>IF(ISERROR(MATCH(NC$1,'CSC Mitre'!AA$1:AA$220,0)),"",VLOOKUP(NC$1,'Tactic Recode'!$A$1:$B$547,2,FALSE))</f>
        <v/>
      </c>
      <c r="ND28" t="str">
        <f>IF(ISERROR(MATCH(ND$1,'CSC Mitre'!AA$1:AA$220,0)),"",VLOOKUP(ND$1,'Tactic Recode'!$A$1:$B$547,2,FALSE))</f>
        <v/>
      </c>
      <c r="NE28" t="str">
        <f>IF(ISERROR(MATCH(NE$1,'CSC Mitre'!AA$1:AA$220,0)),"",VLOOKUP(NE$1,'Tactic Recode'!$A$1:$B$547,2,FALSE))</f>
        <v/>
      </c>
      <c r="NF28" t="str">
        <f>IF(ISERROR(MATCH(NF$1,'CSC Mitre'!AA$1:AA$220,0)),"",VLOOKUP(NF$1,'Tactic Recode'!$A$1:$B$547,2,FALSE))</f>
        <v/>
      </c>
      <c r="NG28" t="str">
        <f>IF(ISERROR(MATCH(NG$1,'CSC Mitre'!AA$1:AA$220,0)),"",VLOOKUP(NG$1,'Tactic Recode'!$A$1:$B$547,2,FALSE))</f>
        <v/>
      </c>
      <c r="NH28" t="str">
        <f>IF(ISERROR(MATCH(NH$1,'CSC Mitre'!AA$1:AA$220,0)),"",VLOOKUP(NH$1,'Tactic Recode'!$A$1:$B$547,2,FALSE))</f>
        <v>Credential Access, Defense Evasion, Persistence</v>
      </c>
      <c r="NI28" t="str">
        <f>IF(ISERROR(MATCH(NI$1,'CSC Mitre'!AA$1:AA$220,0)),"",VLOOKUP(NI$1,'Tactic Recode'!$A$1:$B$547,2,FALSE))</f>
        <v>Credential Access, Defense Evasion, Persistence</v>
      </c>
      <c r="NJ28" t="str">
        <f>IF(ISERROR(MATCH(NJ$1,'CSC Mitre'!AA$1:AA$220,0)),"",VLOOKUP(NJ$1,'Tactic Recode'!$A$1:$B$547,2,FALSE))</f>
        <v>Credential Access, Defense Evasion, Persistence</v>
      </c>
      <c r="NK28" t="str">
        <f>IF(ISERROR(MATCH(NK$1,'CSC Mitre'!AA$1:AA$220,0)),"",VLOOKUP(NK$1,'Tactic Recode'!$A$1:$B$547,2,FALSE))</f>
        <v>Credential Access, Defense Evasion, Persistence</v>
      </c>
      <c r="NL28" t="str">
        <f>IF(ISERROR(MATCH(NL$1,'CSC Mitre'!AA$1:AA$220,0)),"",VLOOKUP(NL$1,'Tactic Recode'!$A$1:$B$547,2,FALSE))</f>
        <v>Credential Access, Defense Evasion, Persistence</v>
      </c>
      <c r="NM28" t="str">
        <f>IF(ISERROR(MATCH(NM$1,'CSC Mitre'!AA$1:AA$220,0)),"",VLOOKUP(NM$1,'Tactic Recode'!$A$1:$B$547,2,FALSE))</f>
        <v>Collection, Credential Access</v>
      </c>
      <c r="NN28" t="str">
        <f>IF(ISERROR(MATCH(NN$1,'CSC Mitre'!AA$1:AA$220,0)),"",VLOOKUP(NN$1,'Tactic Recode'!$A$1:$B$547,2,FALSE))</f>
        <v>Collection, Credential Access</v>
      </c>
      <c r="NO28" t="str">
        <f>IF(ISERROR(MATCH(NO$1,'CSC Mitre'!AA$1:AA$220,0)),"",VLOOKUP(NO$1,'Tactic Recode'!$A$1:$B$547,2,FALSE))</f>
        <v>Collection, Credential Access</v>
      </c>
      <c r="NP28" t="str">
        <f>IF(ISERROR(MATCH(NP$1,'CSC Mitre'!AA$1:AA$220,0)),"",VLOOKUP(NP$1,'Tactic Recode'!$A$1:$B$547,2,FALSE))</f>
        <v>Credential Access</v>
      </c>
      <c r="NQ28" t="str">
        <f>IF(ISERROR(MATCH(NQ$1,'CSC Mitre'!AA$1:AA$220,0)),"",VLOOKUP(NQ$1,'Tactic Recode'!$A$1:$B$547,2,FALSE))</f>
        <v>Credential Access</v>
      </c>
      <c r="NR28" t="str">
        <f>IF(ISERROR(MATCH(NR$1,'CSC Mitre'!AA$1:AA$220,0)),"",VLOOKUP(NR$1,'Tactic Recode'!$A$1:$B$547,2,FALSE))</f>
        <v>Credential Access</v>
      </c>
      <c r="NS28" t="str">
        <f>IF(ISERROR(MATCH(NS$1,'CSC Mitre'!AA$1:AA$220,0)),"",VLOOKUP(NS$1,'Tactic Recode'!$A$1:$B$547,2,FALSE))</f>
        <v>Credential Access</v>
      </c>
      <c r="NT28" t="str">
        <f>IF(ISERROR(MATCH(NT$1,'CSC Mitre'!AA$1:AA$220,0)),"",VLOOKUP(NT$1,'Tactic Recode'!$A$1:$B$547,2,FALSE))</f>
        <v>Credential Access</v>
      </c>
      <c r="NU28" t="str">
        <f>IF(ISERROR(MATCH(NU$1,'CSC Mitre'!AA$1:AA$220,0)),"",VLOOKUP(NU$1,'Tactic Recode'!$A$1:$B$547,2,FALSE))</f>
        <v>Execution</v>
      </c>
      <c r="NV28" t="str">
        <f>IF(ISERROR(MATCH(NV$1,'CSC Mitre'!AA$1:AA$220,0)),"",VLOOKUP(NV$1,'Tactic Recode'!$A$1:$B$547,2,FALSE))</f>
        <v>Execution</v>
      </c>
      <c r="NW28" t="str">
        <f>IF(ISERROR(MATCH(NW$1,'CSC Mitre'!AA$1:AA$220,0)),"",VLOOKUP(NW$1,'Tactic Recode'!$A$1:$B$547,2,FALSE))</f>
        <v>Execution</v>
      </c>
      <c r="NX28" t="str">
        <f>IF(ISERROR(MATCH(NX$1,'CSC Mitre'!AA$1:AA$220,0)),"",VLOOKUP(NX$1,'Tactic Recode'!$A$1:$B$547,2,FALSE))</f>
        <v/>
      </c>
      <c r="NY28" t="str">
        <f>IF(ISERROR(MATCH(NY$1,'CSC Mitre'!AA$1:AA$220,0)),"",VLOOKUP(NY$1,'Tactic Recode'!$A$1:$B$547,2,FALSE))</f>
        <v/>
      </c>
      <c r="NZ28" t="str">
        <f>IF(ISERROR(MATCH(NZ$1,'CSC Mitre'!AA$1:AA$220,0)),"",VLOOKUP(NZ$1,'Tactic Recode'!$A$1:$B$547,2,FALSE))</f>
        <v/>
      </c>
      <c r="OA28" t="str">
        <f>IF(ISERROR(MATCH(OA$1,'CSC Mitre'!AA$1:AA$220,0)),"",VLOOKUP(OA$1,'Tactic Recode'!$A$1:$B$547,2,FALSE))</f>
        <v/>
      </c>
      <c r="OB28" t="str">
        <f>IF(ISERROR(MATCH(OB$1,'CSC Mitre'!AA$1:AA$220,0)),"",VLOOKUP(OB$1,'Tactic Recode'!$A$1:$B$547,2,FALSE))</f>
        <v/>
      </c>
      <c r="OC28" t="str">
        <f>IF(ISERROR(MATCH(OC$1,'CSC Mitre'!AA$1:AA$220,0)),"",VLOOKUP(OC$1,'Tactic Recode'!$A$1:$B$547,2,FALSE))</f>
        <v/>
      </c>
      <c r="OD28" t="str">
        <f>IF(ISERROR(MATCH(OD$1,'CSC Mitre'!AA$1:AA$220,0)),"",VLOOKUP(OD$1,'Tactic Recode'!$A$1:$B$547,2,FALSE))</f>
        <v/>
      </c>
      <c r="OE28" t="str">
        <f>IF(ISERROR(MATCH(OE$1,'CSC Mitre'!AA$1:AA$220,0)),"",VLOOKUP(OE$1,'Tactic Recode'!$A$1:$B$547,2,FALSE))</f>
        <v>Defense Evasion</v>
      </c>
      <c r="OF28" t="str">
        <f>IF(ISERROR(MATCH(OF$1,'CSC Mitre'!AA$1:AA$220,0)),"",VLOOKUP(OF$1,'Tactic Recode'!$A$1:$B$547,2,FALSE))</f>
        <v>Defense Evasion</v>
      </c>
      <c r="OG28" t="str">
        <f>IF(ISERROR(MATCH(OG$1,'CSC Mitre'!AA$1:AA$220,0)),"",VLOOKUP(OG$1,'Tactic Recode'!$A$1:$B$547,2,FALSE))</f>
        <v>Defense Evasion</v>
      </c>
      <c r="OH28" t="str">
        <f>IF(ISERROR(MATCH(OH$1,'CSC Mitre'!AA$1:AA$220,0)),"",VLOOKUP(OH$1,'Tactic Recode'!$A$1:$B$547,2,FALSE))</f>
        <v>Defense Evasion</v>
      </c>
      <c r="OI28" t="str">
        <f>IF(ISERROR(MATCH(OI$1,'CSC Mitre'!AA$1:AA$220,0)),"",VLOOKUP(OI$1,'Tactic Recode'!$A$1:$B$547,2,FALSE))</f>
        <v>Defense Evasion</v>
      </c>
      <c r="OJ28" t="str">
        <f>IF(ISERROR(MATCH(OJ$1,'CSC Mitre'!AA$1:AA$220,0)),"",VLOOKUP(OJ$1,'Tactic Recode'!$A$1:$B$547,2,FALSE))</f>
        <v>Defense Evasion</v>
      </c>
      <c r="OK28" t="str">
        <f>IF(ISERROR(MATCH(OK$1,'CSC Mitre'!AA$1:AA$220,0)),"",VLOOKUP(OK$1,'Tactic Recode'!$A$1:$B$547,2,FALSE))</f>
        <v>Defense Evasion</v>
      </c>
      <c r="OL28" t="str">
        <f>IF(ISERROR(MATCH(OL$1,'CSC Mitre'!AA$1:AA$220,0)),"",VLOOKUP(OL$1,'Tactic Recode'!$A$1:$B$547,2,FALSE))</f>
        <v/>
      </c>
      <c r="OM28" t="str">
        <f>IF(ISERROR(MATCH(OM$1,'CSC Mitre'!AA$1:AA$220,0)),"",VLOOKUP(OM$1,'Tactic Recode'!$A$1:$B$547,2,FALSE))</f>
        <v>Lateral Movement</v>
      </c>
      <c r="ON28" t="str">
        <f>IF(ISERROR(MATCH(ON$1,'CSC Mitre'!AA$1:AA$220,0)),"",VLOOKUP(ON$1,'Tactic Recode'!$A$1:$B$547,2,FALSE))</f>
        <v>Lateral Movement</v>
      </c>
      <c r="OO28" t="str">
        <f>IF(ISERROR(MATCH(OO$1,'CSC Mitre'!AA$1:AA$220,0)),"",VLOOKUP(OO$1,'Tactic Recode'!$A$1:$B$547,2,FALSE))</f>
        <v>Lateral Movement</v>
      </c>
      <c r="OP28" t="str">
        <f>IF(ISERROR(MATCH(OP$1,'CSC Mitre'!AA$1:AA$220,0)),"",VLOOKUP(OP$1,'Tactic Recode'!$A$1:$B$547,2,FALSE))</f>
        <v/>
      </c>
      <c r="OQ28" t="str">
        <f>IF(ISERROR(MATCH(OQ$1,'CSC Mitre'!AA$1:AA$220,0)),"",VLOOKUP(OQ$1,'Tactic Recode'!$A$1:$B$547,2,FALSE))</f>
        <v/>
      </c>
      <c r="OR28" t="str">
        <f>IF(ISERROR(MATCH(OR$1,'CSC Mitre'!AA$1:AA$220,0)),"",VLOOKUP(OR$1,'Tactic Recode'!$A$1:$B$547,2,FALSE))</f>
        <v/>
      </c>
      <c r="OS28" t="str">
        <f>IF(ISERROR(MATCH(OS$1,'CSC Mitre'!AA$1:AA$220,0)),"",VLOOKUP(OS$1,'Tactic Recode'!$A$1:$B$547,2,FALSE))</f>
        <v/>
      </c>
      <c r="OT28" t="str">
        <f>IF(ISERROR(MATCH(OT$1,'CSC Mitre'!AA$1:AA$220,0)),"",VLOOKUP(OT$1,'Tactic Recode'!$A$1:$B$547,2,FALSE))</f>
        <v/>
      </c>
      <c r="OU28" t="str">
        <f>IF(ISERROR(MATCH(OU$1,'CSC Mitre'!AA$1:AA$220,0)),"",VLOOKUP(OU$1,'Tactic Recode'!$A$1:$B$547,2,FALSE))</f>
        <v/>
      </c>
      <c r="OV28" t="str">
        <f>IF(ISERROR(MATCH(OV$1,'CSC Mitre'!AA$1:AA$220,0)),"",VLOOKUP(OV$1,'Tactic Recode'!$A$1:$B$547,2,FALSE))</f>
        <v/>
      </c>
      <c r="OW28" t="str">
        <f>IF(ISERROR(MATCH(OW$1,'CSC Mitre'!AA$1:AA$220,0)),"",VLOOKUP(OW$1,'Tactic Recode'!$A$1:$B$547,2,FALSE))</f>
        <v/>
      </c>
      <c r="OX28" t="str">
        <f>IF(ISERROR(MATCH(OX$1,'CSC Mitre'!AA$1:AA$220,0)),"",VLOOKUP(OX$1,'Tactic Recode'!$A$1:$B$547,2,FALSE))</f>
        <v/>
      </c>
      <c r="OY28" t="str">
        <f>IF(ISERROR(MATCH(OY$1,'CSC Mitre'!AA$1:AA$220,0)),"",VLOOKUP(OY$1,'Tactic Recode'!$A$1:$B$547,2,FALSE))</f>
        <v/>
      </c>
      <c r="OZ28" t="str">
        <f>IF(ISERROR(MATCH(OZ$1,'CSC Mitre'!AA$1:AA$220,0)),"",VLOOKUP(OZ$1,'Tactic Recode'!$A$1:$B$547,2,FALSE))</f>
        <v/>
      </c>
      <c r="PA28" t="str">
        <f>IF(ISERROR(MATCH(PA$1,'CSC Mitre'!AA$1:AA$220,0)),"",VLOOKUP(PA$1,'Tactic Recode'!$A$1:$B$547,2,FALSE))</f>
        <v/>
      </c>
      <c r="PB28" t="str">
        <f>IF(ISERROR(MATCH(PB$1,'CSC Mitre'!AA$1:AA$220,0)),"",VLOOKUP(PB$1,'Tactic Recode'!$A$1:$B$547,2,FALSE))</f>
        <v/>
      </c>
      <c r="PC28" t="str">
        <f>IF(ISERROR(MATCH(PC$1,'CSC Mitre'!AA$1:AA$220,0)),"",VLOOKUP(PC$1,'Tactic Recode'!$A$1:$B$547,2,FALSE))</f>
        <v/>
      </c>
      <c r="PD28" t="str">
        <f>IF(ISERROR(MATCH(PD$1,'CSC Mitre'!AA$1:AA$220,0)),"",VLOOKUP(PD$1,'Tactic Recode'!$A$1:$B$547,2,FALSE))</f>
        <v/>
      </c>
      <c r="PE28" t="str">
        <f>IF(ISERROR(MATCH(PE$1,'CSC Mitre'!AA$1:AA$220,0)),"",VLOOKUP(PE$1,'Tactic Recode'!$A$1:$B$547,2,FALSE))</f>
        <v/>
      </c>
      <c r="PF28" t="str">
        <f>IF(ISERROR(MATCH(PF$1,'CSC Mitre'!AA$1:AA$220,0)),"",VLOOKUP(PF$1,'Tactic Recode'!$A$1:$B$547,2,FALSE))</f>
        <v/>
      </c>
      <c r="PG28" t="str">
        <f>IF(ISERROR(MATCH(PG$1,'CSC Mitre'!AA$1:AA$220,0)),"",VLOOKUP(PG$1,'Tactic Recode'!$A$1:$B$547,2,FALSE))</f>
        <v/>
      </c>
      <c r="PH28" t="str">
        <f>IF(ISERROR(MATCH(PH$1,'CSC Mitre'!AA$1:AA$220,0)),"",VLOOKUP(PH$1,'Tactic Recode'!$A$1:$B$547,2,FALSE))</f>
        <v/>
      </c>
      <c r="PI28" t="str">
        <f>IF(ISERROR(MATCH(PI$1,'CSC Mitre'!AA$1:AA$220,0)),"",VLOOKUP(PI$1,'Tactic Recode'!$A$1:$B$547,2,FALSE))</f>
        <v>Execution</v>
      </c>
      <c r="PJ28" t="str">
        <f>IF(ISERROR(MATCH(PJ$1,'CSC Mitre'!AA$1:AA$220,0)),"",VLOOKUP(PJ$1,'Tactic Recode'!$A$1:$B$547,2,FALSE))</f>
        <v/>
      </c>
      <c r="PK28" t="str">
        <f>IF(ISERROR(MATCH(PK$1,'CSC Mitre'!AA$1:AA$220,0)),"",VLOOKUP(PK$1,'Tactic Recode'!$A$1:$B$547,2,FALSE))</f>
        <v>Execution</v>
      </c>
      <c r="PL28" t="str">
        <f>IF(ISERROR(MATCH(PL$1,'CSC Mitre'!AA$1:AA$220,0)),"",VLOOKUP(PL$1,'Tactic Recode'!$A$1:$B$547,2,FALSE))</f>
        <v/>
      </c>
      <c r="PM28" t="str">
        <f>IF(ISERROR(MATCH(PM$1,'CSC Mitre'!AA$1:AA$220,0)),"",VLOOKUP(PM$1,'Tactic Recode'!$A$1:$B$547,2,FALSE))</f>
        <v/>
      </c>
      <c r="PN28" t="str">
        <f>IF(ISERROR(MATCH(PN$1,'CSC Mitre'!AA$1:AA$220,0)),"",VLOOKUP(PN$1,'Tactic Recode'!$A$1:$B$547,2,FALSE))</f>
        <v/>
      </c>
      <c r="PO28" t="str">
        <f>IF(ISERROR(MATCH(PO$1,'CSC Mitre'!AA$1:AA$220,0)),"",VLOOKUP(PO$1,'Tactic Recode'!$A$1:$B$547,2,FALSE))</f>
        <v/>
      </c>
      <c r="PP28" t="str">
        <f>IF(ISERROR(MATCH(PP$1,'CSC Mitre'!AA$1:AA$220,0)),"",VLOOKUP(PP$1,'Tactic Recode'!$A$1:$B$547,2,FALSE))</f>
        <v/>
      </c>
      <c r="PQ28" t="str">
        <f>IF(ISERROR(MATCH(PQ$1,'CSC Mitre'!AA$1:AA$220,0)),"",VLOOKUP(PQ$1,'Tactic Recode'!$A$1:$B$547,2,FALSE))</f>
        <v/>
      </c>
      <c r="PR28" t="str">
        <f>IF(ISERROR(MATCH(PR$1,'CSC Mitre'!AA$1:AA$220,0)),"",VLOOKUP(PR$1,'Tactic Recode'!$A$1:$B$547,2,FALSE))</f>
        <v>Defense Evasion, Persistence, Privilage Escalation</v>
      </c>
      <c r="PS28" t="str">
        <f>IF(ISERROR(MATCH(PS$1,'CSC Mitre'!AA$1:AA$220,0)),"",VLOOKUP(PS$1,'Tactic Recode'!$A$1:$B$547,2,FALSE))</f>
        <v>Defense Evasion, Persistence, Privilage Escalation</v>
      </c>
      <c r="PT28" t="str">
        <f>IF(ISERROR(MATCH(PT$1,'CSC Mitre'!AA$1:AA$220,0)),"",VLOOKUP(PT$1,'Tactic Recode'!$A$1:$B$547,2,FALSE))</f>
        <v>Defense Evasion, Persistence, Privilage Escalation</v>
      </c>
      <c r="PU28" t="str">
        <f>IF(ISERROR(MATCH(PU$1,'CSC Mitre'!AA$1:AA$220,0)),"",VLOOKUP(PU$1,'Tactic Recode'!$A$1:$B$547,2,FALSE))</f>
        <v/>
      </c>
      <c r="PV28" t="str">
        <f>IF(ISERROR(MATCH(PV$1,'CSC Mitre'!AA$1:AA$220,0)),"",VLOOKUP(PV$1,'Tactic Recode'!$A$1:$B$547,2,FALSE))</f>
        <v>Defense Evasion, Persistence, Privilage Escalation</v>
      </c>
      <c r="PW28" t="str">
        <f>IF(ISERROR(MATCH(PW$1,'CSC Mitre'!AA$1:AA$220,0)),"",VLOOKUP(PW$1,'Tactic Recode'!$A$1:$B$547,2,FALSE))</f>
        <v>Defense Evasion, Persistence, Privilage Escalation</v>
      </c>
      <c r="PX28" t="str">
        <f>IF(ISERROR(MATCH(PX$1,'CSC Mitre'!AA$1:AA$220,0)),"",VLOOKUP(PX$1,'Tactic Recode'!$A$1:$B$547,2,FALSE))</f>
        <v/>
      </c>
      <c r="PY28" t="str">
        <f>IF(ISERROR(MATCH(PY$1,'CSC Mitre'!AA$1:AA$220,0)),"",VLOOKUP(PY$1,'Tactic Recode'!$A$1:$B$547,2,FALSE))</f>
        <v>Defense Evasion, Persistence, Privilage Escalation</v>
      </c>
      <c r="PZ28" t="str">
        <f>IF(ISERROR(MATCH(PZ$1,'CSC Mitre'!AA$1:AA$220,0)),"",VLOOKUP(PZ$1,'Tactic Recode'!$A$1:$B$547,2,FALSE))</f>
        <v>Defense Evasion, Persistence, Privilage Escalation</v>
      </c>
      <c r="QA28" t="str">
        <f>IF(ISERROR(MATCH(QA$1,'CSC Mitre'!AA$1:AA$220,0)),"",VLOOKUP(QA$1,'Tactic Recode'!$A$1:$B$547,2,FALSE))</f>
        <v>Defense Evasion, Persistence, Privilage Escalation</v>
      </c>
      <c r="QB28" t="str">
        <f>IF(ISERROR(MATCH(QB$1,'CSC Mitre'!AA$1:AA$220,0)),"",VLOOKUP(QB$1,'Tactic Recode'!$A$1:$B$547,2,FALSE))</f>
        <v>Defense Evasion, Persistence, Privilage Escalation</v>
      </c>
      <c r="QC28" t="str">
        <f>IF(ISERROR(MATCH(QC$1,'CSC Mitre'!AA$1:AA$220,0)),"",VLOOKUP(QC$1,'Tactic Recode'!$A$1:$B$547,2,FALSE))</f>
        <v>Defense Evasion, Persistence, Privilage Escalation</v>
      </c>
      <c r="QD28" t="str">
        <f>IF(ISERROR(MATCH(QD$1,'CSC Mitre'!AA$1:AA$220,0)),"",VLOOKUP(QD$1,'Tactic Recode'!$A$1:$B$547,2,FALSE))</f>
        <v>Defense Evasion</v>
      </c>
      <c r="QE28" t="str">
        <f>IF(ISERROR(MATCH(QE$1,'CSC Mitre'!AA$1:AA$220,0)),"",VLOOKUP(QE$1,'Tactic Recode'!$A$1:$B$547,2,FALSE))</f>
        <v/>
      </c>
      <c r="QF28" t="str">
        <f>IF(ISERROR(MATCH(QF$1,'CSC Mitre'!AA$1:AA$220,0)),"",VLOOKUP(QF$1,'Tactic Recode'!$A$1:$B$547,2,FALSE))</f>
        <v/>
      </c>
      <c r="QG28" t="str">
        <f>IF(ISERROR(MATCH(QG$1,'CSC Mitre'!AA$1:AA$220,0)),"",VLOOKUP(QG$1,'Tactic Recode'!$A$1:$B$547,2,FALSE))</f>
        <v/>
      </c>
      <c r="QH28" t="str">
        <f>IF(ISERROR(MATCH(QH$1,'CSC Mitre'!AA$1:AA$220,0)),"",VLOOKUP(QH$1,'Tactic Recode'!$A$1:$B$547,2,FALSE))</f>
        <v/>
      </c>
      <c r="QI28" t="str">
        <f>IF(ISERROR(MATCH(QI$1,'CSC Mitre'!AA$1:AA$220,0)),"",VLOOKUP(QI$1,'Tactic Recode'!$A$1:$B$547,2,FALSE))</f>
        <v/>
      </c>
      <c r="QJ28" t="str">
        <f>IF(ISERROR(MATCH(QJ$1,'CSC Mitre'!AA$1:AA$220,0)),"",VLOOKUP(QJ$1,'Tactic Recode'!$A$1:$B$547,2,FALSE))</f>
        <v/>
      </c>
      <c r="QK28" t="str">
        <f>IF(ISERROR(MATCH(QK$1,'CSC Mitre'!AA$1:AA$220,0)),"",VLOOKUP(QK$1,'Tactic Recode'!$A$1:$B$547,2,FALSE))</f>
        <v/>
      </c>
      <c r="QL28" t="str">
        <f>IF(ISERROR(MATCH(QL$1,'CSC Mitre'!AA$1:AA$220,0)),"",VLOOKUP(QL$1,'Tactic Recode'!$A$1:$B$547,2,FALSE))</f>
        <v/>
      </c>
      <c r="QM28" t="str">
        <f>IF(ISERROR(MATCH(QM$1,'CSC Mitre'!AA$1:AA$220,0)),"",VLOOKUP(QM$1,'Tactic Recode'!$A$1:$B$547,2,FALSE))</f>
        <v/>
      </c>
      <c r="QN28" t="str">
        <f>IF(ISERROR(MATCH(QN$1,'CSC Mitre'!AA$1:AA$220,0)),"",VLOOKUP(QN$1,'Tactic Recode'!$A$1:$B$547,2,FALSE))</f>
        <v/>
      </c>
      <c r="QO28" t="str">
        <f>IF(ISERROR(MATCH(QO$1,'CSC Mitre'!AA$1:AA$220,0)),"",VLOOKUP(QO$1,'Tactic Recode'!$A$1:$B$547,2,FALSE))</f>
        <v/>
      </c>
      <c r="QP28" t="str">
        <f>IF(ISERROR(MATCH(QP$1,'CSC Mitre'!AA$1:AA$220,0)),"",VLOOKUP(QP$1,'Tactic Recode'!$A$1:$B$547,2,FALSE))</f>
        <v/>
      </c>
      <c r="QQ28" t="str">
        <f>IF(ISERROR(MATCH(QQ$1,'CSC Mitre'!AA$1:AA$220,0)),"",VLOOKUP(QQ$1,'Tactic Recode'!$A$1:$B$547,2,FALSE))</f>
        <v/>
      </c>
      <c r="QR28" t="str">
        <f>IF(ISERROR(MATCH(QR$1,'CSC Mitre'!AA$1:AA$220,0)),"",VLOOKUP(QR$1,'Tactic Recode'!$A$1:$B$547,2,FALSE))</f>
        <v/>
      </c>
      <c r="QS28" t="str">
        <f>IF(ISERROR(MATCH(QS$1,'CSC Mitre'!AA$1:AA$220,0)),"",VLOOKUP(QS$1,'Tactic Recode'!$A$1:$B$547,2,FALSE))</f>
        <v/>
      </c>
      <c r="QT28" t="str">
        <f>IF(ISERROR(MATCH(QT$1,'CSC Mitre'!AA$1:AA$220,0)),"",VLOOKUP(QT$1,'Tactic Recode'!$A$1:$B$547,2,FALSE))</f>
        <v/>
      </c>
      <c r="QU28" t="str">
        <f>IF(ISERROR(MATCH(QU$1,'CSC Mitre'!AA$1:AA$220,0)),"",VLOOKUP(QU$1,'Tactic Recode'!$A$1:$B$547,2,FALSE))</f>
        <v/>
      </c>
      <c r="QV28" t="str">
        <f>IF(ISERROR(MATCH(QV$1,'CSC Mitre'!AA$1:AA$220,0)),"",VLOOKUP(QV$1,'Tactic Recode'!$A$1:$B$547,2,FALSE))</f>
        <v/>
      </c>
      <c r="QW28" t="str">
        <f>IF(ISERROR(MATCH(QW$1,'CSC Mitre'!AA$1:AA$220,0)),"",VLOOKUP(QW$1,'Tactic Recode'!$A$1:$B$547,2,FALSE))</f>
        <v/>
      </c>
      <c r="QX28" t="str">
        <f>IF(ISERROR(MATCH(QX$1,'CSC Mitre'!AA$1:AA$220,0)),"",VLOOKUP(QX$1,'Tactic Recode'!$A$1:$B$547,2,FALSE))</f>
        <v/>
      </c>
      <c r="QY28" t="str">
        <f>IF(ISERROR(MATCH(QY$1,'CSC Mitre'!AA$1:AA$220,0)),"",VLOOKUP(QY$1,'Tactic Recode'!$A$1:$B$547,2,FALSE))</f>
        <v/>
      </c>
      <c r="QZ28" t="str">
        <f>IF(ISERROR(MATCH(QZ$1,'CSC Mitre'!AA$1:AA$220,0)),"",VLOOKUP(QZ$1,'Tactic Recode'!$A$1:$B$547,2,FALSE))</f>
        <v/>
      </c>
      <c r="RA28" t="str">
        <f>IF(ISERROR(MATCH(RA$1,'CSC Mitre'!AA$1:AA$220,0)),"",VLOOKUP(RA$1,'Tactic Recode'!$A$1:$B$547,2,FALSE))</f>
        <v/>
      </c>
      <c r="RB28" t="str">
        <f>IF(ISERROR(MATCH(RB$1,'CSC Mitre'!AA$1:AA$220,0)),"",VLOOKUP(RB$1,'Tactic Recode'!$A$1:$B$547,2,FALSE))</f>
        <v/>
      </c>
      <c r="RC28" t="str">
        <f>IF(ISERROR(MATCH(RC$1,'CSC Mitre'!AA$1:AA$220,0)),"",VLOOKUP(RC$1,'Tactic Recode'!$A$1:$B$547,2,FALSE))</f>
        <v/>
      </c>
      <c r="RD28" t="str">
        <f>IF(ISERROR(MATCH(RD$1,'CSC Mitre'!AA$1:AA$220,0)),"",VLOOKUP(RD$1,'Tactic Recode'!$A$1:$B$547,2,FALSE))</f>
        <v/>
      </c>
      <c r="RE28" t="str">
        <f>IF(ISERROR(MATCH(RE$1,'CSC Mitre'!AA$1:AA$220,0)),"",VLOOKUP(RE$1,'Tactic Recode'!$A$1:$B$547,2,FALSE))</f>
        <v/>
      </c>
      <c r="RF28" t="str">
        <f>IF(ISERROR(MATCH(RF$1,'CSC Mitre'!AA$1:AA$220,0)),"",VLOOKUP(RF$1,'Tactic Recode'!$A$1:$B$547,2,FALSE))</f>
        <v/>
      </c>
      <c r="RG28" t="str">
        <f>IF(ISERROR(MATCH(RG$1,'CSC Mitre'!AA$1:AA$220,0)),"",VLOOKUP(RG$1,'Tactic Recode'!$A$1:$B$547,2,FALSE))</f>
        <v/>
      </c>
      <c r="RH28" t="str">
        <f>IF(ISERROR(MATCH(RH$1,'CSC Mitre'!AA$1:AA$220,0)),"",VLOOKUP(RH$1,'Tactic Recode'!$A$1:$B$547,2,FALSE))</f>
        <v/>
      </c>
      <c r="RI28" t="str">
        <f>IF(ISERROR(MATCH(RI$1,'CSC Mitre'!AA$1:AA$220,0)),"",VLOOKUP(RI$1,'Tactic Recode'!$A$1:$B$547,2,FALSE))</f>
        <v/>
      </c>
      <c r="RJ28" t="str">
        <f>IF(ISERROR(MATCH(RJ$1,'CSC Mitre'!AA$1:AA$220,0)),"",VLOOKUP(RJ$1,'Tactic Recode'!$A$1:$B$547,2,FALSE))</f>
        <v/>
      </c>
      <c r="RK28" t="str">
        <f>IF(ISERROR(MATCH(RK$1,'CSC Mitre'!AA$1:AA$220,0)),"",VLOOKUP(RK$1,'Tactic Recode'!$A$1:$B$547,2,FALSE))</f>
        <v/>
      </c>
      <c r="RL28" t="str">
        <f>IF(ISERROR(MATCH(RL$1,'CSC Mitre'!AA$1:AA$220,0)),"",VLOOKUP(RL$1,'Tactic Recode'!$A$1:$B$547,2,FALSE))</f>
        <v/>
      </c>
      <c r="RM28" t="str">
        <f>IF(ISERROR(MATCH(RM$1,'CSC Mitre'!AA$1:AA$220,0)),"",VLOOKUP(RM$1,'Tactic Recode'!$A$1:$B$547,2,FALSE))</f>
        <v/>
      </c>
      <c r="RN28" t="str">
        <f>IF(ISERROR(MATCH(RN$1,'CSC Mitre'!AA$1:AA$220,0)),"",VLOOKUP(RN$1,'Tactic Recode'!$A$1:$B$547,2,FALSE))</f>
        <v/>
      </c>
      <c r="RO28" t="str">
        <f>IF(ISERROR(MATCH(RO$1,'CSC Mitre'!AA$1:AA$220,0)),"",VLOOKUP(RO$1,'Tactic Recode'!$A$1:$B$547,2,FALSE))</f>
        <v/>
      </c>
      <c r="RP28" t="str">
        <f>IF(ISERROR(MATCH(RP$1,'CSC Mitre'!AA$1:AA$220,0)),"",VLOOKUP(RP$1,'Tactic Recode'!$A$1:$B$547,2,FALSE))</f>
        <v/>
      </c>
      <c r="RQ28" t="str">
        <f>IF(ISERROR(MATCH(RQ$1,'CSC Mitre'!AA$1:AA$220,0)),"",VLOOKUP(RQ$1,'Tactic Recode'!$A$1:$B$547,2,FALSE))</f>
        <v/>
      </c>
      <c r="RR28" t="str">
        <f>IF(ISERROR(MATCH(RR$1,'CSC Mitre'!AA$1:AA$220,0)),"",VLOOKUP(RR$1,'Tactic Recode'!$A$1:$B$547,2,FALSE))</f>
        <v/>
      </c>
      <c r="RS28" t="str">
        <f>IF(ISERROR(MATCH(RS$1,'CSC Mitre'!AA$1:AA$220,0)),"",VLOOKUP(RS$1,'Tactic Recode'!$A$1:$B$547,2,FALSE))</f>
        <v/>
      </c>
      <c r="RT28" t="str">
        <f>IF(ISERROR(MATCH(RT$1,'CSC Mitre'!AA$1:AA$220,0)),"",VLOOKUP(RT$1,'Tactic Recode'!$A$1:$B$547,2,FALSE))</f>
        <v/>
      </c>
      <c r="RU28" t="str">
        <f>IF(ISERROR(MATCH(RU$1,'CSC Mitre'!AA$1:AA$220,0)),"",VLOOKUP(RU$1,'Tactic Recode'!$A$1:$B$547,2,FALSE))</f>
        <v/>
      </c>
      <c r="RV28" t="str">
        <f>IF(ISERROR(MATCH(RV$1,'CSC Mitre'!AA$1:AA$220,0)),"",VLOOKUP(RV$1,'Tactic Recode'!$A$1:$B$547,2,FALSE))</f>
        <v/>
      </c>
      <c r="RW28" t="str">
        <f>IF(ISERROR(MATCH(RW$1,'CSC Mitre'!AA$1:AA$220,0)),"",VLOOKUP(RW$1,'Tactic Recode'!$A$1:$B$547,2,FALSE))</f>
        <v/>
      </c>
      <c r="RX28" t="str">
        <f>IF(ISERROR(MATCH(RX$1,'CSC Mitre'!AA$1:AA$220,0)),"",VLOOKUP(RX$1,'Tactic Recode'!$A$1:$B$547,2,FALSE))</f>
        <v/>
      </c>
      <c r="RY28" t="str">
        <f>IF(ISERROR(MATCH(RY$1,'CSC Mitre'!AA$1:AA$220,0)),"",VLOOKUP(RY$1,'Tactic Recode'!$A$1:$B$547,2,FALSE))</f>
        <v/>
      </c>
      <c r="RZ28" t="str">
        <f>IF(ISERROR(MATCH(RZ$1,'CSC Mitre'!AA$1:AA$220,0)),"",VLOOKUP(RZ$1,'Tactic Recode'!$A$1:$B$547,2,FALSE))</f>
        <v/>
      </c>
      <c r="SA28" t="str">
        <f>IF(ISERROR(MATCH(SA$1,'CSC Mitre'!AA$1:AA$220,0)),"",VLOOKUP(SA$1,'Tactic Recode'!$A$1:$B$547,2,FALSE))</f>
        <v/>
      </c>
      <c r="SB28" t="str">
        <f>IF(ISERROR(MATCH(SB$1,'CSC Mitre'!AA$1:AA$220,0)),"",VLOOKUP(SB$1,'Tactic Recode'!$A$1:$B$547,2,FALSE))</f>
        <v/>
      </c>
      <c r="SC28" t="str">
        <f>IF(ISERROR(MATCH(SC$1,'CSC Mitre'!AA$1:AA$220,0)),"",VLOOKUP(SC$1,'Tactic Recode'!$A$1:$B$547,2,FALSE))</f>
        <v/>
      </c>
      <c r="SD28" t="str">
        <f>IF(ISERROR(MATCH(SD$1,'CSC Mitre'!AA$1:AA$220,0)),"",VLOOKUP(SD$1,'Tactic Recode'!$A$1:$B$547,2,FALSE))</f>
        <v/>
      </c>
      <c r="SE28" t="str">
        <f>IF(ISERROR(MATCH(SE$1,'CSC Mitre'!AA$1:AA$220,0)),"",VLOOKUP(SE$1,'Tactic Recode'!$A$1:$B$547,2,FALSE))</f>
        <v/>
      </c>
      <c r="SF28" t="str">
        <f>IF(ISERROR(MATCH(SF$1,'CSC Mitre'!AA$1:AA$220,0)),"",VLOOKUP(SF$1,'Tactic Recode'!$A$1:$B$547,2,FALSE))</f>
        <v/>
      </c>
      <c r="SG28" t="str">
        <f>IF(ISERROR(MATCH(SG$1,'CSC Mitre'!AA$1:AA$220,0)),"",VLOOKUP(SG$1,'Tactic Recode'!$A$1:$B$547,2,FALSE))</f>
        <v/>
      </c>
      <c r="SH28" t="str">
        <f>IF(ISERROR(MATCH(SH$1,'CSC Mitre'!AA$1:AA$220,0)),"",VLOOKUP(SH$1,'Tactic Recode'!$A$1:$B$547,2,FALSE))</f>
        <v/>
      </c>
      <c r="SI28" t="str">
        <f>IF(ISERROR(MATCH(SI$1,'CSC Mitre'!AA$1:AA$220,0)),"",VLOOKUP(SI$1,'Tactic Recode'!$A$1:$B$547,2,FALSE))</f>
        <v/>
      </c>
      <c r="SJ28" t="str">
        <f>IF(ISERROR(MATCH(SJ$1,'CSC Mitre'!AA$1:AA$220,0)),"",VLOOKUP(SJ$1,'Tactic Recode'!$A$1:$B$547,2,FALSE))</f>
        <v/>
      </c>
      <c r="SK28" t="str">
        <f>IF(ISERROR(MATCH(SK$1,'CSC Mitre'!AA$1:AA$220,0)),"",VLOOKUP(SK$1,'Tactic Recode'!$A$1:$B$547,2,FALSE))</f>
        <v/>
      </c>
      <c r="SL28" t="str">
        <f>IF(ISERROR(MATCH(SL$1,'CSC Mitre'!AA$1:AA$220,0)),"",VLOOKUP(SL$1,'Tactic Recode'!$A$1:$B$547,2,FALSE))</f>
        <v/>
      </c>
      <c r="SM28" t="str">
        <f>IF(ISERROR(MATCH(SM$1,'CSC Mitre'!AA$1:AA$220,0)),"",VLOOKUP(SM$1,'Tactic Recode'!$A$1:$B$547,2,FALSE))</f>
        <v/>
      </c>
      <c r="SN28" t="str">
        <f>IF(ISERROR(MATCH(SN$1,'CSC Mitre'!AA$1:AA$220,0)),"",VLOOKUP(SN$1,'Tactic Recode'!$A$1:$B$547,2,FALSE))</f>
        <v/>
      </c>
      <c r="SO28" t="str">
        <f>IF(ISERROR(MATCH(SO$1,'CSC Mitre'!AA$1:AA$220,0)),"",VLOOKUP(SO$1,'Tactic Recode'!$A$1:$B$547,2,FALSE))</f>
        <v/>
      </c>
      <c r="SP28" t="str">
        <f>IF(ISERROR(MATCH(SP$1,'CSC Mitre'!AA$1:AA$220,0)),"",VLOOKUP(SP$1,'Tactic Recode'!$A$1:$B$547,2,FALSE))</f>
        <v/>
      </c>
      <c r="SQ28" t="str">
        <f>IF(ISERROR(MATCH(SQ$1,'CSC Mitre'!AA$1:AA$220,0)),"",VLOOKUP(SQ$1,'Tactic Recode'!$A$1:$B$547,2,FALSE))</f>
        <v/>
      </c>
      <c r="SR28" t="str">
        <f>IF(ISERROR(MATCH(SR$1,'CSC Mitre'!AA$1:AA$220,0)),"",VLOOKUP(SR$1,'Tactic Recode'!$A$1:$B$547,2,FALSE))</f>
        <v/>
      </c>
      <c r="SS28" t="str">
        <f>IF(ISERROR(MATCH(SS$1,'CSC Mitre'!AA$1:AA$220,0)),"",VLOOKUP(SS$1,'Tactic Recode'!$A$1:$B$547,2,FALSE))</f>
        <v/>
      </c>
      <c r="ST28" t="str">
        <f>IF(ISERROR(MATCH(ST$1,'CSC Mitre'!AA$1:AA$220,0)),"",VLOOKUP(ST$1,'Tactic Recode'!$A$1:$B$547,2,FALSE))</f>
        <v/>
      </c>
      <c r="SU28" t="str">
        <f>IF(ISERROR(MATCH(SU$1,'CSC Mitre'!AA$1:AA$220,0)),"",VLOOKUP(SU$1,'Tactic Recode'!$A$1:$B$547,2,FALSE))</f>
        <v/>
      </c>
      <c r="SV28" t="str">
        <f>IF(ISERROR(MATCH(SV$1,'CSC Mitre'!AA$1:AA$220,0)),"",VLOOKUP(SV$1,'Tactic Recode'!$A$1:$B$547,2,FALSE))</f>
        <v/>
      </c>
      <c r="SW28" t="str">
        <f>IF(ISERROR(MATCH(SW$1,'CSC Mitre'!AA$1:AA$220,0)),"",VLOOKUP(SW$1,'Tactic Recode'!$A$1:$B$547,2,FALSE))</f>
        <v/>
      </c>
      <c r="SX28" t="str">
        <f>IF(ISERROR(MATCH(SX$1,'CSC Mitre'!AA$1:AA$220,0)),"",VLOOKUP(SX$1,'Tactic Recode'!$A$1:$B$547,2,FALSE))</f>
        <v/>
      </c>
      <c r="SY28" t="str">
        <f>IF(ISERROR(MATCH(SY$1,'CSC Mitre'!AA$1:AA$220,0)),"",VLOOKUP(SY$1,'Tactic Recode'!$A$1:$B$547,2,FALSE))</f>
        <v/>
      </c>
      <c r="SZ28" t="str">
        <f>IF(ISERROR(MATCH(SZ$1,'CSC Mitre'!AA$1:AA$220,0)),"",VLOOKUP(SZ$1,'Tactic Recode'!$A$1:$B$547,2,FALSE))</f>
        <v/>
      </c>
      <c r="TA28" t="str">
        <f>IF(ISERROR(MATCH(TA$1,'CSC Mitre'!AA$1:AA$220,0)),"",VLOOKUP(TA$1,'Tactic Recode'!$A$1:$B$547,2,FALSE))</f>
        <v/>
      </c>
      <c r="TB28" t="str">
        <f>IF(ISERROR(MATCH(TB$1,'CSC Mitre'!AA$1:AA$220,0)),"",VLOOKUP(TB$1,'Tactic Recode'!$A$1:$B$547,2,FALSE))</f>
        <v/>
      </c>
      <c r="TC28" t="str">
        <f>IF(ISERROR(MATCH(TC$1,'CSC Mitre'!AA$1:AA$220,0)),"",VLOOKUP(TC$1,'Tactic Recode'!$A$1:$B$547,2,FALSE))</f>
        <v/>
      </c>
      <c r="TD28" t="str">
        <f>IF(ISERROR(MATCH(TD$1,'CSC Mitre'!AA$1:AA$220,0)),"",VLOOKUP(TD$1,'Tactic Recode'!$A$1:$B$547,2,FALSE))</f>
        <v/>
      </c>
      <c r="TE28" t="str">
        <f>IF(ISERROR(MATCH(TE$1,'CSC Mitre'!AA$1:AA$220,0)),"",VLOOKUP(TE$1,'Tactic Recode'!$A$1:$B$547,2,FALSE))</f>
        <v/>
      </c>
      <c r="TF28" t="str">
        <f>IF(ISERROR(MATCH(TF$1,'CSC Mitre'!AA$1:AA$220,0)),"",VLOOKUP(TF$1,'Tactic Recode'!$A$1:$B$547,2,FALSE))</f>
        <v>Defense Evasion</v>
      </c>
      <c r="TG28" t="str">
        <f>IF(ISERROR(MATCH(TG$1,'CSC Mitre'!AA$1:AA$220,0)),"",VLOOKUP(TG$1,'Tactic Recode'!$A$1:$B$547,2,FALSE))</f>
        <v>Defense Evasion</v>
      </c>
      <c r="TH28" t="str">
        <f>IF(ISERROR(MATCH(TH$1,'CSC Mitre'!AA$1:AA$220,0)),"",VLOOKUP(TH$1,'Tactic Recode'!$A$1:$B$547,2,FALSE))</f>
        <v/>
      </c>
      <c r="TI28" t="str">
        <f>IF(ISERROR(MATCH(TI$1,'CSC Mitre'!AA$1:AA$220,0)),"",VLOOKUP(TI$1,'Tactic Recode'!$A$1:$B$547,2,FALSE))</f>
        <v/>
      </c>
      <c r="TJ28" t="str">
        <f>IF(ISERROR(MATCH(TJ$1,'CSC Mitre'!AA$1:AA$220,0)),"",VLOOKUP(TJ$1,'Tactic Recode'!$A$1:$B$547,2,FALSE))</f>
        <v/>
      </c>
      <c r="TK28" t="str">
        <f>IF(ISERROR(MATCH(TK$1,'CSC Mitre'!AA$1:AA$220,0)),"",VLOOKUP(TK$1,'Tactic Recode'!$A$1:$B$547,2,FALSE))</f>
        <v>Defense Evasion</v>
      </c>
      <c r="TL28" t="str">
        <f>IF(ISERROR(MATCH(TL$1,'CSC Mitre'!AA$1:AA$220,0)),"",VLOOKUP(TL$1,'Tactic Recode'!$A$1:$B$547,2,FALSE))</f>
        <v>Defense Evasion</v>
      </c>
      <c r="TM28" t="str">
        <f>IF(ISERROR(MATCH(TM$1,'CSC Mitre'!AA$1:AA$220,0)),"",VLOOKUP(TM$1,'Tactic Recode'!$A$1:$B$547,2,FALSE))</f>
        <v>Defense Evasion</v>
      </c>
      <c r="TN28" t="str">
        <f>IF(ISERROR(MATCH(TN$1,'CSC Mitre'!AA$1:AA$220,0)),"",VLOOKUP(TN$1,'Tactic Recode'!$A$1:$B$547,2,FALSE))</f>
        <v>Collection</v>
      </c>
      <c r="TO28" t="str">
        <f>IF(ISERROR(MATCH(TO$1,'CSC Mitre'!AA$1:AA$220,0)),"",VLOOKUP(TO$1,'Tactic Recode'!$A$1:$B$547,2,FALSE))</f>
        <v>Collection</v>
      </c>
      <c r="TP28" t="str">
        <f>IF(ISERROR(MATCH(TP$1,'CSC Mitre'!AA$1:AA$220,0)),"",VLOOKUP(TP$1,'Tactic Recode'!$A$1:$B$547,2,FALSE))</f>
        <v>Collection</v>
      </c>
      <c r="TQ28" t="str">
        <f>IF(ISERROR(MATCH(TQ$1,'CSC Mitre'!AA$1:AA$220,0)),"",VLOOKUP(TQ$1,'Tactic Recode'!$A$1:$B$547,2,FALSE))</f>
        <v/>
      </c>
      <c r="TR28" t="str">
        <f>IF(ISERROR(MATCH(TR$1,'CSC Mitre'!AA$1:AA$220,0)),"",VLOOKUP(TR$1,'Tactic Recode'!$A$1:$B$547,2,FALSE))</f>
        <v/>
      </c>
      <c r="TS28" t="str">
        <f>IF(ISERROR(MATCH(TS$1,'CSC Mitre'!AA$1:AA$220,0)),"",VLOOKUP(TS$1,'Tactic Recode'!$A$1:$B$547,2,FALSE))</f>
        <v/>
      </c>
      <c r="TT28" t="str">
        <f>IF(ISERROR(MATCH(TT$1,'CSC Mitre'!AA$1:AA$220,0)),"",VLOOKUP(TT$1,'Tactic Recode'!$A$1:$B$547,2,FALSE))</f>
        <v/>
      </c>
      <c r="TU28" t="str">
        <f>IF(ISERROR(MATCH(TU$1,'CSC Mitre'!AA$1:AA$220,0)),"",VLOOKUP(TU$1,'Tactic Recode'!$A$1:$B$547,2,FALSE))</f>
        <v/>
      </c>
      <c r="TV28" t="str">
        <f>IF(ISERROR(MATCH(TV$1,'CSC Mitre'!AA$1:AA$220,0)),"",VLOOKUP(TV$1,'Tactic Recode'!$A$1:$B$547,2,FALSE))</f>
        <v/>
      </c>
      <c r="TW28" t="str">
        <f>IF(ISERROR(MATCH(TW$1,'CSC Mitre'!AA$1:AA$220,0)),"",VLOOKUP(TW$1,'Tactic Recode'!$A$1:$B$547,2,FALSE))</f>
        <v/>
      </c>
      <c r="TX28" t="str">
        <f>IF(ISERROR(MATCH(TX$1,'CSC Mitre'!AA$1:AA$220,0)),"",VLOOKUP(TX$1,'Tactic Recode'!$A$1:$B$547,2,FALSE))</f>
        <v/>
      </c>
      <c r="TY28" t="str">
        <f>IF(ISERROR(MATCH(TY$1,'CSC Mitre'!AA$1:AA$220,0)),"",VLOOKUP(TY$1,'Tactic Recode'!$A$1:$B$547,2,FALSE))</f>
        <v/>
      </c>
      <c r="TZ28" t="str">
        <f>IF(ISERROR(MATCH(TZ$1,'CSC Mitre'!AA$1:AA$220,0)),"",VLOOKUP(TZ$1,'Tactic Recode'!$A$1:$B$547,2,FALSE))</f>
        <v/>
      </c>
      <c r="UA28" t="str">
        <f>IF(ISERROR(MATCH(UA$1,'CSC Mitre'!AA$1:AA$220,0)),"",VLOOKUP(UA$1,'Tactic Recode'!$A$1:$B$547,2,FALSE))</f>
        <v/>
      </c>
      <c r="UB28" t="str">
        <f>IF(ISERROR(MATCH(UB$1,'CSC Mitre'!AA$1:AA$220,0)),"",VLOOKUP(UB$1,'Tactic Recode'!$A$1:$B$547,2,FALSE))</f>
        <v/>
      </c>
    </row>
    <row r="29" spans="1:548" x14ac:dyDescent="0.25">
      <c r="A29" s="59" t="s">
        <v>427</v>
      </c>
      <c r="B29" t="str">
        <f>IF(ISERROR(MATCH(B$1,'CSC Mitre'!AB$1:AB$220,0)),"",VLOOKUP(B$1,'Tactic Recode'!$A$1:$B$547,2,FALSE))</f>
        <v/>
      </c>
      <c r="C29" t="str">
        <f>IF(ISERROR(MATCH(C$1,'CSC Mitre'!AB$1:AB$220,0)),"",VLOOKUP(C$1,'Tactic Recode'!$A$1:$B$547,2,FALSE))</f>
        <v/>
      </c>
      <c r="D29" t="str">
        <f>IF(ISERROR(MATCH(D$1,'CSC Mitre'!AB$1:AB$220,0)),"",VLOOKUP(D$1,'Tactic Recode'!$A$1:$B$547,2,FALSE))</f>
        <v/>
      </c>
      <c r="E29" t="str">
        <f>IF(ISERROR(MATCH(E$1,'CSC Mitre'!AB$1:AB$220,0)),"",VLOOKUP(E$1,'Tactic Recode'!$A$1:$B$547,2,FALSE))</f>
        <v/>
      </c>
      <c r="F29" t="str">
        <f>IF(ISERROR(MATCH(F$1,'CSC Mitre'!AB$1:AB$220,0)),"",VLOOKUP(F$1,'Tactic Recode'!$A$1:$B$547,2,FALSE))</f>
        <v/>
      </c>
      <c r="G29" t="str">
        <f>IF(ISERROR(MATCH(G$1,'CSC Mitre'!AB$1:AB$220,0)),"",VLOOKUP(G$1,'Tactic Recode'!$A$1:$B$547,2,FALSE))</f>
        <v/>
      </c>
      <c r="H29" t="str">
        <f>IF(ISERROR(MATCH(H$1,'CSC Mitre'!AB$1:AB$220,0)),"",VLOOKUP(H$1,'Tactic Recode'!$A$1:$B$547,2,FALSE))</f>
        <v/>
      </c>
      <c r="I29" t="str">
        <f>IF(ISERROR(MATCH(I$1,'CSC Mitre'!AB$1:AB$220,0)),"",VLOOKUP(I$1,'Tactic Recode'!$A$1:$B$547,2,FALSE))</f>
        <v/>
      </c>
      <c r="J29" t="str">
        <f>IF(ISERROR(MATCH(J$1,'CSC Mitre'!AB$1:AB$220,0)),"",VLOOKUP(J$1,'Tactic Recode'!$A$1:$B$547,2,FALSE))</f>
        <v/>
      </c>
      <c r="K29" t="str">
        <f>IF(ISERROR(MATCH(K$1,'CSC Mitre'!AB$1:AB$220,0)),"",VLOOKUP(K$1,'Tactic Recode'!$A$1:$B$547,2,FALSE))</f>
        <v/>
      </c>
      <c r="L29" t="str">
        <f>IF(ISERROR(MATCH(L$1,'CSC Mitre'!AB$1:AB$220,0)),"",VLOOKUP(L$1,'Tactic Recode'!$A$1:$B$547,2,FALSE))</f>
        <v/>
      </c>
      <c r="M29" t="str">
        <f>IF(ISERROR(MATCH(M$1,'CSC Mitre'!AB$1:AB$220,0)),"",VLOOKUP(M$1,'Tactic Recode'!$A$1:$B$547,2,FALSE))</f>
        <v/>
      </c>
      <c r="N29" t="str">
        <f>IF(ISERROR(MATCH(N$1,'CSC Mitre'!AB$1:AB$220,0)),"",VLOOKUP(N$1,'Tactic Recode'!$A$1:$B$547,2,FALSE))</f>
        <v/>
      </c>
      <c r="O29" t="str">
        <f>IF(ISERROR(MATCH(O$1,'CSC Mitre'!AB$1:AB$220,0)),"",VLOOKUP(O$1,'Tactic Recode'!$A$1:$B$547,2,FALSE))</f>
        <v/>
      </c>
      <c r="P29" t="str">
        <f>IF(ISERROR(MATCH(P$1,'CSC Mitre'!AB$1:AB$220,0)),"",VLOOKUP(P$1,'Tactic Recode'!$A$1:$B$547,2,FALSE))</f>
        <v/>
      </c>
      <c r="Q29" t="str">
        <f>IF(ISERROR(MATCH(Q$1,'CSC Mitre'!AB$1:AB$220,0)),"",VLOOKUP(Q$1,'Tactic Recode'!$A$1:$B$547,2,FALSE))</f>
        <v/>
      </c>
      <c r="R29" t="str">
        <f>IF(ISERROR(MATCH(R$1,'CSC Mitre'!AB$1:AB$220,0)),"",VLOOKUP(R$1,'Tactic Recode'!$A$1:$B$547,2,FALSE))</f>
        <v/>
      </c>
      <c r="S29" t="str">
        <f>IF(ISERROR(MATCH(S$1,'CSC Mitre'!AB$1:AB$220,0)),"",VLOOKUP(S$1,'Tactic Recode'!$A$1:$B$547,2,FALSE))</f>
        <v/>
      </c>
      <c r="T29" t="str">
        <f>IF(ISERROR(MATCH(T$1,'CSC Mitre'!AB$1:AB$220,0)),"",VLOOKUP(T$1,'Tactic Recode'!$A$1:$B$547,2,FALSE))</f>
        <v/>
      </c>
      <c r="U29" t="str">
        <f>IF(ISERROR(MATCH(U$1,'CSC Mitre'!AB$1:AB$220,0)),"",VLOOKUP(U$1,'Tactic Recode'!$A$1:$B$547,2,FALSE))</f>
        <v/>
      </c>
      <c r="V29" t="str">
        <f>IF(ISERROR(MATCH(V$1,'CSC Mitre'!AB$1:AB$220,0)),"",VLOOKUP(V$1,'Tactic Recode'!$A$1:$B$547,2,FALSE))</f>
        <v/>
      </c>
      <c r="W29" t="str">
        <f>IF(ISERROR(MATCH(W$1,'CSC Mitre'!AB$1:AB$220,0)),"",VLOOKUP(W$1,'Tactic Recode'!$A$1:$B$547,2,FALSE))</f>
        <v/>
      </c>
      <c r="X29" t="str">
        <f>IF(ISERROR(MATCH(X$1,'CSC Mitre'!AB$1:AB$220,0)),"",VLOOKUP(X$1,'Tactic Recode'!$A$1:$B$547,2,FALSE))</f>
        <v/>
      </c>
      <c r="Y29" t="str">
        <f>IF(ISERROR(MATCH(Y$1,'CSC Mitre'!AB$1:AB$220,0)),"",VLOOKUP(Y$1,'Tactic Recode'!$A$1:$B$547,2,FALSE))</f>
        <v/>
      </c>
      <c r="Z29" t="str">
        <f>IF(ISERROR(MATCH(Z$1,'CSC Mitre'!AB$1:AB$220,0)),"",VLOOKUP(Z$1,'Tactic Recode'!$A$1:$B$547,2,FALSE))</f>
        <v/>
      </c>
      <c r="AA29" t="str">
        <f>IF(ISERROR(MATCH(AA$1,'CSC Mitre'!AB$1:AB$220,0)),"",VLOOKUP(AA$1,'Tactic Recode'!$A$1:$B$547,2,FALSE))</f>
        <v/>
      </c>
      <c r="AB29" t="str">
        <f>IF(ISERROR(MATCH(AB$1,'CSC Mitre'!AB$1:AB$220,0)),"",VLOOKUP(AB$1,'Tactic Recode'!$A$1:$B$547,2,FALSE))</f>
        <v>Exfiltration</v>
      </c>
      <c r="AC29" t="str">
        <f>IF(ISERROR(MATCH(AC$1,'CSC Mitre'!AB$1:AB$220,0)),"",VLOOKUP(AC$1,'Tactic Recode'!$A$1:$B$547,2,FALSE))</f>
        <v/>
      </c>
      <c r="AD29" t="str">
        <f>IF(ISERROR(MATCH(AD$1,'CSC Mitre'!AB$1:AB$220,0)),"",VLOOKUP(AD$1,'Tactic Recode'!$A$1:$B$547,2,FALSE))</f>
        <v>Lateral Movement</v>
      </c>
      <c r="AE29" t="str">
        <f>IF(ISERROR(MATCH(AE$1,'CSC Mitre'!AB$1:AB$220,0)),"",VLOOKUP(AE$1,'Tactic Recode'!$A$1:$B$547,2,FALSE))</f>
        <v>Lateral Movement</v>
      </c>
      <c r="AF29" t="str">
        <f>IF(ISERROR(MATCH(AF$1,'CSC Mitre'!AB$1:AB$220,0)),"",VLOOKUP(AF$1,'Tactic Recode'!$A$1:$B$547,2,FALSE))</f>
        <v/>
      </c>
      <c r="AG29" t="str">
        <f>IF(ISERROR(MATCH(AG$1,'CSC Mitre'!AB$1:AB$220,0)),"",VLOOKUP(AG$1,'Tactic Recode'!$A$1:$B$547,2,FALSE))</f>
        <v/>
      </c>
      <c r="AH29" t="str">
        <f>IF(ISERROR(MATCH(AH$1,'CSC Mitre'!AB$1:AB$220,0)),"",VLOOKUP(AH$1,'Tactic Recode'!$A$1:$B$547,2,FALSE))</f>
        <v>Lateral Movement</v>
      </c>
      <c r="AI29" t="str">
        <f>IF(ISERROR(MATCH(AI$1,'CSC Mitre'!AB$1:AB$220,0)),"",VLOOKUP(AI$1,'Tactic Recode'!$A$1:$B$547,2,FALSE))</f>
        <v/>
      </c>
      <c r="AJ29" t="str">
        <f>IF(ISERROR(MATCH(AJ$1,'CSC Mitre'!AB$1:AB$220,0)),"",VLOOKUP(AJ$1,'Tactic Recode'!$A$1:$B$547,2,FALSE))</f>
        <v/>
      </c>
      <c r="AK29" t="str">
        <f>IF(ISERROR(MATCH(AK$1,'CSC Mitre'!AB$1:AB$220,0)),"",VLOOKUP(AK$1,'Tactic Recode'!$A$1:$B$547,2,FALSE))</f>
        <v/>
      </c>
      <c r="AL29" t="str">
        <f>IF(ISERROR(MATCH(AL$1,'CSC Mitre'!AB$1:AB$220,0)),"",VLOOKUP(AL$1,'Tactic Recode'!$A$1:$B$547,2,FALSE))</f>
        <v/>
      </c>
      <c r="AM29" t="str">
        <f>IF(ISERROR(MATCH(AM$1,'CSC Mitre'!AB$1:AB$220,0)),"",VLOOKUP(AM$1,'Tactic Recode'!$A$1:$B$547,2,FALSE))</f>
        <v/>
      </c>
      <c r="AN29" t="str">
        <f>IF(ISERROR(MATCH(AN$1,'CSC Mitre'!AB$1:AB$220,0)),"",VLOOKUP(AN$1,'Tactic Recode'!$A$1:$B$547,2,FALSE))</f>
        <v/>
      </c>
      <c r="AO29" t="str">
        <f>IF(ISERROR(MATCH(AO$1,'CSC Mitre'!AB$1:AB$220,0)),"",VLOOKUP(AO$1,'Tactic Recode'!$A$1:$B$547,2,FALSE))</f>
        <v/>
      </c>
      <c r="AP29" t="str">
        <f>IF(ISERROR(MATCH(AP$1,'CSC Mitre'!AB$1:AB$220,0)),"",VLOOKUP(AP$1,'Tactic Recode'!$A$1:$B$547,2,FALSE))</f>
        <v/>
      </c>
      <c r="AQ29" t="str">
        <f>IF(ISERROR(MATCH(AQ$1,'CSC Mitre'!AB$1:AB$220,0)),"",VLOOKUP(AQ$1,'Tactic Recode'!$A$1:$B$547,2,FALSE))</f>
        <v/>
      </c>
      <c r="AR29" t="str">
        <f>IF(ISERROR(MATCH(AR$1,'CSC Mitre'!AB$1:AB$220,0)),"",VLOOKUP(AR$1,'Tactic Recode'!$A$1:$B$547,2,FALSE))</f>
        <v/>
      </c>
      <c r="AS29" t="str">
        <f>IF(ISERROR(MATCH(AS$1,'CSC Mitre'!AB$1:AB$220,0)),"",VLOOKUP(AS$1,'Tactic Recode'!$A$1:$B$547,2,FALSE))</f>
        <v/>
      </c>
      <c r="AT29" t="str">
        <f>IF(ISERROR(MATCH(AT$1,'CSC Mitre'!AB$1:AB$220,0)),"",VLOOKUP(AT$1,'Tactic Recode'!$A$1:$B$547,2,FALSE))</f>
        <v/>
      </c>
      <c r="AU29" t="str">
        <f>IF(ISERROR(MATCH(AU$1,'CSC Mitre'!AB$1:AB$220,0)),"",VLOOKUP(AU$1,'Tactic Recode'!$A$1:$B$547,2,FALSE))</f>
        <v/>
      </c>
      <c r="AV29" t="str">
        <f>IF(ISERROR(MATCH(AV$1,'CSC Mitre'!AB$1:AB$220,0)),"",VLOOKUP(AV$1,'Tactic Recode'!$A$1:$B$547,2,FALSE))</f>
        <v/>
      </c>
      <c r="AW29" t="str">
        <f>IF(ISERROR(MATCH(AW$1,'CSC Mitre'!AB$1:AB$220,0)),"",VLOOKUP(AW$1,'Tactic Recode'!$A$1:$B$547,2,FALSE))</f>
        <v/>
      </c>
      <c r="AX29" t="str">
        <f>IF(ISERROR(MATCH(AX$1,'CSC Mitre'!AB$1:AB$220,0)),"",VLOOKUP(AX$1,'Tactic Recode'!$A$1:$B$547,2,FALSE))</f>
        <v/>
      </c>
      <c r="AY29" t="str">
        <f>IF(ISERROR(MATCH(AY$1,'CSC Mitre'!AB$1:AB$220,0)),"",VLOOKUP(AY$1,'Tactic Recode'!$A$1:$B$547,2,FALSE))</f>
        <v/>
      </c>
      <c r="AZ29" t="str">
        <f>IF(ISERROR(MATCH(AZ$1,'CSC Mitre'!AB$1:AB$220,0)),"",VLOOKUP(AZ$1,'Tactic Recode'!$A$1:$B$547,2,FALSE))</f>
        <v/>
      </c>
      <c r="BA29" t="str">
        <f>IF(ISERROR(MATCH(BA$1,'CSC Mitre'!AB$1:AB$220,0)),"",VLOOKUP(BA$1,'Tactic Recode'!$A$1:$B$547,2,FALSE))</f>
        <v/>
      </c>
      <c r="BB29" t="str">
        <f>IF(ISERROR(MATCH(BB$1,'CSC Mitre'!AB$1:AB$220,0)),"",VLOOKUP(BB$1,'Tactic Recode'!$A$1:$B$547,2,FALSE))</f>
        <v/>
      </c>
      <c r="BC29" t="str">
        <f>IF(ISERROR(MATCH(BC$1,'CSC Mitre'!AB$1:AB$220,0)),"",VLOOKUP(BC$1,'Tactic Recode'!$A$1:$B$547,2,FALSE))</f>
        <v/>
      </c>
      <c r="BD29" t="str">
        <f>IF(ISERROR(MATCH(BD$1,'CSC Mitre'!AB$1:AB$220,0)),"",VLOOKUP(BD$1,'Tactic Recode'!$A$1:$B$547,2,FALSE))</f>
        <v/>
      </c>
      <c r="BE29" t="str">
        <f>IF(ISERROR(MATCH(BE$1,'CSC Mitre'!AB$1:AB$220,0)),"",VLOOKUP(BE$1,'Tactic Recode'!$A$1:$B$547,2,FALSE))</f>
        <v/>
      </c>
      <c r="BF29" t="str">
        <f>IF(ISERROR(MATCH(BF$1,'CSC Mitre'!AB$1:AB$220,0)),"",VLOOKUP(BF$1,'Tactic Recode'!$A$1:$B$547,2,FALSE))</f>
        <v/>
      </c>
      <c r="BG29" t="str">
        <f>IF(ISERROR(MATCH(BG$1,'CSC Mitre'!AB$1:AB$220,0)),"",VLOOKUP(BG$1,'Tactic Recode'!$A$1:$B$547,2,FALSE))</f>
        <v/>
      </c>
      <c r="BH29" t="str">
        <f>IF(ISERROR(MATCH(BH$1,'CSC Mitre'!AB$1:AB$220,0)),"",VLOOKUP(BH$1,'Tactic Recode'!$A$1:$B$547,2,FALSE))</f>
        <v>Credential Access, Discovery</v>
      </c>
      <c r="BI29" t="str">
        <f>IF(ISERROR(MATCH(BI$1,'CSC Mitre'!AB$1:AB$220,0)),"",VLOOKUP(BI$1,'Tactic Recode'!$A$1:$B$547,2,FALSE))</f>
        <v/>
      </c>
      <c r="BJ29" t="str">
        <f>IF(ISERROR(MATCH(BJ$1,'CSC Mitre'!AB$1:AB$220,0)),"",VLOOKUP(BJ$1,'Tactic Recode'!$A$1:$B$547,2,FALSE))</f>
        <v/>
      </c>
      <c r="BK29" t="str">
        <f>IF(ISERROR(MATCH(BK$1,'CSC Mitre'!AB$1:AB$220,0)),"",VLOOKUP(BK$1,'Tactic Recode'!$A$1:$B$547,2,FALSE))</f>
        <v/>
      </c>
      <c r="BL29" t="str">
        <f>IF(ISERROR(MATCH(BL$1,'CSC Mitre'!AB$1:AB$220,0)),"",VLOOKUP(BL$1,'Tactic Recode'!$A$1:$B$547,2,FALSE))</f>
        <v>Exfiltration</v>
      </c>
      <c r="BM29" t="str">
        <f>IF(ISERROR(MATCH(BM$1,'CSC Mitre'!AB$1:AB$220,0)),"",VLOOKUP(BM$1,'Tactic Recode'!$A$1:$B$547,2,FALSE))</f>
        <v>Exfiltration</v>
      </c>
      <c r="BN29" t="str">
        <f>IF(ISERROR(MATCH(BN$1,'CSC Mitre'!AB$1:AB$220,0)),"",VLOOKUP(BN$1,'Tactic Recode'!$A$1:$B$547,2,FALSE))</f>
        <v>Exfiltration</v>
      </c>
      <c r="BO29" t="str">
        <f>IF(ISERROR(MATCH(BO$1,'CSC Mitre'!AB$1:AB$220,0)),"",VLOOKUP(BO$1,'Tactic Recode'!$A$1:$B$547,2,FALSE))</f>
        <v>Exfiltration</v>
      </c>
      <c r="BP29" t="str">
        <f>IF(ISERROR(MATCH(BP$1,'CSC Mitre'!AB$1:AB$220,0)),"",VLOOKUP(BP$1,'Tactic Recode'!$A$1:$B$547,2,FALSE))</f>
        <v/>
      </c>
      <c r="BQ29" t="str">
        <f>IF(ISERROR(MATCH(BQ$1,'CSC Mitre'!AB$1:AB$220,0)),"",VLOOKUP(BQ$1,'Tactic Recode'!$A$1:$B$547,2,FALSE))</f>
        <v/>
      </c>
      <c r="BR29" t="str">
        <f>IF(ISERROR(MATCH(BR$1,'CSC Mitre'!AB$1:AB$220,0)),"",VLOOKUP(BR$1,'Tactic Recode'!$A$1:$B$547,2,FALSE))</f>
        <v/>
      </c>
      <c r="BS29" t="str">
        <f>IF(ISERROR(MATCH(BS$1,'CSC Mitre'!AB$1:AB$220,0)),"",VLOOKUP(BS$1,'Tactic Recode'!$A$1:$B$547,2,FALSE))</f>
        <v/>
      </c>
      <c r="BT29" t="str">
        <f>IF(ISERROR(MATCH(BT$1,'CSC Mitre'!AB$1:AB$220,0)),"",VLOOKUP(BT$1,'Tactic Recode'!$A$1:$B$547,2,FALSE))</f>
        <v/>
      </c>
      <c r="BU29" t="str">
        <f>IF(ISERROR(MATCH(BU$1,'CSC Mitre'!AB$1:AB$220,0)),"",VLOOKUP(BU$1,'Tactic Recode'!$A$1:$B$547,2,FALSE))</f>
        <v/>
      </c>
      <c r="BV29" t="str">
        <f>IF(ISERROR(MATCH(BV$1,'CSC Mitre'!AB$1:AB$220,0)),"",VLOOKUP(BV$1,'Tactic Recode'!$A$1:$B$547,2,FALSE))</f>
        <v/>
      </c>
      <c r="BW29" t="str">
        <f>IF(ISERROR(MATCH(BW$1,'CSC Mitre'!AB$1:AB$220,0)),"",VLOOKUP(BW$1,'Tactic Recode'!$A$1:$B$547,2,FALSE))</f>
        <v/>
      </c>
      <c r="BX29" t="str">
        <f>IF(ISERROR(MATCH(BX$1,'CSC Mitre'!AB$1:AB$220,0)),"",VLOOKUP(BX$1,'Tactic Recode'!$A$1:$B$547,2,FALSE))</f>
        <v/>
      </c>
      <c r="BY29" t="str">
        <f>IF(ISERROR(MATCH(BY$1,'CSC Mitre'!AB$1:AB$220,0)),"",VLOOKUP(BY$1,'Tactic Recode'!$A$1:$B$547,2,FALSE))</f>
        <v/>
      </c>
      <c r="BZ29" t="str">
        <f>IF(ISERROR(MATCH(BZ$1,'CSC Mitre'!AB$1:AB$220,0)),"",VLOOKUP(BZ$1,'Tactic Recode'!$A$1:$B$547,2,FALSE))</f>
        <v/>
      </c>
      <c r="CA29" t="str">
        <f>IF(ISERROR(MATCH(CA$1,'CSC Mitre'!AB$1:AB$220,0)),"",VLOOKUP(CA$1,'Tactic Recode'!$A$1:$B$547,2,FALSE))</f>
        <v/>
      </c>
      <c r="CB29" t="str">
        <f>IF(ISERROR(MATCH(CB$1,'CSC Mitre'!AB$1:AB$220,0)),"",VLOOKUP(CB$1,'Tactic Recode'!$A$1:$B$547,2,FALSE))</f>
        <v/>
      </c>
      <c r="CC29" t="str">
        <f>IF(ISERROR(MATCH(CC$1,'CSC Mitre'!AB$1:AB$220,0)),"",VLOOKUP(CC$1,'Tactic Recode'!$A$1:$B$547,2,FALSE))</f>
        <v/>
      </c>
      <c r="CD29" t="str">
        <f>IF(ISERROR(MATCH(CD$1,'CSC Mitre'!AB$1:AB$220,0)),"",VLOOKUP(CD$1,'Tactic Recode'!$A$1:$B$547,2,FALSE))</f>
        <v/>
      </c>
      <c r="CE29" t="str">
        <f>IF(ISERROR(MATCH(CE$1,'CSC Mitre'!AB$1:AB$220,0)),"",VLOOKUP(CE$1,'Tactic Recode'!$A$1:$B$547,2,FALSE))</f>
        <v/>
      </c>
      <c r="CF29" t="str">
        <f>IF(ISERROR(MATCH(CF$1,'CSC Mitre'!AB$1:AB$220,0)),"",VLOOKUP(CF$1,'Tactic Recode'!$A$1:$B$547,2,FALSE))</f>
        <v/>
      </c>
      <c r="CG29" t="str">
        <f>IF(ISERROR(MATCH(CG$1,'CSC Mitre'!AB$1:AB$220,0)),"",VLOOKUP(CG$1,'Tactic Recode'!$A$1:$B$547,2,FALSE))</f>
        <v/>
      </c>
      <c r="CH29" t="str">
        <f>IF(ISERROR(MATCH(CH$1,'CSC Mitre'!AB$1:AB$220,0)),"",VLOOKUP(CH$1,'Tactic Recode'!$A$1:$B$547,2,FALSE))</f>
        <v/>
      </c>
      <c r="CI29" t="str">
        <f>IF(ISERROR(MATCH(CI$1,'CSC Mitre'!AB$1:AB$220,0)),"",VLOOKUP(CI$1,'Tactic Recode'!$A$1:$B$547,2,FALSE))</f>
        <v/>
      </c>
      <c r="CJ29" t="str">
        <f>IF(ISERROR(MATCH(CJ$1,'CSC Mitre'!AB$1:AB$220,0)),"",VLOOKUP(CJ$1,'Tactic Recode'!$A$1:$B$547,2,FALSE))</f>
        <v/>
      </c>
      <c r="CK29" t="str">
        <f>IF(ISERROR(MATCH(CK$1,'CSC Mitre'!AB$1:AB$220,0)),"",VLOOKUP(CK$1,'Tactic Recode'!$A$1:$B$547,2,FALSE))</f>
        <v/>
      </c>
      <c r="CL29" t="str">
        <f>IF(ISERROR(MATCH(CL$1,'CSC Mitre'!AB$1:AB$220,0)),"",VLOOKUP(CL$1,'Tactic Recode'!$A$1:$B$547,2,FALSE))</f>
        <v/>
      </c>
      <c r="CM29" t="str">
        <f>IF(ISERROR(MATCH(CM$1,'CSC Mitre'!AB$1:AB$220,0)),"",VLOOKUP(CM$1,'Tactic Recode'!$A$1:$B$547,2,FALSE))</f>
        <v/>
      </c>
      <c r="CN29" t="str">
        <f>IF(ISERROR(MATCH(CN$1,'CSC Mitre'!AB$1:AB$220,0)),"",VLOOKUP(CN$1,'Tactic Recode'!$A$1:$B$547,2,FALSE))</f>
        <v/>
      </c>
      <c r="CO29" t="str">
        <f>IF(ISERROR(MATCH(CO$1,'CSC Mitre'!AB$1:AB$220,0)),"",VLOOKUP(CO$1,'Tactic Recode'!$A$1:$B$547,2,FALSE))</f>
        <v/>
      </c>
      <c r="CP29" t="str">
        <f>IF(ISERROR(MATCH(CP$1,'CSC Mitre'!AB$1:AB$220,0)),"",VLOOKUP(CP$1,'Tactic Recode'!$A$1:$B$547,2,FALSE))</f>
        <v/>
      </c>
      <c r="CQ29" t="str">
        <f>IF(ISERROR(MATCH(CQ$1,'CSC Mitre'!AB$1:AB$220,0)),"",VLOOKUP(CQ$1,'Tactic Recode'!$A$1:$B$547,2,FALSE))</f>
        <v/>
      </c>
      <c r="CR29" t="str">
        <f>IF(ISERROR(MATCH(CR$1,'CSC Mitre'!AB$1:AB$220,0)),"",VLOOKUP(CR$1,'Tactic Recode'!$A$1:$B$547,2,FALSE))</f>
        <v/>
      </c>
      <c r="CS29" t="str">
        <f>IF(ISERROR(MATCH(CS$1,'CSC Mitre'!AB$1:AB$220,0)),"",VLOOKUP(CS$1,'Tactic Recode'!$A$1:$B$547,2,FALSE))</f>
        <v/>
      </c>
      <c r="CT29" t="str">
        <f>IF(ISERROR(MATCH(CT$1,'CSC Mitre'!AB$1:AB$220,0)),"",VLOOKUP(CT$1,'Tactic Recode'!$A$1:$B$547,2,FALSE))</f>
        <v/>
      </c>
      <c r="CU29" t="str">
        <f>IF(ISERROR(MATCH(CU$1,'CSC Mitre'!AB$1:AB$220,0)),"",VLOOKUP(CU$1,'Tactic Recode'!$A$1:$B$547,2,FALSE))</f>
        <v/>
      </c>
      <c r="CV29" t="str">
        <f>IF(ISERROR(MATCH(CV$1,'CSC Mitre'!AB$1:AB$220,0)),"",VLOOKUP(CV$1,'Tactic Recode'!$A$1:$B$547,2,FALSE))</f>
        <v/>
      </c>
      <c r="CW29" t="str">
        <f>IF(ISERROR(MATCH(CW$1,'CSC Mitre'!AB$1:AB$220,0)),"",VLOOKUP(CW$1,'Tactic Recode'!$A$1:$B$547,2,FALSE))</f>
        <v/>
      </c>
      <c r="CX29" t="str">
        <f>IF(ISERROR(MATCH(CX$1,'CSC Mitre'!AB$1:AB$220,0)),"",VLOOKUP(CX$1,'Tactic Recode'!$A$1:$B$547,2,FALSE))</f>
        <v/>
      </c>
      <c r="CY29" t="str">
        <f>IF(ISERROR(MATCH(CY$1,'CSC Mitre'!AB$1:AB$220,0)),"",VLOOKUP(CY$1,'Tactic Recode'!$A$1:$B$547,2,FALSE))</f>
        <v/>
      </c>
      <c r="CZ29" t="str">
        <f>IF(ISERROR(MATCH(CZ$1,'CSC Mitre'!AB$1:AB$220,0)),"",VLOOKUP(CZ$1,'Tactic Recode'!$A$1:$B$547,2,FALSE))</f>
        <v/>
      </c>
      <c r="DA29" t="str">
        <f>IF(ISERROR(MATCH(DA$1,'CSC Mitre'!AB$1:AB$220,0)),"",VLOOKUP(DA$1,'Tactic Recode'!$A$1:$B$547,2,FALSE))</f>
        <v/>
      </c>
      <c r="DB29" t="str">
        <f>IF(ISERROR(MATCH(DB$1,'CSC Mitre'!AB$1:AB$220,0)),"",VLOOKUP(DB$1,'Tactic Recode'!$A$1:$B$547,2,FALSE))</f>
        <v/>
      </c>
      <c r="DC29" t="str">
        <f>IF(ISERROR(MATCH(DC$1,'CSC Mitre'!AB$1:AB$220,0)),"",VLOOKUP(DC$1,'Tactic Recode'!$A$1:$B$547,2,FALSE))</f>
        <v/>
      </c>
      <c r="DD29" t="str">
        <f>IF(ISERROR(MATCH(DD$1,'CSC Mitre'!AB$1:AB$220,0)),"",VLOOKUP(DD$1,'Tactic Recode'!$A$1:$B$547,2,FALSE))</f>
        <v/>
      </c>
      <c r="DE29" t="str">
        <f>IF(ISERROR(MATCH(DE$1,'CSC Mitre'!AB$1:AB$220,0)),"",VLOOKUP(DE$1,'Tactic Recode'!$A$1:$B$547,2,FALSE))</f>
        <v/>
      </c>
      <c r="DF29" t="str">
        <f>IF(ISERROR(MATCH(DF$1,'CSC Mitre'!AB$1:AB$220,0)),"",VLOOKUP(DF$1,'Tactic Recode'!$A$1:$B$547,2,FALSE))</f>
        <v/>
      </c>
      <c r="DG29" t="str">
        <f>IF(ISERROR(MATCH(DG$1,'CSC Mitre'!AB$1:AB$220,0)),"",VLOOKUP(DG$1,'Tactic Recode'!$A$1:$B$547,2,FALSE))</f>
        <v/>
      </c>
      <c r="DH29" t="str">
        <f>IF(ISERROR(MATCH(DH$1,'CSC Mitre'!AB$1:AB$220,0)),"",VLOOKUP(DH$1,'Tactic Recode'!$A$1:$B$547,2,FALSE))</f>
        <v/>
      </c>
      <c r="DI29" t="str">
        <f>IF(ISERROR(MATCH(DI$1,'CSC Mitre'!AB$1:AB$220,0)),"",VLOOKUP(DI$1,'Tactic Recode'!$A$1:$B$547,2,FALSE))</f>
        <v/>
      </c>
      <c r="DJ29" t="str">
        <f>IF(ISERROR(MATCH(DJ$1,'CSC Mitre'!AB$1:AB$220,0)),"",VLOOKUP(DJ$1,'Tactic Recode'!$A$1:$B$547,2,FALSE))</f>
        <v/>
      </c>
      <c r="DK29" t="str">
        <f>IF(ISERROR(MATCH(DK$1,'CSC Mitre'!AB$1:AB$220,0)),"",VLOOKUP(DK$1,'Tactic Recode'!$A$1:$B$547,2,FALSE))</f>
        <v/>
      </c>
      <c r="DL29" t="str">
        <f>IF(ISERROR(MATCH(DL$1,'CSC Mitre'!AB$1:AB$220,0)),"",VLOOKUP(DL$1,'Tactic Recode'!$A$1:$B$547,2,FALSE))</f>
        <v/>
      </c>
      <c r="DM29" t="str">
        <f>IF(ISERROR(MATCH(DM$1,'CSC Mitre'!AB$1:AB$220,0)),"",VLOOKUP(DM$1,'Tactic Recode'!$A$1:$B$547,2,FALSE))</f>
        <v/>
      </c>
      <c r="DN29" t="str">
        <f>IF(ISERROR(MATCH(DN$1,'CSC Mitre'!AB$1:AB$220,0)),"",VLOOKUP(DN$1,'Tactic Recode'!$A$1:$B$547,2,FALSE))</f>
        <v/>
      </c>
      <c r="DO29" t="str">
        <f>IF(ISERROR(MATCH(DO$1,'CSC Mitre'!AB$1:AB$220,0)),"",VLOOKUP(DO$1,'Tactic Recode'!$A$1:$B$547,2,FALSE))</f>
        <v/>
      </c>
      <c r="DP29" t="str">
        <f>IF(ISERROR(MATCH(DP$1,'CSC Mitre'!AB$1:AB$220,0)),"",VLOOKUP(DP$1,'Tactic Recode'!$A$1:$B$547,2,FALSE))</f>
        <v/>
      </c>
      <c r="DQ29" t="str">
        <f>IF(ISERROR(MATCH(DQ$1,'CSC Mitre'!AB$1:AB$220,0)),"",VLOOKUP(DQ$1,'Tactic Recode'!$A$1:$B$547,2,FALSE))</f>
        <v/>
      </c>
      <c r="DR29" t="str">
        <f>IF(ISERROR(MATCH(DR$1,'CSC Mitre'!AB$1:AB$220,0)),"",VLOOKUP(DR$1,'Tactic Recode'!$A$1:$B$547,2,FALSE))</f>
        <v>Command and Control</v>
      </c>
      <c r="DS29" t="str">
        <f>IF(ISERROR(MATCH(DS$1,'CSC Mitre'!AB$1:AB$220,0)),"",VLOOKUP(DS$1,'Tactic Recode'!$A$1:$B$547,2,FALSE))</f>
        <v/>
      </c>
      <c r="DT29" t="str">
        <f>IF(ISERROR(MATCH(DT$1,'CSC Mitre'!AB$1:AB$220,0)),"",VLOOKUP(DT$1,'Tactic Recode'!$A$1:$B$547,2,FALSE))</f>
        <v/>
      </c>
      <c r="DU29" t="str">
        <f>IF(ISERROR(MATCH(DU$1,'CSC Mitre'!AB$1:AB$220,0)),"",VLOOKUP(DU$1,'Tactic Recode'!$A$1:$B$547,2,FALSE))</f>
        <v/>
      </c>
      <c r="DV29" t="str">
        <f>IF(ISERROR(MATCH(DV$1,'CSC Mitre'!AB$1:AB$220,0)),"",VLOOKUP(DV$1,'Tactic Recode'!$A$1:$B$547,2,FALSE))</f>
        <v/>
      </c>
      <c r="DW29" t="str">
        <f>IF(ISERROR(MATCH(DW$1,'CSC Mitre'!AB$1:AB$220,0)),"",VLOOKUP(DW$1,'Tactic Recode'!$A$1:$B$547,2,FALSE))</f>
        <v/>
      </c>
      <c r="DX29" t="str">
        <f>IF(ISERROR(MATCH(DX$1,'CSC Mitre'!AB$1:AB$220,0)),"",VLOOKUP(DX$1,'Tactic Recode'!$A$1:$B$547,2,FALSE))</f>
        <v/>
      </c>
      <c r="DY29" t="str">
        <f>IF(ISERROR(MATCH(DY$1,'CSC Mitre'!AB$1:AB$220,0)),"",VLOOKUP(DY$1,'Tactic Recode'!$A$1:$B$547,2,FALSE))</f>
        <v/>
      </c>
      <c r="DZ29" t="str">
        <f>IF(ISERROR(MATCH(DZ$1,'CSC Mitre'!AB$1:AB$220,0)),"",VLOOKUP(DZ$1,'Tactic Recode'!$A$1:$B$547,2,FALSE))</f>
        <v/>
      </c>
      <c r="EA29" t="str">
        <f>IF(ISERROR(MATCH(EA$1,'CSC Mitre'!AB$1:AB$220,0)),"",VLOOKUP(EA$1,'Tactic Recode'!$A$1:$B$547,2,FALSE))</f>
        <v/>
      </c>
      <c r="EB29" t="str">
        <f>IF(ISERROR(MATCH(EB$1,'CSC Mitre'!AB$1:AB$220,0)),"",VLOOKUP(EB$1,'Tactic Recode'!$A$1:$B$547,2,FALSE))</f>
        <v/>
      </c>
      <c r="EC29" t="str">
        <f>IF(ISERROR(MATCH(EC$1,'CSC Mitre'!AB$1:AB$220,0)),"",VLOOKUP(EC$1,'Tactic Recode'!$A$1:$B$547,2,FALSE))</f>
        <v/>
      </c>
      <c r="ED29" t="str">
        <f>IF(ISERROR(MATCH(ED$1,'CSC Mitre'!AB$1:AB$220,0)),"",VLOOKUP(ED$1,'Tactic Recode'!$A$1:$B$547,2,FALSE))</f>
        <v/>
      </c>
      <c r="EE29" t="str">
        <f>IF(ISERROR(MATCH(EE$1,'CSC Mitre'!AB$1:AB$220,0)),"",VLOOKUP(EE$1,'Tactic Recode'!$A$1:$B$547,2,FALSE))</f>
        <v/>
      </c>
      <c r="EF29" t="str">
        <f>IF(ISERROR(MATCH(EF$1,'CSC Mitre'!AB$1:AB$220,0)),"",VLOOKUP(EF$1,'Tactic Recode'!$A$1:$B$547,2,FALSE))</f>
        <v/>
      </c>
      <c r="EG29" t="str">
        <f>IF(ISERROR(MATCH(EG$1,'CSC Mitre'!AB$1:AB$220,0)),"",VLOOKUP(EG$1,'Tactic Recode'!$A$1:$B$547,2,FALSE))</f>
        <v/>
      </c>
      <c r="EH29" t="str">
        <f>IF(ISERROR(MATCH(EH$1,'CSC Mitre'!AB$1:AB$220,0)),"",VLOOKUP(EH$1,'Tactic Recode'!$A$1:$B$547,2,FALSE))</f>
        <v/>
      </c>
      <c r="EI29" t="str">
        <f>IF(ISERROR(MATCH(EI$1,'CSC Mitre'!AB$1:AB$220,0)),"",VLOOKUP(EI$1,'Tactic Recode'!$A$1:$B$547,2,FALSE))</f>
        <v/>
      </c>
      <c r="EJ29" t="str">
        <f>IF(ISERROR(MATCH(EJ$1,'CSC Mitre'!AB$1:AB$220,0)),"",VLOOKUP(EJ$1,'Tactic Recode'!$A$1:$B$547,2,FALSE))</f>
        <v>Command and Control</v>
      </c>
      <c r="EK29" t="str">
        <f>IF(ISERROR(MATCH(EK$1,'CSC Mitre'!AB$1:AB$220,0)),"",VLOOKUP(EK$1,'Tactic Recode'!$A$1:$B$547,2,FALSE))</f>
        <v/>
      </c>
      <c r="EL29" t="str">
        <f>IF(ISERROR(MATCH(EL$1,'CSC Mitre'!AB$1:AB$220,0)),"",VLOOKUP(EL$1,'Tactic Recode'!$A$1:$B$547,2,FALSE))</f>
        <v/>
      </c>
      <c r="EM29" t="str">
        <f>IF(ISERROR(MATCH(EM$1,'CSC Mitre'!AB$1:AB$220,0)),"",VLOOKUP(EM$1,'Tactic Recode'!$A$1:$B$547,2,FALSE))</f>
        <v>Command and Control</v>
      </c>
      <c r="EN29" t="str">
        <f>IF(ISERROR(MATCH(EN$1,'CSC Mitre'!AB$1:AB$220,0)),"",VLOOKUP(EN$1,'Tactic Recode'!$A$1:$B$547,2,FALSE))</f>
        <v/>
      </c>
      <c r="EO29" t="str">
        <f>IF(ISERROR(MATCH(EO$1,'CSC Mitre'!AB$1:AB$220,0)),"",VLOOKUP(EO$1,'Tactic Recode'!$A$1:$B$547,2,FALSE))</f>
        <v/>
      </c>
      <c r="EP29" t="str">
        <f>IF(ISERROR(MATCH(EP$1,'CSC Mitre'!AB$1:AB$220,0)),"",VLOOKUP(EP$1,'Tactic Recode'!$A$1:$B$547,2,FALSE))</f>
        <v/>
      </c>
      <c r="EQ29" t="str">
        <f>IF(ISERROR(MATCH(EQ$1,'CSC Mitre'!AB$1:AB$220,0)),"",VLOOKUP(EQ$1,'Tactic Recode'!$A$1:$B$547,2,FALSE))</f>
        <v>Command and Control</v>
      </c>
      <c r="ER29" t="str">
        <f>IF(ISERROR(MATCH(ER$1,'CSC Mitre'!AB$1:AB$220,0)),"",VLOOKUP(ER$1,'Tactic Recode'!$A$1:$B$547,2,FALSE))</f>
        <v>Persistence</v>
      </c>
      <c r="ES29" t="str">
        <f>IF(ISERROR(MATCH(ES$1,'CSC Mitre'!AB$1:AB$220,0)),"",VLOOKUP(ES$1,'Tactic Recode'!$A$1:$B$547,2,FALSE))</f>
        <v>Persistence</v>
      </c>
      <c r="ET29" t="str">
        <f>IF(ISERROR(MATCH(ET$1,'CSC Mitre'!AB$1:AB$220,0)),"",VLOOKUP(ET$1,'Tactic Recode'!$A$1:$B$547,2,FALSE))</f>
        <v/>
      </c>
      <c r="EU29" t="str">
        <f>IF(ISERROR(MATCH(EU$1,'CSC Mitre'!AB$1:AB$220,0)),"",VLOOKUP(EU$1,'Tactic Recode'!$A$1:$B$547,2,FALSE))</f>
        <v/>
      </c>
      <c r="EV29" t="str">
        <f>IF(ISERROR(MATCH(EV$1,'CSC Mitre'!AB$1:AB$220,0)),"",VLOOKUP(EV$1,'Tactic Recode'!$A$1:$B$547,2,FALSE))</f>
        <v/>
      </c>
      <c r="EW29" t="str">
        <f>IF(ISERROR(MATCH(EW$1,'CSC Mitre'!AB$1:AB$220,0)),"",VLOOKUP(EW$1,'Tactic Recode'!$A$1:$B$547,2,FALSE))</f>
        <v/>
      </c>
      <c r="EX29" t="str">
        <f>IF(ISERROR(MATCH(EX$1,'CSC Mitre'!AB$1:AB$220,0)),"",VLOOKUP(EX$1,'Tactic Recode'!$A$1:$B$547,2,FALSE))</f>
        <v/>
      </c>
      <c r="EY29" t="str">
        <f>IF(ISERROR(MATCH(EY$1,'CSC Mitre'!AB$1:AB$220,0)),"",VLOOKUP(EY$1,'Tactic Recode'!$A$1:$B$547,2,FALSE))</f>
        <v/>
      </c>
      <c r="EZ29" t="str">
        <f>IF(ISERROR(MATCH(EZ$1,'CSC Mitre'!AB$1:AB$220,0)),"",VLOOKUP(EZ$1,'Tactic Recode'!$A$1:$B$547,2,FALSE))</f>
        <v/>
      </c>
      <c r="FA29" t="str">
        <f>IF(ISERROR(MATCH(FA$1,'CSC Mitre'!AB$1:AB$220,0)),"",VLOOKUP(FA$1,'Tactic Recode'!$A$1:$B$547,2,FALSE))</f>
        <v/>
      </c>
      <c r="FB29" t="str">
        <f>IF(ISERROR(MATCH(FB$1,'CSC Mitre'!AB$1:AB$220,0)),"",VLOOKUP(FB$1,'Tactic Recode'!$A$1:$B$547,2,FALSE))</f>
        <v/>
      </c>
      <c r="FC29" t="str">
        <f>IF(ISERROR(MATCH(FC$1,'CSC Mitre'!AB$1:AB$220,0)),"",VLOOKUP(FC$1,'Tactic Recode'!$A$1:$B$547,2,FALSE))</f>
        <v/>
      </c>
      <c r="FD29" t="str">
        <f>IF(ISERROR(MATCH(FD$1,'CSC Mitre'!AB$1:AB$220,0)),"",VLOOKUP(FD$1,'Tactic Recode'!$A$1:$B$547,2,FALSE))</f>
        <v/>
      </c>
      <c r="FE29" t="str">
        <f>IF(ISERROR(MATCH(FE$1,'CSC Mitre'!AB$1:AB$220,0)),"",VLOOKUP(FE$1,'Tactic Recode'!$A$1:$B$547,2,FALSE))</f>
        <v/>
      </c>
      <c r="FF29" t="str">
        <f>IF(ISERROR(MATCH(FF$1,'CSC Mitre'!AB$1:AB$220,0)),"",VLOOKUP(FF$1,'Tactic Recode'!$A$1:$B$547,2,FALSE))</f>
        <v/>
      </c>
      <c r="FG29" t="str">
        <f>IF(ISERROR(MATCH(FG$1,'CSC Mitre'!AB$1:AB$220,0)),"",VLOOKUP(FG$1,'Tactic Recode'!$A$1:$B$547,2,FALSE))</f>
        <v/>
      </c>
      <c r="FH29" t="str">
        <f>IF(ISERROR(MATCH(FH$1,'CSC Mitre'!AB$1:AB$220,0)),"",VLOOKUP(FH$1,'Tactic Recode'!$A$1:$B$547,2,FALSE))</f>
        <v/>
      </c>
      <c r="FI29" t="str">
        <f>IF(ISERROR(MATCH(FI$1,'CSC Mitre'!AB$1:AB$220,0)),"",VLOOKUP(FI$1,'Tactic Recode'!$A$1:$B$547,2,FALSE))</f>
        <v/>
      </c>
      <c r="FJ29" t="str">
        <f>IF(ISERROR(MATCH(FJ$1,'CSC Mitre'!AB$1:AB$220,0)),"",VLOOKUP(FJ$1,'Tactic Recode'!$A$1:$B$547,2,FALSE))</f>
        <v/>
      </c>
      <c r="FK29" t="str">
        <f>IF(ISERROR(MATCH(FK$1,'CSC Mitre'!AB$1:AB$220,0)),"",VLOOKUP(FK$1,'Tactic Recode'!$A$1:$B$547,2,FALSE))</f>
        <v/>
      </c>
      <c r="FL29" t="str">
        <f>IF(ISERROR(MATCH(FL$1,'CSC Mitre'!AB$1:AB$220,0)),"",VLOOKUP(FL$1,'Tactic Recode'!$A$1:$B$547,2,FALSE))</f>
        <v/>
      </c>
      <c r="FM29" t="str">
        <f>IF(ISERROR(MATCH(FM$1,'CSC Mitre'!AB$1:AB$220,0)),"",VLOOKUP(FM$1,'Tactic Recode'!$A$1:$B$547,2,FALSE))</f>
        <v/>
      </c>
      <c r="FN29" t="str">
        <f>IF(ISERROR(MATCH(FN$1,'CSC Mitre'!AB$1:AB$220,0)),"",VLOOKUP(FN$1,'Tactic Recode'!$A$1:$B$547,2,FALSE))</f>
        <v/>
      </c>
      <c r="FO29" t="str">
        <f>IF(ISERROR(MATCH(FO$1,'CSC Mitre'!AB$1:AB$220,0)),"",VLOOKUP(FO$1,'Tactic Recode'!$A$1:$B$547,2,FALSE))</f>
        <v/>
      </c>
      <c r="FP29" t="str">
        <f>IF(ISERROR(MATCH(FP$1,'CSC Mitre'!AB$1:AB$220,0)),"",VLOOKUP(FP$1,'Tactic Recode'!$A$1:$B$547,2,FALSE))</f>
        <v/>
      </c>
      <c r="FQ29" t="str">
        <f>IF(ISERROR(MATCH(FQ$1,'CSC Mitre'!AB$1:AB$220,0)),"",VLOOKUP(FQ$1,'Tactic Recode'!$A$1:$B$547,2,FALSE))</f>
        <v/>
      </c>
      <c r="FR29" t="str">
        <f>IF(ISERROR(MATCH(FR$1,'CSC Mitre'!AB$1:AB$220,0)),"",VLOOKUP(FR$1,'Tactic Recode'!$A$1:$B$547,2,FALSE))</f>
        <v/>
      </c>
      <c r="FS29" t="str">
        <f>IF(ISERROR(MATCH(FS$1,'CSC Mitre'!AB$1:AB$220,0)),"",VLOOKUP(FS$1,'Tactic Recode'!$A$1:$B$547,2,FALSE))</f>
        <v/>
      </c>
      <c r="FT29" t="str">
        <f>IF(ISERROR(MATCH(FT$1,'CSC Mitre'!AB$1:AB$220,0)),"",VLOOKUP(FT$1,'Tactic Recode'!$A$1:$B$547,2,FALSE))</f>
        <v/>
      </c>
      <c r="FU29" t="str">
        <f>IF(ISERROR(MATCH(FU$1,'CSC Mitre'!AB$1:AB$220,0)),"",VLOOKUP(FU$1,'Tactic Recode'!$A$1:$B$547,2,FALSE))</f>
        <v/>
      </c>
      <c r="FV29" t="str">
        <f>IF(ISERROR(MATCH(FV$1,'CSC Mitre'!AB$1:AB$220,0)),"",VLOOKUP(FV$1,'Tactic Recode'!$A$1:$B$547,2,FALSE))</f>
        <v/>
      </c>
      <c r="FW29" t="str">
        <f>IF(ISERROR(MATCH(FW$1,'CSC Mitre'!AB$1:AB$220,0)),"",VLOOKUP(FW$1,'Tactic Recode'!$A$1:$B$547,2,FALSE))</f>
        <v/>
      </c>
      <c r="FX29" t="str">
        <f>IF(ISERROR(MATCH(FX$1,'CSC Mitre'!AB$1:AB$220,0)),"",VLOOKUP(FX$1,'Tactic Recode'!$A$1:$B$547,2,FALSE))</f>
        <v/>
      </c>
      <c r="FY29" t="str">
        <f>IF(ISERROR(MATCH(FY$1,'CSC Mitre'!AB$1:AB$220,0)),"",VLOOKUP(FY$1,'Tactic Recode'!$A$1:$B$547,2,FALSE))</f>
        <v/>
      </c>
      <c r="FZ29" t="str">
        <f>IF(ISERROR(MATCH(FZ$1,'CSC Mitre'!AB$1:AB$220,0)),"",VLOOKUP(FZ$1,'Tactic Recode'!$A$1:$B$547,2,FALSE))</f>
        <v/>
      </c>
      <c r="GA29" t="str">
        <f>IF(ISERROR(MATCH(GA$1,'CSC Mitre'!AB$1:AB$220,0)),"",VLOOKUP(GA$1,'Tactic Recode'!$A$1:$B$547,2,FALSE))</f>
        <v>Initial Access, Persistence</v>
      </c>
      <c r="GB29" t="str">
        <f>IF(ISERROR(MATCH(GB$1,'CSC Mitre'!AB$1:AB$220,0)),"",VLOOKUP(GB$1,'Tactic Recode'!$A$1:$B$547,2,FALSE))</f>
        <v/>
      </c>
      <c r="GC29" t="str">
        <f>IF(ISERROR(MATCH(GC$1,'CSC Mitre'!AB$1:AB$220,0)),"",VLOOKUP(GC$1,'Tactic Recode'!$A$1:$B$547,2,FALSE))</f>
        <v/>
      </c>
      <c r="GD29" t="str">
        <f>IF(ISERROR(MATCH(GD$1,'CSC Mitre'!AB$1:AB$220,0)),"",VLOOKUP(GD$1,'Tactic Recode'!$A$1:$B$547,2,FALSE))</f>
        <v/>
      </c>
      <c r="GE29" t="str">
        <f>IF(ISERROR(MATCH(GE$1,'CSC Mitre'!AB$1:AB$220,0)),"",VLOOKUP(GE$1,'Tactic Recode'!$A$1:$B$547,2,FALSE))</f>
        <v/>
      </c>
      <c r="GF29" t="str">
        <f>IF(ISERROR(MATCH(GF$1,'CSC Mitre'!AB$1:AB$220,0)),"",VLOOKUP(GF$1,'Tactic Recode'!$A$1:$B$547,2,FALSE))</f>
        <v/>
      </c>
      <c r="GG29" t="str">
        <f>IF(ISERROR(MATCH(GG$1,'CSC Mitre'!AB$1:AB$220,0)),"",VLOOKUP(GG$1,'Tactic Recode'!$A$1:$B$547,2,FALSE))</f>
        <v/>
      </c>
      <c r="GH29" t="str">
        <f>IF(ISERROR(MATCH(GH$1,'CSC Mitre'!AB$1:AB$220,0)),"",VLOOKUP(GH$1,'Tactic Recode'!$A$1:$B$547,2,FALSE))</f>
        <v/>
      </c>
      <c r="GI29" t="str">
        <f>IF(ISERROR(MATCH(GI$1,'CSC Mitre'!AB$1:AB$220,0)),"",VLOOKUP(GI$1,'Tactic Recode'!$A$1:$B$547,2,FALSE))</f>
        <v>Persistence</v>
      </c>
      <c r="GJ29" t="str">
        <f>IF(ISERROR(MATCH(GJ$1,'CSC Mitre'!AB$1:AB$220,0)),"",VLOOKUP(GJ$1,'Tactic Recode'!$A$1:$B$547,2,FALSE))</f>
        <v/>
      </c>
      <c r="GK29" t="str">
        <f>IF(ISERROR(MATCH(GK$1,'CSC Mitre'!AB$1:AB$220,0)),"",VLOOKUP(GK$1,'Tactic Recode'!$A$1:$B$547,2,FALSE))</f>
        <v>Persistence</v>
      </c>
      <c r="GL29" t="str">
        <f>IF(ISERROR(MATCH(GL$1,'CSC Mitre'!AB$1:AB$220,0)),"",VLOOKUP(GL$1,'Tactic Recode'!$A$1:$B$547,2,FALSE))</f>
        <v>Persistence</v>
      </c>
      <c r="GM29" t="str">
        <f>IF(ISERROR(MATCH(GM$1,'CSC Mitre'!AB$1:AB$220,0)),"",VLOOKUP(GM$1,'Tactic Recode'!$A$1:$B$547,2,FALSE))</f>
        <v/>
      </c>
      <c r="GN29" t="str">
        <f>IF(ISERROR(MATCH(GN$1,'CSC Mitre'!AB$1:AB$220,0)),"",VLOOKUP(GN$1,'Tactic Recode'!$A$1:$B$547,2,FALSE))</f>
        <v/>
      </c>
      <c r="GO29" t="str">
        <f>IF(ISERROR(MATCH(GO$1,'CSC Mitre'!AB$1:AB$220,0)),"",VLOOKUP(GO$1,'Tactic Recode'!$A$1:$B$547,2,FALSE))</f>
        <v/>
      </c>
      <c r="GP29" t="str">
        <f>IF(ISERROR(MATCH(GP$1,'CSC Mitre'!AB$1:AB$220,0)),"",VLOOKUP(GP$1,'Tactic Recode'!$A$1:$B$547,2,FALSE))</f>
        <v/>
      </c>
      <c r="GQ29" t="str">
        <f>IF(ISERROR(MATCH(GQ$1,'CSC Mitre'!AB$1:AB$220,0)),"",VLOOKUP(GQ$1,'Tactic Recode'!$A$1:$B$547,2,FALSE))</f>
        <v/>
      </c>
      <c r="GR29" t="str">
        <f>IF(ISERROR(MATCH(GR$1,'CSC Mitre'!AB$1:AB$220,0)),"",VLOOKUP(GR$1,'Tactic Recode'!$A$1:$B$547,2,FALSE))</f>
        <v/>
      </c>
      <c r="GS29" t="str">
        <f>IF(ISERROR(MATCH(GS$1,'CSC Mitre'!AB$1:AB$220,0)),"",VLOOKUP(GS$1,'Tactic Recode'!$A$1:$B$547,2,FALSE))</f>
        <v/>
      </c>
      <c r="GT29" t="str">
        <f>IF(ISERROR(MATCH(GT$1,'CSC Mitre'!AB$1:AB$220,0)),"",VLOOKUP(GT$1,'Tactic Recode'!$A$1:$B$547,2,FALSE))</f>
        <v/>
      </c>
      <c r="GU29" t="str">
        <f>IF(ISERROR(MATCH(GU$1,'CSC Mitre'!AB$1:AB$220,0)),"",VLOOKUP(GU$1,'Tactic Recode'!$A$1:$B$547,2,FALSE))</f>
        <v/>
      </c>
      <c r="GV29" t="str">
        <f>IF(ISERROR(MATCH(GV$1,'CSC Mitre'!AB$1:AB$220,0)),"",VLOOKUP(GV$1,'Tactic Recode'!$A$1:$B$547,2,FALSE))</f>
        <v/>
      </c>
      <c r="GW29" t="str">
        <f>IF(ISERROR(MATCH(GW$1,'CSC Mitre'!AB$1:AB$220,0)),"",VLOOKUP(GW$1,'Tactic Recode'!$A$1:$B$547,2,FALSE))</f>
        <v>Credential Access</v>
      </c>
      <c r="GX29" t="str">
        <f>IF(ISERROR(MATCH(GX$1,'CSC Mitre'!AB$1:AB$220,0)),"",VLOOKUP(GX$1,'Tactic Recode'!$A$1:$B$547,2,FALSE))</f>
        <v/>
      </c>
      <c r="GY29" t="str">
        <f>IF(ISERROR(MATCH(GY$1,'CSC Mitre'!AB$1:AB$220,0)),"",VLOOKUP(GY$1,'Tactic Recode'!$A$1:$B$547,2,FALSE))</f>
        <v/>
      </c>
      <c r="GZ29" t="str">
        <f>IF(ISERROR(MATCH(GZ$1,'CSC Mitre'!AB$1:AB$220,0)),"",VLOOKUP(GZ$1,'Tactic Recode'!$A$1:$B$547,2,FALSE))</f>
        <v/>
      </c>
      <c r="HA29" t="str">
        <f>IF(ISERROR(MATCH(HA$1,'CSC Mitre'!AB$1:AB$220,0)),"",VLOOKUP(HA$1,'Tactic Recode'!$A$1:$B$547,2,FALSE))</f>
        <v/>
      </c>
      <c r="HB29" t="str">
        <f>IF(ISERROR(MATCH(HB$1,'CSC Mitre'!AB$1:AB$220,0)),"",VLOOKUP(HB$1,'Tactic Recode'!$A$1:$B$547,2,FALSE))</f>
        <v/>
      </c>
      <c r="HC29" t="str">
        <f>IF(ISERROR(MATCH(HC$1,'CSC Mitre'!AB$1:AB$220,0)),"",VLOOKUP(HC$1,'Tactic Recode'!$A$1:$B$547,2,FALSE))</f>
        <v/>
      </c>
      <c r="HD29" t="str">
        <f>IF(ISERROR(MATCH(HD$1,'CSC Mitre'!AB$1:AB$220,0)),"",VLOOKUP(HD$1,'Tactic Recode'!$A$1:$B$547,2,FALSE))</f>
        <v/>
      </c>
      <c r="HE29" t="str">
        <f>IF(ISERROR(MATCH(HE$1,'CSC Mitre'!AB$1:AB$220,0)),"",VLOOKUP(HE$1,'Tactic Recode'!$A$1:$B$547,2,FALSE))</f>
        <v/>
      </c>
      <c r="HF29" t="str">
        <f>IF(ISERROR(MATCH(HF$1,'CSC Mitre'!AB$1:AB$220,0)),"",VLOOKUP(HF$1,'Tactic Recode'!$A$1:$B$547,2,FALSE))</f>
        <v>Defense Evasion, Persistence</v>
      </c>
      <c r="HG29" t="str">
        <f>IF(ISERROR(MATCH(HG$1,'CSC Mitre'!AB$1:AB$220,0)),"",VLOOKUP(HG$1,'Tactic Recode'!$A$1:$B$547,2,FALSE))</f>
        <v/>
      </c>
      <c r="HH29" t="str">
        <f>IF(ISERROR(MATCH(HH$1,'CSC Mitre'!AB$1:AB$220,0)),"",VLOOKUP(HH$1,'Tactic Recode'!$A$1:$B$547,2,FALSE))</f>
        <v>Initial Access</v>
      </c>
      <c r="HI29" t="str">
        <f>IF(ISERROR(MATCH(HI$1,'CSC Mitre'!AB$1:AB$220,0)),"",VLOOKUP(HI$1,'Tactic Recode'!$A$1:$B$547,2,FALSE))</f>
        <v/>
      </c>
      <c r="HJ29" t="str">
        <f>IF(ISERROR(MATCH(HJ$1,'CSC Mitre'!AB$1:AB$220,0)),"",VLOOKUP(HJ$1,'Tactic Recode'!$A$1:$B$547,2,FALSE))</f>
        <v/>
      </c>
      <c r="HK29" t="str">
        <f>IF(ISERROR(MATCH(HK$1,'CSC Mitre'!AB$1:AB$220,0)),"",VLOOKUP(HK$1,'Tactic Recode'!$A$1:$B$547,2,FALSE))</f>
        <v/>
      </c>
      <c r="HL29" t="str">
        <f>IF(ISERROR(MATCH(HL$1,'CSC Mitre'!AB$1:AB$220,0)),"",VLOOKUP(HL$1,'Tactic Recode'!$A$1:$B$547,2,FALSE))</f>
        <v/>
      </c>
      <c r="HM29" t="str">
        <f>IF(ISERROR(MATCH(HM$1,'CSC Mitre'!AB$1:AB$220,0)),"",VLOOKUP(HM$1,'Tactic Recode'!$A$1:$B$547,2,FALSE))</f>
        <v/>
      </c>
      <c r="HN29" t="str">
        <f>IF(ISERROR(MATCH(HN$1,'CSC Mitre'!AB$1:AB$220,0)),"",VLOOKUP(HN$1,'Tactic Recode'!$A$1:$B$547,2,FALSE))</f>
        <v/>
      </c>
      <c r="HO29" t="str">
        <f>IF(ISERROR(MATCH(HO$1,'CSC Mitre'!AB$1:AB$220,0)),"",VLOOKUP(HO$1,'Tactic Recode'!$A$1:$B$547,2,FALSE))</f>
        <v/>
      </c>
      <c r="HP29" t="str">
        <f>IF(ISERROR(MATCH(HP$1,'CSC Mitre'!AB$1:AB$220,0)),"",VLOOKUP(HP$1,'Tactic Recode'!$A$1:$B$547,2,FALSE))</f>
        <v>Command and Control, Defense Evasion, Persistence</v>
      </c>
      <c r="HQ29" t="str">
        <f>IF(ISERROR(MATCH(HQ$1,'CSC Mitre'!AB$1:AB$220,0)),"",VLOOKUP(HQ$1,'Tactic Recode'!$A$1:$B$547,2,FALSE))</f>
        <v>Command and Control, Defense Evasion, Persistence</v>
      </c>
      <c r="HR29" t="str">
        <f>IF(ISERROR(MATCH(HR$1,'CSC Mitre'!AB$1:AB$220,0)),"",VLOOKUP(HR$1,'Tactic Recode'!$A$1:$B$547,2,FALSE))</f>
        <v/>
      </c>
      <c r="HS29" t="str">
        <f>IF(ISERROR(MATCH(HS$1,'CSC Mitre'!AB$1:AB$220,0)),"",VLOOKUP(HS$1,'Tactic Recode'!$A$1:$B$547,2,FALSE))</f>
        <v/>
      </c>
      <c r="HT29" t="str">
        <f>IF(ISERROR(MATCH(HT$1,'CSC Mitre'!AB$1:AB$220,0)),"",VLOOKUP(HT$1,'Tactic Recode'!$A$1:$B$547,2,FALSE))</f>
        <v/>
      </c>
      <c r="HU29" t="str">
        <f>IF(ISERROR(MATCH(HU$1,'CSC Mitre'!AB$1:AB$220,0)),"",VLOOKUP(HU$1,'Tactic Recode'!$A$1:$B$547,2,FALSE))</f>
        <v/>
      </c>
      <c r="HV29" t="str">
        <f>IF(ISERROR(MATCH(HV$1,'CSC Mitre'!AB$1:AB$220,0)),"",VLOOKUP(HV$1,'Tactic Recode'!$A$1:$B$547,2,FALSE))</f>
        <v/>
      </c>
      <c r="HW29" t="str">
        <f>IF(ISERROR(MATCH(HW$1,'CSC Mitre'!AB$1:AB$220,0)),"",VLOOKUP(HW$1,'Tactic Recode'!$A$1:$B$547,2,FALSE))</f>
        <v/>
      </c>
      <c r="HX29" t="str">
        <f>IF(ISERROR(MATCH(HX$1,'CSC Mitre'!AB$1:AB$220,0)),"",VLOOKUP(HX$1,'Tactic Recode'!$A$1:$B$547,2,FALSE))</f>
        <v/>
      </c>
      <c r="HY29" t="str">
        <f>IF(ISERROR(MATCH(HY$1,'CSC Mitre'!AB$1:AB$220,0)),"",VLOOKUP(HY$1,'Tactic Recode'!$A$1:$B$547,2,FALSE))</f>
        <v/>
      </c>
      <c r="HZ29" t="str">
        <f>IF(ISERROR(MATCH(HZ$1,'CSC Mitre'!AB$1:AB$220,0)),"",VLOOKUP(HZ$1,'Tactic Recode'!$A$1:$B$547,2,FALSE))</f>
        <v/>
      </c>
      <c r="IA29" t="str">
        <f>IF(ISERROR(MATCH(IA$1,'CSC Mitre'!AB$1:AB$220,0)),"",VLOOKUP(IA$1,'Tactic Recode'!$A$1:$B$547,2,FALSE))</f>
        <v/>
      </c>
      <c r="IB29" t="str">
        <f>IF(ISERROR(MATCH(IB$1,'CSC Mitre'!AB$1:AB$220,0)),"",VLOOKUP(IB$1,'Tactic Recode'!$A$1:$B$547,2,FALSE))</f>
        <v/>
      </c>
      <c r="IC29" t="str">
        <f>IF(ISERROR(MATCH(IC$1,'CSC Mitre'!AB$1:AB$220,0)),"",VLOOKUP(IC$1,'Tactic Recode'!$A$1:$B$547,2,FALSE))</f>
        <v/>
      </c>
      <c r="ID29" t="str">
        <f>IF(ISERROR(MATCH(ID$1,'CSC Mitre'!AB$1:AB$220,0)),"",VLOOKUP(ID$1,'Tactic Recode'!$A$1:$B$547,2,FALSE))</f>
        <v/>
      </c>
      <c r="IE29" t="str">
        <f>IF(ISERROR(MATCH(IE$1,'CSC Mitre'!AB$1:AB$220,0)),"",VLOOKUP(IE$1,'Tactic Recode'!$A$1:$B$547,2,FALSE))</f>
        <v/>
      </c>
      <c r="IF29" t="str">
        <f>IF(ISERROR(MATCH(IF$1,'CSC Mitre'!AB$1:AB$220,0)),"",VLOOKUP(IF$1,'Tactic Recode'!$A$1:$B$547,2,FALSE))</f>
        <v/>
      </c>
      <c r="IG29" t="str">
        <f>IF(ISERROR(MATCH(IG$1,'CSC Mitre'!AB$1:AB$220,0)),"",VLOOKUP(IG$1,'Tactic Recode'!$A$1:$B$547,2,FALSE))</f>
        <v/>
      </c>
      <c r="IH29" t="str">
        <f>IF(ISERROR(MATCH(IH$1,'CSC Mitre'!AB$1:AB$220,0)),"",VLOOKUP(IH$1,'Tactic Recode'!$A$1:$B$547,2,FALSE))</f>
        <v/>
      </c>
      <c r="II29" t="str">
        <f>IF(ISERROR(MATCH(II$1,'CSC Mitre'!AB$1:AB$220,0)),"",VLOOKUP(II$1,'Tactic Recode'!$A$1:$B$547,2,FALSE))</f>
        <v/>
      </c>
      <c r="IJ29" t="str">
        <f>IF(ISERROR(MATCH(IJ$1,'CSC Mitre'!AB$1:AB$220,0)),"",VLOOKUP(IJ$1,'Tactic Recode'!$A$1:$B$547,2,FALSE))</f>
        <v/>
      </c>
      <c r="IK29" t="str">
        <f>IF(ISERROR(MATCH(IK$1,'CSC Mitre'!AB$1:AB$220,0)),"",VLOOKUP(IK$1,'Tactic Recode'!$A$1:$B$547,2,FALSE))</f>
        <v/>
      </c>
      <c r="IL29" t="str">
        <f>IF(ISERROR(MATCH(IL$1,'CSC Mitre'!AB$1:AB$220,0)),"",VLOOKUP(IL$1,'Tactic Recode'!$A$1:$B$547,2,FALSE))</f>
        <v/>
      </c>
      <c r="IM29" t="str">
        <f>IF(ISERROR(MATCH(IM$1,'CSC Mitre'!AB$1:AB$220,0)),"",VLOOKUP(IM$1,'Tactic Recode'!$A$1:$B$547,2,FALSE))</f>
        <v>Defense Evasion</v>
      </c>
      <c r="IN29" t="str">
        <f>IF(ISERROR(MATCH(IN$1,'CSC Mitre'!AB$1:AB$220,0)),"",VLOOKUP(IN$1,'Tactic Recode'!$A$1:$B$547,2,FALSE))</f>
        <v>Command and Control</v>
      </c>
      <c r="IO29" t="str">
        <f>IF(ISERROR(MATCH(IO$1,'CSC Mitre'!AB$1:AB$220,0)),"",VLOOKUP(IO$1,'Tactic Recode'!$A$1:$B$547,2,FALSE))</f>
        <v/>
      </c>
      <c r="IP29" t="str">
        <f>IF(ISERROR(MATCH(IP$1,'CSC Mitre'!AB$1:AB$220,0)),"",VLOOKUP(IP$1,'Tactic Recode'!$A$1:$B$547,2,FALSE))</f>
        <v/>
      </c>
      <c r="IQ29" t="str">
        <f>IF(ISERROR(MATCH(IQ$1,'CSC Mitre'!AB$1:AB$220,0)),"",VLOOKUP(IQ$1,'Tactic Recode'!$A$1:$B$547,2,FALSE))</f>
        <v/>
      </c>
      <c r="IR29" t="str">
        <f>IF(ISERROR(MATCH(IR$1,'CSC Mitre'!AB$1:AB$220,0)),"",VLOOKUP(IR$1,'Tactic Recode'!$A$1:$B$547,2,FALSE))</f>
        <v/>
      </c>
      <c r="IS29" t="str">
        <f>IF(ISERROR(MATCH(IS$1,'CSC Mitre'!AB$1:AB$220,0)),"",VLOOKUP(IS$1,'Tactic Recode'!$A$1:$B$547,2,FALSE))</f>
        <v/>
      </c>
      <c r="IT29" t="str">
        <f>IF(ISERROR(MATCH(IT$1,'CSC Mitre'!AB$1:AB$220,0)),"",VLOOKUP(IT$1,'Tactic Recode'!$A$1:$B$547,2,FALSE))</f>
        <v/>
      </c>
      <c r="IU29" t="str">
        <f>IF(ISERROR(MATCH(IU$1,'CSC Mitre'!AB$1:AB$220,0)),"",VLOOKUP(IU$1,'Tactic Recode'!$A$1:$B$547,2,FALSE))</f>
        <v/>
      </c>
      <c r="IV29" t="str">
        <f>IF(ISERROR(MATCH(IV$1,'CSC Mitre'!AB$1:AB$220,0)),"",VLOOKUP(IV$1,'Tactic Recode'!$A$1:$B$547,2,FALSE))</f>
        <v/>
      </c>
      <c r="IW29" t="str">
        <f>IF(ISERROR(MATCH(IW$1,'CSC Mitre'!AB$1:AB$220,0)),"",VLOOKUP(IW$1,'Tactic Recode'!$A$1:$B$547,2,FALSE))</f>
        <v/>
      </c>
      <c r="IX29" t="str">
        <f>IF(ISERROR(MATCH(IX$1,'CSC Mitre'!AB$1:AB$220,0)),"",VLOOKUP(IX$1,'Tactic Recode'!$A$1:$B$547,2,FALSE))</f>
        <v/>
      </c>
      <c r="IY29" t="str">
        <f>IF(ISERROR(MATCH(IY$1,'CSC Mitre'!AB$1:AB$220,0)),"",VLOOKUP(IY$1,'Tactic Recode'!$A$1:$B$547,2,FALSE))</f>
        <v/>
      </c>
      <c r="IZ29" t="str">
        <f>IF(ISERROR(MATCH(IZ$1,'CSC Mitre'!AB$1:AB$220,0)),"",VLOOKUP(IZ$1,'Tactic Recode'!$A$1:$B$547,2,FALSE))</f>
        <v/>
      </c>
      <c r="JA29" t="str">
        <f>IF(ISERROR(MATCH(JA$1,'CSC Mitre'!AB$1:AB$220,0)),"",VLOOKUP(JA$1,'Tactic Recode'!$A$1:$B$547,2,FALSE))</f>
        <v/>
      </c>
      <c r="JB29" t="str">
        <f>IF(ISERROR(MATCH(JB$1,'CSC Mitre'!AB$1:AB$220,0)),"",VLOOKUP(JB$1,'Tactic Recode'!$A$1:$B$547,2,FALSE))</f>
        <v/>
      </c>
      <c r="JC29" t="str">
        <f>IF(ISERROR(MATCH(JC$1,'CSC Mitre'!AB$1:AB$220,0)),"",VLOOKUP(JC$1,'Tactic Recode'!$A$1:$B$547,2,FALSE))</f>
        <v/>
      </c>
      <c r="JD29" t="str">
        <f>IF(ISERROR(MATCH(JD$1,'CSC Mitre'!AB$1:AB$220,0)),"",VLOOKUP(JD$1,'Tactic Recode'!$A$1:$B$547,2,FALSE))</f>
        <v/>
      </c>
      <c r="JE29" t="str">
        <f>IF(ISERROR(MATCH(JE$1,'CSC Mitre'!AB$1:AB$220,0)),"",VLOOKUP(JE$1,'Tactic Recode'!$A$1:$B$547,2,FALSE))</f>
        <v/>
      </c>
      <c r="JF29" t="str">
        <f>IF(ISERROR(MATCH(JF$1,'CSC Mitre'!AB$1:AB$220,0)),"",VLOOKUP(JF$1,'Tactic Recode'!$A$1:$B$547,2,FALSE))</f>
        <v/>
      </c>
      <c r="JG29" t="str">
        <f>IF(ISERROR(MATCH(JG$1,'CSC Mitre'!AB$1:AB$220,0)),"",VLOOKUP(JG$1,'Tactic Recode'!$A$1:$B$547,2,FALSE))</f>
        <v/>
      </c>
      <c r="JH29" t="str">
        <f>IF(ISERROR(MATCH(JH$1,'CSC Mitre'!AB$1:AB$220,0)),"",VLOOKUP(JH$1,'Tactic Recode'!$A$1:$B$547,2,FALSE))</f>
        <v/>
      </c>
      <c r="JI29" t="str">
        <f>IF(ISERROR(MATCH(JI$1,'CSC Mitre'!AB$1:AB$220,0)),"",VLOOKUP(JI$1,'Tactic Recode'!$A$1:$B$547,2,FALSE))</f>
        <v/>
      </c>
      <c r="JJ29" t="str">
        <f>IF(ISERROR(MATCH(JJ$1,'CSC Mitre'!AB$1:AB$220,0)),"",VLOOKUP(JJ$1,'Tactic Recode'!$A$1:$B$547,2,FALSE))</f>
        <v/>
      </c>
      <c r="JK29" t="str">
        <f>IF(ISERROR(MATCH(JK$1,'CSC Mitre'!AB$1:AB$220,0)),"",VLOOKUP(JK$1,'Tactic Recode'!$A$1:$B$547,2,FALSE))</f>
        <v/>
      </c>
      <c r="JL29" t="str">
        <f>IF(ISERROR(MATCH(JL$1,'CSC Mitre'!AB$1:AB$220,0)),"",VLOOKUP(JL$1,'Tactic Recode'!$A$1:$B$547,2,FALSE))</f>
        <v/>
      </c>
      <c r="JM29" t="str">
        <f>IF(ISERROR(MATCH(JM$1,'CSC Mitre'!AB$1:AB$220,0)),"",VLOOKUP(JM$1,'Tactic Recode'!$A$1:$B$547,2,FALSE))</f>
        <v/>
      </c>
      <c r="JN29" t="str">
        <f>IF(ISERROR(MATCH(JN$1,'CSC Mitre'!AB$1:AB$220,0)),"",VLOOKUP(JN$1,'Tactic Recode'!$A$1:$B$547,2,FALSE))</f>
        <v/>
      </c>
      <c r="JO29" t="str">
        <f>IF(ISERROR(MATCH(JO$1,'CSC Mitre'!AB$1:AB$220,0)),"",VLOOKUP(JO$1,'Tactic Recode'!$A$1:$B$547,2,FALSE))</f>
        <v/>
      </c>
      <c r="JP29" t="str">
        <f>IF(ISERROR(MATCH(JP$1,'CSC Mitre'!AB$1:AB$220,0)),"",VLOOKUP(JP$1,'Tactic Recode'!$A$1:$B$547,2,FALSE))</f>
        <v>Impact</v>
      </c>
      <c r="JQ29" t="str">
        <f>IF(ISERROR(MATCH(JQ$1,'CSC Mitre'!AB$1:AB$220,0)),"",VLOOKUP(JQ$1,'Tactic Recode'!$A$1:$B$547,2,FALSE))</f>
        <v>Impact</v>
      </c>
      <c r="JR29" t="str">
        <f>IF(ISERROR(MATCH(JR$1,'CSC Mitre'!AB$1:AB$220,0)),"",VLOOKUP(JR$1,'Tactic Recode'!$A$1:$B$547,2,FALSE))</f>
        <v>Impact</v>
      </c>
      <c r="JS29" t="str">
        <f>IF(ISERROR(MATCH(JS$1,'CSC Mitre'!AB$1:AB$220,0)),"",VLOOKUP(JS$1,'Tactic Recode'!$A$1:$B$547,2,FALSE))</f>
        <v>Impact</v>
      </c>
      <c r="JT29" t="str">
        <f>IF(ISERROR(MATCH(JT$1,'CSC Mitre'!AB$1:AB$220,0)),"",VLOOKUP(JT$1,'Tactic Recode'!$A$1:$B$547,2,FALSE))</f>
        <v>Impact</v>
      </c>
      <c r="JU29" t="str">
        <f>IF(ISERROR(MATCH(JU$1,'CSC Mitre'!AB$1:AB$220,0)),"",VLOOKUP(JU$1,'Tactic Recode'!$A$1:$B$547,2,FALSE))</f>
        <v/>
      </c>
      <c r="JV29" t="str">
        <f>IF(ISERROR(MATCH(JV$1,'CSC Mitre'!AB$1:AB$220,0)),"",VLOOKUP(JV$1,'Tactic Recode'!$A$1:$B$547,2,FALSE))</f>
        <v/>
      </c>
      <c r="JW29" t="str">
        <f>IF(ISERROR(MATCH(JW$1,'CSC Mitre'!AB$1:AB$220,0)),"",VLOOKUP(JW$1,'Tactic Recode'!$A$1:$B$547,2,FALSE))</f>
        <v/>
      </c>
      <c r="JX29" t="str">
        <f>IF(ISERROR(MATCH(JX$1,'CSC Mitre'!AB$1:AB$220,0)),"",VLOOKUP(JX$1,'Tactic Recode'!$A$1:$B$547,2,FALSE))</f>
        <v/>
      </c>
      <c r="JY29" t="str">
        <f>IF(ISERROR(MATCH(JY$1,'CSC Mitre'!AB$1:AB$220,0)),"",VLOOKUP(JY$1,'Tactic Recode'!$A$1:$B$547,2,FALSE))</f>
        <v/>
      </c>
      <c r="JZ29" t="str">
        <f>IF(ISERROR(MATCH(JZ$1,'CSC Mitre'!AB$1:AB$220,0)),"",VLOOKUP(JZ$1,'Tactic Recode'!$A$1:$B$547,2,FALSE))</f>
        <v/>
      </c>
      <c r="KA29" t="str">
        <f>IF(ISERROR(MATCH(KA$1,'CSC Mitre'!AB$1:AB$220,0)),"",VLOOKUP(KA$1,'Tactic Recode'!$A$1:$B$547,2,FALSE))</f>
        <v/>
      </c>
      <c r="KB29" t="str">
        <f>IF(ISERROR(MATCH(KB$1,'CSC Mitre'!AB$1:AB$220,0)),"",VLOOKUP(KB$1,'Tactic Recode'!$A$1:$B$547,2,FALSE))</f>
        <v/>
      </c>
      <c r="KC29" t="str">
        <f>IF(ISERROR(MATCH(KC$1,'CSC Mitre'!AB$1:AB$220,0)),"",VLOOKUP(KC$1,'Tactic Recode'!$A$1:$B$547,2,FALSE))</f>
        <v/>
      </c>
      <c r="KD29" t="str">
        <f>IF(ISERROR(MATCH(KD$1,'CSC Mitre'!AB$1:AB$220,0)),"",VLOOKUP(KD$1,'Tactic Recode'!$A$1:$B$547,2,FALSE))</f>
        <v/>
      </c>
      <c r="KE29" t="str">
        <f>IF(ISERROR(MATCH(KE$1,'CSC Mitre'!AB$1:AB$220,0)),"",VLOOKUP(KE$1,'Tactic Recode'!$A$1:$B$547,2,FALSE))</f>
        <v>Collection</v>
      </c>
      <c r="KF29" t="str">
        <f>IF(ISERROR(MATCH(KF$1,'CSC Mitre'!AB$1:AB$220,0)),"",VLOOKUP(KF$1,'Tactic Recode'!$A$1:$B$547,2,FALSE))</f>
        <v/>
      </c>
      <c r="KG29" t="str">
        <f>IF(ISERROR(MATCH(KG$1,'CSC Mitre'!AB$1:AB$220,0)),"",VLOOKUP(KG$1,'Tactic Recode'!$A$1:$B$547,2,FALSE))</f>
        <v/>
      </c>
      <c r="KH29" t="str">
        <f>IF(ISERROR(MATCH(KH$1,'CSC Mitre'!AB$1:AB$220,0)),"",VLOOKUP(KH$1,'Tactic Recode'!$A$1:$B$547,2,FALSE))</f>
        <v/>
      </c>
      <c r="KI29" t="str">
        <f>IF(ISERROR(MATCH(KI$1,'CSC Mitre'!AB$1:AB$220,0)),"",VLOOKUP(KI$1,'Tactic Recode'!$A$1:$B$547,2,FALSE))</f>
        <v>Exfiltration</v>
      </c>
      <c r="KJ29" t="str">
        <f>IF(ISERROR(MATCH(KJ$1,'CSC Mitre'!AB$1:AB$220,0)),"",VLOOKUP(KJ$1,'Tactic Recode'!$A$1:$B$547,2,FALSE))</f>
        <v/>
      </c>
      <c r="KK29" t="str">
        <f>IF(ISERROR(MATCH(KK$1,'CSC Mitre'!AB$1:AB$220,0)),"",VLOOKUP(KK$1,'Tactic Recode'!$A$1:$B$547,2,FALSE))</f>
        <v/>
      </c>
      <c r="KL29" t="str">
        <f>IF(ISERROR(MATCH(KL$1,'CSC Mitre'!AB$1:AB$220,0)),"",VLOOKUP(KL$1,'Tactic Recode'!$A$1:$B$547,2,FALSE))</f>
        <v/>
      </c>
      <c r="KM29" t="str">
        <f>IF(ISERROR(MATCH(KM$1,'CSC Mitre'!AB$1:AB$220,0)),"",VLOOKUP(KM$1,'Tactic Recode'!$A$1:$B$547,2,FALSE))</f>
        <v/>
      </c>
      <c r="KN29" t="str">
        <f>IF(ISERROR(MATCH(KN$1,'CSC Mitre'!AB$1:AB$220,0)),"",VLOOKUP(KN$1,'Tactic Recode'!$A$1:$B$547,2,FALSE))</f>
        <v/>
      </c>
      <c r="KO29" t="str">
        <f>IF(ISERROR(MATCH(KO$1,'CSC Mitre'!AB$1:AB$220,0)),"",VLOOKUP(KO$1,'Tactic Recode'!$A$1:$B$547,2,FALSE))</f>
        <v/>
      </c>
      <c r="KP29" t="str">
        <f>IF(ISERROR(MATCH(KP$1,'CSC Mitre'!AB$1:AB$220,0)),"",VLOOKUP(KP$1,'Tactic Recode'!$A$1:$B$547,2,FALSE))</f>
        <v/>
      </c>
      <c r="KQ29" t="str">
        <f>IF(ISERROR(MATCH(KQ$1,'CSC Mitre'!AB$1:AB$220,0)),"",VLOOKUP(KQ$1,'Tactic Recode'!$A$1:$B$547,2,FALSE))</f>
        <v>Defense Evasion, Persistence</v>
      </c>
      <c r="KR29" t="str">
        <f>IF(ISERROR(MATCH(KR$1,'CSC Mitre'!AB$1:AB$220,0)),"",VLOOKUP(KR$1,'Tactic Recode'!$A$1:$B$547,2,FALSE))</f>
        <v/>
      </c>
      <c r="KS29" t="str">
        <f>IF(ISERROR(MATCH(KS$1,'CSC Mitre'!AB$1:AB$220,0)),"",VLOOKUP(KS$1,'Tactic Recode'!$A$1:$B$547,2,FALSE))</f>
        <v/>
      </c>
      <c r="KT29" t="str">
        <f>IF(ISERROR(MATCH(KT$1,'CSC Mitre'!AB$1:AB$220,0)),"",VLOOKUP(KT$1,'Tactic Recode'!$A$1:$B$547,2,FALSE))</f>
        <v/>
      </c>
      <c r="KU29" t="str">
        <f>IF(ISERROR(MATCH(KU$1,'CSC Mitre'!AB$1:AB$220,0)),"",VLOOKUP(KU$1,'Tactic Recode'!$A$1:$B$547,2,FALSE))</f>
        <v/>
      </c>
      <c r="KV29" t="str">
        <f>IF(ISERROR(MATCH(KV$1,'CSC Mitre'!AB$1:AB$220,0)),"",VLOOKUP(KV$1,'Tactic Recode'!$A$1:$B$547,2,FALSE))</f>
        <v/>
      </c>
      <c r="KW29" t="str">
        <f>IF(ISERROR(MATCH(KW$1,'CSC Mitre'!AB$1:AB$220,0)),"",VLOOKUP(KW$1,'Tactic Recode'!$A$1:$B$547,2,FALSE))</f>
        <v/>
      </c>
      <c r="KX29" t="str">
        <f>IF(ISERROR(MATCH(KX$1,'CSC Mitre'!AB$1:AB$220,0)),"",VLOOKUP(KX$1,'Tactic Recode'!$A$1:$B$547,2,FALSE))</f>
        <v/>
      </c>
      <c r="KY29" t="str">
        <f>IF(ISERROR(MATCH(KY$1,'CSC Mitre'!AB$1:AB$220,0)),"",VLOOKUP(KY$1,'Tactic Recode'!$A$1:$B$547,2,FALSE))</f>
        <v/>
      </c>
      <c r="KZ29" t="str">
        <f>IF(ISERROR(MATCH(KZ$1,'CSC Mitre'!AB$1:AB$220,0)),"",VLOOKUP(KZ$1,'Tactic Recode'!$A$1:$B$547,2,FALSE))</f>
        <v/>
      </c>
      <c r="LA29" t="str">
        <f>IF(ISERROR(MATCH(LA$1,'CSC Mitre'!AB$1:AB$220,0)),"",VLOOKUP(LA$1,'Tactic Recode'!$A$1:$B$547,2,FALSE))</f>
        <v/>
      </c>
      <c r="LB29" t="str">
        <f>IF(ISERROR(MATCH(LB$1,'CSC Mitre'!AB$1:AB$220,0)),"",VLOOKUP(LB$1,'Tactic Recode'!$A$1:$B$547,2,FALSE))</f>
        <v/>
      </c>
      <c r="LC29" t="str">
        <f>IF(ISERROR(MATCH(LC$1,'CSC Mitre'!AB$1:AB$220,0)),"",VLOOKUP(LC$1,'Tactic Recode'!$A$1:$B$547,2,FALSE))</f>
        <v/>
      </c>
      <c r="LD29" t="str">
        <f>IF(ISERROR(MATCH(LD$1,'CSC Mitre'!AB$1:AB$220,0)),"",VLOOKUP(LD$1,'Tactic Recode'!$A$1:$B$547,2,FALSE))</f>
        <v/>
      </c>
      <c r="LE29" t="str">
        <f>IF(ISERROR(MATCH(LE$1,'CSC Mitre'!AB$1:AB$220,0)),"",VLOOKUP(LE$1,'Tactic Recode'!$A$1:$B$547,2,FALSE))</f>
        <v>Persistence, Privilage Escalation</v>
      </c>
      <c r="LF29" t="str">
        <f>IF(ISERROR(MATCH(LF$1,'CSC Mitre'!AB$1:AB$220,0)),"",VLOOKUP(LF$1,'Tactic Recode'!$A$1:$B$547,2,FALSE))</f>
        <v/>
      </c>
      <c r="LG29" t="str">
        <f>IF(ISERROR(MATCH(LG$1,'CSC Mitre'!AB$1:AB$220,0)),"",VLOOKUP(LG$1,'Tactic Recode'!$A$1:$B$547,2,FALSE))</f>
        <v/>
      </c>
      <c r="LH29" t="str">
        <f>IF(ISERROR(MATCH(LH$1,'CSC Mitre'!AB$1:AB$220,0)),"",VLOOKUP(LH$1,'Tactic Recode'!$A$1:$B$547,2,FALSE))</f>
        <v/>
      </c>
      <c r="LI29" t="str">
        <f>IF(ISERROR(MATCH(LI$1,'CSC Mitre'!AB$1:AB$220,0)),"",VLOOKUP(LI$1,'Tactic Recode'!$A$1:$B$547,2,FALSE))</f>
        <v/>
      </c>
      <c r="LJ29" t="str">
        <f>IF(ISERROR(MATCH(LJ$1,'CSC Mitre'!AB$1:AB$220,0)),"",VLOOKUP(LJ$1,'Tactic Recode'!$A$1:$B$547,2,FALSE))</f>
        <v/>
      </c>
      <c r="LK29" t="str">
        <f>IF(ISERROR(MATCH(LK$1,'CSC Mitre'!AB$1:AB$220,0)),"",VLOOKUP(LK$1,'Tactic Recode'!$A$1:$B$547,2,FALSE))</f>
        <v/>
      </c>
      <c r="LL29" t="str">
        <f>IF(ISERROR(MATCH(LL$1,'CSC Mitre'!AB$1:AB$220,0)),"",VLOOKUP(LL$1,'Tactic Recode'!$A$1:$B$547,2,FALSE))</f>
        <v/>
      </c>
      <c r="LM29" t="str">
        <f>IF(ISERROR(MATCH(LM$1,'CSC Mitre'!AB$1:AB$220,0)),"",VLOOKUP(LM$1,'Tactic Recode'!$A$1:$B$547,2,FALSE))</f>
        <v/>
      </c>
      <c r="LN29" t="str">
        <f>IF(ISERROR(MATCH(LN$1,'CSC Mitre'!AB$1:AB$220,0)),"",VLOOKUP(LN$1,'Tactic Recode'!$A$1:$B$547,2,FALSE))</f>
        <v/>
      </c>
      <c r="LO29" t="str">
        <f>IF(ISERROR(MATCH(LO$1,'CSC Mitre'!AB$1:AB$220,0)),"",VLOOKUP(LO$1,'Tactic Recode'!$A$1:$B$547,2,FALSE))</f>
        <v/>
      </c>
      <c r="LP29" t="str">
        <f>IF(ISERROR(MATCH(LP$1,'CSC Mitre'!AB$1:AB$220,0)),"",VLOOKUP(LP$1,'Tactic Recode'!$A$1:$B$547,2,FALSE))</f>
        <v/>
      </c>
      <c r="LQ29" t="str">
        <f>IF(ISERROR(MATCH(LQ$1,'CSC Mitre'!AB$1:AB$220,0)),"",VLOOKUP(LQ$1,'Tactic Recode'!$A$1:$B$547,2,FALSE))</f>
        <v/>
      </c>
      <c r="LR29" t="str">
        <f>IF(ISERROR(MATCH(LR$1,'CSC Mitre'!AB$1:AB$220,0)),"",VLOOKUP(LR$1,'Tactic Recode'!$A$1:$B$547,2,FALSE))</f>
        <v/>
      </c>
      <c r="LS29" t="str">
        <f>IF(ISERROR(MATCH(LS$1,'CSC Mitre'!AB$1:AB$220,0)),"",VLOOKUP(LS$1,'Tactic Recode'!$A$1:$B$547,2,FALSE))</f>
        <v/>
      </c>
      <c r="LT29" t="str">
        <f>IF(ISERROR(MATCH(LT$1,'CSC Mitre'!AB$1:AB$220,0)),"",VLOOKUP(LT$1,'Tactic Recode'!$A$1:$B$547,2,FALSE))</f>
        <v/>
      </c>
      <c r="LU29" t="str">
        <f>IF(ISERROR(MATCH(LU$1,'CSC Mitre'!AB$1:AB$220,0)),"",VLOOKUP(LU$1,'Tactic Recode'!$A$1:$B$547,2,FALSE))</f>
        <v/>
      </c>
      <c r="LV29" t="str">
        <f>IF(ISERROR(MATCH(LV$1,'CSC Mitre'!AB$1:AB$220,0)),"",VLOOKUP(LV$1,'Tactic Recode'!$A$1:$B$547,2,FALSE))</f>
        <v/>
      </c>
      <c r="LW29" t="str">
        <f>IF(ISERROR(MATCH(LW$1,'CSC Mitre'!AB$1:AB$220,0)),"",VLOOKUP(LW$1,'Tactic Recode'!$A$1:$B$547,2,FALSE))</f>
        <v/>
      </c>
      <c r="LX29" t="str">
        <f>IF(ISERROR(MATCH(LX$1,'CSC Mitre'!AB$1:AB$220,0)),"",VLOOKUP(LX$1,'Tactic Recode'!$A$1:$B$547,2,FALSE))</f>
        <v/>
      </c>
      <c r="LY29" t="str">
        <f>IF(ISERROR(MATCH(LY$1,'CSC Mitre'!AB$1:AB$220,0)),"",VLOOKUP(LY$1,'Tactic Recode'!$A$1:$B$547,2,FALSE))</f>
        <v/>
      </c>
      <c r="LZ29" t="str">
        <f>IF(ISERROR(MATCH(LZ$1,'CSC Mitre'!AB$1:AB$220,0)),"",VLOOKUP(LZ$1,'Tactic Recode'!$A$1:$B$547,2,FALSE))</f>
        <v/>
      </c>
      <c r="MA29" t="str">
        <f>IF(ISERROR(MATCH(MA$1,'CSC Mitre'!AB$1:AB$220,0)),"",VLOOKUP(MA$1,'Tactic Recode'!$A$1:$B$547,2,FALSE))</f>
        <v/>
      </c>
      <c r="MB29" t="str">
        <f>IF(ISERROR(MATCH(MB$1,'CSC Mitre'!AB$1:AB$220,0)),"",VLOOKUP(MB$1,'Tactic Recode'!$A$1:$B$547,2,FALSE))</f>
        <v/>
      </c>
      <c r="MC29" t="str">
        <f>IF(ISERROR(MATCH(MC$1,'CSC Mitre'!AB$1:AB$220,0)),"",VLOOKUP(MC$1,'Tactic Recode'!$A$1:$B$547,2,FALSE))</f>
        <v/>
      </c>
      <c r="MD29" t="str">
        <f>IF(ISERROR(MATCH(MD$1,'CSC Mitre'!AB$1:AB$220,0)),"",VLOOKUP(MD$1,'Tactic Recode'!$A$1:$B$547,2,FALSE))</f>
        <v/>
      </c>
      <c r="ME29" t="str">
        <f>IF(ISERROR(MATCH(ME$1,'CSC Mitre'!AB$1:AB$220,0)),"",VLOOKUP(ME$1,'Tactic Recode'!$A$1:$B$547,2,FALSE))</f>
        <v/>
      </c>
      <c r="MF29" t="str">
        <f>IF(ISERROR(MATCH(MF$1,'CSC Mitre'!AB$1:AB$220,0)),"",VLOOKUP(MF$1,'Tactic Recode'!$A$1:$B$547,2,FALSE))</f>
        <v/>
      </c>
      <c r="MG29" t="str">
        <f>IF(ISERROR(MATCH(MG$1,'CSC Mitre'!AB$1:AB$220,0)),"",VLOOKUP(MG$1,'Tactic Recode'!$A$1:$B$547,2,FALSE))</f>
        <v/>
      </c>
      <c r="MH29" t="str">
        <f>IF(ISERROR(MATCH(MH$1,'CSC Mitre'!AB$1:AB$220,0)),"",VLOOKUP(MH$1,'Tactic Recode'!$A$1:$B$547,2,FALSE))</f>
        <v/>
      </c>
      <c r="MI29" t="str">
        <f>IF(ISERROR(MATCH(MI$1,'CSC Mitre'!AB$1:AB$220,0)),"",VLOOKUP(MI$1,'Tactic Recode'!$A$1:$B$547,2,FALSE))</f>
        <v/>
      </c>
      <c r="MJ29" t="str">
        <f>IF(ISERROR(MATCH(MJ$1,'CSC Mitre'!AB$1:AB$220,0)),"",VLOOKUP(MJ$1,'Tactic Recode'!$A$1:$B$547,2,FALSE))</f>
        <v/>
      </c>
      <c r="MK29" t="str">
        <f>IF(ISERROR(MATCH(MK$1,'CSC Mitre'!AB$1:AB$220,0)),"",VLOOKUP(MK$1,'Tactic Recode'!$A$1:$B$547,2,FALSE))</f>
        <v/>
      </c>
      <c r="ML29" t="str">
        <f>IF(ISERROR(MATCH(ML$1,'CSC Mitre'!AB$1:AB$220,0)),"",VLOOKUP(ML$1,'Tactic Recode'!$A$1:$B$547,2,FALSE))</f>
        <v>Credential Access</v>
      </c>
      <c r="MM29" t="str">
        <f>IF(ISERROR(MATCH(MM$1,'CSC Mitre'!AB$1:AB$220,0)),"",VLOOKUP(MM$1,'Tactic Recode'!$A$1:$B$547,2,FALSE))</f>
        <v/>
      </c>
      <c r="MN29" t="str">
        <f>IF(ISERROR(MATCH(MN$1,'CSC Mitre'!AB$1:AB$220,0)),"",VLOOKUP(MN$1,'Tactic Recode'!$A$1:$B$547,2,FALSE))</f>
        <v/>
      </c>
      <c r="MO29" t="str">
        <f>IF(ISERROR(MATCH(MO$1,'CSC Mitre'!AB$1:AB$220,0)),"",VLOOKUP(MO$1,'Tactic Recode'!$A$1:$B$547,2,FALSE))</f>
        <v/>
      </c>
      <c r="MP29" t="str">
        <f>IF(ISERROR(MATCH(MP$1,'CSC Mitre'!AB$1:AB$220,0)),"",VLOOKUP(MP$1,'Tactic Recode'!$A$1:$B$547,2,FALSE))</f>
        <v/>
      </c>
      <c r="MQ29" t="str">
        <f>IF(ISERROR(MATCH(MQ$1,'CSC Mitre'!AB$1:AB$220,0)),"",VLOOKUP(MQ$1,'Tactic Recode'!$A$1:$B$547,2,FALSE))</f>
        <v>Credential Access</v>
      </c>
      <c r="MR29" t="str">
        <f>IF(ISERROR(MATCH(MR$1,'CSC Mitre'!AB$1:AB$220,0)),"",VLOOKUP(MR$1,'Tactic Recode'!$A$1:$B$547,2,FALSE))</f>
        <v/>
      </c>
      <c r="MS29" t="str">
        <f>IF(ISERROR(MATCH(MS$1,'CSC Mitre'!AB$1:AB$220,0)),"",VLOOKUP(MS$1,'Tactic Recode'!$A$1:$B$547,2,FALSE))</f>
        <v/>
      </c>
      <c r="MT29" t="str">
        <f>IF(ISERROR(MATCH(MT$1,'CSC Mitre'!AB$1:AB$220,0)),"",VLOOKUP(MT$1,'Tactic Recode'!$A$1:$B$547,2,FALSE))</f>
        <v/>
      </c>
      <c r="MU29" t="str">
        <f>IF(ISERROR(MATCH(MU$1,'CSC Mitre'!AB$1:AB$220,0)),"",VLOOKUP(MU$1,'Tactic Recode'!$A$1:$B$547,2,FALSE))</f>
        <v/>
      </c>
      <c r="MV29" t="str">
        <f>IF(ISERROR(MATCH(MV$1,'CSC Mitre'!AB$1:AB$220,0)),"",VLOOKUP(MV$1,'Tactic Recode'!$A$1:$B$547,2,FALSE))</f>
        <v/>
      </c>
      <c r="MW29" t="str">
        <f>IF(ISERROR(MATCH(MW$1,'CSC Mitre'!AB$1:AB$220,0)),"",VLOOKUP(MW$1,'Tactic Recode'!$A$1:$B$547,2,FALSE))</f>
        <v/>
      </c>
      <c r="MX29" t="str">
        <f>IF(ISERROR(MATCH(MX$1,'CSC Mitre'!AB$1:AB$220,0)),"",VLOOKUP(MX$1,'Tactic Recode'!$A$1:$B$547,2,FALSE))</f>
        <v/>
      </c>
      <c r="MY29" t="str">
        <f>IF(ISERROR(MATCH(MY$1,'CSC Mitre'!AB$1:AB$220,0)),"",VLOOKUP(MY$1,'Tactic Recode'!$A$1:$B$547,2,FALSE))</f>
        <v/>
      </c>
      <c r="MZ29" t="str">
        <f>IF(ISERROR(MATCH(MZ$1,'CSC Mitre'!AB$1:AB$220,0)),"",VLOOKUP(MZ$1,'Tactic Recode'!$A$1:$B$547,2,FALSE))</f>
        <v/>
      </c>
      <c r="NA29" t="str">
        <f>IF(ISERROR(MATCH(NA$1,'CSC Mitre'!AB$1:AB$220,0)),"",VLOOKUP(NA$1,'Tactic Recode'!$A$1:$B$547,2,FALSE))</f>
        <v/>
      </c>
      <c r="NB29" t="str">
        <f>IF(ISERROR(MATCH(NB$1,'CSC Mitre'!AB$1:AB$220,0)),"",VLOOKUP(NB$1,'Tactic Recode'!$A$1:$B$547,2,FALSE))</f>
        <v/>
      </c>
      <c r="NC29" t="str">
        <f>IF(ISERROR(MATCH(NC$1,'CSC Mitre'!AB$1:AB$220,0)),"",VLOOKUP(NC$1,'Tactic Recode'!$A$1:$B$547,2,FALSE))</f>
        <v/>
      </c>
      <c r="ND29" t="str">
        <f>IF(ISERROR(MATCH(ND$1,'CSC Mitre'!AB$1:AB$220,0)),"",VLOOKUP(ND$1,'Tactic Recode'!$A$1:$B$547,2,FALSE))</f>
        <v/>
      </c>
      <c r="NE29" t="str">
        <f>IF(ISERROR(MATCH(NE$1,'CSC Mitre'!AB$1:AB$220,0)),"",VLOOKUP(NE$1,'Tactic Recode'!$A$1:$B$547,2,FALSE))</f>
        <v/>
      </c>
      <c r="NF29" t="str">
        <f>IF(ISERROR(MATCH(NF$1,'CSC Mitre'!AB$1:AB$220,0)),"",VLOOKUP(NF$1,'Tactic Recode'!$A$1:$B$547,2,FALSE))</f>
        <v/>
      </c>
      <c r="NG29" t="str">
        <f>IF(ISERROR(MATCH(NG$1,'CSC Mitre'!AB$1:AB$220,0)),"",VLOOKUP(NG$1,'Tactic Recode'!$A$1:$B$547,2,FALSE))</f>
        <v/>
      </c>
      <c r="NH29" t="str">
        <f>IF(ISERROR(MATCH(NH$1,'CSC Mitre'!AB$1:AB$220,0)),"",VLOOKUP(NH$1,'Tactic Recode'!$A$1:$B$547,2,FALSE))</f>
        <v/>
      </c>
      <c r="NI29" t="str">
        <f>IF(ISERROR(MATCH(NI$1,'CSC Mitre'!AB$1:AB$220,0)),"",VLOOKUP(NI$1,'Tactic Recode'!$A$1:$B$547,2,FALSE))</f>
        <v/>
      </c>
      <c r="NJ29" t="str">
        <f>IF(ISERROR(MATCH(NJ$1,'CSC Mitre'!AB$1:AB$220,0)),"",VLOOKUP(NJ$1,'Tactic Recode'!$A$1:$B$547,2,FALSE))</f>
        <v/>
      </c>
      <c r="NK29" t="str">
        <f>IF(ISERROR(MATCH(NK$1,'CSC Mitre'!AB$1:AB$220,0)),"",VLOOKUP(NK$1,'Tactic Recode'!$A$1:$B$547,2,FALSE))</f>
        <v/>
      </c>
      <c r="NL29" t="str">
        <f>IF(ISERROR(MATCH(NL$1,'CSC Mitre'!AB$1:AB$220,0)),"",VLOOKUP(NL$1,'Tactic Recode'!$A$1:$B$547,2,FALSE))</f>
        <v/>
      </c>
      <c r="NM29" t="str">
        <f>IF(ISERROR(MATCH(NM$1,'CSC Mitre'!AB$1:AB$220,0)),"",VLOOKUP(NM$1,'Tactic Recode'!$A$1:$B$547,2,FALSE))</f>
        <v>Collection, Credential Access</v>
      </c>
      <c r="NN29" t="str">
        <f>IF(ISERROR(MATCH(NN$1,'CSC Mitre'!AB$1:AB$220,0)),"",VLOOKUP(NN$1,'Tactic Recode'!$A$1:$B$547,2,FALSE))</f>
        <v>Collection, Credential Access</v>
      </c>
      <c r="NO29" t="str">
        <f>IF(ISERROR(MATCH(NO$1,'CSC Mitre'!AB$1:AB$220,0)),"",VLOOKUP(NO$1,'Tactic Recode'!$A$1:$B$547,2,FALSE))</f>
        <v>Collection, Credential Access</v>
      </c>
      <c r="NP29" t="str">
        <f>IF(ISERROR(MATCH(NP$1,'CSC Mitre'!AB$1:AB$220,0)),"",VLOOKUP(NP$1,'Tactic Recode'!$A$1:$B$547,2,FALSE))</f>
        <v/>
      </c>
      <c r="NQ29" t="str">
        <f>IF(ISERROR(MATCH(NQ$1,'CSC Mitre'!AB$1:AB$220,0)),"",VLOOKUP(NQ$1,'Tactic Recode'!$A$1:$B$547,2,FALSE))</f>
        <v/>
      </c>
      <c r="NR29" t="str">
        <f>IF(ISERROR(MATCH(NR$1,'CSC Mitre'!AB$1:AB$220,0)),"",VLOOKUP(NR$1,'Tactic Recode'!$A$1:$B$547,2,FALSE))</f>
        <v/>
      </c>
      <c r="NS29" t="str">
        <f>IF(ISERROR(MATCH(NS$1,'CSC Mitre'!AB$1:AB$220,0)),"",VLOOKUP(NS$1,'Tactic Recode'!$A$1:$B$547,2,FALSE))</f>
        <v/>
      </c>
      <c r="NT29" t="str">
        <f>IF(ISERROR(MATCH(NT$1,'CSC Mitre'!AB$1:AB$220,0)),"",VLOOKUP(NT$1,'Tactic Recode'!$A$1:$B$547,2,FALSE))</f>
        <v/>
      </c>
      <c r="NU29" t="str">
        <f>IF(ISERROR(MATCH(NU$1,'CSC Mitre'!AB$1:AB$220,0)),"",VLOOKUP(NU$1,'Tactic Recode'!$A$1:$B$547,2,FALSE))</f>
        <v/>
      </c>
      <c r="NV29" t="str">
        <f>IF(ISERROR(MATCH(NV$1,'CSC Mitre'!AB$1:AB$220,0)),"",VLOOKUP(NV$1,'Tactic Recode'!$A$1:$B$547,2,FALSE))</f>
        <v/>
      </c>
      <c r="NW29" t="str">
        <f>IF(ISERROR(MATCH(NW$1,'CSC Mitre'!AB$1:AB$220,0)),"",VLOOKUP(NW$1,'Tactic Recode'!$A$1:$B$547,2,FALSE))</f>
        <v/>
      </c>
      <c r="NX29" t="str">
        <f>IF(ISERROR(MATCH(NX$1,'CSC Mitre'!AB$1:AB$220,0)),"",VLOOKUP(NX$1,'Tactic Recode'!$A$1:$B$547,2,FALSE))</f>
        <v/>
      </c>
      <c r="NY29" t="str">
        <f>IF(ISERROR(MATCH(NY$1,'CSC Mitre'!AB$1:AB$220,0)),"",VLOOKUP(NY$1,'Tactic Recode'!$A$1:$B$547,2,FALSE))</f>
        <v/>
      </c>
      <c r="NZ29" t="str">
        <f>IF(ISERROR(MATCH(NZ$1,'CSC Mitre'!AB$1:AB$220,0)),"",VLOOKUP(NZ$1,'Tactic Recode'!$A$1:$B$547,2,FALSE))</f>
        <v/>
      </c>
      <c r="OA29" t="str">
        <f>IF(ISERROR(MATCH(OA$1,'CSC Mitre'!AB$1:AB$220,0)),"",VLOOKUP(OA$1,'Tactic Recode'!$A$1:$B$547,2,FALSE))</f>
        <v/>
      </c>
      <c r="OB29" t="str">
        <f>IF(ISERROR(MATCH(OB$1,'CSC Mitre'!AB$1:AB$220,0)),"",VLOOKUP(OB$1,'Tactic Recode'!$A$1:$B$547,2,FALSE))</f>
        <v/>
      </c>
      <c r="OC29" t="str">
        <f>IF(ISERROR(MATCH(OC$1,'CSC Mitre'!AB$1:AB$220,0)),"",VLOOKUP(OC$1,'Tactic Recode'!$A$1:$B$547,2,FALSE))</f>
        <v/>
      </c>
      <c r="OD29" t="str">
        <f>IF(ISERROR(MATCH(OD$1,'CSC Mitre'!AB$1:AB$220,0)),"",VLOOKUP(OD$1,'Tactic Recode'!$A$1:$B$547,2,FALSE))</f>
        <v/>
      </c>
      <c r="OE29" t="str">
        <f>IF(ISERROR(MATCH(OE$1,'CSC Mitre'!AB$1:AB$220,0)),"",VLOOKUP(OE$1,'Tactic Recode'!$A$1:$B$547,2,FALSE))</f>
        <v/>
      </c>
      <c r="OF29" t="str">
        <f>IF(ISERROR(MATCH(OF$1,'CSC Mitre'!AB$1:AB$220,0)),"",VLOOKUP(OF$1,'Tactic Recode'!$A$1:$B$547,2,FALSE))</f>
        <v/>
      </c>
      <c r="OG29" t="str">
        <f>IF(ISERROR(MATCH(OG$1,'CSC Mitre'!AB$1:AB$220,0)),"",VLOOKUP(OG$1,'Tactic Recode'!$A$1:$B$547,2,FALSE))</f>
        <v/>
      </c>
      <c r="OH29" t="str">
        <f>IF(ISERROR(MATCH(OH$1,'CSC Mitre'!AB$1:AB$220,0)),"",VLOOKUP(OH$1,'Tactic Recode'!$A$1:$B$547,2,FALSE))</f>
        <v/>
      </c>
      <c r="OI29" t="str">
        <f>IF(ISERROR(MATCH(OI$1,'CSC Mitre'!AB$1:AB$220,0)),"",VLOOKUP(OI$1,'Tactic Recode'!$A$1:$B$547,2,FALSE))</f>
        <v/>
      </c>
      <c r="OJ29" t="str">
        <f>IF(ISERROR(MATCH(OJ$1,'CSC Mitre'!AB$1:AB$220,0)),"",VLOOKUP(OJ$1,'Tactic Recode'!$A$1:$B$547,2,FALSE))</f>
        <v>Defense Evasion</v>
      </c>
      <c r="OK29" t="str">
        <f>IF(ISERROR(MATCH(OK$1,'CSC Mitre'!AB$1:AB$220,0)),"",VLOOKUP(OK$1,'Tactic Recode'!$A$1:$B$547,2,FALSE))</f>
        <v/>
      </c>
      <c r="OL29" t="str">
        <f>IF(ISERROR(MATCH(OL$1,'CSC Mitre'!AB$1:AB$220,0)),"",VLOOKUP(OL$1,'Tactic Recode'!$A$1:$B$547,2,FALSE))</f>
        <v/>
      </c>
      <c r="OM29" t="str">
        <f>IF(ISERROR(MATCH(OM$1,'CSC Mitre'!AB$1:AB$220,0)),"",VLOOKUP(OM$1,'Tactic Recode'!$A$1:$B$547,2,FALSE))</f>
        <v>Lateral Movement</v>
      </c>
      <c r="ON29" t="str">
        <f>IF(ISERROR(MATCH(ON$1,'CSC Mitre'!AB$1:AB$220,0)),"",VLOOKUP(ON$1,'Tactic Recode'!$A$1:$B$547,2,FALSE))</f>
        <v/>
      </c>
      <c r="OO29" t="str">
        <f>IF(ISERROR(MATCH(OO$1,'CSC Mitre'!AB$1:AB$220,0)),"",VLOOKUP(OO$1,'Tactic Recode'!$A$1:$B$547,2,FALSE))</f>
        <v>Lateral Movement</v>
      </c>
      <c r="OP29" t="str">
        <f>IF(ISERROR(MATCH(OP$1,'CSC Mitre'!AB$1:AB$220,0)),"",VLOOKUP(OP$1,'Tactic Recode'!$A$1:$B$547,2,FALSE))</f>
        <v/>
      </c>
      <c r="OQ29" t="str">
        <f>IF(ISERROR(MATCH(OQ$1,'CSC Mitre'!AB$1:AB$220,0)),"",VLOOKUP(OQ$1,'Tactic Recode'!$A$1:$B$547,2,FALSE))</f>
        <v/>
      </c>
      <c r="OR29" t="str">
        <f>IF(ISERROR(MATCH(OR$1,'CSC Mitre'!AB$1:AB$220,0)),"",VLOOKUP(OR$1,'Tactic Recode'!$A$1:$B$547,2,FALSE))</f>
        <v/>
      </c>
      <c r="OS29" t="str">
        <f>IF(ISERROR(MATCH(OS$1,'CSC Mitre'!AB$1:AB$220,0)),"",VLOOKUP(OS$1,'Tactic Recode'!$A$1:$B$547,2,FALSE))</f>
        <v/>
      </c>
      <c r="OT29" t="str">
        <f>IF(ISERROR(MATCH(OT$1,'CSC Mitre'!AB$1:AB$220,0)),"",VLOOKUP(OT$1,'Tactic Recode'!$A$1:$B$547,2,FALSE))</f>
        <v/>
      </c>
      <c r="OU29" t="str">
        <f>IF(ISERROR(MATCH(OU$1,'CSC Mitre'!AB$1:AB$220,0)),"",VLOOKUP(OU$1,'Tactic Recode'!$A$1:$B$547,2,FALSE))</f>
        <v/>
      </c>
      <c r="OV29" t="str">
        <f>IF(ISERROR(MATCH(OV$1,'CSC Mitre'!AB$1:AB$220,0)),"",VLOOKUP(OV$1,'Tactic Recode'!$A$1:$B$547,2,FALSE))</f>
        <v/>
      </c>
      <c r="OW29" t="str">
        <f>IF(ISERROR(MATCH(OW$1,'CSC Mitre'!AB$1:AB$220,0)),"",VLOOKUP(OW$1,'Tactic Recode'!$A$1:$B$547,2,FALSE))</f>
        <v/>
      </c>
      <c r="OX29" t="str">
        <f>IF(ISERROR(MATCH(OX$1,'CSC Mitre'!AB$1:AB$220,0)),"",VLOOKUP(OX$1,'Tactic Recode'!$A$1:$B$547,2,FALSE))</f>
        <v/>
      </c>
      <c r="OY29" t="str">
        <f>IF(ISERROR(MATCH(OY$1,'CSC Mitre'!AB$1:AB$220,0)),"",VLOOKUP(OY$1,'Tactic Recode'!$A$1:$B$547,2,FALSE))</f>
        <v/>
      </c>
      <c r="OZ29" t="str">
        <f>IF(ISERROR(MATCH(OZ$1,'CSC Mitre'!AB$1:AB$220,0)),"",VLOOKUP(OZ$1,'Tactic Recode'!$A$1:$B$547,2,FALSE))</f>
        <v/>
      </c>
      <c r="PA29" t="str">
        <f>IF(ISERROR(MATCH(PA$1,'CSC Mitre'!AB$1:AB$220,0)),"",VLOOKUP(PA$1,'Tactic Recode'!$A$1:$B$547,2,FALSE))</f>
        <v/>
      </c>
      <c r="PB29" t="str">
        <f>IF(ISERROR(MATCH(PB$1,'CSC Mitre'!AB$1:AB$220,0)),"",VLOOKUP(PB$1,'Tactic Recode'!$A$1:$B$547,2,FALSE))</f>
        <v/>
      </c>
      <c r="PC29" t="str">
        <f>IF(ISERROR(MATCH(PC$1,'CSC Mitre'!AB$1:AB$220,0)),"",VLOOKUP(PC$1,'Tactic Recode'!$A$1:$B$547,2,FALSE))</f>
        <v/>
      </c>
      <c r="PD29" t="str">
        <f>IF(ISERROR(MATCH(PD$1,'CSC Mitre'!AB$1:AB$220,0)),"",VLOOKUP(PD$1,'Tactic Recode'!$A$1:$B$547,2,FALSE))</f>
        <v/>
      </c>
      <c r="PE29" t="str">
        <f>IF(ISERROR(MATCH(PE$1,'CSC Mitre'!AB$1:AB$220,0)),"",VLOOKUP(PE$1,'Tactic Recode'!$A$1:$B$547,2,FALSE))</f>
        <v/>
      </c>
      <c r="PF29" t="str">
        <f>IF(ISERROR(MATCH(PF$1,'CSC Mitre'!AB$1:AB$220,0)),"",VLOOKUP(PF$1,'Tactic Recode'!$A$1:$B$547,2,FALSE))</f>
        <v/>
      </c>
      <c r="PG29" t="str">
        <f>IF(ISERROR(MATCH(PG$1,'CSC Mitre'!AB$1:AB$220,0)),"",VLOOKUP(PG$1,'Tactic Recode'!$A$1:$B$547,2,FALSE))</f>
        <v/>
      </c>
      <c r="PH29" t="str">
        <f>IF(ISERROR(MATCH(PH$1,'CSC Mitre'!AB$1:AB$220,0)),"",VLOOKUP(PH$1,'Tactic Recode'!$A$1:$B$547,2,FALSE))</f>
        <v/>
      </c>
      <c r="PI29" t="str">
        <f>IF(ISERROR(MATCH(PI$1,'CSC Mitre'!AB$1:AB$220,0)),"",VLOOKUP(PI$1,'Tactic Recode'!$A$1:$B$547,2,FALSE))</f>
        <v/>
      </c>
      <c r="PJ29" t="str">
        <f>IF(ISERROR(MATCH(PJ$1,'CSC Mitre'!AB$1:AB$220,0)),"",VLOOKUP(PJ$1,'Tactic Recode'!$A$1:$B$547,2,FALSE))</f>
        <v/>
      </c>
      <c r="PK29" t="str">
        <f>IF(ISERROR(MATCH(PK$1,'CSC Mitre'!AB$1:AB$220,0)),"",VLOOKUP(PK$1,'Tactic Recode'!$A$1:$B$547,2,FALSE))</f>
        <v/>
      </c>
      <c r="PL29" t="str">
        <f>IF(ISERROR(MATCH(PL$1,'CSC Mitre'!AB$1:AB$220,0)),"",VLOOKUP(PL$1,'Tactic Recode'!$A$1:$B$547,2,FALSE))</f>
        <v>Lateral Movement</v>
      </c>
      <c r="PM29" t="str">
        <f>IF(ISERROR(MATCH(PM$1,'CSC Mitre'!AB$1:AB$220,0)),"",VLOOKUP(PM$1,'Tactic Recode'!$A$1:$B$547,2,FALSE))</f>
        <v>Command and Control</v>
      </c>
      <c r="PN29" t="str">
        <f>IF(ISERROR(MATCH(PN$1,'CSC Mitre'!AB$1:AB$220,0)),"",VLOOKUP(PN$1,'Tactic Recode'!$A$1:$B$547,2,FALSE))</f>
        <v>Command and Control</v>
      </c>
      <c r="PO29" t="str">
        <f>IF(ISERROR(MATCH(PO$1,'CSC Mitre'!AB$1:AB$220,0)),"",VLOOKUP(PO$1,'Tactic Recode'!$A$1:$B$547,2,FALSE))</f>
        <v/>
      </c>
      <c r="PP29" t="str">
        <f>IF(ISERROR(MATCH(PP$1,'CSC Mitre'!AB$1:AB$220,0)),"",VLOOKUP(PP$1,'Tactic Recode'!$A$1:$B$547,2,FALSE))</f>
        <v/>
      </c>
      <c r="PQ29" t="str">
        <f>IF(ISERROR(MATCH(PQ$1,'CSC Mitre'!AB$1:AB$220,0)),"",VLOOKUP(PQ$1,'Tactic Recode'!$A$1:$B$547,2,FALSE))</f>
        <v/>
      </c>
      <c r="PR29" t="str">
        <f>IF(ISERROR(MATCH(PR$1,'CSC Mitre'!AB$1:AB$220,0)),"",VLOOKUP(PR$1,'Tactic Recode'!$A$1:$B$547,2,FALSE))</f>
        <v/>
      </c>
      <c r="PS29" t="str">
        <f>IF(ISERROR(MATCH(PS$1,'CSC Mitre'!AB$1:AB$220,0)),"",VLOOKUP(PS$1,'Tactic Recode'!$A$1:$B$547,2,FALSE))</f>
        <v/>
      </c>
      <c r="PT29" t="str">
        <f>IF(ISERROR(MATCH(PT$1,'CSC Mitre'!AB$1:AB$220,0)),"",VLOOKUP(PT$1,'Tactic Recode'!$A$1:$B$547,2,FALSE))</f>
        <v/>
      </c>
      <c r="PU29" t="str">
        <f>IF(ISERROR(MATCH(PU$1,'CSC Mitre'!AB$1:AB$220,0)),"",VLOOKUP(PU$1,'Tactic Recode'!$A$1:$B$547,2,FALSE))</f>
        <v/>
      </c>
      <c r="PV29" t="str">
        <f>IF(ISERROR(MATCH(PV$1,'CSC Mitre'!AB$1:AB$220,0)),"",VLOOKUP(PV$1,'Tactic Recode'!$A$1:$B$547,2,FALSE))</f>
        <v/>
      </c>
      <c r="PW29" t="str">
        <f>IF(ISERROR(MATCH(PW$1,'CSC Mitre'!AB$1:AB$220,0)),"",VLOOKUP(PW$1,'Tactic Recode'!$A$1:$B$547,2,FALSE))</f>
        <v/>
      </c>
      <c r="PX29" t="str">
        <f>IF(ISERROR(MATCH(PX$1,'CSC Mitre'!AB$1:AB$220,0)),"",VLOOKUP(PX$1,'Tactic Recode'!$A$1:$B$547,2,FALSE))</f>
        <v/>
      </c>
      <c r="PY29" t="str">
        <f>IF(ISERROR(MATCH(PY$1,'CSC Mitre'!AB$1:AB$220,0)),"",VLOOKUP(PY$1,'Tactic Recode'!$A$1:$B$547,2,FALSE))</f>
        <v/>
      </c>
      <c r="PZ29" t="str">
        <f>IF(ISERROR(MATCH(PZ$1,'CSC Mitre'!AB$1:AB$220,0)),"",VLOOKUP(PZ$1,'Tactic Recode'!$A$1:$B$547,2,FALSE))</f>
        <v/>
      </c>
      <c r="QA29" t="str">
        <f>IF(ISERROR(MATCH(QA$1,'CSC Mitre'!AB$1:AB$220,0)),"",VLOOKUP(QA$1,'Tactic Recode'!$A$1:$B$547,2,FALSE))</f>
        <v/>
      </c>
      <c r="QB29" t="str">
        <f>IF(ISERROR(MATCH(QB$1,'CSC Mitre'!AB$1:AB$220,0)),"",VLOOKUP(QB$1,'Tactic Recode'!$A$1:$B$547,2,FALSE))</f>
        <v/>
      </c>
      <c r="QC29" t="str">
        <f>IF(ISERROR(MATCH(QC$1,'CSC Mitre'!AB$1:AB$220,0)),"",VLOOKUP(QC$1,'Tactic Recode'!$A$1:$B$547,2,FALSE))</f>
        <v/>
      </c>
      <c r="QD29" t="str">
        <f>IF(ISERROR(MATCH(QD$1,'CSC Mitre'!AB$1:AB$220,0)),"",VLOOKUP(QD$1,'Tactic Recode'!$A$1:$B$547,2,FALSE))</f>
        <v/>
      </c>
      <c r="QE29" t="str">
        <f>IF(ISERROR(MATCH(QE$1,'CSC Mitre'!AB$1:AB$220,0)),"",VLOOKUP(QE$1,'Tactic Recode'!$A$1:$B$547,2,FALSE))</f>
        <v/>
      </c>
      <c r="QF29" t="str">
        <f>IF(ISERROR(MATCH(QF$1,'CSC Mitre'!AB$1:AB$220,0)),"",VLOOKUP(QF$1,'Tactic Recode'!$A$1:$B$547,2,FALSE))</f>
        <v/>
      </c>
      <c r="QG29" t="str">
        <f>IF(ISERROR(MATCH(QG$1,'CSC Mitre'!AB$1:AB$220,0)),"",VLOOKUP(QG$1,'Tactic Recode'!$A$1:$B$547,2,FALSE))</f>
        <v/>
      </c>
      <c r="QH29" t="str">
        <f>IF(ISERROR(MATCH(QH$1,'CSC Mitre'!AB$1:AB$220,0)),"",VLOOKUP(QH$1,'Tactic Recode'!$A$1:$B$547,2,FALSE))</f>
        <v/>
      </c>
      <c r="QI29" t="str">
        <f>IF(ISERROR(MATCH(QI$1,'CSC Mitre'!AB$1:AB$220,0)),"",VLOOKUP(QI$1,'Tactic Recode'!$A$1:$B$547,2,FALSE))</f>
        <v/>
      </c>
      <c r="QJ29" t="str">
        <f>IF(ISERROR(MATCH(QJ$1,'CSC Mitre'!AB$1:AB$220,0)),"",VLOOKUP(QJ$1,'Tactic Recode'!$A$1:$B$547,2,FALSE))</f>
        <v/>
      </c>
      <c r="QK29" t="str">
        <f>IF(ISERROR(MATCH(QK$1,'CSC Mitre'!AB$1:AB$220,0)),"",VLOOKUP(QK$1,'Tactic Recode'!$A$1:$B$547,2,FALSE))</f>
        <v/>
      </c>
      <c r="QL29" t="str">
        <f>IF(ISERROR(MATCH(QL$1,'CSC Mitre'!AB$1:AB$220,0)),"",VLOOKUP(QL$1,'Tactic Recode'!$A$1:$B$547,2,FALSE))</f>
        <v/>
      </c>
      <c r="QM29" t="str">
        <f>IF(ISERROR(MATCH(QM$1,'CSC Mitre'!AB$1:AB$220,0)),"",VLOOKUP(QM$1,'Tactic Recode'!$A$1:$B$547,2,FALSE))</f>
        <v/>
      </c>
      <c r="QN29" t="str">
        <f>IF(ISERROR(MATCH(QN$1,'CSC Mitre'!AB$1:AB$220,0)),"",VLOOKUP(QN$1,'Tactic Recode'!$A$1:$B$547,2,FALSE))</f>
        <v/>
      </c>
      <c r="QO29" t="str">
        <f>IF(ISERROR(MATCH(QO$1,'CSC Mitre'!AB$1:AB$220,0)),"",VLOOKUP(QO$1,'Tactic Recode'!$A$1:$B$547,2,FALSE))</f>
        <v/>
      </c>
      <c r="QP29" t="str">
        <f>IF(ISERROR(MATCH(QP$1,'CSC Mitre'!AB$1:AB$220,0)),"",VLOOKUP(QP$1,'Tactic Recode'!$A$1:$B$547,2,FALSE))</f>
        <v/>
      </c>
      <c r="QQ29" t="str">
        <f>IF(ISERROR(MATCH(QQ$1,'CSC Mitre'!AB$1:AB$220,0)),"",VLOOKUP(QQ$1,'Tactic Recode'!$A$1:$B$547,2,FALSE))</f>
        <v/>
      </c>
      <c r="QR29" t="str">
        <f>IF(ISERROR(MATCH(QR$1,'CSC Mitre'!AB$1:AB$220,0)),"",VLOOKUP(QR$1,'Tactic Recode'!$A$1:$B$547,2,FALSE))</f>
        <v/>
      </c>
      <c r="QS29" t="str">
        <f>IF(ISERROR(MATCH(QS$1,'CSC Mitre'!AB$1:AB$220,0)),"",VLOOKUP(QS$1,'Tactic Recode'!$A$1:$B$547,2,FALSE))</f>
        <v/>
      </c>
      <c r="QT29" t="str">
        <f>IF(ISERROR(MATCH(QT$1,'CSC Mitre'!AB$1:AB$220,0)),"",VLOOKUP(QT$1,'Tactic Recode'!$A$1:$B$547,2,FALSE))</f>
        <v/>
      </c>
      <c r="QU29" t="str">
        <f>IF(ISERROR(MATCH(QU$1,'CSC Mitre'!AB$1:AB$220,0)),"",VLOOKUP(QU$1,'Tactic Recode'!$A$1:$B$547,2,FALSE))</f>
        <v/>
      </c>
      <c r="QV29" t="str">
        <f>IF(ISERROR(MATCH(QV$1,'CSC Mitre'!AB$1:AB$220,0)),"",VLOOKUP(QV$1,'Tactic Recode'!$A$1:$B$547,2,FALSE))</f>
        <v/>
      </c>
      <c r="QW29" t="str">
        <f>IF(ISERROR(MATCH(QW$1,'CSC Mitre'!AB$1:AB$220,0)),"",VLOOKUP(QW$1,'Tactic Recode'!$A$1:$B$547,2,FALSE))</f>
        <v/>
      </c>
      <c r="QX29" t="str">
        <f>IF(ISERROR(MATCH(QX$1,'CSC Mitre'!AB$1:AB$220,0)),"",VLOOKUP(QX$1,'Tactic Recode'!$A$1:$B$547,2,FALSE))</f>
        <v/>
      </c>
      <c r="QY29" t="str">
        <f>IF(ISERROR(MATCH(QY$1,'CSC Mitre'!AB$1:AB$220,0)),"",VLOOKUP(QY$1,'Tactic Recode'!$A$1:$B$547,2,FALSE))</f>
        <v/>
      </c>
      <c r="QZ29" t="str">
        <f>IF(ISERROR(MATCH(QZ$1,'CSC Mitre'!AB$1:AB$220,0)),"",VLOOKUP(QZ$1,'Tactic Recode'!$A$1:$B$547,2,FALSE))</f>
        <v/>
      </c>
      <c r="RA29" t="str">
        <f>IF(ISERROR(MATCH(RA$1,'CSC Mitre'!AB$1:AB$220,0)),"",VLOOKUP(RA$1,'Tactic Recode'!$A$1:$B$547,2,FALSE))</f>
        <v/>
      </c>
      <c r="RB29" t="str">
        <f>IF(ISERROR(MATCH(RB$1,'CSC Mitre'!AB$1:AB$220,0)),"",VLOOKUP(RB$1,'Tactic Recode'!$A$1:$B$547,2,FALSE))</f>
        <v/>
      </c>
      <c r="RC29" t="str">
        <f>IF(ISERROR(MATCH(RC$1,'CSC Mitre'!AB$1:AB$220,0)),"",VLOOKUP(RC$1,'Tactic Recode'!$A$1:$B$547,2,FALSE))</f>
        <v/>
      </c>
      <c r="RD29" t="str">
        <f>IF(ISERROR(MATCH(RD$1,'CSC Mitre'!AB$1:AB$220,0)),"",VLOOKUP(RD$1,'Tactic Recode'!$A$1:$B$547,2,FALSE))</f>
        <v/>
      </c>
      <c r="RE29" t="str">
        <f>IF(ISERROR(MATCH(RE$1,'CSC Mitre'!AB$1:AB$220,0)),"",VLOOKUP(RE$1,'Tactic Recode'!$A$1:$B$547,2,FALSE))</f>
        <v/>
      </c>
      <c r="RF29" t="str">
        <f>IF(ISERROR(MATCH(RF$1,'CSC Mitre'!AB$1:AB$220,0)),"",VLOOKUP(RF$1,'Tactic Recode'!$A$1:$B$547,2,FALSE))</f>
        <v/>
      </c>
      <c r="RG29" t="str">
        <f>IF(ISERROR(MATCH(RG$1,'CSC Mitre'!AB$1:AB$220,0)),"",VLOOKUP(RG$1,'Tactic Recode'!$A$1:$B$547,2,FALSE))</f>
        <v/>
      </c>
      <c r="RH29" t="str">
        <f>IF(ISERROR(MATCH(RH$1,'CSC Mitre'!AB$1:AB$220,0)),"",VLOOKUP(RH$1,'Tactic Recode'!$A$1:$B$547,2,FALSE))</f>
        <v/>
      </c>
      <c r="RI29" t="str">
        <f>IF(ISERROR(MATCH(RI$1,'CSC Mitre'!AB$1:AB$220,0)),"",VLOOKUP(RI$1,'Tactic Recode'!$A$1:$B$547,2,FALSE))</f>
        <v/>
      </c>
      <c r="RJ29" t="str">
        <f>IF(ISERROR(MATCH(RJ$1,'CSC Mitre'!AB$1:AB$220,0)),"",VLOOKUP(RJ$1,'Tactic Recode'!$A$1:$B$547,2,FALSE))</f>
        <v/>
      </c>
      <c r="RK29" t="str">
        <f>IF(ISERROR(MATCH(RK$1,'CSC Mitre'!AB$1:AB$220,0)),"",VLOOKUP(RK$1,'Tactic Recode'!$A$1:$B$547,2,FALSE))</f>
        <v/>
      </c>
      <c r="RL29" t="str">
        <f>IF(ISERROR(MATCH(RL$1,'CSC Mitre'!AB$1:AB$220,0)),"",VLOOKUP(RL$1,'Tactic Recode'!$A$1:$B$547,2,FALSE))</f>
        <v/>
      </c>
      <c r="RM29" t="str">
        <f>IF(ISERROR(MATCH(RM$1,'CSC Mitre'!AB$1:AB$220,0)),"",VLOOKUP(RM$1,'Tactic Recode'!$A$1:$B$547,2,FALSE))</f>
        <v/>
      </c>
      <c r="RN29" t="str">
        <f>IF(ISERROR(MATCH(RN$1,'CSC Mitre'!AB$1:AB$220,0)),"",VLOOKUP(RN$1,'Tactic Recode'!$A$1:$B$547,2,FALSE))</f>
        <v/>
      </c>
      <c r="RO29" t="str">
        <f>IF(ISERROR(MATCH(RO$1,'CSC Mitre'!AB$1:AB$220,0)),"",VLOOKUP(RO$1,'Tactic Recode'!$A$1:$B$547,2,FALSE))</f>
        <v/>
      </c>
      <c r="RP29" t="str">
        <f>IF(ISERROR(MATCH(RP$1,'CSC Mitre'!AB$1:AB$220,0)),"",VLOOKUP(RP$1,'Tactic Recode'!$A$1:$B$547,2,FALSE))</f>
        <v/>
      </c>
      <c r="RQ29" t="str">
        <f>IF(ISERROR(MATCH(RQ$1,'CSC Mitre'!AB$1:AB$220,0)),"",VLOOKUP(RQ$1,'Tactic Recode'!$A$1:$B$547,2,FALSE))</f>
        <v/>
      </c>
      <c r="RR29" t="str">
        <f>IF(ISERROR(MATCH(RR$1,'CSC Mitre'!AB$1:AB$220,0)),"",VLOOKUP(RR$1,'Tactic Recode'!$A$1:$B$547,2,FALSE))</f>
        <v/>
      </c>
      <c r="RS29" t="str">
        <f>IF(ISERROR(MATCH(RS$1,'CSC Mitre'!AB$1:AB$220,0)),"",VLOOKUP(RS$1,'Tactic Recode'!$A$1:$B$547,2,FALSE))</f>
        <v/>
      </c>
      <c r="RT29" t="str">
        <f>IF(ISERROR(MATCH(RT$1,'CSC Mitre'!AB$1:AB$220,0)),"",VLOOKUP(RT$1,'Tactic Recode'!$A$1:$B$547,2,FALSE))</f>
        <v/>
      </c>
      <c r="RU29" t="str">
        <f>IF(ISERROR(MATCH(RU$1,'CSC Mitre'!AB$1:AB$220,0)),"",VLOOKUP(RU$1,'Tactic Recode'!$A$1:$B$547,2,FALSE))</f>
        <v/>
      </c>
      <c r="RV29" t="str">
        <f>IF(ISERROR(MATCH(RV$1,'CSC Mitre'!AB$1:AB$220,0)),"",VLOOKUP(RV$1,'Tactic Recode'!$A$1:$B$547,2,FALSE))</f>
        <v/>
      </c>
      <c r="RW29" t="str">
        <f>IF(ISERROR(MATCH(RW$1,'CSC Mitre'!AB$1:AB$220,0)),"",VLOOKUP(RW$1,'Tactic Recode'!$A$1:$B$547,2,FALSE))</f>
        <v/>
      </c>
      <c r="RX29" t="str">
        <f>IF(ISERROR(MATCH(RX$1,'CSC Mitre'!AB$1:AB$220,0)),"",VLOOKUP(RX$1,'Tactic Recode'!$A$1:$B$547,2,FALSE))</f>
        <v/>
      </c>
      <c r="RY29" t="str">
        <f>IF(ISERROR(MATCH(RY$1,'CSC Mitre'!AB$1:AB$220,0)),"",VLOOKUP(RY$1,'Tactic Recode'!$A$1:$B$547,2,FALSE))</f>
        <v/>
      </c>
      <c r="RZ29" t="str">
        <f>IF(ISERROR(MATCH(RZ$1,'CSC Mitre'!AB$1:AB$220,0)),"",VLOOKUP(RZ$1,'Tactic Recode'!$A$1:$B$547,2,FALSE))</f>
        <v/>
      </c>
      <c r="SA29" t="str">
        <f>IF(ISERROR(MATCH(SA$1,'CSC Mitre'!AB$1:AB$220,0)),"",VLOOKUP(SA$1,'Tactic Recode'!$A$1:$B$547,2,FALSE))</f>
        <v/>
      </c>
      <c r="SB29" t="str">
        <f>IF(ISERROR(MATCH(SB$1,'CSC Mitre'!AB$1:AB$220,0)),"",VLOOKUP(SB$1,'Tactic Recode'!$A$1:$B$547,2,FALSE))</f>
        <v/>
      </c>
      <c r="SC29" t="str">
        <f>IF(ISERROR(MATCH(SC$1,'CSC Mitre'!AB$1:AB$220,0)),"",VLOOKUP(SC$1,'Tactic Recode'!$A$1:$B$547,2,FALSE))</f>
        <v/>
      </c>
      <c r="SD29" t="str">
        <f>IF(ISERROR(MATCH(SD$1,'CSC Mitre'!AB$1:AB$220,0)),"",VLOOKUP(SD$1,'Tactic Recode'!$A$1:$B$547,2,FALSE))</f>
        <v/>
      </c>
      <c r="SE29" t="str">
        <f>IF(ISERROR(MATCH(SE$1,'CSC Mitre'!AB$1:AB$220,0)),"",VLOOKUP(SE$1,'Tactic Recode'!$A$1:$B$547,2,FALSE))</f>
        <v/>
      </c>
      <c r="SF29" t="str">
        <f>IF(ISERROR(MATCH(SF$1,'CSC Mitre'!AB$1:AB$220,0)),"",VLOOKUP(SF$1,'Tactic Recode'!$A$1:$B$547,2,FALSE))</f>
        <v/>
      </c>
      <c r="SG29" t="str">
        <f>IF(ISERROR(MATCH(SG$1,'CSC Mitre'!AB$1:AB$220,0)),"",VLOOKUP(SG$1,'Tactic Recode'!$A$1:$B$547,2,FALSE))</f>
        <v/>
      </c>
      <c r="SH29" t="str">
        <f>IF(ISERROR(MATCH(SH$1,'CSC Mitre'!AB$1:AB$220,0)),"",VLOOKUP(SH$1,'Tactic Recode'!$A$1:$B$547,2,FALSE))</f>
        <v/>
      </c>
      <c r="SI29" t="str">
        <f>IF(ISERROR(MATCH(SI$1,'CSC Mitre'!AB$1:AB$220,0)),"",VLOOKUP(SI$1,'Tactic Recode'!$A$1:$B$547,2,FALSE))</f>
        <v/>
      </c>
      <c r="SJ29" t="str">
        <f>IF(ISERROR(MATCH(SJ$1,'CSC Mitre'!AB$1:AB$220,0)),"",VLOOKUP(SJ$1,'Tactic Recode'!$A$1:$B$547,2,FALSE))</f>
        <v/>
      </c>
      <c r="SK29" t="str">
        <f>IF(ISERROR(MATCH(SK$1,'CSC Mitre'!AB$1:AB$220,0)),"",VLOOKUP(SK$1,'Tactic Recode'!$A$1:$B$547,2,FALSE))</f>
        <v/>
      </c>
      <c r="SL29" t="str">
        <f>IF(ISERROR(MATCH(SL$1,'CSC Mitre'!AB$1:AB$220,0)),"",VLOOKUP(SL$1,'Tactic Recode'!$A$1:$B$547,2,FALSE))</f>
        <v/>
      </c>
      <c r="SM29" t="str">
        <f>IF(ISERROR(MATCH(SM$1,'CSC Mitre'!AB$1:AB$220,0)),"",VLOOKUP(SM$1,'Tactic Recode'!$A$1:$B$547,2,FALSE))</f>
        <v/>
      </c>
      <c r="SN29" t="str">
        <f>IF(ISERROR(MATCH(SN$1,'CSC Mitre'!AB$1:AB$220,0)),"",VLOOKUP(SN$1,'Tactic Recode'!$A$1:$B$547,2,FALSE))</f>
        <v/>
      </c>
      <c r="SO29" t="str">
        <f>IF(ISERROR(MATCH(SO$1,'CSC Mitre'!AB$1:AB$220,0)),"",VLOOKUP(SO$1,'Tactic Recode'!$A$1:$B$547,2,FALSE))</f>
        <v/>
      </c>
      <c r="SP29" t="str">
        <f>IF(ISERROR(MATCH(SP$1,'CSC Mitre'!AB$1:AB$220,0)),"",VLOOKUP(SP$1,'Tactic Recode'!$A$1:$B$547,2,FALSE))</f>
        <v/>
      </c>
      <c r="SQ29" t="str">
        <f>IF(ISERROR(MATCH(SQ$1,'CSC Mitre'!AB$1:AB$220,0)),"",VLOOKUP(SQ$1,'Tactic Recode'!$A$1:$B$547,2,FALSE))</f>
        <v/>
      </c>
      <c r="SR29" t="str">
        <f>IF(ISERROR(MATCH(SR$1,'CSC Mitre'!AB$1:AB$220,0)),"",VLOOKUP(SR$1,'Tactic Recode'!$A$1:$B$547,2,FALSE))</f>
        <v/>
      </c>
      <c r="SS29" t="str">
        <f>IF(ISERROR(MATCH(SS$1,'CSC Mitre'!AB$1:AB$220,0)),"",VLOOKUP(SS$1,'Tactic Recode'!$A$1:$B$547,2,FALSE))</f>
        <v/>
      </c>
      <c r="ST29" t="str">
        <f>IF(ISERROR(MATCH(ST$1,'CSC Mitre'!AB$1:AB$220,0)),"",VLOOKUP(ST$1,'Tactic Recode'!$A$1:$B$547,2,FALSE))</f>
        <v/>
      </c>
      <c r="SU29" t="str">
        <f>IF(ISERROR(MATCH(SU$1,'CSC Mitre'!AB$1:AB$220,0)),"",VLOOKUP(SU$1,'Tactic Recode'!$A$1:$B$547,2,FALSE))</f>
        <v/>
      </c>
      <c r="SV29" t="str">
        <f>IF(ISERROR(MATCH(SV$1,'CSC Mitre'!AB$1:AB$220,0)),"",VLOOKUP(SV$1,'Tactic Recode'!$A$1:$B$547,2,FALSE))</f>
        <v/>
      </c>
      <c r="SW29" t="str">
        <f>IF(ISERROR(MATCH(SW$1,'CSC Mitre'!AB$1:AB$220,0)),"",VLOOKUP(SW$1,'Tactic Recode'!$A$1:$B$547,2,FALSE))</f>
        <v/>
      </c>
      <c r="SX29" t="str">
        <f>IF(ISERROR(MATCH(SX$1,'CSC Mitre'!AB$1:AB$220,0)),"",VLOOKUP(SX$1,'Tactic Recode'!$A$1:$B$547,2,FALSE))</f>
        <v/>
      </c>
      <c r="SY29" t="str">
        <f>IF(ISERROR(MATCH(SY$1,'CSC Mitre'!AB$1:AB$220,0)),"",VLOOKUP(SY$1,'Tactic Recode'!$A$1:$B$547,2,FALSE))</f>
        <v/>
      </c>
      <c r="SZ29" t="str">
        <f>IF(ISERROR(MATCH(SZ$1,'CSC Mitre'!AB$1:AB$220,0)),"",VLOOKUP(SZ$1,'Tactic Recode'!$A$1:$B$547,2,FALSE))</f>
        <v/>
      </c>
      <c r="TA29" t="str">
        <f>IF(ISERROR(MATCH(TA$1,'CSC Mitre'!AB$1:AB$220,0)),"",VLOOKUP(TA$1,'Tactic Recode'!$A$1:$B$547,2,FALSE))</f>
        <v/>
      </c>
      <c r="TB29" t="str">
        <f>IF(ISERROR(MATCH(TB$1,'CSC Mitre'!AB$1:AB$220,0)),"",VLOOKUP(TB$1,'Tactic Recode'!$A$1:$B$547,2,FALSE))</f>
        <v/>
      </c>
      <c r="TC29" t="str">
        <f>IF(ISERROR(MATCH(TC$1,'CSC Mitre'!AB$1:AB$220,0)),"",VLOOKUP(TC$1,'Tactic Recode'!$A$1:$B$547,2,FALSE))</f>
        <v/>
      </c>
      <c r="TD29" t="str">
        <f>IF(ISERROR(MATCH(TD$1,'CSC Mitre'!AB$1:AB$220,0)),"",VLOOKUP(TD$1,'Tactic Recode'!$A$1:$B$547,2,FALSE))</f>
        <v/>
      </c>
      <c r="TE29" t="str">
        <f>IF(ISERROR(MATCH(TE$1,'CSC Mitre'!AB$1:AB$220,0)),"",VLOOKUP(TE$1,'Tactic Recode'!$A$1:$B$547,2,FALSE))</f>
        <v/>
      </c>
      <c r="TF29" t="str">
        <f>IF(ISERROR(MATCH(TF$1,'CSC Mitre'!AB$1:AB$220,0)),"",VLOOKUP(TF$1,'Tactic Recode'!$A$1:$B$547,2,FALSE))</f>
        <v>Defense Evasion</v>
      </c>
      <c r="TG29" t="str">
        <f>IF(ISERROR(MATCH(TG$1,'CSC Mitre'!AB$1:AB$220,0)),"",VLOOKUP(TG$1,'Tactic Recode'!$A$1:$B$547,2,FALSE))</f>
        <v>Defense Evasion</v>
      </c>
      <c r="TH29" t="str">
        <f>IF(ISERROR(MATCH(TH$1,'CSC Mitre'!AB$1:AB$220,0)),"",VLOOKUP(TH$1,'Tactic Recode'!$A$1:$B$547,2,FALSE))</f>
        <v/>
      </c>
      <c r="TI29" t="str">
        <f>IF(ISERROR(MATCH(TI$1,'CSC Mitre'!AB$1:AB$220,0)),"",VLOOKUP(TI$1,'Tactic Recode'!$A$1:$B$547,2,FALSE))</f>
        <v/>
      </c>
      <c r="TJ29" t="str">
        <f>IF(ISERROR(MATCH(TJ$1,'CSC Mitre'!AB$1:AB$220,0)),"",VLOOKUP(TJ$1,'Tactic Recode'!$A$1:$B$547,2,FALSE))</f>
        <v/>
      </c>
      <c r="TK29" t="str">
        <f>IF(ISERROR(MATCH(TK$1,'CSC Mitre'!AB$1:AB$220,0)),"",VLOOKUP(TK$1,'Tactic Recode'!$A$1:$B$547,2,FALSE))</f>
        <v/>
      </c>
      <c r="TL29" t="str">
        <f>IF(ISERROR(MATCH(TL$1,'CSC Mitre'!AB$1:AB$220,0)),"",VLOOKUP(TL$1,'Tactic Recode'!$A$1:$B$547,2,FALSE))</f>
        <v/>
      </c>
      <c r="TM29" t="str">
        <f>IF(ISERROR(MATCH(TM$1,'CSC Mitre'!AB$1:AB$220,0)),"",VLOOKUP(TM$1,'Tactic Recode'!$A$1:$B$547,2,FALSE))</f>
        <v/>
      </c>
      <c r="TN29" t="str">
        <f>IF(ISERROR(MATCH(TN$1,'CSC Mitre'!AB$1:AB$220,0)),"",VLOOKUP(TN$1,'Tactic Recode'!$A$1:$B$547,2,FALSE))</f>
        <v>Collection</v>
      </c>
      <c r="TO29" t="str">
        <f>IF(ISERROR(MATCH(TO$1,'CSC Mitre'!AB$1:AB$220,0)),"",VLOOKUP(TO$1,'Tactic Recode'!$A$1:$B$547,2,FALSE))</f>
        <v>Collection</v>
      </c>
      <c r="TP29" t="str">
        <f>IF(ISERROR(MATCH(TP$1,'CSC Mitre'!AB$1:AB$220,0)),"",VLOOKUP(TP$1,'Tactic Recode'!$A$1:$B$547,2,FALSE))</f>
        <v>Collection</v>
      </c>
      <c r="TQ29" t="str">
        <f>IF(ISERROR(MATCH(TQ$1,'CSC Mitre'!AB$1:AB$220,0)),"",VLOOKUP(TQ$1,'Tactic Recode'!$A$1:$B$547,2,FALSE))</f>
        <v/>
      </c>
      <c r="TR29" t="str">
        <f>IF(ISERROR(MATCH(TR$1,'CSC Mitre'!AB$1:AB$220,0)),"",VLOOKUP(TR$1,'Tactic Recode'!$A$1:$B$547,2,FALSE))</f>
        <v/>
      </c>
      <c r="TS29" t="str">
        <f>IF(ISERROR(MATCH(TS$1,'CSC Mitre'!AB$1:AB$220,0)),"",VLOOKUP(TS$1,'Tactic Recode'!$A$1:$B$547,2,FALSE))</f>
        <v/>
      </c>
      <c r="TT29" t="str">
        <f>IF(ISERROR(MATCH(TT$1,'CSC Mitre'!AB$1:AB$220,0)),"",VLOOKUP(TT$1,'Tactic Recode'!$A$1:$B$547,2,FALSE))</f>
        <v/>
      </c>
      <c r="TU29" t="str">
        <f>IF(ISERROR(MATCH(TU$1,'CSC Mitre'!AB$1:AB$220,0)),"",VLOOKUP(TU$1,'Tactic Recode'!$A$1:$B$547,2,FALSE))</f>
        <v/>
      </c>
      <c r="TV29" t="str">
        <f>IF(ISERROR(MATCH(TV$1,'CSC Mitre'!AB$1:AB$220,0)),"",VLOOKUP(TV$1,'Tactic Recode'!$A$1:$B$547,2,FALSE))</f>
        <v/>
      </c>
      <c r="TW29" t="str">
        <f>IF(ISERROR(MATCH(TW$1,'CSC Mitre'!AB$1:AB$220,0)),"",VLOOKUP(TW$1,'Tactic Recode'!$A$1:$B$547,2,FALSE))</f>
        <v/>
      </c>
      <c r="TX29" t="str">
        <f>IF(ISERROR(MATCH(TX$1,'CSC Mitre'!AB$1:AB$220,0)),"",VLOOKUP(TX$1,'Tactic Recode'!$A$1:$B$547,2,FALSE))</f>
        <v/>
      </c>
      <c r="TY29" t="str">
        <f>IF(ISERROR(MATCH(TY$1,'CSC Mitre'!AB$1:AB$220,0)),"",VLOOKUP(TY$1,'Tactic Recode'!$A$1:$B$547,2,FALSE))</f>
        <v/>
      </c>
      <c r="TZ29" t="str">
        <f>IF(ISERROR(MATCH(TZ$1,'CSC Mitre'!AB$1:AB$220,0)),"",VLOOKUP(TZ$1,'Tactic Recode'!$A$1:$B$547,2,FALSE))</f>
        <v/>
      </c>
      <c r="UA29" t="str">
        <f>IF(ISERROR(MATCH(UA$1,'CSC Mitre'!AB$1:AB$220,0)),"",VLOOKUP(UA$1,'Tactic Recode'!$A$1:$B$547,2,FALSE))</f>
        <v/>
      </c>
      <c r="UB29" t="str">
        <f>IF(ISERROR(MATCH(UB$1,'CSC Mitre'!AB$1:AB$220,0)),"",VLOOKUP(UB$1,'Tactic Recode'!$A$1:$B$547,2,FALSE))</f>
        <v/>
      </c>
    </row>
    <row r="30" spans="1:548" x14ac:dyDescent="0.25">
      <c r="A30" s="59" t="s">
        <v>428</v>
      </c>
      <c r="B30" t="str">
        <f>IF(ISERROR(MATCH(B$1,'CSC Mitre'!AC$1:AC$220,0)),"",VLOOKUP(B$1,'Tactic Recode'!$A$1:$B$547,2,FALSE))</f>
        <v/>
      </c>
      <c r="C30" t="str">
        <f>IF(ISERROR(MATCH(C$1,'CSC Mitre'!AC$1:AC$220,0)),"",VLOOKUP(C$1,'Tactic Recode'!$A$1:$B$547,2,FALSE))</f>
        <v/>
      </c>
      <c r="D30" t="str">
        <f>IF(ISERROR(MATCH(D$1,'CSC Mitre'!AC$1:AC$220,0)),"",VLOOKUP(D$1,'Tactic Recode'!$A$1:$B$547,2,FALSE))</f>
        <v/>
      </c>
      <c r="E30" t="str">
        <f>IF(ISERROR(MATCH(E$1,'CSC Mitre'!AC$1:AC$220,0)),"",VLOOKUP(E$1,'Tactic Recode'!$A$1:$B$547,2,FALSE))</f>
        <v/>
      </c>
      <c r="F30" t="str">
        <f>IF(ISERROR(MATCH(F$1,'CSC Mitre'!AC$1:AC$220,0)),"",VLOOKUP(F$1,'Tactic Recode'!$A$1:$B$547,2,FALSE))</f>
        <v/>
      </c>
      <c r="G30" t="str">
        <f>IF(ISERROR(MATCH(G$1,'CSC Mitre'!AC$1:AC$220,0)),"",VLOOKUP(G$1,'Tactic Recode'!$A$1:$B$547,2,FALSE))</f>
        <v/>
      </c>
      <c r="H30" t="str">
        <f>IF(ISERROR(MATCH(H$1,'CSC Mitre'!AC$1:AC$220,0)),"",VLOOKUP(H$1,'Tactic Recode'!$A$1:$B$547,2,FALSE))</f>
        <v/>
      </c>
      <c r="I30" t="str">
        <f>IF(ISERROR(MATCH(I$1,'CSC Mitre'!AC$1:AC$220,0)),"",VLOOKUP(I$1,'Tactic Recode'!$A$1:$B$547,2,FALSE))</f>
        <v/>
      </c>
      <c r="J30" t="str">
        <f>IF(ISERROR(MATCH(J$1,'CSC Mitre'!AC$1:AC$220,0)),"",VLOOKUP(J$1,'Tactic Recode'!$A$1:$B$547,2,FALSE))</f>
        <v/>
      </c>
      <c r="K30" t="str">
        <f>IF(ISERROR(MATCH(K$1,'CSC Mitre'!AC$1:AC$220,0)),"",VLOOKUP(K$1,'Tactic Recode'!$A$1:$B$547,2,FALSE))</f>
        <v/>
      </c>
      <c r="L30" t="str">
        <f>IF(ISERROR(MATCH(L$1,'CSC Mitre'!AC$1:AC$220,0)),"",VLOOKUP(L$1,'Tactic Recode'!$A$1:$B$547,2,FALSE))</f>
        <v/>
      </c>
      <c r="M30" t="str">
        <f>IF(ISERROR(MATCH(M$1,'CSC Mitre'!AC$1:AC$220,0)),"",VLOOKUP(M$1,'Tactic Recode'!$A$1:$B$547,2,FALSE))</f>
        <v/>
      </c>
      <c r="N30" t="str">
        <f>IF(ISERROR(MATCH(N$1,'CSC Mitre'!AC$1:AC$220,0)),"",VLOOKUP(N$1,'Tactic Recode'!$A$1:$B$547,2,FALSE))</f>
        <v/>
      </c>
      <c r="O30" t="str">
        <f>IF(ISERROR(MATCH(O$1,'CSC Mitre'!AC$1:AC$220,0)),"",VLOOKUP(O$1,'Tactic Recode'!$A$1:$B$547,2,FALSE))</f>
        <v/>
      </c>
      <c r="P30" t="str">
        <f>IF(ISERROR(MATCH(P$1,'CSC Mitre'!AC$1:AC$220,0)),"",VLOOKUP(P$1,'Tactic Recode'!$A$1:$B$547,2,FALSE))</f>
        <v/>
      </c>
      <c r="Q30" t="str">
        <f>IF(ISERROR(MATCH(Q$1,'CSC Mitre'!AC$1:AC$220,0)),"",VLOOKUP(Q$1,'Tactic Recode'!$A$1:$B$547,2,FALSE))</f>
        <v/>
      </c>
      <c r="R30" t="str">
        <f>IF(ISERROR(MATCH(R$1,'CSC Mitre'!AC$1:AC$220,0)),"",VLOOKUP(R$1,'Tactic Recode'!$A$1:$B$547,2,FALSE))</f>
        <v/>
      </c>
      <c r="S30" t="str">
        <f>IF(ISERROR(MATCH(S$1,'CSC Mitre'!AC$1:AC$220,0)),"",VLOOKUP(S$1,'Tactic Recode'!$A$1:$B$547,2,FALSE))</f>
        <v/>
      </c>
      <c r="T30" t="str">
        <f>IF(ISERROR(MATCH(T$1,'CSC Mitre'!AC$1:AC$220,0)),"",VLOOKUP(T$1,'Tactic Recode'!$A$1:$B$547,2,FALSE))</f>
        <v/>
      </c>
      <c r="U30" t="str">
        <f>IF(ISERROR(MATCH(U$1,'CSC Mitre'!AC$1:AC$220,0)),"",VLOOKUP(U$1,'Tactic Recode'!$A$1:$B$547,2,FALSE))</f>
        <v/>
      </c>
      <c r="V30" t="str">
        <f>IF(ISERROR(MATCH(V$1,'CSC Mitre'!AC$1:AC$220,0)),"",VLOOKUP(V$1,'Tactic Recode'!$A$1:$B$547,2,FALSE))</f>
        <v/>
      </c>
      <c r="W30" t="str">
        <f>IF(ISERROR(MATCH(W$1,'CSC Mitre'!AC$1:AC$220,0)),"",VLOOKUP(W$1,'Tactic Recode'!$A$1:$B$547,2,FALSE))</f>
        <v/>
      </c>
      <c r="X30" t="str">
        <f>IF(ISERROR(MATCH(X$1,'CSC Mitre'!AC$1:AC$220,0)),"",VLOOKUP(X$1,'Tactic Recode'!$A$1:$B$547,2,FALSE))</f>
        <v/>
      </c>
      <c r="Y30" t="str">
        <f>IF(ISERROR(MATCH(Y$1,'CSC Mitre'!AC$1:AC$220,0)),"",VLOOKUP(Y$1,'Tactic Recode'!$A$1:$B$547,2,FALSE))</f>
        <v/>
      </c>
      <c r="Z30" t="str">
        <f>IF(ISERROR(MATCH(Z$1,'CSC Mitre'!AC$1:AC$220,0)),"",VLOOKUP(Z$1,'Tactic Recode'!$A$1:$B$547,2,FALSE))</f>
        <v/>
      </c>
      <c r="AA30" t="str">
        <f>IF(ISERROR(MATCH(AA$1,'CSC Mitre'!AC$1:AC$220,0)),"",VLOOKUP(AA$1,'Tactic Recode'!$A$1:$B$547,2,FALSE))</f>
        <v/>
      </c>
      <c r="AB30" t="str">
        <f>IF(ISERROR(MATCH(AB$1,'CSC Mitre'!AC$1:AC$220,0)),"",VLOOKUP(AB$1,'Tactic Recode'!$A$1:$B$547,2,FALSE))</f>
        <v/>
      </c>
      <c r="AC30" t="str">
        <f>IF(ISERROR(MATCH(AC$1,'CSC Mitre'!AC$1:AC$220,0)),"",VLOOKUP(AC$1,'Tactic Recode'!$A$1:$B$547,2,FALSE))</f>
        <v/>
      </c>
      <c r="AD30" t="str">
        <f>IF(ISERROR(MATCH(AD$1,'CSC Mitre'!AC$1:AC$220,0)),"",VLOOKUP(AD$1,'Tactic Recode'!$A$1:$B$547,2,FALSE))</f>
        <v/>
      </c>
      <c r="AE30" t="str">
        <f>IF(ISERROR(MATCH(AE$1,'CSC Mitre'!AC$1:AC$220,0)),"",VLOOKUP(AE$1,'Tactic Recode'!$A$1:$B$547,2,FALSE))</f>
        <v/>
      </c>
      <c r="AF30" t="str">
        <f>IF(ISERROR(MATCH(AF$1,'CSC Mitre'!AC$1:AC$220,0)),"",VLOOKUP(AF$1,'Tactic Recode'!$A$1:$B$547,2,FALSE))</f>
        <v/>
      </c>
      <c r="AG30" t="str">
        <f>IF(ISERROR(MATCH(AG$1,'CSC Mitre'!AC$1:AC$220,0)),"",VLOOKUP(AG$1,'Tactic Recode'!$A$1:$B$547,2,FALSE))</f>
        <v/>
      </c>
      <c r="AH30" t="str">
        <f>IF(ISERROR(MATCH(AH$1,'CSC Mitre'!AC$1:AC$220,0)),"",VLOOKUP(AH$1,'Tactic Recode'!$A$1:$B$547,2,FALSE))</f>
        <v/>
      </c>
      <c r="AI30" t="str">
        <f>IF(ISERROR(MATCH(AI$1,'CSC Mitre'!AC$1:AC$220,0)),"",VLOOKUP(AI$1,'Tactic Recode'!$A$1:$B$547,2,FALSE))</f>
        <v/>
      </c>
      <c r="AJ30" t="str">
        <f>IF(ISERROR(MATCH(AJ$1,'CSC Mitre'!AC$1:AC$220,0)),"",VLOOKUP(AJ$1,'Tactic Recode'!$A$1:$B$547,2,FALSE))</f>
        <v/>
      </c>
      <c r="AK30" t="str">
        <f>IF(ISERROR(MATCH(AK$1,'CSC Mitre'!AC$1:AC$220,0)),"",VLOOKUP(AK$1,'Tactic Recode'!$A$1:$B$547,2,FALSE))</f>
        <v/>
      </c>
      <c r="AL30" t="str">
        <f>IF(ISERROR(MATCH(AL$1,'CSC Mitre'!AC$1:AC$220,0)),"",VLOOKUP(AL$1,'Tactic Recode'!$A$1:$B$547,2,FALSE))</f>
        <v/>
      </c>
      <c r="AM30" t="str">
        <f>IF(ISERROR(MATCH(AM$1,'CSC Mitre'!AC$1:AC$220,0)),"",VLOOKUP(AM$1,'Tactic Recode'!$A$1:$B$547,2,FALSE))</f>
        <v/>
      </c>
      <c r="AN30" t="str">
        <f>IF(ISERROR(MATCH(AN$1,'CSC Mitre'!AC$1:AC$220,0)),"",VLOOKUP(AN$1,'Tactic Recode'!$A$1:$B$547,2,FALSE))</f>
        <v/>
      </c>
      <c r="AO30" t="str">
        <f>IF(ISERROR(MATCH(AO$1,'CSC Mitre'!AC$1:AC$220,0)),"",VLOOKUP(AO$1,'Tactic Recode'!$A$1:$B$547,2,FALSE))</f>
        <v/>
      </c>
      <c r="AP30" t="str">
        <f>IF(ISERROR(MATCH(AP$1,'CSC Mitre'!AC$1:AC$220,0)),"",VLOOKUP(AP$1,'Tactic Recode'!$A$1:$B$547,2,FALSE))</f>
        <v/>
      </c>
      <c r="AQ30" t="str">
        <f>IF(ISERROR(MATCH(AQ$1,'CSC Mitre'!AC$1:AC$220,0)),"",VLOOKUP(AQ$1,'Tactic Recode'!$A$1:$B$547,2,FALSE))</f>
        <v/>
      </c>
      <c r="AR30" t="str">
        <f>IF(ISERROR(MATCH(AR$1,'CSC Mitre'!AC$1:AC$220,0)),"",VLOOKUP(AR$1,'Tactic Recode'!$A$1:$B$547,2,FALSE))</f>
        <v/>
      </c>
      <c r="AS30" t="str">
        <f>IF(ISERROR(MATCH(AS$1,'CSC Mitre'!AC$1:AC$220,0)),"",VLOOKUP(AS$1,'Tactic Recode'!$A$1:$B$547,2,FALSE))</f>
        <v/>
      </c>
      <c r="AT30" t="str">
        <f>IF(ISERROR(MATCH(AT$1,'CSC Mitre'!AC$1:AC$220,0)),"",VLOOKUP(AT$1,'Tactic Recode'!$A$1:$B$547,2,FALSE))</f>
        <v/>
      </c>
      <c r="AU30" t="str">
        <f>IF(ISERROR(MATCH(AU$1,'CSC Mitre'!AC$1:AC$220,0)),"",VLOOKUP(AU$1,'Tactic Recode'!$A$1:$B$547,2,FALSE))</f>
        <v/>
      </c>
      <c r="AV30" t="str">
        <f>IF(ISERROR(MATCH(AV$1,'CSC Mitre'!AC$1:AC$220,0)),"",VLOOKUP(AV$1,'Tactic Recode'!$A$1:$B$547,2,FALSE))</f>
        <v/>
      </c>
      <c r="AW30" t="str">
        <f>IF(ISERROR(MATCH(AW$1,'CSC Mitre'!AC$1:AC$220,0)),"",VLOOKUP(AW$1,'Tactic Recode'!$A$1:$B$547,2,FALSE))</f>
        <v/>
      </c>
      <c r="AX30" t="str">
        <f>IF(ISERROR(MATCH(AX$1,'CSC Mitre'!AC$1:AC$220,0)),"",VLOOKUP(AX$1,'Tactic Recode'!$A$1:$B$547,2,FALSE))</f>
        <v/>
      </c>
      <c r="AY30" t="str">
        <f>IF(ISERROR(MATCH(AY$1,'CSC Mitre'!AC$1:AC$220,0)),"",VLOOKUP(AY$1,'Tactic Recode'!$A$1:$B$547,2,FALSE))</f>
        <v/>
      </c>
      <c r="AZ30" t="str">
        <f>IF(ISERROR(MATCH(AZ$1,'CSC Mitre'!AC$1:AC$220,0)),"",VLOOKUP(AZ$1,'Tactic Recode'!$A$1:$B$547,2,FALSE))</f>
        <v/>
      </c>
      <c r="BA30" t="str">
        <f>IF(ISERROR(MATCH(BA$1,'CSC Mitre'!AC$1:AC$220,0)),"",VLOOKUP(BA$1,'Tactic Recode'!$A$1:$B$547,2,FALSE))</f>
        <v/>
      </c>
      <c r="BB30" t="str">
        <f>IF(ISERROR(MATCH(BB$1,'CSC Mitre'!AC$1:AC$220,0)),"",VLOOKUP(BB$1,'Tactic Recode'!$A$1:$B$547,2,FALSE))</f>
        <v/>
      </c>
      <c r="BC30" t="str">
        <f>IF(ISERROR(MATCH(BC$1,'CSC Mitre'!AC$1:AC$220,0)),"",VLOOKUP(BC$1,'Tactic Recode'!$A$1:$B$547,2,FALSE))</f>
        <v/>
      </c>
      <c r="BD30" t="str">
        <f>IF(ISERROR(MATCH(BD$1,'CSC Mitre'!AC$1:AC$220,0)),"",VLOOKUP(BD$1,'Tactic Recode'!$A$1:$B$547,2,FALSE))</f>
        <v/>
      </c>
      <c r="BE30" t="str">
        <f>IF(ISERROR(MATCH(BE$1,'CSC Mitre'!AC$1:AC$220,0)),"",VLOOKUP(BE$1,'Tactic Recode'!$A$1:$B$547,2,FALSE))</f>
        <v/>
      </c>
      <c r="BF30" t="str">
        <f>IF(ISERROR(MATCH(BF$1,'CSC Mitre'!AC$1:AC$220,0)),"",VLOOKUP(BF$1,'Tactic Recode'!$A$1:$B$547,2,FALSE))</f>
        <v/>
      </c>
      <c r="BG30" t="str">
        <f>IF(ISERROR(MATCH(BG$1,'CSC Mitre'!AC$1:AC$220,0)),"",VLOOKUP(BG$1,'Tactic Recode'!$A$1:$B$547,2,FALSE))</f>
        <v/>
      </c>
      <c r="BH30" t="str">
        <f>IF(ISERROR(MATCH(BH$1,'CSC Mitre'!AC$1:AC$220,0)),"",VLOOKUP(BH$1,'Tactic Recode'!$A$1:$B$547,2,FALSE))</f>
        <v/>
      </c>
      <c r="BI30" t="str">
        <f>IF(ISERROR(MATCH(BI$1,'CSC Mitre'!AC$1:AC$220,0)),"",VLOOKUP(BI$1,'Tactic Recode'!$A$1:$B$547,2,FALSE))</f>
        <v/>
      </c>
      <c r="BJ30" t="str">
        <f>IF(ISERROR(MATCH(BJ$1,'CSC Mitre'!AC$1:AC$220,0)),"",VLOOKUP(BJ$1,'Tactic Recode'!$A$1:$B$547,2,FALSE))</f>
        <v/>
      </c>
      <c r="BK30" t="str">
        <f>IF(ISERROR(MATCH(BK$1,'CSC Mitre'!AC$1:AC$220,0)),"",VLOOKUP(BK$1,'Tactic Recode'!$A$1:$B$547,2,FALSE))</f>
        <v/>
      </c>
      <c r="BL30" t="str">
        <f>IF(ISERROR(MATCH(BL$1,'CSC Mitre'!AC$1:AC$220,0)),"",VLOOKUP(BL$1,'Tactic Recode'!$A$1:$B$547,2,FALSE))</f>
        <v/>
      </c>
      <c r="BM30" t="str">
        <f>IF(ISERROR(MATCH(BM$1,'CSC Mitre'!AC$1:AC$220,0)),"",VLOOKUP(BM$1,'Tactic Recode'!$A$1:$B$547,2,FALSE))</f>
        <v/>
      </c>
      <c r="BN30" t="str">
        <f>IF(ISERROR(MATCH(BN$1,'CSC Mitre'!AC$1:AC$220,0)),"",VLOOKUP(BN$1,'Tactic Recode'!$A$1:$B$547,2,FALSE))</f>
        <v/>
      </c>
      <c r="BO30" t="str">
        <f>IF(ISERROR(MATCH(BO$1,'CSC Mitre'!AC$1:AC$220,0)),"",VLOOKUP(BO$1,'Tactic Recode'!$A$1:$B$547,2,FALSE))</f>
        <v/>
      </c>
      <c r="BP30" t="str">
        <f>IF(ISERROR(MATCH(BP$1,'CSC Mitre'!AC$1:AC$220,0)),"",VLOOKUP(BP$1,'Tactic Recode'!$A$1:$B$547,2,FALSE))</f>
        <v/>
      </c>
      <c r="BQ30" t="str">
        <f>IF(ISERROR(MATCH(BQ$1,'CSC Mitre'!AC$1:AC$220,0)),"",VLOOKUP(BQ$1,'Tactic Recode'!$A$1:$B$547,2,FALSE))</f>
        <v/>
      </c>
      <c r="BR30" t="str">
        <f>IF(ISERROR(MATCH(BR$1,'CSC Mitre'!AC$1:AC$220,0)),"",VLOOKUP(BR$1,'Tactic Recode'!$A$1:$B$547,2,FALSE))</f>
        <v/>
      </c>
      <c r="BS30" t="str">
        <f>IF(ISERROR(MATCH(BS$1,'CSC Mitre'!AC$1:AC$220,0)),"",VLOOKUP(BS$1,'Tactic Recode'!$A$1:$B$547,2,FALSE))</f>
        <v/>
      </c>
      <c r="BT30" t="str">
        <f>IF(ISERROR(MATCH(BT$1,'CSC Mitre'!AC$1:AC$220,0)),"",VLOOKUP(BT$1,'Tactic Recode'!$A$1:$B$547,2,FALSE))</f>
        <v/>
      </c>
      <c r="BU30" t="str">
        <f>IF(ISERROR(MATCH(BU$1,'CSC Mitre'!AC$1:AC$220,0)),"",VLOOKUP(BU$1,'Tactic Recode'!$A$1:$B$547,2,FALSE))</f>
        <v/>
      </c>
      <c r="BV30" t="str">
        <f>IF(ISERROR(MATCH(BV$1,'CSC Mitre'!AC$1:AC$220,0)),"",VLOOKUP(BV$1,'Tactic Recode'!$A$1:$B$547,2,FALSE))</f>
        <v/>
      </c>
      <c r="BW30" t="str">
        <f>IF(ISERROR(MATCH(BW$1,'CSC Mitre'!AC$1:AC$220,0)),"",VLOOKUP(BW$1,'Tactic Recode'!$A$1:$B$547,2,FALSE))</f>
        <v/>
      </c>
      <c r="BX30" t="str">
        <f>IF(ISERROR(MATCH(BX$1,'CSC Mitre'!AC$1:AC$220,0)),"",VLOOKUP(BX$1,'Tactic Recode'!$A$1:$B$547,2,FALSE))</f>
        <v/>
      </c>
      <c r="BY30" t="str">
        <f>IF(ISERROR(MATCH(BY$1,'CSC Mitre'!AC$1:AC$220,0)),"",VLOOKUP(BY$1,'Tactic Recode'!$A$1:$B$547,2,FALSE))</f>
        <v/>
      </c>
      <c r="BZ30" t="str">
        <f>IF(ISERROR(MATCH(BZ$1,'CSC Mitre'!AC$1:AC$220,0)),"",VLOOKUP(BZ$1,'Tactic Recode'!$A$1:$B$547,2,FALSE))</f>
        <v/>
      </c>
      <c r="CA30" t="str">
        <f>IF(ISERROR(MATCH(CA$1,'CSC Mitre'!AC$1:AC$220,0)),"",VLOOKUP(CA$1,'Tactic Recode'!$A$1:$B$547,2,FALSE))</f>
        <v/>
      </c>
      <c r="CB30" t="str">
        <f>IF(ISERROR(MATCH(CB$1,'CSC Mitre'!AC$1:AC$220,0)),"",VLOOKUP(CB$1,'Tactic Recode'!$A$1:$B$547,2,FALSE))</f>
        <v/>
      </c>
      <c r="CC30" t="str">
        <f>IF(ISERROR(MATCH(CC$1,'CSC Mitre'!AC$1:AC$220,0)),"",VLOOKUP(CC$1,'Tactic Recode'!$A$1:$B$547,2,FALSE))</f>
        <v/>
      </c>
      <c r="CD30" t="str">
        <f>IF(ISERROR(MATCH(CD$1,'CSC Mitre'!AC$1:AC$220,0)),"",VLOOKUP(CD$1,'Tactic Recode'!$A$1:$B$547,2,FALSE))</f>
        <v/>
      </c>
      <c r="CE30" t="str">
        <f>IF(ISERROR(MATCH(CE$1,'CSC Mitre'!AC$1:AC$220,0)),"",VLOOKUP(CE$1,'Tactic Recode'!$A$1:$B$547,2,FALSE))</f>
        <v/>
      </c>
      <c r="CF30" t="str">
        <f>IF(ISERROR(MATCH(CF$1,'CSC Mitre'!AC$1:AC$220,0)),"",VLOOKUP(CF$1,'Tactic Recode'!$A$1:$B$547,2,FALSE))</f>
        <v/>
      </c>
      <c r="CG30" t="str">
        <f>IF(ISERROR(MATCH(CG$1,'CSC Mitre'!AC$1:AC$220,0)),"",VLOOKUP(CG$1,'Tactic Recode'!$A$1:$B$547,2,FALSE))</f>
        <v/>
      </c>
      <c r="CH30" t="str">
        <f>IF(ISERROR(MATCH(CH$1,'CSC Mitre'!AC$1:AC$220,0)),"",VLOOKUP(CH$1,'Tactic Recode'!$A$1:$B$547,2,FALSE))</f>
        <v/>
      </c>
      <c r="CI30" t="str">
        <f>IF(ISERROR(MATCH(CI$1,'CSC Mitre'!AC$1:AC$220,0)),"",VLOOKUP(CI$1,'Tactic Recode'!$A$1:$B$547,2,FALSE))</f>
        <v/>
      </c>
      <c r="CJ30" t="str">
        <f>IF(ISERROR(MATCH(CJ$1,'CSC Mitre'!AC$1:AC$220,0)),"",VLOOKUP(CJ$1,'Tactic Recode'!$A$1:$B$547,2,FALSE))</f>
        <v/>
      </c>
      <c r="CK30" t="str">
        <f>IF(ISERROR(MATCH(CK$1,'CSC Mitre'!AC$1:AC$220,0)),"",VLOOKUP(CK$1,'Tactic Recode'!$A$1:$B$547,2,FALSE))</f>
        <v/>
      </c>
      <c r="CL30" t="str">
        <f>IF(ISERROR(MATCH(CL$1,'CSC Mitre'!AC$1:AC$220,0)),"",VLOOKUP(CL$1,'Tactic Recode'!$A$1:$B$547,2,FALSE))</f>
        <v/>
      </c>
      <c r="CM30" t="str">
        <f>IF(ISERROR(MATCH(CM$1,'CSC Mitre'!AC$1:AC$220,0)),"",VLOOKUP(CM$1,'Tactic Recode'!$A$1:$B$547,2,FALSE))</f>
        <v/>
      </c>
      <c r="CN30" t="str">
        <f>IF(ISERROR(MATCH(CN$1,'CSC Mitre'!AC$1:AC$220,0)),"",VLOOKUP(CN$1,'Tactic Recode'!$A$1:$B$547,2,FALSE))</f>
        <v/>
      </c>
      <c r="CO30" t="str">
        <f>IF(ISERROR(MATCH(CO$1,'CSC Mitre'!AC$1:AC$220,0)),"",VLOOKUP(CO$1,'Tactic Recode'!$A$1:$B$547,2,FALSE))</f>
        <v/>
      </c>
      <c r="CP30" t="str">
        <f>IF(ISERROR(MATCH(CP$1,'CSC Mitre'!AC$1:AC$220,0)),"",VLOOKUP(CP$1,'Tactic Recode'!$A$1:$B$547,2,FALSE))</f>
        <v/>
      </c>
      <c r="CQ30" t="str">
        <f>IF(ISERROR(MATCH(CQ$1,'CSC Mitre'!AC$1:AC$220,0)),"",VLOOKUP(CQ$1,'Tactic Recode'!$A$1:$B$547,2,FALSE))</f>
        <v/>
      </c>
      <c r="CR30" t="str">
        <f>IF(ISERROR(MATCH(CR$1,'CSC Mitre'!AC$1:AC$220,0)),"",VLOOKUP(CR$1,'Tactic Recode'!$A$1:$B$547,2,FALSE))</f>
        <v/>
      </c>
      <c r="CS30" t="str">
        <f>IF(ISERROR(MATCH(CS$1,'CSC Mitre'!AC$1:AC$220,0)),"",VLOOKUP(CS$1,'Tactic Recode'!$A$1:$B$547,2,FALSE))</f>
        <v/>
      </c>
      <c r="CT30" t="str">
        <f>IF(ISERROR(MATCH(CT$1,'CSC Mitre'!AC$1:AC$220,0)),"",VLOOKUP(CT$1,'Tactic Recode'!$A$1:$B$547,2,FALSE))</f>
        <v/>
      </c>
      <c r="CU30" t="str">
        <f>IF(ISERROR(MATCH(CU$1,'CSC Mitre'!AC$1:AC$220,0)),"",VLOOKUP(CU$1,'Tactic Recode'!$A$1:$B$547,2,FALSE))</f>
        <v/>
      </c>
      <c r="CV30" t="str">
        <f>IF(ISERROR(MATCH(CV$1,'CSC Mitre'!AC$1:AC$220,0)),"",VLOOKUP(CV$1,'Tactic Recode'!$A$1:$B$547,2,FALSE))</f>
        <v/>
      </c>
      <c r="CW30" t="str">
        <f>IF(ISERROR(MATCH(CW$1,'CSC Mitre'!AC$1:AC$220,0)),"",VLOOKUP(CW$1,'Tactic Recode'!$A$1:$B$547,2,FALSE))</f>
        <v/>
      </c>
      <c r="CX30" t="str">
        <f>IF(ISERROR(MATCH(CX$1,'CSC Mitre'!AC$1:AC$220,0)),"",VLOOKUP(CX$1,'Tactic Recode'!$A$1:$B$547,2,FALSE))</f>
        <v/>
      </c>
      <c r="CY30" t="str">
        <f>IF(ISERROR(MATCH(CY$1,'CSC Mitre'!AC$1:AC$220,0)),"",VLOOKUP(CY$1,'Tactic Recode'!$A$1:$B$547,2,FALSE))</f>
        <v/>
      </c>
      <c r="CZ30" t="str">
        <f>IF(ISERROR(MATCH(CZ$1,'CSC Mitre'!AC$1:AC$220,0)),"",VLOOKUP(CZ$1,'Tactic Recode'!$A$1:$B$547,2,FALSE))</f>
        <v/>
      </c>
      <c r="DA30" t="str">
        <f>IF(ISERROR(MATCH(DA$1,'CSC Mitre'!AC$1:AC$220,0)),"",VLOOKUP(DA$1,'Tactic Recode'!$A$1:$B$547,2,FALSE))</f>
        <v/>
      </c>
      <c r="DB30" t="str">
        <f>IF(ISERROR(MATCH(DB$1,'CSC Mitre'!AC$1:AC$220,0)),"",VLOOKUP(DB$1,'Tactic Recode'!$A$1:$B$547,2,FALSE))</f>
        <v/>
      </c>
      <c r="DC30" t="str">
        <f>IF(ISERROR(MATCH(DC$1,'CSC Mitre'!AC$1:AC$220,0)),"",VLOOKUP(DC$1,'Tactic Recode'!$A$1:$B$547,2,FALSE))</f>
        <v/>
      </c>
      <c r="DD30" t="str">
        <f>IF(ISERROR(MATCH(DD$1,'CSC Mitre'!AC$1:AC$220,0)),"",VLOOKUP(DD$1,'Tactic Recode'!$A$1:$B$547,2,FALSE))</f>
        <v/>
      </c>
      <c r="DE30" t="str">
        <f>IF(ISERROR(MATCH(DE$1,'CSC Mitre'!AC$1:AC$220,0)),"",VLOOKUP(DE$1,'Tactic Recode'!$A$1:$B$547,2,FALSE))</f>
        <v/>
      </c>
      <c r="DF30" t="str">
        <f>IF(ISERROR(MATCH(DF$1,'CSC Mitre'!AC$1:AC$220,0)),"",VLOOKUP(DF$1,'Tactic Recode'!$A$1:$B$547,2,FALSE))</f>
        <v/>
      </c>
      <c r="DG30" t="str">
        <f>IF(ISERROR(MATCH(DG$1,'CSC Mitre'!AC$1:AC$220,0)),"",VLOOKUP(DG$1,'Tactic Recode'!$A$1:$B$547,2,FALSE))</f>
        <v/>
      </c>
      <c r="DH30" t="str">
        <f>IF(ISERROR(MATCH(DH$1,'CSC Mitre'!AC$1:AC$220,0)),"",VLOOKUP(DH$1,'Tactic Recode'!$A$1:$B$547,2,FALSE))</f>
        <v/>
      </c>
      <c r="DI30" t="str">
        <f>IF(ISERROR(MATCH(DI$1,'CSC Mitre'!AC$1:AC$220,0)),"",VLOOKUP(DI$1,'Tactic Recode'!$A$1:$B$547,2,FALSE))</f>
        <v/>
      </c>
      <c r="DJ30" t="str">
        <f>IF(ISERROR(MATCH(DJ$1,'CSC Mitre'!AC$1:AC$220,0)),"",VLOOKUP(DJ$1,'Tactic Recode'!$A$1:$B$547,2,FALSE))</f>
        <v/>
      </c>
      <c r="DK30" t="str">
        <f>IF(ISERROR(MATCH(DK$1,'CSC Mitre'!AC$1:AC$220,0)),"",VLOOKUP(DK$1,'Tactic Recode'!$A$1:$B$547,2,FALSE))</f>
        <v/>
      </c>
      <c r="DL30" t="str">
        <f>IF(ISERROR(MATCH(DL$1,'CSC Mitre'!AC$1:AC$220,0)),"",VLOOKUP(DL$1,'Tactic Recode'!$A$1:$B$547,2,FALSE))</f>
        <v/>
      </c>
      <c r="DM30" t="str">
        <f>IF(ISERROR(MATCH(DM$1,'CSC Mitre'!AC$1:AC$220,0)),"",VLOOKUP(DM$1,'Tactic Recode'!$A$1:$B$547,2,FALSE))</f>
        <v/>
      </c>
      <c r="DN30" t="str">
        <f>IF(ISERROR(MATCH(DN$1,'CSC Mitre'!AC$1:AC$220,0)),"",VLOOKUP(DN$1,'Tactic Recode'!$A$1:$B$547,2,FALSE))</f>
        <v/>
      </c>
      <c r="DO30" t="str">
        <f>IF(ISERROR(MATCH(DO$1,'CSC Mitre'!AC$1:AC$220,0)),"",VLOOKUP(DO$1,'Tactic Recode'!$A$1:$B$547,2,FALSE))</f>
        <v/>
      </c>
      <c r="DP30" t="str">
        <f>IF(ISERROR(MATCH(DP$1,'CSC Mitre'!AC$1:AC$220,0)),"",VLOOKUP(DP$1,'Tactic Recode'!$A$1:$B$547,2,FALSE))</f>
        <v/>
      </c>
      <c r="DQ30" t="str">
        <f>IF(ISERROR(MATCH(DQ$1,'CSC Mitre'!AC$1:AC$220,0)),"",VLOOKUP(DQ$1,'Tactic Recode'!$A$1:$B$547,2,FALSE))</f>
        <v/>
      </c>
      <c r="DR30" t="str">
        <f>IF(ISERROR(MATCH(DR$1,'CSC Mitre'!AC$1:AC$220,0)),"",VLOOKUP(DR$1,'Tactic Recode'!$A$1:$B$547,2,FALSE))</f>
        <v/>
      </c>
      <c r="DS30" t="str">
        <f>IF(ISERROR(MATCH(DS$1,'CSC Mitre'!AC$1:AC$220,0)),"",VLOOKUP(DS$1,'Tactic Recode'!$A$1:$B$547,2,FALSE))</f>
        <v/>
      </c>
      <c r="DT30" t="str">
        <f>IF(ISERROR(MATCH(DT$1,'CSC Mitre'!AC$1:AC$220,0)),"",VLOOKUP(DT$1,'Tactic Recode'!$A$1:$B$547,2,FALSE))</f>
        <v/>
      </c>
      <c r="DU30" t="str">
        <f>IF(ISERROR(MATCH(DU$1,'CSC Mitre'!AC$1:AC$220,0)),"",VLOOKUP(DU$1,'Tactic Recode'!$A$1:$B$547,2,FALSE))</f>
        <v/>
      </c>
      <c r="DV30" t="str">
        <f>IF(ISERROR(MATCH(DV$1,'CSC Mitre'!AC$1:AC$220,0)),"",VLOOKUP(DV$1,'Tactic Recode'!$A$1:$B$547,2,FALSE))</f>
        <v/>
      </c>
      <c r="DW30" t="str">
        <f>IF(ISERROR(MATCH(DW$1,'CSC Mitre'!AC$1:AC$220,0)),"",VLOOKUP(DW$1,'Tactic Recode'!$A$1:$B$547,2,FALSE))</f>
        <v/>
      </c>
      <c r="DX30" t="str">
        <f>IF(ISERROR(MATCH(DX$1,'CSC Mitre'!AC$1:AC$220,0)),"",VLOOKUP(DX$1,'Tactic Recode'!$A$1:$B$547,2,FALSE))</f>
        <v/>
      </c>
      <c r="DY30" t="str">
        <f>IF(ISERROR(MATCH(DY$1,'CSC Mitre'!AC$1:AC$220,0)),"",VLOOKUP(DY$1,'Tactic Recode'!$A$1:$B$547,2,FALSE))</f>
        <v/>
      </c>
      <c r="DZ30" t="str">
        <f>IF(ISERROR(MATCH(DZ$1,'CSC Mitre'!AC$1:AC$220,0)),"",VLOOKUP(DZ$1,'Tactic Recode'!$A$1:$B$547,2,FALSE))</f>
        <v/>
      </c>
      <c r="EA30" t="str">
        <f>IF(ISERROR(MATCH(EA$1,'CSC Mitre'!AC$1:AC$220,0)),"",VLOOKUP(EA$1,'Tactic Recode'!$A$1:$B$547,2,FALSE))</f>
        <v/>
      </c>
      <c r="EB30" t="str">
        <f>IF(ISERROR(MATCH(EB$1,'CSC Mitre'!AC$1:AC$220,0)),"",VLOOKUP(EB$1,'Tactic Recode'!$A$1:$B$547,2,FALSE))</f>
        <v/>
      </c>
      <c r="EC30" t="str">
        <f>IF(ISERROR(MATCH(EC$1,'CSC Mitre'!AC$1:AC$220,0)),"",VLOOKUP(EC$1,'Tactic Recode'!$A$1:$B$547,2,FALSE))</f>
        <v/>
      </c>
      <c r="ED30" t="str">
        <f>IF(ISERROR(MATCH(ED$1,'CSC Mitre'!AC$1:AC$220,0)),"",VLOOKUP(ED$1,'Tactic Recode'!$A$1:$B$547,2,FALSE))</f>
        <v/>
      </c>
      <c r="EE30" t="str">
        <f>IF(ISERROR(MATCH(EE$1,'CSC Mitre'!AC$1:AC$220,0)),"",VLOOKUP(EE$1,'Tactic Recode'!$A$1:$B$547,2,FALSE))</f>
        <v/>
      </c>
      <c r="EF30" t="str">
        <f>IF(ISERROR(MATCH(EF$1,'CSC Mitre'!AC$1:AC$220,0)),"",VLOOKUP(EF$1,'Tactic Recode'!$A$1:$B$547,2,FALSE))</f>
        <v/>
      </c>
      <c r="EG30" t="str">
        <f>IF(ISERROR(MATCH(EG$1,'CSC Mitre'!AC$1:AC$220,0)),"",VLOOKUP(EG$1,'Tactic Recode'!$A$1:$B$547,2,FALSE))</f>
        <v/>
      </c>
      <c r="EH30" t="str">
        <f>IF(ISERROR(MATCH(EH$1,'CSC Mitre'!AC$1:AC$220,0)),"",VLOOKUP(EH$1,'Tactic Recode'!$A$1:$B$547,2,FALSE))</f>
        <v/>
      </c>
      <c r="EI30" t="str">
        <f>IF(ISERROR(MATCH(EI$1,'CSC Mitre'!AC$1:AC$220,0)),"",VLOOKUP(EI$1,'Tactic Recode'!$A$1:$B$547,2,FALSE))</f>
        <v/>
      </c>
      <c r="EJ30" t="str">
        <f>IF(ISERROR(MATCH(EJ$1,'CSC Mitre'!AC$1:AC$220,0)),"",VLOOKUP(EJ$1,'Tactic Recode'!$A$1:$B$547,2,FALSE))</f>
        <v/>
      </c>
      <c r="EK30" t="str">
        <f>IF(ISERROR(MATCH(EK$1,'CSC Mitre'!AC$1:AC$220,0)),"",VLOOKUP(EK$1,'Tactic Recode'!$A$1:$B$547,2,FALSE))</f>
        <v/>
      </c>
      <c r="EL30" t="str">
        <f>IF(ISERROR(MATCH(EL$1,'CSC Mitre'!AC$1:AC$220,0)),"",VLOOKUP(EL$1,'Tactic Recode'!$A$1:$B$547,2,FALSE))</f>
        <v/>
      </c>
      <c r="EM30" t="str">
        <f>IF(ISERROR(MATCH(EM$1,'CSC Mitre'!AC$1:AC$220,0)),"",VLOOKUP(EM$1,'Tactic Recode'!$A$1:$B$547,2,FALSE))</f>
        <v/>
      </c>
      <c r="EN30" t="str">
        <f>IF(ISERROR(MATCH(EN$1,'CSC Mitre'!AC$1:AC$220,0)),"",VLOOKUP(EN$1,'Tactic Recode'!$A$1:$B$547,2,FALSE))</f>
        <v/>
      </c>
      <c r="EO30" t="str">
        <f>IF(ISERROR(MATCH(EO$1,'CSC Mitre'!AC$1:AC$220,0)),"",VLOOKUP(EO$1,'Tactic Recode'!$A$1:$B$547,2,FALSE))</f>
        <v/>
      </c>
      <c r="EP30" t="str">
        <f>IF(ISERROR(MATCH(EP$1,'CSC Mitre'!AC$1:AC$220,0)),"",VLOOKUP(EP$1,'Tactic Recode'!$A$1:$B$547,2,FALSE))</f>
        <v/>
      </c>
      <c r="EQ30" t="str">
        <f>IF(ISERROR(MATCH(EQ$1,'CSC Mitre'!AC$1:AC$220,0)),"",VLOOKUP(EQ$1,'Tactic Recode'!$A$1:$B$547,2,FALSE))</f>
        <v/>
      </c>
      <c r="ER30" t="str">
        <f>IF(ISERROR(MATCH(ER$1,'CSC Mitre'!AC$1:AC$220,0)),"",VLOOKUP(ER$1,'Tactic Recode'!$A$1:$B$547,2,FALSE))</f>
        <v/>
      </c>
      <c r="ES30" t="str">
        <f>IF(ISERROR(MATCH(ES$1,'CSC Mitre'!AC$1:AC$220,0)),"",VLOOKUP(ES$1,'Tactic Recode'!$A$1:$B$547,2,FALSE))</f>
        <v/>
      </c>
      <c r="ET30" t="str">
        <f>IF(ISERROR(MATCH(ET$1,'CSC Mitre'!AC$1:AC$220,0)),"",VLOOKUP(ET$1,'Tactic Recode'!$A$1:$B$547,2,FALSE))</f>
        <v/>
      </c>
      <c r="EU30" t="str">
        <f>IF(ISERROR(MATCH(EU$1,'CSC Mitre'!AC$1:AC$220,0)),"",VLOOKUP(EU$1,'Tactic Recode'!$A$1:$B$547,2,FALSE))</f>
        <v/>
      </c>
      <c r="EV30" t="str">
        <f>IF(ISERROR(MATCH(EV$1,'CSC Mitre'!AC$1:AC$220,0)),"",VLOOKUP(EV$1,'Tactic Recode'!$A$1:$B$547,2,FALSE))</f>
        <v/>
      </c>
      <c r="EW30" t="str">
        <f>IF(ISERROR(MATCH(EW$1,'CSC Mitre'!AC$1:AC$220,0)),"",VLOOKUP(EW$1,'Tactic Recode'!$A$1:$B$547,2,FALSE))</f>
        <v/>
      </c>
      <c r="EX30" t="str">
        <f>IF(ISERROR(MATCH(EX$1,'CSC Mitre'!AC$1:AC$220,0)),"",VLOOKUP(EX$1,'Tactic Recode'!$A$1:$B$547,2,FALSE))</f>
        <v/>
      </c>
      <c r="EY30" t="str">
        <f>IF(ISERROR(MATCH(EY$1,'CSC Mitre'!AC$1:AC$220,0)),"",VLOOKUP(EY$1,'Tactic Recode'!$A$1:$B$547,2,FALSE))</f>
        <v/>
      </c>
      <c r="EZ30" t="str">
        <f>IF(ISERROR(MATCH(EZ$1,'CSC Mitre'!AC$1:AC$220,0)),"",VLOOKUP(EZ$1,'Tactic Recode'!$A$1:$B$547,2,FALSE))</f>
        <v/>
      </c>
      <c r="FA30" t="str">
        <f>IF(ISERROR(MATCH(FA$1,'CSC Mitre'!AC$1:AC$220,0)),"",VLOOKUP(FA$1,'Tactic Recode'!$A$1:$B$547,2,FALSE))</f>
        <v/>
      </c>
      <c r="FB30" t="str">
        <f>IF(ISERROR(MATCH(FB$1,'CSC Mitre'!AC$1:AC$220,0)),"",VLOOKUP(FB$1,'Tactic Recode'!$A$1:$B$547,2,FALSE))</f>
        <v/>
      </c>
      <c r="FC30" t="str">
        <f>IF(ISERROR(MATCH(FC$1,'CSC Mitre'!AC$1:AC$220,0)),"",VLOOKUP(FC$1,'Tactic Recode'!$A$1:$B$547,2,FALSE))</f>
        <v/>
      </c>
      <c r="FD30" t="str">
        <f>IF(ISERROR(MATCH(FD$1,'CSC Mitre'!AC$1:AC$220,0)),"",VLOOKUP(FD$1,'Tactic Recode'!$A$1:$B$547,2,FALSE))</f>
        <v/>
      </c>
      <c r="FE30" t="str">
        <f>IF(ISERROR(MATCH(FE$1,'CSC Mitre'!AC$1:AC$220,0)),"",VLOOKUP(FE$1,'Tactic Recode'!$A$1:$B$547,2,FALSE))</f>
        <v/>
      </c>
      <c r="FF30" t="str">
        <f>IF(ISERROR(MATCH(FF$1,'CSC Mitre'!AC$1:AC$220,0)),"",VLOOKUP(FF$1,'Tactic Recode'!$A$1:$B$547,2,FALSE))</f>
        <v/>
      </c>
      <c r="FG30" t="str">
        <f>IF(ISERROR(MATCH(FG$1,'CSC Mitre'!AC$1:AC$220,0)),"",VLOOKUP(FG$1,'Tactic Recode'!$A$1:$B$547,2,FALSE))</f>
        <v/>
      </c>
      <c r="FH30" t="str">
        <f>IF(ISERROR(MATCH(FH$1,'CSC Mitre'!AC$1:AC$220,0)),"",VLOOKUP(FH$1,'Tactic Recode'!$A$1:$B$547,2,FALSE))</f>
        <v/>
      </c>
      <c r="FI30" t="str">
        <f>IF(ISERROR(MATCH(FI$1,'CSC Mitre'!AC$1:AC$220,0)),"",VLOOKUP(FI$1,'Tactic Recode'!$A$1:$B$547,2,FALSE))</f>
        <v/>
      </c>
      <c r="FJ30" t="str">
        <f>IF(ISERROR(MATCH(FJ$1,'CSC Mitre'!AC$1:AC$220,0)),"",VLOOKUP(FJ$1,'Tactic Recode'!$A$1:$B$547,2,FALSE))</f>
        <v/>
      </c>
      <c r="FK30" t="str">
        <f>IF(ISERROR(MATCH(FK$1,'CSC Mitre'!AC$1:AC$220,0)),"",VLOOKUP(FK$1,'Tactic Recode'!$A$1:$B$547,2,FALSE))</f>
        <v/>
      </c>
      <c r="FL30" t="str">
        <f>IF(ISERROR(MATCH(FL$1,'CSC Mitre'!AC$1:AC$220,0)),"",VLOOKUP(FL$1,'Tactic Recode'!$A$1:$B$547,2,FALSE))</f>
        <v/>
      </c>
      <c r="FM30" t="str">
        <f>IF(ISERROR(MATCH(FM$1,'CSC Mitre'!AC$1:AC$220,0)),"",VLOOKUP(FM$1,'Tactic Recode'!$A$1:$B$547,2,FALSE))</f>
        <v/>
      </c>
      <c r="FN30" t="str">
        <f>IF(ISERROR(MATCH(FN$1,'CSC Mitre'!AC$1:AC$220,0)),"",VLOOKUP(FN$1,'Tactic Recode'!$A$1:$B$547,2,FALSE))</f>
        <v/>
      </c>
      <c r="FO30" t="str">
        <f>IF(ISERROR(MATCH(FO$1,'CSC Mitre'!AC$1:AC$220,0)),"",VLOOKUP(FO$1,'Tactic Recode'!$A$1:$B$547,2,FALSE))</f>
        <v/>
      </c>
      <c r="FP30" t="str">
        <f>IF(ISERROR(MATCH(FP$1,'CSC Mitre'!AC$1:AC$220,0)),"",VLOOKUP(FP$1,'Tactic Recode'!$A$1:$B$547,2,FALSE))</f>
        <v/>
      </c>
      <c r="FQ30" t="str">
        <f>IF(ISERROR(MATCH(FQ$1,'CSC Mitre'!AC$1:AC$220,0)),"",VLOOKUP(FQ$1,'Tactic Recode'!$A$1:$B$547,2,FALSE))</f>
        <v/>
      </c>
      <c r="FR30" t="str">
        <f>IF(ISERROR(MATCH(FR$1,'CSC Mitre'!AC$1:AC$220,0)),"",VLOOKUP(FR$1,'Tactic Recode'!$A$1:$B$547,2,FALSE))</f>
        <v/>
      </c>
      <c r="FS30" t="str">
        <f>IF(ISERROR(MATCH(FS$1,'CSC Mitre'!AC$1:AC$220,0)),"",VLOOKUP(FS$1,'Tactic Recode'!$A$1:$B$547,2,FALSE))</f>
        <v/>
      </c>
      <c r="FT30" t="str">
        <f>IF(ISERROR(MATCH(FT$1,'CSC Mitre'!AC$1:AC$220,0)),"",VLOOKUP(FT$1,'Tactic Recode'!$A$1:$B$547,2,FALSE))</f>
        <v/>
      </c>
      <c r="FU30" t="str">
        <f>IF(ISERROR(MATCH(FU$1,'CSC Mitre'!AC$1:AC$220,0)),"",VLOOKUP(FU$1,'Tactic Recode'!$A$1:$B$547,2,FALSE))</f>
        <v/>
      </c>
      <c r="FV30" t="str">
        <f>IF(ISERROR(MATCH(FV$1,'CSC Mitre'!AC$1:AC$220,0)),"",VLOOKUP(FV$1,'Tactic Recode'!$A$1:$B$547,2,FALSE))</f>
        <v/>
      </c>
      <c r="FW30" t="str">
        <f>IF(ISERROR(MATCH(FW$1,'CSC Mitre'!AC$1:AC$220,0)),"",VLOOKUP(FW$1,'Tactic Recode'!$A$1:$B$547,2,FALSE))</f>
        <v/>
      </c>
      <c r="FX30" t="str">
        <f>IF(ISERROR(MATCH(FX$1,'CSC Mitre'!AC$1:AC$220,0)),"",VLOOKUP(FX$1,'Tactic Recode'!$A$1:$B$547,2,FALSE))</f>
        <v/>
      </c>
      <c r="FY30" t="str">
        <f>IF(ISERROR(MATCH(FY$1,'CSC Mitre'!AC$1:AC$220,0)),"",VLOOKUP(FY$1,'Tactic Recode'!$A$1:$B$547,2,FALSE))</f>
        <v/>
      </c>
      <c r="FZ30" t="str">
        <f>IF(ISERROR(MATCH(FZ$1,'CSC Mitre'!AC$1:AC$220,0)),"",VLOOKUP(FZ$1,'Tactic Recode'!$A$1:$B$547,2,FALSE))</f>
        <v/>
      </c>
      <c r="GA30" t="str">
        <f>IF(ISERROR(MATCH(GA$1,'CSC Mitre'!AC$1:AC$220,0)),"",VLOOKUP(GA$1,'Tactic Recode'!$A$1:$B$547,2,FALSE))</f>
        <v/>
      </c>
      <c r="GB30" t="str">
        <f>IF(ISERROR(MATCH(GB$1,'CSC Mitre'!AC$1:AC$220,0)),"",VLOOKUP(GB$1,'Tactic Recode'!$A$1:$B$547,2,FALSE))</f>
        <v/>
      </c>
      <c r="GC30" t="str">
        <f>IF(ISERROR(MATCH(GC$1,'CSC Mitre'!AC$1:AC$220,0)),"",VLOOKUP(GC$1,'Tactic Recode'!$A$1:$B$547,2,FALSE))</f>
        <v/>
      </c>
      <c r="GD30" t="str">
        <f>IF(ISERROR(MATCH(GD$1,'CSC Mitre'!AC$1:AC$220,0)),"",VLOOKUP(GD$1,'Tactic Recode'!$A$1:$B$547,2,FALSE))</f>
        <v/>
      </c>
      <c r="GE30" t="str">
        <f>IF(ISERROR(MATCH(GE$1,'CSC Mitre'!AC$1:AC$220,0)),"",VLOOKUP(GE$1,'Tactic Recode'!$A$1:$B$547,2,FALSE))</f>
        <v/>
      </c>
      <c r="GF30" t="str">
        <f>IF(ISERROR(MATCH(GF$1,'CSC Mitre'!AC$1:AC$220,0)),"",VLOOKUP(GF$1,'Tactic Recode'!$A$1:$B$547,2,FALSE))</f>
        <v/>
      </c>
      <c r="GG30" t="str">
        <f>IF(ISERROR(MATCH(GG$1,'CSC Mitre'!AC$1:AC$220,0)),"",VLOOKUP(GG$1,'Tactic Recode'!$A$1:$B$547,2,FALSE))</f>
        <v/>
      </c>
      <c r="GH30" t="str">
        <f>IF(ISERROR(MATCH(GH$1,'CSC Mitre'!AC$1:AC$220,0)),"",VLOOKUP(GH$1,'Tactic Recode'!$A$1:$B$547,2,FALSE))</f>
        <v/>
      </c>
      <c r="GI30" t="str">
        <f>IF(ISERROR(MATCH(GI$1,'CSC Mitre'!AC$1:AC$220,0)),"",VLOOKUP(GI$1,'Tactic Recode'!$A$1:$B$547,2,FALSE))</f>
        <v/>
      </c>
      <c r="GJ30" t="str">
        <f>IF(ISERROR(MATCH(GJ$1,'CSC Mitre'!AC$1:AC$220,0)),"",VLOOKUP(GJ$1,'Tactic Recode'!$A$1:$B$547,2,FALSE))</f>
        <v/>
      </c>
      <c r="GK30" t="str">
        <f>IF(ISERROR(MATCH(GK$1,'CSC Mitre'!AC$1:AC$220,0)),"",VLOOKUP(GK$1,'Tactic Recode'!$A$1:$B$547,2,FALSE))</f>
        <v/>
      </c>
      <c r="GL30" t="str">
        <f>IF(ISERROR(MATCH(GL$1,'CSC Mitre'!AC$1:AC$220,0)),"",VLOOKUP(GL$1,'Tactic Recode'!$A$1:$B$547,2,FALSE))</f>
        <v/>
      </c>
      <c r="GM30" t="str">
        <f>IF(ISERROR(MATCH(GM$1,'CSC Mitre'!AC$1:AC$220,0)),"",VLOOKUP(GM$1,'Tactic Recode'!$A$1:$B$547,2,FALSE))</f>
        <v/>
      </c>
      <c r="GN30" t="str">
        <f>IF(ISERROR(MATCH(GN$1,'CSC Mitre'!AC$1:AC$220,0)),"",VLOOKUP(GN$1,'Tactic Recode'!$A$1:$B$547,2,FALSE))</f>
        <v/>
      </c>
      <c r="GO30" t="str">
        <f>IF(ISERROR(MATCH(GO$1,'CSC Mitre'!AC$1:AC$220,0)),"",VLOOKUP(GO$1,'Tactic Recode'!$A$1:$B$547,2,FALSE))</f>
        <v/>
      </c>
      <c r="GP30" t="str">
        <f>IF(ISERROR(MATCH(GP$1,'CSC Mitre'!AC$1:AC$220,0)),"",VLOOKUP(GP$1,'Tactic Recode'!$A$1:$B$547,2,FALSE))</f>
        <v/>
      </c>
      <c r="GQ30" t="str">
        <f>IF(ISERROR(MATCH(GQ$1,'CSC Mitre'!AC$1:AC$220,0)),"",VLOOKUP(GQ$1,'Tactic Recode'!$A$1:$B$547,2,FALSE))</f>
        <v/>
      </c>
      <c r="GR30" t="str">
        <f>IF(ISERROR(MATCH(GR$1,'CSC Mitre'!AC$1:AC$220,0)),"",VLOOKUP(GR$1,'Tactic Recode'!$A$1:$B$547,2,FALSE))</f>
        <v/>
      </c>
      <c r="GS30" t="str">
        <f>IF(ISERROR(MATCH(GS$1,'CSC Mitre'!AC$1:AC$220,0)),"",VLOOKUP(GS$1,'Tactic Recode'!$A$1:$B$547,2,FALSE))</f>
        <v/>
      </c>
      <c r="GT30" t="str">
        <f>IF(ISERROR(MATCH(GT$1,'CSC Mitre'!AC$1:AC$220,0)),"",VLOOKUP(GT$1,'Tactic Recode'!$A$1:$B$547,2,FALSE))</f>
        <v/>
      </c>
      <c r="GU30" t="str">
        <f>IF(ISERROR(MATCH(GU$1,'CSC Mitre'!AC$1:AC$220,0)),"",VLOOKUP(GU$1,'Tactic Recode'!$A$1:$B$547,2,FALSE))</f>
        <v/>
      </c>
      <c r="GV30" t="str">
        <f>IF(ISERROR(MATCH(GV$1,'CSC Mitre'!AC$1:AC$220,0)),"",VLOOKUP(GV$1,'Tactic Recode'!$A$1:$B$547,2,FALSE))</f>
        <v/>
      </c>
      <c r="GW30" t="str">
        <f>IF(ISERROR(MATCH(GW$1,'CSC Mitre'!AC$1:AC$220,0)),"",VLOOKUP(GW$1,'Tactic Recode'!$A$1:$B$547,2,FALSE))</f>
        <v/>
      </c>
      <c r="GX30" t="str">
        <f>IF(ISERROR(MATCH(GX$1,'CSC Mitre'!AC$1:AC$220,0)),"",VLOOKUP(GX$1,'Tactic Recode'!$A$1:$B$547,2,FALSE))</f>
        <v/>
      </c>
      <c r="GY30" t="str">
        <f>IF(ISERROR(MATCH(GY$1,'CSC Mitre'!AC$1:AC$220,0)),"",VLOOKUP(GY$1,'Tactic Recode'!$A$1:$B$547,2,FALSE))</f>
        <v/>
      </c>
      <c r="GZ30" t="str">
        <f>IF(ISERROR(MATCH(GZ$1,'CSC Mitre'!AC$1:AC$220,0)),"",VLOOKUP(GZ$1,'Tactic Recode'!$A$1:$B$547,2,FALSE))</f>
        <v/>
      </c>
      <c r="HA30" t="str">
        <f>IF(ISERROR(MATCH(HA$1,'CSC Mitre'!AC$1:AC$220,0)),"",VLOOKUP(HA$1,'Tactic Recode'!$A$1:$B$547,2,FALSE))</f>
        <v/>
      </c>
      <c r="HB30" t="str">
        <f>IF(ISERROR(MATCH(HB$1,'CSC Mitre'!AC$1:AC$220,0)),"",VLOOKUP(HB$1,'Tactic Recode'!$A$1:$B$547,2,FALSE))</f>
        <v/>
      </c>
      <c r="HC30" t="str">
        <f>IF(ISERROR(MATCH(HC$1,'CSC Mitre'!AC$1:AC$220,0)),"",VLOOKUP(HC$1,'Tactic Recode'!$A$1:$B$547,2,FALSE))</f>
        <v/>
      </c>
      <c r="HD30" t="str">
        <f>IF(ISERROR(MATCH(HD$1,'CSC Mitre'!AC$1:AC$220,0)),"",VLOOKUP(HD$1,'Tactic Recode'!$A$1:$B$547,2,FALSE))</f>
        <v/>
      </c>
      <c r="HE30" t="str">
        <f>IF(ISERROR(MATCH(HE$1,'CSC Mitre'!AC$1:AC$220,0)),"",VLOOKUP(HE$1,'Tactic Recode'!$A$1:$B$547,2,FALSE))</f>
        <v/>
      </c>
      <c r="HF30" t="str">
        <f>IF(ISERROR(MATCH(HF$1,'CSC Mitre'!AC$1:AC$220,0)),"",VLOOKUP(HF$1,'Tactic Recode'!$A$1:$B$547,2,FALSE))</f>
        <v/>
      </c>
      <c r="HG30" t="str">
        <f>IF(ISERROR(MATCH(HG$1,'CSC Mitre'!AC$1:AC$220,0)),"",VLOOKUP(HG$1,'Tactic Recode'!$A$1:$B$547,2,FALSE))</f>
        <v/>
      </c>
      <c r="HH30" t="str">
        <f>IF(ISERROR(MATCH(HH$1,'CSC Mitre'!AC$1:AC$220,0)),"",VLOOKUP(HH$1,'Tactic Recode'!$A$1:$B$547,2,FALSE))</f>
        <v/>
      </c>
      <c r="HI30" t="str">
        <f>IF(ISERROR(MATCH(HI$1,'CSC Mitre'!AC$1:AC$220,0)),"",VLOOKUP(HI$1,'Tactic Recode'!$A$1:$B$547,2,FALSE))</f>
        <v/>
      </c>
      <c r="HJ30" t="str">
        <f>IF(ISERROR(MATCH(HJ$1,'CSC Mitre'!AC$1:AC$220,0)),"",VLOOKUP(HJ$1,'Tactic Recode'!$A$1:$B$547,2,FALSE))</f>
        <v/>
      </c>
      <c r="HK30" t="str">
        <f>IF(ISERROR(MATCH(HK$1,'CSC Mitre'!AC$1:AC$220,0)),"",VLOOKUP(HK$1,'Tactic Recode'!$A$1:$B$547,2,FALSE))</f>
        <v/>
      </c>
      <c r="HL30" t="str">
        <f>IF(ISERROR(MATCH(HL$1,'CSC Mitre'!AC$1:AC$220,0)),"",VLOOKUP(HL$1,'Tactic Recode'!$A$1:$B$547,2,FALSE))</f>
        <v/>
      </c>
      <c r="HM30" t="str">
        <f>IF(ISERROR(MATCH(HM$1,'CSC Mitre'!AC$1:AC$220,0)),"",VLOOKUP(HM$1,'Tactic Recode'!$A$1:$B$547,2,FALSE))</f>
        <v/>
      </c>
      <c r="HN30" t="str">
        <f>IF(ISERROR(MATCH(HN$1,'CSC Mitre'!AC$1:AC$220,0)),"",VLOOKUP(HN$1,'Tactic Recode'!$A$1:$B$547,2,FALSE))</f>
        <v/>
      </c>
      <c r="HO30" t="str">
        <f>IF(ISERROR(MATCH(HO$1,'CSC Mitre'!AC$1:AC$220,0)),"",VLOOKUP(HO$1,'Tactic Recode'!$A$1:$B$547,2,FALSE))</f>
        <v/>
      </c>
      <c r="HP30" t="str">
        <f>IF(ISERROR(MATCH(HP$1,'CSC Mitre'!AC$1:AC$220,0)),"",VLOOKUP(HP$1,'Tactic Recode'!$A$1:$B$547,2,FALSE))</f>
        <v/>
      </c>
      <c r="HQ30" t="str">
        <f>IF(ISERROR(MATCH(HQ$1,'CSC Mitre'!AC$1:AC$220,0)),"",VLOOKUP(HQ$1,'Tactic Recode'!$A$1:$B$547,2,FALSE))</f>
        <v/>
      </c>
      <c r="HR30" t="str">
        <f>IF(ISERROR(MATCH(HR$1,'CSC Mitre'!AC$1:AC$220,0)),"",VLOOKUP(HR$1,'Tactic Recode'!$A$1:$B$547,2,FALSE))</f>
        <v/>
      </c>
      <c r="HS30" t="str">
        <f>IF(ISERROR(MATCH(HS$1,'CSC Mitre'!AC$1:AC$220,0)),"",VLOOKUP(HS$1,'Tactic Recode'!$A$1:$B$547,2,FALSE))</f>
        <v/>
      </c>
      <c r="HT30" t="str">
        <f>IF(ISERROR(MATCH(HT$1,'CSC Mitre'!AC$1:AC$220,0)),"",VLOOKUP(HT$1,'Tactic Recode'!$A$1:$B$547,2,FALSE))</f>
        <v/>
      </c>
      <c r="HU30" t="str">
        <f>IF(ISERROR(MATCH(HU$1,'CSC Mitre'!AC$1:AC$220,0)),"",VLOOKUP(HU$1,'Tactic Recode'!$A$1:$B$547,2,FALSE))</f>
        <v/>
      </c>
      <c r="HV30" t="str">
        <f>IF(ISERROR(MATCH(HV$1,'CSC Mitre'!AC$1:AC$220,0)),"",VLOOKUP(HV$1,'Tactic Recode'!$A$1:$B$547,2,FALSE))</f>
        <v/>
      </c>
      <c r="HW30" t="str">
        <f>IF(ISERROR(MATCH(HW$1,'CSC Mitre'!AC$1:AC$220,0)),"",VLOOKUP(HW$1,'Tactic Recode'!$A$1:$B$547,2,FALSE))</f>
        <v/>
      </c>
      <c r="HX30" t="str">
        <f>IF(ISERROR(MATCH(HX$1,'CSC Mitre'!AC$1:AC$220,0)),"",VLOOKUP(HX$1,'Tactic Recode'!$A$1:$B$547,2,FALSE))</f>
        <v/>
      </c>
      <c r="HY30" t="str">
        <f>IF(ISERROR(MATCH(HY$1,'CSC Mitre'!AC$1:AC$220,0)),"",VLOOKUP(HY$1,'Tactic Recode'!$A$1:$B$547,2,FALSE))</f>
        <v/>
      </c>
      <c r="HZ30" t="str">
        <f>IF(ISERROR(MATCH(HZ$1,'CSC Mitre'!AC$1:AC$220,0)),"",VLOOKUP(HZ$1,'Tactic Recode'!$A$1:$B$547,2,FALSE))</f>
        <v/>
      </c>
      <c r="IA30" t="str">
        <f>IF(ISERROR(MATCH(IA$1,'CSC Mitre'!AC$1:AC$220,0)),"",VLOOKUP(IA$1,'Tactic Recode'!$A$1:$B$547,2,FALSE))</f>
        <v/>
      </c>
      <c r="IB30" t="str">
        <f>IF(ISERROR(MATCH(IB$1,'CSC Mitre'!AC$1:AC$220,0)),"",VLOOKUP(IB$1,'Tactic Recode'!$A$1:$B$547,2,FALSE))</f>
        <v/>
      </c>
      <c r="IC30" t="str">
        <f>IF(ISERROR(MATCH(IC$1,'CSC Mitre'!AC$1:AC$220,0)),"",VLOOKUP(IC$1,'Tactic Recode'!$A$1:$B$547,2,FALSE))</f>
        <v/>
      </c>
      <c r="ID30" t="str">
        <f>IF(ISERROR(MATCH(ID$1,'CSC Mitre'!AC$1:AC$220,0)),"",VLOOKUP(ID$1,'Tactic Recode'!$A$1:$B$547,2,FALSE))</f>
        <v/>
      </c>
      <c r="IE30" t="str">
        <f>IF(ISERROR(MATCH(IE$1,'CSC Mitre'!AC$1:AC$220,0)),"",VLOOKUP(IE$1,'Tactic Recode'!$A$1:$B$547,2,FALSE))</f>
        <v/>
      </c>
      <c r="IF30" t="str">
        <f>IF(ISERROR(MATCH(IF$1,'CSC Mitre'!AC$1:AC$220,0)),"",VLOOKUP(IF$1,'Tactic Recode'!$A$1:$B$547,2,FALSE))</f>
        <v/>
      </c>
      <c r="IG30" t="str">
        <f>IF(ISERROR(MATCH(IG$1,'CSC Mitre'!AC$1:AC$220,0)),"",VLOOKUP(IG$1,'Tactic Recode'!$A$1:$B$547,2,FALSE))</f>
        <v/>
      </c>
      <c r="IH30" t="str">
        <f>IF(ISERROR(MATCH(IH$1,'CSC Mitre'!AC$1:AC$220,0)),"",VLOOKUP(IH$1,'Tactic Recode'!$A$1:$B$547,2,FALSE))</f>
        <v/>
      </c>
      <c r="II30" t="str">
        <f>IF(ISERROR(MATCH(II$1,'CSC Mitre'!AC$1:AC$220,0)),"",VLOOKUP(II$1,'Tactic Recode'!$A$1:$B$547,2,FALSE))</f>
        <v/>
      </c>
      <c r="IJ30" t="str">
        <f>IF(ISERROR(MATCH(IJ$1,'CSC Mitre'!AC$1:AC$220,0)),"",VLOOKUP(IJ$1,'Tactic Recode'!$A$1:$B$547,2,FALSE))</f>
        <v/>
      </c>
      <c r="IK30" t="str">
        <f>IF(ISERROR(MATCH(IK$1,'CSC Mitre'!AC$1:AC$220,0)),"",VLOOKUP(IK$1,'Tactic Recode'!$A$1:$B$547,2,FALSE))</f>
        <v/>
      </c>
      <c r="IL30" t="str">
        <f>IF(ISERROR(MATCH(IL$1,'CSC Mitre'!AC$1:AC$220,0)),"",VLOOKUP(IL$1,'Tactic Recode'!$A$1:$B$547,2,FALSE))</f>
        <v/>
      </c>
      <c r="IM30" t="str">
        <f>IF(ISERROR(MATCH(IM$1,'CSC Mitre'!AC$1:AC$220,0)),"",VLOOKUP(IM$1,'Tactic Recode'!$A$1:$B$547,2,FALSE))</f>
        <v/>
      </c>
      <c r="IN30" t="str">
        <f>IF(ISERROR(MATCH(IN$1,'CSC Mitre'!AC$1:AC$220,0)),"",VLOOKUP(IN$1,'Tactic Recode'!$A$1:$B$547,2,FALSE))</f>
        <v/>
      </c>
      <c r="IO30" t="str">
        <f>IF(ISERROR(MATCH(IO$1,'CSC Mitre'!AC$1:AC$220,0)),"",VLOOKUP(IO$1,'Tactic Recode'!$A$1:$B$547,2,FALSE))</f>
        <v/>
      </c>
      <c r="IP30" t="str">
        <f>IF(ISERROR(MATCH(IP$1,'CSC Mitre'!AC$1:AC$220,0)),"",VLOOKUP(IP$1,'Tactic Recode'!$A$1:$B$547,2,FALSE))</f>
        <v/>
      </c>
      <c r="IQ30" t="str">
        <f>IF(ISERROR(MATCH(IQ$1,'CSC Mitre'!AC$1:AC$220,0)),"",VLOOKUP(IQ$1,'Tactic Recode'!$A$1:$B$547,2,FALSE))</f>
        <v/>
      </c>
      <c r="IR30" t="str">
        <f>IF(ISERROR(MATCH(IR$1,'CSC Mitre'!AC$1:AC$220,0)),"",VLOOKUP(IR$1,'Tactic Recode'!$A$1:$B$547,2,FALSE))</f>
        <v/>
      </c>
      <c r="IS30" t="str">
        <f>IF(ISERROR(MATCH(IS$1,'CSC Mitre'!AC$1:AC$220,0)),"",VLOOKUP(IS$1,'Tactic Recode'!$A$1:$B$547,2,FALSE))</f>
        <v/>
      </c>
      <c r="IT30" t="str">
        <f>IF(ISERROR(MATCH(IT$1,'CSC Mitre'!AC$1:AC$220,0)),"",VLOOKUP(IT$1,'Tactic Recode'!$A$1:$B$547,2,FALSE))</f>
        <v/>
      </c>
      <c r="IU30" t="str">
        <f>IF(ISERROR(MATCH(IU$1,'CSC Mitre'!AC$1:AC$220,0)),"",VLOOKUP(IU$1,'Tactic Recode'!$A$1:$B$547,2,FALSE))</f>
        <v/>
      </c>
      <c r="IV30" t="str">
        <f>IF(ISERROR(MATCH(IV$1,'CSC Mitre'!AC$1:AC$220,0)),"",VLOOKUP(IV$1,'Tactic Recode'!$A$1:$B$547,2,FALSE))</f>
        <v/>
      </c>
      <c r="IW30" t="str">
        <f>IF(ISERROR(MATCH(IW$1,'CSC Mitre'!AC$1:AC$220,0)),"",VLOOKUP(IW$1,'Tactic Recode'!$A$1:$B$547,2,FALSE))</f>
        <v/>
      </c>
      <c r="IX30" t="str">
        <f>IF(ISERROR(MATCH(IX$1,'CSC Mitre'!AC$1:AC$220,0)),"",VLOOKUP(IX$1,'Tactic Recode'!$A$1:$B$547,2,FALSE))</f>
        <v/>
      </c>
      <c r="IY30" t="str">
        <f>IF(ISERROR(MATCH(IY$1,'CSC Mitre'!AC$1:AC$220,0)),"",VLOOKUP(IY$1,'Tactic Recode'!$A$1:$B$547,2,FALSE))</f>
        <v/>
      </c>
      <c r="IZ30" t="str">
        <f>IF(ISERROR(MATCH(IZ$1,'CSC Mitre'!AC$1:AC$220,0)),"",VLOOKUP(IZ$1,'Tactic Recode'!$A$1:$B$547,2,FALSE))</f>
        <v/>
      </c>
      <c r="JA30" t="str">
        <f>IF(ISERROR(MATCH(JA$1,'CSC Mitre'!AC$1:AC$220,0)),"",VLOOKUP(JA$1,'Tactic Recode'!$A$1:$B$547,2,FALSE))</f>
        <v/>
      </c>
      <c r="JB30" t="str">
        <f>IF(ISERROR(MATCH(JB$1,'CSC Mitre'!AC$1:AC$220,0)),"",VLOOKUP(JB$1,'Tactic Recode'!$A$1:$B$547,2,FALSE))</f>
        <v/>
      </c>
      <c r="JC30" t="str">
        <f>IF(ISERROR(MATCH(JC$1,'CSC Mitre'!AC$1:AC$220,0)),"",VLOOKUP(JC$1,'Tactic Recode'!$A$1:$B$547,2,FALSE))</f>
        <v/>
      </c>
      <c r="JD30" t="str">
        <f>IF(ISERROR(MATCH(JD$1,'CSC Mitre'!AC$1:AC$220,0)),"",VLOOKUP(JD$1,'Tactic Recode'!$A$1:$B$547,2,FALSE))</f>
        <v/>
      </c>
      <c r="JE30" t="str">
        <f>IF(ISERROR(MATCH(JE$1,'CSC Mitre'!AC$1:AC$220,0)),"",VLOOKUP(JE$1,'Tactic Recode'!$A$1:$B$547,2,FALSE))</f>
        <v/>
      </c>
      <c r="JF30" t="str">
        <f>IF(ISERROR(MATCH(JF$1,'CSC Mitre'!AC$1:AC$220,0)),"",VLOOKUP(JF$1,'Tactic Recode'!$A$1:$B$547,2,FALSE))</f>
        <v/>
      </c>
      <c r="JG30" t="str">
        <f>IF(ISERROR(MATCH(JG$1,'CSC Mitre'!AC$1:AC$220,0)),"",VLOOKUP(JG$1,'Tactic Recode'!$A$1:$B$547,2,FALSE))</f>
        <v/>
      </c>
      <c r="JH30" t="str">
        <f>IF(ISERROR(MATCH(JH$1,'CSC Mitre'!AC$1:AC$220,0)),"",VLOOKUP(JH$1,'Tactic Recode'!$A$1:$B$547,2,FALSE))</f>
        <v/>
      </c>
      <c r="JI30" t="str">
        <f>IF(ISERROR(MATCH(JI$1,'CSC Mitre'!AC$1:AC$220,0)),"",VLOOKUP(JI$1,'Tactic Recode'!$A$1:$B$547,2,FALSE))</f>
        <v/>
      </c>
      <c r="JJ30" t="str">
        <f>IF(ISERROR(MATCH(JJ$1,'CSC Mitre'!AC$1:AC$220,0)),"",VLOOKUP(JJ$1,'Tactic Recode'!$A$1:$B$547,2,FALSE))</f>
        <v/>
      </c>
      <c r="JK30" t="str">
        <f>IF(ISERROR(MATCH(JK$1,'CSC Mitre'!AC$1:AC$220,0)),"",VLOOKUP(JK$1,'Tactic Recode'!$A$1:$B$547,2,FALSE))</f>
        <v/>
      </c>
      <c r="JL30" t="str">
        <f>IF(ISERROR(MATCH(JL$1,'CSC Mitre'!AC$1:AC$220,0)),"",VLOOKUP(JL$1,'Tactic Recode'!$A$1:$B$547,2,FALSE))</f>
        <v/>
      </c>
      <c r="JM30" t="str">
        <f>IF(ISERROR(MATCH(JM$1,'CSC Mitre'!AC$1:AC$220,0)),"",VLOOKUP(JM$1,'Tactic Recode'!$A$1:$B$547,2,FALSE))</f>
        <v/>
      </c>
      <c r="JN30" t="str">
        <f>IF(ISERROR(MATCH(JN$1,'CSC Mitre'!AC$1:AC$220,0)),"",VLOOKUP(JN$1,'Tactic Recode'!$A$1:$B$547,2,FALSE))</f>
        <v/>
      </c>
      <c r="JO30" t="str">
        <f>IF(ISERROR(MATCH(JO$1,'CSC Mitre'!AC$1:AC$220,0)),"",VLOOKUP(JO$1,'Tactic Recode'!$A$1:$B$547,2,FALSE))</f>
        <v/>
      </c>
      <c r="JP30" t="str">
        <f>IF(ISERROR(MATCH(JP$1,'CSC Mitre'!AC$1:AC$220,0)),"",VLOOKUP(JP$1,'Tactic Recode'!$A$1:$B$547,2,FALSE))</f>
        <v/>
      </c>
      <c r="JQ30" t="str">
        <f>IF(ISERROR(MATCH(JQ$1,'CSC Mitre'!AC$1:AC$220,0)),"",VLOOKUP(JQ$1,'Tactic Recode'!$A$1:$B$547,2,FALSE))</f>
        <v/>
      </c>
      <c r="JR30" t="str">
        <f>IF(ISERROR(MATCH(JR$1,'CSC Mitre'!AC$1:AC$220,0)),"",VLOOKUP(JR$1,'Tactic Recode'!$A$1:$B$547,2,FALSE))</f>
        <v/>
      </c>
      <c r="JS30" t="str">
        <f>IF(ISERROR(MATCH(JS$1,'CSC Mitre'!AC$1:AC$220,0)),"",VLOOKUP(JS$1,'Tactic Recode'!$A$1:$B$547,2,FALSE))</f>
        <v/>
      </c>
      <c r="JT30" t="str">
        <f>IF(ISERROR(MATCH(JT$1,'CSC Mitre'!AC$1:AC$220,0)),"",VLOOKUP(JT$1,'Tactic Recode'!$A$1:$B$547,2,FALSE))</f>
        <v/>
      </c>
      <c r="JU30" t="str">
        <f>IF(ISERROR(MATCH(JU$1,'CSC Mitre'!AC$1:AC$220,0)),"",VLOOKUP(JU$1,'Tactic Recode'!$A$1:$B$547,2,FALSE))</f>
        <v/>
      </c>
      <c r="JV30" t="str">
        <f>IF(ISERROR(MATCH(JV$1,'CSC Mitre'!AC$1:AC$220,0)),"",VLOOKUP(JV$1,'Tactic Recode'!$A$1:$B$547,2,FALSE))</f>
        <v/>
      </c>
      <c r="JW30" t="str">
        <f>IF(ISERROR(MATCH(JW$1,'CSC Mitre'!AC$1:AC$220,0)),"",VLOOKUP(JW$1,'Tactic Recode'!$A$1:$B$547,2,FALSE))</f>
        <v/>
      </c>
      <c r="JX30" t="str">
        <f>IF(ISERROR(MATCH(JX$1,'CSC Mitre'!AC$1:AC$220,0)),"",VLOOKUP(JX$1,'Tactic Recode'!$A$1:$B$547,2,FALSE))</f>
        <v/>
      </c>
      <c r="JY30" t="str">
        <f>IF(ISERROR(MATCH(JY$1,'CSC Mitre'!AC$1:AC$220,0)),"",VLOOKUP(JY$1,'Tactic Recode'!$A$1:$B$547,2,FALSE))</f>
        <v/>
      </c>
      <c r="JZ30" t="str">
        <f>IF(ISERROR(MATCH(JZ$1,'CSC Mitre'!AC$1:AC$220,0)),"",VLOOKUP(JZ$1,'Tactic Recode'!$A$1:$B$547,2,FALSE))</f>
        <v/>
      </c>
      <c r="KA30" t="str">
        <f>IF(ISERROR(MATCH(KA$1,'CSC Mitre'!AC$1:AC$220,0)),"",VLOOKUP(KA$1,'Tactic Recode'!$A$1:$B$547,2,FALSE))</f>
        <v/>
      </c>
      <c r="KB30" t="str">
        <f>IF(ISERROR(MATCH(KB$1,'CSC Mitre'!AC$1:AC$220,0)),"",VLOOKUP(KB$1,'Tactic Recode'!$A$1:$B$547,2,FALSE))</f>
        <v/>
      </c>
      <c r="KC30" t="str">
        <f>IF(ISERROR(MATCH(KC$1,'CSC Mitre'!AC$1:AC$220,0)),"",VLOOKUP(KC$1,'Tactic Recode'!$A$1:$B$547,2,FALSE))</f>
        <v/>
      </c>
      <c r="KD30" t="str">
        <f>IF(ISERROR(MATCH(KD$1,'CSC Mitre'!AC$1:AC$220,0)),"",VLOOKUP(KD$1,'Tactic Recode'!$A$1:$B$547,2,FALSE))</f>
        <v/>
      </c>
      <c r="KE30" t="str">
        <f>IF(ISERROR(MATCH(KE$1,'CSC Mitre'!AC$1:AC$220,0)),"",VLOOKUP(KE$1,'Tactic Recode'!$A$1:$B$547,2,FALSE))</f>
        <v/>
      </c>
      <c r="KF30" t="str">
        <f>IF(ISERROR(MATCH(KF$1,'CSC Mitre'!AC$1:AC$220,0)),"",VLOOKUP(KF$1,'Tactic Recode'!$A$1:$B$547,2,FALSE))</f>
        <v/>
      </c>
      <c r="KG30" t="str">
        <f>IF(ISERROR(MATCH(KG$1,'CSC Mitre'!AC$1:AC$220,0)),"",VLOOKUP(KG$1,'Tactic Recode'!$A$1:$B$547,2,FALSE))</f>
        <v/>
      </c>
      <c r="KH30" t="str">
        <f>IF(ISERROR(MATCH(KH$1,'CSC Mitre'!AC$1:AC$220,0)),"",VLOOKUP(KH$1,'Tactic Recode'!$A$1:$B$547,2,FALSE))</f>
        <v/>
      </c>
      <c r="KI30" t="str">
        <f>IF(ISERROR(MATCH(KI$1,'CSC Mitre'!AC$1:AC$220,0)),"",VLOOKUP(KI$1,'Tactic Recode'!$A$1:$B$547,2,FALSE))</f>
        <v/>
      </c>
      <c r="KJ30" t="str">
        <f>IF(ISERROR(MATCH(KJ$1,'CSC Mitre'!AC$1:AC$220,0)),"",VLOOKUP(KJ$1,'Tactic Recode'!$A$1:$B$547,2,FALSE))</f>
        <v/>
      </c>
      <c r="KK30" t="str">
        <f>IF(ISERROR(MATCH(KK$1,'CSC Mitre'!AC$1:AC$220,0)),"",VLOOKUP(KK$1,'Tactic Recode'!$A$1:$B$547,2,FALSE))</f>
        <v/>
      </c>
      <c r="KL30" t="str">
        <f>IF(ISERROR(MATCH(KL$1,'CSC Mitre'!AC$1:AC$220,0)),"",VLOOKUP(KL$1,'Tactic Recode'!$A$1:$B$547,2,FALSE))</f>
        <v/>
      </c>
      <c r="KM30" t="str">
        <f>IF(ISERROR(MATCH(KM$1,'CSC Mitre'!AC$1:AC$220,0)),"",VLOOKUP(KM$1,'Tactic Recode'!$A$1:$B$547,2,FALSE))</f>
        <v/>
      </c>
      <c r="KN30" t="str">
        <f>IF(ISERROR(MATCH(KN$1,'CSC Mitre'!AC$1:AC$220,0)),"",VLOOKUP(KN$1,'Tactic Recode'!$A$1:$B$547,2,FALSE))</f>
        <v/>
      </c>
      <c r="KO30" t="str">
        <f>IF(ISERROR(MATCH(KO$1,'CSC Mitre'!AC$1:AC$220,0)),"",VLOOKUP(KO$1,'Tactic Recode'!$A$1:$B$547,2,FALSE))</f>
        <v/>
      </c>
      <c r="KP30" t="str">
        <f>IF(ISERROR(MATCH(KP$1,'CSC Mitre'!AC$1:AC$220,0)),"",VLOOKUP(KP$1,'Tactic Recode'!$A$1:$B$547,2,FALSE))</f>
        <v/>
      </c>
      <c r="KQ30" t="str">
        <f>IF(ISERROR(MATCH(KQ$1,'CSC Mitre'!AC$1:AC$220,0)),"",VLOOKUP(KQ$1,'Tactic Recode'!$A$1:$B$547,2,FALSE))</f>
        <v/>
      </c>
      <c r="KR30" t="str">
        <f>IF(ISERROR(MATCH(KR$1,'CSC Mitre'!AC$1:AC$220,0)),"",VLOOKUP(KR$1,'Tactic Recode'!$A$1:$B$547,2,FALSE))</f>
        <v/>
      </c>
      <c r="KS30" t="str">
        <f>IF(ISERROR(MATCH(KS$1,'CSC Mitre'!AC$1:AC$220,0)),"",VLOOKUP(KS$1,'Tactic Recode'!$A$1:$B$547,2,FALSE))</f>
        <v/>
      </c>
      <c r="KT30" t="str">
        <f>IF(ISERROR(MATCH(KT$1,'CSC Mitre'!AC$1:AC$220,0)),"",VLOOKUP(KT$1,'Tactic Recode'!$A$1:$B$547,2,FALSE))</f>
        <v/>
      </c>
      <c r="KU30" t="str">
        <f>IF(ISERROR(MATCH(KU$1,'CSC Mitre'!AC$1:AC$220,0)),"",VLOOKUP(KU$1,'Tactic Recode'!$A$1:$B$547,2,FALSE))</f>
        <v/>
      </c>
      <c r="KV30" t="str">
        <f>IF(ISERROR(MATCH(KV$1,'CSC Mitre'!AC$1:AC$220,0)),"",VLOOKUP(KV$1,'Tactic Recode'!$A$1:$B$547,2,FALSE))</f>
        <v/>
      </c>
      <c r="KW30" t="str">
        <f>IF(ISERROR(MATCH(KW$1,'CSC Mitre'!AC$1:AC$220,0)),"",VLOOKUP(KW$1,'Tactic Recode'!$A$1:$B$547,2,FALSE))</f>
        <v/>
      </c>
      <c r="KX30" t="str">
        <f>IF(ISERROR(MATCH(KX$1,'CSC Mitre'!AC$1:AC$220,0)),"",VLOOKUP(KX$1,'Tactic Recode'!$A$1:$B$547,2,FALSE))</f>
        <v/>
      </c>
      <c r="KY30" t="str">
        <f>IF(ISERROR(MATCH(KY$1,'CSC Mitre'!AC$1:AC$220,0)),"",VLOOKUP(KY$1,'Tactic Recode'!$A$1:$B$547,2,FALSE))</f>
        <v/>
      </c>
      <c r="KZ30" t="str">
        <f>IF(ISERROR(MATCH(KZ$1,'CSC Mitre'!AC$1:AC$220,0)),"",VLOOKUP(KZ$1,'Tactic Recode'!$A$1:$B$547,2,FALSE))</f>
        <v/>
      </c>
      <c r="LA30" t="str">
        <f>IF(ISERROR(MATCH(LA$1,'CSC Mitre'!AC$1:AC$220,0)),"",VLOOKUP(LA$1,'Tactic Recode'!$A$1:$B$547,2,FALSE))</f>
        <v/>
      </c>
      <c r="LB30" t="str">
        <f>IF(ISERROR(MATCH(LB$1,'CSC Mitre'!AC$1:AC$220,0)),"",VLOOKUP(LB$1,'Tactic Recode'!$A$1:$B$547,2,FALSE))</f>
        <v/>
      </c>
      <c r="LC30" t="str">
        <f>IF(ISERROR(MATCH(LC$1,'CSC Mitre'!AC$1:AC$220,0)),"",VLOOKUP(LC$1,'Tactic Recode'!$A$1:$B$547,2,FALSE))</f>
        <v/>
      </c>
      <c r="LD30" t="str">
        <f>IF(ISERROR(MATCH(LD$1,'CSC Mitre'!AC$1:AC$220,0)),"",VLOOKUP(LD$1,'Tactic Recode'!$A$1:$B$547,2,FALSE))</f>
        <v/>
      </c>
      <c r="LE30" t="str">
        <f>IF(ISERROR(MATCH(LE$1,'CSC Mitre'!AC$1:AC$220,0)),"",VLOOKUP(LE$1,'Tactic Recode'!$A$1:$B$547,2,FALSE))</f>
        <v/>
      </c>
      <c r="LF30" t="str">
        <f>IF(ISERROR(MATCH(LF$1,'CSC Mitre'!AC$1:AC$220,0)),"",VLOOKUP(LF$1,'Tactic Recode'!$A$1:$B$547,2,FALSE))</f>
        <v/>
      </c>
      <c r="LG30" t="str">
        <f>IF(ISERROR(MATCH(LG$1,'CSC Mitre'!AC$1:AC$220,0)),"",VLOOKUP(LG$1,'Tactic Recode'!$A$1:$B$547,2,FALSE))</f>
        <v/>
      </c>
      <c r="LH30" t="str">
        <f>IF(ISERROR(MATCH(LH$1,'CSC Mitre'!AC$1:AC$220,0)),"",VLOOKUP(LH$1,'Tactic Recode'!$A$1:$B$547,2,FALSE))</f>
        <v/>
      </c>
      <c r="LI30" t="str">
        <f>IF(ISERROR(MATCH(LI$1,'CSC Mitre'!AC$1:AC$220,0)),"",VLOOKUP(LI$1,'Tactic Recode'!$A$1:$B$547,2,FALSE))</f>
        <v/>
      </c>
      <c r="LJ30" t="str">
        <f>IF(ISERROR(MATCH(LJ$1,'CSC Mitre'!AC$1:AC$220,0)),"",VLOOKUP(LJ$1,'Tactic Recode'!$A$1:$B$547,2,FALSE))</f>
        <v/>
      </c>
      <c r="LK30" t="str">
        <f>IF(ISERROR(MATCH(LK$1,'CSC Mitre'!AC$1:AC$220,0)),"",VLOOKUP(LK$1,'Tactic Recode'!$A$1:$B$547,2,FALSE))</f>
        <v/>
      </c>
      <c r="LL30" t="str">
        <f>IF(ISERROR(MATCH(LL$1,'CSC Mitre'!AC$1:AC$220,0)),"",VLOOKUP(LL$1,'Tactic Recode'!$A$1:$B$547,2,FALSE))</f>
        <v/>
      </c>
      <c r="LM30" t="str">
        <f>IF(ISERROR(MATCH(LM$1,'CSC Mitre'!AC$1:AC$220,0)),"",VLOOKUP(LM$1,'Tactic Recode'!$A$1:$B$547,2,FALSE))</f>
        <v/>
      </c>
      <c r="LN30" t="str">
        <f>IF(ISERROR(MATCH(LN$1,'CSC Mitre'!AC$1:AC$220,0)),"",VLOOKUP(LN$1,'Tactic Recode'!$A$1:$B$547,2,FALSE))</f>
        <v/>
      </c>
      <c r="LO30" t="str">
        <f>IF(ISERROR(MATCH(LO$1,'CSC Mitre'!AC$1:AC$220,0)),"",VLOOKUP(LO$1,'Tactic Recode'!$A$1:$B$547,2,FALSE))</f>
        <v/>
      </c>
      <c r="LP30" t="str">
        <f>IF(ISERROR(MATCH(LP$1,'CSC Mitre'!AC$1:AC$220,0)),"",VLOOKUP(LP$1,'Tactic Recode'!$A$1:$B$547,2,FALSE))</f>
        <v/>
      </c>
      <c r="LQ30" t="str">
        <f>IF(ISERROR(MATCH(LQ$1,'CSC Mitre'!AC$1:AC$220,0)),"",VLOOKUP(LQ$1,'Tactic Recode'!$A$1:$B$547,2,FALSE))</f>
        <v/>
      </c>
      <c r="LR30" t="str">
        <f>IF(ISERROR(MATCH(LR$1,'CSC Mitre'!AC$1:AC$220,0)),"",VLOOKUP(LR$1,'Tactic Recode'!$A$1:$B$547,2,FALSE))</f>
        <v/>
      </c>
      <c r="LS30" t="str">
        <f>IF(ISERROR(MATCH(LS$1,'CSC Mitre'!AC$1:AC$220,0)),"",VLOOKUP(LS$1,'Tactic Recode'!$A$1:$B$547,2,FALSE))</f>
        <v/>
      </c>
      <c r="LT30" t="str">
        <f>IF(ISERROR(MATCH(LT$1,'CSC Mitre'!AC$1:AC$220,0)),"",VLOOKUP(LT$1,'Tactic Recode'!$A$1:$B$547,2,FALSE))</f>
        <v/>
      </c>
      <c r="LU30" t="str">
        <f>IF(ISERROR(MATCH(LU$1,'CSC Mitre'!AC$1:AC$220,0)),"",VLOOKUP(LU$1,'Tactic Recode'!$A$1:$B$547,2,FALSE))</f>
        <v/>
      </c>
      <c r="LV30" t="str">
        <f>IF(ISERROR(MATCH(LV$1,'CSC Mitre'!AC$1:AC$220,0)),"",VLOOKUP(LV$1,'Tactic Recode'!$A$1:$B$547,2,FALSE))</f>
        <v/>
      </c>
      <c r="LW30" t="str">
        <f>IF(ISERROR(MATCH(LW$1,'CSC Mitre'!AC$1:AC$220,0)),"",VLOOKUP(LW$1,'Tactic Recode'!$A$1:$B$547,2,FALSE))</f>
        <v/>
      </c>
      <c r="LX30" t="str">
        <f>IF(ISERROR(MATCH(LX$1,'CSC Mitre'!AC$1:AC$220,0)),"",VLOOKUP(LX$1,'Tactic Recode'!$A$1:$B$547,2,FALSE))</f>
        <v/>
      </c>
      <c r="LY30" t="str">
        <f>IF(ISERROR(MATCH(LY$1,'CSC Mitre'!AC$1:AC$220,0)),"",VLOOKUP(LY$1,'Tactic Recode'!$A$1:$B$547,2,FALSE))</f>
        <v/>
      </c>
      <c r="LZ30" t="str">
        <f>IF(ISERROR(MATCH(LZ$1,'CSC Mitre'!AC$1:AC$220,0)),"",VLOOKUP(LZ$1,'Tactic Recode'!$A$1:$B$547,2,FALSE))</f>
        <v/>
      </c>
      <c r="MA30" t="str">
        <f>IF(ISERROR(MATCH(MA$1,'CSC Mitre'!AC$1:AC$220,0)),"",VLOOKUP(MA$1,'Tactic Recode'!$A$1:$B$547,2,FALSE))</f>
        <v/>
      </c>
      <c r="MB30" t="str">
        <f>IF(ISERROR(MATCH(MB$1,'CSC Mitre'!AC$1:AC$220,0)),"",VLOOKUP(MB$1,'Tactic Recode'!$A$1:$B$547,2,FALSE))</f>
        <v/>
      </c>
      <c r="MC30" t="str">
        <f>IF(ISERROR(MATCH(MC$1,'CSC Mitre'!AC$1:AC$220,0)),"",VLOOKUP(MC$1,'Tactic Recode'!$A$1:$B$547,2,FALSE))</f>
        <v/>
      </c>
      <c r="MD30" t="str">
        <f>IF(ISERROR(MATCH(MD$1,'CSC Mitre'!AC$1:AC$220,0)),"",VLOOKUP(MD$1,'Tactic Recode'!$A$1:$B$547,2,FALSE))</f>
        <v/>
      </c>
      <c r="ME30" t="str">
        <f>IF(ISERROR(MATCH(ME$1,'CSC Mitre'!AC$1:AC$220,0)),"",VLOOKUP(ME$1,'Tactic Recode'!$A$1:$B$547,2,FALSE))</f>
        <v/>
      </c>
      <c r="MF30" t="str">
        <f>IF(ISERROR(MATCH(MF$1,'CSC Mitre'!AC$1:AC$220,0)),"",VLOOKUP(MF$1,'Tactic Recode'!$A$1:$B$547,2,FALSE))</f>
        <v/>
      </c>
      <c r="MG30" t="str">
        <f>IF(ISERROR(MATCH(MG$1,'CSC Mitre'!AC$1:AC$220,0)),"",VLOOKUP(MG$1,'Tactic Recode'!$A$1:$B$547,2,FALSE))</f>
        <v/>
      </c>
      <c r="MH30" t="str">
        <f>IF(ISERROR(MATCH(MH$1,'CSC Mitre'!AC$1:AC$220,0)),"",VLOOKUP(MH$1,'Tactic Recode'!$A$1:$B$547,2,FALSE))</f>
        <v/>
      </c>
      <c r="MI30" t="str">
        <f>IF(ISERROR(MATCH(MI$1,'CSC Mitre'!AC$1:AC$220,0)),"",VLOOKUP(MI$1,'Tactic Recode'!$A$1:$B$547,2,FALSE))</f>
        <v/>
      </c>
      <c r="MJ30" t="str">
        <f>IF(ISERROR(MATCH(MJ$1,'CSC Mitre'!AC$1:AC$220,0)),"",VLOOKUP(MJ$1,'Tactic Recode'!$A$1:$B$547,2,FALSE))</f>
        <v/>
      </c>
      <c r="MK30" t="str">
        <f>IF(ISERROR(MATCH(MK$1,'CSC Mitre'!AC$1:AC$220,0)),"",VLOOKUP(MK$1,'Tactic Recode'!$A$1:$B$547,2,FALSE))</f>
        <v/>
      </c>
      <c r="ML30" t="str">
        <f>IF(ISERROR(MATCH(ML$1,'CSC Mitre'!AC$1:AC$220,0)),"",VLOOKUP(ML$1,'Tactic Recode'!$A$1:$B$547,2,FALSE))</f>
        <v/>
      </c>
      <c r="MM30" t="str">
        <f>IF(ISERROR(MATCH(MM$1,'CSC Mitre'!AC$1:AC$220,0)),"",VLOOKUP(MM$1,'Tactic Recode'!$A$1:$B$547,2,FALSE))</f>
        <v/>
      </c>
      <c r="MN30" t="str">
        <f>IF(ISERROR(MATCH(MN$1,'CSC Mitre'!AC$1:AC$220,0)),"",VLOOKUP(MN$1,'Tactic Recode'!$A$1:$B$547,2,FALSE))</f>
        <v/>
      </c>
      <c r="MO30" t="str">
        <f>IF(ISERROR(MATCH(MO$1,'CSC Mitre'!AC$1:AC$220,0)),"",VLOOKUP(MO$1,'Tactic Recode'!$A$1:$B$547,2,FALSE))</f>
        <v/>
      </c>
      <c r="MP30" t="str">
        <f>IF(ISERROR(MATCH(MP$1,'CSC Mitre'!AC$1:AC$220,0)),"",VLOOKUP(MP$1,'Tactic Recode'!$A$1:$B$547,2,FALSE))</f>
        <v/>
      </c>
      <c r="MQ30" t="str">
        <f>IF(ISERROR(MATCH(MQ$1,'CSC Mitre'!AC$1:AC$220,0)),"",VLOOKUP(MQ$1,'Tactic Recode'!$A$1:$B$547,2,FALSE))</f>
        <v/>
      </c>
      <c r="MR30" t="str">
        <f>IF(ISERROR(MATCH(MR$1,'CSC Mitre'!AC$1:AC$220,0)),"",VLOOKUP(MR$1,'Tactic Recode'!$A$1:$B$547,2,FALSE))</f>
        <v/>
      </c>
      <c r="MS30" t="str">
        <f>IF(ISERROR(MATCH(MS$1,'CSC Mitre'!AC$1:AC$220,0)),"",VLOOKUP(MS$1,'Tactic Recode'!$A$1:$B$547,2,FALSE))</f>
        <v/>
      </c>
      <c r="MT30" t="str">
        <f>IF(ISERROR(MATCH(MT$1,'CSC Mitre'!AC$1:AC$220,0)),"",VLOOKUP(MT$1,'Tactic Recode'!$A$1:$B$547,2,FALSE))</f>
        <v/>
      </c>
      <c r="MU30" t="str">
        <f>IF(ISERROR(MATCH(MU$1,'CSC Mitre'!AC$1:AC$220,0)),"",VLOOKUP(MU$1,'Tactic Recode'!$A$1:$B$547,2,FALSE))</f>
        <v/>
      </c>
      <c r="MV30" t="str">
        <f>IF(ISERROR(MATCH(MV$1,'CSC Mitre'!AC$1:AC$220,0)),"",VLOOKUP(MV$1,'Tactic Recode'!$A$1:$B$547,2,FALSE))</f>
        <v/>
      </c>
      <c r="MW30" t="str">
        <f>IF(ISERROR(MATCH(MW$1,'CSC Mitre'!AC$1:AC$220,0)),"",VLOOKUP(MW$1,'Tactic Recode'!$A$1:$B$547,2,FALSE))</f>
        <v/>
      </c>
      <c r="MX30" t="str">
        <f>IF(ISERROR(MATCH(MX$1,'CSC Mitre'!AC$1:AC$220,0)),"",VLOOKUP(MX$1,'Tactic Recode'!$A$1:$B$547,2,FALSE))</f>
        <v/>
      </c>
      <c r="MY30" t="str">
        <f>IF(ISERROR(MATCH(MY$1,'CSC Mitre'!AC$1:AC$220,0)),"",VLOOKUP(MY$1,'Tactic Recode'!$A$1:$B$547,2,FALSE))</f>
        <v/>
      </c>
      <c r="MZ30" t="str">
        <f>IF(ISERROR(MATCH(MZ$1,'CSC Mitre'!AC$1:AC$220,0)),"",VLOOKUP(MZ$1,'Tactic Recode'!$A$1:$B$547,2,FALSE))</f>
        <v/>
      </c>
      <c r="NA30" t="str">
        <f>IF(ISERROR(MATCH(NA$1,'CSC Mitre'!AC$1:AC$220,0)),"",VLOOKUP(NA$1,'Tactic Recode'!$A$1:$B$547,2,FALSE))</f>
        <v/>
      </c>
      <c r="NB30" t="str">
        <f>IF(ISERROR(MATCH(NB$1,'CSC Mitre'!AC$1:AC$220,0)),"",VLOOKUP(NB$1,'Tactic Recode'!$A$1:$B$547,2,FALSE))</f>
        <v/>
      </c>
      <c r="NC30" t="str">
        <f>IF(ISERROR(MATCH(NC$1,'CSC Mitre'!AC$1:AC$220,0)),"",VLOOKUP(NC$1,'Tactic Recode'!$A$1:$B$547,2,FALSE))</f>
        <v/>
      </c>
      <c r="ND30" t="str">
        <f>IF(ISERROR(MATCH(ND$1,'CSC Mitre'!AC$1:AC$220,0)),"",VLOOKUP(ND$1,'Tactic Recode'!$A$1:$B$547,2,FALSE))</f>
        <v/>
      </c>
      <c r="NE30" t="str">
        <f>IF(ISERROR(MATCH(NE$1,'CSC Mitre'!AC$1:AC$220,0)),"",VLOOKUP(NE$1,'Tactic Recode'!$A$1:$B$547,2,FALSE))</f>
        <v/>
      </c>
      <c r="NF30" t="str">
        <f>IF(ISERROR(MATCH(NF$1,'CSC Mitre'!AC$1:AC$220,0)),"",VLOOKUP(NF$1,'Tactic Recode'!$A$1:$B$547,2,FALSE))</f>
        <v/>
      </c>
      <c r="NG30" t="str">
        <f>IF(ISERROR(MATCH(NG$1,'CSC Mitre'!AC$1:AC$220,0)),"",VLOOKUP(NG$1,'Tactic Recode'!$A$1:$B$547,2,FALSE))</f>
        <v/>
      </c>
      <c r="NH30" t="str">
        <f>IF(ISERROR(MATCH(NH$1,'CSC Mitre'!AC$1:AC$220,0)),"",VLOOKUP(NH$1,'Tactic Recode'!$A$1:$B$547,2,FALSE))</f>
        <v/>
      </c>
      <c r="NI30" t="str">
        <f>IF(ISERROR(MATCH(NI$1,'CSC Mitre'!AC$1:AC$220,0)),"",VLOOKUP(NI$1,'Tactic Recode'!$A$1:$B$547,2,FALSE))</f>
        <v/>
      </c>
      <c r="NJ30" t="str">
        <f>IF(ISERROR(MATCH(NJ$1,'CSC Mitre'!AC$1:AC$220,0)),"",VLOOKUP(NJ$1,'Tactic Recode'!$A$1:$B$547,2,FALSE))</f>
        <v/>
      </c>
      <c r="NK30" t="str">
        <f>IF(ISERROR(MATCH(NK$1,'CSC Mitre'!AC$1:AC$220,0)),"",VLOOKUP(NK$1,'Tactic Recode'!$A$1:$B$547,2,FALSE))</f>
        <v/>
      </c>
      <c r="NL30" t="str">
        <f>IF(ISERROR(MATCH(NL$1,'CSC Mitre'!AC$1:AC$220,0)),"",VLOOKUP(NL$1,'Tactic Recode'!$A$1:$B$547,2,FALSE))</f>
        <v/>
      </c>
      <c r="NM30" t="str">
        <f>IF(ISERROR(MATCH(NM$1,'CSC Mitre'!AC$1:AC$220,0)),"",VLOOKUP(NM$1,'Tactic Recode'!$A$1:$B$547,2,FALSE))</f>
        <v/>
      </c>
      <c r="NN30" t="str">
        <f>IF(ISERROR(MATCH(NN$1,'CSC Mitre'!AC$1:AC$220,0)),"",VLOOKUP(NN$1,'Tactic Recode'!$A$1:$B$547,2,FALSE))</f>
        <v/>
      </c>
      <c r="NO30" t="str">
        <f>IF(ISERROR(MATCH(NO$1,'CSC Mitre'!AC$1:AC$220,0)),"",VLOOKUP(NO$1,'Tactic Recode'!$A$1:$B$547,2,FALSE))</f>
        <v/>
      </c>
      <c r="NP30" t="str">
        <f>IF(ISERROR(MATCH(NP$1,'CSC Mitre'!AC$1:AC$220,0)),"",VLOOKUP(NP$1,'Tactic Recode'!$A$1:$B$547,2,FALSE))</f>
        <v/>
      </c>
      <c r="NQ30" t="str">
        <f>IF(ISERROR(MATCH(NQ$1,'CSC Mitre'!AC$1:AC$220,0)),"",VLOOKUP(NQ$1,'Tactic Recode'!$A$1:$B$547,2,FALSE))</f>
        <v/>
      </c>
      <c r="NR30" t="str">
        <f>IF(ISERROR(MATCH(NR$1,'CSC Mitre'!AC$1:AC$220,0)),"",VLOOKUP(NR$1,'Tactic Recode'!$A$1:$B$547,2,FALSE))</f>
        <v/>
      </c>
      <c r="NS30" t="str">
        <f>IF(ISERROR(MATCH(NS$1,'CSC Mitre'!AC$1:AC$220,0)),"",VLOOKUP(NS$1,'Tactic Recode'!$A$1:$B$547,2,FALSE))</f>
        <v/>
      </c>
      <c r="NT30" t="str">
        <f>IF(ISERROR(MATCH(NT$1,'CSC Mitre'!AC$1:AC$220,0)),"",VLOOKUP(NT$1,'Tactic Recode'!$A$1:$B$547,2,FALSE))</f>
        <v/>
      </c>
      <c r="NU30" t="str">
        <f>IF(ISERROR(MATCH(NU$1,'CSC Mitre'!AC$1:AC$220,0)),"",VLOOKUP(NU$1,'Tactic Recode'!$A$1:$B$547,2,FALSE))</f>
        <v/>
      </c>
      <c r="NV30" t="str">
        <f>IF(ISERROR(MATCH(NV$1,'CSC Mitre'!AC$1:AC$220,0)),"",VLOOKUP(NV$1,'Tactic Recode'!$A$1:$B$547,2,FALSE))</f>
        <v/>
      </c>
      <c r="NW30" t="str">
        <f>IF(ISERROR(MATCH(NW$1,'CSC Mitre'!AC$1:AC$220,0)),"",VLOOKUP(NW$1,'Tactic Recode'!$A$1:$B$547,2,FALSE))</f>
        <v/>
      </c>
      <c r="NX30" t="str">
        <f>IF(ISERROR(MATCH(NX$1,'CSC Mitre'!AC$1:AC$220,0)),"",VLOOKUP(NX$1,'Tactic Recode'!$A$1:$B$547,2,FALSE))</f>
        <v/>
      </c>
      <c r="NY30" t="str">
        <f>IF(ISERROR(MATCH(NY$1,'CSC Mitre'!AC$1:AC$220,0)),"",VLOOKUP(NY$1,'Tactic Recode'!$A$1:$B$547,2,FALSE))</f>
        <v/>
      </c>
      <c r="NZ30" t="str">
        <f>IF(ISERROR(MATCH(NZ$1,'CSC Mitre'!AC$1:AC$220,0)),"",VLOOKUP(NZ$1,'Tactic Recode'!$A$1:$B$547,2,FALSE))</f>
        <v/>
      </c>
      <c r="OA30" t="str">
        <f>IF(ISERROR(MATCH(OA$1,'CSC Mitre'!AC$1:AC$220,0)),"",VLOOKUP(OA$1,'Tactic Recode'!$A$1:$B$547,2,FALSE))</f>
        <v/>
      </c>
      <c r="OB30" t="str">
        <f>IF(ISERROR(MATCH(OB$1,'CSC Mitre'!AC$1:AC$220,0)),"",VLOOKUP(OB$1,'Tactic Recode'!$A$1:$B$547,2,FALSE))</f>
        <v/>
      </c>
      <c r="OC30" t="str">
        <f>IF(ISERROR(MATCH(OC$1,'CSC Mitre'!AC$1:AC$220,0)),"",VLOOKUP(OC$1,'Tactic Recode'!$A$1:$B$547,2,FALSE))</f>
        <v/>
      </c>
      <c r="OD30" t="str">
        <f>IF(ISERROR(MATCH(OD$1,'CSC Mitre'!AC$1:AC$220,0)),"",VLOOKUP(OD$1,'Tactic Recode'!$A$1:$B$547,2,FALSE))</f>
        <v/>
      </c>
      <c r="OE30" t="str">
        <f>IF(ISERROR(MATCH(OE$1,'CSC Mitre'!AC$1:AC$220,0)),"",VLOOKUP(OE$1,'Tactic Recode'!$A$1:$B$547,2,FALSE))</f>
        <v/>
      </c>
      <c r="OF30" t="str">
        <f>IF(ISERROR(MATCH(OF$1,'CSC Mitre'!AC$1:AC$220,0)),"",VLOOKUP(OF$1,'Tactic Recode'!$A$1:$B$547,2,FALSE))</f>
        <v/>
      </c>
      <c r="OG30" t="str">
        <f>IF(ISERROR(MATCH(OG$1,'CSC Mitre'!AC$1:AC$220,0)),"",VLOOKUP(OG$1,'Tactic Recode'!$A$1:$B$547,2,FALSE))</f>
        <v/>
      </c>
      <c r="OH30" t="str">
        <f>IF(ISERROR(MATCH(OH$1,'CSC Mitre'!AC$1:AC$220,0)),"",VLOOKUP(OH$1,'Tactic Recode'!$A$1:$B$547,2,FALSE))</f>
        <v/>
      </c>
      <c r="OI30" t="str">
        <f>IF(ISERROR(MATCH(OI$1,'CSC Mitre'!AC$1:AC$220,0)),"",VLOOKUP(OI$1,'Tactic Recode'!$A$1:$B$547,2,FALSE))</f>
        <v/>
      </c>
      <c r="OJ30" t="str">
        <f>IF(ISERROR(MATCH(OJ$1,'CSC Mitre'!AC$1:AC$220,0)),"",VLOOKUP(OJ$1,'Tactic Recode'!$A$1:$B$547,2,FALSE))</f>
        <v/>
      </c>
      <c r="OK30" t="str">
        <f>IF(ISERROR(MATCH(OK$1,'CSC Mitre'!AC$1:AC$220,0)),"",VLOOKUP(OK$1,'Tactic Recode'!$A$1:$B$547,2,FALSE))</f>
        <v/>
      </c>
      <c r="OL30" t="str">
        <f>IF(ISERROR(MATCH(OL$1,'CSC Mitre'!AC$1:AC$220,0)),"",VLOOKUP(OL$1,'Tactic Recode'!$A$1:$B$547,2,FALSE))</f>
        <v/>
      </c>
      <c r="OM30" t="str">
        <f>IF(ISERROR(MATCH(OM$1,'CSC Mitre'!AC$1:AC$220,0)),"",VLOOKUP(OM$1,'Tactic Recode'!$A$1:$B$547,2,FALSE))</f>
        <v/>
      </c>
      <c r="ON30" t="str">
        <f>IF(ISERROR(MATCH(ON$1,'CSC Mitre'!AC$1:AC$220,0)),"",VLOOKUP(ON$1,'Tactic Recode'!$A$1:$B$547,2,FALSE))</f>
        <v/>
      </c>
      <c r="OO30" t="str">
        <f>IF(ISERROR(MATCH(OO$1,'CSC Mitre'!AC$1:AC$220,0)),"",VLOOKUP(OO$1,'Tactic Recode'!$A$1:$B$547,2,FALSE))</f>
        <v/>
      </c>
      <c r="OP30" t="str">
        <f>IF(ISERROR(MATCH(OP$1,'CSC Mitre'!AC$1:AC$220,0)),"",VLOOKUP(OP$1,'Tactic Recode'!$A$1:$B$547,2,FALSE))</f>
        <v/>
      </c>
      <c r="OQ30" t="str">
        <f>IF(ISERROR(MATCH(OQ$1,'CSC Mitre'!AC$1:AC$220,0)),"",VLOOKUP(OQ$1,'Tactic Recode'!$A$1:$B$547,2,FALSE))</f>
        <v/>
      </c>
      <c r="OR30" t="str">
        <f>IF(ISERROR(MATCH(OR$1,'CSC Mitre'!AC$1:AC$220,0)),"",VLOOKUP(OR$1,'Tactic Recode'!$A$1:$B$547,2,FALSE))</f>
        <v/>
      </c>
      <c r="OS30" t="str">
        <f>IF(ISERROR(MATCH(OS$1,'CSC Mitre'!AC$1:AC$220,0)),"",VLOOKUP(OS$1,'Tactic Recode'!$A$1:$B$547,2,FALSE))</f>
        <v/>
      </c>
      <c r="OT30" t="str">
        <f>IF(ISERROR(MATCH(OT$1,'CSC Mitre'!AC$1:AC$220,0)),"",VLOOKUP(OT$1,'Tactic Recode'!$A$1:$B$547,2,FALSE))</f>
        <v/>
      </c>
      <c r="OU30" t="str">
        <f>IF(ISERROR(MATCH(OU$1,'CSC Mitre'!AC$1:AC$220,0)),"",VLOOKUP(OU$1,'Tactic Recode'!$A$1:$B$547,2,FALSE))</f>
        <v/>
      </c>
      <c r="OV30" t="str">
        <f>IF(ISERROR(MATCH(OV$1,'CSC Mitre'!AC$1:AC$220,0)),"",VLOOKUP(OV$1,'Tactic Recode'!$A$1:$B$547,2,FALSE))</f>
        <v/>
      </c>
      <c r="OW30" t="str">
        <f>IF(ISERROR(MATCH(OW$1,'CSC Mitre'!AC$1:AC$220,0)),"",VLOOKUP(OW$1,'Tactic Recode'!$A$1:$B$547,2,FALSE))</f>
        <v/>
      </c>
      <c r="OX30" t="str">
        <f>IF(ISERROR(MATCH(OX$1,'CSC Mitre'!AC$1:AC$220,0)),"",VLOOKUP(OX$1,'Tactic Recode'!$A$1:$B$547,2,FALSE))</f>
        <v/>
      </c>
      <c r="OY30" t="str">
        <f>IF(ISERROR(MATCH(OY$1,'CSC Mitre'!AC$1:AC$220,0)),"",VLOOKUP(OY$1,'Tactic Recode'!$A$1:$B$547,2,FALSE))</f>
        <v/>
      </c>
      <c r="OZ30" t="str">
        <f>IF(ISERROR(MATCH(OZ$1,'CSC Mitre'!AC$1:AC$220,0)),"",VLOOKUP(OZ$1,'Tactic Recode'!$A$1:$B$547,2,FALSE))</f>
        <v/>
      </c>
      <c r="PA30" t="str">
        <f>IF(ISERROR(MATCH(PA$1,'CSC Mitre'!AC$1:AC$220,0)),"",VLOOKUP(PA$1,'Tactic Recode'!$A$1:$B$547,2,FALSE))</f>
        <v/>
      </c>
      <c r="PB30" t="str">
        <f>IF(ISERROR(MATCH(PB$1,'CSC Mitre'!AC$1:AC$220,0)),"",VLOOKUP(PB$1,'Tactic Recode'!$A$1:$B$547,2,FALSE))</f>
        <v/>
      </c>
      <c r="PC30" t="str">
        <f>IF(ISERROR(MATCH(PC$1,'CSC Mitre'!AC$1:AC$220,0)),"",VLOOKUP(PC$1,'Tactic Recode'!$A$1:$B$547,2,FALSE))</f>
        <v/>
      </c>
      <c r="PD30" t="str">
        <f>IF(ISERROR(MATCH(PD$1,'CSC Mitre'!AC$1:AC$220,0)),"",VLOOKUP(PD$1,'Tactic Recode'!$A$1:$B$547,2,FALSE))</f>
        <v/>
      </c>
      <c r="PE30" t="str">
        <f>IF(ISERROR(MATCH(PE$1,'CSC Mitre'!AC$1:AC$220,0)),"",VLOOKUP(PE$1,'Tactic Recode'!$A$1:$B$547,2,FALSE))</f>
        <v/>
      </c>
      <c r="PF30" t="str">
        <f>IF(ISERROR(MATCH(PF$1,'CSC Mitre'!AC$1:AC$220,0)),"",VLOOKUP(PF$1,'Tactic Recode'!$A$1:$B$547,2,FALSE))</f>
        <v/>
      </c>
      <c r="PG30" t="str">
        <f>IF(ISERROR(MATCH(PG$1,'CSC Mitre'!AC$1:AC$220,0)),"",VLOOKUP(PG$1,'Tactic Recode'!$A$1:$B$547,2,FALSE))</f>
        <v/>
      </c>
      <c r="PH30" t="str">
        <f>IF(ISERROR(MATCH(PH$1,'CSC Mitre'!AC$1:AC$220,0)),"",VLOOKUP(PH$1,'Tactic Recode'!$A$1:$B$547,2,FALSE))</f>
        <v/>
      </c>
      <c r="PI30" t="str">
        <f>IF(ISERROR(MATCH(PI$1,'CSC Mitre'!AC$1:AC$220,0)),"",VLOOKUP(PI$1,'Tactic Recode'!$A$1:$B$547,2,FALSE))</f>
        <v/>
      </c>
      <c r="PJ30" t="str">
        <f>IF(ISERROR(MATCH(PJ$1,'CSC Mitre'!AC$1:AC$220,0)),"",VLOOKUP(PJ$1,'Tactic Recode'!$A$1:$B$547,2,FALSE))</f>
        <v/>
      </c>
      <c r="PK30" t="str">
        <f>IF(ISERROR(MATCH(PK$1,'CSC Mitre'!AC$1:AC$220,0)),"",VLOOKUP(PK$1,'Tactic Recode'!$A$1:$B$547,2,FALSE))</f>
        <v/>
      </c>
      <c r="PL30" t="str">
        <f>IF(ISERROR(MATCH(PL$1,'CSC Mitre'!AC$1:AC$220,0)),"",VLOOKUP(PL$1,'Tactic Recode'!$A$1:$B$547,2,FALSE))</f>
        <v/>
      </c>
      <c r="PM30" t="str">
        <f>IF(ISERROR(MATCH(PM$1,'CSC Mitre'!AC$1:AC$220,0)),"",VLOOKUP(PM$1,'Tactic Recode'!$A$1:$B$547,2,FALSE))</f>
        <v/>
      </c>
      <c r="PN30" t="str">
        <f>IF(ISERROR(MATCH(PN$1,'CSC Mitre'!AC$1:AC$220,0)),"",VLOOKUP(PN$1,'Tactic Recode'!$A$1:$B$547,2,FALSE))</f>
        <v/>
      </c>
      <c r="PO30" t="str">
        <f>IF(ISERROR(MATCH(PO$1,'CSC Mitre'!AC$1:AC$220,0)),"",VLOOKUP(PO$1,'Tactic Recode'!$A$1:$B$547,2,FALSE))</f>
        <v/>
      </c>
      <c r="PP30" t="str">
        <f>IF(ISERROR(MATCH(PP$1,'CSC Mitre'!AC$1:AC$220,0)),"",VLOOKUP(PP$1,'Tactic Recode'!$A$1:$B$547,2,FALSE))</f>
        <v/>
      </c>
      <c r="PQ30" t="str">
        <f>IF(ISERROR(MATCH(PQ$1,'CSC Mitre'!AC$1:AC$220,0)),"",VLOOKUP(PQ$1,'Tactic Recode'!$A$1:$B$547,2,FALSE))</f>
        <v/>
      </c>
      <c r="PR30" t="str">
        <f>IF(ISERROR(MATCH(PR$1,'CSC Mitre'!AC$1:AC$220,0)),"",VLOOKUP(PR$1,'Tactic Recode'!$A$1:$B$547,2,FALSE))</f>
        <v/>
      </c>
      <c r="PS30" t="str">
        <f>IF(ISERROR(MATCH(PS$1,'CSC Mitre'!AC$1:AC$220,0)),"",VLOOKUP(PS$1,'Tactic Recode'!$A$1:$B$547,2,FALSE))</f>
        <v/>
      </c>
      <c r="PT30" t="str">
        <f>IF(ISERROR(MATCH(PT$1,'CSC Mitre'!AC$1:AC$220,0)),"",VLOOKUP(PT$1,'Tactic Recode'!$A$1:$B$547,2,FALSE))</f>
        <v/>
      </c>
      <c r="PU30" t="str">
        <f>IF(ISERROR(MATCH(PU$1,'CSC Mitre'!AC$1:AC$220,0)),"",VLOOKUP(PU$1,'Tactic Recode'!$A$1:$B$547,2,FALSE))</f>
        <v/>
      </c>
      <c r="PV30" t="str">
        <f>IF(ISERROR(MATCH(PV$1,'CSC Mitre'!AC$1:AC$220,0)),"",VLOOKUP(PV$1,'Tactic Recode'!$A$1:$B$547,2,FALSE))</f>
        <v/>
      </c>
      <c r="PW30" t="str">
        <f>IF(ISERROR(MATCH(PW$1,'CSC Mitre'!AC$1:AC$220,0)),"",VLOOKUP(PW$1,'Tactic Recode'!$A$1:$B$547,2,FALSE))</f>
        <v/>
      </c>
      <c r="PX30" t="str">
        <f>IF(ISERROR(MATCH(PX$1,'CSC Mitre'!AC$1:AC$220,0)),"",VLOOKUP(PX$1,'Tactic Recode'!$A$1:$B$547,2,FALSE))</f>
        <v/>
      </c>
      <c r="PY30" t="str">
        <f>IF(ISERROR(MATCH(PY$1,'CSC Mitre'!AC$1:AC$220,0)),"",VLOOKUP(PY$1,'Tactic Recode'!$A$1:$B$547,2,FALSE))</f>
        <v/>
      </c>
      <c r="PZ30" t="str">
        <f>IF(ISERROR(MATCH(PZ$1,'CSC Mitre'!AC$1:AC$220,0)),"",VLOOKUP(PZ$1,'Tactic Recode'!$A$1:$B$547,2,FALSE))</f>
        <v/>
      </c>
      <c r="QA30" t="str">
        <f>IF(ISERROR(MATCH(QA$1,'CSC Mitre'!AC$1:AC$220,0)),"",VLOOKUP(QA$1,'Tactic Recode'!$A$1:$B$547,2,FALSE))</f>
        <v/>
      </c>
      <c r="QB30" t="str">
        <f>IF(ISERROR(MATCH(QB$1,'CSC Mitre'!AC$1:AC$220,0)),"",VLOOKUP(QB$1,'Tactic Recode'!$A$1:$B$547,2,FALSE))</f>
        <v/>
      </c>
      <c r="QC30" t="str">
        <f>IF(ISERROR(MATCH(QC$1,'CSC Mitre'!AC$1:AC$220,0)),"",VLOOKUP(QC$1,'Tactic Recode'!$A$1:$B$547,2,FALSE))</f>
        <v/>
      </c>
      <c r="QD30" t="str">
        <f>IF(ISERROR(MATCH(QD$1,'CSC Mitre'!AC$1:AC$220,0)),"",VLOOKUP(QD$1,'Tactic Recode'!$A$1:$B$547,2,FALSE))</f>
        <v/>
      </c>
      <c r="QE30" t="str">
        <f>IF(ISERROR(MATCH(QE$1,'CSC Mitre'!AC$1:AC$220,0)),"",VLOOKUP(QE$1,'Tactic Recode'!$A$1:$B$547,2,FALSE))</f>
        <v/>
      </c>
      <c r="QF30" t="str">
        <f>IF(ISERROR(MATCH(QF$1,'CSC Mitre'!AC$1:AC$220,0)),"",VLOOKUP(QF$1,'Tactic Recode'!$A$1:$B$547,2,FALSE))</f>
        <v/>
      </c>
      <c r="QG30" t="str">
        <f>IF(ISERROR(MATCH(QG$1,'CSC Mitre'!AC$1:AC$220,0)),"",VLOOKUP(QG$1,'Tactic Recode'!$A$1:$B$547,2,FALSE))</f>
        <v/>
      </c>
      <c r="QH30" t="str">
        <f>IF(ISERROR(MATCH(QH$1,'CSC Mitre'!AC$1:AC$220,0)),"",VLOOKUP(QH$1,'Tactic Recode'!$A$1:$B$547,2,FALSE))</f>
        <v/>
      </c>
      <c r="QI30" t="str">
        <f>IF(ISERROR(MATCH(QI$1,'CSC Mitre'!AC$1:AC$220,0)),"",VLOOKUP(QI$1,'Tactic Recode'!$A$1:$B$547,2,FALSE))</f>
        <v/>
      </c>
      <c r="QJ30" t="str">
        <f>IF(ISERROR(MATCH(QJ$1,'CSC Mitre'!AC$1:AC$220,0)),"",VLOOKUP(QJ$1,'Tactic Recode'!$A$1:$B$547,2,FALSE))</f>
        <v/>
      </c>
      <c r="QK30" t="str">
        <f>IF(ISERROR(MATCH(QK$1,'CSC Mitre'!AC$1:AC$220,0)),"",VLOOKUP(QK$1,'Tactic Recode'!$A$1:$B$547,2,FALSE))</f>
        <v/>
      </c>
      <c r="QL30" t="str">
        <f>IF(ISERROR(MATCH(QL$1,'CSC Mitre'!AC$1:AC$220,0)),"",VLOOKUP(QL$1,'Tactic Recode'!$A$1:$B$547,2,FALSE))</f>
        <v/>
      </c>
      <c r="QM30" t="str">
        <f>IF(ISERROR(MATCH(QM$1,'CSC Mitre'!AC$1:AC$220,0)),"",VLOOKUP(QM$1,'Tactic Recode'!$A$1:$B$547,2,FALSE))</f>
        <v/>
      </c>
      <c r="QN30" t="str">
        <f>IF(ISERROR(MATCH(QN$1,'CSC Mitre'!AC$1:AC$220,0)),"",VLOOKUP(QN$1,'Tactic Recode'!$A$1:$B$547,2,FALSE))</f>
        <v/>
      </c>
      <c r="QO30" t="str">
        <f>IF(ISERROR(MATCH(QO$1,'CSC Mitre'!AC$1:AC$220,0)),"",VLOOKUP(QO$1,'Tactic Recode'!$A$1:$B$547,2,FALSE))</f>
        <v/>
      </c>
      <c r="QP30" t="str">
        <f>IF(ISERROR(MATCH(QP$1,'CSC Mitre'!AC$1:AC$220,0)),"",VLOOKUP(QP$1,'Tactic Recode'!$A$1:$B$547,2,FALSE))</f>
        <v/>
      </c>
      <c r="QQ30" t="str">
        <f>IF(ISERROR(MATCH(QQ$1,'CSC Mitre'!AC$1:AC$220,0)),"",VLOOKUP(QQ$1,'Tactic Recode'!$A$1:$B$547,2,FALSE))</f>
        <v/>
      </c>
      <c r="QR30" t="str">
        <f>IF(ISERROR(MATCH(QR$1,'CSC Mitre'!AC$1:AC$220,0)),"",VLOOKUP(QR$1,'Tactic Recode'!$A$1:$B$547,2,FALSE))</f>
        <v/>
      </c>
      <c r="QS30" t="str">
        <f>IF(ISERROR(MATCH(QS$1,'CSC Mitre'!AC$1:AC$220,0)),"",VLOOKUP(QS$1,'Tactic Recode'!$A$1:$B$547,2,FALSE))</f>
        <v/>
      </c>
      <c r="QT30" t="str">
        <f>IF(ISERROR(MATCH(QT$1,'CSC Mitre'!AC$1:AC$220,0)),"",VLOOKUP(QT$1,'Tactic Recode'!$A$1:$B$547,2,FALSE))</f>
        <v/>
      </c>
      <c r="QU30" t="str">
        <f>IF(ISERROR(MATCH(QU$1,'CSC Mitre'!AC$1:AC$220,0)),"",VLOOKUP(QU$1,'Tactic Recode'!$A$1:$B$547,2,FALSE))</f>
        <v/>
      </c>
      <c r="QV30" t="str">
        <f>IF(ISERROR(MATCH(QV$1,'CSC Mitre'!AC$1:AC$220,0)),"",VLOOKUP(QV$1,'Tactic Recode'!$A$1:$B$547,2,FALSE))</f>
        <v/>
      </c>
      <c r="QW30" t="str">
        <f>IF(ISERROR(MATCH(QW$1,'CSC Mitre'!AC$1:AC$220,0)),"",VLOOKUP(QW$1,'Tactic Recode'!$A$1:$B$547,2,FALSE))</f>
        <v/>
      </c>
      <c r="QX30" t="str">
        <f>IF(ISERROR(MATCH(QX$1,'CSC Mitre'!AC$1:AC$220,0)),"",VLOOKUP(QX$1,'Tactic Recode'!$A$1:$B$547,2,FALSE))</f>
        <v/>
      </c>
      <c r="QY30" t="str">
        <f>IF(ISERROR(MATCH(QY$1,'CSC Mitre'!AC$1:AC$220,0)),"",VLOOKUP(QY$1,'Tactic Recode'!$A$1:$B$547,2,FALSE))</f>
        <v/>
      </c>
      <c r="QZ30" t="str">
        <f>IF(ISERROR(MATCH(QZ$1,'CSC Mitre'!AC$1:AC$220,0)),"",VLOOKUP(QZ$1,'Tactic Recode'!$A$1:$B$547,2,FALSE))</f>
        <v/>
      </c>
      <c r="RA30" t="str">
        <f>IF(ISERROR(MATCH(RA$1,'CSC Mitre'!AC$1:AC$220,0)),"",VLOOKUP(RA$1,'Tactic Recode'!$A$1:$B$547,2,FALSE))</f>
        <v/>
      </c>
      <c r="RB30" t="str">
        <f>IF(ISERROR(MATCH(RB$1,'CSC Mitre'!AC$1:AC$220,0)),"",VLOOKUP(RB$1,'Tactic Recode'!$A$1:$B$547,2,FALSE))</f>
        <v/>
      </c>
      <c r="RC30" t="str">
        <f>IF(ISERROR(MATCH(RC$1,'CSC Mitre'!AC$1:AC$220,0)),"",VLOOKUP(RC$1,'Tactic Recode'!$A$1:$B$547,2,FALSE))</f>
        <v/>
      </c>
      <c r="RD30" t="str">
        <f>IF(ISERROR(MATCH(RD$1,'CSC Mitre'!AC$1:AC$220,0)),"",VLOOKUP(RD$1,'Tactic Recode'!$A$1:$B$547,2,FALSE))</f>
        <v/>
      </c>
      <c r="RE30" t="str">
        <f>IF(ISERROR(MATCH(RE$1,'CSC Mitre'!AC$1:AC$220,0)),"",VLOOKUP(RE$1,'Tactic Recode'!$A$1:$B$547,2,FALSE))</f>
        <v/>
      </c>
      <c r="RF30" t="str">
        <f>IF(ISERROR(MATCH(RF$1,'CSC Mitre'!AC$1:AC$220,0)),"",VLOOKUP(RF$1,'Tactic Recode'!$A$1:$B$547,2,FALSE))</f>
        <v/>
      </c>
      <c r="RG30" t="str">
        <f>IF(ISERROR(MATCH(RG$1,'CSC Mitre'!AC$1:AC$220,0)),"",VLOOKUP(RG$1,'Tactic Recode'!$A$1:$B$547,2,FALSE))</f>
        <v/>
      </c>
      <c r="RH30" t="str">
        <f>IF(ISERROR(MATCH(RH$1,'CSC Mitre'!AC$1:AC$220,0)),"",VLOOKUP(RH$1,'Tactic Recode'!$A$1:$B$547,2,FALSE))</f>
        <v/>
      </c>
      <c r="RI30" t="str">
        <f>IF(ISERROR(MATCH(RI$1,'CSC Mitre'!AC$1:AC$220,0)),"",VLOOKUP(RI$1,'Tactic Recode'!$A$1:$B$547,2,FALSE))</f>
        <v/>
      </c>
      <c r="RJ30" t="str">
        <f>IF(ISERROR(MATCH(RJ$1,'CSC Mitre'!AC$1:AC$220,0)),"",VLOOKUP(RJ$1,'Tactic Recode'!$A$1:$B$547,2,FALSE))</f>
        <v/>
      </c>
      <c r="RK30" t="str">
        <f>IF(ISERROR(MATCH(RK$1,'CSC Mitre'!AC$1:AC$220,0)),"",VLOOKUP(RK$1,'Tactic Recode'!$A$1:$B$547,2,FALSE))</f>
        <v/>
      </c>
      <c r="RL30" t="str">
        <f>IF(ISERROR(MATCH(RL$1,'CSC Mitre'!AC$1:AC$220,0)),"",VLOOKUP(RL$1,'Tactic Recode'!$A$1:$B$547,2,FALSE))</f>
        <v/>
      </c>
      <c r="RM30" t="str">
        <f>IF(ISERROR(MATCH(RM$1,'CSC Mitre'!AC$1:AC$220,0)),"",VLOOKUP(RM$1,'Tactic Recode'!$A$1:$B$547,2,FALSE))</f>
        <v/>
      </c>
      <c r="RN30" t="str">
        <f>IF(ISERROR(MATCH(RN$1,'CSC Mitre'!AC$1:AC$220,0)),"",VLOOKUP(RN$1,'Tactic Recode'!$A$1:$B$547,2,FALSE))</f>
        <v/>
      </c>
      <c r="RO30" t="str">
        <f>IF(ISERROR(MATCH(RO$1,'CSC Mitre'!AC$1:AC$220,0)),"",VLOOKUP(RO$1,'Tactic Recode'!$A$1:$B$547,2,FALSE))</f>
        <v/>
      </c>
      <c r="RP30" t="str">
        <f>IF(ISERROR(MATCH(RP$1,'CSC Mitre'!AC$1:AC$220,0)),"",VLOOKUP(RP$1,'Tactic Recode'!$A$1:$B$547,2,FALSE))</f>
        <v/>
      </c>
      <c r="RQ30" t="str">
        <f>IF(ISERROR(MATCH(RQ$1,'CSC Mitre'!AC$1:AC$220,0)),"",VLOOKUP(RQ$1,'Tactic Recode'!$A$1:$B$547,2,FALSE))</f>
        <v/>
      </c>
      <c r="RR30" t="str">
        <f>IF(ISERROR(MATCH(RR$1,'CSC Mitre'!AC$1:AC$220,0)),"",VLOOKUP(RR$1,'Tactic Recode'!$A$1:$B$547,2,FALSE))</f>
        <v/>
      </c>
      <c r="RS30" t="str">
        <f>IF(ISERROR(MATCH(RS$1,'CSC Mitre'!AC$1:AC$220,0)),"",VLOOKUP(RS$1,'Tactic Recode'!$A$1:$B$547,2,FALSE))</f>
        <v/>
      </c>
      <c r="RT30" t="str">
        <f>IF(ISERROR(MATCH(RT$1,'CSC Mitre'!AC$1:AC$220,0)),"",VLOOKUP(RT$1,'Tactic Recode'!$A$1:$B$547,2,FALSE))</f>
        <v/>
      </c>
      <c r="RU30" t="str">
        <f>IF(ISERROR(MATCH(RU$1,'CSC Mitre'!AC$1:AC$220,0)),"",VLOOKUP(RU$1,'Tactic Recode'!$A$1:$B$547,2,FALSE))</f>
        <v/>
      </c>
      <c r="RV30" t="str">
        <f>IF(ISERROR(MATCH(RV$1,'CSC Mitre'!AC$1:AC$220,0)),"",VLOOKUP(RV$1,'Tactic Recode'!$A$1:$B$547,2,FALSE))</f>
        <v/>
      </c>
      <c r="RW30" t="str">
        <f>IF(ISERROR(MATCH(RW$1,'CSC Mitre'!AC$1:AC$220,0)),"",VLOOKUP(RW$1,'Tactic Recode'!$A$1:$B$547,2,FALSE))</f>
        <v/>
      </c>
      <c r="RX30" t="str">
        <f>IF(ISERROR(MATCH(RX$1,'CSC Mitre'!AC$1:AC$220,0)),"",VLOOKUP(RX$1,'Tactic Recode'!$A$1:$B$547,2,FALSE))</f>
        <v/>
      </c>
      <c r="RY30" t="str">
        <f>IF(ISERROR(MATCH(RY$1,'CSC Mitre'!AC$1:AC$220,0)),"",VLOOKUP(RY$1,'Tactic Recode'!$A$1:$B$547,2,FALSE))</f>
        <v/>
      </c>
      <c r="RZ30" t="str">
        <f>IF(ISERROR(MATCH(RZ$1,'CSC Mitre'!AC$1:AC$220,0)),"",VLOOKUP(RZ$1,'Tactic Recode'!$A$1:$B$547,2,FALSE))</f>
        <v/>
      </c>
      <c r="SA30" t="str">
        <f>IF(ISERROR(MATCH(SA$1,'CSC Mitre'!AC$1:AC$220,0)),"",VLOOKUP(SA$1,'Tactic Recode'!$A$1:$B$547,2,FALSE))</f>
        <v/>
      </c>
      <c r="SB30" t="str">
        <f>IF(ISERROR(MATCH(SB$1,'CSC Mitre'!AC$1:AC$220,0)),"",VLOOKUP(SB$1,'Tactic Recode'!$A$1:$B$547,2,FALSE))</f>
        <v/>
      </c>
      <c r="SC30" t="str">
        <f>IF(ISERROR(MATCH(SC$1,'CSC Mitre'!AC$1:AC$220,0)),"",VLOOKUP(SC$1,'Tactic Recode'!$A$1:$B$547,2,FALSE))</f>
        <v/>
      </c>
      <c r="SD30" t="str">
        <f>IF(ISERROR(MATCH(SD$1,'CSC Mitre'!AC$1:AC$220,0)),"",VLOOKUP(SD$1,'Tactic Recode'!$A$1:$B$547,2,FALSE))</f>
        <v/>
      </c>
      <c r="SE30" t="str">
        <f>IF(ISERROR(MATCH(SE$1,'CSC Mitre'!AC$1:AC$220,0)),"",VLOOKUP(SE$1,'Tactic Recode'!$A$1:$B$547,2,FALSE))</f>
        <v/>
      </c>
      <c r="SF30" t="str">
        <f>IF(ISERROR(MATCH(SF$1,'CSC Mitre'!AC$1:AC$220,0)),"",VLOOKUP(SF$1,'Tactic Recode'!$A$1:$B$547,2,FALSE))</f>
        <v/>
      </c>
      <c r="SG30" t="str">
        <f>IF(ISERROR(MATCH(SG$1,'CSC Mitre'!AC$1:AC$220,0)),"",VLOOKUP(SG$1,'Tactic Recode'!$A$1:$B$547,2,FALSE))</f>
        <v/>
      </c>
      <c r="SH30" t="str">
        <f>IF(ISERROR(MATCH(SH$1,'CSC Mitre'!AC$1:AC$220,0)),"",VLOOKUP(SH$1,'Tactic Recode'!$A$1:$B$547,2,FALSE))</f>
        <v/>
      </c>
      <c r="SI30" t="str">
        <f>IF(ISERROR(MATCH(SI$1,'CSC Mitre'!AC$1:AC$220,0)),"",VLOOKUP(SI$1,'Tactic Recode'!$A$1:$B$547,2,FALSE))</f>
        <v/>
      </c>
      <c r="SJ30" t="str">
        <f>IF(ISERROR(MATCH(SJ$1,'CSC Mitre'!AC$1:AC$220,0)),"",VLOOKUP(SJ$1,'Tactic Recode'!$A$1:$B$547,2,FALSE))</f>
        <v/>
      </c>
      <c r="SK30" t="str">
        <f>IF(ISERROR(MATCH(SK$1,'CSC Mitre'!AC$1:AC$220,0)),"",VLOOKUP(SK$1,'Tactic Recode'!$A$1:$B$547,2,FALSE))</f>
        <v/>
      </c>
      <c r="SL30" t="str">
        <f>IF(ISERROR(MATCH(SL$1,'CSC Mitre'!AC$1:AC$220,0)),"",VLOOKUP(SL$1,'Tactic Recode'!$A$1:$B$547,2,FALSE))</f>
        <v/>
      </c>
      <c r="SM30" t="str">
        <f>IF(ISERROR(MATCH(SM$1,'CSC Mitre'!AC$1:AC$220,0)),"",VLOOKUP(SM$1,'Tactic Recode'!$A$1:$B$547,2,FALSE))</f>
        <v/>
      </c>
      <c r="SN30" t="str">
        <f>IF(ISERROR(MATCH(SN$1,'CSC Mitre'!AC$1:AC$220,0)),"",VLOOKUP(SN$1,'Tactic Recode'!$A$1:$B$547,2,FALSE))</f>
        <v/>
      </c>
      <c r="SO30" t="str">
        <f>IF(ISERROR(MATCH(SO$1,'CSC Mitre'!AC$1:AC$220,0)),"",VLOOKUP(SO$1,'Tactic Recode'!$A$1:$B$547,2,FALSE))</f>
        <v/>
      </c>
      <c r="SP30" t="str">
        <f>IF(ISERROR(MATCH(SP$1,'CSC Mitre'!AC$1:AC$220,0)),"",VLOOKUP(SP$1,'Tactic Recode'!$A$1:$B$547,2,FALSE))</f>
        <v/>
      </c>
      <c r="SQ30" t="str">
        <f>IF(ISERROR(MATCH(SQ$1,'CSC Mitre'!AC$1:AC$220,0)),"",VLOOKUP(SQ$1,'Tactic Recode'!$A$1:$B$547,2,FALSE))</f>
        <v/>
      </c>
      <c r="SR30" t="str">
        <f>IF(ISERROR(MATCH(SR$1,'CSC Mitre'!AC$1:AC$220,0)),"",VLOOKUP(SR$1,'Tactic Recode'!$A$1:$B$547,2,FALSE))</f>
        <v/>
      </c>
      <c r="SS30" t="str">
        <f>IF(ISERROR(MATCH(SS$1,'CSC Mitre'!AC$1:AC$220,0)),"",VLOOKUP(SS$1,'Tactic Recode'!$A$1:$B$547,2,FALSE))</f>
        <v/>
      </c>
      <c r="ST30" t="str">
        <f>IF(ISERROR(MATCH(ST$1,'CSC Mitre'!AC$1:AC$220,0)),"",VLOOKUP(ST$1,'Tactic Recode'!$A$1:$B$547,2,FALSE))</f>
        <v/>
      </c>
      <c r="SU30" t="str">
        <f>IF(ISERROR(MATCH(SU$1,'CSC Mitre'!AC$1:AC$220,0)),"",VLOOKUP(SU$1,'Tactic Recode'!$A$1:$B$547,2,FALSE))</f>
        <v/>
      </c>
      <c r="SV30" t="str">
        <f>IF(ISERROR(MATCH(SV$1,'CSC Mitre'!AC$1:AC$220,0)),"",VLOOKUP(SV$1,'Tactic Recode'!$A$1:$B$547,2,FALSE))</f>
        <v/>
      </c>
      <c r="SW30" t="str">
        <f>IF(ISERROR(MATCH(SW$1,'CSC Mitre'!AC$1:AC$220,0)),"",VLOOKUP(SW$1,'Tactic Recode'!$A$1:$B$547,2,FALSE))</f>
        <v/>
      </c>
      <c r="SX30" t="str">
        <f>IF(ISERROR(MATCH(SX$1,'CSC Mitre'!AC$1:AC$220,0)),"",VLOOKUP(SX$1,'Tactic Recode'!$A$1:$B$547,2,FALSE))</f>
        <v/>
      </c>
      <c r="SY30" t="str">
        <f>IF(ISERROR(MATCH(SY$1,'CSC Mitre'!AC$1:AC$220,0)),"",VLOOKUP(SY$1,'Tactic Recode'!$A$1:$B$547,2,FALSE))</f>
        <v/>
      </c>
      <c r="SZ30" t="str">
        <f>IF(ISERROR(MATCH(SZ$1,'CSC Mitre'!AC$1:AC$220,0)),"",VLOOKUP(SZ$1,'Tactic Recode'!$A$1:$B$547,2,FALSE))</f>
        <v/>
      </c>
      <c r="TA30" t="str">
        <f>IF(ISERROR(MATCH(TA$1,'CSC Mitre'!AC$1:AC$220,0)),"",VLOOKUP(TA$1,'Tactic Recode'!$A$1:$B$547,2,FALSE))</f>
        <v/>
      </c>
      <c r="TB30" t="str">
        <f>IF(ISERROR(MATCH(TB$1,'CSC Mitre'!AC$1:AC$220,0)),"",VLOOKUP(TB$1,'Tactic Recode'!$A$1:$B$547,2,FALSE))</f>
        <v/>
      </c>
      <c r="TC30" t="str">
        <f>IF(ISERROR(MATCH(TC$1,'CSC Mitre'!AC$1:AC$220,0)),"",VLOOKUP(TC$1,'Tactic Recode'!$A$1:$B$547,2,FALSE))</f>
        <v/>
      </c>
      <c r="TD30" t="str">
        <f>IF(ISERROR(MATCH(TD$1,'CSC Mitre'!AC$1:AC$220,0)),"",VLOOKUP(TD$1,'Tactic Recode'!$A$1:$B$547,2,FALSE))</f>
        <v/>
      </c>
      <c r="TE30" t="str">
        <f>IF(ISERROR(MATCH(TE$1,'CSC Mitre'!AC$1:AC$220,0)),"",VLOOKUP(TE$1,'Tactic Recode'!$A$1:$B$547,2,FALSE))</f>
        <v/>
      </c>
      <c r="TF30" t="str">
        <f>IF(ISERROR(MATCH(TF$1,'CSC Mitre'!AC$1:AC$220,0)),"",VLOOKUP(TF$1,'Tactic Recode'!$A$1:$B$547,2,FALSE))</f>
        <v/>
      </c>
      <c r="TG30" t="str">
        <f>IF(ISERROR(MATCH(TG$1,'CSC Mitre'!AC$1:AC$220,0)),"",VLOOKUP(TG$1,'Tactic Recode'!$A$1:$B$547,2,FALSE))</f>
        <v/>
      </c>
      <c r="TH30" t="str">
        <f>IF(ISERROR(MATCH(TH$1,'CSC Mitre'!AC$1:AC$220,0)),"",VLOOKUP(TH$1,'Tactic Recode'!$A$1:$B$547,2,FALSE))</f>
        <v/>
      </c>
      <c r="TI30" t="str">
        <f>IF(ISERROR(MATCH(TI$1,'CSC Mitre'!AC$1:AC$220,0)),"",VLOOKUP(TI$1,'Tactic Recode'!$A$1:$B$547,2,FALSE))</f>
        <v/>
      </c>
      <c r="TJ30" t="str">
        <f>IF(ISERROR(MATCH(TJ$1,'CSC Mitre'!AC$1:AC$220,0)),"",VLOOKUP(TJ$1,'Tactic Recode'!$A$1:$B$547,2,FALSE))</f>
        <v/>
      </c>
      <c r="TK30" t="str">
        <f>IF(ISERROR(MATCH(TK$1,'CSC Mitre'!AC$1:AC$220,0)),"",VLOOKUP(TK$1,'Tactic Recode'!$A$1:$B$547,2,FALSE))</f>
        <v/>
      </c>
      <c r="TL30" t="str">
        <f>IF(ISERROR(MATCH(TL$1,'CSC Mitre'!AC$1:AC$220,0)),"",VLOOKUP(TL$1,'Tactic Recode'!$A$1:$B$547,2,FALSE))</f>
        <v/>
      </c>
      <c r="TM30" t="str">
        <f>IF(ISERROR(MATCH(TM$1,'CSC Mitre'!AC$1:AC$220,0)),"",VLOOKUP(TM$1,'Tactic Recode'!$A$1:$B$547,2,FALSE))</f>
        <v/>
      </c>
      <c r="TN30" t="str">
        <f>IF(ISERROR(MATCH(TN$1,'CSC Mitre'!AC$1:AC$220,0)),"",VLOOKUP(TN$1,'Tactic Recode'!$A$1:$B$547,2,FALSE))</f>
        <v/>
      </c>
      <c r="TO30" t="str">
        <f>IF(ISERROR(MATCH(TO$1,'CSC Mitre'!AC$1:AC$220,0)),"",VLOOKUP(TO$1,'Tactic Recode'!$A$1:$B$547,2,FALSE))</f>
        <v/>
      </c>
      <c r="TP30" t="str">
        <f>IF(ISERROR(MATCH(TP$1,'CSC Mitre'!AC$1:AC$220,0)),"",VLOOKUP(TP$1,'Tactic Recode'!$A$1:$B$547,2,FALSE))</f>
        <v/>
      </c>
      <c r="TQ30" t="str">
        <f>IF(ISERROR(MATCH(TQ$1,'CSC Mitre'!AC$1:AC$220,0)),"",VLOOKUP(TQ$1,'Tactic Recode'!$A$1:$B$547,2,FALSE))</f>
        <v/>
      </c>
      <c r="TR30" t="str">
        <f>IF(ISERROR(MATCH(TR$1,'CSC Mitre'!AC$1:AC$220,0)),"",VLOOKUP(TR$1,'Tactic Recode'!$A$1:$B$547,2,FALSE))</f>
        <v/>
      </c>
      <c r="TS30" t="str">
        <f>IF(ISERROR(MATCH(TS$1,'CSC Mitre'!AC$1:AC$220,0)),"",VLOOKUP(TS$1,'Tactic Recode'!$A$1:$B$547,2,FALSE))</f>
        <v/>
      </c>
      <c r="TT30" t="str">
        <f>IF(ISERROR(MATCH(TT$1,'CSC Mitre'!AC$1:AC$220,0)),"",VLOOKUP(TT$1,'Tactic Recode'!$A$1:$B$547,2,FALSE))</f>
        <v/>
      </c>
      <c r="TU30" t="str">
        <f>IF(ISERROR(MATCH(TU$1,'CSC Mitre'!AC$1:AC$220,0)),"",VLOOKUP(TU$1,'Tactic Recode'!$A$1:$B$547,2,FALSE))</f>
        <v/>
      </c>
      <c r="TV30" t="str">
        <f>IF(ISERROR(MATCH(TV$1,'CSC Mitre'!AC$1:AC$220,0)),"",VLOOKUP(TV$1,'Tactic Recode'!$A$1:$B$547,2,FALSE))</f>
        <v/>
      </c>
      <c r="TW30" t="str">
        <f>IF(ISERROR(MATCH(TW$1,'CSC Mitre'!AC$1:AC$220,0)),"",VLOOKUP(TW$1,'Tactic Recode'!$A$1:$B$547,2,FALSE))</f>
        <v/>
      </c>
      <c r="TX30" t="str">
        <f>IF(ISERROR(MATCH(TX$1,'CSC Mitre'!AC$1:AC$220,0)),"",VLOOKUP(TX$1,'Tactic Recode'!$A$1:$B$547,2,FALSE))</f>
        <v/>
      </c>
      <c r="TY30" t="str">
        <f>IF(ISERROR(MATCH(TY$1,'CSC Mitre'!AC$1:AC$220,0)),"",VLOOKUP(TY$1,'Tactic Recode'!$A$1:$B$547,2,FALSE))</f>
        <v/>
      </c>
      <c r="TZ30" t="str">
        <f>IF(ISERROR(MATCH(TZ$1,'CSC Mitre'!AC$1:AC$220,0)),"",VLOOKUP(TZ$1,'Tactic Recode'!$A$1:$B$547,2,FALSE))</f>
        <v/>
      </c>
      <c r="UA30" t="str">
        <f>IF(ISERROR(MATCH(UA$1,'CSC Mitre'!AC$1:AC$220,0)),"",VLOOKUP(UA$1,'Tactic Recode'!$A$1:$B$547,2,FALSE))</f>
        <v/>
      </c>
      <c r="UB30" t="str">
        <f>IF(ISERROR(MATCH(UB$1,'CSC Mitre'!AC$1:AC$220,0)),"",VLOOKUP(UB$1,'Tactic Recode'!$A$1:$B$547,2,FALSE))</f>
        <v/>
      </c>
    </row>
    <row r="31" spans="1:548" x14ac:dyDescent="0.25">
      <c r="A31" s="59" t="s">
        <v>429</v>
      </c>
      <c r="B31" t="str">
        <f>IF(ISERROR(MATCH(B$1,'CSC Mitre'!AD$1:AD$220,0)),"",VLOOKUP(B$1,'Tactic Recode'!$A$1:$B$547,2,FALSE))</f>
        <v/>
      </c>
      <c r="C31" t="str">
        <f>IF(ISERROR(MATCH(C$1,'CSC Mitre'!AD$1:AD$220,0)),"",VLOOKUP(C$1,'Tactic Recode'!$A$1:$B$547,2,FALSE))</f>
        <v/>
      </c>
      <c r="D31" t="str">
        <f>IF(ISERROR(MATCH(D$1,'CSC Mitre'!AD$1:AD$220,0)),"",VLOOKUP(D$1,'Tactic Recode'!$A$1:$B$547,2,FALSE))</f>
        <v/>
      </c>
      <c r="E31" t="str">
        <f>IF(ISERROR(MATCH(E$1,'CSC Mitre'!AD$1:AD$220,0)),"",VLOOKUP(E$1,'Tactic Recode'!$A$1:$B$547,2,FALSE))</f>
        <v/>
      </c>
      <c r="F31" t="str">
        <f>IF(ISERROR(MATCH(F$1,'CSC Mitre'!AD$1:AD$220,0)),"",VLOOKUP(F$1,'Tactic Recode'!$A$1:$B$547,2,FALSE))</f>
        <v/>
      </c>
      <c r="G31" t="str">
        <f>IF(ISERROR(MATCH(G$1,'CSC Mitre'!AD$1:AD$220,0)),"",VLOOKUP(G$1,'Tactic Recode'!$A$1:$B$547,2,FALSE))</f>
        <v/>
      </c>
      <c r="H31" t="str">
        <f>IF(ISERROR(MATCH(H$1,'CSC Mitre'!AD$1:AD$220,0)),"",VLOOKUP(H$1,'Tactic Recode'!$A$1:$B$547,2,FALSE))</f>
        <v/>
      </c>
      <c r="I31" t="str">
        <f>IF(ISERROR(MATCH(I$1,'CSC Mitre'!AD$1:AD$220,0)),"",VLOOKUP(I$1,'Tactic Recode'!$A$1:$B$547,2,FALSE))</f>
        <v/>
      </c>
      <c r="J31" t="str">
        <f>IF(ISERROR(MATCH(J$1,'CSC Mitre'!AD$1:AD$220,0)),"",VLOOKUP(J$1,'Tactic Recode'!$A$1:$B$547,2,FALSE))</f>
        <v/>
      </c>
      <c r="K31" t="str">
        <f>IF(ISERROR(MATCH(K$1,'CSC Mitre'!AD$1:AD$220,0)),"",VLOOKUP(K$1,'Tactic Recode'!$A$1:$B$547,2,FALSE))</f>
        <v/>
      </c>
      <c r="L31" t="str">
        <f>IF(ISERROR(MATCH(L$1,'CSC Mitre'!AD$1:AD$220,0)),"",VLOOKUP(L$1,'Tactic Recode'!$A$1:$B$547,2,FALSE))</f>
        <v/>
      </c>
      <c r="M31" t="str">
        <f>IF(ISERROR(MATCH(M$1,'CSC Mitre'!AD$1:AD$220,0)),"",VLOOKUP(M$1,'Tactic Recode'!$A$1:$B$547,2,FALSE))</f>
        <v/>
      </c>
      <c r="N31" t="str">
        <f>IF(ISERROR(MATCH(N$1,'CSC Mitre'!AD$1:AD$220,0)),"",VLOOKUP(N$1,'Tactic Recode'!$A$1:$B$547,2,FALSE))</f>
        <v/>
      </c>
      <c r="O31" t="str">
        <f>IF(ISERROR(MATCH(O$1,'CSC Mitre'!AD$1:AD$220,0)),"",VLOOKUP(O$1,'Tactic Recode'!$A$1:$B$547,2,FALSE))</f>
        <v/>
      </c>
      <c r="P31" t="str">
        <f>IF(ISERROR(MATCH(P$1,'CSC Mitre'!AD$1:AD$220,0)),"",VLOOKUP(P$1,'Tactic Recode'!$A$1:$B$547,2,FALSE))</f>
        <v/>
      </c>
      <c r="Q31" t="str">
        <f>IF(ISERROR(MATCH(Q$1,'CSC Mitre'!AD$1:AD$220,0)),"",VLOOKUP(Q$1,'Tactic Recode'!$A$1:$B$547,2,FALSE))</f>
        <v/>
      </c>
      <c r="R31" t="str">
        <f>IF(ISERROR(MATCH(R$1,'CSC Mitre'!AD$1:AD$220,0)),"",VLOOKUP(R$1,'Tactic Recode'!$A$1:$B$547,2,FALSE))</f>
        <v/>
      </c>
      <c r="S31" t="str">
        <f>IF(ISERROR(MATCH(S$1,'CSC Mitre'!AD$1:AD$220,0)),"",VLOOKUP(S$1,'Tactic Recode'!$A$1:$B$547,2,FALSE))</f>
        <v/>
      </c>
      <c r="T31" t="str">
        <f>IF(ISERROR(MATCH(T$1,'CSC Mitre'!AD$1:AD$220,0)),"",VLOOKUP(T$1,'Tactic Recode'!$A$1:$B$547,2,FALSE))</f>
        <v/>
      </c>
      <c r="U31" t="str">
        <f>IF(ISERROR(MATCH(U$1,'CSC Mitre'!AD$1:AD$220,0)),"",VLOOKUP(U$1,'Tactic Recode'!$A$1:$B$547,2,FALSE))</f>
        <v/>
      </c>
      <c r="V31" t="str">
        <f>IF(ISERROR(MATCH(V$1,'CSC Mitre'!AD$1:AD$220,0)),"",VLOOKUP(V$1,'Tactic Recode'!$A$1:$B$547,2,FALSE))</f>
        <v/>
      </c>
      <c r="W31" t="str">
        <f>IF(ISERROR(MATCH(W$1,'CSC Mitre'!AD$1:AD$220,0)),"",VLOOKUP(W$1,'Tactic Recode'!$A$1:$B$547,2,FALSE))</f>
        <v/>
      </c>
      <c r="X31" t="str">
        <f>IF(ISERROR(MATCH(X$1,'CSC Mitre'!AD$1:AD$220,0)),"",VLOOKUP(X$1,'Tactic Recode'!$A$1:$B$547,2,FALSE))</f>
        <v/>
      </c>
      <c r="Y31" t="str">
        <f>IF(ISERROR(MATCH(Y$1,'CSC Mitre'!AD$1:AD$220,0)),"",VLOOKUP(Y$1,'Tactic Recode'!$A$1:$B$547,2,FALSE))</f>
        <v/>
      </c>
      <c r="Z31" t="str">
        <f>IF(ISERROR(MATCH(Z$1,'CSC Mitre'!AD$1:AD$220,0)),"",VLOOKUP(Z$1,'Tactic Recode'!$A$1:$B$547,2,FALSE))</f>
        <v/>
      </c>
      <c r="AA31" t="str">
        <f>IF(ISERROR(MATCH(AA$1,'CSC Mitre'!AD$1:AD$220,0)),"",VLOOKUP(AA$1,'Tactic Recode'!$A$1:$B$547,2,FALSE))</f>
        <v/>
      </c>
      <c r="AB31" t="str">
        <f>IF(ISERROR(MATCH(AB$1,'CSC Mitre'!AD$1:AD$220,0)),"",VLOOKUP(AB$1,'Tactic Recode'!$A$1:$B$547,2,FALSE))</f>
        <v/>
      </c>
      <c r="AC31" t="str">
        <f>IF(ISERROR(MATCH(AC$1,'CSC Mitre'!AD$1:AD$220,0)),"",VLOOKUP(AC$1,'Tactic Recode'!$A$1:$B$547,2,FALSE))</f>
        <v/>
      </c>
      <c r="AD31" t="str">
        <f>IF(ISERROR(MATCH(AD$1,'CSC Mitre'!AD$1:AD$220,0)),"",VLOOKUP(AD$1,'Tactic Recode'!$A$1:$B$547,2,FALSE))</f>
        <v>Lateral Movement</v>
      </c>
      <c r="AE31" t="str">
        <f>IF(ISERROR(MATCH(AE$1,'CSC Mitre'!AD$1:AD$220,0)),"",VLOOKUP(AE$1,'Tactic Recode'!$A$1:$B$547,2,FALSE))</f>
        <v>Lateral Movement</v>
      </c>
      <c r="AF31" t="str">
        <f>IF(ISERROR(MATCH(AF$1,'CSC Mitre'!AD$1:AD$220,0)),"",VLOOKUP(AF$1,'Tactic Recode'!$A$1:$B$547,2,FALSE))</f>
        <v>Lateral Movement</v>
      </c>
      <c r="AG31" t="str">
        <f>IF(ISERROR(MATCH(AG$1,'CSC Mitre'!AD$1:AD$220,0)),"",VLOOKUP(AG$1,'Tactic Recode'!$A$1:$B$547,2,FALSE))</f>
        <v/>
      </c>
      <c r="AH31" t="str">
        <f>IF(ISERROR(MATCH(AH$1,'CSC Mitre'!AD$1:AD$220,0)),"",VLOOKUP(AH$1,'Tactic Recode'!$A$1:$B$547,2,FALSE))</f>
        <v>Lateral Movement</v>
      </c>
      <c r="AI31" t="str">
        <f>IF(ISERROR(MATCH(AI$1,'CSC Mitre'!AD$1:AD$220,0)),"",VLOOKUP(AI$1,'Tactic Recode'!$A$1:$B$547,2,FALSE))</f>
        <v>Lateral Movement</v>
      </c>
      <c r="AJ31" t="str">
        <f>IF(ISERROR(MATCH(AJ$1,'CSC Mitre'!AD$1:AD$220,0)),"",VLOOKUP(AJ$1,'Tactic Recode'!$A$1:$B$547,2,FALSE))</f>
        <v/>
      </c>
      <c r="AK31" t="str">
        <f>IF(ISERROR(MATCH(AK$1,'CSC Mitre'!AD$1:AD$220,0)),"",VLOOKUP(AK$1,'Tactic Recode'!$A$1:$B$547,2,FALSE))</f>
        <v/>
      </c>
      <c r="AL31" t="str">
        <f>IF(ISERROR(MATCH(AL$1,'CSC Mitre'!AD$1:AD$220,0)),"",VLOOKUP(AL$1,'Tactic Recode'!$A$1:$B$547,2,FALSE))</f>
        <v/>
      </c>
      <c r="AM31" t="str">
        <f>IF(ISERROR(MATCH(AM$1,'CSC Mitre'!AD$1:AD$220,0)),"",VLOOKUP(AM$1,'Tactic Recode'!$A$1:$B$547,2,FALSE))</f>
        <v/>
      </c>
      <c r="AN31" t="str">
        <f>IF(ISERROR(MATCH(AN$1,'CSC Mitre'!AD$1:AD$220,0)),"",VLOOKUP(AN$1,'Tactic Recode'!$A$1:$B$547,2,FALSE))</f>
        <v/>
      </c>
      <c r="AO31" t="str">
        <f>IF(ISERROR(MATCH(AO$1,'CSC Mitre'!AD$1:AD$220,0)),"",VLOOKUP(AO$1,'Tactic Recode'!$A$1:$B$547,2,FALSE))</f>
        <v/>
      </c>
      <c r="AP31" t="str">
        <f>IF(ISERROR(MATCH(AP$1,'CSC Mitre'!AD$1:AD$220,0)),"",VLOOKUP(AP$1,'Tactic Recode'!$A$1:$B$547,2,FALSE))</f>
        <v/>
      </c>
      <c r="AQ31" t="str">
        <f>IF(ISERROR(MATCH(AQ$1,'CSC Mitre'!AD$1:AD$220,0)),"",VLOOKUP(AQ$1,'Tactic Recode'!$A$1:$B$547,2,FALSE))</f>
        <v/>
      </c>
      <c r="AR31" t="str">
        <f>IF(ISERROR(MATCH(AR$1,'CSC Mitre'!AD$1:AD$220,0)),"",VLOOKUP(AR$1,'Tactic Recode'!$A$1:$B$547,2,FALSE))</f>
        <v/>
      </c>
      <c r="AS31" t="str">
        <f>IF(ISERROR(MATCH(AS$1,'CSC Mitre'!AD$1:AD$220,0)),"",VLOOKUP(AS$1,'Tactic Recode'!$A$1:$B$547,2,FALSE))</f>
        <v/>
      </c>
      <c r="AT31" t="str">
        <f>IF(ISERROR(MATCH(AT$1,'CSC Mitre'!AD$1:AD$220,0)),"",VLOOKUP(AT$1,'Tactic Recode'!$A$1:$B$547,2,FALSE))</f>
        <v/>
      </c>
      <c r="AU31" t="str">
        <f>IF(ISERROR(MATCH(AU$1,'CSC Mitre'!AD$1:AD$220,0)),"",VLOOKUP(AU$1,'Tactic Recode'!$A$1:$B$547,2,FALSE))</f>
        <v/>
      </c>
      <c r="AV31" t="str">
        <f>IF(ISERROR(MATCH(AV$1,'CSC Mitre'!AD$1:AD$220,0)),"",VLOOKUP(AV$1,'Tactic Recode'!$A$1:$B$547,2,FALSE))</f>
        <v/>
      </c>
      <c r="AW31" t="str">
        <f>IF(ISERROR(MATCH(AW$1,'CSC Mitre'!AD$1:AD$220,0)),"",VLOOKUP(AW$1,'Tactic Recode'!$A$1:$B$547,2,FALSE))</f>
        <v/>
      </c>
      <c r="AX31" t="str">
        <f>IF(ISERROR(MATCH(AX$1,'CSC Mitre'!AD$1:AD$220,0)),"",VLOOKUP(AX$1,'Tactic Recode'!$A$1:$B$547,2,FALSE))</f>
        <v/>
      </c>
      <c r="AY31" t="str">
        <f>IF(ISERROR(MATCH(AY$1,'CSC Mitre'!AD$1:AD$220,0)),"",VLOOKUP(AY$1,'Tactic Recode'!$A$1:$B$547,2,FALSE))</f>
        <v/>
      </c>
      <c r="AZ31" t="str">
        <f>IF(ISERROR(MATCH(AZ$1,'CSC Mitre'!AD$1:AD$220,0)),"",VLOOKUP(AZ$1,'Tactic Recode'!$A$1:$B$547,2,FALSE))</f>
        <v/>
      </c>
      <c r="BA31" t="str">
        <f>IF(ISERROR(MATCH(BA$1,'CSC Mitre'!AD$1:AD$220,0)),"",VLOOKUP(BA$1,'Tactic Recode'!$A$1:$B$547,2,FALSE))</f>
        <v/>
      </c>
      <c r="BB31" t="str">
        <f>IF(ISERROR(MATCH(BB$1,'CSC Mitre'!AD$1:AD$220,0)),"",VLOOKUP(BB$1,'Tactic Recode'!$A$1:$B$547,2,FALSE))</f>
        <v/>
      </c>
      <c r="BC31" t="str">
        <f>IF(ISERROR(MATCH(BC$1,'CSC Mitre'!AD$1:AD$220,0)),"",VLOOKUP(BC$1,'Tactic Recode'!$A$1:$B$547,2,FALSE))</f>
        <v/>
      </c>
      <c r="BD31" t="str">
        <f>IF(ISERROR(MATCH(BD$1,'CSC Mitre'!AD$1:AD$220,0)),"",VLOOKUP(BD$1,'Tactic Recode'!$A$1:$B$547,2,FALSE))</f>
        <v/>
      </c>
      <c r="BE31" t="str">
        <f>IF(ISERROR(MATCH(BE$1,'CSC Mitre'!AD$1:AD$220,0)),"",VLOOKUP(BE$1,'Tactic Recode'!$A$1:$B$547,2,FALSE))</f>
        <v/>
      </c>
      <c r="BF31" t="str">
        <f>IF(ISERROR(MATCH(BF$1,'CSC Mitre'!AD$1:AD$220,0)),"",VLOOKUP(BF$1,'Tactic Recode'!$A$1:$B$547,2,FALSE))</f>
        <v/>
      </c>
      <c r="BG31" t="str">
        <f>IF(ISERROR(MATCH(BG$1,'CSC Mitre'!AD$1:AD$220,0)),"",VLOOKUP(BG$1,'Tactic Recode'!$A$1:$B$547,2,FALSE))</f>
        <v/>
      </c>
      <c r="BH31" t="str">
        <f>IF(ISERROR(MATCH(BH$1,'CSC Mitre'!AD$1:AD$220,0)),"",VLOOKUP(BH$1,'Tactic Recode'!$A$1:$B$547,2,FALSE))</f>
        <v/>
      </c>
      <c r="BI31" t="str">
        <f>IF(ISERROR(MATCH(BI$1,'CSC Mitre'!AD$1:AD$220,0)),"",VLOOKUP(BI$1,'Tactic Recode'!$A$1:$B$547,2,FALSE))</f>
        <v/>
      </c>
      <c r="BJ31" t="str">
        <f>IF(ISERROR(MATCH(BJ$1,'CSC Mitre'!AD$1:AD$220,0)),"",VLOOKUP(BJ$1,'Tactic Recode'!$A$1:$B$547,2,FALSE))</f>
        <v>Discovery</v>
      </c>
      <c r="BK31" t="str">
        <f>IF(ISERROR(MATCH(BK$1,'CSC Mitre'!AD$1:AD$220,0)),"",VLOOKUP(BK$1,'Tactic Recode'!$A$1:$B$547,2,FALSE))</f>
        <v/>
      </c>
      <c r="BL31" t="str">
        <f>IF(ISERROR(MATCH(BL$1,'CSC Mitre'!AD$1:AD$220,0)),"",VLOOKUP(BL$1,'Tactic Recode'!$A$1:$B$547,2,FALSE))</f>
        <v>Exfiltration</v>
      </c>
      <c r="BM31" t="str">
        <f>IF(ISERROR(MATCH(BM$1,'CSC Mitre'!AD$1:AD$220,0)),"",VLOOKUP(BM$1,'Tactic Recode'!$A$1:$B$547,2,FALSE))</f>
        <v>Exfiltration</v>
      </c>
      <c r="BN31" t="str">
        <f>IF(ISERROR(MATCH(BN$1,'CSC Mitre'!AD$1:AD$220,0)),"",VLOOKUP(BN$1,'Tactic Recode'!$A$1:$B$547,2,FALSE))</f>
        <v>Exfiltration</v>
      </c>
      <c r="BO31" t="str">
        <f>IF(ISERROR(MATCH(BO$1,'CSC Mitre'!AD$1:AD$220,0)),"",VLOOKUP(BO$1,'Tactic Recode'!$A$1:$B$547,2,FALSE))</f>
        <v>Exfiltration</v>
      </c>
      <c r="BP31" t="str">
        <f>IF(ISERROR(MATCH(BP$1,'CSC Mitre'!AD$1:AD$220,0)),"",VLOOKUP(BP$1,'Tactic Recode'!$A$1:$B$547,2,FALSE))</f>
        <v/>
      </c>
      <c r="BQ31" t="str">
        <f>IF(ISERROR(MATCH(BQ$1,'CSC Mitre'!AD$1:AD$220,0)),"",VLOOKUP(BQ$1,'Tactic Recode'!$A$1:$B$547,2,FALSE))</f>
        <v/>
      </c>
      <c r="BR31" t="str">
        <f>IF(ISERROR(MATCH(BR$1,'CSC Mitre'!AD$1:AD$220,0)),"",VLOOKUP(BR$1,'Tactic Recode'!$A$1:$B$547,2,FALSE))</f>
        <v/>
      </c>
      <c r="BS31" t="str">
        <f>IF(ISERROR(MATCH(BS$1,'CSC Mitre'!AD$1:AD$220,0)),"",VLOOKUP(BS$1,'Tactic Recode'!$A$1:$B$547,2,FALSE))</f>
        <v/>
      </c>
      <c r="BT31" t="str">
        <f>IF(ISERROR(MATCH(BT$1,'CSC Mitre'!AD$1:AD$220,0)),"",VLOOKUP(BT$1,'Tactic Recode'!$A$1:$B$547,2,FALSE))</f>
        <v/>
      </c>
      <c r="BU31" t="str">
        <f>IF(ISERROR(MATCH(BU$1,'CSC Mitre'!AD$1:AD$220,0)),"",VLOOKUP(BU$1,'Tactic Recode'!$A$1:$B$547,2,FALSE))</f>
        <v/>
      </c>
      <c r="BV31" t="str">
        <f>IF(ISERROR(MATCH(BV$1,'CSC Mitre'!AD$1:AD$220,0)),"",VLOOKUP(BV$1,'Tactic Recode'!$A$1:$B$547,2,FALSE))</f>
        <v/>
      </c>
      <c r="BW31" t="str">
        <f>IF(ISERROR(MATCH(BW$1,'CSC Mitre'!AD$1:AD$220,0)),"",VLOOKUP(BW$1,'Tactic Recode'!$A$1:$B$547,2,FALSE))</f>
        <v/>
      </c>
      <c r="BX31" t="str">
        <f>IF(ISERROR(MATCH(BX$1,'CSC Mitre'!AD$1:AD$220,0)),"",VLOOKUP(BX$1,'Tactic Recode'!$A$1:$B$547,2,FALSE))</f>
        <v/>
      </c>
      <c r="BY31" t="str">
        <f>IF(ISERROR(MATCH(BY$1,'CSC Mitre'!AD$1:AD$220,0)),"",VLOOKUP(BY$1,'Tactic Recode'!$A$1:$B$547,2,FALSE))</f>
        <v/>
      </c>
      <c r="BZ31" t="str">
        <f>IF(ISERROR(MATCH(BZ$1,'CSC Mitre'!AD$1:AD$220,0)),"",VLOOKUP(BZ$1,'Tactic Recode'!$A$1:$B$547,2,FALSE))</f>
        <v/>
      </c>
      <c r="CA31" t="str">
        <f>IF(ISERROR(MATCH(CA$1,'CSC Mitre'!AD$1:AD$220,0)),"",VLOOKUP(CA$1,'Tactic Recode'!$A$1:$B$547,2,FALSE))</f>
        <v/>
      </c>
      <c r="CB31" t="str">
        <f>IF(ISERROR(MATCH(CB$1,'CSC Mitre'!AD$1:AD$220,0)),"",VLOOKUP(CB$1,'Tactic Recode'!$A$1:$B$547,2,FALSE))</f>
        <v/>
      </c>
      <c r="CC31" t="str">
        <f>IF(ISERROR(MATCH(CC$1,'CSC Mitre'!AD$1:AD$220,0)),"",VLOOKUP(CC$1,'Tactic Recode'!$A$1:$B$547,2,FALSE))</f>
        <v/>
      </c>
      <c r="CD31" t="str">
        <f>IF(ISERROR(MATCH(CD$1,'CSC Mitre'!AD$1:AD$220,0)),"",VLOOKUP(CD$1,'Tactic Recode'!$A$1:$B$547,2,FALSE))</f>
        <v/>
      </c>
      <c r="CE31" t="str">
        <f>IF(ISERROR(MATCH(CE$1,'CSC Mitre'!AD$1:AD$220,0)),"",VLOOKUP(CE$1,'Tactic Recode'!$A$1:$B$547,2,FALSE))</f>
        <v/>
      </c>
      <c r="CF31" t="str">
        <f>IF(ISERROR(MATCH(CF$1,'CSC Mitre'!AD$1:AD$220,0)),"",VLOOKUP(CF$1,'Tactic Recode'!$A$1:$B$547,2,FALSE))</f>
        <v/>
      </c>
      <c r="CG31" t="str">
        <f>IF(ISERROR(MATCH(CG$1,'CSC Mitre'!AD$1:AD$220,0)),"",VLOOKUP(CG$1,'Tactic Recode'!$A$1:$B$547,2,FALSE))</f>
        <v/>
      </c>
      <c r="CH31" t="str">
        <f>IF(ISERROR(MATCH(CH$1,'CSC Mitre'!AD$1:AD$220,0)),"",VLOOKUP(CH$1,'Tactic Recode'!$A$1:$B$547,2,FALSE))</f>
        <v/>
      </c>
      <c r="CI31" t="str">
        <f>IF(ISERROR(MATCH(CI$1,'CSC Mitre'!AD$1:AD$220,0)),"",VLOOKUP(CI$1,'Tactic Recode'!$A$1:$B$547,2,FALSE))</f>
        <v/>
      </c>
      <c r="CJ31" t="str">
        <f>IF(ISERROR(MATCH(CJ$1,'CSC Mitre'!AD$1:AD$220,0)),"",VLOOKUP(CJ$1,'Tactic Recode'!$A$1:$B$547,2,FALSE))</f>
        <v/>
      </c>
      <c r="CK31" t="str">
        <f>IF(ISERROR(MATCH(CK$1,'CSC Mitre'!AD$1:AD$220,0)),"",VLOOKUP(CK$1,'Tactic Recode'!$A$1:$B$547,2,FALSE))</f>
        <v/>
      </c>
      <c r="CL31" t="str">
        <f>IF(ISERROR(MATCH(CL$1,'CSC Mitre'!AD$1:AD$220,0)),"",VLOOKUP(CL$1,'Tactic Recode'!$A$1:$B$547,2,FALSE))</f>
        <v/>
      </c>
      <c r="CM31" t="str">
        <f>IF(ISERROR(MATCH(CM$1,'CSC Mitre'!AD$1:AD$220,0)),"",VLOOKUP(CM$1,'Tactic Recode'!$A$1:$B$547,2,FALSE))</f>
        <v/>
      </c>
      <c r="CN31" t="str">
        <f>IF(ISERROR(MATCH(CN$1,'CSC Mitre'!AD$1:AD$220,0)),"",VLOOKUP(CN$1,'Tactic Recode'!$A$1:$B$547,2,FALSE))</f>
        <v/>
      </c>
      <c r="CO31" t="str">
        <f>IF(ISERROR(MATCH(CO$1,'CSC Mitre'!AD$1:AD$220,0)),"",VLOOKUP(CO$1,'Tactic Recode'!$A$1:$B$547,2,FALSE))</f>
        <v/>
      </c>
      <c r="CP31" t="str">
        <f>IF(ISERROR(MATCH(CP$1,'CSC Mitre'!AD$1:AD$220,0)),"",VLOOKUP(CP$1,'Tactic Recode'!$A$1:$B$547,2,FALSE))</f>
        <v/>
      </c>
      <c r="CQ31" t="str">
        <f>IF(ISERROR(MATCH(CQ$1,'CSC Mitre'!AD$1:AD$220,0)),"",VLOOKUP(CQ$1,'Tactic Recode'!$A$1:$B$547,2,FALSE))</f>
        <v/>
      </c>
      <c r="CR31" t="str">
        <f>IF(ISERROR(MATCH(CR$1,'CSC Mitre'!AD$1:AD$220,0)),"",VLOOKUP(CR$1,'Tactic Recode'!$A$1:$B$547,2,FALSE))</f>
        <v/>
      </c>
      <c r="CS31" t="str">
        <f>IF(ISERROR(MATCH(CS$1,'CSC Mitre'!AD$1:AD$220,0)),"",VLOOKUP(CS$1,'Tactic Recode'!$A$1:$B$547,2,FALSE))</f>
        <v/>
      </c>
      <c r="CT31" t="str">
        <f>IF(ISERROR(MATCH(CT$1,'CSC Mitre'!AD$1:AD$220,0)),"",VLOOKUP(CT$1,'Tactic Recode'!$A$1:$B$547,2,FALSE))</f>
        <v/>
      </c>
      <c r="CU31" t="str">
        <f>IF(ISERROR(MATCH(CU$1,'CSC Mitre'!AD$1:AD$220,0)),"",VLOOKUP(CU$1,'Tactic Recode'!$A$1:$B$547,2,FALSE))</f>
        <v/>
      </c>
      <c r="CV31" t="str">
        <f>IF(ISERROR(MATCH(CV$1,'CSC Mitre'!AD$1:AD$220,0)),"",VLOOKUP(CV$1,'Tactic Recode'!$A$1:$B$547,2,FALSE))</f>
        <v/>
      </c>
      <c r="CW31" t="str">
        <f>IF(ISERROR(MATCH(CW$1,'CSC Mitre'!AD$1:AD$220,0)),"",VLOOKUP(CW$1,'Tactic Recode'!$A$1:$B$547,2,FALSE))</f>
        <v/>
      </c>
      <c r="CX31" t="str">
        <f>IF(ISERROR(MATCH(CX$1,'CSC Mitre'!AD$1:AD$220,0)),"",VLOOKUP(CX$1,'Tactic Recode'!$A$1:$B$547,2,FALSE))</f>
        <v/>
      </c>
      <c r="CY31" t="str">
        <f>IF(ISERROR(MATCH(CY$1,'CSC Mitre'!AD$1:AD$220,0)),"",VLOOKUP(CY$1,'Tactic Recode'!$A$1:$B$547,2,FALSE))</f>
        <v/>
      </c>
      <c r="CZ31" t="str">
        <f>IF(ISERROR(MATCH(CZ$1,'CSC Mitre'!AD$1:AD$220,0)),"",VLOOKUP(CZ$1,'Tactic Recode'!$A$1:$B$547,2,FALSE))</f>
        <v/>
      </c>
      <c r="DA31" t="str">
        <f>IF(ISERROR(MATCH(DA$1,'CSC Mitre'!AD$1:AD$220,0)),"",VLOOKUP(DA$1,'Tactic Recode'!$A$1:$B$547,2,FALSE))</f>
        <v/>
      </c>
      <c r="DB31" t="str">
        <f>IF(ISERROR(MATCH(DB$1,'CSC Mitre'!AD$1:AD$220,0)),"",VLOOKUP(DB$1,'Tactic Recode'!$A$1:$B$547,2,FALSE))</f>
        <v/>
      </c>
      <c r="DC31" t="str">
        <f>IF(ISERROR(MATCH(DC$1,'CSC Mitre'!AD$1:AD$220,0)),"",VLOOKUP(DC$1,'Tactic Recode'!$A$1:$B$547,2,FALSE))</f>
        <v/>
      </c>
      <c r="DD31" t="str">
        <f>IF(ISERROR(MATCH(DD$1,'CSC Mitre'!AD$1:AD$220,0)),"",VLOOKUP(DD$1,'Tactic Recode'!$A$1:$B$547,2,FALSE))</f>
        <v/>
      </c>
      <c r="DE31" t="str">
        <f>IF(ISERROR(MATCH(DE$1,'CSC Mitre'!AD$1:AD$220,0)),"",VLOOKUP(DE$1,'Tactic Recode'!$A$1:$B$547,2,FALSE))</f>
        <v/>
      </c>
      <c r="DF31" t="str">
        <f>IF(ISERROR(MATCH(DF$1,'CSC Mitre'!AD$1:AD$220,0)),"",VLOOKUP(DF$1,'Tactic Recode'!$A$1:$B$547,2,FALSE))</f>
        <v/>
      </c>
      <c r="DG31" t="str">
        <f>IF(ISERROR(MATCH(DG$1,'CSC Mitre'!AD$1:AD$220,0)),"",VLOOKUP(DG$1,'Tactic Recode'!$A$1:$B$547,2,FALSE))</f>
        <v/>
      </c>
      <c r="DH31" t="str">
        <f>IF(ISERROR(MATCH(DH$1,'CSC Mitre'!AD$1:AD$220,0)),"",VLOOKUP(DH$1,'Tactic Recode'!$A$1:$B$547,2,FALSE))</f>
        <v/>
      </c>
      <c r="DI31" t="str">
        <f>IF(ISERROR(MATCH(DI$1,'CSC Mitre'!AD$1:AD$220,0)),"",VLOOKUP(DI$1,'Tactic Recode'!$A$1:$B$547,2,FALSE))</f>
        <v/>
      </c>
      <c r="DJ31" t="str">
        <f>IF(ISERROR(MATCH(DJ$1,'CSC Mitre'!AD$1:AD$220,0)),"",VLOOKUP(DJ$1,'Tactic Recode'!$A$1:$B$547,2,FALSE))</f>
        <v/>
      </c>
      <c r="DK31" t="str">
        <f>IF(ISERROR(MATCH(DK$1,'CSC Mitre'!AD$1:AD$220,0)),"",VLOOKUP(DK$1,'Tactic Recode'!$A$1:$B$547,2,FALSE))</f>
        <v/>
      </c>
      <c r="DL31" t="str">
        <f>IF(ISERROR(MATCH(DL$1,'CSC Mitre'!AD$1:AD$220,0)),"",VLOOKUP(DL$1,'Tactic Recode'!$A$1:$B$547,2,FALSE))</f>
        <v/>
      </c>
      <c r="DM31" t="str">
        <f>IF(ISERROR(MATCH(DM$1,'CSC Mitre'!AD$1:AD$220,0)),"",VLOOKUP(DM$1,'Tactic Recode'!$A$1:$B$547,2,FALSE))</f>
        <v/>
      </c>
      <c r="DN31" t="str">
        <f>IF(ISERROR(MATCH(DN$1,'CSC Mitre'!AD$1:AD$220,0)),"",VLOOKUP(DN$1,'Tactic Recode'!$A$1:$B$547,2,FALSE))</f>
        <v/>
      </c>
      <c r="DO31" t="str">
        <f>IF(ISERROR(MATCH(DO$1,'CSC Mitre'!AD$1:AD$220,0)),"",VLOOKUP(DO$1,'Tactic Recode'!$A$1:$B$547,2,FALSE))</f>
        <v/>
      </c>
      <c r="DP31" t="str">
        <f>IF(ISERROR(MATCH(DP$1,'CSC Mitre'!AD$1:AD$220,0)),"",VLOOKUP(DP$1,'Tactic Recode'!$A$1:$B$547,2,FALSE))</f>
        <v/>
      </c>
      <c r="DQ31" t="str">
        <f>IF(ISERROR(MATCH(DQ$1,'CSC Mitre'!AD$1:AD$220,0)),"",VLOOKUP(DQ$1,'Tactic Recode'!$A$1:$B$547,2,FALSE))</f>
        <v/>
      </c>
      <c r="DR31" t="str">
        <f>IF(ISERROR(MATCH(DR$1,'CSC Mitre'!AD$1:AD$220,0)),"",VLOOKUP(DR$1,'Tactic Recode'!$A$1:$B$547,2,FALSE))</f>
        <v/>
      </c>
      <c r="DS31" t="str">
        <f>IF(ISERROR(MATCH(DS$1,'CSC Mitre'!AD$1:AD$220,0)),"",VLOOKUP(DS$1,'Tactic Recode'!$A$1:$B$547,2,FALSE))</f>
        <v>Execution, Lateral Movement</v>
      </c>
      <c r="DT31" t="str">
        <f>IF(ISERROR(MATCH(DT$1,'CSC Mitre'!AD$1:AD$220,0)),"",VLOOKUP(DT$1,'Tactic Recode'!$A$1:$B$547,2,FALSE))</f>
        <v/>
      </c>
      <c r="DU31" t="str">
        <f>IF(ISERROR(MATCH(DU$1,'CSC Mitre'!AD$1:AD$220,0)),"",VLOOKUP(DU$1,'Tactic Recode'!$A$1:$B$547,2,FALSE))</f>
        <v/>
      </c>
      <c r="DV31" t="str">
        <f>IF(ISERROR(MATCH(DV$1,'CSC Mitre'!AD$1:AD$220,0)),"",VLOOKUP(DV$1,'Tactic Recode'!$A$1:$B$547,2,FALSE))</f>
        <v/>
      </c>
      <c r="DW31" t="str">
        <f>IF(ISERROR(MATCH(DW$1,'CSC Mitre'!AD$1:AD$220,0)),"",VLOOKUP(DW$1,'Tactic Recode'!$A$1:$B$547,2,FALSE))</f>
        <v/>
      </c>
      <c r="DX31" t="str">
        <f>IF(ISERROR(MATCH(DX$1,'CSC Mitre'!AD$1:AD$220,0)),"",VLOOKUP(DX$1,'Tactic Recode'!$A$1:$B$547,2,FALSE))</f>
        <v/>
      </c>
      <c r="DY31" t="str">
        <f>IF(ISERROR(MATCH(DY$1,'CSC Mitre'!AD$1:AD$220,0)),"",VLOOKUP(DY$1,'Tactic Recode'!$A$1:$B$547,2,FALSE))</f>
        <v/>
      </c>
      <c r="DZ31" t="str">
        <f>IF(ISERROR(MATCH(DZ$1,'CSC Mitre'!AD$1:AD$220,0)),"",VLOOKUP(DZ$1,'Tactic Recode'!$A$1:$B$547,2,FALSE))</f>
        <v/>
      </c>
      <c r="EA31" t="str">
        <f>IF(ISERROR(MATCH(EA$1,'CSC Mitre'!AD$1:AD$220,0)),"",VLOOKUP(EA$1,'Tactic Recode'!$A$1:$B$547,2,FALSE))</f>
        <v/>
      </c>
      <c r="EB31" t="str">
        <f>IF(ISERROR(MATCH(EB$1,'CSC Mitre'!AD$1:AD$220,0)),"",VLOOKUP(EB$1,'Tactic Recode'!$A$1:$B$547,2,FALSE))</f>
        <v/>
      </c>
      <c r="EC31" t="str">
        <f>IF(ISERROR(MATCH(EC$1,'CSC Mitre'!AD$1:AD$220,0)),"",VLOOKUP(EC$1,'Tactic Recode'!$A$1:$B$547,2,FALSE))</f>
        <v/>
      </c>
      <c r="ED31" t="str">
        <f>IF(ISERROR(MATCH(ED$1,'CSC Mitre'!AD$1:AD$220,0)),"",VLOOKUP(ED$1,'Tactic Recode'!$A$1:$B$547,2,FALSE))</f>
        <v/>
      </c>
      <c r="EE31" t="str">
        <f>IF(ISERROR(MATCH(EE$1,'CSC Mitre'!AD$1:AD$220,0)),"",VLOOKUP(EE$1,'Tactic Recode'!$A$1:$B$547,2,FALSE))</f>
        <v/>
      </c>
      <c r="EF31" t="str">
        <f>IF(ISERROR(MATCH(EF$1,'CSC Mitre'!AD$1:AD$220,0)),"",VLOOKUP(EF$1,'Tactic Recode'!$A$1:$B$547,2,FALSE))</f>
        <v/>
      </c>
      <c r="EG31" t="str">
        <f>IF(ISERROR(MATCH(EG$1,'CSC Mitre'!AD$1:AD$220,0)),"",VLOOKUP(EG$1,'Tactic Recode'!$A$1:$B$547,2,FALSE))</f>
        <v/>
      </c>
      <c r="EH31" t="str">
        <f>IF(ISERROR(MATCH(EH$1,'CSC Mitre'!AD$1:AD$220,0)),"",VLOOKUP(EH$1,'Tactic Recode'!$A$1:$B$547,2,FALSE))</f>
        <v/>
      </c>
      <c r="EI31" t="str">
        <f>IF(ISERROR(MATCH(EI$1,'CSC Mitre'!AD$1:AD$220,0)),"",VLOOKUP(EI$1,'Tactic Recode'!$A$1:$B$547,2,FALSE))</f>
        <v/>
      </c>
      <c r="EJ31" t="str">
        <f>IF(ISERROR(MATCH(EJ$1,'CSC Mitre'!AD$1:AD$220,0)),"",VLOOKUP(EJ$1,'Tactic Recode'!$A$1:$B$547,2,FALSE))</f>
        <v>Command and Control</v>
      </c>
      <c r="EK31" t="str">
        <f>IF(ISERROR(MATCH(EK$1,'CSC Mitre'!AD$1:AD$220,0)),"",VLOOKUP(EK$1,'Tactic Recode'!$A$1:$B$547,2,FALSE))</f>
        <v/>
      </c>
      <c r="EL31" t="str">
        <f>IF(ISERROR(MATCH(EL$1,'CSC Mitre'!AD$1:AD$220,0)),"",VLOOKUP(EL$1,'Tactic Recode'!$A$1:$B$547,2,FALSE))</f>
        <v/>
      </c>
      <c r="EM31" t="str">
        <f>IF(ISERROR(MATCH(EM$1,'CSC Mitre'!AD$1:AD$220,0)),"",VLOOKUP(EM$1,'Tactic Recode'!$A$1:$B$547,2,FALSE))</f>
        <v>Command and Control</v>
      </c>
      <c r="EN31" t="str">
        <f>IF(ISERROR(MATCH(EN$1,'CSC Mitre'!AD$1:AD$220,0)),"",VLOOKUP(EN$1,'Tactic Recode'!$A$1:$B$547,2,FALSE))</f>
        <v/>
      </c>
      <c r="EO31" t="str">
        <f>IF(ISERROR(MATCH(EO$1,'CSC Mitre'!AD$1:AD$220,0)),"",VLOOKUP(EO$1,'Tactic Recode'!$A$1:$B$547,2,FALSE))</f>
        <v/>
      </c>
      <c r="EP31" t="str">
        <f>IF(ISERROR(MATCH(EP$1,'CSC Mitre'!AD$1:AD$220,0)),"",VLOOKUP(EP$1,'Tactic Recode'!$A$1:$B$547,2,FALSE))</f>
        <v/>
      </c>
      <c r="EQ31" t="str">
        <f>IF(ISERROR(MATCH(EQ$1,'CSC Mitre'!AD$1:AD$220,0)),"",VLOOKUP(EQ$1,'Tactic Recode'!$A$1:$B$547,2,FALSE))</f>
        <v>Command and Control</v>
      </c>
      <c r="ER31" t="str">
        <f>IF(ISERROR(MATCH(ER$1,'CSC Mitre'!AD$1:AD$220,0)),"",VLOOKUP(ER$1,'Tactic Recode'!$A$1:$B$547,2,FALSE))</f>
        <v>Persistence</v>
      </c>
      <c r="ES31" t="str">
        <f>IF(ISERROR(MATCH(ES$1,'CSC Mitre'!AD$1:AD$220,0)),"",VLOOKUP(ES$1,'Tactic Recode'!$A$1:$B$547,2,FALSE))</f>
        <v>Persistence</v>
      </c>
      <c r="ET31" t="str">
        <f>IF(ISERROR(MATCH(ET$1,'CSC Mitre'!AD$1:AD$220,0)),"",VLOOKUP(ET$1,'Tactic Recode'!$A$1:$B$547,2,FALSE))</f>
        <v/>
      </c>
      <c r="EU31" t="str">
        <f>IF(ISERROR(MATCH(EU$1,'CSC Mitre'!AD$1:AD$220,0)),"",VLOOKUP(EU$1,'Tactic Recode'!$A$1:$B$547,2,FALSE))</f>
        <v/>
      </c>
      <c r="EV31" t="str">
        <f>IF(ISERROR(MATCH(EV$1,'CSC Mitre'!AD$1:AD$220,0)),"",VLOOKUP(EV$1,'Tactic Recode'!$A$1:$B$547,2,FALSE))</f>
        <v/>
      </c>
      <c r="EW31" t="str">
        <f>IF(ISERROR(MATCH(EW$1,'CSC Mitre'!AD$1:AD$220,0)),"",VLOOKUP(EW$1,'Tactic Recode'!$A$1:$B$547,2,FALSE))</f>
        <v/>
      </c>
      <c r="EX31" t="str">
        <f>IF(ISERROR(MATCH(EX$1,'CSC Mitre'!AD$1:AD$220,0)),"",VLOOKUP(EX$1,'Tactic Recode'!$A$1:$B$547,2,FALSE))</f>
        <v/>
      </c>
      <c r="EY31" t="str">
        <f>IF(ISERROR(MATCH(EY$1,'CSC Mitre'!AD$1:AD$220,0)),"",VLOOKUP(EY$1,'Tactic Recode'!$A$1:$B$547,2,FALSE))</f>
        <v/>
      </c>
      <c r="EZ31" t="str">
        <f>IF(ISERROR(MATCH(EZ$1,'CSC Mitre'!AD$1:AD$220,0)),"",VLOOKUP(EZ$1,'Tactic Recode'!$A$1:$B$547,2,FALSE))</f>
        <v/>
      </c>
      <c r="FA31" t="str">
        <f>IF(ISERROR(MATCH(FA$1,'CSC Mitre'!AD$1:AD$220,0)),"",VLOOKUP(FA$1,'Tactic Recode'!$A$1:$B$547,2,FALSE))</f>
        <v/>
      </c>
      <c r="FB31" t="str">
        <f>IF(ISERROR(MATCH(FB$1,'CSC Mitre'!AD$1:AD$220,0)),"",VLOOKUP(FB$1,'Tactic Recode'!$A$1:$B$547,2,FALSE))</f>
        <v/>
      </c>
      <c r="FC31" t="str">
        <f>IF(ISERROR(MATCH(FC$1,'CSC Mitre'!AD$1:AD$220,0)),"",VLOOKUP(FC$1,'Tactic Recode'!$A$1:$B$547,2,FALSE))</f>
        <v/>
      </c>
      <c r="FD31" t="str">
        <f>IF(ISERROR(MATCH(FD$1,'CSC Mitre'!AD$1:AD$220,0)),"",VLOOKUP(FD$1,'Tactic Recode'!$A$1:$B$547,2,FALSE))</f>
        <v/>
      </c>
      <c r="FE31" t="str">
        <f>IF(ISERROR(MATCH(FE$1,'CSC Mitre'!AD$1:AD$220,0)),"",VLOOKUP(FE$1,'Tactic Recode'!$A$1:$B$547,2,FALSE))</f>
        <v/>
      </c>
      <c r="FF31" t="str">
        <f>IF(ISERROR(MATCH(FF$1,'CSC Mitre'!AD$1:AD$220,0)),"",VLOOKUP(FF$1,'Tactic Recode'!$A$1:$B$547,2,FALSE))</f>
        <v/>
      </c>
      <c r="FG31" t="str">
        <f>IF(ISERROR(MATCH(FG$1,'CSC Mitre'!AD$1:AD$220,0)),"",VLOOKUP(FG$1,'Tactic Recode'!$A$1:$B$547,2,FALSE))</f>
        <v/>
      </c>
      <c r="FH31" t="str">
        <f>IF(ISERROR(MATCH(FH$1,'CSC Mitre'!AD$1:AD$220,0)),"",VLOOKUP(FH$1,'Tactic Recode'!$A$1:$B$547,2,FALSE))</f>
        <v/>
      </c>
      <c r="FI31" t="str">
        <f>IF(ISERROR(MATCH(FI$1,'CSC Mitre'!AD$1:AD$220,0)),"",VLOOKUP(FI$1,'Tactic Recode'!$A$1:$B$547,2,FALSE))</f>
        <v/>
      </c>
      <c r="FJ31" t="str">
        <f>IF(ISERROR(MATCH(FJ$1,'CSC Mitre'!AD$1:AD$220,0)),"",VLOOKUP(FJ$1,'Tactic Recode'!$A$1:$B$547,2,FALSE))</f>
        <v/>
      </c>
      <c r="FK31" t="str">
        <f>IF(ISERROR(MATCH(FK$1,'CSC Mitre'!AD$1:AD$220,0)),"",VLOOKUP(FK$1,'Tactic Recode'!$A$1:$B$547,2,FALSE))</f>
        <v/>
      </c>
      <c r="FL31" t="str">
        <f>IF(ISERROR(MATCH(FL$1,'CSC Mitre'!AD$1:AD$220,0)),"",VLOOKUP(FL$1,'Tactic Recode'!$A$1:$B$547,2,FALSE))</f>
        <v/>
      </c>
      <c r="FM31" t="str">
        <f>IF(ISERROR(MATCH(FM$1,'CSC Mitre'!AD$1:AD$220,0)),"",VLOOKUP(FM$1,'Tactic Recode'!$A$1:$B$547,2,FALSE))</f>
        <v/>
      </c>
      <c r="FN31" t="str">
        <f>IF(ISERROR(MATCH(FN$1,'CSC Mitre'!AD$1:AD$220,0)),"",VLOOKUP(FN$1,'Tactic Recode'!$A$1:$B$547,2,FALSE))</f>
        <v/>
      </c>
      <c r="FO31" t="str">
        <f>IF(ISERROR(MATCH(FO$1,'CSC Mitre'!AD$1:AD$220,0)),"",VLOOKUP(FO$1,'Tactic Recode'!$A$1:$B$547,2,FALSE))</f>
        <v/>
      </c>
      <c r="FP31" t="str">
        <f>IF(ISERROR(MATCH(FP$1,'CSC Mitre'!AD$1:AD$220,0)),"",VLOOKUP(FP$1,'Tactic Recode'!$A$1:$B$547,2,FALSE))</f>
        <v/>
      </c>
      <c r="FQ31" t="str">
        <f>IF(ISERROR(MATCH(FQ$1,'CSC Mitre'!AD$1:AD$220,0)),"",VLOOKUP(FQ$1,'Tactic Recode'!$A$1:$B$547,2,FALSE))</f>
        <v/>
      </c>
      <c r="FR31" t="str">
        <f>IF(ISERROR(MATCH(FR$1,'CSC Mitre'!AD$1:AD$220,0)),"",VLOOKUP(FR$1,'Tactic Recode'!$A$1:$B$547,2,FALSE))</f>
        <v/>
      </c>
      <c r="FS31" t="str">
        <f>IF(ISERROR(MATCH(FS$1,'CSC Mitre'!AD$1:AD$220,0)),"",VLOOKUP(FS$1,'Tactic Recode'!$A$1:$B$547,2,FALSE))</f>
        <v/>
      </c>
      <c r="FT31" t="str">
        <f>IF(ISERROR(MATCH(FT$1,'CSC Mitre'!AD$1:AD$220,0)),"",VLOOKUP(FT$1,'Tactic Recode'!$A$1:$B$547,2,FALSE))</f>
        <v/>
      </c>
      <c r="FU31" t="str">
        <f>IF(ISERROR(MATCH(FU$1,'CSC Mitre'!AD$1:AD$220,0)),"",VLOOKUP(FU$1,'Tactic Recode'!$A$1:$B$547,2,FALSE))</f>
        <v/>
      </c>
      <c r="FV31" t="str">
        <f>IF(ISERROR(MATCH(FV$1,'CSC Mitre'!AD$1:AD$220,0)),"",VLOOKUP(FV$1,'Tactic Recode'!$A$1:$B$547,2,FALSE))</f>
        <v/>
      </c>
      <c r="FW31" t="str">
        <f>IF(ISERROR(MATCH(FW$1,'CSC Mitre'!AD$1:AD$220,0)),"",VLOOKUP(FW$1,'Tactic Recode'!$A$1:$B$547,2,FALSE))</f>
        <v/>
      </c>
      <c r="FX31" t="str">
        <f>IF(ISERROR(MATCH(FX$1,'CSC Mitre'!AD$1:AD$220,0)),"",VLOOKUP(FX$1,'Tactic Recode'!$A$1:$B$547,2,FALSE))</f>
        <v/>
      </c>
      <c r="FY31" t="str">
        <f>IF(ISERROR(MATCH(FY$1,'CSC Mitre'!AD$1:AD$220,0)),"",VLOOKUP(FY$1,'Tactic Recode'!$A$1:$B$547,2,FALSE))</f>
        <v/>
      </c>
      <c r="FZ31" t="str">
        <f>IF(ISERROR(MATCH(FZ$1,'CSC Mitre'!AD$1:AD$220,0)),"",VLOOKUP(FZ$1,'Tactic Recode'!$A$1:$B$547,2,FALSE))</f>
        <v/>
      </c>
      <c r="GA31" t="str">
        <f>IF(ISERROR(MATCH(GA$1,'CSC Mitre'!AD$1:AD$220,0)),"",VLOOKUP(GA$1,'Tactic Recode'!$A$1:$B$547,2,FALSE))</f>
        <v>Initial Access, Persistence</v>
      </c>
      <c r="GB31" t="str">
        <f>IF(ISERROR(MATCH(GB$1,'CSC Mitre'!AD$1:AD$220,0)),"",VLOOKUP(GB$1,'Tactic Recode'!$A$1:$B$547,2,FALSE))</f>
        <v/>
      </c>
      <c r="GC31" t="str">
        <f>IF(ISERROR(MATCH(GC$1,'CSC Mitre'!AD$1:AD$220,0)),"",VLOOKUP(GC$1,'Tactic Recode'!$A$1:$B$547,2,FALSE))</f>
        <v/>
      </c>
      <c r="GD31" t="str">
        <f>IF(ISERROR(MATCH(GD$1,'CSC Mitre'!AD$1:AD$220,0)),"",VLOOKUP(GD$1,'Tactic Recode'!$A$1:$B$547,2,FALSE))</f>
        <v/>
      </c>
      <c r="GE31" t="str">
        <f>IF(ISERROR(MATCH(GE$1,'CSC Mitre'!AD$1:AD$220,0)),"",VLOOKUP(GE$1,'Tactic Recode'!$A$1:$B$547,2,FALSE))</f>
        <v/>
      </c>
      <c r="GF31" t="str">
        <f>IF(ISERROR(MATCH(GF$1,'CSC Mitre'!AD$1:AD$220,0)),"",VLOOKUP(GF$1,'Tactic Recode'!$A$1:$B$547,2,FALSE))</f>
        <v/>
      </c>
      <c r="GG31" t="str">
        <f>IF(ISERROR(MATCH(GG$1,'CSC Mitre'!AD$1:AD$220,0)),"",VLOOKUP(GG$1,'Tactic Recode'!$A$1:$B$547,2,FALSE))</f>
        <v/>
      </c>
      <c r="GH31" t="str">
        <f>IF(ISERROR(MATCH(GH$1,'CSC Mitre'!AD$1:AD$220,0)),"",VLOOKUP(GH$1,'Tactic Recode'!$A$1:$B$547,2,FALSE))</f>
        <v/>
      </c>
      <c r="GI31" t="str">
        <f>IF(ISERROR(MATCH(GI$1,'CSC Mitre'!AD$1:AD$220,0)),"",VLOOKUP(GI$1,'Tactic Recode'!$A$1:$B$547,2,FALSE))</f>
        <v>Persistence</v>
      </c>
      <c r="GJ31" t="str">
        <f>IF(ISERROR(MATCH(GJ$1,'CSC Mitre'!AD$1:AD$220,0)),"",VLOOKUP(GJ$1,'Tactic Recode'!$A$1:$B$547,2,FALSE))</f>
        <v/>
      </c>
      <c r="GK31" t="str">
        <f>IF(ISERROR(MATCH(GK$1,'CSC Mitre'!AD$1:AD$220,0)),"",VLOOKUP(GK$1,'Tactic Recode'!$A$1:$B$547,2,FALSE))</f>
        <v>Persistence</v>
      </c>
      <c r="GL31" t="str">
        <f>IF(ISERROR(MATCH(GL$1,'CSC Mitre'!AD$1:AD$220,0)),"",VLOOKUP(GL$1,'Tactic Recode'!$A$1:$B$547,2,FALSE))</f>
        <v>Persistence</v>
      </c>
      <c r="GM31" t="str">
        <f>IF(ISERROR(MATCH(GM$1,'CSC Mitre'!AD$1:AD$220,0)),"",VLOOKUP(GM$1,'Tactic Recode'!$A$1:$B$547,2,FALSE))</f>
        <v/>
      </c>
      <c r="GN31" t="str">
        <f>IF(ISERROR(MATCH(GN$1,'CSC Mitre'!AD$1:AD$220,0)),"",VLOOKUP(GN$1,'Tactic Recode'!$A$1:$B$547,2,FALSE))</f>
        <v/>
      </c>
      <c r="GO31" t="str">
        <f>IF(ISERROR(MATCH(GO$1,'CSC Mitre'!AD$1:AD$220,0)),"",VLOOKUP(GO$1,'Tactic Recode'!$A$1:$B$547,2,FALSE))</f>
        <v/>
      </c>
      <c r="GP31" t="str">
        <f>IF(ISERROR(MATCH(GP$1,'CSC Mitre'!AD$1:AD$220,0)),"",VLOOKUP(GP$1,'Tactic Recode'!$A$1:$B$547,2,FALSE))</f>
        <v/>
      </c>
      <c r="GQ31" t="str">
        <f>IF(ISERROR(MATCH(GQ$1,'CSC Mitre'!AD$1:AD$220,0)),"",VLOOKUP(GQ$1,'Tactic Recode'!$A$1:$B$547,2,FALSE))</f>
        <v/>
      </c>
      <c r="GR31" t="str">
        <f>IF(ISERROR(MATCH(GR$1,'CSC Mitre'!AD$1:AD$220,0)),"",VLOOKUP(GR$1,'Tactic Recode'!$A$1:$B$547,2,FALSE))</f>
        <v/>
      </c>
      <c r="GS31" t="str">
        <f>IF(ISERROR(MATCH(GS$1,'CSC Mitre'!AD$1:AD$220,0)),"",VLOOKUP(GS$1,'Tactic Recode'!$A$1:$B$547,2,FALSE))</f>
        <v/>
      </c>
      <c r="GT31" t="str">
        <f>IF(ISERROR(MATCH(GT$1,'CSC Mitre'!AD$1:AD$220,0)),"",VLOOKUP(GT$1,'Tactic Recode'!$A$1:$B$547,2,FALSE))</f>
        <v/>
      </c>
      <c r="GU31" t="str">
        <f>IF(ISERROR(MATCH(GU$1,'CSC Mitre'!AD$1:AD$220,0)),"",VLOOKUP(GU$1,'Tactic Recode'!$A$1:$B$547,2,FALSE))</f>
        <v/>
      </c>
      <c r="GV31" t="str">
        <f>IF(ISERROR(MATCH(GV$1,'CSC Mitre'!AD$1:AD$220,0)),"",VLOOKUP(GV$1,'Tactic Recode'!$A$1:$B$547,2,FALSE))</f>
        <v/>
      </c>
      <c r="GW31" t="str">
        <f>IF(ISERROR(MATCH(GW$1,'CSC Mitre'!AD$1:AD$220,0)),"",VLOOKUP(GW$1,'Tactic Recode'!$A$1:$B$547,2,FALSE))</f>
        <v>Credential Access</v>
      </c>
      <c r="GX31" t="str">
        <f>IF(ISERROR(MATCH(GX$1,'CSC Mitre'!AD$1:AD$220,0)),"",VLOOKUP(GX$1,'Tactic Recode'!$A$1:$B$547,2,FALSE))</f>
        <v/>
      </c>
      <c r="GY31" t="str">
        <f>IF(ISERROR(MATCH(GY$1,'CSC Mitre'!AD$1:AD$220,0)),"",VLOOKUP(GY$1,'Tactic Recode'!$A$1:$B$547,2,FALSE))</f>
        <v/>
      </c>
      <c r="GZ31" t="str">
        <f>IF(ISERROR(MATCH(GZ$1,'CSC Mitre'!AD$1:AD$220,0)),"",VLOOKUP(GZ$1,'Tactic Recode'!$A$1:$B$547,2,FALSE))</f>
        <v/>
      </c>
      <c r="HA31" t="str">
        <f>IF(ISERROR(MATCH(HA$1,'CSC Mitre'!AD$1:AD$220,0)),"",VLOOKUP(HA$1,'Tactic Recode'!$A$1:$B$547,2,FALSE))</f>
        <v>Initial Access</v>
      </c>
      <c r="HB31" t="str">
        <f>IF(ISERROR(MATCH(HB$1,'CSC Mitre'!AD$1:AD$220,0)),"",VLOOKUP(HB$1,'Tactic Recode'!$A$1:$B$547,2,FALSE))</f>
        <v/>
      </c>
      <c r="HC31" t="str">
        <f>IF(ISERROR(MATCH(HC$1,'CSC Mitre'!AD$1:AD$220,0)),"",VLOOKUP(HC$1,'Tactic Recode'!$A$1:$B$547,2,FALSE))</f>
        <v/>
      </c>
      <c r="HD31" t="str">
        <f>IF(ISERROR(MATCH(HD$1,'CSC Mitre'!AD$1:AD$220,0)),"",VLOOKUP(HD$1,'Tactic Recode'!$A$1:$B$547,2,FALSE))</f>
        <v/>
      </c>
      <c r="HE31" t="str">
        <f>IF(ISERROR(MATCH(HE$1,'CSC Mitre'!AD$1:AD$220,0)),"",VLOOKUP(HE$1,'Tactic Recode'!$A$1:$B$547,2,FALSE))</f>
        <v/>
      </c>
      <c r="HF31" t="str">
        <f>IF(ISERROR(MATCH(HF$1,'CSC Mitre'!AD$1:AD$220,0)),"",VLOOKUP(HF$1,'Tactic Recode'!$A$1:$B$547,2,FALSE))</f>
        <v>Defense Evasion, Persistence</v>
      </c>
      <c r="HG31" t="str">
        <f>IF(ISERROR(MATCH(HG$1,'CSC Mitre'!AD$1:AD$220,0)),"",VLOOKUP(HG$1,'Tactic Recode'!$A$1:$B$547,2,FALSE))</f>
        <v>Initial Access</v>
      </c>
      <c r="HH31" t="str">
        <f>IF(ISERROR(MATCH(HH$1,'CSC Mitre'!AD$1:AD$220,0)),"",VLOOKUP(HH$1,'Tactic Recode'!$A$1:$B$547,2,FALSE))</f>
        <v/>
      </c>
      <c r="HI31" t="str">
        <f>IF(ISERROR(MATCH(HI$1,'CSC Mitre'!AD$1:AD$220,0)),"",VLOOKUP(HI$1,'Tactic Recode'!$A$1:$B$547,2,FALSE))</f>
        <v/>
      </c>
      <c r="HJ31" t="str">
        <f>IF(ISERROR(MATCH(HJ$1,'CSC Mitre'!AD$1:AD$220,0)),"",VLOOKUP(HJ$1,'Tactic Recode'!$A$1:$B$547,2,FALSE))</f>
        <v/>
      </c>
      <c r="HK31" t="str">
        <f>IF(ISERROR(MATCH(HK$1,'CSC Mitre'!AD$1:AD$220,0)),"",VLOOKUP(HK$1,'Tactic Recode'!$A$1:$B$547,2,FALSE))</f>
        <v/>
      </c>
      <c r="HL31" t="str">
        <f>IF(ISERROR(MATCH(HL$1,'CSC Mitre'!AD$1:AD$220,0)),"",VLOOKUP(HL$1,'Tactic Recode'!$A$1:$B$547,2,FALSE))</f>
        <v/>
      </c>
      <c r="HM31" t="str">
        <f>IF(ISERROR(MATCH(HM$1,'CSC Mitre'!AD$1:AD$220,0)),"",VLOOKUP(HM$1,'Tactic Recode'!$A$1:$B$547,2,FALSE))</f>
        <v/>
      </c>
      <c r="HN31" t="str">
        <f>IF(ISERROR(MATCH(HN$1,'CSC Mitre'!AD$1:AD$220,0)),"",VLOOKUP(HN$1,'Tactic Recode'!$A$1:$B$547,2,FALSE))</f>
        <v/>
      </c>
      <c r="HO31" t="str">
        <f>IF(ISERROR(MATCH(HO$1,'CSC Mitre'!AD$1:AD$220,0)),"",VLOOKUP(HO$1,'Tactic Recode'!$A$1:$B$547,2,FALSE))</f>
        <v/>
      </c>
      <c r="HP31" t="str">
        <f>IF(ISERROR(MATCH(HP$1,'CSC Mitre'!AD$1:AD$220,0)),"",VLOOKUP(HP$1,'Tactic Recode'!$A$1:$B$547,2,FALSE))</f>
        <v>Command and Control, Defense Evasion, Persistence</v>
      </c>
      <c r="HQ31" t="str">
        <f>IF(ISERROR(MATCH(HQ$1,'CSC Mitre'!AD$1:AD$220,0)),"",VLOOKUP(HQ$1,'Tactic Recode'!$A$1:$B$547,2,FALSE))</f>
        <v>Command and Control, Defense Evasion, Persistence</v>
      </c>
      <c r="HR31" t="str">
        <f>IF(ISERROR(MATCH(HR$1,'CSC Mitre'!AD$1:AD$220,0)),"",VLOOKUP(HR$1,'Tactic Recode'!$A$1:$B$547,2,FALSE))</f>
        <v/>
      </c>
      <c r="HS31" t="str">
        <f>IF(ISERROR(MATCH(HS$1,'CSC Mitre'!AD$1:AD$220,0)),"",VLOOKUP(HS$1,'Tactic Recode'!$A$1:$B$547,2,FALSE))</f>
        <v>Lateral Movement</v>
      </c>
      <c r="HT31" t="str">
        <f>IF(ISERROR(MATCH(HT$1,'CSC Mitre'!AD$1:AD$220,0)),"",VLOOKUP(HT$1,'Tactic Recode'!$A$1:$B$547,2,FALSE))</f>
        <v/>
      </c>
      <c r="HU31" t="str">
        <f>IF(ISERROR(MATCH(HU$1,'CSC Mitre'!AD$1:AD$220,0)),"",VLOOKUP(HU$1,'Tactic Recode'!$A$1:$B$547,2,FALSE))</f>
        <v/>
      </c>
      <c r="HV31" t="str">
        <f>IF(ISERROR(MATCH(HV$1,'CSC Mitre'!AD$1:AD$220,0)),"",VLOOKUP(HV$1,'Tactic Recode'!$A$1:$B$547,2,FALSE))</f>
        <v/>
      </c>
      <c r="HW31" t="str">
        <f>IF(ISERROR(MATCH(HW$1,'CSC Mitre'!AD$1:AD$220,0)),"",VLOOKUP(HW$1,'Tactic Recode'!$A$1:$B$547,2,FALSE))</f>
        <v/>
      </c>
      <c r="HX31" t="str">
        <f>IF(ISERROR(MATCH(HX$1,'CSC Mitre'!AD$1:AD$220,0)),"",VLOOKUP(HX$1,'Tactic Recode'!$A$1:$B$547,2,FALSE))</f>
        <v/>
      </c>
      <c r="HY31" t="str">
        <f>IF(ISERROR(MATCH(HY$1,'CSC Mitre'!AD$1:AD$220,0)),"",VLOOKUP(HY$1,'Tactic Recode'!$A$1:$B$547,2,FALSE))</f>
        <v/>
      </c>
      <c r="HZ31" t="str">
        <f>IF(ISERROR(MATCH(HZ$1,'CSC Mitre'!AD$1:AD$220,0)),"",VLOOKUP(HZ$1,'Tactic Recode'!$A$1:$B$547,2,FALSE))</f>
        <v/>
      </c>
      <c r="IA31" t="str">
        <f>IF(ISERROR(MATCH(IA$1,'CSC Mitre'!AD$1:AD$220,0)),"",VLOOKUP(IA$1,'Tactic Recode'!$A$1:$B$547,2,FALSE))</f>
        <v/>
      </c>
      <c r="IB31" t="str">
        <f>IF(ISERROR(MATCH(IB$1,'CSC Mitre'!AD$1:AD$220,0)),"",VLOOKUP(IB$1,'Tactic Recode'!$A$1:$B$547,2,FALSE))</f>
        <v/>
      </c>
      <c r="IC31" t="str">
        <f>IF(ISERROR(MATCH(IC$1,'CSC Mitre'!AD$1:AD$220,0)),"",VLOOKUP(IC$1,'Tactic Recode'!$A$1:$B$547,2,FALSE))</f>
        <v/>
      </c>
      <c r="ID31" t="str">
        <f>IF(ISERROR(MATCH(ID$1,'CSC Mitre'!AD$1:AD$220,0)),"",VLOOKUP(ID$1,'Tactic Recode'!$A$1:$B$547,2,FALSE))</f>
        <v/>
      </c>
      <c r="IE31" t="str">
        <f>IF(ISERROR(MATCH(IE$1,'CSC Mitre'!AD$1:AD$220,0)),"",VLOOKUP(IE$1,'Tactic Recode'!$A$1:$B$547,2,FALSE))</f>
        <v/>
      </c>
      <c r="IF31" t="str">
        <f>IF(ISERROR(MATCH(IF$1,'CSC Mitre'!AD$1:AD$220,0)),"",VLOOKUP(IF$1,'Tactic Recode'!$A$1:$B$547,2,FALSE))</f>
        <v/>
      </c>
      <c r="IG31" t="str">
        <f>IF(ISERROR(MATCH(IG$1,'CSC Mitre'!AD$1:AD$220,0)),"",VLOOKUP(IG$1,'Tactic Recode'!$A$1:$B$547,2,FALSE))</f>
        <v/>
      </c>
      <c r="IH31" t="str">
        <f>IF(ISERROR(MATCH(IH$1,'CSC Mitre'!AD$1:AD$220,0)),"",VLOOKUP(IH$1,'Tactic Recode'!$A$1:$B$547,2,FALSE))</f>
        <v/>
      </c>
      <c r="II31" t="str">
        <f>IF(ISERROR(MATCH(II$1,'CSC Mitre'!AD$1:AD$220,0)),"",VLOOKUP(II$1,'Tactic Recode'!$A$1:$B$547,2,FALSE))</f>
        <v/>
      </c>
      <c r="IJ31" t="str">
        <f>IF(ISERROR(MATCH(IJ$1,'CSC Mitre'!AD$1:AD$220,0)),"",VLOOKUP(IJ$1,'Tactic Recode'!$A$1:$B$547,2,FALSE))</f>
        <v/>
      </c>
      <c r="IK31" t="str">
        <f>IF(ISERROR(MATCH(IK$1,'CSC Mitre'!AD$1:AD$220,0)),"",VLOOKUP(IK$1,'Tactic Recode'!$A$1:$B$547,2,FALSE))</f>
        <v/>
      </c>
      <c r="IL31" t="str">
        <f>IF(ISERROR(MATCH(IL$1,'CSC Mitre'!AD$1:AD$220,0)),"",VLOOKUP(IL$1,'Tactic Recode'!$A$1:$B$547,2,FALSE))</f>
        <v/>
      </c>
      <c r="IM31" t="str">
        <f>IF(ISERROR(MATCH(IM$1,'CSC Mitre'!AD$1:AD$220,0)),"",VLOOKUP(IM$1,'Tactic Recode'!$A$1:$B$547,2,FALSE))</f>
        <v>Defense Evasion</v>
      </c>
      <c r="IN31" t="str">
        <f>IF(ISERROR(MATCH(IN$1,'CSC Mitre'!AD$1:AD$220,0)),"",VLOOKUP(IN$1,'Tactic Recode'!$A$1:$B$547,2,FALSE))</f>
        <v>Command and Control</v>
      </c>
      <c r="IO31" t="str">
        <f>IF(ISERROR(MATCH(IO$1,'CSC Mitre'!AD$1:AD$220,0)),"",VLOOKUP(IO$1,'Tactic Recode'!$A$1:$B$547,2,FALSE))</f>
        <v/>
      </c>
      <c r="IP31" t="str">
        <f>IF(ISERROR(MATCH(IP$1,'CSC Mitre'!AD$1:AD$220,0)),"",VLOOKUP(IP$1,'Tactic Recode'!$A$1:$B$547,2,FALSE))</f>
        <v/>
      </c>
      <c r="IQ31" t="str">
        <f>IF(ISERROR(MATCH(IQ$1,'CSC Mitre'!AD$1:AD$220,0)),"",VLOOKUP(IQ$1,'Tactic Recode'!$A$1:$B$547,2,FALSE))</f>
        <v/>
      </c>
      <c r="IR31" t="str">
        <f>IF(ISERROR(MATCH(IR$1,'CSC Mitre'!AD$1:AD$220,0)),"",VLOOKUP(IR$1,'Tactic Recode'!$A$1:$B$547,2,FALSE))</f>
        <v/>
      </c>
      <c r="IS31" t="str">
        <f>IF(ISERROR(MATCH(IS$1,'CSC Mitre'!AD$1:AD$220,0)),"",VLOOKUP(IS$1,'Tactic Recode'!$A$1:$B$547,2,FALSE))</f>
        <v/>
      </c>
      <c r="IT31" t="str">
        <f>IF(ISERROR(MATCH(IT$1,'CSC Mitre'!AD$1:AD$220,0)),"",VLOOKUP(IT$1,'Tactic Recode'!$A$1:$B$547,2,FALSE))</f>
        <v/>
      </c>
      <c r="IU31" t="str">
        <f>IF(ISERROR(MATCH(IU$1,'CSC Mitre'!AD$1:AD$220,0)),"",VLOOKUP(IU$1,'Tactic Recode'!$A$1:$B$547,2,FALSE))</f>
        <v/>
      </c>
      <c r="IV31" t="str">
        <f>IF(ISERROR(MATCH(IV$1,'CSC Mitre'!AD$1:AD$220,0)),"",VLOOKUP(IV$1,'Tactic Recode'!$A$1:$B$547,2,FALSE))</f>
        <v>Discovery</v>
      </c>
      <c r="IW31" t="str">
        <f>IF(ISERROR(MATCH(IW$1,'CSC Mitre'!AD$1:AD$220,0)),"",VLOOKUP(IW$1,'Tactic Recode'!$A$1:$B$547,2,FALSE))</f>
        <v/>
      </c>
      <c r="IX31" t="str">
        <f>IF(ISERROR(MATCH(IX$1,'CSC Mitre'!AD$1:AD$220,0)),"",VLOOKUP(IX$1,'Tactic Recode'!$A$1:$B$547,2,FALSE))</f>
        <v/>
      </c>
      <c r="IY31" t="str">
        <f>IF(ISERROR(MATCH(IY$1,'CSC Mitre'!AD$1:AD$220,0)),"",VLOOKUP(IY$1,'Tactic Recode'!$A$1:$B$547,2,FALSE))</f>
        <v/>
      </c>
      <c r="IZ31" t="str">
        <f>IF(ISERROR(MATCH(IZ$1,'CSC Mitre'!AD$1:AD$220,0)),"",VLOOKUP(IZ$1,'Tactic Recode'!$A$1:$B$547,2,FALSE))</f>
        <v/>
      </c>
      <c r="JA31" t="str">
        <f>IF(ISERROR(MATCH(JA$1,'CSC Mitre'!AD$1:AD$220,0)),"",VLOOKUP(JA$1,'Tactic Recode'!$A$1:$B$547,2,FALSE))</f>
        <v/>
      </c>
      <c r="JB31" t="str">
        <f>IF(ISERROR(MATCH(JB$1,'CSC Mitre'!AD$1:AD$220,0)),"",VLOOKUP(JB$1,'Tactic Recode'!$A$1:$B$547,2,FALSE))</f>
        <v/>
      </c>
      <c r="JC31" t="str">
        <f>IF(ISERROR(MATCH(JC$1,'CSC Mitre'!AD$1:AD$220,0)),"",VLOOKUP(JC$1,'Tactic Recode'!$A$1:$B$547,2,FALSE))</f>
        <v/>
      </c>
      <c r="JD31" t="str">
        <f>IF(ISERROR(MATCH(JD$1,'CSC Mitre'!AD$1:AD$220,0)),"",VLOOKUP(JD$1,'Tactic Recode'!$A$1:$B$547,2,FALSE))</f>
        <v/>
      </c>
      <c r="JE31" t="str">
        <f>IF(ISERROR(MATCH(JE$1,'CSC Mitre'!AD$1:AD$220,0)),"",VLOOKUP(JE$1,'Tactic Recode'!$A$1:$B$547,2,FALSE))</f>
        <v/>
      </c>
      <c r="JF31" t="str">
        <f>IF(ISERROR(MATCH(JF$1,'CSC Mitre'!AD$1:AD$220,0)),"",VLOOKUP(JF$1,'Tactic Recode'!$A$1:$B$547,2,FALSE))</f>
        <v/>
      </c>
      <c r="JG31" t="str">
        <f>IF(ISERROR(MATCH(JG$1,'CSC Mitre'!AD$1:AD$220,0)),"",VLOOKUP(JG$1,'Tactic Recode'!$A$1:$B$547,2,FALSE))</f>
        <v/>
      </c>
      <c r="JH31" t="str">
        <f>IF(ISERROR(MATCH(JH$1,'CSC Mitre'!AD$1:AD$220,0)),"",VLOOKUP(JH$1,'Tactic Recode'!$A$1:$B$547,2,FALSE))</f>
        <v/>
      </c>
      <c r="JI31" t="str">
        <f>IF(ISERROR(MATCH(JI$1,'CSC Mitre'!AD$1:AD$220,0)),"",VLOOKUP(JI$1,'Tactic Recode'!$A$1:$B$547,2,FALSE))</f>
        <v/>
      </c>
      <c r="JJ31" t="str">
        <f>IF(ISERROR(MATCH(JJ$1,'CSC Mitre'!AD$1:AD$220,0)),"",VLOOKUP(JJ$1,'Tactic Recode'!$A$1:$B$547,2,FALSE))</f>
        <v/>
      </c>
      <c r="JK31" t="str">
        <f>IF(ISERROR(MATCH(JK$1,'CSC Mitre'!AD$1:AD$220,0)),"",VLOOKUP(JK$1,'Tactic Recode'!$A$1:$B$547,2,FALSE))</f>
        <v/>
      </c>
      <c r="JL31" t="str">
        <f>IF(ISERROR(MATCH(JL$1,'CSC Mitre'!AD$1:AD$220,0)),"",VLOOKUP(JL$1,'Tactic Recode'!$A$1:$B$547,2,FALSE))</f>
        <v/>
      </c>
      <c r="JM31" t="str">
        <f>IF(ISERROR(MATCH(JM$1,'CSC Mitre'!AD$1:AD$220,0)),"",VLOOKUP(JM$1,'Tactic Recode'!$A$1:$B$547,2,FALSE))</f>
        <v/>
      </c>
      <c r="JN31" t="str">
        <f>IF(ISERROR(MATCH(JN$1,'CSC Mitre'!AD$1:AD$220,0)),"",VLOOKUP(JN$1,'Tactic Recode'!$A$1:$B$547,2,FALSE))</f>
        <v/>
      </c>
      <c r="JO31" t="str">
        <f>IF(ISERROR(MATCH(JO$1,'CSC Mitre'!AD$1:AD$220,0)),"",VLOOKUP(JO$1,'Tactic Recode'!$A$1:$B$547,2,FALSE))</f>
        <v/>
      </c>
      <c r="JP31" t="str">
        <f>IF(ISERROR(MATCH(JP$1,'CSC Mitre'!AD$1:AD$220,0)),"",VLOOKUP(JP$1,'Tactic Recode'!$A$1:$B$547,2,FALSE))</f>
        <v/>
      </c>
      <c r="JQ31" t="str">
        <f>IF(ISERROR(MATCH(JQ$1,'CSC Mitre'!AD$1:AD$220,0)),"",VLOOKUP(JQ$1,'Tactic Recode'!$A$1:$B$547,2,FALSE))</f>
        <v/>
      </c>
      <c r="JR31" t="str">
        <f>IF(ISERROR(MATCH(JR$1,'CSC Mitre'!AD$1:AD$220,0)),"",VLOOKUP(JR$1,'Tactic Recode'!$A$1:$B$547,2,FALSE))</f>
        <v/>
      </c>
      <c r="JS31" t="str">
        <f>IF(ISERROR(MATCH(JS$1,'CSC Mitre'!AD$1:AD$220,0)),"",VLOOKUP(JS$1,'Tactic Recode'!$A$1:$B$547,2,FALSE))</f>
        <v/>
      </c>
      <c r="JT31" t="str">
        <f>IF(ISERROR(MATCH(JT$1,'CSC Mitre'!AD$1:AD$220,0)),"",VLOOKUP(JT$1,'Tactic Recode'!$A$1:$B$547,2,FALSE))</f>
        <v/>
      </c>
      <c r="JU31" t="str">
        <f>IF(ISERROR(MATCH(JU$1,'CSC Mitre'!AD$1:AD$220,0)),"",VLOOKUP(JU$1,'Tactic Recode'!$A$1:$B$547,2,FALSE))</f>
        <v/>
      </c>
      <c r="JV31" t="str">
        <f>IF(ISERROR(MATCH(JV$1,'CSC Mitre'!AD$1:AD$220,0)),"",VLOOKUP(JV$1,'Tactic Recode'!$A$1:$B$547,2,FALSE))</f>
        <v/>
      </c>
      <c r="JW31" t="str">
        <f>IF(ISERROR(MATCH(JW$1,'CSC Mitre'!AD$1:AD$220,0)),"",VLOOKUP(JW$1,'Tactic Recode'!$A$1:$B$547,2,FALSE))</f>
        <v/>
      </c>
      <c r="JX31" t="str">
        <f>IF(ISERROR(MATCH(JX$1,'CSC Mitre'!AD$1:AD$220,0)),"",VLOOKUP(JX$1,'Tactic Recode'!$A$1:$B$547,2,FALSE))</f>
        <v/>
      </c>
      <c r="JY31" t="str">
        <f>IF(ISERROR(MATCH(JY$1,'CSC Mitre'!AD$1:AD$220,0)),"",VLOOKUP(JY$1,'Tactic Recode'!$A$1:$B$547,2,FALSE))</f>
        <v/>
      </c>
      <c r="JZ31" t="str">
        <f>IF(ISERROR(MATCH(JZ$1,'CSC Mitre'!AD$1:AD$220,0)),"",VLOOKUP(JZ$1,'Tactic Recode'!$A$1:$B$547,2,FALSE))</f>
        <v/>
      </c>
      <c r="KA31" t="str">
        <f>IF(ISERROR(MATCH(KA$1,'CSC Mitre'!AD$1:AD$220,0)),"",VLOOKUP(KA$1,'Tactic Recode'!$A$1:$B$547,2,FALSE))</f>
        <v/>
      </c>
      <c r="KB31" t="str">
        <f>IF(ISERROR(MATCH(KB$1,'CSC Mitre'!AD$1:AD$220,0)),"",VLOOKUP(KB$1,'Tactic Recode'!$A$1:$B$547,2,FALSE))</f>
        <v/>
      </c>
      <c r="KC31" t="str">
        <f>IF(ISERROR(MATCH(KC$1,'CSC Mitre'!AD$1:AD$220,0)),"",VLOOKUP(KC$1,'Tactic Recode'!$A$1:$B$547,2,FALSE))</f>
        <v/>
      </c>
      <c r="KD31" t="str">
        <f>IF(ISERROR(MATCH(KD$1,'CSC Mitre'!AD$1:AD$220,0)),"",VLOOKUP(KD$1,'Tactic Recode'!$A$1:$B$547,2,FALSE))</f>
        <v/>
      </c>
      <c r="KE31" t="str">
        <f>IF(ISERROR(MATCH(KE$1,'CSC Mitre'!AD$1:AD$220,0)),"",VLOOKUP(KE$1,'Tactic Recode'!$A$1:$B$547,2,FALSE))</f>
        <v>Collection</v>
      </c>
      <c r="KF31" t="str">
        <f>IF(ISERROR(MATCH(KF$1,'CSC Mitre'!AD$1:AD$220,0)),"",VLOOKUP(KF$1,'Tactic Recode'!$A$1:$B$547,2,FALSE))</f>
        <v/>
      </c>
      <c r="KG31" t="str">
        <f>IF(ISERROR(MATCH(KG$1,'CSC Mitre'!AD$1:AD$220,0)),"",VLOOKUP(KG$1,'Tactic Recode'!$A$1:$B$547,2,FALSE))</f>
        <v/>
      </c>
      <c r="KH31" t="str">
        <f>IF(ISERROR(MATCH(KH$1,'CSC Mitre'!AD$1:AD$220,0)),"",VLOOKUP(KH$1,'Tactic Recode'!$A$1:$B$547,2,FALSE))</f>
        <v/>
      </c>
      <c r="KI31" t="str">
        <f>IF(ISERROR(MATCH(KI$1,'CSC Mitre'!AD$1:AD$220,0)),"",VLOOKUP(KI$1,'Tactic Recode'!$A$1:$B$547,2,FALSE))</f>
        <v>Exfiltration</v>
      </c>
      <c r="KJ31" t="str">
        <f>IF(ISERROR(MATCH(KJ$1,'CSC Mitre'!AD$1:AD$220,0)),"",VLOOKUP(KJ$1,'Tactic Recode'!$A$1:$B$547,2,FALSE))</f>
        <v/>
      </c>
      <c r="KK31" t="str">
        <f>IF(ISERROR(MATCH(KK$1,'CSC Mitre'!AD$1:AD$220,0)),"",VLOOKUP(KK$1,'Tactic Recode'!$A$1:$B$547,2,FALSE))</f>
        <v/>
      </c>
      <c r="KL31" t="str">
        <f>IF(ISERROR(MATCH(KL$1,'CSC Mitre'!AD$1:AD$220,0)),"",VLOOKUP(KL$1,'Tactic Recode'!$A$1:$B$547,2,FALSE))</f>
        <v/>
      </c>
      <c r="KM31" t="str">
        <f>IF(ISERROR(MATCH(KM$1,'CSC Mitre'!AD$1:AD$220,0)),"",VLOOKUP(KM$1,'Tactic Recode'!$A$1:$B$547,2,FALSE))</f>
        <v/>
      </c>
      <c r="KN31" t="str">
        <f>IF(ISERROR(MATCH(KN$1,'CSC Mitre'!AD$1:AD$220,0)),"",VLOOKUP(KN$1,'Tactic Recode'!$A$1:$B$547,2,FALSE))</f>
        <v/>
      </c>
      <c r="KO31" t="str">
        <f>IF(ISERROR(MATCH(KO$1,'CSC Mitre'!AD$1:AD$220,0)),"",VLOOKUP(KO$1,'Tactic Recode'!$A$1:$B$547,2,FALSE))</f>
        <v/>
      </c>
      <c r="KP31" t="str">
        <f>IF(ISERROR(MATCH(KP$1,'CSC Mitre'!AD$1:AD$220,0)),"",VLOOKUP(KP$1,'Tactic Recode'!$A$1:$B$547,2,FALSE))</f>
        <v/>
      </c>
      <c r="KQ31" t="str">
        <f>IF(ISERROR(MATCH(KQ$1,'CSC Mitre'!AD$1:AD$220,0)),"",VLOOKUP(KQ$1,'Tactic Recode'!$A$1:$B$547,2,FALSE))</f>
        <v/>
      </c>
      <c r="KR31" t="str">
        <f>IF(ISERROR(MATCH(KR$1,'CSC Mitre'!AD$1:AD$220,0)),"",VLOOKUP(KR$1,'Tactic Recode'!$A$1:$B$547,2,FALSE))</f>
        <v/>
      </c>
      <c r="KS31" t="str">
        <f>IF(ISERROR(MATCH(KS$1,'CSC Mitre'!AD$1:AD$220,0)),"",VLOOKUP(KS$1,'Tactic Recode'!$A$1:$B$547,2,FALSE))</f>
        <v/>
      </c>
      <c r="KT31" t="str">
        <f>IF(ISERROR(MATCH(KT$1,'CSC Mitre'!AD$1:AD$220,0)),"",VLOOKUP(KT$1,'Tactic Recode'!$A$1:$B$547,2,FALSE))</f>
        <v/>
      </c>
      <c r="KU31" t="str">
        <f>IF(ISERROR(MATCH(KU$1,'CSC Mitre'!AD$1:AD$220,0)),"",VLOOKUP(KU$1,'Tactic Recode'!$A$1:$B$547,2,FALSE))</f>
        <v/>
      </c>
      <c r="KV31" t="str">
        <f>IF(ISERROR(MATCH(KV$1,'CSC Mitre'!AD$1:AD$220,0)),"",VLOOKUP(KV$1,'Tactic Recode'!$A$1:$B$547,2,FALSE))</f>
        <v/>
      </c>
      <c r="KW31" t="str">
        <f>IF(ISERROR(MATCH(KW$1,'CSC Mitre'!AD$1:AD$220,0)),"",VLOOKUP(KW$1,'Tactic Recode'!$A$1:$B$547,2,FALSE))</f>
        <v/>
      </c>
      <c r="KX31" t="str">
        <f>IF(ISERROR(MATCH(KX$1,'CSC Mitre'!AD$1:AD$220,0)),"",VLOOKUP(KX$1,'Tactic Recode'!$A$1:$B$547,2,FALSE))</f>
        <v/>
      </c>
      <c r="KY31" t="str">
        <f>IF(ISERROR(MATCH(KY$1,'CSC Mitre'!AD$1:AD$220,0)),"",VLOOKUP(KY$1,'Tactic Recode'!$A$1:$B$547,2,FALSE))</f>
        <v/>
      </c>
      <c r="KZ31" t="str">
        <f>IF(ISERROR(MATCH(KZ$1,'CSC Mitre'!AD$1:AD$220,0)),"",VLOOKUP(KZ$1,'Tactic Recode'!$A$1:$B$547,2,FALSE))</f>
        <v/>
      </c>
      <c r="LA31" t="str">
        <f>IF(ISERROR(MATCH(LA$1,'CSC Mitre'!AD$1:AD$220,0)),"",VLOOKUP(LA$1,'Tactic Recode'!$A$1:$B$547,2,FALSE))</f>
        <v/>
      </c>
      <c r="LB31" t="str">
        <f>IF(ISERROR(MATCH(LB$1,'CSC Mitre'!AD$1:AD$220,0)),"",VLOOKUP(LB$1,'Tactic Recode'!$A$1:$B$547,2,FALSE))</f>
        <v/>
      </c>
      <c r="LC31" t="str">
        <f>IF(ISERROR(MATCH(LC$1,'CSC Mitre'!AD$1:AD$220,0)),"",VLOOKUP(LC$1,'Tactic Recode'!$A$1:$B$547,2,FALSE))</f>
        <v/>
      </c>
      <c r="LD31" t="str">
        <f>IF(ISERROR(MATCH(LD$1,'CSC Mitre'!AD$1:AD$220,0)),"",VLOOKUP(LD$1,'Tactic Recode'!$A$1:$B$547,2,FALSE))</f>
        <v/>
      </c>
      <c r="LE31" t="str">
        <f>IF(ISERROR(MATCH(LE$1,'CSC Mitre'!AD$1:AD$220,0)),"",VLOOKUP(LE$1,'Tactic Recode'!$A$1:$B$547,2,FALSE))</f>
        <v/>
      </c>
      <c r="LF31" t="str">
        <f>IF(ISERROR(MATCH(LF$1,'CSC Mitre'!AD$1:AD$220,0)),"",VLOOKUP(LF$1,'Tactic Recode'!$A$1:$B$547,2,FALSE))</f>
        <v/>
      </c>
      <c r="LG31" t="str">
        <f>IF(ISERROR(MATCH(LG$1,'CSC Mitre'!AD$1:AD$220,0)),"",VLOOKUP(LG$1,'Tactic Recode'!$A$1:$B$547,2,FALSE))</f>
        <v/>
      </c>
      <c r="LH31" t="str">
        <f>IF(ISERROR(MATCH(LH$1,'CSC Mitre'!AD$1:AD$220,0)),"",VLOOKUP(LH$1,'Tactic Recode'!$A$1:$B$547,2,FALSE))</f>
        <v/>
      </c>
      <c r="LI31" t="str">
        <f>IF(ISERROR(MATCH(LI$1,'CSC Mitre'!AD$1:AD$220,0)),"",VLOOKUP(LI$1,'Tactic Recode'!$A$1:$B$547,2,FALSE))</f>
        <v/>
      </c>
      <c r="LJ31" t="str">
        <f>IF(ISERROR(MATCH(LJ$1,'CSC Mitre'!AD$1:AD$220,0)),"",VLOOKUP(LJ$1,'Tactic Recode'!$A$1:$B$547,2,FALSE))</f>
        <v/>
      </c>
      <c r="LK31" t="str">
        <f>IF(ISERROR(MATCH(LK$1,'CSC Mitre'!AD$1:AD$220,0)),"",VLOOKUP(LK$1,'Tactic Recode'!$A$1:$B$547,2,FALSE))</f>
        <v/>
      </c>
      <c r="LL31" t="str">
        <f>IF(ISERROR(MATCH(LL$1,'CSC Mitre'!AD$1:AD$220,0)),"",VLOOKUP(LL$1,'Tactic Recode'!$A$1:$B$547,2,FALSE))</f>
        <v/>
      </c>
      <c r="LM31" t="str">
        <f>IF(ISERROR(MATCH(LM$1,'CSC Mitre'!AD$1:AD$220,0)),"",VLOOKUP(LM$1,'Tactic Recode'!$A$1:$B$547,2,FALSE))</f>
        <v/>
      </c>
      <c r="LN31" t="str">
        <f>IF(ISERROR(MATCH(LN$1,'CSC Mitre'!AD$1:AD$220,0)),"",VLOOKUP(LN$1,'Tactic Recode'!$A$1:$B$547,2,FALSE))</f>
        <v/>
      </c>
      <c r="LO31" t="str">
        <f>IF(ISERROR(MATCH(LO$1,'CSC Mitre'!AD$1:AD$220,0)),"",VLOOKUP(LO$1,'Tactic Recode'!$A$1:$B$547,2,FALSE))</f>
        <v/>
      </c>
      <c r="LP31" t="str">
        <f>IF(ISERROR(MATCH(LP$1,'CSC Mitre'!AD$1:AD$220,0)),"",VLOOKUP(LP$1,'Tactic Recode'!$A$1:$B$547,2,FALSE))</f>
        <v/>
      </c>
      <c r="LQ31" t="str">
        <f>IF(ISERROR(MATCH(LQ$1,'CSC Mitre'!AD$1:AD$220,0)),"",VLOOKUP(LQ$1,'Tactic Recode'!$A$1:$B$547,2,FALSE))</f>
        <v/>
      </c>
      <c r="LR31" t="str">
        <f>IF(ISERROR(MATCH(LR$1,'CSC Mitre'!AD$1:AD$220,0)),"",VLOOKUP(LR$1,'Tactic Recode'!$A$1:$B$547,2,FALSE))</f>
        <v/>
      </c>
      <c r="LS31" t="str">
        <f>IF(ISERROR(MATCH(LS$1,'CSC Mitre'!AD$1:AD$220,0)),"",VLOOKUP(LS$1,'Tactic Recode'!$A$1:$B$547,2,FALSE))</f>
        <v/>
      </c>
      <c r="LT31" t="str">
        <f>IF(ISERROR(MATCH(LT$1,'CSC Mitre'!AD$1:AD$220,0)),"",VLOOKUP(LT$1,'Tactic Recode'!$A$1:$B$547,2,FALSE))</f>
        <v/>
      </c>
      <c r="LU31" t="str">
        <f>IF(ISERROR(MATCH(LU$1,'CSC Mitre'!AD$1:AD$220,0)),"",VLOOKUP(LU$1,'Tactic Recode'!$A$1:$B$547,2,FALSE))</f>
        <v/>
      </c>
      <c r="LV31" t="str">
        <f>IF(ISERROR(MATCH(LV$1,'CSC Mitre'!AD$1:AD$220,0)),"",VLOOKUP(LV$1,'Tactic Recode'!$A$1:$B$547,2,FALSE))</f>
        <v/>
      </c>
      <c r="LW31" t="str">
        <f>IF(ISERROR(MATCH(LW$1,'CSC Mitre'!AD$1:AD$220,0)),"",VLOOKUP(LW$1,'Tactic Recode'!$A$1:$B$547,2,FALSE))</f>
        <v/>
      </c>
      <c r="LX31" t="str">
        <f>IF(ISERROR(MATCH(LX$1,'CSC Mitre'!AD$1:AD$220,0)),"",VLOOKUP(LX$1,'Tactic Recode'!$A$1:$B$547,2,FALSE))</f>
        <v/>
      </c>
      <c r="LY31" t="str">
        <f>IF(ISERROR(MATCH(LY$1,'CSC Mitre'!AD$1:AD$220,0)),"",VLOOKUP(LY$1,'Tactic Recode'!$A$1:$B$547,2,FALSE))</f>
        <v/>
      </c>
      <c r="LZ31" t="str">
        <f>IF(ISERROR(MATCH(LZ$1,'CSC Mitre'!AD$1:AD$220,0)),"",VLOOKUP(LZ$1,'Tactic Recode'!$A$1:$B$547,2,FALSE))</f>
        <v/>
      </c>
      <c r="MA31" t="str">
        <f>IF(ISERROR(MATCH(MA$1,'CSC Mitre'!AD$1:AD$220,0)),"",VLOOKUP(MA$1,'Tactic Recode'!$A$1:$B$547,2,FALSE))</f>
        <v/>
      </c>
      <c r="MB31" t="str">
        <f>IF(ISERROR(MATCH(MB$1,'CSC Mitre'!AD$1:AD$220,0)),"",VLOOKUP(MB$1,'Tactic Recode'!$A$1:$B$547,2,FALSE))</f>
        <v/>
      </c>
      <c r="MC31" t="str">
        <f>IF(ISERROR(MATCH(MC$1,'CSC Mitre'!AD$1:AD$220,0)),"",VLOOKUP(MC$1,'Tactic Recode'!$A$1:$B$547,2,FALSE))</f>
        <v/>
      </c>
      <c r="MD31" t="str">
        <f>IF(ISERROR(MATCH(MD$1,'CSC Mitre'!AD$1:AD$220,0)),"",VLOOKUP(MD$1,'Tactic Recode'!$A$1:$B$547,2,FALSE))</f>
        <v/>
      </c>
      <c r="ME31" t="str">
        <f>IF(ISERROR(MATCH(ME$1,'CSC Mitre'!AD$1:AD$220,0)),"",VLOOKUP(ME$1,'Tactic Recode'!$A$1:$B$547,2,FALSE))</f>
        <v/>
      </c>
      <c r="MF31" t="str">
        <f>IF(ISERROR(MATCH(MF$1,'CSC Mitre'!AD$1:AD$220,0)),"",VLOOKUP(MF$1,'Tactic Recode'!$A$1:$B$547,2,FALSE))</f>
        <v/>
      </c>
      <c r="MG31" t="str">
        <f>IF(ISERROR(MATCH(MG$1,'CSC Mitre'!AD$1:AD$220,0)),"",VLOOKUP(MG$1,'Tactic Recode'!$A$1:$B$547,2,FALSE))</f>
        <v/>
      </c>
      <c r="MH31" t="str">
        <f>IF(ISERROR(MATCH(MH$1,'CSC Mitre'!AD$1:AD$220,0)),"",VLOOKUP(MH$1,'Tactic Recode'!$A$1:$B$547,2,FALSE))</f>
        <v/>
      </c>
      <c r="MI31" t="str">
        <f>IF(ISERROR(MATCH(MI$1,'CSC Mitre'!AD$1:AD$220,0)),"",VLOOKUP(MI$1,'Tactic Recode'!$A$1:$B$547,2,FALSE))</f>
        <v/>
      </c>
      <c r="MJ31" t="str">
        <f>IF(ISERROR(MATCH(MJ$1,'CSC Mitre'!AD$1:AD$220,0)),"",VLOOKUP(MJ$1,'Tactic Recode'!$A$1:$B$547,2,FALSE))</f>
        <v/>
      </c>
      <c r="MK31" t="str">
        <f>IF(ISERROR(MATCH(MK$1,'CSC Mitre'!AD$1:AD$220,0)),"",VLOOKUP(MK$1,'Tactic Recode'!$A$1:$B$547,2,FALSE))</f>
        <v/>
      </c>
      <c r="ML31" t="str">
        <f>IF(ISERROR(MATCH(ML$1,'CSC Mitre'!AD$1:AD$220,0)),"",VLOOKUP(ML$1,'Tactic Recode'!$A$1:$B$547,2,FALSE))</f>
        <v/>
      </c>
      <c r="MM31" t="str">
        <f>IF(ISERROR(MATCH(MM$1,'CSC Mitre'!AD$1:AD$220,0)),"",VLOOKUP(MM$1,'Tactic Recode'!$A$1:$B$547,2,FALSE))</f>
        <v/>
      </c>
      <c r="MN31" t="str">
        <f>IF(ISERROR(MATCH(MN$1,'CSC Mitre'!AD$1:AD$220,0)),"",VLOOKUP(MN$1,'Tactic Recode'!$A$1:$B$547,2,FALSE))</f>
        <v/>
      </c>
      <c r="MO31" t="str">
        <f>IF(ISERROR(MATCH(MO$1,'CSC Mitre'!AD$1:AD$220,0)),"",VLOOKUP(MO$1,'Tactic Recode'!$A$1:$B$547,2,FALSE))</f>
        <v/>
      </c>
      <c r="MP31" t="str">
        <f>IF(ISERROR(MATCH(MP$1,'CSC Mitre'!AD$1:AD$220,0)),"",VLOOKUP(MP$1,'Tactic Recode'!$A$1:$B$547,2,FALSE))</f>
        <v/>
      </c>
      <c r="MQ31" t="str">
        <f>IF(ISERROR(MATCH(MQ$1,'CSC Mitre'!AD$1:AD$220,0)),"",VLOOKUP(MQ$1,'Tactic Recode'!$A$1:$B$547,2,FALSE))</f>
        <v/>
      </c>
      <c r="MR31" t="str">
        <f>IF(ISERROR(MATCH(MR$1,'CSC Mitre'!AD$1:AD$220,0)),"",VLOOKUP(MR$1,'Tactic Recode'!$A$1:$B$547,2,FALSE))</f>
        <v/>
      </c>
      <c r="MS31" t="str">
        <f>IF(ISERROR(MATCH(MS$1,'CSC Mitre'!AD$1:AD$220,0)),"",VLOOKUP(MS$1,'Tactic Recode'!$A$1:$B$547,2,FALSE))</f>
        <v/>
      </c>
      <c r="MT31" t="str">
        <f>IF(ISERROR(MATCH(MT$1,'CSC Mitre'!AD$1:AD$220,0)),"",VLOOKUP(MT$1,'Tactic Recode'!$A$1:$B$547,2,FALSE))</f>
        <v/>
      </c>
      <c r="MU31" t="str">
        <f>IF(ISERROR(MATCH(MU$1,'CSC Mitre'!AD$1:AD$220,0)),"",VLOOKUP(MU$1,'Tactic Recode'!$A$1:$B$547,2,FALSE))</f>
        <v/>
      </c>
      <c r="MV31" t="str">
        <f>IF(ISERROR(MATCH(MV$1,'CSC Mitre'!AD$1:AD$220,0)),"",VLOOKUP(MV$1,'Tactic Recode'!$A$1:$B$547,2,FALSE))</f>
        <v/>
      </c>
      <c r="MW31" t="str">
        <f>IF(ISERROR(MATCH(MW$1,'CSC Mitre'!AD$1:AD$220,0)),"",VLOOKUP(MW$1,'Tactic Recode'!$A$1:$B$547,2,FALSE))</f>
        <v/>
      </c>
      <c r="MX31" t="str">
        <f>IF(ISERROR(MATCH(MX$1,'CSC Mitre'!AD$1:AD$220,0)),"",VLOOKUP(MX$1,'Tactic Recode'!$A$1:$B$547,2,FALSE))</f>
        <v/>
      </c>
      <c r="MY31" t="str">
        <f>IF(ISERROR(MATCH(MY$1,'CSC Mitre'!AD$1:AD$220,0)),"",VLOOKUP(MY$1,'Tactic Recode'!$A$1:$B$547,2,FALSE))</f>
        <v/>
      </c>
      <c r="MZ31" t="str">
        <f>IF(ISERROR(MATCH(MZ$1,'CSC Mitre'!AD$1:AD$220,0)),"",VLOOKUP(MZ$1,'Tactic Recode'!$A$1:$B$547,2,FALSE))</f>
        <v/>
      </c>
      <c r="NA31" t="str">
        <f>IF(ISERROR(MATCH(NA$1,'CSC Mitre'!AD$1:AD$220,0)),"",VLOOKUP(NA$1,'Tactic Recode'!$A$1:$B$547,2,FALSE))</f>
        <v/>
      </c>
      <c r="NB31" t="str">
        <f>IF(ISERROR(MATCH(NB$1,'CSC Mitre'!AD$1:AD$220,0)),"",VLOOKUP(NB$1,'Tactic Recode'!$A$1:$B$547,2,FALSE))</f>
        <v/>
      </c>
      <c r="NC31" t="str">
        <f>IF(ISERROR(MATCH(NC$1,'CSC Mitre'!AD$1:AD$220,0)),"",VLOOKUP(NC$1,'Tactic Recode'!$A$1:$B$547,2,FALSE))</f>
        <v/>
      </c>
      <c r="ND31" t="str">
        <f>IF(ISERROR(MATCH(ND$1,'CSC Mitre'!AD$1:AD$220,0)),"",VLOOKUP(ND$1,'Tactic Recode'!$A$1:$B$547,2,FALSE))</f>
        <v/>
      </c>
      <c r="NE31" t="str">
        <f>IF(ISERROR(MATCH(NE$1,'CSC Mitre'!AD$1:AD$220,0)),"",VLOOKUP(NE$1,'Tactic Recode'!$A$1:$B$547,2,FALSE))</f>
        <v/>
      </c>
      <c r="NF31" t="str">
        <f>IF(ISERROR(MATCH(NF$1,'CSC Mitre'!AD$1:AD$220,0)),"",VLOOKUP(NF$1,'Tactic Recode'!$A$1:$B$547,2,FALSE))</f>
        <v/>
      </c>
      <c r="NG31" t="str">
        <f>IF(ISERROR(MATCH(NG$1,'CSC Mitre'!AD$1:AD$220,0)),"",VLOOKUP(NG$1,'Tactic Recode'!$A$1:$B$547,2,FALSE))</f>
        <v/>
      </c>
      <c r="NH31" t="str">
        <f>IF(ISERROR(MATCH(NH$1,'CSC Mitre'!AD$1:AD$220,0)),"",VLOOKUP(NH$1,'Tactic Recode'!$A$1:$B$547,2,FALSE))</f>
        <v/>
      </c>
      <c r="NI31" t="str">
        <f>IF(ISERROR(MATCH(NI$1,'CSC Mitre'!AD$1:AD$220,0)),"",VLOOKUP(NI$1,'Tactic Recode'!$A$1:$B$547,2,FALSE))</f>
        <v/>
      </c>
      <c r="NJ31" t="str">
        <f>IF(ISERROR(MATCH(NJ$1,'CSC Mitre'!AD$1:AD$220,0)),"",VLOOKUP(NJ$1,'Tactic Recode'!$A$1:$B$547,2,FALSE))</f>
        <v/>
      </c>
      <c r="NK31" t="str">
        <f>IF(ISERROR(MATCH(NK$1,'CSC Mitre'!AD$1:AD$220,0)),"",VLOOKUP(NK$1,'Tactic Recode'!$A$1:$B$547,2,FALSE))</f>
        <v/>
      </c>
      <c r="NL31" t="str">
        <f>IF(ISERROR(MATCH(NL$1,'CSC Mitre'!AD$1:AD$220,0)),"",VLOOKUP(NL$1,'Tactic Recode'!$A$1:$B$547,2,FALSE))</f>
        <v/>
      </c>
      <c r="NM31" t="str">
        <f>IF(ISERROR(MATCH(NM$1,'CSC Mitre'!AD$1:AD$220,0)),"",VLOOKUP(NM$1,'Tactic Recode'!$A$1:$B$547,2,FALSE))</f>
        <v>Collection, Credential Access</v>
      </c>
      <c r="NN31" t="str">
        <f>IF(ISERROR(MATCH(NN$1,'CSC Mitre'!AD$1:AD$220,0)),"",VLOOKUP(NN$1,'Tactic Recode'!$A$1:$B$547,2,FALSE))</f>
        <v>Collection, Credential Access</v>
      </c>
      <c r="NO31" t="str">
        <f>IF(ISERROR(MATCH(NO$1,'CSC Mitre'!AD$1:AD$220,0)),"",VLOOKUP(NO$1,'Tactic Recode'!$A$1:$B$547,2,FALSE))</f>
        <v>Collection, Credential Access</v>
      </c>
      <c r="NP31" t="str">
        <f>IF(ISERROR(MATCH(NP$1,'CSC Mitre'!AD$1:AD$220,0)),"",VLOOKUP(NP$1,'Tactic Recode'!$A$1:$B$547,2,FALSE))</f>
        <v/>
      </c>
      <c r="NQ31" t="str">
        <f>IF(ISERROR(MATCH(NQ$1,'CSC Mitre'!AD$1:AD$220,0)),"",VLOOKUP(NQ$1,'Tactic Recode'!$A$1:$B$547,2,FALSE))</f>
        <v/>
      </c>
      <c r="NR31" t="str">
        <f>IF(ISERROR(MATCH(NR$1,'CSC Mitre'!AD$1:AD$220,0)),"",VLOOKUP(NR$1,'Tactic Recode'!$A$1:$B$547,2,FALSE))</f>
        <v/>
      </c>
      <c r="NS31" t="str">
        <f>IF(ISERROR(MATCH(NS$1,'CSC Mitre'!AD$1:AD$220,0)),"",VLOOKUP(NS$1,'Tactic Recode'!$A$1:$B$547,2,FALSE))</f>
        <v/>
      </c>
      <c r="NT31" t="str">
        <f>IF(ISERROR(MATCH(NT$1,'CSC Mitre'!AD$1:AD$220,0)),"",VLOOKUP(NT$1,'Tactic Recode'!$A$1:$B$547,2,FALSE))</f>
        <v/>
      </c>
      <c r="NU31" t="str">
        <f>IF(ISERROR(MATCH(NU$1,'CSC Mitre'!AD$1:AD$220,0)),"",VLOOKUP(NU$1,'Tactic Recode'!$A$1:$B$547,2,FALSE))</f>
        <v/>
      </c>
      <c r="NV31" t="str">
        <f>IF(ISERROR(MATCH(NV$1,'CSC Mitre'!AD$1:AD$220,0)),"",VLOOKUP(NV$1,'Tactic Recode'!$A$1:$B$547,2,FALSE))</f>
        <v/>
      </c>
      <c r="NW31" t="str">
        <f>IF(ISERROR(MATCH(NW$1,'CSC Mitre'!AD$1:AD$220,0)),"",VLOOKUP(NW$1,'Tactic Recode'!$A$1:$B$547,2,FALSE))</f>
        <v/>
      </c>
      <c r="NX31" t="str">
        <f>IF(ISERROR(MATCH(NX$1,'CSC Mitre'!AD$1:AD$220,0)),"",VLOOKUP(NX$1,'Tactic Recode'!$A$1:$B$547,2,FALSE))</f>
        <v/>
      </c>
      <c r="NY31" t="str">
        <f>IF(ISERROR(MATCH(NY$1,'CSC Mitre'!AD$1:AD$220,0)),"",VLOOKUP(NY$1,'Tactic Recode'!$A$1:$B$547,2,FALSE))</f>
        <v/>
      </c>
      <c r="NZ31" t="str">
        <f>IF(ISERROR(MATCH(NZ$1,'CSC Mitre'!AD$1:AD$220,0)),"",VLOOKUP(NZ$1,'Tactic Recode'!$A$1:$B$547,2,FALSE))</f>
        <v/>
      </c>
      <c r="OA31" t="str">
        <f>IF(ISERROR(MATCH(OA$1,'CSC Mitre'!AD$1:AD$220,0)),"",VLOOKUP(OA$1,'Tactic Recode'!$A$1:$B$547,2,FALSE))</f>
        <v/>
      </c>
      <c r="OB31" t="str">
        <f>IF(ISERROR(MATCH(OB$1,'CSC Mitre'!AD$1:AD$220,0)),"",VLOOKUP(OB$1,'Tactic Recode'!$A$1:$B$547,2,FALSE))</f>
        <v/>
      </c>
      <c r="OC31" t="str">
        <f>IF(ISERROR(MATCH(OC$1,'CSC Mitre'!AD$1:AD$220,0)),"",VLOOKUP(OC$1,'Tactic Recode'!$A$1:$B$547,2,FALSE))</f>
        <v/>
      </c>
      <c r="OD31" t="str">
        <f>IF(ISERROR(MATCH(OD$1,'CSC Mitre'!AD$1:AD$220,0)),"",VLOOKUP(OD$1,'Tactic Recode'!$A$1:$B$547,2,FALSE))</f>
        <v/>
      </c>
      <c r="OE31" t="str">
        <f>IF(ISERROR(MATCH(OE$1,'CSC Mitre'!AD$1:AD$220,0)),"",VLOOKUP(OE$1,'Tactic Recode'!$A$1:$B$547,2,FALSE))</f>
        <v/>
      </c>
      <c r="OF31" t="str">
        <f>IF(ISERROR(MATCH(OF$1,'CSC Mitre'!AD$1:AD$220,0)),"",VLOOKUP(OF$1,'Tactic Recode'!$A$1:$B$547,2,FALSE))</f>
        <v/>
      </c>
      <c r="OG31" t="str">
        <f>IF(ISERROR(MATCH(OG$1,'CSC Mitre'!AD$1:AD$220,0)),"",VLOOKUP(OG$1,'Tactic Recode'!$A$1:$B$547,2,FALSE))</f>
        <v/>
      </c>
      <c r="OH31" t="str">
        <f>IF(ISERROR(MATCH(OH$1,'CSC Mitre'!AD$1:AD$220,0)),"",VLOOKUP(OH$1,'Tactic Recode'!$A$1:$B$547,2,FALSE))</f>
        <v/>
      </c>
      <c r="OI31" t="str">
        <f>IF(ISERROR(MATCH(OI$1,'CSC Mitre'!AD$1:AD$220,0)),"",VLOOKUP(OI$1,'Tactic Recode'!$A$1:$B$547,2,FALSE))</f>
        <v/>
      </c>
      <c r="OJ31" t="str">
        <f>IF(ISERROR(MATCH(OJ$1,'CSC Mitre'!AD$1:AD$220,0)),"",VLOOKUP(OJ$1,'Tactic Recode'!$A$1:$B$547,2,FALSE))</f>
        <v/>
      </c>
      <c r="OK31" t="str">
        <f>IF(ISERROR(MATCH(OK$1,'CSC Mitre'!AD$1:AD$220,0)),"",VLOOKUP(OK$1,'Tactic Recode'!$A$1:$B$547,2,FALSE))</f>
        <v/>
      </c>
      <c r="OL31" t="str">
        <f>IF(ISERROR(MATCH(OL$1,'CSC Mitre'!AD$1:AD$220,0)),"",VLOOKUP(OL$1,'Tactic Recode'!$A$1:$B$547,2,FALSE))</f>
        <v/>
      </c>
      <c r="OM31" t="str">
        <f>IF(ISERROR(MATCH(OM$1,'CSC Mitre'!AD$1:AD$220,0)),"",VLOOKUP(OM$1,'Tactic Recode'!$A$1:$B$547,2,FALSE))</f>
        <v>Lateral Movement</v>
      </c>
      <c r="ON31" t="str">
        <f>IF(ISERROR(MATCH(ON$1,'CSC Mitre'!AD$1:AD$220,0)),"",VLOOKUP(ON$1,'Tactic Recode'!$A$1:$B$547,2,FALSE))</f>
        <v/>
      </c>
      <c r="OO31" t="str">
        <f>IF(ISERROR(MATCH(OO$1,'CSC Mitre'!AD$1:AD$220,0)),"",VLOOKUP(OO$1,'Tactic Recode'!$A$1:$B$547,2,FALSE))</f>
        <v>Lateral Movement</v>
      </c>
      <c r="OP31" t="str">
        <f>IF(ISERROR(MATCH(OP$1,'CSC Mitre'!AD$1:AD$220,0)),"",VLOOKUP(OP$1,'Tactic Recode'!$A$1:$B$547,2,FALSE))</f>
        <v>Defense Evasion, Impact</v>
      </c>
      <c r="OQ31" t="str">
        <f>IF(ISERROR(MATCH(OQ$1,'CSC Mitre'!AD$1:AD$220,0)),"",VLOOKUP(OQ$1,'Tactic Recode'!$A$1:$B$547,2,FALSE))</f>
        <v/>
      </c>
      <c r="OR31" t="str">
        <f>IF(ISERROR(MATCH(OR$1,'CSC Mitre'!AD$1:AD$220,0)),"",VLOOKUP(OR$1,'Tactic Recode'!$A$1:$B$547,2,FALSE))</f>
        <v/>
      </c>
      <c r="OS31" t="str">
        <f>IF(ISERROR(MATCH(OS$1,'CSC Mitre'!AD$1:AD$220,0)),"",VLOOKUP(OS$1,'Tactic Recode'!$A$1:$B$547,2,FALSE))</f>
        <v>Defense Evasion, Impact</v>
      </c>
      <c r="OT31" t="str">
        <f>IF(ISERROR(MATCH(OT$1,'CSC Mitre'!AD$1:AD$220,0)),"",VLOOKUP(OT$1,'Tactic Recode'!$A$1:$B$547,2,FALSE))</f>
        <v/>
      </c>
      <c r="OU31" t="str">
        <f>IF(ISERROR(MATCH(OU$1,'CSC Mitre'!AD$1:AD$220,0)),"",VLOOKUP(OU$1,'Tactic Recode'!$A$1:$B$547,2,FALSE))</f>
        <v/>
      </c>
      <c r="OV31" t="str">
        <f>IF(ISERROR(MATCH(OV$1,'CSC Mitre'!AD$1:AD$220,0)),"",VLOOKUP(OV$1,'Tactic Recode'!$A$1:$B$547,2,FALSE))</f>
        <v/>
      </c>
      <c r="OW31" t="str">
        <f>IF(ISERROR(MATCH(OW$1,'CSC Mitre'!AD$1:AD$220,0)),"",VLOOKUP(OW$1,'Tactic Recode'!$A$1:$B$547,2,FALSE))</f>
        <v/>
      </c>
      <c r="OX31" t="str">
        <f>IF(ISERROR(MATCH(OX$1,'CSC Mitre'!AD$1:AD$220,0)),"",VLOOKUP(OX$1,'Tactic Recode'!$A$1:$B$547,2,FALSE))</f>
        <v/>
      </c>
      <c r="OY31" t="str">
        <f>IF(ISERROR(MATCH(OY$1,'CSC Mitre'!AD$1:AD$220,0)),"",VLOOKUP(OY$1,'Tactic Recode'!$A$1:$B$547,2,FALSE))</f>
        <v/>
      </c>
      <c r="OZ31" t="str">
        <f>IF(ISERROR(MATCH(OZ$1,'CSC Mitre'!AD$1:AD$220,0)),"",VLOOKUP(OZ$1,'Tactic Recode'!$A$1:$B$547,2,FALSE))</f>
        <v/>
      </c>
      <c r="PA31" t="str">
        <f>IF(ISERROR(MATCH(PA$1,'CSC Mitre'!AD$1:AD$220,0)),"",VLOOKUP(PA$1,'Tactic Recode'!$A$1:$B$547,2,FALSE))</f>
        <v/>
      </c>
      <c r="PB31" t="str">
        <f>IF(ISERROR(MATCH(PB$1,'CSC Mitre'!AD$1:AD$220,0)),"",VLOOKUP(PB$1,'Tactic Recode'!$A$1:$B$547,2,FALSE))</f>
        <v/>
      </c>
      <c r="PC31" t="str">
        <f>IF(ISERROR(MATCH(PC$1,'CSC Mitre'!AD$1:AD$220,0)),"",VLOOKUP(PC$1,'Tactic Recode'!$A$1:$B$547,2,FALSE))</f>
        <v/>
      </c>
      <c r="PD31" t="str">
        <f>IF(ISERROR(MATCH(PD$1,'CSC Mitre'!AD$1:AD$220,0)),"",VLOOKUP(PD$1,'Tactic Recode'!$A$1:$B$547,2,FALSE))</f>
        <v/>
      </c>
      <c r="PE31" t="str">
        <f>IF(ISERROR(MATCH(PE$1,'CSC Mitre'!AD$1:AD$220,0)),"",VLOOKUP(PE$1,'Tactic Recode'!$A$1:$B$547,2,FALSE))</f>
        <v/>
      </c>
      <c r="PF31" t="str">
        <f>IF(ISERROR(MATCH(PF$1,'CSC Mitre'!AD$1:AD$220,0)),"",VLOOKUP(PF$1,'Tactic Recode'!$A$1:$B$547,2,FALSE))</f>
        <v/>
      </c>
      <c r="PG31" t="str">
        <f>IF(ISERROR(MATCH(PG$1,'CSC Mitre'!AD$1:AD$220,0)),"",VLOOKUP(PG$1,'Tactic Recode'!$A$1:$B$547,2,FALSE))</f>
        <v/>
      </c>
      <c r="PH31" t="str">
        <f>IF(ISERROR(MATCH(PH$1,'CSC Mitre'!AD$1:AD$220,0)),"",VLOOKUP(PH$1,'Tactic Recode'!$A$1:$B$547,2,FALSE))</f>
        <v/>
      </c>
      <c r="PI31" t="str">
        <f>IF(ISERROR(MATCH(PI$1,'CSC Mitre'!AD$1:AD$220,0)),"",VLOOKUP(PI$1,'Tactic Recode'!$A$1:$B$547,2,FALSE))</f>
        <v/>
      </c>
      <c r="PJ31" t="str">
        <f>IF(ISERROR(MATCH(PJ$1,'CSC Mitre'!AD$1:AD$220,0)),"",VLOOKUP(PJ$1,'Tactic Recode'!$A$1:$B$547,2,FALSE))</f>
        <v/>
      </c>
      <c r="PK31" t="str">
        <f>IF(ISERROR(MATCH(PK$1,'CSC Mitre'!AD$1:AD$220,0)),"",VLOOKUP(PK$1,'Tactic Recode'!$A$1:$B$547,2,FALSE))</f>
        <v/>
      </c>
      <c r="PL31" t="str">
        <f>IF(ISERROR(MATCH(PL$1,'CSC Mitre'!AD$1:AD$220,0)),"",VLOOKUP(PL$1,'Tactic Recode'!$A$1:$B$547,2,FALSE))</f>
        <v>Lateral Movement</v>
      </c>
      <c r="PM31" t="str">
        <f>IF(ISERROR(MATCH(PM$1,'CSC Mitre'!AD$1:AD$220,0)),"",VLOOKUP(PM$1,'Tactic Recode'!$A$1:$B$547,2,FALSE))</f>
        <v>Command and Control</v>
      </c>
      <c r="PN31" t="str">
        <f>IF(ISERROR(MATCH(PN$1,'CSC Mitre'!AD$1:AD$220,0)),"",VLOOKUP(PN$1,'Tactic Recode'!$A$1:$B$547,2,FALSE))</f>
        <v>Command and Control</v>
      </c>
      <c r="PO31" t="str">
        <f>IF(ISERROR(MATCH(PO$1,'CSC Mitre'!AD$1:AD$220,0)),"",VLOOKUP(PO$1,'Tactic Recode'!$A$1:$B$547,2,FALSE))</f>
        <v/>
      </c>
      <c r="PP31" t="str">
        <f>IF(ISERROR(MATCH(PP$1,'CSC Mitre'!AD$1:AD$220,0)),"",VLOOKUP(PP$1,'Tactic Recode'!$A$1:$B$547,2,FALSE))</f>
        <v/>
      </c>
      <c r="PQ31" t="str">
        <f>IF(ISERROR(MATCH(PQ$1,'CSC Mitre'!AD$1:AD$220,0)),"",VLOOKUP(PQ$1,'Tactic Recode'!$A$1:$B$547,2,FALSE))</f>
        <v/>
      </c>
      <c r="PR31" t="str">
        <f>IF(ISERROR(MATCH(PR$1,'CSC Mitre'!AD$1:AD$220,0)),"",VLOOKUP(PR$1,'Tactic Recode'!$A$1:$B$547,2,FALSE))</f>
        <v/>
      </c>
      <c r="PS31" t="str">
        <f>IF(ISERROR(MATCH(PS$1,'CSC Mitre'!AD$1:AD$220,0)),"",VLOOKUP(PS$1,'Tactic Recode'!$A$1:$B$547,2,FALSE))</f>
        <v/>
      </c>
      <c r="PT31" t="str">
        <f>IF(ISERROR(MATCH(PT$1,'CSC Mitre'!AD$1:AD$220,0)),"",VLOOKUP(PT$1,'Tactic Recode'!$A$1:$B$547,2,FALSE))</f>
        <v/>
      </c>
      <c r="PU31" t="str">
        <f>IF(ISERROR(MATCH(PU$1,'CSC Mitre'!AD$1:AD$220,0)),"",VLOOKUP(PU$1,'Tactic Recode'!$A$1:$B$547,2,FALSE))</f>
        <v/>
      </c>
      <c r="PV31" t="str">
        <f>IF(ISERROR(MATCH(PV$1,'CSC Mitre'!AD$1:AD$220,0)),"",VLOOKUP(PV$1,'Tactic Recode'!$A$1:$B$547,2,FALSE))</f>
        <v/>
      </c>
      <c r="PW31" t="str">
        <f>IF(ISERROR(MATCH(PW$1,'CSC Mitre'!AD$1:AD$220,0)),"",VLOOKUP(PW$1,'Tactic Recode'!$A$1:$B$547,2,FALSE))</f>
        <v/>
      </c>
      <c r="PX31" t="str">
        <f>IF(ISERROR(MATCH(PX$1,'CSC Mitre'!AD$1:AD$220,0)),"",VLOOKUP(PX$1,'Tactic Recode'!$A$1:$B$547,2,FALSE))</f>
        <v/>
      </c>
      <c r="PY31" t="str">
        <f>IF(ISERROR(MATCH(PY$1,'CSC Mitre'!AD$1:AD$220,0)),"",VLOOKUP(PY$1,'Tactic Recode'!$A$1:$B$547,2,FALSE))</f>
        <v/>
      </c>
      <c r="PZ31" t="str">
        <f>IF(ISERROR(MATCH(PZ$1,'CSC Mitre'!AD$1:AD$220,0)),"",VLOOKUP(PZ$1,'Tactic Recode'!$A$1:$B$547,2,FALSE))</f>
        <v/>
      </c>
      <c r="QA31" t="str">
        <f>IF(ISERROR(MATCH(QA$1,'CSC Mitre'!AD$1:AD$220,0)),"",VLOOKUP(QA$1,'Tactic Recode'!$A$1:$B$547,2,FALSE))</f>
        <v/>
      </c>
      <c r="QB31" t="str">
        <f>IF(ISERROR(MATCH(QB$1,'CSC Mitre'!AD$1:AD$220,0)),"",VLOOKUP(QB$1,'Tactic Recode'!$A$1:$B$547,2,FALSE))</f>
        <v/>
      </c>
      <c r="QC31" t="str">
        <f>IF(ISERROR(MATCH(QC$1,'CSC Mitre'!AD$1:AD$220,0)),"",VLOOKUP(QC$1,'Tactic Recode'!$A$1:$B$547,2,FALSE))</f>
        <v/>
      </c>
      <c r="QD31" t="str">
        <f>IF(ISERROR(MATCH(QD$1,'CSC Mitre'!AD$1:AD$220,0)),"",VLOOKUP(QD$1,'Tactic Recode'!$A$1:$B$547,2,FALSE))</f>
        <v/>
      </c>
      <c r="QE31" t="str">
        <f>IF(ISERROR(MATCH(QE$1,'CSC Mitre'!AD$1:AD$220,0)),"",VLOOKUP(QE$1,'Tactic Recode'!$A$1:$B$547,2,FALSE))</f>
        <v/>
      </c>
      <c r="QF31" t="str">
        <f>IF(ISERROR(MATCH(QF$1,'CSC Mitre'!AD$1:AD$220,0)),"",VLOOKUP(QF$1,'Tactic Recode'!$A$1:$B$547,2,FALSE))</f>
        <v/>
      </c>
      <c r="QG31" t="str">
        <f>IF(ISERROR(MATCH(QG$1,'CSC Mitre'!AD$1:AD$220,0)),"",VLOOKUP(QG$1,'Tactic Recode'!$A$1:$B$547,2,FALSE))</f>
        <v/>
      </c>
      <c r="QH31" t="str">
        <f>IF(ISERROR(MATCH(QH$1,'CSC Mitre'!AD$1:AD$220,0)),"",VLOOKUP(QH$1,'Tactic Recode'!$A$1:$B$547,2,FALSE))</f>
        <v/>
      </c>
      <c r="QI31" t="str">
        <f>IF(ISERROR(MATCH(QI$1,'CSC Mitre'!AD$1:AD$220,0)),"",VLOOKUP(QI$1,'Tactic Recode'!$A$1:$B$547,2,FALSE))</f>
        <v/>
      </c>
      <c r="QJ31" t="str">
        <f>IF(ISERROR(MATCH(QJ$1,'CSC Mitre'!AD$1:AD$220,0)),"",VLOOKUP(QJ$1,'Tactic Recode'!$A$1:$B$547,2,FALSE))</f>
        <v/>
      </c>
      <c r="QK31" t="str">
        <f>IF(ISERROR(MATCH(QK$1,'CSC Mitre'!AD$1:AD$220,0)),"",VLOOKUP(QK$1,'Tactic Recode'!$A$1:$B$547,2,FALSE))</f>
        <v/>
      </c>
      <c r="QL31" t="str">
        <f>IF(ISERROR(MATCH(QL$1,'CSC Mitre'!AD$1:AD$220,0)),"",VLOOKUP(QL$1,'Tactic Recode'!$A$1:$B$547,2,FALSE))</f>
        <v/>
      </c>
      <c r="QM31" t="str">
        <f>IF(ISERROR(MATCH(QM$1,'CSC Mitre'!AD$1:AD$220,0)),"",VLOOKUP(QM$1,'Tactic Recode'!$A$1:$B$547,2,FALSE))</f>
        <v/>
      </c>
      <c r="QN31" t="str">
        <f>IF(ISERROR(MATCH(QN$1,'CSC Mitre'!AD$1:AD$220,0)),"",VLOOKUP(QN$1,'Tactic Recode'!$A$1:$B$547,2,FALSE))</f>
        <v/>
      </c>
      <c r="QO31" t="str">
        <f>IF(ISERROR(MATCH(QO$1,'CSC Mitre'!AD$1:AD$220,0)),"",VLOOKUP(QO$1,'Tactic Recode'!$A$1:$B$547,2,FALSE))</f>
        <v/>
      </c>
      <c r="QP31" t="str">
        <f>IF(ISERROR(MATCH(QP$1,'CSC Mitre'!AD$1:AD$220,0)),"",VLOOKUP(QP$1,'Tactic Recode'!$A$1:$B$547,2,FALSE))</f>
        <v/>
      </c>
      <c r="QQ31" t="str">
        <f>IF(ISERROR(MATCH(QQ$1,'CSC Mitre'!AD$1:AD$220,0)),"",VLOOKUP(QQ$1,'Tactic Recode'!$A$1:$B$547,2,FALSE))</f>
        <v/>
      </c>
      <c r="QR31" t="str">
        <f>IF(ISERROR(MATCH(QR$1,'CSC Mitre'!AD$1:AD$220,0)),"",VLOOKUP(QR$1,'Tactic Recode'!$A$1:$B$547,2,FALSE))</f>
        <v/>
      </c>
      <c r="QS31" t="str">
        <f>IF(ISERROR(MATCH(QS$1,'CSC Mitre'!AD$1:AD$220,0)),"",VLOOKUP(QS$1,'Tactic Recode'!$A$1:$B$547,2,FALSE))</f>
        <v/>
      </c>
      <c r="QT31" t="str">
        <f>IF(ISERROR(MATCH(QT$1,'CSC Mitre'!AD$1:AD$220,0)),"",VLOOKUP(QT$1,'Tactic Recode'!$A$1:$B$547,2,FALSE))</f>
        <v/>
      </c>
      <c r="QU31" t="str">
        <f>IF(ISERROR(MATCH(QU$1,'CSC Mitre'!AD$1:AD$220,0)),"",VLOOKUP(QU$1,'Tactic Recode'!$A$1:$B$547,2,FALSE))</f>
        <v/>
      </c>
      <c r="QV31" t="str">
        <f>IF(ISERROR(MATCH(QV$1,'CSC Mitre'!AD$1:AD$220,0)),"",VLOOKUP(QV$1,'Tactic Recode'!$A$1:$B$547,2,FALSE))</f>
        <v/>
      </c>
      <c r="QW31" t="str">
        <f>IF(ISERROR(MATCH(QW$1,'CSC Mitre'!AD$1:AD$220,0)),"",VLOOKUP(QW$1,'Tactic Recode'!$A$1:$B$547,2,FALSE))</f>
        <v/>
      </c>
      <c r="QX31" t="str">
        <f>IF(ISERROR(MATCH(QX$1,'CSC Mitre'!AD$1:AD$220,0)),"",VLOOKUP(QX$1,'Tactic Recode'!$A$1:$B$547,2,FALSE))</f>
        <v/>
      </c>
      <c r="QY31" t="str">
        <f>IF(ISERROR(MATCH(QY$1,'CSC Mitre'!AD$1:AD$220,0)),"",VLOOKUP(QY$1,'Tactic Recode'!$A$1:$B$547,2,FALSE))</f>
        <v/>
      </c>
      <c r="QZ31" t="str">
        <f>IF(ISERROR(MATCH(QZ$1,'CSC Mitre'!AD$1:AD$220,0)),"",VLOOKUP(QZ$1,'Tactic Recode'!$A$1:$B$547,2,FALSE))</f>
        <v/>
      </c>
      <c r="RA31" t="str">
        <f>IF(ISERROR(MATCH(RA$1,'CSC Mitre'!AD$1:AD$220,0)),"",VLOOKUP(RA$1,'Tactic Recode'!$A$1:$B$547,2,FALSE))</f>
        <v/>
      </c>
      <c r="RB31" t="str">
        <f>IF(ISERROR(MATCH(RB$1,'CSC Mitre'!AD$1:AD$220,0)),"",VLOOKUP(RB$1,'Tactic Recode'!$A$1:$B$547,2,FALSE))</f>
        <v/>
      </c>
      <c r="RC31" t="str">
        <f>IF(ISERROR(MATCH(RC$1,'CSC Mitre'!AD$1:AD$220,0)),"",VLOOKUP(RC$1,'Tactic Recode'!$A$1:$B$547,2,FALSE))</f>
        <v/>
      </c>
      <c r="RD31" t="str">
        <f>IF(ISERROR(MATCH(RD$1,'CSC Mitre'!AD$1:AD$220,0)),"",VLOOKUP(RD$1,'Tactic Recode'!$A$1:$B$547,2,FALSE))</f>
        <v/>
      </c>
      <c r="RE31" t="str">
        <f>IF(ISERROR(MATCH(RE$1,'CSC Mitre'!AD$1:AD$220,0)),"",VLOOKUP(RE$1,'Tactic Recode'!$A$1:$B$547,2,FALSE))</f>
        <v/>
      </c>
      <c r="RF31" t="str">
        <f>IF(ISERROR(MATCH(RF$1,'CSC Mitre'!AD$1:AD$220,0)),"",VLOOKUP(RF$1,'Tactic Recode'!$A$1:$B$547,2,FALSE))</f>
        <v/>
      </c>
      <c r="RG31" t="str">
        <f>IF(ISERROR(MATCH(RG$1,'CSC Mitre'!AD$1:AD$220,0)),"",VLOOKUP(RG$1,'Tactic Recode'!$A$1:$B$547,2,FALSE))</f>
        <v/>
      </c>
      <c r="RH31" t="str">
        <f>IF(ISERROR(MATCH(RH$1,'CSC Mitre'!AD$1:AD$220,0)),"",VLOOKUP(RH$1,'Tactic Recode'!$A$1:$B$547,2,FALSE))</f>
        <v/>
      </c>
      <c r="RI31" t="str">
        <f>IF(ISERROR(MATCH(RI$1,'CSC Mitre'!AD$1:AD$220,0)),"",VLOOKUP(RI$1,'Tactic Recode'!$A$1:$B$547,2,FALSE))</f>
        <v/>
      </c>
      <c r="RJ31" t="str">
        <f>IF(ISERROR(MATCH(RJ$1,'CSC Mitre'!AD$1:AD$220,0)),"",VLOOKUP(RJ$1,'Tactic Recode'!$A$1:$B$547,2,FALSE))</f>
        <v/>
      </c>
      <c r="RK31" t="str">
        <f>IF(ISERROR(MATCH(RK$1,'CSC Mitre'!AD$1:AD$220,0)),"",VLOOKUP(RK$1,'Tactic Recode'!$A$1:$B$547,2,FALSE))</f>
        <v/>
      </c>
      <c r="RL31" t="str">
        <f>IF(ISERROR(MATCH(RL$1,'CSC Mitre'!AD$1:AD$220,0)),"",VLOOKUP(RL$1,'Tactic Recode'!$A$1:$B$547,2,FALSE))</f>
        <v/>
      </c>
      <c r="RM31" t="str">
        <f>IF(ISERROR(MATCH(RM$1,'CSC Mitre'!AD$1:AD$220,0)),"",VLOOKUP(RM$1,'Tactic Recode'!$A$1:$B$547,2,FALSE))</f>
        <v/>
      </c>
      <c r="RN31" t="str">
        <f>IF(ISERROR(MATCH(RN$1,'CSC Mitre'!AD$1:AD$220,0)),"",VLOOKUP(RN$1,'Tactic Recode'!$A$1:$B$547,2,FALSE))</f>
        <v/>
      </c>
      <c r="RO31" t="str">
        <f>IF(ISERROR(MATCH(RO$1,'CSC Mitre'!AD$1:AD$220,0)),"",VLOOKUP(RO$1,'Tactic Recode'!$A$1:$B$547,2,FALSE))</f>
        <v/>
      </c>
      <c r="RP31" t="str">
        <f>IF(ISERROR(MATCH(RP$1,'CSC Mitre'!AD$1:AD$220,0)),"",VLOOKUP(RP$1,'Tactic Recode'!$A$1:$B$547,2,FALSE))</f>
        <v/>
      </c>
      <c r="RQ31" t="str">
        <f>IF(ISERROR(MATCH(RQ$1,'CSC Mitre'!AD$1:AD$220,0)),"",VLOOKUP(RQ$1,'Tactic Recode'!$A$1:$B$547,2,FALSE))</f>
        <v/>
      </c>
      <c r="RR31" t="str">
        <f>IF(ISERROR(MATCH(RR$1,'CSC Mitre'!AD$1:AD$220,0)),"",VLOOKUP(RR$1,'Tactic Recode'!$A$1:$B$547,2,FALSE))</f>
        <v/>
      </c>
      <c r="RS31" t="str">
        <f>IF(ISERROR(MATCH(RS$1,'CSC Mitre'!AD$1:AD$220,0)),"",VLOOKUP(RS$1,'Tactic Recode'!$A$1:$B$547,2,FALSE))</f>
        <v/>
      </c>
      <c r="RT31" t="str">
        <f>IF(ISERROR(MATCH(RT$1,'CSC Mitre'!AD$1:AD$220,0)),"",VLOOKUP(RT$1,'Tactic Recode'!$A$1:$B$547,2,FALSE))</f>
        <v/>
      </c>
      <c r="RU31" t="str">
        <f>IF(ISERROR(MATCH(RU$1,'CSC Mitre'!AD$1:AD$220,0)),"",VLOOKUP(RU$1,'Tactic Recode'!$A$1:$B$547,2,FALSE))</f>
        <v/>
      </c>
      <c r="RV31" t="str">
        <f>IF(ISERROR(MATCH(RV$1,'CSC Mitre'!AD$1:AD$220,0)),"",VLOOKUP(RV$1,'Tactic Recode'!$A$1:$B$547,2,FALSE))</f>
        <v/>
      </c>
      <c r="RW31" t="str">
        <f>IF(ISERROR(MATCH(RW$1,'CSC Mitre'!AD$1:AD$220,0)),"",VLOOKUP(RW$1,'Tactic Recode'!$A$1:$B$547,2,FALSE))</f>
        <v/>
      </c>
      <c r="RX31" t="str">
        <f>IF(ISERROR(MATCH(RX$1,'CSC Mitre'!AD$1:AD$220,0)),"",VLOOKUP(RX$1,'Tactic Recode'!$A$1:$B$547,2,FALSE))</f>
        <v/>
      </c>
      <c r="RY31" t="str">
        <f>IF(ISERROR(MATCH(RY$1,'CSC Mitre'!AD$1:AD$220,0)),"",VLOOKUP(RY$1,'Tactic Recode'!$A$1:$B$547,2,FALSE))</f>
        <v/>
      </c>
      <c r="RZ31" t="str">
        <f>IF(ISERROR(MATCH(RZ$1,'CSC Mitre'!AD$1:AD$220,0)),"",VLOOKUP(RZ$1,'Tactic Recode'!$A$1:$B$547,2,FALSE))</f>
        <v/>
      </c>
      <c r="SA31" t="str">
        <f>IF(ISERROR(MATCH(SA$1,'CSC Mitre'!AD$1:AD$220,0)),"",VLOOKUP(SA$1,'Tactic Recode'!$A$1:$B$547,2,FALSE))</f>
        <v/>
      </c>
      <c r="SB31" t="str">
        <f>IF(ISERROR(MATCH(SB$1,'CSC Mitre'!AD$1:AD$220,0)),"",VLOOKUP(SB$1,'Tactic Recode'!$A$1:$B$547,2,FALSE))</f>
        <v/>
      </c>
      <c r="SC31" t="str">
        <f>IF(ISERROR(MATCH(SC$1,'CSC Mitre'!AD$1:AD$220,0)),"",VLOOKUP(SC$1,'Tactic Recode'!$A$1:$B$547,2,FALSE))</f>
        <v/>
      </c>
      <c r="SD31" t="str">
        <f>IF(ISERROR(MATCH(SD$1,'CSC Mitre'!AD$1:AD$220,0)),"",VLOOKUP(SD$1,'Tactic Recode'!$A$1:$B$547,2,FALSE))</f>
        <v/>
      </c>
      <c r="SE31" t="str">
        <f>IF(ISERROR(MATCH(SE$1,'CSC Mitre'!AD$1:AD$220,0)),"",VLOOKUP(SE$1,'Tactic Recode'!$A$1:$B$547,2,FALSE))</f>
        <v/>
      </c>
      <c r="SF31" t="str">
        <f>IF(ISERROR(MATCH(SF$1,'CSC Mitre'!AD$1:AD$220,0)),"",VLOOKUP(SF$1,'Tactic Recode'!$A$1:$B$547,2,FALSE))</f>
        <v/>
      </c>
      <c r="SG31" t="str">
        <f>IF(ISERROR(MATCH(SG$1,'CSC Mitre'!AD$1:AD$220,0)),"",VLOOKUP(SG$1,'Tactic Recode'!$A$1:$B$547,2,FALSE))</f>
        <v/>
      </c>
      <c r="SH31" t="str">
        <f>IF(ISERROR(MATCH(SH$1,'CSC Mitre'!AD$1:AD$220,0)),"",VLOOKUP(SH$1,'Tactic Recode'!$A$1:$B$547,2,FALSE))</f>
        <v/>
      </c>
      <c r="SI31" t="str">
        <f>IF(ISERROR(MATCH(SI$1,'CSC Mitre'!AD$1:AD$220,0)),"",VLOOKUP(SI$1,'Tactic Recode'!$A$1:$B$547,2,FALSE))</f>
        <v/>
      </c>
      <c r="SJ31" t="str">
        <f>IF(ISERROR(MATCH(SJ$1,'CSC Mitre'!AD$1:AD$220,0)),"",VLOOKUP(SJ$1,'Tactic Recode'!$A$1:$B$547,2,FALSE))</f>
        <v/>
      </c>
      <c r="SK31" t="str">
        <f>IF(ISERROR(MATCH(SK$1,'CSC Mitre'!AD$1:AD$220,0)),"",VLOOKUP(SK$1,'Tactic Recode'!$A$1:$B$547,2,FALSE))</f>
        <v/>
      </c>
      <c r="SL31" t="str">
        <f>IF(ISERROR(MATCH(SL$1,'CSC Mitre'!AD$1:AD$220,0)),"",VLOOKUP(SL$1,'Tactic Recode'!$A$1:$B$547,2,FALSE))</f>
        <v/>
      </c>
      <c r="SM31" t="str">
        <f>IF(ISERROR(MATCH(SM$1,'CSC Mitre'!AD$1:AD$220,0)),"",VLOOKUP(SM$1,'Tactic Recode'!$A$1:$B$547,2,FALSE))</f>
        <v/>
      </c>
      <c r="SN31" t="str">
        <f>IF(ISERROR(MATCH(SN$1,'CSC Mitre'!AD$1:AD$220,0)),"",VLOOKUP(SN$1,'Tactic Recode'!$A$1:$B$547,2,FALSE))</f>
        <v/>
      </c>
      <c r="SO31" t="str">
        <f>IF(ISERROR(MATCH(SO$1,'CSC Mitre'!AD$1:AD$220,0)),"",VLOOKUP(SO$1,'Tactic Recode'!$A$1:$B$547,2,FALSE))</f>
        <v/>
      </c>
      <c r="SP31" t="str">
        <f>IF(ISERROR(MATCH(SP$1,'CSC Mitre'!AD$1:AD$220,0)),"",VLOOKUP(SP$1,'Tactic Recode'!$A$1:$B$547,2,FALSE))</f>
        <v/>
      </c>
      <c r="SQ31" t="str">
        <f>IF(ISERROR(MATCH(SQ$1,'CSC Mitre'!AD$1:AD$220,0)),"",VLOOKUP(SQ$1,'Tactic Recode'!$A$1:$B$547,2,FALSE))</f>
        <v/>
      </c>
      <c r="SR31" t="str">
        <f>IF(ISERROR(MATCH(SR$1,'CSC Mitre'!AD$1:AD$220,0)),"",VLOOKUP(SR$1,'Tactic Recode'!$A$1:$B$547,2,FALSE))</f>
        <v/>
      </c>
      <c r="SS31" t="str">
        <f>IF(ISERROR(MATCH(SS$1,'CSC Mitre'!AD$1:AD$220,0)),"",VLOOKUP(SS$1,'Tactic Recode'!$A$1:$B$547,2,FALSE))</f>
        <v/>
      </c>
      <c r="ST31" t="str">
        <f>IF(ISERROR(MATCH(ST$1,'CSC Mitre'!AD$1:AD$220,0)),"",VLOOKUP(ST$1,'Tactic Recode'!$A$1:$B$547,2,FALSE))</f>
        <v/>
      </c>
      <c r="SU31" t="str">
        <f>IF(ISERROR(MATCH(SU$1,'CSC Mitre'!AD$1:AD$220,0)),"",VLOOKUP(SU$1,'Tactic Recode'!$A$1:$B$547,2,FALSE))</f>
        <v/>
      </c>
      <c r="SV31" t="str">
        <f>IF(ISERROR(MATCH(SV$1,'CSC Mitre'!AD$1:AD$220,0)),"",VLOOKUP(SV$1,'Tactic Recode'!$A$1:$B$547,2,FALSE))</f>
        <v/>
      </c>
      <c r="SW31" t="str">
        <f>IF(ISERROR(MATCH(SW$1,'CSC Mitre'!AD$1:AD$220,0)),"",VLOOKUP(SW$1,'Tactic Recode'!$A$1:$B$547,2,FALSE))</f>
        <v/>
      </c>
      <c r="SX31" t="str">
        <f>IF(ISERROR(MATCH(SX$1,'CSC Mitre'!AD$1:AD$220,0)),"",VLOOKUP(SX$1,'Tactic Recode'!$A$1:$B$547,2,FALSE))</f>
        <v/>
      </c>
      <c r="SY31" t="str">
        <f>IF(ISERROR(MATCH(SY$1,'CSC Mitre'!AD$1:AD$220,0)),"",VLOOKUP(SY$1,'Tactic Recode'!$A$1:$B$547,2,FALSE))</f>
        <v/>
      </c>
      <c r="SZ31" t="str">
        <f>IF(ISERROR(MATCH(SZ$1,'CSC Mitre'!AD$1:AD$220,0)),"",VLOOKUP(SZ$1,'Tactic Recode'!$A$1:$B$547,2,FALSE))</f>
        <v/>
      </c>
      <c r="TA31" t="str">
        <f>IF(ISERROR(MATCH(TA$1,'CSC Mitre'!AD$1:AD$220,0)),"",VLOOKUP(TA$1,'Tactic Recode'!$A$1:$B$547,2,FALSE))</f>
        <v/>
      </c>
      <c r="TB31" t="str">
        <f>IF(ISERROR(MATCH(TB$1,'CSC Mitre'!AD$1:AD$220,0)),"",VLOOKUP(TB$1,'Tactic Recode'!$A$1:$B$547,2,FALSE))</f>
        <v/>
      </c>
      <c r="TC31" t="str">
        <f>IF(ISERROR(MATCH(TC$1,'CSC Mitre'!AD$1:AD$220,0)),"",VLOOKUP(TC$1,'Tactic Recode'!$A$1:$B$547,2,FALSE))</f>
        <v/>
      </c>
      <c r="TD31" t="str">
        <f>IF(ISERROR(MATCH(TD$1,'CSC Mitre'!AD$1:AD$220,0)),"",VLOOKUP(TD$1,'Tactic Recode'!$A$1:$B$547,2,FALSE))</f>
        <v/>
      </c>
      <c r="TE31" t="str">
        <f>IF(ISERROR(MATCH(TE$1,'CSC Mitre'!AD$1:AD$220,0)),"",VLOOKUP(TE$1,'Tactic Recode'!$A$1:$B$547,2,FALSE))</f>
        <v/>
      </c>
      <c r="TF31" t="str">
        <f>IF(ISERROR(MATCH(TF$1,'CSC Mitre'!AD$1:AD$220,0)),"",VLOOKUP(TF$1,'Tactic Recode'!$A$1:$B$547,2,FALSE))</f>
        <v>Defense Evasion</v>
      </c>
      <c r="TG31" t="str">
        <f>IF(ISERROR(MATCH(TG$1,'CSC Mitre'!AD$1:AD$220,0)),"",VLOOKUP(TG$1,'Tactic Recode'!$A$1:$B$547,2,FALSE))</f>
        <v>Defense Evasion</v>
      </c>
      <c r="TH31" t="str">
        <f>IF(ISERROR(MATCH(TH$1,'CSC Mitre'!AD$1:AD$220,0)),"",VLOOKUP(TH$1,'Tactic Recode'!$A$1:$B$547,2,FALSE))</f>
        <v/>
      </c>
      <c r="TI31" t="str">
        <f>IF(ISERROR(MATCH(TI$1,'CSC Mitre'!AD$1:AD$220,0)),"",VLOOKUP(TI$1,'Tactic Recode'!$A$1:$B$547,2,FALSE))</f>
        <v/>
      </c>
      <c r="TJ31" t="str">
        <f>IF(ISERROR(MATCH(TJ$1,'CSC Mitre'!AD$1:AD$220,0)),"",VLOOKUP(TJ$1,'Tactic Recode'!$A$1:$B$547,2,FALSE))</f>
        <v/>
      </c>
      <c r="TK31" t="str">
        <f>IF(ISERROR(MATCH(TK$1,'CSC Mitre'!AD$1:AD$220,0)),"",VLOOKUP(TK$1,'Tactic Recode'!$A$1:$B$547,2,FALSE))</f>
        <v/>
      </c>
      <c r="TL31" t="str">
        <f>IF(ISERROR(MATCH(TL$1,'CSC Mitre'!AD$1:AD$220,0)),"",VLOOKUP(TL$1,'Tactic Recode'!$A$1:$B$547,2,FALSE))</f>
        <v/>
      </c>
      <c r="TM31" t="str">
        <f>IF(ISERROR(MATCH(TM$1,'CSC Mitre'!AD$1:AD$220,0)),"",VLOOKUP(TM$1,'Tactic Recode'!$A$1:$B$547,2,FALSE))</f>
        <v/>
      </c>
      <c r="TN31" t="str">
        <f>IF(ISERROR(MATCH(TN$1,'CSC Mitre'!AD$1:AD$220,0)),"",VLOOKUP(TN$1,'Tactic Recode'!$A$1:$B$547,2,FALSE))</f>
        <v>Collection</v>
      </c>
      <c r="TO31" t="str">
        <f>IF(ISERROR(MATCH(TO$1,'CSC Mitre'!AD$1:AD$220,0)),"",VLOOKUP(TO$1,'Tactic Recode'!$A$1:$B$547,2,FALSE))</f>
        <v>Collection</v>
      </c>
      <c r="TP31" t="str">
        <f>IF(ISERROR(MATCH(TP$1,'CSC Mitre'!AD$1:AD$220,0)),"",VLOOKUP(TP$1,'Tactic Recode'!$A$1:$B$547,2,FALSE))</f>
        <v>Collection</v>
      </c>
      <c r="TQ31" t="str">
        <f>IF(ISERROR(MATCH(TQ$1,'CSC Mitre'!AD$1:AD$220,0)),"",VLOOKUP(TQ$1,'Tactic Recode'!$A$1:$B$547,2,FALSE))</f>
        <v/>
      </c>
      <c r="TR31" t="str">
        <f>IF(ISERROR(MATCH(TR$1,'CSC Mitre'!AD$1:AD$220,0)),"",VLOOKUP(TR$1,'Tactic Recode'!$A$1:$B$547,2,FALSE))</f>
        <v/>
      </c>
      <c r="TS31" t="str">
        <f>IF(ISERROR(MATCH(TS$1,'CSC Mitre'!AD$1:AD$220,0)),"",VLOOKUP(TS$1,'Tactic Recode'!$A$1:$B$547,2,FALSE))</f>
        <v/>
      </c>
      <c r="TT31" t="str">
        <f>IF(ISERROR(MATCH(TT$1,'CSC Mitre'!AD$1:AD$220,0)),"",VLOOKUP(TT$1,'Tactic Recode'!$A$1:$B$547,2,FALSE))</f>
        <v/>
      </c>
      <c r="TU31" t="str">
        <f>IF(ISERROR(MATCH(TU$1,'CSC Mitre'!AD$1:AD$220,0)),"",VLOOKUP(TU$1,'Tactic Recode'!$A$1:$B$547,2,FALSE))</f>
        <v/>
      </c>
      <c r="TV31" t="str">
        <f>IF(ISERROR(MATCH(TV$1,'CSC Mitre'!AD$1:AD$220,0)),"",VLOOKUP(TV$1,'Tactic Recode'!$A$1:$B$547,2,FALSE))</f>
        <v/>
      </c>
      <c r="TW31" t="str">
        <f>IF(ISERROR(MATCH(TW$1,'CSC Mitre'!AD$1:AD$220,0)),"",VLOOKUP(TW$1,'Tactic Recode'!$A$1:$B$547,2,FALSE))</f>
        <v/>
      </c>
      <c r="TX31" t="str">
        <f>IF(ISERROR(MATCH(TX$1,'CSC Mitre'!AD$1:AD$220,0)),"",VLOOKUP(TX$1,'Tactic Recode'!$A$1:$B$547,2,FALSE))</f>
        <v/>
      </c>
      <c r="TY31" t="str">
        <f>IF(ISERROR(MATCH(TY$1,'CSC Mitre'!AD$1:AD$220,0)),"",VLOOKUP(TY$1,'Tactic Recode'!$A$1:$B$547,2,FALSE))</f>
        <v/>
      </c>
      <c r="TZ31" t="str">
        <f>IF(ISERROR(MATCH(TZ$1,'CSC Mitre'!AD$1:AD$220,0)),"",VLOOKUP(TZ$1,'Tactic Recode'!$A$1:$B$547,2,FALSE))</f>
        <v/>
      </c>
      <c r="UA31" t="str">
        <f>IF(ISERROR(MATCH(UA$1,'CSC Mitre'!AD$1:AD$220,0)),"",VLOOKUP(UA$1,'Tactic Recode'!$A$1:$B$547,2,FALSE))</f>
        <v/>
      </c>
      <c r="UB31" t="str">
        <f>IF(ISERROR(MATCH(UB$1,'CSC Mitre'!AD$1:AD$220,0)),"",VLOOKUP(UB$1,'Tactic Recode'!$A$1:$B$547,2,FALSE))</f>
        <v/>
      </c>
    </row>
    <row r="32" spans="1:548" x14ac:dyDescent="0.25">
      <c r="A32" s="59" t="s">
        <v>430</v>
      </c>
      <c r="B32" t="str">
        <f>IF(ISERROR(MATCH(B$1,'CSC Mitre'!AE$1:AE$220,0)),"",VLOOKUP(B$1,'Tactic Recode'!$A$1:$B$547,2,FALSE))</f>
        <v/>
      </c>
      <c r="C32" t="str">
        <f>IF(ISERROR(MATCH(C$1,'CSC Mitre'!AE$1:AE$220,0)),"",VLOOKUP(C$1,'Tactic Recode'!$A$1:$B$547,2,FALSE))</f>
        <v/>
      </c>
      <c r="D32" t="str">
        <f>IF(ISERROR(MATCH(D$1,'CSC Mitre'!AE$1:AE$220,0)),"",VLOOKUP(D$1,'Tactic Recode'!$A$1:$B$547,2,FALSE))</f>
        <v/>
      </c>
      <c r="E32" t="str">
        <f>IF(ISERROR(MATCH(E$1,'CSC Mitre'!AE$1:AE$220,0)),"",VLOOKUP(E$1,'Tactic Recode'!$A$1:$B$547,2,FALSE))</f>
        <v/>
      </c>
      <c r="F32" t="str">
        <f>IF(ISERROR(MATCH(F$1,'CSC Mitre'!AE$1:AE$220,0)),"",VLOOKUP(F$1,'Tactic Recode'!$A$1:$B$547,2,FALSE))</f>
        <v/>
      </c>
      <c r="G32" t="str">
        <f>IF(ISERROR(MATCH(G$1,'CSC Mitre'!AE$1:AE$220,0)),"",VLOOKUP(G$1,'Tactic Recode'!$A$1:$B$547,2,FALSE))</f>
        <v/>
      </c>
      <c r="H32" t="str">
        <f>IF(ISERROR(MATCH(H$1,'CSC Mitre'!AE$1:AE$220,0)),"",VLOOKUP(H$1,'Tactic Recode'!$A$1:$B$547,2,FALSE))</f>
        <v/>
      </c>
      <c r="I32" t="str">
        <f>IF(ISERROR(MATCH(I$1,'CSC Mitre'!AE$1:AE$220,0)),"",VLOOKUP(I$1,'Tactic Recode'!$A$1:$B$547,2,FALSE))</f>
        <v/>
      </c>
      <c r="J32" t="str">
        <f>IF(ISERROR(MATCH(J$1,'CSC Mitre'!AE$1:AE$220,0)),"",VLOOKUP(J$1,'Tactic Recode'!$A$1:$B$547,2,FALSE))</f>
        <v/>
      </c>
      <c r="K32" t="str">
        <f>IF(ISERROR(MATCH(K$1,'CSC Mitre'!AE$1:AE$220,0)),"",VLOOKUP(K$1,'Tactic Recode'!$A$1:$B$547,2,FALSE))</f>
        <v/>
      </c>
      <c r="L32" t="str">
        <f>IF(ISERROR(MATCH(L$1,'CSC Mitre'!AE$1:AE$220,0)),"",VLOOKUP(L$1,'Tactic Recode'!$A$1:$B$547,2,FALSE))</f>
        <v/>
      </c>
      <c r="M32" t="str">
        <f>IF(ISERROR(MATCH(M$1,'CSC Mitre'!AE$1:AE$220,0)),"",VLOOKUP(M$1,'Tactic Recode'!$A$1:$B$547,2,FALSE))</f>
        <v/>
      </c>
      <c r="N32" t="str">
        <f>IF(ISERROR(MATCH(N$1,'CSC Mitre'!AE$1:AE$220,0)),"",VLOOKUP(N$1,'Tactic Recode'!$A$1:$B$547,2,FALSE))</f>
        <v/>
      </c>
      <c r="O32" t="str">
        <f>IF(ISERROR(MATCH(O$1,'CSC Mitre'!AE$1:AE$220,0)),"",VLOOKUP(O$1,'Tactic Recode'!$A$1:$B$547,2,FALSE))</f>
        <v/>
      </c>
      <c r="P32" t="str">
        <f>IF(ISERROR(MATCH(P$1,'CSC Mitre'!AE$1:AE$220,0)),"",VLOOKUP(P$1,'Tactic Recode'!$A$1:$B$547,2,FALSE))</f>
        <v/>
      </c>
      <c r="Q32" t="str">
        <f>IF(ISERROR(MATCH(Q$1,'CSC Mitre'!AE$1:AE$220,0)),"",VLOOKUP(Q$1,'Tactic Recode'!$A$1:$B$547,2,FALSE))</f>
        <v/>
      </c>
      <c r="R32" t="str">
        <f>IF(ISERROR(MATCH(R$1,'CSC Mitre'!AE$1:AE$220,0)),"",VLOOKUP(R$1,'Tactic Recode'!$A$1:$B$547,2,FALSE))</f>
        <v/>
      </c>
      <c r="S32" t="str">
        <f>IF(ISERROR(MATCH(S$1,'CSC Mitre'!AE$1:AE$220,0)),"",VLOOKUP(S$1,'Tactic Recode'!$A$1:$B$547,2,FALSE))</f>
        <v/>
      </c>
      <c r="T32" t="str">
        <f>IF(ISERROR(MATCH(T$1,'CSC Mitre'!AE$1:AE$220,0)),"",VLOOKUP(T$1,'Tactic Recode'!$A$1:$B$547,2,FALSE))</f>
        <v/>
      </c>
      <c r="U32" t="str">
        <f>IF(ISERROR(MATCH(U$1,'CSC Mitre'!AE$1:AE$220,0)),"",VLOOKUP(U$1,'Tactic Recode'!$A$1:$B$547,2,FALSE))</f>
        <v/>
      </c>
      <c r="V32" t="str">
        <f>IF(ISERROR(MATCH(V$1,'CSC Mitre'!AE$1:AE$220,0)),"",VLOOKUP(V$1,'Tactic Recode'!$A$1:$B$547,2,FALSE))</f>
        <v/>
      </c>
      <c r="W32" t="str">
        <f>IF(ISERROR(MATCH(W$1,'CSC Mitre'!AE$1:AE$220,0)),"",VLOOKUP(W$1,'Tactic Recode'!$A$1:$B$547,2,FALSE))</f>
        <v/>
      </c>
      <c r="X32" t="str">
        <f>IF(ISERROR(MATCH(X$1,'CSC Mitre'!AE$1:AE$220,0)),"",VLOOKUP(X$1,'Tactic Recode'!$A$1:$B$547,2,FALSE))</f>
        <v/>
      </c>
      <c r="Y32" t="str">
        <f>IF(ISERROR(MATCH(Y$1,'CSC Mitre'!AE$1:AE$220,0)),"",VLOOKUP(Y$1,'Tactic Recode'!$A$1:$B$547,2,FALSE))</f>
        <v/>
      </c>
      <c r="Z32" t="str">
        <f>IF(ISERROR(MATCH(Z$1,'CSC Mitre'!AE$1:AE$220,0)),"",VLOOKUP(Z$1,'Tactic Recode'!$A$1:$B$547,2,FALSE))</f>
        <v/>
      </c>
      <c r="AA32" t="str">
        <f>IF(ISERROR(MATCH(AA$1,'CSC Mitre'!AE$1:AE$220,0)),"",VLOOKUP(AA$1,'Tactic Recode'!$A$1:$B$547,2,FALSE))</f>
        <v/>
      </c>
      <c r="AB32" t="str">
        <f>IF(ISERROR(MATCH(AB$1,'CSC Mitre'!AE$1:AE$220,0)),"",VLOOKUP(AB$1,'Tactic Recode'!$A$1:$B$547,2,FALSE))</f>
        <v/>
      </c>
      <c r="AC32" t="str">
        <f>IF(ISERROR(MATCH(AC$1,'CSC Mitre'!AE$1:AE$220,0)),"",VLOOKUP(AC$1,'Tactic Recode'!$A$1:$B$547,2,FALSE))</f>
        <v/>
      </c>
      <c r="AD32" t="str">
        <f>IF(ISERROR(MATCH(AD$1,'CSC Mitre'!AE$1:AE$220,0)),"",VLOOKUP(AD$1,'Tactic Recode'!$A$1:$B$547,2,FALSE))</f>
        <v/>
      </c>
      <c r="AE32" t="str">
        <f>IF(ISERROR(MATCH(AE$1,'CSC Mitre'!AE$1:AE$220,0)),"",VLOOKUP(AE$1,'Tactic Recode'!$A$1:$B$547,2,FALSE))</f>
        <v>Lateral Movement</v>
      </c>
      <c r="AF32" t="str">
        <f>IF(ISERROR(MATCH(AF$1,'CSC Mitre'!AE$1:AE$220,0)),"",VLOOKUP(AF$1,'Tactic Recode'!$A$1:$B$547,2,FALSE))</f>
        <v>Lateral Movement</v>
      </c>
      <c r="AG32" t="str">
        <f>IF(ISERROR(MATCH(AG$1,'CSC Mitre'!AE$1:AE$220,0)),"",VLOOKUP(AG$1,'Tactic Recode'!$A$1:$B$547,2,FALSE))</f>
        <v/>
      </c>
      <c r="AH32" t="str">
        <f>IF(ISERROR(MATCH(AH$1,'CSC Mitre'!AE$1:AE$220,0)),"",VLOOKUP(AH$1,'Tactic Recode'!$A$1:$B$547,2,FALSE))</f>
        <v>Lateral Movement</v>
      </c>
      <c r="AI32" t="str">
        <f>IF(ISERROR(MATCH(AI$1,'CSC Mitre'!AE$1:AE$220,0)),"",VLOOKUP(AI$1,'Tactic Recode'!$A$1:$B$547,2,FALSE))</f>
        <v>Lateral Movement</v>
      </c>
      <c r="AJ32" t="str">
        <f>IF(ISERROR(MATCH(AJ$1,'CSC Mitre'!AE$1:AE$220,0)),"",VLOOKUP(AJ$1,'Tactic Recode'!$A$1:$B$547,2,FALSE))</f>
        <v/>
      </c>
      <c r="AK32" t="str">
        <f>IF(ISERROR(MATCH(AK$1,'CSC Mitre'!AE$1:AE$220,0)),"",VLOOKUP(AK$1,'Tactic Recode'!$A$1:$B$547,2,FALSE))</f>
        <v/>
      </c>
      <c r="AL32" t="str">
        <f>IF(ISERROR(MATCH(AL$1,'CSC Mitre'!AE$1:AE$220,0)),"",VLOOKUP(AL$1,'Tactic Recode'!$A$1:$B$547,2,FALSE))</f>
        <v/>
      </c>
      <c r="AM32" t="str">
        <f>IF(ISERROR(MATCH(AM$1,'CSC Mitre'!AE$1:AE$220,0)),"",VLOOKUP(AM$1,'Tactic Recode'!$A$1:$B$547,2,FALSE))</f>
        <v/>
      </c>
      <c r="AN32" t="str">
        <f>IF(ISERROR(MATCH(AN$1,'CSC Mitre'!AE$1:AE$220,0)),"",VLOOKUP(AN$1,'Tactic Recode'!$A$1:$B$547,2,FALSE))</f>
        <v/>
      </c>
      <c r="AO32" t="str">
        <f>IF(ISERROR(MATCH(AO$1,'CSC Mitre'!AE$1:AE$220,0)),"",VLOOKUP(AO$1,'Tactic Recode'!$A$1:$B$547,2,FALSE))</f>
        <v/>
      </c>
      <c r="AP32" t="str">
        <f>IF(ISERROR(MATCH(AP$1,'CSC Mitre'!AE$1:AE$220,0)),"",VLOOKUP(AP$1,'Tactic Recode'!$A$1:$B$547,2,FALSE))</f>
        <v/>
      </c>
      <c r="AQ32" t="str">
        <f>IF(ISERROR(MATCH(AQ$1,'CSC Mitre'!AE$1:AE$220,0)),"",VLOOKUP(AQ$1,'Tactic Recode'!$A$1:$B$547,2,FALSE))</f>
        <v/>
      </c>
      <c r="AR32" t="str">
        <f>IF(ISERROR(MATCH(AR$1,'CSC Mitre'!AE$1:AE$220,0)),"",VLOOKUP(AR$1,'Tactic Recode'!$A$1:$B$547,2,FALSE))</f>
        <v/>
      </c>
      <c r="AS32" t="str">
        <f>IF(ISERROR(MATCH(AS$1,'CSC Mitre'!AE$1:AE$220,0)),"",VLOOKUP(AS$1,'Tactic Recode'!$A$1:$B$547,2,FALSE))</f>
        <v/>
      </c>
      <c r="AT32" t="str">
        <f>IF(ISERROR(MATCH(AT$1,'CSC Mitre'!AE$1:AE$220,0)),"",VLOOKUP(AT$1,'Tactic Recode'!$A$1:$B$547,2,FALSE))</f>
        <v/>
      </c>
      <c r="AU32" t="str">
        <f>IF(ISERROR(MATCH(AU$1,'CSC Mitre'!AE$1:AE$220,0)),"",VLOOKUP(AU$1,'Tactic Recode'!$A$1:$B$547,2,FALSE))</f>
        <v/>
      </c>
      <c r="AV32" t="str">
        <f>IF(ISERROR(MATCH(AV$1,'CSC Mitre'!AE$1:AE$220,0)),"",VLOOKUP(AV$1,'Tactic Recode'!$A$1:$B$547,2,FALSE))</f>
        <v/>
      </c>
      <c r="AW32" t="str">
        <f>IF(ISERROR(MATCH(AW$1,'CSC Mitre'!AE$1:AE$220,0)),"",VLOOKUP(AW$1,'Tactic Recode'!$A$1:$B$547,2,FALSE))</f>
        <v/>
      </c>
      <c r="AX32" t="str">
        <f>IF(ISERROR(MATCH(AX$1,'CSC Mitre'!AE$1:AE$220,0)),"",VLOOKUP(AX$1,'Tactic Recode'!$A$1:$B$547,2,FALSE))</f>
        <v/>
      </c>
      <c r="AY32" t="str">
        <f>IF(ISERROR(MATCH(AY$1,'CSC Mitre'!AE$1:AE$220,0)),"",VLOOKUP(AY$1,'Tactic Recode'!$A$1:$B$547,2,FALSE))</f>
        <v/>
      </c>
      <c r="AZ32" t="str">
        <f>IF(ISERROR(MATCH(AZ$1,'CSC Mitre'!AE$1:AE$220,0)),"",VLOOKUP(AZ$1,'Tactic Recode'!$A$1:$B$547,2,FALSE))</f>
        <v/>
      </c>
      <c r="BA32" t="str">
        <f>IF(ISERROR(MATCH(BA$1,'CSC Mitre'!AE$1:AE$220,0)),"",VLOOKUP(BA$1,'Tactic Recode'!$A$1:$B$547,2,FALSE))</f>
        <v/>
      </c>
      <c r="BB32" t="str">
        <f>IF(ISERROR(MATCH(BB$1,'CSC Mitre'!AE$1:AE$220,0)),"",VLOOKUP(BB$1,'Tactic Recode'!$A$1:$B$547,2,FALSE))</f>
        <v/>
      </c>
      <c r="BC32" t="str">
        <f>IF(ISERROR(MATCH(BC$1,'CSC Mitre'!AE$1:AE$220,0)),"",VLOOKUP(BC$1,'Tactic Recode'!$A$1:$B$547,2,FALSE))</f>
        <v/>
      </c>
      <c r="BD32" t="str">
        <f>IF(ISERROR(MATCH(BD$1,'CSC Mitre'!AE$1:AE$220,0)),"",VLOOKUP(BD$1,'Tactic Recode'!$A$1:$B$547,2,FALSE))</f>
        <v/>
      </c>
      <c r="BE32" t="str">
        <f>IF(ISERROR(MATCH(BE$1,'CSC Mitre'!AE$1:AE$220,0)),"",VLOOKUP(BE$1,'Tactic Recode'!$A$1:$B$547,2,FALSE))</f>
        <v/>
      </c>
      <c r="BF32" t="str">
        <f>IF(ISERROR(MATCH(BF$1,'CSC Mitre'!AE$1:AE$220,0)),"",VLOOKUP(BF$1,'Tactic Recode'!$A$1:$B$547,2,FALSE))</f>
        <v/>
      </c>
      <c r="BG32" t="str">
        <f>IF(ISERROR(MATCH(BG$1,'CSC Mitre'!AE$1:AE$220,0)),"",VLOOKUP(BG$1,'Tactic Recode'!$A$1:$B$547,2,FALSE))</f>
        <v/>
      </c>
      <c r="BH32" t="str">
        <f>IF(ISERROR(MATCH(BH$1,'CSC Mitre'!AE$1:AE$220,0)),"",VLOOKUP(BH$1,'Tactic Recode'!$A$1:$B$547,2,FALSE))</f>
        <v/>
      </c>
      <c r="BI32" t="str">
        <f>IF(ISERROR(MATCH(BI$1,'CSC Mitre'!AE$1:AE$220,0)),"",VLOOKUP(BI$1,'Tactic Recode'!$A$1:$B$547,2,FALSE))</f>
        <v/>
      </c>
      <c r="BJ32" t="str">
        <f>IF(ISERROR(MATCH(BJ$1,'CSC Mitre'!AE$1:AE$220,0)),"",VLOOKUP(BJ$1,'Tactic Recode'!$A$1:$B$547,2,FALSE))</f>
        <v/>
      </c>
      <c r="BK32" t="str">
        <f>IF(ISERROR(MATCH(BK$1,'CSC Mitre'!AE$1:AE$220,0)),"",VLOOKUP(BK$1,'Tactic Recode'!$A$1:$B$547,2,FALSE))</f>
        <v/>
      </c>
      <c r="BL32" t="str">
        <f>IF(ISERROR(MATCH(BL$1,'CSC Mitre'!AE$1:AE$220,0)),"",VLOOKUP(BL$1,'Tactic Recode'!$A$1:$B$547,2,FALSE))</f>
        <v/>
      </c>
      <c r="BM32" t="str">
        <f>IF(ISERROR(MATCH(BM$1,'CSC Mitre'!AE$1:AE$220,0)),"",VLOOKUP(BM$1,'Tactic Recode'!$A$1:$B$547,2,FALSE))</f>
        <v/>
      </c>
      <c r="BN32" t="str">
        <f>IF(ISERROR(MATCH(BN$1,'CSC Mitre'!AE$1:AE$220,0)),"",VLOOKUP(BN$1,'Tactic Recode'!$A$1:$B$547,2,FALSE))</f>
        <v/>
      </c>
      <c r="BO32" t="str">
        <f>IF(ISERROR(MATCH(BO$1,'CSC Mitre'!AE$1:AE$220,0)),"",VLOOKUP(BO$1,'Tactic Recode'!$A$1:$B$547,2,FALSE))</f>
        <v/>
      </c>
      <c r="BP32" t="str">
        <f>IF(ISERROR(MATCH(BP$1,'CSC Mitre'!AE$1:AE$220,0)),"",VLOOKUP(BP$1,'Tactic Recode'!$A$1:$B$547,2,FALSE))</f>
        <v/>
      </c>
      <c r="BQ32" t="str">
        <f>IF(ISERROR(MATCH(BQ$1,'CSC Mitre'!AE$1:AE$220,0)),"",VLOOKUP(BQ$1,'Tactic Recode'!$A$1:$B$547,2,FALSE))</f>
        <v/>
      </c>
      <c r="BR32" t="str">
        <f>IF(ISERROR(MATCH(BR$1,'CSC Mitre'!AE$1:AE$220,0)),"",VLOOKUP(BR$1,'Tactic Recode'!$A$1:$B$547,2,FALSE))</f>
        <v/>
      </c>
      <c r="BS32" t="str">
        <f>IF(ISERROR(MATCH(BS$1,'CSC Mitre'!AE$1:AE$220,0)),"",VLOOKUP(BS$1,'Tactic Recode'!$A$1:$B$547,2,FALSE))</f>
        <v/>
      </c>
      <c r="BT32" t="str">
        <f>IF(ISERROR(MATCH(BT$1,'CSC Mitre'!AE$1:AE$220,0)),"",VLOOKUP(BT$1,'Tactic Recode'!$A$1:$B$547,2,FALSE))</f>
        <v/>
      </c>
      <c r="BU32" t="str">
        <f>IF(ISERROR(MATCH(BU$1,'CSC Mitre'!AE$1:AE$220,0)),"",VLOOKUP(BU$1,'Tactic Recode'!$A$1:$B$547,2,FALSE))</f>
        <v/>
      </c>
      <c r="BV32" t="str">
        <f>IF(ISERROR(MATCH(BV$1,'CSC Mitre'!AE$1:AE$220,0)),"",VLOOKUP(BV$1,'Tactic Recode'!$A$1:$B$547,2,FALSE))</f>
        <v/>
      </c>
      <c r="BW32" t="str">
        <f>IF(ISERROR(MATCH(BW$1,'CSC Mitre'!AE$1:AE$220,0)),"",VLOOKUP(BW$1,'Tactic Recode'!$A$1:$B$547,2,FALSE))</f>
        <v/>
      </c>
      <c r="BX32" t="str">
        <f>IF(ISERROR(MATCH(BX$1,'CSC Mitre'!AE$1:AE$220,0)),"",VLOOKUP(BX$1,'Tactic Recode'!$A$1:$B$547,2,FALSE))</f>
        <v/>
      </c>
      <c r="BY32" t="str">
        <f>IF(ISERROR(MATCH(BY$1,'CSC Mitre'!AE$1:AE$220,0)),"",VLOOKUP(BY$1,'Tactic Recode'!$A$1:$B$547,2,FALSE))</f>
        <v/>
      </c>
      <c r="BZ32" t="str">
        <f>IF(ISERROR(MATCH(BZ$1,'CSC Mitre'!AE$1:AE$220,0)),"",VLOOKUP(BZ$1,'Tactic Recode'!$A$1:$B$547,2,FALSE))</f>
        <v/>
      </c>
      <c r="CA32" t="str">
        <f>IF(ISERROR(MATCH(CA$1,'CSC Mitre'!AE$1:AE$220,0)),"",VLOOKUP(CA$1,'Tactic Recode'!$A$1:$B$547,2,FALSE))</f>
        <v/>
      </c>
      <c r="CB32" t="str">
        <f>IF(ISERROR(MATCH(CB$1,'CSC Mitre'!AE$1:AE$220,0)),"",VLOOKUP(CB$1,'Tactic Recode'!$A$1:$B$547,2,FALSE))</f>
        <v/>
      </c>
      <c r="CC32" t="str">
        <f>IF(ISERROR(MATCH(CC$1,'CSC Mitre'!AE$1:AE$220,0)),"",VLOOKUP(CC$1,'Tactic Recode'!$A$1:$B$547,2,FALSE))</f>
        <v/>
      </c>
      <c r="CD32" t="str">
        <f>IF(ISERROR(MATCH(CD$1,'CSC Mitre'!AE$1:AE$220,0)),"",VLOOKUP(CD$1,'Tactic Recode'!$A$1:$B$547,2,FALSE))</f>
        <v/>
      </c>
      <c r="CE32" t="str">
        <f>IF(ISERROR(MATCH(CE$1,'CSC Mitre'!AE$1:AE$220,0)),"",VLOOKUP(CE$1,'Tactic Recode'!$A$1:$B$547,2,FALSE))</f>
        <v/>
      </c>
      <c r="CF32" t="str">
        <f>IF(ISERROR(MATCH(CF$1,'CSC Mitre'!AE$1:AE$220,0)),"",VLOOKUP(CF$1,'Tactic Recode'!$A$1:$B$547,2,FALSE))</f>
        <v/>
      </c>
      <c r="CG32" t="str">
        <f>IF(ISERROR(MATCH(CG$1,'CSC Mitre'!AE$1:AE$220,0)),"",VLOOKUP(CG$1,'Tactic Recode'!$A$1:$B$547,2,FALSE))</f>
        <v/>
      </c>
      <c r="CH32" t="str">
        <f>IF(ISERROR(MATCH(CH$1,'CSC Mitre'!AE$1:AE$220,0)),"",VLOOKUP(CH$1,'Tactic Recode'!$A$1:$B$547,2,FALSE))</f>
        <v/>
      </c>
      <c r="CI32" t="str">
        <f>IF(ISERROR(MATCH(CI$1,'CSC Mitre'!AE$1:AE$220,0)),"",VLOOKUP(CI$1,'Tactic Recode'!$A$1:$B$547,2,FALSE))</f>
        <v/>
      </c>
      <c r="CJ32" t="str">
        <f>IF(ISERROR(MATCH(CJ$1,'CSC Mitre'!AE$1:AE$220,0)),"",VLOOKUP(CJ$1,'Tactic Recode'!$A$1:$B$547,2,FALSE))</f>
        <v/>
      </c>
      <c r="CK32" t="str">
        <f>IF(ISERROR(MATCH(CK$1,'CSC Mitre'!AE$1:AE$220,0)),"",VLOOKUP(CK$1,'Tactic Recode'!$A$1:$B$547,2,FALSE))</f>
        <v/>
      </c>
      <c r="CL32" t="str">
        <f>IF(ISERROR(MATCH(CL$1,'CSC Mitre'!AE$1:AE$220,0)),"",VLOOKUP(CL$1,'Tactic Recode'!$A$1:$B$547,2,FALSE))</f>
        <v/>
      </c>
      <c r="CM32" t="str">
        <f>IF(ISERROR(MATCH(CM$1,'CSC Mitre'!AE$1:AE$220,0)),"",VLOOKUP(CM$1,'Tactic Recode'!$A$1:$B$547,2,FALSE))</f>
        <v/>
      </c>
      <c r="CN32" t="str">
        <f>IF(ISERROR(MATCH(CN$1,'CSC Mitre'!AE$1:AE$220,0)),"",VLOOKUP(CN$1,'Tactic Recode'!$A$1:$B$547,2,FALSE))</f>
        <v/>
      </c>
      <c r="CO32" t="str">
        <f>IF(ISERROR(MATCH(CO$1,'CSC Mitre'!AE$1:AE$220,0)),"",VLOOKUP(CO$1,'Tactic Recode'!$A$1:$B$547,2,FALSE))</f>
        <v/>
      </c>
      <c r="CP32" t="str">
        <f>IF(ISERROR(MATCH(CP$1,'CSC Mitre'!AE$1:AE$220,0)),"",VLOOKUP(CP$1,'Tactic Recode'!$A$1:$B$547,2,FALSE))</f>
        <v/>
      </c>
      <c r="CQ32" t="str">
        <f>IF(ISERROR(MATCH(CQ$1,'CSC Mitre'!AE$1:AE$220,0)),"",VLOOKUP(CQ$1,'Tactic Recode'!$A$1:$B$547,2,FALSE))</f>
        <v/>
      </c>
      <c r="CR32" t="str">
        <f>IF(ISERROR(MATCH(CR$1,'CSC Mitre'!AE$1:AE$220,0)),"",VLOOKUP(CR$1,'Tactic Recode'!$A$1:$B$547,2,FALSE))</f>
        <v/>
      </c>
      <c r="CS32" t="str">
        <f>IF(ISERROR(MATCH(CS$1,'CSC Mitre'!AE$1:AE$220,0)),"",VLOOKUP(CS$1,'Tactic Recode'!$A$1:$B$547,2,FALSE))</f>
        <v/>
      </c>
      <c r="CT32" t="str">
        <f>IF(ISERROR(MATCH(CT$1,'CSC Mitre'!AE$1:AE$220,0)),"",VLOOKUP(CT$1,'Tactic Recode'!$A$1:$B$547,2,FALSE))</f>
        <v/>
      </c>
      <c r="CU32" t="str">
        <f>IF(ISERROR(MATCH(CU$1,'CSC Mitre'!AE$1:AE$220,0)),"",VLOOKUP(CU$1,'Tactic Recode'!$A$1:$B$547,2,FALSE))</f>
        <v/>
      </c>
      <c r="CV32" t="str">
        <f>IF(ISERROR(MATCH(CV$1,'CSC Mitre'!AE$1:AE$220,0)),"",VLOOKUP(CV$1,'Tactic Recode'!$A$1:$B$547,2,FALSE))</f>
        <v/>
      </c>
      <c r="CW32" t="str">
        <f>IF(ISERROR(MATCH(CW$1,'CSC Mitre'!AE$1:AE$220,0)),"",VLOOKUP(CW$1,'Tactic Recode'!$A$1:$B$547,2,FALSE))</f>
        <v/>
      </c>
      <c r="CX32" t="str">
        <f>IF(ISERROR(MATCH(CX$1,'CSC Mitre'!AE$1:AE$220,0)),"",VLOOKUP(CX$1,'Tactic Recode'!$A$1:$B$547,2,FALSE))</f>
        <v/>
      </c>
      <c r="CY32" t="str">
        <f>IF(ISERROR(MATCH(CY$1,'CSC Mitre'!AE$1:AE$220,0)),"",VLOOKUP(CY$1,'Tactic Recode'!$A$1:$B$547,2,FALSE))</f>
        <v/>
      </c>
      <c r="CZ32" t="str">
        <f>IF(ISERROR(MATCH(CZ$1,'CSC Mitre'!AE$1:AE$220,0)),"",VLOOKUP(CZ$1,'Tactic Recode'!$A$1:$B$547,2,FALSE))</f>
        <v/>
      </c>
      <c r="DA32" t="str">
        <f>IF(ISERROR(MATCH(DA$1,'CSC Mitre'!AE$1:AE$220,0)),"",VLOOKUP(DA$1,'Tactic Recode'!$A$1:$B$547,2,FALSE))</f>
        <v/>
      </c>
      <c r="DB32" t="str">
        <f>IF(ISERROR(MATCH(DB$1,'CSC Mitre'!AE$1:AE$220,0)),"",VLOOKUP(DB$1,'Tactic Recode'!$A$1:$B$547,2,FALSE))</f>
        <v/>
      </c>
      <c r="DC32" t="str">
        <f>IF(ISERROR(MATCH(DC$1,'CSC Mitre'!AE$1:AE$220,0)),"",VLOOKUP(DC$1,'Tactic Recode'!$A$1:$B$547,2,FALSE))</f>
        <v/>
      </c>
      <c r="DD32" t="str">
        <f>IF(ISERROR(MATCH(DD$1,'CSC Mitre'!AE$1:AE$220,0)),"",VLOOKUP(DD$1,'Tactic Recode'!$A$1:$B$547,2,FALSE))</f>
        <v/>
      </c>
      <c r="DE32" t="str">
        <f>IF(ISERROR(MATCH(DE$1,'CSC Mitre'!AE$1:AE$220,0)),"",VLOOKUP(DE$1,'Tactic Recode'!$A$1:$B$547,2,FALSE))</f>
        <v/>
      </c>
      <c r="DF32" t="str">
        <f>IF(ISERROR(MATCH(DF$1,'CSC Mitre'!AE$1:AE$220,0)),"",VLOOKUP(DF$1,'Tactic Recode'!$A$1:$B$547,2,FALSE))</f>
        <v/>
      </c>
      <c r="DG32" t="str">
        <f>IF(ISERROR(MATCH(DG$1,'CSC Mitre'!AE$1:AE$220,0)),"",VLOOKUP(DG$1,'Tactic Recode'!$A$1:$B$547,2,FALSE))</f>
        <v/>
      </c>
      <c r="DH32" t="str">
        <f>IF(ISERROR(MATCH(DH$1,'CSC Mitre'!AE$1:AE$220,0)),"",VLOOKUP(DH$1,'Tactic Recode'!$A$1:$B$547,2,FALSE))</f>
        <v/>
      </c>
      <c r="DI32" t="str">
        <f>IF(ISERROR(MATCH(DI$1,'CSC Mitre'!AE$1:AE$220,0)),"",VLOOKUP(DI$1,'Tactic Recode'!$A$1:$B$547,2,FALSE))</f>
        <v/>
      </c>
      <c r="DJ32" t="str">
        <f>IF(ISERROR(MATCH(DJ$1,'CSC Mitre'!AE$1:AE$220,0)),"",VLOOKUP(DJ$1,'Tactic Recode'!$A$1:$B$547,2,FALSE))</f>
        <v/>
      </c>
      <c r="DK32" t="str">
        <f>IF(ISERROR(MATCH(DK$1,'CSC Mitre'!AE$1:AE$220,0)),"",VLOOKUP(DK$1,'Tactic Recode'!$A$1:$B$547,2,FALSE))</f>
        <v/>
      </c>
      <c r="DL32" t="str">
        <f>IF(ISERROR(MATCH(DL$1,'CSC Mitre'!AE$1:AE$220,0)),"",VLOOKUP(DL$1,'Tactic Recode'!$A$1:$B$547,2,FALSE))</f>
        <v/>
      </c>
      <c r="DM32" t="str">
        <f>IF(ISERROR(MATCH(DM$1,'CSC Mitre'!AE$1:AE$220,0)),"",VLOOKUP(DM$1,'Tactic Recode'!$A$1:$B$547,2,FALSE))</f>
        <v/>
      </c>
      <c r="DN32" t="str">
        <f>IF(ISERROR(MATCH(DN$1,'CSC Mitre'!AE$1:AE$220,0)),"",VLOOKUP(DN$1,'Tactic Recode'!$A$1:$B$547,2,FALSE))</f>
        <v/>
      </c>
      <c r="DO32" t="str">
        <f>IF(ISERROR(MATCH(DO$1,'CSC Mitre'!AE$1:AE$220,0)),"",VLOOKUP(DO$1,'Tactic Recode'!$A$1:$B$547,2,FALSE))</f>
        <v/>
      </c>
      <c r="DP32" t="str">
        <f>IF(ISERROR(MATCH(DP$1,'CSC Mitre'!AE$1:AE$220,0)),"",VLOOKUP(DP$1,'Tactic Recode'!$A$1:$B$547,2,FALSE))</f>
        <v/>
      </c>
      <c r="DQ32" t="str">
        <f>IF(ISERROR(MATCH(DQ$1,'CSC Mitre'!AE$1:AE$220,0)),"",VLOOKUP(DQ$1,'Tactic Recode'!$A$1:$B$547,2,FALSE))</f>
        <v/>
      </c>
      <c r="DR32" t="str">
        <f>IF(ISERROR(MATCH(DR$1,'CSC Mitre'!AE$1:AE$220,0)),"",VLOOKUP(DR$1,'Tactic Recode'!$A$1:$B$547,2,FALSE))</f>
        <v/>
      </c>
      <c r="DS32" t="str">
        <f>IF(ISERROR(MATCH(DS$1,'CSC Mitre'!AE$1:AE$220,0)),"",VLOOKUP(DS$1,'Tactic Recode'!$A$1:$B$547,2,FALSE))</f>
        <v/>
      </c>
      <c r="DT32" t="str">
        <f>IF(ISERROR(MATCH(DT$1,'CSC Mitre'!AE$1:AE$220,0)),"",VLOOKUP(DT$1,'Tactic Recode'!$A$1:$B$547,2,FALSE))</f>
        <v/>
      </c>
      <c r="DU32" t="str">
        <f>IF(ISERROR(MATCH(DU$1,'CSC Mitre'!AE$1:AE$220,0)),"",VLOOKUP(DU$1,'Tactic Recode'!$A$1:$B$547,2,FALSE))</f>
        <v/>
      </c>
      <c r="DV32" t="str">
        <f>IF(ISERROR(MATCH(DV$1,'CSC Mitre'!AE$1:AE$220,0)),"",VLOOKUP(DV$1,'Tactic Recode'!$A$1:$B$547,2,FALSE))</f>
        <v/>
      </c>
      <c r="DW32" t="str">
        <f>IF(ISERROR(MATCH(DW$1,'CSC Mitre'!AE$1:AE$220,0)),"",VLOOKUP(DW$1,'Tactic Recode'!$A$1:$B$547,2,FALSE))</f>
        <v/>
      </c>
      <c r="DX32" t="str">
        <f>IF(ISERROR(MATCH(DX$1,'CSC Mitre'!AE$1:AE$220,0)),"",VLOOKUP(DX$1,'Tactic Recode'!$A$1:$B$547,2,FALSE))</f>
        <v/>
      </c>
      <c r="DY32" t="str">
        <f>IF(ISERROR(MATCH(DY$1,'CSC Mitre'!AE$1:AE$220,0)),"",VLOOKUP(DY$1,'Tactic Recode'!$A$1:$B$547,2,FALSE))</f>
        <v/>
      </c>
      <c r="DZ32" t="str">
        <f>IF(ISERROR(MATCH(DZ$1,'CSC Mitre'!AE$1:AE$220,0)),"",VLOOKUP(DZ$1,'Tactic Recode'!$A$1:$B$547,2,FALSE))</f>
        <v/>
      </c>
      <c r="EA32" t="str">
        <f>IF(ISERROR(MATCH(EA$1,'CSC Mitre'!AE$1:AE$220,0)),"",VLOOKUP(EA$1,'Tactic Recode'!$A$1:$B$547,2,FALSE))</f>
        <v/>
      </c>
      <c r="EB32" t="str">
        <f>IF(ISERROR(MATCH(EB$1,'CSC Mitre'!AE$1:AE$220,0)),"",VLOOKUP(EB$1,'Tactic Recode'!$A$1:$B$547,2,FALSE))</f>
        <v/>
      </c>
      <c r="EC32" t="str">
        <f>IF(ISERROR(MATCH(EC$1,'CSC Mitre'!AE$1:AE$220,0)),"",VLOOKUP(EC$1,'Tactic Recode'!$A$1:$B$547,2,FALSE))</f>
        <v/>
      </c>
      <c r="ED32" t="str">
        <f>IF(ISERROR(MATCH(ED$1,'CSC Mitre'!AE$1:AE$220,0)),"",VLOOKUP(ED$1,'Tactic Recode'!$A$1:$B$547,2,FALSE))</f>
        <v/>
      </c>
      <c r="EE32" t="str">
        <f>IF(ISERROR(MATCH(EE$1,'CSC Mitre'!AE$1:AE$220,0)),"",VLOOKUP(EE$1,'Tactic Recode'!$A$1:$B$547,2,FALSE))</f>
        <v/>
      </c>
      <c r="EF32" t="str">
        <f>IF(ISERROR(MATCH(EF$1,'CSC Mitre'!AE$1:AE$220,0)),"",VLOOKUP(EF$1,'Tactic Recode'!$A$1:$B$547,2,FALSE))</f>
        <v/>
      </c>
      <c r="EG32" t="str">
        <f>IF(ISERROR(MATCH(EG$1,'CSC Mitre'!AE$1:AE$220,0)),"",VLOOKUP(EG$1,'Tactic Recode'!$A$1:$B$547,2,FALSE))</f>
        <v/>
      </c>
      <c r="EH32" t="str">
        <f>IF(ISERROR(MATCH(EH$1,'CSC Mitre'!AE$1:AE$220,0)),"",VLOOKUP(EH$1,'Tactic Recode'!$A$1:$B$547,2,FALSE))</f>
        <v/>
      </c>
      <c r="EI32" t="str">
        <f>IF(ISERROR(MATCH(EI$1,'CSC Mitre'!AE$1:AE$220,0)),"",VLOOKUP(EI$1,'Tactic Recode'!$A$1:$B$547,2,FALSE))</f>
        <v/>
      </c>
      <c r="EJ32" t="str">
        <f>IF(ISERROR(MATCH(EJ$1,'CSC Mitre'!AE$1:AE$220,0)),"",VLOOKUP(EJ$1,'Tactic Recode'!$A$1:$B$547,2,FALSE))</f>
        <v/>
      </c>
      <c r="EK32" t="str">
        <f>IF(ISERROR(MATCH(EK$1,'CSC Mitre'!AE$1:AE$220,0)),"",VLOOKUP(EK$1,'Tactic Recode'!$A$1:$B$547,2,FALSE))</f>
        <v/>
      </c>
      <c r="EL32" t="str">
        <f>IF(ISERROR(MATCH(EL$1,'CSC Mitre'!AE$1:AE$220,0)),"",VLOOKUP(EL$1,'Tactic Recode'!$A$1:$B$547,2,FALSE))</f>
        <v/>
      </c>
      <c r="EM32" t="str">
        <f>IF(ISERROR(MATCH(EM$1,'CSC Mitre'!AE$1:AE$220,0)),"",VLOOKUP(EM$1,'Tactic Recode'!$A$1:$B$547,2,FALSE))</f>
        <v/>
      </c>
      <c r="EN32" t="str">
        <f>IF(ISERROR(MATCH(EN$1,'CSC Mitre'!AE$1:AE$220,0)),"",VLOOKUP(EN$1,'Tactic Recode'!$A$1:$B$547,2,FALSE))</f>
        <v/>
      </c>
      <c r="EO32" t="str">
        <f>IF(ISERROR(MATCH(EO$1,'CSC Mitre'!AE$1:AE$220,0)),"",VLOOKUP(EO$1,'Tactic Recode'!$A$1:$B$547,2,FALSE))</f>
        <v/>
      </c>
      <c r="EP32" t="str">
        <f>IF(ISERROR(MATCH(EP$1,'CSC Mitre'!AE$1:AE$220,0)),"",VLOOKUP(EP$1,'Tactic Recode'!$A$1:$B$547,2,FALSE))</f>
        <v/>
      </c>
      <c r="EQ32" t="str">
        <f>IF(ISERROR(MATCH(EQ$1,'CSC Mitre'!AE$1:AE$220,0)),"",VLOOKUP(EQ$1,'Tactic Recode'!$A$1:$B$547,2,FALSE))</f>
        <v>Command and Control</v>
      </c>
      <c r="ER32" t="str">
        <f>IF(ISERROR(MATCH(ER$1,'CSC Mitre'!AE$1:AE$220,0)),"",VLOOKUP(ER$1,'Tactic Recode'!$A$1:$B$547,2,FALSE))</f>
        <v/>
      </c>
      <c r="ES32" t="str">
        <f>IF(ISERROR(MATCH(ES$1,'CSC Mitre'!AE$1:AE$220,0)),"",VLOOKUP(ES$1,'Tactic Recode'!$A$1:$B$547,2,FALSE))</f>
        <v/>
      </c>
      <c r="ET32" t="str">
        <f>IF(ISERROR(MATCH(ET$1,'CSC Mitre'!AE$1:AE$220,0)),"",VLOOKUP(ET$1,'Tactic Recode'!$A$1:$B$547,2,FALSE))</f>
        <v/>
      </c>
      <c r="EU32" t="str">
        <f>IF(ISERROR(MATCH(EU$1,'CSC Mitre'!AE$1:AE$220,0)),"",VLOOKUP(EU$1,'Tactic Recode'!$A$1:$B$547,2,FALSE))</f>
        <v/>
      </c>
      <c r="EV32" t="str">
        <f>IF(ISERROR(MATCH(EV$1,'CSC Mitre'!AE$1:AE$220,0)),"",VLOOKUP(EV$1,'Tactic Recode'!$A$1:$B$547,2,FALSE))</f>
        <v/>
      </c>
      <c r="EW32" t="str">
        <f>IF(ISERROR(MATCH(EW$1,'CSC Mitre'!AE$1:AE$220,0)),"",VLOOKUP(EW$1,'Tactic Recode'!$A$1:$B$547,2,FALSE))</f>
        <v/>
      </c>
      <c r="EX32" t="str">
        <f>IF(ISERROR(MATCH(EX$1,'CSC Mitre'!AE$1:AE$220,0)),"",VLOOKUP(EX$1,'Tactic Recode'!$A$1:$B$547,2,FALSE))</f>
        <v/>
      </c>
      <c r="EY32" t="str">
        <f>IF(ISERROR(MATCH(EY$1,'CSC Mitre'!AE$1:AE$220,0)),"",VLOOKUP(EY$1,'Tactic Recode'!$A$1:$B$547,2,FALSE))</f>
        <v/>
      </c>
      <c r="EZ32" t="str">
        <f>IF(ISERROR(MATCH(EZ$1,'CSC Mitre'!AE$1:AE$220,0)),"",VLOOKUP(EZ$1,'Tactic Recode'!$A$1:$B$547,2,FALSE))</f>
        <v/>
      </c>
      <c r="FA32" t="str">
        <f>IF(ISERROR(MATCH(FA$1,'CSC Mitre'!AE$1:AE$220,0)),"",VLOOKUP(FA$1,'Tactic Recode'!$A$1:$B$547,2,FALSE))</f>
        <v/>
      </c>
      <c r="FB32" t="str">
        <f>IF(ISERROR(MATCH(FB$1,'CSC Mitre'!AE$1:AE$220,0)),"",VLOOKUP(FB$1,'Tactic Recode'!$A$1:$B$547,2,FALSE))</f>
        <v/>
      </c>
      <c r="FC32" t="str">
        <f>IF(ISERROR(MATCH(FC$1,'CSC Mitre'!AE$1:AE$220,0)),"",VLOOKUP(FC$1,'Tactic Recode'!$A$1:$B$547,2,FALSE))</f>
        <v/>
      </c>
      <c r="FD32" t="str">
        <f>IF(ISERROR(MATCH(FD$1,'CSC Mitre'!AE$1:AE$220,0)),"",VLOOKUP(FD$1,'Tactic Recode'!$A$1:$B$547,2,FALSE))</f>
        <v/>
      </c>
      <c r="FE32" t="str">
        <f>IF(ISERROR(MATCH(FE$1,'CSC Mitre'!AE$1:AE$220,0)),"",VLOOKUP(FE$1,'Tactic Recode'!$A$1:$B$547,2,FALSE))</f>
        <v/>
      </c>
      <c r="FF32" t="str">
        <f>IF(ISERROR(MATCH(FF$1,'CSC Mitre'!AE$1:AE$220,0)),"",VLOOKUP(FF$1,'Tactic Recode'!$A$1:$B$547,2,FALSE))</f>
        <v/>
      </c>
      <c r="FG32" t="str">
        <f>IF(ISERROR(MATCH(FG$1,'CSC Mitre'!AE$1:AE$220,0)),"",VLOOKUP(FG$1,'Tactic Recode'!$A$1:$B$547,2,FALSE))</f>
        <v/>
      </c>
      <c r="FH32" t="str">
        <f>IF(ISERROR(MATCH(FH$1,'CSC Mitre'!AE$1:AE$220,0)),"",VLOOKUP(FH$1,'Tactic Recode'!$A$1:$B$547,2,FALSE))</f>
        <v/>
      </c>
      <c r="FI32" t="str">
        <f>IF(ISERROR(MATCH(FI$1,'CSC Mitre'!AE$1:AE$220,0)),"",VLOOKUP(FI$1,'Tactic Recode'!$A$1:$B$547,2,FALSE))</f>
        <v/>
      </c>
      <c r="FJ32" t="str">
        <f>IF(ISERROR(MATCH(FJ$1,'CSC Mitre'!AE$1:AE$220,0)),"",VLOOKUP(FJ$1,'Tactic Recode'!$A$1:$B$547,2,FALSE))</f>
        <v/>
      </c>
      <c r="FK32" t="str">
        <f>IF(ISERROR(MATCH(FK$1,'CSC Mitre'!AE$1:AE$220,0)),"",VLOOKUP(FK$1,'Tactic Recode'!$A$1:$B$547,2,FALSE))</f>
        <v/>
      </c>
      <c r="FL32" t="str">
        <f>IF(ISERROR(MATCH(FL$1,'CSC Mitre'!AE$1:AE$220,0)),"",VLOOKUP(FL$1,'Tactic Recode'!$A$1:$B$547,2,FALSE))</f>
        <v/>
      </c>
      <c r="FM32" t="str">
        <f>IF(ISERROR(MATCH(FM$1,'CSC Mitre'!AE$1:AE$220,0)),"",VLOOKUP(FM$1,'Tactic Recode'!$A$1:$B$547,2,FALSE))</f>
        <v/>
      </c>
      <c r="FN32" t="str">
        <f>IF(ISERROR(MATCH(FN$1,'CSC Mitre'!AE$1:AE$220,0)),"",VLOOKUP(FN$1,'Tactic Recode'!$A$1:$B$547,2,FALSE))</f>
        <v/>
      </c>
      <c r="FO32" t="str">
        <f>IF(ISERROR(MATCH(FO$1,'CSC Mitre'!AE$1:AE$220,0)),"",VLOOKUP(FO$1,'Tactic Recode'!$A$1:$B$547,2,FALSE))</f>
        <v/>
      </c>
      <c r="FP32" t="str">
        <f>IF(ISERROR(MATCH(FP$1,'CSC Mitre'!AE$1:AE$220,0)),"",VLOOKUP(FP$1,'Tactic Recode'!$A$1:$B$547,2,FALSE))</f>
        <v/>
      </c>
      <c r="FQ32" t="str">
        <f>IF(ISERROR(MATCH(FQ$1,'CSC Mitre'!AE$1:AE$220,0)),"",VLOOKUP(FQ$1,'Tactic Recode'!$A$1:$B$547,2,FALSE))</f>
        <v/>
      </c>
      <c r="FR32" t="str">
        <f>IF(ISERROR(MATCH(FR$1,'CSC Mitre'!AE$1:AE$220,0)),"",VLOOKUP(FR$1,'Tactic Recode'!$A$1:$B$547,2,FALSE))</f>
        <v/>
      </c>
      <c r="FS32" t="str">
        <f>IF(ISERROR(MATCH(FS$1,'CSC Mitre'!AE$1:AE$220,0)),"",VLOOKUP(FS$1,'Tactic Recode'!$A$1:$B$547,2,FALSE))</f>
        <v/>
      </c>
      <c r="FT32" t="str">
        <f>IF(ISERROR(MATCH(FT$1,'CSC Mitre'!AE$1:AE$220,0)),"",VLOOKUP(FT$1,'Tactic Recode'!$A$1:$B$547,2,FALSE))</f>
        <v/>
      </c>
      <c r="FU32" t="str">
        <f>IF(ISERROR(MATCH(FU$1,'CSC Mitre'!AE$1:AE$220,0)),"",VLOOKUP(FU$1,'Tactic Recode'!$A$1:$B$547,2,FALSE))</f>
        <v/>
      </c>
      <c r="FV32" t="str">
        <f>IF(ISERROR(MATCH(FV$1,'CSC Mitre'!AE$1:AE$220,0)),"",VLOOKUP(FV$1,'Tactic Recode'!$A$1:$B$547,2,FALSE))</f>
        <v/>
      </c>
      <c r="FW32" t="str">
        <f>IF(ISERROR(MATCH(FW$1,'CSC Mitre'!AE$1:AE$220,0)),"",VLOOKUP(FW$1,'Tactic Recode'!$A$1:$B$547,2,FALSE))</f>
        <v/>
      </c>
      <c r="FX32" t="str">
        <f>IF(ISERROR(MATCH(FX$1,'CSC Mitre'!AE$1:AE$220,0)),"",VLOOKUP(FX$1,'Tactic Recode'!$A$1:$B$547,2,FALSE))</f>
        <v/>
      </c>
      <c r="FY32" t="str">
        <f>IF(ISERROR(MATCH(FY$1,'CSC Mitre'!AE$1:AE$220,0)),"",VLOOKUP(FY$1,'Tactic Recode'!$A$1:$B$547,2,FALSE))</f>
        <v/>
      </c>
      <c r="FZ32" t="str">
        <f>IF(ISERROR(MATCH(FZ$1,'CSC Mitre'!AE$1:AE$220,0)),"",VLOOKUP(FZ$1,'Tactic Recode'!$A$1:$B$547,2,FALSE))</f>
        <v/>
      </c>
      <c r="GA32" t="str">
        <f>IF(ISERROR(MATCH(GA$1,'CSC Mitre'!AE$1:AE$220,0)),"",VLOOKUP(GA$1,'Tactic Recode'!$A$1:$B$547,2,FALSE))</f>
        <v/>
      </c>
      <c r="GB32" t="str">
        <f>IF(ISERROR(MATCH(GB$1,'CSC Mitre'!AE$1:AE$220,0)),"",VLOOKUP(GB$1,'Tactic Recode'!$A$1:$B$547,2,FALSE))</f>
        <v/>
      </c>
      <c r="GC32" t="str">
        <f>IF(ISERROR(MATCH(GC$1,'CSC Mitre'!AE$1:AE$220,0)),"",VLOOKUP(GC$1,'Tactic Recode'!$A$1:$B$547,2,FALSE))</f>
        <v/>
      </c>
      <c r="GD32" t="str">
        <f>IF(ISERROR(MATCH(GD$1,'CSC Mitre'!AE$1:AE$220,0)),"",VLOOKUP(GD$1,'Tactic Recode'!$A$1:$B$547,2,FALSE))</f>
        <v/>
      </c>
      <c r="GE32" t="str">
        <f>IF(ISERROR(MATCH(GE$1,'CSC Mitre'!AE$1:AE$220,0)),"",VLOOKUP(GE$1,'Tactic Recode'!$A$1:$B$547,2,FALSE))</f>
        <v/>
      </c>
      <c r="GF32" t="str">
        <f>IF(ISERROR(MATCH(GF$1,'CSC Mitre'!AE$1:AE$220,0)),"",VLOOKUP(GF$1,'Tactic Recode'!$A$1:$B$547,2,FALSE))</f>
        <v/>
      </c>
      <c r="GG32" t="str">
        <f>IF(ISERROR(MATCH(GG$1,'CSC Mitre'!AE$1:AE$220,0)),"",VLOOKUP(GG$1,'Tactic Recode'!$A$1:$B$547,2,FALSE))</f>
        <v/>
      </c>
      <c r="GH32" t="str">
        <f>IF(ISERROR(MATCH(GH$1,'CSC Mitre'!AE$1:AE$220,0)),"",VLOOKUP(GH$1,'Tactic Recode'!$A$1:$B$547,2,FALSE))</f>
        <v/>
      </c>
      <c r="GI32" t="str">
        <f>IF(ISERROR(MATCH(GI$1,'CSC Mitre'!AE$1:AE$220,0)),"",VLOOKUP(GI$1,'Tactic Recode'!$A$1:$B$547,2,FALSE))</f>
        <v/>
      </c>
      <c r="GJ32" t="str">
        <f>IF(ISERROR(MATCH(GJ$1,'CSC Mitre'!AE$1:AE$220,0)),"",VLOOKUP(GJ$1,'Tactic Recode'!$A$1:$B$547,2,FALSE))</f>
        <v/>
      </c>
      <c r="GK32" t="str">
        <f>IF(ISERROR(MATCH(GK$1,'CSC Mitre'!AE$1:AE$220,0)),"",VLOOKUP(GK$1,'Tactic Recode'!$A$1:$B$547,2,FALSE))</f>
        <v/>
      </c>
      <c r="GL32" t="str">
        <f>IF(ISERROR(MATCH(GL$1,'CSC Mitre'!AE$1:AE$220,0)),"",VLOOKUP(GL$1,'Tactic Recode'!$A$1:$B$547,2,FALSE))</f>
        <v/>
      </c>
      <c r="GM32" t="str">
        <f>IF(ISERROR(MATCH(GM$1,'CSC Mitre'!AE$1:AE$220,0)),"",VLOOKUP(GM$1,'Tactic Recode'!$A$1:$B$547,2,FALSE))</f>
        <v/>
      </c>
      <c r="GN32" t="str">
        <f>IF(ISERROR(MATCH(GN$1,'CSC Mitre'!AE$1:AE$220,0)),"",VLOOKUP(GN$1,'Tactic Recode'!$A$1:$B$547,2,FALSE))</f>
        <v/>
      </c>
      <c r="GO32" t="str">
        <f>IF(ISERROR(MATCH(GO$1,'CSC Mitre'!AE$1:AE$220,0)),"",VLOOKUP(GO$1,'Tactic Recode'!$A$1:$B$547,2,FALSE))</f>
        <v/>
      </c>
      <c r="GP32" t="str">
        <f>IF(ISERROR(MATCH(GP$1,'CSC Mitre'!AE$1:AE$220,0)),"",VLOOKUP(GP$1,'Tactic Recode'!$A$1:$B$547,2,FALSE))</f>
        <v/>
      </c>
      <c r="GQ32" t="str">
        <f>IF(ISERROR(MATCH(GQ$1,'CSC Mitre'!AE$1:AE$220,0)),"",VLOOKUP(GQ$1,'Tactic Recode'!$A$1:$B$547,2,FALSE))</f>
        <v/>
      </c>
      <c r="GR32" t="str">
        <f>IF(ISERROR(MATCH(GR$1,'CSC Mitre'!AE$1:AE$220,0)),"",VLOOKUP(GR$1,'Tactic Recode'!$A$1:$B$547,2,FALSE))</f>
        <v/>
      </c>
      <c r="GS32" t="str">
        <f>IF(ISERROR(MATCH(GS$1,'CSC Mitre'!AE$1:AE$220,0)),"",VLOOKUP(GS$1,'Tactic Recode'!$A$1:$B$547,2,FALSE))</f>
        <v/>
      </c>
      <c r="GT32" t="str">
        <f>IF(ISERROR(MATCH(GT$1,'CSC Mitre'!AE$1:AE$220,0)),"",VLOOKUP(GT$1,'Tactic Recode'!$A$1:$B$547,2,FALSE))</f>
        <v/>
      </c>
      <c r="GU32" t="str">
        <f>IF(ISERROR(MATCH(GU$1,'CSC Mitre'!AE$1:AE$220,0)),"",VLOOKUP(GU$1,'Tactic Recode'!$A$1:$B$547,2,FALSE))</f>
        <v/>
      </c>
      <c r="GV32" t="str">
        <f>IF(ISERROR(MATCH(GV$1,'CSC Mitre'!AE$1:AE$220,0)),"",VLOOKUP(GV$1,'Tactic Recode'!$A$1:$B$547,2,FALSE))</f>
        <v/>
      </c>
      <c r="GW32" t="str">
        <f>IF(ISERROR(MATCH(GW$1,'CSC Mitre'!AE$1:AE$220,0)),"",VLOOKUP(GW$1,'Tactic Recode'!$A$1:$B$547,2,FALSE))</f>
        <v/>
      </c>
      <c r="GX32" t="str">
        <f>IF(ISERROR(MATCH(GX$1,'CSC Mitre'!AE$1:AE$220,0)),"",VLOOKUP(GX$1,'Tactic Recode'!$A$1:$B$547,2,FALSE))</f>
        <v/>
      </c>
      <c r="GY32" t="str">
        <f>IF(ISERROR(MATCH(GY$1,'CSC Mitre'!AE$1:AE$220,0)),"",VLOOKUP(GY$1,'Tactic Recode'!$A$1:$B$547,2,FALSE))</f>
        <v/>
      </c>
      <c r="GZ32" t="str">
        <f>IF(ISERROR(MATCH(GZ$1,'CSC Mitre'!AE$1:AE$220,0)),"",VLOOKUP(GZ$1,'Tactic Recode'!$A$1:$B$547,2,FALSE))</f>
        <v/>
      </c>
      <c r="HA32" t="str">
        <f>IF(ISERROR(MATCH(HA$1,'CSC Mitre'!AE$1:AE$220,0)),"",VLOOKUP(HA$1,'Tactic Recode'!$A$1:$B$547,2,FALSE))</f>
        <v/>
      </c>
      <c r="HB32" t="str">
        <f>IF(ISERROR(MATCH(HB$1,'CSC Mitre'!AE$1:AE$220,0)),"",VLOOKUP(HB$1,'Tactic Recode'!$A$1:$B$547,2,FALSE))</f>
        <v/>
      </c>
      <c r="HC32" t="str">
        <f>IF(ISERROR(MATCH(HC$1,'CSC Mitre'!AE$1:AE$220,0)),"",VLOOKUP(HC$1,'Tactic Recode'!$A$1:$B$547,2,FALSE))</f>
        <v/>
      </c>
      <c r="HD32" t="str">
        <f>IF(ISERROR(MATCH(HD$1,'CSC Mitre'!AE$1:AE$220,0)),"",VLOOKUP(HD$1,'Tactic Recode'!$A$1:$B$547,2,FALSE))</f>
        <v/>
      </c>
      <c r="HE32" t="str">
        <f>IF(ISERROR(MATCH(HE$1,'CSC Mitre'!AE$1:AE$220,0)),"",VLOOKUP(HE$1,'Tactic Recode'!$A$1:$B$547,2,FALSE))</f>
        <v/>
      </c>
      <c r="HF32" t="str">
        <f>IF(ISERROR(MATCH(HF$1,'CSC Mitre'!AE$1:AE$220,0)),"",VLOOKUP(HF$1,'Tactic Recode'!$A$1:$B$547,2,FALSE))</f>
        <v>Defense Evasion, Persistence</v>
      </c>
      <c r="HG32" t="str">
        <f>IF(ISERROR(MATCH(HG$1,'CSC Mitre'!AE$1:AE$220,0)),"",VLOOKUP(HG$1,'Tactic Recode'!$A$1:$B$547,2,FALSE))</f>
        <v/>
      </c>
      <c r="HH32" t="str">
        <f>IF(ISERROR(MATCH(HH$1,'CSC Mitre'!AE$1:AE$220,0)),"",VLOOKUP(HH$1,'Tactic Recode'!$A$1:$B$547,2,FALSE))</f>
        <v/>
      </c>
      <c r="HI32" t="str">
        <f>IF(ISERROR(MATCH(HI$1,'CSC Mitre'!AE$1:AE$220,0)),"",VLOOKUP(HI$1,'Tactic Recode'!$A$1:$B$547,2,FALSE))</f>
        <v/>
      </c>
      <c r="HJ32" t="str">
        <f>IF(ISERROR(MATCH(HJ$1,'CSC Mitre'!AE$1:AE$220,0)),"",VLOOKUP(HJ$1,'Tactic Recode'!$A$1:$B$547,2,FALSE))</f>
        <v/>
      </c>
      <c r="HK32" t="str">
        <f>IF(ISERROR(MATCH(HK$1,'CSC Mitre'!AE$1:AE$220,0)),"",VLOOKUP(HK$1,'Tactic Recode'!$A$1:$B$547,2,FALSE))</f>
        <v/>
      </c>
      <c r="HL32" t="str">
        <f>IF(ISERROR(MATCH(HL$1,'CSC Mitre'!AE$1:AE$220,0)),"",VLOOKUP(HL$1,'Tactic Recode'!$A$1:$B$547,2,FALSE))</f>
        <v/>
      </c>
      <c r="HM32" t="str">
        <f>IF(ISERROR(MATCH(HM$1,'CSC Mitre'!AE$1:AE$220,0)),"",VLOOKUP(HM$1,'Tactic Recode'!$A$1:$B$547,2,FALSE))</f>
        <v/>
      </c>
      <c r="HN32" t="str">
        <f>IF(ISERROR(MATCH(HN$1,'CSC Mitre'!AE$1:AE$220,0)),"",VLOOKUP(HN$1,'Tactic Recode'!$A$1:$B$547,2,FALSE))</f>
        <v/>
      </c>
      <c r="HO32" t="str">
        <f>IF(ISERROR(MATCH(HO$1,'CSC Mitre'!AE$1:AE$220,0)),"",VLOOKUP(HO$1,'Tactic Recode'!$A$1:$B$547,2,FALSE))</f>
        <v/>
      </c>
      <c r="HP32" t="str">
        <f>IF(ISERROR(MATCH(HP$1,'CSC Mitre'!AE$1:AE$220,0)),"",VLOOKUP(HP$1,'Tactic Recode'!$A$1:$B$547,2,FALSE))</f>
        <v/>
      </c>
      <c r="HQ32" t="str">
        <f>IF(ISERROR(MATCH(HQ$1,'CSC Mitre'!AE$1:AE$220,0)),"",VLOOKUP(HQ$1,'Tactic Recode'!$A$1:$B$547,2,FALSE))</f>
        <v/>
      </c>
      <c r="HR32" t="str">
        <f>IF(ISERROR(MATCH(HR$1,'CSC Mitre'!AE$1:AE$220,0)),"",VLOOKUP(HR$1,'Tactic Recode'!$A$1:$B$547,2,FALSE))</f>
        <v/>
      </c>
      <c r="HS32" t="str">
        <f>IF(ISERROR(MATCH(HS$1,'CSC Mitre'!AE$1:AE$220,0)),"",VLOOKUP(HS$1,'Tactic Recode'!$A$1:$B$547,2,FALSE))</f>
        <v/>
      </c>
      <c r="HT32" t="str">
        <f>IF(ISERROR(MATCH(HT$1,'CSC Mitre'!AE$1:AE$220,0)),"",VLOOKUP(HT$1,'Tactic Recode'!$A$1:$B$547,2,FALSE))</f>
        <v/>
      </c>
      <c r="HU32" t="str">
        <f>IF(ISERROR(MATCH(HU$1,'CSC Mitre'!AE$1:AE$220,0)),"",VLOOKUP(HU$1,'Tactic Recode'!$A$1:$B$547,2,FALSE))</f>
        <v/>
      </c>
      <c r="HV32" t="str">
        <f>IF(ISERROR(MATCH(HV$1,'CSC Mitre'!AE$1:AE$220,0)),"",VLOOKUP(HV$1,'Tactic Recode'!$A$1:$B$547,2,FALSE))</f>
        <v/>
      </c>
      <c r="HW32" t="str">
        <f>IF(ISERROR(MATCH(HW$1,'CSC Mitre'!AE$1:AE$220,0)),"",VLOOKUP(HW$1,'Tactic Recode'!$A$1:$B$547,2,FALSE))</f>
        <v/>
      </c>
      <c r="HX32" t="str">
        <f>IF(ISERROR(MATCH(HX$1,'CSC Mitre'!AE$1:AE$220,0)),"",VLOOKUP(HX$1,'Tactic Recode'!$A$1:$B$547,2,FALSE))</f>
        <v/>
      </c>
      <c r="HY32" t="str">
        <f>IF(ISERROR(MATCH(HY$1,'CSC Mitre'!AE$1:AE$220,0)),"",VLOOKUP(HY$1,'Tactic Recode'!$A$1:$B$547,2,FALSE))</f>
        <v/>
      </c>
      <c r="HZ32" t="str">
        <f>IF(ISERROR(MATCH(HZ$1,'CSC Mitre'!AE$1:AE$220,0)),"",VLOOKUP(HZ$1,'Tactic Recode'!$A$1:$B$547,2,FALSE))</f>
        <v/>
      </c>
      <c r="IA32" t="str">
        <f>IF(ISERROR(MATCH(IA$1,'CSC Mitre'!AE$1:AE$220,0)),"",VLOOKUP(IA$1,'Tactic Recode'!$A$1:$B$547,2,FALSE))</f>
        <v/>
      </c>
      <c r="IB32" t="str">
        <f>IF(ISERROR(MATCH(IB$1,'CSC Mitre'!AE$1:AE$220,0)),"",VLOOKUP(IB$1,'Tactic Recode'!$A$1:$B$547,2,FALSE))</f>
        <v/>
      </c>
      <c r="IC32" t="str">
        <f>IF(ISERROR(MATCH(IC$1,'CSC Mitre'!AE$1:AE$220,0)),"",VLOOKUP(IC$1,'Tactic Recode'!$A$1:$B$547,2,FALSE))</f>
        <v/>
      </c>
      <c r="ID32" t="str">
        <f>IF(ISERROR(MATCH(ID$1,'CSC Mitre'!AE$1:AE$220,0)),"",VLOOKUP(ID$1,'Tactic Recode'!$A$1:$B$547,2,FALSE))</f>
        <v/>
      </c>
      <c r="IE32" t="str">
        <f>IF(ISERROR(MATCH(IE$1,'CSC Mitre'!AE$1:AE$220,0)),"",VLOOKUP(IE$1,'Tactic Recode'!$A$1:$B$547,2,FALSE))</f>
        <v/>
      </c>
      <c r="IF32" t="str">
        <f>IF(ISERROR(MATCH(IF$1,'CSC Mitre'!AE$1:AE$220,0)),"",VLOOKUP(IF$1,'Tactic Recode'!$A$1:$B$547,2,FALSE))</f>
        <v/>
      </c>
      <c r="IG32" t="str">
        <f>IF(ISERROR(MATCH(IG$1,'CSC Mitre'!AE$1:AE$220,0)),"",VLOOKUP(IG$1,'Tactic Recode'!$A$1:$B$547,2,FALSE))</f>
        <v/>
      </c>
      <c r="IH32" t="str">
        <f>IF(ISERROR(MATCH(IH$1,'CSC Mitre'!AE$1:AE$220,0)),"",VLOOKUP(IH$1,'Tactic Recode'!$A$1:$B$547,2,FALSE))</f>
        <v/>
      </c>
      <c r="II32" t="str">
        <f>IF(ISERROR(MATCH(II$1,'CSC Mitre'!AE$1:AE$220,0)),"",VLOOKUP(II$1,'Tactic Recode'!$A$1:$B$547,2,FALSE))</f>
        <v/>
      </c>
      <c r="IJ32" t="str">
        <f>IF(ISERROR(MATCH(IJ$1,'CSC Mitre'!AE$1:AE$220,0)),"",VLOOKUP(IJ$1,'Tactic Recode'!$A$1:$B$547,2,FALSE))</f>
        <v/>
      </c>
      <c r="IK32" t="str">
        <f>IF(ISERROR(MATCH(IK$1,'CSC Mitre'!AE$1:AE$220,0)),"",VLOOKUP(IK$1,'Tactic Recode'!$A$1:$B$547,2,FALSE))</f>
        <v/>
      </c>
      <c r="IL32" t="str">
        <f>IF(ISERROR(MATCH(IL$1,'CSC Mitre'!AE$1:AE$220,0)),"",VLOOKUP(IL$1,'Tactic Recode'!$A$1:$B$547,2,FALSE))</f>
        <v/>
      </c>
      <c r="IM32" t="str">
        <f>IF(ISERROR(MATCH(IM$1,'CSC Mitre'!AE$1:AE$220,0)),"",VLOOKUP(IM$1,'Tactic Recode'!$A$1:$B$547,2,FALSE))</f>
        <v>Defense Evasion</v>
      </c>
      <c r="IN32" t="str">
        <f>IF(ISERROR(MATCH(IN$1,'CSC Mitre'!AE$1:AE$220,0)),"",VLOOKUP(IN$1,'Tactic Recode'!$A$1:$B$547,2,FALSE))</f>
        <v/>
      </c>
      <c r="IO32" t="str">
        <f>IF(ISERROR(MATCH(IO$1,'CSC Mitre'!AE$1:AE$220,0)),"",VLOOKUP(IO$1,'Tactic Recode'!$A$1:$B$547,2,FALSE))</f>
        <v/>
      </c>
      <c r="IP32" t="str">
        <f>IF(ISERROR(MATCH(IP$1,'CSC Mitre'!AE$1:AE$220,0)),"",VLOOKUP(IP$1,'Tactic Recode'!$A$1:$B$547,2,FALSE))</f>
        <v/>
      </c>
      <c r="IQ32" t="str">
        <f>IF(ISERROR(MATCH(IQ$1,'CSC Mitre'!AE$1:AE$220,0)),"",VLOOKUP(IQ$1,'Tactic Recode'!$A$1:$B$547,2,FALSE))</f>
        <v/>
      </c>
      <c r="IR32" t="str">
        <f>IF(ISERROR(MATCH(IR$1,'CSC Mitre'!AE$1:AE$220,0)),"",VLOOKUP(IR$1,'Tactic Recode'!$A$1:$B$547,2,FALSE))</f>
        <v/>
      </c>
      <c r="IS32" t="str">
        <f>IF(ISERROR(MATCH(IS$1,'CSC Mitre'!AE$1:AE$220,0)),"",VLOOKUP(IS$1,'Tactic Recode'!$A$1:$B$547,2,FALSE))</f>
        <v/>
      </c>
      <c r="IT32" t="str">
        <f>IF(ISERROR(MATCH(IT$1,'CSC Mitre'!AE$1:AE$220,0)),"",VLOOKUP(IT$1,'Tactic Recode'!$A$1:$B$547,2,FALSE))</f>
        <v/>
      </c>
      <c r="IU32" t="str">
        <f>IF(ISERROR(MATCH(IU$1,'CSC Mitre'!AE$1:AE$220,0)),"",VLOOKUP(IU$1,'Tactic Recode'!$A$1:$B$547,2,FALSE))</f>
        <v/>
      </c>
      <c r="IV32" t="str">
        <f>IF(ISERROR(MATCH(IV$1,'CSC Mitre'!AE$1:AE$220,0)),"",VLOOKUP(IV$1,'Tactic Recode'!$A$1:$B$547,2,FALSE))</f>
        <v/>
      </c>
      <c r="IW32" t="str">
        <f>IF(ISERROR(MATCH(IW$1,'CSC Mitre'!AE$1:AE$220,0)),"",VLOOKUP(IW$1,'Tactic Recode'!$A$1:$B$547,2,FALSE))</f>
        <v/>
      </c>
      <c r="IX32" t="str">
        <f>IF(ISERROR(MATCH(IX$1,'CSC Mitre'!AE$1:AE$220,0)),"",VLOOKUP(IX$1,'Tactic Recode'!$A$1:$B$547,2,FALSE))</f>
        <v/>
      </c>
      <c r="IY32" t="str">
        <f>IF(ISERROR(MATCH(IY$1,'CSC Mitre'!AE$1:AE$220,0)),"",VLOOKUP(IY$1,'Tactic Recode'!$A$1:$B$547,2,FALSE))</f>
        <v/>
      </c>
      <c r="IZ32" t="str">
        <f>IF(ISERROR(MATCH(IZ$1,'CSC Mitre'!AE$1:AE$220,0)),"",VLOOKUP(IZ$1,'Tactic Recode'!$A$1:$B$547,2,FALSE))</f>
        <v/>
      </c>
      <c r="JA32" t="str">
        <f>IF(ISERROR(MATCH(JA$1,'CSC Mitre'!AE$1:AE$220,0)),"",VLOOKUP(JA$1,'Tactic Recode'!$A$1:$B$547,2,FALSE))</f>
        <v/>
      </c>
      <c r="JB32" t="str">
        <f>IF(ISERROR(MATCH(JB$1,'CSC Mitre'!AE$1:AE$220,0)),"",VLOOKUP(JB$1,'Tactic Recode'!$A$1:$B$547,2,FALSE))</f>
        <v/>
      </c>
      <c r="JC32" t="str">
        <f>IF(ISERROR(MATCH(JC$1,'CSC Mitre'!AE$1:AE$220,0)),"",VLOOKUP(JC$1,'Tactic Recode'!$A$1:$B$547,2,FALSE))</f>
        <v/>
      </c>
      <c r="JD32" t="str">
        <f>IF(ISERROR(MATCH(JD$1,'CSC Mitre'!AE$1:AE$220,0)),"",VLOOKUP(JD$1,'Tactic Recode'!$A$1:$B$547,2,FALSE))</f>
        <v/>
      </c>
      <c r="JE32" t="str">
        <f>IF(ISERROR(MATCH(JE$1,'CSC Mitre'!AE$1:AE$220,0)),"",VLOOKUP(JE$1,'Tactic Recode'!$A$1:$B$547,2,FALSE))</f>
        <v/>
      </c>
      <c r="JF32" t="str">
        <f>IF(ISERROR(MATCH(JF$1,'CSC Mitre'!AE$1:AE$220,0)),"",VLOOKUP(JF$1,'Tactic Recode'!$A$1:$B$547,2,FALSE))</f>
        <v/>
      </c>
      <c r="JG32" t="str">
        <f>IF(ISERROR(MATCH(JG$1,'CSC Mitre'!AE$1:AE$220,0)),"",VLOOKUP(JG$1,'Tactic Recode'!$A$1:$B$547,2,FALSE))</f>
        <v/>
      </c>
      <c r="JH32" t="str">
        <f>IF(ISERROR(MATCH(JH$1,'CSC Mitre'!AE$1:AE$220,0)),"",VLOOKUP(JH$1,'Tactic Recode'!$A$1:$B$547,2,FALSE))</f>
        <v/>
      </c>
      <c r="JI32" t="str">
        <f>IF(ISERROR(MATCH(JI$1,'CSC Mitre'!AE$1:AE$220,0)),"",VLOOKUP(JI$1,'Tactic Recode'!$A$1:$B$547,2,FALSE))</f>
        <v/>
      </c>
      <c r="JJ32" t="str">
        <f>IF(ISERROR(MATCH(JJ$1,'CSC Mitre'!AE$1:AE$220,0)),"",VLOOKUP(JJ$1,'Tactic Recode'!$A$1:$B$547,2,FALSE))</f>
        <v/>
      </c>
      <c r="JK32" t="str">
        <f>IF(ISERROR(MATCH(JK$1,'CSC Mitre'!AE$1:AE$220,0)),"",VLOOKUP(JK$1,'Tactic Recode'!$A$1:$B$547,2,FALSE))</f>
        <v/>
      </c>
      <c r="JL32" t="str">
        <f>IF(ISERROR(MATCH(JL$1,'CSC Mitre'!AE$1:AE$220,0)),"",VLOOKUP(JL$1,'Tactic Recode'!$A$1:$B$547,2,FALSE))</f>
        <v/>
      </c>
      <c r="JM32" t="str">
        <f>IF(ISERROR(MATCH(JM$1,'CSC Mitre'!AE$1:AE$220,0)),"",VLOOKUP(JM$1,'Tactic Recode'!$A$1:$B$547,2,FALSE))</f>
        <v/>
      </c>
      <c r="JN32" t="str">
        <f>IF(ISERROR(MATCH(JN$1,'CSC Mitre'!AE$1:AE$220,0)),"",VLOOKUP(JN$1,'Tactic Recode'!$A$1:$B$547,2,FALSE))</f>
        <v/>
      </c>
      <c r="JO32" t="str">
        <f>IF(ISERROR(MATCH(JO$1,'CSC Mitre'!AE$1:AE$220,0)),"",VLOOKUP(JO$1,'Tactic Recode'!$A$1:$B$547,2,FALSE))</f>
        <v/>
      </c>
      <c r="JP32" t="str">
        <f>IF(ISERROR(MATCH(JP$1,'CSC Mitre'!AE$1:AE$220,0)),"",VLOOKUP(JP$1,'Tactic Recode'!$A$1:$B$547,2,FALSE))</f>
        <v/>
      </c>
      <c r="JQ32" t="str">
        <f>IF(ISERROR(MATCH(JQ$1,'CSC Mitre'!AE$1:AE$220,0)),"",VLOOKUP(JQ$1,'Tactic Recode'!$A$1:$B$547,2,FALSE))</f>
        <v/>
      </c>
      <c r="JR32" t="str">
        <f>IF(ISERROR(MATCH(JR$1,'CSC Mitre'!AE$1:AE$220,0)),"",VLOOKUP(JR$1,'Tactic Recode'!$A$1:$B$547,2,FALSE))</f>
        <v/>
      </c>
      <c r="JS32" t="str">
        <f>IF(ISERROR(MATCH(JS$1,'CSC Mitre'!AE$1:AE$220,0)),"",VLOOKUP(JS$1,'Tactic Recode'!$A$1:$B$547,2,FALSE))</f>
        <v/>
      </c>
      <c r="JT32" t="str">
        <f>IF(ISERROR(MATCH(JT$1,'CSC Mitre'!AE$1:AE$220,0)),"",VLOOKUP(JT$1,'Tactic Recode'!$A$1:$B$547,2,FALSE))</f>
        <v/>
      </c>
      <c r="JU32" t="str">
        <f>IF(ISERROR(MATCH(JU$1,'CSC Mitre'!AE$1:AE$220,0)),"",VLOOKUP(JU$1,'Tactic Recode'!$A$1:$B$547,2,FALSE))</f>
        <v/>
      </c>
      <c r="JV32" t="str">
        <f>IF(ISERROR(MATCH(JV$1,'CSC Mitre'!AE$1:AE$220,0)),"",VLOOKUP(JV$1,'Tactic Recode'!$A$1:$B$547,2,FALSE))</f>
        <v/>
      </c>
      <c r="JW32" t="str">
        <f>IF(ISERROR(MATCH(JW$1,'CSC Mitre'!AE$1:AE$220,0)),"",VLOOKUP(JW$1,'Tactic Recode'!$A$1:$B$547,2,FALSE))</f>
        <v/>
      </c>
      <c r="JX32" t="str">
        <f>IF(ISERROR(MATCH(JX$1,'CSC Mitre'!AE$1:AE$220,0)),"",VLOOKUP(JX$1,'Tactic Recode'!$A$1:$B$547,2,FALSE))</f>
        <v/>
      </c>
      <c r="JY32" t="str">
        <f>IF(ISERROR(MATCH(JY$1,'CSC Mitre'!AE$1:AE$220,0)),"",VLOOKUP(JY$1,'Tactic Recode'!$A$1:$B$547,2,FALSE))</f>
        <v/>
      </c>
      <c r="JZ32" t="str">
        <f>IF(ISERROR(MATCH(JZ$1,'CSC Mitre'!AE$1:AE$220,0)),"",VLOOKUP(JZ$1,'Tactic Recode'!$A$1:$B$547,2,FALSE))</f>
        <v/>
      </c>
      <c r="KA32" t="str">
        <f>IF(ISERROR(MATCH(KA$1,'CSC Mitre'!AE$1:AE$220,0)),"",VLOOKUP(KA$1,'Tactic Recode'!$A$1:$B$547,2,FALSE))</f>
        <v/>
      </c>
      <c r="KB32" t="str">
        <f>IF(ISERROR(MATCH(KB$1,'CSC Mitre'!AE$1:AE$220,0)),"",VLOOKUP(KB$1,'Tactic Recode'!$A$1:$B$547,2,FALSE))</f>
        <v/>
      </c>
      <c r="KC32" t="str">
        <f>IF(ISERROR(MATCH(KC$1,'CSC Mitre'!AE$1:AE$220,0)),"",VLOOKUP(KC$1,'Tactic Recode'!$A$1:$B$547,2,FALSE))</f>
        <v/>
      </c>
      <c r="KD32" t="str">
        <f>IF(ISERROR(MATCH(KD$1,'CSC Mitre'!AE$1:AE$220,0)),"",VLOOKUP(KD$1,'Tactic Recode'!$A$1:$B$547,2,FALSE))</f>
        <v/>
      </c>
      <c r="KE32" t="str">
        <f>IF(ISERROR(MATCH(KE$1,'CSC Mitre'!AE$1:AE$220,0)),"",VLOOKUP(KE$1,'Tactic Recode'!$A$1:$B$547,2,FALSE))</f>
        <v/>
      </c>
      <c r="KF32" t="str">
        <f>IF(ISERROR(MATCH(KF$1,'CSC Mitre'!AE$1:AE$220,0)),"",VLOOKUP(KF$1,'Tactic Recode'!$A$1:$B$547,2,FALSE))</f>
        <v/>
      </c>
      <c r="KG32" t="str">
        <f>IF(ISERROR(MATCH(KG$1,'CSC Mitre'!AE$1:AE$220,0)),"",VLOOKUP(KG$1,'Tactic Recode'!$A$1:$B$547,2,FALSE))</f>
        <v/>
      </c>
      <c r="KH32" t="str">
        <f>IF(ISERROR(MATCH(KH$1,'CSC Mitre'!AE$1:AE$220,0)),"",VLOOKUP(KH$1,'Tactic Recode'!$A$1:$B$547,2,FALSE))</f>
        <v/>
      </c>
      <c r="KI32" t="str">
        <f>IF(ISERROR(MATCH(KI$1,'CSC Mitre'!AE$1:AE$220,0)),"",VLOOKUP(KI$1,'Tactic Recode'!$A$1:$B$547,2,FALSE))</f>
        <v/>
      </c>
      <c r="KJ32" t="str">
        <f>IF(ISERROR(MATCH(KJ$1,'CSC Mitre'!AE$1:AE$220,0)),"",VLOOKUP(KJ$1,'Tactic Recode'!$A$1:$B$547,2,FALSE))</f>
        <v/>
      </c>
      <c r="KK32" t="str">
        <f>IF(ISERROR(MATCH(KK$1,'CSC Mitre'!AE$1:AE$220,0)),"",VLOOKUP(KK$1,'Tactic Recode'!$A$1:$B$547,2,FALSE))</f>
        <v/>
      </c>
      <c r="KL32" t="str">
        <f>IF(ISERROR(MATCH(KL$1,'CSC Mitre'!AE$1:AE$220,0)),"",VLOOKUP(KL$1,'Tactic Recode'!$A$1:$B$547,2,FALSE))</f>
        <v/>
      </c>
      <c r="KM32" t="str">
        <f>IF(ISERROR(MATCH(KM$1,'CSC Mitre'!AE$1:AE$220,0)),"",VLOOKUP(KM$1,'Tactic Recode'!$A$1:$B$547,2,FALSE))</f>
        <v/>
      </c>
      <c r="KN32" t="str">
        <f>IF(ISERROR(MATCH(KN$1,'CSC Mitre'!AE$1:AE$220,0)),"",VLOOKUP(KN$1,'Tactic Recode'!$A$1:$B$547,2,FALSE))</f>
        <v/>
      </c>
      <c r="KO32" t="str">
        <f>IF(ISERROR(MATCH(KO$1,'CSC Mitre'!AE$1:AE$220,0)),"",VLOOKUP(KO$1,'Tactic Recode'!$A$1:$B$547,2,FALSE))</f>
        <v/>
      </c>
      <c r="KP32" t="str">
        <f>IF(ISERROR(MATCH(KP$1,'CSC Mitre'!AE$1:AE$220,0)),"",VLOOKUP(KP$1,'Tactic Recode'!$A$1:$B$547,2,FALSE))</f>
        <v/>
      </c>
      <c r="KQ32" t="str">
        <f>IF(ISERROR(MATCH(KQ$1,'CSC Mitre'!AE$1:AE$220,0)),"",VLOOKUP(KQ$1,'Tactic Recode'!$A$1:$B$547,2,FALSE))</f>
        <v/>
      </c>
      <c r="KR32" t="str">
        <f>IF(ISERROR(MATCH(KR$1,'CSC Mitre'!AE$1:AE$220,0)),"",VLOOKUP(KR$1,'Tactic Recode'!$A$1:$B$547,2,FALSE))</f>
        <v/>
      </c>
      <c r="KS32" t="str">
        <f>IF(ISERROR(MATCH(KS$1,'CSC Mitre'!AE$1:AE$220,0)),"",VLOOKUP(KS$1,'Tactic Recode'!$A$1:$B$547,2,FALSE))</f>
        <v/>
      </c>
      <c r="KT32" t="str">
        <f>IF(ISERROR(MATCH(KT$1,'CSC Mitre'!AE$1:AE$220,0)),"",VLOOKUP(KT$1,'Tactic Recode'!$A$1:$B$547,2,FALSE))</f>
        <v/>
      </c>
      <c r="KU32" t="str">
        <f>IF(ISERROR(MATCH(KU$1,'CSC Mitre'!AE$1:AE$220,0)),"",VLOOKUP(KU$1,'Tactic Recode'!$A$1:$B$547,2,FALSE))</f>
        <v/>
      </c>
      <c r="KV32" t="str">
        <f>IF(ISERROR(MATCH(KV$1,'CSC Mitre'!AE$1:AE$220,0)),"",VLOOKUP(KV$1,'Tactic Recode'!$A$1:$B$547,2,FALSE))</f>
        <v/>
      </c>
      <c r="KW32" t="str">
        <f>IF(ISERROR(MATCH(KW$1,'CSC Mitre'!AE$1:AE$220,0)),"",VLOOKUP(KW$1,'Tactic Recode'!$A$1:$B$547,2,FALSE))</f>
        <v/>
      </c>
      <c r="KX32" t="str">
        <f>IF(ISERROR(MATCH(KX$1,'CSC Mitre'!AE$1:AE$220,0)),"",VLOOKUP(KX$1,'Tactic Recode'!$A$1:$B$547,2,FALSE))</f>
        <v/>
      </c>
      <c r="KY32" t="str">
        <f>IF(ISERROR(MATCH(KY$1,'CSC Mitre'!AE$1:AE$220,0)),"",VLOOKUP(KY$1,'Tactic Recode'!$A$1:$B$547,2,FALSE))</f>
        <v/>
      </c>
      <c r="KZ32" t="str">
        <f>IF(ISERROR(MATCH(KZ$1,'CSC Mitre'!AE$1:AE$220,0)),"",VLOOKUP(KZ$1,'Tactic Recode'!$A$1:$B$547,2,FALSE))</f>
        <v/>
      </c>
      <c r="LA32" t="str">
        <f>IF(ISERROR(MATCH(LA$1,'CSC Mitre'!AE$1:AE$220,0)),"",VLOOKUP(LA$1,'Tactic Recode'!$A$1:$B$547,2,FALSE))</f>
        <v/>
      </c>
      <c r="LB32" t="str">
        <f>IF(ISERROR(MATCH(LB$1,'CSC Mitre'!AE$1:AE$220,0)),"",VLOOKUP(LB$1,'Tactic Recode'!$A$1:$B$547,2,FALSE))</f>
        <v/>
      </c>
      <c r="LC32" t="str">
        <f>IF(ISERROR(MATCH(LC$1,'CSC Mitre'!AE$1:AE$220,0)),"",VLOOKUP(LC$1,'Tactic Recode'!$A$1:$B$547,2,FALSE))</f>
        <v/>
      </c>
      <c r="LD32" t="str">
        <f>IF(ISERROR(MATCH(LD$1,'CSC Mitre'!AE$1:AE$220,0)),"",VLOOKUP(LD$1,'Tactic Recode'!$A$1:$B$547,2,FALSE))</f>
        <v/>
      </c>
      <c r="LE32" t="str">
        <f>IF(ISERROR(MATCH(LE$1,'CSC Mitre'!AE$1:AE$220,0)),"",VLOOKUP(LE$1,'Tactic Recode'!$A$1:$B$547,2,FALSE))</f>
        <v/>
      </c>
      <c r="LF32" t="str">
        <f>IF(ISERROR(MATCH(LF$1,'CSC Mitre'!AE$1:AE$220,0)),"",VLOOKUP(LF$1,'Tactic Recode'!$A$1:$B$547,2,FALSE))</f>
        <v/>
      </c>
      <c r="LG32" t="str">
        <f>IF(ISERROR(MATCH(LG$1,'CSC Mitre'!AE$1:AE$220,0)),"",VLOOKUP(LG$1,'Tactic Recode'!$A$1:$B$547,2,FALSE))</f>
        <v/>
      </c>
      <c r="LH32" t="str">
        <f>IF(ISERROR(MATCH(LH$1,'CSC Mitre'!AE$1:AE$220,0)),"",VLOOKUP(LH$1,'Tactic Recode'!$A$1:$B$547,2,FALSE))</f>
        <v/>
      </c>
      <c r="LI32" t="str">
        <f>IF(ISERROR(MATCH(LI$1,'CSC Mitre'!AE$1:AE$220,0)),"",VLOOKUP(LI$1,'Tactic Recode'!$A$1:$B$547,2,FALSE))</f>
        <v/>
      </c>
      <c r="LJ32" t="str">
        <f>IF(ISERROR(MATCH(LJ$1,'CSC Mitre'!AE$1:AE$220,0)),"",VLOOKUP(LJ$1,'Tactic Recode'!$A$1:$B$547,2,FALSE))</f>
        <v/>
      </c>
      <c r="LK32" t="str">
        <f>IF(ISERROR(MATCH(LK$1,'CSC Mitre'!AE$1:AE$220,0)),"",VLOOKUP(LK$1,'Tactic Recode'!$A$1:$B$547,2,FALSE))</f>
        <v/>
      </c>
      <c r="LL32" t="str">
        <f>IF(ISERROR(MATCH(LL$1,'CSC Mitre'!AE$1:AE$220,0)),"",VLOOKUP(LL$1,'Tactic Recode'!$A$1:$B$547,2,FALSE))</f>
        <v/>
      </c>
      <c r="LM32" t="str">
        <f>IF(ISERROR(MATCH(LM$1,'CSC Mitre'!AE$1:AE$220,0)),"",VLOOKUP(LM$1,'Tactic Recode'!$A$1:$B$547,2,FALSE))</f>
        <v/>
      </c>
      <c r="LN32" t="str">
        <f>IF(ISERROR(MATCH(LN$1,'CSC Mitre'!AE$1:AE$220,0)),"",VLOOKUP(LN$1,'Tactic Recode'!$A$1:$B$547,2,FALSE))</f>
        <v/>
      </c>
      <c r="LO32" t="str">
        <f>IF(ISERROR(MATCH(LO$1,'CSC Mitre'!AE$1:AE$220,0)),"",VLOOKUP(LO$1,'Tactic Recode'!$A$1:$B$547,2,FALSE))</f>
        <v/>
      </c>
      <c r="LP32" t="str">
        <f>IF(ISERROR(MATCH(LP$1,'CSC Mitre'!AE$1:AE$220,0)),"",VLOOKUP(LP$1,'Tactic Recode'!$A$1:$B$547,2,FALSE))</f>
        <v/>
      </c>
      <c r="LQ32" t="str">
        <f>IF(ISERROR(MATCH(LQ$1,'CSC Mitre'!AE$1:AE$220,0)),"",VLOOKUP(LQ$1,'Tactic Recode'!$A$1:$B$547,2,FALSE))</f>
        <v/>
      </c>
      <c r="LR32" t="str">
        <f>IF(ISERROR(MATCH(LR$1,'CSC Mitre'!AE$1:AE$220,0)),"",VLOOKUP(LR$1,'Tactic Recode'!$A$1:$B$547,2,FALSE))</f>
        <v/>
      </c>
      <c r="LS32" t="str">
        <f>IF(ISERROR(MATCH(LS$1,'CSC Mitre'!AE$1:AE$220,0)),"",VLOOKUP(LS$1,'Tactic Recode'!$A$1:$B$547,2,FALSE))</f>
        <v/>
      </c>
      <c r="LT32" t="str">
        <f>IF(ISERROR(MATCH(LT$1,'CSC Mitre'!AE$1:AE$220,0)),"",VLOOKUP(LT$1,'Tactic Recode'!$A$1:$B$547,2,FALSE))</f>
        <v/>
      </c>
      <c r="LU32" t="str">
        <f>IF(ISERROR(MATCH(LU$1,'CSC Mitre'!AE$1:AE$220,0)),"",VLOOKUP(LU$1,'Tactic Recode'!$A$1:$B$547,2,FALSE))</f>
        <v/>
      </c>
      <c r="LV32" t="str">
        <f>IF(ISERROR(MATCH(LV$1,'CSC Mitre'!AE$1:AE$220,0)),"",VLOOKUP(LV$1,'Tactic Recode'!$A$1:$B$547,2,FALSE))</f>
        <v/>
      </c>
      <c r="LW32" t="str">
        <f>IF(ISERROR(MATCH(LW$1,'CSC Mitre'!AE$1:AE$220,0)),"",VLOOKUP(LW$1,'Tactic Recode'!$A$1:$B$547,2,FALSE))</f>
        <v/>
      </c>
      <c r="LX32" t="str">
        <f>IF(ISERROR(MATCH(LX$1,'CSC Mitre'!AE$1:AE$220,0)),"",VLOOKUP(LX$1,'Tactic Recode'!$A$1:$B$547,2,FALSE))</f>
        <v/>
      </c>
      <c r="LY32" t="str">
        <f>IF(ISERROR(MATCH(LY$1,'CSC Mitre'!AE$1:AE$220,0)),"",VLOOKUP(LY$1,'Tactic Recode'!$A$1:$B$547,2,FALSE))</f>
        <v/>
      </c>
      <c r="LZ32" t="str">
        <f>IF(ISERROR(MATCH(LZ$1,'CSC Mitre'!AE$1:AE$220,0)),"",VLOOKUP(LZ$1,'Tactic Recode'!$A$1:$B$547,2,FALSE))</f>
        <v/>
      </c>
      <c r="MA32" t="str">
        <f>IF(ISERROR(MATCH(MA$1,'CSC Mitre'!AE$1:AE$220,0)),"",VLOOKUP(MA$1,'Tactic Recode'!$A$1:$B$547,2,FALSE))</f>
        <v/>
      </c>
      <c r="MB32" t="str">
        <f>IF(ISERROR(MATCH(MB$1,'CSC Mitre'!AE$1:AE$220,0)),"",VLOOKUP(MB$1,'Tactic Recode'!$A$1:$B$547,2,FALSE))</f>
        <v/>
      </c>
      <c r="MC32" t="str">
        <f>IF(ISERROR(MATCH(MC$1,'CSC Mitre'!AE$1:AE$220,0)),"",VLOOKUP(MC$1,'Tactic Recode'!$A$1:$B$547,2,FALSE))</f>
        <v/>
      </c>
      <c r="MD32" t="str">
        <f>IF(ISERROR(MATCH(MD$1,'CSC Mitre'!AE$1:AE$220,0)),"",VLOOKUP(MD$1,'Tactic Recode'!$A$1:$B$547,2,FALSE))</f>
        <v/>
      </c>
      <c r="ME32" t="str">
        <f>IF(ISERROR(MATCH(ME$1,'CSC Mitre'!AE$1:AE$220,0)),"",VLOOKUP(ME$1,'Tactic Recode'!$A$1:$B$547,2,FALSE))</f>
        <v/>
      </c>
      <c r="MF32" t="str">
        <f>IF(ISERROR(MATCH(MF$1,'CSC Mitre'!AE$1:AE$220,0)),"",VLOOKUP(MF$1,'Tactic Recode'!$A$1:$B$547,2,FALSE))</f>
        <v/>
      </c>
      <c r="MG32" t="str">
        <f>IF(ISERROR(MATCH(MG$1,'CSC Mitre'!AE$1:AE$220,0)),"",VLOOKUP(MG$1,'Tactic Recode'!$A$1:$B$547,2,FALSE))</f>
        <v/>
      </c>
      <c r="MH32" t="str">
        <f>IF(ISERROR(MATCH(MH$1,'CSC Mitre'!AE$1:AE$220,0)),"",VLOOKUP(MH$1,'Tactic Recode'!$A$1:$B$547,2,FALSE))</f>
        <v/>
      </c>
      <c r="MI32" t="str">
        <f>IF(ISERROR(MATCH(MI$1,'CSC Mitre'!AE$1:AE$220,0)),"",VLOOKUP(MI$1,'Tactic Recode'!$A$1:$B$547,2,FALSE))</f>
        <v/>
      </c>
      <c r="MJ32" t="str">
        <f>IF(ISERROR(MATCH(MJ$1,'CSC Mitre'!AE$1:AE$220,0)),"",VLOOKUP(MJ$1,'Tactic Recode'!$A$1:$B$547,2,FALSE))</f>
        <v/>
      </c>
      <c r="MK32" t="str">
        <f>IF(ISERROR(MATCH(MK$1,'CSC Mitre'!AE$1:AE$220,0)),"",VLOOKUP(MK$1,'Tactic Recode'!$A$1:$B$547,2,FALSE))</f>
        <v/>
      </c>
      <c r="ML32" t="str">
        <f>IF(ISERROR(MATCH(ML$1,'CSC Mitre'!AE$1:AE$220,0)),"",VLOOKUP(ML$1,'Tactic Recode'!$A$1:$B$547,2,FALSE))</f>
        <v>Credential Access</v>
      </c>
      <c r="MM32" t="str">
        <f>IF(ISERROR(MATCH(MM$1,'CSC Mitre'!AE$1:AE$220,0)),"",VLOOKUP(MM$1,'Tactic Recode'!$A$1:$B$547,2,FALSE))</f>
        <v/>
      </c>
      <c r="MN32" t="str">
        <f>IF(ISERROR(MATCH(MN$1,'CSC Mitre'!AE$1:AE$220,0)),"",VLOOKUP(MN$1,'Tactic Recode'!$A$1:$B$547,2,FALSE))</f>
        <v/>
      </c>
      <c r="MO32" t="str">
        <f>IF(ISERROR(MATCH(MO$1,'CSC Mitre'!AE$1:AE$220,0)),"",VLOOKUP(MO$1,'Tactic Recode'!$A$1:$B$547,2,FALSE))</f>
        <v/>
      </c>
      <c r="MP32" t="str">
        <f>IF(ISERROR(MATCH(MP$1,'CSC Mitre'!AE$1:AE$220,0)),"",VLOOKUP(MP$1,'Tactic Recode'!$A$1:$B$547,2,FALSE))</f>
        <v/>
      </c>
      <c r="MQ32" t="str">
        <f>IF(ISERROR(MATCH(MQ$1,'CSC Mitre'!AE$1:AE$220,0)),"",VLOOKUP(MQ$1,'Tactic Recode'!$A$1:$B$547,2,FALSE))</f>
        <v>Credential Access</v>
      </c>
      <c r="MR32" t="str">
        <f>IF(ISERROR(MATCH(MR$1,'CSC Mitre'!AE$1:AE$220,0)),"",VLOOKUP(MR$1,'Tactic Recode'!$A$1:$B$547,2,FALSE))</f>
        <v/>
      </c>
      <c r="MS32" t="str">
        <f>IF(ISERROR(MATCH(MS$1,'CSC Mitre'!AE$1:AE$220,0)),"",VLOOKUP(MS$1,'Tactic Recode'!$A$1:$B$547,2,FALSE))</f>
        <v/>
      </c>
      <c r="MT32" t="str">
        <f>IF(ISERROR(MATCH(MT$1,'CSC Mitre'!AE$1:AE$220,0)),"",VLOOKUP(MT$1,'Tactic Recode'!$A$1:$B$547,2,FALSE))</f>
        <v/>
      </c>
      <c r="MU32" t="str">
        <f>IF(ISERROR(MATCH(MU$1,'CSC Mitre'!AE$1:AE$220,0)),"",VLOOKUP(MU$1,'Tactic Recode'!$A$1:$B$547,2,FALSE))</f>
        <v/>
      </c>
      <c r="MV32" t="str">
        <f>IF(ISERROR(MATCH(MV$1,'CSC Mitre'!AE$1:AE$220,0)),"",VLOOKUP(MV$1,'Tactic Recode'!$A$1:$B$547,2,FALSE))</f>
        <v/>
      </c>
      <c r="MW32" t="str">
        <f>IF(ISERROR(MATCH(MW$1,'CSC Mitre'!AE$1:AE$220,0)),"",VLOOKUP(MW$1,'Tactic Recode'!$A$1:$B$547,2,FALSE))</f>
        <v/>
      </c>
      <c r="MX32" t="str">
        <f>IF(ISERROR(MATCH(MX$1,'CSC Mitre'!AE$1:AE$220,0)),"",VLOOKUP(MX$1,'Tactic Recode'!$A$1:$B$547,2,FALSE))</f>
        <v/>
      </c>
      <c r="MY32" t="str">
        <f>IF(ISERROR(MATCH(MY$1,'CSC Mitre'!AE$1:AE$220,0)),"",VLOOKUP(MY$1,'Tactic Recode'!$A$1:$B$547,2,FALSE))</f>
        <v/>
      </c>
      <c r="MZ32" t="str">
        <f>IF(ISERROR(MATCH(MZ$1,'CSC Mitre'!AE$1:AE$220,0)),"",VLOOKUP(MZ$1,'Tactic Recode'!$A$1:$B$547,2,FALSE))</f>
        <v/>
      </c>
      <c r="NA32" t="str">
        <f>IF(ISERROR(MATCH(NA$1,'CSC Mitre'!AE$1:AE$220,0)),"",VLOOKUP(NA$1,'Tactic Recode'!$A$1:$B$547,2,FALSE))</f>
        <v/>
      </c>
      <c r="NB32" t="str">
        <f>IF(ISERROR(MATCH(NB$1,'CSC Mitre'!AE$1:AE$220,0)),"",VLOOKUP(NB$1,'Tactic Recode'!$A$1:$B$547,2,FALSE))</f>
        <v/>
      </c>
      <c r="NC32" t="str">
        <f>IF(ISERROR(MATCH(NC$1,'CSC Mitre'!AE$1:AE$220,0)),"",VLOOKUP(NC$1,'Tactic Recode'!$A$1:$B$547,2,FALSE))</f>
        <v/>
      </c>
      <c r="ND32" t="str">
        <f>IF(ISERROR(MATCH(ND$1,'CSC Mitre'!AE$1:AE$220,0)),"",VLOOKUP(ND$1,'Tactic Recode'!$A$1:$B$547,2,FALSE))</f>
        <v/>
      </c>
      <c r="NE32" t="str">
        <f>IF(ISERROR(MATCH(NE$1,'CSC Mitre'!AE$1:AE$220,0)),"",VLOOKUP(NE$1,'Tactic Recode'!$A$1:$B$547,2,FALSE))</f>
        <v/>
      </c>
      <c r="NF32" t="str">
        <f>IF(ISERROR(MATCH(NF$1,'CSC Mitre'!AE$1:AE$220,0)),"",VLOOKUP(NF$1,'Tactic Recode'!$A$1:$B$547,2,FALSE))</f>
        <v/>
      </c>
      <c r="NG32" t="str">
        <f>IF(ISERROR(MATCH(NG$1,'CSC Mitre'!AE$1:AE$220,0)),"",VLOOKUP(NG$1,'Tactic Recode'!$A$1:$B$547,2,FALSE))</f>
        <v/>
      </c>
      <c r="NH32" t="str">
        <f>IF(ISERROR(MATCH(NH$1,'CSC Mitre'!AE$1:AE$220,0)),"",VLOOKUP(NH$1,'Tactic Recode'!$A$1:$B$547,2,FALSE))</f>
        <v/>
      </c>
      <c r="NI32" t="str">
        <f>IF(ISERROR(MATCH(NI$1,'CSC Mitre'!AE$1:AE$220,0)),"",VLOOKUP(NI$1,'Tactic Recode'!$A$1:$B$547,2,FALSE))</f>
        <v/>
      </c>
      <c r="NJ32" t="str">
        <f>IF(ISERROR(MATCH(NJ$1,'CSC Mitre'!AE$1:AE$220,0)),"",VLOOKUP(NJ$1,'Tactic Recode'!$A$1:$B$547,2,FALSE))</f>
        <v/>
      </c>
      <c r="NK32" t="str">
        <f>IF(ISERROR(MATCH(NK$1,'CSC Mitre'!AE$1:AE$220,0)),"",VLOOKUP(NK$1,'Tactic Recode'!$A$1:$B$547,2,FALSE))</f>
        <v/>
      </c>
      <c r="NL32" t="str">
        <f>IF(ISERROR(MATCH(NL$1,'CSC Mitre'!AE$1:AE$220,0)),"",VLOOKUP(NL$1,'Tactic Recode'!$A$1:$B$547,2,FALSE))</f>
        <v/>
      </c>
      <c r="NM32" t="str">
        <f>IF(ISERROR(MATCH(NM$1,'CSC Mitre'!AE$1:AE$220,0)),"",VLOOKUP(NM$1,'Tactic Recode'!$A$1:$B$547,2,FALSE))</f>
        <v/>
      </c>
      <c r="NN32" t="str">
        <f>IF(ISERROR(MATCH(NN$1,'CSC Mitre'!AE$1:AE$220,0)),"",VLOOKUP(NN$1,'Tactic Recode'!$A$1:$B$547,2,FALSE))</f>
        <v>Collection, Credential Access</v>
      </c>
      <c r="NO32" t="str">
        <f>IF(ISERROR(MATCH(NO$1,'CSC Mitre'!AE$1:AE$220,0)),"",VLOOKUP(NO$1,'Tactic Recode'!$A$1:$B$547,2,FALSE))</f>
        <v/>
      </c>
      <c r="NP32" t="str">
        <f>IF(ISERROR(MATCH(NP$1,'CSC Mitre'!AE$1:AE$220,0)),"",VLOOKUP(NP$1,'Tactic Recode'!$A$1:$B$547,2,FALSE))</f>
        <v/>
      </c>
      <c r="NQ32" t="str">
        <f>IF(ISERROR(MATCH(NQ$1,'CSC Mitre'!AE$1:AE$220,0)),"",VLOOKUP(NQ$1,'Tactic Recode'!$A$1:$B$547,2,FALSE))</f>
        <v/>
      </c>
      <c r="NR32" t="str">
        <f>IF(ISERROR(MATCH(NR$1,'CSC Mitre'!AE$1:AE$220,0)),"",VLOOKUP(NR$1,'Tactic Recode'!$A$1:$B$547,2,FALSE))</f>
        <v/>
      </c>
      <c r="NS32" t="str">
        <f>IF(ISERROR(MATCH(NS$1,'CSC Mitre'!AE$1:AE$220,0)),"",VLOOKUP(NS$1,'Tactic Recode'!$A$1:$B$547,2,FALSE))</f>
        <v/>
      </c>
      <c r="NT32" t="str">
        <f>IF(ISERROR(MATCH(NT$1,'CSC Mitre'!AE$1:AE$220,0)),"",VLOOKUP(NT$1,'Tactic Recode'!$A$1:$B$547,2,FALSE))</f>
        <v/>
      </c>
      <c r="NU32" t="str">
        <f>IF(ISERROR(MATCH(NU$1,'CSC Mitre'!AE$1:AE$220,0)),"",VLOOKUP(NU$1,'Tactic Recode'!$A$1:$B$547,2,FALSE))</f>
        <v/>
      </c>
      <c r="NV32" t="str">
        <f>IF(ISERROR(MATCH(NV$1,'CSC Mitre'!AE$1:AE$220,0)),"",VLOOKUP(NV$1,'Tactic Recode'!$A$1:$B$547,2,FALSE))</f>
        <v/>
      </c>
      <c r="NW32" t="str">
        <f>IF(ISERROR(MATCH(NW$1,'CSC Mitre'!AE$1:AE$220,0)),"",VLOOKUP(NW$1,'Tactic Recode'!$A$1:$B$547,2,FALSE))</f>
        <v/>
      </c>
      <c r="NX32" t="str">
        <f>IF(ISERROR(MATCH(NX$1,'CSC Mitre'!AE$1:AE$220,0)),"",VLOOKUP(NX$1,'Tactic Recode'!$A$1:$B$547,2,FALSE))</f>
        <v/>
      </c>
      <c r="NY32" t="str">
        <f>IF(ISERROR(MATCH(NY$1,'CSC Mitre'!AE$1:AE$220,0)),"",VLOOKUP(NY$1,'Tactic Recode'!$A$1:$B$547,2,FALSE))</f>
        <v/>
      </c>
      <c r="NZ32" t="str">
        <f>IF(ISERROR(MATCH(NZ$1,'CSC Mitre'!AE$1:AE$220,0)),"",VLOOKUP(NZ$1,'Tactic Recode'!$A$1:$B$547,2,FALSE))</f>
        <v/>
      </c>
      <c r="OA32" t="str">
        <f>IF(ISERROR(MATCH(OA$1,'CSC Mitre'!AE$1:AE$220,0)),"",VLOOKUP(OA$1,'Tactic Recode'!$A$1:$B$547,2,FALSE))</f>
        <v/>
      </c>
      <c r="OB32" t="str">
        <f>IF(ISERROR(MATCH(OB$1,'CSC Mitre'!AE$1:AE$220,0)),"",VLOOKUP(OB$1,'Tactic Recode'!$A$1:$B$547,2,FALSE))</f>
        <v/>
      </c>
      <c r="OC32" t="str">
        <f>IF(ISERROR(MATCH(OC$1,'CSC Mitre'!AE$1:AE$220,0)),"",VLOOKUP(OC$1,'Tactic Recode'!$A$1:$B$547,2,FALSE))</f>
        <v/>
      </c>
      <c r="OD32" t="str">
        <f>IF(ISERROR(MATCH(OD$1,'CSC Mitre'!AE$1:AE$220,0)),"",VLOOKUP(OD$1,'Tactic Recode'!$A$1:$B$547,2,FALSE))</f>
        <v/>
      </c>
      <c r="OE32" t="str">
        <f>IF(ISERROR(MATCH(OE$1,'CSC Mitre'!AE$1:AE$220,0)),"",VLOOKUP(OE$1,'Tactic Recode'!$A$1:$B$547,2,FALSE))</f>
        <v/>
      </c>
      <c r="OF32" t="str">
        <f>IF(ISERROR(MATCH(OF$1,'CSC Mitre'!AE$1:AE$220,0)),"",VLOOKUP(OF$1,'Tactic Recode'!$A$1:$B$547,2,FALSE))</f>
        <v/>
      </c>
      <c r="OG32" t="str">
        <f>IF(ISERROR(MATCH(OG$1,'CSC Mitre'!AE$1:AE$220,0)),"",VLOOKUP(OG$1,'Tactic Recode'!$A$1:$B$547,2,FALSE))</f>
        <v/>
      </c>
      <c r="OH32" t="str">
        <f>IF(ISERROR(MATCH(OH$1,'CSC Mitre'!AE$1:AE$220,0)),"",VLOOKUP(OH$1,'Tactic Recode'!$A$1:$B$547,2,FALSE))</f>
        <v/>
      </c>
      <c r="OI32" t="str">
        <f>IF(ISERROR(MATCH(OI$1,'CSC Mitre'!AE$1:AE$220,0)),"",VLOOKUP(OI$1,'Tactic Recode'!$A$1:$B$547,2,FALSE))</f>
        <v/>
      </c>
      <c r="OJ32" t="str">
        <f>IF(ISERROR(MATCH(OJ$1,'CSC Mitre'!AE$1:AE$220,0)),"",VLOOKUP(OJ$1,'Tactic Recode'!$A$1:$B$547,2,FALSE))</f>
        <v/>
      </c>
      <c r="OK32" t="str">
        <f>IF(ISERROR(MATCH(OK$1,'CSC Mitre'!AE$1:AE$220,0)),"",VLOOKUP(OK$1,'Tactic Recode'!$A$1:$B$547,2,FALSE))</f>
        <v/>
      </c>
      <c r="OL32" t="str">
        <f>IF(ISERROR(MATCH(OL$1,'CSC Mitre'!AE$1:AE$220,0)),"",VLOOKUP(OL$1,'Tactic Recode'!$A$1:$B$547,2,FALSE))</f>
        <v/>
      </c>
      <c r="OM32" t="str">
        <f>IF(ISERROR(MATCH(OM$1,'CSC Mitre'!AE$1:AE$220,0)),"",VLOOKUP(OM$1,'Tactic Recode'!$A$1:$B$547,2,FALSE))</f>
        <v/>
      </c>
      <c r="ON32" t="str">
        <f>IF(ISERROR(MATCH(ON$1,'CSC Mitre'!AE$1:AE$220,0)),"",VLOOKUP(ON$1,'Tactic Recode'!$A$1:$B$547,2,FALSE))</f>
        <v/>
      </c>
      <c r="OO32" t="str">
        <f>IF(ISERROR(MATCH(OO$1,'CSC Mitre'!AE$1:AE$220,0)),"",VLOOKUP(OO$1,'Tactic Recode'!$A$1:$B$547,2,FALSE))</f>
        <v/>
      </c>
      <c r="OP32" t="str">
        <f>IF(ISERROR(MATCH(OP$1,'CSC Mitre'!AE$1:AE$220,0)),"",VLOOKUP(OP$1,'Tactic Recode'!$A$1:$B$547,2,FALSE))</f>
        <v/>
      </c>
      <c r="OQ32" t="str">
        <f>IF(ISERROR(MATCH(OQ$1,'CSC Mitre'!AE$1:AE$220,0)),"",VLOOKUP(OQ$1,'Tactic Recode'!$A$1:$B$547,2,FALSE))</f>
        <v/>
      </c>
      <c r="OR32" t="str">
        <f>IF(ISERROR(MATCH(OR$1,'CSC Mitre'!AE$1:AE$220,0)),"",VLOOKUP(OR$1,'Tactic Recode'!$A$1:$B$547,2,FALSE))</f>
        <v/>
      </c>
      <c r="OS32" t="str">
        <f>IF(ISERROR(MATCH(OS$1,'CSC Mitre'!AE$1:AE$220,0)),"",VLOOKUP(OS$1,'Tactic Recode'!$A$1:$B$547,2,FALSE))</f>
        <v/>
      </c>
      <c r="OT32" t="str">
        <f>IF(ISERROR(MATCH(OT$1,'CSC Mitre'!AE$1:AE$220,0)),"",VLOOKUP(OT$1,'Tactic Recode'!$A$1:$B$547,2,FALSE))</f>
        <v/>
      </c>
      <c r="OU32" t="str">
        <f>IF(ISERROR(MATCH(OU$1,'CSC Mitre'!AE$1:AE$220,0)),"",VLOOKUP(OU$1,'Tactic Recode'!$A$1:$B$547,2,FALSE))</f>
        <v/>
      </c>
      <c r="OV32" t="str">
        <f>IF(ISERROR(MATCH(OV$1,'CSC Mitre'!AE$1:AE$220,0)),"",VLOOKUP(OV$1,'Tactic Recode'!$A$1:$B$547,2,FALSE))</f>
        <v/>
      </c>
      <c r="OW32" t="str">
        <f>IF(ISERROR(MATCH(OW$1,'CSC Mitre'!AE$1:AE$220,0)),"",VLOOKUP(OW$1,'Tactic Recode'!$A$1:$B$547,2,FALSE))</f>
        <v/>
      </c>
      <c r="OX32" t="str">
        <f>IF(ISERROR(MATCH(OX$1,'CSC Mitre'!AE$1:AE$220,0)),"",VLOOKUP(OX$1,'Tactic Recode'!$A$1:$B$547,2,FALSE))</f>
        <v/>
      </c>
      <c r="OY32" t="str">
        <f>IF(ISERROR(MATCH(OY$1,'CSC Mitre'!AE$1:AE$220,0)),"",VLOOKUP(OY$1,'Tactic Recode'!$A$1:$B$547,2,FALSE))</f>
        <v/>
      </c>
      <c r="OZ32" t="str">
        <f>IF(ISERROR(MATCH(OZ$1,'CSC Mitre'!AE$1:AE$220,0)),"",VLOOKUP(OZ$1,'Tactic Recode'!$A$1:$B$547,2,FALSE))</f>
        <v/>
      </c>
      <c r="PA32" t="str">
        <f>IF(ISERROR(MATCH(PA$1,'CSC Mitre'!AE$1:AE$220,0)),"",VLOOKUP(PA$1,'Tactic Recode'!$A$1:$B$547,2,FALSE))</f>
        <v/>
      </c>
      <c r="PB32" t="str">
        <f>IF(ISERROR(MATCH(PB$1,'CSC Mitre'!AE$1:AE$220,0)),"",VLOOKUP(PB$1,'Tactic Recode'!$A$1:$B$547,2,FALSE))</f>
        <v/>
      </c>
      <c r="PC32" t="str">
        <f>IF(ISERROR(MATCH(PC$1,'CSC Mitre'!AE$1:AE$220,0)),"",VLOOKUP(PC$1,'Tactic Recode'!$A$1:$B$547,2,FALSE))</f>
        <v/>
      </c>
      <c r="PD32" t="str">
        <f>IF(ISERROR(MATCH(PD$1,'CSC Mitre'!AE$1:AE$220,0)),"",VLOOKUP(PD$1,'Tactic Recode'!$A$1:$B$547,2,FALSE))</f>
        <v/>
      </c>
      <c r="PE32" t="str">
        <f>IF(ISERROR(MATCH(PE$1,'CSC Mitre'!AE$1:AE$220,0)),"",VLOOKUP(PE$1,'Tactic Recode'!$A$1:$B$547,2,FALSE))</f>
        <v/>
      </c>
      <c r="PF32" t="str">
        <f>IF(ISERROR(MATCH(PF$1,'CSC Mitre'!AE$1:AE$220,0)),"",VLOOKUP(PF$1,'Tactic Recode'!$A$1:$B$547,2,FALSE))</f>
        <v/>
      </c>
      <c r="PG32" t="str">
        <f>IF(ISERROR(MATCH(PG$1,'CSC Mitre'!AE$1:AE$220,0)),"",VLOOKUP(PG$1,'Tactic Recode'!$A$1:$B$547,2,FALSE))</f>
        <v/>
      </c>
      <c r="PH32" t="str">
        <f>IF(ISERROR(MATCH(PH$1,'CSC Mitre'!AE$1:AE$220,0)),"",VLOOKUP(PH$1,'Tactic Recode'!$A$1:$B$547,2,FALSE))</f>
        <v/>
      </c>
      <c r="PI32" t="str">
        <f>IF(ISERROR(MATCH(PI$1,'CSC Mitre'!AE$1:AE$220,0)),"",VLOOKUP(PI$1,'Tactic Recode'!$A$1:$B$547,2,FALSE))</f>
        <v/>
      </c>
      <c r="PJ32" t="str">
        <f>IF(ISERROR(MATCH(PJ$1,'CSC Mitre'!AE$1:AE$220,0)),"",VLOOKUP(PJ$1,'Tactic Recode'!$A$1:$B$547,2,FALSE))</f>
        <v/>
      </c>
      <c r="PK32" t="str">
        <f>IF(ISERROR(MATCH(PK$1,'CSC Mitre'!AE$1:AE$220,0)),"",VLOOKUP(PK$1,'Tactic Recode'!$A$1:$B$547,2,FALSE))</f>
        <v/>
      </c>
      <c r="PL32" t="str">
        <f>IF(ISERROR(MATCH(PL$1,'CSC Mitre'!AE$1:AE$220,0)),"",VLOOKUP(PL$1,'Tactic Recode'!$A$1:$B$547,2,FALSE))</f>
        <v>Lateral Movement</v>
      </c>
      <c r="PM32" t="str">
        <f>IF(ISERROR(MATCH(PM$1,'CSC Mitre'!AE$1:AE$220,0)),"",VLOOKUP(PM$1,'Tactic Recode'!$A$1:$B$547,2,FALSE))</f>
        <v/>
      </c>
      <c r="PN32" t="str">
        <f>IF(ISERROR(MATCH(PN$1,'CSC Mitre'!AE$1:AE$220,0)),"",VLOOKUP(PN$1,'Tactic Recode'!$A$1:$B$547,2,FALSE))</f>
        <v/>
      </c>
      <c r="PO32" t="str">
        <f>IF(ISERROR(MATCH(PO$1,'CSC Mitre'!AE$1:AE$220,0)),"",VLOOKUP(PO$1,'Tactic Recode'!$A$1:$B$547,2,FALSE))</f>
        <v/>
      </c>
      <c r="PP32" t="str">
        <f>IF(ISERROR(MATCH(PP$1,'CSC Mitre'!AE$1:AE$220,0)),"",VLOOKUP(PP$1,'Tactic Recode'!$A$1:$B$547,2,FALSE))</f>
        <v/>
      </c>
      <c r="PQ32" t="str">
        <f>IF(ISERROR(MATCH(PQ$1,'CSC Mitre'!AE$1:AE$220,0)),"",VLOOKUP(PQ$1,'Tactic Recode'!$A$1:$B$547,2,FALSE))</f>
        <v/>
      </c>
      <c r="PR32" t="str">
        <f>IF(ISERROR(MATCH(PR$1,'CSC Mitre'!AE$1:AE$220,0)),"",VLOOKUP(PR$1,'Tactic Recode'!$A$1:$B$547,2,FALSE))</f>
        <v/>
      </c>
      <c r="PS32" t="str">
        <f>IF(ISERROR(MATCH(PS$1,'CSC Mitre'!AE$1:AE$220,0)),"",VLOOKUP(PS$1,'Tactic Recode'!$A$1:$B$547,2,FALSE))</f>
        <v/>
      </c>
      <c r="PT32" t="str">
        <f>IF(ISERROR(MATCH(PT$1,'CSC Mitre'!AE$1:AE$220,0)),"",VLOOKUP(PT$1,'Tactic Recode'!$A$1:$B$547,2,FALSE))</f>
        <v/>
      </c>
      <c r="PU32" t="str">
        <f>IF(ISERROR(MATCH(PU$1,'CSC Mitre'!AE$1:AE$220,0)),"",VLOOKUP(PU$1,'Tactic Recode'!$A$1:$B$547,2,FALSE))</f>
        <v/>
      </c>
      <c r="PV32" t="str">
        <f>IF(ISERROR(MATCH(PV$1,'CSC Mitre'!AE$1:AE$220,0)),"",VLOOKUP(PV$1,'Tactic Recode'!$A$1:$B$547,2,FALSE))</f>
        <v/>
      </c>
      <c r="PW32" t="str">
        <f>IF(ISERROR(MATCH(PW$1,'CSC Mitre'!AE$1:AE$220,0)),"",VLOOKUP(PW$1,'Tactic Recode'!$A$1:$B$547,2,FALSE))</f>
        <v/>
      </c>
      <c r="PX32" t="str">
        <f>IF(ISERROR(MATCH(PX$1,'CSC Mitre'!AE$1:AE$220,0)),"",VLOOKUP(PX$1,'Tactic Recode'!$A$1:$B$547,2,FALSE))</f>
        <v/>
      </c>
      <c r="PY32" t="str">
        <f>IF(ISERROR(MATCH(PY$1,'CSC Mitre'!AE$1:AE$220,0)),"",VLOOKUP(PY$1,'Tactic Recode'!$A$1:$B$547,2,FALSE))</f>
        <v/>
      </c>
      <c r="PZ32" t="str">
        <f>IF(ISERROR(MATCH(PZ$1,'CSC Mitre'!AE$1:AE$220,0)),"",VLOOKUP(PZ$1,'Tactic Recode'!$A$1:$B$547,2,FALSE))</f>
        <v/>
      </c>
      <c r="QA32" t="str">
        <f>IF(ISERROR(MATCH(QA$1,'CSC Mitre'!AE$1:AE$220,0)),"",VLOOKUP(QA$1,'Tactic Recode'!$A$1:$B$547,2,FALSE))</f>
        <v/>
      </c>
      <c r="QB32" t="str">
        <f>IF(ISERROR(MATCH(QB$1,'CSC Mitre'!AE$1:AE$220,0)),"",VLOOKUP(QB$1,'Tactic Recode'!$A$1:$B$547,2,FALSE))</f>
        <v/>
      </c>
      <c r="QC32" t="str">
        <f>IF(ISERROR(MATCH(QC$1,'CSC Mitre'!AE$1:AE$220,0)),"",VLOOKUP(QC$1,'Tactic Recode'!$A$1:$B$547,2,FALSE))</f>
        <v/>
      </c>
      <c r="QD32" t="str">
        <f>IF(ISERROR(MATCH(QD$1,'CSC Mitre'!AE$1:AE$220,0)),"",VLOOKUP(QD$1,'Tactic Recode'!$A$1:$B$547,2,FALSE))</f>
        <v/>
      </c>
      <c r="QE32" t="str">
        <f>IF(ISERROR(MATCH(QE$1,'CSC Mitre'!AE$1:AE$220,0)),"",VLOOKUP(QE$1,'Tactic Recode'!$A$1:$B$547,2,FALSE))</f>
        <v/>
      </c>
      <c r="QF32" t="str">
        <f>IF(ISERROR(MATCH(QF$1,'CSC Mitre'!AE$1:AE$220,0)),"",VLOOKUP(QF$1,'Tactic Recode'!$A$1:$B$547,2,FALSE))</f>
        <v/>
      </c>
      <c r="QG32" t="str">
        <f>IF(ISERROR(MATCH(QG$1,'CSC Mitre'!AE$1:AE$220,0)),"",VLOOKUP(QG$1,'Tactic Recode'!$A$1:$B$547,2,FALSE))</f>
        <v/>
      </c>
      <c r="QH32" t="str">
        <f>IF(ISERROR(MATCH(QH$1,'CSC Mitre'!AE$1:AE$220,0)),"",VLOOKUP(QH$1,'Tactic Recode'!$A$1:$B$547,2,FALSE))</f>
        <v/>
      </c>
      <c r="QI32" t="str">
        <f>IF(ISERROR(MATCH(QI$1,'CSC Mitre'!AE$1:AE$220,0)),"",VLOOKUP(QI$1,'Tactic Recode'!$A$1:$B$547,2,FALSE))</f>
        <v/>
      </c>
      <c r="QJ32" t="str">
        <f>IF(ISERROR(MATCH(QJ$1,'CSC Mitre'!AE$1:AE$220,0)),"",VLOOKUP(QJ$1,'Tactic Recode'!$A$1:$B$547,2,FALSE))</f>
        <v/>
      </c>
      <c r="QK32" t="str">
        <f>IF(ISERROR(MATCH(QK$1,'CSC Mitre'!AE$1:AE$220,0)),"",VLOOKUP(QK$1,'Tactic Recode'!$A$1:$B$547,2,FALSE))</f>
        <v/>
      </c>
      <c r="QL32" t="str">
        <f>IF(ISERROR(MATCH(QL$1,'CSC Mitre'!AE$1:AE$220,0)),"",VLOOKUP(QL$1,'Tactic Recode'!$A$1:$B$547,2,FALSE))</f>
        <v/>
      </c>
      <c r="QM32" t="str">
        <f>IF(ISERROR(MATCH(QM$1,'CSC Mitre'!AE$1:AE$220,0)),"",VLOOKUP(QM$1,'Tactic Recode'!$A$1:$B$547,2,FALSE))</f>
        <v/>
      </c>
      <c r="QN32" t="str">
        <f>IF(ISERROR(MATCH(QN$1,'CSC Mitre'!AE$1:AE$220,0)),"",VLOOKUP(QN$1,'Tactic Recode'!$A$1:$B$547,2,FALSE))</f>
        <v/>
      </c>
      <c r="QO32" t="str">
        <f>IF(ISERROR(MATCH(QO$1,'CSC Mitre'!AE$1:AE$220,0)),"",VLOOKUP(QO$1,'Tactic Recode'!$A$1:$B$547,2,FALSE))</f>
        <v/>
      </c>
      <c r="QP32" t="str">
        <f>IF(ISERROR(MATCH(QP$1,'CSC Mitre'!AE$1:AE$220,0)),"",VLOOKUP(QP$1,'Tactic Recode'!$A$1:$B$547,2,FALSE))</f>
        <v/>
      </c>
      <c r="QQ32" t="str">
        <f>IF(ISERROR(MATCH(QQ$1,'CSC Mitre'!AE$1:AE$220,0)),"",VLOOKUP(QQ$1,'Tactic Recode'!$A$1:$B$547,2,FALSE))</f>
        <v/>
      </c>
      <c r="QR32" t="str">
        <f>IF(ISERROR(MATCH(QR$1,'CSC Mitre'!AE$1:AE$220,0)),"",VLOOKUP(QR$1,'Tactic Recode'!$A$1:$B$547,2,FALSE))</f>
        <v/>
      </c>
      <c r="QS32" t="str">
        <f>IF(ISERROR(MATCH(QS$1,'CSC Mitre'!AE$1:AE$220,0)),"",VLOOKUP(QS$1,'Tactic Recode'!$A$1:$B$547,2,FALSE))</f>
        <v/>
      </c>
      <c r="QT32" t="str">
        <f>IF(ISERROR(MATCH(QT$1,'CSC Mitre'!AE$1:AE$220,0)),"",VLOOKUP(QT$1,'Tactic Recode'!$A$1:$B$547,2,FALSE))</f>
        <v/>
      </c>
      <c r="QU32" t="str">
        <f>IF(ISERROR(MATCH(QU$1,'CSC Mitre'!AE$1:AE$220,0)),"",VLOOKUP(QU$1,'Tactic Recode'!$A$1:$B$547,2,FALSE))</f>
        <v/>
      </c>
      <c r="QV32" t="str">
        <f>IF(ISERROR(MATCH(QV$1,'CSC Mitre'!AE$1:AE$220,0)),"",VLOOKUP(QV$1,'Tactic Recode'!$A$1:$B$547,2,FALSE))</f>
        <v/>
      </c>
      <c r="QW32" t="str">
        <f>IF(ISERROR(MATCH(QW$1,'CSC Mitre'!AE$1:AE$220,0)),"",VLOOKUP(QW$1,'Tactic Recode'!$A$1:$B$547,2,FALSE))</f>
        <v/>
      </c>
      <c r="QX32" t="str">
        <f>IF(ISERROR(MATCH(QX$1,'CSC Mitre'!AE$1:AE$220,0)),"",VLOOKUP(QX$1,'Tactic Recode'!$A$1:$B$547,2,FALSE))</f>
        <v/>
      </c>
      <c r="QY32" t="str">
        <f>IF(ISERROR(MATCH(QY$1,'CSC Mitre'!AE$1:AE$220,0)),"",VLOOKUP(QY$1,'Tactic Recode'!$A$1:$B$547,2,FALSE))</f>
        <v/>
      </c>
      <c r="QZ32" t="str">
        <f>IF(ISERROR(MATCH(QZ$1,'CSC Mitre'!AE$1:AE$220,0)),"",VLOOKUP(QZ$1,'Tactic Recode'!$A$1:$B$547,2,FALSE))</f>
        <v/>
      </c>
      <c r="RA32" t="str">
        <f>IF(ISERROR(MATCH(RA$1,'CSC Mitre'!AE$1:AE$220,0)),"",VLOOKUP(RA$1,'Tactic Recode'!$A$1:$B$547,2,FALSE))</f>
        <v/>
      </c>
      <c r="RB32" t="str">
        <f>IF(ISERROR(MATCH(RB$1,'CSC Mitre'!AE$1:AE$220,0)),"",VLOOKUP(RB$1,'Tactic Recode'!$A$1:$B$547,2,FALSE))</f>
        <v/>
      </c>
      <c r="RC32" t="str">
        <f>IF(ISERROR(MATCH(RC$1,'CSC Mitre'!AE$1:AE$220,0)),"",VLOOKUP(RC$1,'Tactic Recode'!$A$1:$B$547,2,FALSE))</f>
        <v/>
      </c>
      <c r="RD32" t="str">
        <f>IF(ISERROR(MATCH(RD$1,'CSC Mitre'!AE$1:AE$220,0)),"",VLOOKUP(RD$1,'Tactic Recode'!$A$1:$B$547,2,FALSE))</f>
        <v/>
      </c>
      <c r="RE32" t="str">
        <f>IF(ISERROR(MATCH(RE$1,'CSC Mitre'!AE$1:AE$220,0)),"",VLOOKUP(RE$1,'Tactic Recode'!$A$1:$B$547,2,FALSE))</f>
        <v/>
      </c>
      <c r="RF32" t="str">
        <f>IF(ISERROR(MATCH(RF$1,'CSC Mitre'!AE$1:AE$220,0)),"",VLOOKUP(RF$1,'Tactic Recode'!$A$1:$B$547,2,FALSE))</f>
        <v/>
      </c>
      <c r="RG32" t="str">
        <f>IF(ISERROR(MATCH(RG$1,'CSC Mitre'!AE$1:AE$220,0)),"",VLOOKUP(RG$1,'Tactic Recode'!$A$1:$B$547,2,FALSE))</f>
        <v/>
      </c>
      <c r="RH32" t="str">
        <f>IF(ISERROR(MATCH(RH$1,'CSC Mitre'!AE$1:AE$220,0)),"",VLOOKUP(RH$1,'Tactic Recode'!$A$1:$B$547,2,FALSE))</f>
        <v/>
      </c>
      <c r="RI32" t="str">
        <f>IF(ISERROR(MATCH(RI$1,'CSC Mitre'!AE$1:AE$220,0)),"",VLOOKUP(RI$1,'Tactic Recode'!$A$1:$B$547,2,FALSE))</f>
        <v/>
      </c>
      <c r="RJ32" t="str">
        <f>IF(ISERROR(MATCH(RJ$1,'CSC Mitre'!AE$1:AE$220,0)),"",VLOOKUP(RJ$1,'Tactic Recode'!$A$1:$B$547,2,FALSE))</f>
        <v/>
      </c>
      <c r="RK32" t="str">
        <f>IF(ISERROR(MATCH(RK$1,'CSC Mitre'!AE$1:AE$220,0)),"",VLOOKUP(RK$1,'Tactic Recode'!$A$1:$B$547,2,FALSE))</f>
        <v/>
      </c>
      <c r="RL32" t="str">
        <f>IF(ISERROR(MATCH(RL$1,'CSC Mitre'!AE$1:AE$220,0)),"",VLOOKUP(RL$1,'Tactic Recode'!$A$1:$B$547,2,FALSE))</f>
        <v/>
      </c>
      <c r="RM32" t="str">
        <f>IF(ISERROR(MATCH(RM$1,'CSC Mitre'!AE$1:AE$220,0)),"",VLOOKUP(RM$1,'Tactic Recode'!$A$1:$B$547,2,FALSE))</f>
        <v/>
      </c>
      <c r="RN32" t="str">
        <f>IF(ISERROR(MATCH(RN$1,'CSC Mitre'!AE$1:AE$220,0)),"",VLOOKUP(RN$1,'Tactic Recode'!$A$1:$B$547,2,FALSE))</f>
        <v/>
      </c>
      <c r="RO32" t="str">
        <f>IF(ISERROR(MATCH(RO$1,'CSC Mitre'!AE$1:AE$220,0)),"",VLOOKUP(RO$1,'Tactic Recode'!$A$1:$B$547,2,FALSE))</f>
        <v/>
      </c>
      <c r="RP32" t="str">
        <f>IF(ISERROR(MATCH(RP$1,'CSC Mitre'!AE$1:AE$220,0)),"",VLOOKUP(RP$1,'Tactic Recode'!$A$1:$B$547,2,FALSE))</f>
        <v/>
      </c>
      <c r="RQ32" t="str">
        <f>IF(ISERROR(MATCH(RQ$1,'CSC Mitre'!AE$1:AE$220,0)),"",VLOOKUP(RQ$1,'Tactic Recode'!$A$1:$B$547,2,FALSE))</f>
        <v/>
      </c>
      <c r="RR32" t="str">
        <f>IF(ISERROR(MATCH(RR$1,'CSC Mitre'!AE$1:AE$220,0)),"",VLOOKUP(RR$1,'Tactic Recode'!$A$1:$B$547,2,FALSE))</f>
        <v/>
      </c>
      <c r="RS32" t="str">
        <f>IF(ISERROR(MATCH(RS$1,'CSC Mitre'!AE$1:AE$220,0)),"",VLOOKUP(RS$1,'Tactic Recode'!$A$1:$B$547,2,FALSE))</f>
        <v/>
      </c>
      <c r="RT32" t="str">
        <f>IF(ISERROR(MATCH(RT$1,'CSC Mitre'!AE$1:AE$220,0)),"",VLOOKUP(RT$1,'Tactic Recode'!$A$1:$B$547,2,FALSE))</f>
        <v/>
      </c>
      <c r="RU32" t="str">
        <f>IF(ISERROR(MATCH(RU$1,'CSC Mitre'!AE$1:AE$220,0)),"",VLOOKUP(RU$1,'Tactic Recode'!$A$1:$B$547,2,FALSE))</f>
        <v/>
      </c>
      <c r="RV32" t="str">
        <f>IF(ISERROR(MATCH(RV$1,'CSC Mitre'!AE$1:AE$220,0)),"",VLOOKUP(RV$1,'Tactic Recode'!$A$1:$B$547,2,FALSE))</f>
        <v/>
      </c>
      <c r="RW32" t="str">
        <f>IF(ISERROR(MATCH(RW$1,'CSC Mitre'!AE$1:AE$220,0)),"",VLOOKUP(RW$1,'Tactic Recode'!$A$1:$B$547,2,FALSE))</f>
        <v/>
      </c>
      <c r="RX32" t="str">
        <f>IF(ISERROR(MATCH(RX$1,'CSC Mitre'!AE$1:AE$220,0)),"",VLOOKUP(RX$1,'Tactic Recode'!$A$1:$B$547,2,FALSE))</f>
        <v/>
      </c>
      <c r="RY32" t="str">
        <f>IF(ISERROR(MATCH(RY$1,'CSC Mitre'!AE$1:AE$220,0)),"",VLOOKUP(RY$1,'Tactic Recode'!$A$1:$B$547,2,FALSE))</f>
        <v/>
      </c>
      <c r="RZ32" t="str">
        <f>IF(ISERROR(MATCH(RZ$1,'CSC Mitre'!AE$1:AE$220,0)),"",VLOOKUP(RZ$1,'Tactic Recode'!$A$1:$B$547,2,FALSE))</f>
        <v/>
      </c>
      <c r="SA32" t="str">
        <f>IF(ISERROR(MATCH(SA$1,'CSC Mitre'!AE$1:AE$220,0)),"",VLOOKUP(SA$1,'Tactic Recode'!$A$1:$B$547,2,FALSE))</f>
        <v/>
      </c>
      <c r="SB32" t="str">
        <f>IF(ISERROR(MATCH(SB$1,'CSC Mitre'!AE$1:AE$220,0)),"",VLOOKUP(SB$1,'Tactic Recode'!$A$1:$B$547,2,FALSE))</f>
        <v/>
      </c>
      <c r="SC32" t="str">
        <f>IF(ISERROR(MATCH(SC$1,'CSC Mitre'!AE$1:AE$220,0)),"",VLOOKUP(SC$1,'Tactic Recode'!$A$1:$B$547,2,FALSE))</f>
        <v/>
      </c>
      <c r="SD32" t="str">
        <f>IF(ISERROR(MATCH(SD$1,'CSC Mitre'!AE$1:AE$220,0)),"",VLOOKUP(SD$1,'Tactic Recode'!$A$1:$B$547,2,FALSE))</f>
        <v/>
      </c>
      <c r="SE32" t="str">
        <f>IF(ISERROR(MATCH(SE$1,'CSC Mitre'!AE$1:AE$220,0)),"",VLOOKUP(SE$1,'Tactic Recode'!$A$1:$B$547,2,FALSE))</f>
        <v/>
      </c>
      <c r="SF32" t="str">
        <f>IF(ISERROR(MATCH(SF$1,'CSC Mitre'!AE$1:AE$220,0)),"",VLOOKUP(SF$1,'Tactic Recode'!$A$1:$B$547,2,FALSE))</f>
        <v/>
      </c>
      <c r="SG32" t="str">
        <f>IF(ISERROR(MATCH(SG$1,'CSC Mitre'!AE$1:AE$220,0)),"",VLOOKUP(SG$1,'Tactic Recode'!$A$1:$B$547,2,FALSE))</f>
        <v/>
      </c>
      <c r="SH32" t="str">
        <f>IF(ISERROR(MATCH(SH$1,'CSC Mitre'!AE$1:AE$220,0)),"",VLOOKUP(SH$1,'Tactic Recode'!$A$1:$B$547,2,FALSE))</f>
        <v/>
      </c>
      <c r="SI32" t="str">
        <f>IF(ISERROR(MATCH(SI$1,'CSC Mitre'!AE$1:AE$220,0)),"",VLOOKUP(SI$1,'Tactic Recode'!$A$1:$B$547,2,FALSE))</f>
        <v/>
      </c>
      <c r="SJ32" t="str">
        <f>IF(ISERROR(MATCH(SJ$1,'CSC Mitre'!AE$1:AE$220,0)),"",VLOOKUP(SJ$1,'Tactic Recode'!$A$1:$B$547,2,FALSE))</f>
        <v/>
      </c>
      <c r="SK32" t="str">
        <f>IF(ISERROR(MATCH(SK$1,'CSC Mitre'!AE$1:AE$220,0)),"",VLOOKUP(SK$1,'Tactic Recode'!$A$1:$B$547,2,FALSE))</f>
        <v/>
      </c>
      <c r="SL32" t="str">
        <f>IF(ISERROR(MATCH(SL$1,'CSC Mitre'!AE$1:AE$220,0)),"",VLOOKUP(SL$1,'Tactic Recode'!$A$1:$B$547,2,FALSE))</f>
        <v/>
      </c>
      <c r="SM32" t="str">
        <f>IF(ISERROR(MATCH(SM$1,'CSC Mitre'!AE$1:AE$220,0)),"",VLOOKUP(SM$1,'Tactic Recode'!$A$1:$B$547,2,FALSE))</f>
        <v/>
      </c>
      <c r="SN32" t="str">
        <f>IF(ISERROR(MATCH(SN$1,'CSC Mitre'!AE$1:AE$220,0)),"",VLOOKUP(SN$1,'Tactic Recode'!$A$1:$B$547,2,FALSE))</f>
        <v/>
      </c>
      <c r="SO32" t="str">
        <f>IF(ISERROR(MATCH(SO$1,'CSC Mitre'!AE$1:AE$220,0)),"",VLOOKUP(SO$1,'Tactic Recode'!$A$1:$B$547,2,FALSE))</f>
        <v/>
      </c>
      <c r="SP32" t="str">
        <f>IF(ISERROR(MATCH(SP$1,'CSC Mitre'!AE$1:AE$220,0)),"",VLOOKUP(SP$1,'Tactic Recode'!$A$1:$B$547,2,FALSE))</f>
        <v/>
      </c>
      <c r="SQ32" t="str">
        <f>IF(ISERROR(MATCH(SQ$1,'CSC Mitre'!AE$1:AE$220,0)),"",VLOOKUP(SQ$1,'Tactic Recode'!$A$1:$B$547,2,FALSE))</f>
        <v/>
      </c>
      <c r="SR32" t="str">
        <f>IF(ISERROR(MATCH(SR$1,'CSC Mitre'!AE$1:AE$220,0)),"",VLOOKUP(SR$1,'Tactic Recode'!$A$1:$B$547,2,FALSE))</f>
        <v/>
      </c>
      <c r="SS32" t="str">
        <f>IF(ISERROR(MATCH(SS$1,'CSC Mitre'!AE$1:AE$220,0)),"",VLOOKUP(SS$1,'Tactic Recode'!$A$1:$B$547,2,FALSE))</f>
        <v/>
      </c>
      <c r="ST32" t="str">
        <f>IF(ISERROR(MATCH(ST$1,'CSC Mitre'!AE$1:AE$220,0)),"",VLOOKUP(ST$1,'Tactic Recode'!$A$1:$B$547,2,FALSE))</f>
        <v/>
      </c>
      <c r="SU32" t="str">
        <f>IF(ISERROR(MATCH(SU$1,'CSC Mitre'!AE$1:AE$220,0)),"",VLOOKUP(SU$1,'Tactic Recode'!$A$1:$B$547,2,FALSE))</f>
        <v/>
      </c>
      <c r="SV32" t="str">
        <f>IF(ISERROR(MATCH(SV$1,'CSC Mitre'!AE$1:AE$220,0)),"",VLOOKUP(SV$1,'Tactic Recode'!$A$1:$B$547,2,FALSE))</f>
        <v/>
      </c>
      <c r="SW32" t="str">
        <f>IF(ISERROR(MATCH(SW$1,'CSC Mitre'!AE$1:AE$220,0)),"",VLOOKUP(SW$1,'Tactic Recode'!$A$1:$B$547,2,FALSE))</f>
        <v/>
      </c>
      <c r="SX32" t="str">
        <f>IF(ISERROR(MATCH(SX$1,'CSC Mitre'!AE$1:AE$220,0)),"",VLOOKUP(SX$1,'Tactic Recode'!$A$1:$B$547,2,FALSE))</f>
        <v/>
      </c>
      <c r="SY32" t="str">
        <f>IF(ISERROR(MATCH(SY$1,'CSC Mitre'!AE$1:AE$220,0)),"",VLOOKUP(SY$1,'Tactic Recode'!$A$1:$B$547,2,FALSE))</f>
        <v/>
      </c>
      <c r="SZ32" t="str">
        <f>IF(ISERROR(MATCH(SZ$1,'CSC Mitre'!AE$1:AE$220,0)),"",VLOOKUP(SZ$1,'Tactic Recode'!$A$1:$B$547,2,FALSE))</f>
        <v/>
      </c>
      <c r="TA32" t="str">
        <f>IF(ISERROR(MATCH(TA$1,'CSC Mitre'!AE$1:AE$220,0)),"",VLOOKUP(TA$1,'Tactic Recode'!$A$1:$B$547,2,FALSE))</f>
        <v/>
      </c>
      <c r="TB32" t="str">
        <f>IF(ISERROR(MATCH(TB$1,'CSC Mitre'!AE$1:AE$220,0)),"",VLOOKUP(TB$1,'Tactic Recode'!$A$1:$B$547,2,FALSE))</f>
        <v/>
      </c>
      <c r="TC32" t="str">
        <f>IF(ISERROR(MATCH(TC$1,'CSC Mitre'!AE$1:AE$220,0)),"",VLOOKUP(TC$1,'Tactic Recode'!$A$1:$B$547,2,FALSE))</f>
        <v/>
      </c>
      <c r="TD32" t="str">
        <f>IF(ISERROR(MATCH(TD$1,'CSC Mitre'!AE$1:AE$220,0)),"",VLOOKUP(TD$1,'Tactic Recode'!$A$1:$B$547,2,FALSE))</f>
        <v/>
      </c>
      <c r="TE32" t="str">
        <f>IF(ISERROR(MATCH(TE$1,'CSC Mitre'!AE$1:AE$220,0)),"",VLOOKUP(TE$1,'Tactic Recode'!$A$1:$B$547,2,FALSE))</f>
        <v/>
      </c>
      <c r="TF32" t="str">
        <f>IF(ISERROR(MATCH(TF$1,'CSC Mitre'!AE$1:AE$220,0)),"",VLOOKUP(TF$1,'Tactic Recode'!$A$1:$B$547,2,FALSE))</f>
        <v/>
      </c>
      <c r="TG32" t="str">
        <f>IF(ISERROR(MATCH(TG$1,'CSC Mitre'!AE$1:AE$220,0)),"",VLOOKUP(TG$1,'Tactic Recode'!$A$1:$B$547,2,FALSE))</f>
        <v/>
      </c>
      <c r="TH32" t="str">
        <f>IF(ISERROR(MATCH(TH$1,'CSC Mitre'!AE$1:AE$220,0)),"",VLOOKUP(TH$1,'Tactic Recode'!$A$1:$B$547,2,FALSE))</f>
        <v/>
      </c>
      <c r="TI32" t="str">
        <f>IF(ISERROR(MATCH(TI$1,'CSC Mitre'!AE$1:AE$220,0)),"",VLOOKUP(TI$1,'Tactic Recode'!$A$1:$B$547,2,FALSE))</f>
        <v/>
      </c>
      <c r="TJ32" t="str">
        <f>IF(ISERROR(MATCH(TJ$1,'CSC Mitre'!AE$1:AE$220,0)),"",VLOOKUP(TJ$1,'Tactic Recode'!$A$1:$B$547,2,FALSE))</f>
        <v/>
      </c>
      <c r="TK32" t="str">
        <f>IF(ISERROR(MATCH(TK$1,'CSC Mitre'!AE$1:AE$220,0)),"",VLOOKUP(TK$1,'Tactic Recode'!$A$1:$B$547,2,FALSE))</f>
        <v/>
      </c>
      <c r="TL32" t="str">
        <f>IF(ISERROR(MATCH(TL$1,'CSC Mitre'!AE$1:AE$220,0)),"",VLOOKUP(TL$1,'Tactic Recode'!$A$1:$B$547,2,FALSE))</f>
        <v/>
      </c>
      <c r="TM32" t="str">
        <f>IF(ISERROR(MATCH(TM$1,'CSC Mitre'!AE$1:AE$220,0)),"",VLOOKUP(TM$1,'Tactic Recode'!$A$1:$B$547,2,FALSE))</f>
        <v/>
      </c>
      <c r="TN32" t="str">
        <f>IF(ISERROR(MATCH(TN$1,'CSC Mitre'!AE$1:AE$220,0)),"",VLOOKUP(TN$1,'Tactic Recode'!$A$1:$B$547,2,FALSE))</f>
        <v/>
      </c>
      <c r="TO32" t="str">
        <f>IF(ISERROR(MATCH(TO$1,'CSC Mitre'!AE$1:AE$220,0)),"",VLOOKUP(TO$1,'Tactic Recode'!$A$1:$B$547,2,FALSE))</f>
        <v/>
      </c>
      <c r="TP32" t="str">
        <f>IF(ISERROR(MATCH(TP$1,'CSC Mitre'!AE$1:AE$220,0)),"",VLOOKUP(TP$1,'Tactic Recode'!$A$1:$B$547,2,FALSE))</f>
        <v/>
      </c>
      <c r="TQ32" t="str">
        <f>IF(ISERROR(MATCH(TQ$1,'CSC Mitre'!AE$1:AE$220,0)),"",VLOOKUP(TQ$1,'Tactic Recode'!$A$1:$B$547,2,FALSE))</f>
        <v/>
      </c>
      <c r="TR32" t="str">
        <f>IF(ISERROR(MATCH(TR$1,'CSC Mitre'!AE$1:AE$220,0)),"",VLOOKUP(TR$1,'Tactic Recode'!$A$1:$B$547,2,FALSE))</f>
        <v/>
      </c>
      <c r="TS32" t="str">
        <f>IF(ISERROR(MATCH(TS$1,'CSC Mitre'!AE$1:AE$220,0)),"",VLOOKUP(TS$1,'Tactic Recode'!$A$1:$B$547,2,FALSE))</f>
        <v/>
      </c>
      <c r="TT32" t="str">
        <f>IF(ISERROR(MATCH(TT$1,'CSC Mitre'!AE$1:AE$220,0)),"",VLOOKUP(TT$1,'Tactic Recode'!$A$1:$B$547,2,FALSE))</f>
        <v/>
      </c>
      <c r="TU32" t="str">
        <f>IF(ISERROR(MATCH(TU$1,'CSC Mitre'!AE$1:AE$220,0)),"",VLOOKUP(TU$1,'Tactic Recode'!$A$1:$B$547,2,FALSE))</f>
        <v/>
      </c>
      <c r="TV32" t="str">
        <f>IF(ISERROR(MATCH(TV$1,'CSC Mitre'!AE$1:AE$220,0)),"",VLOOKUP(TV$1,'Tactic Recode'!$A$1:$B$547,2,FALSE))</f>
        <v/>
      </c>
      <c r="TW32" t="str">
        <f>IF(ISERROR(MATCH(TW$1,'CSC Mitre'!AE$1:AE$220,0)),"",VLOOKUP(TW$1,'Tactic Recode'!$A$1:$B$547,2,FALSE))</f>
        <v/>
      </c>
      <c r="TX32" t="str">
        <f>IF(ISERROR(MATCH(TX$1,'CSC Mitre'!AE$1:AE$220,0)),"",VLOOKUP(TX$1,'Tactic Recode'!$A$1:$B$547,2,FALSE))</f>
        <v/>
      </c>
      <c r="TY32" t="str">
        <f>IF(ISERROR(MATCH(TY$1,'CSC Mitre'!AE$1:AE$220,0)),"",VLOOKUP(TY$1,'Tactic Recode'!$A$1:$B$547,2,FALSE))</f>
        <v/>
      </c>
      <c r="TZ32" t="str">
        <f>IF(ISERROR(MATCH(TZ$1,'CSC Mitre'!AE$1:AE$220,0)),"",VLOOKUP(TZ$1,'Tactic Recode'!$A$1:$B$547,2,FALSE))</f>
        <v/>
      </c>
      <c r="UA32" t="str">
        <f>IF(ISERROR(MATCH(UA$1,'CSC Mitre'!AE$1:AE$220,0)),"",VLOOKUP(UA$1,'Tactic Recode'!$A$1:$B$547,2,FALSE))</f>
        <v/>
      </c>
      <c r="UB32" t="str">
        <f>IF(ISERROR(MATCH(UB$1,'CSC Mitre'!AE$1:AE$220,0)),"",VLOOKUP(UB$1,'Tactic Recode'!$A$1:$B$547,2,FALSE))</f>
        <v/>
      </c>
    </row>
    <row r="33" spans="1:548" x14ac:dyDescent="0.25">
      <c r="A33" s="59" t="s">
        <v>431</v>
      </c>
      <c r="B33" t="str">
        <f>IF(ISERROR(MATCH(B$1,'CSC Mitre'!AF$1:AF$220,0)),"",VLOOKUP(B$1,'Tactic Recode'!$A$1:$B$547,2,FALSE))</f>
        <v/>
      </c>
      <c r="C33" t="str">
        <f>IF(ISERROR(MATCH(C$1,'CSC Mitre'!AF$1:AF$220,0)),"",VLOOKUP(C$1,'Tactic Recode'!$A$1:$B$547,2,FALSE))</f>
        <v/>
      </c>
      <c r="D33" t="str">
        <f>IF(ISERROR(MATCH(D$1,'CSC Mitre'!AF$1:AF$220,0)),"",VLOOKUP(D$1,'Tactic Recode'!$A$1:$B$547,2,FALSE))</f>
        <v/>
      </c>
      <c r="E33" t="str">
        <f>IF(ISERROR(MATCH(E$1,'CSC Mitre'!AF$1:AF$220,0)),"",VLOOKUP(E$1,'Tactic Recode'!$A$1:$B$547,2,FALSE))</f>
        <v/>
      </c>
      <c r="F33" t="str">
        <f>IF(ISERROR(MATCH(F$1,'CSC Mitre'!AF$1:AF$220,0)),"",VLOOKUP(F$1,'Tactic Recode'!$A$1:$B$547,2,FALSE))</f>
        <v/>
      </c>
      <c r="G33" t="str">
        <f>IF(ISERROR(MATCH(G$1,'CSC Mitre'!AF$1:AF$220,0)),"",VLOOKUP(G$1,'Tactic Recode'!$A$1:$B$547,2,FALSE))</f>
        <v/>
      </c>
      <c r="H33" t="str">
        <f>IF(ISERROR(MATCH(H$1,'CSC Mitre'!AF$1:AF$220,0)),"",VLOOKUP(H$1,'Tactic Recode'!$A$1:$B$547,2,FALSE))</f>
        <v/>
      </c>
      <c r="I33" t="str">
        <f>IF(ISERROR(MATCH(I$1,'CSC Mitre'!AF$1:AF$220,0)),"",VLOOKUP(I$1,'Tactic Recode'!$A$1:$B$547,2,FALSE))</f>
        <v/>
      </c>
      <c r="J33" t="str">
        <f>IF(ISERROR(MATCH(J$1,'CSC Mitre'!AF$1:AF$220,0)),"",VLOOKUP(J$1,'Tactic Recode'!$A$1:$B$547,2,FALSE))</f>
        <v/>
      </c>
      <c r="K33" t="str">
        <f>IF(ISERROR(MATCH(K$1,'CSC Mitre'!AF$1:AF$220,0)),"",VLOOKUP(K$1,'Tactic Recode'!$A$1:$B$547,2,FALSE))</f>
        <v/>
      </c>
      <c r="L33" t="str">
        <f>IF(ISERROR(MATCH(L$1,'CSC Mitre'!AF$1:AF$220,0)),"",VLOOKUP(L$1,'Tactic Recode'!$A$1:$B$547,2,FALSE))</f>
        <v/>
      </c>
      <c r="M33" t="str">
        <f>IF(ISERROR(MATCH(M$1,'CSC Mitre'!AF$1:AF$220,0)),"",VLOOKUP(M$1,'Tactic Recode'!$A$1:$B$547,2,FALSE))</f>
        <v/>
      </c>
      <c r="N33" t="str">
        <f>IF(ISERROR(MATCH(N$1,'CSC Mitre'!AF$1:AF$220,0)),"",VLOOKUP(N$1,'Tactic Recode'!$A$1:$B$547,2,FALSE))</f>
        <v/>
      </c>
      <c r="O33" t="str">
        <f>IF(ISERROR(MATCH(O$1,'CSC Mitre'!AF$1:AF$220,0)),"",VLOOKUP(O$1,'Tactic Recode'!$A$1:$B$547,2,FALSE))</f>
        <v/>
      </c>
      <c r="P33" t="str">
        <f>IF(ISERROR(MATCH(P$1,'CSC Mitre'!AF$1:AF$220,0)),"",VLOOKUP(P$1,'Tactic Recode'!$A$1:$B$547,2,FALSE))</f>
        <v/>
      </c>
      <c r="Q33" t="str">
        <f>IF(ISERROR(MATCH(Q$1,'CSC Mitre'!AF$1:AF$220,0)),"",VLOOKUP(Q$1,'Tactic Recode'!$A$1:$B$547,2,FALSE))</f>
        <v/>
      </c>
      <c r="R33" t="str">
        <f>IF(ISERROR(MATCH(R$1,'CSC Mitre'!AF$1:AF$220,0)),"",VLOOKUP(R$1,'Tactic Recode'!$A$1:$B$547,2,FALSE))</f>
        <v/>
      </c>
      <c r="S33" t="str">
        <f>IF(ISERROR(MATCH(S$1,'CSC Mitre'!AF$1:AF$220,0)),"",VLOOKUP(S$1,'Tactic Recode'!$A$1:$B$547,2,FALSE))</f>
        <v/>
      </c>
      <c r="T33" t="str">
        <f>IF(ISERROR(MATCH(T$1,'CSC Mitre'!AF$1:AF$220,0)),"",VLOOKUP(T$1,'Tactic Recode'!$A$1:$B$547,2,FALSE))</f>
        <v/>
      </c>
      <c r="U33" t="str">
        <f>IF(ISERROR(MATCH(U$1,'CSC Mitre'!AF$1:AF$220,0)),"",VLOOKUP(U$1,'Tactic Recode'!$A$1:$B$547,2,FALSE))</f>
        <v/>
      </c>
      <c r="V33" t="str">
        <f>IF(ISERROR(MATCH(V$1,'CSC Mitre'!AF$1:AF$220,0)),"",VLOOKUP(V$1,'Tactic Recode'!$A$1:$B$547,2,FALSE))</f>
        <v/>
      </c>
      <c r="W33" t="str">
        <f>IF(ISERROR(MATCH(W$1,'CSC Mitre'!AF$1:AF$220,0)),"",VLOOKUP(W$1,'Tactic Recode'!$A$1:$B$547,2,FALSE))</f>
        <v/>
      </c>
      <c r="X33" t="str">
        <f>IF(ISERROR(MATCH(X$1,'CSC Mitre'!AF$1:AF$220,0)),"",VLOOKUP(X$1,'Tactic Recode'!$A$1:$B$547,2,FALSE))</f>
        <v/>
      </c>
      <c r="Y33" t="str">
        <f>IF(ISERROR(MATCH(Y$1,'CSC Mitre'!AF$1:AF$220,0)),"",VLOOKUP(Y$1,'Tactic Recode'!$A$1:$B$547,2,FALSE))</f>
        <v/>
      </c>
      <c r="Z33" t="str">
        <f>IF(ISERROR(MATCH(Z$1,'CSC Mitre'!AF$1:AF$220,0)),"",VLOOKUP(Z$1,'Tactic Recode'!$A$1:$B$547,2,FALSE))</f>
        <v/>
      </c>
      <c r="AA33" t="str">
        <f>IF(ISERROR(MATCH(AA$1,'CSC Mitre'!AF$1:AF$220,0)),"",VLOOKUP(AA$1,'Tactic Recode'!$A$1:$B$547,2,FALSE))</f>
        <v/>
      </c>
      <c r="AB33" t="str">
        <f>IF(ISERROR(MATCH(AB$1,'CSC Mitre'!AF$1:AF$220,0)),"",VLOOKUP(AB$1,'Tactic Recode'!$A$1:$B$547,2,FALSE))</f>
        <v>Exfiltration</v>
      </c>
      <c r="AC33" t="str">
        <f>IF(ISERROR(MATCH(AC$1,'CSC Mitre'!AF$1:AF$220,0)),"",VLOOKUP(AC$1,'Tactic Recode'!$A$1:$B$547,2,FALSE))</f>
        <v/>
      </c>
      <c r="AD33" t="str">
        <f>IF(ISERROR(MATCH(AD$1,'CSC Mitre'!AF$1:AF$220,0)),"",VLOOKUP(AD$1,'Tactic Recode'!$A$1:$B$547,2,FALSE))</f>
        <v/>
      </c>
      <c r="AE33" t="str">
        <f>IF(ISERROR(MATCH(AE$1,'CSC Mitre'!AF$1:AF$220,0)),"",VLOOKUP(AE$1,'Tactic Recode'!$A$1:$B$547,2,FALSE))</f>
        <v/>
      </c>
      <c r="AF33" t="str">
        <f>IF(ISERROR(MATCH(AF$1,'CSC Mitre'!AF$1:AF$220,0)),"",VLOOKUP(AF$1,'Tactic Recode'!$A$1:$B$547,2,FALSE))</f>
        <v/>
      </c>
      <c r="AG33" t="str">
        <f>IF(ISERROR(MATCH(AG$1,'CSC Mitre'!AF$1:AF$220,0)),"",VLOOKUP(AG$1,'Tactic Recode'!$A$1:$B$547,2,FALSE))</f>
        <v/>
      </c>
      <c r="AH33" t="str">
        <f>IF(ISERROR(MATCH(AH$1,'CSC Mitre'!AF$1:AF$220,0)),"",VLOOKUP(AH$1,'Tactic Recode'!$A$1:$B$547,2,FALSE))</f>
        <v/>
      </c>
      <c r="AI33" t="str">
        <f>IF(ISERROR(MATCH(AI$1,'CSC Mitre'!AF$1:AF$220,0)),"",VLOOKUP(AI$1,'Tactic Recode'!$A$1:$B$547,2,FALSE))</f>
        <v/>
      </c>
      <c r="AJ33" t="str">
        <f>IF(ISERROR(MATCH(AJ$1,'CSC Mitre'!AF$1:AF$220,0)),"",VLOOKUP(AJ$1,'Tactic Recode'!$A$1:$B$547,2,FALSE))</f>
        <v/>
      </c>
      <c r="AK33" t="str">
        <f>IF(ISERROR(MATCH(AK$1,'CSC Mitre'!AF$1:AF$220,0)),"",VLOOKUP(AK$1,'Tactic Recode'!$A$1:$B$547,2,FALSE))</f>
        <v/>
      </c>
      <c r="AL33" t="str">
        <f>IF(ISERROR(MATCH(AL$1,'CSC Mitre'!AF$1:AF$220,0)),"",VLOOKUP(AL$1,'Tactic Recode'!$A$1:$B$547,2,FALSE))</f>
        <v/>
      </c>
      <c r="AM33" t="str">
        <f>IF(ISERROR(MATCH(AM$1,'CSC Mitre'!AF$1:AF$220,0)),"",VLOOKUP(AM$1,'Tactic Recode'!$A$1:$B$547,2,FALSE))</f>
        <v/>
      </c>
      <c r="AN33" t="str">
        <f>IF(ISERROR(MATCH(AN$1,'CSC Mitre'!AF$1:AF$220,0)),"",VLOOKUP(AN$1,'Tactic Recode'!$A$1:$B$547,2,FALSE))</f>
        <v/>
      </c>
      <c r="AO33" t="str">
        <f>IF(ISERROR(MATCH(AO$1,'CSC Mitre'!AF$1:AF$220,0)),"",VLOOKUP(AO$1,'Tactic Recode'!$A$1:$B$547,2,FALSE))</f>
        <v/>
      </c>
      <c r="AP33" t="str">
        <f>IF(ISERROR(MATCH(AP$1,'CSC Mitre'!AF$1:AF$220,0)),"",VLOOKUP(AP$1,'Tactic Recode'!$A$1:$B$547,2,FALSE))</f>
        <v/>
      </c>
      <c r="AQ33" t="str">
        <f>IF(ISERROR(MATCH(AQ$1,'CSC Mitre'!AF$1:AF$220,0)),"",VLOOKUP(AQ$1,'Tactic Recode'!$A$1:$B$547,2,FALSE))</f>
        <v/>
      </c>
      <c r="AR33" t="str">
        <f>IF(ISERROR(MATCH(AR$1,'CSC Mitre'!AF$1:AF$220,0)),"",VLOOKUP(AR$1,'Tactic Recode'!$A$1:$B$547,2,FALSE))</f>
        <v/>
      </c>
      <c r="AS33" t="str">
        <f>IF(ISERROR(MATCH(AS$1,'CSC Mitre'!AF$1:AF$220,0)),"",VLOOKUP(AS$1,'Tactic Recode'!$A$1:$B$547,2,FALSE))</f>
        <v/>
      </c>
      <c r="AT33" t="str">
        <f>IF(ISERROR(MATCH(AT$1,'CSC Mitre'!AF$1:AF$220,0)),"",VLOOKUP(AT$1,'Tactic Recode'!$A$1:$B$547,2,FALSE))</f>
        <v/>
      </c>
      <c r="AU33" t="str">
        <f>IF(ISERROR(MATCH(AU$1,'CSC Mitre'!AF$1:AF$220,0)),"",VLOOKUP(AU$1,'Tactic Recode'!$A$1:$B$547,2,FALSE))</f>
        <v/>
      </c>
      <c r="AV33" t="str">
        <f>IF(ISERROR(MATCH(AV$1,'CSC Mitre'!AF$1:AF$220,0)),"",VLOOKUP(AV$1,'Tactic Recode'!$A$1:$B$547,2,FALSE))</f>
        <v/>
      </c>
      <c r="AW33" t="str">
        <f>IF(ISERROR(MATCH(AW$1,'CSC Mitre'!AF$1:AF$220,0)),"",VLOOKUP(AW$1,'Tactic Recode'!$A$1:$B$547,2,FALSE))</f>
        <v/>
      </c>
      <c r="AX33" t="str">
        <f>IF(ISERROR(MATCH(AX$1,'CSC Mitre'!AF$1:AF$220,0)),"",VLOOKUP(AX$1,'Tactic Recode'!$A$1:$B$547,2,FALSE))</f>
        <v/>
      </c>
      <c r="AY33" t="str">
        <f>IF(ISERROR(MATCH(AY$1,'CSC Mitre'!AF$1:AF$220,0)),"",VLOOKUP(AY$1,'Tactic Recode'!$A$1:$B$547,2,FALSE))</f>
        <v/>
      </c>
      <c r="AZ33" t="str">
        <f>IF(ISERROR(MATCH(AZ$1,'CSC Mitre'!AF$1:AF$220,0)),"",VLOOKUP(AZ$1,'Tactic Recode'!$A$1:$B$547,2,FALSE))</f>
        <v/>
      </c>
      <c r="BA33" t="str">
        <f>IF(ISERROR(MATCH(BA$1,'CSC Mitre'!AF$1:AF$220,0)),"",VLOOKUP(BA$1,'Tactic Recode'!$A$1:$B$547,2,FALSE))</f>
        <v/>
      </c>
      <c r="BB33" t="str">
        <f>IF(ISERROR(MATCH(BB$1,'CSC Mitre'!AF$1:AF$220,0)),"",VLOOKUP(BB$1,'Tactic Recode'!$A$1:$B$547,2,FALSE))</f>
        <v/>
      </c>
      <c r="BC33" t="str">
        <f>IF(ISERROR(MATCH(BC$1,'CSC Mitre'!AF$1:AF$220,0)),"",VLOOKUP(BC$1,'Tactic Recode'!$A$1:$B$547,2,FALSE))</f>
        <v/>
      </c>
      <c r="BD33" t="str">
        <f>IF(ISERROR(MATCH(BD$1,'CSC Mitre'!AF$1:AF$220,0)),"",VLOOKUP(BD$1,'Tactic Recode'!$A$1:$B$547,2,FALSE))</f>
        <v/>
      </c>
      <c r="BE33" t="str">
        <f>IF(ISERROR(MATCH(BE$1,'CSC Mitre'!AF$1:AF$220,0)),"",VLOOKUP(BE$1,'Tactic Recode'!$A$1:$B$547,2,FALSE))</f>
        <v/>
      </c>
      <c r="BF33" t="str">
        <f>IF(ISERROR(MATCH(BF$1,'CSC Mitre'!AF$1:AF$220,0)),"",VLOOKUP(BF$1,'Tactic Recode'!$A$1:$B$547,2,FALSE))</f>
        <v/>
      </c>
      <c r="BG33" t="str">
        <f>IF(ISERROR(MATCH(BG$1,'CSC Mitre'!AF$1:AF$220,0)),"",VLOOKUP(BG$1,'Tactic Recode'!$A$1:$B$547,2,FALSE))</f>
        <v/>
      </c>
      <c r="BH33" t="str">
        <f>IF(ISERROR(MATCH(BH$1,'CSC Mitre'!AF$1:AF$220,0)),"",VLOOKUP(BH$1,'Tactic Recode'!$A$1:$B$547,2,FALSE))</f>
        <v>Credential Access, Discovery</v>
      </c>
      <c r="BI33" t="str">
        <f>IF(ISERROR(MATCH(BI$1,'CSC Mitre'!AF$1:AF$220,0)),"",VLOOKUP(BI$1,'Tactic Recode'!$A$1:$B$547,2,FALSE))</f>
        <v/>
      </c>
      <c r="BJ33" t="str">
        <f>IF(ISERROR(MATCH(BJ$1,'CSC Mitre'!AF$1:AF$220,0)),"",VLOOKUP(BJ$1,'Tactic Recode'!$A$1:$B$547,2,FALSE))</f>
        <v/>
      </c>
      <c r="BK33" t="str">
        <f>IF(ISERROR(MATCH(BK$1,'CSC Mitre'!AF$1:AF$220,0)),"",VLOOKUP(BK$1,'Tactic Recode'!$A$1:$B$547,2,FALSE))</f>
        <v/>
      </c>
      <c r="BL33" t="str">
        <f>IF(ISERROR(MATCH(BL$1,'CSC Mitre'!AF$1:AF$220,0)),"",VLOOKUP(BL$1,'Tactic Recode'!$A$1:$B$547,2,FALSE))</f>
        <v/>
      </c>
      <c r="BM33" t="str">
        <f>IF(ISERROR(MATCH(BM$1,'CSC Mitre'!AF$1:AF$220,0)),"",VLOOKUP(BM$1,'Tactic Recode'!$A$1:$B$547,2,FALSE))</f>
        <v/>
      </c>
      <c r="BN33" t="str">
        <f>IF(ISERROR(MATCH(BN$1,'CSC Mitre'!AF$1:AF$220,0)),"",VLOOKUP(BN$1,'Tactic Recode'!$A$1:$B$547,2,FALSE))</f>
        <v/>
      </c>
      <c r="BO33" t="str">
        <f>IF(ISERROR(MATCH(BO$1,'CSC Mitre'!AF$1:AF$220,0)),"",VLOOKUP(BO$1,'Tactic Recode'!$A$1:$B$547,2,FALSE))</f>
        <v/>
      </c>
      <c r="BP33" t="str">
        <f>IF(ISERROR(MATCH(BP$1,'CSC Mitre'!AF$1:AF$220,0)),"",VLOOKUP(BP$1,'Tactic Recode'!$A$1:$B$547,2,FALSE))</f>
        <v/>
      </c>
      <c r="BQ33" t="str">
        <f>IF(ISERROR(MATCH(BQ$1,'CSC Mitre'!AF$1:AF$220,0)),"",VLOOKUP(BQ$1,'Tactic Recode'!$A$1:$B$547,2,FALSE))</f>
        <v/>
      </c>
      <c r="BR33" t="str">
        <f>IF(ISERROR(MATCH(BR$1,'CSC Mitre'!AF$1:AF$220,0)),"",VLOOKUP(BR$1,'Tactic Recode'!$A$1:$B$547,2,FALSE))</f>
        <v/>
      </c>
      <c r="BS33" t="str">
        <f>IF(ISERROR(MATCH(BS$1,'CSC Mitre'!AF$1:AF$220,0)),"",VLOOKUP(BS$1,'Tactic Recode'!$A$1:$B$547,2,FALSE))</f>
        <v/>
      </c>
      <c r="BT33" t="str">
        <f>IF(ISERROR(MATCH(BT$1,'CSC Mitre'!AF$1:AF$220,0)),"",VLOOKUP(BT$1,'Tactic Recode'!$A$1:$B$547,2,FALSE))</f>
        <v/>
      </c>
      <c r="BU33" t="str">
        <f>IF(ISERROR(MATCH(BU$1,'CSC Mitre'!AF$1:AF$220,0)),"",VLOOKUP(BU$1,'Tactic Recode'!$A$1:$B$547,2,FALSE))</f>
        <v/>
      </c>
      <c r="BV33" t="str">
        <f>IF(ISERROR(MATCH(BV$1,'CSC Mitre'!AF$1:AF$220,0)),"",VLOOKUP(BV$1,'Tactic Recode'!$A$1:$B$547,2,FALSE))</f>
        <v/>
      </c>
      <c r="BW33" t="str">
        <f>IF(ISERROR(MATCH(BW$1,'CSC Mitre'!AF$1:AF$220,0)),"",VLOOKUP(BW$1,'Tactic Recode'!$A$1:$B$547,2,FALSE))</f>
        <v/>
      </c>
      <c r="BX33" t="str">
        <f>IF(ISERROR(MATCH(BX$1,'CSC Mitre'!AF$1:AF$220,0)),"",VLOOKUP(BX$1,'Tactic Recode'!$A$1:$B$547,2,FALSE))</f>
        <v/>
      </c>
      <c r="BY33" t="str">
        <f>IF(ISERROR(MATCH(BY$1,'CSC Mitre'!AF$1:AF$220,0)),"",VLOOKUP(BY$1,'Tactic Recode'!$A$1:$B$547,2,FALSE))</f>
        <v/>
      </c>
      <c r="BZ33" t="str">
        <f>IF(ISERROR(MATCH(BZ$1,'CSC Mitre'!AF$1:AF$220,0)),"",VLOOKUP(BZ$1,'Tactic Recode'!$A$1:$B$547,2,FALSE))</f>
        <v/>
      </c>
      <c r="CA33" t="str">
        <f>IF(ISERROR(MATCH(CA$1,'CSC Mitre'!AF$1:AF$220,0)),"",VLOOKUP(CA$1,'Tactic Recode'!$A$1:$B$547,2,FALSE))</f>
        <v/>
      </c>
      <c r="CB33" t="str">
        <f>IF(ISERROR(MATCH(CB$1,'CSC Mitre'!AF$1:AF$220,0)),"",VLOOKUP(CB$1,'Tactic Recode'!$A$1:$B$547,2,FALSE))</f>
        <v/>
      </c>
      <c r="CC33" t="str">
        <f>IF(ISERROR(MATCH(CC$1,'CSC Mitre'!AF$1:AF$220,0)),"",VLOOKUP(CC$1,'Tactic Recode'!$A$1:$B$547,2,FALSE))</f>
        <v/>
      </c>
      <c r="CD33" t="str">
        <f>IF(ISERROR(MATCH(CD$1,'CSC Mitre'!AF$1:AF$220,0)),"",VLOOKUP(CD$1,'Tactic Recode'!$A$1:$B$547,2,FALSE))</f>
        <v/>
      </c>
      <c r="CE33" t="str">
        <f>IF(ISERROR(MATCH(CE$1,'CSC Mitre'!AF$1:AF$220,0)),"",VLOOKUP(CE$1,'Tactic Recode'!$A$1:$B$547,2,FALSE))</f>
        <v/>
      </c>
      <c r="CF33" t="str">
        <f>IF(ISERROR(MATCH(CF$1,'CSC Mitre'!AF$1:AF$220,0)),"",VLOOKUP(CF$1,'Tactic Recode'!$A$1:$B$547,2,FALSE))</f>
        <v/>
      </c>
      <c r="CG33" t="str">
        <f>IF(ISERROR(MATCH(CG$1,'CSC Mitre'!AF$1:AF$220,0)),"",VLOOKUP(CG$1,'Tactic Recode'!$A$1:$B$547,2,FALSE))</f>
        <v/>
      </c>
      <c r="CH33" t="str">
        <f>IF(ISERROR(MATCH(CH$1,'CSC Mitre'!AF$1:AF$220,0)),"",VLOOKUP(CH$1,'Tactic Recode'!$A$1:$B$547,2,FALSE))</f>
        <v/>
      </c>
      <c r="CI33" t="str">
        <f>IF(ISERROR(MATCH(CI$1,'CSC Mitre'!AF$1:AF$220,0)),"",VLOOKUP(CI$1,'Tactic Recode'!$A$1:$B$547,2,FALSE))</f>
        <v/>
      </c>
      <c r="CJ33" t="str">
        <f>IF(ISERROR(MATCH(CJ$1,'CSC Mitre'!AF$1:AF$220,0)),"",VLOOKUP(CJ$1,'Tactic Recode'!$A$1:$B$547,2,FALSE))</f>
        <v/>
      </c>
      <c r="CK33" t="str">
        <f>IF(ISERROR(MATCH(CK$1,'CSC Mitre'!AF$1:AF$220,0)),"",VLOOKUP(CK$1,'Tactic Recode'!$A$1:$B$547,2,FALSE))</f>
        <v/>
      </c>
      <c r="CL33" t="str">
        <f>IF(ISERROR(MATCH(CL$1,'CSC Mitre'!AF$1:AF$220,0)),"",VLOOKUP(CL$1,'Tactic Recode'!$A$1:$B$547,2,FALSE))</f>
        <v/>
      </c>
      <c r="CM33" t="str">
        <f>IF(ISERROR(MATCH(CM$1,'CSC Mitre'!AF$1:AF$220,0)),"",VLOOKUP(CM$1,'Tactic Recode'!$A$1:$B$547,2,FALSE))</f>
        <v/>
      </c>
      <c r="CN33" t="str">
        <f>IF(ISERROR(MATCH(CN$1,'CSC Mitre'!AF$1:AF$220,0)),"",VLOOKUP(CN$1,'Tactic Recode'!$A$1:$B$547,2,FALSE))</f>
        <v/>
      </c>
      <c r="CO33" t="str">
        <f>IF(ISERROR(MATCH(CO$1,'CSC Mitre'!AF$1:AF$220,0)),"",VLOOKUP(CO$1,'Tactic Recode'!$A$1:$B$547,2,FALSE))</f>
        <v/>
      </c>
      <c r="CP33" t="str">
        <f>IF(ISERROR(MATCH(CP$1,'CSC Mitre'!AF$1:AF$220,0)),"",VLOOKUP(CP$1,'Tactic Recode'!$A$1:$B$547,2,FALSE))</f>
        <v/>
      </c>
      <c r="CQ33" t="str">
        <f>IF(ISERROR(MATCH(CQ$1,'CSC Mitre'!AF$1:AF$220,0)),"",VLOOKUP(CQ$1,'Tactic Recode'!$A$1:$B$547,2,FALSE))</f>
        <v/>
      </c>
      <c r="CR33" t="str">
        <f>IF(ISERROR(MATCH(CR$1,'CSC Mitre'!AF$1:AF$220,0)),"",VLOOKUP(CR$1,'Tactic Recode'!$A$1:$B$547,2,FALSE))</f>
        <v/>
      </c>
      <c r="CS33" t="str">
        <f>IF(ISERROR(MATCH(CS$1,'CSC Mitre'!AF$1:AF$220,0)),"",VLOOKUP(CS$1,'Tactic Recode'!$A$1:$B$547,2,FALSE))</f>
        <v/>
      </c>
      <c r="CT33" t="str">
        <f>IF(ISERROR(MATCH(CT$1,'CSC Mitre'!AF$1:AF$220,0)),"",VLOOKUP(CT$1,'Tactic Recode'!$A$1:$B$547,2,FALSE))</f>
        <v/>
      </c>
      <c r="CU33" t="str">
        <f>IF(ISERROR(MATCH(CU$1,'CSC Mitre'!AF$1:AF$220,0)),"",VLOOKUP(CU$1,'Tactic Recode'!$A$1:$B$547,2,FALSE))</f>
        <v/>
      </c>
      <c r="CV33" t="str">
        <f>IF(ISERROR(MATCH(CV$1,'CSC Mitre'!AF$1:AF$220,0)),"",VLOOKUP(CV$1,'Tactic Recode'!$A$1:$B$547,2,FALSE))</f>
        <v/>
      </c>
      <c r="CW33" t="str">
        <f>IF(ISERROR(MATCH(CW$1,'CSC Mitre'!AF$1:AF$220,0)),"",VLOOKUP(CW$1,'Tactic Recode'!$A$1:$B$547,2,FALSE))</f>
        <v/>
      </c>
      <c r="CX33" t="str">
        <f>IF(ISERROR(MATCH(CX$1,'CSC Mitre'!AF$1:AF$220,0)),"",VLOOKUP(CX$1,'Tactic Recode'!$A$1:$B$547,2,FALSE))</f>
        <v/>
      </c>
      <c r="CY33" t="str">
        <f>IF(ISERROR(MATCH(CY$1,'CSC Mitre'!AF$1:AF$220,0)),"",VLOOKUP(CY$1,'Tactic Recode'!$A$1:$B$547,2,FALSE))</f>
        <v/>
      </c>
      <c r="CZ33" t="str">
        <f>IF(ISERROR(MATCH(CZ$1,'CSC Mitre'!AF$1:AF$220,0)),"",VLOOKUP(CZ$1,'Tactic Recode'!$A$1:$B$547,2,FALSE))</f>
        <v/>
      </c>
      <c r="DA33" t="str">
        <f>IF(ISERROR(MATCH(DA$1,'CSC Mitre'!AF$1:AF$220,0)),"",VLOOKUP(DA$1,'Tactic Recode'!$A$1:$B$547,2,FALSE))</f>
        <v/>
      </c>
      <c r="DB33" t="str">
        <f>IF(ISERROR(MATCH(DB$1,'CSC Mitre'!AF$1:AF$220,0)),"",VLOOKUP(DB$1,'Tactic Recode'!$A$1:$B$547,2,FALSE))</f>
        <v/>
      </c>
      <c r="DC33" t="str">
        <f>IF(ISERROR(MATCH(DC$1,'CSC Mitre'!AF$1:AF$220,0)),"",VLOOKUP(DC$1,'Tactic Recode'!$A$1:$B$547,2,FALSE))</f>
        <v/>
      </c>
      <c r="DD33" t="str">
        <f>IF(ISERROR(MATCH(DD$1,'CSC Mitre'!AF$1:AF$220,0)),"",VLOOKUP(DD$1,'Tactic Recode'!$A$1:$B$547,2,FALSE))</f>
        <v/>
      </c>
      <c r="DE33" t="str">
        <f>IF(ISERROR(MATCH(DE$1,'CSC Mitre'!AF$1:AF$220,0)),"",VLOOKUP(DE$1,'Tactic Recode'!$A$1:$B$547,2,FALSE))</f>
        <v/>
      </c>
      <c r="DF33" t="str">
        <f>IF(ISERROR(MATCH(DF$1,'CSC Mitre'!AF$1:AF$220,0)),"",VLOOKUP(DF$1,'Tactic Recode'!$A$1:$B$547,2,FALSE))</f>
        <v/>
      </c>
      <c r="DG33" t="str">
        <f>IF(ISERROR(MATCH(DG$1,'CSC Mitre'!AF$1:AF$220,0)),"",VLOOKUP(DG$1,'Tactic Recode'!$A$1:$B$547,2,FALSE))</f>
        <v/>
      </c>
      <c r="DH33" t="str">
        <f>IF(ISERROR(MATCH(DH$1,'CSC Mitre'!AF$1:AF$220,0)),"",VLOOKUP(DH$1,'Tactic Recode'!$A$1:$B$547,2,FALSE))</f>
        <v/>
      </c>
      <c r="DI33" t="str">
        <f>IF(ISERROR(MATCH(DI$1,'CSC Mitre'!AF$1:AF$220,0)),"",VLOOKUP(DI$1,'Tactic Recode'!$A$1:$B$547,2,FALSE))</f>
        <v/>
      </c>
      <c r="DJ33" t="str">
        <f>IF(ISERROR(MATCH(DJ$1,'CSC Mitre'!AF$1:AF$220,0)),"",VLOOKUP(DJ$1,'Tactic Recode'!$A$1:$B$547,2,FALSE))</f>
        <v/>
      </c>
      <c r="DK33" t="str">
        <f>IF(ISERROR(MATCH(DK$1,'CSC Mitre'!AF$1:AF$220,0)),"",VLOOKUP(DK$1,'Tactic Recode'!$A$1:$B$547,2,FALSE))</f>
        <v/>
      </c>
      <c r="DL33" t="str">
        <f>IF(ISERROR(MATCH(DL$1,'CSC Mitre'!AF$1:AF$220,0)),"",VLOOKUP(DL$1,'Tactic Recode'!$A$1:$B$547,2,FALSE))</f>
        <v/>
      </c>
      <c r="DM33" t="str">
        <f>IF(ISERROR(MATCH(DM$1,'CSC Mitre'!AF$1:AF$220,0)),"",VLOOKUP(DM$1,'Tactic Recode'!$A$1:$B$547,2,FALSE))</f>
        <v/>
      </c>
      <c r="DN33" t="str">
        <f>IF(ISERROR(MATCH(DN$1,'CSC Mitre'!AF$1:AF$220,0)),"",VLOOKUP(DN$1,'Tactic Recode'!$A$1:$B$547,2,FALSE))</f>
        <v/>
      </c>
      <c r="DO33" t="str">
        <f>IF(ISERROR(MATCH(DO$1,'CSC Mitre'!AF$1:AF$220,0)),"",VLOOKUP(DO$1,'Tactic Recode'!$A$1:$B$547,2,FALSE))</f>
        <v/>
      </c>
      <c r="DP33" t="str">
        <f>IF(ISERROR(MATCH(DP$1,'CSC Mitre'!AF$1:AF$220,0)),"",VLOOKUP(DP$1,'Tactic Recode'!$A$1:$B$547,2,FALSE))</f>
        <v/>
      </c>
      <c r="DQ33" t="str">
        <f>IF(ISERROR(MATCH(DQ$1,'CSC Mitre'!AF$1:AF$220,0)),"",VLOOKUP(DQ$1,'Tactic Recode'!$A$1:$B$547,2,FALSE))</f>
        <v/>
      </c>
      <c r="DR33" t="str">
        <f>IF(ISERROR(MATCH(DR$1,'CSC Mitre'!AF$1:AF$220,0)),"",VLOOKUP(DR$1,'Tactic Recode'!$A$1:$B$547,2,FALSE))</f>
        <v/>
      </c>
      <c r="DS33" t="str">
        <f>IF(ISERROR(MATCH(DS$1,'CSC Mitre'!AF$1:AF$220,0)),"",VLOOKUP(DS$1,'Tactic Recode'!$A$1:$B$547,2,FALSE))</f>
        <v/>
      </c>
      <c r="DT33" t="str">
        <f>IF(ISERROR(MATCH(DT$1,'CSC Mitre'!AF$1:AF$220,0)),"",VLOOKUP(DT$1,'Tactic Recode'!$A$1:$B$547,2,FALSE))</f>
        <v/>
      </c>
      <c r="DU33" t="str">
        <f>IF(ISERROR(MATCH(DU$1,'CSC Mitre'!AF$1:AF$220,0)),"",VLOOKUP(DU$1,'Tactic Recode'!$A$1:$B$547,2,FALSE))</f>
        <v/>
      </c>
      <c r="DV33" t="str">
        <f>IF(ISERROR(MATCH(DV$1,'CSC Mitre'!AF$1:AF$220,0)),"",VLOOKUP(DV$1,'Tactic Recode'!$A$1:$B$547,2,FALSE))</f>
        <v/>
      </c>
      <c r="DW33" t="str">
        <f>IF(ISERROR(MATCH(DW$1,'CSC Mitre'!AF$1:AF$220,0)),"",VLOOKUP(DW$1,'Tactic Recode'!$A$1:$B$547,2,FALSE))</f>
        <v/>
      </c>
      <c r="DX33" t="str">
        <f>IF(ISERROR(MATCH(DX$1,'CSC Mitre'!AF$1:AF$220,0)),"",VLOOKUP(DX$1,'Tactic Recode'!$A$1:$B$547,2,FALSE))</f>
        <v/>
      </c>
      <c r="DY33" t="str">
        <f>IF(ISERROR(MATCH(DY$1,'CSC Mitre'!AF$1:AF$220,0)),"",VLOOKUP(DY$1,'Tactic Recode'!$A$1:$B$547,2,FALSE))</f>
        <v/>
      </c>
      <c r="DZ33" t="str">
        <f>IF(ISERROR(MATCH(DZ$1,'CSC Mitre'!AF$1:AF$220,0)),"",VLOOKUP(DZ$1,'Tactic Recode'!$A$1:$B$547,2,FALSE))</f>
        <v/>
      </c>
      <c r="EA33" t="str">
        <f>IF(ISERROR(MATCH(EA$1,'CSC Mitre'!AF$1:AF$220,0)),"",VLOOKUP(EA$1,'Tactic Recode'!$A$1:$B$547,2,FALSE))</f>
        <v/>
      </c>
      <c r="EB33" t="str">
        <f>IF(ISERROR(MATCH(EB$1,'CSC Mitre'!AF$1:AF$220,0)),"",VLOOKUP(EB$1,'Tactic Recode'!$A$1:$B$547,2,FALSE))</f>
        <v/>
      </c>
      <c r="EC33" t="str">
        <f>IF(ISERROR(MATCH(EC$1,'CSC Mitre'!AF$1:AF$220,0)),"",VLOOKUP(EC$1,'Tactic Recode'!$A$1:$B$547,2,FALSE))</f>
        <v/>
      </c>
      <c r="ED33" t="str">
        <f>IF(ISERROR(MATCH(ED$1,'CSC Mitre'!AF$1:AF$220,0)),"",VLOOKUP(ED$1,'Tactic Recode'!$A$1:$B$547,2,FALSE))</f>
        <v/>
      </c>
      <c r="EE33" t="str">
        <f>IF(ISERROR(MATCH(EE$1,'CSC Mitre'!AF$1:AF$220,0)),"",VLOOKUP(EE$1,'Tactic Recode'!$A$1:$B$547,2,FALSE))</f>
        <v/>
      </c>
      <c r="EF33" t="str">
        <f>IF(ISERROR(MATCH(EF$1,'CSC Mitre'!AF$1:AF$220,0)),"",VLOOKUP(EF$1,'Tactic Recode'!$A$1:$B$547,2,FALSE))</f>
        <v/>
      </c>
      <c r="EG33" t="str">
        <f>IF(ISERROR(MATCH(EG$1,'CSC Mitre'!AF$1:AF$220,0)),"",VLOOKUP(EG$1,'Tactic Recode'!$A$1:$B$547,2,FALSE))</f>
        <v/>
      </c>
      <c r="EH33" t="str">
        <f>IF(ISERROR(MATCH(EH$1,'CSC Mitre'!AF$1:AF$220,0)),"",VLOOKUP(EH$1,'Tactic Recode'!$A$1:$B$547,2,FALSE))</f>
        <v/>
      </c>
      <c r="EI33" t="str">
        <f>IF(ISERROR(MATCH(EI$1,'CSC Mitre'!AF$1:AF$220,0)),"",VLOOKUP(EI$1,'Tactic Recode'!$A$1:$B$547,2,FALSE))</f>
        <v/>
      </c>
      <c r="EJ33" t="str">
        <f>IF(ISERROR(MATCH(EJ$1,'CSC Mitre'!AF$1:AF$220,0)),"",VLOOKUP(EJ$1,'Tactic Recode'!$A$1:$B$547,2,FALSE))</f>
        <v/>
      </c>
      <c r="EK33" t="str">
        <f>IF(ISERROR(MATCH(EK$1,'CSC Mitre'!AF$1:AF$220,0)),"",VLOOKUP(EK$1,'Tactic Recode'!$A$1:$B$547,2,FALSE))</f>
        <v/>
      </c>
      <c r="EL33" t="str">
        <f>IF(ISERROR(MATCH(EL$1,'CSC Mitre'!AF$1:AF$220,0)),"",VLOOKUP(EL$1,'Tactic Recode'!$A$1:$B$547,2,FALSE))</f>
        <v/>
      </c>
      <c r="EM33" t="str">
        <f>IF(ISERROR(MATCH(EM$1,'CSC Mitre'!AF$1:AF$220,0)),"",VLOOKUP(EM$1,'Tactic Recode'!$A$1:$B$547,2,FALSE))</f>
        <v/>
      </c>
      <c r="EN33" t="str">
        <f>IF(ISERROR(MATCH(EN$1,'CSC Mitre'!AF$1:AF$220,0)),"",VLOOKUP(EN$1,'Tactic Recode'!$A$1:$B$547,2,FALSE))</f>
        <v/>
      </c>
      <c r="EO33" t="str">
        <f>IF(ISERROR(MATCH(EO$1,'CSC Mitre'!AF$1:AF$220,0)),"",VLOOKUP(EO$1,'Tactic Recode'!$A$1:$B$547,2,FALSE))</f>
        <v/>
      </c>
      <c r="EP33" t="str">
        <f>IF(ISERROR(MATCH(EP$1,'CSC Mitre'!AF$1:AF$220,0)),"",VLOOKUP(EP$1,'Tactic Recode'!$A$1:$B$547,2,FALSE))</f>
        <v/>
      </c>
      <c r="EQ33" t="str">
        <f>IF(ISERROR(MATCH(EQ$1,'CSC Mitre'!AF$1:AF$220,0)),"",VLOOKUP(EQ$1,'Tactic Recode'!$A$1:$B$547,2,FALSE))</f>
        <v/>
      </c>
      <c r="ER33" t="str">
        <f>IF(ISERROR(MATCH(ER$1,'CSC Mitre'!AF$1:AF$220,0)),"",VLOOKUP(ER$1,'Tactic Recode'!$A$1:$B$547,2,FALSE))</f>
        <v/>
      </c>
      <c r="ES33" t="str">
        <f>IF(ISERROR(MATCH(ES$1,'CSC Mitre'!AF$1:AF$220,0)),"",VLOOKUP(ES$1,'Tactic Recode'!$A$1:$B$547,2,FALSE))</f>
        <v/>
      </c>
      <c r="ET33" t="str">
        <f>IF(ISERROR(MATCH(ET$1,'CSC Mitre'!AF$1:AF$220,0)),"",VLOOKUP(ET$1,'Tactic Recode'!$A$1:$B$547,2,FALSE))</f>
        <v/>
      </c>
      <c r="EU33" t="str">
        <f>IF(ISERROR(MATCH(EU$1,'CSC Mitre'!AF$1:AF$220,0)),"",VLOOKUP(EU$1,'Tactic Recode'!$A$1:$B$547,2,FALSE))</f>
        <v/>
      </c>
      <c r="EV33" t="str">
        <f>IF(ISERROR(MATCH(EV$1,'CSC Mitre'!AF$1:AF$220,0)),"",VLOOKUP(EV$1,'Tactic Recode'!$A$1:$B$547,2,FALSE))</f>
        <v/>
      </c>
      <c r="EW33" t="str">
        <f>IF(ISERROR(MATCH(EW$1,'CSC Mitre'!AF$1:AF$220,0)),"",VLOOKUP(EW$1,'Tactic Recode'!$A$1:$B$547,2,FALSE))</f>
        <v/>
      </c>
      <c r="EX33" t="str">
        <f>IF(ISERROR(MATCH(EX$1,'CSC Mitre'!AF$1:AF$220,0)),"",VLOOKUP(EX$1,'Tactic Recode'!$A$1:$B$547,2,FALSE))</f>
        <v/>
      </c>
      <c r="EY33" t="str">
        <f>IF(ISERROR(MATCH(EY$1,'CSC Mitre'!AF$1:AF$220,0)),"",VLOOKUP(EY$1,'Tactic Recode'!$A$1:$B$547,2,FALSE))</f>
        <v/>
      </c>
      <c r="EZ33" t="str">
        <f>IF(ISERROR(MATCH(EZ$1,'CSC Mitre'!AF$1:AF$220,0)),"",VLOOKUP(EZ$1,'Tactic Recode'!$A$1:$B$547,2,FALSE))</f>
        <v/>
      </c>
      <c r="FA33" t="str">
        <f>IF(ISERROR(MATCH(FA$1,'CSC Mitre'!AF$1:AF$220,0)),"",VLOOKUP(FA$1,'Tactic Recode'!$A$1:$B$547,2,FALSE))</f>
        <v/>
      </c>
      <c r="FB33" t="str">
        <f>IF(ISERROR(MATCH(FB$1,'CSC Mitre'!AF$1:AF$220,0)),"",VLOOKUP(FB$1,'Tactic Recode'!$A$1:$B$547,2,FALSE))</f>
        <v/>
      </c>
      <c r="FC33" t="str">
        <f>IF(ISERROR(MATCH(FC$1,'CSC Mitre'!AF$1:AF$220,0)),"",VLOOKUP(FC$1,'Tactic Recode'!$A$1:$B$547,2,FALSE))</f>
        <v/>
      </c>
      <c r="FD33" t="str">
        <f>IF(ISERROR(MATCH(FD$1,'CSC Mitre'!AF$1:AF$220,0)),"",VLOOKUP(FD$1,'Tactic Recode'!$A$1:$B$547,2,FALSE))</f>
        <v/>
      </c>
      <c r="FE33" t="str">
        <f>IF(ISERROR(MATCH(FE$1,'CSC Mitre'!AF$1:AF$220,0)),"",VLOOKUP(FE$1,'Tactic Recode'!$A$1:$B$547,2,FALSE))</f>
        <v/>
      </c>
      <c r="FF33" t="str">
        <f>IF(ISERROR(MATCH(FF$1,'CSC Mitre'!AF$1:AF$220,0)),"",VLOOKUP(FF$1,'Tactic Recode'!$A$1:$B$547,2,FALSE))</f>
        <v/>
      </c>
      <c r="FG33" t="str">
        <f>IF(ISERROR(MATCH(FG$1,'CSC Mitre'!AF$1:AF$220,0)),"",VLOOKUP(FG$1,'Tactic Recode'!$A$1:$B$547,2,FALSE))</f>
        <v/>
      </c>
      <c r="FH33" t="str">
        <f>IF(ISERROR(MATCH(FH$1,'CSC Mitre'!AF$1:AF$220,0)),"",VLOOKUP(FH$1,'Tactic Recode'!$A$1:$B$547,2,FALSE))</f>
        <v/>
      </c>
      <c r="FI33" t="str">
        <f>IF(ISERROR(MATCH(FI$1,'CSC Mitre'!AF$1:AF$220,0)),"",VLOOKUP(FI$1,'Tactic Recode'!$A$1:$B$547,2,FALSE))</f>
        <v/>
      </c>
      <c r="FJ33" t="str">
        <f>IF(ISERROR(MATCH(FJ$1,'CSC Mitre'!AF$1:AF$220,0)),"",VLOOKUP(FJ$1,'Tactic Recode'!$A$1:$B$547,2,FALSE))</f>
        <v/>
      </c>
      <c r="FK33" t="str">
        <f>IF(ISERROR(MATCH(FK$1,'CSC Mitre'!AF$1:AF$220,0)),"",VLOOKUP(FK$1,'Tactic Recode'!$A$1:$B$547,2,FALSE))</f>
        <v/>
      </c>
      <c r="FL33" t="str">
        <f>IF(ISERROR(MATCH(FL$1,'CSC Mitre'!AF$1:AF$220,0)),"",VLOOKUP(FL$1,'Tactic Recode'!$A$1:$B$547,2,FALSE))</f>
        <v/>
      </c>
      <c r="FM33" t="str">
        <f>IF(ISERROR(MATCH(FM$1,'CSC Mitre'!AF$1:AF$220,0)),"",VLOOKUP(FM$1,'Tactic Recode'!$A$1:$B$547,2,FALSE))</f>
        <v/>
      </c>
      <c r="FN33" t="str">
        <f>IF(ISERROR(MATCH(FN$1,'CSC Mitre'!AF$1:AF$220,0)),"",VLOOKUP(FN$1,'Tactic Recode'!$A$1:$B$547,2,FALSE))</f>
        <v/>
      </c>
      <c r="FO33" t="str">
        <f>IF(ISERROR(MATCH(FO$1,'CSC Mitre'!AF$1:AF$220,0)),"",VLOOKUP(FO$1,'Tactic Recode'!$A$1:$B$547,2,FALSE))</f>
        <v/>
      </c>
      <c r="FP33" t="str">
        <f>IF(ISERROR(MATCH(FP$1,'CSC Mitre'!AF$1:AF$220,0)),"",VLOOKUP(FP$1,'Tactic Recode'!$A$1:$B$547,2,FALSE))</f>
        <v/>
      </c>
      <c r="FQ33" t="str">
        <f>IF(ISERROR(MATCH(FQ$1,'CSC Mitre'!AF$1:AF$220,0)),"",VLOOKUP(FQ$1,'Tactic Recode'!$A$1:$B$547,2,FALSE))</f>
        <v/>
      </c>
      <c r="FR33" t="str">
        <f>IF(ISERROR(MATCH(FR$1,'CSC Mitre'!AF$1:AF$220,0)),"",VLOOKUP(FR$1,'Tactic Recode'!$A$1:$B$547,2,FALSE))</f>
        <v/>
      </c>
      <c r="FS33" t="str">
        <f>IF(ISERROR(MATCH(FS$1,'CSC Mitre'!AF$1:AF$220,0)),"",VLOOKUP(FS$1,'Tactic Recode'!$A$1:$B$547,2,FALSE))</f>
        <v/>
      </c>
      <c r="FT33" t="str">
        <f>IF(ISERROR(MATCH(FT$1,'CSC Mitre'!AF$1:AF$220,0)),"",VLOOKUP(FT$1,'Tactic Recode'!$A$1:$B$547,2,FALSE))</f>
        <v/>
      </c>
      <c r="FU33" t="str">
        <f>IF(ISERROR(MATCH(FU$1,'CSC Mitre'!AF$1:AF$220,0)),"",VLOOKUP(FU$1,'Tactic Recode'!$A$1:$B$547,2,FALSE))</f>
        <v/>
      </c>
      <c r="FV33" t="str">
        <f>IF(ISERROR(MATCH(FV$1,'CSC Mitre'!AF$1:AF$220,0)),"",VLOOKUP(FV$1,'Tactic Recode'!$A$1:$B$547,2,FALSE))</f>
        <v/>
      </c>
      <c r="FW33" t="str">
        <f>IF(ISERROR(MATCH(FW$1,'CSC Mitre'!AF$1:AF$220,0)),"",VLOOKUP(FW$1,'Tactic Recode'!$A$1:$B$547,2,FALSE))</f>
        <v/>
      </c>
      <c r="FX33" t="str">
        <f>IF(ISERROR(MATCH(FX$1,'CSC Mitre'!AF$1:AF$220,0)),"",VLOOKUP(FX$1,'Tactic Recode'!$A$1:$B$547,2,FALSE))</f>
        <v/>
      </c>
      <c r="FY33" t="str">
        <f>IF(ISERROR(MATCH(FY$1,'CSC Mitre'!AF$1:AF$220,0)),"",VLOOKUP(FY$1,'Tactic Recode'!$A$1:$B$547,2,FALSE))</f>
        <v/>
      </c>
      <c r="FZ33" t="str">
        <f>IF(ISERROR(MATCH(FZ$1,'CSC Mitre'!AF$1:AF$220,0)),"",VLOOKUP(FZ$1,'Tactic Recode'!$A$1:$B$547,2,FALSE))</f>
        <v/>
      </c>
      <c r="GA33" t="str">
        <f>IF(ISERROR(MATCH(GA$1,'CSC Mitre'!AF$1:AF$220,0)),"",VLOOKUP(GA$1,'Tactic Recode'!$A$1:$B$547,2,FALSE))</f>
        <v/>
      </c>
      <c r="GB33" t="str">
        <f>IF(ISERROR(MATCH(GB$1,'CSC Mitre'!AF$1:AF$220,0)),"",VLOOKUP(GB$1,'Tactic Recode'!$A$1:$B$547,2,FALSE))</f>
        <v/>
      </c>
      <c r="GC33" t="str">
        <f>IF(ISERROR(MATCH(GC$1,'CSC Mitre'!AF$1:AF$220,0)),"",VLOOKUP(GC$1,'Tactic Recode'!$A$1:$B$547,2,FALSE))</f>
        <v/>
      </c>
      <c r="GD33" t="str">
        <f>IF(ISERROR(MATCH(GD$1,'CSC Mitre'!AF$1:AF$220,0)),"",VLOOKUP(GD$1,'Tactic Recode'!$A$1:$B$547,2,FALSE))</f>
        <v/>
      </c>
      <c r="GE33" t="str">
        <f>IF(ISERROR(MATCH(GE$1,'CSC Mitre'!AF$1:AF$220,0)),"",VLOOKUP(GE$1,'Tactic Recode'!$A$1:$B$547,2,FALSE))</f>
        <v/>
      </c>
      <c r="GF33" t="str">
        <f>IF(ISERROR(MATCH(GF$1,'CSC Mitre'!AF$1:AF$220,0)),"",VLOOKUP(GF$1,'Tactic Recode'!$A$1:$B$547,2,FALSE))</f>
        <v/>
      </c>
      <c r="GG33" t="str">
        <f>IF(ISERROR(MATCH(GG$1,'CSC Mitre'!AF$1:AF$220,0)),"",VLOOKUP(GG$1,'Tactic Recode'!$A$1:$B$547,2,FALSE))</f>
        <v/>
      </c>
      <c r="GH33" t="str">
        <f>IF(ISERROR(MATCH(GH$1,'CSC Mitre'!AF$1:AF$220,0)),"",VLOOKUP(GH$1,'Tactic Recode'!$A$1:$B$547,2,FALSE))</f>
        <v/>
      </c>
      <c r="GI33" t="str">
        <f>IF(ISERROR(MATCH(GI$1,'CSC Mitre'!AF$1:AF$220,0)),"",VLOOKUP(GI$1,'Tactic Recode'!$A$1:$B$547,2,FALSE))</f>
        <v/>
      </c>
      <c r="GJ33" t="str">
        <f>IF(ISERROR(MATCH(GJ$1,'CSC Mitre'!AF$1:AF$220,0)),"",VLOOKUP(GJ$1,'Tactic Recode'!$A$1:$B$547,2,FALSE))</f>
        <v/>
      </c>
      <c r="GK33" t="str">
        <f>IF(ISERROR(MATCH(GK$1,'CSC Mitre'!AF$1:AF$220,0)),"",VLOOKUP(GK$1,'Tactic Recode'!$A$1:$B$547,2,FALSE))</f>
        <v/>
      </c>
      <c r="GL33" t="str">
        <f>IF(ISERROR(MATCH(GL$1,'CSC Mitre'!AF$1:AF$220,0)),"",VLOOKUP(GL$1,'Tactic Recode'!$A$1:$B$547,2,FALSE))</f>
        <v/>
      </c>
      <c r="GM33" t="str">
        <f>IF(ISERROR(MATCH(GM$1,'CSC Mitre'!AF$1:AF$220,0)),"",VLOOKUP(GM$1,'Tactic Recode'!$A$1:$B$547,2,FALSE))</f>
        <v/>
      </c>
      <c r="GN33" t="str">
        <f>IF(ISERROR(MATCH(GN$1,'CSC Mitre'!AF$1:AF$220,0)),"",VLOOKUP(GN$1,'Tactic Recode'!$A$1:$B$547,2,FALSE))</f>
        <v/>
      </c>
      <c r="GO33" t="str">
        <f>IF(ISERROR(MATCH(GO$1,'CSC Mitre'!AF$1:AF$220,0)),"",VLOOKUP(GO$1,'Tactic Recode'!$A$1:$B$547,2,FALSE))</f>
        <v/>
      </c>
      <c r="GP33" t="str">
        <f>IF(ISERROR(MATCH(GP$1,'CSC Mitre'!AF$1:AF$220,0)),"",VLOOKUP(GP$1,'Tactic Recode'!$A$1:$B$547,2,FALSE))</f>
        <v/>
      </c>
      <c r="GQ33" t="str">
        <f>IF(ISERROR(MATCH(GQ$1,'CSC Mitre'!AF$1:AF$220,0)),"",VLOOKUP(GQ$1,'Tactic Recode'!$A$1:$B$547,2,FALSE))</f>
        <v/>
      </c>
      <c r="GR33" t="str">
        <f>IF(ISERROR(MATCH(GR$1,'CSC Mitre'!AF$1:AF$220,0)),"",VLOOKUP(GR$1,'Tactic Recode'!$A$1:$B$547,2,FALSE))</f>
        <v/>
      </c>
      <c r="GS33" t="str">
        <f>IF(ISERROR(MATCH(GS$1,'CSC Mitre'!AF$1:AF$220,0)),"",VLOOKUP(GS$1,'Tactic Recode'!$A$1:$B$547,2,FALSE))</f>
        <v/>
      </c>
      <c r="GT33" t="str">
        <f>IF(ISERROR(MATCH(GT$1,'CSC Mitre'!AF$1:AF$220,0)),"",VLOOKUP(GT$1,'Tactic Recode'!$A$1:$B$547,2,FALSE))</f>
        <v/>
      </c>
      <c r="GU33" t="str">
        <f>IF(ISERROR(MATCH(GU$1,'CSC Mitre'!AF$1:AF$220,0)),"",VLOOKUP(GU$1,'Tactic Recode'!$A$1:$B$547,2,FALSE))</f>
        <v/>
      </c>
      <c r="GV33" t="str">
        <f>IF(ISERROR(MATCH(GV$1,'CSC Mitre'!AF$1:AF$220,0)),"",VLOOKUP(GV$1,'Tactic Recode'!$A$1:$B$547,2,FALSE))</f>
        <v/>
      </c>
      <c r="GW33" t="str">
        <f>IF(ISERROR(MATCH(GW$1,'CSC Mitre'!AF$1:AF$220,0)),"",VLOOKUP(GW$1,'Tactic Recode'!$A$1:$B$547,2,FALSE))</f>
        <v/>
      </c>
      <c r="GX33" t="str">
        <f>IF(ISERROR(MATCH(GX$1,'CSC Mitre'!AF$1:AF$220,0)),"",VLOOKUP(GX$1,'Tactic Recode'!$A$1:$B$547,2,FALSE))</f>
        <v/>
      </c>
      <c r="GY33" t="str">
        <f>IF(ISERROR(MATCH(GY$1,'CSC Mitre'!AF$1:AF$220,0)),"",VLOOKUP(GY$1,'Tactic Recode'!$A$1:$B$547,2,FALSE))</f>
        <v/>
      </c>
      <c r="GZ33" t="str">
        <f>IF(ISERROR(MATCH(GZ$1,'CSC Mitre'!AF$1:AF$220,0)),"",VLOOKUP(GZ$1,'Tactic Recode'!$A$1:$B$547,2,FALSE))</f>
        <v/>
      </c>
      <c r="HA33" t="str">
        <f>IF(ISERROR(MATCH(HA$1,'CSC Mitre'!AF$1:AF$220,0)),"",VLOOKUP(HA$1,'Tactic Recode'!$A$1:$B$547,2,FALSE))</f>
        <v/>
      </c>
      <c r="HB33" t="str">
        <f>IF(ISERROR(MATCH(HB$1,'CSC Mitre'!AF$1:AF$220,0)),"",VLOOKUP(HB$1,'Tactic Recode'!$A$1:$B$547,2,FALSE))</f>
        <v/>
      </c>
      <c r="HC33" t="str">
        <f>IF(ISERROR(MATCH(HC$1,'CSC Mitre'!AF$1:AF$220,0)),"",VLOOKUP(HC$1,'Tactic Recode'!$A$1:$B$547,2,FALSE))</f>
        <v/>
      </c>
      <c r="HD33" t="str">
        <f>IF(ISERROR(MATCH(HD$1,'CSC Mitre'!AF$1:AF$220,0)),"",VLOOKUP(HD$1,'Tactic Recode'!$A$1:$B$547,2,FALSE))</f>
        <v/>
      </c>
      <c r="HE33" t="str">
        <f>IF(ISERROR(MATCH(HE$1,'CSC Mitre'!AF$1:AF$220,0)),"",VLOOKUP(HE$1,'Tactic Recode'!$A$1:$B$547,2,FALSE))</f>
        <v/>
      </c>
      <c r="HF33" t="str">
        <f>IF(ISERROR(MATCH(HF$1,'CSC Mitre'!AF$1:AF$220,0)),"",VLOOKUP(HF$1,'Tactic Recode'!$A$1:$B$547,2,FALSE))</f>
        <v/>
      </c>
      <c r="HG33" t="str">
        <f>IF(ISERROR(MATCH(HG$1,'CSC Mitre'!AF$1:AF$220,0)),"",VLOOKUP(HG$1,'Tactic Recode'!$A$1:$B$547,2,FALSE))</f>
        <v/>
      </c>
      <c r="HH33" t="str">
        <f>IF(ISERROR(MATCH(HH$1,'CSC Mitre'!AF$1:AF$220,0)),"",VLOOKUP(HH$1,'Tactic Recode'!$A$1:$B$547,2,FALSE))</f>
        <v/>
      </c>
      <c r="HI33" t="str">
        <f>IF(ISERROR(MATCH(HI$1,'CSC Mitre'!AF$1:AF$220,0)),"",VLOOKUP(HI$1,'Tactic Recode'!$A$1:$B$547,2,FALSE))</f>
        <v/>
      </c>
      <c r="HJ33" t="str">
        <f>IF(ISERROR(MATCH(HJ$1,'CSC Mitre'!AF$1:AF$220,0)),"",VLOOKUP(HJ$1,'Tactic Recode'!$A$1:$B$547,2,FALSE))</f>
        <v/>
      </c>
      <c r="HK33" t="str">
        <f>IF(ISERROR(MATCH(HK$1,'CSC Mitre'!AF$1:AF$220,0)),"",VLOOKUP(HK$1,'Tactic Recode'!$A$1:$B$547,2,FALSE))</f>
        <v/>
      </c>
      <c r="HL33" t="str">
        <f>IF(ISERROR(MATCH(HL$1,'CSC Mitre'!AF$1:AF$220,0)),"",VLOOKUP(HL$1,'Tactic Recode'!$A$1:$B$547,2,FALSE))</f>
        <v/>
      </c>
      <c r="HM33" t="str">
        <f>IF(ISERROR(MATCH(HM$1,'CSC Mitre'!AF$1:AF$220,0)),"",VLOOKUP(HM$1,'Tactic Recode'!$A$1:$B$547,2,FALSE))</f>
        <v/>
      </c>
      <c r="HN33" t="str">
        <f>IF(ISERROR(MATCH(HN$1,'CSC Mitre'!AF$1:AF$220,0)),"",VLOOKUP(HN$1,'Tactic Recode'!$A$1:$B$547,2,FALSE))</f>
        <v/>
      </c>
      <c r="HO33" t="str">
        <f>IF(ISERROR(MATCH(HO$1,'CSC Mitre'!AF$1:AF$220,0)),"",VLOOKUP(HO$1,'Tactic Recode'!$A$1:$B$547,2,FALSE))</f>
        <v/>
      </c>
      <c r="HP33" t="str">
        <f>IF(ISERROR(MATCH(HP$1,'CSC Mitre'!AF$1:AF$220,0)),"",VLOOKUP(HP$1,'Tactic Recode'!$A$1:$B$547,2,FALSE))</f>
        <v/>
      </c>
      <c r="HQ33" t="str">
        <f>IF(ISERROR(MATCH(HQ$1,'CSC Mitre'!AF$1:AF$220,0)),"",VLOOKUP(HQ$1,'Tactic Recode'!$A$1:$B$547,2,FALSE))</f>
        <v/>
      </c>
      <c r="HR33" t="str">
        <f>IF(ISERROR(MATCH(HR$1,'CSC Mitre'!AF$1:AF$220,0)),"",VLOOKUP(HR$1,'Tactic Recode'!$A$1:$B$547,2,FALSE))</f>
        <v/>
      </c>
      <c r="HS33" t="str">
        <f>IF(ISERROR(MATCH(HS$1,'CSC Mitre'!AF$1:AF$220,0)),"",VLOOKUP(HS$1,'Tactic Recode'!$A$1:$B$547,2,FALSE))</f>
        <v/>
      </c>
      <c r="HT33" t="str">
        <f>IF(ISERROR(MATCH(HT$1,'CSC Mitre'!AF$1:AF$220,0)),"",VLOOKUP(HT$1,'Tactic Recode'!$A$1:$B$547,2,FALSE))</f>
        <v/>
      </c>
      <c r="HU33" t="str">
        <f>IF(ISERROR(MATCH(HU$1,'CSC Mitre'!AF$1:AF$220,0)),"",VLOOKUP(HU$1,'Tactic Recode'!$A$1:$B$547,2,FALSE))</f>
        <v/>
      </c>
      <c r="HV33" t="str">
        <f>IF(ISERROR(MATCH(HV$1,'CSC Mitre'!AF$1:AF$220,0)),"",VLOOKUP(HV$1,'Tactic Recode'!$A$1:$B$547,2,FALSE))</f>
        <v/>
      </c>
      <c r="HW33" t="str">
        <f>IF(ISERROR(MATCH(HW$1,'CSC Mitre'!AF$1:AF$220,0)),"",VLOOKUP(HW$1,'Tactic Recode'!$A$1:$B$547,2,FALSE))</f>
        <v/>
      </c>
      <c r="HX33" t="str">
        <f>IF(ISERROR(MATCH(HX$1,'CSC Mitre'!AF$1:AF$220,0)),"",VLOOKUP(HX$1,'Tactic Recode'!$A$1:$B$547,2,FALSE))</f>
        <v/>
      </c>
      <c r="HY33" t="str">
        <f>IF(ISERROR(MATCH(HY$1,'CSC Mitre'!AF$1:AF$220,0)),"",VLOOKUP(HY$1,'Tactic Recode'!$A$1:$B$547,2,FALSE))</f>
        <v/>
      </c>
      <c r="HZ33" t="str">
        <f>IF(ISERROR(MATCH(HZ$1,'CSC Mitre'!AF$1:AF$220,0)),"",VLOOKUP(HZ$1,'Tactic Recode'!$A$1:$B$547,2,FALSE))</f>
        <v/>
      </c>
      <c r="IA33" t="str">
        <f>IF(ISERROR(MATCH(IA$1,'CSC Mitre'!AF$1:AF$220,0)),"",VLOOKUP(IA$1,'Tactic Recode'!$A$1:$B$547,2,FALSE))</f>
        <v/>
      </c>
      <c r="IB33" t="str">
        <f>IF(ISERROR(MATCH(IB$1,'CSC Mitre'!AF$1:AF$220,0)),"",VLOOKUP(IB$1,'Tactic Recode'!$A$1:$B$547,2,FALSE))</f>
        <v/>
      </c>
      <c r="IC33" t="str">
        <f>IF(ISERROR(MATCH(IC$1,'CSC Mitre'!AF$1:AF$220,0)),"",VLOOKUP(IC$1,'Tactic Recode'!$A$1:$B$547,2,FALSE))</f>
        <v/>
      </c>
      <c r="ID33" t="str">
        <f>IF(ISERROR(MATCH(ID$1,'CSC Mitre'!AF$1:AF$220,0)),"",VLOOKUP(ID$1,'Tactic Recode'!$A$1:$B$547,2,FALSE))</f>
        <v/>
      </c>
      <c r="IE33" t="str">
        <f>IF(ISERROR(MATCH(IE$1,'CSC Mitre'!AF$1:AF$220,0)),"",VLOOKUP(IE$1,'Tactic Recode'!$A$1:$B$547,2,FALSE))</f>
        <v/>
      </c>
      <c r="IF33" t="str">
        <f>IF(ISERROR(MATCH(IF$1,'CSC Mitre'!AF$1:AF$220,0)),"",VLOOKUP(IF$1,'Tactic Recode'!$A$1:$B$547,2,FALSE))</f>
        <v/>
      </c>
      <c r="IG33" t="str">
        <f>IF(ISERROR(MATCH(IG$1,'CSC Mitre'!AF$1:AF$220,0)),"",VLOOKUP(IG$1,'Tactic Recode'!$A$1:$B$547,2,FALSE))</f>
        <v/>
      </c>
      <c r="IH33" t="str">
        <f>IF(ISERROR(MATCH(IH$1,'CSC Mitre'!AF$1:AF$220,0)),"",VLOOKUP(IH$1,'Tactic Recode'!$A$1:$B$547,2,FALSE))</f>
        <v/>
      </c>
      <c r="II33" t="str">
        <f>IF(ISERROR(MATCH(II$1,'CSC Mitre'!AF$1:AF$220,0)),"",VLOOKUP(II$1,'Tactic Recode'!$A$1:$B$547,2,FALSE))</f>
        <v/>
      </c>
      <c r="IJ33" t="str">
        <f>IF(ISERROR(MATCH(IJ$1,'CSC Mitre'!AF$1:AF$220,0)),"",VLOOKUP(IJ$1,'Tactic Recode'!$A$1:$B$547,2,FALSE))</f>
        <v/>
      </c>
      <c r="IK33" t="str">
        <f>IF(ISERROR(MATCH(IK$1,'CSC Mitre'!AF$1:AF$220,0)),"",VLOOKUP(IK$1,'Tactic Recode'!$A$1:$B$547,2,FALSE))</f>
        <v/>
      </c>
      <c r="IL33" t="str">
        <f>IF(ISERROR(MATCH(IL$1,'CSC Mitre'!AF$1:AF$220,0)),"",VLOOKUP(IL$1,'Tactic Recode'!$A$1:$B$547,2,FALSE))</f>
        <v/>
      </c>
      <c r="IM33" t="str">
        <f>IF(ISERROR(MATCH(IM$1,'CSC Mitre'!AF$1:AF$220,0)),"",VLOOKUP(IM$1,'Tactic Recode'!$A$1:$B$547,2,FALSE))</f>
        <v/>
      </c>
      <c r="IN33" t="str">
        <f>IF(ISERROR(MATCH(IN$1,'CSC Mitre'!AF$1:AF$220,0)),"",VLOOKUP(IN$1,'Tactic Recode'!$A$1:$B$547,2,FALSE))</f>
        <v/>
      </c>
      <c r="IO33" t="str">
        <f>IF(ISERROR(MATCH(IO$1,'CSC Mitre'!AF$1:AF$220,0)),"",VLOOKUP(IO$1,'Tactic Recode'!$A$1:$B$547,2,FALSE))</f>
        <v/>
      </c>
      <c r="IP33" t="str">
        <f>IF(ISERROR(MATCH(IP$1,'CSC Mitre'!AF$1:AF$220,0)),"",VLOOKUP(IP$1,'Tactic Recode'!$A$1:$B$547,2,FALSE))</f>
        <v/>
      </c>
      <c r="IQ33" t="str">
        <f>IF(ISERROR(MATCH(IQ$1,'CSC Mitre'!AF$1:AF$220,0)),"",VLOOKUP(IQ$1,'Tactic Recode'!$A$1:$B$547,2,FALSE))</f>
        <v/>
      </c>
      <c r="IR33" t="str">
        <f>IF(ISERROR(MATCH(IR$1,'CSC Mitre'!AF$1:AF$220,0)),"",VLOOKUP(IR$1,'Tactic Recode'!$A$1:$B$547,2,FALSE))</f>
        <v/>
      </c>
      <c r="IS33" t="str">
        <f>IF(ISERROR(MATCH(IS$1,'CSC Mitre'!AF$1:AF$220,0)),"",VLOOKUP(IS$1,'Tactic Recode'!$A$1:$B$547,2,FALSE))</f>
        <v/>
      </c>
      <c r="IT33" t="str">
        <f>IF(ISERROR(MATCH(IT$1,'CSC Mitre'!AF$1:AF$220,0)),"",VLOOKUP(IT$1,'Tactic Recode'!$A$1:$B$547,2,FALSE))</f>
        <v/>
      </c>
      <c r="IU33" t="str">
        <f>IF(ISERROR(MATCH(IU$1,'CSC Mitre'!AF$1:AF$220,0)),"",VLOOKUP(IU$1,'Tactic Recode'!$A$1:$B$547,2,FALSE))</f>
        <v/>
      </c>
      <c r="IV33" t="str">
        <f>IF(ISERROR(MATCH(IV$1,'CSC Mitre'!AF$1:AF$220,0)),"",VLOOKUP(IV$1,'Tactic Recode'!$A$1:$B$547,2,FALSE))</f>
        <v/>
      </c>
      <c r="IW33" t="str">
        <f>IF(ISERROR(MATCH(IW$1,'CSC Mitre'!AF$1:AF$220,0)),"",VLOOKUP(IW$1,'Tactic Recode'!$A$1:$B$547,2,FALSE))</f>
        <v/>
      </c>
      <c r="IX33" t="str">
        <f>IF(ISERROR(MATCH(IX$1,'CSC Mitre'!AF$1:AF$220,0)),"",VLOOKUP(IX$1,'Tactic Recode'!$A$1:$B$547,2,FALSE))</f>
        <v/>
      </c>
      <c r="IY33" t="str">
        <f>IF(ISERROR(MATCH(IY$1,'CSC Mitre'!AF$1:AF$220,0)),"",VLOOKUP(IY$1,'Tactic Recode'!$A$1:$B$547,2,FALSE))</f>
        <v/>
      </c>
      <c r="IZ33" t="str">
        <f>IF(ISERROR(MATCH(IZ$1,'CSC Mitre'!AF$1:AF$220,0)),"",VLOOKUP(IZ$1,'Tactic Recode'!$A$1:$B$547,2,FALSE))</f>
        <v/>
      </c>
      <c r="JA33" t="str">
        <f>IF(ISERROR(MATCH(JA$1,'CSC Mitre'!AF$1:AF$220,0)),"",VLOOKUP(JA$1,'Tactic Recode'!$A$1:$B$547,2,FALSE))</f>
        <v/>
      </c>
      <c r="JB33" t="str">
        <f>IF(ISERROR(MATCH(JB$1,'CSC Mitre'!AF$1:AF$220,0)),"",VLOOKUP(JB$1,'Tactic Recode'!$A$1:$B$547,2,FALSE))</f>
        <v/>
      </c>
      <c r="JC33" t="str">
        <f>IF(ISERROR(MATCH(JC$1,'CSC Mitre'!AF$1:AF$220,0)),"",VLOOKUP(JC$1,'Tactic Recode'!$A$1:$B$547,2,FALSE))</f>
        <v/>
      </c>
      <c r="JD33" t="str">
        <f>IF(ISERROR(MATCH(JD$1,'CSC Mitre'!AF$1:AF$220,0)),"",VLOOKUP(JD$1,'Tactic Recode'!$A$1:$B$547,2,FALSE))</f>
        <v/>
      </c>
      <c r="JE33" t="str">
        <f>IF(ISERROR(MATCH(JE$1,'CSC Mitre'!AF$1:AF$220,0)),"",VLOOKUP(JE$1,'Tactic Recode'!$A$1:$B$547,2,FALSE))</f>
        <v/>
      </c>
      <c r="JF33" t="str">
        <f>IF(ISERROR(MATCH(JF$1,'CSC Mitre'!AF$1:AF$220,0)),"",VLOOKUP(JF$1,'Tactic Recode'!$A$1:$B$547,2,FALSE))</f>
        <v/>
      </c>
      <c r="JG33" t="str">
        <f>IF(ISERROR(MATCH(JG$1,'CSC Mitre'!AF$1:AF$220,0)),"",VLOOKUP(JG$1,'Tactic Recode'!$A$1:$B$547,2,FALSE))</f>
        <v/>
      </c>
      <c r="JH33" t="str">
        <f>IF(ISERROR(MATCH(JH$1,'CSC Mitre'!AF$1:AF$220,0)),"",VLOOKUP(JH$1,'Tactic Recode'!$A$1:$B$547,2,FALSE))</f>
        <v/>
      </c>
      <c r="JI33" t="str">
        <f>IF(ISERROR(MATCH(JI$1,'CSC Mitre'!AF$1:AF$220,0)),"",VLOOKUP(JI$1,'Tactic Recode'!$A$1:$B$547,2,FALSE))</f>
        <v/>
      </c>
      <c r="JJ33" t="str">
        <f>IF(ISERROR(MATCH(JJ$1,'CSC Mitre'!AF$1:AF$220,0)),"",VLOOKUP(JJ$1,'Tactic Recode'!$A$1:$B$547,2,FALSE))</f>
        <v/>
      </c>
      <c r="JK33" t="str">
        <f>IF(ISERROR(MATCH(JK$1,'CSC Mitre'!AF$1:AF$220,0)),"",VLOOKUP(JK$1,'Tactic Recode'!$A$1:$B$547,2,FALSE))</f>
        <v/>
      </c>
      <c r="JL33" t="str">
        <f>IF(ISERROR(MATCH(JL$1,'CSC Mitre'!AF$1:AF$220,0)),"",VLOOKUP(JL$1,'Tactic Recode'!$A$1:$B$547,2,FALSE))</f>
        <v/>
      </c>
      <c r="JM33" t="str">
        <f>IF(ISERROR(MATCH(JM$1,'CSC Mitre'!AF$1:AF$220,0)),"",VLOOKUP(JM$1,'Tactic Recode'!$A$1:$B$547,2,FALSE))</f>
        <v/>
      </c>
      <c r="JN33" t="str">
        <f>IF(ISERROR(MATCH(JN$1,'CSC Mitre'!AF$1:AF$220,0)),"",VLOOKUP(JN$1,'Tactic Recode'!$A$1:$B$547,2,FALSE))</f>
        <v/>
      </c>
      <c r="JO33" t="str">
        <f>IF(ISERROR(MATCH(JO$1,'CSC Mitre'!AF$1:AF$220,0)),"",VLOOKUP(JO$1,'Tactic Recode'!$A$1:$B$547,2,FALSE))</f>
        <v/>
      </c>
      <c r="JP33" t="str">
        <f>IF(ISERROR(MATCH(JP$1,'CSC Mitre'!AF$1:AF$220,0)),"",VLOOKUP(JP$1,'Tactic Recode'!$A$1:$B$547,2,FALSE))</f>
        <v/>
      </c>
      <c r="JQ33" t="str">
        <f>IF(ISERROR(MATCH(JQ$1,'CSC Mitre'!AF$1:AF$220,0)),"",VLOOKUP(JQ$1,'Tactic Recode'!$A$1:$B$547,2,FALSE))</f>
        <v/>
      </c>
      <c r="JR33" t="str">
        <f>IF(ISERROR(MATCH(JR$1,'CSC Mitre'!AF$1:AF$220,0)),"",VLOOKUP(JR$1,'Tactic Recode'!$A$1:$B$547,2,FALSE))</f>
        <v/>
      </c>
      <c r="JS33" t="str">
        <f>IF(ISERROR(MATCH(JS$1,'CSC Mitre'!AF$1:AF$220,0)),"",VLOOKUP(JS$1,'Tactic Recode'!$A$1:$B$547,2,FALSE))</f>
        <v/>
      </c>
      <c r="JT33" t="str">
        <f>IF(ISERROR(MATCH(JT$1,'CSC Mitre'!AF$1:AF$220,0)),"",VLOOKUP(JT$1,'Tactic Recode'!$A$1:$B$547,2,FALSE))</f>
        <v/>
      </c>
      <c r="JU33" t="str">
        <f>IF(ISERROR(MATCH(JU$1,'CSC Mitre'!AF$1:AF$220,0)),"",VLOOKUP(JU$1,'Tactic Recode'!$A$1:$B$547,2,FALSE))</f>
        <v/>
      </c>
      <c r="JV33" t="str">
        <f>IF(ISERROR(MATCH(JV$1,'CSC Mitre'!AF$1:AF$220,0)),"",VLOOKUP(JV$1,'Tactic Recode'!$A$1:$B$547,2,FALSE))</f>
        <v/>
      </c>
      <c r="JW33" t="str">
        <f>IF(ISERROR(MATCH(JW$1,'CSC Mitre'!AF$1:AF$220,0)),"",VLOOKUP(JW$1,'Tactic Recode'!$A$1:$B$547,2,FALSE))</f>
        <v/>
      </c>
      <c r="JX33" t="str">
        <f>IF(ISERROR(MATCH(JX$1,'CSC Mitre'!AF$1:AF$220,0)),"",VLOOKUP(JX$1,'Tactic Recode'!$A$1:$B$547,2,FALSE))</f>
        <v/>
      </c>
      <c r="JY33" t="str">
        <f>IF(ISERROR(MATCH(JY$1,'CSC Mitre'!AF$1:AF$220,0)),"",VLOOKUP(JY$1,'Tactic Recode'!$A$1:$B$547,2,FALSE))</f>
        <v/>
      </c>
      <c r="JZ33" t="str">
        <f>IF(ISERROR(MATCH(JZ$1,'CSC Mitre'!AF$1:AF$220,0)),"",VLOOKUP(JZ$1,'Tactic Recode'!$A$1:$B$547,2,FALSE))</f>
        <v/>
      </c>
      <c r="KA33" t="str">
        <f>IF(ISERROR(MATCH(KA$1,'CSC Mitre'!AF$1:AF$220,0)),"",VLOOKUP(KA$1,'Tactic Recode'!$A$1:$B$547,2,FALSE))</f>
        <v/>
      </c>
      <c r="KB33" t="str">
        <f>IF(ISERROR(MATCH(KB$1,'CSC Mitre'!AF$1:AF$220,0)),"",VLOOKUP(KB$1,'Tactic Recode'!$A$1:$B$547,2,FALSE))</f>
        <v/>
      </c>
      <c r="KC33" t="str">
        <f>IF(ISERROR(MATCH(KC$1,'CSC Mitre'!AF$1:AF$220,0)),"",VLOOKUP(KC$1,'Tactic Recode'!$A$1:$B$547,2,FALSE))</f>
        <v/>
      </c>
      <c r="KD33" t="str">
        <f>IF(ISERROR(MATCH(KD$1,'CSC Mitre'!AF$1:AF$220,0)),"",VLOOKUP(KD$1,'Tactic Recode'!$A$1:$B$547,2,FALSE))</f>
        <v/>
      </c>
      <c r="KE33" t="str">
        <f>IF(ISERROR(MATCH(KE$1,'CSC Mitre'!AF$1:AF$220,0)),"",VLOOKUP(KE$1,'Tactic Recode'!$A$1:$B$547,2,FALSE))</f>
        <v/>
      </c>
      <c r="KF33" t="str">
        <f>IF(ISERROR(MATCH(KF$1,'CSC Mitre'!AF$1:AF$220,0)),"",VLOOKUP(KF$1,'Tactic Recode'!$A$1:$B$547,2,FALSE))</f>
        <v/>
      </c>
      <c r="KG33" t="str">
        <f>IF(ISERROR(MATCH(KG$1,'CSC Mitre'!AF$1:AF$220,0)),"",VLOOKUP(KG$1,'Tactic Recode'!$A$1:$B$547,2,FALSE))</f>
        <v/>
      </c>
      <c r="KH33" t="str">
        <f>IF(ISERROR(MATCH(KH$1,'CSC Mitre'!AF$1:AF$220,0)),"",VLOOKUP(KH$1,'Tactic Recode'!$A$1:$B$547,2,FALSE))</f>
        <v/>
      </c>
      <c r="KI33" t="str">
        <f>IF(ISERROR(MATCH(KI$1,'CSC Mitre'!AF$1:AF$220,0)),"",VLOOKUP(KI$1,'Tactic Recode'!$A$1:$B$547,2,FALSE))</f>
        <v/>
      </c>
      <c r="KJ33" t="str">
        <f>IF(ISERROR(MATCH(KJ$1,'CSC Mitre'!AF$1:AF$220,0)),"",VLOOKUP(KJ$1,'Tactic Recode'!$A$1:$B$547,2,FALSE))</f>
        <v/>
      </c>
      <c r="KK33" t="str">
        <f>IF(ISERROR(MATCH(KK$1,'CSC Mitre'!AF$1:AF$220,0)),"",VLOOKUP(KK$1,'Tactic Recode'!$A$1:$B$547,2,FALSE))</f>
        <v/>
      </c>
      <c r="KL33" t="str">
        <f>IF(ISERROR(MATCH(KL$1,'CSC Mitre'!AF$1:AF$220,0)),"",VLOOKUP(KL$1,'Tactic Recode'!$A$1:$B$547,2,FALSE))</f>
        <v/>
      </c>
      <c r="KM33" t="str">
        <f>IF(ISERROR(MATCH(KM$1,'CSC Mitre'!AF$1:AF$220,0)),"",VLOOKUP(KM$1,'Tactic Recode'!$A$1:$B$547,2,FALSE))</f>
        <v/>
      </c>
      <c r="KN33" t="str">
        <f>IF(ISERROR(MATCH(KN$1,'CSC Mitre'!AF$1:AF$220,0)),"",VLOOKUP(KN$1,'Tactic Recode'!$A$1:$B$547,2,FALSE))</f>
        <v/>
      </c>
      <c r="KO33" t="str">
        <f>IF(ISERROR(MATCH(KO$1,'CSC Mitre'!AF$1:AF$220,0)),"",VLOOKUP(KO$1,'Tactic Recode'!$A$1:$B$547,2,FALSE))</f>
        <v/>
      </c>
      <c r="KP33" t="str">
        <f>IF(ISERROR(MATCH(KP$1,'CSC Mitre'!AF$1:AF$220,0)),"",VLOOKUP(KP$1,'Tactic Recode'!$A$1:$B$547,2,FALSE))</f>
        <v/>
      </c>
      <c r="KQ33" t="str">
        <f>IF(ISERROR(MATCH(KQ$1,'CSC Mitre'!AF$1:AF$220,0)),"",VLOOKUP(KQ$1,'Tactic Recode'!$A$1:$B$547,2,FALSE))</f>
        <v/>
      </c>
      <c r="KR33" t="str">
        <f>IF(ISERROR(MATCH(KR$1,'CSC Mitre'!AF$1:AF$220,0)),"",VLOOKUP(KR$1,'Tactic Recode'!$A$1:$B$547,2,FALSE))</f>
        <v/>
      </c>
      <c r="KS33" t="str">
        <f>IF(ISERROR(MATCH(KS$1,'CSC Mitre'!AF$1:AF$220,0)),"",VLOOKUP(KS$1,'Tactic Recode'!$A$1:$B$547,2,FALSE))</f>
        <v/>
      </c>
      <c r="KT33" t="str">
        <f>IF(ISERROR(MATCH(KT$1,'CSC Mitre'!AF$1:AF$220,0)),"",VLOOKUP(KT$1,'Tactic Recode'!$A$1:$B$547,2,FALSE))</f>
        <v/>
      </c>
      <c r="KU33" t="str">
        <f>IF(ISERROR(MATCH(KU$1,'CSC Mitre'!AF$1:AF$220,0)),"",VLOOKUP(KU$1,'Tactic Recode'!$A$1:$B$547,2,FALSE))</f>
        <v/>
      </c>
      <c r="KV33" t="str">
        <f>IF(ISERROR(MATCH(KV$1,'CSC Mitre'!AF$1:AF$220,0)),"",VLOOKUP(KV$1,'Tactic Recode'!$A$1:$B$547,2,FALSE))</f>
        <v/>
      </c>
      <c r="KW33" t="str">
        <f>IF(ISERROR(MATCH(KW$1,'CSC Mitre'!AF$1:AF$220,0)),"",VLOOKUP(KW$1,'Tactic Recode'!$A$1:$B$547,2,FALSE))</f>
        <v/>
      </c>
      <c r="KX33" t="str">
        <f>IF(ISERROR(MATCH(KX$1,'CSC Mitre'!AF$1:AF$220,0)),"",VLOOKUP(KX$1,'Tactic Recode'!$A$1:$B$547,2,FALSE))</f>
        <v/>
      </c>
      <c r="KY33" t="str">
        <f>IF(ISERROR(MATCH(KY$1,'CSC Mitre'!AF$1:AF$220,0)),"",VLOOKUP(KY$1,'Tactic Recode'!$A$1:$B$547,2,FALSE))</f>
        <v/>
      </c>
      <c r="KZ33" t="str">
        <f>IF(ISERROR(MATCH(KZ$1,'CSC Mitre'!AF$1:AF$220,0)),"",VLOOKUP(KZ$1,'Tactic Recode'!$A$1:$B$547,2,FALSE))</f>
        <v/>
      </c>
      <c r="LA33" t="str">
        <f>IF(ISERROR(MATCH(LA$1,'CSC Mitre'!AF$1:AF$220,0)),"",VLOOKUP(LA$1,'Tactic Recode'!$A$1:$B$547,2,FALSE))</f>
        <v/>
      </c>
      <c r="LB33" t="str">
        <f>IF(ISERROR(MATCH(LB$1,'CSC Mitre'!AF$1:AF$220,0)),"",VLOOKUP(LB$1,'Tactic Recode'!$A$1:$B$547,2,FALSE))</f>
        <v/>
      </c>
      <c r="LC33" t="str">
        <f>IF(ISERROR(MATCH(LC$1,'CSC Mitre'!AF$1:AF$220,0)),"",VLOOKUP(LC$1,'Tactic Recode'!$A$1:$B$547,2,FALSE))</f>
        <v/>
      </c>
      <c r="LD33" t="str">
        <f>IF(ISERROR(MATCH(LD$1,'CSC Mitre'!AF$1:AF$220,0)),"",VLOOKUP(LD$1,'Tactic Recode'!$A$1:$B$547,2,FALSE))</f>
        <v/>
      </c>
      <c r="LE33" t="str">
        <f>IF(ISERROR(MATCH(LE$1,'CSC Mitre'!AF$1:AF$220,0)),"",VLOOKUP(LE$1,'Tactic Recode'!$A$1:$B$547,2,FALSE))</f>
        <v/>
      </c>
      <c r="LF33" t="str">
        <f>IF(ISERROR(MATCH(LF$1,'CSC Mitre'!AF$1:AF$220,0)),"",VLOOKUP(LF$1,'Tactic Recode'!$A$1:$B$547,2,FALSE))</f>
        <v/>
      </c>
      <c r="LG33" t="str">
        <f>IF(ISERROR(MATCH(LG$1,'CSC Mitre'!AF$1:AF$220,0)),"",VLOOKUP(LG$1,'Tactic Recode'!$A$1:$B$547,2,FALSE))</f>
        <v/>
      </c>
      <c r="LH33" t="str">
        <f>IF(ISERROR(MATCH(LH$1,'CSC Mitre'!AF$1:AF$220,0)),"",VLOOKUP(LH$1,'Tactic Recode'!$A$1:$B$547,2,FALSE))</f>
        <v/>
      </c>
      <c r="LI33" t="str">
        <f>IF(ISERROR(MATCH(LI$1,'CSC Mitre'!AF$1:AF$220,0)),"",VLOOKUP(LI$1,'Tactic Recode'!$A$1:$B$547,2,FALSE))</f>
        <v/>
      </c>
      <c r="LJ33" t="str">
        <f>IF(ISERROR(MATCH(LJ$1,'CSC Mitre'!AF$1:AF$220,0)),"",VLOOKUP(LJ$1,'Tactic Recode'!$A$1:$B$547,2,FALSE))</f>
        <v/>
      </c>
      <c r="LK33" t="str">
        <f>IF(ISERROR(MATCH(LK$1,'CSC Mitre'!AF$1:AF$220,0)),"",VLOOKUP(LK$1,'Tactic Recode'!$A$1:$B$547,2,FALSE))</f>
        <v/>
      </c>
      <c r="LL33" t="str">
        <f>IF(ISERROR(MATCH(LL$1,'CSC Mitre'!AF$1:AF$220,0)),"",VLOOKUP(LL$1,'Tactic Recode'!$A$1:$B$547,2,FALSE))</f>
        <v/>
      </c>
      <c r="LM33" t="str">
        <f>IF(ISERROR(MATCH(LM$1,'CSC Mitre'!AF$1:AF$220,0)),"",VLOOKUP(LM$1,'Tactic Recode'!$A$1:$B$547,2,FALSE))</f>
        <v/>
      </c>
      <c r="LN33" t="str">
        <f>IF(ISERROR(MATCH(LN$1,'CSC Mitre'!AF$1:AF$220,0)),"",VLOOKUP(LN$1,'Tactic Recode'!$A$1:$B$547,2,FALSE))</f>
        <v/>
      </c>
      <c r="LO33" t="str">
        <f>IF(ISERROR(MATCH(LO$1,'CSC Mitre'!AF$1:AF$220,0)),"",VLOOKUP(LO$1,'Tactic Recode'!$A$1:$B$547,2,FALSE))</f>
        <v/>
      </c>
      <c r="LP33" t="str">
        <f>IF(ISERROR(MATCH(LP$1,'CSC Mitre'!AF$1:AF$220,0)),"",VLOOKUP(LP$1,'Tactic Recode'!$A$1:$B$547,2,FALSE))</f>
        <v/>
      </c>
      <c r="LQ33" t="str">
        <f>IF(ISERROR(MATCH(LQ$1,'CSC Mitre'!AF$1:AF$220,0)),"",VLOOKUP(LQ$1,'Tactic Recode'!$A$1:$B$547,2,FALSE))</f>
        <v/>
      </c>
      <c r="LR33" t="str">
        <f>IF(ISERROR(MATCH(LR$1,'CSC Mitre'!AF$1:AF$220,0)),"",VLOOKUP(LR$1,'Tactic Recode'!$A$1:$B$547,2,FALSE))</f>
        <v/>
      </c>
      <c r="LS33" t="str">
        <f>IF(ISERROR(MATCH(LS$1,'CSC Mitre'!AF$1:AF$220,0)),"",VLOOKUP(LS$1,'Tactic Recode'!$A$1:$B$547,2,FALSE))</f>
        <v/>
      </c>
      <c r="LT33" t="str">
        <f>IF(ISERROR(MATCH(LT$1,'CSC Mitre'!AF$1:AF$220,0)),"",VLOOKUP(LT$1,'Tactic Recode'!$A$1:$B$547,2,FALSE))</f>
        <v/>
      </c>
      <c r="LU33" t="str">
        <f>IF(ISERROR(MATCH(LU$1,'CSC Mitre'!AF$1:AF$220,0)),"",VLOOKUP(LU$1,'Tactic Recode'!$A$1:$B$547,2,FALSE))</f>
        <v/>
      </c>
      <c r="LV33" t="str">
        <f>IF(ISERROR(MATCH(LV$1,'CSC Mitre'!AF$1:AF$220,0)),"",VLOOKUP(LV$1,'Tactic Recode'!$A$1:$B$547,2,FALSE))</f>
        <v/>
      </c>
      <c r="LW33" t="str">
        <f>IF(ISERROR(MATCH(LW$1,'CSC Mitre'!AF$1:AF$220,0)),"",VLOOKUP(LW$1,'Tactic Recode'!$A$1:$B$547,2,FALSE))</f>
        <v/>
      </c>
      <c r="LX33" t="str">
        <f>IF(ISERROR(MATCH(LX$1,'CSC Mitre'!AF$1:AF$220,0)),"",VLOOKUP(LX$1,'Tactic Recode'!$A$1:$B$547,2,FALSE))</f>
        <v/>
      </c>
      <c r="LY33" t="str">
        <f>IF(ISERROR(MATCH(LY$1,'CSC Mitre'!AF$1:AF$220,0)),"",VLOOKUP(LY$1,'Tactic Recode'!$A$1:$B$547,2,FALSE))</f>
        <v/>
      </c>
      <c r="LZ33" t="str">
        <f>IF(ISERROR(MATCH(LZ$1,'CSC Mitre'!AF$1:AF$220,0)),"",VLOOKUP(LZ$1,'Tactic Recode'!$A$1:$B$547,2,FALSE))</f>
        <v/>
      </c>
      <c r="MA33" t="str">
        <f>IF(ISERROR(MATCH(MA$1,'CSC Mitre'!AF$1:AF$220,0)),"",VLOOKUP(MA$1,'Tactic Recode'!$A$1:$B$547,2,FALSE))</f>
        <v/>
      </c>
      <c r="MB33" t="str">
        <f>IF(ISERROR(MATCH(MB$1,'CSC Mitre'!AF$1:AF$220,0)),"",VLOOKUP(MB$1,'Tactic Recode'!$A$1:$B$547,2,FALSE))</f>
        <v/>
      </c>
      <c r="MC33" t="str">
        <f>IF(ISERROR(MATCH(MC$1,'CSC Mitre'!AF$1:AF$220,0)),"",VLOOKUP(MC$1,'Tactic Recode'!$A$1:$B$547,2,FALSE))</f>
        <v/>
      </c>
      <c r="MD33" t="str">
        <f>IF(ISERROR(MATCH(MD$1,'CSC Mitre'!AF$1:AF$220,0)),"",VLOOKUP(MD$1,'Tactic Recode'!$A$1:$B$547,2,FALSE))</f>
        <v/>
      </c>
      <c r="ME33" t="str">
        <f>IF(ISERROR(MATCH(ME$1,'CSC Mitre'!AF$1:AF$220,0)),"",VLOOKUP(ME$1,'Tactic Recode'!$A$1:$B$547,2,FALSE))</f>
        <v/>
      </c>
      <c r="MF33" t="str">
        <f>IF(ISERROR(MATCH(MF$1,'CSC Mitre'!AF$1:AF$220,0)),"",VLOOKUP(MF$1,'Tactic Recode'!$A$1:$B$547,2,FALSE))</f>
        <v/>
      </c>
      <c r="MG33" t="str">
        <f>IF(ISERROR(MATCH(MG$1,'CSC Mitre'!AF$1:AF$220,0)),"",VLOOKUP(MG$1,'Tactic Recode'!$A$1:$B$547,2,FALSE))</f>
        <v/>
      </c>
      <c r="MH33" t="str">
        <f>IF(ISERROR(MATCH(MH$1,'CSC Mitre'!AF$1:AF$220,0)),"",VLOOKUP(MH$1,'Tactic Recode'!$A$1:$B$547,2,FALSE))</f>
        <v/>
      </c>
      <c r="MI33" t="str">
        <f>IF(ISERROR(MATCH(MI$1,'CSC Mitre'!AF$1:AF$220,0)),"",VLOOKUP(MI$1,'Tactic Recode'!$A$1:$B$547,2,FALSE))</f>
        <v/>
      </c>
      <c r="MJ33" t="str">
        <f>IF(ISERROR(MATCH(MJ$1,'CSC Mitre'!AF$1:AF$220,0)),"",VLOOKUP(MJ$1,'Tactic Recode'!$A$1:$B$547,2,FALSE))</f>
        <v/>
      </c>
      <c r="MK33" t="str">
        <f>IF(ISERROR(MATCH(MK$1,'CSC Mitre'!AF$1:AF$220,0)),"",VLOOKUP(MK$1,'Tactic Recode'!$A$1:$B$547,2,FALSE))</f>
        <v/>
      </c>
      <c r="ML33" t="str">
        <f>IF(ISERROR(MATCH(ML$1,'CSC Mitre'!AF$1:AF$220,0)),"",VLOOKUP(ML$1,'Tactic Recode'!$A$1:$B$547,2,FALSE))</f>
        <v/>
      </c>
      <c r="MM33" t="str">
        <f>IF(ISERROR(MATCH(MM$1,'CSC Mitre'!AF$1:AF$220,0)),"",VLOOKUP(MM$1,'Tactic Recode'!$A$1:$B$547,2,FALSE))</f>
        <v/>
      </c>
      <c r="MN33" t="str">
        <f>IF(ISERROR(MATCH(MN$1,'CSC Mitre'!AF$1:AF$220,0)),"",VLOOKUP(MN$1,'Tactic Recode'!$A$1:$B$547,2,FALSE))</f>
        <v/>
      </c>
      <c r="MO33" t="str">
        <f>IF(ISERROR(MATCH(MO$1,'CSC Mitre'!AF$1:AF$220,0)),"",VLOOKUP(MO$1,'Tactic Recode'!$A$1:$B$547,2,FALSE))</f>
        <v/>
      </c>
      <c r="MP33" t="str">
        <f>IF(ISERROR(MATCH(MP$1,'CSC Mitre'!AF$1:AF$220,0)),"",VLOOKUP(MP$1,'Tactic Recode'!$A$1:$B$547,2,FALSE))</f>
        <v/>
      </c>
      <c r="MQ33" t="str">
        <f>IF(ISERROR(MATCH(MQ$1,'CSC Mitre'!AF$1:AF$220,0)),"",VLOOKUP(MQ$1,'Tactic Recode'!$A$1:$B$547,2,FALSE))</f>
        <v/>
      </c>
      <c r="MR33" t="str">
        <f>IF(ISERROR(MATCH(MR$1,'CSC Mitre'!AF$1:AF$220,0)),"",VLOOKUP(MR$1,'Tactic Recode'!$A$1:$B$547,2,FALSE))</f>
        <v/>
      </c>
      <c r="MS33" t="str">
        <f>IF(ISERROR(MATCH(MS$1,'CSC Mitre'!AF$1:AF$220,0)),"",VLOOKUP(MS$1,'Tactic Recode'!$A$1:$B$547,2,FALSE))</f>
        <v/>
      </c>
      <c r="MT33" t="str">
        <f>IF(ISERROR(MATCH(MT$1,'CSC Mitre'!AF$1:AF$220,0)),"",VLOOKUP(MT$1,'Tactic Recode'!$A$1:$B$547,2,FALSE))</f>
        <v/>
      </c>
      <c r="MU33" t="str">
        <f>IF(ISERROR(MATCH(MU$1,'CSC Mitre'!AF$1:AF$220,0)),"",VLOOKUP(MU$1,'Tactic Recode'!$A$1:$B$547,2,FALSE))</f>
        <v/>
      </c>
      <c r="MV33" t="str">
        <f>IF(ISERROR(MATCH(MV$1,'CSC Mitre'!AF$1:AF$220,0)),"",VLOOKUP(MV$1,'Tactic Recode'!$A$1:$B$547,2,FALSE))</f>
        <v/>
      </c>
      <c r="MW33" t="str">
        <f>IF(ISERROR(MATCH(MW$1,'CSC Mitre'!AF$1:AF$220,0)),"",VLOOKUP(MW$1,'Tactic Recode'!$A$1:$B$547,2,FALSE))</f>
        <v/>
      </c>
      <c r="MX33" t="str">
        <f>IF(ISERROR(MATCH(MX$1,'CSC Mitre'!AF$1:AF$220,0)),"",VLOOKUP(MX$1,'Tactic Recode'!$A$1:$B$547,2,FALSE))</f>
        <v/>
      </c>
      <c r="MY33" t="str">
        <f>IF(ISERROR(MATCH(MY$1,'CSC Mitre'!AF$1:AF$220,0)),"",VLOOKUP(MY$1,'Tactic Recode'!$A$1:$B$547,2,FALSE))</f>
        <v/>
      </c>
      <c r="MZ33" t="str">
        <f>IF(ISERROR(MATCH(MZ$1,'CSC Mitre'!AF$1:AF$220,0)),"",VLOOKUP(MZ$1,'Tactic Recode'!$A$1:$B$547,2,FALSE))</f>
        <v/>
      </c>
      <c r="NA33" t="str">
        <f>IF(ISERROR(MATCH(NA$1,'CSC Mitre'!AF$1:AF$220,0)),"",VLOOKUP(NA$1,'Tactic Recode'!$A$1:$B$547,2,FALSE))</f>
        <v/>
      </c>
      <c r="NB33" t="str">
        <f>IF(ISERROR(MATCH(NB$1,'CSC Mitre'!AF$1:AF$220,0)),"",VLOOKUP(NB$1,'Tactic Recode'!$A$1:$B$547,2,FALSE))</f>
        <v/>
      </c>
      <c r="NC33" t="str">
        <f>IF(ISERROR(MATCH(NC$1,'CSC Mitre'!AF$1:AF$220,0)),"",VLOOKUP(NC$1,'Tactic Recode'!$A$1:$B$547,2,FALSE))</f>
        <v/>
      </c>
      <c r="ND33" t="str">
        <f>IF(ISERROR(MATCH(ND$1,'CSC Mitre'!AF$1:AF$220,0)),"",VLOOKUP(ND$1,'Tactic Recode'!$A$1:$B$547,2,FALSE))</f>
        <v/>
      </c>
      <c r="NE33" t="str">
        <f>IF(ISERROR(MATCH(NE$1,'CSC Mitre'!AF$1:AF$220,0)),"",VLOOKUP(NE$1,'Tactic Recode'!$A$1:$B$547,2,FALSE))</f>
        <v/>
      </c>
      <c r="NF33" t="str">
        <f>IF(ISERROR(MATCH(NF$1,'CSC Mitre'!AF$1:AF$220,0)),"",VLOOKUP(NF$1,'Tactic Recode'!$A$1:$B$547,2,FALSE))</f>
        <v/>
      </c>
      <c r="NG33" t="str">
        <f>IF(ISERROR(MATCH(NG$1,'CSC Mitre'!AF$1:AF$220,0)),"",VLOOKUP(NG$1,'Tactic Recode'!$A$1:$B$547,2,FALSE))</f>
        <v/>
      </c>
      <c r="NH33" t="str">
        <f>IF(ISERROR(MATCH(NH$1,'CSC Mitre'!AF$1:AF$220,0)),"",VLOOKUP(NH$1,'Tactic Recode'!$A$1:$B$547,2,FALSE))</f>
        <v/>
      </c>
      <c r="NI33" t="str">
        <f>IF(ISERROR(MATCH(NI$1,'CSC Mitre'!AF$1:AF$220,0)),"",VLOOKUP(NI$1,'Tactic Recode'!$A$1:$B$547,2,FALSE))</f>
        <v/>
      </c>
      <c r="NJ33" t="str">
        <f>IF(ISERROR(MATCH(NJ$1,'CSC Mitre'!AF$1:AF$220,0)),"",VLOOKUP(NJ$1,'Tactic Recode'!$A$1:$B$547,2,FALSE))</f>
        <v/>
      </c>
      <c r="NK33" t="str">
        <f>IF(ISERROR(MATCH(NK$1,'CSC Mitre'!AF$1:AF$220,0)),"",VLOOKUP(NK$1,'Tactic Recode'!$A$1:$B$547,2,FALSE))</f>
        <v/>
      </c>
      <c r="NL33" t="str">
        <f>IF(ISERROR(MATCH(NL$1,'CSC Mitre'!AF$1:AF$220,0)),"",VLOOKUP(NL$1,'Tactic Recode'!$A$1:$B$547,2,FALSE))</f>
        <v/>
      </c>
      <c r="NM33" t="str">
        <f>IF(ISERROR(MATCH(NM$1,'CSC Mitre'!AF$1:AF$220,0)),"",VLOOKUP(NM$1,'Tactic Recode'!$A$1:$B$547,2,FALSE))</f>
        <v>Collection, Credential Access</v>
      </c>
      <c r="NN33" t="str">
        <f>IF(ISERROR(MATCH(NN$1,'CSC Mitre'!AF$1:AF$220,0)),"",VLOOKUP(NN$1,'Tactic Recode'!$A$1:$B$547,2,FALSE))</f>
        <v/>
      </c>
      <c r="NO33" t="str">
        <f>IF(ISERROR(MATCH(NO$1,'CSC Mitre'!AF$1:AF$220,0)),"",VLOOKUP(NO$1,'Tactic Recode'!$A$1:$B$547,2,FALSE))</f>
        <v/>
      </c>
      <c r="NP33" t="str">
        <f>IF(ISERROR(MATCH(NP$1,'CSC Mitre'!AF$1:AF$220,0)),"",VLOOKUP(NP$1,'Tactic Recode'!$A$1:$B$547,2,FALSE))</f>
        <v/>
      </c>
      <c r="NQ33" t="str">
        <f>IF(ISERROR(MATCH(NQ$1,'CSC Mitre'!AF$1:AF$220,0)),"",VLOOKUP(NQ$1,'Tactic Recode'!$A$1:$B$547,2,FALSE))</f>
        <v/>
      </c>
      <c r="NR33" t="str">
        <f>IF(ISERROR(MATCH(NR$1,'CSC Mitre'!AF$1:AF$220,0)),"",VLOOKUP(NR$1,'Tactic Recode'!$A$1:$B$547,2,FALSE))</f>
        <v/>
      </c>
      <c r="NS33" t="str">
        <f>IF(ISERROR(MATCH(NS$1,'CSC Mitre'!AF$1:AF$220,0)),"",VLOOKUP(NS$1,'Tactic Recode'!$A$1:$B$547,2,FALSE))</f>
        <v/>
      </c>
      <c r="NT33" t="str">
        <f>IF(ISERROR(MATCH(NT$1,'CSC Mitre'!AF$1:AF$220,0)),"",VLOOKUP(NT$1,'Tactic Recode'!$A$1:$B$547,2,FALSE))</f>
        <v/>
      </c>
      <c r="NU33" t="str">
        <f>IF(ISERROR(MATCH(NU$1,'CSC Mitre'!AF$1:AF$220,0)),"",VLOOKUP(NU$1,'Tactic Recode'!$A$1:$B$547,2,FALSE))</f>
        <v/>
      </c>
      <c r="NV33" t="str">
        <f>IF(ISERROR(MATCH(NV$1,'CSC Mitre'!AF$1:AF$220,0)),"",VLOOKUP(NV$1,'Tactic Recode'!$A$1:$B$547,2,FALSE))</f>
        <v/>
      </c>
      <c r="NW33" t="str">
        <f>IF(ISERROR(MATCH(NW$1,'CSC Mitre'!AF$1:AF$220,0)),"",VLOOKUP(NW$1,'Tactic Recode'!$A$1:$B$547,2,FALSE))</f>
        <v/>
      </c>
      <c r="NX33" t="str">
        <f>IF(ISERROR(MATCH(NX$1,'CSC Mitre'!AF$1:AF$220,0)),"",VLOOKUP(NX$1,'Tactic Recode'!$A$1:$B$547,2,FALSE))</f>
        <v/>
      </c>
      <c r="NY33" t="str">
        <f>IF(ISERROR(MATCH(NY$1,'CSC Mitre'!AF$1:AF$220,0)),"",VLOOKUP(NY$1,'Tactic Recode'!$A$1:$B$547,2,FALSE))</f>
        <v/>
      </c>
      <c r="NZ33" t="str">
        <f>IF(ISERROR(MATCH(NZ$1,'CSC Mitre'!AF$1:AF$220,0)),"",VLOOKUP(NZ$1,'Tactic Recode'!$A$1:$B$547,2,FALSE))</f>
        <v/>
      </c>
      <c r="OA33" t="str">
        <f>IF(ISERROR(MATCH(OA$1,'CSC Mitre'!AF$1:AF$220,0)),"",VLOOKUP(OA$1,'Tactic Recode'!$A$1:$B$547,2,FALSE))</f>
        <v/>
      </c>
      <c r="OB33" t="str">
        <f>IF(ISERROR(MATCH(OB$1,'CSC Mitre'!AF$1:AF$220,0)),"",VLOOKUP(OB$1,'Tactic Recode'!$A$1:$B$547,2,FALSE))</f>
        <v/>
      </c>
      <c r="OC33" t="str">
        <f>IF(ISERROR(MATCH(OC$1,'CSC Mitre'!AF$1:AF$220,0)),"",VLOOKUP(OC$1,'Tactic Recode'!$A$1:$B$547,2,FALSE))</f>
        <v/>
      </c>
      <c r="OD33" t="str">
        <f>IF(ISERROR(MATCH(OD$1,'CSC Mitre'!AF$1:AF$220,0)),"",VLOOKUP(OD$1,'Tactic Recode'!$A$1:$B$547,2,FALSE))</f>
        <v/>
      </c>
      <c r="OE33" t="str">
        <f>IF(ISERROR(MATCH(OE$1,'CSC Mitre'!AF$1:AF$220,0)),"",VLOOKUP(OE$1,'Tactic Recode'!$A$1:$B$547,2,FALSE))</f>
        <v/>
      </c>
      <c r="OF33" t="str">
        <f>IF(ISERROR(MATCH(OF$1,'CSC Mitre'!AF$1:AF$220,0)),"",VLOOKUP(OF$1,'Tactic Recode'!$A$1:$B$547,2,FALSE))</f>
        <v/>
      </c>
      <c r="OG33" t="str">
        <f>IF(ISERROR(MATCH(OG$1,'CSC Mitre'!AF$1:AF$220,0)),"",VLOOKUP(OG$1,'Tactic Recode'!$A$1:$B$547,2,FALSE))</f>
        <v/>
      </c>
      <c r="OH33" t="str">
        <f>IF(ISERROR(MATCH(OH$1,'CSC Mitre'!AF$1:AF$220,0)),"",VLOOKUP(OH$1,'Tactic Recode'!$A$1:$B$547,2,FALSE))</f>
        <v/>
      </c>
      <c r="OI33" t="str">
        <f>IF(ISERROR(MATCH(OI$1,'CSC Mitre'!AF$1:AF$220,0)),"",VLOOKUP(OI$1,'Tactic Recode'!$A$1:$B$547,2,FALSE))</f>
        <v/>
      </c>
      <c r="OJ33" t="str">
        <f>IF(ISERROR(MATCH(OJ$1,'CSC Mitre'!AF$1:AF$220,0)),"",VLOOKUP(OJ$1,'Tactic Recode'!$A$1:$B$547,2,FALSE))</f>
        <v/>
      </c>
      <c r="OK33" t="str">
        <f>IF(ISERROR(MATCH(OK$1,'CSC Mitre'!AF$1:AF$220,0)),"",VLOOKUP(OK$1,'Tactic Recode'!$A$1:$B$547,2,FALSE))</f>
        <v/>
      </c>
      <c r="OL33" t="str">
        <f>IF(ISERROR(MATCH(OL$1,'CSC Mitre'!AF$1:AF$220,0)),"",VLOOKUP(OL$1,'Tactic Recode'!$A$1:$B$547,2,FALSE))</f>
        <v/>
      </c>
      <c r="OM33" t="str">
        <f>IF(ISERROR(MATCH(OM$1,'CSC Mitre'!AF$1:AF$220,0)),"",VLOOKUP(OM$1,'Tactic Recode'!$A$1:$B$547,2,FALSE))</f>
        <v/>
      </c>
      <c r="ON33" t="str">
        <f>IF(ISERROR(MATCH(ON$1,'CSC Mitre'!AF$1:AF$220,0)),"",VLOOKUP(ON$1,'Tactic Recode'!$A$1:$B$547,2,FALSE))</f>
        <v/>
      </c>
      <c r="OO33" t="str">
        <f>IF(ISERROR(MATCH(OO$1,'CSC Mitre'!AF$1:AF$220,0)),"",VLOOKUP(OO$1,'Tactic Recode'!$A$1:$B$547,2,FALSE))</f>
        <v/>
      </c>
      <c r="OP33" t="str">
        <f>IF(ISERROR(MATCH(OP$1,'CSC Mitre'!AF$1:AF$220,0)),"",VLOOKUP(OP$1,'Tactic Recode'!$A$1:$B$547,2,FALSE))</f>
        <v/>
      </c>
      <c r="OQ33" t="str">
        <f>IF(ISERROR(MATCH(OQ$1,'CSC Mitre'!AF$1:AF$220,0)),"",VLOOKUP(OQ$1,'Tactic Recode'!$A$1:$B$547,2,FALSE))</f>
        <v/>
      </c>
      <c r="OR33" t="str">
        <f>IF(ISERROR(MATCH(OR$1,'CSC Mitre'!AF$1:AF$220,0)),"",VLOOKUP(OR$1,'Tactic Recode'!$A$1:$B$547,2,FALSE))</f>
        <v/>
      </c>
      <c r="OS33" t="str">
        <f>IF(ISERROR(MATCH(OS$1,'CSC Mitre'!AF$1:AF$220,0)),"",VLOOKUP(OS$1,'Tactic Recode'!$A$1:$B$547,2,FALSE))</f>
        <v/>
      </c>
      <c r="OT33" t="str">
        <f>IF(ISERROR(MATCH(OT$1,'CSC Mitre'!AF$1:AF$220,0)),"",VLOOKUP(OT$1,'Tactic Recode'!$A$1:$B$547,2,FALSE))</f>
        <v/>
      </c>
      <c r="OU33" t="str">
        <f>IF(ISERROR(MATCH(OU$1,'CSC Mitre'!AF$1:AF$220,0)),"",VLOOKUP(OU$1,'Tactic Recode'!$A$1:$B$547,2,FALSE))</f>
        <v/>
      </c>
      <c r="OV33" t="str">
        <f>IF(ISERROR(MATCH(OV$1,'CSC Mitre'!AF$1:AF$220,0)),"",VLOOKUP(OV$1,'Tactic Recode'!$A$1:$B$547,2,FALSE))</f>
        <v/>
      </c>
      <c r="OW33" t="str">
        <f>IF(ISERROR(MATCH(OW$1,'CSC Mitre'!AF$1:AF$220,0)),"",VLOOKUP(OW$1,'Tactic Recode'!$A$1:$B$547,2,FALSE))</f>
        <v/>
      </c>
      <c r="OX33" t="str">
        <f>IF(ISERROR(MATCH(OX$1,'CSC Mitre'!AF$1:AF$220,0)),"",VLOOKUP(OX$1,'Tactic Recode'!$A$1:$B$547,2,FALSE))</f>
        <v/>
      </c>
      <c r="OY33" t="str">
        <f>IF(ISERROR(MATCH(OY$1,'CSC Mitre'!AF$1:AF$220,0)),"",VLOOKUP(OY$1,'Tactic Recode'!$A$1:$B$547,2,FALSE))</f>
        <v/>
      </c>
      <c r="OZ33" t="str">
        <f>IF(ISERROR(MATCH(OZ$1,'CSC Mitre'!AF$1:AF$220,0)),"",VLOOKUP(OZ$1,'Tactic Recode'!$A$1:$B$547,2,FALSE))</f>
        <v/>
      </c>
      <c r="PA33" t="str">
        <f>IF(ISERROR(MATCH(PA$1,'CSC Mitre'!AF$1:AF$220,0)),"",VLOOKUP(PA$1,'Tactic Recode'!$A$1:$B$547,2,FALSE))</f>
        <v/>
      </c>
      <c r="PB33" t="str">
        <f>IF(ISERROR(MATCH(PB$1,'CSC Mitre'!AF$1:AF$220,0)),"",VLOOKUP(PB$1,'Tactic Recode'!$A$1:$B$547,2,FALSE))</f>
        <v/>
      </c>
      <c r="PC33" t="str">
        <f>IF(ISERROR(MATCH(PC$1,'CSC Mitre'!AF$1:AF$220,0)),"",VLOOKUP(PC$1,'Tactic Recode'!$A$1:$B$547,2,FALSE))</f>
        <v/>
      </c>
      <c r="PD33" t="str">
        <f>IF(ISERROR(MATCH(PD$1,'CSC Mitre'!AF$1:AF$220,0)),"",VLOOKUP(PD$1,'Tactic Recode'!$A$1:$B$547,2,FALSE))</f>
        <v/>
      </c>
      <c r="PE33" t="str">
        <f>IF(ISERROR(MATCH(PE$1,'CSC Mitre'!AF$1:AF$220,0)),"",VLOOKUP(PE$1,'Tactic Recode'!$A$1:$B$547,2,FALSE))</f>
        <v/>
      </c>
      <c r="PF33" t="str">
        <f>IF(ISERROR(MATCH(PF$1,'CSC Mitre'!AF$1:AF$220,0)),"",VLOOKUP(PF$1,'Tactic Recode'!$A$1:$B$547,2,FALSE))</f>
        <v/>
      </c>
      <c r="PG33" t="str">
        <f>IF(ISERROR(MATCH(PG$1,'CSC Mitre'!AF$1:AF$220,0)),"",VLOOKUP(PG$1,'Tactic Recode'!$A$1:$B$547,2,FALSE))</f>
        <v/>
      </c>
      <c r="PH33" t="str">
        <f>IF(ISERROR(MATCH(PH$1,'CSC Mitre'!AF$1:AF$220,0)),"",VLOOKUP(PH$1,'Tactic Recode'!$A$1:$B$547,2,FALSE))</f>
        <v/>
      </c>
      <c r="PI33" t="str">
        <f>IF(ISERROR(MATCH(PI$1,'CSC Mitre'!AF$1:AF$220,0)),"",VLOOKUP(PI$1,'Tactic Recode'!$A$1:$B$547,2,FALSE))</f>
        <v/>
      </c>
      <c r="PJ33" t="str">
        <f>IF(ISERROR(MATCH(PJ$1,'CSC Mitre'!AF$1:AF$220,0)),"",VLOOKUP(PJ$1,'Tactic Recode'!$A$1:$B$547,2,FALSE))</f>
        <v/>
      </c>
      <c r="PK33" t="str">
        <f>IF(ISERROR(MATCH(PK$1,'CSC Mitre'!AF$1:AF$220,0)),"",VLOOKUP(PK$1,'Tactic Recode'!$A$1:$B$547,2,FALSE))</f>
        <v/>
      </c>
      <c r="PL33" t="str">
        <f>IF(ISERROR(MATCH(PL$1,'CSC Mitre'!AF$1:AF$220,0)),"",VLOOKUP(PL$1,'Tactic Recode'!$A$1:$B$547,2,FALSE))</f>
        <v/>
      </c>
      <c r="PM33" t="str">
        <f>IF(ISERROR(MATCH(PM$1,'CSC Mitre'!AF$1:AF$220,0)),"",VLOOKUP(PM$1,'Tactic Recode'!$A$1:$B$547,2,FALSE))</f>
        <v/>
      </c>
      <c r="PN33" t="str">
        <f>IF(ISERROR(MATCH(PN$1,'CSC Mitre'!AF$1:AF$220,0)),"",VLOOKUP(PN$1,'Tactic Recode'!$A$1:$B$547,2,FALSE))</f>
        <v/>
      </c>
      <c r="PO33" t="str">
        <f>IF(ISERROR(MATCH(PO$1,'CSC Mitre'!AF$1:AF$220,0)),"",VLOOKUP(PO$1,'Tactic Recode'!$A$1:$B$547,2,FALSE))</f>
        <v/>
      </c>
      <c r="PP33" t="str">
        <f>IF(ISERROR(MATCH(PP$1,'CSC Mitre'!AF$1:AF$220,0)),"",VLOOKUP(PP$1,'Tactic Recode'!$A$1:$B$547,2,FALSE))</f>
        <v/>
      </c>
      <c r="PQ33" t="str">
        <f>IF(ISERROR(MATCH(PQ$1,'CSC Mitre'!AF$1:AF$220,0)),"",VLOOKUP(PQ$1,'Tactic Recode'!$A$1:$B$547,2,FALSE))</f>
        <v/>
      </c>
      <c r="PR33" t="str">
        <f>IF(ISERROR(MATCH(PR$1,'CSC Mitre'!AF$1:AF$220,0)),"",VLOOKUP(PR$1,'Tactic Recode'!$A$1:$B$547,2,FALSE))</f>
        <v/>
      </c>
      <c r="PS33" t="str">
        <f>IF(ISERROR(MATCH(PS$1,'CSC Mitre'!AF$1:AF$220,0)),"",VLOOKUP(PS$1,'Tactic Recode'!$A$1:$B$547,2,FALSE))</f>
        <v/>
      </c>
      <c r="PT33" t="str">
        <f>IF(ISERROR(MATCH(PT$1,'CSC Mitre'!AF$1:AF$220,0)),"",VLOOKUP(PT$1,'Tactic Recode'!$A$1:$B$547,2,FALSE))</f>
        <v/>
      </c>
      <c r="PU33" t="str">
        <f>IF(ISERROR(MATCH(PU$1,'CSC Mitre'!AF$1:AF$220,0)),"",VLOOKUP(PU$1,'Tactic Recode'!$A$1:$B$547,2,FALSE))</f>
        <v/>
      </c>
      <c r="PV33" t="str">
        <f>IF(ISERROR(MATCH(PV$1,'CSC Mitre'!AF$1:AF$220,0)),"",VLOOKUP(PV$1,'Tactic Recode'!$A$1:$B$547,2,FALSE))</f>
        <v/>
      </c>
      <c r="PW33" t="str">
        <f>IF(ISERROR(MATCH(PW$1,'CSC Mitre'!AF$1:AF$220,0)),"",VLOOKUP(PW$1,'Tactic Recode'!$A$1:$B$547,2,FALSE))</f>
        <v/>
      </c>
      <c r="PX33" t="str">
        <f>IF(ISERROR(MATCH(PX$1,'CSC Mitre'!AF$1:AF$220,0)),"",VLOOKUP(PX$1,'Tactic Recode'!$A$1:$B$547,2,FALSE))</f>
        <v/>
      </c>
      <c r="PY33" t="str">
        <f>IF(ISERROR(MATCH(PY$1,'CSC Mitre'!AF$1:AF$220,0)),"",VLOOKUP(PY$1,'Tactic Recode'!$A$1:$B$547,2,FALSE))</f>
        <v/>
      </c>
      <c r="PZ33" t="str">
        <f>IF(ISERROR(MATCH(PZ$1,'CSC Mitre'!AF$1:AF$220,0)),"",VLOOKUP(PZ$1,'Tactic Recode'!$A$1:$B$547,2,FALSE))</f>
        <v/>
      </c>
      <c r="QA33" t="str">
        <f>IF(ISERROR(MATCH(QA$1,'CSC Mitre'!AF$1:AF$220,0)),"",VLOOKUP(QA$1,'Tactic Recode'!$A$1:$B$547,2,FALSE))</f>
        <v/>
      </c>
      <c r="QB33" t="str">
        <f>IF(ISERROR(MATCH(QB$1,'CSC Mitre'!AF$1:AF$220,0)),"",VLOOKUP(QB$1,'Tactic Recode'!$A$1:$B$547,2,FALSE))</f>
        <v/>
      </c>
      <c r="QC33" t="str">
        <f>IF(ISERROR(MATCH(QC$1,'CSC Mitre'!AF$1:AF$220,0)),"",VLOOKUP(QC$1,'Tactic Recode'!$A$1:$B$547,2,FALSE))</f>
        <v/>
      </c>
      <c r="QD33" t="str">
        <f>IF(ISERROR(MATCH(QD$1,'CSC Mitre'!AF$1:AF$220,0)),"",VLOOKUP(QD$1,'Tactic Recode'!$A$1:$B$547,2,FALSE))</f>
        <v/>
      </c>
      <c r="QE33" t="str">
        <f>IF(ISERROR(MATCH(QE$1,'CSC Mitre'!AF$1:AF$220,0)),"",VLOOKUP(QE$1,'Tactic Recode'!$A$1:$B$547,2,FALSE))</f>
        <v/>
      </c>
      <c r="QF33" t="str">
        <f>IF(ISERROR(MATCH(QF$1,'CSC Mitre'!AF$1:AF$220,0)),"",VLOOKUP(QF$1,'Tactic Recode'!$A$1:$B$547,2,FALSE))</f>
        <v/>
      </c>
      <c r="QG33" t="str">
        <f>IF(ISERROR(MATCH(QG$1,'CSC Mitre'!AF$1:AF$220,0)),"",VLOOKUP(QG$1,'Tactic Recode'!$A$1:$B$547,2,FALSE))</f>
        <v/>
      </c>
      <c r="QH33" t="str">
        <f>IF(ISERROR(MATCH(QH$1,'CSC Mitre'!AF$1:AF$220,0)),"",VLOOKUP(QH$1,'Tactic Recode'!$A$1:$B$547,2,FALSE))</f>
        <v/>
      </c>
      <c r="QI33" t="str">
        <f>IF(ISERROR(MATCH(QI$1,'CSC Mitre'!AF$1:AF$220,0)),"",VLOOKUP(QI$1,'Tactic Recode'!$A$1:$B$547,2,FALSE))</f>
        <v/>
      </c>
      <c r="QJ33" t="str">
        <f>IF(ISERROR(MATCH(QJ$1,'CSC Mitre'!AF$1:AF$220,0)),"",VLOOKUP(QJ$1,'Tactic Recode'!$A$1:$B$547,2,FALSE))</f>
        <v/>
      </c>
      <c r="QK33" t="str">
        <f>IF(ISERROR(MATCH(QK$1,'CSC Mitre'!AF$1:AF$220,0)),"",VLOOKUP(QK$1,'Tactic Recode'!$A$1:$B$547,2,FALSE))</f>
        <v/>
      </c>
      <c r="QL33" t="str">
        <f>IF(ISERROR(MATCH(QL$1,'CSC Mitre'!AF$1:AF$220,0)),"",VLOOKUP(QL$1,'Tactic Recode'!$A$1:$B$547,2,FALSE))</f>
        <v/>
      </c>
      <c r="QM33" t="str">
        <f>IF(ISERROR(MATCH(QM$1,'CSC Mitre'!AF$1:AF$220,0)),"",VLOOKUP(QM$1,'Tactic Recode'!$A$1:$B$547,2,FALSE))</f>
        <v/>
      </c>
      <c r="QN33" t="str">
        <f>IF(ISERROR(MATCH(QN$1,'CSC Mitre'!AF$1:AF$220,0)),"",VLOOKUP(QN$1,'Tactic Recode'!$A$1:$B$547,2,FALSE))</f>
        <v/>
      </c>
      <c r="QO33" t="str">
        <f>IF(ISERROR(MATCH(QO$1,'CSC Mitre'!AF$1:AF$220,0)),"",VLOOKUP(QO$1,'Tactic Recode'!$A$1:$B$547,2,FALSE))</f>
        <v/>
      </c>
      <c r="QP33" t="str">
        <f>IF(ISERROR(MATCH(QP$1,'CSC Mitre'!AF$1:AF$220,0)),"",VLOOKUP(QP$1,'Tactic Recode'!$A$1:$B$547,2,FALSE))</f>
        <v/>
      </c>
      <c r="QQ33" t="str">
        <f>IF(ISERROR(MATCH(QQ$1,'CSC Mitre'!AF$1:AF$220,0)),"",VLOOKUP(QQ$1,'Tactic Recode'!$A$1:$B$547,2,FALSE))</f>
        <v/>
      </c>
      <c r="QR33" t="str">
        <f>IF(ISERROR(MATCH(QR$1,'CSC Mitre'!AF$1:AF$220,0)),"",VLOOKUP(QR$1,'Tactic Recode'!$A$1:$B$547,2,FALSE))</f>
        <v/>
      </c>
      <c r="QS33" t="str">
        <f>IF(ISERROR(MATCH(QS$1,'CSC Mitre'!AF$1:AF$220,0)),"",VLOOKUP(QS$1,'Tactic Recode'!$A$1:$B$547,2,FALSE))</f>
        <v/>
      </c>
      <c r="QT33" t="str">
        <f>IF(ISERROR(MATCH(QT$1,'CSC Mitre'!AF$1:AF$220,0)),"",VLOOKUP(QT$1,'Tactic Recode'!$A$1:$B$547,2,FALSE))</f>
        <v/>
      </c>
      <c r="QU33" t="str">
        <f>IF(ISERROR(MATCH(QU$1,'CSC Mitre'!AF$1:AF$220,0)),"",VLOOKUP(QU$1,'Tactic Recode'!$A$1:$B$547,2,FALSE))</f>
        <v/>
      </c>
      <c r="QV33" t="str">
        <f>IF(ISERROR(MATCH(QV$1,'CSC Mitre'!AF$1:AF$220,0)),"",VLOOKUP(QV$1,'Tactic Recode'!$A$1:$B$547,2,FALSE))</f>
        <v/>
      </c>
      <c r="QW33" t="str">
        <f>IF(ISERROR(MATCH(QW$1,'CSC Mitre'!AF$1:AF$220,0)),"",VLOOKUP(QW$1,'Tactic Recode'!$A$1:$B$547,2,FALSE))</f>
        <v/>
      </c>
      <c r="QX33" t="str">
        <f>IF(ISERROR(MATCH(QX$1,'CSC Mitre'!AF$1:AF$220,0)),"",VLOOKUP(QX$1,'Tactic Recode'!$A$1:$B$547,2,FALSE))</f>
        <v/>
      </c>
      <c r="QY33" t="str">
        <f>IF(ISERROR(MATCH(QY$1,'CSC Mitre'!AF$1:AF$220,0)),"",VLOOKUP(QY$1,'Tactic Recode'!$A$1:$B$547,2,FALSE))</f>
        <v/>
      </c>
      <c r="QZ33" t="str">
        <f>IF(ISERROR(MATCH(QZ$1,'CSC Mitre'!AF$1:AF$220,0)),"",VLOOKUP(QZ$1,'Tactic Recode'!$A$1:$B$547,2,FALSE))</f>
        <v/>
      </c>
      <c r="RA33" t="str">
        <f>IF(ISERROR(MATCH(RA$1,'CSC Mitre'!AF$1:AF$220,0)),"",VLOOKUP(RA$1,'Tactic Recode'!$A$1:$B$547,2,FALSE))</f>
        <v/>
      </c>
      <c r="RB33" t="str">
        <f>IF(ISERROR(MATCH(RB$1,'CSC Mitre'!AF$1:AF$220,0)),"",VLOOKUP(RB$1,'Tactic Recode'!$A$1:$B$547,2,FALSE))</f>
        <v/>
      </c>
      <c r="RC33" t="str">
        <f>IF(ISERROR(MATCH(RC$1,'CSC Mitre'!AF$1:AF$220,0)),"",VLOOKUP(RC$1,'Tactic Recode'!$A$1:$B$547,2,FALSE))</f>
        <v/>
      </c>
      <c r="RD33" t="str">
        <f>IF(ISERROR(MATCH(RD$1,'CSC Mitre'!AF$1:AF$220,0)),"",VLOOKUP(RD$1,'Tactic Recode'!$A$1:$B$547,2,FALSE))</f>
        <v/>
      </c>
      <c r="RE33" t="str">
        <f>IF(ISERROR(MATCH(RE$1,'CSC Mitre'!AF$1:AF$220,0)),"",VLOOKUP(RE$1,'Tactic Recode'!$A$1:$B$547,2,FALSE))</f>
        <v/>
      </c>
      <c r="RF33" t="str">
        <f>IF(ISERROR(MATCH(RF$1,'CSC Mitre'!AF$1:AF$220,0)),"",VLOOKUP(RF$1,'Tactic Recode'!$A$1:$B$547,2,FALSE))</f>
        <v/>
      </c>
      <c r="RG33" t="str">
        <f>IF(ISERROR(MATCH(RG$1,'CSC Mitre'!AF$1:AF$220,0)),"",VLOOKUP(RG$1,'Tactic Recode'!$A$1:$B$547,2,FALSE))</f>
        <v/>
      </c>
      <c r="RH33" t="str">
        <f>IF(ISERROR(MATCH(RH$1,'CSC Mitre'!AF$1:AF$220,0)),"",VLOOKUP(RH$1,'Tactic Recode'!$A$1:$B$547,2,FALSE))</f>
        <v/>
      </c>
      <c r="RI33" t="str">
        <f>IF(ISERROR(MATCH(RI$1,'CSC Mitre'!AF$1:AF$220,0)),"",VLOOKUP(RI$1,'Tactic Recode'!$A$1:$B$547,2,FALSE))</f>
        <v/>
      </c>
      <c r="RJ33" t="str">
        <f>IF(ISERROR(MATCH(RJ$1,'CSC Mitre'!AF$1:AF$220,0)),"",VLOOKUP(RJ$1,'Tactic Recode'!$A$1:$B$547,2,FALSE))</f>
        <v/>
      </c>
      <c r="RK33" t="str">
        <f>IF(ISERROR(MATCH(RK$1,'CSC Mitre'!AF$1:AF$220,0)),"",VLOOKUP(RK$1,'Tactic Recode'!$A$1:$B$547,2,FALSE))</f>
        <v/>
      </c>
      <c r="RL33" t="str">
        <f>IF(ISERROR(MATCH(RL$1,'CSC Mitre'!AF$1:AF$220,0)),"",VLOOKUP(RL$1,'Tactic Recode'!$A$1:$B$547,2,FALSE))</f>
        <v/>
      </c>
      <c r="RM33" t="str">
        <f>IF(ISERROR(MATCH(RM$1,'CSC Mitre'!AF$1:AF$220,0)),"",VLOOKUP(RM$1,'Tactic Recode'!$A$1:$B$547,2,FALSE))</f>
        <v/>
      </c>
      <c r="RN33" t="str">
        <f>IF(ISERROR(MATCH(RN$1,'CSC Mitre'!AF$1:AF$220,0)),"",VLOOKUP(RN$1,'Tactic Recode'!$A$1:$B$547,2,FALSE))</f>
        <v/>
      </c>
      <c r="RO33" t="str">
        <f>IF(ISERROR(MATCH(RO$1,'CSC Mitre'!AF$1:AF$220,0)),"",VLOOKUP(RO$1,'Tactic Recode'!$A$1:$B$547,2,FALSE))</f>
        <v/>
      </c>
      <c r="RP33" t="str">
        <f>IF(ISERROR(MATCH(RP$1,'CSC Mitre'!AF$1:AF$220,0)),"",VLOOKUP(RP$1,'Tactic Recode'!$A$1:$B$547,2,FALSE))</f>
        <v/>
      </c>
      <c r="RQ33" t="str">
        <f>IF(ISERROR(MATCH(RQ$1,'CSC Mitre'!AF$1:AF$220,0)),"",VLOOKUP(RQ$1,'Tactic Recode'!$A$1:$B$547,2,FALSE))</f>
        <v/>
      </c>
      <c r="RR33" t="str">
        <f>IF(ISERROR(MATCH(RR$1,'CSC Mitre'!AF$1:AF$220,0)),"",VLOOKUP(RR$1,'Tactic Recode'!$A$1:$B$547,2,FALSE))</f>
        <v/>
      </c>
      <c r="RS33" t="str">
        <f>IF(ISERROR(MATCH(RS$1,'CSC Mitre'!AF$1:AF$220,0)),"",VLOOKUP(RS$1,'Tactic Recode'!$A$1:$B$547,2,FALSE))</f>
        <v/>
      </c>
      <c r="RT33" t="str">
        <f>IF(ISERROR(MATCH(RT$1,'CSC Mitre'!AF$1:AF$220,0)),"",VLOOKUP(RT$1,'Tactic Recode'!$A$1:$B$547,2,FALSE))</f>
        <v/>
      </c>
      <c r="RU33" t="str">
        <f>IF(ISERROR(MATCH(RU$1,'CSC Mitre'!AF$1:AF$220,0)),"",VLOOKUP(RU$1,'Tactic Recode'!$A$1:$B$547,2,FALSE))</f>
        <v/>
      </c>
      <c r="RV33" t="str">
        <f>IF(ISERROR(MATCH(RV$1,'CSC Mitre'!AF$1:AF$220,0)),"",VLOOKUP(RV$1,'Tactic Recode'!$A$1:$B$547,2,FALSE))</f>
        <v/>
      </c>
      <c r="RW33" t="str">
        <f>IF(ISERROR(MATCH(RW$1,'CSC Mitre'!AF$1:AF$220,0)),"",VLOOKUP(RW$1,'Tactic Recode'!$A$1:$B$547,2,FALSE))</f>
        <v/>
      </c>
      <c r="RX33" t="str">
        <f>IF(ISERROR(MATCH(RX$1,'CSC Mitre'!AF$1:AF$220,0)),"",VLOOKUP(RX$1,'Tactic Recode'!$A$1:$B$547,2,FALSE))</f>
        <v/>
      </c>
      <c r="RY33" t="str">
        <f>IF(ISERROR(MATCH(RY$1,'CSC Mitre'!AF$1:AF$220,0)),"",VLOOKUP(RY$1,'Tactic Recode'!$A$1:$B$547,2,FALSE))</f>
        <v/>
      </c>
      <c r="RZ33" t="str">
        <f>IF(ISERROR(MATCH(RZ$1,'CSC Mitre'!AF$1:AF$220,0)),"",VLOOKUP(RZ$1,'Tactic Recode'!$A$1:$B$547,2,FALSE))</f>
        <v/>
      </c>
      <c r="SA33" t="str">
        <f>IF(ISERROR(MATCH(SA$1,'CSC Mitre'!AF$1:AF$220,0)),"",VLOOKUP(SA$1,'Tactic Recode'!$A$1:$B$547,2,FALSE))</f>
        <v/>
      </c>
      <c r="SB33" t="str">
        <f>IF(ISERROR(MATCH(SB$1,'CSC Mitre'!AF$1:AF$220,0)),"",VLOOKUP(SB$1,'Tactic Recode'!$A$1:$B$547,2,FALSE))</f>
        <v/>
      </c>
      <c r="SC33" t="str">
        <f>IF(ISERROR(MATCH(SC$1,'CSC Mitre'!AF$1:AF$220,0)),"",VLOOKUP(SC$1,'Tactic Recode'!$A$1:$B$547,2,FALSE))</f>
        <v/>
      </c>
      <c r="SD33" t="str">
        <f>IF(ISERROR(MATCH(SD$1,'CSC Mitre'!AF$1:AF$220,0)),"",VLOOKUP(SD$1,'Tactic Recode'!$A$1:$B$547,2,FALSE))</f>
        <v/>
      </c>
      <c r="SE33" t="str">
        <f>IF(ISERROR(MATCH(SE$1,'CSC Mitre'!AF$1:AF$220,0)),"",VLOOKUP(SE$1,'Tactic Recode'!$A$1:$B$547,2,FALSE))</f>
        <v/>
      </c>
      <c r="SF33" t="str">
        <f>IF(ISERROR(MATCH(SF$1,'CSC Mitre'!AF$1:AF$220,0)),"",VLOOKUP(SF$1,'Tactic Recode'!$A$1:$B$547,2,FALSE))</f>
        <v/>
      </c>
      <c r="SG33" t="str">
        <f>IF(ISERROR(MATCH(SG$1,'CSC Mitre'!AF$1:AF$220,0)),"",VLOOKUP(SG$1,'Tactic Recode'!$A$1:$B$547,2,FALSE))</f>
        <v/>
      </c>
      <c r="SH33" t="str">
        <f>IF(ISERROR(MATCH(SH$1,'CSC Mitre'!AF$1:AF$220,0)),"",VLOOKUP(SH$1,'Tactic Recode'!$A$1:$B$547,2,FALSE))</f>
        <v/>
      </c>
      <c r="SI33" t="str">
        <f>IF(ISERROR(MATCH(SI$1,'CSC Mitre'!AF$1:AF$220,0)),"",VLOOKUP(SI$1,'Tactic Recode'!$A$1:$B$547,2,FALSE))</f>
        <v/>
      </c>
      <c r="SJ33" t="str">
        <f>IF(ISERROR(MATCH(SJ$1,'CSC Mitre'!AF$1:AF$220,0)),"",VLOOKUP(SJ$1,'Tactic Recode'!$A$1:$B$547,2,FALSE))</f>
        <v/>
      </c>
      <c r="SK33" t="str">
        <f>IF(ISERROR(MATCH(SK$1,'CSC Mitre'!AF$1:AF$220,0)),"",VLOOKUP(SK$1,'Tactic Recode'!$A$1:$B$547,2,FALSE))</f>
        <v/>
      </c>
      <c r="SL33" t="str">
        <f>IF(ISERROR(MATCH(SL$1,'CSC Mitre'!AF$1:AF$220,0)),"",VLOOKUP(SL$1,'Tactic Recode'!$A$1:$B$547,2,FALSE))</f>
        <v/>
      </c>
      <c r="SM33" t="str">
        <f>IF(ISERROR(MATCH(SM$1,'CSC Mitre'!AF$1:AF$220,0)),"",VLOOKUP(SM$1,'Tactic Recode'!$A$1:$B$547,2,FALSE))</f>
        <v/>
      </c>
      <c r="SN33" t="str">
        <f>IF(ISERROR(MATCH(SN$1,'CSC Mitre'!AF$1:AF$220,0)),"",VLOOKUP(SN$1,'Tactic Recode'!$A$1:$B$547,2,FALSE))</f>
        <v/>
      </c>
      <c r="SO33" t="str">
        <f>IF(ISERROR(MATCH(SO$1,'CSC Mitre'!AF$1:AF$220,0)),"",VLOOKUP(SO$1,'Tactic Recode'!$A$1:$B$547,2,FALSE))</f>
        <v/>
      </c>
      <c r="SP33" t="str">
        <f>IF(ISERROR(MATCH(SP$1,'CSC Mitre'!AF$1:AF$220,0)),"",VLOOKUP(SP$1,'Tactic Recode'!$A$1:$B$547,2,FALSE))</f>
        <v/>
      </c>
      <c r="SQ33" t="str">
        <f>IF(ISERROR(MATCH(SQ$1,'CSC Mitre'!AF$1:AF$220,0)),"",VLOOKUP(SQ$1,'Tactic Recode'!$A$1:$B$547,2,FALSE))</f>
        <v/>
      </c>
      <c r="SR33" t="str">
        <f>IF(ISERROR(MATCH(SR$1,'CSC Mitre'!AF$1:AF$220,0)),"",VLOOKUP(SR$1,'Tactic Recode'!$A$1:$B$547,2,FALSE))</f>
        <v/>
      </c>
      <c r="SS33" t="str">
        <f>IF(ISERROR(MATCH(SS$1,'CSC Mitre'!AF$1:AF$220,0)),"",VLOOKUP(SS$1,'Tactic Recode'!$A$1:$B$547,2,FALSE))</f>
        <v/>
      </c>
      <c r="ST33" t="str">
        <f>IF(ISERROR(MATCH(ST$1,'CSC Mitre'!AF$1:AF$220,0)),"",VLOOKUP(ST$1,'Tactic Recode'!$A$1:$B$547,2,FALSE))</f>
        <v/>
      </c>
      <c r="SU33" t="str">
        <f>IF(ISERROR(MATCH(SU$1,'CSC Mitre'!AF$1:AF$220,0)),"",VLOOKUP(SU$1,'Tactic Recode'!$A$1:$B$547,2,FALSE))</f>
        <v/>
      </c>
      <c r="SV33" t="str">
        <f>IF(ISERROR(MATCH(SV$1,'CSC Mitre'!AF$1:AF$220,0)),"",VLOOKUP(SV$1,'Tactic Recode'!$A$1:$B$547,2,FALSE))</f>
        <v/>
      </c>
      <c r="SW33" t="str">
        <f>IF(ISERROR(MATCH(SW$1,'CSC Mitre'!AF$1:AF$220,0)),"",VLOOKUP(SW$1,'Tactic Recode'!$A$1:$B$547,2,FALSE))</f>
        <v/>
      </c>
      <c r="SX33" t="str">
        <f>IF(ISERROR(MATCH(SX$1,'CSC Mitre'!AF$1:AF$220,0)),"",VLOOKUP(SX$1,'Tactic Recode'!$A$1:$B$547,2,FALSE))</f>
        <v/>
      </c>
      <c r="SY33" t="str">
        <f>IF(ISERROR(MATCH(SY$1,'CSC Mitre'!AF$1:AF$220,0)),"",VLOOKUP(SY$1,'Tactic Recode'!$A$1:$B$547,2,FALSE))</f>
        <v/>
      </c>
      <c r="SZ33" t="str">
        <f>IF(ISERROR(MATCH(SZ$1,'CSC Mitre'!AF$1:AF$220,0)),"",VLOOKUP(SZ$1,'Tactic Recode'!$A$1:$B$547,2,FALSE))</f>
        <v/>
      </c>
      <c r="TA33" t="str">
        <f>IF(ISERROR(MATCH(TA$1,'CSC Mitre'!AF$1:AF$220,0)),"",VLOOKUP(TA$1,'Tactic Recode'!$A$1:$B$547,2,FALSE))</f>
        <v/>
      </c>
      <c r="TB33" t="str">
        <f>IF(ISERROR(MATCH(TB$1,'CSC Mitre'!AF$1:AF$220,0)),"",VLOOKUP(TB$1,'Tactic Recode'!$A$1:$B$547,2,FALSE))</f>
        <v/>
      </c>
      <c r="TC33" t="str">
        <f>IF(ISERROR(MATCH(TC$1,'CSC Mitre'!AF$1:AF$220,0)),"",VLOOKUP(TC$1,'Tactic Recode'!$A$1:$B$547,2,FALSE))</f>
        <v/>
      </c>
      <c r="TD33" t="str">
        <f>IF(ISERROR(MATCH(TD$1,'CSC Mitre'!AF$1:AF$220,0)),"",VLOOKUP(TD$1,'Tactic Recode'!$A$1:$B$547,2,FALSE))</f>
        <v/>
      </c>
      <c r="TE33" t="str">
        <f>IF(ISERROR(MATCH(TE$1,'CSC Mitre'!AF$1:AF$220,0)),"",VLOOKUP(TE$1,'Tactic Recode'!$A$1:$B$547,2,FALSE))</f>
        <v/>
      </c>
      <c r="TF33" t="str">
        <f>IF(ISERROR(MATCH(TF$1,'CSC Mitre'!AF$1:AF$220,0)),"",VLOOKUP(TF$1,'Tactic Recode'!$A$1:$B$547,2,FALSE))</f>
        <v/>
      </c>
      <c r="TG33" t="str">
        <f>IF(ISERROR(MATCH(TG$1,'CSC Mitre'!AF$1:AF$220,0)),"",VLOOKUP(TG$1,'Tactic Recode'!$A$1:$B$547,2,FALSE))</f>
        <v/>
      </c>
      <c r="TH33" t="str">
        <f>IF(ISERROR(MATCH(TH$1,'CSC Mitre'!AF$1:AF$220,0)),"",VLOOKUP(TH$1,'Tactic Recode'!$A$1:$B$547,2,FALSE))</f>
        <v/>
      </c>
      <c r="TI33" t="str">
        <f>IF(ISERROR(MATCH(TI$1,'CSC Mitre'!AF$1:AF$220,0)),"",VLOOKUP(TI$1,'Tactic Recode'!$A$1:$B$547,2,FALSE))</f>
        <v/>
      </c>
      <c r="TJ33" t="str">
        <f>IF(ISERROR(MATCH(TJ$1,'CSC Mitre'!AF$1:AF$220,0)),"",VLOOKUP(TJ$1,'Tactic Recode'!$A$1:$B$547,2,FALSE))</f>
        <v/>
      </c>
      <c r="TK33" t="str">
        <f>IF(ISERROR(MATCH(TK$1,'CSC Mitre'!AF$1:AF$220,0)),"",VLOOKUP(TK$1,'Tactic Recode'!$A$1:$B$547,2,FALSE))</f>
        <v/>
      </c>
      <c r="TL33" t="str">
        <f>IF(ISERROR(MATCH(TL$1,'CSC Mitre'!AF$1:AF$220,0)),"",VLOOKUP(TL$1,'Tactic Recode'!$A$1:$B$547,2,FALSE))</f>
        <v/>
      </c>
      <c r="TM33" t="str">
        <f>IF(ISERROR(MATCH(TM$1,'CSC Mitre'!AF$1:AF$220,0)),"",VLOOKUP(TM$1,'Tactic Recode'!$A$1:$B$547,2,FALSE))</f>
        <v/>
      </c>
      <c r="TN33" t="str">
        <f>IF(ISERROR(MATCH(TN$1,'CSC Mitre'!AF$1:AF$220,0)),"",VLOOKUP(TN$1,'Tactic Recode'!$A$1:$B$547,2,FALSE))</f>
        <v>Collection</v>
      </c>
      <c r="TO33" t="str">
        <f>IF(ISERROR(MATCH(TO$1,'CSC Mitre'!AF$1:AF$220,0)),"",VLOOKUP(TO$1,'Tactic Recode'!$A$1:$B$547,2,FALSE))</f>
        <v>Collection</v>
      </c>
      <c r="TP33" t="str">
        <f>IF(ISERROR(MATCH(TP$1,'CSC Mitre'!AF$1:AF$220,0)),"",VLOOKUP(TP$1,'Tactic Recode'!$A$1:$B$547,2,FALSE))</f>
        <v>Collection</v>
      </c>
      <c r="TQ33" t="str">
        <f>IF(ISERROR(MATCH(TQ$1,'CSC Mitre'!AF$1:AF$220,0)),"",VLOOKUP(TQ$1,'Tactic Recode'!$A$1:$B$547,2,FALSE))</f>
        <v/>
      </c>
      <c r="TR33" t="str">
        <f>IF(ISERROR(MATCH(TR$1,'CSC Mitre'!AF$1:AF$220,0)),"",VLOOKUP(TR$1,'Tactic Recode'!$A$1:$B$547,2,FALSE))</f>
        <v/>
      </c>
      <c r="TS33" t="str">
        <f>IF(ISERROR(MATCH(TS$1,'CSC Mitre'!AF$1:AF$220,0)),"",VLOOKUP(TS$1,'Tactic Recode'!$A$1:$B$547,2,FALSE))</f>
        <v/>
      </c>
      <c r="TT33" t="str">
        <f>IF(ISERROR(MATCH(TT$1,'CSC Mitre'!AF$1:AF$220,0)),"",VLOOKUP(TT$1,'Tactic Recode'!$A$1:$B$547,2,FALSE))</f>
        <v/>
      </c>
      <c r="TU33" t="str">
        <f>IF(ISERROR(MATCH(TU$1,'CSC Mitre'!AF$1:AF$220,0)),"",VLOOKUP(TU$1,'Tactic Recode'!$A$1:$B$547,2,FALSE))</f>
        <v/>
      </c>
      <c r="TV33" t="str">
        <f>IF(ISERROR(MATCH(TV$1,'CSC Mitre'!AF$1:AF$220,0)),"",VLOOKUP(TV$1,'Tactic Recode'!$A$1:$B$547,2,FALSE))</f>
        <v/>
      </c>
      <c r="TW33" t="str">
        <f>IF(ISERROR(MATCH(TW$1,'CSC Mitre'!AF$1:AF$220,0)),"",VLOOKUP(TW$1,'Tactic Recode'!$A$1:$B$547,2,FALSE))</f>
        <v/>
      </c>
      <c r="TX33" t="str">
        <f>IF(ISERROR(MATCH(TX$1,'CSC Mitre'!AF$1:AF$220,0)),"",VLOOKUP(TX$1,'Tactic Recode'!$A$1:$B$547,2,FALSE))</f>
        <v/>
      </c>
      <c r="TY33" t="str">
        <f>IF(ISERROR(MATCH(TY$1,'CSC Mitre'!AF$1:AF$220,0)),"",VLOOKUP(TY$1,'Tactic Recode'!$A$1:$B$547,2,FALSE))</f>
        <v/>
      </c>
      <c r="TZ33" t="str">
        <f>IF(ISERROR(MATCH(TZ$1,'CSC Mitre'!AF$1:AF$220,0)),"",VLOOKUP(TZ$1,'Tactic Recode'!$A$1:$B$547,2,FALSE))</f>
        <v/>
      </c>
      <c r="UA33" t="str">
        <f>IF(ISERROR(MATCH(UA$1,'CSC Mitre'!AF$1:AF$220,0)),"",VLOOKUP(UA$1,'Tactic Recode'!$A$1:$B$547,2,FALSE))</f>
        <v/>
      </c>
      <c r="UB33" t="str">
        <f>IF(ISERROR(MATCH(UB$1,'CSC Mitre'!AF$1:AF$220,0)),"",VLOOKUP(UB$1,'Tactic Recode'!$A$1:$B$547,2,FALSE))</f>
        <v/>
      </c>
    </row>
    <row r="34" spans="1:548" x14ac:dyDescent="0.25">
      <c r="A34" s="59" t="s">
        <v>432</v>
      </c>
      <c r="B34" t="str">
        <f>IF(ISERROR(MATCH(B$1,'CSC Mitre'!AG$1:AG$220,0)),"",VLOOKUP(B$1,'Tactic Recode'!$A$1:$B$547,2,FALSE))</f>
        <v/>
      </c>
      <c r="C34" t="str">
        <f>IF(ISERROR(MATCH(C$1,'CSC Mitre'!AG$1:AG$220,0)),"",VLOOKUP(C$1,'Tactic Recode'!$A$1:$B$547,2,FALSE))</f>
        <v/>
      </c>
      <c r="D34" t="str">
        <f>IF(ISERROR(MATCH(D$1,'CSC Mitre'!AG$1:AG$220,0)),"",VLOOKUP(D$1,'Tactic Recode'!$A$1:$B$547,2,FALSE))</f>
        <v/>
      </c>
      <c r="E34" t="str">
        <f>IF(ISERROR(MATCH(E$1,'CSC Mitre'!AG$1:AG$220,0)),"",VLOOKUP(E$1,'Tactic Recode'!$A$1:$B$547,2,FALSE))</f>
        <v/>
      </c>
      <c r="F34" t="str">
        <f>IF(ISERROR(MATCH(F$1,'CSC Mitre'!AG$1:AG$220,0)),"",VLOOKUP(F$1,'Tactic Recode'!$A$1:$B$547,2,FALSE))</f>
        <v>Credential Access</v>
      </c>
      <c r="G34" t="str">
        <f>IF(ISERROR(MATCH(G$1,'CSC Mitre'!AG$1:AG$220,0)),"",VLOOKUP(G$1,'Tactic Recode'!$A$1:$B$547,2,FALSE))</f>
        <v>Credential Access</v>
      </c>
      <c r="H34" t="str">
        <f>IF(ISERROR(MATCH(H$1,'CSC Mitre'!AG$1:AG$220,0)),"",VLOOKUP(H$1,'Tactic Recode'!$A$1:$B$547,2,FALSE))</f>
        <v>Credential Access</v>
      </c>
      <c r="I34" t="str">
        <f>IF(ISERROR(MATCH(I$1,'CSC Mitre'!AG$1:AG$220,0)),"",VLOOKUP(I$1,'Tactic Recode'!$A$1:$B$547,2,FALSE))</f>
        <v>Credential Access</v>
      </c>
      <c r="J34" t="str">
        <f>IF(ISERROR(MATCH(J$1,'CSC Mitre'!AG$1:AG$220,0)),"",VLOOKUP(J$1,'Tactic Recode'!$A$1:$B$547,2,FALSE))</f>
        <v>Credential Access</v>
      </c>
      <c r="K34" t="str">
        <f>IF(ISERROR(MATCH(K$1,'CSC Mitre'!AG$1:AG$220,0)),"",VLOOKUP(K$1,'Tactic Recode'!$A$1:$B$547,2,FALSE))</f>
        <v>Credential Access</v>
      </c>
      <c r="L34" t="str">
        <f>IF(ISERROR(MATCH(L$1,'CSC Mitre'!AG$1:AG$220,0)),"",VLOOKUP(L$1,'Tactic Recode'!$A$1:$B$547,2,FALSE))</f>
        <v>Credential Access</v>
      </c>
      <c r="M34" t="str">
        <f>IF(ISERROR(MATCH(M$1,'CSC Mitre'!AG$1:AG$220,0)),"",VLOOKUP(M$1,'Tactic Recode'!$A$1:$B$547,2,FALSE))</f>
        <v>Credential Access</v>
      </c>
      <c r="N34" t="str">
        <f>IF(ISERROR(MATCH(N$1,'CSC Mitre'!AG$1:AG$220,0)),"",VLOOKUP(N$1,'Tactic Recode'!$A$1:$B$547,2,FALSE))</f>
        <v>Credential Access</v>
      </c>
      <c r="O34" t="str">
        <f>IF(ISERROR(MATCH(O$1,'CSC Mitre'!AG$1:AG$220,0)),"",VLOOKUP(O$1,'Tactic Recode'!$A$1:$B$547,2,FALSE))</f>
        <v/>
      </c>
      <c r="P34" t="str">
        <f>IF(ISERROR(MATCH(P$1,'CSC Mitre'!AG$1:AG$220,0)),"",VLOOKUP(P$1,'Tactic Recode'!$A$1:$B$547,2,FALSE))</f>
        <v/>
      </c>
      <c r="Q34" t="str">
        <f>IF(ISERROR(MATCH(Q$1,'CSC Mitre'!AG$1:AG$220,0)),"",VLOOKUP(Q$1,'Tactic Recode'!$A$1:$B$547,2,FALSE))</f>
        <v/>
      </c>
      <c r="R34" t="str">
        <f>IF(ISERROR(MATCH(R$1,'CSC Mitre'!AG$1:AG$220,0)),"",VLOOKUP(R$1,'Tactic Recode'!$A$1:$B$547,2,FALSE))</f>
        <v/>
      </c>
      <c r="S34" t="str">
        <f>IF(ISERROR(MATCH(S$1,'CSC Mitre'!AG$1:AG$220,0)),"",VLOOKUP(S$1,'Tactic Recode'!$A$1:$B$547,2,FALSE))</f>
        <v/>
      </c>
      <c r="T34" t="str">
        <f>IF(ISERROR(MATCH(T$1,'CSC Mitre'!AG$1:AG$220,0)),"",VLOOKUP(T$1,'Tactic Recode'!$A$1:$B$547,2,FALSE))</f>
        <v/>
      </c>
      <c r="U34" t="str">
        <f>IF(ISERROR(MATCH(U$1,'CSC Mitre'!AG$1:AG$220,0)),"",VLOOKUP(U$1,'Tactic Recode'!$A$1:$B$547,2,FALSE))</f>
        <v/>
      </c>
      <c r="V34" t="str">
        <f>IF(ISERROR(MATCH(V$1,'CSC Mitre'!AG$1:AG$220,0)),"",VLOOKUP(V$1,'Tactic Recode'!$A$1:$B$547,2,FALSE))</f>
        <v/>
      </c>
      <c r="W34" t="str">
        <f>IF(ISERROR(MATCH(W$1,'CSC Mitre'!AG$1:AG$220,0)),"",VLOOKUP(W$1,'Tactic Recode'!$A$1:$B$547,2,FALSE))</f>
        <v/>
      </c>
      <c r="X34" t="str">
        <f>IF(ISERROR(MATCH(X$1,'CSC Mitre'!AG$1:AG$220,0)),"",VLOOKUP(X$1,'Tactic Recode'!$A$1:$B$547,2,FALSE))</f>
        <v/>
      </c>
      <c r="Y34" t="str">
        <f>IF(ISERROR(MATCH(Y$1,'CSC Mitre'!AG$1:AG$220,0)),"",VLOOKUP(Y$1,'Tactic Recode'!$A$1:$B$547,2,FALSE))</f>
        <v/>
      </c>
      <c r="Z34" t="str">
        <f>IF(ISERROR(MATCH(Z$1,'CSC Mitre'!AG$1:AG$220,0)),"",VLOOKUP(Z$1,'Tactic Recode'!$A$1:$B$547,2,FALSE))</f>
        <v/>
      </c>
      <c r="AA34" t="str">
        <f>IF(ISERROR(MATCH(AA$1,'CSC Mitre'!AG$1:AG$220,0)),"",VLOOKUP(AA$1,'Tactic Recode'!$A$1:$B$547,2,FALSE))</f>
        <v/>
      </c>
      <c r="AB34" t="str">
        <f>IF(ISERROR(MATCH(AB$1,'CSC Mitre'!AG$1:AG$220,0)),"",VLOOKUP(AB$1,'Tactic Recode'!$A$1:$B$547,2,FALSE))</f>
        <v/>
      </c>
      <c r="AC34" t="str">
        <f>IF(ISERROR(MATCH(AC$1,'CSC Mitre'!AG$1:AG$220,0)),"",VLOOKUP(AC$1,'Tactic Recode'!$A$1:$B$547,2,FALSE))</f>
        <v>Lateral Movement</v>
      </c>
      <c r="AD34" t="str">
        <f>IF(ISERROR(MATCH(AD$1,'CSC Mitre'!AG$1:AG$220,0)),"",VLOOKUP(AD$1,'Tactic Recode'!$A$1:$B$547,2,FALSE))</f>
        <v>Lateral Movement</v>
      </c>
      <c r="AE34" t="str">
        <f>IF(ISERROR(MATCH(AE$1,'CSC Mitre'!AG$1:AG$220,0)),"",VLOOKUP(AE$1,'Tactic Recode'!$A$1:$B$547,2,FALSE))</f>
        <v>Lateral Movement</v>
      </c>
      <c r="AF34" t="str">
        <f>IF(ISERROR(MATCH(AF$1,'CSC Mitre'!AG$1:AG$220,0)),"",VLOOKUP(AF$1,'Tactic Recode'!$A$1:$B$547,2,FALSE))</f>
        <v/>
      </c>
      <c r="AG34" t="str">
        <f>IF(ISERROR(MATCH(AG$1,'CSC Mitre'!AG$1:AG$220,0)),"",VLOOKUP(AG$1,'Tactic Recode'!$A$1:$B$547,2,FALSE))</f>
        <v>Lateral Movement</v>
      </c>
      <c r="AH34" t="str">
        <f>IF(ISERROR(MATCH(AH$1,'CSC Mitre'!AG$1:AG$220,0)),"",VLOOKUP(AH$1,'Tactic Recode'!$A$1:$B$547,2,FALSE))</f>
        <v/>
      </c>
      <c r="AI34" t="str">
        <f>IF(ISERROR(MATCH(AI$1,'CSC Mitre'!AG$1:AG$220,0)),"",VLOOKUP(AI$1,'Tactic Recode'!$A$1:$B$547,2,FALSE))</f>
        <v>Lateral Movement</v>
      </c>
      <c r="AJ34" t="str">
        <f>IF(ISERROR(MATCH(AJ$1,'CSC Mitre'!AG$1:AG$220,0)),"",VLOOKUP(AJ$1,'Tactic Recode'!$A$1:$B$547,2,FALSE))</f>
        <v/>
      </c>
      <c r="AK34" t="str">
        <f>IF(ISERROR(MATCH(AK$1,'CSC Mitre'!AG$1:AG$220,0)),"",VLOOKUP(AK$1,'Tactic Recode'!$A$1:$B$547,2,FALSE))</f>
        <v/>
      </c>
      <c r="AL34" t="str">
        <f>IF(ISERROR(MATCH(AL$1,'CSC Mitre'!AG$1:AG$220,0)),"",VLOOKUP(AL$1,'Tactic Recode'!$A$1:$B$547,2,FALSE))</f>
        <v/>
      </c>
      <c r="AM34" t="str">
        <f>IF(ISERROR(MATCH(AM$1,'CSC Mitre'!AG$1:AG$220,0)),"",VLOOKUP(AM$1,'Tactic Recode'!$A$1:$B$547,2,FALSE))</f>
        <v/>
      </c>
      <c r="AN34" t="str">
        <f>IF(ISERROR(MATCH(AN$1,'CSC Mitre'!AG$1:AG$220,0)),"",VLOOKUP(AN$1,'Tactic Recode'!$A$1:$B$547,2,FALSE))</f>
        <v/>
      </c>
      <c r="AO34" t="str">
        <f>IF(ISERROR(MATCH(AO$1,'CSC Mitre'!AG$1:AG$220,0)),"",VLOOKUP(AO$1,'Tactic Recode'!$A$1:$B$547,2,FALSE))</f>
        <v/>
      </c>
      <c r="AP34" t="str">
        <f>IF(ISERROR(MATCH(AP$1,'CSC Mitre'!AG$1:AG$220,0)),"",VLOOKUP(AP$1,'Tactic Recode'!$A$1:$B$547,2,FALSE))</f>
        <v/>
      </c>
      <c r="AQ34" t="str">
        <f>IF(ISERROR(MATCH(AQ$1,'CSC Mitre'!AG$1:AG$220,0)),"",VLOOKUP(AQ$1,'Tactic Recode'!$A$1:$B$547,2,FALSE))</f>
        <v/>
      </c>
      <c r="AR34" t="str">
        <f>IF(ISERROR(MATCH(AR$1,'CSC Mitre'!AG$1:AG$220,0)),"",VLOOKUP(AR$1,'Tactic Recode'!$A$1:$B$547,2,FALSE))</f>
        <v/>
      </c>
      <c r="AS34" t="str">
        <f>IF(ISERROR(MATCH(AS$1,'CSC Mitre'!AG$1:AG$220,0)),"",VLOOKUP(AS$1,'Tactic Recode'!$A$1:$B$547,2,FALSE))</f>
        <v/>
      </c>
      <c r="AT34" t="str">
        <f>IF(ISERROR(MATCH(AT$1,'CSC Mitre'!AG$1:AG$220,0)),"",VLOOKUP(AT$1,'Tactic Recode'!$A$1:$B$547,2,FALSE))</f>
        <v/>
      </c>
      <c r="AU34" t="str">
        <f>IF(ISERROR(MATCH(AU$1,'CSC Mitre'!AG$1:AG$220,0)),"",VLOOKUP(AU$1,'Tactic Recode'!$A$1:$B$547,2,FALSE))</f>
        <v/>
      </c>
      <c r="AV34" t="str">
        <f>IF(ISERROR(MATCH(AV$1,'CSC Mitre'!AG$1:AG$220,0)),"",VLOOKUP(AV$1,'Tactic Recode'!$A$1:$B$547,2,FALSE))</f>
        <v/>
      </c>
      <c r="AW34" t="str">
        <f>IF(ISERROR(MATCH(AW$1,'CSC Mitre'!AG$1:AG$220,0)),"",VLOOKUP(AW$1,'Tactic Recode'!$A$1:$B$547,2,FALSE))</f>
        <v/>
      </c>
      <c r="AX34" t="str">
        <f>IF(ISERROR(MATCH(AX$1,'CSC Mitre'!AG$1:AG$220,0)),"",VLOOKUP(AX$1,'Tactic Recode'!$A$1:$B$547,2,FALSE))</f>
        <v/>
      </c>
      <c r="AY34" t="str">
        <f>IF(ISERROR(MATCH(AY$1,'CSC Mitre'!AG$1:AG$220,0)),"",VLOOKUP(AY$1,'Tactic Recode'!$A$1:$B$547,2,FALSE))</f>
        <v/>
      </c>
      <c r="AZ34" t="str">
        <f>IF(ISERROR(MATCH(AZ$1,'CSC Mitre'!AG$1:AG$220,0)),"",VLOOKUP(AZ$1,'Tactic Recode'!$A$1:$B$547,2,FALSE))</f>
        <v/>
      </c>
      <c r="BA34" t="str">
        <f>IF(ISERROR(MATCH(BA$1,'CSC Mitre'!AG$1:AG$220,0)),"",VLOOKUP(BA$1,'Tactic Recode'!$A$1:$B$547,2,FALSE))</f>
        <v/>
      </c>
      <c r="BB34" t="str">
        <f>IF(ISERROR(MATCH(BB$1,'CSC Mitre'!AG$1:AG$220,0)),"",VLOOKUP(BB$1,'Tactic Recode'!$A$1:$B$547,2,FALSE))</f>
        <v/>
      </c>
      <c r="BC34" t="str">
        <f>IF(ISERROR(MATCH(BC$1,'CSC Mitre'!AG$1:AG$220,0)),"",VLOOKUP(BC$1,'Tactic Recode'!$A$1:$B$547,2,FALSE))</f>
        <v/>
      </c>
      <c r="BD34" t="str">
        <f>IF(ISERROR(MATCH(BD$1,'CSC Mitre'!AG$1:AG$220,0)),"",VLOOKUP(BD$1,'Tactic Recode'!$A$1:$B$547,2,FALSE))</f>
        <v/>
      </c>
      <c r="BE34" t="str">
        <f>IF(ISERROR(MATCH(BE$1,'CSC Mitre'!AG$1:AG$220,0)),"",VLOOKUP(BE$1,'Tactic Recode'!$A$1:$B$547,2,FALSE))</f>
        <v/>
      </c>
      <c r="BF34" t="str">
        <f>IF(ISERROR(MATCH(BF$1,'CSC Mitre'!AG$1:AG$220,0)),"",VLOOKUP(BF$1,'Tactic Recode'!$A$1:$B$547,2,FALSE))</f>
        <v/>
      </c>
      <c r="BG34" t="str">
        <f>IF(ISERROR(MATCH(BG$1,'CSC Mitre'!AG$1:AG$220,0)),"",VLOOKUP(BG$1,'Tactic Recode'!$A$1:$B$547,2,FALSE))</f>
        <v/>
      </c>
      <c r="BH34" t="str">
        <f>IF(ISERROR(MATCH(BH$1,'CSC Mitre'!AG$1:AG$220,0)),"",VLOOKUP(BH$1,'Tactic Recode'!$A$1:$B$547,2,FALSE))</f>
        <v/>
      </c>
      <c r="BI34" t="str">
        <f>IF(ISERROR(MATCH(BI$1,'CSC Mitre'!AG$1:AG$220,0)),"",VLOOKUP(BI$1,'Tactic Recode'!$A$1:$B$547,2,FALSE))</f>
        <v/>
      </c>
      <c r="BJ34" t="str">
        <f>IF(ISERROR(MATCH(BJ$1,'CSC Mitre'!AG$1:AG$220,0)),"",VLOOKUP(BJ$1,'Tactic Recode'!$A$1:$B$547,2,FALSE))</f>
        <v/>
      </c>
      <c r="BK34" t="str">
        <f>IF(ISERROR(MATCH(BK$1,'CSC Mitre'!AG$1:AG$220,0)),"",VLOOKUP(BK$1,'Tactic Recode'!$A$1:$B$547,2,FALSE))</f>
        <v>Execution</v>
      </c>
      <c r="BL34" t="str">
        <f>IF(ISERROR(MATCH(BL$1,'CSC Mitre'!AG$1:AG$220,0)),"",VLOOKUP(BL$1,'Tactic Recode'!$A$1:$B$547,2,FALSE))</f>
        <v/>
      </c>
      <c r="BM34" t="str">
        <f>IF(ISERROR(MATCH(BM$1,'CSC Mitre'!AG$1:AG$220,0)),"",VLOOKUP(BM$1,'Tactic Recode'!$A$1:$B$547,2,FALSE))</f>
        <v/>
      </c>
      <c r="BN34" t="str">
        <f>IF(ISERROR(MATCH(BN$1,'CSC Mitre'!AG$1:AG$220,0)),"",VLOOKUP(BN$1,'Tactic Recode'!$A$1:$B$547,2,FALSE))</f>
        <v/>
      </c>
      <c r="BO34" t="str">
        <f>IF(ISERROR(MATCH(BO$1,'CSC Mitre'!AG$1:AG$220,0)),"",VLOOKUP(BO$1,'Tactic Recode'!$A$1:$B$547,2,FALSE))</f>
        <v/>
      </c>
      <c r="BP34" t="str">
        <f>IF(ISERROR(MATCH(BP$1,'CSC Mitre'!AG$1:AG$220,0)),"",VLOOKUP(BP$1,'Tactic Recode'!$A$1:$B$547,2,FALSE))</f>
        <v/>
      </c>
      <c r="BQ34" t="str">
        <f>IF(ISERROR(MATCH(BQ$1,'CSC Mitre'!AG$1:AG$220,0)),"",VLOOKUP(BQ$1,'Tactic Recode'!$A$1:$B$547,2,FALSE))</f>
        <v/>
      </c>
      <c r="BR34" t="str">
        <f>IF(ISERROR(MATCH(BR$1,'CSC Mitre'!AG$1:AG$220,0)),"",VLOOKUP(BR$1,'Tactic Recode'!$A$1:$B$547,2,FALSE))</f>
        <v/>
      </c>
      <c r="BS34" t="str">
        <f>IF(ISERROR(MATCH(BS$1,'CSC Mitre'!AG$1:AG$220,0)),"",VLOOKUP(BS$1,'Tactic Recode'!$A$1:$B$547,2,FALSE))</f>
        <v>Execution, Persistence, Privilage Escalation</v>
      </c>
      <c r="BT34" t="str">
        <f>IF(ISERROR(MATCH(BT$1,'CSC Mitre'!AG$1:AG$220,0)),"",VLOOKUP(BT$1,'Tactic Recode'!$A$1:$B$547,2,FALSE))</f>
        <v>Execution, Persistence, Privilage Escalation</v>
      </c>
      <c r="BU34" t="str">
        <f>IF(ISERROR(MATCH(BU$1,'CSC Mitre'!AG$1:AG$220,0)),"",VLOOKUP(BU$1,'Tactic Recode'!$A$1:$B$547,2,FALSE))</f>
        <v>Execution, Persistence, Privilage Escalation</v>
      </c>
      <c r="BV34" t="str">
        <f>IF(ISERROR(MATCH(BV$1,'CSC Mitre'!AG$1:AG$220,0)),"",VLOOKUP(BV$1,'Tactic Recode'!$A$1:$B$547,2,FALSE))</f>
        <v>Execution, Persistence, Privilage Escalation</v>
      </c>
      <c r="BW34" t="str">
        <f>IF(ISERROR(MATCH(BW$1,'CSC Mitre'!AG$1:AG$220,0)),"",VLOOKUP(BW$1,'Tactic Recode'!$A$1:$B$547,2,FALSE))</f>
        <v>Execution, Persistence, Privilage Escalation</v>
      </c>
      <c r="BX34" t="str">
        <f>IF(ISERROR(MATCH(BX$1,'CSC Mitre'!AG$1:AG$220,0)),"",VLOOKUP(BX$1,'Tactic Recode'!$A$1:$B$547,2,FALSE))</f>
        <v>Execution, Persistence, Privilage Escalation</v>
      </c>
      <c r="BY34" t="str">
        <f>IF(ISERROR(MATCH(BY$1,'CSC Mitre'!AG$1:AG$220,0)),"",VLOOKUP(BY$1,'Tactic Recode'!$A$1:$B$547,2,FALSE))</f>
        <v>Execution, Persistence, Privilage Escalation</v>
      </c>
      <c r="BZ34" t="str">
        <f>IF(ISERROR(MATCH(BZ$1,'CSC Mitre'!AG$1:AG$220,0)),"",VLOOKUP(BZ$1,'Tactic Recode'!$A$1:$B$547,2,FALSE))</f>
        <v/>
      </c>
      <c r="CA34" t="str">
        <f>IF(ISERROR(MATCH(CA$1,'CSC Mitre'!AG$1:AG$220,0)),"",VLOOKUP(CA$1,'Tactic Recode'!$A$1:$B$547,2,FALSE))</f>
        <v>Defense Evasion, Privilage Escalation</v>
      </c>
      <c r="CB34" t="str">
        <f>IF(ISERROR(MATCH(CB$1,'CSC Mitre'!AG$1:AG$220,0)),"",VLOOKUP(CB$1,'Tactic Recode'!$A$1:$B$547,2,FALSE))</f>
        <v/>
      </c>
      <c r="CC34" t="str">
        <f>IF(ISERROR(MATCH(CC$1,'CSC Mitre'!AG$1:AG$220,0)),"",VLOOKUP(CC$1,'Tactic Recode'!$A$1:$B$547,2,FALSE))</f>
        <v/>
      </c>
      <c r="CD34" t="str">
        <f>IF(ISERROR(MATCH(CD$1,'CSC Mitre'!AG$1:AG$220,0)),"",VLOOKUP(CD$1,'Tactic Recode'!$A$1:$B$547,2,FALSE))</f>
        <v/>
      </c>
      <c r="CE34" t="str">
        <f>IF(ISERROR(MATCH(CE$1,'CSC Mitre'!AG$1:AG$220,0)),"",VLOOKUP(CE$1,'Tactic Recode'!$A$1:$B$547,2,FALSE))</f>
        <v/>
      </c>
      <c r="CF34" t="str">
        <f>IF(ISERROR(MATCH(CF$1,'CSC Mitre'!AG$1:AG$220,0)),"",VLOOKUP(CF$1,'Tactic Recode'!$A$1:$B$547,2,FALSE))</f>
        <v/>
      </c>
      <c r="CG34" t="str">
        <f>IF(ISERROR(MATCH(CG$1,'CSC Mitre'!AG$1:AG$220,0)),"",VLOOKUP(CG$1,'Tactic Recode'!$A$1:$B$547,2,FALSE))</f>
        <v>Defense Evasion, Privilage Escalation</v>
      </c>
      <c r="CH34" t="str">
        <f>IF(ISERROR(MATCH(CH$1,'CSC Mitre'!AG$1:AG$220,0)),"",VLOOKUP(CH$1,'Tactic Recode'!$A$1:$B$547,2,FALSE))</f>
        <v/>
      </c>
      <c r="CI34" t="str">
        <f>IF(ISERROR(MATCH(CI$1,'CSC Mitre'!AG$1:AG$220,0)),"",VLOOKUP(CI$1,'Tactic Recode'!$A$1:$B$547,2,FALSE))</f>
        <v/>
      </c>
      <c r="CJ34" t="str">
        <f>IF(ISERROR(MATCH(CJ$1,'CSC Mitre'!AG$1:AG$220,0)),"",VLOOKUP(CJ$1,'Tactic Recode'!$A$1:$B$547,2,FALSE))</f>
        <v/>
      </c>
      <c r="CK34" t="str">
        <f>IF(ISERROR(MATCH(CK$1,'CSC Mitre'!AG$1:AG$220,0)),"",VLOOKUP(CK$1,'Tactic Recode'!$A$1:$B$547,2,FALSE))</f>
        <v/>
      </c>
      <c r="CL34" t="str">
        <f>IF(ISERROR(MATCH(CL$1,'CSC Mitre'!AG$1:AG$220,0)),"",VLOOKUP(CL$1,'Tactic Recode'!$A$1:$B$547,2,FALSE))</f>
        <v/>
      </c>
      <c r="CM34" t="str">
        <f>IF(ISERROR(MATCH(CM$1,'CSC Mitre'!AG$1:AG$220,0)),"",VLOOKUP(CM$1,'Tactic Recode'!$A$1:$B$547,2,FALSE))</f>
        <v/>
      </c>
      <c r="CN34" t="str">
        <f>IF(ISERROR(MATCH(CN$1,'CSC Mitre'!AG$1:AG$220,0)),"",VLOOKUP(CN$1,'Tactic Recode'!$A$1:$B$547,2,FALSE))</f>
        <v/>
      </c>
      <c r="CO34" t="str">
        <f>IF(ISERROR(MATCH(CO$1,'CSC Mitre'!AG$1:AG$220,0)),"",VLOOKUP(CO$1,'Tactic Recode'!$A$1:$B$547,2,FALSE))</f>
        <v/>
      </c>
      <c r="CP34" t="str">
        <f>IF(ISERROR(MATCH(CP$1,'CSC Mitre'!AG$1:AG$220,0)),"",VLOOKUP(CP$1,'Tactic Recode'!$A$1:$B$547,2,FALSE))</f>
        <v>Collection, Credential Access</v>
      </c>
      <c r="CQ34" t="str">
        <f>IF(ISERROR(MATCH(CQ$1,'CSC Mitre'!AG$1:AG$220,0)),"",VLOOKUP(CQ$1,'Tactic Recode'!$A$1:$B$547,2,FALSE))</f>
        <v/>
      </c>
      <c r="CR34" t="str">
        <f>IF(ISERROR(MATCH(CR$1,'CSC Mitre'!AG$1:AG$220,0)),"",VLOOKUP(CR$1,'Tactic Recode'!$A$1:$B$547,2,FALSE))</f>
        <v/>
      </c>
      <c r="CS34" t="str">
        <f>IF(ISERROR(MATCH(CS$1,'CSC Mitre'!AG$1:AG$220,0)),"",VLOOKUP(CS$1,'Tactic Recode'!$A$1:$B$547,2,FALSE))</f>
        <v>Execution</v>
      </c>
      <c r="CT34" t="str">
        <f>IF(ISERROR(MATCH(CT$1,'CSC Mitre'!AG$1:AG$220,0)),"",VLOOKUP(CT$1,'Tactic Recode'!$A$1:$B$547,2,FALSE))</f>
        <v>Execution</v>
      </c>
      <c r="CU34" t="str">
        <f>IF(ISERROR(MATCH(CU$1,'CSC Mitre'!AG$1:AG$220,0)),"",VLOOKUP(CU$1,'Tactic Recode'!$A$1:$B$547,2,FALSE))</f>
        <v/>
      </c>
      <c r="CV34" t="str">
        <f>IF(ISERROR(MATCH(CV$1,'CSC Mitre'!AG$1:AG$220,0)),"",VLOOKUP(CV$1,'Tactic Recode'!$A$1:$B$547,2,FALSE))</f>
        <v/>
      </c>
      <c r="CW34" t="str">
        <f>IF(ISERROR(MATCH(CW$1,'CSC Mitre'!AG$1:AG$220,0)),"",VLOOKUP(CW$1,'Tactic Recode'!$A$1:$B$547,2,FALSE))</f>
        <v/>
      </c>
      <c r="CX34" t="str">
        <f>IF(ISERROR(MATCH(CX$1,'CSC Mitre'!AG$1:AG$220,0)),"",VLOOKUP(CX$1,'Tactic Recode'!$A$1:$B$547,2,FALSE))</f>
        <v/>
      </c>
      <c r="CY34" t="str">
        <f>IF(ISERROR(MATCH(CY$1,'CSC Mitre'!AG$1:AG$220,0)),"",VLOOKUP(CY$1,'Tactic Recode'!$A$1:$B$547,2,FALSE))</f>
        <v/>
      </c>
      <c r="CZ34" t="str">
        <f>IF(ISERROR(MATCH(CZ$1,'CSC Mitre'!AG$1:AG$220,0)),"",VLOOKUP(CZ$1,'Tactic Recode'!$A$1:$B$547,2,FALSE))</f>
        <v/>
      </c>
      <c r="DA34" t="str">
        <f>IF(ISERROR(MATCH(DA$1,'CSC Mitre'!AG$1:AG$220,0)),"",VLOOKUP(DA$1,'Tactic Recode'!$A$1:$B$547,2,FALSE))</f>
        <v>Execution</v>
      </c>
      <c r="DB34" t="str">
        <f>IF(ISERROR(MATCH(DB$1,'CSC Mitre'!AG$1:AG$220,0)),"",VLOOKUP(DB$1,'Tactic Recode'!$A$1:$B$547,2,FALSE))</f>
        <v/>
      </c>
      <c r="DC34" t="str">
        <f>IF(ISERROR(MATCH(DC$1,'CSC Mitre'!AG$1:AG$220,0)),"",VLOOKUP(DC$1,'Tactic Recode'!$A$1:$B$547,2,FALSE))</f>
        <v/>
      </c>
      <c r="DD34" t="str">
        <f>IF(ISERROR(MATCH(DD$1,'CSC Mitre'!AG$1:AG$220,0)),"",VLOOKUP(DD$1,'Tactic Recode'!$A$1:$B$547,2,FALSE))</f>
        <v/>
      </c>
      <c r="DE34" t="str">
        <f>IF(ISERROR(MATCH(DE$1,'CSC Mitre'!AG$1:AG$220,0)),"",VLOOKUP(DE$1,'Tactic Recode'!$A$1:$B$547,2,FALSE))</f>
        <v/>
      </c>
      <c r="DF34" t="str">
        <f>IF(ISERROR(MATCH(DF$1,'CSC Mitre'!AG$1:AG$220,0)),"",VLOOKUP(DF$1,'Tactic Recode'!$A$1:$B$547,2,FALSE))</f>
        <v/>
      </c>
      <c r="DG34" t="str">
        <f>IF(ISERROR(MATCH(DG$1,'CSC Mitre'!AG$1:AG$220,0)),"",VLOOKUP(DG$1,'Tactic Recode'!$A$1:$B$547,2,FALSE))</f>
        <v/>
      </c>
      <c r="DH34" t="str">
        <f>IF(ISERROR(MATCH(DH$1,'CSC Mitre'!AG$1:AG$220,0)),"",VLOOKUP(DH$1,'Tactic Recode'!$A$1:$B$547,2,FALSE))</f>
        <v/>
      </c>
      <c r="DI34" t="str">
        <f>IF(ISERROR(MATCH(DI$1,'CSC Mitre'!AG$1:AG$220,0)),"",VLOOKUP(DI$1,'Tactic Recode'!$A$1:$B$547,2,FALSE))</f>
        <v/>
      </c>
      <c r="DJ34" t="str">
        <f>IF(ISERROR(MATCH(DJ$1,'CSC Mitre'!AG$1:AG$220,0)),"",VLOOKUP(DJ$1,'Tactic Recode'!$A$1:$B$547,2,FALSE))</f>
        <v/>
      </c>
      <c r="DK34" t="str">
        <f>IF(ISERROR(MATCH(DK$1,'CSC Mitre'!AG$1:AG$220,0)),"",VLOOKUP(DK$1,'Tactic Recode'!$A$1:$B$547,2,FALSE))</f>
        <v/>
      </c>
      <c r="DL34" t="str">
        <f>IF(ISERROR(MATCH(DL$1,'CSC Mitre'!AG$1:AG$220,0)),"",VLOOKUP(DL$1,'Tactic Recode'!$A$1:$B$547,2,FALSE))</f>
        <v/>
      </c>
      <c r="DM34" t="str">
        <f>IF(ISERROR(MATCH(DM$1,'CSC Mitre'!AG$1:AG$220,0)),"",VLOOKUP(DM$1,'Tactic Recode'!$A$1:$B$547,2,FALSE))</f>
        <v/>
      </c>
      <c r="DN34" t="str">
        <f>IF(ISERROR(MATCH(DN$1,'CSC Mitre'!AG$1:AG$220,0)),"",VLOOKUP(DN$1,'Tactic Recode'!$A$1:$B$547,2,FALSE))</f>
        <v/>
      </c>
      <c r="DO34" t="str">
        <f>IF(ISERROR(MATCH(DO$1,'CSC Mitre'!AG$1:AG$220,0)),"",VLOOKUP(DO$1,'Tactic Recode'!$A$1:$B$547,2,FALSE))</f>
        <v/>
      </c>
      <c r="DP34" t="str">
        <f>IF(ISERROR(MATCH(DP$1,'CSC Mitre'!AG$1:AG$220,0)),"",VLOOKUP(DP$1,'Tactic Recode'!$A$1:$B$547,2,FALSE))</f>
        <v/>
      </c>
      <c r="DQ34" t="str">
        <f>IF(ISERROR(MATCH(DQ$1,'CSC Mitre'!AG$1:AG$220,0)),"",VLOOKUP(DQ$1,'Tactic Recode'!$A$1:$B$547,2,FALSE))</f>
        <v/>
      </c>
      <c r="DR34" t="str">
        <f>IF(ISERROR(MATCH(DR$1,'CSC Mitre'!AG$1:AG$220,0)),"",VLOOKUP(DR$1,'Tactic Recode'!$A$1:$B$547,2,FALSE))</f>
        <v/>
      </c>
      <c r="DS34" t="str">
        <f>IF(ISERROR(MATCH(DS$1,'CSC Mitre'!AG$1:AG$220,0)),"",VLOOKUP(DS$1,'Tactic Recode'!$A$1:$B$547,2,FALSE))</f>
        <v>Execution, Lateral Movement</v>
      </c>
      <c r="DT34" t="str">
        <f>IF(ISERROR(MATCH(DT$1,'CSC Mitre'!AG$1:AG$220,0)),"",VLOOKUP(DT$1,'Tactic Recode'!$A$1:$B$547,2,FALSE))</f>
        <v/>
      </c>
      <c r="DU34" t="str">
        <f>IF(ISERROR(MATCH(DU$1,'CSC Mitre'!AG$1:AG$220,0)),"",VLOOKUP(DU$1,'Tactic Recode'!$A$1:$B$547,2,FALSE))</f>
        <v/>
      </c>
      <c r="DV34" t="str">
        <f>IF(ISERROR(MATCH(DV$1,'CSC Mitre'!AG$1:AG$220,0)),"",VLOOKUP(DV$1,'Tactic Recode'!$A$1:$B$547,2,FALSE))</f>
        <v/>
      </c>
      <c r="DW34" t="str">
        <f>IF(ISERROR(MATCH(DW$1,'CSC Mitre'!AG$1:AG$220,0)),"",VLOOKUP(DW$1,'Tactic Recode'!$A$1:$B$547,2,FALSE))</f>
        <v>Defense Evasion, Initial Access, Persistence, Privilage Escalation</v>
      </c>
      <c r="DX34" t="str">
        <f>IF(ISERROR(MATCH(DX$1,'CSC Mitre'!AG$1:AG$220,0)),"",VLOOKUP(DX$1,'Tactic Recode'!$A$1:$B$547,2,FALSE))</f>
        <v>Defense Evasion, Initial Access, Persistence, Privilage Escalation</v>
      </c>
      <c r="DY34" t="str">
        <f>IF(ISERROR(MATCH(DY$1,'CSC Mitre'!AG$1:AG$220,0)),"",VLOOKUP(DY$1,'Tactic Recode'!$A$1:$B$547,2,FALSE))</f>
        <v>Defense Evasion, Initial Access, Persistence, Privilage Escalation</v>
      </c>
      <c r="DZ34" t="str">
        <f>IF(ISERROR(MATCH(DZ$1,'CSC Mitre'!AG$1:AG$220,0)),"",VLOOKUP(DZ$1,'Tactic Recode'!$A$1:$B$547,2,FALSE))</f>
        <v>Defense Evasion, Initial Access, Persistence, Privilage Escalation</v>
      </c>
      <c r="EA34" t="str">
        <f>IF(ISERROR(MATCH(EA$1,'CSC Mitre'!AG$1:AG$220,0)),"",VLOOKUP(EA$1,'Tactic Recode'!$A$1:$B$547,2,FALSE))</f>
        <v>Defense Evasion, Initial Access, Persistence, Privilage Escalation</v>
      </c>
      <c r="EB34" t="str">
        <f>IF(ISERROR(MATCH(EB$1,'CSC Mitre'!AG$1:AG$220,0)),"",VLOOKUP(EB$1,'Tactic Recode'!$A$1:$B$547,2,FALSE))</f>
        <v/>
      </c>
      <c r="EC34" t="str">
        <f>IF(ISERROR(MATCH(EC$1,'CSC Mitre'!AG$1:AG$220,0)),"",VLOOKUP(EC$1,'Tactic Recode'!$A$1:$B$547,2,FALSE))</f>
        <v/>
      </c>
      <c r="ED34" t="str">
        <f>IF(ISERROR(MATCH(ED$1,'CSC Mitre'!AG$1:AG$220,0)),"",VLOOKUP(ED$1,'Tactic Recode'!$A$1:$B$547,2,FALSE))</f>
        <v/>
      </c>
      <c r="EE34" t="str">
        <f>IF(ISERROR(MATCH(EE$1,'CSC Mitre'!AG$1:AG$220,0)),"",VLOOKUP(EE$1,'Tactic Recode'!$A$1:$B$547,2,FALSE))</f>
        <v/>
      </c>
      <c r="EF34" t="str">
        <f>IF(ISERROR(MATCH(EF$1,'CSC Mitre'!AG$1:AG$220,0)),"",VLOOKUP(EF$1,'Tactic Recode'!$A$1:$B$547,2,FALSE))</f>
        <v/>
      </c>
      <c r="EG34" t="str">
        <f>IF(ISERROR(MATCH(EG$1,'CSC Mitre'!AG$1:AG$220,0)),"",VLOOKUP(EG$1,'Tactic Recode'!$A$1:$B$547,2,FALSE))</f>
        <v/>
      </c>
      <c r="EH34" t="str">
        <f>IF(ISERROR(MATCH(EH$1,'CSC Mitre'!AG$1:AG$220,0)),"",VLOOKUP(EH$1,'Tactic Recode'!$A$1:$B$547,2,FALSE))</f>
        <v/>
      </c>
      <c r="EI34" t="str">
        <f>IF(ISERROR(MATCH(EI$1,'CSC Mitre'!AG$1:AG$220,0)),"",VLOOKUP(EI$1,'Tactic Recode'!$A$1:$B$547,2,FALSE))</f>
        <v>Discovery</v>
      </c>
      <c r="EJ34" t="str">
        <f>IF(ISERROR(MATCH(EJ$1,'CSC Mitre'!AG$1:AG$220,0)),"",VLOOKUP(EJ$1,'Tactic Recode'!$A$1:$B$547,2,FALSE))</f>
        <v/>
      </c>
      <c r="EK34" t="str">
        <f>IF(ISERROR(MATCH(EK$1,'CSC Mitre'!AG$1:AG$220,0)),"",VLOOKUP(EK$1,'Tactic Recode'!$A$1:$B$547,2,FALSE))</f>
        <v/>
      </c>
      <c r="EL34" t="str">
        <f>IF(ISERROR(MATCH(EL$1,'CSC Mitre'!AG$1:AG$220,0)),"",VLOOKUP(EL$1,'Tactic Recode'!$A$1:$B$547,2,FALSE))</f>
        <v/>
      </c>
      <c r="EM34" t="str">
        <f>IF(ISERROR(MATCH(EM$1,'CSC Mitre'!AG$1:AG$220,0)),"",VLOOKUP(EM$1,'Tactic Recode'!$A$1:$B$547,2,FALSE))</f>
        <v/>
      </c>
      <c r="EN34" t="str">
        <f>IF(ISERROR(MATCH(EN$1,'CSC Mitre'!AG$1:AG$220,0)),"",VLOOKUP(EN$1,'Tactic Recode'!$A$1:$B$547,2,FALSE))</f>
        <v/>
      </c>
      <c r="EO34" t="str">
        <f>IF(ISERROR(MATCH(EO$1,'CSC Mitre'!AG$1:AG$220,0)),"",VLOOKUP(EO$1,'Tactic Recode'!$A$1:$B$547,2,FALSE))</f>
        <v/>
      </c>
      <c r="EP34" t="str">
        <f>IF(ISERROR(MATCH(EP$1,'CSC Mitre'!AG$1:AG$220,0)),"",VLOOKUP(EP$1,'Tactic Recode'!$A$1:$B$547,2,FALSE))</f>
        <v/>
      </c>
      <c r="EQ34" t="str">
        <f>IF(ISERROR(MATCH(EQ$1,'CSC Mitre'!AG$1:AG$220,0)),"",VLOOKUP(EQ$1,'Tactic Recode'!$A$1:$B$547,2,FALSE))</f>
        <v/>
      </c>
      <c r="ER34" t="str">
        <f>IF(ISERROR(MATCH(ER$1,'CSC Mitre'!AG$1:AG$220,0)),"",VLOOKUP(ER$1,'Tactic Recode'!$A$1:$B$547,2,FALSE))</f>
        <v>Persistence</v>
      </c>
      <c r="ES34" t="str">
        <f>IF(ISERROR(MATCH(ES$1,'CSC Mitre'!AG$1:AG$220,0)),"",VLOOKUP(ES$1,'Tactic Recode'!$A$1:$B$547,2,FALSE))</f>
        <v>Persistence</v>
      </c>
      <c r="ET34" t="str">
        <f>IF(ISERROR(MATCH(ET$1,'CSC Mitre'!AG$1:AG$220,0)),"",VLOOKUP(ET$1,'Tactic Recode'!$A$1:$B$547,2,FALSE))</f>
        <v>Persistence</v>
      </c>
      <c r="EU34" t="str">
        <f>IF(ISERROR(MATCH(EU$1,'CSC Mitre'!AG$1:AG$220,0)),"",VLOOKUP(EU$1,'Tactic Recode'!$A$1:$B$547,2,FALSE))</f>
        <v>Persistence</v>
      </c>
      <c r="EV34" t="str">
        <f>IF(ISERROR(MATCH(EV$1,'CSC Mitre'!AG$1:AG$220,0)),"",VLOOKUP(EV$1,'Tactic Recode'!$A$1:$B$547,2,FALSE))</f>
        <v/>
      </c>
      <c r="EW34" t="str">
        <f>IF(ISERROR(MATCH(EW$1,'CSC Mitre'!AG$1:AG$220,0)),"",VLOOKUP(EW$1,'Tactic Recode'!$A$1:$B$547,2,FALSE))</f>
        <v/>
      </c>
      <c r="EX34" t="str">
        <f>IF(ISERROR(MATCH(EX$1,'CSC Mitre'!AG$1:AG$220,0)),"",VLOOKUP(EX$1,'Tactic Recode'!$A$1:$B$547,2,FALSE))</f>
        <v/>
      </c>
      <c r="EY34" t="str">
        <f>IF(ISERROR(MATCH(EY$1,'CSC Mitre'!AG$1:AG$220,0)),"",VLOOKUP(EY$1,'Tactic Recode'!$A$1:$B$547,2,FALSE))</f>
        <v/>
      </c>
      <c r="EZ34" t="str">
        <f>IF(ISERROR(MATCH(EZ$1,'CSC Mitre'!AG$1:AG$220,0)),"",VLOOKUP(EZ$1,'Tactic Recode'!$A$1:$B$547,2,FALSE))</f>
        <v/>
      </c>
      <c r="FA34" t="str">
        <f>IF(ISERROR(MATCH(FA$1,'CSC Mitre'!AG$1:AG$220,0)),"",VLOOKUP(FA$1,'Tactic Recode'!$A$1:$B$547,2,FALSE))</f>
        <v/>
      </c>
      <c r="FB34" t="str">
        <f>IF(ISERROR(MATCH(FB$1,'CSC Mitre'!AG$1:AG$220,0)),"",VLOOKUP(FB$1,'Tactic Recode'!$A$1:$B$547,2,FALSE))</f>
        <v/>
      </c>
      <c r="FC34" t="str">
        <f>IF(ISERROR(MATCH(FC$1,'CSC Mitre'!AG$1:AG$220,0)),"",VLOOKUP(FC$1,'Tactic Recode'!$A$1:$B$547,2,FALSE))</f>
        <v>Credential Access</v>
      </c>
      <c r="FD34" t="str">
        <f>IF(ISERROR(MATCH(FD$1,'CSC Mitre'!AG$1:AG$220,0)),"",VLOOKUP(FD$1,'Tactic Recode'!$A$1:$B$547,2,FALSE))</f>
        <v>Credential Access</v>
      </c>
      <c r="FE34" t="str">
        <f>IF(ISERROR(MATCH(FE$1,'CSC Mitre'!AG$1:AG$220,0)),"",VLOOKUP(FE$1,'Tactic Recode'!$A$1:$B$547,2,FALSE))</f>
        <v>Credential Access</v>
      </c>
      <c r="FF34" t="str">
        <f>IF(ISERROR(MATCH(FF$1,'CSC Mitre'!AG$1:AG$220,0)),"",VLOOKUP(FF$1,'Tactic Recode'!$A$1:$B$547,2,FALSE))</f>
        <v>Credential Access</v>
      </c>
      <c r="FG34" t="str">
        <f>IF(ISERROR(MATCH(FG$1,'CSC Mitre'!AG$1:AG$220,0)),"",VLOOKUP(FG$1,'Tactic Recode'!$A$1:$B$547,2,FALSE))</f>
        <v>Credential Access</v>
      </c>
      <c r="FH34" t="str">
        <f>IF(ISERROR(MATCH(FH$1,'CSC Mitre'!AG$1:AG$220,0)),"",VLOOKUP(FH$1,'Tactic Recode'!$A$1:$B$547,2,FALSE))</f>
        <v/>
      </c>
      <c r="FI34" t="str">
        <f>IF(ISERROR(MATCH(FI$1,'CSC Mitre'!AG$1:AG$220,0)),"",VLOOKUP(FI$1,'Tactic Recode'!$A$1:$B$547,2,FALSE))</f>
        <v/>
      </c>
      <c r="FJ34" t="str">
        <f>IF(ISERROR(MATCH(FJ$1,'CSC Mitre'!AG$1:AG$220,0)),"",VLOOKUP(FJ$1,'Tactic Recode'!$A$1:$B$547,2,FALSE))</f>
        <v/>
      </c>
      <c r="FK34" t="str">
        <f>IF(ISERROR(MATCH(FK$1,'CSC Mitre'!AG$1:AG$220,0)),"",VLOOKUP(FK$1,'Tactic Recode'!$A$1:$B$547,2,FALSE))</f>
        <v/>
      </c>
      <c r="FL34" t="str">
        <f>IF(ISERROR(MATCH(FL$1,'CSC Mitre'!AG$1:AG$220,0)),"",VLOOKUP(FL$1,'Tactic Recode'!$A$1:$B$547,2,FALSE))</f>
        <v/>
      </c>
      <c r="FM34" t="str">
        <f>IF(ISERROR(MATCH(FM$1,'CSC Mitre'!AG$1:AG$220,0)),"",VLOOKUP(FM$1,'Tactic Recode'!$A$1:$B$547,2,FALSE))</f>
        <v/>
      </c>
      <c r="FN34" t="str">
        <f>IF(ISERROR(MATCH(FN$1,'CSC Mitre'!AG$1:AG$220,0)),"",VLOOKUP(FN$1,'Tactic Recode'!$A$1:$B$547,2,FALSE))</f>
        <v/>
      </c>
      <c r="FO34" t="str">
        <f>IF(ISERROR(MATCH(FO$1,'CSC Mitre'!AG$1:AG$220,0)),"",VLOOKUP(FO$1,'Tactic Recode'!$A$1:$B$547,2,FALSE))</f>
        <v/>
      </c>
      <c r="FP34" t="str">
        <f>IF(ISERROR(MATCH(FP$1,'CSC Mitre'!AG$1:AG$220,0)),"",VLOOKUP(FP$1,'Tactic Recode'!$A$1:$B$547,2,FALSE))</f>
        <v/>
      </c>
      <c r="FQ34" t="str">
        <f>IF(ISERROR(MATCH(FQ$1,'CSC Mitre'!AG$1:AG$220,0)),"",VLOOKUP(FQ$1,'Tactic Recode'!$A$1:$B$547,2,FALSE))</f>
        <v/>
      </c>
      <c r="FR34" t="str">
        <f>IF(ISERROR(MATCH(FR$1,'CSC Mitre'!AG$1:AG$220,0)),"",VLOOKUP(FR$1,'Tactic Recode'!$A$1:$B$547,2,FALSE))</f>
        <v/>
      </c>
      <c r="FS34" t="str">
        <f>IF(ISERROR(MATCH(FS$1,'CSC Mitre'!AG$1:AG$220,0)),"",VLOOKUP(FS$1,'Tactic Recode'!$A$1:$B$547,2,FALSE))</f>
        <v/>
      </c>
      <c r="FT34" t="str">
        <f>IF(ISERROR(MATCH(FT$1,'CSC Mitre'!AG$1:AG$220,0)),"",VLOOKUP(FT$1,'Tactic Recode'!$A$1:$B$547,2,FALSE))</f>
        <v/>
      </c>
      <c r="FU34" t="str">
        <f>IF(ISERROR(MATCH(FU$1,'CSC Mitre'!AG$1:AG$220,0)),"",VLOOKUP(FU$1,'Tactic Recode'!$A$1:$B$547,2,FALSE))</f>
        <v/>
      </c>
      <c r="FV34" t="str">
        <f>IF(ISERROR(MATCH(FV$1,'CSC Mitre'!AG$1:AG$220,0)),"",VLOOKUP(FV$1,'Tactic Recode'!$A$1:$B$547,2,FALSE))</f>
        <v/>
      </c>
      <c r="FW34" t="str">
        <f>IF(ISERROR(MATCH(FW$1,'CSC Mitre'!AG$1:AG$220,0)),"",VLOOKUP(FW$1,'Tactic Recode'!$A$1:$B$547,2,FALSE))</f>
        <v/>
      </c>
      <c r="FX34" t="str">
        <f>IF(ISERROR(MATCH(FX$1,'CSC Mitre'!AG$1:AG$220,0)),"",VLOOKUP(FX$1,'Tactic Recode'!$A$1:$B$547,2,FALSE))</f>
        <v/>
      </c>
      <c r="FY34" t="str">
        <f>IF(ISERROR(MATCH(FY$1,'CSC Mitre'!AG$1:AG$220,0)),"",VLOOKUP(FY$1,'Tactic Recode'!$A$1:$B$547,2,FALSE))</f>
        <v/>
      </c>
      <c r="FZ34" t="str">
        <f>IF(ISERROR(MATCH(FZ$1,'CSC Mitre'!AG$1:AG$220,0)),"",VLOOKUP(FZ$1,'Tactic Recode'!$A$1:$B$547,2,FALSE))</f>
        <v/>
      </c>
      <c r="GA34" t="str">
        <f>IF(ISERROR(MATCH(GA$1,'CSC Mitre'!AG$1:AG$220,0)),"",VLOOKUP(GA$1,'Tactic Recode'!$A$1:$B$547,2,FALSE))</f>
        <v/>
      </c>
      <c r="GB34" t="str">
        <f>IF(ISERROR(MATCH(GB$1,'CSC Mitre'!AG$1:AG$220,0)),"",VLOOKUP(GB$1,'Tactic Recode'!$A$1:$B$547,2,FALSE))</f>
        <v>Defense Evasion, Privilage Escalation</v>
      </c>
      <c r="GC34" t="str">
        <f>IF(ISERROR(MATCH(GC$1,'CSC Mitre'!AG$1:AG$220,0)),"",VLOOKUP(GC$1,'Tactic Recode'!$A$1:$B$547,2,FALSE))</f>
        <v>Defense Evasion, Privilage Escalation</v>
      </c>
      <c r="GD34" t="str">
        <f>IF(ISERROR(MATCH(GD$1,'CSC Mitre'!AG$1:AG$220,0)),"",VLOOKUP(GD$1,'Tactic Recode'!$A$1:$B$547,2,FALSE))</f>
        <v>Defense Evasion, Privilage Escalation</v>
      </c>
      <c r="GE34" t="str">
        <f>IF(ISERROR(MATCH(GE$1,'CSC Mitre'!AG$1:AG$220,0)),"",VLOOKUP(GE$1,'Tactic Recode'!$A$1:$B$547,2,FALSE))</f>
        <v>Defense Evasion, Privilage Escalation</v>
      </c>
      <c r="GF34" t="str">
        <f>IF(ISERROR(MATCH(GF$1,'CSC Mitre'!AG$1:AG$220,0)),"",VLOOKUP(GF$1,'Tactic Recode'!$A$1:$B$547,2,FALSE))</f>
        <v/>
      </c>
      <c r="GG34" t="str">
        <f>IF(ISERROR(MATCH(GG$1,'CSC Mitre'!AG$1:AG$220,0)),"",VLOOKUP(GG$1,'Tactic Recode'!$A$1:$B$547,2,FALSE))</f>
        <v/>
      </c>
      <c r="GH34" t="str">
        <f>IF(ISERROR(MATCH(GH$1,'CSC Mitre'!AG$1:AG$220,0)),"",VLOOKUP(GH$1,'Tactic Recode'!$A$1:$B$547,2,FALSE))</f>
        <v/>
      </c>
      <c r="GI34" t="str">
        <f>IF(ISERROR(MATCH(GI$1,'CSC Mitre'!AG$1:AG$220,0)),"",VLOOKUP(GI$1,'Tactic Recode'!$A$1:$B$547,2,FALSE))</f>
        <v>Persistence</v>
      </c>
      <c r="GJ34" t="str">
        <f>IF(ISERROR(MATCH(GJ$1,'CSC Mitre'!AG$1:AG$220,0)),"",VLOOKUP(GJ$1,'Tactic Recode'!$A$1:$B$547,2,FALSE))</f>
        <v>Persistence</v>
      </c>
      <c r="GK34" t="str">
        <f>IF(ISERROR(MATCH(GK$1,'CSC Mitre'!AG$1:AG$220,0)),"",VLOOKUP(GK$1,'Tactic Recode'!$A$1:$B$547,2,FALSE))</f>
        <v>Persistence</v>
      </c>
      <c r="GL34" t="str">
        <f>IF(ISERROR(MATCH(GL$1,'CSC Mitre'!AG$1:AG$220,0)),"",VLOOKUP(GL$1,'Tactic Recode'!$A$1:$B$547,2,FALSE))</f>
        <v>Persistence</v>
      </c>
      <c r="GM34" t="str">
        <f>IF(ISERROR(MATCH(GM$1,'CSC Mitre'!AG$1:AG$220,0)),"",VLOOKUP(GM$1,'Tactic Recode'!$A$1:$B$547,2,FALSE))</f>
        <v/>
      </c>
      <c r="GN34" t="str">
        <f>IF(ISERROR(MATCH(GN$1,'CSC Mitre'!AG$1:AG$220,0)),"",VLOOKUP(GN$1,'Tactic Recode'!$A$1:$B$547,2,FALSE))</f>
        <v/>
      </c>
      <c r="GO34" t="str">
        <f>IF(ISERROR(MATCH(GO$1,'CSC Mitre'!AG$1:AG$220,0)),"",VLOOKUP(GO$1,'Tactic Recode'!$A$1:$B$547,2,FALSE))</f>
        <v/>
      </c>
      <c r="GP34" t="str">
        <f>IF(ISERROR(MATCH(GP$1,'CSC Mitre'!AG$1:AG$220,0)),"",VLOOKUP(GP$1,'Tactic Recode'!$A$1:$B$547,2,FALSE))</f>
        <v/>
      </c>
      <c r="GQ34" t="str">
        <f>IF(ISERROR(MATCH(GQ$1,'CSC Mitre'!AG$1:AG$220,0)),"",VLOOKUP(GQ$1,'Tactic Recode'!$A$1:$B$547,2,FALSE))</f>
        <v/>
      </c>
      <c r="GR34" t="str">
        <f>IF(ISERROR(MATCH(GR$1,'CSC Mitre'!AG$1:AG$220,0)),"",VLOOKUP(GR$1,'Tactic Recode'!$A$1:$B$547,2,FALSE))</f>
        <v/>
      </c>
      <c r="GS34" t="str">
        <f>IF(ISERROR(MATCH(GS$1,'CSC Mitre'!AG$1:AG$220,0)),"",VLOOKUP(GS$1,'Tactic Recode'!$A$1:$B$547,2,FALSE))</f>
        <v/>
      </c>
      <c r="GT34" t="str">
        <f>IF(ISERROR(MATCH(GT$1,'CSC Mitre'!AG$1:AG$220,0)),"",VLOOKUP(GT$1,'Tactic Recode'!$A$1:$B$547,2,FALSE))</f>
        <v/>
      </c>
      <c r="GU34" t="str">
        <f>IF(ISERROR(MATCH(GU$1,'CSC Mitre'!AG$1:AG$220,0)),"",VLOOKUP(GU$1,'Tactic Recode'!$A$1:$B$547,2,FALSE))</f>
        <v/>
      </c>
      <c r="GV34" t="str">
        <f>IF(ISERROR(MATCH(GV$1,'CSC Mitre'!AG$1:AG$220,0)),"",VLOOKUP(GV$1,'Tactic Recode'!$A$1:$B$547,2,FALSE))</f>
        <v>Collection</v>
      </c>
      <c r="GW34" t="str">
        <f>IF(ISERROR(MATCH(GW$1,'CSC Mitre'!AG$1:AG$220,0)),"",VLOOKUP(GW$1,'Tactic Recode'!$A$1:$B$547,2,FALSE))</f>
        <v>Credential Access</v>
      </c>
      <c r="GX34" t="str">
        <f>IF(ISERROR(MATCH(GX$1,'CSC Mitre'!AG$1:AG$220,0)),"",VLOOKUP(GX$1,'Tactic Recode'!$A$1:$B$547,2,FALSE))</f>
        <v/>
      </c>
      <c r="GY34" t="str">
        <f>IF(ISERROR(MATCH(GY$1,'CSC Mitre'!AG$1:AG$220,0)),"",VLOOKUP(GY$1,'Tactic Recode'!$A$1:$B$547,2,FALSE))</f>
        <v/>
      </c>
      <c r="GZ34" t="str">
        <f>IF(ISERROR(MATCH(GZ$1,'CSC Mitre'!AG$1:AG$220,0)),"",VLOOKUP(GZ$1,'Tactic Recode'!$A$1:$B$547,2,FALSE))</f>
        <v/>
      </c>
      <c r="HA34" t="str">
        <f>IF(ISERROR(MATCH(HA$1,'CSC Mitre'!AG$1:AG$220,0)),"",VLOOKUP(HA$1,'Tactic Recode'!$A$1:$B$547,2,FALSE))</f>
        <v>Initial Access</v>
      </c>
      <c r="HB34" t="str">
        <f>IF(ISERROR(MATCH(HB$1,'CSC Mitre'!AG$1:AG$220,0)),"",VLOOKUP(HB$1,'Tactic Recode'!$A$1:$B$547,2,FALSE))</f>
        <v/>
      </c>
      <c r="HC34" t="str">
        <f>IF(ISERROR(MATCH(HC$1,'CSC Mitre'!AG$1:AG$220,0)),"",VLOOKUP(HC$1,'Tactic Recode'!$A$1:$B$547,2,FALSE))</f>
        <v/>
      </c>
      <c r="HD34" t="str">
        <f>IF(ISERROR(MATCH(HD$1,'CSC Mitre'!AG$1:AG$220,0)),"",VLOOKUP(HD$1,'Tactic Recode'!$A$1:$B$547,2,FALSE))</f>
        <v/>
      </c>
      <c r="HE34" t="str">
        <f>IF(ISERROR(MATCH(HE$1,'CSC Mitre'!AG$1:AG$220,0)),"",VLOOKUP(HE$1,'Tactic Recode'!$A$1:$B$547,2,FALSE))</f>
        <v/>
      </c>
      <c r="HF34" t="str">
        <f>IF(ISERROR(MATCH(HF$1,'CSC Mitre'!AG$1:AG$220,0)),"",VLOOKUP(HF$1,'Tactic Recode'!$A$1:$B$547,2,FALSE))</f>
        <v>Defense Evasion, Persistence</v>
      </c>
      <c r="HG34" t="str">
        <f>IF(ISERROR(MATCH(HG$1,'CSC Mitre'!AG$1:AG$220,0)),"",VLOOKUP(HG$1,'Tactic Recode'!$A$1:$B$547,2,FALSE))</f>
        <v/>
      </c>
      <c r="HH34" t="str">
        <f>IF(ISERROR(MATCH(HH$1,'CSC Mitre'!AG$1:AG$220,0)),"",VLOOKUP(HH$1,'Tactic Recode'!$A$1:$B$547,2,FALSE))</f>
        <v/>
      </c>
      <c r="HI34" t="str">
        <f>IF(ISERROR(MATCH(HI$1,'CSC Mitre'!AG$1:AG$220,0)),"",VLOOKUP(HI$1,'Tactic Recode'!$A$1:$B$547,2,FALSE))</f>
        <v/>
      </c>
      <c r="HJ34" t="str">
        <f>IF(ISERROR(MATCH(HJ$1,'CSC Mitre'!AG$1:AG$220,0)),"",VLOOKUP(HJ$1,'Tactic Recode'!$A$1:$B$547,2,FALSE))</f>
        <v/>
      </c>
      <c r="HK34" t="str">
        <f>IF(ISERROR(MATCH(HK$1,'CSC Mitre'!AG$1:AG$220,0)),"",VLOOKUP(HK$1,'Tactic Recode'!$A$1:$B$547,2,FALSE))</f>
        <v/>
      </c>
      <c r="HL34" t="str">
        <f>IF(ISERROR(MATCH(HL$1,'CSC Mitre'!AG$1:AG$220,0)),"",VLOOKUP(HL$1,'Tactic Recode'!$A$1:$B$547,2,FALSE))</f>
        <v/>
      </c>
      <c r="HM34" t="str">
        <f>IF(ISERROR(MATCH(HM$1,'CSC Mitre'!AG$1:AG$220,0)),"",VLOOKUP(HM$1,'Tactic Recode'!$A$1:$B$547,2,FALSE))</f>
        <v/>
      </c>
      <c r="HN34" t="str">
        <f>IF(ISERROR(MATCH(HN$1,'CSC Mitre'!AG$1:AG$220,0)),"",VLOOKUP(HN$1,'Tactic Recode'!$A$1:$B$547,2,FALSE))</f>
        <v/>
      </c>
      <c r="HO34" t="str">
        <f>IF(ISERROR(MATCH(HO$1,'CSC Mitre'!AG$1:AG$220,0)),"",VLOOKUP(HO$1,'Tactic Recode'!$A$1:$B$547,2,FALSE))</f>
        <v/>
      </c>
      <c r="HP34" t="str">
        <f>IF(ISERROR(MATCH(HP$1,'CSC Mitre'!AG$1:AG$220,0)),"",VLOOKUP(HP$1,'Tactic Recode'!$A$1:$B$547,2,FALSE))</f>
        <v/>
      </c>
      <c r="HQ34" t="str">
        <f>IF(ISERROR(MATCH(HQ$1,'CSC Mitre'!AG$1:AG$220,0)),"",VLOOKUP(HQ$1,'Tactic Recode'!$A$1:$B$547,2,FALSE))</f>
        <v/>
      </c>
      <c r="HR34" t="str">
        <f>IF(ISERROR(MATCH(HR$1,'CSC Mitre'!AG$1:AG$220,0)),"",VLOOKUP(HR$1,'Tactic Recode'!$A$1:$B$547,2,FALSE))</f>
        <v/>
      </c>
      <c r="HS34" t="str">
        <f>IF(ISERROR(MATCH(HS$1,'CSC Mitre'!AG$1:AG$220,0)),"",VLOOKUP(HS$1,'Tactic Recode'!$A$1:$B$547,2,FALSE))</f>
        <v>Lateral Movement</v>
      </c>
      <c r="HT34" t="str">
        <f>IF(ISERROR(MATCH(HT$1,'CSC Mitre'!AG$1:AG$220,0)),"",VLOOKUP(HT$1,'Tactic Recode'!$A$1:$B$547,2,FALSE))</f>
        <v/>
      </c>
      <c r="HU34" t="str">
        <f>IF(ISERROR(MATCH(HU$1,'CSC Mitre'!AG$1:AG$220,0)),"",VLOOKUP(HU$1,'Tactic Recode'!$A$1:$B$547,2,FALSE))</f>
        <v/>
      </c>
      <c r="HV34" t="str">
        <f>IF(ISERROR(MATCH(HV$1,'CSC Mitre'!AG$1:AG$220,0)),"",VLOOKUP(HV$1,'Tactic Recode'!$A$1:$B$547,2,FALSE))</f>
        <v>Collection</v>
      </c>
      <c r="HW34" t="str">
        <f>IF(ISERROR(MATCH(HW$1,'CSC Mitre'!AG$1:AG$220,0)),"",VLOOKUP(HW$1,'Tactic Recode'!$A$1:$B$547,2,FALSE))</f>
        <v>Collection</v>
      </c>
      <c r="HX34" t="str">
        <f>IF(ISERROR(MATCH(HX$1,'CSC Mitre'!AG$1:AG$220,0)),"",VLOOKUP(HX$1,'Tactic Recode'!$A$1:$B$547,2,FALSE))</f>
        <v>Collection</v>
      </c>
      <c r="HY34" t="str">
        <f>IF(ISERROR(MATCH(HY$1,'CSC Mitre'!AG$1:AG$220,0)),"",VLOOKUP(HY$1,'Tactic Recode'!$A$1:$B$547,2,FALSE))</f>
        <v/>
      </c>
      <c r="HZ34" t="str">
        <f>IF(ISERROR(MATCH(HZ$1,'CSC Mitre'!AG$1:AG$220,0)),"",VLOOKUP(HZ$1,'Tactic Recode'!$A$1:$B$547,2,FALSE))</f>
        <v/>
      </c>
      <c r="IA34" t="str">
        <f>IF(ISERROR(MATCH(IA$1,'CSC Mitre'!AG$1:AG$220,0)),"",VLOOKUP(IA$1,'Tactic Recode'!$A$1:$B$547,2,FALSE))</f>
        <v/>
      </c>
      <c r="IB34" t="str">
        <f>IF(ISERROR(MATCH(IB$1,'CSC Mitre'!AG$1:AG$220,0)),"",VLOOKUP(IB$1,'Tactic Recode'!$A$1:$B$547,2,FALSE))</f>
        <v>Defense Evasion</v>
      </c>
      <c r="IC34" t="str">
        <f>IF(ISERROR(MATCH(IC$1,'CSC Mitre'!AG$1:AG$220,0)),"",VLOOKUP(IC$1,'Tactic Recode'!$A$1:$B$547,2,FALSE))</f>
        <v/>
      </c>
      <c r="ID34" t="str">
        <f>IF(ISERROR(MATCH(ID$1,'CSC Mitre'!AG$1:AG$220,0)),"",VLOOKUP(ID$1,'Tactic Recode'!$A$1:$B$547,2,FALSE))</f>
        <v/>
      </c>
      <c r="IE34" t="str">
        <f>IF(ISERROR(MATCH(IE$1,'CSC Mitre'!AG$1:AG$220,0)),"",VLOOKUP(IE$1,'Tactic Recode'!$A$1:$B$547,2,FALSE))</f>
        <v/>
      </c>
      <c r="IF34" t="str">
        <f>IF(ISERROR(MATCH(IF$1,'CSC Mitre'!AG$1:AG$220,0)),"",VLOOKUP(IF$1,'Tactic Recode'!$A$1:$B$547,2,FALSE))</f>
        <v/>
      </c>
      <c r="IG34" t="str">
        <f>IF(ISERROR(MATCH(IG$1,'CSC Mitre'!AG$1:AG$220,0)),"",VLOOKUP(IG$1,'Tactic Recode'!$A$1:$B$547,2,FALSE))</f>
        <v/>
      </c>
      <c r="IH34" t="str">
        <f>IF(ISERROR(MATCH(IH$1,'CSC Mitre'!AG$1:AG$220,0)),"",VLOOKUP(IH$1,'Tactic Recode'!$A$1:$B$547,2,FALSE))</f>
        <v>Defense Evasion</v>
      </c>
      <c r="II34" t="str">
        <f>IF(ISERROR(MATCH(II$1,'CSC Mitre'!AG$1:AG$220,0)),"",VLOOKUP(II$1,'Tactic Recode'!$A$1:$B$547,2,FALSE))</f>
        <v/>
      </c>
      <c r="IJ34" t="str">
        <f>IF(ISERROR(MATCH(IJ$1,'CSC Mitre'!AG$1:AG$220,0)),"",VLOOKUP(IJ$1,'Tactic Recode'!$A$1:$B$547,2,FALSE))</f>
        <v/>
      </c>
      <c r="IK34" t="str">
        <f>IF(ISERROR(MATCH(IK$1,'CSC Mitre'!AG$1:AG$220,0)),"",VLOOKUP(IK$1,'Tactic Recode'!$A$1:$B$547,2,FALSE))</f>
        <v/>
      </c>
      <c r="IL34" t="str">
        <f>IF(ISERROR(MATCH(IL$1,'CSC Mitre'!AG$1:AG$220,0)),"",VLOOKUP(IL$1,'Tactic Recode'!$A$1:$B$547,2,FALSE))</f>
        <v/>
      </c>
      <c r="IM34" t="str">
        <f>IF(ISERROR(MATCH(IM$1,'CSC Mitre'!AG$1:AG$220,0)),"",VLOOKUP(IM$1,'Tactic Recode'!$A$1:$B$547,2,FALSE))</f>
        <v/>
      </c>
      <c r="IN34" t="str">
        <f>IF(ISERROR(MATCH(IN$1,'CSC Mitre'!AG$1:AG$220,0)),"",VLOOKUP(IN$1,'Tactic Recode'!$A$1:$B$547,2,FALSE))</f>
        <v/>
      </c>
      <c r="IO34" t="str">
        <f>IF(ISERROR(MATCH(IO$1,'CSC Mitre'!AG$1:AG$220,0)),"",VLOOKUP(IO$1,'Tactic Recode'!$A$1:$B$547,2,FALSE))</f>
        <v/>
      </c>
      <c r="IP34" t="str">
        <f>IF(ISERROR(MATCH(IP$1,'CSC Mitre'!AG$1:AG$220,0)),"",VLOOKUP(IP$1,'Tactic Recode'!$A$1:$B$547,2,FALSE))</f>
        <v/>
      </c>
      <c r="IQ34" t="str">
        <f>IF(ISERROR(MATCH(IQ$1,'CSC Mitre'!AG$1:AG$220,0)),"",VLOOKUP(IQ$1,'Tactic Recode'!$A$1:$B$547,2,FALSE))</f>
        <v>Defense Evasion</v>
      </c>
      <c r="IR34" t="str">
        <f>IF(ISERROR(MATCH(IR$1,'CSC Mitre'!AG$1:AG$220,0)),"",VLOOKUP(IR$1,'Tactic Recode'!$A$1:$B$547,2,FALSE))</f>
        <v>Defense Evasion</v>
      </c>
      <c r="IS34" t="str">
        <f>IF(ISERROR(MATCH(IS$1,'CSC Mitre'!AG$1:AG$220,0)),"",VLOOKUP(IS$1,'Tactic Recode'!$A$1:$B$547,2,FALSE))</f>
        <v>Defense Evasion</v>
      </c>
      <c r="IT34" t="str">
        <f>IF(ISERROR(MATCH(IT$1,'CSC Mitre'!AG$1:AG$220,0)),"",VLOOKUP(IT$1,'Tactic Recode'!$A$1:$B$547,2,FALSE))</f>
        <v/>
      </c>
      <c r="IU34" t="str">
        <f>IF(ISERROR(MATCH(IU$1,'CSC Mitre'!AG$1:AG$220,0)),"",VLOOKUP(IU$1,'Tactic Recode'!$A$1:$B$547,2,FALSE))</f>
        <v/>
      </c>
      <c r="IV34" t="str">
        <f>IF(ISERROR(MATCH(IV$1,'CSC Mitre'!AG$1:AG$220,0)),"",VLOOKUP(IV$1,'Tactic Recode'!$A$1:$B$547,2,FALSE))</f>
        <v/>
      </c>
      <c r="IW34" t="str">
        <f>IF(ISERROR(MATCH(IW$1,'CSC Mitre'!AG$1:AG$220,0)),"",VLOOKUP(IW$1,'Tactic Recode'!$A$1:$B$547,2,FALSE))</f>
        <v>Defense Evasion, Privilage Escalation</v>
      </c>
      <c r="IX34" t="str">
        <f>IF(ISERROR(MATCH(IX$1,'CSC Mitre'!AG$1:AG$220,0)),"",VLOOKUP(IX$1,'Tactic Recode'!$A$1:$B$547,2,FALSE))</f>
        <v>Defense Evasion, Privilage Escalation</v>
      </c>
      <c r="IY34" t="str">
        <f>IF(ISERROR(MATCH(IY$1,'CSC Mitre'!AG$1:AG$220,0)),"",VLOOKUP(IY$1,'Tactic Recode'!$A$1:$B$547,2,FALSE))</f>
        <v>Defense Evasion, Privilage Escalation</v>
      </c>
      <c r="IZ34" t="str">
        <f>IF(ISERROR(MATCH(IZ$1,'CSC Mitre'!AG$1:AG$220,0)),"",VLOOKUP(IZ$1,'Tactic Recode'!$A$1:$B$547,2,FALSE))</f>
        <v/>
      </c>
      <c r="JA34" t="str">
        <f>IF(ISERROR(MATCH(JA$1,'CSC Mitre'!AG$1:AG$220,0)),"",VLOOKUP(JA$1,'Tactic Recode'!$A$1:$B$547,2,FALSE))</f>
        <v/>
      </c>
      <c r="JB34" t="str">
        <f>IF(ISERROR(MATCH(JB$1,'CSC Mitre'!AG$1:AG$220,0)),"",VLOOKUP(JB$1,'Tactic Recode'!$A$1:$B$547,2,FALSE))</f>
        <v>Impact</v>
      </c>
      <c r="JC34" t="str">
        <f>IF(ISERROR(MATCH(JC$1,'CSC Mitre'!AG$1:AG$220,0)),"",VLOOKUP(JC$1,'Tactic Recode'!$A$1:$B$547,2,FALSE))</f>
        <v/>
      </c>
      <c r="JD34" t="str">
        <f>IF(ISERROR(MATCH(JD$1,'CSC Mitre'!AG$1:AG$220,0)),"",VLOOKUP(JD$1,'Tactic Recode'!$A$1:$B$547,2,FALSE))</f>
        <v/>
      </c>
      <c r="JE34" t="str">
        <f>IF(ISERROR(MATCH(JE$1,'CSC Mitre'!AG$1:AG$220,0)),"",VLOOKUP(JE$1,'Tactic Recode'!$A$1:$B$547,2,FALSE))</f>
        <v/>
      </c>
      <c r="JF34" t="str">
        <f>IF(ISERROR(MATCH(JF$1,'CSC Mitre'!AG$1:AG$220,0)),"",VLOOKUP(JF$1,'Tactic Recode'!$A$1:$B$547,2,FALSE))</f>
        <v/>
      </c>
      <c r="JG34" t="str">
        <f>IF(ISERROR(MATCH(JG$1,'CSC Mitre'!AG$1:AG$220,0)),"",VLOOKUP(JG$1,'Tactic Recode'!$A$1:$B$547,2,FALSE))</f>
        <v>Impact</v>
      </c>
      <c r="JH34" t="str">
        <f>IF(ISERROR(MATCH(JH$1,'CSC Mitre'!AG$1:AG$220,0)),"",VLOOKUP(JH$1,'Tactic Recode'!$A$1:$B$547,2,FALSE))</f>
        <v/>
      </c>
      <c r="JI34" t="str">
        <f>IF(ISERROR(MATCH(JI$1,'CSC Mitre'!AG$1:AG$220,0)),"",VLOOKUP(JI$1,'Tactic Recode'!$A$1:$B$547,2,FALSE))</f>
        <v/>
      </c>
      <c r="JJ34" t="str">
        <f>IF(ISERROR(MATCH(JJ$1,'CSC Mitre'!AG$1:AG$220,0)),"",VLOOKUP(JJ$1,'Tactic Recode'!$A$1:$B$547,2,FALSE))</f>
        <v/>
      </c>
      <c r="JK34" t="str">
        <f>IF(ISERROR(MATCH(JK$1,'CSC Mitre'!AG$1:AG$220,0)),"",VLOOKUP(JK$1,'Tactic Recode'!$A$1:$B$547,2,FALSE))</f>
        <v/>
      </c>
      <c r="JL34" t="str">
        <f>IF(ISERROR(MATCH(JL$1,'CSC Mitre'!AG$1:AG$220,0)),"",VLOOKUP(JL$1,'Tactic Recode'!$A$1:$B$547,2,FALSE))</f>
        <v/>
      </c>
      <c r="JM34" t="str">
        <f>IF(ISERROR(MATCH(JM$1,'CSC Mitre'!AG$1:AG$220,0)),"",VLOOKUP(JM$1,'Tactic Recode'!$A$1:$B$547,2,FALSE))</f>
        <v/>
      </c>
      <c r="JN34" t="str">
        <f>IF(ISERROR(MATCH(JN$1,'CSC Mitre'!AG$1:AG$220,0)),"",VLOOKUP(JN$1,'Tactic Recode'!$A$1:$B$547,2,FALSE))</f>
        <v/>
      </c>
      <c r="JO34" t="str">
        <f>IF(ISERROR(MATCH(JO$1,'CSC Mitre'!AG$1:AG$220,0)),"",VLOOKUP(JO$1,'Tactic Recode'!$A$1:$B$547,2,FALSE))</f>
        <v/>
      </c>
      <c r="JP34" t="str">
        <f>IF(ISERROR(MATCH(JP$1,'CSC Mitre'!AG$1:AG$220,0)),"",VLOOKUP(JP$1,'Tactic Recode'!$A$1:$B$547,2,FALSE))</f>
        <v/>
      </c>
      <c r="JQ34" t="str">
        <f>IF(ISERROR(MATCH(JQ$1,'CSC Mitre'!AG$1:AG$220,0)),"",VLOOKUP(JQ$1,'Tactic Recode'!$A$1:$B$547,2,FALSE))</f>
        <v/>
      </c>
      <c r="JR34" t="str">
        <f>IF(ISERROR(MATCH(JR$1,'CSC Mitre'!AG$1:AG$220,0)),"",VLOOKUP(JR$1,'Tactic Recode'!$A$1:$B$547,2,FALSE))</f>
        <v/>
      </c>
      <c r="JS34" t="str">
        <f>IF(ISERROR(MATCH(JS$1,'CSC Mitre'!AG$1:AG$220,0)),"",VLOOKUP(JS$1,'Tactic Recode'!$A$1:$B$547,2,FALSE))</f>
        <v/>
      </c>
      <c r="JT34" t="str">
        <f>IF(ISERROR(MATCH(JT$1,'CSC Mitre'!AG$1:AG$220,0)),"",VLOOKUP(JT$1,'Tactic Recode'!$A$1:$B$547,2,FALSE))</f>
        <v/>
      </c>
      <c r="JU34" t="str">
        <f>IF(ISERROR(MATCH(JU$1,'CSC Mitre'!AG$1:AG$220,0)),"",VLOOKUP(JU$1,'Tactic Recode'!$A$1:$B$547,2,FALSE))</f>
        <v>Persistence</v>
      </c>
      <c r="JV34" t="str">
        <f>IF(ISERROR(MATCH(JV$1,'CSC Mitre'!AG$1:AG$220,0)),"",VLOOKUP(JV$1,'Tactic Recode'!$A$1:$B$547,2,FALSE))</f>
        <v>Persistence</v>
      </c>
      <c r="JW34" t="str">
        <f>IF(ISERROR(MATCH(JW$1,'CSC Mitre'!AG$1:AG$220,0)),"",VLOOKUP(JW$1,'Tactic Recode'!$A$1:$B$547,2,FALSE))</f>
        <v>Persistence</v>
      </c>
      <c r="JX34" t="str">
        <f>IF(ISERROR(MATCH(JX$1,'CSC Mitre'!AG$1:AG$220,0)),"",VLOOKUP(JX$1,'Tactic Recode'!$A$1:$B$547,2,FALSE))</f>
        <v/>
      </c>
      <c r="JY34" t="str">
        <f>IF(ISERROR(MATCH(JY$1,'CSC Mitre'!AG$1:AG$220,0)),"",VLOOKUP(JY$1,'Tactic Recode'!$A$1:$B$547,2,FALSE))</f>
        <v/>
      </c>
      <c r="JZ34" t="str">
        <f>IF(ISERROR(MATCH(JZ$1,'CSC Mitre'!AG$1:AG$220,0)),"",VLOOKUP(JZ$1,'Tactic Recode'!$A$1:$B$547,2,FALSE))</f>
        <v/>
      </c>
      <c r="KA34" t="str">
        <f>IF(ISERROR(MATCH(KA$1,'CSC Mitre'!AG$1:AG$220,0)),"",VLOOKUP(KA$1,'Tactic Recode'!$A$1:$B$547,2,FALSE))</f>
        <v>Persistence</v>
      </c>
      <c r="KB34" t="str">
        <f>IF(ISERROR(MATCH(KB$1,'CSC Mitre'!AG$1:AG$220,0)),"",VLOOKUP(KB$1,'Tactic Recode'!$A$1:$B$547,2,FALSE))</f>
        <v/>
      </c>
      <c r="KC34" t="str">
        <f>IF(ISERROR(MATCH(KC$1,'CSC Mitre'!AG$1:AG$220,0)),"",VLOOKUP(KC$1,'Tactic Recode'!$A$1:$B$547,2,FALSE))</f>
        <v>Credential Access</v>
      </c>
      <c r="KD34" t="str">
        <f>IF(ISERROR(MATCH(KD$1,'CSC Mitre'!AG$1:AG$220,0)),"",VLOOKUP(KD$1,'Tactic Recode'!$A$1:$B$547,2,FALSE))</f>
        <v/>
      </c>
      <c r="KE34" t="str">
        <f>IF(ISERROR(MATCH(KE$1,'CSC Mitre'!AG$1:AG$220,0)),"",VLOOKUP(KE$1,'Tactic Recode'!$A$1:$B$547,2,FALSE))</f>
        <v>Collection</v>
      </c>
      <c r="KF34" t="str">
        <f>IF(ISERROR(MATCH(KF$1,'CSC Mitre'!AG$1:AG$220,0)),"",VLOOKUP(KF$1,'Tactic Recode'!$A$1:$B$547,2,FALSE))</f>
        <v/>
      </c>
      <c r="KG34" t="str">
        <f>IF(ISERROR(MATCH(KG$1,'CSC Mitre'!AG$1:AG$220,0)),"",VLOOKUP(KG$1,'Tactic Recode'!$A$1:$B$547,2,FALSE))</f>
        <v/>
      </c>
      <c r="KH34" t="str">
        <f>IF(ISERROR(MATCH(KH$1,'CSC Mitre'!AG$1:AG$220,0)),"",VLOOKUP(KH$1,'Tactic Recode'!$A$1:$B$547,2,FALSE))</f>
        <v/>
      </c>
      <c r="KI34" t="str">
        <f>IF(ISERROR(MATCH(KI$1,'CSC Mitre'!AG$1:AG$220,0)),"",VLOOKUP(KI$1,'Tactic Recode'!$A$1:$B$547,2,FALSE))</f>
        <v>Exfiltration</v>
      </c>
      <c r="KJ34" t="str">
        <f>IF(ISERROR(MATCH(KJ$1,'CSC Mitre'!AG$1:AG$220,0)),"",VLOOKUP(KJ$1,'Tactic Recode'!$A$1:$B$547,2,FALSE))</f>
        <v>Discovery</v>
      </c>
      <c r="KK34" t="str">
        <f>IF(ISERROR(MATCH(KK$1,'CSC Mitre'!AG$1:AG$220,0)),"",VLOOKUP(KK$1,'Tactic Recode'!$A$1:$B$547,2,FALSE))</f>
        <v/>
      </c>
      <c r="KL34" t="str">
        <f>IF(ISERROR(MATCH(KL$1,'CSC Mitre'!AG$1:AG$220,0)),"",VLOOKUP(KL$1,'Tactic Recode'!$A$1:$B$547,2,FALSE))</f>
        <v>Defense Evasion, Persistence</v>
      </c>
      <c r="KM34" t="str">
        <f>IF(ISERROR(MATCH(KM$1,'CSC Mitre'!AG$1:AG$220,0)),"",VLOOKUP(KM$1,'Tactic Recode'!$A$1:$B$547,2,FALSE))</f>
        <v>Defense Evasion, Persistence</v>
      </c>
      <c r="KN34" t="str">
        <f>IF(ISERROR(MATCH(KN$1,'CSC Mitre'!AG$1:AG$220,0)),"",VLOOKUP(KN$1,'Tactic Recode'!$A$1:$B$547,2,FALSE))</f>
        <v/>
      </c>
      <c r="KO34" t="str">
        <f>IF(ISERROR(MATCH(KO$1,'CSC Mitre'!AG$1:AG$220,0)),"",VLOOKUP(KO$1,'Tactic Recode'!$A$1:$B$547,2,FALSE))</f>
        <v>Defense Evasion, Persistence</v>
      </c>
      <c r="KP34" t="str">
        <f>IF(ISERROR(MATCH(KP$1,'CSC Mitre'!AG$1:AG$220,0)),"",VLOOKUP(KP$1,'Tactic Recode'!$A$1:$B$547,2,FALSE))</f>
        <v/>
      </c>
      <c r="KQ34" t="str">
        <f>IF(ISERROR(MATCH(KQ$1,'CSC Mitre'!AG$1:AG$220,0)),"",VLOOKUP(KQ$1,'Tactic Recode'!$A$1:$B$547,2,FALSE))</f>
        <v>Defense Evasion, Persistence</v>
      </c>
      <c r="KR34" t="str">
        <f>IF(ISERROR(MATCH(KR$1,'CSC Mitre'!AG$1:AG$220,0)),"",VLOOKUP(KR$1,'Tactic Recode'!$A$1:$B$547,2,FALSE))</f>
        <v>Persistence, Privilage Escalation</v>
      </c>
      <c r="KS34" t="str">
        <f>IF(ISERROR(MATCH(KS$1,'CSC Mitre'!AG$1:AG$220,0)),"",VLOOKUP(KS$1,'Tactic Recode'!$A$1:$B$547,2,FALSE))</f>
        <v>Persistence, Privilage Escalation</v>
      </c>
      <c r="KT34" t="str">
        <f>IF(ISERROR(MATCH(KT$1,'CSC Mitre'!AG$1:AG$220,0)),"",VLOOKUP(KT$1,'Tactic Recode'!$A$1:$B$547,2,FALSE))</f>
        <v>Persistence, Privilage Escalation</v>
      </c>
      <c r="KU34" t="str">
        <f>IF(ISERROR(MATCH(KU$1,'CSC Mitre'!AG$1:AG$220,0)),"",VLOOKUP(KU$1,'Tactic Recode'!$A$1:$B$547,2,FALSE))</f>
        <v>Persistence, Privilage Escalation</v>
      </c>
      <c r="KV34" t="str">
        <f>IF(ISERROR(MATCH(KV$1,'CSC Mitre'!AG$1:AG$220,0)),"",VLOOKUP(KV$1,'Tactic Recode'!$A$1:$B$547,2,FALSE))</f>
        <v>Persistence, Privilage Escalation</v>
      </c>
      <c r="KW34" t="str">
        <f>IF(ISERROR(MATCH(KW$1,'CSC Mitre'!AG$1:AG$220,0)),"",VLOOKUP(KW$1,'Tactic Recode'!$A$1:$B$547,2,FALSE))</f>
        <v/>
      </c>
      <c r="KX34" t="str">
        <f>IF(ISERROR(MATCH(KX$1,'CSC Mitre'!AG$1:AG$220,0)),"",VLOOKUP(KX$1,'Tactic Recode'!$A$1:$B$547,2,FALSE))</f>
        <v/>
      </c>
      <c r="KY34" t="str">
        <f>IF(ISERROR(MATCH(KY$1,'CSC Mitre'!AG$1:AG$220,0)),"",VLOOKUP(KY$1,'Tactic Recode'!$A$1:$B$547,2,FALSE))</f>
        <v/>
      </c>
      <c r="KZ34" t="str">
        <f>IF(ISERROR(MATCH(KZ$1,'CSC Mitre'!AG$1:AG$220,0)),"",VLOOKUP(KZ$1,'Tactic Recode'!$A$1:$B$547,2,FALSE))</f>
        <v>Persistence, Privilage Escalation</v>
      </c>
      <c r="LA34" t="str">
        <f>IF(ISERROR(MATCH(LA$1,'CSC Mitre'!AG$1:AG$220,0)),"",VLOOKUP(LA$1,'Tactic Recode'!$A$1:$B$547,2,FALSE))</f>
        <v/>
      </c>
      <c r="LB34" t="str">
        <f>IF(ISERROR(MATCH(LB$1,'CSC Mitre'!AG$1:AG$220,0)),"",VLOOKUP(LB$1,'Tactic Recode'!$A$1:$B$547,2,FALSE))</f>
        <v/>
      </c>
      <c r="LC34" t="str">
        <f>IF(ISERROR(MATCH(LC$1,'CSC Mitre'!AG$1:AG$220,0)),"",VLOOKUP(LC$1,'Tactic Recode'!$A$1:$B$547,2,FALSE))</f>
        <v/>
      </c>
      <c r="LD34" t="str">
        <f>IF(ISERROR(MATCH(LD$1,'CSC Mitre'!AG$1:AG$220,0)),"",VLOOKUP(LD$1,'Tactic Recode'!$A$1:$B$547,2,FALSE))</f>
        <v/>
      </c>
      <c r="LE34" t="str">
        <f>IF(ISERROR(MATCH(LE$1,'CSC Mitre'!AG$1:AG$220,0)),"",VLOOKUP(LE$1,'Tactic Recode'!$A$1:$B$547,2,FALSE))</f>
        <v/>
      </c>
      <c r="LF34" t="str">
        <f>IF(ISERROR(MATCH(LF$1,'CSC Mitre'!AG$1:AG$220,0)),"",VLOOKUP(LF$1,'Tactic Recode'!$A$1:$B$547,2,FALSE))</f>
        <v/>
      </c>
      <c r="LG34" t="str">
        <f>IF(ISERROR(MATCH(LG$1,'CSC Mitre'!AG$1:AG$220,0)),"",VLOOKUP(LG$1,'Tactic Recode'!$A$1:$B$547,2,FALSE))</f>
        <v/>
      </c>
      <c r="LH34" t="str">
        <f>IF(ISERROR(MATCH(LH$1,'CSC Mitre'!AG$1:AG$220,0)),"",VLOOKUP(LH$1,'Tactic Recode'!$A$1:$B$547,2,FALSE))</f>
        <v/>
      </c>
      <c r="LI34" t="str">
        <f>IF(ISERROR(MATCH(LI$1,'CSC Mitre'!AG$1:AG$220,0)),"",VLOOKUP(LI$1,'Tactic Recode'!$A$1:$B$547,2,FALSE))</f>
        <v/>
      </c>
      <c r="LJ34" t="str">
        <f>IF(ISERROR(MATCH(LJ$1,'CSC Mitre'!AG$1:AG$220,0)),"",VLOOKUP(LJ$1,'Tactic Recode'!$A$1:$B$547,2,FALSE))</f>
        <v/>
      </c>
      <c r="LK34" t="str">
        <f>IF(ISERROR(MATCH(LK$1,'CSC Mitre'!AG$1:AG$220,0)),"",VLOOKUP(LK$1,'Tactic Recode'!$A$1:$B$547,2,FALSE))</f>
        <v/>
      </c>
      <c r="LL34" t="str">
        <f>IF(ISERROR(MATCH(LL$1,'CSC Mitre'!AG$1:AG$220,0)),"",VLOOKUP(LL$1,'Tactic Recode'!$A$1:$B$547,2,FALSE))</f>
        <v/>
      </c>
      <c r="LM34" t="str">
        <f>IF(ISERROR(MATCH(LM$1,'CSC Mitre'!AG$1:AG$220,0)),"",VLOOKUP(LM$1,'Tactic Recode'!$A$1:$B$547,2,FALSE))</f>
        <v/>
      </c>
      <c r="LN34" t="str">
        <f>IF(ISERROR(MATCH(LN$1,'CSC Mitre'!AG$1:AG$220,0)),"",VLOOKUP(LN$1,'Tactic Recode'!$A$1:$B$547,2,FALSE))</f>
        <v/>
      </c>
      <c r="LO34" t="str">
        <f>IF(ISERROR(MATCH(LO$1,'CSC Mitre'!AG$1:AG$220,0)),"",VLOOKUP(LO$1,'Tactic Recode'!$A$1:$B$547,2,FALSE))</f>
        <v/>
      </c>
      <c r="LP34" t="str">
        <f>IF(ISERROR(MATCH(LP$1,'CSC Mitre'!AG$1:AG$220,0)),"",VLOOKUP(LP$1,'Tactic Recode'!$A$1:$B$547,2,FALSE))</f>
        <v/>
      </c>
      <c r="LQ34" t="str">
        <f>IF(ISERROR(MATCH(LQ$1,'CSC Mitre'!AG$1:AG$220,0)),"",VLOOKUP(LQ$1,'Tactic Recode'!$A$1:$B$547,2,FALSE))</f>
        <v>Persistence, Privilage Escalation</v>
      </c>
      <c r="LR34" t="str">
        <f>IF(ISERROR(MATCH(LR$1,'CSC Mitre'!AG$1:AG$220,0)),"",VLOOKUP(LR$1,'Tactic Recode'!$A$1:$B$547,2,FALSE))</f>
        <v/>
      </c>
      <c r="LS34" t="str">
        <f>IF(ISERROR(MATCH(LS$1,'CSC Mitre'!AG$1:AG$220,0)),"",VLOOKUP(LS$1,'Tactic Recode'!$A$1:$B$547,2,FALSE))</f>
        <v>Persistence, Privilage Escalation</v>
      </c>
      <c r="LT34" t="str">
        <f>IF(ISERROR(MATCH(LT$1,'CSC Mitre'!AG$1:AG$220,0)),"",VLOOKUP(LT$1,'Tactic Recode'!$A$1:$B$547,2,FALSE))</f>
        <v/>
      </c>
      <c r="LU34" t="str">
        <f>IF(ISERROR(MATCH(LU$1,'CSC Mitre'!AG$1:AG$220,0)),"",VLOOKUP(LU$1,'Tactic Recode'!$A$1:$B$547,2,FALSE))</f>
        <v/>
      </c>
      <c r="LV34" t="str">
        <f>IF(ISERROR(MATCH(LV$1,'CSC Mitre'!AG$1:AG$220,0)),"",VLOOKUP(LV$1,'Tactic Recode'!$A$1:$B$547,2,FALSE))</f>
        <v>Persistence, Privilage Escalation</v>
      </c>
      <c r="LW34" t="str">
        <f>IF(ISERROR(MATCH(LW$1,'CSC Mitre'!AG$1:AG$220,0)),"",VLOOKUP(LW$1,'Tactic Recode'!$A$1:$B$547,2,FALSE))</f>
        <v/>
      </c>
      <c r="LX34" t="str">
        <f>IF(ISERROR(MATCH(LX$1,'CSC Mitre'!AG$1:AG$220,0)),"",VLOOKUP(LX$1,'Tactic Recode'!$A$1:$B$547,2,FALSE))</f>
        <v/>
      </c>
      <c r="LY34" t="str">
        <f>IF(ISERROR(MATCH(LY$1,'CSC Mitre'!AG$1:AG$220,0)),"",VLOOKUP(LY$1,'Tactic Recode'!$A$1:$B$547,2,FALSE))</f>
        <v>Persistence, Privilage Escalation</v>
      </c>
      <c r="LZ34" t="str">
        <f>IF(ISERROR(MATCH(LZ$1,'CSC Mitre'!AG$1:AG$220,0)),"",VLOOKUP(LZ$1,'Tactic Recode'!$A$1:$B$547,2,FALSE))</f>
        <v/>
      </c>
      <c r="MA34" t="str">
        <f>IF(ISERROR(MATCH(MA$1,'CSC Mitre'!AG$1:AG$220,0)),"",VLOOKUP(MA$1,'Tactic Recode'!$A$1:$B$547,2,FALSE))</f>
        <v/>
      </c>
      <c r="MB34" t="str">
        <f>IF(ISERROR(MATCH(MB$1,'CSC Mitre'!AG$1:AG$220,0)),"",VLOOKUP(MB$1,'Tactic Recode'!$A$1:$B$547,2,FALSE))</f>
        <v>Defense Evasion, Privilage Escalation</v>
      </c>
      <c r="MC34" t="str">
        <f>IF(ISERROR(MATCH(MC$1,'CSC Mitre'!AG$1:AG$220,0)),"",VLOOKUP(MC$1,'Tactic Recode'!$A$1:$B$547,2,FALSE))</f>
        <v/>
      </c>
      <c r="MD34" t="str">
        <f>IF(ISERROR(MATCH(MD$1,'CSC Mitre'!AG$1:AG$220,0)),"",VLOOKUP(MD$1,'Tactic Recode'!$A$1:$B$547,2,FALSE))</f>
        <v>Defense Evasion, Privilage Escalation</v>
      </c>
      <c r="ME34" t="str">
        <f>IF(ISERROR(MATCH(ME$1,'CSC Mitre'!AG$1:AG$220,0)),"",VLOOKUP(ME$1,'Tactic Recode'!$A$1:$B$547,2,FALSE))</f>
        <v/>
      </c>
      <c r="MF34" t="str">
        <f>IF(ISERROR(MATCH(MF$1,'CSC Mitre'!AG$1:AG$220,0)),"",VLOOKUP(MF$1,'Tactic Recode'!$A$1:$B$547,2,FALSE))</f>
        <v/>
      </c>
      <c r="MG34" t="str">
        <f>IF(ISERROR(MATCH(MG$1,'CSC Mitre'!AG$1:AG$220,0)),"",VLOOKUP(MG$1,'Tactic Recode'!$A$1:$B$547,2,FALSE))</f>
        <v>Defense Evasion, Lateral Movement</v>
      </c>
      <c r="MH34" t="str">
        <f>IF(ISERROR(MATCH(MH$1,'CSC Mitre'!AG$1:AG$220,0)),"",VLOOKUP(MH$1,'Tactic Recode'!$A$1:$B$547,2,FALSE))</f>
        <v/>
      </c>
      <c r="MI34" t="str">
        <f>IF(ISERROR(MATCH(MI$1,'CSC Mitre'!AG$1:AG$220,0)),"",VLOOKUP(MI$1,'Tactic Recode'!$A$1:$B$547,2,FALSE))</f>
        <v>Defense Evasion, Lateral Movement</v>
      </c>
      <c r="MJ34" t="str">
        <f>IF(ISERROR(MATCH(MJ$1,'CSC Mitre'!AG$1:AG$220,0)),"",VLOOKUP(MJ$1,'Tactic Recode'!$A$1:$B$547,2,FALSE))</f>
        <v>Defense Evasion, Lateral Movement</v>
      </c>
      <c r="MK34" t="str">
        <f>IF(ISERROR(MATCH(MK$1,'CSC Mitre'!AG$1:AG$220,0)),"",VLOOKUP(MK$1,'Tactic Recode'!$A$1:$B$547,2,FALSE))</f>
        <v/>
      </c>
      <c r="ML34" t="str">
        <f>IF(ISERROR(MATCH(ML$1,'CSC Mitre'!AG$1:AG$220,0)),"",VLOOKUP(ML$1,'Tactic Recode'!$A$1:$B$547,2,FALSE))</f>
        <v>Credential Access</v>
      </c>
      <c r="MM34" t="str">
        <f>IF(ISERROR(MATCH(MM$1,'CSC Mitre'!AG$1:AG$220,0)),"",VLOOKUP(MM$1,'Tactic Recode'!$A$1:$B$547,2,FALSE))</f>
        <v/>
      </c>
      <c r="MN34" t="str">
        <f>IF(ISERROR(MATCH(MN$1,'CSC Mitre'!AG$1:AG$220,0)),"",VLOOKUP(MN$1,'Tactic Recode'!$A$1:$B$547,2,FALSE))</f>
        <v>Credential Access</v>
      </c>
      <c r="MO34" t="str">
        <f>IF(ISERROR(MATCH(MO$1,'CSC Mitre'!AG$1:AG$220,0)),"",VLOOKUP(MO$1,'Tactic Recode'!$A$1:$B$547,2,FALSE))</f>
        <v/>
      </c>
      <c r="MP34" t="str">
        <f>IF(ISERROR(MATCH(MP$1,'CSC Mitre'!AG$1:AG$220,0)),"",VLOOKUP(MP$1,'Tactic Recode'!$A$1:$B$547,2,FALSE))</f>
        <v/>
      </c>
      <c r="MQ34" t="str">
        <f>IF(ISERROR(MATCH(MQ$1,'CSC Mitre'!AG$1:AG$220,0)),"",VLOOKUP(MQ$1,'Tactic Recode'!$A$1:$B$547,2,FALSE))</f>
        <v/>
      </c>
      <c r="MR34" t="str">
        <f>IF(ISERROR(MATCH(MR$1,'CSC Mitre'!AG$1:AG$220,0)),"",VLOOKUP(MR$1,'Tactic Recode'!$A$1:$B$547,2,FALSE))</f>
        <v/>
      </c>
      <c r="MS34" t="str">
        <f>IF(ISERROR(MATCH(MS$1,'CSC Mitre'!AG$1:AG$220,0)),"",VLOOKUP(MS$1,'Tactic Recode'!$A$1:$B$547,2,FALSE))</f>
        <v/>
      </c>
      <c r="MT34" t="str">
        <f>IF(ISERROR(MATCH(MT$1,'CSC Mitre'!AG$1:AG$220,0)),"",VLOOKUP(MT$1,'Tactic Recode'!$A$1:$B$547,2,FALSE))</f>
        <v/>
      </c>
      <c r="MU34" t="str">
        <f>IF(ISERROR(MATCH(MU$1,'CSC Mitre'!AG$1:AG$220,0)),"",VLOOKUP(MU$1,'Tactic Recode'!$A$1:$B$547,2,FALSE))</f>
        <v/>
      </c>
      <c r="MV34" t="str">
        <f>IF(ISERROR(MATCH(MV$1,'CSC Mitre'!AG$1:AG$220,0)),"",VLOOKUP(MV$1,'Tactic Recode'!$A$1:$B$547,2,FALSE))</f>
        <v/>
      </c>
      <c r="MW34" t="str">
        <f>IF(ISERROR(MATCH(MW$1,'CSC Mitre'!AG$1:AG$220,0)),"",VLOOKUP(MW$1,'Tactic Recode'!$A$1:$B$547,2,FALSE))</f>
        <v/>
      </c>
      <c r="MX34" t="str">
        <f>IF(ISERROR(MATCH(MX$1,'CSC Mitre'!AG$1:AG$220,0)),"",VLOOKUP(MX$1,'Tactic Recode'!$A$1:$B$547,2,FALSE))</f>
        <v/>
      </c>
      <c r="MY34" t="str">
        <f>IF(ISERROR(MATCH(MY$1,'CSC Mitre'!AG$1:AG$220,0)),"",VLOOKUP(MY$1,'Tactic Recode'!$A$1:$B$547,2,FALSE))</f>
        <v/>
      </c>
      <c r="MZ34" t="str">
        <f>IF(ISERROR(MATCH(MZ$1,'CSC Mitre'!AG$1:AG$220,0)),"",VLOOKUP(MZ$1,'Tactic Recode'!$A$1:$B$547,2,FALSE))</f>
        <v/>
      </c>
      <c r="NA34" t="str">
        <f>IF(ISERROR(MATCH(NA$1,'CSC Mitre'!AG$1:AG$220,0)),"",VLOOKUP(NA$1,'Tactic Recode'!$A$1:$B$547,2,FALSE))</f>
        <v/>
      </c>
      <c r="NB34" t="str">
        <f>IF(ISERROR(MATCH(NB$1,'CSC Mitre'!AG$1:AG$220,0)),"",VLOOKUP(NB$1,'Tactic Recode'!$A$1:$B$547,2,FALSE))</f>
        <v/>
      </c>
      <c r="NC34" t="str">
        <f>IF(ISERROR(MATCH(NC$1,'CSC Mitre'!AG$1:AG$220,0)),"",VLOOKUP(NC$1,'Tactic Recode'!$A$1:$B$547,2,FALSE))</f>
        <v/>
      </c>
      <c r="ND34" t="str">
        <f>IF(ISERROR(MATCH(ND$1,'CSC Mitre'!AG$1:AG$220,0)),"",VLOOKUP(ND$1,'Tactic Recode'!$A$1:$B$547,2,FALSE))</f>
        <v/>
      </c>
      <c r="NE34" t="str">
        <f>IF(ISERROR(MATCH(NE$1,'CSC Mitre'!AG$1:AG$220,0)),"",VLOOKUP(NE$1,'Tactic Recode'!$A$1:$B$547,2,FALSE))</f>
        <v/>
      </c>
      <c r="NF34" t="str">
        <f>IF(ISERROR(MATCH(NF$1,'CSC Mitre'!AG$1:AG$220,0)),"",VLOOKUP(NF$1,'Tactic Recode'!$A$1:$B$547,2,FALSE))</f>
        <v/>
      </c>
      <c r="NG34" t="str">
        <f>IF(ISERROR(MATCH(NG$1,'CSC Mitre'!AG$1:AG$220,0)),"",VLOOKUP(NG$1,'Tactic Recode'!$A$1:$B$547,2,FALSE))</f>
        <v/>
      </c>
      <c r="NH34" t="str">
        <f>IF(ISERROR(MATCH(NH$1,'CSC Mitre'!AG$1:AG$220,0)),"",VLOOKUP(NH$1,'Tactic Recode'!$A$1:$B$547,2,FALSE))</f>
        <v>Credential Access, Defense Evasion, Persistence</v>
      </c>
      <c r="NI34" t="str">
        <f>IF(ISERROR(MATCH(NI$1,'CSC Mitre'!AG$1:AG$220,0)),"",VLOOKUP(NI$1,'Tactic Recode'!$A$1:$B$547,2,FALSE))</f>
        <v>Credential Access, Defense Evasion, Persistence</v>
      </c>
      <c r="NJ34" t="str">
        <f>IF(ISERROR(MATCH(NJ$1,'CSC Mitre'!AG$1:AG$220,0)),"",VLOOKUP(NJ$1,'Tactic Recode'!$A$1:$B$547,2,FALSE))</f>
        <v/>
      </c>
      <c r="NK34" t="str">
        <f>IF(ISERROR(MATCH(NK$1,'CSC Mitre'!AG$1:AG$220,0)),"",VLOOKUP(NK$1,'Tactic Recode'!$A$1:$B$547,2,FALSE))</f>
        <v>Credential Access, Defense Evasion, Persistence</v>
      </c>
      <c r="NL34" t="str">
        <f>IF(ISERROR(MATCH(NL$1,'CSC Mitre'!AG$1:AG$220,0)),"",VLOOKUP(NL$1,'Tactic Recode'!$A$1:$B$547,2,FALSE))</f>
        <v>Credential Access, Defense Evasion, Persistence</v>
      </c>
      <c r="NM34" t="str">
        <f>IF(ISERROR(MATCH(NM$1,'CSC Mitre'!AG$1:AG$220,0)),"",VLOOKUP(NM$1,'Tactic Recode'!$A$1:$B$547,2,FALSE))</f>
        <v/>
      </c>
      <c r="NN34" t="str">
        <f>IF(ISERROR(MATCH(NN$1,'CSC Mitre'!AG$1:AG$220,0)),"",VLOOKUP(NN$1,'Tactic Recode'!$A$1:$B$547,2,FALSE))</f>
        <v/>
      </c>
      <c r="NO34" t="str">
        <f>IF(ISERROR(MATCH(NO$1,'CSC Mitre'!AG$1:AG$220,0)),"",VLOOKUP(NO$1,'Tactic Recode'!$A$1:$B$547,2,FALSE))</f>
        <v/>
      </c>
      <c r="NP34" t="str">
        <f>IF(ISERROR(MATCH(NP$1,'CSC Mitre'!AG$1:AG$220,0)),"",VLOOKUP(NP$1,'Tactic Recode'!$A$1:$B$547,2,FALSE))</f>
        <v>Credential Access</v>
      </c>
      <c r="NQ34" t="str">
        <f>IF(ISERROR(MATCH(NQ$1,'CSC Mitre'!AG$1:AG$220,0)),"",VLOOKUP(NQ$1,'Tactic Recode'!$A$1:$B$547,2,FALSE))</f>
        <v>Credential Access</v>
      </c>
      <c r="NR34" t="str">
        <f>IF(ISERROR(MATCH(NR$1,'CSC Mitre'!AG$1:AG$220,0)),"",VLOOKUP(NR$1,'Tactic Recode'!$A$1:$B$547,2,FALSE))</f>
        <v>Credential Access</v>
      </c>
      <c r="NS34" t="str">
        <f>IF(ISERROR(MATCH(NS$1,'CSC Mitre'!AG$1:AG$220,0)),"",VLOOKUP(NS$1,'Tactic Recode'!$A$1:$B$547,2,FALSE))</f>
        <v>Credential Access</v>
      </c>
      <c r="NT34" t="str">
        <f>IF(ISERROR(MATCH(NT$1,'CSC Mitre'!AG$1:AG$220,0)),"",VLOOKUP(NT$1,'Tactic Recode'!$A$1:$B$547,2,FALSE))</f>
        <v>Credential Access</v>
      </c>
      <c r="NU34" t="str">
        <f>IF(ISERROR(MATCH(NU$1,'CSC Mitre'!AG$1:AG$220,0)),"",VLOOKUP(NU$1,'Tactic Recode'!$A$1:$B$547,2,FALSE))</f>
        <v/>
      </c>
      <c r="NV34" t="str">
        <f>IF(ISERROR(MATCH(NV$1,'CSC Mitre'!AG$1:AG$220,0)),"",VLOOKUP(NV$1,'Tactic Recode'!$A$1:$B$547,2,FALSE))</f>
        <v/>
      </c>
      <c r="NW34" t="str">
        <f>IF(ISERROR(MATCH(NW$1,'CSC Mitre'!AG$1:AG$220,0)),"",VLOOKUP(NW$1,'Tactic Recode'!$A$1:$B$547,2,FALSE))</f>
        <v/>
      </c>
      <c r="NX34" t="str">
        <f>IF(ISERROR(MATCH(NX$1,'CSC Mitre'!AG$1:AG$220,0)),"",VLOOKUP(NX$1,'Tactic Recode'!$A$1:$B$547,2,FALSE))</f>
        <v/>
      </c>
      <c r="NY34" t="str">
        <f>IF(ISERROR(MATCH(NY$1,'CSC Mitre'!AG$1:AG$220,0)),"",VLOOKUP(NY$1,'Tactic Recode'!$A$1:$B$547,2,FALSE))</f>
        <v/>
      </c>
      <c r="NZ34" t="str">
        <f>IF(ISERROR(MATCH(NZ$1,'CSC Mitre'!AG$1:AG$220,0)),"",VLOOKUP(NZ$1,'Tactic Recode'!$A$1:$B$547,2,FALSE))</f>
        <v/>
      </c>
      <c r="OA34" t="str">
        <f>IF(ISERROR(MATCH(OA$1,'CSC Mitre'!AG$1:AG$220,0)),"",VLOOKUP(OA$1,'Tactic Recode'!$A$1:$B$547,2,FALSE))</f>
        <v/>
      </c>
      <c r="OB34" t="str">
        <f>IF(ISERROR(MATCH(OB$1,'CSC Mitre'!AG$1:AG$220,0)),"",VLOOKUP(OB$1,'Tactic Recode'!$A$1:$B$547,2,FALSE))</f>
        <v/>
      </c>
      <c r="OC34" t="str">
        <f>IF(ISERROR(MATCH(OC$1,'CSC Mitre'!AG$1:AG$220,0)),"",VLOOKUP(OC$1,'Tactic Recode'!$A$1:$B$547,2,FALSE))</f>
        <v/>
      </c>
      <c r="OD34" t="str">
        <f>IF(ISERROR(MATCH(OD$1,'CSC Mitre'!AG$1:AG$220,0)),"",VLOOKUP(OD$1,'Tactic Recode'!$A$1:$B$547,2,FALSE))</f>
        <v/>
      </c>
      <c r="OE34" t="str">
        <f>IF(ISERROR(MATCH(OE$1,'CSC Mitre'!AG$1:AG$220,0)),"",VLOOKUP(OE$1,'Tactic Recode'!$A$1:$B$547,2,FALSE))</f>
        <v>Defense Evasion</v>
      </c>
      <c r="OF34" t="str">
        <f>IF(ISERROR(MATCH(OF$1,'CSC Mitre'!AG$1:AG$220,0)),"",VLOOKUP(OF$1,'Tactic Recode'!$A$1:$B$547,2,FALSE))</f>
        <v>Defense Evasion</v>
      </c>
      <c r="OG34" t="str">
        <f>IF(ISERROR(MATCH(OG$1,'CSC Mitre'!AG$1:AG$220,0)),"",VLOOKUP(OG$1,'Tactic Recode'!$A$1:$B$547,2,FALSE))</f>
        <v>Defense Evasion</v>
      </c>
      <c r="OH34" t="str">
        <f>IF(ISERROR(MATCH(OH$1,'CSC Mitre'!AG$1:AG$220,0)),"",VLOOKUP(OH$1,'Tactic Recode'!$A$1:$B$547,2,FALSE))</f>
        <v/>
      </c>
      <c r="OI34" t="str">
        <f>IF(ISERROR(MATCH(OI$1,'CSC Mitre'!AG$1:AG$220,0)),"",VLOOKUP(OI$1,'Tactic Recode'!$A$1:$B$547,2,FALSE))</f>
        <v>Defense Evasion</v>
      </c>
      <c r="OJ34" t="str">
        <f>IF(ISERROR(MATCH(OJ$1,'CSC Mitre'!AG$1:AG$220,0)),"",VLOOKUP(OJ$1,'Tactic Recode'!$A$1:$B$547,2,FALSE))</f>
        <v>Defense Evasion</v>
      </c>
      <c r="OK34" t="str">
        <f>IF(ISERROR(MATCH(OK$1,'CSC Mitre'!AG$1:AG$220,0)),"",VLOOKUP(OK$1,'Tactic Recode'!$A$1:$B$547,2,FALSE))</f>
        <v>Defense Evasion</v>
      </c>
      <c r="OL34" t="str">
        <f>IF(ISERROR(MATCH(OL$1,'CSC Mitre'!AG$1:AG$220,0)),"",VLOOKUP(OL$1,'Tactic Recode'!$A$1:$B$547,2,FALSE))</f>
        <v>Defense Evasion</v>
      </c>
      <c r="OM34" t="str">
        <f>IF(ISERROR(MATCH(OM$1,'CSC Mitre'!AG$1:AG$220,0)),"",VLOOKUP(OM$1,'Tactic Recode'!$A$1:$B$547,2,FALSE))</f>
        <v>Lateral Movement</v>
      </c>
      <c r="ON34" t="str">
        <f>IF(ISERROR(MATCH(ON$1,'CSC Mitre'!AG$1:AG$220,0)),"",VLOOKUP(ON$1,'Tactic Recode'!$A$1:$B$547,2,FALSE))</f>
        <v>Lateral Movement</v>
      </c>
      <c r="OO34" t="str">
        <f>IF(ISERROR(MATCH(OO$1,'CSC Mitre'!AG$1:AG$220,0)),"",VLOOKUP(OO$1,'Tactic Recode'!$A$1:$B$547,2,FALSE))</f>
        <v>Lateral Movement</v>
      </c>
      <c r="OP34" t="str">
        <f>IF(ISERROR(MATCH(OP$1,'CSC Mitre'!AG$1:AG$220,0)),"",VLOOKUP(OP$1,'Tactic Recode'!$A$1:$B$547,2,FALSE))</f>
        <v/>
      </c>
      <c r="OQ34" t="str">
        <f>IF(ISERROR(MATCH(OQ$1,'CSC Mitre'!AG$1:AG$220,0)),"",VLOOKUP(OQ$1,'Tactic Recode'!$A$1:$B$547,2,FALSE))</f>
        <v/>
      </c>
      <c r="OR34" t="str">
        <f>IF(ISERROR(MATCH(OR$1,'CSC Mitre'!AG$1:AG$220,0)),"",VLOOKUP(OR$1,'Tactic Recode'!$A$1:$B$547,2,FALSE))</f>
        <v/>
      </c>
      <c r="OS34" t="str">
        <f>IF(ISERROR(MATCH(OS$1,'CSC Mitre'!AG$1:AG$220,0)),"",VLOOKUP(OS$1,'Tactic Recode'!$A$1:$B$547,2,FALSE))</f>
        <v/>
      </c>
      <c r="OT34" t="str">
        <f>IF(ISERROR(MATCH(OT$1,'CSC Mitre'!AG$1:AG$220,0)),"",VLOOKUP(OT$1,'Tactic Recode'!$A$1:$B$547,2,FALSE))</f>
        <v/>
      </c>
      <c r="OU34" t="str">
        <f>IF(ISERROR(MATCH(OU$1,'CSC Mitre'!AG$1:AG$220,0)),"",VLOOKUP(OU$1,'Tactic Recode'!$A$1:$B$547,2,FALSE))</f>
        <v/>
      </c>
      <c r="OV34" t="str">
        <f>IF(ISERROR(MATCH(OV$1,'CSC Mitre'!AG$1:AG$220,0)),"",VLOOKUP(OV$1,'Tactic Recode'!$A$1:$B$547,2,FALSE))</f>
        <v/>
      </c>
      <c r="OW34" t="str">
        <f>IF(ISERROR(MATCH(OW$1,'CSC Mitre'!AG$1:AG$220,0)),"",VLOOKUP(OW$1,'Tactic Recode'!$A$1:$B$547,2,FALSE))</f>
        <v/>
      </c>
      <c r="OX34" t="str">
        <f>IF(ISERROR(MATCH(OX$1,'CSC Mitre'!AG$1:AG$220,0)),"",VLOOKUP(OX$1,'Tactic Recode'!$A$1:$B$547,2,FALSE))</f>
        <v/>
      </c>
      <c r="OY34" t="str">
        <f>IF(ISERROR(MATCH(OY$1,'CSC Mitre'!AG$1:AG$220,0)),"",VLOOKUP(OY$1,'Tactic Recode'!$A$1:$B$547,2,FALSE))</f>
        <v/>
      </c>
      <c r="OZ34" t="str">
        <f>IF(ISERROR(MATCH(OZ$1,'CSC Mitre'!AG$1:AG$220,0)),"",VLOOKUP(OZ$1,'Tactic Recode'!$A$1:$B$547,2,FALSE))</f>
        <v/>
      </c>
      <c r="PA34" t="str">
        <f>IF(ISERROR(MATCH(PA$1,'CSC Mitre'!AG$1:AG$220,0)),"",VLOOKUP(PA$1,'Tactic Recode'!$A$1:$B$547,2,FALSE))</f>
        <v/>
      </c>
      <c r="PB34" t="str">
        <f>IF(ISERROR(MATCH(PB$1,'CSC Mitre'!AG$1:AG$220,0)),"",VLOOKUP(PB$1,'Tactic Recode'!$A$1:$B$547,2,FALSE))</f>
        <v/>
      </c>
      <c r="PC34" t="str">
        <f>IF(ISERROR(MATCH(PC$1,'CSC Mitre'!AG$1:AG$220,0)),"",VLOOKUP(PC$1,'Tactic Recode'!$A$1:$B$547,2,FALSE))</f>
        <v/>
      </c>
      <c r="PD34" t="str">
        <f>IF(ISERROR(MATCH(PD$1,'CSC Mitre'!AG$1:AG$220,0)),"",VLOOKUP(PD$1,'Tactic Recode'!$A$1:$B$547,2,FALSE))</f>
        <v/>
      </c>
      <c r="PE34" t="str">
        <f>IF(ISERROR(MATCH(PE$1,'CSC Mitre'!AG$1:AG$220,0)),"",VLOOKUP(PE$1,'Tactic Recode'!$A$1:$B$547,2,FALSE))</f>
        <v/>
      </c>
      <c r="PF34" t="str">
        <f>IF(ISERROR(MATCH(PF$1,'CSC Mitre'!AG$1:AG$220,0)),"",VLOOKUP(PF$1,'Tactic Recode'!$A$1:$B$547,2,FALSE))</f>
        <v/>
      </c>
      <c r="PG34" t="str">
        <f>IF(ISERROR(MATCH(PG$1,'CSC Mitre'!AG$1:AG$220,0)),"",VLOOKUP(PG$1,'Tactic Recode'!$A$1:$B$547,2,FALSE))</f>
        <v/>
      </c>
      <c r="PH34" t="str">
        <f>IF(ISERROR(MATCH(PH$1,'CSC Mitre'!AG$1:AG$220,0)),"",VLOOKUP(PH$1,'Tactic Recode'!$A$1:$B$547,2,FALSE))</f>
        <v/>
      </c>
      <c r="PI34" t="str">
        <f>IF(ISERROR(MATCH(PI$1,'CSC Mitre'!AG$1:AG$220,0)),"",VLOOKUP(PI$1,'Tactic Recode'!$A$1:$B$547,2,FALSE))</f>
        <v>Execution</v>
      </c>
      <c r="PJ34" t="str">
        <f>IF(ISERROR(MATCH(PJ$1,'CSC Mitre'!AG$1:AG$220,0)),"",VLOOKUP(PJ$1,'Tactic Recode'!$A$1:$B$547,2,FALSE))</f>
        <v>Execution</v>
      </c>
      <c r="PK34" t="str">
        <f>IF(ISERROR(MATCH(PK$1,'CSC Mitre'!AG$1:AG$220,0)),"",VLOOKUP(PK$1,'Tactic Recode'!$A$1:$B$547,2,FALSE))</f>
        <v>Execution</v>
      </c>
      <c r="PL34" t="str">
        <f>IF(ISERROR(MATCH(PL$1,'CSC Mitre'!AG$1:AG$220,0)),"",VLOOKUP(PL$1,'Tactic Recode'!$A$1:$B$547,2,FALSE))</f>
        <v/>
      </c>
      <c r="PM34" t="str">
        <f>IF(ISERROR(MATCH(PM$1,'CSC Mitre'!AG$1:AG$220,0)),"",VLOOKUP(PM$1,'Tactic Recode'!$A$1:$B$547,2,FALSE))</f>
        <v/>
      </c>
      <c r="PN34" t="str">
        <f>IF(ISERROR(MATCH(PN$1,'CSC Mitre'!AG$1:AG$220,0)),"",VLOOKUP(PN$1,'Tactic Recode'!$A$1:$B$547,2,FALSE))</f>
        <v/>
      </c>
      <c r="PO34" t="str">
        <f>IF(ISERROR(MATCH(PO$1,'CSC Mitre'!AG$1:AG$220,0)),"",VLOOKUP(PO$1,'Tactic Recode'!$A$1:$B$547,2,FALSE))</f>
        <v/>
      </c>
      <c r="PP34" t="str">
        <f>IF(ISERROR(MATCH(PP$1,'CSC Mitre'!AG$1:AG$220,0)),"",VLOOKUP(PP$1,'Tactic Recode'!$A$1:$B$547,2,FALSE))</f>
        <v/>
      </c>
      <c r="PQ34" t="str">
        <f>IF(ISERROR(MATCH(PQ$1,'CSC Mitre'!AG$1:AG$220,0)),"",VLOOKUP(PQ$1,'Tactic Recode'!$A$1:$B$547,2,FALSE))</f>
        <v/>
      </c>
      <c r="PR34" t="str">
        <f>IF(ISERROR(MATCH(PR$1,'CSC Mitre'!AG$1:AG$220,0)),"",VLOOKUP(PR$1,'Tactic Recode'!$A$1:$B$547,2,FALSE))</f>
        <v>Defense Evasion, Persistence, Privilage Escalation</v>
      </c>
      <c r="PS34" t="str">
        <f>IF(ISERROR(MATCH(PS$1,'CSC Mitre'!AG$1:AG$220,0)),"",VLOOKUP(PS$1,'Tactic Recode'!$A$1:$B$547,2,FALSE))</f>
        <v/>
      </c>
      <c r="PT34" t="str">
        <f>IF(ISERROR(MATCH(PT$1,'CSC Mitre'!AG$1:AG$220,0)),"",VLOOKUP(PT$1,'Tactic Recode'!$A$1:$B$547,2,FALSE))</f>
        <v/>
      </c>
      <c r="PU34" t="str">
        <f>IF(ISERROR(MATCH(PU$1,'CSC Mitre'!AG$1:AG$220,0)),"",VLOOKUP(PU$1,'Tactic Recode'!$A$1:$B$547,2,FALSE))</f>
        <v/>
      </c>
      <c r="PV34" t="str">
        <f>IF(ISERROR(MATCH(PV$1,'CSC Mitre'!AG$1:AG$220,0)),"",VLOOKUP(PV$1,'Tactic Recode'!$A$1:$B$547,2,FALSE))</f>
        <v/>
      </c>
      <c r="PW34" t="str">
        <f>IF(ISERROR(MATCH(PW$1,'CSC Mitre'!AG$1:AG$220,0)),"",VLOOKUP(PW$1,'Tactic Recode'!$A$1:$B$547,2,FALSE))</f>
        <v>Defense Evasion, Persistence, Privilage Escalation</v>
      </c>
      <c r="PX34" t="str">
        <f>IF(ISERROR(MATCH(PX$1,'CSC Mitre'!AG$1:AG$220,0)),"",VLOOKUP(PX$1,'Tactic Recode'!$A$1:$B$547,2,FALSE))</f>
        <v/>
      </c>
      <c r="PY34" t="str">
        <f>IF(ISERROR(MATCH(PY$1,'CSC Mitre'!AG$1:AG$220,0)),"",VLOOKUP(PY$1,'Tactic Recode'!$A$1:$B$547,2,FALSE))</f>
        <v/>
      </c>
      <c r="PZ34" t="str">
        <f>IF(ISERROR(MATCH(PZ$1,'CSC Mitre'!AG$1:AG$220,0)),"",VLOOKUP(PZ$1,'Tactic Recode'!$A$1:$B$547,2,FALSE))</f>
        <v/>
      </c>
      <c r="QA34" t="str">
        <f>IF(ISERROR(MATCH(QA$1,'CSC Mitre'!AG$1:AG$220,0)),"",VLOOKUP(QA$1,'Tactic Recode'!$A$1:$B$547,2,FALSE))</f>
        <v/>
      </c>
      <c r="QB34" t="str">
        <f>IF(ISERROR(MATCH(QB$1,'CSC Mitre'!AG$1:AG$220,0)),"",VLOOKUP(QB$1,'Tactic Recode'!$A$1:$B$547,2,FALSE))</f>
        <v>Defense Evasion, Persistence, Privilage Escalation</v>
      </c>
      <c r="QC34" t="str">
        <f>IF(ISERROR(MATCH(QC$1,'CSC Mitre'!AG$1:AG$220,0)),"",VLOOKUP(QC$1,'Tactic Recode'!$A$1:$B$547,2,FALSE))</f>
        <v/>
      </c>
      <c r="QD34" t="str">
        <f>IF(ISERROR(MATCH(QD$1,'CSC Mitre'!AG$1:AG$220,0)),"",VLOOKUP(QD$1,'Tactic Recode'!$A$1:$B$547,2,FALSE))</f>
        <v>Defense Evasion</v>
      </c>
      <c r="QE34" t="str">
        <f>IF(ISERROR(MATCH(QE$1,'CSC Mitre'!AG$1:AG$220,0)),"",VLOOKUP(QE$1,'Tactic Recode'!$A$1:$B$547,2,FALSE))</f>
        <v>Defense Evasion</v>
      </c>
      <c r="QF34" t="str">
        <f>IF(ISERROR(MATCH(QF$1,'CSC Mitre'!AG$1:AG$220,0)),"",VLOOKUP(QF$1,'Tactic Recode'!$A$1:$B$547,2,FALSE))</f>
        <v>Defense Evasion</v>
      </c>
      <c r="QG34" t="str">
        <f>IF(ISERROR(MATCH(QG$1,'CSC Mitre'!AG$1:AG$220,0)),"",VLOOKUP(QG$1,'Tactic Recode'!$A$1:$B$547,2,FALSE))</f>
        <v>Defense Evasion</v>
      </c>
      <c r="QH34" t="str">
        <f>IF(ISERROR(MATCH(QH$1,'CSC Mitre'!AG$1:AG$220,0)),"",VLOOKUP(QH$1,'Tactic Recode'!$A$1:$B$547,2,FALSE))</f>
        <v>Defense Evasion</v>
      </c>
      <c r="QI34" t="str">
        <f>IF(ISERROR(MATCH(QI$1,'CSC Mitre'!AG$1:AG$220,0)),"",VLOOKUP(QI$1,'Tactic Recode'!$A$1:$B$547,2,FALSE))</f>
        <v/>
      </c>
      <c r="QJ34" t="str">
        <f>IF(ISERROR(MATCH(QJ$1,'CSC Mitre'!AG$1:AG$220,0)),"",VLOOKUP(QJ$1,'Tactic Recode'!$A$1:$B$547,2,FALSE))</f>
        <v>Discovery</v>
      </c>
      <c r="QK34" t="str">
        <f>IF(ISERROR(MATCH(QK$1,'CSC Mitre'!AG$1:AG$220,0)),"",VLOOKUP(QK$1,'Tactic Recode'!$A$1:$B$547,2,FALSE))</f>
        <v/>
      </c>
      <c r="QL34" t="str">
        <f>IF(ISERROR(MATCH(QL$1,'CSC Mitre'!AG$1:AG$220,0)),"",VLOOKUP(QL$1,'Tactic Recode'!$A$1:$B$547,2,FALSE))</f>
        <v/>
      </c>
      <c r="QM34" t="str">
        <f>IF(ISERROR(MATCH(QM$1,'CSC Mitre'!AG$1:AG$220,0)),"",VLOOKUP(QM$1,'Tactic Recode'!$A$1:$B$547,2,FALSE))</f>
        <v/>
      </c>
      <c r="QN34" t="str">
        <f>IF(ISERROR(MATCH(QN$1,'CSC Mitre'!AG$1:AG$220,0)),"",VLOOKUP(QN$1,'Tactic Recode'!$A$1:$B$547,2,FALSE))</f>
        <v/>
      </c>
      <c r="QO34" t="str">
        <f>IF(ISERROR(MATCH(QO$1,'CSC Mitre'!AG$1:AG$220,0)),"",VLOOKUP(QO$1,'Tactic Recode'!$A$1:$B$547,2,FALSE))</f>
        <v/>
      </c>
      <c r="QP34" t="str">
        <f>IF(ISERROR(MATCH(QP$1,'CSC Mitre'!AG$1:AG$220,0)),"",VLOOKUP(QP$1,'Tactic Recode'!$A$1:$B$547,2,FALSE))</f>
        <v/>
      </c>
      <c r="QQ34" t="str">
        <f>IF(ISERROR(MATCH(QQ$1,'CSC Mitre'!AG$1:AG$220,0)),"",VLOOKUP(QQ$1,'Tactic Recode'!$A$1:$B$547,2,FALSE))</f>
        <v/>
      </c>
      <c r="QR34" t="str">
        <f>IF(ISERROR(MATCH(QR$1,'CSC Mitre'!AG$1:AG$220,0)),"",VLOOKUP(QR$1,'Tactic Recode'!$A$1:$B$547,2,FALSE))</f>
        <v/>
      </c>
      <c r="QS34" t="str">
        <f>IF(ISERROR(MATCH(QS$1,'CSC Mitre'!AG$1:AG$220,0)),"",VLOOKUP(QS$1,'Tactic Recode'!$A$1:$B$547,2,FALSE))</f>
        <v/>
      </c>
      <c r="QT34" t="str">
        <f>IF(ISERROR(MATCH(QT$1,'CSC Mitre'!AG$1:AG$220,0)),"",VLOOKUP(QT$1,'Tactic Recode'!$A$1:$B$547,2,FALSE))</f>
        <v/>
      </c>
      <c r="QU34" t="str">
        <f>IF(ISERROR(MATCH(QU$1,'CSC Mitre'!AG$1:AG$220,0)),"",VLOOKUP(QU$1,'Tactic Recode'!$A$1:$B$547,2,FALSE))</f>
        <v/>
      </c>
      <c r="QV34" t="str">
        <f>IF(ISERROR(MATCH(QV$1,'CSC Mitre'!AG$1:AG$220,0)),"",VLOOKUP(QV$1,'Tactic Recode'!$A$1:$B$547,2,FALSE))</f>
        <v/>
      </c>
      <c r="QW34" t="str">
        <f>IF(ISERROR(MATCH(QW$1,'CSC Mitre'!AG$1:AG$220,0)),"",VLOOKUP(QW$1,'Tactic Recode'!$A$1:$B$547,2,FALSE))</f>
        <v/>
      </c>
      <c r="QX34" t="str">
        <f>IF(ISERROR(MATCH(QX$1,'CSC Mitre'!AG$1:AG$220,0)),"",VLOOKUP(QX$1,'Tactic Recode'!$A$1:$B$547,2,FALSE))</f>
        <v/>
      </c>
      <c r="QY34" t="str">
        <f>IF(ISERROR(MATCH(QY$1,'CSC Mitre'!AG$1:AG$220,0)),"",VLOOKUP(QY$1,'Tactic Recode'!$A$1:$B$547,2,FALSE))</f>
        <v/>
      </c>
      <c r="QZ34" t="str">
        <f>IF(ISERROR(MATCH(QZ$1,'CSC Mitre'!AG$1:AG$220,0)),"",VLOOKUP(QZ$1,'Tactic Recode'!$A$1:$B$547,2,FALSE))</f>
        <v/>
      </c>
      <c r="RA34" t="str">
        <f>IF(ISERROR(MATCH(RA$1,'CSC Mitre'!AG$1:AG$220,0)),"",VLOOKUP(RA$1,'Tactic Recode'!$A$1:$B$547,2,FALSE))</f>
        <v/>
      </c>
      <c r="RB34" t="str">
        <f>IF(ISERROR(MATCH(RB$1,'CSC Mitre'!AG$1:AG$220,0)),"",VLOOKUP(RB$1,'Tactic Recode'!$A$1:$B$547,2,FALSE))</f>
        <v/>
      </c>
      <c r="RC34" t="str">
        <f>IF(ISERROR(MATCH(RC$1,'CSC Mitre'!AG$1:AG$220,0)),"",VLOOKUP(RC$1,'Tactic Recode'!$A$1:$B$547,2,FALSE))</f>
        <v/>
      </c>
      <c r="RD34" t="str">
        <f>IF(ISERROR(MATCH(RD$1,'CSC Mitre'!AG$1:AG$220,0)),"",VLOOKUP(RD$1,'Tactic Recode'!$A$1:$B$547,2,FALSE))</f>
        <v/>
      </c>
      <c r="RE34" t="str">
        <f>IF(ISERROR(MATCH(RE$1,'CSC Mitre'!AG$1:AG$220,0)),"",VLOOKUP(RE$1,'Tactic Recode'!$A$1:$B$547,2,FALSE))</f>
        <v/>
      </c>
      <c r="RF34" t="str">
        <f>IF(ISERROR(MATCH(RF$1,'CSC Mitre'!AG$1:AG$220,0)),"",VLOOKUP(RF$1,'Tactic Recode'!$A$1:$B$547,2,FALSE))</f>
        <v/>
      </c>
      <c r="RG34" t="str">
        <f>IF(ISERROR(MATCH(RG$1,'CSC Mitre'!AG$1:AG$220,0)),"",VLOOKUP(RG$1,'Tactic Recode'!$A$1:$B$547,2,FALSE))</f>
        <v/>
      </c>
      <c r="RH34" t="str">
        <f>IF(ISERROR(MATCH(RH$1,'CSC Mitre'!AG$1:AG$220,0)),"",VLOOKUP(RH$1,'Tactic Recode'!$A$1:$B$547,2,FALSE))</f>
        <v/>
      </c>
      <c r="RI34" t="str">
        <f>IF(ISERROR(MATCH(RI$1,'CSC Mitre'!AG$1:AG$220,0)),"",VLOOKUP(RI$1,'Tactic Recode'!$A$1:$B$547,2,FALSE))</f>
        <v/>
      </c>
      <c r="RJ34" t="str">
        <f>IF(ISERROR(MATCH(RJ$1,'CSC Mitre'!AG$1:AG$220,0)),"",VLOOKUP(RJ$1,'Tactic Recode'!$A$1:$B$547,2,FALSE))</f>
        <v/>
      </c>
      <c r="RK34" t="str">
        <f>IF(ISERROR(MATCH(RK$1,'CSC Mitre'!AG$1:AG$220,0)),"",VLOOKUP(RK$1,'Tactic Recode'!$A$1:$B$547,2,FALSE))</f>
        <v/>
      </c>
      <c r="RL34" t="str">
        <f>IF(ISERROR(MATCH(RL$1,'CSC Mitre'!AG$1:AG$220,0)),"",VLOOKUP(RL$1,'Tactic Recode'!$A$1:$B$547,2,FALSE))</f>
        <v/>
      </c>
      <c r="RM34" t="str">
        <f>IF(ISERROR(MATCH(RM$1,'CSC Mitre'!AG$1:AG$220,0)),"",VLOOKUP(RM$1,'Tactic Recode'!$A$1:$B$547,2,FALSE))</f>
        <v/>
      </c>
      <c r="RN34" t="str">
        <f>IF(ISERROR(MATCH(RN$1,'CSC Mitre'!AG$1:AG$220,0)),"",VLOOKUP(RN$1,'Tactic Recode'!$A$1:$B$547,2,FALSE))</f>
        <v/>
      </c>
      <c r="RO34" t="str">
        <f>IF(ISERROR(MATCH(RO$1,'CSC Mitre'!AG$1:AG$220,0)),"",VLOOKUP(RO$1,'Tactic Recode'!$A$1:$B$547,2,FALSE))</f>
        <v/>
      </c>
      <c r="RP34" t="str">
        <f>IF(ISERROR(MATCH(RP$1,'CSC Mitre'!AG$1:AG$220,0)),"",VLOOKUP(RP$1,'Tactic Recode'!$A$1:$B$547,2,FALSE))</f>
        <v/>
      </c>
      <c r="RQ34" t="str">
        <f>IF(ISERROR(MATCH(RQ$1,'CSC Mitre'!AG$1:AG$220,0)),"",VLOOKUP(RQ$1,'Tactic Recode'!$A$1:$B$547,2,FALSE))</f>
        <v/>
      </c>
      <c r="RR34" t="str">
        <f>IF(ISERROR(MATCH(RR$1,'CSC Mitre'!AG$1:AG$220,0)),"",VLOOKUP(RR$1,'Tactic Recode'!$A$1:$B$547,2,FALSE))</f>
        <v/>
      </c>
      <c r="RS34" t="str">
        <f>IF(ISERROR(MATCH(RS$1,'CSC Mitre'!AG$1:AG$220,0)),"",VLOOKUP(RS$1,'Tactic Recode'!$A$1:$B$547,2,FALSE))</f>
        <v/>
      </c>
      <c r="RT34" t="str">
        <f>IF(ISERROR(MATCH(RT$1,'CSC Mitre'!AG$1:AG$220,0)),"",VLOOKUP(RT$1,'Tactic Recode'!$A$1:$B$547,2,FALSE))</f>
        <v/>
      </c>
      <c r="RU34" t="str">
        <f>IF(ISERROR(MATCH(RU$1,'CSC Mitre'!AG$1:AG$220,0)),"",VLOOKUP(RU$1,'Tactic Recode'!$A$1:$B$547,2,FALSE))</f>
        <v/>
      </c>
      <c r="RV34" t="str">
        <f>IF(ISERROR(MATCH(RV$1,'CSC Mitre'!AG$1:AG$220,0)),"",VLOOKUP(RV$1,'Tactic Recode'!$A$1:$B$547,2,FALSE))</f>
        <v/>
      </c>
      <c r="RW34" t="str">
        <f>IF(ISERROR(MATCH(RW$1,'CSC Mitre'!AG$1:AG$220,0)),"",VLOOKUP(RW$1,'Tactic Recode'!$A$1:$B$547,2,FALSE))</f>
        <v/>
      </c>
      <c r="RX34" t="str">
        <f>IF(ISERROR(MATCH(RX$1,'CSC Mitre'!AG$1:AG$220,0)),"",VLOOKUP(RX$1,'Tactic Recode'!$A$1:$B$547,2,FALSE))</f>
        <v/>
      </c>
      <c r="RY34" t="str">
        <f>IF(ISERROR(MATCH(RY$1,'CSC Mitre'!AG$1:AG$220,0)),"",VLOOKUP(RY$1,'Tactic Recode'!$A$1:$B$547,2,FALSE))</f>
        <v/>
      </c>
      <c r="RZ34" t="str">
        <f>IF(ISERROR(MATCH(RZ$1,'CSC Mitre'!AG$1:AG$220,0)),"",VLOOKUP(RZ$1,'Tactic Recode'!$A$1:$B$547,2,FALSE))</f>
        <v/>
      </c>
      <c r="SA34" t="str">
        <f>IF(ISERROR(MATCH(SA$1,'CSC Mitre'!AG$1:AG$220,0)),"",VLOOKUP(SA$1,'Tactic Recode'!$A$1:$B$547,2,FALSE))</f>
        <v/>
      </c>
      <c r="SB34" t="str">
        <f>IF(ISERROR(MATCH(SB$1,'CSC Mitre'!AG$1:AG$220,0)),"",VLOOKUP(SB$1,'Tactic Recode'!$A$1:$B$547,2,FALSE))</f>
        <v/>
      </c>
      <c r="SC34" t="str">
        <f>IF(ISERROR(MATCH(SC$1,'CSC Mitre'!AG$1:AG$220,0)),"",VLOOKUP(SC$1,'Tactic Recode'!$A$1:$B$547,2,FALSE))</f>
        <v/>
      </c>
      <c r="SD34" t="str">
        <f>IF(ISERROR(MATCH(SD$1,'CSC Mitre'!AG$1:AG$220,0)),"",VLOOKUP(SD$1,'Tactic Recode'!$A$1:$B$547,2,FALSE))</f>
        <v/>
      </c>
      <c r="SE34" t="str">
        <f>IF(ISERROR(MATCH(SE$1,'CSC Mitre'!AG$1:AG$220,0)),"",VLOOKUP(SE$1,'Tactic Recode'!$A$1:$B$547,2,FALSE))</f>
        <v/>
      </c>
      <c r="SF34" t="str">
        <f>IF(ISERROR(MATCH(SF$1,'CSC Mitre'!AG$1:AG$220,0)),"",VLOOKUP(SF$1,'Tactic Recode'!$A$1:$B$547,2,FALSE))</f>
        <v/>
      </c>
      <c r="SG34" t="str">
        <f>IF(ISERROR(MATCH(SG$1,'CSC Mitre'!AG$1:AG$220,0)),"",VLOOKUP(SG$1,'Tactic Recode'!$A$1:$B$547,2,FALSE))</f>
        <v/>
      </c>
      <c r="SH34" t="str">
        <f>IF(ISERROR(MATCH(SH$1,'CSC Mitre'!AG$1:AG$220,0)),"",VLOOKUP(SH$1,'Tactic Recode'!$A$1:$B$547,2,FALSE))</f>
        <v/>
      </c>
      <c r="SI34" t="str">
        <f>IF(ISERROR(MATCH(SI$1,'CSC Mitre'!AG$1:AG$220,0)),"",VLOOKUP(SI$1,'Tactic Recode'!$A$1:$B$547,2,FALSE))</f>
        <v/>
      </c>
      <c r="SJ34" t="str">
        <f>IF(ISERROR(MATCH(SJ$1,'CSC Mitre'!AG$1:AG$220,0)),"",VLOOKUP(SJ$1,'Tactic Recode'!$A$1:$B$547,2,FALSE))</f>
        <v/>
      </c>
      <c r="SK34" t="str">
        <f>IF(ISERROR(MATCH(SK$1,'CSC Mitre'!AG$1:AG$220,0)),"",VLOOKUP(SK$1,'Tactic Recode'!$A$1:$B$547,2,FALSE))</f>
        <v/>
      </c>
      <c r="SL34" t="str">
        <f>IF(ISERROR(MATCH(SL$1,'CSC Mitre'!AG$1:AG$220,0)),"",VLOOKUP(SL$1,'Tactic Recode'!$A$1:$B$547,2,FALSE))</f>
        <v/>
      </c>
      <c r="SM34" t="str">
        <f>IF(ISERROR(MATCH(SM$1,'CSC Mitre'!AG$1:AG$220,0)),"",VLOOKUP(SM$1,'Tactic Recode'!$A$1:$B$547,2,FALSE))</f>
        <v/>
      </c>
      <c r="SN34" t="str">
        <f>IF(ISERROR(MATCH(SN$1,'CSC Mitre'!AG$1:AG$220,0)),"",VLOOKUP(SN$1,'Tactic Recode'!$A$1:$B$547,2,FALSE))</f>
        <v/>
      </c>
      <c r="SO34" t="str">
        <f>IF(ISERROR(MATCH(SO$1,'CSC Mitre'!AG$1:AG$220,0)),"",VLOOKUP(SO$1,'Tactic Recode'!$A$1:$B$547,2,FALSE))</f>
        <v/>
      </c>
      <c r="SP34" t="str">
        <f>IF(ISERROR(MATCH(SP$1,'CSC Mitre'!AG$1:AG$220,0)),"",VLOOKUP(SP$1,'Tactic Recode'!$A$1:$B$547,2,FALSE))</f>
        <v/>
      </c>
      <c r="SQ34" t="str">
        <f>IF(ISERROR(MATCH(SQ$1,'CSC Mitre'!AG$1:AG$220,0)),"",VLOOKUP(SQ$1,'Tactic Recode'!$A$1:$B$547,2,FALSE))</f>
        <v/>
      </c>
      <c r="SR34" t="str">
        <f>IF(ISERROR(MATCH(SR$1,'CSC Mitre'!AG$1:AG$220,0)),"",VLOOKUP(SR$1,'Tactic Recode'!$A$1:$B$547,2,FALSE))</f>
        <v/>
      </c>
      <c r="SS34" t="str">
        <f>IF(ISERROR(MATCH(SS$1,'CSC Mitre'!AG$1:AG$220,0)),"",VLOOKUP(SS$1,'Tactic Recode'!$A$1:$B$547,2,FALSE))</f>
        <v/>
      </c>
      <c r="ST34" t="str">
        <f>IF(ISERROR(MATCH(ST$1,'CSC Mitre'!AG$1:AG$220,0)),"",VLOOKUP(ST$1,'Tactic Recode'!$A$1:$B$547,2,FALSE))</f>
        <v/>
      </c>
      <c r="SU34" t="str">
        <f>IF(ISERROR(MATCH(SU$1,'CSC Mitre'!AG$1:AG$220,0)),"",VLOOKUP(SU$1,'Tactic Recode'!$A$1:$B$547,2,FALSE))</f>
        <v/>
      </c>
      <c r="SV34" t="str">
        <f>IF(ISERROR(MATCH(SV$1,'CSC Mitre'!AG$1:AG$220,0)),"",VLOOKUP(SV$1,'Tactic Recode'!$A$1:$B$547,2,FALSE))</f>
        <v/>
      </c>
      <c r="SW34" t="str">
        <f>IF(ISERROR(MATCH(SW$1,'CSC Mitre'!AG$1:AG$220,0)),"",VLOOKUP(SW$1,'Tactic Recode'!$A$1:$B$547,2,FALSE))</f>
        <v/>
      </c>
      <c r="SX34" t="str">
        <f>IF(ISERROR(MATCH(SX$1,'CSC Mitre'!AG$1:AG$220,0)),"",VLOOKUP(SX$1,'Tactic Recode'!$A$1:$B$547,2,FALSE))</f>
        <v/>
      </c>
      <c r="SY34" t="str">
        <f>IF(ISERROR(MATCH(SY$1,'CSC Mitre'!AG$1:AG$220,0)),"",VLOOKUP(SY$1,'Tactic Recode'!$A$1:$B$547,2,FALSE))</f>
        <v/>
      </c>
      <c r="SZ34" t="str">
        <f>IF(ISERROR(MATCH(SZ$1,'CSC Mitre'!AG$1:AG$220,0)),"",VLOOKUP(SZ$1,'Tactic Recode'!$A$1:$B$547,2,FALSE))</f>
        <v/>
      </c>
      <c r="TA34" t="str">
        <f>IF(ISERROR(MATCH(TA$1,'CSC Mitre'!AG$1:AG$220,0)),"",VLOOKUP(TA$1,'Tactic Recode'!$A$1:$B$547,2,FALSE))</f>
        <v/>
      </c>
      <c r="TB34" t="str">
        <f>IF(ISERROR(MATCH(TB$1,'CSC Mitre'!AG$1:AG$220,0)),"",VLOOKUP(TB$1,'Tactic Recode'!$A$1:$B$547,2,FALSE))</f>
        <v/>
      </c>
      <c r="TC34" t="str">
        <f>IF(ISERROR(MATCH(TC$1,'CSC Mitre'!AG$1:AG$220,0)),"",VLOOKUP(TC$1,'Tactic Recode'!$A$1:$B$547,2,FALSE))</f>
        <v/>
      </c>
      <c r="TD34" t="str">
        <f>IF(ISERROR(MATCH(TD$1,'CSC Mitre'!AG$1:AG$220,0)),"",VLOOKUP(TD$1,'Tactic Recode'!$A$1:$B$547,2,FALSE))</f>
        <v/>
      </c>
      <c r="TE34" t="str">
        <f>IF(ISERROR(MATCH(TE$1,'CSC Mitre'!AG$1:AG$220,0)),"",VLOOKUP(TE$1,'Tactic Recode'!$A$1:$B$547,2,FALSE))</f>
        <v/>
      </c>
      <c r="TF34" t="str">
        <f>IF(ISERROR(MATCH(TF$1,'CSC Mitre'!AG$1:AG$220,0)),"",VLOOKUP(TF$1,'Tactic Recode'!$A$1:$B$547,2,FALSE))</f>
        <v>Defense Evasion</v>
      </c>
      <c r="TG34" t="str">
        <f>IF(ISERROR(MATCH(TG$1,'CSC Mitre'!AG$1:AG$220,0)),"",VLOOKUP(TG$1,'Tactic Recode'!$A$1:$B$547,2,FALSE))</f>
        <v>Defense Evasion</v>
      </c>
      <c r="TH34" t="str">
        <f>IF(ISERROR(MATCH(TH$1,'CSC Mitre'!AG$1:AG$220,0)),"",VLOOKUP(TH$1,'Tactic Recode'!$A$1:$B$547,2,FALSE))</f>
        <v/>
      </c>
      <c r="TI34" t="str">
        <f>IF(ISERROR(MATCH(TI$1,'CSC Mitre'!AG$1:AG$220,0)),"",VLOOKUP(TI$1,'Tactic Recode'!$A$1:$B$547,2,FALSE))</f>
        <v/>
      </c>
      <c r="TJ34" t="str">
        <f>IF(ISERROR(MATCH(TJ$1,'CSC Mitre'!AG$1:AG$220,0)),"",VLOOKUP(TJ$1,'Tactic Recode'!$A$1:$B$547,2,FALSE))</f>
        <v/>
      </c>
      <c r="TK34" t="str">
        <f>IF(ISERROR(MATCH(TK$1,'CSC Mitre'!AG$1:AG$220,0)),"",VLOOKUP(TK$1,'Tactic Recode'!$A$1:$B$547,2,FALSE))</f>
        <v>Defense Evasion</v>
      </c>
      <c r="TL34" t="str">
        <f>IF(ISERROR(MATCH(TL$1,'CSC Mitre'!AG$1:AG$220,0)),"",VLOOKUP(TL$1,'Tactic Recode'!$A$1:$B$547,2,FALSE))</f>
        <v>Defense Evasion</v>
      </c>
      <c r="TM34" t="str">
        <f>IF(ISERROR(MATCH(TM$1,'CSC Mitre'!AG$1:AG$220,0)),"",VLOOKUP(TM$1,'Tactic Recode'!$A$1:$B$547,2,FALSE))</f>
        <v>Defense Evasion</v>
      </c>
      <c r="TN34" t="str">
        <f>IF(ISERROR(MATCH(TN$1,'CSC Mitre'!AG$1:AG$220,0)),"",VLOOKUP(TN$1,'Tactic Recode'!$A$1:$B$547,2,FALSE))</f>
        <v/>
      </c>
      <c r="TO34" t="str">
        <f>IF(ISERROR(MATCH(TO$1,'CSC Mitre'!AG$1:AG$220,0)),"",VLOOKUP(TO$1,'Tactic Recode'!$A$1:$B$547,2,FALSE))</f>
        <v/>
      </c>
      <c r="TP34" t="str">
        <f>IF(ISERROR(MATCH(TP$1,'CSC Mitre'!AG$1:AG$220,0)),"",VLOOKUP(TP$1,'Tactic Recode'!$A$1:$B$547,2,FALSE))</f>
        <v/>
      </c>
      <c r="TQ34" t="str">
        <f>IF(ISERROR(MATCH(TQ$1,'CSC Mitre'!AG$1:AG$220,0)),"",VLOOKUP(TQ$1,'Tactic Recode'!$A$1:$B$547,2,FALSE))</f>
        <v/>
      </c>
      <c r="TR34" t="str">
        <f>IF(ISERROR(MATCH(TR$1,'CSC Mitre'!AG$1:AG$220,0)),"",VLOOKUP(TR$1,'Tactic Recode'!$A$1:$B$547,2,FALSE))</f>
        <v/>
      </c>
      <c r="TS34" t="str">
        <f>IF(ISERROR(MATCH(TS$1,'CSC Mitre'!AG$1:AG$220,0)),"",VLOOKUP(TS$1,'Tactic Recode'!$A$1:$B$547,2,FALSE))</f>
        <v/>
      </c>
      <c r="TT34" t="str">
        <f>IF(ISERROR(MATCH(TT$1,'CSC Mitre'!AG$1:AG$220,0)),"",VLOOKUP(TT$1,'Tactic Recode'!$A$1:$B$547,2,FALSE))</f>
        <v/>
      </c>
      <c r="TU34" t="str">
        <f>IF(ISERROR(MATCH(TU$1,'CSC Mitre'!AG$1:AG$220,0)),"",VLOOKUP(TU$1,'Tactic Recode'!$A$1:$B$547,2,FALSE))</f>
        <v/>
      </c>
      <c r="TV34" t="str">
        <f>IF(ISERROR(MATCH(TV$1,'CSC Mitre'!AG$1:AG$220,0)),"",VLOOKUP(TV$1,'Tactic Recode'!$A$1:$B$547,2,FALSE))</f>
        <v/>
      </c>
      <c r="TW34" t="str">
        <f>IF(ISERROR(MATCH(TW$1,'CSC Mitre'!AG$1:AG$220,0)),"",VLOOKUP(TW$1,'Tactic Recode'!$A$1:$B$547,2,FALSE))</f>
        <v/>
      </c>
      <c r="TX34" t="str">
        <f>IF(ISERROR(MATCH(TX$1,'CSC Mitre'!AG$1:AG$220,0)),"",VLOOKUP(TX$1,'Tactic Recode'!$A$1:$B$547,2,FALSE))</f>
        <v/>
      </c>
      <c r="TY34" t="str">
        <f>IF(ISERROR(MATCH(TY$1,'CSC Mitre'!AG$1:AG$220,0)),"",VLOOKUP(TY$1,'Tactic Recode'!$A$1:$B$547,2,FALSE))</f>
        <v/>
      </c>
      <c r="TZ34" t="str">
        <f>IF(ISERROR(MATCH(TZ$1,'CSC Mitre'!AG$1:AG$220,0)),"",VLOOKUP(TZ$1,'Tactic Recode'!$A$1:$B$547,2,FALSE))</f>
        <v/>
      </c>
      <c r="UA34" t="str">
        <f>IF(ISERROR(MATCH(UA$1,'CSC Mitre'!AG$1:AG$220,0)),"",VLOOKUP(UA$1,'Tactic Recode'!$A$1:$B$547,2,FALSE))</f>
        <v/>
      </c>
      <c r="UB34" t="str">
        <f>IF(ISERROR(MATCH(UB$1,'CSC Mitre'!AG$1:AG$220,0)),"",VLOOKUP(UB$1,'Tactic Recode'!$A$1:$B$547,2,FALSE))</f>
        <v/>
      </c>
    </row>
    <row r="35" spans="1:548" x14ac:dyDescent="0.25">
      <c r="A35" s="59" t="s">
        <v>433</v>
      </c>
      <c r="B35" t="str">
        <f>IF(ISERROR(MATCH(B$1,'CSC Mitre'!AH$1:AH$220,0)),"",VLOOKUP(B$1,'Tactic Recode'!$A$1:$B$547,2,FALSE))</f>
        <v/>
      </c>
      <c r="C35" t="str">
        <f>IF(ISERROR(MATCH(C$1,'CSC Mitre'!AH$1:AH$220,0)),"",VLOOKUP(C$1,'Tactic Recode'!$A$1:$B$547,2,FALSE))</f>
        <v/>
      </c>
      <c r="D35" t="str">
        <f>IF(ISERROR(MATCH(D$1,'CSC Mitre'!AH$1:AH$220,0)),"",VLOOKUP(D$1,'Tactic Recode'!$A$1:$B$547,2,FALSE))</f>
        <v/>
      </c>
      <c r="E35" t="str">
        <f>IF(ISERROR(MATCH(E$1,'CSC Mitre'!AH$1:AH$220,0)),"",VLOOKUP(E$1,'Tactic Recode'!$A$1:$B$547,2,FALSE))</f>
        <v/>
      </c>
      <c r="F35" t="str">
        <f>IF(ISERROR(MATCH(F$1,'CSC Mitre'!AH$1:AH$220,0)),"",VLOOKUP(F$1,'Tactic Recode'!$A$1:$B$547,2,FALSE))</f>
        <v>Credential Access</v>
      </c>
      <c r="G35" t="str">
        <f>IF(ISERROR(MATCH(G$1,'CSC Mitre'!AH$1:AH$220,0)),"",VLOOKUP(G$1,'Tactic Recode'!$A$1:$B$547,2,FALSE))</f>
        <v>Credential Access</v>
      </c>
      <c r="H35" t="str">
        <f>IF(ISERROR(MATCH(H$1,'CSC Mitre'!AH$1:AH$220,0)),"",VLOOKUP(H$1,'Tactic Recode'!$A$1:$B$547,2,FALSE))</f>
        <v>Credential Access</v>
      </c>
      <c r="I35" t="str">
        <f>IF(ISERROR(MATCH(I$1,'CSC Mitre'!AH$1:AH$220,0)),"",VLOOKUP(I$1,'Tactic Recode'!$A$1:$B$547,2,FALSE))</f>
        <v/>
      </c>
      <c r="J35" t="str">
        <f>IF(ISERROR(MATCH(J$1,'CSC Mitre'!AH$1:AH$220,0)),"",VLOOKUP(J$1,'Tactic Recode'!$A$1:$B$547,2,FALSE))</f>
        <v/>
      </c>
      <c r="K35" t="str">
        <f>IF(ISERROR(MATCH(K$1,'CSC Mitre'!AH$1:AH$220,0)),"",VLOOKUP(K$1,'Tactic Recode'!$A$1:$B$547,2,FALSE))</f>
        <v/>
      </c>
      <c r="L35" t="str">
        <f>IF(ISERROR(MATCH(L$1,'CSC Mitre'!AH$1:AH$220,0)),"",VLOOKUP(L$1,'Tactic Recode'!$A$1:$B$547,2,FALSE))</f>
        <v/>
      </c>
      <c r="M35" t="str">
        <f>IF(ISERROR(MATCH(M$1,'CSC Mitre'!AH$1:AH$220,0)),"",VLOOKUP(M$1,'Tactic Recode'!$A$1:$B$547,2,FALSE))</f>
        <v/>
      </c>
      <c r="N35" t="str">
        <f>IF(ISERROR(MATCH(N$1,'CSC Mitre'!AH$1:AH$220,0)),"",VLOOKUP(N$1,'Tactic Recode'!$A$1:$B$547,2,FALSE))</f>
        <v/>
      </c>
      <c r="O35" t="str">
        <f>IF(ISERROR(MATCH(O$1,'CSC Mitre'!AH$1:AH$220,0)),"",VLOOKUP(O$1,'Tactic Recode'!$A$1:$B$547,2,FALSE))</f>
        <v/>
      </c>
      <c r="P35" t="str">
        <f>IF(ISERROR(MATCH(P$1,'CSC Mitre'!AH$1:AH$220,0)),"",VLOOKUP(P$1,'Tactic Recode'!$A$1:$B$547,2,FALSE))</f>
        <v/>
      </c>
      <c r="Q35" t="str">
        <f>IF(ISERROR(MATCH(Q$1,'CSC Mitre'!AH$1:AH$220,0)),"",VLOOKUP(Q$1,'Tactic Recode'!$A$1:$B$547,2,FALSE))</f>
        <v/>
      </c>
      <c r="R35" t="str">
        <f>IF(ISERROR(MATCH(R$1,'CSC Mitre'!AH$1:AH$220,0)),"",VLOOKUP(R$1,'Tactic Recode'!$A$1:$B$547,2,FALSE))</f>
        <v/>
      </c>
      <c r="S35" t="str">
        <f>IF(ISERROR(MATCH(S$1,'CSC Mitre'!AH$1:AH$220,0)),"",VLOOKUP(S$1,'Tactic Recode'!$A$1:$B$547,2,FALSE))</f>
        <v/>
      </c>
      <c r="T35" t="str">
        <f>IF(ISERROR(MATCH(T$1,'CSC Mitre'!AH$1:AH$220,0)),"",VLOOKUP(T$1,'Tactic Recode'!$A$1:$B$547,2,FALSE))</f>
        <v/>
      </c>
      <c r="U35" t="str">
        <f>IF(ISERROR(MATCH(U$1,'CSC Mitre'!AH$1:AH$220,0)),"",VLOOKUP(U$1,'Tactic Recode'!$A$1:$B$547,2,FALSE))</f>
        <v>Exfiltration</v>
      </c>
      <c r="V35" t="str">
        <f>IF(ISERROR(MATCH(V$1,'CSC Mitre'!AH$1:AH$220,0)),"",VLOOKUP(V$1,'Tactic Recode'!$A$1:$B$547,2,FALSE))</f>
        <v/>
      </c>
      <c r="W35" t="str">
        <f>IF(ISERROR(MATCH(W$1,'CSC Mitre'!AH$1:AH$220,0)),"",VLOOKUP(W$1,'Tactic Recode'!$A$1:$B$547,2,FALSE))</f>
        <v/>
      </c>
      <c r="X35" t="str">
        <f>IF(ISERROR(MATCH(X$1,'CSC Mitre'!AH$1:AH$220,0)),"",VLOOKUP(X$1,'Tactic Recode'!$A$1:$B$547,2,FALSE))</f>
        <v/>
      </c>
      <c r="Y35" t="str">
        <f>IF(ISERROR(MATCH(Y$1,'CSC Mitre'!AH$1:AH$220,0)),"",VLOOKUP(Y$1,'Tactic Recode'!$A$1:$B$547,2,FALSE))</f>
        <v/>
      </c>
      <c r="Z35" t="str">
        <f>IF(ISERROR(MATCH(Z$1,'CSC Mitre'!AH$1:AH$220,0)),"",VLOOKUP(Z$1,'Tactic Recode'!$A$1:$B$547,2,FALSE))</f>
        <v/>
      </c>
      <c r="AA35" t="str">
        <f>IF(ISERROR(MATCH(AA$1,'CSC Mitre'!AH$1:AH$220,0)),"",VLOOKUP(AA$1,'Tactic Recode'!$A$1:$B$547,2,FALSE))</f>
        <v/>
      </c>
      <c r="AB35" t="str">
        <f>IF(ISERROR(MATCH(AB$1,'CSC Mitre'!AH$1:AH$220,0)),"",VLOOKUP(AB$1,'Tactic Recode'!$A$1:$B$547,2,FALSE))</f>
        <v/>
      </c>
      <c r="AC35" t="str">
        <f>IF(ISERROR(MATCH(AC$1,'CSC Mitre'!AH$1:AH$220,0)),"",VLOOKUP(AC$1,'Tactic Recode'!$A$1:$B$547,2,FALSE))</f>
        <v/>
      </c>
      <c r="AD35" t="str">
        <f>IF(ISERROR(MATCH(AD$1,'CSC Mitre'!AH$1:AH$220,0)),"",VLOOKUP(AD$1,'Tactic Recode'!$A$1:$B$547,2,FALSE))</f>
        <v>Lateral Movement</v>
      </c>
      <c r="AE35" t="str">
        <f>IF(ISERROR(MATCH(AE$1,'CSC Mitre'!AH$1:AH$220,0)),"",VLOOKUP(AE$1,'Tactic Recode'!$A$1:$B$547,2,FALSE))</f>
        <v/>
      </c>
      <c r="AF35" t="str">
        <f>IF(ISERROR(MATCH(AF$1,'CSC Mitre'!AH$1:AH$220,0)),"",VLOOKUP(AF$1,'Tactic Recode'!$A$1:$B$547,2,FALSE))</f>
        <v>Lateral Movement</v>
      </c>
      <c r="AG35" t="str">
        <f>IF(ISERROR(MATCH(AG$1,'CSC Mitre'!AH$1:AH$220,0)),"",VLOOKUP(AG$1,'Tactic Recode'!$A$1:$B$547,2,FALSE))</f>
        <v>Lateral Movement</v>
      </c>
      <c r="AH35" t="str">
        <f>IF(ISERROR(MATCH(AH$1,'CSC Mitre'!AH$1:AH$220,0)),"",VLOOKUP(AH$1,'Tactic Recode'!$A$1:$B$547,2,FALSE))</f>
        <v>Lateral Movement</v>
      </c>
      <c r="AI35" t="str">
        <f>IF(ISERROR(MATCH(AI$1,'CSC Mitre'!AH$1:AH$220,0)),"",VLOOKUP(AI$1,'Tactic Recode'!$A$1:$B$547,2,FALSE))</f>
        <v>Lateral Movement</v>
      </c>
      <c r="AJ35" t="str">
        <f>IF(ISERROR(MATCH(AJ$1,'CSC Mitre'!AH$1:AH$220,0)),"",VLOOKUP(AJ$1,'Tactic Recode'!$A$1:$B$547,2,FALSE))</f>
        <v/>
      </c>
      <c r="AK35" t="str">
        <f>IF(ISERROR(MATCH(AK$1,'CSC Mitre'!AH$1:AH$220,0)),"",VLOOKUP(AK$1,'Tactic Recode'!$A$1:$B$547,2,FALSE))</f>
        <v/>
      </c>
      <c r="AL35" t="str">
        <f>IF(ISERROR(MATCH(AL$1,'CSC Mitre'!AH$1:AH$220,0)),"",VLOOKUP(AL$1,'Tactic Recode'!$A$1:$B$547,2,FALSE))</f>
        <v/>
      </c>
      <c r="AM35" t="str">
        <f>IF(ISERROR(MATCH(AM$1,'CSC Mitre'!AH$1:AH$220,0)),"",VLOOKUP(AM$1,'Tactic Recode'!$A$1:$B$547,2,FALSE))</f>
        <v/>
      </c>
      <c r="AN35" t="str">
        <f>IF(ISERROR(MATCH(AN$1,'CSC Mitre'!AH$1:AH$220,0)),"",VLOOKUP(AN$1,'Tactic Recode'!$A$1:$B$547,2,FALSE))</f>
        <v/>
      </c>
      <c r="AO35" t="str">
        <f>IF(ISERROR(MATCH(AO$1,'CSC Mitre'!AH$1:AH$220,0)),"",VLOOKUP(AO$1,'Tactic Recode'!$A$1:$B$547,2,FALSE))</f>
        <v/>
      </c>
      <c r="AP35" t="str">
        <f>IF(ISERROR(MATCH(AP$1,'CSC Mitre'!AH$1:AH$220,0)),"",VLOOKUP(AP$1,'Tactic Recode'!$A$1:$B$547,2,FALSE))</f>
        <v/>
      </c>
      <c r="AQ35" t="str">
        <f>IF(ISERROR(MATCH(AQ$1,'CSC Mitre'!AH$1:AH$220,0)),"",VLOOKUP(AQ$1,'Tactic Recode'!$A$1:$B$547,2,FALSE))</f>
        <v/>
      </c>
      <c r="AR35" t="str">
        <f>IF(ISERROR(MATCH(AR$1,'CSC Mitre'!AH$1:AH$220,0)),"",VLOOKUP(AR$1,'Tactic Recode'!$A$1:$B$547,2,FALSE))</f>
        <v/>
      </c>
      <c r="AS35" t="str">
        <f>IF(ISERROR(MATCH(AS$1,'CSC Mitre'!AH$1:AH$220,0)),"",VLOOKUP(AS$1,'Tactic Recode'!$A$1:$B$547,2,FALSE))</f>
        <v/>
      </c>
      <c r="AT35" t="str">
        <f>IF(ISERROR(MATCH(AT$1,'CSC Mitre'!AH$1:AH$220,0)),"",VLOOKUP(AT$1,'Tactic Recode'!$A$1:$B$547,2,FALSE))</f>
        <v/>
      </c>
      <c r="AU35" t="str">
        <f>IF(ISERROR(MATCH(AU$1,'CSC Mitre'!AH$1:AH$220,0)),"",VLOOKUP(AU$1,'Tactic Recode'!$A$1:$B$547,2,FALSE))</f>
        <v/>
      </c>
      <c r="AV35" t="str">
        <f>IF(ISERROR(MATCH(AV$1,'CSC Mitre'!AH$1:AH$220,0)),"",VLOOKUP(AV$1,'Tactic Recode'!$A$1:$B$547,2,FALSE))</f>
        <v/>
      </c>
      <c r="AW35" t="str">
        <f>IF(ISERROR(MATCH(AW$1,'CSC Mitre'!AH$1:AH$220,0)),"",VLOOKUP(AW$1,'Tactic Recode'!$A$1:$B$547,2,FALSE))</f>
        <v/>
      </c>
      <c r="AX35" t="str">
        <f>IF(ISERROR(MATCH(AX$1,'CSC Mitre'!AH$1:AH$220,0)),"",VLOOKUP(AX$1,'Tactic Recode'!$A$1:$B$547,2,FALSE))</f>
        <v/>
      </c>
      <c r="AY35" t="str">
        <f>IF(ISERROR(MATCH(AY$1,'CSC Mitre'!AH$1:AH$220,0)),"",VLOOKUP(AY$1,'Tactic Recode'!$A$1:$B$547,2,FALSE))</f>
        <v/>
      </c>
      <c r="AZ35" t="str">
        <f>IF(ISERROR(MATCH(AZ$1,'CSC Mitre'!AH$1:AH$220,0)),"",VLOOKUP(AZ$1,'Tactic Recode'!$A$1:$B$547,2,FALSE))</f>
        <v/>
      </c>
      <c r="BA35" t="str">
        <f>IF(ISERROR(MATCH(BA$1,'CSC Mitre'!AH$1:AH$220,0)),"",VLOOKUP(BA$1,'Tactic Recode'!$A$1:$B$547,2,FALSE))</f>
        <v/>
      </c>
      <c r="BB35" t="str">
        <f>IF(ISERROR(MATCH(BB$1,'CSC Mitre'!AH$1:AH$220,0)),"",VLOOKUP(BB$1,'Tactic Recode'!$A$1:$B$547,2,FALSE))</f>
        <v/>
      </c>
      <c r="BC35" t="str">
        <f>IF(ISERROR(MATCH(BC$1,'CSC Mitre'!AH$1:AH$220,0)),"",VLOOKUP(BC$1,'Tactic Recode'!$A$1:$B$547,2,FALSE))</f>
        <v/>
      </c>
      <c r="BD35" t="str">
        <f>IF(ISERROR(MATCH(BD$1,'CSC Mitre'!AH$1:AH$220,0)),"",VLOOKUP(BD$1,'Tactic Recode'!$A$1:$B$547,2,FALSE))</f>
        <v/>
      </c>
      <c r="BE35" t="str">
        <f>IF(ISERROR(MATCH(BE$1,'CSC Mitre'!AH$1:AH$220,0)),"",VLOOKUP(BE$1,'Tactic Recode'!$A$1:$B$547,2,FALSE))</f>
        <v/>
      </c>
      <c r="BF35" t="str">
        <f>IF(ISERROR(MATCH(BF$1,'CSC Mitre'!AH$1:AH$220,0)),"",VLOOKUP(BF$1,'Tactic Recode'!$A$1:$B$547,2,FALSE))</f>
        <v/>
      </c>
      <c r="BG35" t="str">
        <f>IF(ISERROR(MATCH(BG$1,'CSC Mitre'!AH$1:AH$220,0)),"",VLOOKUP(BG$1,'Tactic Recode'!$A$1:$B$547,2,FALSE))</f>
        <v/>
      </c>
      <c r="BH35" t="str">
        <f>IF(ISERROR(MATCH(BH$1,'CSC Mitre'!AH$1:AH$220,0)),"",VLOOKUP(BH$1,'Tactic Recode'!$A$1:$B$547,2,FALSE))</f>
        <v/>
      </c>
      <c r="BI35" t="str">
        <f>IF(ISERROR(MATCH(BI$1,'CSC Mitre'!AH$1:AH$220,0)),"",VLOOKUP(BI$1,'Tactic Recode'!$A$1:$B$547,2,FALSE))</f>
        <v/>
      </c>
      <c r="BJ35" t="str">
        <f>IF(ISERROR(MATCH(BJ$1,'CSC Mitre'!AH$1:AH$220,0)),"",VLOOKUP(BJ$1,'Tactic Recode'!$A$1:$B$547,2,FALSE))</f>
        <v>Discovery</v>
      </c>
      <c r="BK35" t="str">
        <f>IF(ISERROR(MATCH(BK$1,'CSC Mitre'!AH$1:AH$220,0)),"",VLOOKUP(BK$1,'Tactic Recode'!$A$1:$B$547,2,FALSE))</f>
        <v/>
      </c>
      <c r="BL35" t="str">
        <f>IF(ISERROR(MATCH(BL$1,'CSC Mitre'!AH$1:AH$220,0)),"",VLOOKUP(BL$1,'Tactic Recode'!$A$1:$B$547,2,FALSE))</f>
        <v/>
      </c>
      <c r="BM35" t="str">
        <f>IF(ISERROR(MATCH(BM$1,'CSC Mitre'!AH$1:AH$220,0)),"",VLOOKUP(BM$1,'Tactic Recode'!$A$1:$B$547,2,FALSE))</f>
        <v/>
      </c>
      <c r="BN35" t="str">
        <f>IF(ISERROR(MATCH(BN$1,'CSC Mitre'!AH$1:AH$220,0)),"",VLOOKUP(BN$1,'Tactic Recode'!$A$1:$B$547,2,FALSE))</f>
        <v/>
      </c>
      <c r="BO35" t="str">
        <f>IF(ISERROR(MATCH(BO$1,'CSC Mitre'!AH$1:AH$220,0)),"",VLOOKUP(BO$1,'Tactic Recode'!$A$1:$B$547,2,FALSE))</f>
        <v/>
      </c>
      <c r="BP35" t="str">
        <f>IF(ISERROR(MATCH(BP$1,'CSC Mitre'!AH$1:AH$220,0)),"",VLOOKUP(BP$1,'Tactic Recode'!$A$1:$B$547,2,FALSE))</f>
        <v/>
      </c>
      <c r="BQ35" t="str">
        <f>IF(ISERROR(MATCH(BQ$1,'CSC Mitre'!AH$1:AH$220,0)),"",VLOOKUP(BQ$1,'Tactic Recode'!$A$1:$B$547,2,FALSE))</f>
        <v/>
      </c>
      <c r="BR35" t="str">
        <f>IF(ISERROR(MATCH(BR$1,'CSC Mitre'!AH$1:AH$220,0)),"",VLOOKUP(BR$1,'Tactic Recode'!$A$1:$B$547,2,FALSE))</f>
        <v/>
      </c>
      <c r="BS35" t="str">
        <f>IF(ISERROR(MATCH(BS$1,'CSC Mitre'!AH$1:AH$220,0)),"",VLOOKUP(BS$1,'Tactic Recode'!$A$1:$B$547,2,FALSE))</f>
        <v>Execution, Persistence, Privilage Escalation</v>
      </c>
      <c r="BT35" t="str">
        <f>IF(ISERROR(MATCH(BT$1,'CSC Mitre'!AH$1:AH$220,0)),"",VLOOKUP(BT$1,'Tactic Recode'!$A$1:$B$547,2,FALSE))</f>
        <v/>
      </c>
      <c r="BU35" t="str">
        <f>IF(ISERROR(MATCH(BU$1,'CSC Mitre'!AH$1:AH$220,0)),"",VLOOKUP(BU$1,'Tactic Recode'!$A$1:$B$547,2,FALSE))</f>
        <v>Execution, Persistence, Privilage Escalation</v>
      </c>
      <c r="BV35" t="str">
        <f>IF(ISERROR(MATCH(BV$1,'CSC Mitre'!AH$1:AH$220,0)),"",VLOOKUP(BV$1,'Tactic Recode'!$A$1:$B$547,2,FALSE))</f>
        <v/>
      </c>
      <c r="BW35" t="str">
        <f>IF(ISERROR(MATCH(BW$1,'CSC Mitre'!AH$1:AH$220,0)),"",VLOOKUP(BW$1,'Tactic Recode'!$A$1:$B$547,2,FALSE))</f>
        <v/>
      </c>
      <c r="BX35" t="str">
        <f>IF(ISERROR(MATCH(BX$1,'CSC Mitre'!AH$1:AH$220,0)),"",VLOOKUP(BX$1,'Tactic Recode'!$A$1:$B$547,2,FALSE))</f>
        <v>Execution, Persistence, Privilage Escalation</v>
      </c>
      <c r="BY35" t="str">
        <f>IF(ISERROR(MATCH(BY$1,'CSC Mitre'!AH$1:AH$220,0)),"",VLOOKUP(BY$1,'Tactic Recode'!$A$1:$B$547,2,FALSE))</f>
        <v/>
      </c>
      <c r="BZ35" t="str">
        <f>IF(ISERROR(MATCH(BZ$1,'CSC Mitre'!AH$1:AH$220,0)),"",VLOOKUP(BZ$1,'Tactic Recode'!$A$1:$B$547,2,FALSE))</f>
        <v/>
      </c>
      <c r="CA35" t="str">
        <f>IF(ISERROR(MATCH(CA$1,'CSC Mitre'!AH$1:AH$220,0)),"",VLOOKUP(CA$1,'Tactic Recode'!$A$1:$B$547,2,FALSE))</f>
        <v/>
      </c>
      <c r="CB35" t="str">
        <f>IF(ISERROR(MATCH(CB$1,'CSC Mitre'!AH$1:AH$220,0)),"",VLOOKUP(CB$1,'Tactic Recode'!$A$1:$B$547,2,FALSE))</f>
        <v/>
      </c>
      <c r="CC35" t="str">
        <f>IF(ISERROR(MATCH(CC$1,'CSC Mitre'!AH$1:AH$220,0)),"",VLOOKUP(CC$1,'Tactic Recode'!$A$1:$B$547,2,FALSE))</f>
        <v/>
      </c>
      <c r="CD35" t="str">
        <f>IF(ISERROR(MATCH(CD$1,'CSC Mitre'!AH$1:AH$220,0)),"",VLOOKUP(CD$1,'Tactic Recode'!$A$1:$B$547,2,FALSE))</f>
        <v/>
      </c>
      <c r="CE35" t="str">
        <f>IF(ISERROR(MATCH(CE$1,'CSC Mitre'!AH$1:AH$220,0)),"",VLOOKUP(CE$1,'Tactic Recode'!$A$1:$B$547,2,FALSE))</f>
        <v/>
      </c>
      <c r="CF35" t="str">
        <f>IF(ISERROR(MATCH(CF$1,'CSC Mitre'!AH$1:AH$220,0)),"",VLOOKUP(CF$1,'Tactic Recode'!$A$1:$B$547,2,FALSE))</f>
        <v/>
      </c>
      <c r="CG35" t="str">
        <f>IF(ISERROR(MATCH(CG$1,'CSC Mitre'!AH$1:AH$220,0)),"",VLOOKUP(CG$1,'Tactic Recode'!$A$1:$B$547,2,FALSE))</f>
        <v/>
      </c>
      <c r="CH35" t="str">
        <f>IF(ISERROR(MATCH(CH$1,'CSC Mitre'!AH$1:AH$220,0)),"",VLOOKUP(CH$1,'Tactic Recode'!$A$1:$B$547,2,FALSE))</f>
        <v/>
      </c>
      <c r="CI35" t="str">
        <f>IF(ISERROR(MATCH(CI$1,'CSC Mitre'!AH$1:AH$220,0)),"",VLOOKUP(CI$1,'Tactic Recode'!$A$1:$B$547,2,FALSE))</f>
        <v/>
      </c>
      <c r="CJ35" t="str">
        <f>IF(ISERROR(MATCH(CJ$1,'CSC Mitre'!AH$1:AH$220,0)),"",VLOOKUP(CJ$1,'Tactic Recode'!$A$1:$B$547,2,FALSE))</f>
        <v/>
      </c>
      <c r="CK35" t="str">
        <f>IF(ISERROR(MATCH(CK$1,'CSC Mitre'!AH$1:AH$220,0)),"",VLOOKUP(CK$1,'Tactic Recode'!$A$1:$B$547,2,FALSE))</f>
        <v/>
      </c>
      <c r="CL35" t="str">
        <f>IF(ISERROR(MATCH(CL$1,'CSC Mitre'!AH$1:AH$220,0)),"",VLOOKUP(CL$1,'Tactic Recode'!$A$1:$B$547,2,FALSE))</f>
        <v/>
      </c>
      <c r="CM35" t="str">
        <f>IF(ISERROR(MATCH(CM$1,'CSC Mitre'!AH$1:AH$220,0)),"",VLOOKUP(CM$1,'Tactic Recode'!$A$1:$B$547,2,FALSE))</f>
        <v/>
      </c>
      <c r="CN35" t="str">
        <f>IF(ISERROR(MATCH(CN$1,'CSC Mitre'!AH$1:AH$220,0)),"",VLOOKUP(CN$1,'Tactic Recode'!$A$1:$B$547,2,FALSE))</f>
        <v/>
      </c>
      <c r="CO35" t="str">
        <f>IF(ISERROR(MATCH(CO$1,'CSC Mitre'!AH$1:AH$220,0)),"",VLOOKUP(CO$1,'Tactic Recode'!$A$1:$B$547,2,FALSE))</f>
        <v/>
      </c>
      <c r="CP35" t="str">
        <f>IF(ISERROR(MATCH(CP$1,'CSC Mitre'!AH$1:AH$220,0)),"",VLOOKUP(CP$1,'Tactic Recode'!$A$1:$B$547,2,FALSE))</f>
        <v/>
      </c>
      <c r="CQ35" t="str">
        <f>IF(ISERROR(MATCH(CQ$1,'CSC Mitre'!AH$1:AH$220,0)),"",VLOOKUP(CQ$1,'Tactic Recode'!$A$1:$B$547,2,FALSE))</f>
        <v/>
      </c>
      <c r="CR35" t="str">
        <f>IF(ISERROR(MATCH(CR$1,'CSC Mitre'!AH$1:AH$220,0)),"",VLOOKUP(CR$1,'Tactic Recode'!$A$1:$B$547,2,FALSE))</f>
        <v/>
      </c>
      <c r="CS35" t="str">
        <f>IF(ISERROR(MATCH(CS$1,'CSC Mitre'!AH$1:AH$220,0)),"",VLOOKUP(CS$1,'Tactic Recode'!$A$1:$B$547,2,FALSE))</f>
        <v>Execution</v>
      </c>
      <c r="CT35" t="str">
        <f>IF(ISERROR(MATCH(CT$1,'CSC Mitre'!AH$1:AH$220,0)),"",VLOOKUP(CT$1,'Tactic Recode'!$A$1:$B$547,2,FALSE))</f>
        <v>Execution</v>
      </c>
      <c r="CU35" t="str">
        <f>IF(ISERROR(MATCH(CU$1,'CSC Mitre'!AH$1:AH$220,0)),"",VLOOKUP(CU$1,'Tactic Recode'!$A$1:$B$547,2,FALSE))</f>
        <v/>
      </c>
      <c r="CV35" t="str">
        <f>IF(ISERROR(MATCH(CV$1,'CSC Mitre'!AH$1:AH$220,0)),"",VLOOKUP(CV$1,'Tactic Recode'!$A$1:$B$547,2,FALSE))</f>
        <v/>
      </c>
      <c r="CW35" t="str">
        <f>IF(ISERROR(MATCH(CW$1,'CSC Mitre'!AH$1:AH$220,0)),"",VLOOKUP(CW$1,'Tactic Recode'!$A$1:$B$547,2,FALSE))</f>
        <v/>
      </c>
      <c r="CX35" t="str">
        <f>IF(ISERROR(MATCH(CX$1,'CSC Mitre'!AH$1:AH$220,0)),"",VLOOKUP(CX$1,'Tactic Recode'!$A$1:$B$547,2,FALSE))</f>
        <v>Execution</v>
      </c>
      <c r="CY35" t="str">
        <f>IF(ISERROR(MATCH(CY$1,'CSC Mitre'!AH$1:AH$220,0)),"",VLOOKUP(CY$1,'Tactic Recode'!$A$1:$B$547,2,FALSE))</f>
        <v/>
      </c>
      <c r="CZ35" t="str">
        <f>IF(ISERROR(MATCH(CZ$1,'CSC Mitre'!AH$1:AH$220,0)),"",VLOOKUP(CZ$1,'Tactic Recode'!$A$1:$B$547,2,FALSE))</f>
        <v>Execution</v>
      </c>
      <c r="DA35" t="str">
        <f>IF(ISERROR(MATCH(DA$1,'CSC Mitre'!AH$1:AH$220,0)),"",VLOOKUP(DA$1,'Tactic Recode'!$A$1:$B$547,2,FALSE))</f>
        <v/>
      </c>
      <c r="DB35" t="str">
        <f>IF(ISERROR(MATCH(DB$1,'CSC Mitre'!AH$1:AH$220,0)),"",VLOOKUP(DB$1,'Tactic Recode'!$A$1:$B$547,2,FALSE))</f>
        <v/>
      </c>
      <c r="DC35" t="str">
        <f>IF(ISERROR(MATCH(DC$1,'CSC Mitre'!AH$1:AH$220,0)),"",VLOOKUP(DC$1,'Tactic Recode'!$A$1:$B$547,2,FALSE))</f>
        <v/>
      </c>
      <c r="DD35" t="str">
        <f>IF(ISERROR(MATCH(DD$1,'CSC Mitre'!AH$1:AH$220,0)),"",VLOOKUP(DD$1,'Tactic Recode'!$A$1:$B$547,2,FALSE))</f>
        <v/>
      </c>
      <c r="DE35" t="str">
        <f>IF(ISERROR(MATCH(DE$1,'CSC Mitre'!AH$1:AH$220,0)),"",VLOOKUP(DE$1,'Tactic Recode'!$A$1:$B$547,2,FALSE))</f>
        <v/>
      </c>
      <c r="DF35" t="str">
        <f>IF(ISERROR(MATCH(DF$1,'CSC Mitre'!AH$1:AH$220,0)),"",VLOOKUP(DF$1,'Tactic Recode'!$A$1:$B$547,2,FALSE))</f>
        <v/>
      </c>
      <c r="DG35" t="str">
        <f>IF(ISERROR(MATCH(DG$1,'CSC Mitre'!AH$1:AH$220,0)),"",VLOOKUP(DG$1,'Tactic Recode'!$A$1:$B$547,2,FALSE))</f>
        <v/>
      </c>
      <c r="DH35" t="str">
        <f>IF(ISERROR(MATCH(DH$1,'CSC Mitre'!AH$1:AH$220,0)),"",VLOOKUP(DH$1,'Tactic Recode'!$A$1:$B$547,2,FALSE))</f>
        <v/>
      </c>
      <c r="DI35" t="str">
        <f>IF(ISERROR(MATCH(DI$1,'CSC Mitre'!AH$1:AH$220,0)),"",VLOOKUP(DI$1,'Tactic Recode'!$A$1:$B$547,2,FALSE))</f>
        <v/>
      </c>
      <c r="DJ35" t="str">
        <f>IF(ISERROR(MATCH(DJ$1,'CSC Mitre'!AH$1:AH$220,0)),"",VLOOKUP(DJ$1,'Tactic Recode'!$A$1:$B$547,2,FALSE))</f>
        <v/>
      </c>
      <c r="DK35" t="str">
        <f>IF(ISERROR(MATCH(DK$1,'CSC Mitre'!AH$1:AH$220,0)),"",VLOOKUP(DK$1,'Tactic Recode'!$A$1:$B$547,2,FALSE))</f>
        <v/>
      </c>
      <c r="DL35" t="str">
        <f>IF(ISERROR(MATCH(DL$1,'CSC Mitre'!AH$1:AH$220,0)),"",VLOOKUP(DL$1,'Tactic Recode'!$A$1:$B$547,2,FALSE))</f>
        <v/>
      </c>
      <c r="DM35" t="str">
        <f>IF(ISERROR(MATCH(DM$1,'CSC Mitre'!AH$1:AH$220,0)),"",VLOOKUP(DM$1,'Tactic Recode'!$A$1:$B$547,2,FALSE))</f>
        <v/>
      </c>
      <c r="DN35" t="str">
        <f>IF(ISERROR(MATCH(DN$1,'CSC Mitre'!AH$1:AH$220,0)),"",VLOOKUP(DN$1,'Tactic Recode'!$A$1:$B$547,2,FALSE))</f>
        <v/>
      </c>
      <c r="DO35" t="str">
        <f>IF(ISERROR(MATCH(DO$1,'CSC Mitre'!AH$1:AH$220,0)),"",VLOOKUP(DO$1,'Tactic Recode'!$A$1:$B$547,2,FALSE))</f>
        <v/>
      </c>
      <c r="DP35" t="str">
        <f>IF(ISERROR(MATCH(DP$1,'CSC Mitre'!AH$1:AH$220,0)),"",VLOOKUP(DP$1,'Tactic Recode'!$A$1:$B$547,2,FALSE))</f>
        <v/>
      </c>
      <c r="DQ35" t="str">
        <f>IF(ISERROR(MATCH(DQ$1,'CSC Mitre'!AH$1:AH$220,0)),"",VLOOKUP(DQ$1,'Tactic Recode'!$A$1:$B$547,2,FALSE))</f>
        <v/>
      </c>
      <c r="DR35" t="str">
        <f>IF(ISERROR(MATCH(DR$1,'CSC Mitre'!AH$1:AH$220,0)),"",VLOOKUP(DR$1,'Tactic Recode'!$A$1:$B$547,2,FALSE))</f>
        <v/>
      </c>
      <c r="DS35" t="str">
        <f>IF(ISERROR(MATCH(DS$1,'CSC Mitre'!AH$1:AH$220,0)),"",VLOOKUP(DS$1,'Tactic Recode'!$A$1:$B$547,2,FALSE))</f>
        <v/>
      </c>
      <c r="DT35" t="str">
        <f>IF(ISERROR(MATCH(DT$1,'CSC Mitre'!AH$1:AH$220,0)),"",VLOOKUP(DT$1,'Tactic Recode'!$A$1:$B$547,2,FALSE))</f>
        <v/>
      </c>
      <c r="DU35" t="str">
        <f>IF(ISERROR(MATCH(DU$1,'CSC Mitre'!AH$1:AH$220,0)),"",VLOOKUP(DU$1,'Tactic Recode'!$A$1:$B$547,2,FALSE))</f>
        <v/>
      </c>
      <c r="DV35" t="str">
        <f>IF(ISERROR(MATCH(DV$1,'CSC Mitre'!AH$1:AH$220,0)),"",VLOOKUP(DV$1,'Tactic Recode'!$A$1:$B$547,2,FALSE))</f>
        <v/>
      </c>
      <c r="DW35" t="str">
        <f>IF(ISERROR(MATCH(DW$1,'CSC Mitre'!AH$1:AH$220,0)),"",VLOOKUP(DW$1,'Tactic Recode'!$A$1:$B$547,2,FALSE))</f>
        <v/>
      </c>
      <c r="DX35" t="str">
        <f>IF(ISERROR(MATCH(DX$1,'CSC Mitre'!AH$1:AH$220,0)),"",VLOOKUP(DX$1,'Tactic Recode'!$A$1:$B$547,2,FALSE))</f>
        <v/>
      </c>
      <c r="DY35" t="str">
        <f>IF(ISERROR(MATCH(DY$1,'CSC Mitre'!AH$1:AH$220,0)),"",VLOOKUP(DY$1,'Tactic Recode'!$A$1:$B$547,2,FALSE))</f>
        <v/>
      </c>
      <c r="DZ35" t="str">
        <f>IF(ISERROR(MATCH(DZ$1,'CSC Mitre'!AH$1:AH$220,0)),"",VLOOKUP(DZ$1,'Tactic Recode'!$A$1:$B$547,2,FALSE))</f>
        <v/>
      </c>
      <c r="EA35" t="str">
        <f>IF(ISERROR(MATCH(EA$1,'CSC Mitre'!AH$1:AH$220,0)),"",VLOOKUP(EA$1,'Tactic Recode'!$A$1:$B$547,2,FALSE))</f>
        <v/>
      </c>
      <c r="EB35" t="str">
        <f>IF(ISERROR(MATCH(EB$1,'CSC Mitre'!AH$1:AH$220,0)),"",VLOOKUP(EB$1,'Tactic Recode'!$A$1:$B$547,2,FALSE))</f>
        <v/>
      </c>
      <c r="EC35" t="str">
        <f>IF(ISERROR(MATCH(EC$1,'CSC Mitre'!AH$1:AH$220,0)),"",VLOOKUP(EC$1,'Tactic Recode'!$A$1:$B$547,2,FALSE))</f>
        <v/>
      </c>
      <c r="ED35" t="str">
        <f>IF(ISERROR(MATCH(ED$1,'CSC Mitre'!AH$1:AH$220,0)),"",VLOOKUP(ED$1,'Tactic Recode'!$A$1:$B$547,2,FALSE))</f>
        <v/>
      </c>
      <c r="EE35" t="str">
        <f>IF(ISERROR(MATCH(EE$1,'CSC Mitre'!AH$1:AH$220,0)),"",VLOOKUP(EE$1,'Tactic Recode'!$A$1:$B$547,2,FALSE))</f>
        <v>Discovery</v>
      </c>
      <c r="EF35" t="str">
        <f>IF(ISERROR(MATCH(EF$1,'CSC Mitre'!AH$1:AH$220,0)),"",VLOOKUP(EF$1,'Tactic Recode'!$A$1:$B$547,2,FALSE))</f>
        <v>Discovery</v>
      </c>
      <c r="EG35" t="str">
        <f>IF(ISERROR(MATCH(EG$1,'CSC Mitre'!AH$1:AH$220,0)),"",VLOOKUP(EG$1,'Tactic Recode'!$A$1:$B$547,2,FALSE))</f>
        <v>Discovery</v>
      </c>
      <c r="EH35" t="str">
        <f>IF(ISERROR(MATCH(EH$1,'CSC Mitre'!AH$1:AH$220,0)),"",VLOOKUP(EH$1,'Tactic Recode'!$A$1:$B$547,2,FALSE))</f>
        <v/>
      </c>
      <c r="EI35" t="str">
        <f>IF(ISERROR(MATCH(EI$1,'CSC Mitre'!AH$1:AH$220,0)),"",VLOOKUP(EI$1,'Tactic Recode'!$A$1:$B$547,2,FALSE))</f>
        <v/>
      </c>
      <c r="EJ35" t="str">
        <f>IF(ISERROR(MATCH(EJ$1,'CSC Mitre'!AH$1:AH$220,0)),"",VLOOKUP(EJ$1,'Tactic Recode'!$A$1:$B$547,2,FALSE))</f>
        <v/>
      </c>
      <c r="EK35" t="str">
        <f>IF(ISERROR(MATCH(EK$1,'CSC Mitre'!AH$1:AH$220,0)),"",VLOOKUP(EK$1,'Tactic Recode'!$A$1:$B$547,2,FALSE))</f>
        <v/>
      </c>
      <c r="EL35" t="str">
        <f>IF(ISERROR(MATCH(EL$1,'CSC Mitre'!AH$1:AH$220,0)),"",VLOOKUP(EL$1,'Tactic Recode'!$A$1:$B$547,2,FALSE))</f>
        <v/>
      </c>
      <c r="EM35" t="str">
        <f>IF(ISERROR(MATCH(EM$1,'CSC Mitre'!AH$1:AH$220,0)),"",VLOOKUP(EM$1,'Tactic Recode'!$A$1:$B$547,2,FALSE))</f>
        <v/>
      </c>
      <c r="EN35" t="str">
        <f>IF(ISERROR(MATCH(EN$1,'CSC Mitre'!AH$1:AH$220,0)),"",VLOOKUP(EN$1,'Tactic Recode'!$A$1:$B$547,2,FALSE))</f>
        <v/>
      </c>
      <c r="EO35" t="str">
        <f>IF(ISERROR(MATCH(EO$1,'CSC Mitre'!AH$1:AH$220,0)),"",VLOOKUP(EO$1,'Tactic Recode'!$A$1:$B$547,2,FALSE))</f>
        <v/>
      </c>
      <c r="EP35" t="str">
        <f>IF(ISERROR(MATCH(EP$1,'CSC Mitre'!AH$1:AH$220,0)),"",VLOOKUP(EP$1,'Tactic Recode'!$A$1:$B$547,2,FALSE))</f>
        <v>Command and Control</v>
      </c>
      <c r="EQ35" t="str">
        <f>IF(ISERROR(MATCH(EQ$1,'CSC Mitre'!AH$1:AH$220,0)),"",VLOOKUP(EQ$1,'Tactic Recode'!$A$1:$B$547,2,FALSE))</f>
        <v/>
      </c>
      <c r="ER35" t="str">
        <f>IF(ISERROR(MATCH(ER$1,'CSC Mitre'!AH$1:AH$220,0)),"",VLOOKUP(ER$1,'Tactic Recode'!$A$1:$B$547,2,FALSE))</f>
        <v>Persistence</v>
      </c>
      <c r="ES35" t="str">
        <f>IF(ISERROR(MATCH(ES$1,'CSC Mitre'!AH$1:AH$220,0)),"",VLOOKUP(ES$1,'Tactic Recode'!$A$1:$B$547,2,FALSE))</f>
        <v/>
      </c>
      <c r="ET35" t="str">
        <f>IF(ISERROR(MATCH(ET$1,'CSC Mitre'!AH$1:AH$220,0)),"",VLOOKUP(ET$1,'Tactic Recode'!$A$1:$B$547,2,FALSE))</f>
        <v/>
      </c>
      <c r="EU35" t="str">
        <f>IF(ISERROR(MATCH(EU$1,'CSC Mitre'!AH$1:AH$220,0)),"",VLOOKUP(EU$1,'Tactic Recode'!$A$1:$B$547,2,FALSE))</f>
        <v/>
      </c>
      <c r="EV35" t="str">
        <f>IF(ISERROR(MATCH(EV$1,'CSC Mitre'!AH$1:AH$220,0)),"",VLOOKUP(EV$1,'Tactic Recode'!$A$1:$B$547,2,FALSE))</f>
        <v/>
      </c>
      <c r="EW35" t="str">
        <f>IF(ISERROR(MATCH(EW$1,'CSC Mitre'!AH$1:AH$220,0)),"",VLOOKUP(EW$1,'Tactic Recode'!$A$1:$B$547,2,FALSE))</f>
        <v/>
      </c>
      <c r="EX35" t="str">
        <f>IF(ISERROR(MATCH(EX$1,'CSC Mitre'!AH$1:AH$220,0)),"",VLOOKUP(EX$1,'Tactic Recode'!$A$1:$B$547,2,FALSE))</f>
        <v/>
      </c>
      <c r="EY35" t="str">
        <f>IF(ISERROR(MATCH(EY$1,'CSC Mitre'!AH$1:AH$220,0)),"",VLOOKUP(EY$1,'Tactic Recode'!$A$1:$B$547,2,FALSE))</f>
        <v/>
      </c>
      <c r="EZ35" t="str">
        <f>IF(ISERROR(MATCH(EZ$1,'CSC Mitre'!AH$1:AH$220,0)),"",VLOOKUP(EZ$1,'Tactic Recode'!$A$1:$B$547,2,FALSE))</f>
        <v/>
      </c>
      <c r="FA35" t="str">
        <f>IF(ISERROR(MATCH(FA$1,'CSC Mitre'!AH$1:AH$220,0)),"",VLOOKUP(FA$1,'Tactic Recode'!$A$1:$B$547,2,FALSE))</f>
        <v/>
      </c>
      <c r="FB35" t="str">
        <f>IF(ISERROR(MATCH(FB$1,'CSC Mitre'!AH$1:AH$220,0)),"",VLOOKUP(FB$1,'Tactic Recode'!$A$1:$B$547,2,FALSE))</f>
        <v/>
      </c>
      <c r="FC35" t="str">
        <f>IF(ISERROR(MATCH(FC$1,'CSC Mitre'!AH$1:AH$220,0)),"",VLOOKUP(FC$1,'Tactic Recode'!$A$1:$B$547,2,FALSE))</f>
        <v/>
      </c>
      <c r="FD35" t="str">
        <f>IF(ISERROR(MATCH(FD$1,'CSC Mitre'!AH$1:AH$220,0)),"",VLOOKUP(FD$1,'Tactic Recode'!$A$1:$B$547,2,FALSE))</f>
        <v/>
      </c>
      <c r="FE35" t="str">
        <f>IF(ISERROR(MATCH(FE$1,'CSC Mitre'!AH$1:AH$220,0)),"",VLOOKUP(FE$1,'Tactic Recode'!$A$1:$B$547,2,FALSE))</f>
        <v/>
      </c>
      <c r="FF35" t="str">
        <f>IF(ISERROR(MATCH(FF$1,'CSC Mitre'!AH$1:AH$220,0)),"",VLOOKUP(FF$1,'Tactic Recode'!$A$1:$B$547,2,FALSE))</f>
        <v/>
      </c>
      <c r="FG35" t="str">
        <f>IF(ISERROR(MATCH(FG$1,'CSC Mitre'!AH$1:AH$220,0)),"",VLOOKUP(FG$1,'Tactic Recode'!$A$1:$B$547,2,FALSE))</f>
        <v/>
      </c>
      <c r="FH35" t="str">
        <f>IF(ISERROR(MATCH(FH$1,'CSC Mitre'!AH$1:AH$220,0)),"",VLOOKUP(FH$1,'Tactic Recode'!$A$1:$B$547,2,FALSE))</f>
        <v/>
      </c>
      <c r="FI35" t="str">
        <f>IF(ISERROR(MATCH(FI$1,'CSC Mitre'!AH$1:AH$220,0)),"",VLOOKUP(FI$1,'Tactic Recode'!$A$1:$B$547,2,FALSE))</f>
        <v/>
      </c>
      <c r="FJ35" t="str">
        <f>IF(ISERROR(MATCH(FJ$1,'CSC Mitre'!AH$1:AH$220,0)),"",VLOOKUP(FJ$1,'Tactic Recode'!$A$1:$B$547,2,FALSE))</f>
        <v/>
      </c>
      <c r="FK35" t="str">
        <f>IF(ISERROR(MATCH(FK$1,'CSC Mitre'!AH$1:AH$220,0)),"",VLOOKUP(FK$1,'Tactic Recode'!$A$1:$B$547,2,FALSE))</f>
        <v/>
      </c>
      <c r="FL35" t="str">
        <f>IF(ISERROR(MATCH(FL$1,'CSC Mitre'!AH$1:AH$220,0)),"",VLOOKUP(FL$1,'Tactic Recode'!$A$1:$B$547,2,FALSE))</f>
        <v/>
      </c>
      <c r="FM35" t="str">
        <f>IF(ISERROR(MATCH(FM$1,'CSC Mitre'!AH$1:AH$220,0)),"",VLOOKUP(FM$1,'Tactic Recode'!$A$1:$B$547,2,FALSE))</f>
        <v/>
      </c>
      <c r="FN35" t="str">
        <f>IF(ISERROR(MATCH(FN$1,'CSC Mitre'!AH$1:AH$220,0)),"",VLOOKUP(FN$1,'Tactic Recode'!$A$1:$B$547,2,FALSE))</f>
        <v/>
      </c>
      <c r="FO35" t="str">
        <f>IF(ISERROR(MATCH(FO$1,'CSC Mitre'!AH$1:AH$220,0)),"",VLOOKUP(FO$1,'Tactic Recode'!$A$1:$B$547,2,FALSE))</f>
        <v/>
      </c>
      <c r="FP35" t="str">
        <f>IF(ISERROR(MATCH(FP$1,'CSC Mitre'!AH$1:AH$220,0)),"",VLOOKUP(FP$1,'Tactic Recode'!$A$1:$B$547,2,FALSE))</f>
        <v/>
      </c>
      <c r="FQ35" t="str">
        <f>IF(ISERROR(MATCH(FQ$1,'CSC Mitre'!AH$1:AH$220,0)),"",VLOOKUP(FQ$1,'Tactic Recode'!$A$1:$B$547,2,FALSE))</f>
        <v/>
      </c>
      <c r="FR35" t="str">
        <f>IF(ISERROR(MATCH(FR$1,'CSC Mitre'!AH$1:AH$220,0)),"",VLOOKUP(FR$1,'Tactic Recode'!$A$1:$B$547,2,FALSE))</f>
        <v/>
      </c>
      <c r="FS35" t="str">
        <f>IF(ISERROR(MATCH(FS$1,'CSC Mitre'!AH$1:AH$220,0)),"",VLOOKUP(FS$1,'Tactic Recode'!$A$1:$B$547,2,FALSE))</f>
        <v/>
      </c>
      <c r="FT35" t="str">
        <f>IF(ISERROR(MATCH(FT$1,'CSC Mitre'!AH$1:AH$220,0)),"",VLOOKUP(FT$1,'Tactic Recode'!$A$1:$B$547,2,FALSE))</f>
        <v/>
      </c>
      <c r="FU35" t="str">
        <f>IF(ISERROR(MATCH(FU$1,'CSC Mitre'!AH$1:AH$220,0)),"",VLOOKUP(FU$1,'Tactic Recode'!$A$1:$B$547,2,FALSE))</f>
        <v>Defense Evasion</v>
      </c>
      <c r="FV35" t="str">
        <f>IF(ISERROR(MATCH(FV$1,'CSC Mitre'!AH$1:AH$220,0)),"",VLOOKUP(FV$1,'Tactic Recode'!$A$1:$B$547,2,FALSE))</f>
        <v>Defense Evasion</v>
      </c>
      <c r="FW35" t="str">
        <f>IF(ISERROR(MATCH(FW$1,'CSC Mitre'!AH$1:AH$220,0)),"",VLOOKUP(FW$1,'Tactic Recode'!$A$1:$B$547,2,FALSE))</f>
        <v/>
      </c>
      <c r="FX35" t="str">
        <f>IF(ISERROR(MATCH(FX$1,'CSC Mitre'!AH$1:AH$220,0)),"",VLOOKUP(FX$1,'Tactic Recode'!$A$1:$B$547,2,FALSE))</f>
        <v/>
      </c>
      <c r="FY35" t="str">
        <f>IF(ISERROR(MATCH(FY$1,'CSC Mitre'!AH$1:AH$220,0)),"",VLOOKUP(FY$1,'Tactic Recode'!$A$1:$B$547,2,FALSE))</f>
        <v/>
      </c>
      <c r="FZ35" t="str">
        <f>IF(ISERROR(MATCH(FZ$1,'CSC Mitre'!AH$1:AH$220,0)),"",VLOOKUP(FZ$1,'Tactic Recode'!$A$1:$B$547,2,FALSE))</f>
        <v/>
      </c>
      <c r="GA35" t="str">
        <f>IF(ISERROR(MATCH(GA$1,'CSC Mitre'!AH$1:AH$220,0)),"",VLOOKUP(GA$1,'Tactic Recode'!$A$1:$B$547,2,FALSE))</f>
        <v>Initial Access, Persistence</v>
      </c>
      <c r="GB35" t="str">
        <f>IF(ISERROR(MATCH(GB$1,'CSC Mitre'!AH$1:AH$220,0)),"",VLOOKUP(GB$1,'Tactic Recode'!$A$1:$B$547,2,FALSE))</f>
        <v/>
      </c>
      <c r="GC35" t="str">
        <f>IF(ISERROR(MATCH(GC$1,'CSC Mitre'!AH$1:AH$220,0)),"",VLOOKUP(GC$1,'Tactic Recode'!$A$1:$B$547,2,FALSE))</f>
        <v/>
      </c>
      <c r="GD35" t="str">
        <f>IF(ISERROR(MATCH(GD$1,'CSC Mitre'!AH$1:AH$220,0)),"",VLOOKUP(GD$1,'Tactic Recode'!$A$1:$B$547,2,FALSE))</f>
        <v/>
      </c>
      <c r="GE35" t="str">
        <f>IF(ISERROR(MATCH(GE$1,'CSC Mitre'!AH$1:AH$220,0)),"",VLOOKUP(GE$1,'Tactic Recode'!$A$1:$B$547,2,FALSE))</f>
        <v/>
      </c>
      <c r="GF35" t="str">
        <f>IF(ISERROR(MATCH(GF$1,'CSC Mitre'!AH$1:AH$220,0)),"",VLOOKUP(GF$1,'Tactic Recode'!$A$1:$B$547,2,FALSE))</f>
        <v/>
      </c>
      <c r="GG35" t="str">
        <f>IF(ISERROR(MATCH(GG$1,'CSC Mitre'!AH$1:AH$220,0)),"",VLOOKUP(GG$1,'Tactic Recode'!$A$1:$B$547,2,FALSE))</f>
        <v/>
      </c>
      <c r="GH35" t="str">
        <f>IF(ISERROR(MATCH(GH$1,'CSC Mitre'!AH$1:AH$220,0)),"",VLOOKUP(GH$1,'Tactic Recode'!$A$1:$B$547,2,FALSE))</f>
        <v/>
      </c>
      <c r="GI35" t="str">
        <f>IF(ISERROR(MATCH(GI$1,'CSC Mitre'!AH$1:AH$220,0)),"",VLOOKUP(GI$1,'Tactic Recode'!$A$1:$B$547,2,FALSE))</f>
        <v/>
      </c>
      <c r="GJ35" t="str">
        <f>IF(ISERROR(MATCH(GJ$1,'CSC Mitre'!AH$1:AH$220,0)),"",VLOOKUP(GJ$1,'Tactic Recode'!$A$1:$B$547,2,FALSE))</f>
        <v/>
      </c>
      <c r="GK35" t="str">
        <f>IF(ISERROR(MATCH(GK$1,'CSC Mitre'!AH$1:AH$220,0)),"",VLOOKUP(GK$1,'Tactic Recode'!$A$1:$B$547,2,FALSE))</f>
        <v/>
      </c>
      <c r="GL35" t="str">
        <f>IF(ISERROR(MATCH(GL$1,'CSC Mitre'!AH$1:AH$220,0)),"",VLOOKUP(GL$1,'Tactic Recode'!$A$1:$B$547,2,FALSE))</f>
        <v/>
      </c>
      <c r="GM35" t="str">
        <f>IF(ISERROR(MATCH(GM$1,'CSC Mitre'!AH$1:AH$220,0)),"",VLOOKUP(GM$1,'Tactic Recode'!$A$1:$B$547,2,FALSE))</f>
        <v>Persistence</v>
      </c>
      <c r="GN35" t="str">
        <f>IF(ISERROR(MATCH(GN$1,'CSC Mitre'!AH$1:AH$220,0)),"",VLOOKUP(GN$1,'Tactic Recode'!$A$1:$B$547,2,FALSE))</f>
        <v>Persistence</v>
      </c>
      <c r="GO35" t="str">
        <f>IF(ISERROR(MATCH(GO$1,'CSC Mitre'!AH$1:AH$220,0)),"",VLOOKUP(GO$1,'Tactic Recode'!$A$1:$B$547,2,FALSE))</f>
        <v/>
      </c>
      <c r="GP35" t="str">
        <f>IF(ISERROR(MATCH(GP$1,'CSC Mitre'!AH$1:AH$220,0)),"",VLOOKUP(GP$1,'Tactic Recode'!$A$1:$B$547,2,FALSE))</f>
        <v/>
      </c>
      <c r="GQ35" t="str">
        <f>IF(ISERROR(MATCH(GQ$1,'CSC Mitre'!AH$1:AH$220,0)),"",VLOOKUP(GQ$1,'Tactic Recode'!$A$1:$B$547,2,FALSE))</f>
        <v/>
      </c>
      <c r="GR35" t="str">
        <f>IF(ISERROR(MATCH(GR$1,'CSC Mitre'!AH$1:AH$220,0)),"",VLOOKUP(GR$1,'Tactic Recode'!$A$1:$B$547,2,FALSE))</f>
        <v/>
      </c>
      <c r="GS35" t="str">
        <f>IF(ISERROR(MATCH(GS$1,'CSC Mitre'!AH$1:AH$220,0)),"",VLOOKUP(GS$1,'Tactic Recode'!$A$1:$B$547,2,FALSE))</f>
        <v/>
      </c>
      <c r="GT35" t="str">
        <f>IF(ISERROR(MATCH(GT$1,'CSC Mitre'!AH$1:AH$220,0)),"",VLOOKUP(GT$1,'Tactic Recode'!$A$1:$B$547,2,FALSE))</f>
        <v/>
      </c>
      <c r="GU35" t="str">
        <f>IF(ISERROR(MATCH(GU$1,'CSC Mitre'!AH$1:AH$220,0)),"",VLOOKUP(GU$1,'Tactic Recode'!$A$1:$B$547,2,FALSE))</f>
        <v/>
      </c>
      <c r="GV35" t="str">
        <f>IF(ISERROR(MATCH(GV$1,'CSC Mitre'!AH$1:AH$220,0)),"",VLOOKUP(GV$1,'Tactic Recode'!$A$1:$B$547,2,FALSE))</f>
        <v/>
      </c>
      <c r="GW35" t="str">
        <f>IF(ISERROR(MATCH(GW$1,'CSC Mitre'!AH$1:AH$220,0)),"",VLOOKUP(GW$1,'Tactic Recode'!$A$1:$B$547,2,FALSE))</f>
        <v/>
      </c>
      <c r="GX35" t="str">
        <f>IF(ISERROR(MATCH(GX$1,'CSC Mitre'!AH$1:AH$220,0)),"",VLOOKUP(GX$1,'Tactic Recode'!$A$1:$B$547,2,FALSE))</f>
        <v/>
      </c>
      <c r="GY35" t="str">
        <f>IF(ISERROR(MATCH(GY$1,'CSC Mitre'!AH$1:AH$220,0)),"",VLOOKUP(GY$1,'Tactic Recode'!$A$1:$B$547,2,FALSE))</f>
        <v/>
      </c>
      <c r="GZ35" t="str">
        <f>IF(ISERROR(MATCH(GZ$1,'CSC Mitre'!AH$1:AH$220,0)),"",VLOOKUP(GZ$1,'Tactic Recode'!$A$1:$B$547,2,FALSE))</f>
        <v/>
      </c>
      <c r="HA35" t="str">
        <f>IF(ISERROR(MATCH(HA$1,'CSC Mitre'!AH$1:AH$220,0)),"",VLOOKUP(HA$1,'Tactic Recode'!$A$1:$B$547,2,FALSE))</f>
        <v/>
      </c>
      <c r="HB35" t="str">
        <f>IF(ISERROR(MATCH(HB$1,'CSC Mitre'!AH$1:AH$220,0)),"",VLOOKUP(HB$1,'Tactic Recode'!$A$1:$B$547,2,FALSE))</f>
        <v/>
      </c>
      <c r="HC35" t="str">
        <f>IF(ISERROR(MATCH(HC$1,'CSC Mitre'!AH$1:AH$220,0)),"",VLOOKUP(HC$1,'Tactic Recode'!$A$1:$B$547,2,FALSE))</f>
        <v/>
      </c>
      <c r="HD35" t="str">
        <f>IF(ISERROR(MATCH(HD$1,'CSC Mitre'!AH$1:AH$220,0)),"",VLOOKUP(HD$1,'Tactic Recode'!$A$1:$B$547,2,FALSE))</f>
        <v/>
      </c>
      <c r="HE35" t="str">
        <f>IF(ISERROR(MATCH(HE$1,'CSC Mitre'!AH$1:AH$220,0)),"",VLOOKUP(HE$1,'Tactic Recode'!$A$1:$B$547,2,FALSE))</f>
        <v/>
      </c>
      <c r="HF35" t="str">
        <f>IF(ISERROR(MATCH(HF$1,'CSC Mitre'!AH$1:AH$220,0)),"",VLOOKUP(HF$1,'Tactic Recode'!$A$1:$B$547,2,FALSE))</f>
        <v/>
      </c>
      <c r="HG35" t="str">
        <f>IF(ISERROR(MATCH(HG$1,'CSC Mitre'!AH$1:AH$220,0)),"",VLOOKUP(HG$1,'Tactic Recode'!$A$1:$B$547,2,FALSE))</f>
        <v/>
      </c>
      <c r="HH35" t="str">
        <f>IF(ISERROR(MATCH(HH$1,'CSC Mitre'!AH$1:AH$220,0)),"",VLOOKUP(HH$1,'Tactic Recode'!$A$1:$B$547,2,FALSE))</f>
        <v/>
      </c>
      <c r="HI35" t="str">
        <f>IF(ISERROR(MATCH(HI$1,'CSC Mitre'!AH$1:AH$220,0)),"",VLOOKUP(HI$1,'Tactic Recode'!$A$1:$B$547,2,FALSE))</f>
        <v/>
      </c>
      <c r="HJ35" t="str">
        <f>IF(ISERROR(MATCH(HJ$1,'CSC Mitre'!AH$1:AH$220,0)),"",VLOOKUP(HJ$1,'Tactic Recode'!$A$1:$B$547,2,FALSE))</f>
        <v/>
      </c>
      <c r="HK35" t="str">
        <f>IF(ISERROR(MATCH(HK$1,'CSC Mitre'!AH$1:AH$220,0)),"",VLOOKUP(HK$1,'Tactic Recode'!$A$1:$B$547,2,FALSE))</f>
        <v/>
      </c>
      <c r="HL35" t="str">
        <f>IF(ISERROR(MATCH(HL$1,'CSC Mitre'!AH$1:AH$220,0)),"",VLOOKUP(HL$1,'Tactic Recode'!$A$1:$B$547,2,FALSE))</f>
        <v/>
      </c>
      <c r="HM35" t="str">
        <f>IF(ISERROR(MATCH(HM$1,'CSC Mitre'!AH$1:AH$220,0)),"",VLOOKUP(HM$1,'Tactic Recode'!$A$1:$B$547,2,FALSE))</f>
        <v/>
      </c>
      <c r="HN35" t="str">
        <f>IF(ISERROR(MATCH(HN$1,'CSC Mitre'!AH$1:AH$220,0)),"",VLOOKUP(HN$1,'Tactic Recode'!$A$1:$B$547,2,FALSE))</f>
        <v/>
      </c>
      <c r="HO35" t="str">
        <f>IF(ISERROR(MATCH(HO$1,'CSC Mitre'!AH$1:AH$220,0)),"",VLOOKUP(HO$1,'Tactic Recode'!$A$1:$B$547,2,FALSE))</f>
        <v/>
      </c>
      <c r="HP35" t="str">
        <f>IF(ISERROR(MATCH(HP$1,'CSC Mitre'!AH$1:AH$220,0)),"",VLOOKUP(HP$1,'Tactic Recode'!$A$1:$B$547,2,FALSE))</f>
        <v/>
      </c>
      <c r="HQ35" t="str">
        <f>IF(ISERROR(MATCH(HQ$1,'CSC Mitre'!AH$1:AH$220,0)),"",VLOOKUP(HQ$1,'Tactic Recode'!$A$1:$B$547,2,FALSE))</f>
        <v/>
      </c>
      <c r="HR35" t="str">
        <f>IF(ISERROR(MATCH(HR$1,'CSC Mitre'!AH$1:AH$220,0)),"",VLOOKUP(HR$1,'Tactic Recode'!$A$1:$B$547,2,FALSE))</f>
        <v/>
      </c>
      <c r="HS35" t="str">
        <f>IF(ISERROR(MATCH(HS$1,'CSC Mitre'!AH$1:AH$220,0)),"",VLOOKUP(HS$1,'Tactic Recode'!$A$1:$B$547,2,FALSE))</f>
        <v>Lateral Movement</v>
      </c>
      <c r="HT35" t="str">
        <f>IF(ISERROR(MATCH(HT$1,'CSC Mitre'!AH$1:AH$220,0)),"",VLOOKUP(HT$1,'Tactic Recode'!$A$1:$B$547,2,FALSE))</f>
        <v/>
      </c>
      <c r="HU35" t="str">
        <f>IF(ISERROR(MATCH(HU$1,'CSC Mitre'!AH$1:AH$220,0)),"",VLOOKUP(HU$1,'Tactic Recode'!$A$1:$B$547,2,FALSE))</f>
        <v/>
      </c>
      <c r="HV35" t="str">
        <f>IF(ISERROR(MATCH(HV$1,'CSC Mitre'!AH$1:AH$220,0)),"",VLOOKUP(HV$1,'Tactic Recode'!$A$1:$B$547,2,FALSE))</f>
        <v/>
      </c>
      <c r="HW35" t="str">
        <f>IF(ISERROR(MATCH(HW$1,'CSC Mitre'!AH$1:AH$220,0)),"",VLOOKUP(HW$1,'Tactic Recode'!$A$1:$B$547,2,FALSE))</f>
        <v/>
      </c>
      <c r="HX35" t="str">
        <f>IF(ISERROR(MATCH(HX$1,'CSC Mitre'!AH$1:AH$220,0)),"",VLOOKUP(HX$1,'Tactic Recode'!$A$1:$B$547,2,FALSE))</f>
        <v/>
      </c>
      <c r="HY35" t="str">
        <f>IF(ISERROR(MATCH(HY$1,'CSC Mitre'!AH$1:AH$220,0)),"",VLOOKUP(HY$1,'Tactic Recode'!$A$1:$B$547,2,FALSE))</f>
        <v/>
      </c>
      <c r="HZ35" t="str">
        <f>IF(ISERROR(MATCH(HZ$1,'CSC Mitre'!AH$1:AH$220,0)),"",VLOOKUP(HZ$1,'Tactic Recode'!$A$1:$B$547,2,FALSE))</f>
        <v/>
      </c>
      <c r="IA35" t="str">
        <f>IF(ISERROR(MATCH(IA$1,'CSC Mitre'!AH$1:AH$220,0)),"",VLOOKUP(IA$1,'Tactic Recode'!$A$1:$B$547,2,FALSE))</f>
        <v/>
      </c>
      <c r="IB35" t="str">
        <f>IF(ISERROR(MATCH(IB$1,'CSC Mitre'!AH$1:AH$220,0)),"",VLOOKUP(IB$1,'Tactic Recode'!$A$1:$B$547,2,FALSE))</f>
        <v>Defense Evasion</v>
      </c>
      <c r="IC35" t="str">
        <f>IF(ISERROR(MATCH(IC$1,'CSC Mitre'!AH$1:AH$220,0)),"",VLOOKUP(IC$1,'Tactic Recode'!$A$1:$B$547,2,FALSE))</f>
        <v/>
      </c>
      <c r="ID35" t="str">
        <f>IF(ISERROR(MATCH(ID$1,'CSC Mitre'!AH$1:AH$220,0)),"",VLOOKUP(ID$1,'Tactic Recode'!$A$1:$B$547,2,FALSE))</f>
        <v/>
      </c>
      <c r="IE35" t="str">
        <f>IF(ISERROR(MATCH(IE$1,'CSC Mitre'!AH$1:AH$220,0)),"",VLOOKUP(IE$1,'Tactic Recode'!$A$1:$B$547,2,FALSE))</f>
        <v>Defense Evasion</v>
      </c>
      <c r="IF35" t="str">
        <f>IF(ISERROR(MATCH(IF$1,'CSC Mitre'!AH$1:AH$220,0)),"",VLOOKUP(IF$1,'Tactic Recode'!$A$1:$B$547,2,FALSE))</f>
        <v>Defense Evasion</v>
      </c>
      <c r="IG35" t="str">
        <f>IF(ISERROR(MATCH(IG$1,'CSC Mitre'!AH$1:AH$220,0)),"",VLOOKUP(IG$1,'Tactic Recode'!$A$1:$B$547,2,FALSE))</f>
        <v>Defense Evasion</v>
      </c>
      <c r="IH35" t="str">
        <f>IF(ISERROR(MATCH(IH$1,'CSC Mitre'!AH$1:AH$220,0)),"",VLOOKUP(IH$1,'Tactic Recode'!$A$1:$B$547,2,FALSE))</f>
        <v/>
      </c>
      <c r="II35" t="str">
        <f>IF(ISERROR(MATCH(II$1,'CSC Mitre'!AH$1:AH$220,0)),"",VLOOKUP(II$1,'Tactic Recode'!$A$1:$B$547,2,FALSE))</f>
        <v>Defense Evasion</v>
      </c>
      <c r="IJ35" t="str">
        <f>IF(ISERROR(MATCH(IJ$1,'CSC Mitre'!AH$1:AH$220,0)),"",VLOOKUP(IJ$1,'Tactic Recode'!$A$1:$B$547,2,FALSE))</f>
        <v>Defense Evasion</v>
      </c>
      <c r="IK35" t="str">
        <f>IF(ISERROR(MATCH(IK$1,'CSC Mitre'!AH$1:AH$220,0)),"",VLOOKUP(IK$1,'Tactic Recode'!$A$1:$B$547,2,FALSE))</f>
        <v/>
      </c>
      <c r="IL35" t="str">
        <f>IF(ISERROR(MATCH(IL$1,'CSC Mitre'!AH$1:AH$220,0)),"",VLOOKUP(IL$1,'Tactic Recode'!$A$1:$B$547,2,FALSE))</f>
        <v/>
      </c>
      <c r="IM35" t="str">
        <f>IF(ISERROR(MATCH(IM$1,'CSC Mitre'!AH$1:AH$220,0)),"",VLOOKUP(IM$1,'Tactic Recode'!$A$1:$B$547,2,FALSE))</f>
        <v>Defense Evasion</v>
      </c>
      <c r="IN35" t="str">
        <f>IF(ISERROR(MATCH(IN$1,'CSC Mitre'!AH$1:AH$220,0)),"",VLOOKUP(IN$1,'Tactic Recode'!$A$1:$B$547,2,FALSE))</f>
        <v/>
      </c>
      <c r="IO35" t="str">
        <f>IF(ISERROR(MATCH(IO$1,'CSC Mitre'!AH$1:AH$220,0)),"",VLOOKUP(IO$1,'Tactic Recode'!$A$1:$B$547,2,FALSE))</f>
        <v/>
      </c>
      <c r="IP35" t="str">
        <f>IF(ISERROR(MATCH(IP$1,'CSC Mitre'!AH$1:AH$220,0)),"",VLOOKUP(IP$1,'Tactic Recode'!$A$1:$B$547,2,FALSE))</f>
        <v>Defense Evasion</v>
      </c>
      <c r="IQ35" t="str">
        <f>IF(ISERROR(MATCH(IQ$1,'CSC Mitre'!AH$1:AH$220,0)),"",VLOOKUP(IQ$1,'Tactic Recode'!$A$1:$B$547,2,FALSE))</f>
        <v/>
      </c>
      <c r="IR35" t="str">
        <f>IF(ISERROR(MATCH(IR$1,'CSC Mitre'!AH$1:AH$220,0)),"",VLOOKUP(IR$1,'Tactic Recode'!$A$1:$B$547,2,FALSE))</f>
        <v/>
      </c>
      <c r="IS35" t="str">
        <f>IF(ISERROR(MATCH(IS$1,'CSC Mitre'!AH$1:AH$220,0)),"",VLOOKUP(IS$1,'Tactic Recode'!$A$1:$B$547,2,FALSE))</f>
        <v/>
      </c>
      <c r="IT35" t="str">
        <f>IF(ISERROR(MATCH(IT$1,'CSC Mitre'!AH$1:AH$220,0)),"",VLOOKUP(IT$1,'Tactic Recode'!$A$1:$B$547,2,FALSE))</f>
        <v/>
      </c>
      <c r="IU35" t="str">
        <f>IF(ISERROR(MATCH(IU$1,'CSC Mitre'!AH$1:AH$220,0)),"",VLOOKUP(IU$1,'Tactic Recode'!$A$1:$B$547,2,FALSE))</f>
        <v/>
      </c>
      <c r="IV35" t="str">
        <f>IF(ISERROR(MATCH(IV$1,'CSC Mitre'!AH$1:AH$220,0)),"",VLOOKUP(IV$1,'Tactic Recode'!$A$1:$B$547,2,FALSE))</f>
        <v/>
      </c>
      <c r="IW35" t="str">
        <f>IF(ISERROR(MATCH(IW$1,'CSC Mitre'!AH$1:AH$220,0)),"",VLOOKUP(IW$1,'Tactic Recode'!$A$1:$B$547,2,FALSE))</f>
        <v/>
      </c>
      <c r="IX35" t="str">
        <f>IF(ISERROR(MATCH(IX$1,'CSC Mitre'!AH$1:AH$220,0)),"",VLOOKUP(IX$1,'Tactic Recode'!$A$1:$B$547,2,FALSE))</f>
        <v/>
      </c>
      <c r="IY35" t="str">
        <f>IF(ISERROR(MATCH(IY$1,'CSC Mitre'!AH$1:AH$220,0)),"",VLOOKUP(IY$1,'Tactic Recode'!$A$1:$B$547,2,FALSE))</f>
        <v/>
      </c>
      <c r="IZ35" t="str">
        <f>IF(ISERROR(MATCH(IZ$1,'CSC Mitre'!AH$1:AH$220,0)),"",VLOOKUP(IZ$1,'Tactic Recode'!$A$1:$B$547,2,FALSE))</f>
        <v/>
      </c>
      <c r="JA35" t="str">
        <f>IF(ISERROR(MATCH(JA$1,'CSC Mitre'!AH$1:AH$220,0)),"",VLOOKUP(JA$1,'Tactic Recode'!$A$1:$B$547,2,FALSE))</f>
        <v/>
      </c>
      <c r="JB35" t="str">
        <f>IF(ISERROR(MATCH(JB$1,'CSC Mitre'!AH$1:AH$220,0)),"",VLOOKUP(JB$1,'Tactic Recode'!$A$1:$B$547,2,FALSE))</f>
        <v/>
      </c>
      <c r="JC35" t="str">
        <f>IF(ISERROR(MATCH(JC$1,'CSC Mitre'!AH$1:AH$220,0)),"",VLOOKUP(JC$1,'Tactic Recode'!$A$1:$B$547,2,FALSE))</f>
        <v/>
      </c>
      <c r="JD35" t="str">
        <f>IF(ISERROR(MATCH(JD$1,'CSC Mitre'!AH$1:AH$220,0)),"",VLOOKUP(JD$1,'Tactic Recode'!$A$1:$B$547,2,FALSE))</f>
        <v/>
      </c>
      <c r="JE35" t="str">
        <f>IF(ISERROR(MATCH(JE$1,'CSC Mitre'!AH$1:AH$220,0)),"",VLOOKUP(JE$1,'Tactic Recode'!$A$1:$B$547,2,FALSE))</f>
        <v/>
      </c>
      <c r="JF35" t="str">
        <f>IF(ISERROR(MATCH(JF$1,'CSC Mitre'!AH$1:AH$220,0)),"",VLOOKUP(JF$1,'Tactic Recode'!$A$1:$B$547,2,FALSE))</f>
        <v/>
      </c>
      <c r="JG35" t="str">
        <f>IF(ISERROR(MATCH(JG$1,'CSC Mitre'!AH$1:AH$220,0)),"",VLOOKUP(JG$1,'Tactic Recode'!$A$1:$B$547,2,FALSE))</f>
        <v/>
      </c>
      <c r="JH35" t="str">
        <f>IF(ISERROR(MATCH(JH$1,'CSC Mitre'!AH$1:AH$220,0)),"",VLOOKUP(JH$1,'Tactic Recode'!$A$1:$B$547,2,FALSE))</f>
        <v/>
      </c>
      <c r="JI35" t="str">
        <f>IF(ISERROR(MATCH(JI$1,'CSC Mitre'!AH$1:AH$220,0)),"",VLOOKUP(JI$1,'Tactic Recode'!$A$1:$B$547,2,FALSE))</f>
        <v/>
      </c>
      <c r="JJ35" t="str">
        <f>IF(ISERROR(MATCH(JJ$1,'CSC Mitre'!AH$1:AH$220,0)),"",VLOOKUP(JJ$1,'Tactic Recode'!$A$1:$B$547,2,FALSE))</f>
        <v/>
      </c>
      <c r="JK35" t="str">
        <f>IF(ISERROR(MATCH(JK$1,'CSC Mitre'!AH$1:AH$220,0)),"",VLOOKUP(JK$1,'Tactic Recode'!$A$1:$B$547,2,FALSE))</f>
        <v/>
      </c>
      <c r="JL35" t="str">
        <f>IF(ISERROR(MATCH(JL$1,'CSC Mitre'!AH$1:AH$220,0)),"",VLOOKUP(JL$1,'Tactic Recode'!$A$1:$B$547,2,FALSE))</f>
        <v/>
      </c>
      <c r="JM35" t="str">
        <f>IF(ISERROR(MATCH(JM$1,'CSC Mitre'!AH$1:AH$220,0)),"",VLOOKUP(JM$1,'Tactic Recode'!$A$1:$B$547,2,FALSE))</f>
        <v/>
      </c>
      <c r="JN35" t="str">
        <f>IF(ISERROR(MATCH(JN$1,'CSC Mitre'!AH$1:AH$220,0)),"",VLOOKUP(JN$1,'Tactic Recode'!$A$1:$B$547,2,FALSE))</f>
        <v/>
      </c>
      <c r="JO35" t="str">
        <f>IF(ISERROR(MATCH(JO$1,'CSC Mitre'!AH$1:AH$220,0)),"",VLOOKUP(JO$1,'Tactic Recode'!$A$1:$B$547,2,FALSE))</f>
        <v/>
      </c>
      <c r="JP35" t="str">
        <f>IF(ISERROR(MATCH(JP$1,'CSC Mitre'!AH$1:AH$220,0)),"",VLOOKUP(JP$1,'Tactic Recode'!$A$1:$B$547,2,FALSE))</f>
        <v/>
      </c>
      <c r="JQ35" t="str">
        <f>IF(ISERROR(MATCH(JQ$1,'CSC Mitre'!AH$1:AH$220,0)),"",VLOOKUP(JQ$1,'Tactic Recode'!$A$1:$B$547,2,FALSE))</f>
        <v/>
      </c>
      <c r="JR35" t="str">
        <f>IF(ISERROR(MATCH(JR$1,'CSC Mitre'!AH$1:AH$220,0)),"",VLOOKUP(JR$1,'Tactic Recode'!$A$1:$B$547,2,FALSE))</f>
        <v/>
      </c>
      <c r="JS35" t="str">
        <f>IF(ISERROR(MATCH(JS$1,'CSC Mitre'!AH$1:AH$220,0)),"",VLOOKUP(JS$1,'Tactic Recode'!$A$1:$B$547,2,FALSE))</f>
        <v/>
      </c>
      <c r="JT35" t="str">
        <f>IF(ISERROR(MATCH(JT$1,'CSC Mitre'!AH$1:AH$220,0)),"",VLOOKUP(JT$1,'Tactic Recode'!$A$1:$B$547,2,FALSE))</f>
        <v/>
      </c>
      <c r="JU35" t="str">
        <f>IF(ISERROR(MATCH(JU$1,'CSC Mitre'!AH$1:AH$220,0)),"",VLOOKUP(JU$1,'Tactic Recode'!$A$1:$B$547,2,FALSE))</f>
        <v/>
      </c>
      <c r="JV35" t="str">
        <f>IF(ISERROR(MATCH(JV$1,'CSC Mitre'!AH$1:AH$220,0)),"",VLOOKUP(JV$1,'Tactic Recode'!$A$1:$B$547,2,FALSE))</f>
        <v/>
      </c>
      <c r="JW35" t="str">
        <f>IF(ISERROR(MATCH(JW$1,'CSC Mitre'!AH$1:AH$220,0)),"",VLOOKUP(JW$1,'Tactic Recode'!$A$1:$B$547,2,FALSE))</f>
        <v/>
      </c>
      <c r="JX35" t="str">
        <f>IF(ISERROR(MATCH(JX$1,'CSC Mitre'!AH$1:AH$220,0)),"",VLOOKUP(JX$1,'Tactic Recode'!$A$1:$B$547,2,FALSE))</f>
        <v/>
      </c>
      <c r="JY35" t="str">
        <f>IF(ISERROR(MATCH(JY$1,'CSC Mitre'!AH$1:AH$220,0)),"",VLOOKUP(JY$1,'Tactic Recode'!$A$1:$B$547,2,FALSE))</f>
        <v/>
      </c>
      <c r="JZ35" t="str">
        <f>IF(ISERROR(MATCH(JZ$1,'CSC Mitre'!AH$1:AH$220,0)),"",VLOOKUP(JZ$1,'Tactic Recode'!$A$1:$B$547,2,FALSE))</f>
        <v/>
      </c>
      <c r="KA35" t="str">
        <f>IF(ISERROR(MATCH(KA$1,'CSC Mitre'!AH$1:AH$220,0)),"",VLOOKUP(KA$1,'Tactic Recode'!$A$1:$B$547,2,FALSE))</f>
        <v/>
      </c>
      <c r="KB35" t="str">
        <f>IF(ISERROR(MATCH(KB$1,'CSC Mitre'!AH$1:AH$220,0)),"",VLOOKUP(KB$1,'Tactic Recode'!$A$1:$B$547,2,FALSE))</f>
        <v/>
      </c>
      <c r="KC35" t="str">
        <f>IF(ISERROR(MATCH(KC$1,'CSC Mitre'!AH$1:AH$220,0)),"",VLOOKUP(KC$1,'Tactic Recode'!$A$1:$B$547,2,FALSE))</f>
        <v/>
      </c>
      <c r="KD35" t="str">
        <f>IF(ISERROR(MATCH(KD$1,'CSC Mitre'!AH$1:AH$220,0)),"",VLOOKUP(KD$1,'Tactic Recode'!$A$1:$B$547,2,FALSE))</f>
        <v/>
      </c>
      <c r="KE35" t="str">
        <f>IF(ISERROR(MATCH(KE$1,'CSC Mitre'!AH$1:AH$220,0)),"",VLOOKUP(KE$1,'Tactic Recode'!$A$1:$B$547,2,FALSE))</f>
        <v/>
      </c>
      <c r="KF35" t="str">
        <f>IF(ISERROR(MATCH(KF$1,'CSC Mitre'!AH$1:AH$220,0)),"",VLOOKUP(KF$1,'Tactic Recode'!$A$1:$B$547,2,FALSE))</f>
        <v/>
      </c>
      <c r="KG35" t="str">
        <f>IF(ISERROR(MATCH(KG$1,'CSC Mitre'!AH$1:AH$220,0)),"",VLOOKUP(KG$1,'Tactic Recode'!$A$1:$B$547,2,FALSE))</f>
        <v/>
      </c>
      <c r="KH35" t="str">
        <f>IF(ISERROR(MATCH(KH$1,'CSC Mitre'!AH$1:AH$220,0)),"",VLOOKUP(KH$1,'Tactic Recode'!$A$1:$B$547,2,FALSE))</f>
        <v/>
      </c>
      <c r="KI35" t="str">
        <f>IF(ISERROR(MATCH(KI$1,'CSC Mitre'!AH$1:AH$220,0)),"",VLOOKUP(KI$1,'Tactic Recode'!$A$1:$B$547,2,FALSE))</f>
        <v/>
      </c>
      <c r="KJ35" t="str">
        <f>IF(ISERROR(MATCH(KJ$1,'CSC Mitre'!AH$1:AH$220,0)),"",VLOOKUP(KJ$1,'Tactic Recode'!$A$1:$B$547,2,FALSE))</f>
        <v/>
      </c>
      <c r="KK35" t="str">
        <f>IF(ISERROR(MATCH(KK$1,'CSC Mitre'!AH$1:AH$220,0)),"",VLOOKUP(KK$1,'Tactic Recode'!$A$1:$B$547,2,FALSE))</f>
        <v/>
      </c>
      <c r="KL35" t="str">
        <f>IF(ISERROR(MATCH(KL$1,'CSC Mitre'!AH$1:AH$220,0)),"",VLOOKUP(KL$1,'Tactic Recode'!$A$1:$B$547,2,FALSE))</f>
        <v/>
      </c>
      <c r="KM35" t="str">
        <f>IF(ISERROR(MATCH(KM$1,'CSC Mitre'!AH$1:AH$220,0)),"",VLOOKUP(KM$1,'Tactic Recode'!$A$1:$B$547,2,FALSE))</f>
        <v/>
      </c>
      <c r="KN35" t="str">
        <f>IF(ISERROR(MATCH(KN$1,'CSC Mitre'!AH$1:AH$220,0)),"",VLOOKUP(KN$1,'Tactic Recode'!$A$1:$B$547,2,FALSE))</f>
        <v/>
      </c>
      <c r="KO35" t="str">
        <f>IF(ISERROR(MATCH(KO$1,'CSC Mitre'!AH$1:AH$220,0)),"",VLOOKUP(KO$1,'Tactic Recode'!$A$1:$B$547,2,FALSE))</f>
        <v/>
      </c>
      <c r="KP35" t="str">
        <f>IF(ISERROR(MATCH(KP$1,'CSC Mitre'!AH$1:AH$220,0)),"",VLOOKUP(KP$1,'Tactic Recode'!$A$1:$B$547,2,FALSE))</f>
        <v/>
      </c>
      <c r="KQ35" t="str">
        <f>IF(ISERROR(MATCH(KQ$1,'CSC Mitre'!AH$1:AH$220,0)),"",VLOOKUP(KQ$1,'Tactic Recode'!$A$1:$B$547,2,FALSE))</f>
        <v>Defense Evasion, Persistence</v>
      </c>
      <c r="KR35" t="str">
        <f>IF(ISERROR(MATCH(KR$1,'CSC Mitre'!AH$1:AH$220,0)),"",VLOOKUP(KR$1,'Tactic Recode'!$A$1:$B$547,2,FALSE))</f>
        <v/>
      </c>
      <c r="KS35" t="str">
        <f>IF(ISERROR(MATCH(KS$1,'CSC Mitre'!AH$1:AH$220,0)),"",VLOOKUP(KS$1,'Tactic Recode'!$A$1:$B$547,2,FALSE))</f>
        <v/>
      </c>
      <c r="KT35" t="str">
        <f>IF(ISERROR(MATCH(KT$1,'CSC Mitre'!AH$1:AH$220,0)),"",VLOOKUP(KT$1,'Tactic Recode'!$A$1:$B$547,2,FALSE))</f>
        <v/>
      </c>
      <c r="KU35" t="str">
        <f>IF(ISERROR(MATCH(KU$1,'CSC Mitre'!AH$1:AH$220,0)),"",VLOOKUP(KU$1,'Tactic Recode'!$A$1:$B$547,2,FALSE))</f>
        <v/>
      </c>
      <c r="KV35" t="str">
        <f>IF(ISERROR(MATCH(KV$1,'CSC Mitre'!AH$1:AH$220,0)),"",VLOOKUP(KV$1,'Tactic Recode'!$A$1:$B$547,2,FALSE))</f>
        <v/>
      </c>
      <c r="KW35" t="str">
        <f>IF(ISERROR(MATCH(KW$1,'CSC Mitre'!AH$1:AH$220,0)),"",VLOOKUP(KW$1,'Tactic Recode'!$A$1:$B$547,2,FALSE))</f>
        <v/>
      </c>
      <c r="KX35" t="str">
        <f>IF(ISERROR(MATCH(KX$1,'CSC Mitre'!AH$1:AH$220,0)),"",VLOOKUP(KX$1,'Tactic Recode'!$A$1:$B$547,2,FALSE))</f>
        <v/>
      </c>
      <c r="KY35" t="str">
        <f>IF(ISERROR(MATCH(KY$1,'CSC Mitre'!AH$1:AH$220,0)),"",VLOOKUP(KY$1,'Tactic Recode'!$A$1:$B$547,2,FALSE))</f>
        <v>Persistence, Privilage Escalation</v>
      </c>
      <c r="KZ35" t="str">
        <f>IF(ISERROR(MATCH(KZ$1,'CSC Mitre'!AH$1:AH$220,0)),"",VLOOKUP(KZ$1,'Tactic Recode'!$A$1:$B$547,2,FALSE))</f>
        <v/>
      </c>
      <c r="LA35" t="str">
        <f>IF(ISERROR(MATCH(LA$1,'CSC Mitre'!AH$1:AH$220,0)),"",VLOOKUP(LA$1,'Tactic Recode'!$A$1:$B$547,2,FALSE))</f>
        <v/>
      </c>
      <c r="LB35" t="str">
        <f>IF(ISERROR(MATCH(LB$1,'CSC Mitre'!AH$1:AH$220,0)),"",VLOOKUP(LB$1,'Tactic Recode'!$A$1:$B$547,2,FALSE))</f>
        <v/>
      </c>
      <c r="LC35" t="str">
        <f>IF(ISERROR(MATCH(LC$1,'CSC Mitre'!AH$1:AH$220,0)),"",VLOOKUP(LC$1,'Tactic Recode'!$A$1:$B$547,2,FALSE))</f>
        <v/>
      </c>
      <c r="LD35" t="str">
        <f>IF(ISERROR(MATCH(LD$1,'CSC Mitre'!AH$1:AH$220,0)),"",VLOOKUP(LD$1,'Tactic Recode'!$A$1:$B$547,2,FALSE))</f>
        <v/>
      </c>
      <c r="LE35" t="str">
        <f>IF(ISERROR(MATCH(LE$1,'CSC Mitre'!AH$1:AH$220,0)),"",VLOOKUP(LE$1,'Tactic Recode'!$A$1:$B$547,2,FALSE))</f>
        <v/>
      </c>
      <c r="LF35" t="str">
        <f>IF(ISERROR(MATCH(LF$1,'CSC Mitre'!AH$1:AH$220,0)),"",VLOOKUP(LF$1,'Tactic Recode'!$A$1:$B$547,2,FALSE))</f>
        <v/>
      </c>
      <c r="LG35" t="str">
        <f>IF(ISERROR(MATCH(LG$1,'CSC Mitre'!AH$1:AH$220,0)),"",VLOOKUP(LG$1,'Tactic Recode'!$A$1:$B$547,2,FALSE))</f>
        <v/>
      </c>
      <c r="LH35" t="str">
        <f>IF(ISERROR(MATCH(LH$1,'CSC Mitre'!AH$1:AH$220,0)),"",VLOOKUP(LH$1,'Tactic Recode'!$A$1:$B$547,2,FALSE))</f>
        <v/>
      </c>
      <c r="LI35" t="str">
        <f>IF(ISERROR(MATCH(LI$1,'CSC Mitre'!AH$1:AH$220,0)),"",VLOOKUP(LI$1,'Tactic Recode'!$A$1:$B$547,2,FALSE))</f>
        <v/>
      </c>
      <c r="LJ35" t="str">
        <f>IF(ISERROR(MATCH(LJ$1,'CSC Mitre'!AH$1:AH$220,0)),"",VLOOKUP(LJ$1,'Tactic Recode'!$A$1:$B$547,2,FALSE))</f>
        <v/>
      </c>
      <c r="LK35" t="str">
        <f>IF(ISERROR(MATCH(LK$1,'CSC Mitre'!AH$1:AH$220,0)),"",VLOOKUP(LK$1,'Tactic Recode'!$A$1:$B$547,2,FALSE))</f>
        <v>Persistence, Privilage Escalation</v>
      </c>
      <c r="LL35" t="str">
        <f>IF(ISERROR(MATCH(LL$1,'CSC Mitre'!AH$1:AH$220,0)),"",VLOOKUP(LL$1,'Tactic Recode'!$A$1:$B$547,2,FALSE))</f>
        <v/>
      </c>
      <c r="LM35" t="str">
        <f>IF(ISERROR(MATCH(LM$1,'CSC Mitre'!AH$1:AH$220,0)),"",VLOOKUP(LM$1,'Tactic Recode'!$A$1:$B$547,2,FALSE))</f>
        <v/>
      </c>
      <c r="LN35" t="str">
        <f>IF(ISERROR(MATCH(LN$1,'CSC Mitre'!AH$1:AH$220,0)),"",VLOOKUP(LN$1,'Tactic Recode'!$A$1:$B$547,2,FALSE))</f>
        <v/>
      </c>
      <c r="LO35" t="str">
        <f>IF(ISERROR(MATCH(LO$1,'CSC Mitre'!AH$1:AH$220,0)),"",VLOOKUP(LO$1,'Tactic Recode'!$A$1:$B$547,2,FALSE))</f>
        <v/>
      </c>
      <c r="LP35" t="str">
        <f>IF(ISERROR(MATCH(LP$1,'CSC Mitre'!AH$1:AH$220,0)),"",VLOOKUP(LP$1,'Tactic Recode'!$A$1:$B$547,2,FALSE))</f>
        <v/>
      </c>
      <c r="LQ35" t="str">
        <f>IF(ISERROR(MATCH(LQ$1,'CSC Mitre'!AH$1:AH$220,0)),"",VLOOKUP(LQ$1,'Tactic Recode'!$A$1:$B$547,2,FALSE))</f>
        <v/>
      </c>
      <c r="LR35" t="str">
        <f>IF(ISERROR(MATCH(LR$1,'CSC Mitre'!AH$1:AH$220,0)),"",VLOOKUP(LR$1,'Tactic Recode'!$A$1:$B$547,2,FALSE))</f>
        <v/>
      </c>
      <c r="LS35" t="str">
        <f>IF(ISERROR(MATCH(LS$1,'CSC Mitre'!AH$1:AH$220,0)),"",VLOOKUP(LS$1,'Tactic Recode'!$A$1:$B$547,2,FALSE))</f>
        <v/>
      </c>
      <c r="LT35" t="str">
        <f>IF(ISERROR(MATCH(LT$1,'CSC Mitre'!AH$1:AH$220,0)),"",VLOOKUP(LT$1,'Tactic Recode'!$A$1:$B$547,2,FALSE))</f>
        <v>Persistence, Privilage Escalation</v>
      </c>
      <c r="LU35" t="str">
        <f>IF(ISERROR(MATCH(LU$1,'CSC Mitre'!AH$1:AH$220,0)),"",VLOOKUP(LU$1,'Tactic Recode'!$A$1:$B$547,2,FALSE))</f>
        <v/>
      </c>
      <c r="LV35" t="str">
        <f>IF(ISERROR(MATCH(LV$1,'CSC Mitre'!AH$1:AH$220,0)),"",VLOOKUP(LV$1,'Tactic Recode'!$A$1:$B$547,2,FALSE))</f>
        <v/>
      </c>
      <c r="LW35" t="str">
        <f>IF(ISERROR(MATCH(LW$1,'CSC Mitre'!AH$1:AH$220,0)),"",VLOOKUP(LW$1,'Tactic Recode'!$A$1:$B$547,2,FALSE))</f>
        <v/>
      </c>
      <c r="LX35" t="str">
        <f>IF(ISERROR(MATCH(LX$1,'CSC Mitre'!AH$1:AH$220,0)),"",VLOOKUP(LX$1,'Tactic Recode'!$A$1:$B$547,2,FALSE))</f>
        <v/>
      </c>
      <c r="LY35" t="str">
        <f>IF(ISERROR(MATCH(LY$1,'CSC Mitre'!AH$1:AH$220,0)),"",VLOOKUP(LY$1,'Tactic Recode'!$A$1:$B$547,2,FALSE))</f>
        <v/>
      </c>
      <c r="LZ35" t="str">
        <f>IF(ISERROR(MATCH(LZ$1,'CSC Mitre'!AH$1:AH$220,0)),"",VLOOKUP(LZ$1,'Tactic Recode'!$A$1:$B$547,2,FALSE))</f>
        <v/>
      </c>
      <c r="MA35" t="str">
        <f>IF(ISERROR(MATCH(MA$1,'CSC Mitre'!AH$1:AH$220,0)),"",VLOOKUP(MA$1,'Tactic Recode'!$A$1:$B$547,2,FALSE))</f>
        <v/>
      </c>
      <c r="MB35" t="str">
        <f>IF(ISERROR(MATCH(MB$1,'CSC Mitre'!AH$1:AH$220,0)),"",VLOOKUP(MB$1,'Tactic Recode'!$A$1:$B$547,2,FALSE))</f>
        <v/>
      </c>
      <c r="MC35" t="str">
        <f>IF(ISERROR(MATCH(MC$1,'CSC Mitre'!AH$1:AH$220,0)),"",VLOOKUP(MC$1,'Tactic Recode'!$A$1:$B$547,2,FALSE))</f>
        <v/>
      </c>
      <c r="MD35" t="str">
        <f>IF(ISERROR(MATCH(MD$1,'CSC Mitre'!AH$1:AH$220,0)),"",VLOOKUP(MD$1,'Tactic Recode'!$A$1:$B$547,2,FALSE))</f>
        <v/>
      </c>
      <c r="ME35" t="str">
        <f>IF(ISERROR(MATCH(ME$1,'CSC Mitre'!AH$1:AH$220,0)),"",VLOOKUP(ME$1,'Tactic Recode'!$A$1:$B$547,2,FALSE))</f>
        <v/>
      </c>
      <c r="MF35" t="str">
        <f>IF(ISERROR(MATCH(MF$1,'CSC Mitre'!AH$1:AH$220,0)),"",VLOOKUP(MF$1,'Tactic Recode'!$A$1:$B$547,2,FALSE))</f>
        <v/>
      </c>
      <c r="MG35" t="str">
        <f>IF(ISERROR(MATCH(MG$1,'CSC Mitre'!AH$1:AH$220,0)),"",VLOOKUP(MG$1,'Tactic Recode'!$A$1:$B$547,2,FALSE))</f>
        <v/>
      </c>
      <c r="MH35" t="str">
        <f>IF(ISERROR(MATCH(MH$1,'CSC Mitre'!AH$1:AH$220,0)),"",VLOOKUP(MH$1,'Tactic Recode'!$A$1:$B$547,2,FALSE))</f>
        <v/>
      </c>
      <c r="MI35" t="str">
        <f>IF(ISERROR(MATCH(MI$1,'CSC Mitre'!AH$1:AH$220,0)),"",VLOOKUP(MI$1,'Tactic Recode'!$A$1:$B$547,2,FALSE))</f>
        <v/>
      </c>
      <c r="MJ35" t="str">
        <f>IF(ISERROR(MATCH(MJ$1,'CSC Mitre'!AH$1:AH$220,0)),"",VLOOKUP(MJ$1,'Tactic Recode'!$A$1:$B$547,2,FALSE))</f>
        <v/>
      </c>
      <c r="MK35" t="str">
        <f>IF(ISERROR(MATCH(MK$1,'CSC Mitre'!AH$1:AH$220,0)),"",VLOOKUP(MK$1,'Tactic Recode'!$A$1:$B$547,2,FALSE))</f>
        <v/>
      </c>
      <c r="ML35" t="str">
        <f>IF(ISERROR(MATCH(ML$1,'CSC Mitre'!AH$1:AH$220,0)),"",VLOOKUP(ML$1,'Tactic Recode'!$A$1:$B$547,2,FALSE))</f>
        <v/>
      </c>
      <c r="MM35" t="str">
        <f>IF(ISERROR(MATCH(MM$1,'CSC Mitre'!AH$1:AH$220,0)),"",VLOOKUP(MM$1,'Tactic Recode'!$A$1:$B$547,2,FALSE))</f>
        <v/>
      </c>
      <c r="MN35" t="str">
        <f>IF(ISERROR(MATCH(MN$1,'CSC Mitre'!AH$1:AH$220,0)),"",VLOOKUP(MN$1,'Tactic Recode'!$A$1:$B$547,2,FALSE))</f>
        <v/>
      </c>
      <c r="MO35" t="str">
        <f>IF(ISERROR(MATCH(MO$1,'CSC Mitre'!AH$1:AH$220,0)),"",VLOOKUP(MO$1,'Tactic Recode'!$A$1:$B$547,2,FALSE))</f>
        <v/>
      </c>
      <c r="MP35" t="str">
        <f>IF(ISERROR(MATCH(MP$1,'CSC Mitre'!AH$1:AH$220,0)),"",VLOOKUP(MP$1,'Tactic Recode'!$A$1:$B$547,2,FALSE))</f>
        <v/>
      </c>
      <c r="MQ35" t="str">
        <f>IF(ISERROR(MATCH(MQ$1,'CSC Mitre'!AH$1:AH$220,0)),"",VLOOKUP(MQ$1,'Tactic Recode'!$A$1:$B$547,2,FALSE))</f>
        <v>Credential Access</v>
      </c>
      <c r="MR35" t="str">
        <f>IF(ISERROR(MATCH(MR$1,'CSC Mitre'!AH$1:AH$220,0)),"",VLOOKUP(MR$1,'Tactic Recode'!$A$1:$B$547,2,FALSE))</f>
        <v/>
      </c>
      <c r="MS35" t="str">
        <f>IF(ISERROR(MATCH(MS$1,'CSC Mitre'!AH$1:AH$220,0)),"",VLOOKUP(MS$1,'Tactic Recode'!$A$1:$B$547,2,FALSE))</f>
        <v/>
      </c>
      <c r="MT35" t="str">
        <f>IF(ISERROR(MATCH(MT$1,'CSC Mitre'!AH$1:AH$220,0)),"",VLOOKUP(MT$1,'Tactic Recode'!$A$1:$B$547,2,FALSE))</f>
        <v>Defense Evasion</v>
      </c>
      <c r="MU35" t="str">
        <f>IF(ISERROR(MATCH(MU$1,'CSC Mitre'!AH$1:AH$220,0)),"",VLOOKUP(MU$1,'Tactic Recode'!$A$1:$B$547,2,FALSE))</f>
        <v/>
      </c>
      <c r="MV35" t="str">
        <f>IF(ISERROR(MATCH(MV$1,'CSC Mitre'!AH$1:AH$220,0)),"",VLOOKUP(MV$1,'Tactic Recode'!$A$1:$B$547,2,FALSE))</f>
        <v/>
      </c>
      <c r="MW35" t="str">
        <f>IF(ISERROR(MATCH(MW$1,'CSC Mitre'!AH$1:AH$220,0)),"",VLOOKUP(MW$1,'Tactic Recode'!$A$1:$B$547,2,FALSE))</f>
        <v/>
      </c>
      <c r="MX35" t="str">
        <f>IF(ISERROR(MATCH(MX$1,'CSC Mitre'!AH$1:AH$220,0)),"",VLOOKUP(MX$1,'Tactic Recode'!$A$1:$B$547,2,FALSE))</f>
        <v>Defense Evasion</v>
      </c>
      <c r="MY35" t="str">
        <f>IF(ISERROR(MATCH(MY$1,'CSC Mitre'!AH$1:AH$220,0)),"",VLOOKUP(MY$1,'Tactic Recode'!$A$1:$B$547,2,FALSE))</f>
        <v/>
      </c>
      <c r="MZ35" t="str">
        <f>IF(ISERROR(MATCH(MZ$1,'CSC Mitre'!AH$1:AH$220,0)),"",VLOOKUP(MZ$1,'Tactic Recode'!$A$1:$B$547,2,FALSE))</f>
        <v/>
      </c>
      <c r="NA35" t="str">
        <f>IF(ISERROR(MATCH(NA$1,'CSC Mitre'!AH$1:AH$220,0)),"",VLOOKUP(NA$1,'Tactic Recode'!$A$1:$B$547,2,FALSE))</f>
        <v/>
      </c>
      <c r="NB35" t="str">
        <f>IF(ISERROR(MATCH(NB$1,'CSC Mitre'!AH$1:AH$220,0)),"",VLOOKUP(NB$1,'Tactic Recode'!$A$1:$B$547,2,FALSE))</f>
        <v/>
      </c>
      <c r="NC35" t="str">
        <f>IF(ISERROR(MATCH(NC$1,'CSC Mitre'!AH$1:AH$220,0)),"",VLOOKUP(NC$1,'Tactic Recode'!$A$1:$B$547,2,FALSE))</f>
        <v/>
      </c>
      <c r="ND35" t="str">
        <f>IF(ISERROR(MATCH(ND$1,'CSC Mitre'!AH$1:AH$220,0)),"",VLOOKUP(ND$1,'Tactic Recode'!$A$1:$B$547,2,FALSE))</f>
        <v/>
      </c>
      <c r="NE35" t="str">
        <f>IF(ISERROR(MATCH(NE$1,'CSC Mitre'!AH$1:AH$220,0)),"",VLOOKUP(NE$1,'Tactic Recode'!$A$1:$B$547,2,FALSE))</f>
        <v/>
      </c>
      <c r="NF35" t="str">
        <f>IF(ISERROR(MATCH(NF$1,'CSC Mitre'!AH$1:AH$220,0)),"",VLOOKUP(NF$1,'Tactic Recode'!$A$1:$B$547,2,FALSE))</f>
        <v/>
      </c>
      <c r="NG35" t="str">
        <f>IF(ISERROR(MATCH(NG$1,'CSC Mitre'!AH$1:AH$220,0)),"",VLOOKUP(NG$1,'Tactic Recode'!$A$1:$B$547,2,FALSE))</f>
        <v/>
      </c>
      <c r="NH35" t="str">
        <f>IF(ISERROR(MATCH(NH$1,'CSC Mitre'!AH$1:AH$220,0)),"",VLOOKUP(NH$1,'Tactic Recode'!$A$1:$B$547,2,FALSE))</f>
        <v/>
      </c>
      <c r="NI35" t="str">
        <f>IF(ISERROR(MATCH(NI$1,'CSC Mitre'!AH$1:AH$220,0)),"",VLOOKUP(NI$1,'Tactic Recode'!$A$1:$B$547,2,FALSE))</f>
        <v/>
      </c>
      <c r="NJ35" t="str">
        <f>IF(ISERROR(MATCH(NJ$1,'CSC Mitre'!AH$1:AH$220,0)),"",VLOOKUP(NJ$1,'Tactic Recode'!$A$1:$B$547,2,FALSE))</f>
        <v/>
      </c>
      <c r="NK35" t="str">
        <f>IF(ISERROR(MATCH(NK$1,'CSC Mitre'!AH$1:AH$220,0)),"",VLOOKUP(NK$1,'Tactic Recode'!$A$1:$B$547,2,FALSE))</f>
        <v/>
      </c>
      <c r="NL35" t="str">
        <f>IF(ISERROR(MATCH(NL$1,'CSC Mitre'!AH$1:AH$220,0)),"",VLOOKUP(NL$1,'Tactic Recode'!$A$1:$B$547,2,FALSE))</f>
        <v/>
      </c>
      <c r="NM35" t="str">
        <f>IF(ISERROR(MATCH(NM$1,'CSC Mitre'!AH$1:AH$220,0)),"",VLOOKUP(NM$1,'Tactic Recode'!$A$1:$B$547,2,FALSE))</f>
        <v>Collection, Credential Access</v>
      </c>
      <c r="NN35" t="str">
        <f>IF(ISERROR(MATCH(NN$1,'CSC Mitre'!AH$1:AH$220,0)),"",VLOOKUP(NN$1,'Tactic Recode'!$A$1:$B$547,2,FALSE))</f>
        <v>Collection, Credential Access</v>
      </c>
      <c r="NO35" t="str">
        <f>IF(ISERROR(MATCH(NO$1,'CSC Mitre'!AH$1:AH$220,0)),"",VLOOKUP(NO$1,'Tactic Recode'!$A$1:$B$547,2,FALSE))</f>
        <v>Collection, Credential Access</v>
      </c>
      <c r="NP35" t="str">
        <f>IF(ISERROR(MATCH(NP$1,'CSC Mitre'!AH$1:AH$220,0)),"",VLOOKUP(NP$1,'Tactic Recode'!$A$1:$B$547,2,FALSE))</f>
        <v/>
      </c>
      <c r="NQ35" t="str">
        <f>IF(ISERROR(MATCH(NQ$1,'CSC Mitre'!AH$1:AH$220,0)),"",VLOOKUP(NQ$1,'Tactic Recode'!$A$1:$B$547,2,FALSE))</f>
        <v/>
      </c>
      <c r="NR35" t="str">
        <f>IF(ISERROR(MATCH(NR$1,'CSC Mitre'!AH$1:AH$220,0)),"",VLOOKUP(NR$1,'Tactic Recode'!$A$1:$B$547,2,FALSE))</f>
        <v/>
      </c>
      <c r="NS35" t="str">
        <f>IF(ISERROR(MATCH(NS$1,'CSC Mitre'!AH$1:AH$220,0)),"",VLOOKUP(NS$1,'Tactic Recode'!$A$1:$B$547,2,FALSE))</f>
        <v/>
      </c>
      <c r="NT35" t="str">
        <f>IF(ISERROR(MATCH(NT$1,'CSC Mitre'!AH$1:AH$220,0)),"",VLOOKUP(NT$1,'Tactic Recode'!$A$1:$B$547,2,FALSE))</f>
        <v/>
      </c>
      <c r="NU35" t="str">
        <f>IF(ISERROR(MATCH(NU$1,'CSC Mitre'!AH$1:AH$220,0)),"",VLOOKUP(NU$1,'Tactic Recode'!$A$1:$B$547,2,FALSE))</f>
        <v>Execution</v>
      </c>
      <c r="NV35" t="str">
        <f>IF(ISERROR(MATCH(NV$1,'CSC Mitre'!AH$1:AH$220,0)),"",VLOOKUP(NV$1,'Tactic Recode'!$A$1:$B$547,2,FALSE))</f>
        <v/>
      </c>
      <c r="NW35" t="str">
        <f>IF(ISERROR(MATCH(NW$1,'CSC Mitre'!AH$1:AH$220,0)),"",VLOOKUP(NW$1,'Tactic Recode'!$A$1:$B$547,2,FALSE))</f>
        <v>Execution</v>
      </c>
      <c r="NX35" t="str">
        <f>IF(ISERROR(MATCH(NX$1,'CSC Mitre'!AH$1:AH$220,0)),"",VLOOKUP(NX$1,'Tactic Recode'!$A$1:$B$547,2,FALSE))</f>
        <v/>
      </c>
      <c r="NY35" t="str">
        <f>IF(ISERROR(MATCH(NY$1,'CSC Mitre'!AH$1:AH$220,0)),"",VLOOKUP(NY$1,'Tactic Recode'!$A$1:$B$547,2,FALSE))</f>
        <v/>
      </c>
      <c r="NZ35" t="str">
        <f>IF(ISERROR(MATCH(NZ$1,'CSC Mitre'!AH$1:AH$220,0)),"",VLOOKUP(NZ$1,'Tactic Recode'!$A$1:$B$547,2,FALSE))</f>
        <v/>
      </c>
      <c r="OA35" t="str">
        <f>IF(ISERROR(MATCH(OA$1,'CSC Mitre'!AH$1:AH$220,0)),"",VLOOKUP(OA$1,'Tactic Recode'!$A$1:$B$547,2,FALSE))</f>
        <v/>
      </c>
      <c r="OB35" t="str">
        <f>IF(ISERROR(MATCH(OB$1,'CSC Mitre'!AH$1:AH$220,0)),"",VLOOKUP(OB$1,'Tactic Recode'!$A$1:$B$547,2,FALSE))</f>
        <v/>
      </c>
      <c r="OC35" t="str">
        <f>IF(ISERROR(MATCH(OC$1,'CSC Mitre'!AH$1:AH$220,0)),"",VLOOKUP(OC$1,'Tactic Recode'!$A$1:$B$547,2,FALSE))</f>
        <v/>
      </c>
      <c r="OD35" t="str">
        <f>IF(ISERROR(MATCH(OD$1,'CSC Mitre'!AH$1:AH$220,0)),"",VLOOKUP(OD$1,'Tactic Recode'!$A$1:$B$547,2,FALSE))</f>
        <v/>
      </c>
      <c r="OE35" t="str">
        <f>IF(ISERROR(MATCH(OE$1,'CSC Mitre'!AH$1:AH$220,0)),"",VLOOKUP(OE$1,'Tactic Recode'!$A$1:$B$547,2,FALSE))</f>
        <v/>
      </c>
      <c r="OF35" t="str">
        <f>IF(ISERROR(MATCH(OF$1,'CSC Mitre'!AH$1:AH$220,0)),"",VLOOKUP(OF$1,'Tactic Recode'!$A$1:$B$547,2,FALSE))</f>
        <v/>
      </c>
      <c r="OG35" t="str">
        <f>IF(ISERROR(MATCH(OG$1,'CSC Mitre'!AH$1:AH$220,0)),"",VLOOKUP(OG$1,'Tactic Recode'!$A$1:$B$547,2,FALSE))</f>
        <v/>
      </c>
      <c r="OH35" t="str">
        <f>IF(ISERROR(MATCH(OH$1,'CSC Mitre'!AH$1:AH$220,0)),"",VLOOKUP(OH$1,'Tactic Recode'!$A$1:$B$547,2,FALSE))</f>
        <v/>
      </c>
      <c r="OI35" t="str">
        <f>IF(ISERROR(MATCH(OI$1,'CSC Mitre'!AH$1:AH$220,0)),"",VLOOKUP(OI$1,'Tactic Recode'!$A$1:$B$547,2,FALSE))</f>
        <v/>
      </c>
      <c r="OJ35" t="str">
        <f>IF(ISERROR(MATCH(OJ$1,'CSC Mitre'!AH$1:AH$220,0)),"",VLOOKUP(OJ$1,'Tactic Recode'!$A$1:$B$547,2,FALSE))</f>
        <v/>
      </c>
      <c r="OK35" t="str">
        <f>IF(ISERROR(MATCH(OK$1,'CSC Mitre'!AH$1:AH$220,0)),"",VLOOKUP(OK$1,'Tactic Recode'!$A$1:$B$547,2,FALSE))</f>
        <v/>
      </c>
      <c r="OL35" t="str">
        <f>IF(ISERROR(MATCH(OL$1,'CSC Mitre'!AH$1:AH$220,0)),"",VLOOKUP(OL$1,'Tactic Recode'!$A$1:$B$547,2,FALSE))</f>
        <v/>
      </c>
      <c r="OM35" t="str">
        <f>IF(ISERROR(MATCH(OM$1,'CSC Mitre'!AH$1:AH$220,0)),"",VLOOKUP(OM$1,'Tactic Recode'!$A$1:$B$547,2,FALSE))</f>
        <v>Lateral Movement</v>
      </c>
      <c r="ON35" t="str">
        <f>IF(ISERROR(MATCH(ON$1,'CSC Mitre'!AH$1:AH$220,0)),"",VLOOKUP(ON$1,'Tactic Recode'!$A$1:$B$547,2,FALSE))</f>
        <v>Lateral Movement</v>
      </c>
      <c r="OO35" t="str">
        <f>IF(ISERROR(MATCH(OO$1,'CSC Mitre'!AH$1:AH$220,0)),"",VLOOKUP(OO$1,'Tactic Recode'!$A$1:$B$547,2,FALSE))</f>
        <v>Lateral Movement</v>
      </c>
      <c r="OP35" t="str">
        <f>IF(ISERROR(MATCH(OP$1,'CSC Mitre'!AH$1:AH$220,0)),"",VLOOKUP(OP$1,'Tactic Recode'!$A$1:$B$547,2,FALSE))</f>
        <v/>
      </c>
      <c r="OQ35" t="str">
        <f>IF(ISERROR(MATCH(OQ$1,'CSC Mitre'!AH$1:AH$220,0)),"",VLOOKUP(OQ$1,'Tactic Recode'!$A$1:$B$547,2,FALSE))</f>
        <v/>
      </c>
      <c r="OR35" t="str">
        <f>IF(ISERROR(MATCH(OR$1,'CSC Mitre'!AH$1:AH$220,0)),"",VLOOKUP(OR$1,'Tactic Recode'!$A$1:$B$547,2,FALSE))</f>
        <v/>
      </c>
      <c r="OS35" t="str">
        <f>IF(ISERROR(MATCH(OS$1,'CSC Mitre'!AH$1:AH$220,0)),"",VLOOKUP(OS$1,'Tactic Recode'!$A$1:$B$547,2,FALSE))</f>
        <v/>
      </c>
      <c r="OT35" t="str">
        <f>IF(ISERROR(MATCH(OT$1,'CSC Mitre'!AH$1:AH$220,0)),"",VLOOKUP(OT$1,'Tactic Recode'!$A$1:$B$547,2,FALSE))</f>
        <v/>
      </c>
      <c r="OU35" t="str">
        <f>IF(ISERROR(MATCH(OU$1,'CSC Mitre'!AH$1:AH$220,0)),"",VLOOKUP(OU$1,'Tactic Recode'!$A$1:$B$547,2,FALSE))</f>
        <v/>
      </c>
      <c r="OV35" t="str">
        <f>IF(ISERROR(MATCH(OV$1,'CSC Mitre'!AH$1:AH$220,0)),"",VLOOKUP(OV$1,'Tactic Recode'!$A$1:$B$547,2,FALSE))</f>
        <v/>
      </c>
      <c r="OW35" t="str">
        <f>IF(ISERROR(MATCH(OW$1,'CSC Mitre'!AH$1:AH$220,0)),"",VLOOKUP(OW$1,'Tactic Recode'!$A$1:$B$547,2,FALSE))</f>
        <v/>
      </c>
      <c r="OX35" t="str">
        <f>IF(ISERROR(MATCH(OX$1,'CSC Mitre'!AH$1:AH$220,0)),"",VLOOKUP(OX$1,'Tactic Recode'!$A$1:$B$547,2,FALSE))</f>
        <v/>
      </c>
      <c r="OY35" t="str">
        <f>IF(ISERROR(MATCH(OY$1,'CSC Mitre'!AH$1:AH$220,0)),"",VLOOKUP(OY$1,'Tactic Recode'!$A$1:$B$547,2,FALSE))</f>
        <v/>
      </c>
      <c r="OZ35" t="str">
        <f>IF(ISERROR(MATCH(OZ$1,'CSC Mitre'!AH$1:AH$220,0)),"",VLOOKUP(OZ$1,'Tactic Recode'!$A$1:$B$547,2,FALSE))</f>
        <v/>
      </c>
      <c r="PA35" t="str">
        <f>IF(ISERROR(MATCH(PA$1,'CSC Mitre'!AH$1:AH$220,0)),"",VLOOKUP(PA$1,'Tactic Recode'!$A$1:$B$547,2,FALSE))</f>
        <v/>
      </c>
      <c r="PB35" t="str">
        <f>IF(ISERROR(MATCH(PB$1,'CSC Mitre'!AH$1:AH$220,0)),"",VLOOKUP(PB$1,'Tactic Recode'!$A$1:$B$547,2,FALSE))</f>
        <v/>
      </c>
      <c r="PC35" t="str">
        <f>IF(ISERROR(MATCH(PC$1,'CSC Mitre'!AH$1:AH$220,0)),"",VLOOKUP(PC$1,'Tactic Recode'!$A$1:$B$547,2,FALSE))</f>
        <v/>
      </c>
      <c r="PD35" t="str">
        <f>IF(ISERROR(MATCH(PD$1,'CSC Mitre'!AH$1:AH$220,0)),"",VLOOKUP(PD$1,'Tactic Recode'!$A$1:$B$547,2,FALSE))</f>
        <v/>
      </c>
      <c r="PE35" t="str">
        <f>IF(ISERROR(MATCH(PE$1,'CSC Mitre'!AH$1:AH$220,0)),"",VLOOKUP(PE$1,'Tactic Recode'!$A$1:$B$547,2,FALSE))</f>
        <v/>
      </c>
      <c r="PF35" t="str">
        <f>IF(ISERROR(MATCH(PF$1,'CSC Mitre'!AH$1:AH$220,0)),"",VLOOKUP(PF$1,'Tactic Recode'!$A$1:$B$547,2,FALSE))</f>
        <v/>
      </c>
      <c r="PG35" t="str">
        <f>IF(ISERROR(MATCH(PG$1,'CSC Mitre'!AH$1:AH$220,0)),"",VLOOKUP(PG$1,'Tactic Recode'!$A$1:$B$547,2,FALSE))</f>
        <v/>
      </c>
      <c r="PH35" t="str">
        <f>IF(ISERROR(MATCH(PH$1,'CSC Mitre'!AH$1:AH$220,0)),"",VLOOKUP(PH$1,'Tactic Recode'!$A$1:$B$547,2,FALSE))</f>
        <v/>
      </c>
      <c r="PI35" t="str">
        <f>IF(ISERROR(MATCH(PI$1,'CSC Mitre'!AH$1:AH$220,0)),"",VLOOKUP(PI$1,'Tactic Recode'!$A$1:$B$547,2,FALSE))</f>
        <v/>
      </c>
      <c r="PJ35" t="str">
        <f>IF(ISERROR(MATCH(PJ$1,'CSC Mitre'!AH$1:AH$220,0)),"",VLOOKUP(PJ$1,'Tactic Recode'!$A$1:$B$547,2,FALSE))</f>
        <v/>
      </c>
      <c r="PK35" t="str">
        <f>IF(ISERROR(MATCH(PK$1,'CSC Mitre'!AH$1:AH$220,0)),"",VLOOKUP(PK$1,'Tactic Recode'!$A$1:$B$547,2,FALSE))</f>
        <v/>
      </c>
      <c r="PL35" t="str">
        <f>IF(ISERROR(MATCH(PL$1,'CSC Mitre'!AH$1:AH$220,0)),"",VLOOKUP(PL$1,'Tactic Recode'!$A$1:$B$547,2,FALSE))</f>
        <v/>
      </c>
      <c r="PM35" t="str">
        <f>IF(ISERROR(MATCH(PM$1,'CSC Mitre'!AH$1:AH$220,0)),"",VLOOKUP(PM$1,'Tactic Recode'!$A$1:$B$547,2,FALSE))</f>
        <v/>
      </c>
      <c r="PN35" t="str">
        <f>IF(ISERROR(MATCH(PN$1,'CSC Mitre'!AH$1:AH$220,0)),"",VLOOKUP(PN$1,'Tactic Recode'!$A$1:$B$547,2,FALSE))</f>
        <v/>
      </c>
      <c r="PO35" t="str">
        <f>IF(ISERROR(MATCH(PO$1,'CSC Mitre'!AH$1:AH$220,0)),"",VLOOKUP(PO$1,'Tactic Recode'!$A$1:$B$547,2,FALSE))</f>
        <v/>
      </c>
      <c r="PP35" t="str">
        <f>IF(ISERROR(MATCH(PP$1,'CSC Mitre'!AH$1:AH$220,0)),"",VLOOKUP(PP$1,'Tactic Recode'!$A$1:$B$547,2,FALSE))</f>
        <v/>
      </c>
      <c r="PQ35" t="str">
        <f>IF(ISERROR(MATCH(PQ$1,'CSC Mitre'!AH$1:AH$220,0)),"",VLOOKUP(PQ$1,'Tactic Recode'!$A$1:$B$547,2,FALSE))</f>
        <v/>
      </c>
      <c r="PR35" t="str">
        <f>IF(ISERROR(MATCH(PR$1,'CSC Mitre'!AH$1:AH$220,0)),"",VLOOKUP(PR$1,'Tactic Recode'!$A$1:$B$547,2,FALSE))</f>
        <v/>
      </c>
      <c r="PS35" t="str">
        <f>IF(ISERROR(MATCH(PS$1,'CSC Mitre'!AH$1:AH$220,0)),"",VLOOKUP(PS$1,'Tactic Recode'!$A$1:$B$547,2,FALSE))</f>
        <v/>
      </c>
      <c r="PT35" t="str">
        <f>IF(ISERROR(MATCH(PT$1,'CSC Mitre'!AH$1:AH$220,0)),"",VLOOKUP(PT$1,'Tactic Recode'!$A$1:$B$547,2,FALSE))</f>
        <v/>
      </c>
      <c r="PU35" t="str">
        <f>IF(ISERROR(MATCH(PU$1,'CSC Mitre'!AH$1:AH$220,0)),"",VLOOKUP(PU$1,'Tactic Recode'!$A$1:$B$547,2,FALSE))</f>
        <v/>
      </c>
      <c r="PV35" t="str">
        <f>IF(ISERROR(MATCH(PV$1,'CSC Mitre'!AH$1:AH$220,0)),"",VLOOKUP(PV$1,'Tactic Recode'!$A$1:$B$547,2,FALSE))</f>
        <v/>
      </c>
      <c r="PW35" t="str">
        <f>IF(ISERROR(MATCH(PW$1,'CSC Mitre'!AH$1:AH$220,0)),"",VLOOKUP(PW$1,'Tactic Recode'!$A$1:$B$547,2,FALSE))</f>
        <v/>
      </c>
      <c r="PX35" t="str">
        <f>IF(ISERROR(MATCH(PX$1,'CSC Mitre'!AH$1:AH$220,0)),"",VLOOKUP(PX$1,'Tactic Recode'!$A$1:$B$547,2,FALSE))</f>
        <v/>
      </c>
      <c r="PY35" t="str">
        <f>IF(ISERROR(MATCH(PY$1,'CSC Mitre'!AH$1:AH$220,0)),"",VLOOKUP(PY$1,'Tactic Recode'!$A$1:$B$547,2,FALSE))</f>
        <v/>
      </c>
      <c r="PZ35" t="str">
        <f>IF(ISERROR(MATCH(PZ$1,'CSC Mitre'!AH$1:AH$220,0)),"",VLOOKUP(PZ$1,'Tactic Recode'!$A$1:$B$547,2,FALSE))</f>
        <v/>
      </c>
      <c r="QA35" t="str">
        <f>IF(ISERROR(MATCH(QA$1,'CSC Mitre'!AH$1:AH$220,0)),"",VLOOKUP(QA$1,'Tactic Recode'!$A$1:$B$547,2,FALSE))</f>
        <v/>
      </c>
      <c r="QB35" t="str">
        <f>IF(ISERROR(MATCH(QB$1,'CSC Mitre'!AH$1:AH$220,0)),"",VLOOKUP(QB$1,'Tactic Recode'!$A$1:$B$547,2,FALSE))</f>
        <v/>
      </c>
      <c r="QC35" t="str">
        <f>IF(ISERROR(MATCH(QC$1,'CSC Mitre'!AH$1:AH$220,0)),"",VLOOKUP(QC$1,'Tactic Recode'!$A$1:$B$547,2,FALSE))</f>
        <v/>
      </c>
      <c r="QD35" t="str">
        <f>IF(ISERROR(MATCH(QD$1,'CSC Mitre'!AH$1:AH$220,0)),"",VLOOKUP(QD$1,'Tactic Recode'!$A$1:$B$547,2,FALSE))</f>
        <v/>
      </c>
      <c r="QE35" t="str">
        <f>IF(ISERROR(MATCH(QE$1,'CSC Mitre'!AH$1:AH$220,0)),"",VLOOKUP(QE$1,'Tactic Recode'!$A$1:$B$547,2,FALSE))</f>
        <v/>
      </c>
      <c r="QF35" t="str">
        <f>IF(ISERROR(MATCH(QF$1,'CSC Mitre'!AH$1:AH$220,0)),"",VLOOKUP(QF$1,'Tactic Recode'!$A$1:$B$547,2,FALSE))</f>
        <v/>
      </c>
      <c r="QG35" t="str">
        <f>IF(ISERROR(MATCH(QG$1,'CSC Mitre'!AH$1:AH$220,0)),"",VLOOKUP(QG$1,'Tactic Recode'!$A$1:$B$547,2,FALSE))</f>
        <v/>
      </c>
      <c r="QH35" t="str">
        <f>IF(ISERROR(MATCH(QH$1,'CSC Mitre'!AH$1:AH$220,0)),"",VLOOKUP(QH$1,'Tactic Recode'!$A$1:$B$547,2,FALSE))</f>
        <v/>
      </c>
      <c r="QI35" t="str">
        <f>IF(ISERROR(MATCH(QI$1,'CSC Mitre'!AH$1:AH$220,0)),"",VLOOKUP(QI$1,'Tactic Recode'!$A$1:$B$547,2,FALSE))</f>
        <v/>
      </c>
      <c r="QJ35" t="str">
        <f>IF(ISERROR(MATCH(QJ$1,'CSC Mitre'!AH$1:AH$220,0)),"",VLOOKUP(QJ$1,'Tactic Recode'!$A$1:$B$547,2,FALSE))</f>
        <v/>
      </c>
      <c r="QK35" t="str">
        <f>IF(ISERROR(MATCH(QK$1,'CSC Mitre'!AH$1:AH$220,0)),"",VLOOKUP(QK$1,'Tactic Recode'!$A$1:$B$547,2,FALSE))</f>
        <v/>
      </c>
      <c r="QL35" t="str">
        <f>IF(ISERROR(MATCH(QL$1,'CSC Mitre'!AH$1:AH$220,0)),"",VLOOKUP(QL$1,'Tactic Recode'!$A$1:$B$547,2,FALSE))</f>
        <v/>
      </c>
      <c r="QM35" t="str">
        <f>IF(ISERROR(MATCH(QM$1,'CSC Mitre'!AH$1:AH$220,0)),"",VLOOKUP(QM$1,'Tactic Recode'!$A$1:$B$547,2,FALSE))</f>
        <v/>
      </c>
      <c r="QN35" t="str">
        <f>IF(ISERROR(MATCH(QN$1,'CSC Mitre'!AH$1:AH$220,0)),"",VLOOKUP(QN$1,'Tactic Recode'!$A$1:$B$547,2,FALSE))</f>
        <v/>
      </c>
      <c r="QO35" t="str">
        <f>IF(ISERROR(MATCH(QO$1,'CSC Mitre'!AH$1:AH$220,0)),"",VLOOKUP(QO$1,'Tactic Recode'!$A$1:$B$547,2,FALSE))</f>
        <v/>
      </c>
      <c r="QP35" t="str">
        <f>IF(ISERROR(MATCH(QP$1,'CSC Mitre'!AH$1:AH$220,0)),"",VLOOKUP(QP$1,'Tactic Recode'!$A$1:$B$547,2,FALSE))</f>
        <v/>
      </c>
      <c r="QQ35" t="str">
        <f>IF(ISERROR(MATCH(QQ$1,'CSC Mitre'!AH$1:AH$220,0)),"",VLOOKUP(QQ$1,'Tactic Recode'!$A$1:$B$547,2,FALSE))</f>
        <v/>
      </c>
      <c r="QR35" t="str">
        <f>IF(ISERROR(MATCH(QR$1,'CSC Mitre'!AH$1:AH$220,0)),"",VLOOKUP(QR$1,'Tactic Recode'!$A$1:$B$547,2,FALSE))</f>
        <v/>
      </c>
      <c r="QS35" t="str">
        <f>IF(ISERROR(MATCH(QS$1,'CSC Mitre'!AH$1:AH$220,0)),"",VLOOKUP(QS$1,'Tactic Recode'!$A$1:$B$547,2,FALSE))</f>
        <v/>
      </c>
      <c r="QT35" t="str">
        <f>IF(ISERROR(MATCH(QT$1,'CSC Mitre'!AH$1:AH$220,0)),"",VLOOKUP(QT$1,'Tactic Recode'!$A$1:$B$547,2,FALSE))</f>
        <v/>
      </c>
      <c r="QU35" t="str">
        <f>IF(ISERROR(MATCH(QU$1,'CSC Mitre'!AH$1:AH$220,0)),"",VLOOKUP(QU$1,'Tactic Recode'!$A$1:$B$547,2,FALSE))</f>
        <v/>
      </c>
      <c r="QV35" t="str">
        <f>IF(ISERROR(MATCH(QV$1,'CSC Mitre'!AH$1:AH$220,0)),"",VLOOKUP(QV$1,'Tactic Recode'!$A$1:$B$547,2,FALSE))</f>
        <v/>
      </c>
      <c r="QW35" t="str">
        <f>IF(ISERROR(MATCH(QW$1,'CSC Mitre'!AH$1:AH$220,0)),"",VLOOKUP(QW$1,'Tactic Recode'!$A$1:$B$547,2,FALSE))</f>
        <v/>
      </c>
      <c r="QX35" t="str">
        <f>IF(ISERROR(MATCH(QX$1,'CSC Mitre'!AH$1:AH$220,0)),"",VLOOKUP(QX$1,'Tactic Recode'!$A$1:$B$547,2,FALSE))</f>
        <v/>
      </c>
      <c r="QY35" t="str">
        <f>IF(ISERROR(MATCH(QY$1,'CSC Mitre'!AH$1:AH$220,0)),"",VLOOKUP(QY$1,'Tactic Recode'!$A$1:$B$547,2,FALSE))</f>
        <v/>
      </c>
      <c r="QZ35" t="str">
        <f>IF(ISERROR(MATCH(QZ$1,'CSC Mitre'!AH$1:AH$220,0)),"",VLOOKUP(QZ$1,'Tactic Recode'!$A$1:$B$547,2,FALSE))</f>
        <v/>
      </c>
      <c r="RA35" t="str">
        <f>IF(ISERROR(MATCH(RA$1,'CSC Mitre'!AH$1:AH$220,0)),"",VLOOKUP(RA$1,'Tactic Recode'!$A$1:$B$547,2,FALSE))</f>
        <v/>
      </c>
      <c r="RB35" t="str">
        <f>IF(ISERROR(MATCH(RB$1,'CSC Mitre'!AH$1:AH$220,0)),"",VLOOKUP(RB$1,'Tactic Recode'!$A$1:$B$547,2,FALSE))</f>
        <v/>
      </c>
      <c r="RC35" t="str">
        <f>IF(ISERROR(MATCH(RC$1,'CSC Mitre'!AH$1:AH$220,0)),"",VLOOKUP(RC$1,'Tactic Recode'!$A$1:$B$547,2,FALSE))</f>
        <v/>
      </c>
      <c r="RD35" t="str">
        <f>IF(ISERROR(MATCH(RD$1,'CSC Mitre'!AH$1:AH$220,0)),"",VLOOKUP(RD$1,'Tactic Recode'!$A$1:$B$547,2,FALSE))</f>
        <v/>
      </c>
      <c r="RE35" t="str">
        <f>IF(ISERROR(MATCH(RE$1,'CSC Mitre'!AH$1:AH$220,0)),"",VLOOKUP(RE$1,'Tactic Recode'!$A$1:$B$547,2,FALSE))</f>
        <v/>
      </c>
      <c r="RF35" t="str">
        <f>IF(ISERROR(MATCH(RF$1,'CSC Mitre'!AH$1:AH$220,0)),"",VLOOKUP(RF$1,'Tactic Recode'!$A$1:$B$547,2,FALSE))</f>
        <v/>
      </c>
      <c r="RG35" t="str">
        <f>IF(ISERROR(MATCH(RG$1,'CSC Mitre'!AH$1:AH$220,0)),"",VLOOKUP(RG$1,'Tactic Recode'!$A$1:$B$547,2,FALSE))</f>
        <v/>
      </c>
      <c r="RH35" t="str">
        <f>IF(ISERROR(MATCH(RH$1,'CSC Mitre'!AH$1:AH$220,0)),"",VLOOKUP(RH$1,'Tactic Recode'!$A$1:$B$547,2,FALSE))</f>
        <v/>
      </c>
      <c r="RI35" t="str">
        <f>IF(ISERROR(MATCH(RI$1,'CSC Mitre'!AH$1:AH$220,0)),"",VLOOKUP(RI$1,'Tactic Recode'!$A$1:$B$547,2,FALSE))</f>
        <v/>
      </c>
      <c r="RJ35" t="str">
        <f>IF(ISERROR(MATCH(RJ$1,'CSC Mitre'!AH$1:AH$220,0)),"",VLOOKUP(RJ$1,'Tactic Recode'!$A$1:$B$547,2,FALSE))</f>
        <v/>
      </c>
      <c r="RK35" t="str">
        <f>IF(ISERROR(MATCH(RK$1,'CSC Mitre'!AH$1:AH$220,0)),"",VLOOKUP(RK$1,'Tactic Recode'!$A$1:$B$547,2,FALSE))</f>
        <v/>
      </c>
      <c r="RL35" t="str">
        <f>IF(ISERROR(MATCH(RL$1,'CSC Mitre'!AH$1:AH$220,0)),"",VLOOKUP(RL$1,'Tactic Recode'!$A$1:$B$547,2,FALSE))</f>
        <v/>
      </c>
      <c r="RM35" t="str">
        <f>IF(ISERROR(MATCH(RM$1,'CSC Mitre'!AH$1:AH$220,0)),"",VLOOKUP(RM$1,'Tactic Recode'!$A$1:$B$547,2,FALSE))</f>
        <v/>
      </c>
      <c r="RN35" t="str">
        <f>IF(ISERROR(MATCH(RN$1,'CSC Mitre'!AH$1:AH$220,0)),"",VLOOKUP(RN$1,'Tactic Recode'!$A$1:$B$547,2,FALSE))</f>
        <v/>
      </c>
      <c r="RO35" t="str">
        <f>IF(ISERROR(MATCH(RO$1,'CSC Mitre'!AH$1:AH$220,0)),"",VLOOKUP(RO$1,'Tactic Recode'!$A$1:$B$547,2,FALSE))</f>
        <v/>
      </c>
      <c r="RP35" t="str">
        <f>IF(ISERROR(MATCH(RP$1,'CSC Mitre'!AH$1:AH$220,0)),"",VLOOKUP(RP$1,'Tactic Recode'!$A$1:$B$547,2,FALSE))</f>
        <v/>
      </c>
      <c r="RQ35" t="str">
        <f>IF(ISERROR(MATCH(RQ$1,'CSC Mitre'!AH$1:AH$220,0)),"",VLOOKUP(RQ$1,'Tactic Recode'!$A$1:$B$547,2,FALSE))</f>
        <v/>
      </c>
      <c r="RR35" t="str">
        <f>IF(ISERROR(MATCH(RR$1,'CSC Mitre'!AH$1:AH$220,0)),"",VLOOKUP(RR$1,'Tactic Recode'!$A$1:$B$547,2,FALSE))</f>
        <v/>
      </c>
      <c r="RS35" t="str">
        <f>IF(ISERROR(MATCH(RS$1,'CSC Mitre'!AH$1:AH$220,0)),"",VLOOKUP(RS$1,'Tactic Recode'!$A$1:$B$547,2,FALSE))</f>
        <v/>
      </c>
      <c r="RT35" t="str">
        <f>IF(ISERROR(MATCH(RT$1,'CSC Mitre'!AH$1:AH$220,0)),"",VLOOKUP(RT$1,'Tactic Recode'!$A$1:$B$547,2,FALSE))</f>
        <v/>
      </c>
      <c r="RU35" t="str">
        <f>IF(ISERROR(MATCH(RU$1,'CSC Mitre'!AH$1:AH$220,0)),"",VLOOKUP(RU$1,'Tactic Recode'!$A$1:$B$547,2,FALSE))</f>
        <v/>
      </c>
      <c r="RV35" t="str">
        <f>IF(ISERROR(MATCH(RV$1,'CSC Mitre'!AH$1:AH$220,0)),"",VLOOKUP(RV$1,'Tactic Recode'!$A$1:$B$547,2,FALSE))</f>
        <v/>
      </c>
      <c r="RW35" t="str">
        <f>IF(ISERROR(MATCH(RW$1,'CSC Mitre'!AH$1:AH$220,0)),"",VLOOKUP(RW$1,'Tactic Recode'!$A$1:$B$547,2,FALSE))</f>
        <v/>
      </c>
      <c r="RX35" t="str">
        <f>IF(ISERROR(MATCH(RX$1,'CSC Mitre'!AH$1:AH$220,0)),"",VLOOKUP(RX$1,'Tactic Recode'!$A$1:$B$547,2,FALSE))</f>
        <v/>
      </c>
      <c r="RY35" t="str">
        <f>IF(ISERROR(MATCH(RY$1,'CSC Mitre'!AH$1:AH$220,0)),"",VLOOKUP(RY$1,'Tactic Recode'!$A$1:$B$547,2,FALSE))</f>
        <v/>
      </c>
      <c r="RZ35" t="str">
        <f>IF(ISERROR(MATCH(RZ$1,'CSC Mitre'!AH$1:AH$220,0)),"",VLOOKUP(RZ$1,'Tactic Recode'!$A$1:$B$547,2,FALSE))</f>
        <v/>
      </c>
      <c r="SA35" t="str">
        <f>IF(ISERROR(MATCH(SA$1,'CSC Mitre'!AH$1:AH$220,0)),"",VLOOKUP(SA$1,'Tactic Recode'!$A$1:$B$547,2,FALSE))</f>
        <v/>
      </c>
      <c r="SB35" t="str">
        <f>IF(ISERROR(MATCH(SB$1,'CSC Mitre'!AH$1:AH$220,0)),"",VLOOKUP(SB$1,'Tactic Recode'!$A$1:$B$547,2,FALSE))</f>
        <v/>
      </c>
      <c r="SC35" t="str">
        <f>IF(ISERROR(MATCH(SC$1,'CSC Mitre'!AH$1:AH$220,0)),"",VLOOKUP(SC$1,'Tactic Recode'!$A$1:$B$547,2,FALSE))</f>
        <v/>
      </c>
      <c r="SD35" t="str">
        <f>IF(ISERROR(MATCH(SD$1,'CSC Mitre'!AH$1:AH$220,0)),"",VLOOKUP(SD$1,'Tactic Recode'!$A$1:$B$547,2,FALSE))</f>
        <v/>
      </c>
      <c r="SE35" t="str">
        <f>IF(ISERROR(MATCH(SE$1,'CSC Mitre'!AH$1:AH$220,0)),"",VLOOKUP(SE$1,'Tactic Recode'!$A$1:$B$547,2,FALSE))</f>
        <v/>
      </c>
      <c r="SF35" t="str">
        <f>IF(ISERROR(MATCH(SF$1,'CSC Mitre'!AH$1:AH$220,0)),"",VLOOKUP(SF$1,'Tactic Recode'!$A$1:$B$547,2,FALSE))</f>
        <v/>
      </c>
      <c r="SG35" t="str">
        <f>IF(ISERROR(MATCH(SG$1,'CSC Mitre'!AH$1:AH$220,0)),"",VLOOKUP(SG$1,'Tactic Recode'!$A$1:$B$547,2,FALSE))</f>
        <v/>
      </c>
      <c r="SH35" t="str">
        <f>IF(ISERROR(MATCH(SH$1,'CSC Mitre'!AH$1:AH$220,0)),"",VLOOKUP(SH$1,'Tactic Recode'!$A$1:$B$547,2,FALSE))</f>
        <v/>
      </c>
      <c r="SI35" t="str">
        <f>IF(ISERROR(MATCH(SI$1,'CSC Mitre'!AH$1:AH$220,0)),"",VLOOKUP(SI$1,'Tactic Recode'!$A$1:$B$547,2,FALSE))</f>
        <v/>
      </c>
      <c r="SJ35" t="str">
        <f>IF(ISERROR(MATCH(SJ$1,'CSC Mitre'!AH$1:AH$220,0)),"",VLOOKUP(SJ$1,'Tactic Recode'!$A$1:$B$547,2,FALSE))</f>
        <v/>
      </c>
      <c r="SK35" t="str">
        <f>IF(ISERROR(MATCH(SK$1,'CSC Mitre'!AH$1:AH$220,0)),"",VLOOKUP(SK$1,'Tactic Recode'!$A$1:$B$547,2,FALSE))</f>
        <v/>
      </c>
      <c r="SL35" t="str">
        <f>IF(ISERROR(MATCH(SL$1,'CSC Mitre'!AH$1:AH$220,0)),"",VLOOKUP(SL$1,'Tactic Recode'!$A$1:$B$547,2,FALSE))</f>
        <v/>
      </c>
      <c r="SM35" t="str">
        <f>IF(ISERROR(MATCH(SM$1,'CSC Mitre'!AH$1:AH$220,0)),"",VLOOKUP(SM$1,'Tactic Recode'!$A$1:$B$547,2,FALSE))</f>
        <v/>
      </c>
      <c r="SN35" t="str">
        <f>IF(ISERROR(MATCH(SN$1,'CSC Mitre'!AH$1:AH$220,0)),"",VLOOKUP(SN$1,'Tactic Recode'!$A$1:$B$547,2,FALSE))</f>
        <v/>
      </c>
      <c r="SO35" t="str">
        <f>IF(ISERROR(MATCH(SO$1,'CSC Mitre'!AH$1:AH$220,0)),"",VLOOKUP(SO$1,'Tactic Recode'!$A$1:$B$547,2,FALSE))</f>
        <v/>
      </c>
      <c r="SP35" t="str">
        <f>IF(ISERROR(MATCH(SP$1,'CSC Mitre'!AH$1:AH$220,0)),"",VLOOKUP(SP$1,'Tactic Recode'!$A$1:$B$547,2,FALSE))</f>
        <v/>
      </c>
      <c r="SQ35" t="str">
        <f>IF(ISERROR(MATCH(SQ$1,'CSC Mitre'!AH$1:AH$220,0)),"",VLOOKUP(SQ$1,'Tactic Recode'!$A$1:$B$547,2,FALSE))</f>
        <v/>
      </c>
      <c r="SR35" t="str">
        <f>IF(ISERROR(MATCH(SR$1,'CSC Mitre'!AH$1:AH$220,0)),"",VLOOKUP(SR$1,'Tactic Recode'!$A$1:$B$547,2,FALSE))</f>
        <v/>
      </c>
      <c r="SS35" t="str">
        <f>IF(ISERROR(MATCH(SS$1,'CSC Mitre'!AH$1:AH$220,0)),"",VLOOKUP(SS$1,'Tactic Recode'!$A$1:$B$547,2,FALSE))</f>
        <v/>
      </c>
      <c r="ST35" t="str">
        <f>IF(ISERROR(MATCH(ST$1,'CSC Mitre'!AH$1:AH$220,0)),"",VLOOKUP(ST$1,'Tactic Recode'!$A$1:$B$547,2,FALSE))</f>
        <v/>
      </c>
      <c r="SU35" t="str">
        <f>IF(ISERROR(MATCH(SU$1,'CSC Mitre'!AH$1:AH$220,0)),"",VLOOKUP(SU$1,'Tactic Recode'!$A$1:$B$547,2,FALSE))</f>
        <v/>
      </c>
      <c r="SV35" t="str">
        <f>IF(ISERROR(MATCH(SV$1,'CSC Mitre'!AH$1:AH$220,0)),"",VLOOKUP(SV$1,'Tactic Recode'!$A$1:$B$547,2,FALSE))</f>
        <v/>
      </c>
      <c r="SW35" t="str">
        <f>IF(ISERROR(MATCH(SW$1,'CSC Mitre'!AH$1:AH$220,0)),"",VLOOKUP(SW$1,'Tactic Recode'!$A$1:$B$547,2,FALSE))</f>
        <v/>
      </c>
      <c r="SX35" t="str">
        <f>IF(ISERROR(MATCH(SX$1,'CSC Mitre'!AH$1:AH$220,0)),"",VLOOKUP(SX$1,'Tactic Recode'!$A$1:$B$547,2,FALSE))</f>
        <v/>
      </c>
      <c r="SY35" t="str">
        <f>IF(ISERROR(MATCH(SY$1,'CSC Mitre'!AH$1:AH$220,0)),"",VLOOKUP(SY$1,'Tactic Recode'!$A$1:$B$547,2,FALSE))</f>
        <v/>
      </c>
      <c r="SZ35" t="str">
        <f>IF(ISERROR(MATCH(SZ$1,'CSC Mitre'!AH$1:AH$220,0)),"",VLOOKUP(SZ$1,'Tactic Recode'!$A$1:$B$547,2,FALSE))</f>
        <v/>
      </c>
      <c r="TA35" t="str">
        <f>IF(ISERROR(MATCH(TA$1,'CSC Mitre'!AH$1:AH$220,0)),"",VLOOKUP(TA$1,'Tactic Recode'!$A$1:$B$547,2,FALSE))</f>
        <v/>
      </c>
      <c r="TB35" t="str">
        <f>IF(ISERROR(MATCH(TB$1,'CSC Mitre'!AH$1:AH$220,0)),"",VLOOKUP(TB$1,'Tactic Recode'!$A$1:$B$547,2,FALSE))</f>
        <v/>
      </c>
      <c r="TC35" t="str">
        <f>IF(ISERROR(MATCH(TC$1,'CSC Mitre'!AH$1:AH$220,0)),"",VLOOKUP(TC$1,'Tactic Recode'!$A$1:$B$547,2,FALSE))</f>
        <v/>
      </c>
      <c r="TD35" t="str">
        <f>IF(ISERROR(MATCH(TD$1,'CSC Mitre'!AH$1:AH$220,0)),"",VLOOKUP(TD$1,'Tactic Recode'!$A$1:$B$547,2,FALSE))</f>
        <v/>
      </c>
      <c r="TE35" t="str">
        <f>IF(ISERROR(MATCH(TE$1,'CSC Mitre'!AH$1:AH$220,0)),"",VLOOKUP(TE$1,'Tactic Recode'!$A$1:$B$547,2,FALSE))</f>
        <v/>
      </c>
      <c r="TF35" t="str">
        <f>IF(ISERROR(MATCH(TF$1,'CSC Mitre'!AH$1:AH$220,0)),"",VLOOKUP(TF$1,'Tactic Recode'!$A$1:$B$547,2,FALSE))</f>
        <v/>
      </c>
      <c r="TG35" t="str">
        <f>IF(ISERROR(MATCH(TG$1,'CSC Mitre'!AH$1:AH$220,0)),"",VLOOKUP(TG$1,'Tactic Recode'!$A$1:$B$547,2,FALSE))</f>
        <v/>
      </c>
      <c r="TH35" t="str">
        <f>IF(ISERROR(MATCH(TH$1,'CSC Mitre'!AH$1:AH$220,0)),"",VLOOKUP(TH$1,'Tactic Recode'!$A$1:$B$547,2,FALSE))</f>
        <v/>
      </c>
      <c r="TI35" t="str">
        <f>IF(ISERROR(MATCH(TI$1,'CSC Mitre'!AH$1:AH$220,0)),"",VLOOKUP(TI$1,'Tactic Recode'!$A$1:$B$547,2,FALSE))</f>
        <v/>
      </c>
      <c r="TJ35" t="str">
        <f>IF(ISERROR(MATCH(TJ$1,'CSC Mitre'!AH$1:AH$220,0)),"",VLOOKUP(TJ$1,'Tactic Recode'!$A$1:$B$547,2,FALSE))</f>
        <v/>
      </c>
      <c r="TK35" t="str">
        <f>IF(ISERROR(MATCH(TK$1,'CSC Mitre'!AH$1:AH$220,0)),"",VLOOKUP(TK$1,'Tactic Recode'!$A$1:$B$547,2,FALSE))</f>
        <v/>
      </c>
      <c r="TL35" t="str">
        <f>IF(ISERROR(MATCH(TL$1,'CSC Mitre'!AH$1:AH$220,0)),"",VLOOKUP(TL$1,'Tactic Recode'!$A$1:$B$547,2,FALSE))</f>
        <v/>
      </c>
      <c r="TM35" t="str">
        <f>IF(ISERROR(MATCH(TM$1,'CSC Mitre'!AH$1:AH$220,0)),"",VLOOKUP(TM$1,'Tactic Recode'!$A$1:$B$547,2,FALSE))</f>
        <v/>
      </c>
      <c r="TN35" t="str">
        <f>IF(ISERROR(MATCH(TN$1,'CSC Mitre'!AH$1:AH$220,0)),"",VLOOKUP(TN$1,'Tactic Recode'!$A$1:$B$547,2,FALSE))</f>
        <v/>
      </c>
      <c r="TO35" t="str">
        <f>IF(ISERROR(MATCH(TO$1,'CSC Mitre'!AH$1:AH$220,0)),"",VLOOKUP(TO$1,'Tactic Recode'!$A$1:$B$547,2,FALSE))</f>
        <v/>
      </c>
      <c r="TP35" t="str">
        <f>IF(ISERROR(MATCH(TP$1,'CSC Mitre'!AH$1:AH$220,0)),"",VLOOKUP(TP$1,'Tactic Recode'!$A$1:$B$547,2,FALSE))</f>
        <v/>
      </c>
      <c r="TQ35" t="str">
        <f>IF(ISERROR(MATCH(TQ$1,'CSC Mitre'!AH$1:AH$220,0)),"",VLOOKUP(TQ$1,'Tactic Recode'!$A$1:$B$547,2,FALSE))</f>
        <v/>
      </c>
      <c r="TR35" t="str">
        <f>IF(ISERROR(MATCH(TR$1,'CSC Mitre'!AH$1:AH$220,0)),"",VLOOKUP(TR$1,'Tactic Recode'!$A$1:$B$547,2,FALSE))</f>
        <v/>
      </c>
      <c r="TS35" t="str">
        <f>IF(ISERROR(MATCH(TS$1,'CSC Mitre'!AH$1:AH$220,0)),"",VLOOKUP(TS$1,'Tactic Recode'!$A$1:$B$547,2,FALSE))</f>
        <v/>
      </c>
      <c r="TT35" t="str">
        <f>IF(ISERROR(MATCH(TT$1,'CSC Mitre'!AH$1:AH$220,0)),"",VLOOKUP(TT$1,'Tactic Recode'!$A$1:$B$547,2,FALSE))</f>
        <v/>
      </c>
      <c r="TU35" t="str">
        <f>IF(ISERROR(MATCH(TU$1,'CSC Mitre'!AH$1:AH$220,0)),"",VLOOKUP(TU$1,'Tactic Recode'!$A$1:$B$547,2,FALSE))</f>
        <v/>
      </c>
      <c r="TV35" t="str">
        <f>IF(ISERROR(MATCH(TV$1,'CSC Mitre'!AH$1:AH$220,0)),"",VLOOKUP(TV$1,'Tactic Recode'!$A$1:$B$547,2,FALSE))</f>
        <v/>
      </c>
      <c r="TW35" t="str">
        <f>IF(ISERROR(MATCH(TW$1,'CSC Mitre'!AH$1:AH$220,0)),"",VLOOKUP(TW$1,'Tactic Recode'!$A$1:$B$547,2,FALSE))</f>
        <v/>
      </c>
      <c r="TX35" t="str">
        <f>IF(ISERROR(MATCH(TX$1,'CSC Mitre'!AH$1:AH$220,0)),"",VLOOKUP(TX$1,'Tactic Recode'!$A$1:$B$547,2,FALSE))</f>
        <v/>
      </c>
      <c r="TY35" t="str">
        <f>IF(ISERROR(MATCH(TY$1,'CSC Mitre'!AH$1:AH$220,0)),"",VLOOKUP(TY$1,'Tactic Recode'!$A$1:$B$547,2,FALSE))</f>
        <v/>
      </c>
      <c r="TZ35" t="str">
        <f>IF(ISERROR(MATCH(TZ$1,'CSC Mitre'!AH$1:AH$220,0)),"",VLOOKUP(TZ$1,'Tactic Recode'!$A$1:$B$547,2,FALSE))</f>
        <v/>
      </c>
      <c r="UA35" t="str">
        <f>IF(ISERROR(MATCH(UA$1,'CSC Mitre'!AH$1:AH$220,0)),"",VLOOKUP(UA$1,'Tactic Recode'!$A$1:$B$547,2,FALSE))</f>
        <v/>
      </c>
      <c r="UB35" t="str">
        <f>IF(ISERROR(MATCH(UB$1,'CSC Mitre'!AH$1:AH$220,0)),"",VLOOKUP(UB$1,'Tactic Recode'!$A$1:$B$547,2,FALSE))</f>
        <v/>
      </c>
    </row>
    <row r="36" spans="1:548" x14ac:dyDescent="0.25">
      <c r="A36" s="59" t="s">
        <v>434</v>
      </c>
      <c r="B36" t="str">
        <f>IF(ISERROR(MATCH(B$1,'CSC Mitre'!AI$1:AI$220,0)),"",VLOOKUP(B$1,'Tactic Recode'!$A$1:$B$547,2,FALSE))</f>
        <v/>
      </c>
      <c r="C36" t="str">
        <f>IF(ISERROR(MATCH(C$1,'CSC Mitre'!AI$1:AI$220,0)),"",VLOOKUP(C$1,'Tactic Recode'!$A$1:$B$547,2,FALSE))</f>
        <v/>
      </c>
      <c r="D36" t="str">
        <f>IF(ISERROR(MATCH(D$1,'CSC Mitre'!AI$1:AI$220,0)),"",VLOOKUP(D$1,'Tactic Recode'!$A$1:$B$547,2,FALSE))</f>
        <v/>
      </c>
      <c r="E36" t="str">
        <f>IF(ISERROR(MATCH(E$1,'CSC Mitre'!AI$1:AI$220,0)),"",VLOOKUP(E$1,'Tactic Recode'!$A$1:$B$547,2,FALSE))</f>
        <v/>
      </c>
      <c r="F36" t="str">
        <f>IF(ISERROR(MATCH(F$1,'CSC Mitre'!AI$1:AI$220,0)),"",VLOOKUP(F$1,'Tactic Recode'!$A$1:$B$547,2,FALSE))</f>
        <v/>
      </c>
      <c r="G36" t="str">
        <f>IF(ISERROR(MATCH(G$1,'CSC Mitre'!AI$1:AI$220,0)),"",VLOOKUP(G$1,'Tactic Recode'!$A$1:$B$547,2,FALSE))</f>
        <v/>
      </c>
      <c r="H36" t="str">
        <f>IF(ISERROR(MATCH(H$1,'CSC Mitre'!AI$1:AI$220,0)),"",VLOOKUP(H$1,'Tactic Recode'!$A$1:$B$547,2,FALSE))</f>
        <v/>
      </c>
      <c r="I36" t="str">
        <f>IF(ISERROR(MATCH(I$1,'CSC Mitre'!AI$1:AI$220,0)),"",VLOOKUP(I$1,'Tactic Recode'!$A$1:$B$547,2,FALSE))</f>
        <v/>
      </c>
      <c r="J36" t="str">
        <f>IF(ISERROR(MATCH(J$1,'CSC Mitre'!AI$1:AI$220,0)),"",VLOOKUP(J$1,'Tactic Recode'!$A$1:$B$547,2,FALSE))</f>
        <v/>
      </c>
      <c r="K36" t="str">
        <f>IF(ISERROR(MATCH(K$1,'CSC Mitre'!AI$1:AI$220,0)),"",VLOOKUP(K$1,'Tactic Recode'!$A$1:$B$547,2,FALSE))</f>
        <v/>
      </c>
      <c r="L36" t="str">
        <f>IF(ISERROR(MATCH(L$1,'CSC Mitre'!AI$1:AI$220,0)),"",VLOOKUP(L$1,'Tactic Recode'!$A$1:$B$547,2,FALSE))</f>
        <v/>
      </c>
      <c r="M36" t="str">
        <f>IF(ISERROR(MATCH(M$1,'CSC Mitre'!AI$1:AI$220,0)),"",VLOOKUP(M$1,'Tactic Recode'!$A$1:$B$547,2,FALSE))</f>
        <v/>
      </c>
      <c r="N36" t="str">
        <f>IF(ISERROR(MATCH(N$1,'CSC Mitre'!AI$1:AI$220,0)),"",VLOOKUP(N$1,'Tactic Recode'!$A$1:$B$547,2,FALSE))</f>
        <v/>
      </c>
      <c r="O36" t="str">
        <f>IF(ISERROR(MATCH(O$1,'CSC Mitre'!AI$1:AI$220,0)),"",VLOOKUP(O$1,'Tactic Recode'!$A$1:$B$547,2,FALSE))</f>
        <v/>
      </c>
      <c r="P36" t="str">
        <f>IF(ISERROR(MATCH(P$1,'CSC Mitre'!AI$1:AI$220,0)),"",VLOOKUP(P$1,'Tactic Recode'!$A$1:$B$547,2,FALSE))</f>
        <v/>
      </c>
      <c r="Q36" t="str">
        <f>IF(ISERROR(MATCH(Q$1,'CSC Mitre'!AI$1:AI$220,0)),"",VLOOKUP(Q$1,'Tactic Recode'!$A$1:$B$547,2,FALSE))</f>
        <v/>
      </c>
      <c r="R36" t="str">
        <f>IF(ISERROR(MATCH(R$1,'CSC Mitre'!AI$1:AI$220,0)),"",VLOOKUP(R$1,'Tactic Recode'!$A$1:$B$547,2,FALSE))</f>
        <v/>
      </c>
      <c r="S36" t="str">
        <f>IF(ISERROR(MATCH(S$1,'CSC Mitre'!AI$1:AI$220,0)),"",VLOOKUP(S$1,'Tactic Recode'!$A$1:$B$547,2,FALSE))</f>
        <v/>
      </c>
      <c r="T36" t="str">
        <f>IF(ISERROR(MATCH(T$1,'CSC Mitre'!AI$1:AI$220,0)),"",VLOOKUP(T$1,'Tactic Recode'!$A$1:$B$547,2,FALSE))</f>
        <v/>
      </c>
      <c r="U36" t="str">
        <f>IF(ISERROR(MATCH(U$1,'CSC Mitre'!AI$1:AI$220,0)),"",VLOOKUP(U$1,'Tactic Recode'!$A$1:$B$547,2,FALSE))</f>
        <v/>
      </c>
      <c r="V36" t="str">
        <f>IF(ISERROR(MATCH(V$1,'CSC Mitre'!AI$1:AI$220,0)),"",VLOOKUP(V$1,'Tactic Recode'!$A$1:$B$547,2,FALSE))</f>
        <v/>
      </c>
      <c r="W36" t="str">
        <f>IF(ISERROR(MATCH(W$1,'CSC Mitre'!AI$1:AI$220,0)),"",VLOOKUP(W$1,'Tactic Recode'!$A$1:$B$547,2,FALSE))</f>
        <v/>
      </c>
      <c r="X36" t="str">
        <f>IF(ISERROR(MATCH(X$1,'CSC Mitre'!AI$1:AI$220,0)),"",VLOOKUP(X$1,'Tactic Recode'!$A$1:$B$547,2,FALSE))</f>
        <v/>
      </c>
      <c r="Y36" t="str">
        <f>IF(ISERROR(MATCH(Y$1,'CSC Mitre'!AI$1:AI$220,0)),"",VLOOKUP(Y$1,'Tactic Recode'!$A$1:$B$547,2,FALSE))</f>
        <v/>
      </c>
      <c r="Z36" t="str">
        <f>IF(ISERROR(MATCH(Z$1,'CSC Mitre'!AI$1:AI$220,0)),"",VLOOKUP(Z$1,'Tactic Recode'!$A$1:$B$547,2,FALSE))</f>
        <v/>
      </c>
      <c r="AA36" t="str">
        <f>IF(ISERROR(MATCH(AA$1,'CSC Mitre'!AI$1:AI$220,0)),"",VLOOKUP(AA$1,'Tactic Recode'!$A$1:$B$547,2,FALSE))</f>
        <v/>
      </c>
      <c r="AB36" t="str">
        <f>IF(ISERROR(MATCH(AB$1,'CSC Mitre'!AI$1:AI$220,0)),"",VLOOKUP(AB$1,'Tactic Recode'!$A$1:$B$547,2,FALSE))</f>
        <v/>
      </c>
      <c r="AC36" t="str">
        <f>IF(ISERROR(MATCH(AC$1,'CSC Mitre'!AI$1:AI$220,0)),"",VLOOKUP(AC$1,'Tactic Recode'!$A$1:$B$547,2,FALSE))</f>
        <v/>
      </c>
      <c r="AD36" t="str">
        <f>IF(ISERROR(MATCH(AD$1,'CSC Mitre'!AI$1:AI$220,0)),"",VLOOKUP(AD$1,'Tactic Recode'!$A$1:$B$547,2,FALSE))</f>
        <v/>
      </c>
      <c r="AE36" t="str">
        <f>IF(ISERROR(MATCH(AE$1,'CSC Mitre'!AI$1:AI$220,0)),"",VLOOKUP(AE$1,'Tactic Recode'!$A$1:$B$547,2,FALSE))</f>
        <v/>
      </c>
      <c r="AF36" t="str">
        <f>IF(ISERROR(MATCH(AF$1,'CSC Mitre'!AI$1:AI$220,0)),"",VLOOKUP(AF$1,'Tactic Recode'!$A$1:$B$547,2,FALSE))</f>
        <v/>
      </c>
      <c r="AG36" t="str">
        <f>IF(ISERROR(MATCH(AG$1,'CSC Mitre'!AI$1:AI$220,0)),"",VLOOKUP(AG$1,'Tactic Recode'!$A$1:$B$547,2,FALSE))</f>
        <v/>
      </c>
      <c r="AH36" t="str">
        <f>IF(ISERROR(MATCH(AH$1,'CSC Mitre'!AI$1:AI$220,0)),"",VLOOKUP(AH$1,'Tactic Recode'!$A$1:$B$547,2,FALSE))</f>
        <v/>
      </c>
      <c r="AI36" t="str">
        <f>IF(ISERROR(MATCH(AI$1,'CSC Mitre'!AI$1:AI$220,0)),"",VLOOKUP(AI$1,'Tactic Recode'!$A$1:$B$547,2,FALSE))</f>
        <v/>
      </c>
      <c r="AJ36" t="str">
        <f>IF(ISERROR(MATCH(AJ$1,'CSC Mitre'!AI$1:AI$220,0)),"",VLOOKUP(AJ$1,'Tactic Recode'!$A$1:$B$547,2,FALSE))</f>
        <v/>
      </c>
      <c r="AK36" t="str">
        <f>IF(ISERROR(MATCH(AK$1,'CSC Mitre'!AI$1:AI$220,0)),"",VLOOKUP(AK$1,'Tactic Recode'!$A$1:$B$547,2,FALSE))</f>
        <v/>
      </c>
      <c r="AL36" t="str">
        <f>IF(ISERROR(MATCH(AL$1,'CSC Mitre'!AI$1:AI$220,0)),"",VLOOKUP(AL$1,'Tactic Recode'!$A$1:$B$547,2,FALSE))</f>
        <v/>
      </c>
      <c r="AM36" t="str">
        <f>IF(ISERROR(MATCH(AM$1,'CSC Mitre'!AI$1:AI$220,0)),"",VLOOKUP(AM$1,'Tactic Recode'!$A$1:$B$547,2,FALSE))</f>
        <v/>
      </c>
      <c r="AN36" t="str">
        <f>IF(ISERROR(MATCH(AN$1,'CSC Mitre'!AI$1:AI$220,0)),"",VLOOKUP(AN$1,'Tactic Recode'!$A$1:$B$547,2,FALSE))</f>
        <v/>
      </c>
      <c r="AO36" t="str">
        <f>IF(ISERROR(MATCH(AO$1,'CSC Mitre'!AI$1:AI$220,0)),"",VLOOKUP(AO$1,'Tactic Recode'!$A$1:$B$547,2,FALSE))</f>
        <v/>
      </c>
      <c r="AP36" t="str">
        <f>IF(ISERROR(MATCH(AP$1,'CSC Mitre'!AI$1:AI$220,0)),"",VLOOKUP(AP$1,'Tactic Recode'!$A$1:$B$547,2,FALSE))</f>
        <v/>
      </c>
      <c r="AQ36" t="str">
        <f>IF(ISERROR(MATCH(AQ$1,'CSC Mitre'!AI$1:AI$220,0)),"",VLOOKUP(AQ$1,'Tactic Recode'!$A$1:$B$547,2,FALSE))</f>
        <v/>
      </c>
      <c r="AR36" t="str">
        <f>IF(ISERROR(MATCH(AR$1,'CSC Mitre'!AI$1:AI$220,0)),"",VLOOKUP(AR$1,'Tactic Recode'!$A$1:$B$547,2,FALSE))</f>
        <v/>
      </c>
      <c r="AS36" t="str">
        <f>IF(ISERROR(MATCH(AS$1,'CSC Mitre'!AI$1:AI$220,0)),"",VLOOKUP(AS$1,'Tactic Recode'!$A$1:$B$547,2,FALSE))</f>
        <v/>
      </c>
      <c r="AT36" t="str">
        <f>IF(ISERROR(MATCH(AT$1,'CSC Mitre'!AI$1:AI$220,0)),"",VLOOKUP(AT$1,'Tactic Recode'!$A$1:$B$547,2,FALSE))</f>
        <v/>
      </c>
      <c r="AU36" t="str">
        <f>IF(ISERROR(MATCH(AU$1,'CSC Mitre'!AI$1:AI$220,0)),"",VLOOKUP(AU$1,'Tactic Recode'!$A$1:$B$547,2,FALSE))</f>
        <v/>
      </c>
      <c r="AV36" t="str">
        <f>IF(ISERROR(MATCH(AV$1,'CSC Mitre'!AI$1:AI$220,0)),"",VLOOKUP(AV$1,'Tactic Recode'!$A$1:$B$547,2,FALSE))</f>
        <v/>
      </c>
      <c r="AW36" t="str">
        <f>IF(ISERROR(MATCH(AW$1,'CSC Mitre'!AI$1:AI$220,0)),"",VLOOKUP(AW$1,'Tactic Recode'!$A$1:$B$547,2,FALSE))</f>
        <v/>
      </c>
      <c r="AX36" t="str">
        <f>IF(ISERROR(MATCH(AX$1,'CSC Mitre'!AI$1:AI$220,0)),"",VLOOKUP(AX$1,'Tactic Recode'!$A$1:$B$547,2,FALSE))</f>
        <v/>
      </c>
      <c r="AY36" t="str">
        <f>IF(ISERROR(MATCH(AY$1,'CSC Mitre'!AI$1:AI$220,0)),"",VLOOKUP(AY$1,'Tactic Recode'!$A$1:$B$547,2,FALSE))</f>
        <v/>
      </c>
      <c r="AZ36" t="str">
        <f>IF(ISERROR(MATCH(AZ$1,'CSC Mitre'!AI$1:AI$220,0)),"",VLOOKUP(AZ$1,'Tactic Recode'!$A$1:$B$547,2,FALSE))</f>
        <v/>
      </c>
      <c r="BA36" t="str">
        <f>IF(ISERROR(MATCH(BA$1,'CSC Mitre'!AI$1:AI$220,0)),"",VLOOKUP(BA$1,'Tactic Recode'!$A$1:$B$547,2,FALSE))</f>
        <v/>
      </c>
      <c r="BB36" t="str">
        <f>IF(ISERROR(MATCH(BB$1,'CSC Mitre'!AI$1:AI$220,0)),"",VLOOKUP(BB$1,'Tactic Recode'!$A$1:$B$547,2,FALSE))</f>
        <v/>
      </c>
      <c r="BC36" t="str">
        <f>IF(ISERROR(MATCH(BC$1,'CSC Mitre'!AI$1:AI$220,0)),"",VLOOKUP(BC$1,'Tactic Recode'!$A$1:$B$547,2,FALSE))</f>
        <v/>
      </c>
      <c r="BD36" t="str">
        <f>IF(ISERROR(MATCH(BD$1,'CSC Mitre'!AI$1:AI$220,0)),"",VLOOKUP(BD$1,'Tactic Recode'!$A$1:$B$547,2,FALSE))</f>
        <v/>
      </c>
      <c r="BE36" t="str">
        <f>IF(ISERROR(MATCH(BE$1,'CSC Mitre'!AI$1:AI$220,0)),"",VLOOKUP(BE$1,'Tactic Recode'!$A$1:$B$547,2,FALSE))</f>
        <v/>
      </c>
      <c r="BF36" t="str">
        <f>IF(ISERROR(MATCH(BF$1,'CSC Mitre'!AI$1:AI$220,0)),"",VLOOKUP(BF$1,'Tactic Recode'!$A$1:$B$547,2,FALSE))</f>
        <v/>
      </c>
      <c r="BG36" t="str">
        <f>IF(ISERROR(MATCH(BG$1,'CSC Mitre'!AI$1:AI$220,0)),"",VLOOKUP(BG$1,'Tactic Recode'!$A$1:$B$547,2,FALSE))</f>
        <v/>
      </c>
      <c r="BH36" t="str">
        <f>IF(ISERROR(MATCH(BH$1,'CSC Mitre'!AI$1:AI$220,0)),"",VLOOKUP(BH$1,'Tactic Recode'!$A$1:$B$547,2,FALSE))</f>
        <v/>
      </c>
      <c r="BI36" t="str">
        <f>IF(ISERROR(MATCH(BI$1,'CSC Mitre'!AI$1:AI$220,0)),"",VLOOKUP(BI$1,'Tactic Recode'!$A$1:$B$547,2,FALSE))</f>
        <v/>
      </c>
      <c r="BJ36" t="str">
        <f>IF(ISERROR(MATCH(BJ$1,'CSC Mitre'!AI$1:AI$220,0)),"",VLOOKUP(BJ$1,'Tactic Recode'!$A$1:$B$547,2,FALSE))</f>
        <v/>
      </c>
      <c r="BK36" t="str">
        <f>IF(ISERROR(MATCH(BK$1,'CSC Mitre'!AI$1:AI$220,0)),"",VLOOKUP(BK$1,'Tactic Recode'!$A$1:$B$547,2,FALSE))</f>
        <v/>
      </c>
      <c r="BL36" t="str">
        <f>IF(ISERROR(MATCH(BL$1,'CSC Mitre'!AI$1:AI$220,0)),"",VLOOKUP(BL$1,'Tactic Recode'!$A$1:$B$547,2,FALSE))</f>
        <v/>
      </c>
      <c r="BM36" t="str">
        <f>IF(ISERROR(MATCH(BM$1,'CSC Mitre'!AI$1:AI$220,0)),"",VLOOKUP(BM$1,'Tactic Recode'!$A$1:$B$547,2,FALSE))</f>
        <v/>
      </c>
      <c r="BN36" t="str">
        <f>IF(ISERROR(MATCH(BN$1,'CSC Mitre'!AI$1:AI$220,0)),"",VLOOKUP(BN$1,'Tactic Recode'!$A$1:$B$547,2,FALSE))</f>
        <v/>
      </c>
      <c r="BO36" t="str">
        <f>IF(ISERROR(MATCH(BO$1,'CSC Mitre'!AI$1:AI$220,0)),"",VLOOKUP(BO$1,'Tactic Recode'!$A$1:$B$547,2,FALSE))</f>
        <v/>
      </c>
      <c r="BP36" t="str">
        <f>IF(ISERROR(MATCH(BP$1,'CSC Mitre'!AI$1:AI$220,0)),"",VLOOKUP(BP$1,'Tactic Recode'!$A$1:$B$547,2,FALSE))</f>
        <v/>
      </c>
      <c r="BQ36" t="str">
        <f>IF(ISERROR(MATCH(BQ$1,'CSC Mitre'!AI$1:AI$220,0)),"",VLOOKUP(BQ$1,'Tactic Recode'!$A$1:$B$547,2,FALSE))</f>
        <v/>
      </c>
      <c r="BR36" t="str">
        <f>IF(ISERROR(MATCH(BR$1,'CSC Mitre'!AI$1:AI$220,0)),"",VLOOKUP(BR$1,'Tactic Recode'!$A$1:$B$547,2,FALSE))</f>
        <v/>
      </c>
      <c r="BS36" t="str">
        <f>IF(ISERROR(MATCH(BS$1,'CSC Mitre'!AI$1:AI$220,0)),"",VLOOKUP(BS$1,'Tactic Recode'!$A$1:$B$547,2,FALSE))</f>
        <v/>
      </c>
      <c r="BT36" t="str">
        <f>IF(ISERROR(MATCH(BT$1,'CSC Mitre'!AI$1:AI$220,0)),"",VLOOKUP(BT$1,'Tactic Recode'!$A$1:$B$547,2,FALSE))</f>
        <v/>
      </c>
      <c r="BU36" t="str">
        <f>IF(ISERROR(MATCH(BU$1,'CSC Mitre'!AI$1:AI$220,0)),"",VLOOKUP(BU$1,'Tactic Recode'!$A$1:$B$547,2,FALSE))</f>
        <v/>
      </c>
      <c r="BV36" t="str">
        <f>IF(ISERROR(MATCH(BV$1,'CSC Mitre'!AI$1:AI$220,0)),"",VLOOKUP(BV$1,'Tactic Recode'!$A$1:$B$547,2,FALSE))</f>
        <v/>
      </c>
      <c r="BW36" t="str">
        <f>IF(ISERROR(MATCH(BW$1,'CSC Mitre'!AI$1:AI$220,0)),"",VLOOKUP(BW$1,'Tactic Recode'!$A$1:$B$547,2,FALSE))</f>
        <v/>
      </c>
      <c r="BX36" t="str">
        <f>IF(ISERROR(MATCH(BX$1,'CSC Mitre'!AI$1:AI$220,0)),"",VLOOKUP(BX$1,'Tactic Recode'!$A$1:$B$547,2,FALSE))</f>
        <v/>
      </c>
      <c r="BY36" t="str">
        <f>IF(ISERROR(MATCH(BY$1,'CSC Mitre'!AI$1:AI$220,0)),"",VLOOKUP(BY$1,'Tactic Recode'!$A$1:$B$547,2,FALSE))</f>
        <v/>
      </c>
      <c r="BZ36" t="str">
        <f>IF(ISERROR(MATCH(BZ$1,'CSC Mitre'!AI$1:AI$220,0)),"",VLOOKUP(BZ$1,'Tactic Recode'!$A$1:$B$547,2,FALSE))</f>
        <v/>
      </c>
      <c r="CA36" t="str">
        <f>IF(ISERROR(MATCH(CA$1,'CSC Mitre'!AI$1:AI$220,0)),"",VLOOKUP(CA$1,'Tactic Recode'!$A$1:$B$547,2,FALSE))</f>
        <v/>
      </c>
      <c r="CB36" t="str">
        <f>IF(ISERROR(MATCH(CB$1,'CSC Mitre'!AI$1:AI$220,0)),"",VLOOKUP(CB$1,'Tactic Recode'!$A$1:$B$547,2,FALSE))</f>
        <v/>
      </c>
      <c r="CC36" t="str">
        <f>IF(ISERROR(MATCH(CC$1,'CSC Mitre'!AI$1:AI$220,0)),"",VLOOKUP(CC$1,'Tactic Recode'!$A$1:$B$547,2,FALSE))</f>
        <v/>
      </c>
      <c r="CD36" t="str">
        <f>IF(ISERROR(MATCH(CD$1,'CSC Mitre'!AI$1:AI$220,0)),"",VLOOKUP(CD$1,'Tactic Recode'!$A$1:$B$547,2,FALSE))</f>
        <v/>
      </c>
      <c r="CE36" t="str">
        <f>IF(ISERROR(MATCH(CE$1,'CSC Mitre'!AI$1:AI$220,0)),"",VLOOKUP(CE$1,'Tactic Recode'!$A$1:$B$547,2,FALSE))</f>
        <v/>
      </c>
      <c r="CF36" t="str">
        <f>IF(ISERROR(MATCH(CF$1,'CSC Mitre'!AI$1:AI$220,0)),"",VLOOKUP(CF$1,'Tactic Recode'!$A$1:$B$547,2,FALSE))</f>
        <v/>
      </c>
      <c r="CG36" t="str">
        <f>IF(ISERROR(MATCH(CG$1,'CSC Mitre'!AI$1:AI$220,0)),"",VLOOKUP(CG$1,'Tactic Recode'!$A$1:$B$547,2,FALSE))</f>
        <v/>
      </c>
      <c r="CH36" t="str">
        <f>IF(ISERROR(MATCH(CH$1,'CSC Mitre'!AI$1:AI$220,0)),"",VLOOKUP(CH$1,'Tactic Recode'!$A$1:$B$547,2,FALSE))</f>
        <v/>
      </c>
      <c r="CI36" t="str">
        <f>IF(ISERROR(MATCH(CI$1,'CSC Mitre'!AI$1:AI$220,0)),"",VLOOKUP(CI$1,'Tactic Recode'!$A$1:$B$547,2,FALSE))</f>
        <v/>
      </c>
      <c r="CJ36" t="str">
        <f>IF(ISERROR(MATCH(CJ$1,'CSC Mitre'!AI$1:AI$220,0)),"",VLOOKUP(CJ$1,'Tactic Recode'!$A$1:$B$547,2,FALSE))</f>
        <v/>
      </c>
      <c r="CK36" t="str">
        <f>IF(ISERROR(MATCH(CK$1,'CSC Mitre'!AI$1:AI$220,0)),"",VLOOKUP(CK$1,'Tactic Recode'!$A$1:$B$547,2,FALSE))</f>
        <v/>
      </c>
      <c r="CL36" t="str">
        <f>IF(ISERROR(MATCH(CL$1,'CSC Mitre'!AI$1:AI$220,0)),"",VLOOKUP(CL$1,'Tactic Recode'!$A$1:$B$547,2,FALSE))</f>
        <v/>
      </c>
      <c r="CM36" t="str">
        <f>IF(ISERROR(MATCH(CM$1,'CSC Mitre'!AI$1:AI$220,0)),"",VLOOKUP(CM$1,'Tactic Recode'!$A$1:$B$547,2,FALSE))</f>
        <v/>
      </c>
      <c r="CN36" t="str">
        <f>IF(ISERROR(MATCH(CN$1,'CSC Mitre'!AI$1:AI$220,0)),"",VLOOKUP(CN$1,'Tactic Recode'!$A$1:$B$547,2,FALSE))</f>
        <v/>
      </c>
      <c r="CO36" t="str">
        <f>IF(ISERROR(MATCH(CO$1,'CSC Mitre'!AI$1:AI$220,0)),"",VLOOKUP(CO$1,'Tactic Recode'!$A$1:$B$547,2,FALSE))</f>
        <v/>
      </c>
      <c r="CP36" t="str">
        <f>IF(ISERROR(MATCH(CP$1,'CSC Mitre'!AI$1:AI$220,0)),"",VLOOKUP(CP$1,'Tactic Recode'!$A$1:$B$547,2,FALSE))</f>
        <v/>
      </c>
      <c r="CQ36" t="str">
        <f>IF(ISERROR(MATCH(CQ$1,'CSC Mitre'!AI$1:AI$220,0)),"",VLOOKUP(CQ$1,'Tactic Recode'!$A$1:$B$547,2,FALSE))</f>
        <v/>
      </c>
      <c r="CR36" t="str">
        <f>IF(ISERROR(MATCH(CR$1,'CSC Mitre'!AI$1:AI$220,0)),"",VLOOKUP(CR$1,'Tactic Recode'!$A$1:$B$547,2,FALSE))</f>
        <v/>
      </c>
      <c r="CS36" t="str">
        <f>IF(ISERROR(MATCH(CS$1,'CSC Mitre'!AI$1:AI$220,0)),"",VLOOKUP(CS$1,'Tactic Recode'!$A$1:$B$547,2,FALSE))</f>
        <v/>
      </c>
      <c r="CT36" t="str">
        <f>IF(ISERROR(MATCH(CT$1,'CSC Mitre'!AI$1:AI$220,0)),"",VLOOKUP(CT$1,'Tactic Recode'!$A$1:$B$547,2,FALSE))</f>
        <v/>
      </c>
      <c r="CU36" t="str">
        <f>IF(ISERROR(MATCH(CU$1,'CSC Mitre'!AI$1:AI$220,0)),"",VLOOKUP(CU$1,'Tactic Recode'!$A$1:$B$547,2,FALSE))</f>
        <v/>
      </c>
      <c r="CV36" t="str">
        <f>IF(ISERROR(MATCH(CV$1,'CSC Mitre'!AI$1:AI$220,0)),"",VLOOKUP(CV$1,'Tactic Recode'!$A$1:$B$547,2,FALSE))</f>
        <v/>
      </c>
      <c r="CW36" t="str">
        <f>IF(ISERROR(MATCH(CW$1,'CSC Mitre'!AI$1:AI$220,0)),"",VLOOKUP(CW$1,'Tactic Recode'!$A$1:$B$547,2,FALSE))</f>
        <v/>
      </c>
      <c r="CX36" t="str">
        <f>IF(ISERROR(MATCH(CX$1,'CSC Mitre'!AI$1:AI$220,0)),"",VLOOKUP(CX$1,'Tactic Recode'!$A$1:$B$547,2,FALSE))</f>
        <v/>
      </c>
      <c r="CY36" t="str">
        <f>IF(ISERROR(MATCH(CY$1,'CSC Mitre'!AI$1:AI$220,0)),"",VLOOKUP(CY$1,'Tactic Recode'!$A$1:$B$547,2,FALSE))</f>
        <v/>
      </c>
      <c r="CZ36" t="str">
        <f>IF(ISERROR(MATCH(CZ$1,'CSC Mitre'!AI$1:AI$220,0)),"",VLOOKUP(CZ$1,'Tactic Recode'!$A$1:$B$547,2,FALSE))</f>
        <v/>
      </c>
      <c r="DA36" t="str">
        <f>IF(ISERROR(MATCH(DA$1,'CSC Mitre'!AI$1:AI$220,0)),"",VLOOKUP(DA$1,'Tactic Recode'!$A$1:$B$547,2,FALSE))</f>
        <v/>
      </c>
      <c r="DB36" t="str">
        <f>IF(ISERROR(MATCH(DB$1,'CSC Mitre'!AI$1:AI$220,0)),"",VLOOKUP(DB$1,'Tactic Recode'!$A$1:$B$547,2,FALSE))</f>
        <v/>
      </c>
      <c r="DC36" t="str">
        <f>IF(ISERROR(MATCH(DC$1,'CSC Mitre'!AI$1:AI$220,0)),"",VLOOKUP(DC$1,'Tactic Recode'!$A$1:$B$547,2,FALSE))</f>
        <v/>
      </c>
      <c r="DD36" t="str">
        <f>IF(ISERROR(MATCH(DD$1,'CSC Mitre'!AI$1:AI$220,0)),"",VLOOKUP(DD$1,'Tactic Recode'!$A$1:$B$547,2,FALSE))</f>
        <v/>
      </c>
      <c r="DE36" t="str">
        <f>IF(ISERROR(MATCH(DE$1,'CSC Mitre'!AI$1:AI$220,0)),"",VLOOKUP(DE$1,'Tactic Recode'!$A$1:$B$547,2,FALSE))</f>
        <v/>
      </c>
      <c r="DF36" t="str">
        <f>IF(ISERROR(MATCH(DF$1,'CSC Mitre'!AI$1:AI$220,0)),"",VLOOKUP(DF$1,'Tactic Recode'!$A$1:$B$547,2,FALSE))</f>
        <v/>
      </c>
      <c r="DG36" t="str">
        <f>IF(ISERROR(MATCH(DG$1,'CSC Mitre'!AI$1:AI$220,0)),"",VLOOKUP(DG$1,'Tactic Recode'!$A$1:$B$547,2,FALSE))</f>
        <v/>
      </c>
      <c r="DH36" t="str">
        <f>IF(ISERROR(MATCH(DH$1,'CSC Mitre'!AI$1:AI$220,0)),"",VLOOKUP(DH$1,'Tactic Recode'!$A$1:$B$547,2,FALSE))</f>
        <v/>
      </c>
      <c r="DI36" t="str">
        <f>IF(ISERROR(MATCH(DI$1,'CSC Mitre'!AI$1:AI$220,0)),"",VLOOKUP(DI$1,'Tactic Recode'!$A$1:$B$547,2,FALSE))</f>
        <v/>
      </c>
      <c r="DJ36" t="str">
        <f>IF(ISERROR(MATCH(DJ$1,'CSC Mitre'!AI$1:AI$220,0)),"",VLOOKUP(DJ$1,'Tactic Recode'!$A$1:$B$547,2,FALSE))</f>
        <v/>
      </c>
      <c r="DK36" t="str">
        <f>IF(ISERROR(MATCH(DK$1,'CSC Mitre'!AI$1:AI$220,0)),"",VLOOKUP(DK$1,'Tactic Recode'!$A$1:$B$547,2,FALSE))</f>
        <v/>
      </c>
      <c r="DL36" t="str">
        <f>IF(ISERROR(MATCH(DL$1,'CSC Mitre'!AI$1:AI$220,0)),"",VLOOKUP(DL$1,'Tactic Recode'!$A$1:$B$547,2,FALSE))</f>
        <v/>
      </c>
      <c r="DM36" t="str">
        <f>IF(ISERROR(MATCH(DM$1,'CSC Mitre'!AI$1:AI$220,0)),"",VLOOKUP(DM$1,'Tactic Recode'!$A$1:$B$547,2,FALSE))</f>
        <v/>
      </c>
      <c r="DN36" t="str">
        <f>IF(ISERROR(MATCH(DN$1,'CSC Mitre'!AI$1:AI$220,0)),"",VLOOKUP(DN$1,'Tactic Recode'!$A$1:$B$547,2,FALSE))</f>
        <v/>
      </c>
      <c r="DO36" t="str">
        <f>IF(ISERROR(MATCH(DO$1,'CSC Mitre'!AI$1:AI$220,0)),"",VLOOKUP(DO$1,'Tactic Recode'!$A$1:$B$547,2,FALSE))</f>
        <v/>
      </c>
      <c r="DP36" t="str">
        <f>IF(ISERROR(MATCH(DP$1,'CSC Mitre'!AI$1:AI$220,0)),"",VLOOKUP(DP$1,'Tactic Recode'!$A$1:$B$547,2,FALSE))</f>
        <v/>
      </c>
      <c r="DQ36" t="str">
        <f>IF(ISERROR(MATCH(DQ$1,'CSC Mitre'!AI$1:AI$220,0)),"",VLOOKUP(DQ$1,'Tactic Recode'!$A$1:$B$547,2,FALSE))</f>
        <v/>
      </c>
      <c r="DR36" t="str">
        <f>IF(ISERROR(MATCH(DR$1,'CSC Mitre'!AI$1:AI$220,0)),"",VLOOKUP(DR$1,'Tactic Recode'!$A$1:$B$547,2,FALSE))</f>
        <v>Command and Control</v>
      </c>
      <c r="DS36" t="str">
        <f>IF(ISERROR(MATCH(DS$1,'CSC Mitre'!AI$1:AI$220,0)),"",VLOOKUP(DS$1,'Tactic Recode'!$A$1:$B$547,2,FALSE))</f>
        <v/>
      </c>
      <c r="DT36" t="str">
        <f>IF(ISERROR(MATCH(DT$1,'CSC Mitre'!AI$1:AI$220,0)),"",VLOOKUP(DT$1,'Tactic Recode'!$A$1:$B$547,2,FALSE))</f>
        <v/>
      </c>
      <c r="DU36" t="str">
        <f>IF(ISERROR(MATCH(DU$1,'CSC Mitre'!AI$1:AI$220,0)),"",VLOOKUP(DU$1,'Tactic Recode'!$A$1:$B$547,2,FALSE))</f>
        <v/>
      </c>
      <c r="DV36" t="str">
        <f>IF(ISERROR(MATCH(DV$1,'CSC Mitre'!AI$1:AI$220,0)),"",VLOOKUP(DV$1,'Tactic Recode'!$A$1:$B$547,2,FALSE))</f>
        <v/>
      </c>
      <c r="DW36" t="str">
        <f>IF(ISERROR(MATCH(DW$1,'CSC Mitre'!AI$1:AI$220,0)),"",VLOOKUP(DW$1,'Tactic Recode'!$A$1:$B$547,2,FALSE))</f>
        <v/>
      </c>
      <c r="DX36" t="str">
        <f>IF(ISERROR(MATCH(DX$1,'CSC Mitre'!AI$1:AI$220,0)),"",VLOOKUP(DX$1,'Tactic Recode'!$A$1:$B$547,2,FALSE))</f>
        <v/>
      </c>
      <c r="DY36" t="str">
        <f>IF(ISERROR(MATCH(DY$1,'CSC Mitre'!AI$1:AI$220,0)),"",VLOOKUP(DY$1,'Tactic Recode'!$A$1:$B$547,2,FALSE))</f>
        <v/>
      </c>
      <c r="DZ36" t="str">
        <f>IF(ISERROR(MATCH(DZ$1,'CSC Mitre'!AI$1:AI$220,0)),"",VLOOKUP(DZ$1,'Tactic Recode'!$A$1:$B$547,2,FALSE))</f>
        <v/>
      </c>
      <c r="EA36" t="str">
        <f>IF(ISERROR(MATCH(EA$1,'CSC Mitre'!AI$1:AI$220,0)),"",VLOOKUP(EA$1,'Tactic Recode'!$A$1:$B$547,2,FALSE))</f>
        <v/>
      </c>
      <c r="EB36" t="str">
        <f>IF(ISERROR(MATCH(EB$1,'CSC Mitre'!AI$1:AI$220,0)),"",VLOOKUP(EB$1,'Tactic Recode'!$A$1:$B$547,2,FALSE))</f>
        <v/>
      </c>
      <c r="EC36" t="str">
        <f>IF(ISERROR(MATCH(EC$1,'CSC Mitre'!AI$1:AI$220,0)),"",VLOOKUP(EC$1,'Tactic Recode'!$A$1:$B$547,2,FALSE))</f>
        <v/>
      </c>
      <c r="ED36" t="str">
        <f>IF(ISERROR(MATCH(ED$1,'CSC Mitre'!AI$1:AI$220,0)),"",VLOOKUP(ED$1,'Tactic Recode'!$A$1:$B$547,2,FALSE))</f>
        <v/>
      </c>
      <c r="EE36" t="str">
        <f>IF(ISERROR(MATCH(EE$1,'CSC Mitre'!AI$1:AI$220,0)),"",VLOOKUP(EE$1,'Tactic Recode'!$A$1:$B$547,2,FALSE))</f>
        <v/>
      </c>
      <c r="EF36" t="str">
        <f>IF(ISERROR(MATCH(EF$1,'CSC Mitre'!AI$1:AI$220,0)),"",VLOOKUP(EF$1,'Tactic Recode'!$A$1:$B$547,2,FALSE))</f>
        <v/>
      </c>
      <c r="EG36" t="str">
        <f>IF(ISERROR(MATCH(EG$1,'CSC Mitre'!AI$1:AI$220,0)),"",VLOOKUP(EG$1,'Tactic Recode'!$A$1:$B$547,2,FALSE))</f>
        <v/>
      </c>
      <c r="EH36" t="str">
        <f>IF(ISERROR(MATCH(EH$1,'CSC Mitre'!AI$1:AI$220,0)),"",VLOOKUP(EH$1,'Tactic Recode'!$A$1:$B$547,2,FALSE))</f>
        <v/>
      </c>
      <c r="EI36" t="str">
        <f>IF(ISERROR(MATCH(EI$1,'CSC Mitre'!AI$1:AI$220,0)),"",VLOOKUP(EI$1,'Tactic Recode'!$A$1:$B$547,2,FALSE))</f>
        <v/>
      </c>
      <c r="EJ36" t="str">
        <f>IF(ISERROR(MATCH(EJ$1,'CSC Mitre'!AI$1:AI$220,0)),"",VLOOKUP(EJ$1,'Tactic Recode'!$A$1:$B$547,2,FALSE))</f>
        <v/>
      </c>
      <c r="EK36" t="str">
        <f>IF(ISERROR(MATCH(EK$1,'CSC Mitre'!AI$1:AI$220,0)),"",VLOOKUP(EK$1,'Tactic Recode'!$A$1:$B$547,2,FALSE))</f>
        <v/>
      </c>
      <c r="EL36" t="str">
        <f>IF(ISERROR(MATCH(EL$1,'CSC Mitre'!AI$1:AI$220,0)),"",VLOOKUP(EL$1,'Tactic Recode'!$A$1:$B$547,2,FALSE))</f>
        <v/>
      </c>
      <c r="EM36" t="str">
        <f>IF(ISERROR(MATCH(EM$1,'CSC Mitre'!AI$1:AI$220,0)),"",VLOOKUP(EM$1,'Tactic Recode'!$A$1:$B$547,2,FALSE))</f>
        <v/>
      </c>
      <c r="EN36" t="str">
        <f>IF(ISERROR(MATCH(EN$1,'CSC Mitre'!AI$1:AI$220,0)),"",VLOOKUP(EN$1,'Tactic Recode'!$A$1:$B$547,2,FALSE))</f>
        <v/>
      </c>
      <c r="EO36" t="str">
        <f>IF(ISERROR(MATCH(EO$1,'CSC Mitre'!AI$1:AI$220,0)),"",VLOOKUP(EO$1,'Tactic Recode'!$A$1:$B$547,2,FALSE))</f>
        <v/>
      </c>
      <c r="EP36" t="str">
        <f>IF(ISERROR(MATCH(EP$1,'CSC Mitre'!AI$1:AI$220,0)),"",VLOOKUP(EP$1,'Tactic Recode'!$A$1:$B$547,2,FALSE))</f>
        <v/>
      </c>
      <c r="EQ36" t="str">
        <f>IF(ISERROR(MATCH(EQ$1,'CSC Mitre'!AI$1:AI$220,0)),"",VLOOKUP(EQ$1,'Tactic Recode'!$A$1:$B$547,2,FALSE))</f>
        <v/>
      </c>
      <c r="ER36" t="str">
        <f>IF(ISERROR(MATCH(ER$1,'CSC Mitre'!AI$1:AI$220,0)),"",VLOOKUP(ER$1,'Tactic Recode'!$A$1:$B$547,2,FALSE))</f>
        <v/>
      </c>
      <c r="ES36" t="str">
        <f>IF(ISERROR(MATCH(ES$1,'CSC Mitre'!AI$1:AI$220,0)),"",VLOOKUP(ES$1,'Tactic Recode'!$A$1:$B$547,2,FALSE))</f>
        <v/>
      </c>
      <c r="ET36" t="str">
        <f>IF(ISERROR(MATCH(ET$1,'CSC Mitre'!AI$1:AI$220,0)),"",VLOOKUP(ET$1,'Tactic Recode'!$A$1:$B$547,2,FALSE))</f>
        <v/>
      </c>
      <c r="EU36" t="str">
        <f>IF(ISERROR(MATCH(EU$1,'CSC Mitre'!AI$1:AI$220,0)),"",VLOOKUP(EU$1,'Tactic Recode'!$A$1:$B$547,2,FALSE))</f>
        <v/>
      </c>
      <c r="EV36" t="str">
        <f>IF(ISERROR(MATCH(EV$1,'CSC Mitre'!AI$1:AI$220,0)),"",VLOOKUP(EV$1,'Tactic Recode'!$A$1:$B$547,2,FALSE))</f>
        <v/>
      </c>
      <c r="EW36" t="str">
        <f>IF(ISERROR(MATCH(EW$1,'CSC Mitre'!AI$1:AI$220,0)),"",VLOOKUP(EW$1,'Tactic Recode'!$A$1:$B$547,2,FALSE))</f>
        <v/>
      </c>
      <c r="EX36" t="str">
        <f>IF(ISERROR(MATCH(EX$1,'CSC Mitre'!AI$1:AI$220,0)),"",VLOOKUP(EX$1,'Tactic Recode'!$A$1:$B$547,2,FALSE))</f>
        <v/>
      </c>
      <c r="EY36" t="str">
        <f>IF(ISERROR(MATCH(EY$1,'CSC Mitre'!AI$1:AI$220,0)),"",VLOOKUP(EY$1,'Tactic Recode'!$A$1:$B$547,2,FALSE))</f>
        <v/>
      </c>
      <c r="EZ36" t="str">
        <f>IF(ISERROR(MATCH(EZ$1,'CSC Mitre'!AI$1:AI$220,0)),"",VLOOKUP(EZ$1,'Tactic Recode'!$A$1:$B$547,2,FALSE))</f>
        <v/>
      </c>
      <c r="FA36" t="str">
        <f>IF(ISERROR(MATCH(FA$1,'CSC Mitre'!AI$1:AI$220,0)),"",VLOOKUP(FA$1,'Tactic Recode'!$A$1:$B$547,2,FALSE))</f>
        <v/>
      </c>
      <c r="FB36" t="str">
        <f>IF(ISERROR(MATCH(FB$1,'CSC Mitre'!AI$1:AI$220,0)),"",VLOOKUP(FB$1,'Tactic Recode'!$A$1:$B$547,2,FALSE))</f>
        <v/>
      </c>
      <c r="FC36" t="str">
        <f>IF(ISERROR(MATCH(FC$1,'CSC Mitre'!AI$1:AI$220,0)),"",VLOOKUP(FC$1,'Tactic Recode'!$A$1:$B$547,2,FALSE))</f>
        <v/>
      </c>
      <c r="FD36" t="str">
        <f>IF(ISERROR(MATCH(FD$1,'CSC Mitre'!AI$1:AI$220,0)),"",VLOOKUP(FD$1,'Tactic Recode'!$A$1:$B$547,2,FALSE))</f>
        <v/>
      </c>
      <c r="FE36" t="str">
        <f>IF(ISERROR(MATCH(FE$1,'CSC Mitre'!AI$1:AI$220,0)),"",VLOOKUP(FE$1,'Tactic Recode'!$A$1:$B$547,2,FALSE))</f>
        <v/>
      </c>
      <c r="FF36" t="str">
        <f>IF(ISERROR(MATCH(FF$1,'CSC Mitre'!AI$1:AI$220,0)),"",VLOOKUP(FF$1,'Tactic Recode'!$A$1:$B$547,2,FALSE))</f>
        <v/>
      </c>
      <c r="FG36" t="str">
        <f>IF(ISERROR(MATCH(FG$1,'CSC Mitre'!AI$1:AI$220,0)),"",VLOOKUP(FG$1,'Tactic Recode'!$A$1:$B$547,2,FALSE))</f>
        <v/>
      </c>
      <c r="FH36" t="str">
        <f>IF(ISERROR(MATCH(FH$1,'CSC Mitre'!AI$1:AI$220,0)),"",VLOOKUP(FH$1,'Tactic Recode'!$A$1:$B$547,2,FALSE))</f>
        <v/>
      </c>
      <c r="FI36" t="str">
        <f>IF(ISERROR(MATCH(FI$1,'CSC Mitre'!AI$1:AI$220,0)),"",VLOOKUP(FI$1,'Tactic Recode'!$A$1:$B$547,2,FALSE))</f>
        <v/>
      </c>
      <c r="FJ36" t="str">
        <f>IF(ISERROR(MATCH(FJ$1,'CSC Mitre'!AI$1:AI$220,0)),"",VLOOKUP(FJ$1,'Tactic Recode'!$A$1:$B$547,2,FALSE))</f>
        <v/>
      </c>
      <c r="FK36" t="str">
        <f>IF(ISERROR(MATCH(FK$1,'CSC Mitre'!AI$1:AI$220,0)),"",VLOOKUP(FK$1,'Tactic Recode'!$A$1:$B$547,2,FALSE))</f>
        <v/>
      </c>
      <c r="FL36" t="str">
        <f>IF(ISERROR(MATCH(FL$1,'CSC Mitre'!AI$1:AI$220,0)),"",VLOOKUP(FL$1,'Tactic Recode'!$A$1:$B$547,2,FALSE))</f>
        <v/>
      </c>
      <c r="FM36" t="str">
        <f>IF(ISERROR(MATCH(FM$1,'CSC Mitre'!AI$1:AI$220,0)),"",VLOOKUP(FM$1,'Tactic Recode'!$A$1:$B$547,2,FALSE))</f>
        <v/>
      </c>
      <c r="FN36" t="str">
        <f>IF(ISERROR(MATCH(FN$1,'CSC Mitre'!AI$1:AI$220,0)),"",VLOOKUP(FN$1,'Tactic Recode'!$A$1:$B$547,2,FALSE))</f>
        <v/>
      </c>
      <c r="FO36" t="str">
        <f>IF(ISERROR(MATCH(FO$1,'CSC Mitre'!AI$1:AI$220,0)),"",VLOOKUP(FO$1,'Tactic Recode'!$A$1:$B$547,2,FALSE))</f>
        <v/>
      </c>
      <c r="FP36" t="str">
        <f>IF(ISERROR(MATCH(FP$1,'CSC Mitre'!AI$1:AI$220,0)),"",VLOOKUP(FP$1,'Tactic Recode'!$A$1:$B$547,2,FALSE))</f>
        <v/>
      </c>
      <c r="FQ36" t="str">
        <f>IF(ISERROR(MATCH(FQ$1,'CSC Mitre'!AI$1:AI$220,0)),"",VLOOKUP(FQ$1,'Tactic Recode'!$A$1:$B$547,2,FALSE))</f>
        <v/>
      </c>
      <c r="FR36" t="str">
        <f>IF(ISERROR(MATCH(FR$1,'CSC Mitre'!AI$1:AI$220,0)),"",VLOOKUP(FR$1,'Tactic Recode'!$A$1:$B$547,2,FALSE))</f>
        <v/>
      </c>
      <c r="FS36" t="str">
        <f>IF(ISERROR(MATCH(FS$1,'CSC Mitre'!AI$1:AI$220,0)),"",VLOOKUP(FS$1,'Tactic Recode'!$A$1:$B$547,2,FALSE))</f>
        <v/>
      </c>
      <c r="FT36" t="str">
        <f>IF(ISERROR(MATCH(FT$1,'CSC Mitre'!AI$1:AI$220,0)),"",VLOOKUP(FT$1,'Tactic Recode'!$A$1:$B$547,2,FALSE))</f>
        <v/>
      </c>
      <c r="FU36" t="str">
        <f>IF(ISERROR(MATCH(FU$1,'CSC Mitre'!AI$1:AI$220,0)),"",VLOOKUP(FU$1,'Tactic Recode'!$A$1:$B$547,2,FALSE))</f>
        <v/>
      </c>
      <c r="FV36" t="str">
        <f>IF(ISERROR(MATCH(FV$1,'CSC Mitre'!AI$1:AI$220,0)),"",VLOOKUP(FV$1,'Tactic Recode'!$A$1:$B$547,2,FALSE))</f>
        <v/>
      </c>
      <c r="FW36" t="str">
        <f>IF(ISERROR(MATCH(FW$1,'CSC Mitre'!AI$1:AI$220,0)),"",VLOOKUP(FW$1,'Tactic Recode'!$A$1:$B$547,2,FALSE))</f>
        <v/>
      </c>
      <c r="FX36" t="str">
        <f>IF(ISERROR(MATCH(FX$1,'CSC Mitre'!AI$1:AI$220,0)),"",VLOOKUP(FX$1,'Tactic Recode'!$A$1:$B$547,2,FALSE))</f>
        <v/>
      </c>
      <c r="FY36" t="str">
        <f>IF(ISERROR(MATCH(FY$1,'CSC Mitre'!AI$1:AI$220,0)),"",VLOOKUP(FY$1,'Tactic Recode'!$A$1:$B$547,2,FALSE))</f>
        <v/>
      </c>
      <c r="FZ36" t="str">
        <f>IF(ISERROR(MATCH(FZ$1,'CSC Mitre'!AI$1:AI$220,0)),"",VLOOKUP(FZ$1,'Tactic Recode'!$A$1:$B$547,2,FALSE))</f>
        <v/>
      </c>
      <c r="GA36" t="str">
        <f>IF(ISERROR(MATCH(GA$1,'CSC Mitre'!AI$1:AI$220,0)),"",VLOOKUP(GA$1,'Tactic Recode'!$A$1:$B$547,2,FALSE))</f>
        <v/>
      </c>
      <c r="GB36" t="str">
        <f>IF(ISERROR(MATCH(GB$1,'CSC Mitre'!AI$1:AI$220,0)),"",VLOOKUP(GB$1,'Tactic Recode'!$A$1:$B$547,2,FALSE))</f>
        <v/>
      </c>
      <c r="GC36" t="str">
        <f>IF(ISERROR(MATCH(GC$1,'CSC Mitre'!AI$1:AI$220,0)),"",VLOOKUP(GC$1,'Tactic Recode'!$A$1:$B$547,2,FALSE))</f>
        <v/>
      </c>
      <c r="GD36" t="str">
        <f>IF(ISERROR(MATCH(GD$1,'CSC Mitre'!AI$1:AI$220,0)),"",VLOOKUP(GD$1,'Tactic Recode'!$A$1:$B$547,2,FALSE))</f>
        <v/>
      </c>
      <c r="GE36" t="str">
        <f>IF(ISERROR(MATCH(GE$1,'CSC Mitre'!AI$1:AI$220,0)),"",VLOOKUP(GE$1,'Tactic Recode'!$A$1:$B$547,2,FALSE))</f>
        <v/>
      </c>
      <c r="GF36" t="str">
        <f>IF(ISERROR(MATCH(GF$1,'CSC Mitre'!AI$1:AI$220,0)),"",VLOOKUP(GF$1,'Tactic Recode'!$A$1:$B$547,2,FALSE))</f>
        <v/>
      </c>
      <c r="GG36" t="str">
        <f>IF(ISERROR(MATCH(GG$1,'CSC Mitre'!AI$1:AI$220,0)),"",VLOOKUP(GG$1,'Tactic Recode'!$A$1:$B$547,2,FALSE))</f>
        <v/>
      </c>
      <c r="GH36" t="str">
        <f>IF(ISERROR(MATCH(GH$1,'CSC Mitre'!AI$1:AI$220,0)),"",VLOOKUP(GH$1,'Tactic Recode'!$A$1:$B$547,2,FALSE))</f>
        <v/>
      </c>
      <c r="GI36" t="str">
        <f>IF(ISERROR(MATCH(GI$1,'CSC Mitre'!AI$1:AI$220,0)),"",VLOOKUP(GI$1,'Tactic Recode'!$A$1:$B$547,2,FALSE))</f>
        <v/>
      </c>
      <c r="GJ36" t="str">
        <f>IF(ISERROR(MATCH(GJ$1,'CSC Mitre'!AI$1:AI$220,0)),"",VLOOKUP(GJ$1,'Tactic Recode'!$A$1:$B$547,2,FALSE))</f>
        <v/>
      </c>
      <c r="GK36" t="str">
        <f>IF(ISERROR(MATCH(GK$1,'CSC Mitre'!AI$1:AI$220,0)),"",VLOOKUP(GK$1,'Tactic Recode'!$A$1:$B$547,2,FALSE))</f>
        <v/>
      </c>
      <c r="GL36" t="str">
        <f>IF(ISERROR(MATCH(GL$1,'CSC Mitre'!AI$1:AI$220,0)),"",VLOOKUP(GL$1,'Tactic Recode'!$A$1:$B$547,2,FALSE))</f>
        <v/>
      </c>
      <c r="GM36" t="str">
        <f>IF(ISERROR(MATCH(GM$1,'CSC Mitre'!AI$1:AI$220,0)),"",VLOOKUP(GM$1,'Tactic Recode'!$A$1:$B$547,2,FALSE))</f>
        <v/>
      </c>
      <c r="GN36" t="str">
        <f>IF(ISERROR(MATCH(GN$1,'CSC Mitre'!AI$1:AI$220,0)),"",VLOOKUP(GN$1,'Tactic Recode'!$A$1:$B$547,2,FALSE))</f>
        <v/>
      </c>
      <c r="GO36" t="str">
        <f>IF(ISERROR(MATCH(GO$1,'CSC Mitre'!AI$1:AI$220,0)),"",VLOOKUP(GO$1,'Tactic Recode'!$A$1:$B$547,2,FALSE))</f>
        <v/>
      </c>
      <c r="GP36" t="str">
        <f>IF(ISERROR(MATCH(GP$1,'CSC Mitre'!AI$1:AI$220,0)),"",VLOOKUP(GP$1,'Tactic Recode'!$A$1:$B$547,2,FALSE))</f>
        <v/>
      </c>
      <c r="GQ36" t="str">
        <f>IF(ISERROR(MATCH(GQ$1,'CSC Mitre'!AI$1:AI$220,0)),"",VLOOKUP(GQ$1,'Tactic Recode'!$A$1:$B$547,2,FALSE))</f>
        <v/>
      </c>
      <c r="GR36" t="str">
        <f>IF(ISERROR(MATCH(GR$1,'CSC Mitre'!AI$1:AI$220,0)),"",VLOOKUP(GR$1,'Tactic Recode'!$A$1:$B$547,2,FALSE))</f>
        <v/>
      </c>
      <c r="GS36" t="str">
        <f>IF(ISERROR(MATCH(GS$1,'CSC Mitre'!AI$1:AI$220,0)),"",VLOOKUP(GS$1,'Tactic Recode'!$A$1:$B$547,2,FALSE))</f>
        <v/>
      </c>
      <c r="GT36" t="str">
        <f>IF(ISERROR(MATCH(GT$1,'CSC Mitre'!AI$1:AI$220,0)),"",VLOOKUP(GT$1,'Tactic Recode'!$A$1:$B$547,2,FALSE))</f>
        <v/>
      </c>
      <c r="GU36" t="str">
        <f>IF(ISERROR(MATCH(GU$1,'CSC Mitre'!AI$1:AI$220,0)),"",VLOOKUP(GU$1,'Tactic Recode'!$A$1:$B$547,2,FALSE))</f>
        <v/>
      </c>
      <c r="GV36" t="str">
        <f>IF(ISERROR(MATCH(GV$1,'CSC Mitre'!AI$1:AI$220,0)),"",VLOOKUP(GV$1,'Tactic Recode'!$A$1:$B$547,2,FALSE))</f>
        <v/>
      </c>
      <c r="GW36" t="str">
        <f>IF(ISERROR(MATCH(GW$1,'CSC Mitre'!AI$1:AI$220,0)),"",VLOOKUP(GW$1,'Tactic Recode'!$A$1:$B$547,2,FALSE))</f>
        <v/>
      </c>
      <c r="GX36" t="str">
        <f>IF(ISERROR(MATCH(GX$1,'CSC Mitre'!AI$1:AI$220,0)),"",VLOOKUP(GX$1,'Tactic Recode'!$A$1:$B$547,2,FALSE))</f>
        <v/>
      </c>
      <c r="GY36" t="str">
        <f>IF(ISERROR(MATCH(GY$1,'CSC Mitre'!AI$1:AI$220,0)),"",VLOOKUP(GY$1,'Tactic Recode'!$A$1:$B$547,2,FALSE))</f>
        <v/>
      </c>
      <c r="GZ36" t="str">
        <f>IF(ISERROR(MATCH(GZ$1,'CSC Mitre'!AI$1:AI$220,0)),"",VLOOKUP(GZ$1,'Tactic Recode'!$A$1:$B$547,2,FALSE))</f>
        <v/>
      </c>
      <c r="HA36" t="str">
        <f>IF(ISERROR(MATCH(HA$1,'CSC Mitre'!AI$1:AI$220,0)),"",VLOOKUP(HA$1,'Tactic Recode'!$A$1:$B$547,2,FALSE))</f>
        <v/>
      </c>
      <c r="HB36" t="str">
        <f>IF(ISERROR(MATCH(HB$1,'CSC Mitre'!AI$1:AI$220,0)),"",VLOOKUP(HB$1,'Tactic Recode'!$A$1:$B$547,2,FALSE))</f>
        <v/>
      </c>
      <c r="HC36" t="str">
        <f>IF(ISERROR(MATCH(HC$1,'CSC Mitre'!AI$1:AI$220,0)),"",VLOOKUP(HC$1,'Tactic Recode'!$A$1:$B$547,2,FALSE))</f>
        <v/>
      </c>
      <c r="HD36" t="str">
        <f>IF(ISERROR(MATCH(HD$1,'CSC Mitre'!AI$1:AI$220,0)),"",VLOOKUP(HD$1,'Tactic Recode'!$A$1:$B$547,2,FALSE))</f>
        <v/>
      </c>
      <c r="HE36" t="str">
        <f>IF(ISERROR(MATCH(HE$1,'CSC Mitre'!AI$1:AI$220,0)),"",VLOOKUP(HE$1,'Tactic Recode'!$A$1:$B$547,2,FALSE))</f>
        <v/>
      </c>
      <c r="HF36" t="str">
        <f>IF(ISERROR(MATCH(HF$1,'CSC Mitre'!AI$1:AI$220,0)),"",VLOOKUP(HF$1,'Tactic Recode'!$A$1:$B$547,2,FALSE))</f>
        <v/>
      </c>
      <c r="HG36" t="str">
        <f>IF(ISERROR(MATCH(HG$1,'CSC Mitre'!AI$1:AI$220,0)),"",VLOOKUP(HG$1,'Tactic Recode'!$A$1:$B$547,2,FALSE))</f>
        <v/>
      </c>
      <c r="HH36" t="str">
        <f>IF(ISERROR(MATCH(HH$1,'CSC Mitre'!AI$1:AI$220,0)),"",VLOOKUP(HH$1,'Tactic Recode'!$A$1:$B$547,2,FALSE))</f>
        <v/>
      </c>
      <c r="HI36" t="str">
        <f>IF(ISERROR(MATCH(HI$1,'CSC Mitre'!AI$1:AI$220,0)),"",VLOOKUP(HI$1,'Tactic Recode'!$A$1:$B$547,2,FALSE))</f>
        <v/>
      </c>
      <c r="HJ36" t="str">
        <f>IF(ISERROR(MATCH(HJ$1,'CSC Mitre'!AI$1:AI$220,0)),"",VLOOKUP(HJ$1,'Tactic Recode'!$A$1:$B$547,2,FALSE))</f>
        <v/>
      </c>
      <c r="HK36" t="str">
        <f>IF(ISERROR(MATCH(HK$1,'CSC Mitre'!AI$1:AI$220,0)),"",VLOOKUP(HK$1,'Tactic Recode'!$A$1:$B$547,2,FALSE))</f>
        <v/>
      </c>
      <c r="HL36" t="str">
        <f>IF(ISERROR(MATCH(HL$1,'CSC Mitre'!AI$1:AI$220,0)),"",VLOOKUP(HL$1,'Tactic Recode'!$A$1:$B$547,2,FALSE))</f>
        <v/>
      </c>
      <c r="HM36" t="str">
        <f>IF(ISERROR(MATCH(HM$1,'CSC Mitre'!AI$1:AI$220,0)),"",VLOOKUP(HM$1,'Tactic Recode'!$A$1:$B$547,2,FALSE))</f>
        <v/>
      </c>
      <c r="HN36" t="str">
        <f>IF(ISERROR(MATCH(HN$1,'CSC Mitre'!AI$1:AI$220,0)),"",VLOOKUP(HN$1,'Tactic Recode'!$A$1:$B$547,2,FALSE))</f>
        <v/>
      </c>
      <c r="HO36" t="str">
        <f>IF(ISERROR(MATCH(HO$1,'CSC Mitre'!AI$1:AI$220,0)),"",VLOOKUP(HO$1,'Tactic Recode'!$A$1:$B$547,2,FALSE))</f>
        <v/>
      </c>
      <c r="HP36" t="str">
        <f>IF(ISERROR(MATCH(HP$1,'CSC Mitre'!AI$1:AI$220,0)),"",VLOOKUP(HP$1,'Tactic Recode'!$A$1:$B$547,2,FALSE))</f>
        <v/>
      </c>
      <c r="HQ36" t="str">
        <f>IF(ISERROR(MATCH(HQ$1,'CSC Mitre'!AI$1:AI$220,0)),"",VLOOKUP(HQ$1,'Tactic Recode'!$A$1:$B$547,2,FALSE))</f>
        <v/>
      </c>
      <c r="HR36" t="str">
        <f>IF(ISERROR(MATCH(HR$1,'CSC Mitre'!AI$1:AI$220,0)),"",VLOOKUP(HR$1,'Tactic Recode'!$A$1:$B$547,2,FALSE))</f>
        <v/>
      </c>
      <c r="HS36" t="str">
        <f>IF(ISERROR(MATCH(HS$1,'CSC Mitre'!AI$1:AI$220,0)),"",VLOOKUP(HS$1,'Tactic Recode'!$A$1:$B$547,2,FALSE))</f>
        <v/>
      </c>
      <c r="HT36" t="str">
        <f>IF(ISERROR(MATCH(HT$1,'CSC Mitre'!AI$1:AI$220,0)),"",VLOOKUP(HT$1,'Tactic Recode'!$A$1:$B$547,2,FALSE))</f>
        <v/>
      </c>
      <c r="HU36" t="str">
        <f>IF(ISERROR(MATCH(HU$1,'CSC Mitre'!AI$1:AI$220,0)),"",VLOOKUP(HU$1,'Tactic Recode'!$A$1:$B$547,2,FALSE))</f>
        <v/>
      </c>
      <c r="HV36" t="str">
        <f>IF(ISERROR(MATCH(HV$1,'CSC Mitre'!AI$1:AI$220,0)),"",VLOOKUP(HV$1,'Tactic Recode'!$A$1:$B$547,2,FALSE))</f>
        <v/>
      </c>
      <c r="HW36" t="str">
        <f>IF(ISERROR(MATCH(HW$1,'CSC Mitre'!AI$1:AI$220,0)),"",VLOOKUP(HW$1,'Tactic Recode'!$A$1:$B$547,2,FALSE))</f>
        <v/>
      </c>
      <c r="HX36" t="str">
        <f>IF(ISERROR(MATCH(HX$1,'CSC Mitre'!AI$1:AI$220,0)),"",VLOOKUP(HX$1,'Tactic Recode'!$A$1:$B$547,2,FALSE))</f>
        <v/>
      </c>
      <c r="HY36" t="str">
        <f>IF(ISERROR(MATCH(HY$1,'CSC Mitre'!AI$1:AI$220,0)),"",VLOOKUP(HY$1,'Tactic Recode'!$A$1:$B$547,2,FALSE))</f>
        <v/>
      </c>
      <c r="HZ36" t="str">
        <f>IF(ISERROR(MATCH(HZ$1,'CSC Mitre'!AI$1:AI$220,0)),"",VLOOKUP(HZ$1,'Tactic Recode'!$A$1:$B$547,2,FALSE))</f>
        <v/>
      </c>
      <c r="IA36" t="str">
        <f>IF(ISERROR(MATCH(IA$1,'CSC Mitre'!AI$1:AI$220,0)),"",VLOOKUP(IA$1,'Tactic Recode'!$A$1:$B$547,2,FALSE))</f>
        <v/>
      </c>
      <c r="IB36" t="str">
        <f>IF(ISERROR(MATCH(IB$1,'CSC Mitre'!AI$1:AI$220,0)),"",VLOOKUP(IB$1,'Tactic Recode'!$A$1:$B$547,2,FALSE))</f>
        <v/>
      </c>
      <c r="IC36" t="str">
        <f>IF(ISERROR(MATCH(IC$1,'CSC Mitre'!AI$1:AI$220,0)),"",VLOOKUP(IC$1,'Tactic Recode'!$A$1:$B$547,2,FALSE))</f>
        <v/>
      </c>
      <c r="ID36" t="str">
        <f>IF(ISERROR(MATCH(ID$1,'CSC Mitre'!AI$1:AI$220,0)),"",VLOOKUP(ID$1,'Tactic Recode'!$A$1:$B$547,2,FALSE))</f>
        <v/>
      </c>
      <c r="IE36" t="str">
        <f>IF(ISERROR(MATCH(IE$1,'CSC Mitre'!AI$1:AI$220,0)),"",VLOOKUP(IE$1,'Tactic Recode'!$A$1:$B$547,2,FALSE))</f>
        <v/>
      </c>
      <c r="IF36" t="str">
        <f>IF(ISERROR(MATCH(IF$1,'CSC Mitre'!AI$1:AI$220,0)),"",VLOOKUP(IF$1,'Tactic Recode'!$A$1:$B$547,2,FALSE))</f>
        <v/>
      </c>
      <c r="IG36" t="str">
        <f>IF(ISERROR(MATCH(IG$1,'CSC Mitre'!AI$1:AI$220,0)),"",VLOOKUP(IG$1,'Tactic Recode'!$A$1:$B$547,2,FALSE))</f>
        <v/>
      </c>
      <c r="IH36" t="str">
        <f>IF(ISERROR(MATCH(IH$1,'CSC Mitre'!AI$1:AI$220,0)),"",VLOOKUP(IH$1,'Tactic Recode'!$A$1:$B$547,2,FALSE))</f>
        <v/>
      </c>
      <c r="II36" t="str">
        <f>IF(ISERROR(MATCH(II$1,'CSC Mitre'!AI$1:AI$220,0)),"",VLOOKUP(II$1,'Tactic Recode'!$A$1:$B$547,2,FALSE))</f>
        <v/>
      </c>
      <c r="IJ36" t="str">
        <f>IF(ISERROR(MATCH(IJ$1,'CSC Mitre'!AI$1:AI$220,0)),"",VLOOKUP(IJ$1,'Tactic Recode'!$A$1:$B$547,2,FALSE))</f>
        <v/>
      </c>
      <c r="IK36" t="str">
        <f>IF(ISERROR(MATCH(IK$1,'CSC Mitre'!AI$1:AI$220,0)),"",VLOOKUP(IK$1,'Tactic Recode'!$A$1:$B$547,2,FALSE))</f>
        <v/>
      </c>
      <c r="IL36" t="str">
        <f>IF(ISERROR(MATCH(IL$1,'CSC Mitre'!AI$1:AI$220,0)),"",VLOOKUP(IL$1,'Tactic Recode'!$A$1:$B$547,2,FALSE))</f>
        <v/>
      </c>
      <c r="IM36" t="str">
        <f>IF(ISERROR(MATCH(IM$1,'CSC Mitre'!AI$1:AI$220,0)),"",VLOOKUP(IM$1,'Tactic Recode'!$A$1:$B$547,2,FALSE))</f>
        <v/>
      </c>
      <c r="IN36" t="str">
        <f>IF(ISERROR(MATCH(IN$1,'CSC Mitre'!AI$1:AI$220,0)),"",VLOOKUP(IN$1,'Tactic Recode'!$A$1:$B$547,2,FALSE))</f>
        <v/>
      </c>
      <c r="IO36" t="str">
        <f>IF(ISERROR(MATCH(IO$1,'CSC Mitre'!AI$1:AI$220,0)),"",VLOOKUP(IO$1,'Tactic Recode'!$A$1:$B$547,2,FALSE))</f>
        <v/>
      </c>
      <c r="IP36" t="str">
        <f>IF(ISERROR(MATCH(IP$1,'CSC Mitre'!AI$1:AI$220,0)),"",VLOOKUP(IP$1,'Tactic Recode'!$A$1:$B$547,2,FALSE))</f>
        <v/>
      </c>
      <c r="IQ36" t="str">
        <f>IF(ISERROR(MATCH(IQ$1,'CSC Mitre'!AI$1:AI$220,0)),"",VLOOKUP(IQ$1,'Tactic Recode'!$A$1:$B$547,2,FALSE))</f>
        <v/>
      </c>
      <c r="IR36" t="str">
        <f>IF(ISERROR(MATCH(IR$1,'CSC Mitre'!AI$1:AI$220,0)),"",VLOOKUP(IR$1,'Tactic Recode'!$A$1:$B$547,2,FALSE))</f>
        <v/>
      </c>
      <c r="IS36" t="str">
        <f>IF(ISERROR(MATCH(IS$1,'CSC Mitre'!AI$1:AI$220,0)),"",VLOOKUP(IS$1,'Tactic Recode'!$A$1:$B$547,2,FALSE))</f>
        <v/>
      </c>
      <c r="IT36" t="str">
        <f>IF(ISERROR(MATCH(IT$1,'CSC Mitre'!AI$1:AI$220,0)),"",VLOOKUP(IT$1,'Tactic Recode'!$A$1:$B$547,2,FALSE))</f>
        <v/>
      </c>
      <c r="IU36" t="str">
        <f>IF(ISERROR(MATCH(IU$1,'CSC Mitre'!AI$1:AI$220,0)),"",VLOOKUP(IU$1,'Tactic Recode'!$A$1:$B$547,2,FALSE))</f>
        <v/>
      </c>
      <c r="IV36" t="str">
        <f>IF(ISERROR(MATCH(IV$1,'CSC Mitre'!AI$1:AI$220,0)),"",VLOOKUP(IV$1,'Tactic Recode'!$A$1:$B$547,2,FALSE))</f>
        <v/>
      </c>
      <c r="IW36" t="str">
        <f>IF(ISERROR(MATCH(IW$1,'CSC Mitre'!AI$1:AI$220,0)),"",VLOOKUP(IW$1,'Tactic Recode'!$A$1:$B$547,2,FALSE))</f>
        <v/>
      </c>
      <c r="IX36" t="str">
        <f>IF(ISERROR(MATCH(IX$1,'CSC Mitre'!AI$1:AI$220,0)),"",VLOOKUP(IX$1,'Tactic Recode'!$A$1:$B$547,2,FALSE))</f>
        <v/>
      </c>
      <c r="IY36" t="str">
        <f>IF(ISERROR(MATCH(IY$1,'CSC Mitre'!AI$1:AI$220,0)),"",VLOOKUP(IY$1,'Tactic Recode'!$A$1:$B$547,2,FALSE))</f>
        <v/>
      </c>
      <c r="IZ36" t="str">
        <f>IF(ISERROR(MATCH(IZ$1,'CSC Mitre'!AI$1:AI$220,0)),"",VLOOKUP(IZ$1,'Tactic Recode'!$A$1:$B$547,2,FALSE))</f>
        <v/>
      </c>
      <c r="JA36" t="str">
        <f>IF(ISERROR(MATCH(JA$1,'CSC Mitre'!AI$1:AI$220,0)),"",VLOOKUP(JA$1,'Tactic Recode'!$A$1:$B$547,2,FALSE))</f>
        <v/>
      </c>
      <c r="JB36" t="str">
        <f>IF(ISERROR(MATCH(JB$1,'CSC Mitre'!AI$1:AI$220,0)),"",VLOOKUP(JB$1,'Tactic Recode'!$A$1:$B$547,2,FALSE))</f>
        <v/>
      </c>
      <c r="JC36" t="str">
        <f>IF(ISERROR(MATCH(JC$1,'CSC Mitre'!AI$1:AI$220,0)),"",VLOOKUP(JC$1,'Tactic Recode'!$A$1:$B$547,2,FALSE))</f>
        <v/>
      </c>
      <c r="JD36" t="str">
        <f>IF(ISERROR(MATCH(JD$1,'CSC Mitre'!AI$1:AI$220,0)),"",VLOOKUP(JD$1,'Tactic Recode'!$A$1:$B$547,2,FALSE))</f>
        <v/>
      </c>
      <c r="JE36" t="str">
        <f>IF(ISERROR(MATCH(JE$1,'CSC Mitre'!AI$1:AI$220,0)),"",VLOOKUP(JE$1,'Tactic Recode'!$A$1:$B$547,2,FALSE))</f>
        <v/>
      </c>
      <c r="JF36" t="str">
        <f>IF(ISERROR(MATCH(JF$1,'CSC Mitre'!AI$1:AI$220,0)),"",VLOOKUP(JF$1,'Tactic Recode'!$A$1:$B$547,2,FALSE))</f>
        <v/>
      </c>
      <c r="JG36" t="str">
        <f>IF(ISERROR(MATCH(JG$1,'CSC Mitre'!AI$1:AI$220,0)),"",VLOOKUP(JG$1,'Tactic Recode'!$A$1:$B$547,2,FALSE))</f>
        <v/>
      </c>
      <c r="JH36" t="str">
        <f>IF(ISERROR(MATCH(JH$1,'CSC Mitre'!AI$1:AI$220,0)),"",VLOOKUP(JH$1,'Tactic Recode'!$A$1:$B$547,2,FALSE))</f>
        <v/>
      </c>
      <c r="JI36" t="str">
        <f>IF(ISERROR(MATCH(JI$1,'CSC Mitre'!AI$1:AI$220,0)),"",VLOOKUP(JI$1,'Tactic Recode'!$A$1:$B$547,2,FALSE))</f>
        <v/>
      </c>
      <c r="JJ36" t="str">
        <f>IF(ISERROR(MATCH(JJ$1,'CSC Mitre'!AI$1:AI$220,0)),"",VLOOKUP(JJ$1,'Tactic Recode'!$A$1:$B$547,2,FALSE))</f>
        <v/>
      </c>
      <c r="JK36" t="str">
        <f>IF(ISERROR(MATCH(JK$1,'CSC Mitre'!AI$1:AI$220,0)),"",VLOOKUP(JK$1,'Tactic Recode'!$A$1:$B$547,2,FALSE))</f>
        <v/>
      </c>
      <c r="JL36" t="str">
        <f>IF(ISERROR(MATCH(JL$1,'CSC Mitre'!AI$1:AI$220,0)),"",VLOOKUP(JL$1,'Tactic Recode'!$A$1:$B$547,2,FALSE))</f>
        <v/>
      </c>
      <c r="JM36" t="str">
        <f>IF(ISERROR(MATCH(JM$1,'CSC Mitre'!AI$1:AI$220,0)),"",VLOOKUP(JM$1,'Tactic Recode'!$A$1:$B$547,2,FALSE))</f>
        <v/>
      </c>
      <c r="JN36" t="str">
        <f>IF(ISERROR(MATCH(JN$1,'CSC Mitre'!AI$1:AI$220,0)),"",VLOOKUP(JN$1,'Tactic Recode'!$A$1:$B$547,2,FALSE))</f>
        <v/>
      </c>
      <c r="JO36" t="str">
        <f>IF(ISERROR(MATCH(JO$1,'CSC Mitre'!AI$1:AI$220,0)),"",VLOOKUP(JO$1,'Tactic Recode'!$A$1:$B$547,2,FALSE))</f>
        <v/>
      </c>
      <c r="JP36" t="str">
        <f>IF(ISERROR(MATCH(JP$1,'CSC Mitre'!AI$1:AI$220,0)),"",VLOOKUP(JP$1,'Tactic Recode'!$A$1:$B$547,2,FALSE))</f>
        <v/>
      </c>
      <c r="JQ36" t="str">
        <f>IF(ISERROR(MATCH(JQ$1,'CSC Mitre'!AI$1:AI$220,0)),"",VLOOKUP(JQ$1,'Tactic Recode'!$A$1:$B$547,2,FALSE))</f>
        <v/>
      </c>
      <c r="JR36" t="str">
        <f>IF(ISERROR(MATCH(JR$1,'CSC Mitre'!AI$1:AI$220,0)),"",VLOOKUP(JR$1,'Tactic Recode'!$A$1:$B$547,2,FALSE))</f>
        <v/>
      </c>
      <c r="JS36" t="str">
        <f>IF(ISERROR(MATCH(JS$1,'CSC Mitre'!AI$1:AI$220,0)),"",VLOOKUP(JS$1,'Tactic Recode'!$A$1:$B$547,2,FALSE))</f>
        <v/>
      </c>
      <c r="JT36" t="str">
        <f>IF(ISERROR(MATCH(JT$1,'CSC Mitre'!AI$1:AI$220,0)),"",VLOOKUP(JT$1,'Tactic Recode'!$A$1:$B$547,2,FALSE))</f>
        <v/>
      </c>
      <c r="JU36" t="str">
        <f>IF(ISERROR(MATCH(JU$1,'CSC Mitre'!AI$1:AI$220,0)),"",VLOOKUP(JU$1,'Tactic Recode'!$A$1:$B$547,2,FALSE))</f>
        <v/>
      </c>
      <c r="JV36" t="str">
        <f>IF(ISERROR(MATCH(JV$1,'CSC Mitre'!AI$1:AI$220,0)),"",VLOOKUP(JV$1,'Tactic Recode'!$A$1:$B$547,2,FALSE))</f>
        <v/>
      </c>
      <c r="JW36" t="str">
        <f>IF(ISERROR(MATCH(JW$1,'CSC Mitre'!AI$1:AI$220,0)),"",VLOOKUP(JW$1,'Tactic Recode'!$A$1:$B$547,2,FALSE))</f>
        <v/>
      </c>
      <c r="JX36" t="str">
        <f>IF(ISERROR(MATCH(JX$1,'CSC Mitre'!AI$1:AI$220,0)),"",VLOOKUP(JX$1,'Tactic Recode'!$A$1:$B$547,2,FALSE))</f>
        <v/>
      </c>
      <c r="JY36" t="str">
        <f>IF(ISERROR(MATCH(JY$1,'CSC Mitre'!AI$1:AI$220,0)),"",VLOOKUP(JY$1,'Tactic Recode'!$A$1:$B$547,2,FALSE))</f>
        <v/>
      </c>
      <c r="JZ36" t="str">
        <f>IF(ISERROR(MATCH(JZ$1,'CSC Mitre'!AI$1:AI$220,0)),"",VLOOKUP(JZ$1,'Tactic Recode'!$A$1:$B$547,2,FALSE))</f>
        <v/>
      </c>
      <c r="KA36" t="str">
        <f>IF(ISERROR(MATCH(KA$1,'CSC Mitre'!AI$1:AI$220,0)),"",VLOOKUP(KA$1,'Tactic Recode'!$A$1:$B$547,2,FALSE))</f>
        <v/>
      </c>
      <c r="KB36" t="str">
        <f>IF(ISERROR(MATCH(KB$1,'CSC Mitre'!AI$1:AI$220,0)),"",VLOOKUP(KB$1,'Tactic Recode'!$A$1:$B$547,2,FALSE))</f>
        <v/>
      </c>
      <c r="KC36" t="str">
        <f>IF(ISERROR(MATCH(KC$1,'CSC Mitre'!AI$1:AI$220,0)),"",VLOOKUP(KC$1,'Tactic Recode'!$A$1:$B$547,2,FALSE))</f>
        <v/>
      </c>
      <c r="KD36" t="str">
        <f>IF(ISERROR(MATCH(KD$1,'CSC Mitre'!AI$1:AI$220,0)),"",VLOOKUP(KD$1,'Tactic Recode'!$A$1:$B$547,2,FALSE))</f>
        <v/>
      </c>
      <c r="KE36" t="str">
        <f>IF(ISERROR(MATCH(KE$1,'CSC Mitre'!AI$1:AI$220,0)),"",VLOOKUP(KE$1,'Tactic Recode'!$A$1:$B$547,2,FALSE))</f>
        <v/>
      </c>
      <c r="KF36" t="str">
        <f>IF(ISERROR(MATCH(KF$1,'CSC Mitre'!AI$1:AI$220,0)),"",VLOOKUP(KF$1,'Tactic Recode'!$A$1:$B$547,2,FALSE))</f>
        <v/>
      </c>
      <c r="KG36" t="str">
        <f>IF(ISERROR(MATCH(KG$1,'CSC Mitre'!AI$1:AI$220,0)),"",VLOOKUP(KG$1,'Tactic Recode'!$A$1:$B$547,2,FALSE))</f>
        <v/>
      </c>
      <c r="KH36" t="str">
        <f>IF(ISERROR(MATCH(KH$1,'CSC Mitre'!AI$1:AI$220,0)),"",VLOOKUP(KH$1,'Tactic Recode'!$A$1:$B$547,2,FALSE))</f>
        <v/>
      </c>
      <c r="KI36" t="str">
        <f>IF(ISERROR(MATCH(KI$1,'CSC Mitre'!AI$1:AI$220,0)),"",VLOOKUP(KI$1,'Tactic Recode'!$A$1:$B$547,2,FALSE))</f>
        <v/>
      </c>
      <c r="KJ36" t="str">
        <f>IF(ISERROR(MATCH(KJ$1,'CSC Mitre'!AI$1:AI$220,0)),"",VLOOKUP(KJ$1,'Tactic Recode'!$A$1:$B$547,2,FALSE))</f>
        <v/>
      </c>
      <c r="KK36" t="str">
        <f>IF(ISERROR(MATCH(KK$1,'CSC Mitre'!AI$1:AI$220,0)),"",VLOOKUP(KK$1,'Tactic Recode'!$A$1:$B$547,2,FALSE))</f>
        <v/>
      </c>
      <c r="KL36" t="str">
        <f>IF(ISERROR(MATCH(KL$1,'CSC Mitre'!AI$1:AI$220,0)),"",VLOOKUP(KL$1,'Tactic Recode'!$A$1:$B$547,2,FALSE))</f>
        <v/>
      </c>
      <c r="KM36" t="str">
        <f>IF(ISERROR(MATCH(KM$1,'CSC Mitre'!AI$1:AI$220,0)),"",VLOOKUP(KM$1,'Tactic Recode'!$A$1:$B$547,2,FALSE))</f>
        <v/>
      </c>
      <c r="KN36" t="str">
        <f>IF(ISERROR(MATCH(KN$1,'CSC Mitre'!AI$1:AI$220,0)),"",VLOOKUP(KN$1,'Tactic Recode'!$A$1:$B$547,2,FALSE))</f>
        <v/>
      </c>
      <c r="KO36" t="str">
        <f>IF(ISERROR(MATCH(KO$1,'CSC Mitre'!AI$1:AI$220,0)),"",VLOOKUP(KO$1,'Tactic Recode'!$A$1:$B$547,2,FALSE))</f>
        <v/>
      </c>
      <c r="KP36" t="str">
        <f>IF(ISERROR(MATCH(KP$1,'CSC Mitre'!AI$1:AI$220,0)),"",VLOOKUP(KP$1,'Tactic Recode'!$A$1:$B$547,2,FALSE))</f>
        <v/>
      </c>
      <c r="KQ36" t="str">
        <f>IF(ISERROR(MATCH(KQ$1,'CSC Mitre'!AI$1:AI$220,0)),"",VLOOKUP(KQ$1,'Tactic Recode'!$A$1:$B$547,2,FALSE))</f>
        <v/>
      </c>
      <c r="KR36" t="str">
        <f>IF(ISERROR(MATCH(KR$1,'CSC Mitre'!AI$1:AI$220,0)),"",VLOOKUP(KR$1,'Tactic Recode'!$A$1:$B$547,2,FALSE))</f>
        <v/>
      </c>
      <c r="KS36" t="str">
        <f>IF(ISERROR(MATCH(KS$1,'CSC Mitre'!AI$1:AI$220,0)),"",VLOOKUP(KS$1,'Tactic Recode'!$A$1:$B$547,2,FALSE))</f>
        <v/>
      </c>
      <c r="KT36" t="str">
        <f>IF(ISERROR(MATCH(KT$1,'CSC Mitre'!AI$1:AI$220,0)),"",VLOOKUP(KT$1,'Tactic Recode'!$A$1:$B$547,2,FALSE))</f>
        <v/>
      </c>
      <c r="KU36" t="str">
        <f>IF(ISERROR(MATCH(KU$1,'CSC Mitre'!AI$1:AI$220,0)),"",VLOOKUP(KU$1,'Tactic Recode'!$A$1:$B$547,2,FALSE))</f>
        <v/>
      </c>
      <c r="KV36" t="str">
        <f>IF(ISERROR(MATCH(KV$1,'CSC Mitre'!AI$1:AI$220,0)),"",VLOOKUP(KV$1,'Tactic Recode'!$A$1:$B$547,2,FALSE))</f>
        <v/>
      </c>
      <c r="KW36" t="str">
        <f>IF(ISERROR(MATCH(KW$1,'CSC Mitre'!AI$1:AI$220,0)),"",VLOOKUP(KW$1,'Tactic Recode'!$A$1:$B$547,2,FALSE))</f>
        <v/>
      </c>
      <c r="KX36" t="str">
        <f>IF(ISERROR(MATCH(KX$1,'CSC Mitre'!AI$1:AI$220,0)),"",VLOOKUP(KX$1,'Tactic Recode'!$A$1:$B$547,2,FALSE))</f>
        <v/>
      </c>
      <c r="KY36" t="str">
        <f>IF(ISERROR(MATCH(KY$1,'CSC Mitre'!AI$1:AI$220,0)),"",VLOOKUP(KY$1,'Tactic Recode'!$A$1:$B$547,2,FALSE))</f>
        <v/>
      </c>
      <c r="KZ36" t="str">
        <f>IF(ISERROR(MATCH(KZ$1,'CSC Mitre'!AI$1:AI$220,0)),"",VLOOKUP(KZ$1,'Tactic Recode'!$A$1:$B$547,2,FALSE))</f>
        <v/>
      </c>
      <c r="LA36" t="str">
        <f>IF(ISERROR(MATCH(LA$1,'CSC Mitre'!AI$1:AI$220,0)),"",VLOOKUP(LA$1,'Tactic Recode'!$A$1:$B$547,2,FALSE))</f>
        <v/>
      </c>
      <c r="LB36" t="str">
        <f>IF(ISERROR(MATCH(LB$1,'CSC Mitre'!AI$1:AI$220,0)),"",VLOOKUP(LB$1,'Tactic Recode'!$A$1:$B$547,2,FALSE))</f>
        <v/>
      </c>
      <c r="LC36" t="str">
        <f>IF(ISERROR(MATCH(LC$1,'CSC Mitre'!AI$1:AI$220,0)),"",VLOOKUP(LC$1,'Tactic Recode'!$A$1:$B$547,2,FALSE))</f>
        <v/>
      </c>
      <c r="LD36" t="str">
        <f>IF(ISERROR(MATCH(LD$1,'CSC Mitre'!AI$1:AI$220,0)),"",VLOOKUP(LD$1,'Tactic Recode'!$A$1:$B$547,2,FALSE))</f>
        <v/>
      </c>
      <c r="LE36" t="str">
        <f>IF(ISERROR(MATCH(LE$1,'CSC Mitre'!AI$1:AI$220,0)),"",VLOOKUP(LE$1,'Tactic Recode'!$A$1:$B$547,2,FALSE))</f>
        <v/>
      </c>
      <c r="LF36" t="str">
        <f>IF(ISERROR(MATCH(LF$1,'CSC Mitre'!AI$1:AI$220,0)),"",VLOOKUP(LF$1,'Tactic Recode'!$A$1:$B$547,2,FALSE))</f>
        <v/>
      </c>
      <c r="LG36" t="str">
        <f>IF(ISERROR(MATCH(LG$1,'CSC Mitre'!AI$1:AI$220,0)),"",VLOOKUP(LG$1,'Tactic Recode'!$A$1:$B$547,2,FALSE))</f>
        <v/>
      </c>
      <c r="LH36" t="str">
        <f>IF(ISERROR(MATCH(LH$1,'CSC Mitre'!AI$1:AI$220,0)),"",VLOOKUP(LH$1,'Tactic Recode'!$A$1:$B$547,2,FALSE))</f>
        <v/>
      </c>
      <c r="LI36" t="str">
        <f>IF(ISERROR(MATCH(LI$1,'CSC Mitre'!AI$1:AI$220,0)),"",VLOOKUP(LI$1,'Tactic Recode'!$A$1:$B$547,2,FALSE))</f>
        <v/>
      </c>
      <c r="LJ36" t="str">
        <f>IF(ISERROR(MATCH(LJ$1,'CSC Mitre'!AI$1:AI$220,0)),"",VLOOKUP(LJ$1,'Tactic Recode'!$A$1:$B$547,2,FALSE))</f>
        <v/>
      </c>
      <c r="LK36" t="str">
        <f>IF(ISERROR(MATCH(LK$1,'CSC Mitre'!AI$1:AI$220,0)),"",VLOOKUP(LK$1,'Tactic Recode'!$A$1:$B$547,2,FALSE))</f>
        <v/>
      </c>
      <c r="LL36" t="str">
        <f>IF(ISERROR(MATCH(LL$1,'CSC Mitre'!AI$1:AI$220,0)),"",VLOOKUP(LL$1,'Tactic Recode'!$A$1:$B$547,2,FALSE))</f>
        <v/>
      </c>
      <c r="LM36" t="str">
        <f>IF(ISERROR(MATCH(LM$1,'CSC Mitre'!AI$1:AI$220,0)),"",VLOOKUP(LM$1,'Tactic Recode'!$A$1:$B$547,2,FALSE))</f>
        <v/>
      </c>
      <c r="LN36" t="str">
        <f>IF(ISERROR(MATCH(LN$1,'CSC Mitre'!AI$1:AI$220,0)),"",VLOOKUP(LN$1,'Tactic Recode'!$A$1:$B$547,2,FALSE))</f>
        <v/>
      </c>
      <c r="LO36" t="str">
        <f>IF(ISERROR(MATCH(LO$1,'CSC Mitre'!AI$1:AI$220,0)),"",VLOOKUP(LO$1,'Tactic Recode'!$A$1:$B$547,2,FALSE))</f>
        <v/>
      </c>
      <c r="LP36" t="str">
        <f>IF(ISERROR(MATCH(LP$1,'CSC Mitre'!AI$1:AI$220,0)),"",VLOOKUP(LP$1,'Tactic Recode'!$A$1:$B$547,2,FALSE))</f>
        <v/>
      </c>
      <c r="LQ36" t="str">
        <f>IF(ISERROR(MATCH(LQ$1,'CSC Mitre'!AI$1:AI$220,0)),"",VLOOKUP(LQ$1,'Tactic Recode'!$A$1:$B$547,2,FALSE))</f>
        <v/>
      </c>
      <c r="LR36" t="str">
        <f>IF(ISERROR(MATCH(LR$1,'CSC Mitre'!AI$1:AI$220,0)),"",VLOOKUP(LR$1,'Tactic Recode'!$A$1:$B$547,2,FALSE))</f>
        <v/>
      </c>
      <c r="LS36" t="str">
        <f>IF(ISERROR(MATCH(LS$1,'CSC Mitre'!AI$1:AI$220,0)),"",VLOOKUP(LS$1,'Tactic Recode'!$A$1:$B$547,2,FALSE))</f>
        <v/>
      </c>
      <c r="LT36" t="str">
        <f>IF(ISERROR(MATCH(LT$1,'CSC Mitre'!AI$1:AI$220,0)),"",VLOOKUP(LT$1,'Tactic Recode'!$A$1:$B$547,2,FALSE))</f>
        <v/>
      </c>
      <c r="LU36" t="str">
        <f>IF(ISERROR(MATCH(LU$1,'CSC Mitre'!AI$1:AI$220,0)),"",VLOOKUP(LU$1,'Tactic Recode'!$A$1:$B$547,2,FALSE))</f>
        <v/>
      </c>
      <c r="LV36" t="str">
        <f>IF(ISERROR(MATCH(LV$1,'CSC Mitre'!AI$1:AI$220,0)),"",VLOOKUP(LV$1,'Tactic Recode'!$A$1:$B$547,2,FALSE))</f>
        <v/>
      </c>
      <c r="LW36" t="str">
        <f>IF(ISERROR(MATCH(LW$1,'CSC Mitre'!AI$1:AI$220,0)),"",VLOOKUP(LW$1,'Tactic Recode'!$A$1:$B$547,2,FALSE))</f>
        <v/>
      </c>
      <c r="LX36" t="str">
        <f>IF(ISERROR(MATCH(LX$1,'CSC Mitre'!AI$1:AI$220,0)),"",VLOOKUP(LX$1,'Tactic Recode'!$A$1:$B$547,2,FALSE))</f>
        <v/>
      </c>
      <c r="LY36" t="str">
        <f>IF(ISERROR(MATCH(LY$1,'CSC Mitre'!AI$1:AI$220,0)),"",VLOOKUP(LY$1,'Tactic Recode'!$A$1:$B$547,2,FALSE))</f>
        <v/>
      </c>
      <c r="LZ36" t="str">
        <f>IF(ISERROR(MATCH(LZ$1,'CSC Mitre'!AI$1:AI$220,0)),"",VLOOKUP(LZ$1,'Tactic Recode'!$A$1:$B$547,2,FALSE))</f>
        <v/>
      </c>
      <c r="MA36" t="str">
        <f>IF(ISERROR(MATCH(MA$1,'CSC Mitre'!AI$1:AI$220,0)),"",VLOOKUP(MA$1,'Tactic Recode'!$A$1:$B$547,2,FALSE))</f>
        <v/>
      </c>
      <c r="MB36" t="str">
        <f>IF(ISERROR(MATCH(MB$1,'CSC Mitre'!AI$1:AI$220,0)),"",VLOOKUP(MB$1,'Tactic Recode'!$A$1:$B$547,2,FALSE))</f>
        <v/>
      </c>
      <c r="MC36" t="str">
        <f>IF(ISERROR(MATCH(MC$1,'CSC Mitre'!AI$1:AI$220,0)),"",VLOOKUP(MC$1,'Tactic Recode'!$A$1:$B$547,2,FALSE))</f>
        <v/>
      </c>
      <c r="MD36" t="str">
        <f>IF(ISERROR(MATCH(MD$1,'CSC Mitre'!AI$1:AI$220,0)),"",VLOOKUP(MD$1,'Tactic Recode'!$A$1:$B$547,2,FALSE))</f>
        <v/>
      </c>
      <c r="ME36" t="str">
        <f>IF(ISERROR(MATCH(ME$1,'CSC Mitre'!AI$1:AI$220,0)),"",VLOOKUP(ME$1,'Tactic Recode'!$A$1:$B$547,2,FALSE))</f>
        <v/>
      </c>
      <c r="MF36" t="str">
        <f>IF(ISERROR(MATCH(MF$1,'CSC Mitre'!AI$1:AI$220,0)),"",VLOOKUP(MF$1,'Tactic Recode'!$A$1:$B$547,2,FALSE))</f>
        <v/>
      </c>
      <c r="MG36" t="str">
        <f>IF(ISERROR(MATCH(MG$1,'CSC Mitre'!AI$1:AI$220,0)),"",VLOOKUP(MG$1,'Tactic Recode'!$A$1:$B$547,2,FALSE))</f>
        <v/>
      </c>
      <c r="MH36" t="str">
        <f>IF(ISERROR(MATCH(MH$1,'CSC Mitre'!AI$1:AI$220,0)),"",VLOOKUP(MH$1,'Tactic Recode'!$A$1:$B$547,2,FALSE))</f>
        <v/>
      </c>
      <c r="MI36" t="str">
        <f>IF(ISERROR(MATCH(MI$1,'CSC Mitre'!AI$1:AI$220,0)),"",VLOOKUP(MI$1,'Tactic Recode'!$A$1:$B$547,2,FALSE))</f>
        <v/>
      </c>
      <c r="MJ36" t="str">
        <f>IF(ISERROR(MATCH(MJ$1,'CSC Mitre'!AI$1:AI$220,0)),"",VLOOKUP(MJ$1,'Tactic Recode'!$A$1:$B$547,2,FALSE))</f>
        <v/>
      </c>
      <c r="MK36" t="str">
        <f>IF(ISERROR(MATCH(MK$1,'CSC Mitre'!AI$1:AI$220,0)),"",VLOOKUP(MK$1,'Tactic Recode'!$A$1:$B$547,2,FALSE))</f>
        <v/>
      </c>
      <c r="ML36" t="str">
        <f>IF(ISERROR(MATCH(ML$1,'CSC Mitre'!AI$1:AI$220,0)),"",VLOOKUP(ML$1,'Tactic Recode'!$A$1:$B$547,2,FALSE))</f>
        <v/>
      </c>
      <c r="MM36" t="str">
        <f>IF(ISERROR(MATCH(MM$1,'CSC Mitre'!AI$1:AI$220,0)),"",VLOOKUP(MM$1,'Tactic Recode'!$A$1:$B$547,2,FALSE))</f>
        <v/>
      </c>
      <c r="MN36" t="str">
        <f>IF(ISERROR(MATCH(MN$1,'CSC Mitre'!AI$1:AI$220,0)),"",VLOOKUP(MN$1,'Tactic Recode'!$A$1:$B$547,2,FALSE))</f>
        <v/>
      </c>
      <c r="MO36" t="str">
        <f>IF(ISERROR(MATCH(MO$1,'CSC Mitre'!AI$1:AI$220,0)),"",VLOOKUP(MO$1,'Tactic Recode'!$A$1:$B$547,2,FALSE))</f>
        <v/>
      </c>
      <c r="MP36" t="str">
        <f>IF(ISERROR(MATCH(MP$1,'CSC Mitre'!AI$1:AI$220,0)),"",VLOOKUP(MP$1,'Tactic Recode'!$A$1:$B$547,2,FALSE))</f>
        <v/>
      </c>
      <c r="MQ36" t="str">
        <f>IF(ISERROR(MATCH(MQ$1,'CSC Mitre'!AI$1:AI$220,0)),"",VLOOKUP(MQ$1,'Tactic Recode'!$A$1:$B$547,2,FALSE))</f>
        <v/>
      </c>
      <c r="MR36" t="str">
        <f>IF(ISERROR(MATCH(MR$1,'CSC Mitre'!AI$1:AI$220,0)),"",VLOOKUP(MR$1,'Tactic Recode'!$A$1:$B$547,2,FALSE))</f>
        <v/>
      </c>
      <c r="MS36" t="str">
        <f>IF(ISERROR(MATCH(MS$1,'CSC Mitre'!AI$1:AI$220,0)),"",VLOOKUP(MS$1,'Tactic Recode'!$A$1:$B$547,2,FALSE))</f>
        <v/>
      </c>
      <c r="MT36" t="str">
        <f>IF(ISERROR(MATCH(MT$1,'CSC Mitre'!AI$1:AI$220,0)),"",VLOOKUP(MT$1,'Tactic Recode'!$A$1:$B$547,2,FALSE))</f>
        <v/>
      </c>
      <c r="MU36" t="str">
        <f>IF(ISERROR(MATCH(MU$1,'CSC Mitre'!AI$1:AI$220,0)),"",VLOOKUP(MU$1,'Tactic Recode'!$A$1:$B$547,2,FALSE))</f>
        <v/>
      </c>
      <c r="MV36" t="str">
        <f>IF(ISERROR(MATCH(MV$1,'CSC Mitre'!AI$1:AI$220,0)),"",VLOOKUP(MV$1,'Tactic Recode'!$A$1:$B$547,2,FALSE))</f>
        <v/>
      </c>
      <c r="MW36" t="str">
        <f>IF(ISERROR(MATCH(MW$1,'CSC Mitre'!AI$1:AI$220,0)),"",VLOOKUP(MW$1,'Tactic Recode'!$A$1:$B$547,2,FALSE))</f>
        <v/>
      </c>
      <c r="MX36" t="str">
        <f>IF(ISERROR(MATCH(MX$1,'CSC Mitre'!AI$1:AI$220,0)),"",VLOOKUP(MX$1,'Tactic Recode'!$A$1:$B$547,2,FALSE))</f>
        <v/>
      </c>
      <c r="MY36" t="str">
        <f>IF(ISERROR(MATCH(MY$1,'CSC Mitre'!AI$1:AI$220,0)),"",VLOOKUP(MY$1,'Tactic Recode'!$A$1:$B$547,2,FALSE))</f>
        <v/>
      </c>
      <c r="MZ36" t="str">
        <f>IF(ISERROR(MATCH(MZ$1,'CSC Mitre'!AI$1:AI$220,0)),"",VLOOKUP(MZ$1,'Tactic Recode'!$A$1:$B$547,2,FALSE))</f>
        <v/>
      </c>
      <c r="NA36" t="str">
        <f>IF(ISERROR(MATCH(NA$1,'CSC Mitre'!AI$1:AI$220,0)),"",VLOOKUP(NA$1,'Tactic Recode'!$A$1:$B$547,2,FALSE))</f>
        <v/>
      </c>
      <c r="NB36" t="str">
        <f>IF(ISERROR(MATCH(NB$1,'CSC Mitre'!AI$1:AI$220,0)),"",VLOOKUP(NB$1,'Tactic Recode'!$A$1:$B$547,2,FALSE))</f>
        <v/>
      </c>
      <c r="NC36" t="str">
        <f>IF(ISERROR(MATCH(NC$1,'CSC Mitre'!AI$1:AI$220,0)),"",VLOOKUP(NC$1,'Tactic Recode'!$A$1:$B$547,2,FALSE))</f>
        <v/>
      </c>
      <c r="ND36" t="str">
        <f>IF(ISERROR(MATCH(ND$1,'CSC Mitre'!AI$1:AI$220,0)),"",VLOOKUP(ND$1,'Tactic Recode'!$A$1:$B$547,2,FALSE))</f>
        <v/>
      </c>
      <c r="NE36" t="str">
        <f>IF(ISERROR(MATCH(NE$1,'CSC Mitre'!AI$1:AI$220,0)),"",VLOOKUP(NE$1,'Tactic Recode'!$A$1:$B$547,2,FALSE))</f>
        <v/>
      </c>
      <c r="NF36" t="str">
        <f>IF(ISERROR(MATCH(NF$1,'CSC Mitre'!AI$1:AI$220,0)),"",VLOOKUP(NF$1,'Tactic Recode'!$A$1:$B$547,2,FALSE))</f>
        <v/>
      </c>
      <c r="NG36" t="str">
        <f>IF(ISERROR(MATCH(NG$1,'CSC Mitre'!AI$1:AI$220,0)),"",VLOOKUP(NG$1,'Tactic Recode'!$A$1:$B$547,2,FALSE))</f>
        <v/>
      </c>
      <c r="NH36" t="str">
        <f>IF(ISERROR(MATCH(NH$1,'CSC Mitre'!AI$1:AI$220,0)),"",VLOOKUP(NH$1,'Tactic Recode'!$A$1:$B$547,2,FALSE))</f>
        <v/>
      </c>
      <c r="NI36" t="str">
        <f>IF(ISERROR(MATCH(NI$1,'CSC Mitre'!AI$1:AI$220,0)),"",VLOOKUP(NI$1,'Tactic Recode'!$A$1:$B$547,2,FALSE))</f>
        <v/>
      </c>
      <c r="NJ36" t="str">
        <f>IF(ISERROR(MATCH(NJ$1,'CSC Mitre'!AI$1:AI$220,0)),"",VLOOKUP(NJ$1,'Tactic Recode'!$A$1:$B$547,2,FALSE))</f>
        <v/>
      </c>
      <c r="NK36" t="str">
        <f>IF(ISERROR(MATCH(NK$1,'CSC Mitre'!AI$1:AI$220,0)),"",VLOOKUP(NK$1,'Tactic Recode'!$A$1:$B$547,2,FALSE))</f>
        <v/>
      </c>
      <c r="NL36" t="str">
        <f>IF(ISERROR(MATCH(NL$1,'CSC Mitre'!AI$1:AI$220,0)),"",VLOOKUP(NL$1,'Tactic Recode'!$A$1:$B$547,2,FALSE))</f>
        <v/>
      </c>
      <c r="NM36" t="str">
        <f>IF(ISERROR(MATCH(NM$1,'CSC Mitre'!AI$1:AI$220,0)),"",VLOOKUP(NM$1,'Tactic Recode'!$A$1:$B$547,2,FALSE))</f>
        <v/>
      </c>
      <c r="NN36" t="str">
        <f>IF(ISERROR(MATCH(NN$1,'CSC Mitre'!AI$1:AI$220,0)),"",VLOOKUP(NN$1,'Tactic Recode'!$A$1:$B$547,2,FALSE))</f>
        <v/>
      </c>
      <c r="NO36" t="str">
        <f>IF(ISERROR(MATCH(NO$1,'CSC Mitre'!AI$1:AI$220,0)),"",VLOOKUP(NO$1,'Tactic Recode'!$A$1:$B$547,2,FALSE))</f>
        <v/>
      </c>
      <c r="NP36" t="str">
        <f>IF(ISERROR(MATCH(NP$1,'CSC Mitre'!AI$1:AI$220,0)),"",VLOOKUP(NP$1,'Tactic Recode'!$A$1:$B$547,2,FALSE))</f>
        <v/>
      </c>
      <c r="NQ36" t="str">
        <f>IF(ISERROR(MATCH(NQ$1,'CSC Mitre'!AI$1:AI$220,0)),"",VLOOKUP(NQ$1,'Tactic Recode'!$A$1:$B$547,2,FALSE))</f>
        <v/>
      </c>
      <c r="NR36" t="str">
        <f>IF(ISERROR(MATCH(NR$1,'CSC Mitre'!AI$1:AI$220,0)),"",VLOOKUP(NR$1,'Tactic Recode'!$A$1:$B$547,2,FALSE))</f>
        <v/>
      </c>
      <c r="NS36" t="str">
        <f>IF(ISERROR(MATCH(NS$1,'CSC Mitre'!AI$1:AI$220,0)),"",VLOOKUP(NS$1,'Tactic Recode'!$A$1:$B$547,2,FALSE))</f>
        <v/>
      </c>
      <c r="NT36" t="str">
        <f>IF(ISERROR(MATCH(NT$1,'CSC Mitre'!AI$1:AI$220,0)),"",VLOOKUP(NT$1,'Tactic Recode'!$A$1:$B$547,2,FALSE))</f>
        <v/>
      </c>
      <c r="NU36" t="str">
        <f>IF(ISERROR(MATCH(NU$1,'CSC Mitre'!AI$1:AI$220,0)),"",VLOOKUP(NU$1,'Tactic Recode'!$A$1:$B$547,2,FALSE))</f>
        <v/>
      </c>
      <c r="NV36" t="str">
        <f>IF(ISERROR(MATCH(NV$1,'CSC Mitre'!AI$1:AI$220,0)),"",VLOOKUP(NV$1,'Tactic Recode'!$A$1:$B$547,2,FALSE))</f>
        <v/>
      </c>
      <c r="NW36" t="str">
        <f>IF(ISERROR(MATCH(NW$1,'CSC Mitre'!AI$1:AI$220,0)),"",VLOOKUP(NW$1,'Tactic Recode'!$A$1:$B$547,2,FALSE))</f>
        <v/>
      </c>
      <c r="NX36" t="str">
        <f>IF(ISERROR(MATCH(NX$1,'CSC Mitre'!AI$1:AI$220,0)),"",VLOOKUP(NX$1,'Tactic Recode'!$A$1:$B$547,2,FALSE))</f>
        <v/>
      </c>
      <c r="NY36" t="str">
        <f>IF(ISERROR(MATCH(NY$1,'CSC Mitre'!AI$1:AI$220,0)),"",VLOOKUP(NY$1,'Tactic Recode'!$A$1:$B$547,2,FALSE))</f>
        <v/>
      </c>
      <c r="NZ36" t="str">
        <f>IF(ISERROR(MATCH(NZ$1,'CSC Mitre'!AI$1:AI$220,0)),"",VLOOKUP(NZ$1,'Tactic Recode'!$A$1:$B$547,2,FALSE))</f>
        <v/>
      </c>
      <c r="OA36" t="str">
        <f>IF(ISERROR(MATCH(OA$1,'CSC Mitre'!AI$1:AI$220,0)),"",VLOOKUP(OA$1,'Tactic Recode'!$A$1:$B$547,2,FALSE))</f>
        <v/>
      </c>
      <c r="OB36" t="str">
        <f>IF(ISERROR(MATCH(OB$1,'CSC Mitre'!AI$1:AI$220,0)),"",VLOOKUP(OB$1,'Tactic Recode'!$A$1:$B$547,2,FALSE))</f>
        <v/>
      </c>
      <c r="OC36" t="str">
        <f>IF(ISERROR(MATCH(OC$1,'CSC Mitre'!AI$1:AI$220,0)),"",VLOOKUP(OC$1,'Tactic Recode'!$A$1:$B$547,2,FALSE))</f>
        <v/>
      </c>
      <c r="OD36" t="str">
        <f>IF(ISERROR(MATCH(OD$1,'CSC Mitre'!AI$1:AI$220,0)),"",VLOOKUP(OD$1,'Tactic Recode'!$A$1:$B$547,2,FALSE))</f>
        <v/>
      </c>
      <c r="OE36" t="str">
        <f>IF(ISERROR(MATCH(OE$1,'CSC Mitre'!AI$1:AI$220,0)),"",VLOOKUP(OE$1,'Tactic Recode'!$A$1:$B$547,2,FALSE))</f>
        <v/>
      </c>
      <c r="OF36" t="str">
        <f>IF(ISERROR(MATCH(OF$1,'CSC Mitre'!AI$1:AI$220,0)),"",VLOOKUP(OF$1,'Tactic Recode'!$A$1:$B$547,2,FALSE))</f>
        <v/>
      </c>
      <c r="OG36" t="str">
        <f>IF(ISERROR(MATCH(OG$1,'CSC Mitre'!AI$1:AI$220,0)),"",VLOOKUP(OG$1,'Tactic Recode'!$A$1:$B$547,2,FALSE))</f>
        <v/>
      </c>
      <c r="OH36" t="str">
        <f>IF(ISERROR(MATCH(OH$1,'CSC Mitre'!AI$1:AI$220,0)),"",VLOOKUP(OH$1,'Tactic Recode'!$A$1:$B$547,2,FALSE))</f>
        <v/>
      </c>
      <c r="OI36" t="str">
        <f>IF(ISERROR(MATCH(OI$1,'CSC Mitre'!AI$1:AI$220,0)),"",VLOOKUP(OI$1,'Tactic Recode'!$A$1:$B$547,2,FALSE))</f>
        <v/>
      </c>
      <c r="OJ36" t="str">
        <f>IF(ISERROR(MATCH(OJ$1,'CSC Mitre'!AI$1:AI$220,0)),"",VLOOKUP(OJ$1,'Tactic Recode'!$A$1:$B$547,2,FALSE))</f>
        <v/>
      </c>
      <c r="OK36" t="str">
        <f>IF(ISERROR(MATCH(OK$1,'CSC Mitre'!AI$1:AI$220,0)),"",VLOOKUP(OK$1,'Tactic Recode'!$A$1:$B$547,2,FALSE))</f>
        <v/>
      </c>
      <c r="OL36" t="str">
        <f>IF(ISERROR(MATCH(OL$1,'CSC Mitre'!AI$1:AI$220,0)),"",VLOOKUP(OL$1,'Tactic Recode'!$A$1:$B$547,2,FALSE))</f>
        <v/>
      </c>
      <c r="OM36" t="str">
        <f>IF(ISERROR(MATCH(OM$1,'CSC Mitre'!AI$1:AI$220,0)),"",VLOOKUP(OM$1,'Tactic Recode'!$A$1:$B$547,2,FALSE))</f>
        <v/>
      </c>
      <c r="ON36" t="str">
        <f>IF(ISERROR(MATCH(ON$1,'CSC Mitre'!AI$1:AI$220,0)),"",VLOOKUP(ON$1,'Tactic Recode'!$A$1:$B$547,2,FALSE))</f>
        <v/>
      </c>
      <c r="OO36" t="str">
        <f>IF(ISERROR(MATCH(OO$1,'CSC Mitre'!AI$1:AI$220,0)),"",VLOOKUP(OO$1,'Tactic Recode'!$A$1:$B$547,2,FALSE))</f>
        <v/>
      </c>
      <c r="OP36" t="str">
        <f>IF(ISERROR(MATCH(OP$1,'CSC Mitre'!AI$1:AI$220,0)),"",VLOOKUP(OP$1,'Tactic Recode'!$A$1:$B$547,2,FALSE))</f>
        <v/>
      </c>
      <c r="OQ36" t="str">
        <f>IF(ISERROR(MATCH(OQ$1,'CSC Mitre'!AI$1:AI$220,0)),"",VLOOKUP(OQ$1,'Tactic Recode'!$A$1:$B$547,2,FALSE))</f>
        <v/>
      </c>
      <c r="OR36" t="str">
        <f>IF(ISERROR(MATCH(OR$1,'CSC Mitre'!AI$1:AI$220,0)),"",VLOOKUP(OR$1,'Tactic Recode'!$A$1:$B$547,2,FALSE))</f>
        <v/>
      </c>
      <c r="OS36" t="str">
        <f>IF(ISERROR(MATCH(OS$1,'CSC Mitre'!AI$1:AI$220,0)),"",VLOOKUP(OS$1,'Tactic Recode'!$A$1:$B$547,2,FALSE))</f>
        <v/>
      </c>
      <c r="OT36" t="str">
        <f>IF(ISERROR(MATCH(OT$1,'CSC Mitre'!AI$1:AI$220,0)),"",VLOOKUP(OT$1,'Tactic Recode'!$A$1:$B$547,2,FALSE))</f>
        <v/>
      </c>
      <c r="OU36" t="str">
        <f>IF(ISERROR(MATCH(OU$1,'CSC Mitre'!AI$1:AI$220,0)),"",VLOOKUP(OU$1,'Tactic Recode'!$A$1:$B$547,2,FALSE))</f>
        <v/>
      </c>
      <c r="OV36" t="str">
        <f>IF(ISERROR(MATCH(OV$1,'CSC Mitre'!AI$1:AI$220,0)),"",VLOOKUP(OV$1,'Tactic Recode'!$A$1:$B$547,2,FALSE))</f>
        <v/>
      </c>
      <c r="OW36" t="str">
        <f>IF(ISERROR(MATCH(OW$1,'CSC Mitre'!AI$1:AI$220,0)),"",VLOOKUP(OW$1,'Tactic Recode'!$A$1:$B$547,2,FALSE))</f>
        <v/>
      </c>
      <c r="OX36" t="str">
        <f>IF(ISERROR(MATCH(OX$1,'CSC Mitre'!AI$1:AI$220,0)),"",VLOOKUP(OX$1,'Tactic Recode'!$A$1:$B$547,2,FALSE))</f>
        <v/>
      </c>
      <c r="OY36" t="str">
        <f>IF(ISERROR(MATCH(OY$1,'CSC Mitre'!AI$1:AI$220,0)),"",VLOOKUP(OY$1,'Tactic Recode'!$A$1:$B$547,2,FALSE))</f>
        <v/>
      </c>
      <c r="OZ36" t="str">
        <f>IF(ISERROR(MATCH(OZ$1,'CSC Mitre'!AI$1:AI$220,0)),"",VLOOKUP(OZ$1,'Tactic Recode'!$A$1:$B$547,2,FALSE))</f>
        <v/>
      </c>
      <c r="PA36" t="str">
        <f>IF(ISERROR(MATCH(PA$1,'CSC Mitre'!AI$1:AI$220,0)),"",VLOOKUP(PA$1,'Tactic Recode'!$A$1:$B$547,2,FALSE))</f>
        <v/>
      </c>
      <c r="PB36" t="str">
        <f>IF(ISERROR(MATCH(PB$1,'CSC Mitre'!AI$1:AI$220,0)),"",VLOOKUP(PB$1,'Tactic Recode'!$A$1:$B$547,2,FALSE))</f>
        <v/>
      </c>
      <c r="PC36" t="str">
        <f>IF(ISERROR(MATCH(PC$1,'CSC Mitre'!AI$1:AI$220,0)),"",VLOOKUP(PC$1,'Tactic Recode'!$A$1:$B$547,2,FALSE))</f>
        <v/>
      </c>
      <c r="PD36" t="str">
        <f>IF(ISERROR(MATCH(PD$1,'CSC Mitre'!AI$1:AI$220,0)),"",VLOOKUP(PD$1,'Tactic Recode'!$A$1:$B$547,2,FALSE))</f>
        <v/>
      </c>
      <c r="PE36" t="str">
        <f>IF(ISERROR(MATCH(PE$1,'CSC Mitre'!AI$1:AI$220,0)),"",VLOOKUP(PE$1,'Tactic Recode'!$A$1:$B$547,2,FALSE))</f>
        <v/>
      </c>
      <c r="PF36" t="str">
        <f>IF(ISERROR(MATCH(PF$1,'CSC Mitre'!AI$1:AI$220,0)),"",VLOOKUP(PF$1,'Tactic Recode'!$A$1:$B$547,2,FALSE))</f>
        <v/>
      </c>
      <c r="PG36" t="str">
        <f>IF(ISERROR(MATCH(PG$1,'CSC Mitre'!AI$1:AI$220,0)),"",VLOOKUP(PG$1,'Tactic Recode'!$A$1:$B$547,2,FALSE))</f>
        <v/>
      </c>
      <c r="PH36" t="str">
        <f>IF(ISERROR(MATCH(PH$1,'CSC Mitre'!AI$1:AI$220,0)),"",VLOOKUP(PH$1,'Tactic Recode'!$A$1:$B$547,2,FALSE))</f>
        <v/>
      </c>
      <c r="PI36" t="str">
        <f>IF(ISERROR(MATCH(PI$1,'CSC Mitre'!AI$1:AI$220,0)),"",VLOOKUP(PI$1,'Tactic Recode'!$A$1:$B$547,2,FALSE))</f>
        <v/>
      </c>
      <c r="PJ36" t="str">
        <f>IF(ISERROR(MATCH(PJ$1,'CSC Mitre'!AI$1:AI$220,0)),"",VLOOKUP(PJ$1,'Tactic Recode'!$A$1:$B$547,2,FALSE))</f>
        <v/>
      </c>
      <c r="PK36" t="str">
        <f>IF(ISERROR(MATCH(PK$1,'CSC Mitre'!AI$1:AI$220,0)),"",VLOOKUP(PK$1,'Tactic Recode'!$A$1:$B$547,2,FALSE))</f>
        <v/>
      </c>
      <c r="PL36" t="str">
        <f>IF(ISERROR(MATCH(PL$1,'CSC Mitre'!AI$1:AI$220,0)),"",VLOOKUP(PL$1,'Tactic Recode'!$A$1:$B$547,2,FALSE))</f>
        <v/>
      </c>
      <c r="PM36" t="str">
        <f>IF(ISERROR(MATCH(PM$1,'CSC Mitre'!AI$1:AI$220,0)),"",VLOOKUP(PM$1,'Tactic Recode'!$A$1:$B$547,2,FALSE))</f>
        <v/>
      </c>
      <c r="PN36" t="str">
        <f>IF(ISERROR(MATCH(PN$1,'CSC Mitre'!AI$1:AI$220,0)),"",VLOOKUP(PN$1,'Tactic Recode'!$A$1:$B$547,2,FALSE))</f>
        <v/>
      </c>
      <c r="PO36" t="str">
        <f>IF(ISERROR(MATCH(PO$1,'CSC Mitre'!AI$1:AI$220,0)),"",VLOOKUP(PO$1,'Tactic Recode'!$A$1:$B$547,2,FALSE))</f>
        <v/>
      </c>
      <c r="PP36" t="str">
        <f>IF(ISERROR(MATCH(PP$1,'CSC Mitre'!AI$1:AI$220,0)),"",VLOOKUP(PP$1,'Tactic Recode'!$A$1:$B$547,2,FALSE))</f>
        <v/>
      </c>
      <c r="PQ36" t="str">
        <f>IF(ISERROR(MATCH(PQ$1,'CSC Mitre'!AI$1:AI$220,0)),"",VLOOKUP(PQ$1,'Tactic Recode'!$A$1:$B$547,2,FALSE))</f>
        <v/>
      </c>
      <c r="PR36" t="str">
        <f>IF(ISERROR(MATCH(PR$1,'CSC Mitre'!AI$1:AI$220,0)),"",VLOOKUP(PR$1,'Tactic Recode'!$A$1:$B$547,2,FALSE))</f>
        <v/>
      </c>
      <c r="PS36" t="str">
        <f>IF(ISERROR(MATCH(PS$1,'CSC Mitre'!AI$1:AI$220,0)),"",VLOOKUP(PS$1,'Tactic Recode'!$A$1:$B$547,2,FALSE))</f>
        <v/>
      </c>
      <c r="PT36" t="str">
        <f>IF(ISERROR(MATCH(PT$1,'CSC Mitre'!AI$1:AI$220,0)),"",VLOOKUP(PT$1,'Tactic Recode'!$A$1:$B$547,2,FALSE))</f>
        <v/>
      </c>
      <c r="PU36" t="str">
        <f>IF(ISERROR(MATCH(PU$1,'CSC Mitre'!AI$1:AI$220,0)),"",VLOOKUP(PU$1,'Tactic Recode'!$A$1:$B$547,2,FALSE))</f>
        <v/>
      </c>
      <c r="PV36" t="str">
        <f>IF(ISERROR(MATCH(PV$1,'CSC Mitre'!AI$1:AI$220,0)),"",VLOOKUP(PV$1,'Tactic Recode'!$A$1:$B$547,2,FALSE))</f>
        <v/>
      </c>
      <c r="PW36" t="str">
        <f>IF(ISERROR(MATCH(PW$1,'CSC Mitre'!AI$1:AI$220,0)),"",VLOOKUP(PW$1,'Tactic Recode'!$A$1:$B$547,2,FALSE))</f>
        <v/>
      </c>
      <c r="PX36" t="str">
        <f>IF(ISERROR(MATCH(PX$1,'CSC Mitre'!AI$1:AI$220,0)),"",VLOOKUP(PX$1,'Tactic Recode'!$A$1:$B$547,2,FALSE))</f>
        <v/>
      </c>
      <c r="PY36" t="str">
        <f>IF(ISERROR(MATCH(PY$1,'CSC Mitre'!AI$1:AI$220,0)),"",VLOOKUP(PY$1,'Tactic Recode'!$A$1:$B$547,2,FALSE))</f>
        <v/>
      </c>
      <c r="PZ36" t="str">
        <f>IF(ISERROR(MATCH(PZ$1,'CSC Mitre'!AI$1:AI$220,0)),"",VLOOKUP(PZ$1,'Tactic Recode'!$A$1:$B$547,2,FALSE))</f>
        <v/>
      </c>
      <c r="QA36" t="str">
        <f>IF(ISERROR(MATCH(QA$1,'CSC Mitre'!AI$1:AI$220,0)),"",VLOOKUP(QA$1,'Tactic Recode'!$A$1:$B$547,2,FALSE))</f>
        <v/>
      </c>
      <c r="QB36" t="str">
        <f>IF(ISERROR(MATCH(QB$1,'CSC Mitre'!AI$1:AI$220,0)),"",VLOOKUP(QB$1,'Tactic Recode'!$A$1:$B$547,2,FALSE))</f>
        <v/>
      </c>
      <c r="QC36" t="str">
        <f>IF(ISERROR(MATCH(QC$1,'CSC Mitre'!AI$1:AI$220,0)),"",VLOOKUP(QC$1,'Tactic Recode'!$A$1:$B$547,2,FALSE))</f>
        <v/>
      </c>
      <c r="QD36" t="str">
        <f>IF(ISERROR(MATCH(QD$1,'CSC Mitre'!AI$1:AI$220,0)),"",VLOOKUP(QD$1,'Tactic Recode'!$A$1:$B$547,2,FALSE))</f>
        <v/>
      </c>
      <c r="QE36" t="str">
        <f>IF(ISERROR(MATCH(QE$1,'CSC Mitre'!AI$1:AI$220,0)),"",VLOOKUP(QE$1,'Tactic Recode'!$A$1:$B$547,2,FALSE))</f>
        <v/>
      </c>
      <c r="QF36" t="str">
        <f>IF(ISERROR(MATCH(QF$1,'CSC Mitre'!AI$1:AI$220,0)),"",VLOOKUP(QF$1,'Tactic Recode'!$A$1:$B$547,2,FALSE))</f>
        <v/>
      </c>
      <c r="QG36" t="str">
        <f>IF(ISERROR(MATCH(QG$1,'CSC Mitre'!AI$1:AI$220,0)),"",VLOOKUP(QG$1,'Tactic Recode'!$A$1:$B$547,2,FALSE))</f>
        <v/>
      </c>
      <c r="QH36" t="str">
        <f>IF(ISERROR(MATCH(QH$1,'CSC Mitre'!AI$1:AI$220,0)),"",VLOOKUP(QH$1,'Tactic Recode'!$A$1:$B$547,2,FALSE))</f>
        <v/>
      </c>
      <c r="QI36" t="str">
        <f>IF(ISERROR(MATCH(QI$1,'CSC Mitre'!AI$1:AI$220,0)),"",VLOOKUP(QI$1,'Tactic Recode'!$A$1:$B$547,2,FALSE))</f>
        <v/>
      </c>
      <c r="QJ36" t="str">
        <f>IF(ISERROR(MATCH(QJ$1,'CSC Mitre'!AI$1:AI$220,0)),"",VLOOKUP(QJ$1,'Tactic Recode'!$A$1:$B$547,2,FALSE))</f>
        <v/>
      </c>
      <c r="QK36" t="str">
        <f>IF(ISERROR(MATCH(QK$1,'CSC Mitre'!AI$1:AI$220,0)),"",VLOOKUP(QK$1,'Tactic Recode'!$A$1:$B$547,2,FALSE))</f>
        <v/>
      </c>
      <c r="QL36" t="str">
        <f>IF(ISERROR(MATCH(QL$1,'CSC Mitre'!AI$1:AI$220,0)),"",VLOOKUP(QL$1,'Tactic Recode'!$A$1:$B$547,2,FALSE))</f>
        <v/>
      </c>
      <c r="QM36" t="str">
        <f>IF(ISERROR(MATCH(QM$1,'CSC Mitre'!AI$1:AI$220,0)),"",VLOOKUP(QM$1,'Tactic Recode'!$A$1:$B$547,2,FALSE))</f>
        <v/>
      </c>
      <c r="QN36" t="str">
        <f>IF(ISERROR(MATCH(QN$1,'CSC Mitre'!AI$1:AI$220,0)),"",VLOOKUP(QN$1,'Tactic Recode'!$A$1:$B$547,2,FALSE))</f>
        <v/>
      </c>
      <c r="QO36" t="str">
        <f>IF(ISERROR(MATCH(QO$1,'CSC Mitre'!AI$1:AI$220,0)),"",VLOOKUP(QO$1,'Tactic Recode'!$A$1:$B$547,2,FALSE))</f>
        <v/>
      </c>
      <c r="QP36" t="str">
        <f>IF(ISERROR(MATCH(QP$1,'CSC Mitre'!AI$1:AI$220,0)),"",VLOOKUP(QP$1,'Tactic Recode'!$A$1:$B$547,2,FALSE))</f>
        <v/>
      </c>
      <c r="QQ36" t="str">
        <f>IF(ISERROR(MATCH(QQ$1,'CSC Mitre'!AI$1:AI$220,0)),"",VLOOKUP(QQ$1,'Tactic Recode'!$A$1:$B$547,2,FALSE))</f>
        <v/>
      </c>
      <c r="QR36" t="str">
        <f>IF(ISERROR(MATCH(QR$1,'CSC Mitre'!AI$1:AI$220,0)),"",VLOOKUP(QR$1,'Tactic Recode'!$A$1:$B$547,2,FALSE))</f>
        <v/>
      </c>
      <c r="QS36" t="str">
        <f>IF(ISERROR(MATCH(QS$1,'CSC Mitre'!AI$1:AI$220,0)),"",VLOOKUP(QS$1,'Tactic Recode'!$A$1:$B$547,2,FALSE))</f>
        <v/>
      </c>
      <c r="QT36" t="str">
        <f>IF(ISERROR(MATCH(QT$1,'CSC Mitre'!AI$1:AI$220,0)),"",VLOOKUP(QT$1,'Tactic Recode'!$A$1:$B$547,2,FALSE))</f>
        <v/>
      </c>
      <c r="QU36" t="str">
        <f>IF(ISERROR(MATCH(QU$1,'CSC Mitre'!AI$1:AI$220,0)),"",VLOOKUP(QU$1,'Tactic Recode'!$A$1:$B$547,2,FALSE))</f>
        <v/>
      </c>
      <c r="QV36" t="str">
        <f>IF(ISERROR(MATCH(QV$1,'CSC Mitre'!AI$1:AI$220,0)),"",VLOOKUP(QV$1,'Tactic Recode'!$A$1:$B$547,2,FALSE))</f>
        <v/>
      </c>
      <c r="QW36" t="str">
        <f>IF(ISERROR(MATCH(QW$1,'CSC Mitre'!AI$1:AI$220,0)),"",VLOOKUP(QW$1,'Tactic Recode'!$A$1:$B$547,2,FALSE))</f>
        <v/>
      </c>
      <c r="QX36" t="str">
        <f>IF(ISERROR(MATCH(QX$1,'CSC Mitre'!AI$1:AI$220,0)),"",VLOOKUP(QX$1,'Tactic Recode'!$A$1:$B$547,2,FALSE))</f>
        <v/>
      </c>
      <c r="QY36" t="str">
        <f>IF(ISERROR(MATCH(QY$1,'CSC Mitre'!AI$1:AI$220,0)),"",VLOOKUP(QY$1,'Tactic Recode'!$A$1:$B$547,2,FALSE))</f>
        <v/>
      </c>
      <c r="QZ36" t="str">
        <f>IF(ISERROR(MATCH(QZ$1,'CSC Mitre'!AI$1:AI$220,0)),"",VLOOKUP(QZ$1,'Tactic Recode'!$A$1:$B$547,2,FALSE))</f>
        <v/>
      </c>
      <c r="RA36" t="str">
        <f>IF(ISERROR(MATCH(RA$1,'CSC Mitre'!AI$1:AI$220,0)),"",VLOOKUP(RA$1,'Tactic Recode'!$A$1:$B$547,2,FALSE))</f>
        <v/>
      </c>
      <c r="RB36" t="str">
        <f>IF(ISERROR(MATCH(RB$1,'CSC Mitre'!AI$1:AI$220,0)),"",VLOOKUP(RB$1,'Tactic Recode'!$A$1:$B$547,2,FALSE))</f>
        <v/>
      </c>
      <c r="RC36" t="str">
        <f>IF(ISERROR(MATCH(RC$1,'CSC Mitre'!AI$1:AI$220,0)),"",VLOOKUP(RC$1,'Tactic Recode'!$A$1:$B$547,2,FALSE))</f>
        <v/>
      </c>
      <c r="RD36" t="str">
        <f>IF(ISERROR(MATCH(RD$1,'CSC Mitre'!AI$1:AI$220,0)),"",VLOOKUP(RD$1,'Tactic Recode'!$A$1:$B$547,2,FALSE))</f>
        <v/>
      </c>
      <c r="RE36" t="str">
        <f>IF(ISERROR(MATCH(RE$1,'CSC Mitre'!AI$1:AI$220,0)),"",VLOOKUP(RE$1,'Tactic Recode'!$A$1:$B$547,2,FALSE))</f>
        <v/>
      </c>
      <c r="RF36" t="str">
        <f>IF(ISERROR(MATCH(RF$1,'CSC Mitre'!AI$1:AI$220,0)),"",VLOOKUP(RF$1,'Tactic Recode'!$A$1:$B$547,2,FALSE))</f>
        <v/>
      </c>
      <c r="RG36" t="str">
        <f>IF(ISERROR(MATCH(RG$1,'CSC Mitre'!AI$1:AI$220,0)),"",VLOOKUP(RG$1,'Tactic Recode'!$A$1:$B$547,2,FALSE))</f>
        <v/>
      </c>
      <c r="RH36" t="str">
        <f>IF(ISERROR(MATCH(RH$1,'CSC Mitre'!AI$1:AI$220,0)),"",VLOOKUP(RH$1,'Tactic Recode'!$A$1:$B$547,2,FALSE))</f>
        <v/>
      </c>
      <c r="RI36" t="str">
        <f>IF(ISERROR(MATCH(RI$1,'CSC Mitre'!AI$1:AI$220,0)),"",VLOOKUP(RI$1,'Tactic Recode'!$A$1:$B$547,2,FALSE))</f>
        <v/>
      </c>
      <c r="RJ36" t="str">
        <f>IF(ISERROR(MATCH(RJ$1,'CSC Mitre'!AI$1:AI$220,0)),"",VLOOKUP(RJ$1,'Tactic Recode'!$A$1:$B$547,2,FALSE))</f>
        <v/>
      </c>
      <c r="RK36" t="str">
        <f>IF(ISERROR(MATCH(RK$1,'CSC Mitre'!AI$1:AI$220,0)),"",VLOOKUP(RK$1,'Tactic Recode'!$A$1:$B$547,2,FALSE))</f>
        <v/>
      </c>
      <c r="RL36" t="str">
        <f>IF(ISERROR(MATCH(RL$1,'CSC Mitre'!AI$1:AI$220,0)),"",VLOOKUP(RL$1,'Tactic Recode'!$A$1:$B$547,2,FALSE))</f>
        <v/>
      </c>
      <c r="RM36" t="str">
        <f>IF(ISERROR(MATCH(RM$1,'CSC Mitre'!AI$1:AI$220,0)),"",VLOOKUP(RM$1,'Tactic Recode'!$A$1:$B$547,2,FALSE))</f>
        <v/>
      </c>
      <c r="RN36" t="str">
        <f>IF(ISERROR(MATCH(RN$1,'CSC Mitre'!AI$1:AI$220,0)),"",VLOOKUP(RN$1,'Tactic Recode'!$A$1:$B$547,2,FALSE))</f>
        <v/>
      </c>
      <c r="RO36" t="str">
        <f>IF(ISERROR(MATCH(RO$1,'CSC Mitre'!AI$1:AI$220,0)),"",VLOOKUP(RO$1,'Tactic Recode'!$A$1:$B$547,2,FALSE))</f>
        <v/>
      </c>
      <c r="RP36" t="str">
        <f>IF(ISERROR(MATCH(RP$1,'CSC Mitre'!AI$1:AI$220,0)),"",VLOOKUP(RP$1,'Tactic Recode'!$A$1:$B$547,2,FALSE))</f>
        <v/>
      </c>
      <c r="RQ36" t="str">
        <f>IF(ISERROR(MATCH(RQ$1,'CSC Mitre'!AI$1:AI$220,0)),"",VLOOKUP(RQ$1,'Tactic Recode'!$A$1:$B$547,2,FALSE))</f>
        <v/>
      </c>
      <c r="RR36" t="str">
        <f>IF(ISERROR(MATCH(RR$1,'CSC Mitre'!AI$1:AI$220,0)),"",VLOOKUP(RR$1,'Tactic Recode'!$A$1:$B$547,2,FALSE))</f>
        <v/>
      </c>
      <c r="RS36" t="str">
        <f>IF(ISERROR(MATCH(RS$1,'CSC Mitre'!AI$1:AI$220,0)),"",VLOOKUP(RS$1,'Tactic Recode'!$A$1:$B$547,2,FALSE))</f>
        <v/>
      </c>
      <c r="RT36" t="str">
        <f>IF(ISERROR(MATCH(RT$1,'CSC Mitre'!AI$1:AI$220,0)),"",VLOOKUP(RT$1,'Tactic Recode'!$A$1:$B$547,2,FALSE))</f>
        <v/>
      </c>
      <c r="RU36" t="str">
        <f>IF(ISERROR(MATCH(RU$1,'CSC Mitre'!AI$1:AI$220,0)),"",VLOOKUP(RU$1,'Tactic Recode'!$A$1:$B$547,2,FALSE))</f>
        <v/>
      </c>
      <c r="RV36" t="str">
        <f>IF(ISERROR(MATCH(RV$1,'CSC Mitre'!AI$1:AI$220,0)),"",VLOOKUP(RV$1,'Tactic Recode'!$A$1:$B$547,2,FALSE))</f>
        <v/>
      </c>
      <c r="RW36" t="str">
        <f>IF(ISERROR(MATCH(RW$1,'CSC Mitre'!AI$1:AI$220,0)),"",VLOOKUP(RW$1,'Tactic Recode'!$A$1:$B$547,2,FALSE))</f>
        <v/>
      </c>
      <c r="RX36" t="str">
        <f>IF(ISERROR(MATCH(RX$1,'CSC Mitre'!AI$1:AI$220,0)),"",VLOOKUP(RX$1,'Tactic Recode'!$A$1:$B$547,2,FALSE))</f>
        <v/>
      </c>
      <c r="RY36" t="str">
        <f>IF(ISERROR(MATCH(RY$1,'CSC Mitre'!AI$1:AI$220,0)),"",VLOOKUP(RY$1,'Tactic Recode'!$A$1:$B$547,2,FALSE))</f>
        <v/>
      </c>
      <c r="RZ36" t="str">
        <f>IF(ISERROR(MATCH(RZ$1,'CSC Mitre'!AI$1:AI$220,0)),"",VLOOKUP(RZ$1,'Tactic Recode'!$A$1:$B$547,2,FALSE))</f>
        <v/>
      </c>
      <c r="SA36" t="str">
        <f>IF(ISERROR(MATCH(SA$1,'CSC Mitre'!AI$1:AI$220,0)),"",VLOOKUP(SA$1,'Tactic Recode'!$A$1:$B$547,2,FALSE))</f>
        <v/>
      </c>
      <c r="SB36" t="str">
        <f>IF(ISERROR(MATCH(SB$1,'CSC Mitre'!AI$1:AI$220,0)),"",VLOOKUP(SB$1,'Tactic Recode'!$A$1:$B$547,2,FALSE))</f>
        <v/>
      </c>
      <c r="SC36" t="str">
        <f>IF(ISERROR(MATCH(SC$1,'CSC Mitre'!AI$1:AI$220,0)),"",VLOOKUP(SC$1,'Tactic Recode'!$A$1:$B$547,2,FALSE))</f>
        <v/>
      </c>
      <c r="SD36" t="str">
        <f>IF(ISERROR(MATCH(SD$1,'CSC Mitre'!AI$1:AI$220,0)),"",VLOOKUP(SD$1,'Tactic Recode'!$A$1:$B$547,2,FALSE))</f>
        <v/>
      </c>
      <c r="SE36" t="str">
        <f>IF(ISERROR(MATCH(SE$1,'CSC Mitre'!AI$1:AI$220,0)),"",VLOOKUP(SE$1,'Tactic Recode'!$A$1:$B$547,2,FALSE))</f>
        <v/>
      </c>
      <c r="SF36" t="str">
        <f>IF(ISERROR(MATCH(SF$1,'CSC Mitre'!AI$1:AI$220,0)),"",VLOOKUP(SF$1,'Tactic Recode'!$A$1:$B$547,2,FALSE))</f>
        <v/>
      </c>
      <c r="SG36" t="str">
        <f>IF(ISERROR(MATCH(SG$1,'CSC Mitre'!AI$1:AI$220,0)),"",VLOOKUP(SG$1,'Tactic Recode'!$A$1:$B$547,2,FALSE))</f>
        <v/>
      </c>
      <c r="SH36" t="str">
        <f>IF(ISERROR(MATCH(SH$1,'CSC Mitre'!AI$1:AI$220,0)),"",VLOOKUP(SH$1,'Tactic Recode'!$A$1:$B$547,2,FALSE))</f>
        <v/>
      </c>
      <c r="SI36" t="str">
        <f>IF(ISERROR(MATCH(SI$1,'CSC Mitre'!AI$1:AI$220,0)),"",VLOOKUP(SI$1,'Tactic Recode'!$A$1:$B$547,2,FALSE))</f>
        <v/>
      </c>
      <c r="SJ36" t="str">
        <f>IF(ISERROR(MATCH(SJ$1,'CSC Mitre'!AI$1:AI$220,0)),"",VLOOKUP(SJ$1,'Tactic Recode'!$A$1:$B$547,2,FALSE))</f>
        <v/>
      </c>
      <c r="SK36" t="str">
        <f>IF(ISERROR(MATCH(SK$1,'CSC Mitre'!AI$1:AI$220,0)),"",VLOOKUP(SK$1,'Tactic Recode'!$A$1:$B$547,2,FALSE))</f>
        <v/>
      </c>
      <c r="SL36" t="str">
        <f>IF(ISERROR(MATCH(SL$1,'CSC Mitre'!AI$1:AI$220,0)),"",VLOOKUP(SL$1,'Tactic Recode'!$A$1:$B$547,2,FALSE))</f>
        <v/>
      </c>
      <c r="SM36" t="str">
        <f>IF(ISERROR(MATCH(SM$1,'CSC Mitre'!AI$1:AI$220,0)),"",VLOOKUP(SM$1,'Tactic Recode'!$A$1:$B$547,2,FALSE))</f>
        <v/>
      </c>
      <c r="SN36" t="str">
        <f>IF(ISERROR(MATCH(SN$1,'CSC Mitre'!AI$1:AI$220,0)),"",VLOOKUP(SN$1,'Tactic Recode'!$A$1:$B$547,2,FALSE))</f>
        <v/>
      </c>
      <c r="SO36" t="str">
        <f>IF(ISERROR(MATCH(SO$1,'CSC Mitre'!AI$1:AI$220,0)),"",VLOOKUP(SO$1,'Tactic Recode'!$A$1:$B$547,2,FALSE))</f>
        <v/>
      </c>
      <c r="SP36" t="str">
        <f>IF(ISERROR(MATCH(SP$1,'CSC Mitre'!AI$1:AI$220,0)),"",VLOOKUP(SP$1,'Tactic Recode'!$A$1:$B$547,2,FALSE))</f>
        <v/>
      </c>
      <c r="SQ36" t="str">
        <f>IF(ISERROR(MATCH(SQ$1,'CSC Mitre'!AI$1:AI$220,0)),"",VLOOKUP(SQ$1,'Tactic Recode'!$A$1:$B$547,2,FALSE))</f>
        <v/>
      </c>
      <c r="SR36" t="str">
        <f>IF(ISERROR(MATCH(SR$1,'CSC Mitre'!AI$1:AI$220,0)),"",VLOOKUP(SR$1,'Tactic Recode'!$A$1:$B$547,2,FALSE))</f>
        <v/>
      </c>
      <c r="SS36" t="str">
        <f>IF(ISERROR(MATCH(SS$1,'CSC Mitre'!AI$1:AI$220,0)),"",VLOOKUP(SS$1,'Tactic Recode'!$A$1:$B$547,2,FALSE))</f>
        <v/>
      </c>
      <c r="ST36" t="str">
        <f>IF(ISERROR(MATCH(ST$1,'CSC Mitre'!AI$1:AI$220,0)),"",VLOOKUP(ST$1,'Tactic Recode'!$A$1:$B$547,2,FALSE))</f>
        <v/>
      </c>
      <c r="SU36" t="str">
        <f>IF(ISERROR(MATCH(SU$1,'CSC Mitre'!AI$1:AI$220,0)),"",VLOOKUP(SU$1,'Tactic Recode'!$A$1:$B$547,2,FALSE))</f>
        <v/>
      </c>
      <c r="SV36" t="str">
        <f>IF(ISERROR(MATCH(SV$1,'CSC Mitre'!AI$1:AI$220,0)),"",VLOOKUP(SV$1,'Tactic Recode'!$A$1:$B$547,2,FALSE))</f>
        <v/>
      </c>
      <c r="SW36" t="str">
        <f>IF(ISERROR(MATCH(SW$1,'CSC Mitre'!AI$1:AI$220,0)),"",VLOOKUP(SW$1,'Tactic Recode'!$A$1:$B$547,2,FALSE))</f>
        <v/>
      </c>
      <c r="SX36" t="str">
        <f>IF(ISERROR(MATCH(SX$1,'CSC Mitre'!AI$1:AI$220,0)),"",VLOOKUP(SX$1,'Tactic Recode'!$A$1:$B$547,2,FALSE))</f>
        <v/>
      </c>
      <c r="SY36" t="str">
        <f>IF(ISERROR(MATCH(SY$1,'CSC Mitre'!AI$1:AI$220,0)),"",VLOOKUP(SY$1,'Tactic Recode'!$A$1:$B$547,2,FALSE))</f>
        <v/>
      </c>
      <c r="SZ36" t="str">
        <f>IF(ISERROR(MATCH(SZ$1,'CSC Mitre'!AI$1:AI$220,0)),"",VLOOKUP(SZ$1,'Tactic Recode'!$A$1:$B$547,2,FALSE))</f>
        <v/>
      </c>
      <c r="TA36" t="str">
        <f>IF(ISERROR(MATCH(TA$1,'CSC Mitre'!AI$1:AI$220,0)),"",VLOOKUP(TA$1,'Tactic Recode'!$A$1:$B$547,2,FALSE))</f>
        <v/>
      </c>
      <c r="TB36" t="str">
        <f>IF(ISERROR(MATCH(TB$1,'CSC Mitre'!AI$1:AI$220,0)),"",VLOOKUP(TB$1,'Tactic Recode'!$A$1:$B$547,2,FALSE))</f>
        <v/>
      </c>
      <c r="TC36" t="str">
        <f>IF(ISERROR(MATCH(TC$1,'CSC Mitre'!AI$1:AI$220,0)),"",VLOOKUP(TC$1,'Tactic Recode'!$A$1:$B$547,2,FALSE))</f>
        <v/>
      </c>
      <c r="TD36" t="str">
        <f>IF(ISERROR(MATCH(TD$1,'CSC Mitre'!AI$1:AI$220,0)),"",VLOOKUP(TD$1,'Tactic Recode'!$A$1:$B$547,2,FALSE))</f>
        <v/>
      </c>
      <c r="TE36" t="str">
        <f>IF(ISERROR(MATCH(TE$1,'CSC Mitre'!AI$1:AI$220,0)),"",VLOOKUP(TE$1,'Tactic Recode'!$A$1:$B$547,2,FALSE))</f>
        <v/>
      </c>
      <c r="TF36" t="str">
        <f>IF(ISERROR(MATCH(TF$1,'CSC Mitre'!AI$1:AI$220,0)),"",VLOOKUP(TF$1,'Tactic Recode'!$A$1:$B$547,2,FALSE))</f>
        <v/>
      </c>
      <c r="TG36" t="str">
        <f>IF(ISERROR(MATCH(TG$1,'CSC Mitre'!AI$1:AI$220,0)),"",VLOOKUP(TG$1,'Tactic Recode'!$A$1:$B$547,2,FALSE))</f>
        <v/>
      </c>
      <c r="TH36" t="str">
        <f>IF(ISERROR(MATCH(TH$1,'CSC Mitre'!AI$1:AI$220,0)),"",VLOOKUP(TH$1,'Tactic Recode'!$A$1:$B$547,2,FALSE))</f>
        <v/>
      </c>
      <c r="TI36" t="str">
        <f>IF(ISERROR(MATCH(TI$1,'CSC Mitre'!AI$1:AI$220,0)),"",VLOOKUP(TI$1,'Tactic Recode'!$A$1:$B$547,2,FALSE))</f>
        <v/>
      </c>
      <c r="TJ36" t="str">
        <f>IF(ISERROR(MATCH(TJ$1,'CSC Mitre'!AI$1:AI$220,0)),"",VLOOKUP(TJ$1,'Tactic Recode'!$A$1:$B$547,2,FALSE))</f>
        <v/>
      </c>
      <c r="TK36" t="str">
        <f>IF(ISERROR(MATCH(TK$1,'CSC Mitre'!AI$1:AI$220,0)),"",VLOOKUP(TK$1,'Tactic Recode'!$A$1:$B$547,2,FALSE))</f>
        <v/>
      </c>
      <c r="TL36" t="str">
        <f>IF(ISERROR(MATCH(TL$1,'CSC Mitre'!AI$1:AI$220,0)),"",VLOOKUP(TL$1,'Tactic Recode'!$A$1:$B$547,2,FALSE))</f>
        <v/>
      </c>
      <c r="TM36" t="str">
        <f>IF(ISERROR(MATCH(TM$1,'CSC Mitre'!AI$1:AI$220,0)),"",VLOOKUP(TM$1,'Tactic Recode'!$A$1:$B$547,2,FALSE))</f>
        <v/>
      </c>
      <c r="TN36" t="str">
        <f>IF(ISERROR(MATCH(TN$1,'CSC Mitre'!AI$1:AI$220,0)),"",VLOOKUP(TN$1,'Tactic Recode'!$A$1:$B$547,2,FALSE))</f>
        <v/>
      </c>
      <c r="TO36" t="str">
        <f>IF(ISERROR(MATCH(TO$1,'CSC Mitre'!AI$1:AI$220,0)),"",VLOOKUP(TO$1,'Tactic Recode'!$A$1:$B$547,2,FALSE))</f>
        <v/>
      </c>
      <c r="TP36" t="str">
        <f>IF(ISERROR(MATCH(TP$1,'CSC Mitre'!AI$1:AI$220,0)),"",VLOOKUP(TP$1,'Tactic Recode'!$A$1:$B$547,2,FALSE))</f>
        <v/>
      </c>
      <c r="TQ36" t="str">
        <f>IF(ISERROR(MATCH(TQ$1,'CSC Mitre'!AI$1:AI$220,0)),"",VLOOKUP(TQ$1,'Tactic Recode'!$A$1:$B$547,2,FALSE))</f>
        <v/>
      </c>
      <c r="TR36" t="str">
        <f>IF(ISERROR(MATCH(TR$1,'CSC Mitre'!AI$1:AI$220,0)),"",VLOOKUP(TR$1,'Tactic Recode'!$A$1:$B$547,2,FALSE))</f>
        <v/>
      </c>
      <c r="TS36" t="str">
        <f>IF(ISERROR(MATCH(TS$1,'CSC Mitre'!AI$1:AI$220,0)),"",VLOOKUP(TS$1,'Tactic Recode'!$A$1:$B$547,2,FALSE))</f>
        <v/>
      </c>
      <c r="TT36" t="str">
        <f>IF(ISERROR(MATCH(TT$1,'CSC Mitre'!AI$1:AI$220,0)),"",VLOOKUP(TT$1,'Tactic Recode'!$A$1:$B$547,2,FALSE))</f>
        <v/>
      </c>
      <c r="TU36" t="str">
        <f>IF(ISERROR(MATCH(TU$1,'CSC Mitre'!AI$1:AI$220,0)),"",VLOOKUP(TU$1,'Tactic Recode'!$A$1:$B$547,2,FALSE))</f>
        <v/>
      </c>
      <c r="TV36" t="str">
        <f>IF(ISERROR(MATCH(TV$1,'CSC Mitre'!AI$1:AI$220,0)),"",VLOOKUP(TV$1,'Tactic Recode'!$A$1:$B$547,2,FALSE))</f>
        <v/>
      </c>
      <c r="TW36" t="str">
        <f>IF(ISERROR(MATCH(TW$1,'CSC Mitre'!AI$1:AI$220,0)),"",VLOOKUP(TW$1,'Tactic Recode'!$A$1:$B$547,2,FALSE))</f>
        <v/>
      </c>
      <c r="TX36" t="str">
        <f>IF(ISERROR(MATCH(TX$1,'CSC Mitre'!AI$1:AI$220,0)),"",VLOOKUP(TX$1,'Tactic Recode'!$A$1:$B$547,2,FALSE))</f>
        <v/>
      </c>
      <c r="TY36" t="str">
        <f>IF(ISERROR(MATCH(TY$1,'CSC Mitre'!AI$1:AI$220,0)),"",VLOOKUP(TY$1,'Tactic Recode'!$A$1:$B$547,2,FALSE))</f>
        <v/>
      </c>
      <c r="TZ36" t="str">
        <f>IF(ISERROR(MATCH(TZ$1,'CSC Mitre'!AI$1:AI$220,0)),"",VLOOKUP(TZ$1,'Tactic Recode'!$A$1:$B$547,2,FALSE))</f>
        <v/>
      </c>
      <c r="UA36" t="str">
        <f>IF(ISERROR(MATCH(UA$1,'CSC Mitre'!AI$1:AI$220,0)),"",VLOOKUP(UA$1,'Tactic Recode'!$A$1:$B$547,2,FALSE))</f>
        <v/>
      </c>
      <c r="UB36" t="str">
        <f>IF(ISERROR(MATCH(UB$1,'CSC Mitre'!AI$1:AI$220,0)),"",VLOOKUP(UB$1,'Tactic Recode'!$A$1:$B$547,2,FALSE))</f>
        <v/>
      </c>
    </row>
    <row r="37" spans="1:548" x14ac:dyDescent="0.25">
      <c r="A37" s="59" t="s">
        <v>272</v>
      </c>
      <c r="B37" t="str">
        <f>IF(ISERROR(MATCH(B$1,'CSC Mitre'!AJ$1:AJ$220,0)),"",VLOOKUP(B$1,'Tactic Recode'!$A$1:$B$547,2,FALSE))</f>
        <v/>
      </c>
      <c r="C37" t="str">
        <f>IF(ISERROR(MATCH(C$1,'CSC Mitre'!AJ$1:AJ$220,0)),"",VLOOKUP(C$1,'Tactic Recode'!$A$1:$B$547,2,FALSE))</f>
        <v/>
      </c>
      <c r="D37" t="str">
        <f>IF(ISERROR(MATCH(D$1,'CSC Mitre'!AJ$1:AJ$220,0)),"",VLOOKUP(D$1,'Tactic Recode'!$A$1:$B$547,2,FALSE))</f>
        <v/>
      </c>
      <c r="E37" t="str">
        <f>IF(ISERROR(MATCH(E$1,'CSC Mitre'!AJ$1:AJ$220,0)),"",VLOOKUP(E$1,'Tactic Recode'!$A$1:$B$547,2,FALSE))</f>
        <v/>
      </c>
      <c r="F37" t="str">
        <f>IF(ISERROR(MATCH(F$1,'CSC Mitre'!AJ$1:AJ$220,0)),"",VLOOKUP(F$1,'Tactic Recode'!$A$1:$B$547,2,FALSE))</f>
        <v/>
      </c>
      <c r="G37" t="str">
        <f>IF(ISERROR(MATCH(G$1,'CSC Mitre'!AJ$1:AJ$220,0)),"",VLOOKUP(G$1,'Tactic Recode'!$A$1:$B$547,2,FALSE))</f>
        <v/>
      </c>
      <c r="H37" t="str">
        <f>IF(ISERROR(MATCH(H$1,'CSC Mitre'!AJ$1:AJ$220,0)),"",VLOOKUP(H$1,'Tactic Recode'!$A$1:$B$547,2,FALSE))</f>
        <v/>
      </c>
      <c r="I37" t="str">
        <f>IF(ISERROR(MATCH(I$1,'CSC Mitre'!AJ$1:AJ$220,0)),"",VLOOKUP(I$1,'Tactic Recode'!$A$1:$B$547,2,FALSE))</f>
        <v/>
      </c>
      <c r="J37" t="str">
        <f>IF(ISERROR(MATCH(J$1,'CSC Mitre'!AJ$1:AJ$220,0)),"",VLOOKUP(J$1,'Tactic Recode'!$A$1:$B$547,2,FALSE))</f>
        <v/>
      </c>
      <c r="K37" t="str">
        <f>IF(ISERROR(MATCH(K$1,'CSC Mitre'!AJ$1:AJ$220,0)),"",VLOOKUP(K$1,'Tactic Recode'!$A$1:$B$547,2,FALSE))</f>
        <v/>
      </c>
      <c r="L37" t="str">
        <f>IF(ISERROR(MATCH(L$1,'CSC Mitre'!AJ$1:AJ$220,0)),"",VLOOKUP(L$1,'Tactic Recode'!$A$1:$B$547,2,FALSE))</f>
        <v/>
      </c>
      <c r="M37" t="str">
        <f>IF(ISERROR(MATCH(M$1,'CSC Mitre'!AJ$1:AJ$220,0)),"",VLOOKUP(M$1,'Tactic Recode'!$A$1:$B$547,2,FALSE))</f>
        <v/>
      </c>
      <c r="N37" t="str">
        <f>IF(ISERROR(MATCH(N$1,'CSC Mitre'!AJ$1:AJ$220,0)),"",VLOOKUP(N$1,'Tactic Recode'!$A$1:$B$547,2,FALSE))</f>
        <v/>
      </c>
      <c r="O37" t="str">
        <f>IF(ISERROR(MATCH(O$1,'CSC Mitre'!AJ$1:AJ$220,0)),"",VLOOKUP(O$1,'Tactic Recode'!$A$1:$B$547,2,FALSE))</f>
        <v/>
      </c>
      <c r="P37" t="str">
        <f>IF(ISERROR(MATCH(P$1,'CSC Mitre'!AJ$1:AJ$220,0)),"",VLOOKUP(P$1,'Tactic Recode'!$A$1:$B$547,2,FALSE))</f>
        <v/>
      </c>
      <c r="Q37" t="str">
        <f>IF(ISERROR(MATCH(Q$1,'CSC Mitre'!AJ$1:AJ$220,0)),"",VLOOKUP(Q$1,'Tactic Recode'!$A$1:$B$547,2,FALSE))</f>
        <v/>
      </c>
      <c r="R37" t="str">
        <f>IF(ISERROR(MATCH(R$1,'CSC Mitre'!AJ$1:AJ$220,0)),"",VLOOKUP(R$1,'Tactic Recode'!$A$1:$B$547,2,FALSE))</f>
        <v/>
      </c>
      <c r="S37" t="str">
        <f>IF(ISERROR(MATCH(S$1,'CSC Mitre'!AJ$1:AJ$220,0)),"",VLOOKUP(S$1,'Tactic Recode'!$A$1:$B$547,2,FALSE))</f>
        <v/>
      </c>
      <c r="T37" t="str">
        <f>IF(ISERROR(MATCH(T$1,'CSC Mitre'!AJ$1:AJ$220,0)),"",VLOOKUP(T$1,'Tactic Recode'!$A$1:$B$547,2,FALSE))</f>
        <v/>
      </c>
      <c r="U37" t="str">
        <f>IF(ISERROR(MATCH(U$1,'CSC Mitre'!AJ$1:AJ$220,0)),"",VLOOKUP(U$1,'Tactic Recode'!$A$1:$B$547,2,FALSE))</f>
        <v/>
      </c>
      <c r="V37" t="str">
        <f>IF(ISERROR(MATCH(V$1,'CSC Mitre'!AJ$1:AJ$220,0)),"",VLOOKUP(V$1,'Tactic Recode'!$A$1:$B$547,2,FALSE))</f>
        <v/>
      </c>
      <c r="W37" t="str">
        <f>IF(ISERROR(MATCH(W$1,'CSC Mitre'!AJ$1:AJ$220,0)),"",VLOOKUP(W$1,'Tactic Recode'!$A$1:$B$547,2,FALSE))</f>
        <v/>
      </c>
      <c r="X37" t="str">
        <f>IF(ISERROR(MATCH(X$1,'CSC Mitre'!AJ$1:AJ$220,0)),"",VLOOKUP(X$1,'Tactic Recode'!$A$1:$B$547,2,FALSE))</f>
        <v/>
      </c>
      <c r="Y37" t="str">
        <f>IF(ISERROR(MATCH(Y$1,'CSC Mitre'!AJ$1:AJ$220,0)),"",VLOOKUP(Y$1,'Tactic Recode'!$A$1:$B$547,2,FALSE))</f>
        <v/>
      </c>
      <c r="Z37" t="str">
        <f>IF(ISERROR(MATCH(Z$1,'CSC Mitre'!AJ$1:AJ$220,0)),"",VLOOKUP(Z$1,'Tactic Recode'!$A$1:$B$547,2,FALSE))</f>
        <v/>
      </c>
      <c r="AA37" t="str">
        <f>IF(ISERROR(MATCH(AA$1,'CSC Mitre'!AJ$1:AJ$220,0)),"",VLOOKUP(AA$1,'Tactic Recode'!$A$1:$B$547,2,FALSE))</f>
        <v/>
      </c>
      <c r="AB37" t="str">
        <f>IF(ISERROR(MATCH(AB$1,'CSC Mitre'!AJ$1:AJ$220,0)),"",VLOOKUP(AB$1,'Tactic Recode'!$A$1:$B$547,2,FALSE))</f>
        <v/>
      </c>
      <c r="AC37" t="str">
        <f>IF(ISERROR(MATCH(AC$1,'CSC Mitre'!AJ$1:AJ$220,0)),"",VLOOKUP(AC$1,'Tactic Recode'!$A$1:$B$547,2,FALSE))</f>
        <v/>
      </c>
      <c r="AD37" t="str">
        <f>IF(ISERROR(MATCH(AD$1,'CSC Mitre'!AJ$1:AJ$220,0)),"",VLOOKUP(AD$1,'Tactic Recode'!$A$1:$B$547,2,FALSE))</f>
        <v/>
      </c>
      <c r="AE37" t="str">
        <f>IF(ISERROR(MATCH(AE$1,'CSC Mitre'!AJ$1:AJ$220,0)),"",VLOOKUP(AE$1,'Tactic Recode'!$A$1:$B$547,2,FALSE))</f>
        <v/>
      </c>
      <c r="AF37" t="str">
        <f>IF(ISERROR(MATCH(AF$1,'CSC Mitre'!AJ$1:AJ$220,0)),"",VLOOKUP(AF$1,'Tactic Recode'!$A$1:$B$547,2,FALSE))</f>
        <v/>
      </c>
      <c r="AG37" t="str">
        <f>IF(ISERROR(MATCH(AG$1,'CSC Mitre'!AJ$1:AJ$220,0)),"",VLOOKUP(AG$1,'Tactic Recode'!$A$1:$B$547,2,FALSE))</f>
        <v/>
      </c>
      <c r="AH37" t="str">
        <f>IF(ISERROR(MATCH(AH$1,'CSC Mitre'!AJ$1:AJ$220,0)),"",VLOOKUP(AH$1,'Tactic Recode'!$A$1:$B$547,2,FALSE))</f>
        <v/>
      </c>
      <c r="AI37" t="str">
        <f>IF(ISERROR(MATCH(AI$1,'CSC Mitre'!AJ$1:AJ$220,0)),"",VLOOKUP(AI$1,'Tactic Recode'!$A$1:$B$547,2,FALSE))</f>
        <v/>
      </c>
      <c r="AJ37" t="str">
        <f>IF(ISERROR(MATCH(AJ$1,'CSC Mitre'!AJ$1:AJ$220,0)),"",VLOOKUP(AJ$1,'Tactic Recode'!$A$1:$B$547,2,FALSE))</f>
        <v/>
      </c>
      <c r="AK37" t="str">
        <f>IF(ISERROR(MATCH(AK$1,'CSC Mitre'!AJ$1:AJ$220,0)),"",VLOOKUP(AK$1,'Tactic Recode'!$A$1:$B$547,2,FALSE))</f>
        <v/>
      </c>
      <c r="AL37" t="str">
        <f>IF(ISERROR(MATCH(AL$1,'CSC Mitre'!AJ$1:AJ$220,0)),"",VLOOKUP(AL$1,'Tactic Recode'!$A$1:$B$547,2,FALSE))</f>
        <v/>
      </c>
      <c r="AM37" t="str">
        <f>IF(ISERROR(MATCH(AM$1,'CSC Mitre'!AJ$1:AJ$220,0)),"",VLOOKUP(AM$1,'Tactic Recode'!$A$1:$B$547,2,FALSE))</f>
        <v/>
      </c>
      <c r="AN37" t="str">
        <f>IF(ISERROR(MATCH(AN$1,'CSC Mitre'!AJ$1:AJ$220,0)),"",VLOOKUP(AN$1,'Tactic Recode'!$A$1:$B$547,2,FALSE))</f>
        <v/>
      </c>
      <c r="AO37" t="str">
        <f>IF(ISERROR(MATCH(AO$1,'CSC Mitre'!AJ$1:AJ$220,0)),"",VLOOKUP(AO$1,'Tactic Recode'!$A$1:$B$547,2,FALSE))</f>
        <v/>
      </c>
      <c r="AP37" t="str">
        <f>IF(ISERROR(MATCH(AP$1,'CSC Mitre'!AJ$1:AJ$220,0)),"",VLOOKUP(AP$1,'Tactic Recode'!$A$1:$B$547,2,FALSE))</f>
        <v/>
      </c>
      <c r="AQ37" t="str">
        <f>IF(ISERROR(MATCH(AQ$1,'CSC Mitre'!AJ$1:AJ$220,0)),"",VLOOKUP(AQ$1,'Tactic Recode'!$A$1:$B$547,2,FALSE))</f>
        <v/>
      </c>
      <c r="AR37" t="str">
        <f>IF(ISERROR(MATCH(AR$1,'CSC Mitre'!AJ$1:AJ$220,0)),"",VLOOKUP(AR$1,'Tactic Recode'!$A$1:$B$547,2,FALSE))</f>
        <v/>
      </c>
      <c r="AS37" t="str">
        <f>IF(ISERROR(MATCH(AS$1,'CSC Mitre'!AJ$1:AJ$220,0)),"",VLOOKUP(AS$1,'Tactic Recode'!$A$1:$B$547,2,FALSE))</f>
        <v/>
      </c>
      <c r="AT37" t="str">
        <f>IF(ISERROR(MATCH(AT$1,'CSC Mitre'!AJ$1:AJ$220,0)),"",VLOOKUP(AT$1,'Tactic Recode'!$A$1:$B$547,2,FALSE))</f>
        <v/>
      </c>
      <c r="AU37" t="str">
        <f>IF(ISERROR(MATCH(AU$1,'CSC Mitre'!AJ$1:AJ$220,0)),"",VLOOKUP(AU$1,'Tactic Recode'!$A$1:$B$547,2,FALSE))</f>
        <v/>
      </c>
      <c r="AV37" t="str">
        <f>IF(ISERROR(MATCH(AV$1,'CSC Mitre'!AJ$1:AJ$220,0)),"",VLOOKUP(AV$1,'Tactic Recode'!$A$1:$B$547,2,FALSE))</f>
        <v/>
      </c>
      <c r="AW37" t="str">
        <f>IF(ISERROR(MATCH(AW$1,'CSC Mitre'!AJ$1:AJ$220,0)),"",VLOOKUP(AW$1,'Tactic Recode'!$A$1:$B$547,2,FALSE))</f>
        <v/>
      </c>
      <c r="AX37" t="str">
        <f>IF(ISERROR(MATCH(AX$1,'CSC Mitre'!AJ$1:AJ$220,0)),"",VLOOKUP(AX$1,'Tactic Recode'!$A$1:$B$547,2,FALSE))</f>
        <v/>
      </c>
      <c r="AY37" t="str">
        <f>IF(ISERROR(MATCH(AY$1,'CSC Mitre'!AJ$1:AJ$220,0)),"",VLOOKUP(AY$1,'Tactic Recode'!$A$1:$B$547,2,FALSE))</f>
        <v/>
      </c>
      <c r="AZ37" t="str">
        <f>IF(ISERROR(MATCH(AZ$1,'CSC Mitre'!AJ$1:AJ$220,0)),"",VLOOKUP(AZ$1,'Tactic Recode'!$A$1:$B$547,2,FALSE))</f>
        <v/>
      </c>
      <c r="BA37" t="str">
        <f>IF(ISERROR(MATCH(BA$1,'CSC Mitre'!AJ$1:AJ$220,0)),"",VLOOKUP(BA$1,'Tactic Recode'!$A$1:$B$547,2,FALSE))</f>
        <v/>
      </c>
      <c r="BB37" t="str">
        <f>IF(ISERROR(MATCH(BB$1,'CSC Mitre'!AJ$1:AJ$220,0)),"",VLOOKUP(BB$1,'Tactic Recode'!$A$1:$B$547,2,FALSE))</f>
        <v/>
      </c>
      <c r="BC37" t="str">
        <f>IF(ISERROR(MATCH(BC$1,'CSC Mitre'!AJ$1:AJ$220,0)),"",VLOOKUP(BC$1,'Tactic Recode'!$A$1:$B$547,2,FALSE))</f>
        <v/>
      </c>
      <c r="BD37" t="str">
        <f>IF(ISERROR(MATCH(BD$1,'CSC Mitre'!AJ$1:AJ$220,0)),"",VLOOKUP(BD$1,'Tactic Recode'!$A$1:$B$547,2,FALSE))</f>
        <v/>
      </c>
      <c r="BE37" t="str">
        <f>IF(ISERROR(MATCH(BE$1,'CSC Mitre'!AJ$1:AJ$220,0)),"",VLOOKUP(BE$1,'Tactic Recode'!$A$1:$B$547,2,FALSE))</f>
        <v/>
      </c>
      <c r="BF37" t="str">
        <f>IF(ISERROR(MATCH(BF$1,'CSC Mitre'!AJ$1:AJ$220,0)),"",VLOOKUP(BF$1,'Tactic Recode'!$A$1:$B$547,2,FALSE))</f>
        <v/>
      </c>
      <c r="BG37" t="str">
        <f>IF(ISERROR(MATCH(BG$1,'CSC Mitre'!AJ$1:AJ$220,0)),"",VLOOKUP(BG$1,'Tactic Recode'!$A$1:$B$547,2,FALSE))</f>
        <v/>
      </c>
      <c r="BH37" t="str">
        <f>IF(ISERROR(MATCH(BH$1,'CSC Mitre'!AJ$1:AJ$220,0)),"",VLOOKUP(BH$1,'Tactic Recode'!$A$1:$B$547,2,FALSE))</f>
        <v/>
      </c>
      <c r="BI37" t="str">
        <f>IF(ISERROR(MATCH(BI$1,'CSC Mitre'!AJ$1:AJ$220,0)),"",VLOOKUP(BI$1,'Tactic Recode'!$A$1:$B$547,2,FALSE))</f>
        <v/>
      </c>
      <c r="BJ37" t="str">
        <f>IF(ISERROR(MATCH(BJ$1,'CSC Mitre'!AJ$1:AJ$220,0)),"",VLOOKUP(BJ$1,'Tactic Recode'!$A$1:$B$547,2,FALSE))</f>
        <v/>
      </c>
      <c r="BK37" t="str">
        <f>IF(ISERROR(MATCH(BK$1,'CSC Mitre'!AJ$1:AJ$220,0)),"",VLOOKUP(BK$1,'Tactic Recode'!$A$1:$B$547,2,FALSE))</f>
        <v/>
      </c>
      <c r="BL37" t="str">
        <f>IF(ISERROR(MATCH(BL$1,'CSC Mitre'!AJ$1:AJ$220,0)),"",VLOOKUP(BL$1,'Tactic Recode'!$A$1:$B$547,2,FALSE))</f>
        <v/>
      </c>
      <c r="BM37" t="str">
        <f>IF(ISERROR(MATCH(BM$1,'CSC Mitre'!AJ$1:AJ$220,0)),"",VLOOKUP(BM$1,'Tactic Recode'!$A$1:$B$547,2,FALSE))</f>
        <v/>
      </c>
      <c r="BN37" t="str">
        <f>IF(ISERROR(MATCH(BN$1,'CSC Mitre'!AJ$1:AJ$220,0)),"",VLOOKUP(BN$1,'Tactic Recode'!$A$1:$B$547,2,FALSE))</f>
        <v/>
      </c>
      <c r="BO37" t="str">
        <f>IF(ISERROR(MATCH(BO$1,'CSC Mitre'!AJ$1:AJ$220,0)),"",VLOOKUP(BO$1,'Tactic Recode'!$A$1:$B$547,2,FALSE))</f>
        <v/>
      </c>
      <c r="BP37" t="str">
        <f>IF(ISERROR(MATCH(BP$1,'CSC Mitre'!AJ$1:AJ$220,0)),"",VLOOKUP(BP$1,'Tactic Recode'!$A$1:$B$547,2,FALSE))</f>
        <v/>
      </c>
      <c r="BQ37" t="str">
        <f>IF(ISERROR(MATCH(BQ$1,'CSC Mitre'!AJ$1:AJ$220,0)),"",VLOOKUP(BQ$1,'Tactic Recode'!$A$1:$B$547,2,FALSE))</f>
        <v/>
      </c>
      <c r="BR37" t="str">
        <f>IF(ISERROR(MATCH(BR$1,'CSC Mitre'!AJ$1:AJ$220,0)),"",VLOOKUP(BR$1,'Tactic Recode'!$A$1:$B$547,2,FALSE))</f>
        <v/>
      </c>
      <c r="BS37" t="str">
        <f>IF(ISERROR(MATCH(BS$1,'CSC Mitre'!AJ$1:AJ$220,0)),"",VLOOKUP(BS$1,'Tactic Recode'!$A$1:$B$547,2,FALSE))</f>
        <v/>
      </c>
      <c r="BT37" t="str">
        <f>IF(ISERROR(MATCH(BT$1,'CSC Mitre'!AJ$1:AJ$220,0)),"",VLOOKUP(BT$1,'Tactic Recode'!$A$1:$B$547,2,FALSE))</f>
        <v/>
      </c>
      <c r="BU37" t="str">
        <f>IF(ISERROR(MATCH(BU$1,'CSC Mitre'!AJ$1:AJ$220,0)),"",VLOOKUP(BU$1,'Tactic Recode'!$A$1:$B$547,2,FALSE))</f>
        <v/>
      </c>
      <c r="BV37" t="str">
        <f>IF(ISERROR(MATCH(BV$1,'CSC Mitre'!AJ$1:AJ$220,0)),"",VLOOKUP(BV$1,'Tactic Recode'!$A$1:$B$547,2,FALSE))</f>
        <v/>
      </c>
      <c r="BW37" t="str">
        <f>IF(ISERROR(MATCH(BW$1,'CSC Mitre'!AJ$1:AJ$220,0)),"",VLOOKUP(BW$1,'Tactic Recode'!$A$1:$B$547,2,FALSE))</f>
        <v/>
      </c>
      <c r="BX37" t="str">
        <f>IF(ISERROR(MATCH(BX$1,'CSC Mitre'!AJ$1:AJ$220,0)),"",VLOOKUP(BX$1,'Tactic Recode'!$A$1:$B$547,2,FALSE))</f>
        <v/>
      </c>
      <c r="BY37" t="str">
        <f>IF(ISERROR(MATCH(BY$1,'CSC Mitre'!AJ$1:AJ$220,0)),"",VLOOKUP(BY$1,'Tactic Recode'!$A$1:$B$547,2,FALSE))</f>
        <v/>
      </c>
      <c r="BZ37" t="str">
        <f>IF(ISERROR(MATCH(BZ$1,'CSC Mitre'!AJ$1:AJ$220,0)),"",VLOOKUP(BZ$1,'Tactic Recode'!$A$1:$B$547,2,FALSE))</f>
        <v/>
      </c>
      <c r="CA37" t="str">
        <f>IF(ISERROR(MATCH(CA$1,'CSC Mitre'!AJ$1:AJ$220,0)),"",VLOOKUP(CA$1,'Tactic Recode'!$A$1:$B$547,2,FALSE))</f>
        <v/>
      </c>
      <c r="CB37" t="str">
        <f>IF(ISERROR(MATCH(CB$1,'CSC Mitre'!AJ$1:AJ$220,0)),"",VLOOKUP(CB$1,'Tactic Recode'!$A$1:$B$547,2,FALSE))</f>
        <v/>
      </c>
      <c r="CC37" t="str">
        <f>IF(ISERROR(MATCH(CC$1,'CSC Mitre'!AJ$1:AJ$220,0)),"",VLOOKUP(CC$1,'Tactic Recode'!$A$1:$B$547,2,FALSE))</f>
        <v/>
      </c>
      <c r="CD37" t="str">
        <f>IF(ISERROR(MATCH(CD$1,'CSC Mitre'!AJ$1:AJ$220,0)),"",VLOOKUP(CD$1,'Tactic Recode'!$A$1:$B$547,2,FALSE))</f>
        <v/>
      </c>
      <c r="CE37" t="str">
        <f>IF(ISERROR(MATCH(CE$1,'CSC Mitre'!AJ$1:AJ$220,0)),"",VLOOKUP(CE$1,'Tactic Recode'!$A$1:$B$547,2,FALSE))</f>
        <v/>
      </c>
      <c r="CF37" t="str">
        <f>IF(ISERROR(MATCH(CF$1,'CSC Mitre'!AJ$1:AJ$220,0)),"",VLOOKUP(CF$1,'Tactic Recode'!$A$1:$B$547,2,FALSE))</f>
        <v/>
      </c>
      <c r="CG37" t="str">
        <f>IF(ISERROR(MATCH(CG$1,'CSC Mitre'!AJ$1:AJ$220,0)),"",VLOOKUP(CG$1,'Tactic Recode'!$A$1:$B$547,2,FALSE))</f>
        <v/>
      </c>
      <c r="CH37" t="str">
        <f>IF(ISERROR(MATCH(CH$1,'CSC Mitre'!AJ$1:AJ$220,0)),"",VLOOKUP(CH$1,'Tactic Recode'!$A$1:$B$547,2,FALSE))</f>
        <v/>
      </c>
      <c r="CI37" t="str">
        <f>IF(ISERROR(MATCH(CI$1,'CSC Mitre'!AJ$1:AJ$220,0)),"",VLOOKUP(CI$1,'Tactic Recode'!$A$1:$B$547,2,FALSE))</f>
        <v/>
      </c>
      <c r="CJ37" t="str">
        <f>IF(ISERROR(MATCH(CJ$1,'CSC Mitre'!AJ$1:AJ$220,0)),"",VLOOKUP(CJ$1,'Tactic Recode'!$A$1:$B$547,2,FALSE))</f>
        <v/>
      </c>
      <c r="CK37" t="str">
        <f>IF(ISERROR(MATCH(CK$1,'CSC Mitre'!AJ$1:AJ$220,0)),"",VLOOKUP(CK$1,'Tactic Recode'!$A$1:$B$547,2,FALSE))</f>
        <v/>
      </c>
      <c r="CL37" t="str">
        <f>IF(ISERROR(MATCH(CL$1,'CSC Mitre'!AJ$1:AJ$220,0)),"",VLOOKUP(CL$1,'Tactic Recode'!$A$1:$B$547,2,FALSE))</f>
        <v/>
      </c>
      <c r="CM37" t="str">
        <f>IF(ISERROR(MATCH(CM$1,'CSC Mitre'!AJ$1:AJ$220,0)),"",VLOOKUP(CM$1,'Tactic Recode'!$A$1:$B$547,2,FALSE))</f>
        <v/>
      </c>
      <c r="CN37" t="str">
        <f>IF(ISERROR(MATCH(CN$1,'CSC Mitre'!AJ$1:AJ$220,0)),"",VLOOKUP(CN$1,'Tactic Recode'!$A$1:$B$547,2,FALSE))</f>
        <v/>
      </c>
      <c r="CO37" t="str">
        <f>IF(ISERROR(MATCH(CO$1,'CSC Mitre'!AJ$1:AJ$220,0)),"",VLOOKUP(CO$1,'Tactic Recode'!$A$1:$B$547,2,FALSE))</f>
        <v/>
      </c>
      <c r="CP37" t="str">
        <f>IF(ISERROR(MATCH(CP$1,'CSC Mitre'!AJ$1:AJ$220,0)),"",VLOOKUP(CP$1,'Tactic Recode'!$A$1:$B$547,2,FALSE))</f>
        <v/>
      </c>
      <c r="CQ37" t="str">
        <f>IF(ISERROR(MATCH(CQ$1,'CSC Mitre'!AJ$1:AJ$220,0)),"",VLOOKUP(CQ$1,'Tactic Recode'!$A$1:$B$547,2,FALSE))</f>
        <v/>
      </c>
      <c r="CR37" t="str">
        <f>IF(ISERROR(MATCH(CR$1,'CSC Mitre'!AJ$1:AJ$220,0)),"",VLOOKUP(CR$1,'Tactic Recode'!$A$1:$B$547,2,FALSE))</f>
        <v/>
      </c>
      <c r="CS37" t="str">
        <f>IF(ISERROR(MATCH(CS$1,'CSC Mitre'!AJ$1:AJ$220,0)),"",VLOOKUP(CS$1,'Tactic Recode'!$A$1:$B$547,2,FALSE))</f>
        <v/>
      </c>
      <c r="CT37" t="str">
        <f>IF(ISERROR(MATCH(CT$1,'CSC Mitre'!AJ$1:AJ$220,0)),"",VLOOKUP(CT$1,'Tactic Recode'!$A$1:$B$547,2,FALSE))</f>
        <v/>
      </c>
      <c r="CU37" t="str">
        <f>IF(ISERROR(MATCH(CU$1,'CSC Mitre'!AJ$1:AJ$220,0)),"",VLOOKUP(CU$1,'Tactic Recode'!$A$1:$B$547,2,FALSE))</f>
        <v/>
      </c>
      <c r="CV37" t="str">
        <f>IF(ISERROR(MATCH(CV$1,'CSC Mitre'!AJ$1:AJ$220,0)),"",VLOOKUP(CV$1,'Tactic Recode'!$A$1:$B$547,2,FALSE))</f>
        <v/>
      </c>
      <c r="CW37" t="str">
        <f>IF(ISERROR(MATCH(CW$1,'CSC Mitre'!AJ$1:AJ$220,0)),"",VLOOKUP(CW$1,'Tactic Recode'!$A$1:$B$547,2,FALSE))</f>
        <v/>
      </c>
      <c r="CX37" t="str">
        <f>IF(ISERROR(MATCH(CX$1,'CSC Mitre'!AJ$1:AJ$220,0)),"",VLOOKUP(CX$1,'Tactic Recode'!$A$1:$B$547,2,FALSE))</f>
        <v/>
      </c>
      <c r="CY37" t="str">
        <f>IF(ISERROR(MATCH(CY$1,'CSC Mitre'!AJ$1:AJ$220,0)),"",VLOOKUP(CY$1,'Tactic Recode'!$A$1:$B$547,2,FALSE))</f>
        <v/>
      </c>
      <c r="CZ37" t="str">
        <f>IF(ISERROR(MATCH(CZ$1,'CSC Mitre'!AJ$1:AJ$220,0)),"",VLOOKUP(CZ$1,'Tactic Recode'!$A$1:$B$547,2,FALSE))</f>
        <v/>
      </c>
      <c r="DA37" t="str">
        <f>IF(ISERROR(MATCH(DA$1,'CSC Mitre'!AJ$1:AJ$220,0)),"",VLOOKUP(DA$1,'Tactic Recode'!$A$1:$B$547,2,FALSE))</f>
        <v/>
      </c>
      <c r="DB37" t="str">
        <f>IF(ISERROR(MATCH(DB$1,'CSC Mitre'!AJ$1:AJ$220,0)),"",VLOOKUP(DB$1,'Tactic Recode'!$A$1:$B$547,2,FALSE))</f>
        <v/>
      </c>
      <c r="DC37" t="str">
        <f>IF(ISERROR(MATCH(DC$1,'CSC Mitre'!AJ$1:AJ$220,0)),"",VLOOKUP(DC$1,'Tactic Recode'!$A$1:$B$547,2,FALSE))</f>
        <v/>
      </c>
      <c r="DD37" t="str">
        <f>IF(ISERROR(MATCH(DD$1,'CSC Mitre'!AJ$1:AJ$220,0)),"",VLOOKUP(DD$1,'Tactic Recode'!$A$1:$B$547,2,FALSE))</f>
        <v/>
      </c>
      <c r="DE37" t="str">
        <f>IF(ISERROR(MATCH(DE$1,'CSC Mitre'!AJ$1:AJ$220,0)),"",VLOOKUP(DE$1,'Tactic Recode'!$A$1:$B$547,2,FALSE))</f>
        <v/>
      </c>
      <c r="DF37" t="str">
        <f>IF(ISERROR(MATCH(DF$1,'CSC Mitre'!AJ$1:AJ$220,0)),"",VLOOKUP(DF$1,'Tactic Recode'!$A$1:$B$547,2,FALSE))</f>
        <v/>
      </c>
      <c r="DG37" t="str">
        <f>IF(ISERROR(MATCH(DG$1,'CSC Mitre'!AJ$1:AJ$220,0)),"",VLOOKUP(DG$1,'Tactic Recode'!$A$1:$B$547,2,FALSE))</f>
        <v/>
      </c>
      <c r="DH37" t="str">
        <f>IF(ISERROR(MATCH(DH$1,'CSC Mitre'!AJ$1:AJ$220,0)),"",VLOOKUP(DH$1,'Tactic Recode'!$A$1:$B$547,2,FALSE))</f>
        <v/>
      </c>
      <c r="DI37" t="str">
        <f>IF(ISERROR(MATCH(DI$1,'CSC Mitre'!AJ$1:AJ$220,0)),"",VLOOKUP(DI$1,'Tactic Recode'!$A$1:$B$547,2,FALSE))</f>
        <v/>
      </c>
      <c r="DJ37" t="str">
        <f>IF(ISERROR(MATCH(DJ$1,'CSC Mitre'!AJ$1:AJ$220,0)),"",VLOOKUP(DJ$1,'Tactic Recode'!$A$1:$B$547,2,FALSE))</f>
        <v/>
      </c>
      <c r="DK37" t="str">
        <f>IF(ISERROR(MATCH(DK$1,'CSC Mitre'!AJ$1:AJ$220,0)),"",VLOOKUP(DK$1,'Tactic Recode'!$A$1:$B$547,2,FALSE))</f>
        <v/>
      </c>
      <c r="DL37" t="str">
        <f>IF(ISERROR(MATCH(DL$1,'CSC Mitre'!AJ$1:AJ$220,0)),"",VLOOKUP(DL$1,'Tactic Recode'!$A$1:$B$547,2,FALSE))</f>
        <v/>
      </c>
      <c r="DM37" t="str">
        <f>IF(ISERROR(MATCH(DM$1,'CSC Mitre'!AJ$1:AJ$220,0)),"",VLOOKUP(DM$1,'Tactic Recode'!$A$1:$B$547,2,FALSE))</f>
        <v/>
      </c>
      <c r="DN37" t="str">
        <f>IF(ISERROR(MATCH(DN$1,'CSC Mitre'!AJ$1:AJ$220,0)),"",VLOOKUP(DN$1,'Tactic Recode'!$A$1:$B$547,2,FALSE))</f>
        <v/>
      </c>
      <c r="DO37" t="str">
        <f>IF(ISERROR(MATCH(DO$1,'CSC Mitre'!AJ$1:AJ$220,0)),"",VLOOKUP(DO$1,'Tactic Recode'!$A$1:$B$547,2,FALSE))</f>
        <v/>
      </c>
      <c r="DP37" t="str">
        <f>IF(ISERROR(MATCH(DP$1,'CSC Mitre'!AJ$1:AJ$220,0)),"",VLOOKUP(DP$1,'Tactic Recode'!$A$1:$B$547,2,FALSE))</f>
        <v/>
      </c>
      <c r="DQ37" t="str">
        <f>IF(ISERROR(MATCH(DQ$1,'CSC Mitre'!AJ$1:AJ$220,0)),"",VLOOKUP(DQ$1,'Tactic Recode'!$A$1:$B$547,2,FALSE))</f>
        <v/>
      </c>
      <c r="DR37" t="str">
        <f>IF(ISERROR(MATCH(DR$1,'CSC Mitre'!AJ$1:AJ$220,0)),"",VLOOKUP(DR$1,'Tactic Recode'!$A$1:$B$547,2,FALSE))</f>
        <v/>
      </c>
      <c r="DS37" t="str">
        <f>IF(ISERROR(MATCH(DS$1,'CSC Mitre'!AJ$1:AJ$220,0)),"",VLOOKUP(DS$1,'Tactic Recode'!$A$1:$B$547,2,FALSE))</f>
        <v/>
      </c>
      <c r="DT37" t="str">
        <f>IF(ISERROR(MATCH(DT$1,'CSC Mitre'!AJ$1:AJ$220,0)),"",VLOOKUP(DT$1,'Tactic Recode'!$A$1:$B$547,2,FALSE))</f>
        <v/>
      </c>
      <c r="DU37" t="str">
        <f>IF(ISERROR(MATCH(DU$1,'CSC Mitre'!AJ$1:AJ$220,0)),"",VLOOKUP(DU$1,'Tactic Recode'!$A$1:$B$547,2,FALSE))</f>
        <v/>
      </c>
      <c r="DV37" t="str">
        <f>IF(ISERROR(MATCH(DV$1,'CSC Mitre'!AJ$1:AJ$220,0)),"",VLOOKUP(DV$1,'Tactic Recode'!$A$1:$B$547,2,FALSE))</f>
        <v/>
      </c>
      <c r="DW37" t="str">
        <f>IF(ISERROR(MATCH(DW$1,'CSC Mitre'!AJ$1:AJ$220,0)),"",VLOOKUP(DW$1,'Tactic Recode'!$A$1:$B$547,2,FALSE))</f>
        <v/>
      </c>
      <c r="DX37" t="str">
        <f>IF(ISERROR(MATCH(DX$1,'CSC Mitre'!AJ$1:AJ$220,0)),"",VLOOKUP(DX$1,'Tactic Recode'!$A$1:$B$547,2,FALSE))</f>
        <v/>
      </c>
      <c r="DY37" t="str">
        <f>IF(ISERROR(MATCH(DY$1,'CSC Mitre'!AJ$1:AJ$220,0)),"",VLOOKUP(DY$1,'Tactic Recode'!$A$1:$B$547,2,FALSE))</f>
        <v/>
      </c>
      <c r="DZ37" t="str">
        <f>IF(ISERROR(MATCH(DZ$1,'CSC Mitre'!AJ$1:AJ$220,0)),"",VLOOKUP(DZ$1,'Tactic Recode'!$A$1:$B$547,2,FALSE))</f>
        <v/>
      </c>
      <c r="EA37" t="str">
        <f>IF(ISERROR(MATCH(EA$1,'CSC Mitre'!AJ$1:AJ$220,0)),"",VLOOKUP(EA$1,'Tactic Recode'!$A$1:$B$547,2,FALSE))</f>
        <v/>
      </c>
      <c r="EB37" t="str">
        <f>IF(ISERROR(MATCH(EB$1,'CSC Mitre'!AJ$1:AJ$220,0)),"",VLOOKUP(EB$1,'Tactic Recode'!$A$1:$B$547,2,FALSE))</f>
        <v/>
      </c>
      <c r="EC37" t="str">
        <f>IF(ISERROR(MATCH(EC$1,'CSC Mitre'!AJ$1:AJ$220,0)),"",VLOOKUP(EC$1,'Tactic Recode'!$A$1:$B$547,2,FALSE))</f>
        <v/>
      </c>
      <c r="ED37" t="str">
        <f>IF(ISERROR(MATCH(ED$1,'CSC Mitre'!AJ$1:AJ$220,0)),"",VLOOKUP(ED$1,'Tactic Recode'!$A$1:$B$547,2,FALSE))</f>
        <v/>
      </c>
      <c r="EE37" t="str">
        <f>IF(ISERROR(MATCH(EE$1,'CSC Mitre'!AJ$1:AJ$220,0)),"",VLOOKUP(EE$1,'Tactic Recode'!$A$1:$B$547,2,FALSE))</f>
        <v/>
      </c>
      <c r="EF37" t="str">
        <f>IF(ISERROR(MATCH(EF$1,'CSC Mitre'!AJ$1:AJ$220,0)),"",VLOOKUP(EF$1,'Tactic Recode'!$A$1:$B$547,2,FALSE))</f>
        <v/>
      </c>
      <c r="EG37" t="str">
        <f>IF(ISERROR(MATCH(EG$1,'CSC Mitre'!AJ$1:AJ$220,0)),"",VLOOKUP(EG$1,'Tactic Recode'!$A$1:$B$547,2,FALSE))</f>
        <v/>
      </c>
      <c r="EH37" t="str">
        <f>IF(ISERROR(MATCH(EH$1,'CSC Mitre'!AJ$1:AJ$220,0)),"",VLOOKUP(EH$1,'Tactic Recode'!$A$1:$B$547,2,FALSE))</f>
        <v/>
      </c>
      <c r="EI37" t="str">
        <f>IF(ISERROR(MATCH(EI$1,'CSC Mitre'!AJ$1:AJ$220,0)),"",VLOOKUP(EI$1,'Tactic Recode'!$A$1:$B$547,2,FALSE))</f>
        <v/>
      </c>
      <c r="EJ37" t="str">
        <f>IF(ISERROR(MATCH(EJ$1,'CSC Mitre'!AJ$1:AJ$220,0)),"",VLOOKUP(EJ$1,'Tactic Recode'!$A$1:$B$547,2,FALSE))</f>
        <v/>
      </c>
      <c r="EK37" t="str">
        <f>IF(ISERROR(MATCH(EK$1,'CSC Mitre'!AJ$1:AJ$220,0)),"",VLOOKUP(EK$1,'Tactic Recode'!$A$1:$B$547,2,FALSE))</f>
        <v/>
      </c>
      <c r="EL37" t="str">
        <f>IF(ISERROR(MATCH(EL$1,'CSC Mitre'!AJ$1:AJ$220,0)),"",VLOOKUP(EL$1,'Tactic Recode'!$A$1:$B$547,2,FALSE))</f>
        <v/>
      </c>
      <c r="EM37" t="str">
        <f>IF(ISERROR(MATCH(EM$1,'CSC Mitre'!AJ$1:AJ$220,0)),"",VLOOKUP(EM$1,'Tactic Recode'!$A$1:$B$547,2,FALSE))</f>
        <v/>
      </c>
      <c r="EN37" t="str">
        <f>IF(ISERROR(MATCH(EN$1,'CSC Mitre'!AJ$1:AJ$220,0)),"",VLOOKUP(EN$1,'Tactic Recode'!$A$1:$B$547,2,FALSE))</f>
        <v/>
      </c>
      <c r="EO37" t="str">
        <f>IF(ISERROR(MATCH(EO$1,'CSC Mitre'!AJ$1:AJ$220,0)),"",VLOOKUP(EO$1,'Tactic Recode'!$A$1:$B$547,2,FALSE))</f>
        <v/>
      </c>
      <c r="EP37" t="str">
        <f>IF(ISERROR(MATCH(EP$1,'CSC Mitre'!AJ$1:AJ$220,0)),"",VLOOKUP(EP$1,'Tactic Recode'!$A$1:$B$547,2,FALSE))</f>
        <v/>
      </c>
      <c r="EQ37" t="str">
        <f>IF(ISERROR(MATCH(EQ$1,'CSC Mitre'!AJ$1:AJ$220,0)),"",VLOOKUP(EQ$1,'Tactic Recode'!$A$1:$B$547,2,FALSE))</f>
        <v/>
      </c>
      <c r="ER37" t="str">
        <f>IF(ISERROR(MATCH(ER$1,'CSC Mitre'!AJ$1:AJ$220,0)),"",VLOOKUP(ER$1,'Tactic Recode'!$A$1:$B$547,2,FALSE))</f>
        <v/>
      </c>
      <c r="ES37" t="str">
        <f>IF(ISERROR(MATCH(ES$1,'CSC Mitre'!AJ$1:AJ$220,0)),"",VLOOKUP(ES$1,'Tactic Recode'!$A$1:$B$547,2,FALSE))</f>
        <v/>
      </c>
      <c r="ET37" t="str">
        <f>IF(ISERROR(MATCH(ET$1,'CSC Mitre'!AJ$1:AJ$220,0)),"",VLOOKUP(ET$1,'Tactic Recode'!$A$1:$B$547,2,FALSE))</f>
        <v/>
      </c>
      <c r="EU37" t="str">
        <f>IF(ISERROR(MATCH(EU$1,'CSC Mitre'!AJ$1:AJ$220,0)),"",VLOOKUP(EU$1,'Tactic Recode'!$A$1:$B$547,2,FALSE))</f>
        <v/>
      </c>
      <c r="EV37" t="str">
        <f>IF(ISERROR(MATCH(EV$1,'CSC Mitre'!AJ$1:AJ$220,0)),"",VLOOKUP(EV$1,'Tactic Recode'!$A$1:$B$547,2,FALSE))</f>
        <v/>
      </c>
      <c r="EW37" t="str">
        <f>IF(ISERROR(MATCH(EW$1,'CSC Mitre'!AJ$1:AJ$220,0)),"",VLOOKUP(EW$1,'Tactic Recode'!$A$1:$B$547,2,FALSE))</f>
        <v/>
      </c>
      <c r="EX37" t="str">
        <f>IF(ISERROR(MATCH(EX$1,'CSC Mitre'!AJ$1:AJ$220,0)),"",VLOOKUP(EX$1,'Tactic Recode'!$A$1:$B$547,2,FALSE))</f>
        <v/>
      </c>
      <c r="EY37" t="str">
        <f>IF(ISERROR(MATCH(EY$1,'CSC Mitre'!AJ$1:AJ$220,0)),"",VLOOKUP(EY$1,'Tactic Recode'!$A$1:$B$547,2,FALSE))</f>
        <v/>
      </c>
      <c r="EZ37" t="str">
        <f>IF(ISERROR(MATCH(EZ$1,'CSC Mitre'!AJ$1:AJ$220,0)),"",VLOOKUP(EZ$1,'Tactic Recode'!$A$1:$B$547,2,FALSE))</f>
        <v/>
      </c>
      <c r="FA37" t="str">
        <f>IF(ISERROR(MATCH(FA$1,'CSC Mitre'!AJ$1:AJ$220,0)),"",VLOOKUP(FA$1,'Tactic Recode'!$A$1:$B$547,2,FALSE))</f>
        <v/>
      </c>
      <c r="FB37" t="str">
        <f>IF(ISERROR(MATCH(FB$1,'CSC Mitre'!AJ$1:AJ$220,0)),"",VLOOKUP(FB$1,'Tactic Recode'!$A$1:$B$547,2,FALSE))</f>
        <v/>
      </c>
      <c r="FC37" t="str">
        <f>IF(ISERROR(MATCH(FC$1,'CSC Mitre'!AJ$1:AJ$220,0)),"",VLOOKUP(FC$1,'Tactic Recode'!$A$1:$B$547,2,FALSE))</f>
        <v/>
      </c>
      <c r="FD37" t="str">
        <f>IF(ISERROR(MATCH(FD$1,'CSC Mitre'!AJ$1:AJ$220,0)),"",VLOOKUP(FD$1,'Tactic Recode'!$A$1:$B$547,2,FALSE))</f>
        <v/>
      </c>
      <c r="FE37" t="str">
        <f>IF(ISERROR(MATCH(FE$1,'CSC Mitre'!AJ$1:AJ$220,0)),"",VLOOKUP(FE$1,'Tactic Recode'!$A$1:$B$547,2,FALSE))</f>
        <v/>
      </c>
      <c r="FF37" t="str">
        <f>IF(ISERROR(MATCH(FF$1,'CSC Mitre'!AJ$1:AJ$220,0)),"",VLOOKUP(FF$1,'Tactic Recode'!$A$1:$B$547,2,FALSE))</f>
        <v/>
      </c>
      <c r="FG37" t="str">
        <f>IF(ISERROR(MATCH(FG$1,'CSC Mitre'!AJ$1:AJ$220,0)),"",VLOOKUP(FG$1,'Tactic Recode'!$A$1:$B$547,2,FALSE))</f>
        <v/>
      </c>
      <c r="FH37" t="str">
        <f>IF(ISERROR(MATCH(FH$1,'CSC Mitre'!AJ$1:AJ$220,0)),"",VLOOKUP(FH$1,'Tactic Recode'!$A$1:$B$547,2,FALSE))</f>
        <v/>
      </c>
      <c r="FI37" t="str">
        <f>IF(ISERROR(MATCH(FI$1,'CSC Mitre'!AJ$1:AJ$220,0)),"",VLOOKUP(FI$1,'Tactic Recode'!$A$1:$B$547,2,FALSE))</f>
        <v/>
      </c>
      <c r="FJ37" t="str">
        <f>IF(ISERROR(MATCH(FJ$1,'CSC Mitre'!AJ$1:AJ$220,0)),"",VLOOKUP(FJ$1,'Tactic Recode'!$A$1:$B$547,2,FALSE))</f>
        <v/>
      </c>
      <c r="FK37" t="str">
        <f>IF(ISERROR(MATCH(FK$1,'CSC Mitre'!AJ$1:AJ$220,0)),"",VLOOKUP(FK$1,'Tactic Recode'!$A$1:$B$547,2,FALSE))</f>
        <v/>
      </c>
      <c r="FL37" t="str">
        <f>IF(ISERROR(MATCH(FL$1,'CSC Mitre'!AJ$1:AJ$220,0)),"",VLOOKUP(FL$1,'Tactic Recode'!$A$1:$B$547,2,FALSE))</f>
        <v/>
      </c>
      <c r="FM37" t="str">
        <f>IF(ISERROR(MATCH(FM$1,'CSC Mitre'!AJ$1:AJ$220,0)),"",VLOOKUP(FM$1,'Tactic Recode'!$A$1:$B$547,2,FALSE))</f>
        <v/>
      </c>
      <c r="FN37" t="str">
        <f>IF(ISERROR(MATCH(FN$1,'CSC Mitre'!AJ$1:AJ$220,0)),"",VLOOKUP(FN$1,'Tactic Recode'!$A$1:$B$547,2,FALSE))</f>
        <v/>
      </c>
      <c r="FO37" t="str">
        <f>IF(ISERROR(MATCH(FO$1,'CSC Mitre'!AJ$1:AJ$220,0)),"",VLOOKUP(FO$1,'Tactic Recode'!$A$1:$B$547,2,FALSE))</f>
        <v/>
      </c>
      <c r="FP37" t="str">
        <f>IF(ISERROR(MATCH(FP$1,'CSC Mitre'!AJ$1:AJ$220,0)),"",VLOOKUP(FP$1,'Tactic Recode'!$A$1:$B$547,2,FALSE))</f>
        <v/>
      </c>
      <c r="FQ37" t="str">
        <f>IF(ISERROR(MATCH(FQ$1,'CSC Mitre'!AJ$1:AJ$220,0)),"",VLOOKUP(FQ$1,'Tactic Recode'!$A$1:$B$547,2,FALSE))</f>
        <v/>
      </c>
      <c r="FR37" t="str">
        <f>IF(ISERROR(MATCH(FR$1,'CSC Mitre'!AJ$1:AJ$220,0)),"",VLOOKUP(FR$1,'Tactic Recode'!$A$1:$B$547,2,FALSE))</f>
        <v/>
      </c>
      <c r="FS37" t="str">
        <f>IF(ISERROR(MATCH(FS$1,'CSC Mitre'!AJ$1:AJ$220,0)),"",VLOOKUP(FS$1,'Tactic Recode'!$A$1:$B$547,2,FALSE))</f>
        <v/>
      </c>
      <c r="FT37" t="str">
        <f>IF(ISERROR(MATCH(FT$1,'CSC Mitre'!AJ$1:AJ$220,0)),"",VLOOKUP(FT$1,'Tactic Recode'!$A$1:$B$547,2,FALSE))</f>
        <v/>
      </c>
      <c r="FU37" t="str">
        <f>IF(ISERROR(MATCH(FU$1,'CSC Mitre'!AJ$1:AJ$220,0)),"",VLOOKUP(FU$1,'Tactic Recode'!$A$1:$B$547,2,FALSE))</f>
        <v/>
      </c>
      <c r="FV37" t="str">
        <f>IF(ISERROR(MATCH(FV$1,'CSC Mitre'!AJ$1:AJ$220,0)),"",VLOOKUP(FV$1,'Tactic Recode'!$A$1:$B$547,2,FALSE))</f>
        <v/>
      </c>
      <c r="FW37" t="str">
        <f>IF(ISERROR(MATCH(FW$1,'CSC Mitre'!AJ$1:AJ$220,0)),"",VLOOKUP(FW$1,'Tactic Recode'!$A$1:$B$547,2,FALSE))</f>
        <v/>
      </c>
      <c r="FX37" t="str">
        <f>IF(ISERROR(MATCH(FX$1,'CSC Mitre'!AJ$1:AJ$220,0)),"",VLOOKUP(FX$1,'Tactic Recode'!$A$1:$B$547,2,FALSE))</f>
        <v/>
      </c>
      <c r="FY37" t="str">
        <f>IF(ISERROR(MATCH(FY$1,'CSC Mitre'!AJ$1:AJ$220,0)),"",VLOOKUP(FY$1,'Tactic Recode'!$A$1:$B$547,2,FALSE))</f>
        <v/>
      </c>
      <c r="FZ37" t="str">
        <f>IF(ISERROR(MATCH(FZ$1,'CSC Mitre'!AJ$1:AJ$220,0)),"",VLOOKUP(FZ$1,'Tactic Recode'!$A$1:$B$547,2,FALSE))</f>
        <v/>
      </c>
      <c r="GA37" t="str">
        <f>IF(ISERROR(MATCH(GA$1,'CSC Mitre'!AJ$1:AJ$220,0)),"",VLOOKUP(GA$1,'Tactic Recode'!$A$1:$B$547,2,FALSE))</f>
        <v/>
      </c>
      <c r="GB37" t="str">
        <f>IF(ISERROR(MATCH(GB$1,'CSC Mitre'!AJ$1:AJ$220,0)),"",VLOOKUP(GB$1,'Tactic Recode'!$A$1:$B$547,2,FALSE))</f>
        <v/>
      </c>
      <c r="GC37" t="str">
        <f>IF(ISERROR(MATCH(GC$1,'CSC Mitre'!AJ$1:AJ$220,0)),"",VLOOKUP(GC$1,'Tactic Recode'!$A$1:$B$547,2,FALSE))</f>
        <v/>
      </c>
      <c r="GD37" t="str">
        <f>IF(ISERROR(MATCH(GD$1,'CSC Mitre'!AJ$1:AJ$220,0)),"",VLOOKUP(GD$1,'Tactic Recode'!$A$1:$B$547,2,FALSE))</f>
        <v/>
      </c>
      <c r="GE37" t="str">
        <f>IF(ISERROR(MATCH(GE$1,'CSC Mitre'!AJ$1:AJ$220,0)),"",VLOOKUP(GE$1,'Tactic Recode'!$A$1:$B$547,2,FALSE))</f>
        <v/>
      </c>
      <c r="GF37" t="str">
        <f>IF(ISERROR(MATCH(GF$1,'CSC Mitre'!AJ$1:AJ$220,0)),"",VLOOKUP(GF$1,'Tactic Recode'!$A$1:$B$547,2,FALSE))</f>
        <v/>
      </c>
      <c r="GG37" t="str">
        <f>IF(ISERROR(MATCH(GG$1,'CSC Mitre'!AJ$1:AJ$220,0)),"",VLOOKUP(GG$1,'Tactic Recode'!$A$1:$B$547,2,FALSE))</f>
        <v/>
      </c>
      <c r="GH37" t="str">
        <f>IF(ISERROR(MATCH(GH$1,'CSC Mitre'!AJ$1:AJ$220,0)),"",VLOOKUP(GH$1,'Tactic Recode'!$A$1:$B$547,2,FALSE))</f>
        <v/>
      </c>
      <c r="GI37" t="str">
        <f>IF(ISERROR(MATCH(GI$1,'CSC Mitre'!AJ$1:AJ$220,0)),"",VLOOKUP(GI$1,'Tactic Recode'!$A$1:$B$547,2,FALSE))</f>
        <v/>
      </c>
      <c r="GJ37" t="str">
        <f>IF(ISERROR(MATCH(GJ$1,'CSC Mitre'!AJ$1:AJ$220,0)),"",VLOOKUP(GJ$1,'Tactic Recode'!$A$1:$B$547,2,FALSE))</f>
        <v/>
      </c>
      <c r="GK37" t="str">
        <f>IF(ISERROR(MATCH(GK$1,'CSC Mitre'!AJ$1:AJ$220,0)),"",VLOOKUP(GK$1,'Tactic Recode'!$A$1:$B$547,2,FALSE))</f>
        <v/>
      </c>
      <c r="GL37" t="str">
        <f>IF(ISERROR(MATCH(GL$1,'CSC Mitre'!AJ$1:AJ$220,0)),"",VLOOKUP(GL$1,'Tactic Recode'!$A$1:$B$547,2,FALSE))</f>
        <v/>
      </c>
      <c r="GM37" t="str">
        <f>IF(ISERROR(MATCH(GM$1,'CSC Mitre'!AJ$1:AJ$220,0)),"",VLOOKUP(GM$1,'Tactic Recode'!$A$1:$B$547,2,FALSE))</f>
        <v/>
      </c>
      <c r="GN37" t="str">
        <f>IF(ISERROR(MATCH(GN$1,'CSC Mitre'!AJ$1:AJ$220,0)),"",VLOOKUP(GN$1,'Tactic Recode'!$A$1:$B$547,2,FALSE))</f>
        <v/>
      </c>
      <c r="GO37" t="str">
        <f>IF(ISERROR(MATCH(GO$1,'CSC Mitre'!AJ$1:AJ$220,0)),"",VLOOKUP(GO$1,'Tactic Recode'!$A$1:$B$547,2,FALSE))</f>
        <v/>
      </c>
      <c r="GP37" t="str">
        <f>IF(ISERROR(MATCH(GP$1,'CSC Mitre'!AJ$1:AJ$220,0)),"",VLOOKUP(GP$1,'Tactic Recode'!$A$1:$B$547,2,FALSE))</f>
        <v/>
      </c>
      <c r="GQ37" t="str">
        <f>IF(ISERROR(MATCH(GQ$1,'CSC Mitre'!AJ$1:AJ$220,0)),"",VLOOKUP(GQ$1,'Tactic Recode'!$A$1:$B$547,2,FALSE))</f>
        <v/>
      </c>
      <c r="GR37" t="str">
        <f>IF(ISERROR(MATCH(GR$1,'CSC Mitre'!AJ$1:AJ$220,0)),"",VLOOKUP(GR$1,'Tactic Recode'!$A$1:$B$547,2,FALSE))</f>
        <v/>
      </c>
      <c r="GS37" t="str">
        <f>IF(ISERROR(MATCH(GS$1,'CSC Mitre'!AJ$1:AJ$220,0)),"",VLOOKUP(GS$1,'Tactic Recode'!$A$1:$B$547,2,FALSE))</f>
        <v/>
      </c>
      <c r="GT37" t="str">
        <f>IF(ISERROR(MATCH(GT$1,'CSC Mitre'!AJ$1:AJ$220,0)),"",VLOOKUP(GT$1,'Tactic Recode'!$A$1:$B$547,2,FALSE))</f>
        <v/>
      </c>
      <c r="GU37" t="str">
        <f>IF(ISERROR(MATCH(GU$1,'CSC Mitre'!AJ$1:AJ$220,0)),"",VLOOKUP(GU$1,'Tactic Recode'!$A$1:$B$547,2,FALSE))</f>
        <v/>
      </c>
      <c r="GV37" t="str">
        <f>IF(ISERROR(MATCH(GV$1,'CSC Mitre'!AJ$1:AJ$220,0)),"",VLOOKUP(GV$1,'Tactic Recode'!$A$1:$B$547,2,FALSE))</f>
        <v/>
      </c>
      <c r="GW37" t="str">
        <f>IF(ISERROR(MATCH(GW$1,'CSC Mitre'!AJ$1:AJ$220,0)),"",VLOOKUP(GW$1,'Tactic Recode'!$A$1:$B$547,2,FALSE))</f>
        <v/>
      </c>
      <c r="GX37" t="str">
        <f>IF(ISERROR(MATCH(GX$1,'CSC Mitre'!AJ$1:AJ$220,0)),"",VLOOKUP(GX$1,'Tactic Recode'!$A$1:$B$547,2,FALSE))</f>
        <v/>
      </c>
      <c r="GY37" t="str">
        <f>IF(ISERROR(MATCH(GY$1,'CSC Mitre'!AJ$1:AJ$220,0)),"",VLOOKUP(GY$1,'Tactic Recode'!$A$1:$B$547,2,FALSE))</f>
        <v/>
      </c>
      <c r="GZ37" t="str">
        <f>IF(ISERROR(MATCH(GZ$1,'CSC Mitre'!AJ$1:AJ$220,0)),"",VLOOKUP(GZ$1,'Tactic Recode'!$A$1:$B$547,2,FALSE))</f>
        <v/>
      </c>
      <c r="HA37" t="str">
        <f>IF(ISERROR(MATCH(HA$1,'CSC Mitre'!AJ$1:AJ$220,0)),"",VLOOKUP(HA$1,'Tactic Recode'!$A$1:$B$547,2,FALSE))</f>
        <v/>
      </c>
      <c r="HB37" t="str">
        <f>IF(ISERROR(MATCH(HB$1,'CSC Mitre'!AJ$1:AJ$220,0)),"",VLOOKUP(HB$1,'Tactic Recode'!$A$1:$B$547,2,FALSE))</f>
        <v/>
      </c>
      <c r="HC37" t="str">
        <f>IF(ISERROR(MATCH(HC$1,'CSC Mitre'!AJ$1:AJ$220,0)),"",VLOOKUP(HC$1,'Tactic Recode'!$A$1:$B$547,2,FALSE))</f>
        <v/>
      </c>
      <c r="HD37" t="str">
        <f>IF(ISERROR(MATCH(HD$1,'CSC Mitre'!AJ$1:AJ$220,0)),"",VLOOKUP(HD$1,'Tactic Recode'!$A$1:$B$547,2,FALSE))</f>
        <v/>
      </c>
      <c r="HE37" t="str">
        <f>IF(ISERROR(MATCH(HE$1,'CSC Mitre'!AJ$1:AJ$220,0)),"",VLOOKUP(HE$1,'Tactic Recode'!$A$1:$B$547,2,FALSE))</f>
        <v/>
      </c>
      <c r="HF37" t="str">
        <f>IF(ISERROR(MATCH(HF$1,'CSC Mitre'!AJ$1:AJ$220,0)),"",VLOOKUP(HF$1,'Tactic Recode'!$A$1:$B$547,2,FALSE))</f>
        <v/>
      </c>
      <c r="HG37" t="str">
        <f>IF(ISERROR(MATCH(HG$1,'CSC Mitre'!AJ$1:AJ$220,0)),"",VLOOKUP(HG$1,'Tactic Recode'!$A$1:$B$547,2,FALSE))</f>
        <v/>
      </c>
      <c r="HH37" t="str">
        <f>IF(ISERROR(MATCH(HH$1,'CSC Mitre'!AJ$1:AJ$220,0)),"",VLOOKUP(HH$1,'Tactic Recode'!$A$1:$B$547,2,FALSE))</f>
        <v/>
      </c>
      <c r="HI37" t="str">
        <f>IF(ISERROR(MATCH(HI$1,'CSC Mitre'!AJ$1:AJ$220,0)),"",VLOOKUP(HI$1,'Tactic Recode'!$A$1:$B$547,2,FALSE))</f>
        <v/>
      </c>
      <c r="HJ37" t="str">
        <f>IF(ISERROR(MATCH(HJ$1,'CSC Mitre'!AJ$1:AJ$220,0)),"",VLOOKUP(HJ$1,'Tactic Recode'!$A$1:$B$547,2,FALSE))</f>
        <v/>
      </c>
      <c r="HK37" t="str">
        <f>IF(ISERROR(MATCH(HK$1,'CSC Mitre'!AJ$1:AJ$220,0)),"",VLOOKUP(HK$1,'Tactic Recode'!$A$1:$B$547,2,FALSE))</f>
        <v/>
      </c>
      <c r="HL37" t="str">
        <f>IF(ISERROR(MATCH(HL$1,'CSC Mitre'!AJ$1:AJ$220,0)),"",VLOOKUP(HL$1,'Tactic Recode'!$A$1:$B$547,2,FALSE))</f>
        <v/>
      </c>
      <c r="HM37" t="str">
        <f>IF(ISERROR(MATCH(HM$1,'CSC Mitre'!AJ$1:AJ$220,0)),"",VLOOKUP(HM$1,'Tactic Recode'!$A$1:$B$547,2,FALSE))</f>
        <v/>
      </c>
      <c r="HN37" t="str">
        <f>IF(ISERROR(MATCH(HN$1,'CSC Mitre'!AJ$1:AJ$220,0)),"",VLOOKUP(HN$1,'Tactic Recode'!$A$1:$B$547,2,FALSE))</f>
        <v/>
      </c>
      <c r="HO37" t="str">
        <f>IF(ISERROR(MATCH(HO$1,'CSC Mitre'!AJ$1:AJ$220,0)),"",VLOOKUP(HO$1,'Tactic Recode'!$A$1:$B$547,2,FALSE))</f>
        <v/>
      </c>
      <c r="HP37" t="str">
        <f>IF(ISERROR(MATCH(HP$1,'CSC Mitre'!AJ$1:AJ$220,0)),"",VLOOKUP(HP$1,'Tactic Recode'!$A$1:$B$547,2,FALSE))</f>
        <v/>
      </c>
      <c r="HQ37" t="str">
        <f>IF(ISERROR(MATCH(HQ$1,'CSC Mitre'!AJ$1:AJ$220,0)),"",VLOOKUP(HQ$1,'Tactic Recode'!$A$1:$B$547,2,FALSE))</f>
        <v/>
      </c>
      <c r="HR37" t="str">
        <f>IF(ISERROR(MATCH(HR$1,'CSC Mitre'!AJ$1:AJ$220,0)),"",VLOOKUP(HR$1,'Tactic Recode'!$A$1:$B$547,2,FALSE))</f>
        <v/>
      </c>
      <c r="HS37" t="str">
        <f>IF(ISERROR(MATCH(HS$1,'CSC Mitre'!AJ$1:AJ$220,0)),"",VLOOKUP(HS$1,'Tactic Recode'!$A$1:$B$547,2,FALSE))</f>
        <v/>
      </c>
      <c r="HT37" t="str">
        <f>IF(ISERROR(MATCH(HT$1,'CSC Mitre'!AJ$1:AJ$220,0)),"",VLOOKUP(HT$1,'Tactic Recode'!$A$1:$B$547,2,FALSE))</f>
        <v/>
      </c>
      <c r="HU37" t="str">
        <f>IF(ISERROR(MATCH(HU$1,'CSC Mitre'!AJ$1:AJ$220,0)),"",VLOOKUP(HU$1,'Tactic Recode'!$A$1:$B$547,2,FALSE))</f>
        <v/>
      </c>
      <c r="HV37" t="str">
        <f>IF(ISERROR(MATCH(HV$1,'CSC Mitre'!AJ$1:AJ$220,0)),"",VLOOKUP(HV$1,'Tactic Recode'!$A$1:$B$547,2,FALSE))</f>
        <v/>
      </c>
      <c r="HW37" t="str">
        <f>IF(ISERROR(MATCH(HW$1,'CSC Mitre'!AJ$1:AJ$220,0)),"",VLOOKUP(HW$1,'Tactic Recode'!$A$1:$B$547,2,FALSE))</f>
        <v/>
      </c>
      <c r="HX37" t="str">
        <f>IF(ISERROR(MATCH(HX$1,'CSC Mitre'!AJ$1:AJ$220,0)),"",VLOOKUP(HX$1,'Tactic Recode'!$A$1:$B$547,2,FALSE))</f>
        <v/>
      </c>
      <c r="HY37" t="str">
        <f>IF(ISERROR(MATCH(HY$1,'CSC Mitre'!AJ$1:AJ$220,0)),"",VLOOKUP(HY$1,'Tactic Recode'!$A$1:$B$547,2,FALSE))</f>
        <v/>
      </c>
      <c r="HZ37" t="str">
        <f>IF(ISERROR(MATCH(HZ$1,'CSC Mitre'!AJ$1:AJ$220,0)),"",VLOOKUP(HZ$1,'Tactic Recode'!$A$1:$B$547,2,FALSE))</f>
        <v/>
      </c>
      <c r="IA37" t="str">
        <f>IF(ISERROR(MATCH(IA$1,'CSC Mitre'!AJ$1:AJ$220,0)),"",VLOOKUP(IA$1,'Tactic Recode'!$A$1:$B$547,2,FALSE))</f>
        <v/>
      </c>
      <c r="IB37" t="str">
        <f>IF(ISERROR(MATCH(IB$1,'CSC Mitre'!AJ$1:AJ$220,0)),"",VLOOKUP(IB$1,'Tactic Recode'!$A$1:$B$547,2,FALSE))</f>
        <v/>
      </c>
      <c r="IC37" t="str">
        <f>IF(ISERROR(MATCH(IC$1,'CSC Mitre'!AJ$1:AJ$220,0)),"",VLOOKUP(IC$1,'Tactic Recode'!$A$1:$B$547,2,FALSE))</f>
        <v/>
      </c>
      <c r="ID37" t="str">
        <f>IF(ISERROR(MATCH(ID$1,'CSC Mitre'!AJ$1:AJ$220,0)),"",VLOOKUP(ID$1,'Tactic Recode'!$A$1:$B$547,2,FALSE))</f>
        <v/>
      </c>
      <c r="IE37" t="str">
        <f>IF(ISERROR(MATCH(IE$1,'CSC Mitre'!AJ$1:AJ$220,0)),"",VLOOKUP(IE$1,'Tactic Recode'!$A$1:$B$547,2,FALSE))</f>
        <v/>
      </c>
      <c r="IF37" t="str">
        <f>IF(ISERROR(MATCH(IF$1,'CSC Mitre'!AJ$1:AJ$220,0)),"",VLOOKUP(IF$1,'Tactic Recode'!$A$1:$B$547,2,FALSE))</f>
        <v/>
      </c>
      <c r="IG37" t="str">
        <f>IF(ISERROR(MATCH(IG$1,'CSC Mitre'!AJ$1:AJ$220,0)),"",VLOOKUP(IG$1,'Tactic Recode'!$A$1:$B$547,2,FALSE))</f>
        <v/>
      </c>
      <c r="IH37" t="str">
        <f>IF(ISERROR(MATCH(IH$1,'CSC Mitre'!AJ$1:AJ$220,0)),"",VLOOKUP(IH$1,'Tactic Recode'!$A$1:$B$547,2,FALSE))</f>
        <v/>
      </c>
      <c r="II37" t="str">
        <f>IF(ISERROR(MATCH(II$1,'CSC Mitre'!AJ$1:AJ$220,0)),"",VLOOKUP(II$1,'Tactic Recode'!$A$1:$B$547,2,FALSE))</f>
        <v/>
      </c>
      <c r="IJ37" t="str">
        <f>IF(ISERROR(MATCH(IJ$1,'CSC Mitre'!AJ$1:AJ$220,0)),"",VLOOKUP(IJ$1,'Tactic Recode'!$A$1:$B$547,2,FALSE))</f>
        <v/>
      </c>
      <c r="IK37" t="str">
        <f>IF(ISERROR(MATCH(IK$1,'CSC Mitre'!AJ$1:AJ$220,0)),"",VLOOKUP(IK$1,'Tactic Recode'!$A$1:$B$547,2,FALSE))</f>
        <v/>
      </c>
      <c r="IL37" t="str">
        <f>IF(ISERROR(MATCH(IL$1,'CSC Mitre'!AJ$1:AJ$220,0)),"",VLOOKUP(IL$1,'Tactic Recode'!$A$1:$B$547,2,FALSE))</f>
        <v/>
      </c>
      <c r="IM37" t="str">
        <f>IF(ISERROR(MATCH(IM$1,'CSC Mitre'!AJ$1:AJ$220,0)),"",VLOOKUP(IM$1,'Tactic Recode'!$A$1:$B$547,2,FALSE))</f>
        <v/>
      </c>
      <c r="IN37" t="str">
        <f>IF(ISERROR(MATCH(IN$1,'CSC Mitre'!AJ$1:AJ$220,0)),"",VLOOKUP(IN$1,'Tactic Recode'!$A$1:$B$547,2,FALSE))</f>
        <v/>
      </c>
      <c r="IO37" t="str">
        <f>IF(ISERROR(MATCH(IO$1,'CSC Mitre'!AJ$1:AJ$220,0)),"",VLOOKUP(IO$1,'Tactic Recode'!$A$1:$B$547,2,FALSE))</f>
        <v/>
      </c>
      <c r="IP37" t="str">
        <f>IF(ISERROR(MATCH(IP$1,'CSC Mitre'!AJ$1:AJ$220,0)),"",VLOOKUP(IP$1,'Tactic Recode'!$A$1:$B$547,2,FALSE))</f>
        <v/>
      </c>
      <c r="IQ37" t="str">
        <f>IF(ISERROR(MATCH(IQ$1,'CSC Mitre'!AJ$1:AJ$220,0)),"",VLOOKUP(IQ$1,'Tactic Recode'!$A$1:$B$547,2,FALSE))</f>
        <v/>
      </c>
      <c r="IR37" t="str">
        <f>IF(ISERROR(MATCH(IR$1,'CSC Mitre'!AJ$1:AJ$220,0)),"",VLOOKUP(IR$1,'Tactic Recode'!$A$1:$B$547,2,FALSE))</f>
        <v/>
      </c>
      <c r="IS37" t="str">
        <f>IF(ISERROR(MATCH(IS$1,'CSC Mitre'!AJ$1:AJ$220,0)),"",VLOOKUP(IS$1,'Tactic Recode'!$A$1:$B$547,2,FALSE))</f>
        <v/>
      </c>
      <c r="IT37" t="str">
        <f>IF(ISERROR(MATCH(IT$1,'CSC Mitre'!AJ$1:AJ$220,0)),"",VLOOKUP(IT$1,'Tactic Recode'!$A$1:$B$547,2,FALSE))</f>
        <v/>
      </c>
      <c r="IU37" t="str">
        <f>IF(ISERROR(MATCH(IU$1,'CSC Mitre'!AJ$1:AJ$220,0)),"",VLOOKUP(IU$1,'Tactic Recode'!$A$1:$B$547,2,FALSE))</f>
        <v/>
      </c>
      <c r="IV37" t="str">
        <f>IF(ISERROR(MATCH(IV$1,'CSC Mitre'!AJ$1:AJ$220,0)),"",VLOOKUP(IV$1,'Tactic Recode'!$A$1:$B$547,2,FALSE))</f>
        <v/>
      </c>
      <c r="IW37" t="str">
        <f>IF(ISERROR(MATCH(IW$1,'CSC Mitre'!AJ$1:AJ$220,0)),"",VLOOKUP(IW$1,'Tactic Recode'!$A$1:$B$547,2,FALSE))</f>
        <v/>
      </c>
      <c r="IX37" t="str">
        <f>IF(ISERROR(MATCH(IX$1,'CSC Mitre'!AJ$1:AJ$220,0)),"",VLOOKUP(IX$1,'Tactic Recode'!$A$1:$B$547,2,FALSE))</f>
        <v/>
      </c>
      <c r="IY37" t="str">
        <f>IF(ISERROR(MATCH(IY$1,'CSC Mitre'!AJ$1:AJ$220,0)),"",VLOOKUP(IY$1,'Tactic Recode'!$A$1:$B$547,2,FALSE))</f>
        <v/>
      </c>
      <c r="IZ37" t="str">
        <f>IF(ISERROR(MATCH(IZ$1,'CSC Mitre'!AJ$1:AJ$220,0)),"",VLOOKUP(IZ$1,'Tactic Recode'!$A$1:$B$547,2,FALSE))</f>
        <v/>
      </c>
      <c r="JA37" t="str">
        <f>IF(ISERROR(MATCH(JA$1,'CSC Mitre'!AJ$1:AJ$220,0)),"",VLOOKUP(JA$1,'Tactic Recode'!$A$1:$B$547,2,FALSE))</f>
        <v/>
      </c>
      <c r="JB37" t="str">
        <f>IF(ISERROR(MATCH(JB$1,'CSC Mitre'!AJ$1:AJ$220,0)),"",VLOOKUP(JB$1,'Tactic Recode'!$A$1:$B$547,2,FALSE))</f>
        <v/>
      </c>
      <c r="JC37" t="str">
        <f>IF(ISERROR(MATCH(JC$1,'CSC Mitre'!AJ$1:AJ$220,0)),"",VLOOKUP(JC$1,'Tactic Recode'!$A$1:$B$547,2,FALSE))</f>
        <v/>
      </c>
      <c r="JD37" t="str">
        <f>IF(ISERROR(MATCH(JD$1,'CSC Mitre'!AJ$1:AJ$220,0)),"",VLOOKUP(JD$1,'Tactic Recode'!$A$1:$B$547,2,FALSE))</f>
        <v/>
      </c>
      <c r="JE37" t="str">
        <f>IF(ISERROR(MATCH(JE$1,'CSC Mitre'!AJ$1:AJ$220,0)),"",VLOOKUP(JE$1,'Tactic Recode'!$A$1:$B$547,2,FALSE))</f>
        <v/>
      </c>
      <c r="JF37" t="str">
        <f>IF(ISERROR(MATCH(JF$1,'CSC Mitre'!AJ$1:AJ$220,0)),"",VLOOKUP(JF$1,'Tactic Recode'!$A$1:$B$547,2,FALSE))</f>
        <v/>
      </c>
      <c r="JG37" t="str">
        <f>IF(ISERROR(MATCH(JG$1,'CSC Mitre'!AJ$1:AJ$220,0)),"",VLOOKUP(JG$1,'Tactic Recode'!$A$1:$B$547,2,FALSE))</f>
        <v/>
      </c>
      <c r="JH37" t="str">
        <f>IF(ISERROR(MATCH(JH$1,'CSC Mitre'!AJ$1:AJ$220,0)),"",VLOOKUP(JH$1,'Tactic Recode'!$A$1:$B$547,2,FALSE))</f>
        <v/>
      </c>
      <c r="JI37" t="str">
        <f>IF(ISERROR(MATCH(JI$1,'CSC Mitre'!AJ$1:AJ$220,0)),"",VLOOKUP(JI$1,'Tactic Recode'!$A$1:$B$547,2,FALSE))</f>
        <v/>
      </c>
      <c r="JJ37" t="str">
        <f>IF(ISERROR(MATCH(JJ$1,'CSC Mitre'!AJ$1:AJ$220,0)),"",VLOOKUP(JJ$1,'Tactic Recode'!$A$1:$B$547,2,FALSE))</f>
        <v/>
      </c>
      <c r="JK37" t="str">
        <f>IF(ISERROR(MATCH(JK$1,'CSC Mitre'!AJ$1:AJ$220,0)),"",VLOOKUP(JK$1,'Tactic Recode'!$A$1:$B$547,2,FALSE))</f>
        <v/>
      </c>
      <c r="JL37" t="str">
        <f>IF(ISERROR(MATCH(JL$1,'CSC Mitre'!AJ$1:AJ$220,0)),"",VLOOKUP(JL$1,'Tactic Recode'!$A$1:$B$547,2,FALSE))</f>
        <v/>
      </c>
      <c r="JM37" t="str">
        <f>IF(ISERROR(MATCH(JM$1,'CSC Mitre'!AJ$1:AJ$220,0)),"",VLOOKUP(JM$1,'Tactic Recode'!$A$1:$B$547,2,FALSE))</f>
        <v/>
      </c>
      <c r="JN37" t="str">
        <f>IF(ISERROR(MATCH(JN$1,'CSC Mitre'!AJ$1:AJ$220,0)),"",VLOOKUP(JN$1,'Tactic Recode'!$A$1:$B$547,2,FALSE))</f>
        <v/>
      </c>
      <c r="JO37" t="str">
        <f>IF(ISERROR(MATCH(JO$1,'CSC Mitre'!AJ$1:AJ$220,0)),"",VLOOKUP(JO$1,'Tactic Recode'!$A$1:$B$547,2,FALSE))</f>
        <v/>
      </c>
      <c r="JP37" t="str">
        <f>IF(ISERROR(MATCH(JP$1,'CSC Mitre'!AJ$1:AJ$220,0)),"",VLOOKUP(JP$1,'Tactic Recode'!$A$1:$B$547,2,FALSE))</f>
        <v/>
      </c>
      <c r="JQ37" t="str">
        <f>IF(ISERROR(MATCH(JQ$1,'CSC Mitre'!AJ$1:AJ$220,0)),"",VLOOKUP(JQ$1,'Tactic Recode'!$A$1:$B$547,2,FALSE))</f>
        <v/>
      </c>
      <c r="JR37" t="str">
        <f>IF(ISERROR(MATCH(JR$1,'CSC Mitre'!AJ$1:AJ$220,0)),"",VLOOKUP(JR$1,'Tactic Recode'!$A$1:$B$547,2,FALSE))</f>
        <v/>
      </c>
      <c r="JS37" t="str">
        <f>IF(ISERROR(MATCH(JS$1,'CSC Mitre'!AJ$1:AJ$220,0)),"",VLOOKUP(JS$1,'Tactic Recode'!$A$1:$B$547,2,FALSE))</f>
        <v/>
      </c>
      <c r="JT37" t="str">
        <f>IF(ISERROR(MATCH(JT$1,'CSC Mitre'!AJ$1:AJ$220,0)),"",VLOOKUP(JT$1,'Tactic Recode'!$A$1:$B$547,2,FALSE))</f>
        <v/>
      </c>
      <c r="JU37" t="str">
        <f>IF(ISERROR(MATCH(JU$1,'CSC Mitre'!AJ$1:AJ$220,0)),"",VLOOKUP(JU$1,'Tactic Recode'!$A$1:$B$547,2,FALSE))</f>
        <v/>
      </c>
      <c r="JV37" t="str">
        <f>IF(ISERROR(MATCH(JV$1,'CSC Mitre'!AJ$1:AJ$220,0)),"",VLOOKUP(JV$1,'Tactic Recode'!$A$1:$B$547,2,FALSE))</f>
        <v/>
      </c>
      <c r="JW37" t="str">
        <f>IF(ISERROR(MATCH(JW$1,'CSC Mitre'!AJ$1:AJ$220,0)),"",VLOOKUP(JW$1,'Tactic Recode'!$A$1:$B$547,2,FALSE))</f>
        <v/>
      </c>
      <c r="JX37" t="str">
        <f>IF(ISERROR(MATCH(JX$1,'CSC Mitre'!AJ$1:AJ$220,0)),"",VLOOKUP(JX$1,'Tactic Recode'!$A$1:$B$547,2,FALSE))</f>
        <v/>
      </c>
      <c r="JY37" t="str">
        <f>IF(ISERROR(MATCH(JY$1,'CSC Mitre'!AJ$1:AJ$220,0)),"",VLOOKUP(JY$1,'Tactic Recode'!$A$1:$B$547,2,FALSE))</f>
        <v/>
      </c>
      <c r="JZ37" t="str">
        <f>IF(ISERROR(MATCH(JZ$1,'CSC Mitre'!AJ$1:AJ$220,0)),"",VLOOKUP(JZ$1,'Tactic Recode'!$A$1:$B$547,2,FALSE))</f>
        <v/>
      </c>
      <c r="KA37" t="str">
        <f>IF(ISERROR(MATCH(KA$1,'CSC Mitre'!AJ$1:AJ$220,0)),"",VLOOKUP(KA$1,'Tactic Recode'!$A$1:$B$547,2,FALSE))</f>
        <v/>
      </c>
      <c r="KB37" t="str">
        <f>IF(ISERROR(MATCH(KB$1,'CSC Mitre'!AJ$1:AJ$220,0)),"",VLOOKUP(KB$1,'Tactic Recode'!$A$1:$B$547,2,FALSE))</f>
        <v/>
      </c>
      <c r="KC37" t="str">
        <f>IF(ISERROR(MATCH(KC$1,'CSC Mitre'!AJ$1:AJ$220,0)),"",VLOOKUP(KC$1,'Tactic Recode'!$A$1:$B$547,2,FALSE))</f>
        <v/>
      </c>
      <c r="KD37" t="str">
        <f>IF(ISERROR(MATCH(KD$1,'CSC Mitre'!AJ$1:AJ$220,0)),"",VLOOKUP(KD$1,'Tactic Recode'!$A$1:$B$547,2,FALSE))</f>
        <v/>
      </c>
      <c r="KE37" t="str">
        <f>IF(ISERROR(MATCH(KE$1,'CSC Mitre'!AJ$1:AJ$220,0)),"",VLOOKUP(KE$1,'Tactic Recode'!$A$1:$B$547,2,FALSE))</f>
        <v/>
      </c>
      <c r="KF37" t="str">
        <f>IF(ISERROR(MATCH(KF$1,'CSC Mitre'!AJ$1:AJ$220,0)),"",VLOOKUP(KF$1,'Tactic Recode'!$A$1:$B$547,2,FALSE))</f>
        <v/>
      </c>
      <c r="KG37" t="str">
        <f>IF(ISERROR(MATCH(KG$1,'CSC Mitre'!AJ$1:AJ$220,0)),"",VLOOKUP(KG$1,'Tactic Recode'!$A$1:$B$547,2,FALSE))</f>
        <v/>
      </c>
      <c r="KH37" t="str">
        <f>IF(ISERROR(MATCH(KH$1,'CSC Mitre'!AJ$1:AJ$220,0)),"",VLOOKUP(KH$1,'Tactic Recode'!$A$1:$B$547,2,FALSE))</f>
        <v/>
      </c>
      <c r="KI37" t="str">
        <f>IF(ISERROR(MATCH(KI$1,'CSC Mitre'!AJ$1:AJ$220,0)),"",VLOOKUP(KI$1,'Tactic Recode'!$A$1:$B$547,2,FALSE))</f>
        <v/>
      </c>
      <c r="KJ37" t="str">
        <f>IF(ISERROR(MATCH(KJ$1,'CSC Mitre'!AJ$1:AJ$220,0)),"",VLOOKUP(KJ$1,'Tactic Recode'!$A$1:$B$547,2,FALSE))</f>
        <v/>
      </c>
      <c r="KK37" t="str">
        <f>IF(ISERROR(MATCH(KK$1,'CSC Mitre'!AJ$1:AJ$220,0)),"",VLOOKUP(KK$1,'Tactic Recode'!$A$1:$B$547,2,FALSE))</f>
        <v/>
      </c>
      <c r="KL37" t="str">
        <f>IF(ISERROR(MATCH(KL$1,'CSC Mitre'!AJ$1:AJ$220,0)),"",VLOOKUP(KL$1,'Tactic Recode'!$A$1:$B$547,2,FALSE))</f>
        <v/>
      </c>
      <c r="KM37" t="str">
        <f>IF(ISERROR(MATCH(KM$1,'CSC Mitre'!AJ$1:AJ$220,0)),"",VLOOKUP(KM$1,'Tactic Recode'!$A$1:$B$547,2,FALSE))</f>
        <v/>
      </c>
      <c r="KN37" t="str">
        <f>IF(ISERROR(MATCH(KN$1,'CSC Mitre'!AJ$1:AJ$220,0)),"",VLOOKUP(KN$1,'Tactic Recode'!$A$1:$B$547,2,FALSE))</f>
        <v/>
      </c>
      <c r="KO37" t="str">
        <f>IF(ISERROR(MATCH(KO$1,'CSC Mitre'!AJ$1:AJ$220,0)),"",VLOOKUP(KO$1,'Tactic Recode'!$A$1:$B$547,2,FALSE))</f>
        <v/>
      </c>
      <c r="KP37" t="str">
        <f>IF(ISERROR(MATCH(KP$1,'CSC Mitre'!AJ$1:AJ$220,0)),"",VLOOKUP(KP$1,'Tactic Recode'!$A$1:$B$547,2,FALSE))</f>
        <v/>
      </c>
      <c r="KQ37" t="str">
        <f>IF(ISERROR(MATCH(KQ$1,'CSC Mitre'!AJ$1:AJ$220,0)),"",VLOOKUP(KQ$1,'Tactic Recode'!$A$1:$B$547,2,FALSE))</f>
        <v/>
      </c>
      <c r="KR37" t="str">
        <f>IF(ISERROR(MATCH(KR$1,'CSC Mitre'!AJ$1:AJ$220,0)),"",VLOOKUP(KR$1,'Tactic Recode'!$A$1:$B$547,2,FALSE))</f>
        <v/>
      </c>
      <c r="KS37" t="str">
        <f>IF(ISERROR(MATCH(KS$1,'CSC Mitre'!AJ$1:AJ$220,0)),"",VLOOKUP(KS$1,'Tactic Recode'!$A$1:$B$547,2,FALSE))</f>
        <v/>
      </c>
      <c r="KT37" t="str">
        <f>IF(ISERROR(MATCH(KT$1,'CSC Mitre'!AJ$1:AJ$220,0)),"",VLOOKUP(KT$1,'Tactic Recode'!$A$1:$B$547,2,FALSE))</f>
        <v/>
      </c>
      <c r="KU37" t="str">
        <f>IF(ISERROR(MATCH(KU$1,'CSC Mitre'!AJ$1:AJ$220,0)),"",VLOOKUP(KU$1,'Tactic Recode'!$A$1:$B$547,2,FALSE))</f>
        <v/>
      </c>
      <c r="KV37" t="str">
        <f>IF(ISERROR(MATCH(KV$1,'CSC Mitre'!AJ$1:AJ$220,0)),"",VLOOKUP(KV$1,'Tactic Recode'!$A$1:$B$547,2,FALSE))</f>
        <v/>
      </c>
      <c r="KW37" t="str">
        <f>IF(ISERROR(MATCH(KW$1,'CSC Mitre'!AJ$1:AJ$220,0)),"",VLOOKUP(KW$1,'Tactic Recode'!$A$1:$B$547,2,FALSE))</f>
        <v/>
      </c>
      <c r="KX37" t="str">
        <f>IF(ISERROR(MATCH(KX$1,'CSC Mitre'!AJ$1:AJ$220,0)),"",VLOOKUP(KX$1,'Tactic Recode'!$A$1:$B$547,2,FALSE))</f>
        <v/>
      </c>
      <c r="KY37" t="str">
        <f>IF(ISERROR(MATCH(KY$1,'CSC Mitre'!AJ$1:AJ$220,0)),"",VLOOKUP(KY$1,'Tactic Recode'!$A$1:$B$547,2,FALSE))</f>
        <v/>
      </c>
      <c r="KZ37" t="str">
        <f>IF(ISERROR(MATCH(KZ$1,'CSC Mitre'!AJ$1:AJ$220,0)),"",VLOOKUP(KZ$1,'Tactic Recode'!$A$1:$B$547,2,FALSE))</f>
        <v/>
      </c>
      <c r="LA37" t="str">
        <f>IF(ISERROR(MATCH(LA$1,'CSC Mitre'!AJ$1:AJ$220,0)),"",VLOOKUP(LA$1,'Tactic Recode'!$A$1:$B$547,2,FALSE))</f>
        <v/>
      </c>
      <c r="LB37" t="str">
        <f>IF(ISERROR(MATCH(LB$1,'CSC Mitre'!AJ$1:AJ$220,0)),"",VLOOKUP(LB$1,'Tactic Recode'!$A$1:$B$547,2,FALSE))</f>
        <v/>
      </c>
      <c r="LC37" t="str">
        <f>IF(ISERROR(MATCH(LC$1,'CSC Mitre'!AJ$1:AJ$220,0)),"",VLOOKUP(LC$1,'Tactic Recode'!$A$1:$B$547,2,FALSE))</f>
        <v/>
      </c>
      <c r="LD37" t="str">
        <f>IF(ISERROR(MATCH(LD$1,'CSC Mitre'!AJ$1:AJ$220,0)),"",VLOOKUP(LD$1,'Tactic Recode'!$A$1:$B$547,2,FALSE))</f>
        <v/>
      </c>
      <c r="LE37" t="str">
        <f>IF(ISERROR(MATCH(LE$1,'CSC Mitre'!AJ$1:AJ$220,0)),"",VLOOKUP(LE$1,'Tactic Recode'!$A$1:$B$547,2,FALSE))</f>
        <v/>
      </c>
      <c r="LF37" t="str">
        <f>IF(ISERROR(MATCH(LF$1,'CSC Mitre'!AJ$1:AJ$220,0)),"",VLOOKUP(LF$1,'Tactic Recode'!$A$1:$B$547,2,FALSE))</f>
        <v/>
      </c>
      <c r="LG37" t="str">
        <f>IF(ISERROR(MATCH(LG$1,'CSC Mitre'!AJ$1:AJ$220,0)),"",VLOOKUP(LG$1,'Tactic Recode'!$A$1:$B$547,2,FALSE))</f>
        <v/>
      </c>
      <c r="LH37" t="str">
        <f>IF(ISERROR(MATCH(LH$1,'CSC Mitre'!AJ$1:AJ$220,0)),"",VLOOKUP(LH$1,'Tactic Recode'!$A$1:$B$547,2,FALSE))</f>
        <v/>
      </c>
      <c r="LI37" t="str">
        <f>IF(ISERROR(MATCH(LI$1,'CSC Mitre'!AJ$1:AJ$220,0)),"",VLOOKUP(LI$1,'Tactic Recode'!$A$1:$B$547,2,FALSE))</f>
        <v/>
      </c>
      <c r="LJ37" t="str">
        <f>IF(ISERROR(MATCH(LJ$1,'CSC Mitre'!AJ$1:AJ$220,0)),"",VLOOKUP(LJ$1,'Tactic Recode'!$A$1:$B$547,2,FALSE))</f>
        <v/>
      </c>
      <c r="LK37" t="str">
        <f>IF(ISERROR(MATCH(LK$1,'CSC Mitre'!AJ$1:AJ$220,0)),"",VLOOKUP(LK$1,'Tactic Recode'!$A$1:$B$547,2,FALSE))</f>
        <v/>
      </c>
      <c r="LL37" t="str">
        <f>IF(ISERROR(MATCH(LL$1,'CSC Mitre'!AJ$1:AJ$220,0)),"",VLOOKUP(LL$1,'Tactic Recode'!$A$1:$B$547,2,FALSE))</f>
        <v/>
      </c>
      <c r="LM37" t="str">
        <f>IF(ISERROR(MATCH(LM$1,'CSC Mitre'!AJ$1:AJ$220,0)),"",VLOOKUP(LM$1,'Tactic Recode'!$A$1:$B$547,2,FALSE))</f>
        <v/>
      </c>
      <c r="LN37" t="str">
        <f>IF(ISERROR(MATCH(LN$1,'CSC Mitre'!AJ$1:AJ$220,0)),"",VLOOKUP(LN$1,'Tactic Recode'!$A$1:$B$547,2,FALSE))</f>
        <v/>
      </c>
      <c r="LO37" t="str">
        <f>IF(ISERROR(MATCH(LO$1,'CSC Mitre'!AJ$1:AJ$220,0)),"",VLOOKUP(LO$1,'Tactic Recode'!$A$1:$B$547,2,FALSE))</f>
        <v/>
      </c>
      <c r="LP37" t="str">
        <f>IF(ISERROR(MATCH(LP$1,'CSC Mitre'!AJ$1:AJ$220,0)),"",VLOOKUP(LP$1,'Tactic Recode'!$A$1:$B$547,2,FALSE))</f>
        <v/>
      </c>
      <c r="LQ37" t="str">
        <f>IF(ISERROR(MATCH(LQ$1,'CSC Mitre'!AJ$1:AJ$220,0)),"",VLOOKUP(LQ$1,'Tactic Recode'!$A$1:$B$547,2,FALSE))</f>
        <v/>
      </c>
      <c r="LR37" t="str">
        <f>IF(ISERROR(MATCH(LR$1,'CSC Mitre'!AJ$1:AJ$220,0)),"",VLOOKUP(LR$1,'Tactic Recode'!$A$1:$B$547,2,FALSE))</f>
        <v/>
      </c>
      <c r="LS37" t="str">
        <f>IF(ISERROR(MATCH(LS$1,'CSC Mitre'!AJ$1:AJ$220,0)),"",VLOOKUP(LS$1,'Tactic Recode'!$A$1:$B$547,2,FALSE))</f>
        <v/>
      </c>
      <c r="LT37" t="str">
        <f>IF(ISERROR(MATCH(LT$1,'CSC Mitre'!AJ$1:AJ$220,0)),"",VLOOKUP(LT$1,'Tactic Recode'!$A$1:$B$547,2,FALSE))</f>
        <v/>
      </c>
      <c r="LU37" t="str">
        <f>IF(ISERROR(MATCH(LU$1,'CSC Mitre'!AJ$1:AJ$220,0)),"",VLOOKUP(LU$1,'Tactic Recode'!$A$1:$B$547,2,FALSE))</f>
        <v/>
      </c>
      <c r="LV37" t="str">
        <f>IF(ISERROR(MATCH(LV$1,'CSC Mitre'!AJ$1:AJ$220,0)),"",VLOOKUP(LV$1,'Tactic Recode'!$A$1:$B$547,2,FALSE))</f>
        <v/>
      </c>
      <c r="LW37" t="str">
        <f>IF(ISERROR(MATCH(LW$1,'CSC Mitre'!AJ$1:AJ$220,0)),"",VLOOKUP(LW$1,'Tactic Recode'!$A$1:$B$547,2,FALSE))</f>
        <v/>
      </c>
      <c r="LX37" t="str">
        <f>IF(ISERROR(MATCH(LX$1,'CSC Mitre'!AJ$1:AJ$220,0)),"",VLOOKUP(LX$1,'Tactic Recode'!$A$1:$B$547,2,FALSE))</f>
        <v/>
      </c>
      <c r="LY37" t="str">
        <f>IF(ISERROR(MATCH(LY$1,'CSC Mitre'!AJ$1:AJ$220,0)),"",VLOOKUP(LY$1,'Tactic Recode'!$A$1:$B$547,2,FALSE))</f>
        <v/>
      </c>
      <c r="LZ37" t="str">
        <f>IF(ISERROR(MATCH(LZ$1,'CSC Mitre'!AJ$1:AJ$220,0)),"",VLOOKUP(LZ$1,'Tactic Recode'!$A$1:$B$547,2,FALSE))</f>
        <v/>
      </c>
      <c r="MA37" t="str">
        <f>IF(ISERROR(MATCH(MA$1,'CSC Mitre'!AJ$1:AJ$220,0)),"",VLOOKUP(MA$1,'Tactic Recode'!$A$1:$B$547,2,FALSE))</f>
        <v/>
      </c>
      <c r="MB37" t="str">
        <f>IF(ISERROR(MATCH(MB$1,'CSC Mitre'!AJ$1:AJ$220,0)),"",VLOOKUP(MB$1,'Tactic Recode'!$A$1:$B$547,2,FALSE))</f>
        <v/>
      </c>
      <c r="MC37" t="str">
        <f>IF(ISERROR(MATCH(MC$1,'CSC Mitre'!AJ$1:AJ$220,0)),"",VLOOKUP(MC$1,'Tactic Recode'!$A$1:$B$547,2,FALSE))</f>
        <v/>
      </c>
      <c r="MD37" t="str">
        <f>IF(ISERROR(MATCH(MD$1,'CSC Mitre'!AJ$1:AJ$220,0)),"",VLOOKUP(MD$1,'Tactic Recode'!$A$1:$B$547,2,FALSE))</f>
        <v/>
      </c>
      <c r="ME37" t="str">
        <f>IF(ISERROR(MATCH(ME$1,'CSC Mitre'!AJ$1:AJ$220,0)),"",VLOOKUP(ME$1,'Tactic Recode'!$A$1:$B$547,2,FALSE))</f>
        <v/>
      </c>
      <c r="MF37" t="str">
        <f>IF(ISERROR(MATCH(MF$1,'CSC Mitre'!AJ$1:AJ$220,0)),"",VLOOKUP(MF$1,'Tactic Recode'!$A$1:$B$547,2,FALSE))</f>
        <v/>
      </c>
      <c r="MG37" t="str">
        <f>IF(ISERROR(MATCH(MG$1,'CSC Mitre'!AJ$1:AJ$220,0)),"",VLOOKUP(MG$1,'Tactic Recode'!$A$1:$B$547,2,FALSE))</f>
        <v/>
      </c>
      <c r="MH37" t="str">
        <f>IF(ISERROR(MATCH(MH$1,'CSC Mitre'!AJ$1:AJ$220,0)),"",VLOOKUP(MH$1,'Tactic Recode'!$A$1:$B$547,2,FALSE))</f>
        <v/>
      </c>
      <c r="MI37" t="str">
        <f>IF(ISERROR(MATCH(MI$1,'CSC Mitre'!AJ$1:AJ$220,0)),"",VLOOKUP(MI$1,'Tactic Recode'!$A$1:$B$547,2,FALSE))</f>
        <v/>
      </c>
      <c r="MJ37" t="str">
        <f>IF(ISERROR(MATCH(MJ$1,'CSC Mitre'!AJ$1:AJ$220,0)),"",VLOOKUP(MJ$1,'Tactic Recode'!$A$1:$B$547,2,FALSE))</f>
        <v/>
      </c>
      <c r="MK37" t="str">
        <f>IF(ISERROR(MATCH(MK$1,'CSC Mitre'!AJ$1:AJ$220,0)),"",VLOOKUP(MK$1,'Tactic Recode'!$A$1:$B$547,2,FALSE))</f>
        <v/>
      </c>
      <c r="ML37" t="str">
        <f>IF(ISERROR(MATCH(ML$1,'CSC Mitre'!AJ$1:AJ$220,0)),"",VLOOKUP(ML$1,'Tactic Recode'!$A$1:$B$547,2,FALSE))</f>
        <v/>
      </c>
      <c r="MM37" t="str">
        <f>IF(ISERROR(MATCH(MM$1,'CSC Mitre'!AJ$1:AJ$220,0)),"",VLOOKUP(MM$1,'Tactic Recode'!$A$1:$B$547,2,FALSE))</f>
        <v/>
      </c>
      <c r="MN37" t="str">
        <f>IF(ISERROR(MATCH(MN$1,'CSC Mitre'!AJ$1:AJ$220,0)),"",VLOOKUP(MN$1,'Tactic Recode'!$A$1:$B$547,2,FALSE))</f>
        <v/>
      </c>
      <c r="MO37" t="str">
        <f>IF(ISERROR(MATCH(MO$1,'CSC Mitre'!AJ$1:AJ$220,0)),"",VLOOKUP(MO$1,'Tactic Recode'!$A$1:$B$547,2,FALSE))</f>
        <v/>
      </c>
      <c r="MP37" t="str">
        <f>IF(ISERROR(MATCH(MP$1,'CSC Mitre'!AJ$1:AJ$220,0)),"",VLOOKUP(MP$1,'Tactic Recode'!$A$1:$B$547,2,FALSE))</f>
        <v/>
      </c>
      <c r="MQ37" t="str">
        <f>IF(ISERROR(MATCH(MQ$1,'CSC Mitre'!AJ$1:AJ$220,0)),"",VLOOKUP(MQ$1,'Tactic Recode'!$A$1:$B$547,2,FALSE))</f>
        <v/>
      </c>
      <c r="MR37" t="str">
        <f>IF(ISERROR(MATCH(MR$1,'CSC Mitre'!AJ$1:AJ$220,0)),"",VLOOKUP(MR$1,'Tactic Recode'!$A$1:$B$547,2,FALSE))</f>
        <v/>
      </c>
      <c r="MS37" t="str">
        <f>IF(ISERROR(MATCH(MS$1,'CSC Mitre'!AJ$1:AJ$220,0)),"",VLOOKUP(MS$1,'Tactic Recode'!$A$1:$B$547,2,FALSE))</f>
        <v/>
      </c>
      <c r="MT37" t="str">
        <f>IF(ISERROR(MATCH(MT$1,'CSC Mitre'!AJ$1:AJ$220,0)),"",VLOOKUP(MT$1,'Tactic Recode'!$A$1:$B$547,2,FALSE))</f>
        <v/>
      </c>
      <c r="MU37" t="str">
        <f>IF(ISERROR(MATCH(MU$1,'CSC Mitre'!AJ$1:AJ$220,0)),"",VLOOKUP(MU$1,'Tactic Recode'!$A$1:$B$547,2,FALSE))</f>
        <v/>
      </c>
      <c r="MV37" t="str">
        <f>IF(ISERROR(MATCH(MV$1,'CSC Mitre'!AJ$1:AJ$220,0)),"",VLOOKUP(MV$1,'Tactic Recode'!$A$1:$B$547,2,FALSE))</f>
        <v/>
      </c>
      <c r="MW37" t="str">
        <f>IF(ISERROR(MATCH(MW$1,'CSC Mitre'!AJ$1:AJ$220,0)),"",VLOOKUP(MW$1,'Tactic Recode'!$A$1:$B$547,2,FALSE))</f>
        <v/>
      </c>
      <c r="MX37" t="str">
        <f>IF(ISERROR(MATCH(MX$1,'CSC Mitre'!AJ$1:AJ$220,0)),"",VLOOKUP(MX$1,'Tactic Recode'!$A$1:$B$547,2,FALSE))</f>
        <v/>
      </c>
      <c r="MY37" t="str">
        <f>IF(ISERROR(MATCH(MY$1,'CSC Mitre'!AJ$1:AJ$220,0)),"",VLOOKUP(MY$1,'Tactic Recode'!$A$1:$B$547,2,FALSE))</f>
        <v/>
      </c>
      <c r="MZ37" t="str">
        <f>IF(ISERROR(MATCH(MZ$1,'CSC Mitre'!AJ$1:AJ$220,0)),"",VLOOKUP(MZ$1,'Tactic Recode'!$A$1:$B$547,2,FALSE))</f>
        <v/>
      </c>
      <c r="NA37" t="str">
        <f>IF(ISERROR(MATCH(NA$1,'CSC Mitre'!AJ$1:AJ$220,0)),"",VLOOKUP(NA$1,'Tactic Recode'!$A$1:$B$547,2,FALSE))</f>
        <v/>
      </c>
      <c r="NB37" t="str">
        <f>IF(ISERROR(MATCH(NB$1,'CSC Mitre'!AJ$1:AJ$220,0)),"",VLOOKUP(NB$1,'Tactic Recode'!$A$1:$B$547,2,FALSE))</f>
        <v/>
      </c>
      <c r="NC37" t="str">
        <f>IF(ISERROR(MATCH(NC$1,'CSC Mitre'!AJ$1:AJ$220,0)),"",VLOOKUP(NC$1,'Tactic Recode'!$A$1:$B$547,2,FALSE))</f>
        <v/>
      </c>
      <c r="ND37" t="str">
        <f>IF(ISERROR(MATCH(ND$1,'CSC Mitre'!AJ$1:AJ$220,0)),"",VLOOKUP(ND$1,'Tactic Recode'!$A$1:$B$547,2,FALSE))</f>
        <v/>
      </c>
      <c r="NE37" t="str">
        <f>IF(ISERROR(MATCH(NE$1,'CSC Mitre'!AJ$1:AJ$220,0)),"",VLOOKUP(NE$1,'Tactic Recode'!$A$1:$B$547,2,FALSE))</f>
        <v/>
      </c>
      <c r="NF37" t="str">
        <f>IF(ISERROR(MATCH(NF$1,'CSC Mitre'!AJ$1:AJ$220,0)),"",VLOOKUP(NF$1,'Tactic Recode'!$A$1:$B$547,2,FALSE))</f>
        <v/>
      </c>
      <c r="NG37" t="str">
        <f>IF(ISERROR(MATCH(NG$1,'CSC Mitre'!AJ$1:AJ$220,0)),"",VLOOKUP(NG$1,'Tactic Recode'!$A$1:$B$547,2,FALSE))</f>
        <v/>
      </c>
      <c r="NH37" t="str">
        <f>IF(ISERROR(MATCH(NH$1,'CSC Mitre'!AJ$1:AJ$220,0)),"",VLOOKUP(NH$1,'Tactic Recode'!$A$1:$B$547,2,FALSE))</f>
        <v/>
      </c>
      <c r="NI37" t="str">
        <f>IF(ISERROR(MATCH(NI$1,'CSC Mitre'!AJ$1:AJ$220,0)),"",VLOOKUP(NI$1,'Tactic Recode'!$A$1:$B$547,2,FALSE))</f>
        <v/>
      </c>
      <c r="NJ37" t="str">
        <f>IF(ISERROR(MATCH(NJ$1,'CSC Mitre'!AJ$1:AJ$220,0)),"",VLOOKUP(NJ$1,'Tactic Recode'!$A$1:$B$547,2,FALSE))</f>
        <v/>
      </c>
      <c r="NK37" t="str">
        <f>IF(ISERROR(MATCH(NK$1,'CSC Mitre'!AJ$1:AJ$220,0)),"",VLOOKUP(NK$1,'Tactic Recode'!$A$1:$B$547,2,FALSE))</f>
        <v/>
      </c>
      <c r="NL37" t="str">
        <f>IF(ISERROR(MATCH(NL$1,'CSC Mitre'!AJ$1:AJ$220,0)),"",VLOOKUP(NL$1,'Tactic Recode'!$A$1:$B$547,2,FALSE))</f>
        <v/>
      </c>
      <c r="NM37" t="str">
        <f>IF(ISERROR(MATCH(NM$1,'CSC Mitre'!AJ$1:AJ$220,0)),"",VLOOKUP(NM$1,'Tactic Recode'!$A$1:$B$547,2,FALSE))</f>
        <v/>
      </c>
      <c r="NN37" t="str">
        <f>IF(ISERROR(MATCH(NN$1,'CSC Mitre'!AJ$1:AJ$220,0)),"",VLOOKUP(NN$1,'Tactic Recode'!$A$1:$B$547,2,FALSE))</f>
        <v/>
      </c>
      <c r="NO37" t="str">
        <f>IF(ISERROR(MATCH(NO$1,'CSC Mitre'!AJ$1:AJ$220,0)),"",VLOOKUP(NO$1,'Tactic Recode'!$A$1:$B$547,2,FALSE))</f>
        <v/>
      </c>
      <c r="NP37" t="str">
        <f>IF(ISERROR(MATCH(NP$1,'CSC Mitre'!AJ$1:AJ$220,0)),"",VLOOKUP(NP$1,'Tactic Recode'!$A$1:$B$547,2,FALSE))</f>
        <v/>
      </c>
      <c r="NQ37" t="str">
        <f>IF(ISERROR(MATCH(NQ$1,'CSC Mitre'!AJ$1:AJ$220,0)),"",VLOOKUP(NQ$1,'Tactic Recode'!$A$1:$B$547,2,FALSE))</f>
        <v/>
      </c>
      <c r="NR37" t="str">
        <f>IF(ISERROR(MATCH(NR$1,'CSC Mitre'!AJ$1:AJ$220,0)),"",VLOOKUP(NR$1,'Tactic Recode'!$A$1:$B$547,2,FALSE))</f>
        <v/>
      </c>
      <c r="NS37" t="str">
        <f>IF(ISERROR(MATCH(NS$1,'CSC Mitre'!AJ$1:AJ$220,0)),"",VLOOKUP(NS$1,'Tactic Recode'!$A$1:$B$547,2,FALSE))</f>
        <v/>
      </c>
      <c r="NT37" t="str">
        <f>IF(ISERROR(MATCH(NT$1,'CSC Mitre'!AJ$1:AJ$220,0)),"",VLOOKUP(NT$1,'Tactic Recode'!$A$1:$B$547,2,FALSE))</f>
        <v/>
      </c>
      <c r="NU37" t="str">
        <f>IF(ISERROR(MATCH(NU$1,'CSC Mitre'!AJ$1:AJ$220,0)),"",VLOOKUP(NU$1,'Tactic Recode'!$A$1:$B$547,2,FALSE))</f>
        <v/>
      </c>
      <c r="NV37" t="str">
        <f>IF(ISERROR(MATCH(NV$1,'CSC Mitre'!AJ$1:AJ$220,0)),"",VLOOKUP(NV$1,'Tactic Recode'!$A$1:$B$547,2,FALSE))</f>
        <v/>
      </c>
      <c r="NW37" t="str">
        <f>IF(ISERROR(MATCH(NW$1,'CSC Mitre'!AJ$1:AJ$220,0)),"",VLOOKUP(NW$1,'Tactic Recode'!$A$1:$B$547,2,FALSE))</f>
        <v/>
      </c>
      <c r="NX37" t="str">
        <f>IF(ISERROR(MATCH(NX$1,'CSC Mitre'!AJ$1:AJ$220,0)),"",VLOOKUP(NX$1,'Tactic Recode'!$A$1:$B$547,2,FALSE))</f>
        <v/>
      </c>
      <c r="NY37" t="str">
        <f>IF(ISERROR(MATCH(NY$1,'CSC Mitre'!AJ$1:AJ$220,0)),"",VLOOKUP(NY$1,'Tactic Recode'!$A$1:$B$547,2,FALSE))</f>
        <v/>
      </c>
      <c r="NZ37" t="str">
        <f>IF(ISERROR(MATCH(NZ$1,'CSC Mitre'!AJ$1:AJ$220,0)),"",VLOOKUP(NZ$1,'Tactic Recode'!$A$1:$B$547,2,FALSE))</f>
        <v/>
      </c>
      <c r="OA37" t="str">
        <f>IF(ISERROR(MATCH(OA$1,'CSC Mitre'!AJ$1:AJ$220,0)),"",VLOOKUP(OA$1,'Tactic Recode'!$A$1:$B$547,2,FALSE))</f>
        <v/>
      </c>
      <c r="OB37" t="str">
        <f>IF(ISERROR(MATCH(OB$1,'CSC Mitre'!AJ$1:AJ$220,0)),"",VLOOKUP(OB$1,'Tactic Recode'!$A$1:$B$547,2,FALSE))</f>
        <v/>
      </c>
      <c r="OC37" t="str">
        <f>IF(ISERROR(MATCH(OC$1,'CSC Mitre'!AJ$1:AJ$220,0)),"",VLOOKUP(OC$1,'Tactic Recode'!$A$1:$B$547,2,FALSE))</f>
        <v/>
      </c>
      <c r="OD37" t="str">
        <f>IF(ISERROR(MATCH(OD$1,'CSC Mitre'!AJ$1:AJ$220,0)),"",VLOOKUP(OD$1,'Tactic Recode'!$A$1:$B$547,2,FALSE))</f>
        <v/>
      </c>
      <c r="OE37" t="str">
        <f>IF(ISERROR(MATCH(OE$1,'CSC Mitre'!AJ$1:AJ$220,0)),"",VLOOKUP(OE$1,'Tactic Recode'!$A$1:$B$547,2,FALSE))</f>
        <v/>
      </c>
      <c r="OF37" t="str">
        <f>IF(ISERROR(MATCH(OF$1,'CSC Mitre'!AJ$1:AJ$220,0)),"",VLOOKUP(OF$1,'Tactic Recode'!$A$1:$B$547,2,FALSE))</f>
        <v/>
      </c>
      <c r="OG37" t="str">
        <f>IF(ISERROR(MATCH(OG$1,'CSC Mitre'!AJ$1:AJ$220,0)),"",VLOOKUP(OG$1,'Tactic Recode'!$A$1:$B$547,2,FALSE))</f>
        <v/>
      </c>
      <c r="OH37" t="str">
        <f>IF(ISERROR(MATCH(OH$1,'CSC Mitre'!AJ$1:AJ$220,0)),"",VLOOKUP(OH$1,'Tactic Recode'!$A$1:$B$547,2,FALSE))</f>
        <v/>
      </c>
      <c r="OI37" t="str">
        <f>IF(ISERROR(MATCH(OI$1,'CSC Mitre'!AJ$1:AJ$220,0)),"",VLOOKUP(OI$1,'Tactic Recode'!$A$1:$B$547,2,FALSE))</f>
        <v/>
      </c>
      <c r="OJ37" t="str">
        <f>IF(ISERROR(MATCH(OJ$1,'CSC Mitre'!AJ$1:AJ$220,0)),"",VLOOKUP(OJ$1,'Tactic Recode'!$A$1:$B$547,2,FALSE))</f>
        <v/>
      </c>
      <c r="OK37" t="str">
        <f>IF(ISERROR(MATCH(OK$1,'CSC Mitre'!AJ$1:AJ$220,0)),"",VLOOKUP(OK$1,'Tactic Recode'!$A$1:$B$547,2,FALSE))</f>
        <v/>
      </c>
      <c r="OL37" t="str">
        <f>IF(ISERROR(MATCH(OL$1,'CSC Mitre'!AJ$1:AJ$220,0)),"",VLOOKUP(OL$1,'Tactic Recode'!$A$1:$B$547,2,FALSE))</f>
        <v/>
      </c>
      <c r="OM37" t="str">
        <f>IF(ISERROR(MATCH(OM$1,'CSC Mitre'!AJ$1:AJ$220,0)),"",VLOOKUP(OM$1,'Tactic Recode'!$A$1:$B$547,2,FALSE))</f>
        <v/>
      </c>
      <c r="ON37" t="str">
        <f>IF(ISERROR(MATCH(ON$1,'CSC Mitre'!AJ$1:AJ$220,0)),"",VLOOKUP(ON$1,'Tactic Recode'!$A$1:$B$547,2,FALSE))</f>
        <v/>
      </c>
      <c r="OO37" t="str">
        <f>IF(ISERROR(MATCH(OO$1,'CSC Mitre'!AJ$1:AJ$220,0)),"",VLOOKUP(OO$1,'Tactic Recode'!$A$1:$B$547,2,FALSE))</f>
        <v/>
      </c>
      <c r="OP37" t="str">
        <f>IF(ISERROR(MATCH(OP$1,'CSC Mitre'!AJ$1:AJ$220,0)),"",VLOOKUP(OP$1,'Tactic Recode'!$A$1:$B$547,2,FALSE))</f>
        <v/>
      </c>
      <c r="OQ37" t="str">
        <f>IF(ISERROR(MATCH(OQ$1,'CSC Mitre'!AJ$1:AJ$220,0)),"",VLOOKUP(OQ$1,'Tactic Recode'!$A$1:$B$547,2,FALSE))</f>
        <v/>
      </c>
      <c r="OR37" t="str">
        <f>IF(ISERROR(MATCH(OR$1,'CSC Mitre'!AJ$1:AJ$220,0)),"",VLOOKUP(OR$1,'Tactic Recode'!$A$1:$B$547,2,FALSE))</f>
        <v/>
      </c>
      <c r="OS37" t="str">
        <f>IF(ISERROR(MATCH(OS$1,'CSC Mitre'!AJ$1:AJ$220,0)),"",VLOOKUP(OS$1,'Tactic Recode'!$A$1:$B$547,2,FALSE))</f>
        <v/>
      </c>
      <c r="OT37" t="str">
        <f>IF(ISERROR(MATCH(OT$1,'CSC Mitre'!AJ$1:AJ$220,0)),"",VLOOKUP(OT$1,'Tactic Recode'!$A$1:$B$547,2,FALSE))</f>
        <v/>
      </c>
      <c r="OU37" t="str">
        <f>IF(ISERROR(MATCH(OU$1,'CSC Mitre'!AJ$1:AJ$220,0)),"",VLOOKUP(OU$1,'Tactic Recode'!$A$1:$B$547,2,FALSE))</f>
        <v/>
      </c>
      <c r="OV37" t="str">
        <f>IF(ISERROR(MATCH(OV$1,'CSC Mitre'!AJ$1:AJ$220,0)),"",VLOOKUP(OV$1,'Tactic Recode'!$A$1:$B$547,2,FALSE))</f>
        <v/>
      </c>
      <c r="OW37" t="str">
        <f>IF(ISERROR(MATCH(OW$1,'CSC Mitre'!AJ$1:AJ$220,0)),"",VLOOKUP(OW$1,'Tactic Recode'!$A$1:$B$547,2,FALSE))</f>
        <v/>
      </c>
      <c r="OX37" t="str">
        <f>IF(ISERROR(MATCH(OX$1,'CSC Mitre'!AJ$1:AJ$220,0)),"",VLOOKUP(OX$1,'Tactic Recode'!$A$1:$B$547,2,FALSE))</f>
        <v/>
      </c>
      <c r="OY37" t="str">
        <f>IF(ISERROR(MATCH(OY$1,'CSC Mitre'!AJ$1:AJ$220,0)),"",VLOOKUP(OY$1,'Tactic Recode'!$A$1:$B$547,2,FALSE))</f>
        <v/>
      </c>
      <c r="OZ37" t="str">
        <f>IF(ISERROR(MATCH(OZ$1,'CSC Mitre'!AJ$1:AJ$220,0)),"",VLOOKUP(OZ$1,'Tactic Recode'!$A$1:$B$547,2,FALSE))</f>
        <v/>
      </c>
      <c r="PA37" t="str">
        <f>IF(ISERROR(MATCH(PA$1,'CSC Mitre'!AJ$1:AJ$220,0)),"",VLOOKUP(PA$1,'Tactic Recode'!$A$1:$B$547,2,FALSE))</f>
        <v/>
      </c>
      <c r="PB37" t="str">
        <f>IF(ISERROR(MATCH(PB$1,'CSC Mitre'!AJ$1:AJ$220,0)),"",VLOOKUP(PB$1,'Tactic Recode'!$A$1:$B$547,2,FALSE))</f>
        <v/>
      </c>
      <c r="PC37" t="str">
        <f>IF(ISERROR(MATCH(PC$1,'CSC Mitre'!AJ$1:AJ$220,0)),"",VLOOKUP(PC$1,'Tactic Recode'!$A$1:$B$547,2,FALSE))</f>
        <v/>
      </c>
      <c r="PD37" t="str">
        <f>IF(ISERROR(MATCH(PD$1,'CSC Mitre'!AJ$1:AJ$220,0)),"",VLOOKUP(PD$1,'Tactic Recode'!$A$1:$B$547,2,FALSE))</f>
        <v/>
      </c>
      <c r="PE37" t="str">
        <f>IF(ISERROR(MATCH(PE$1,'CSC Mitre'!AJ$1:AJ$220,0)),"",VLOOKUP(PE$1,'Tactic Recode'!$A$1:$B$547,2,FALSE))</f>
        <v/>
      </c>
      <c r="PF37" t="str">
        <f>IF(ISERROR(MATCH(PF$1,'CSC Mitre'!AJ$1:AJ$220,0)),"",VLOOKUP(PF$1,'Tactic Recode'!$A$1:$B$547,2,FALSE))</f>
        <v/>
      </c>
      <c r="PG37" t="str">
        <f>IF(ISERROR(MATCH(PG$1,'CSC Mitre'!AJ$1:AJ$220,0)),"",VLOOKUP(PG$1,'Tactic Recode'!$A$1:$B$547,2,FALSE))</f>
        <v/>
      </c>
      <c r="PH37" t="str">
        <f>IF(ISERROR(MATCH(PH$1,'CSC Mitre'!AJ$1:AJ$220,0)),"",VLOOKUP(PH$1,'Tactic Recode'!$A$1:$B$547,2,FALSE))</f>
        <v/>
      </c>
      <c r="PI37" t="str">
        <f>IF(ISERROR(MATCH(PI$1,'CSC Mitre'!AJ$1:AJ$220,0)),"",VLOOKUP(PI$1,'Tactic Recode'!$A$1:$B$547,2,FALSE))</f>
        <v/>
      </c>
      <c r="PJ37" t="str">
        <f>IF(ISERROR(MATCH(PJ$1,'CSC Mitre'!AJ$1:AJ$220,0)),"",VLOOKUP(PJ$1,'Tactic Recode'!$A$1:$B$547,2,FALSE))</f>
        <v/>
      </c>
      <c r="PK37" t="str">
        <f>IF(ISERROR(MATCH(PK$1,'CSC Mitre'!AJ$1:AJ$220,0)),"",VLOOKUP(PK$1,'Tactic Recode'!$A$1:$B$547,2,FALSE))</f>
        <v/>
      </c>
      <c r="PL37" t="str">
        <f>IF(ISERROR(MATCH(PL$1,'CSC Mitre'!AJ$1:AJ$220,0)),"",VLOOKUP(PL$1,'Tactic Recode'!$A$1:$B$547,2,FALSE))</f>
        <v/>
      </c>
      <c r="PM37" t="str">
        <f>IF(ISERROR(MATCH(PM$1,'CSC Mitre'!AJ$1:AJ$220,0)),"",VLOOKUP(PM$1,'Tactic Recode'!$A$1:$B$547,2,FALSE))</f>
        <v/>
      </c>
      <c r="PN37" t="str">
        <f>IF(ISERROR(MATCH(PN$1,'CSC Mitre'!AJ$1:AJ$220,0)),"",VLOOKUP(PN$1,'Tactic Recode'!$A$1:$B$547,2,FALSE))</f>
        <v/>
      </c>
      <c r="PO37" t="str">
        <f>IF(ISERROR(MATCH(PO$1,'CSC Mitre'!AJ$1:AJ$220,0)),"",VLOOKUP(PO$1,'Tactic Recode'!$A$1:$B$547,2,FALSE))</f>
        <v/>
      </c>
      <c r="PP37" t="str">
        <f>IF(ISERROR(MATCH(PP$1,'CSC Mitre'!AJ$1:AJ$220,0)),"",VLOOKUP(PP$1,'Tactic Recode'!$A$1:$B$547,2,FALSE))</f>
        <v/>
      </c>
      <c r="PQ37" t="str">
        <f>IF(ISERROR(MATCH(PQ$1,'CSC Mitre'!AJ$1:AJ$220,0)),"",VLOOKUP(PQ$1,'Tactic Recode'!$A$1:$B$547,2,FALSE))</f>
        <v/>
      </c>
      <c r="PR37" t="str">
        <f>IF(ISERROR(MATCH(PR$1,'CSC Mitre'!AJ$1:AJ$220,0)),"",VLOOKUP(PR$1,'Tactic Recode'!$A$1:$B$547,2,FALSE))</f>
        <v/>
      </c>
      <c r="PS37" t="str">
        <f>IF(ISERROR(MATCH(PS$1,'CSC Mitre'!AJ$1:AJ$220,0)),"",VLOOKUP(PS$1,'Tactic Recode'!$A$1:$B$547,2,FALSE))</f>
        <v/>
      </c>
      <c r="PT37" t="str">
        <f>IF(ISERROR(MATCH(PT$1,'CSC Mitre'!AJ$1:AJ$220,0)),"",VLOOKUP(PT$1,'Tactic Recode'!$A$1:$B$547,2,FALSE))</f>
        <v/>
      </c>
      <c r="PU37" t="str">
        <f>IF(ISERROR(MATCH(PU$1,'CSC Mitre'!AJ$1:AJ$220,0)),"",VLOOKUP(PU$1,'Tactic Recode'!$A$1:$B$547,2,FALSE))</f>
        <v/>
      </c>
      <c r="PV37" t="str">
        <f>IF(ISERROR(MATCH(PV$1,'CSC Mitre'!AJ$1:AJ$220,0)),"",VLOOKUP(PV$1,'Tactic Recode'!$A$1:$B$547,2,FALSE))</f>
        <v/>
      </c>
      <c r="PW37" t="str">
        <f>IF(ISERROR(MATCH(PW$1,'CSC Mitre'!AJ$1:AJ$220,0)),"",VLOOKUP(PW$1,'Tactic Recode'!$A$1:$B$547,2,FALSE))</f>
        <v/>
      </c>
      <c r="PX37" t="str">
        <f>IF(ISERROR(MATCH(PX$1,'CSC Mitre'!AJ$1:AJ$220,0)),"",VLOOKUP(PX$1,'Tactic Recode'!$A$1:$B$547,2,FALSE))</f>
        <v/>
      </c>
      <c r="PY37" t="str">
        <f>IF(ISERROR(MATCH(PY$1,'CSC Mitre'!AJ$1:AJ$220,0)),"",VLOOKUP(PY$1,'Tactic Recode'!$A$1:$B$547,2,FALSE))</f>
        <v/>
      </c>
      <c r="PZ37" t="str">
        <f>IF(ISERROR(MATCH(PZ$1,'CSC Mitre'!AJ$1:AJ$220,0)),"",VLOOKUP(PZ$1,'Tactic Recode'!$A$1:$B$547,2,FALSE))</f>
        <v/>
      </c>
      <c r="QA37" t="str">
        <f>IF(ISERROR(MATCH(QA$1,'CSC Mitre'!AJ$1:AJ$220,0)),"",VLOOKUP(QA$1,'Tactic Recode'!$A$1:$B$547,2,FALSE))</f>
        <v/>
      </c>
      <c r="QB37" t="str">
        <f>IF(ISERROR(MATCH(QB$1,'CSC Mitre'!AJ$1:AJ$220,0)),"",VLOOKUP(QB$1,'Tactic Recode'!$A$1:$B$547,2,FALSE))</f>
        <v/>
      </c>
      <c r="QC37" t="str">
        <f>IF(ISERROR(MATCH(QC$1,'CSC Mitre'!AJ$1:AJ$220,0)),"",VLOOKUP(QC$1,'Tactic Recode'!$A$1:$B$547,2,FALSE))</f>
        <v/>
      </c>
      <c r="QD37" t="str">
        <f>IF(ISERROR(MATCH(QD$1,'CSC Mitre'!AJ$1:AJ$220,0)),"",VLOOKUP(QD$1,'Tactic Recode'!$A$1:$B$547,2,FALSE))</f>
        <v/>
      </c>
      <c r="QE37" t="str">
        <f>IF(ISERROR(MATCH(QE$1,'CSC Mitre'!AJ$1:AJ$220,0)),"",VLOOKUP(QE$1,'Tactic Recode'!$A$1:$B$547,2,FALSE))</f>
        <v/>
      </c>
      <c r="QF37" t="str">
        <f>IF(ISERROR(MATCH(QF$1,'CSC Mitre'!AJ$1:AJ$220,0)),"",VLOOKUP(QF$1,'Tactic Recode'!$A$1:$B$547,2,FALSE))</f>
        <v/>
      </c>
      <c r="QG37" t="str">
        <f>IF(ISERROR(MATCH(QG$1,'CSC Mitre'!AJ$1:AJ$220,0)),"",VLOOKUP(QG$1,'Tactic Recode'!$A$1:$B$547,2,FALSE))</f>
        <v/>
      </c>
      <c r="QH37" t="str">
        <f>IF(ISERROR(MATCH(QH$1,'CSC Mitre'!AJ$1:AJ$220,0)),"",VLOOKUP(QH$1,'Tactic Recode'!$A$1:$B$547,2,FALSE))</f>
        <v/>
      </c>
      <c r="QI37" t="str">
        <f>IF(ISERROR(MATCH(QI$1,'CSC Mitre'!AJ$1:AJ$220,0)),"",VLOOKUP(QI$1,'Tactic Recode'!$A$1:$B$547,2,FALSE))</f>
        <v/>
      </c>
      <c r="QJ37" t="str">
        <f>IF(ISERROR(MATCH(QJ$1,'CSC Mitre'!AJ$1:AJ$220,0)),"",VLOOKUP(QJ$1,'Tactic Recode'!$A$1:$B$547,2,FALSE))</f>
        <v/>
      </c>
      <c r="QK37" t="str">
        <f>IF(ISERROR(MATCH(QK$1,'CSC Mitre'!AJ$1:AJ$220,0)),"",VLOOKUP(QK$1,'Tactic Recode'!$A$1:$B$547,2,FALSE))</f>
        <v/>
      </c>
      <c r="QL37" t="str">
        <f>IF(ISERROR(MATCH(QL$1,'CSC Mitre'!AJ$1:AJ$220,0)),"",VLOOKUP(QL$1,'Tactic Recode'!$A$1:$B$547,2,FALSE))</f>
        <v/>
      </c>
      <c r="QM37" t="str">
        <f>IF(ISERROR(MATCH(QM$1,'CSC Mitre'!AJ$1:AJ$220,0)),"",VLOOKUP(QM$1,'Tactic Recode'!$A$1:$B$547,2,FALSE))</f>
        <v/>
      </c>
      <c r="QN37" t="str">
        <f>IF(ISERROR(MATCH(QN$1,'CSC Mitre'!AJ$1:AJ$220,0)),"",VLOOKUP(QN$1,'Tactic Recode'!$A$1:$B$547,2,FALSE))</f>
        <v/>
      </c>
      <c r="QO37" t="str">
        <f>IF(ISERROR(MATCH(QO$1,'CSC Mitre'!AJ$1:AJ$220,0)),"",VLOOKUP(QO$1,'Tactic Recode'!$A$1:$B$547,2,FALSE))</f>
        <v/>
      </c>
      <c r="QP37" t="str">
        <f>IF(ISERROR(MATCH(QP$1,'CSC Mitre'!AJ$1:AJ$220,0)),"",VLOOKUP(QP$1,'Tactic Recode'!$A$1:$B$547,2,FALSE))</f>
        <v/>
      </c>
      <c r="QQ37" t="str">
        <f>IF(ISERROR(MATCH(QQ$1,'CSC Mitre'!AJ$1:AJ$220,0)),"",VLOOKUP(QQ$1,'Tactic Recode'!$A$1:$B$547,2,FALSE))</f>
        <v/>
      </c>
      <c r="QR37" t="str">
        <f>IF(ISERROR(MATCH(QR$1,'CSC Mitre'!AJ$1:AJ$220,0)),"",VLOOKUP(QR$1,'Tactic Recode'!$A$1:$B$547,2,FALSE))</f>
        <v/>
      </c>
      <c r="QS37" t="str">
        <f>IF(ISERROR(MATCH(QS$1,'CSC Mitre'!AJ$1:AJ$220,0)),"",VLOOKUP(QS$1,'Tactic Recode'!$A$1:$B$547,2,FALSE))</f>
        <v/>
      </c>
      <c r="QT37" t="str">
        <f>IF(ISERROR(MATCH(QT$1,'CSC Mitre'!AJ$1:AJ$220,0)),"",VLOOKUP(QT$1,'Tactic Recode'!$A$1:$B$547,2,FALSE))</f>
        <v/>
      </c>
      <c r="QU37" t="str">
        <f>IF(ISERROR(MATCH(QU$1,'CSC Mitre'!AJ$1:AJ$220,0)),"",VLOOKUP(QU$1,'Tactic Recode'!$A$1:$B$547,2,FALSE))</f>
        <v/>
      </c>
      <c r="QV37" t="str">
        <f>IF(ISERROR(MATCH(QV$1,'CSC Mitre'!AJ$1:AJ$220,0)),"",VLOOKUP(QV$1,'Tactic Recode'!$A$1:$B$547,2,FALSE))</f>
        <v/>
      </c>
      <c r="QW37" t="str">
        <f>IF(ISERROR(MATCH(QW$1,'CSC Mitre'!AJ$1:AJ$220,0)),"",VLOOKUP(QW$1,'Tactic Recode'!$A$1:$B$547,2,FALSE))</f>
        <v/>
      </c>
      <c r="QX37" t="str">
        <f>IF(ISERROR(MATCH(QX$1,'CSC Mitre'!AJ$1:AJ$220,0)),"",VLOOKUP(QX$1,'Tactic Recode'!$A$1:$B$547,2,FALSE))</f>
        <v/>
      </c>
      <c r="QY37" t="str">
        <f>IF(ISERROR(MATCH(QY$1,'CSC Mitre'!AJ$1:AJ$220,0)),"",VLOOKUP(QY$1,'Tactic Recode'!$A$1:$B$547,2,FALSE))</f>
        <v/>
      </c>
      <c r="QZ37" t="str">
        <f>IF(ISERROR(MATCH(QZ$1,'CSC Mitre'!AJ$1:AJ$220,0)),"",VLOOKUP(QZ$1,'Tactic Recode'!$A$1:$B$547,2,FALSE))</f>
        <v/>
      </c>
      <c r="RA37" t="str">
        <f>IF(ISERROR(MATCH(RA$1,'CSC Mitre'!AJ$1:AJ$220,0)),"",VLOOKUP(RA$1,'Tactic Recode'!$A$1:$B$547,2,FALSE))</f>
        <v/>
      </c>
      <c r="RB37" t="str">
        <f>IF(ISERROR(MATCH(RB$1,'CSC Mitre'!AJ$1:AJ$220,0)),"",VLOOKUP(RB$1,'Tactic Recode'!$A$1:$B$547,2,FALSE))</f>
        <v/>
      </c>
      <c r="RC37" t="str">
        <f>IF(ISERROR(MATCH(RC$1,'CSC Mitre'!AJ$1:AJ$220,0)),"",VLOOKUP(RC$1,'Tactic Recode'!$A$1:$B$547,2,FALSE))</f>
        <v/>
      </c>
      <c r="RD37" t="str">
        <f>IF(ISERROR(MATCH(RD$1,'CSC Mitre'!AJ$1:AJ$220,0)),"",VLOOKUP(RD$1,'Tactic Recode'!$A$1:$B$547,2,FALSE))</f>
        <v/>
      </c>
      <c r="RE37" t="str">
        <f>IF(ISERROR(MATCH(RE$1,'CSC Mitre'!AJ$1:AJ$220,0)),"",VLOOKUP(RE$1,'Tactic Recode'!$A$1:$B$547,2,FALSE))</f>
        <v/>
      </c>
      <c r="RF37" t="str">
        <f>IF(ISERROR(MATCH(RF$1,'CSC Mitre'!AJ$1:AJ$220,0)),"",VLOOKUP(RF$1,'Tactic Recode'!$A$1:$B$547,2,FALSE))</f>
        <v/>
      </c>
      <c r="RG37" t="str">
        <f>IF(ISERROR(MATCH(RG$1,'CSC Mitre'!AJ$1:AJ$220,0)),"",VLOOKUP(RG$1,'Tactic Recode'!$A$1:$B$547,2,FALSE))</f>
        <v/>
      </c>
      <c r="RH37" t="str">
        <f>IF(ISERROR(MATCH(RH$1,'CSC Mitre'!AJ$1:AJ$220,0)),"",VLOOKUP(RH$1,'Tactic Recode'!$A$1:$B$547,2,FALSE))</f>
        <v/>
      </c>
      <c r="RI37" t="str">
        <f>IF(ISERROR(MATCH(RI$1,'CSC Mitre'!AJ$1:AJ$220,0)),"",VLOOKUP(RI$1,'Tactic Recode'!$A$1:$B$547,2,FALSE))</f>
        <v/>
      </c>
      <c r="RJ37" t="str">
        <f>IF(ISERROR(MATCH(RJ$1,'CSC Mitre'!AJ$1:AJ$220,0)),"",VLOOKUP(RJ$1,'Tactic Recode'!$A$1:$B$547,2,FALSE))</f>
        <v/>
      </c>
      <c r="RK37" t="str">
        <f>IF(ISERROR(MATCH(RK$1,'CSC Mitre'!AJ$1:AJ$220,0)),"",VLOOKUP(RK$1,'Tactic Recode'!$A$1:$B$547,2,FALSE))</f>
        <v/>
      </c>
      <c r="RL37" t="str">
        <f>IF(ISERROR(MATCH(RL$1,'CSC Mitre'!AJ$1:AJ$220,0)),"",VLOOKUP(RL$1,'Tactic Recode'!$A$1:$B$547,2,FALSE))</f>
        <v/>
      </c>
      <c r="RM37" t="str">
        <f>IF(ISERROR(MATCH(RM$1,'CSC Mitre'!AJ$1:AJ$220,0)),"",VLOOKUP(RM$1,'Tactic Recode'!$A$1:$B$547,2,FALSE))</f>
        <v/>
      </c>
      <c r="RN37" t="str">
        <f>IF(ISERROR(MATCH(RN$1,'CSC Mitre'!AJ$1:AJ$220,0)),"",VLOOKUP(RN$1,'Tactic Recode'!$A$1:$B$547,2,FALSE))</f>
        <v/>
      </c>
      <c r="RO37" t="str">
        <f>IF(ISERROR(MATCH(RO$1,'CSC Mitre'!AJ$1:AJ$220,0)),"",VLOOKUP(RO$1,'Tactic Recode'!$A$1:$B$547,2,FALSE))</f>
        <v/>
      </c>
      <c r="RP37" t="str">
        <f>IF(ISERROR(MATCH(RP$1,'CSC Mitre'!AJ$1:AJ$220,0)),"",VLOOKUP(RP$1,'Tactic Recode'!$A$1:$B$547,2,FALSE))</f>
        <v/>
      </c>
      <c r="RQ37" t="str">
        <f>IF(ISERROR(MATCH(RQ$1,'CSC Mitre'!AJ$1:AJ$220,0)),"",VLOOKUP(RQ$1,'Tactic Recode'!$A$1:$B$547,2,FALSE))</f>
        <v/>
      </c>
      <c r="RR37" t="str">
        <f>IF(ISERROR(MATCH(RR$1,'CSC Mitre'!AJ$1:AJ$220,0)),"",VLOOKUP(RR$1,'Tactic Recode'!$A$1:$B$547,2,FALSE))</f>
        <v/>
      </c>
      <c r="RS37" t="str">
        <f>IF(ISERROR(MATCH(RS$1,'CSC Mitre'!AJ$1:AJ$220,0)),"",VLOOKUP(RS$1,'Tactic Recode'!$A$1:$B$547,2,FALSE))</f>
        <v/>
      </c>
      <c r="RT37" t="str">
        <f>IF(ISERROR(MATCH(RT$1,'CSC Mitre'!AJ$1:AJ$220,0)),"",VLOOKUP(RT$1,'Tactic Recode'!$A$1:$B$547,2,FALSE))</f>
        <v/>
      </c>
      <c r="RU37" t="str">
        <f>IF(ISERROR(MATCH(RU$1,'CSC Mitre'!AJ$1:AJ$220,0)),"",VLOOKUP(RU$1,'Tactic Recode'!$A$1:$B$547,2,FALSE))</f>
        <v/>
      </c>
      <c r="RV37" t="str">
        <f>IF(ISERROR(MATCH(RV$1,'CSC Mitre'!AJ$1:AJ$220,0)),"",VLOOKUP(RV$1,'Tactic Recode'!$A$1:$B$547,2,FALSE))</f>
        <v/>
      </c>
      <c r="RW37" t="str">
        <f>IF(ISERROR(MATCH(RW$1,'CSC Mitre'!AJ$1:AJ$220,0)),"",VLOOKUP(RW$1,'Tactic Recode'!$A$1:$B$547,2,FALSE))</f>
        <v/>
      </c>
      <c r="RX37" t="str">
        <f>IF(ISERROR(MATCH(RX$1,'CSC Mitre'!AJ$1:AJ$220,0)),"",VLOOKUP(RX$1,'Tactic Recode'!$A$1:$B$547,2,FALSE))</f>
        <v/>
      </c>
      <c r="RY37" t="str">
        <f>IF(ISERROR(MATCH(RY$1,'CSC Mitre'!AJ$1:AJ$220,0)),"",VLOOKUP(RY$1,'Tactic Recode'!$A$1:$B$547,2,FALSE))</f>
        <v/>
      </c>
      <c r="RZ37" t="str">
        <f>IF(ISERROR(MATCH(RZ$1,'CSC Mitre'!AJ$1:AJ$220,0)),"",VLOOKUP(RZ$1,'Tactic Recode'!$A$1:$B$547,2,FALSE))</f>
        <v/>
      </c>
      <c r="SA37" t="str">
        <f>IF(ISERROR(MATCH(SA$1,'CSC Mitre'!AJ$1:AJ$220,0)),"",VLOOKUP(SA$1,'Tactic Recode'!$A$1:$B$547,2,FALSE))</f>
        <v/>
      </c>
      <c r="SB37" t="str">
        <f>IF(ISERROR(MATCH(SB$1,'CSC Mitre'!AJ$1:AJ$220,0)),"",VLOOKUP(SB$1,'Tactic Recode'!$A$1:$B$547,2,FALSE))</f>
        <v/>
      </c>
      <c r="SC37" t="str">
        <f>IF(ISERROR(MATCH(SC$1,'CSC Mitre'!AJ$1:AJ$220,0)),"",VLOOKUP(SC$1,'Tactic Recode'!$A$1:$B$547,2,FALSE))</f>
        <v/>
      </c>
      <c r="SD37" t="str">
        <f>IF(ISERROR(MATCH(SD$1,'CSC Mitre'!AJ$1:AJ$220,0)),"",VLOOKUP(SD$1,'Tactic Recode'!$A$1:$B$547,2,FALSE))</f>
        <v/>
      </c>
      <c r="SE37" t="str">
        <f>IF(ISERROR(MATCH(SE$1,'CSC Mitre'!AJ$1:AJ$220,0)),"",VLOOKUP(SE$1,'Tactic Recode'!$A$1:$B$547,2,FALSE))</f>
        <v/>
      </c>
      <c r="SF37" t="str">
        <f>IF(ISERROR(MATCH(SF$1,'CSC Mitre'!AJ$1:AJ$220,0)),"",VLOOKUP(SF$1,'Tactic Recode'!$A$1:$B$547,2,FALSE))</f>
        <v/>
      </c>
      <c r="SG37" t="str">
        <f>IF(ISERROR(MATCH(SG$1,'CSC Mitre'!AJ$1:AJ$220,0)),"",VLOOKUP(SG$1,'Tactic Recode'!$A$1:$B$547,2,FALSE))</f>
        <v/>
      </c>
      <c r="SH37" t="str">
        <f>IF(ISERROR(MATCH(SH$1,'CSC Mitre'!AJ$1:AJ$220,0)),"",VLOOKUP(SH$1,'Tactic Recode'!$A$1:$B$547,2,FALSE))</f>
        <v/>
      </c>
      <c r="SI37" t="str">
        <f>IF(ISERROR(MATCH(SI$1,'CSC Mitre'!AJ$1:AJ$220,0)),"",VLOOKUP(SI$1,'Tactic Recode'!$A$1:$B$547,2,FALSE))</f>
        <v/>
      </c>
      <c r="SJ37" t="str">
        <f>IF(ISERROR(MATCH(SJ$1,'CSC Mitre'!AJ$1:AJ$220,0)),"",VLOOKUP(SJ$1,'Tactic Recode'!$A$1:$B$547,2,FALSE))</f>
        <v/>
      </c>
      <c r="SK37" t="str">
        <f>IF(ISERROR(MATCH(SK$1,'CSC Mitre'!AJ$1:AJ$220,0)),"",VLOOKUP(SK$1,'Tactic Recode'!$A$1:$B$547,2,FALSE))</f>
        <v/>
      </c>
      <c r="SL37" t="str">
        <f>IF(ISERROR(MATCH(SL$1,'CSC Mitre'!AJ$1:AJ$220,0)),"",VLOOKUP(SL$1,'Tactic Recode'!$A$1:$B$547,2,FALSE))</f>
        <v/>
      </c>
      <c r="SM37" t="str">
        <f>IF(ISERROR(MATCH(SM$1,'CSC Mitre'!AJ$1:AJ$220,0)),"",VLOOKUP(SM$1,'Tactic Recode'!$A$1:$B$547,2,FALSE))</f>
        <v/>
      </c>
      <c r="SN37" t="str">
        <f>IF(ISERROR(MATCH(SN$1,'CSC Mitre'!AJ$1:AJ$220,0)),"",VLOOKUP(SN$1,'Tactic Recode'!$A$1:$B$547,2,FALSE))</f>
        <v/>
      </c>
      <c r="SO37" t="str">
        <f>IF(ISERROR(MATCH(SO$1,'CSC Mitre'!AJ$1:AJ$220,0)),"",VLOOKUP(SO$1,'Tactic Recode'!$A$1:$B$547,2,FALSE))</f>
        <v/>
      </c>
      <c r="SP37" t="str">
        <f>IF(ISERROR(MATCH(SP$1,'CSC Mitre'!AJ$1:AJ$220,0)),"",VLOOKUP(SP$1,'Tactic Recode'!$A$1:$B$547,2,FALSE))</f>
        <v/>
      </c>
      <c r="SQ37" t="str">
        <f>IF(ISERROR(MATCH(SQ$1,'CSC Mitre'!AJ$1:AJ$220,0)),"",VLOOKUP(SQ$1,'Tactic Recode'!$A$1:$B$547,2,FALSE))</f>
        <v/>
      </c>
      <c r="SR37" t="str">
        <f>IF(ISERROR(MATCH(SR$1,'CSC Mitre'!AJ$1:AJ$220,0)),"",VLOOKUP(SR$1,'Tactic Recode'!$A$1:$B$547,2,FALSE))</f>
        <v/>
      </c>
      <c r="SS37" t="str">
        <f>IF(ISERROR(MATCH(SS$1,'CSC Mitre'!AJ$1:AJ$220,0)),"",VLOOKUP(SS$1,'Tactic Recode'!$A$1:$B$547,2,FALSE))</f>
        <v/>
      </c>
      <c r="ST37" t="str">
        <f>IF(ISERROR(MATCH(ST$1,'CSC Mitre'!AJ$1:AJ$220,0)),"",VLOOKUP(ST$1,'Tactic Recode'!$A$1:$B$547,2,FALSE))</f>
        <v/>
      </c>
      <c r="SU37" t="str">
        <f>IF(ISERROR(MATCH(SU$1,'CSC Mitre'!AJ$1:AJ$220,0)),"",VLOOKUP(SU$1,'Tactic Recode'!$A$1:$B$547,2,FALSE))</f>
        <v/>
      </c>
      <c r="SV37" t="str">
        <f>IF(ISERROR(MATCH(SV$1,'CSC Mitre'!AJ$1:AJ$220,0)),"",VLOOKUP(SV$1,'Tactic Recode'!$A$1:$B$547,2,FALSE))</f>
        <v/>
      </c>
      <c r="SW37" t="str">
        <f>IF(ISERROR(MATCH(SW$1,'CSC Mitre'!AJ$1:AJ$220,0)),"",VLOOKUP(SW$1,'Tactic Recode'!$A$1:$B$547,2,FALSE))</f>
        <v/>
      </c>
      <c r="SX37" t="str">
        <f>IF(ISERROR(MATCH(SX$1,'CSC Mitre'!AJ$1:AJ$220,0)),"",VLOOKUP(SX$1,'Tactic Recode'!$A$1:$B$547,2,FALSE))</f>
        <v/>
      </c>
      <c r="SY37" t="str">
        <f>IF(ISERROR(MATCH(SY$1,'CSC Mitre'!AJ$1:AJ$220,0)),"",VLOOKUP(SY$1,'Tactic Recode'!$A$1:$B$547,2,FALSE))</f>
        <v/>
      </c>
      <c r="SZ37" t="str">
        <f>IF(ISERROR(MATCH(SZ$1,'CSC Mitre'!AJ$1:AJ$220,0)),"",VLOOKUP(SZ$1,'Tactic Recode'!$A$1:$B$547,2,FALSE))</f>
        <v/>
      </c>
      <c r="TA37" t="str">
        <f>IF(ISERROR(MATCH(TA$1,'CSC Mitre'!AJ$1:AJ$220,0)),"",VLOOKUP(TA$1,'Tactic Recode'!$A$1:$B$547,2,FALSE))</f>
        <v/>
      </c>
      <c r="TB37" t="str">
        <f>IF(ISERROR(MATCH(TB$1,'CSC Mitre'!AJ$1:AJ$220,0)),"",VLOOKUP(TB$1,'Tactic Recode'!$A$1:$B$547,2,FALSE))</f>
        <v/>
      </c>
      <c r="TC37" t="str">
        <f>IF(ISERROR(MATCH(TC$1,'CSC Mitre'!AJ$1:AJ$220,0)),"",VLOOKUP(TC$1,'Tactic Recode'!$A$1:$B$547,2,FALSE))</f>
        <v/>
      </c>
      <c r="TD37" t="str">
        <f>IF(ISERROR(MATCH(TD$1,'CSC Mitre'!AJ$1:AJ$220,0)),"",VLOOKUP(TD$1,'Tactic Recode'!$A$1:$B$547,2,FALSE))</f>
        <v/>
      </c>
      <c r="TE37" t="str">
        <f>IF(ISERROR(MATCH(TE$1,'CSC Mitre'!AJ$1:AJ$220,0)),"",VLOOKUP(TE$1,'Tactic Recode'!$A$1:$B$547,2,FALSE))</f>
        <v/>
      </c>
      <c r="TF37" t="str">
        <f>IF(ISERROR(MATCH(TF$1,'CSC Mitre'!AJ$1:AJ$220,0)),"",VLOOKUP(TF$1,'Tactic Recode'!$A$1:$B$547,2,FALSE))</f>
        <v/>
      </c>
      <c r="TG37" t="str">
        <f>IF(ISERROR(MATCH(TG$1,'CSC Mitre'!AJ$1:AJ$220,0)),"",VLOOKUP(TG$1,'Tactic Recode'!$A$1:$B$547,2,FALSE))</f>
        <v/>
      </c>
      <c r="TH37" t="str">
        <f>IF(ISERROR(MATCH(TH$1,'CSC Mitre'!AJ$1:AJ$220,0)),"",VLOOKUP(TH$1,'Tactic Recode'!$A$1:$B$547,2,FALSE))</f>
        <v/>
      </c>
      <c r="TI37" t="str">
        <f>IF(ISERROR(MATCH(TI$1,'CSC Mitre'!AJ$1:AJ$220,0)),"",VLOOKUP(TI$1,'Tactic Recode'!$A$1:$B$547,2,FALSE))</f>
        <v/>
      </c>
      <c r="TJ37" t="str">
        <f>IF(ISERROR(MATCH(TJ$1,'CSC Mitre'!AJ$1:AJ$220,0)),"",VLOOKUP(TJ$1,'Tactic Recode'!$A$1:$B$547,2,FALSE))</f>
        <v/>
      </c>
      <c r="TK37" t="str">
        <f>IF(ISERROR(MATCH(TK$1,'CSC Mitre'!AJ$1:AJ$220,0)),"",VLOOKUP(TK$1,'Tactic Recode'!$A$1:$B$547,2,FALSE))</f>
        <v/>
      </c>
      <c r="TL37" t="str">
        <f>IF(ISERROR(MATCH(TL$1,'CSC Mitre'!AJ$1:AJ$220,0)),"",VLOOKUP(TL$1,'Tactic Recode'!$A$1:$B$547,2,FALSE))</f>
        <v/>
      </c>
      <c r="TM37" t="str">
        <f>IF(ISERROR(MATCH(TM$1,'CSC Mitre'!AJ$1:AJ$220,0)),"",VLOOKUP(TM$1,'Tactic Recode'!$A$1:$B$547,2,FALSE))</f>
        <v/>
      </c>
      <c r="TN37" t="str">
        <f>IF(ISERROR(MATCH(TN$1,'CSC Mitre'!AJ$1:AJ$220,0)),"",VLOOKUP(TN$1,'Tactic Recode'!$A$1:$B$547,2,FALSE))</f>
        <v/>
      </c>
      <c r="TO37" t="str">
        <f>IF(ISERROR(MATCH(TO$1,'CSC Mitre'!AJ$1:AJ$220,0)),"",VLOOKUP(TO$1,'Tactic Recode'!$A$1:$B$547,2,FALSE))</f>
        <v/>
      </c>
      <c r="TP37" t="str">
        <f>IF(ISERROR(MATCH(TP$1,'CSC Mitre'!AJ$1:AJ$220,0)),"",VLOOKUP(TP$1,'Tactic Recode'!$A$1:$B$547,2,FALSE))</f>
        <v/>
      </c>
      <c r="TQ37" t="str">
        <f>IF(ISERROR(MATCH(TQ$1,'CSC Mitre'!AJ$1:AJ$220,0)),"",VLOOKUP(TQ$1,'Tactic Recode'!$A$1:$B$547,2,FALSE))</f>
        <v/>
      </c>
      <c r="TR37" t="str">
        <f>IF(ISERROR(MATCH(TR$1,'CSC Mitre'!AJ$1:AJ$220,0)),"",VLOOKUP(TR$1,'Tactic Recode'!$A$1:$B$547,2,FALSE))</f>
        <v/>
      </c>
      <c r="TS37" t="str">
        <f>IF(ISERROR(MATCH(TS$1,'CSC Mitre'!AJ$1:AJ$220,0)),"",VLOOKUP(TS$1,'Tactic Recode'!$A$1:$B$547,2,FALSE))</f>
        <v/>
      </c>
      <c r="TT37" t="str">
        <f>IF(ISERROR(MATCH(TT$1,'CSC Mitre'!AJ$1:AJ$220,0)),"",VLOOKUP(TT$1,'Tactic Recode'!$A$1:$B$547,2,FALSE))</f>
        <v/>
      </c>
      <c r="TU37" t="str">
        <f>IF(ISERROR(MATCH(TU$1,'CSC Mitre'!AJ$1:AJ$220,0)),"",VLOOKUP(TU$1,'Tactic Recode'!$A$1:$B$547,2,FALSE))</f>
        <v/>
      </c>
      <c r="TV37" t="str">
        <f>IF(ISERROR(MATCH(TV$1,'CSC Mitre'!AJ$1:AJ$220,0)),"",VLOOKUP(TV$1,'Tactic Recode'!$A$1:$B$547,2,FALSE))</f>
        <v/>
      </c>
      <c r="TW37" t="str">
        <f>IF(ISERROR(MATCH(TW$1,'CSC Mitre'!AJ$1:AJ$220,0)),"",VLOOKUP(TW$1,'Tactic Recode'!$A$1:$B$547,2,FALSE))</f>
        <v/>
      </c>
      <c r="TX37" t="str">
        <f>IF(ISERROR(MATCH(TX$1,'CSC Mitre'!AJ$1:AJ$220,0)),"",VLOOKUP(TX$1,'Tactic Recode'!$A$1:$B$547,2,FALSE))</f>
        <v/>
      </c>
      <c r="TY37" t="str">
        <f>IF(ISERROR(MATCH(TY$1,'CSC Mitre'!AJ$1:AJ$220,0)),"",VLOOKUP(TY$1,'Tactic Recode'!$A$1:$B$547,2,FALSE))</f>
        <v/>
      </c>
      <c r="TZ37" t="str">
        <f>IF(ISERROR(MATCH(TZ$1,'CSC Mitre'!AJ$1:AJ$220,0)),"",VLOOKUP(TZ$1,'Tactic Recode'!$A$1:$B$547,2,FALSE))</f>
        <v/>
      </c>
      <c r="UA37" t="str">
        <f>IF(ISERROR(MATCH(UA$1,'CSC Mitre'!AJ$1:AJ$220,0)),"",VLOOKUP(UA$1,'Tactic Recode'!$A$1:$B$547,2,FALSE))</f>
        <v/>
      </c>
      <c r="UB37" t="str">
        <f>IF(ISERROR(MATCH(UB$1,'CSC Mitre'!AJ$1:AJ$220,0)),"",VLOOKUP(UB$1,'Tactic Recode'!$A$1:$B$547,2,FALSE))</f>
        <v/>
      </c>
    </row>
    <row r="38" spans="1:548" x14ac:dyDescent="0.25">
      <c r="A38" s="59" t="s">
        <v>435</v>
      </c>
      <c r="B38" t="str">
        <f>IF(ISERROR(MATCH(B$1,'CSC Mitre'!AK$1:AK$220,0)),"",VLOOKUP(B$1,'Tactic Recode'!$A$1:$B$547,2,FALSE))</f>
        <v/>
      </c>
      <c r="C38" t="str">
        <f>IF(ISERROR(MATCH(C$1,'CSC Mitre'!AK$1:AK$220,0)),"",VLOOKUP(C$1,'Tactic Recode'!$A$1:$B$547,2,FALSE))</f>
        <v/>
      </c>
      <c r="D38" t="str">
        <f>IF(ISERROR(MATCH(D$1,'CSC Mitre'!AK$1:AK$220,0)),"",VLOOKUP(D$1,'Tactic Recode'!$A$1:$B$547,2,FALSE))</f>
        <v/>
      </c>
      <c r="E38" t="str">
        <f>IF(ISERROR(MATCH(E$1,'CSC Mitre'!AK$1:AK$220,0)),"",VLOOKUP(E$1,'Tactic Recode'!$A$1:$B$547,2,FALSE))</f>
        <v/>
      </c>
      <c r="F38" t="str">
        <f>IF(ISERROR(MATCH(F$1,'CSC Mitre'!AK$1:AK$220,0)),"",VLOOKUP(F$1,'Tactic Recode'!$A$1:$B$547,2,FALSE))</f>
        <v/>
      </c>
      <c r="G38" t="str">
        <f>IF(ISERROR(MATCH(G$1,'CSC Mitre'!AK$1:AK$220,0)),"",VLOOKUP(G$1,'Tactic Recode'!$A$1:$B$547,2,FALSE))</f>
        <v/>
      </c>
      <c r="H38" t="str">
        <f>IF(ISERROR(MATCH(H$1,'CSC Mitre'!AK$1:AK$220,0)),"",VLOOKUP(H$1,'Tactic Recode'!$A$1:$B$547,2,FALSE))</f>
        <v/>
      </c>
      <c r="I38" t="str">
        <f>IF(ISERROR(MATCH(I$1,'CSC Mitre'!AK$1:AK$220,0)),"",VLOOKUP(I$1,'Tactic Recode'!$A$1:$B$547,2,FALSE))</f>
        <v/>
      </c>
      <c r="J38" t="str">
        <f>IF(ISERROR(MATCH(J$1,'CSC Mitre'!AK$1:AK$220,0)),"",VLOOKUP(J$1,'Tactic Recode'!$A$1:$B$547,2,FALSE))</f>
        <v/>
      </c>
      <c r="K38" t="str">
        <f>IF(ISERROR(MATCH(K$1,'CSC Mitre'!AK$1:AK$220,0)),"",VLOOKUP(K$1,'Tactic Recode'!$A$1:$B$547,2,FALSE))</f>
        <v/>
      </c>
      <c r="L38" t="str">
        <f>IF(ISERROR(MATCH(L$1,'CSC Mitre'!AK$1:AK$220,0)),"",VLOOKUP(L$1,'Tactic Recode'!$A$1:$B$547,2,FALSE))</f>
        <v/>
      </c>
      <c r="M38" t="str">
        <f>IF(ISERROR(MATCH(M$1,'CSC Mitre'!AK$1:AK$220,0)),"",VLOOKUP(M$1,'Tactic Recode'!$A$1:$B$547,2,FALSE))</f>
        <v/>
      </c>
      <c r="N38" t="str">
        <f>IF(ISERROR(MATCH(N$1,'CSC Mitre'!AK$1:AK$220,0)),"",VLOOKUP(N$1,'Tactic Recode'!$A$1:$B$547,2,FALSE))</f>
        <v/>
      </c>
      <c r="O38" t="str">
        <f>IF(ISERROR(MATCH(O$1,'CSC Mitre'!AK$1:AK$220,0)),"",VLOOKUP(O$1,'Tactic Recode'!$A$1:$B$547,2,FALSE))</f>
        <v/>
      </c>
      <c r="P38" t="str">
        <f>IF(ISERROR(MATCH(P$1,'CSC Mitre'!AK$1:AK$220,0)),"",VLOOKUP(P$1,'Tactic Recode'!$A$1:$B$547,2,FALSE))</f>
        <v/>
      </c>
      <c r="Q38" t="str">
        <f>IF(ISERROR(MATCH(Q$1,'CSC Mitre'!AK$1:AK$220,0)),"",VLOOKUP(Q$1,'Tactic Recode'!$A$1:$B$547,2,FALSE))</f>
        <v/>
      </c>
      <c r="R38" t="str">
        <f>IF(ISERROR(MATCH(R$1,'CSC Mitre'!AK$1:AK$220,0)),"",VLOOKUP(R$1,'Tactic Recode'!$A$1:$B$547,2,FALSE))</f>
        <v/>
      </c>
      <c r="S38" t="str">
        <f>IF(ISERROR(MATCH(S$1,'CSC Mitre'!AK$1:AK$220,0)),"",VLOOKUP(S$1,'Tactic Recode'!$A$1:$B$547,2,FALSE))</f>
        <v/>
      </c>
      <c r="T38" t="str">
        <f>IF(ISERROR(MATCH(T$1,'CSC Mitre'!AK$1:AK$220,0)),"",VLOOKUP(T$1,'Tactic Recode'!$A$1:$B$547,2,FALSE))</f>
        <v/>
      </c>
      <c r="U38" t="str">
        <f>IF(ISERROR(MATCH(U$1,'CSC Mitre'!AK$1:AK$220,0)),"",VLOOKUP(U$1,'Tactic Recode'!$A$1:$B$547,2,FALSE))</f>
        <v/>
      </c>
      <c r="V38" t="str">
        <f>IF(ISERROR(MATCH(V$1,'CSC Mitre'!AK$1:AK$220,0)),"",VLOOKUP(V$1,'Tactic Recode'!$A$1:$B$547,2,FALSE))</f>
        <v/>
      </c>
      <c r="W38" t="str">
        <f>IF(ISERROR(MATCH(W$1,'CSC Mitre'!AK$1:AK$220,0)),"",VLOOKUP(W$1,'Tactic Recode'!$A$1:$B$547,2,FALSE))</f>
        <v/>
      </c>
      <c r="X38" t="str">
        <f>IF(ISERROR(MATCH(X$1,'CSC Mitre'!AK$1:AK$220,0)),"",VLOOKUP(X$1,'Tactic Recode'!$A$1:$B$547,2,FALSE))</f>
        <v/>
      </c>
      <c r="Y38" t="str">
        <f>IF(ISERROR(MATCH(Y$1,'CSC Mitre'!AK$1:AK$220,0)),"",VLOOKUP(Y$1,'Tactic Recode'!$A$1:$B$547,2,FALSE))</f>
        <v/>
      </c>
      <c r="Z38" t="str">
        <f>IF(ISERROR(MATCH(Z$1,'CSC Mitre'!AK$1:AK$220,0)),"",VLOOKUP(Z$1,'Tactic Recode'!$A$1:$B$547,2,FALSE))</f>
        <v/>
      </c>
      <c r="AA38" t="str">
        <f>IF(ISERROR(MATCH(AA$1,'CSC Mitre'!AK$1:AK$220,0)),"",VLOOKUP(AA$1,'Tactic Recode'!$A$1:$B$547,2,FALSE))</f>
        <v/>
      </c>
      <c r="AB38" t="str">
        <f>IF(ISERROR(MATCH(AB$1,'CSC Mitre'!AK$1:AK$220,0)),"",VLOOKUP(AB$1,'Tactic Recode'!$A$1:$B$547,2,FALSE))</f>
        <v/>
      </c>
      <c r="AC38" t="str">
        <f>IF(ISERROR(MATCH(AC$1,'CSC Mitre'!AK$1:AK$220,0)),"",VLOOKUP(AC$1,'Tactic Recode'!$A$1:$B$547,2,FALSE))</f>
        <v/>
      </c>
      <c r="AD38" t="str">
        <f>IF(ISERROR(MATCH(AD$1,'CSC Mitre'!AK$1:AK$220,0)),"",VLOOKUP(AD$1,'Tactic Recode'!$A$1:$B$547,2,FALSE))</f>
        <v/>
      </c>
      <c r="AE38" t="str">
        <f>IF(ISERROR(MATCH(AE$1,'CSC Mitre'!AK$1:AK$220,0)),"",VLOOKUP(AE$1,'Tactic Recode'!$A$1:$B$547,2,FALSE))</f>
        <v/>
      </c>
      <c r="AF38" t="str">
        <f>IF(ISERROR(MATCH(AF$1,'CSC Mitre'!AK$1:AK$220,0)),"",VLOOKUP(AF$1,'Tactic Recode'!$A$1:$B$547,2,FALSE))</f>
        <v/>
      </c>
      <c r="AG38" t="str">
        <f>IF(ISERROR(MATCH(AG$1,'CSC Mitre'!AK$1:AK$220,0)),"",VLOOKUP(AG$1,'Tactic Recode'!$A$1:$B$547,2,FALSE))</f>
        <v/>
      </c>
      <c r="AH38" t="str">
        <f>IF(ISERROR(MATCH(AH$1,'CSC Mitre'!AK$1:AK$220,0)),"",VLOOKUP(AH$1,'Tactic Recode'!$A$1:$B$547,2,FALSE))</f>
        <v/>
      </c>
      <c r="AI38" t="str">
        <f>IF(ISERROR(MATCH(AI$1,'CSC Mitre'!AK$1:AK$220,0)),"",VLOOKUP(AI$1,'Tactic Recode'!$A$1:$B$547,2,FALSE))</f>
        <v/>
      </c>
      <c r="AJ38" t="str">
        <f>IF(ISERROR(MATCH(AJ$1,'CSC Mitre'!AK$1:AK$220,0)),"",VLOOKUP(AJ$1,'Tactic Recode'!$A$1:$B$547,2,FALSE))</f>
        <v/>
      </c>
      <c r="AK38" t="str">
        <f>IF(ISERROR(MATCH(AK$1,'CSC Mitre'!AK$1:AK$220,0)),"",VLOOKUP(AK$1,'Tactic Recode'!$A$1:$B$547,2,FALSE))</f>
        <v/>
      </c>
      <c r="AL38" t="str">
        <f>IF(ISERROR(MATCH(AL$1,'CSC Mitre'!AK$1:AK$220,0)),"",VLOOKUP(AL$1,'Tactic Recode'!$A$1:$B$547,2,FALSE))</f>
        <v/>
      </c>
      <c r="AM38" t="str">
        <f>IF(ISERROR(MATCH(AM$1,'CSC Mitre'!AK$1:AK$220,0)),"",VLOOKUP(AM$1,'Tactic Recode'!$A$1:$B$547,2,FALSE))</f>
        <v/>
      </c>
      <c r="AN38" t="str">
        <f>IF(ISERROR(MATCH(AN$1,'CSC Mitre'!AK$1:AK$220,0)),"",VLOOKUP(AN$1,'Tactic Recode'!$A$1:$B$547,2,FALSE))</f>
        <v/>
      </c>
      <c r="AO38" t="str">
        <f>IF(ISERROR(MATCH(AO$1,'CSC Mitre'!AK$1:AK$220,0)),"",VLOOKUP(AO$1,'Tactic Recode'!$A$1:$B$547,2,FALSE))</f>
        <v/>
      </c>
      <c r="AP38" t="str">
        <f>IF(ISERROR(MATCH(AP$1,'CSC Mitre'!AK$1:AK$220,0)),"",VLOOKUP(AP$1,'Tactic Recode'!$A$1:$B$547,2,FALSE))</f>
        <v/>
      </c>
      <c r="AQ38" t="str">
        <f>IF(ISERROR(MATCH(AQ$1,'CSC Mitre'!AK$1:AK$220,0)),"",VLOOKUP(AQ$1,'Tactic Recode'!$A$1:$B$547,2,FALSE))</f>
        <v/>
      </c>
      <c r="AR38" t="str">
        <f>IF(ISERROR(MATCH(AR$1,'CSC Mitre'!AK$1:AK$220,0)),"",VLOOKUP(AR$1,'Tactic Recode'!$A$1:$B$547,2,FALSE))</f>
        <v/>
      </c>
      <c r="AS38" t="str">
        <f>IF(ISERROR(MATCH(AS$1,'CSC Mitre'!AK$1:AK$220,0)),"",VLOOKUP(AS$1,'Tactic Recode'!$A$1:$B$547,2,FALSE))</f>
        <v/>
      </c>
      <c r="AT38" t="str">
        <f>IF(ISERROR(MATCH(AT$1,'CSC Mitre'!AK$1:AK$220,0)),"",VLOOKUP(AT$1,'Tactic Recode'!$A$1:$B$547,2,FALSE))</f>
        <v/>
      </c>
      <c r="AU38" t="str">
        <f>IF(ISERROR(MATCH(AU$1,'CSC Mitre'!AK$1:AK$220,0)),"",VLOOKUP(AU$1,'Tactic Recode'!$A$1:$B$547,2,FALSE))</f>
        <v/>
      </c>
      <c r="AV38" t="str">
        <f>IF(ISERROR(MATCH(AV$1,'CSC Mitre'!AK$1:AK$220,0)),"",VLOOKUP(AV$1,'Tactic Recode'!$A$1:$B$547,2,FALSE))</f>
        <v/>
      </c>
      <c r="AW38" t="str">
        <f>IF(ISERROR(MATCH(AW$1,'CSC Mitre'!AK$1:AK$220,0)),"",VLOOKUP(AW$1,'Tactic Recode'!$A$1:$B$547,2,FALSE))</f>
        <v/>
      </c>
      <c r="AX38" t="str">
        <f>IF(ISERROR(MATCH(AX$1,'CSC Mitre'!AK$1:AK$220,0)),"",VLOOKUP(AX$1,'Tactic Recode'!$A$1:$B$547,2,FALSE))</f>
        <v/>
      </c>
      <c r="AY38" t="str">
        <f>IF(ISERROR(MATCH(AY$1,'CSC Mitre'!AK$1:AK$220,0)),"",VLOOKUP(AY$1,'Tactic Recode'!$A$1:$B$547,2,FALSE))</f>
        <v/>
      </c>
      <c r="AZ38" t="str">
        <f>IF(ISERROR(MATCH(AZ$1,'CSC Mitre'!AK$1:AK$220,0)),"",VLOOKUP(AZ$1,'Tactic Recode'!$A$1:$B$547,2,FALSE))</f>
        <v/>
      </c>
      <c r="BA38" t="str">
        <f>IF(ISERROR(MATCH(BA$1,'CSC Mitre'!AK$1:AK$220,0)),"",VLOOKUP(BA$1,'Tactic Recode'!$A$1:$B$547,2,FALSE))</f>
        <v/>
      </c>
      <c r="BB38" t="str">
        <f>IF(ISERROR(MATCH(BB$1,'CSC Mitre'!AK$1:AK$220,0)),"",VLOOKUP(BB$1,'Tactic Recode'!$A$1:$B$547,2,FALSE))</f>
        <v/>
      </c>
      <c r="BC38" t="str">
        <f>IF(ISERROR(MATCH(BC$1,'CSC Mitre'!AK$1:AK$220,0)),"",VLOOKUP(BC$1,'Tactic Recode'!$A$1:$B$547,2,FALSE))</f>
        <v/>
      </c>
      <c r="BD38" t="str">
        <f>IF(ISERROR(MATCH(BD$1,'CSC Mitre'!AK$1:AK$220,0)),"",VLOOKUP(BD$1,'Tactic Recode'!$A$1:$B$547,2,FALSE))</f>
        <v/>
      </c>
      <c r="BE38" t="str">
        <f>IF(ISERROR(MATCH(BE$1,'CSC Mitre'!AK$1:AK$220,0)),"",VLOOKUP(BE$1,'Tactic Recode'!$A$1:$B$547,2,FALSE))</f>
        <v/>
      </c>
      <c r="BF38" t="str">
        <f>IF(ISERROR(MATCH(BF$1,'CSC Mitre'!AK$1:AK$220,0)),"",VLOOKUP(BF$1,'Tactic Recode'!$A$1:$B$547,2,FALSE))</f>
        <v/>
      </c>
      <c r="BG38" t="str">
        <f>IF(ISERROR(MATCH(BG$1,'CSC Mitre'!AK$1:AK$220,0)),"",VLOOKUP(BG$1,'Tactic Recode'!$A$1:$B$547,2,FALSE))</f>
        <v/>
      </c>
      <c r="BH38" t="str">
        <f>IF(ISERROR(MATCH(BH$1,'CSC Mitre'!AK$1:AK$220,0)),"",VLOOKUP(BH$1,'Tactic Recode'!$A$1:$B$547,2,FALSE))</f>
        <v/>
      </c>
      <c r="BI38" t="str">
        <f>IF(ISERROR(MATCH(BI$1,'CSC Mitre'!AK$1:AK$220,0)),"",VLOOKUP(BI$1,'Tactic Recode'!$A$1:$B$547,2,FALSE))</f>
        <v/>
      </c>
      <c r="BJ38" t="str">
        <f>IF(ISERROR(MATCH(BJ$1,'CSC Mitre'!AK$1:AK$220,0)),"",VLOOKUP(BJ$1,'Tactic Recode'!$A$1:$B$547,2,FALSE))</f>
        <v/>
      </c>
      <c r="BK38" t="str">
        <f>IF(ISERROR(MATCH(BK$1,'CSC Mitre'!AK$1:AK$220,0)),"",VLOOKUP(BK$1,'Tactic Recode'!$A$1:$B$547,2,FALSE))</f>
        <v/>
      </c>
      <c r="BL38" t="str">
        <f>IF(ISERROR(MATCH(BL$1,'CSC Mitre'!AK$1:AK$220,0)),"",VLOOKUP(BL$1,'Tactic Recode'!$A$1:$B$547,2,FALSE))</f>
        <v/>
      </c>
      <c r="BM38" t="str">
        <f>IF(ISERROR(MATCH(BM$1,'CSC Mitre'!AK$1:AK$220,0)),"",VLOOKUP(BM$1,'Tactic Recode'!$A$1:$B$547,2,FALSE))</f>
        <v/>
      </c>
      <c r="BN38" t="str">
        <f>IF(ISERROR(MATCH(BN$1,'CSC Mitre'!AK$1:AK$220,0)),"",VLOOKUP(BN$1,'Tactic Recode'!$A$1:$B$547,2,FALSE))</f>
        <v/>
      </c>
      <c r="BO38" t="str">
        <f>IF(ISERROR(MATCH(BO$1,'CSC Mitre'!AK$1:AK$220,0)),"",VLOOKUP(BO$1,'Tactic Recode'!$A$1:$B$547,2,FALSE))</f>
        <v/>
      </c>
      <c r="BP38" t="str">
        <f>IF(ISERROR(MATCH(BP$1,'CSC Mitre'!AK$1:AK$220,0)),"",VLOOKUP(BP$1,'Tactic Recode'!$A$1:$B$547,2,FALSE))</f>
        <v/>
      </c>
      <c r="BQ38" t="str">
        <f>IF(ISERROR(MATCH(BQ$1,'CSC Mitre'!AK$1:AK$220,0)),"",VLOOKUP(BQ$1,'Tactic Recode'!$A$1:$B$547,2,FALSE))</f>
        <v/>
      </c>
      <c r="BR38" t="str">
        <f>IF(ISERROR(MATCH(BR$1,'CSC Mitre'!AK$1:AK$220,0)),"",VLOOKUP(BR$1,'Tactic Recode'!$A$1:$B$547,2,FALSE))</f>
        <v/>
      </c>
      <c r="BS38" t="str">
        <f>IF(ISERROR(MATCH(BS$1,'CSC Mitre'!AK$1:AK$220,0)),"",VLOOKUP(BS$1,'Tactic Recode'!$A$1:$B$547,2,FALSE))</f>
        <v/>
      </c>
      <c r="BT38" t="str">
        <f>IF(ISERROR(MATCH(BT$1,'CSC Mitre'!AK$1:AK$220,0)),"",VLOOKUP(BT$1,'Tactic Recode'!$A$1:$B$547,2,FALSE))</f>
        <v/>
      </c>
      <c r="BU38" t="str">
        <f>IF(ISERROR(MATCH(BU$1,'CSC Mitre'!AK$1:AK$220,0)),"",VLOOKUP(BU$1,'Tactic Recode'!$A$1:$B$547,2,FALSE))</f>
        <v/>
      </c>
      <c r="BV38" t="str">
        <f>IF(ISERROR(MATCH(BV$1,'CSC Mitre'!AK$1:AK$220,0)),"",VLOOKUP(BV$1,'Tactic Recode'!$A$1:$B$547,2,FALSE))</f>
        <v/>
      </c>
      <c r="BW38" t="str">
        <f>IF(ISERROR(MATCH(BW$1,'CSC Mitre'!AK$1:AK$220,0)),"",VLOOKUP(BW$1,'Tactic Recode'!$A$1:$B$547,2,FALSE))</f>
        <v/>
      </c>
      <c r="BX38" t="str">
        <f>IF(ISERROR(MATCH(BX$1,'CSC Mitre'!AK$1:AK$220,0)),"",VLOOKUP(BX$1,'Tactic Recode'!$A$1:$B$547,2,FALSE))</f>
        <v/>
      </c>
      <c r="BY38" t="str">
        <f>IF(ISERROR(MATCH(BY$1,'CSC Mitre'!AK$1:AK$220,0)),"",VLOOKUP(BY$1,'Tactic Recode'!$A$1:$B$547,2,FALSE))</f>
        <v/>
      </c>
      <c r="BZ38" t="str">
        <f>IF(ISERROR(MATCH(BZ$1,'CSC Mitre'!AK$1:AK$220,0)),"",VLOOKUP(BZ$1,'Tactic Recode'!$A$1:$B$547,2,FALSE))</f>
        <v/>
      </c>
      <c r="CA38" t="str">
        <f>IF(ISERROR(MATCH(CA$1,'CSC Mitre'!AK$1:AK$220,0)),"",VLOOKUP(CA$1,'Tactic Recode'!$A$1:$B$547,2,FALSE))</f>
        <v/>
      </c>
      <c r="CB38" t="str">
        <f>IF(ISERROR(MATCH(CB$1,'CSC Mitre'!AK$1:AK$220,0)),"",VLOOKUP(CB$1,'Tactic Recode'!$A$1:$B$547,2,FALSE))</f>
        <v/>
      </c>
      <c r="CC38" t="str">
        <f>IF(ISERROR(MATCH(CC$1,'CSC Mitre'!AK$1:AK$220,0)),"",VLOOKUP(CC$1,'Tactic Recode'!$A$1:$B$547,2,FALSE))</f>
        <v/>
      </c>
      <c r="CD38" t="str">
        <f>IF(ISERROR(MATCH(CD$1,'CSC Mitre'!AK$1:AK$220,0)),"",VLOOKUP(CD$1,'Tactic Recode'!$A$1:$B$547,2,FALSE))</f>
        <v/>
      </c>
      <c r="CE38" t="str">
        <f>IF(ISERROR(MATCH(CE$1,'CSC Mitre'!AK$1:AK$220,0)),"",VLOOKUP(CE$1,'Tactic Recode'!$A$1:$B$547,2,FALSE))</f>
        <v/>
      </c>
      <c r="CF38" t="str">
        <f>IF(ISERROR(MATCH(CF$1,'CSC Mitre'!AK$1:AK$220,0)),"",VLOOKUP(CF$1,'Tactic Recode'!$A$1:$B$547,2,FALSE))</f>
        <v/>
      </c>
      <c r="CG38" t="str">
        <f>IF(ISERROR(MATCH(CG$1,'CSC Mitre'!AK$1:AK$220,0)),"",VLOOKUP(CG$1,'Tactic Recode'!$A$1:$B$547,2,FALSE))</f>
        <v/>
      </c>
      <c r="CH38" t="str">
        <f>IF(ISERROR(MATCH(CH$1,'CSC Mitre'!AK$1:AK$220,0)),"",VLOOKUP(CH$1,'Tactic Recode'!$A$1:$B$547,2,FALSE))</f>
        <v/>
      </c>
      <c r="CI38" t="str">
        <f>IF(ISERROR(MATCH(CI$1,'CSC Mitre'!AK$1:AK$220,0)),"",VLOOKUP(CI$1,'Tactic Recode'!$A$1:$B$547,2,FALSE))</f>
        <v/>
      </c>
      <c r="CJ38" t="str">
        <f>IF(ISERROR(MATCH(CJ$1,'CSC Mitre'!AK$1:AK$220,0)),"",VLOOKUP(CJ$1,'Tactic Recode'!$A$1:$B$547,2,FALSE))</f>
        <v/>
      </c>
      <c r="CK38" t="str">
        <f>IF(ISERROR(MATCH(CK$1,'CSC Mitre'!AK$1:AK$220,0)),"",VLOOKUP(CK$1,'Tactic Recode'!$A$1:$B$547,2,FALSE))</f>
        <v/>
      </c>
      <c r="CL38" t="str">
        <f>IF(ISERROR(MATCH(CL$1,'CSC Mitre'!AK$1:AK$220,0)),"",VLOOKUP(CL$1,'Tactic Recode'!$A$1:$B$547,2,FALSE))</f>
        <v/>
      </c>
      <c r="CM38" t="str">
        <f>IF(ISERROR(MATCH(CM$1,'CSC Mitre'!AK$1:AK$220,0)),"",VLOOKUP(CM$1,'Tactic Recode'!$A$1:$B$547,2,FALSE))</f>
        <v/>
      </c>
      <c r="CN38" t="str">
        <f>IF(ISERROR(MATCH(CN$1,'CSC Mitre'!AK$1:AK$220,0)),"",VLOOKUP(CN$1,'Tactic Recode'!$A$1:$B$547,2,FALSE))</f>
        <v/>
      </c>
      <c r="CO38" t="str">
        <f>IF(ISERROR(MATCH(CO$1,'CSC Mitre'!AK$1:AK$220,0)),"",VLOOKUP(CO$1,'Tactic Recode'!$A$1:$B$547,2,FALSE))</f>
        <v/>
      </c>
      <c r="CP38" t="str">
        <f>IF(ISERROR(MATCH(CP$1,'CSC Mitre'!AK$1:AK$220,0)),"",VLOOKUP(CP$1,'Tactic Recode'!$A$1:$B$547,2,FALSE))</f>
        <v/>
      </c>
      <c r="CQ38" t="str">
        <f>IF(ISERROR(MATCH(CQ$1,'CSC Mitre'!AK$1:AK$220,0)),"",VLOOKUP(CQ$1,'Tactic Recode'!$A$1:$B$547,2,FALSE))</f>
        <v/>
      </c>
      <c r="CR38" t="str">
        <f>IF(ISERROR(MATCH(CR$1,'CSC Mitre'!AK$1:AK$220,0)),"",VLOOKUP(CR$1,'Tactic Recode'!$A$1:$B$547,2,FALSE))</f>
        <v/>
      </c>
      <c r="CS38" t="str">
        <f>IF(ISERROR(MATCH(CS$1,'CSC Mitre'!AK$1:AK$220,0)),"",VLOOKUP(CS$1,'Tactic Recode'!$A$1:$B$547,2,FALSE))</f>
        <v/>
      </c>
      <c r="CT38" t="str">
        <f>IF(ISERROR(MATCH(CT$1,'CSC Mitre'!AK$1:AK$220,0)),"",VLOOKUP(CT$1,'Tactic Recode'!$A$1:$B$547,2,FALSE))</f>
        <v/>
      </c>
      <c r="CU38" t="str">
        <f>IF(ISERROR(MATCH(CU$1,'CSC Mitre'!AK$1:AK$220,0)),"",VLOOKUP(CU$1,'Tactic Recode'!$A$1:$B$547,2,FALSE))</f>
        <v/>
      </c>
      <c r="CV38" t="str">
        <f>IF(ISERROR(MATCH(CV$1,'CSC Mitre'!AK$1:AK$220,0)),"",VLOOKUP(CV$1,'Tactic Recode'!$A$1:$B$547,2,FALSE))</f>
        <v/>
      </c>
      <c r="CW38" t="str">
        <f>IF(ISERROR(MATCH(CW$1,'CSC Mitre'!AK$1:AK$220,0)),"",VLOOKUP(CW$1,'Tactic Recode'!$A$1:$B$547,2,FALSE))</f>
        <v/>
      </c>
      <c r="CX38" t="str">
        <f>IF(ISERROR(MATCH(CX$1,'CSC Mitre'!AK$1:AK$220,0)),"",VLOOKUP(CX$1,'Tactic Recode'!$A$1:$B$547,2,FALSE))</f>
        <v/>
      </c>
      <c r="CY38" t="str">
        <f>IF(ISERROR(MATCH(CY$1,'CSC Mitre'!AK$1:AK$220,0)),"",VLOOKUP(CY$1,'Tactic Recode'!$A$1:$B$547,2,FALSE))</f>
        <v/>
      </c>
      <c r="CZ38" t="str">
        <f>IF(ISERROR(MATCH(CZ$1,'CSC Mitre'!AK$1:AK$220,0)),"",VLOOKUP(CZ$1,'Tactic Recode'!$A$1:$B$547,2,FALSE))</f>
        <v/>
      </c>
      <c r="DA38" t="str">
        <f>IF(ISERROR(MATCH(DA$1,'CSC Mitre'!AK$1:AK$220,0)),"",VLOOKUP(DA$1,'Tactic Recode'!$A$1:$B$547,2,FALSE))</f>
        <v/>
      </c>
      <c r="DB38" t="str">
        <f>IF(ISERROR(MATCH(DB$1,'CSC Mitre'!AK$1:AK$220,0)),"",VLOOKUP(DB$1,'Tactic Recode'!$A$1:$B$547,2,FALSE))</f>
        <v/>
      </c>
      <c r="DC38" t="str">
        <f>IF(ISERROR(MATCH(DC$1,'CSC Mitre'!AK$1:AK$220,0)),"",VLOOKUP(DC$1,'Tactic Recode'!$A$1:$B$547,2,FALSE))</f>
        <v/>
      </c>
      <c r="DD38" t="str">
        <f>IF(ISERROR(MATCH(DD$1,'CSC Mitre'!AK$1:AK$220,0)),"",VLOOKUP(DD$1,'Tactic Recode'!$A$1:$B$547,2,FALSE))</f>
        <v/>
      </c>
      <c r="DE38" t="str">
        <f>IF(ISERROR(MATCH(DE$1,'CSC Mitre'!AK$1:AK$220,0)),"",VLOOKUP(DE$1,'Tactic Recode'!$A$1:$B$547,2,FALSE))</f>
        <v/>
      </c>
      <c r="DF38" t="str">
        <f>IF(ISERROR(MATCH(DF$1,'CSC Mitre'!AK$1:AK$220,0)),"",VLOOKUP(DF$1,'Tactic Recode'!$A$1:$B$547,2,FALSE))</f>
        <v/>
      </c>
      <c r="DG38" t="str">
        <f>IF(ISERROR(MATCH(DG$1,'CSC Mitre'!AK$1:AK$220,0)),"",VLOOKUP(DG$1,'Tactic Recode'!$A$1:$B$547,2,FALSE))</f>
        <v/>
      </c>
      <c r="DH38" t="str">
        <f>IF(ISERROR(MATCH(DH$1,'CSC Mitre'!AK$1:AK$220,0)),"",VLOOKUP(DH$1,'Tactic Recode'!$A$1:$B$547,2,FALSE))</f>
        <v/>
      </c>
      <c r="DI38" t="str">
        <f>IF(ISERROR(MATCH(DI$1,'CSC Mitre'!AK$1:AK$220,0)),"",VLOOKUP(DI$1,'Tactic Recode'!$A$1:$B$547,2,FALSE))</f>
        <v/>
      </c>
      <c r="DJ38" t="str">
        <f>IF(ISERROR(MATCH(DJ$1,'CSC Mitre'!AK$1:AK$220,0)),"",VLOOKUP(DJ$1,'Tactic Recode'!$A$1:$B$547,2,FALSE))</f>
        <v/>
      </c>
      <c r="DK38" t="str">
        <f>IF(ISERROR(MATCH(DK$1,'CSC Mitre'!AK$1:AK$220,0)),"",VLOOKUP(DK$1,'Tactic Recode'!$A$1:$B$547,2,FALSE))</f>
        <v/>
      </c>
      <c r="DL38" t="str">
        <f>IF(ISERROR(MATCH(DL$1,'CSC Mitre'!AK$1:AK$220,0)),"",VLOOKUP(DL$1,'Tactic Recode'!$A$1:$B$547,2,FALSE))</f>
        <v/>
      </c>
      <c r="DM38" t="str">
        <f>IF(ISERROR(MATCH(DM$1,'CSC Mitre'!AK$1:AK$220,0)),"",VLOOKUP(DM$1,'Tactic Recode'!$A$1:$B$547,2,FALSE))</f>
        <v/>
      </c>
      <c r="DN38" t="str">
        <f>IF(ISERROR(MATCH(DN$1,'CSC Mitre'!AK$1:AK$220,0)),"",VLOOKUP(DN$1,'Tactic Recode'!$A$1:$B$547,2,FALSE))</f>
        <v/>
      </c>
      <c r="DO38" t="str">
        <f>IF(ISERROR(MATCH(DO$1,'CSC Mitre'!AK$1:AK$220,0)),"",VLOOKUP(DO$1,'Tactic Recode'!$A$1:$B$547,2,FALSE))</f>
        <v/>
      </c>
      <c r="DP38" t="str">
        <f>IF(ISERROR(MATCH(DP$1,'CSC Mitre'!AK$1:AK$220,0)),"",VLOOKUP(DP$1,'Tactic Recode'!$A$1:$B$547,2,FALSE))</f>
        <v/>
      </c>
      <c r="DQ38" t="str">
        <f>IF(ISERROR(MATCH(DQ$1,'CSC Mitre'!AK$1:AK$220,0)),"",VLOOKUP(DQ$1,'Tactic Recode'!$A$1:$B$547,2,FALSE))</f>
        <v/>
      </c>
      <c r="DR38" t="str">
        <f>IF(ISERROR(MATCH(DR$1,'CSC Mitre'!AK$1:AK$220,0)),"",VLOOKUP(DR$1,'Tactic Recode'!$A$1:$B$547,2,FALSE))</f>
        <v/>
      </c>
      <c r="DS38" t="str">
        <f>IF(ISERROR(MATCH(DS$1,'CSC Mitre'!AK$1:AK$220,0)),"",VLOOKUP(DS$1,'Tactic Recode'!$A$1:$B$547,2,FALSE))</f>
        <v/>
      </c>
      <c r="DT38" t="str">
        <f>IF(ISERROR(MATCH(DT$1,'CSC Mitre'!AK$1:AK$220,0)),"",VLOOKUP(DT$1,'Tactic Recode'!$A$1:$B$547,2,FALSE))</f>
        <v/>
      </c>
      <c r="DU38" t="str">
        <f>IF(ISERROR(MATCH(DU$1,'CSC Mitre'!AK$1:AK$220,0)),"",VLOOKUP(DU$1,'Tactic Recode'!$A$1:$B$547,2,FALSE))</f>
        <v/>
      </c>
      <c r="DV38" t="str">
        <f>IF(ISERROR(MATCH(DV$1,'CSC Mitre'!AK$1:AK$220,0)),"",VLOOKUP(DV$1,'Tactic Recode'!$A$1:$B$547,2,FALSE))</f>
        <v/>
      </c>
      <c r="DW38" t="str">
        <f>IF(ISERROR(MATCH(DW$1,'CSC Mitre'!AK$1:AK$220,0)),"",VLOOKUP(DW$1,'Tactic Recode'!$A$1:$B$547,2,FALSE))</f>
        <v/>
      </c>
      <c r="DX38" t="str">
        <f>IF(ISERROR(MATCH(DX$1,'CSC Mitre'!AK$1:AK$220,0)),"",VLOOKUP(DX$1,'Tactic Recode'!$A$1:$B$547,2,FALSE))</f>
        <v/>
      </c>
      <c r="DY38" t="str">
        <f>IF(ISERROR(MATCH(DY$1,'CSC Mitre'!AK$1:AK$220,0)),"",VLOOKUP(DY$1,'Tactic Recode'!$A$1:$B$547,2,FALSE))</f>
        <v/>
      </c>
      <c r="DZ38" t="str">
        <f>IF(ISERROR(MATCH(DZ$1,'CSC Mitre'!AK$1:AK$220,0)),"",VLOOKUP(DZ$1,'Tactic Recode'!$A$1:$B$547,2,FALSE))</f>
        <v/>
      </c>
      <c r="EA38" t="str">
        <f>IF(ISERROR(MATCH(EA$1,'CSC Mitre'!AK$1:AK$220,0)),"",VLOOKUP(EA$1,'Tactic Recode'!$A$1:$B$547,2,FALSE))</f>
        <v/>
      </c>
      <c r="EB38" t="str">
        <f>IF(ISERROR(MATCH(EB$1,'CSC Mitre'!AK$1:AK$220,0)),"",VLOOKUP(EB$1,'Tactic Recode'!$A$1:$B$547,2,FALSE))</f>
        <v/>
      </c>
      <c r="EC38" t="str">
        <f>IF(ISERROR(MATCH(EC$1,'CSC Mitre'!AK$1:AK$220,0)),"",VLOOKUP(EC$1,'Tactic Recode'!$A$1:$B$547,2,FALSE))</f>
        <v/>
      </c>
      <c r="ED38" t="str">
        <f>IF(ISERROR(MATCH(ED$1,'CSC Mitre'!AK$1:AK$220,0)),"",VLOOKUP(ED$1,'Tactic Recode'!$A$1:$B$547,2,FALSE))</f>
        <v/>
      </c>
      <c r="EE38" t="str">
        <f>IF(ISERROR(MATCH(EE$1,'CSC Mitre'!AK$1:AK$220,0)),"",VLOOKUP(EE$1,'Tactic Recode'!$A$1:$B$547,2,FALSE))</f>
        <v/>
      </c>
      <c r="EF38" t="str">
        <f>IF(ISERROR(MATCH(EF$1,'CSC Mitre'!AK$1:AK$220,0)),"",VLOOKUP(EF$1,'Tactic Recode'!$A$1:$B$547,2,FALSE))</f>
        <v/>
      </c>
      <c r="EG38" t="str">
        <f>IF(ISERROR(MATCH(EG$1,'CSC Mitre'!AK$1:AK$220,0)),"",VLOOKUP(EG$1,'Tactic Recode'!$A$1:$B$547,2,FALSE))</f>
        <v/>
      </c>
      <c r="EH38" t="str">
        <f>IF(ISERROR(MATCH(EH$1,'CSC Mitre'!AK$1:AK$220,0)),"",VLOOKUP(EH$1,'Tactic Recode'!$A$1:$B$547,2,FALSE))</f>
        <v/>
      </c>
      <c r="EI38" t="str">
        <f>IF(ISERROR(MATCH(EI$1,'CSC Mitre'!AK$1:AK$220,0)),"",VLOOKUP(EI$1,'Tactic Recode'!$A$1:$B$547,2,FALSE))</f>
        <v/>
      </c>
      <c r="EJ38" t="str">
        <f>IF(ISERROR(MATCH(EJ$1,'CSC Mitre'!AK$1:AK$220,0)),"",VLOOKUP(EJ$1,'Tactic Recode'!$A$1:$B$547,2,FALSE))</f>
        <v/>
      </c>
      <c r="EK38" t="str">
        <f>IF(ISERROR(MATCH(EK$1,'CSC Mitre'!AK$1:AK$220,0)),"",VLOOKUP(EK$1,'Tactic Recode'!$A$1:$B$547,2,FALSE))</f>
        <v/>
      </c>
      <c r="EL38" t="str">
        <f>IF(ISERROR(MATCH(EL$1,'CSC Mitre'!AK$1:AK$220,0)),"",VLOOKUP(EL$1,'Tactic Recode'!$A$1:$B$547,2,FALSE))</f>
        <v/>
      </c>
      <c r="EM38" t="str">
        <f>IF(ISERROR(MATCH(EM$1,'CSC Mitre'!AK$1:AK$220,0)),"",VLOOKUP(EM$1,'Tactic Recode'!$A$1:$B$547,2,FALSE))</f>
        <v/>
      </c>
      <c r="EN38" t="str">
        <f>IF(ISERROR(MATCH(EN$1,'CSC Mitre'!AK$1:AK$220,0)),"",VLOOKUP(EN$1,'Tactic Recode'!$A$1:$B$547,2,FALSE))</f>
        <v/>
      </c>
      <c r="EO38" t="str">
        <f>IF(ISERROR(MATCH(EO$1,'CSC Mitre'!AK$1:AK$220,0)),"",VLOOKUP(EO$1,'Tactic Recode'!$A$1:$B$547,2,FALSE))</f>
        <v/>
      </c>
      <c r="EP38" t="str">
        <f>IF(ISERROR(MATCH(EP$1,'CSC Mitre'!AK$1:AK$220,0)),"",VLOOKUP(EP$1,'Tactic Recode'!$A$1:$B$547,2,FALSE))</f>
        <v/>
      </c>
      <c r="EQ38" t="str">
        <f>IF(ISERROR(MATCH(EQ$1,'CSC Mitre'!AK$1:AK$220,0)),"",VLOOKUP(EQ$1,'Tactic Recode'!$A$1:$B$547,2,FALSE))</f>
        <v/>
      </c>
      <c r="ER38" t="str">
        <f>IF(ISERROR(MATCH(ER$1,'CSC Mitre'!AK$1:AK$220,0)),"",VLOOKUP(ER$1,'Tactic Recode'!$A$1:$B$547,2,FALSE))</f>
        <v/>
      </c>
      <c r="ES38" t="str">
        <f>IF(ISERROR(MATCH(ES$1,'CSC Mitre'!AK$1:AK$220,0)),"",VLOOKUP(ES$1,'Tactic Recode'!$A$1:$B$547,2,FALSE))</f>
        <v/>
      </c>
      <c r="ET38" t="str">
        <f>IF(ISERROR(MATCH(ET$1,'CSC Mitre'!AK$1:AK$220,0)),"",VLOOKUP(ET$1,'Tactic Recode'!$A$1:$B$547,2,FALSE))</f>
        <v/>
      </c>
      <c r="EU38" t="str">
        <f>IF(ISERROR(MATCH(EU$1,'CSC Mitre'!AK$1:AK$220,0)),"",VLOOKUP(EU$1,'Tactic Recode'!$A$1:$B$547,2,FALSE))</f>
        <v/>
      </c>
      <c r="EV38" t="str">
        <f>IF(ISERROR(MATCH(EV$1,'CSC Mitre'!AK$1:AK$220,0)),"",VLOOKUP(EV$1,'Tactic Recode'!$A$1:$B$547,2,FALSE))</f>
        <v/>
      </c>
      <c r="EW38" t="str">
        <f>IF(ISERROR(MATCH(EW$1,'CSC Mitre'!AK$1:AK$220,0)),"",VLOOKUP(EW$1,'Tactic Recode'!$A$1:$B$547,2,FALSE))</f>
        <v/>
      </c>
      <c r="EX38" t="str">
        <f>IF(ISERROR(MATCH(EX$1,'CSC Mitre'!AK$1:AK$220,0)),"",VLOOKUP(EX$1,'Tactic Recode'!$A$1:$B$547,2,FALSE))</f>
        <v/>
      </c>
      <c r="EY38" t="str">
        <f>IF(ISERROR(MATCH(EY$1,'CSC Mitre'!AK$1:AK$220,0)),"",VLOOKUP(EY$1,'Tactic Recode'!$A$1:$B$547,2,FALSE))</f>
        <v/>
      </c>
      <c r="EZ38" t="str">
        <f>IF(ISERROR(MATCH(EZ$1,'CSC Mitre'!AK$1:AK$220,0)),"",VLOOKUP(EZ$1,'Tactic Recode'!$A$1:$B$547,2,FALSE))</f>
        <v/>
      </c>
      <c r="FA38" t="str">
        <f>IF(ISERROR(MATCH(FA$1,'CSC Mitre'!AK$1:AK$220,0)),"",VLOOKUP(FA$1,'Tactic Recode'!$A$1:$B$547,2,FALSE))</f>
        <v/>
      </c>
      <c r="FB38" t="str">
        <f>IF(ISERROR(MATCH(FB$1,'CSC Mitre'!AK$1:AK$220,0)),"",VLOOKUP(FB$1,'Tactic Recode'!$A$1:$B$547,2,FALSE))</f>
        <v/>
      </c>
      <c r="FC38" t="str">
        <f>IF(ISERROR(MATCH(FC$1,'CSC Mitre'!AK$1:AK$220,0)),"",VLOOKUP(FC$1,'Tactic Recode'!$A$1:$B$547,2,FALSE))</f>
        <v/>
      </c>
      <c r="FD38" t="str">
        <f>IF(ISERROR(MATCH(FD$1,'CSC Mitre'!AK$1:AK$220,0)),"",VLOOKUP(FD$1,'Tactic Recode'!$A$1:$B$547,2,FALSE))</f>
        <v/>
      </c>
      <c r="FE38" t="str">
        <f>IF(ISERROR(MATCH(FE$1,'CSC Mitre'!AK$1:AK$220,0)),"",VLOOKUP(FE$1,'Tactic Recode'!$A$1:$B$547,2,FALSE))</f>
        <v/>
      </c>
      <c r="FF38" t="str">
        <f>IF(ISERROR(MATCH(FF$1,'CSC Mitre'!AK$1:AK$220,0)),"",VLOOKUP(FF$1,'Tactic Recode'!$A$1:$B$547,2,FALSE))</f>
        <v/>
      </c>
      <c r="FG38" t="str">
        <f>IF(ISERROR(MATCH(FG$1,'CSC Mitre'!AK$1:AK$220,0)),"",VLOOKUP(FG$1,'Tactic Recode'!$A$1:$B$547,2,FALSE))</f>
        <v/>
      </c>
      <c r="FH38" t="str">
        <f>IF(ISERROR(MATCH(FH$1,'CSC Mitre'!AK$1:AK$220,0)),"",VLOOKUP(FH$1,'Tactic Recode'!$A$1:$B$547,2,FALSE))</f>
        <v/>
      </c>
      <c r="FI38" t="str">
        <f>IF(ISERROR(MATCH(FI$1,'CSC Mitre'!AK$1:AK$220,0)),"",VLOOKUP(FI$1,'Tactic Recode'!$A$1:$B$547,2,FALSE))</f>
        <v/>
      </c>
      <c r="FJ38" t="str">
        <f>IF(ISERROR(MATCH(FJ$1,'CSC Mitre'!AK$1:AK$220,0)),"",VLOOKUP(FJ$1,'Tactic Recode'!$A$1:$B$547,2,FALSE))</f>
        <v/>
      </c>
      <c r="FK38" t="str">
        <f>IF(ISERROR(MATCH(FK$1,'CSC Mitre'!AK$1:AK$220,0)),"",VLOOKUP(FK$1,'Tactic Recode'!$A$1:$B$547,2,FALSE))</f>
        <v/>
      </c>
      <c r="FL38" t="str">
        <f>IF(ISERROR(MATCH(FL$1,'CSC Mitre'!AK$1:AK$220,0)),"",VLOOKUP(FL$1,'Tactic Recode'!$A$1:$B$547,2,FALSE))</f>
        <v/>
      </c>
      <c r="FM38" t="str">
        <f>IF(ISERROR(MATCH(FM$1,'CSC Mitre'!AK$1:AK$220,0)),"",VLOOKUP(FM$1,'Tactic Recode'!$A$1:$B$547,2,FALSE))</f>
        <v/>
      </c>
      <c r="FN38" t="str">
        <f>IF(ISERROR(MATCH(FN$1,'CSC Mitre'!AK$1:AK$220,0)),"",VLOOKUP(FN$1,'Tactic Recode'!$A$1:$B$547,2,FALSE))</f>
        <v/>
      </c>
      <c r="FO38" t="str">
        <f>IF(ISERROR(MATCH(FO$1,'CSC Mitre'!AK$1:AK$220,0)),"",VLOOKUP(FO$1,'Tactic Recode'!$A$1:$B$547,2,FALSE))</f>
        <v/>
      </c>
      <c r="FP38" t="str">
        <f>IF(ISERROR(MATCH(FP$1,'CSC Mitre'!AK$1:AK$220,0)),"",VLOOKUP(FP$1,'Tactic Recode'!$A$1:$B$547,2,FALSE))</f>
        <v/>
      </c>
      <c r="FQ38" t="str">
        <f>IF(ISERROR(MATCH(FQ$1,'CSC Mitre'!AK$1:AK$220,0)),"",VLOOKUP(FQ$1,'Tactic Recode'!$A$1:$B$547,2,FALSE))</f>
        <v/>
      </c>
      <c r="FR38" t="str">
        <f>IF(ISERROR(MATCH(FR$1,'CSC Mitre'!AK$1:AK$220,0)),"",VLOOKUP(FR$1,'Tactic Recode'!$A$1:$B$547,2,FALSE))</f>
        <v/>
      </c>
      <c r="FS38" t="str">
        <f>IF(ISERROR(MATCH(FS$1,'CSC Mitre'!AK$1:AK$220,0)),"",VLOOKUP(FS$1,'Tactic Recode'!$A$1:$B$547,2,FALSE))</f>
        <v/>
      </c>
      <c r="FT38" t="str">
        <f>IF(ISERROR(MATCH(FT$1,'CSC Mitre'!AK$1:AK$220,0)),"",VLOOKUP(FT$1,'Tactic Recode'!$A$1:$B$547,2,FALSE))</f>
        <v/>
      </c>
      <c r="FU38" t="str">
        <f>IF(ISERROR(MATCH(FU$1,'CSC Mitre'!AK$1:AK$220,0)),"",VLOOKUP(FU$1,'Tactic Recode'!$A$1:$B$547,2,FALSE))</f>
        <v/>
      </c>
      <c r="FV38" t="str">
        <f>IF(ISERROR(MATCH(FV$1,'CSC Mitre'!AK$1:AK$220,0)),"",VLOOKUP(FV$1,'Tactic Recode'!$A$1:$B$547,2,FALSE))</f>
        <v/>
      </c>
      <c r="FW38" t="str">
        <f>IF(ISERROR(MATCH(FW$1,'CSC Mitre'!AK$1:AK$220,0)),"",VLOOKUP(FW$1,'Tactic Recode'!$A$1:$B$547,2,FALSE))</f>
        <v/>
      </c>
      <c r="FX38" t="str">
        <f>IF(ISERROR(MATCH(FX$1,'CSC Mitre'!AK$1:AK$220,0)),"",VLOOKUP(FX$1,'Tactic Recode'!$A$1:$B$547,2,FALSE))</f>
        <v/>
      </c>
      <c r="FY38" t="str">
        <f>IF(ISERROR(MATCH(FY$1,'CSC Mitre'!AK$1:AK$220,0)),"",VLOOKUP(FY$1,'Tactic Recode'!$A$1:$B$547,2,FALSE))</f>
        <v/>
      </c>
      <c r="FZ38" t="str">
        <f>IF(ISERROR(MATCH(FZ$1,'CSC Mitre'!AK$1:AK$220,0)),"",VLOOKUP(FZ$1,'Tactic Recode'!$A$1:$B$547,2,FALSE))</f>
        <v/>
      </c>
      <c r="GA38" t="str">
        <f>IF(ISERROR(MATCH(GA$1,'CSC Mitre'!AK$1:AK$220,0)),"",VLOOKUP(GA$1,'Tactic Recode'!$A$1:$B$547,2,FALSE))</f>
        <v/>
      </c>
      <c r="GB38" t="str">
        <f>IF(ISERROR(MATCH(GB$1,'CSC Mitre'!AK$1:AK$220,0)),"",VLOOKUP(GB$1,'Tactic Recode'!$A$1:$B$547,2,FALSE))</f>
        <v/>
      </c>
      <c r="GC38" t="str">
        <f>IF(ISERROR(MATCH(GC$1,'CSC Mitre'!AK$1:AK$220,0)),"",VLOOKUP(GC$1,'Tactic Recode'!$A$1:$B$547,2,FALSE))</f>
        <v/>
      </c>
      <c r="GD38" t="str">
        <f>IF(ISERROR(MATCH(GD$1,'CSC Mitre'!AK$1:AK$220,0)),"",VLOOKUP(GD$1,'Tactic Recode'!$A$1:$B$547,2,FALSE))</f>
        <v/>
      </c>
      <c r="GE38" t="str">
        <f>IF(ISERROR(MATCH(GE$1,'CSC Mitre'!AK$1:AK$220,0)),"",VLOOKUP(GE$1,'Tactic Recode'!$A$1:$B$547,2,FALSE))</f>
        <v/>
      </c>
      <c r="GF38" t="str">
        <f>IF(ISERROR(MATCH(GF$1,'CSC Mitre'!AK$1:AK$220,0)),"",VLOOKUP(GF$1,'Tactic Recode'!$A$1:$B$547,2,FALSE))</f>
        <v/>
      </c>
      <c r="GG38" t="str">
        <f>IF(ISERROR(MATCH(GG$1,'CSC Mitre'!AK$1:AK$220,0)),"",VLOOKUP(GG$1,'Tactic Recode'!$A$1:$B$547,2,FALSE))</f>
        <v/>
      </c>
      <c r="GH38" t="str">
        <f>IF(ISERROR(MATCH(GH$1,'CSC Mitre'!AK$1:AK$220,0)),"",VLOOKUP(GH$1,'Tactic Recode'!$A$1:$B$547,2,FALSE))</f>
        <v/>
      </c>
      <c r="GI38" t="str">
        <f>IF(ISERROR(MATCH(GI$1,'CSC Mitre'!AK$1:AK$220,0)),"",VLOOKUP(GI$1,'Tactic Recode'!$A$1:$B$547,2,FALSE))</f>
        <v/>
      </c>
      <c r="GJ38" t="str">
        <f>IF(ISERROR(MATCH(GJ$1,'CSC Mitre'!AK$1:AK$220,0)),"",VLOOKUP(GJ$1,'Tactic Recode'!$A$1:$B$547,2,FALSE))</f>
        <v/>
      </c>
      <c r="GK38" t="str">
        <f>IF(ISERROR(MATCH(GK$1,'CSC Mitre'!AK$1:AK$220,0)),"",VLOOKUP(GK$1,'Tactic Recode'!$A$1:$B$547,2,FALSE))</f>
        <v/>
      </c>
      <c r="GL38" t="str">
        <f>IF(ISERROR(MATCH(GL$1,'CSC Mitre'!AK$1:AK$220,0)),"",VLOOKUP(GL$1,'Tactic Recode'!$A$1:$B$547,2,FALSE))</f>
        <v/>
      </c>
      <c r="GM38" t="str">
        <f>IF(ISERROR(MATCH(GM$1,'CSC Mitre'!AK$1:AK$220,0)),"",VLOOKUP(GM$1,'Tactic Recode'!$A$1:$B$547,2,FALSE))</f>
        <v/>
      </c>
      <c r="GN38" t="str">
        <f>IF(ISERROR(MATCH(GN$1,'CSC Mitre'!AK$1:AK$220,0)),"",VLOOKUP(GN$1,'Tactic Recode'!$A$1:$B$547,2,FALSE))</f>
        <v/>
      </c>
      <c r="GO38" t="str">
        <f>IF(ISERROR(MATCH(GO$1,'CSC Mitre'!AK$1:AK$220,0)),"",VLOOKUP(GO$1,'Tactic Recode'!$A$1:$B$547,2,FALSE))</f>
        <v/>
      </c>
      <c r="GP38" t="str">
        <f>IF(ISERROR(MATCH(GP$1,'CSC Mitre'!AK$1:AK$220,0)),"",VLOOKUP(GP$1,'Tactic Recode'!$A$1:$B$547,2,FALSE))</f>
        <v/>
      </c>
      <c r="GQ38" t="str">
        <f>IF(ISERROR(MATCH(GQ$1,'CSC Mitre'!AK$1:AK$220,0)),"",VLOOKUP(GQ$1,'Tactic Recode'!$A$1:$B$547,2,FALSE))</f>
        <v/>
      </c>
      <c r="GR38" t="str">
        <f>IF(ISERROR(MATCH(GR$1,'CSC Mitre'!AK$1:AK$220,0)),"",VLOOKUP(GR$1,'Tactic Recode'!$A$1:$B$547,2,FALSE))</f>
        <v/>
      </c>
      <c r="GS38" t="str">
        <f>IF(ISERROR(MATCH(GS$1,'CSC Mitre'!AK$1:AK$220,0)),"",VLOOKUP(GS$1,'Tactic Recode'!$A$1:$B$547,2,FALSE))</f>
        <v/>
      </c>
      <c r="GT38" t="str">
        <f>IF(ISERROR(MATCH(GT$1,'CSC Mitre'!AK$1:AK$220,0)),"",VLOOKUP(GT$1,'Tactic Recode'!$A$1:$B$547,2,FALSE))</f>
        <v/>
      </c>
      <c r="GU38" t="str">
        <f>IF(ISERROR(MATCH(GU$1,'CSC Mitre'!AK$1:AK$220,0)),"",VLOOKUP(GU$1,'Tactic Recode'!$A$1:$B$547,2,FALSE))</f>
        <v/>
      </c>
      <c r="GV38" t="str">
        <f>IF(ISERROR(MATCH(GV$1,'CSC Mitre'!AK$1:AK$220,0)),"",VLOOKUP(GV$1,'Tactic Recode'!$A$1:$B$547,2,FALSE))</f>
        <v/>
      </c>
      <c r="GW38" t="str">
        <f>IF(ISERROR(MATCH(GW$1,'CSC Mitre'!AK$1:AK$220,0)),"",VLOOKUP(GW$1,'Tactic Recode'!$A$1:$B$547,2,FALSE))</f>
        <v/>
      </c>
      <c r="GX38" t="str">
        <f>IF(ISERROR(MATCH(GX$1,'CSC Mitre'!AK$1:AK$220,0)),"",VLOOKUP(GX$1,'Tactic Recode'!$A$1:$B$547,2,FALSE))</f>
        <v/>
      </c>
      <c r="GY38" t="str">
        <f>IF(ISERROR(MATCH(GY$1,'CSC Mitre'!AK$1:AK$220,0)),"",VLOOKUP(GY$1,'Tactic Recode'!$A$1:$B$547,2,FALSE))</f>
        <v/>
      </c>
      <c r="GZ38" t="str">
        <f>IF(ISERROR(MATCH(GZ$1,'CSC Mitre'!AK$1:AK$220,0)),"",VLOOKUP(GZ$1,'Tactic Recode'!$A$1:$B$547,2,FALSE))</f>
        <v/>
      </c>
      <c r="HA38" t="str">
        <f>IF(ISERROR(MATCH(HA$1,'CSC Mitre'!AK$1:AK$220,0)),"",VLOOKUP(HA$1,'Tactic Recode'!$A$1:$B$547,2,FALSE))</f>
        <v/>
      </c>
      <c r="HB38" t="str">
        <f>IF(ISERROR(MATCH(HB$1,'CSC Mitre'!AK$1:AK$220,0)),"",VLOOKUP(HB$1,'Tactic Recode'!$A$1:$B$547,2,FALSE))</f>
        <v/>
      </c>
      <c r="HC38" t="str">
        <f>IF(ISERROR(MATCH(HC$1,'CSC Mitre'!AK$1:AK$220,0)),"",VLOOKUP(HC$1,'Tactic Recode'!$A$1:$B$547,2,FALSE))</f>
        <v/>
      </c>
      <c r="HD38" t="str">
        <f>IF(ISERROR(MATCH(HD$1,'CSC Mitre'!AK$1:AK$220,0)),"",VLOOKUP(HD$1,'Tactic Recode'!$A$1:$B$547,2,FALSE))</f>
        <v/>
      </c>
      <c r="HE38" t="str">
        <f>IF(ISERROR(MATCH(HE$1,'CSC Mitre'!AK$1:AK$220,0)),"",VLOOKUP(HE$1,'Tactic Recode'!$A$1:$B$547,2,FALSE))</f>
        <v/>
      </c>
      <c r="HF38" t="str">
        <f>IF(ISERROR(MATCH(HF$1,'CSC Mitre'!AK$1:AK$220,0)),"",VLOOKUP(HF$1,'Tactic Recode'!$A$1:$B$547,2,FALSE))</f>
        <v/>
      </c>
      <c r="HG38" t="str">
        <f>IF(ISERROR(MATCH(HG$1,'CSC Mitre'!AK$1:AK$220,0)),"",VLOOKUP(HG$1,'Tactic Recode'!$A$1:$B$547,2,FALSE))</f>
        <v/>
      </c>
      <c r="HH38" t="str">
        <f>IF(ISERROR(MATCH(HH$1,'CSC Mitre'!AK$1:AK$220,0)),"",VLOOKUP(HH$1,'Tactic Recode'!$A$1:$B$547,2,FALSE))</f>
        <v/>
      </c>
      <c r="HI38" t="str">
        <f>IF(ISERROR(MATCH(HI$1,'CSC Mitre'!AK$1:AK$220,0)),"",VLOOKUP(HI$1,'Tactic Recode'!$A$1:$B$547,2,FALSE))</f>
        <v/>
      </c>
      <c r="HJ38" t="str">
        <f>IF(ISERROR(MATCH(HJ$1,'CSC Mitre'!AK$1:AK$220,0)),"",VLOOKUP(HJ$1,'Tactic Recode'!$A$1:$B$547,2,FALSE))</f>
        <v/>
      </c>
      <c r="HK38" t="str">
        <f>IF(ISERROR(MATCH(HK$1,'CSC Mitre'!AK$1:AK$220,0)),"",VLOOKUP(HK$1,'Tactic Recode'!$A$1:$B$547,2,FALSE))</f>
        <v/>
      </c>
      <c r="HL38" t="str">
        <f>IF(ISERROR(MATCH(HL$1,'CSC Mitre'!AK$1:AK$220,0)),"",VLOOKUP(HL$1,'Tactic Recode'!$A$1:$B$547,2,FALSE))</f>
        <v/>
      </c>
      <c r="HM38" t="str">
        <f>IF(ISERROR(MATCH(HM$1,'CSC Mitre'!AK$1:AK$220,0)),"",VLOOKUP(HM$1,'Tactic Recode'!$A$1:$B$547,2,FALSE))</f>
        <v/>
      </c>
      <c r="HN38" t="str">
        <f>IF(ISERROR(MATCH(HN$1,'CSC Mitre'!AK$1:AK$220,0)),"",VLOOKUP(HN$1,'Tactic Recode'!$A$1:$B$547,2,FALSE))</f>
        <v/>
      </c>
      <c r="HO38" t="str">
        <f>IF(ISERROR(MATCH(HO$1,'CSC Mitre'!AK$1:AK$220,0)),"",VLOOKUP(HO$1,'Tactic Recode'!$A$1:$B$547,2,FALSE))</f>
        <v/>
      </c>
      <c r="HP38" t="str">
        <f>IF(ISERROR(MATCH(HP$1,'CSC Mitre'!AK$1:AK$220,0)),"",VLOOKUP(HP$1,'Tactic Recode'!$A$1:$B$547,2,FALSE))</f>
        <v/>
      </c>
      <c r="HQ38" t="str">
        <f>IF(ISERROR(MATCH(HQ$1,'CSC Mitre'!AK$1:AK$220,0)),"",VLOOKUP(HQ$1,'Tactic Recode'!$A$1:$B$547,2,FALSE))</f>
        <v/>
      </c>
      <c r="HR38" t="str">
        <f>IF(ISERROR(MATCH(HR$1,'CSC Mitre'!AK$1:AK$220,0)),"",VLOOKUP(HR$1,'Tactic Recode'!$A$1:$B$547,2,FALSE))</f>
        <v/>
      </c>
      <c r="HS38" t="str">
        <f>IF(ISERROR(MATCH(HS$1,'CSC Mitre'!AK$1:AK$220,0)),"",VLOOKUP(HS$1,'Tactic Recode'!$A$1:$B$547,2,FALSE))</f>
        <v/>
      </c>
      <c r="HT38" t="str">
        <f>IF(ISERROR(MATCH(HT$1,'CSC Mitre'!AK$1:AK$220,0)),"",VLOOKUP(HT$1,'Tactic Recode'!$A$1:$B$547,2,FALSE))</f>
        <v/>
      </c>
      <c r="HU38" t="str">
        <f>IF(ISERROR(MATCH(HU$1,'CSC Mitre'!AK$1:AK$220,0)),"",VLOOKUP(HU$1,'Tactic Recode'!$A$1:$B$547,2,FALSE))</f>
        <v/>
      </c>
      <c r="HV38" t="str">
        <f>IF(ISERROR(MATCH(HV$1,'CSC Mitre'!AK$1:AK$220,0)),"",VLOOKUP(HV$1,'Tactic Recode'!$A$1:$B$547,2,FALSE))</f>
        <v/>
      </c>
      <c r="HW38" t="str">
        <f>IF(ISERROR(MATCH(HW$1,'CSC Mitre'!AK$1:AK$220,0)),"",VLOOKUP(HW$1,'Tactic Recode'!$A$1:$B$547,2,FALSE))</f>
        <v/>
      </c>
      <c r="HX38" t="str">
        <f>IF(ISERROR(MATCH(HX$1,'CSC Mitre'!AK$1:AK$220,0)),"",VLOOKUP(HX$1,'Tactic Recode'!$A$1:$B$547,2,FALSE))</f>
        <v/>
      </c>
      <c r="HY38" t="str">
        <f>IF(ISERROR(MATCH(HY$1,'CSC Mitre'!AK$1:AK$220,0)),"",VLOOKUP(HY$1,'Tactic Recode'!$A$1:$B$547,2,FALSE))</f>
        <v/>
      </c>
      <c r="HZ38" t="str">
        <f>IF(ISERROR(MATCH(HZ$1,'CSC Mitre'!AK$1:AK$220,0)),"",VLOOKUP(HZ$1,'Tactic Recode'!$A$1:$B$547,2,FALSE))</f>
        <v/>
      </c>
      <c r="IA38" t="str">
        <f>IF(ISERROR(MATCH(IA$1,'CSC Mitre'!AK$1:AK$220,0)),"",VLOOKUP(IA$1,'Tactic Recode'!$A$1:$B$547,2,FALSE))</f>
        <v/>
      </c>
      <c r="IB38" t="str">
        <f>IF(ISERROR(MATCH(IB$1,'CSC Mitre'!AK$1:AK$220,0)),"",VLOOKUP(IB$1,'Tactic Recode'!$A$1:$B$547,2,FALSE))</f>
        <v/>
      </c>
      <c r="IC38" t="str">
        <f>IF(ISERROR(MATCH(IC$1,'CSC Mitre'!AK$1:AK$220,0)),"",VLOOKUP(IC$1,'Tactic Recode'!$A$1:$B$547,2,FALSE))</f>
        <v/>
      </c>
      <c r="ID38" t="str">
        <f>IF(ISERROR(MATCH(ID$1,'CSC Mitre'!AK$1:AK$220,0)),"",VLOOKUP(ID$1,'Tactic Recode'!$A$1:$B$547,2,FALSE))</f>
        <v/>
      </c>
      <c r="IE38" t="str">
        <f>IF(ISERROR(MATCH(IE$1,'CSC Mitre'!AK$1:AK$220,0)),"",VLOOKUP(IE$1,'Tactic Recode'!$A$1:$B$547,2,FALSE))</f>
        <v/>
      </c>
      <c r="IF38" t="str">
        <f>IF(ISERROR(MATCH(IF$1,'CSC Mitre'!AK$1:AK$220,0)),"",VLOOKUP(IF$1,'Tactic Recode'!$A$1:$B$547,2,FALSE))</f>
        <v/>
      </c>
      <c r="IG38" t="str">
        <f>IF(ISERROR(MATCH(IG$1,'CSC Mitre'!AK$1:AK$220,0)),"",VLOOKUP(IG$1,'Tactic Recode'!$A$1:$B$547,2,FALSE))</f>
        <v/>
      </c>
      <c r="IH38" t="str">
        <f>IF(ISERROR(MATCH(IH$1,'CSC Mitre'!AK$1:AK$220,0)),"",VLOOKUP(IH$1,'Tactic Recode'!$A$1:$B$547,2,FALSE))</f>
        <v/>
      </c>
      <c r="II38" t="str">
        <f>IF(ISERROR(MATCH(II$1,'CSC Mitre'!AK$1:AK$220,0)),"",VLOOKUP(II$1,'Tactic Recode'!$A$1:$B$547,2,FALSE))</f>
        <v/>
      </c>
      <c r="IJ38" t="str">
        <f>IF(ISERROR(MATCH(IJ$1,'CSC Mitre'!AK$1:AK$220,0)),"",VLOOKUP(IJ$1,'Tactic Recode'!$A$1:$B$547,2,FALSE))</f>
        <v/>
      </c>
      <c r="IK38" t="str">
        <f>IF(ISERROR(MATCH(IK$1,'CSC Mitre'!AK$1:AK$220,0)),"",VLOOKUP(IK$1,'Tactic Recode'!$A$1:$B$547,2,FALSE))</f>
        <v/>
      </c>
      <c r="IL38" t="str">
        <f>IF(ISERROR(MATCH(IL$1,'CSC Mitre'!AK$1:AK$220,0)),"",VLOOKUP(IL$1,'Tactic Recode'!$A$1:$B$547,2,FALSE))</f>
        <v/>
      </c>
      <c r="IM38" t="str">
        <f>IF(ISERROR(MATCH(IM$1,'CSC Mitre'!AK$1:AK$220,0)),"",VLOOKUP(IM$1,'Tactic Recode'!$A$1:$B$547,2,FALSE))</f>
        <v/>
      </c>
      <c r="IN38" t="str">
        <f>IF(ISERROR(MATCH(IN$1,'CSC Mitre'!AK$1:AK$220,0)),"",VLOOKUP(IN$1,'Tactic Recode'!$A$1:$B$547,2,FALSE))</f>
        <v/>
      </c>
      <c r="IO38" t="str">
        <f>IF(ISERROR(MATCH(IO$1,'CSC Mitre'!AK$1:AK$220,0)),"",VLOOKUP(IO$1,'Tactic Recode'!$A$1:$B$547,2,FALSE))</f>
        <v/>
      </c>
      <c r="IP38" t="str">
        <f>IF(ISERROR(MATCH(IP$1,'CSC Mitre'!AK$1:AK$220,0)),"",VLOOKUP(IP$1,'Tactic Recode'!$A$1:$B$547,2,FALSE))</f>
        <v/>
      </c>
      <c r="IQ38" t="str">
        <f>IF(ISERROR(MATCH(IQ$1,'CSC Mitre'!AK$1:AK$220,0)),"",VLOOKUP(IQ$1,'Tactic Recode'!$A$1:$B$547,2,FALSE))</f>
        <v/>
      </c>
      <c r="IR38" t="str">
        <f>IF(ISERROR(MATCH(IR$1,'CSC Mitre'!AK$1:AK$220,0)),"",VLOOKUP(IR$1,'Tactic Recode'!$A$1:$B$547,2,FALSE))</f>
        <v/>
      </c>
      <c r="IS38" t="str">
        <f>IF(ISERROR(MATCH(IS$1,'CSC Mitre'!AK$1:AK$220,0)),"",VLOOKUP(IS$1,'Tactic Recode'!$A$1:$B$547,2,FALSE))</f>
        <v/>
      </c>
      <c r="IT38" t="str">
        <f>IF(ISERROR(MATCH(IT$1,'CSC Mitre'!AK$1:AK$220,0)),"",VLOOKUP(IT$1,'Tactic Recode'!$A$1:$B$547,2,FALSE))</f>
        <v/>
      </c>
      <c r="IU38" t="str">
        <f>IF(ISERROR(MATCH(IU$1,'CSC Mitre'!AK$1:AK$220,0)),"",VLOOKUP(IU$1,'Tactic Recode'!$A$1:$B$547,2,FALSE))</f>
        <v/>
      </c>
      <c r="IV38" t="str">
        <f>IF(ISERROR(MATCH(IV$1,'CSC Mitre'!AK$1:AK$220,0)),"",VLOOKUP(IV$1,'Tactic Recode'!$A$1:$B$547,2,FALSE))</f>
        <v/>
      </c>
      <c r="IW38" t="str">
        <f>IF(ISERROR(MATCH(IW$1,'CSC Mitre'!AK$1:AK$220,0)),"",VLOOKUP(IW$1,'Tactic Recode'!$A$1:$B$547,2,FALSE))</f>
        <v/>
      </c>
      <c r="IX38" t="str">
        <f>IF(ISERROR(MATCH(IX$1,'CSC Mitre'!AK$1:AK$220,0)),"",VLOOKUP(IX$1,'Tactic Recode'!$A$1:$B$547,2,FALSE))</f>
        <v/>
      </c>
      <c r="IY38" t="str">
        <f>IF(ISERROR(MATCH(IY$1,'CSC Mitre'!AK$1:AK$220,0)),"",VLOOKUP(IY$1,'Tactic Recode'!$A$1:$B$547,2,FALSE))</f>
        <v/>
      </c>
      <c r="IZ38" t="str">
        <f>IF(ISERROR(MATCH(IZ$1,'CSC Mitre'!AK$1:AK$220,0)),"",VLOOKUP(IZ$1,'Tactic Recode'!$A$1:$B$547,2,FALSE))</f>
        <v/>
      </c>
      <c r="JA38" t="str">
        <f>IF(ISERROR(MATCH(JA$1,'CSC Mitre'!AK$1:AK$220,0)),"",VLOOKUP(JA$1,'Tactic Recode'!$A$1:$B$547,2,FALSE))</f>
        <v/>
      </c>
      <c r="JB38" t="str">
        <f>IF(ISERROR(MATCH(JB$1,'CSC Mitre'!AK$1:AK$220,0)),"",VLOOKUP(JB$1,'Tactic Recode'!$A$1:$B$547,2,FALSE))</f>
        <v/>
      </c>
      <c r="JC38" t="str">
        <f>IF(ISERROR(MATCH(JC$1,'CSC Mitre'!AK$1:AK$220,0)),"",VLOOKUP(JC$1,'Tactic Recode'!$A$1:$B$547,2,FALSE))</f>
        <v/>
      </c>
      <c r="JD38" t="str">
        <f>IF(ISERROR(MATCH(JD$1,'CSC Mitre'!AK$1:AK$220,0)),"",VLOOKUP(JD$1,'Tactic Recode'!$A$1:$B$547,2,FALSE))</f>
        <v/>
      </c>
      <c r="JE38" t="str">
        <f>IF(ISERROR(MATCH(JE$1,'CSC Mitre'!AK$1:AK$220,0)),"",VLOOKUP(JE$1,'Tactic Recode'!$A$1:$B$547,2,FALSE))</f>
        <v/>
      </c>
      <c r="JF38" t="str">
        <f>IF(ISERROR(MATCH(JF$1,'CSC Mitre'!AK$1:AK$220,0)),"",VLOOKUP(JF$1,'Tactic Recode'!$A$1:$B$547,2,FALSE))</f>
        <v/>
      </c>
      <c r="JG38" t="str">
        <f>IF(ISERROR(MATCH(JG$1,'CSC Mitre'!AK$1:AK$220,0)),"",VLOOKUP(JG$1,'Tactic Recode'!$A$1:$B$547,2,FALSE))</f>
        <v/>
      </c>
      <c r="JH38" t="str">
        <f>IF(ISERROR(MATCH(JH$1,'CSC Mitre'!AK$1:AK$220,0)),"",VLOOKUP(JH$1,'Tactic Recode'!$A$1:$B$547,2,FALSE))</f>
        <v/>
      </c>
      <c r="JI38" t="str">
        <f>IF(ISERROR(MATCH(JI$1,'CSC Mitre'!AK$1:AK$220,0)),"",VLOOKUP(JI$1,'Tactic Recode'!$A$1:$B$547,2,FALSE))</f>
        <v/>
      </c>
      <c r="JJ38" t="str">
        <f>IF(ISERROR(MATCH(JJ$1,'CSC Mitre'!AK$1:AK$220,0)),"",VLOOKUP(JJ$1,'Tactic Recode'!$A$1:$B$547,2,FALSE))</f>
        <v/>
      </c>
      <c r="JK38" t="str">
        <f>IF(ISERROR(MATCH(JK$1,'CSC Mitre'!AK$1:AK$220,0)),"",VLOOKUP(JK$1,'Tactic Recode'!$A$1:$B$547,2,FALSE))</f>
        <v/>
      </c>
      <c r="JL38" t="str">
        <f>IF(ISERROR(MATCH(JL$1,'CSC Mitre'!AK$1:AK$220,0)),"",VLOOKUP(JL$1,'Tactic Recode'!$A$1:$B$547,2,FALSE))</f>
        <v/>
      </c>
      <c r="JM38" t="str">
        <f>IF(ISERROR(MATCH(JM$1,'CSC Mitre'!AK$1:AK$220,0)),"",VLOOKUP(JM$1,'Tactic Recode'!$A$1:$B$547,2,FALSE))</f>
        <v/>
      </c>
      <c r="JN38" t="str">
        <f>IF(ISERROR(MATCH(JN$1,'CSC Mitre'!AK$1:AK$220,0)),"",VLOOKUP(JN$1,'Tactic Recode'!$A$1:$B$547,2,FALSE))</f>
        <v/>
      </c>
      <c r="JO38" t="str">
        <f>IF(ISERROR(MATCH(JO$1,'CSC Mitre'!AK$1:AK$220,0)),"",VLOOKUP(JO$1,'Tactic Recode'!$A$1:$B$547,2,FALSE))</f>
        <v/>
      </c>
      <c r="JP38" t="str">
        <f>IF(ISERROR(MATCH(JP$1,'CSC Mitre'!AK$1:AK$220,0)),"",VLOOKUP(JP$1,'Tactic Recode'!$A$1:$B$547,2,FALSE))</f>
        <v/>
      </c>
      <c r="JQ38" t="str">
        <f>IF(ISERROR(MATCH(JQ$1,'CSC Mitre'!AK$1:AK$220,0)),"",VLOOKUP(JQ$1,'Tactic Recode'!$A$1:$B$547,2,FALSE))</f>
        <v/>
      </c>
      <c r="JR38" t="str">
        <f>IF(ISERROR(MATCH(JR$1,'CSC Mitre'!AK$1:AK$220,0)),"",VLOOKUP(JR$1,'Tactic Recode'!$A$1:$B$547,2,FALSE))</f>
        <v/>
      </c>
      <c r="JS38" t="str">
        <f>IF(ISERROR(MATCH(JS$1,'CSC Mitre'!AK$1:AK$220,0)),"",VLOOKUP(JS$1,'Tactic Recode'!$A$1:$B$547,2,FALSE))</f>
        <v/>
      </c>
      <c r="JT38" t="str">
        <f>IF(ISERROR(MATCH(JT$1,'CSC Mitre'!AK$1:AK$220,0)),"",VLOOKUP(JT$1,'Tactic Recode'!$A$1:$B$547,2,FALSE))</f>
        <v/>
      </c>
      <c r="JU38" t="str">
        <f>IF(ISERROR(MATCH(JU$1,'CSC Mitre'!AK$1:AK$220,0)),"",VLOOKUP(JU$1,'Tactic Recode'!$A$1:$B$547,2,FALSE))</f>
        <v/>
      </c>
      <c r="JV38" t="str">
        <f>IF(ISERROR(MATCH(JV$1,'CSC Mitre'!AK$1:AK$220,0)),"",VLOOKUP(JV$1,'Tactic Recode'!$A$1:$B$547,2,FALSE))</f>
        <v/>
      </c>
      <c r="JW38" t="str">
        <f>IF(ISERROR(MATCH(JW$1,'CSC Mitre'!AK$1:AK$220,0)),"",VLOOKUP(JW$1,'Tactic Recode'!$A$1:$B$547,2,FALSE))</f>
        <v/>
      </c>
      <c r="JX38" t="str">
        <f>IF(ISERROR(MATCH(JX$1,'CSC Mitre'!AK$1:AK$220,0)),"",VLOOKUP(JX$1,'Tactic Recode'!$A$1:$B$547,2,FALSE))</f>
        <v/>
      </c>
      <c r="JY38" t="str">
        <f>IF(ISERROR(MATCH(JY$1,'CSC Mitre'!AK$1:AK$220,0)),"",VLOOKUP(JY$1,'Tactic Recode'!$A$1:$B$547,2,FALSE))</f>
        <v/>
      </c>
      <c r="JZ38" t="str">
        <f>IF(ISERROR(MATCH(JZ$1,'CSC Mitre'!AK$1:AK$220,0)),"",VLOOKUP(JZ$1,'Tactic Recode'!$A$1:$B$547,2,FALSE))</f>
        <v/>
      </c>
      <c r="KA38" t="str">
        <f>IF(ISERROR(MATCH(KA$1,'CSC Mitre'!AK$1:AK$220,0)),"",VLOOKUP(KA$1,'Tactic Recode'!$A$1:$B$547,2,FALSE))</f>
        <v/>
      </c>
      <c r="KB38" t="str">
        <f>IF(ISERROR(MATCH(KB$1,'CSC Mitre'!AK$1:AK$220,0)),"",VLOOKUP(KB$1,'Tactic Recode'!$A$1:$B$547,2,FALSE))</f>
        <v/>
      </c>
      <c r="KC38" t="str">
        <f>IF(ISERROR(MATCH(KC$1,'CSC Mitre'!AK$1:AK$220,0)),"",VLOOKUP(KC$1,'Tactic Recode'!$A$1:$B$547,2,FALSE))</f>
        <v/>
      </c>
      <c r="KD38" t="str">
        <f>IF(ISERROR(MATCH(KD$1,'CSC Mitre'!AK$1:AK$220,0)),"",VLOOKUP(KD$1,'Tactic Recode'!$A$1:$B$547,2,FALSE))</f>
        <v/>
      </c>
      <c r="KE38" t="str">
        <f>IF(ISERROR(MATCH(KE$1,'CSC Mitre'!AK$1:AK$220,0)),"",VLOOKUP(KE$1,'Tactic Recode'!$A$1:$B$547,2,FALSE))</f>
        <v/>
      </c>
      <c r="KF38" t="str">
        <f>IF(ISERROR(MATCH(KF$1,'CSC Mitre'!AK$1:AK$220,0)),"",VLOOKUP(KF$1,'Tactic Recode'!$A$1:$B$547,2,FALSE))</f>
        <v/>
      </c>
      <c r="KG38" t="str">
        <f>IF(ISERROR(MATCH(KG$1,'CSC Mitre'!AK$1:AK$220,0)),"",VLOOKUP(KG$1,'Tactic Recode'!$A$1:$B$547,2,FALSE))</f>
        <v/>
      </c>
      <c r="KH38" t="str">
        <f>IF(ISERROR(MATCH(KH$1,'CSC Mitre'!AK$1:AK$220,0)),"",VLOOKUP(KH$1,'Tactic Recode'!$A$1:$B$547,2,FALSE))</f>
        <v/>
      </c>
      <c r="KI38" t="str">
        <f>IF(ISERROR(MATCH(KI$1,'CSC Mitre'!AK$1:AK$220,0)),"",VLOOKUP(KI$1,'Tactic Recode'!$A$1:$B$547,2,FALSE))</f>
        <v/>
      </c>
      <c r="KJ38" t="str">
        <f>IF(ISERROR(MATCH(KJ$1,'CSC Mitre'!AK$1:AK$220,0)),"",VLOOKUP(KJ$1,'Tactic Recode'!$A$1:$B$547,2,FALSE))</f>
        <v/>
      </c>
      <c r="KK38" t="str">
        <f>IF(ISERROR(MATCH(KK$1,'CSC Mitre'!AK$1:AK$220,0)),"",VLOOKUP(KK$1,'Tactic Recode'!$A$1:$B$547,2,FALSE))</f>
        <v/>
      </c>
      <c r="KL38" t="str">
        <f>IF(ISERROR(MATCH(KL$1,'CSC Mitre'!AK$1:AK$220,0)),"",VLOOKUP(KL$1,'Tactic Recode'!$A$1:$B$547,2,FALSE))</f>
        <v/>
      </c>
      <c r="KM38" t="str">
        <f>IF(ISERROR(MATCH(KM$1,'CSC Mitre'!AK$1:AK$220,0)),"",VLOOKUP(KM$1,'Tactic Recode'!$A$1:$B$547,2,FALSE))</f>
        <v/>
      </c>
      <c r="KN38" t="str">
        <f>IF(ISERROR(MATCH(KN$1,'CSC Mitre'!AK$1:AK$220,0)),"",VLOOKUP(KN$1,'Tactic Recode'!$A$1:$B$547,2,FALSE))</f>
        <v/>
      </c>
      <c r="KO38" t="str">
        <f>IF(ISERROR(MATCH(KO$1,'CSC Mitre'!AK$1:AK$220,0)),"",VLOOKUP(KO$1,'Tactic Recode'!$A$1:$B$547,2,FALSE))</f>
        <v/>
      </c>
      <c r="KP38" t="str">
        <f>IF(ISERROR(MATCH(KP$1,'CSC Mitre'!AK$1:AK$220,0)),"",VLOOKUP(KP$1,'Tactic Recode'!$A$1:$B$547,2,FALSE))</f>
        <v/>
      </c>
      <c r="KQ38" t="str">
        <f>IF(ISERROR(MATCH(KQ$1,'CSC Mitre'!AK$1:AK$220,0)),"",VLOOKUP(KQ$1,'Tactic Recode'!$A$1:$B$547,2,FALSE))</f>
        <v/>
      </c>
      <c r="KR38" t="str">
        <f>IF(ISERROR(MATCH(KR$1,'CSC Mitre'!AK$1:AK$220,0)),"",VLOOKUP(KR$1,'Tactic Recode'!$A$1:$B$547,2,FALSE))</f>
        <v/>
      </c>
      <c r="KS38" t="str">
        <f>IF(ISERROR(MATCH(KS$1,'CSC Mitre'!AK$1:AK$220,0)),"",VLOOKUP(KS$1,'Tactic Recode'!$A$1:$B$547,2,FALSE))</f>
        <v/>
      </c>
      <c r="KT38" t="str">
        <f>IF(ISERROR(MATCH(KT$1,'CSC Mitre'!AK$1:AK$220,0)),"",VLOOKUP(KT$1,'Tactic Recode'!$A$1:$B$547,2,FALSE))</f>
        <v/>
      </c>
      <c r="KU38" t="str">
        <f>IF(ISERROR(MATCH(KU$1,'CSC Mitre'!AK$1:AK$220,0)),"",VLOOKUP(KU$1,'Tactic Recode'!$A$1:$B$547,2,FALSE))</f>
        <v/>
      </c>
      <c r="KV38" t="str">
        <f>IF(ISERROR(MATCH(KV$1,'CSC Mitre'!AK$1:AK$220,0)),"",VLOOKUP(KV$1,'Tactic Recode'!$A$1:$B$547,2,FALSE))</f>
        <v/>
      </c>
      <c r="KW38" t="str">
        <f>IF(ISERROR(MATCH(KW$1,'CSC Mitre'!AK$1:AK$220,0)),"",VLOOKUP(KW$1,'Tactic Recode'!$A$1:$B$547,2,FALSE))</f>
        <v/>
      </c>
      <c r="KX38" t="str">
        <f>IF(ISERROR(MATCH(KX$1,'CSC Mitre'!AK$1:AK$220,0)),"",VLOOKUP(KX$1,'Tactic Recode'!$A$1:$B$547,2,FALSE))</f>
        <v/>
      </c>
      <c r="KY38" t="str">
        <f>IF(ISERROR(MATCH(KY$1,'CSC Mitre'!AK$1:AK$220,0)),"",VLOOKUP(KY$1,'Tactic Recode'!$A$1:$B$547,2,FALSE))</f>
        <v/>
      </c>
      <c r="KZ38" t="str">
        <f>IF(ISERROR(MATCH(KZ$1,'CSC Mitre'!AK$1:AK$220,0)),"",VLOOKUP(KZ$1,'Tactic Recode'!$A$1:$B$547,2,FALSE))</f>
        <v/>
      </c>
      <c r="LA38" t="str">
        <f>IF(ISERROR(MATCH(LA$1,'CSC Mitre'!AK$1:AK$220,0)),"",VLOOKUP(LA$1,'Tactic Recode'!$A$1:$B$547,2,FALSE))</f>
        <v/>
      </c>
      <c r="LB38" t="str">
        <f>IF(ISERROR(MATCH(LB$1,'CSC Mitre'!AK$1:AK$220,0)),"",VLOOKUP(LB$1,'Tactic Recode'!$A$1:$B$547,2,FALSE))</f>
        <v/>
      </c>
      <c r="LC38" t="str">
        <f>IF(ISERROR(MATCH(LC$1,'CSC Mitre'!AK$1:AK$220,0)),"",VLOOKUP(LC$1,'Tactic Recode'!$A$1:$B$547,2,FALSE))</f>
        <v/>
      </c>
      <c r="LD38" t="str">
        <f>IF(ISERROR(MATCH(LD$1,'CSC Mitre'!AK$1:AK$220,0)),"",VLOOKUP(LD$1,'Tactic Recode'!$A$1:$B$547,2,FALSE))</f>
        <v/>
      </c>
      <c r="LE38" t="str">
        <f>IF(ISERROR(MATCH(LE$1,'CSC Mitre'!AK$1:AK$220,0)),"",VLOOKUP(LE$1,'Tactic Recode'!$A$1:$B$547,2,FALSE))</f>
        <v/>
      </c>
      <c r="LF38" t="str">
        <f>IF(ISERROR(MATCH(LF$1,'CSC Mitre'!AK$1:AK$220,0)),"",VLOOKUP(LF$1,'Tactic Recode'!$A$1:$B$547,2,FALSE))</f>
        <v/>
      </c>
      <c r="LG38" t="str">
        <f>IF(ISERROR(MATCH(LG$1,'CSC Mitre'!AK$1:AK$220,0)),"",VLOOKUP(LG$1,'Tactic Recode'!$A$1:$B$547,2,FALSE))</f>
        <v/>
      </c>
      <c r="LH38" t="str">
        <f>IF(ISERROR(MATCH(LH$1,'CSC Mitre'!AK$1:AK$220,0)),"",VLOOKUP(LH$1,'Tactic Recode'!$A$1:$B$547,2,FALSE))</f>
        <v/>
      </c>
      <c r="LI38" t="str">
        <f>IF(ISERROR(MATCH(LI$1,'CSC Mitre'!AK$1:AK$220,0)),"",VLOOKUP(LI$1,'Tactic Recode'!$A$1:$B$547,2,FALSE))</f>
        <v/>
      </c>
      <c r="LJ38" t="str">
        <f>IF(ISERROR(MATCH(LJ$1,'CSC Mitre'!AK$1:AK$220,0)),"",VLOOKUP(LJ$1,'Tactic Recode'!$A$1:$B$547,2,FALSE))</f>
        <v/>
      </c>
      <c r="LK38" t="str">
        <f>IF(ISERROR(MATCH(LK$1,'CSC Mitre'!AK$1:AK$220,0)),"",VLOOKUP(LK$1,'Tactic Recode'!$A$1:$B$547,2,FALSE))</f>
        <v/>
      </c>
      <c r="LL38" t="str">
        <f>IF(ISERROR(MATCH(LL$1,'CSC Mitre'!AK$1:AK$220,0)),"",VLOOKUP(LL$1,'Tactic Recode'!$A$1:$B$547,2,FALSE))</f>
        <v/>
      </c>
      <c r="LM38" t="str">
        <f>IF(ISERROR(MATCH(LM$1,'CSC Mitre'!AK$1:AK$220,0)),"",VLOOKUP(LM$1,'Tactic Recode'!$A$1:$B$547,2,FALSE))</f>
        <v/>
      </c>
      <c r="LN38" t="str">
        <f>IF(ISERROR(MATCH(LN$1,'CSC Mitre'!AK$1:AK$220,0)),"",VLOOKUP(LN$1,'Tactic Recode'!$A$1:$B$547,2,FALSE))</f>
        <v/>
      </c>
      <c r="LO38" t="str">
        <f>IF(ISERROR(MATCH(LO$1,'CSC Mitre'!AK$1:AK$220,0)),"",VLOOKUP(LO$1,'Tactic Recode'!$A$1:$B$547,2,FALSE))</f>
        <v/>
      </c>
      <c r="LP38" t="str">
        <f>IF(ISERROR(MATCH(LP$1,'CSC Mitre'!AK$1:AK$220,0)),"",VLOOKUP(LP$1,'Tactic Recode'!$A$1:$B$547,2,FALSE))</f>
        <v/>
      </c>
      <c r="LQ38" t="str">
        <f>IF(ISERROR(MATCH(LQ$1,'CSC Mitre'!AK$1:AK$220,0)),"",VLOOKUP(LQ$1,'Tactic Recode'!$A$1:$B$547,2,FALSE))</f>
        <v/>
      </c>
      <c r="LR38" t="str">
        <f>IF(ISERROR(MATCH(LR$1,'CSC Mitre'!AK$1:AK$220,0)),"",VLOOKUP(LR$1,'Tactic Recode'!$A$1:$B$547,2,FALSE))</f>
        <v/>
      </c>
      <c r="LS38" t="str">
        <f>IF(ISERROR(MATCH(LS$1,'CSC Mitre'!AK$1:AK$220,0)),"",VLOOKUP(LS$1,'Tactic Recode'!$A$1:$B$547,2,FALSE))</f>
        <v/>
      </c>
      <c r="LT38" t="str">
        <f>IF(ISERROR(MATCH(LT$1,'CSC Mitre'!AK$1:AK$220,0)),"",VLOOKUP(LT$1,'Tactic Recode'!$A$1:$B$547,2,FALSE))</f>
        <v/>
      </c>
      <c r="LU38" t="str">
        <f>IF(ISERROR(MATCH(LU$1,'CSC Mitre'!AK$1:AK$220,0)),"",VLOOKUP(LU$1,'Tactic Recode'!$A$1:$B$547,2,FALSE))</f>
        <v/>
      </c>
      <c r="LV38" t="str">
        <f>IF(ISERROR(MATCH(LV$1,'CSC Mitre'!AK$1:AK$220,0)),"",VLOOKUP(LV$1,'Tactic Recode'!$A$1:$B$547,2,FALSE))</f>
        <v/>
      </c>
      <c r="LW38" t="str">
        <f>IF(ISERROR(MATCH(LW$1,'CSC Mitre'!AK$1:AK$220,0)),"",VLOOKUP(LW$1,'Tactic Recode'!$A$1:$B$547,2,FALSE))</f>
        <v/>
      </c>
      <c r="LX38" t="str">
        <f>IF(ISERROR(MATCH(LX$1,'CSC Mitre'!AK$1:AK$220,0)),"",VLOOKUP(LX$1,'Tactic Recode'!$A$1:$B$547,2,FALSE))</f>
        <v/>
      </c>
      <c r="LY38" t="str">
        <f>IF(ISERROR(MATCH(LY$1,'CSC Mitre'!AK$1:AK$220,0)),"",VLOOKUP(LY$1,'Tactic Recode'!$A$1:$B$547,2,FALSE))</f>
        <v/>
      </c>
      <c r="LZ38" t="str">
        <f>IF(ISERROR(MATCH(LZ$1,'CSC Mitre'!AK$1:AK$220,0)),"",VLOOKUP(LZ$1,'Tactic Recode'!$A$1:$B$547,2,FALSE))</f>
        <v/>
      </c>
      <c r="MA38" t="str">
        <f>IF(ISERROR(MATCH(MA$1,'CSC Mitre'!AK$1:AK$220,0)),"",VLOOKUP(MA$1,'Tactic Recode'!$A$1:$B$547,2,FALSE))</f>
        <v/>
      </c>
      <c r="MB38" t="str">
        <f>IF(ISERROR(MATCH(MB$1,'CSC Mitre'!AK$1:AK$220,0)),"",VLOOKUP(MB$1,'Tactic Recode'!$A$1:$B$547,2,FALSE))</f>
        <v/>
      </c>
      <c r="MC38" t="str">
        <f>IF(ISERROR(MATCH(MC$1,'CSC Mitre'!AK$1:AK$220,0)),"",VLOOKUP(MC$1,'Tactic Recode'!$A$1:$B$547,2,FALSE))</f>
        <v/>
      </c>
      <c r="MD38" t="str">
        <f>IF(ISERROR(MATCH(MD$1,'CSC Mitre'!AK$1:AK$220,0)),"",VLOOKUP(MD$1,'Tactic Recode'!$A$1:$B$547,2,FALSE))</f>
        <v/>
      </c>
      <c r="ME38" t="str">
        <f>IF(ISERROR(MATCH(ME$1,'CSC Mitre'!AK$1:AK$220,0)),"",VLOOKUP(ME$1,'Tactic Recode'!$A$1:$B$547,2,FALSE))</f>
        <v/>
      </c>
      <c r="MF38" t="str">
        <f>IF(ISERROR(MATCH(MF$1,'CSC Mitre'!AK$1:AK$220,0)),"",VLOOKUP(MF$1,'Tactic Recode'!$A$1:$B$547,2,FALSE))</f>
        <v/>
      </c>
      <c r="MG38" t="str">
        <f>IF(ISERROR(MATCH(MG$1,'CSC Mitre'!AK$1:AK$220,0)),"",VLOOKUP(MG$1,'Tactic Recode'!$A$1:$B$547,2,FALSE))</f>
        <v/>
      </c>
      <c r="MH38" t="str">
        <f>IF(ISERROR(MATCH(MH$1,'CSC Mitre'!AK$1:AK$220,0)),"",VLOOKUP(MH$1,'Tactic Recode'!$A$1:$B$547,2,FALSE))</f>
        <v/>
      </c>
      <c r="MI38" t="str">
        <f>IF(ISERROR(MATCH(MI$1,'CSC Mitre'!AK$1:AK$220,0)),"",VLOOKUP(MI$1,'Tactic Recode'!$A$1:$B$547,2,FALSE))</f>
        <v/>
      </c>
      <c r="MJ38" t="str">
        <f>IF(ISERROR(MATCH(MJ$1,'CSC Mitre'!AK$1:AK$220,0)),"",VLOOKUP(MJ$1,'Tactic Recode'!$A$1:$B$547,2,FALSE))</f>
        <v/>
      </c>
      <c r="MK38" t="str">
        <f>IF(ISERROR(MATCH(MK$1,'CSC Mitre'!AK$1:AK$220,0)),"",VLOOKUP(MK$1,'Tactic Recode'!$A$1:$B$547,2,FALSE))</f>
        <v/>
      </c>
      <c r="ML38" t="str">
        <f>IF(ISERROR(MATCH(ML$1,'CSC Mitre'!AK$1:AK$220,0)),"",VLOOKUP(ML$1,'Tactic Recode'!$A$1:$B$547,2,FALSE))</f>
        <v/>
      </c>
      <c r="MM38" t="str">
        <f>IF(ISERROR(MATCH(MM$1,'CSC Mitre'!AK$1:AK$220,0)),"",VLOOKUP(MM$1,'Tactic Recode'!$A$1:$B$547,2,FALSE))</f>
        <v/>
      </c>
      <c r="MN38" t="str">
        <f>IF(ISERROR(MATCH(MN$1,'CSC Mitre'!AK$1:AK$220,0)),"",VLOOKUP(MN$1,'Tactic Recode'!$A$1:$B$547,2,FALSE))</f>
        <v/>
      </c>
      <c r="MO38" t="str">
        <f>IF(ISERROR(MATCH(MO$1,'CSC Mitre'!AK$1:AK$220,0)),"",VLOOKUP(MO$1,'Tactic Recode'!$A$1:$B$547,2,FALSE))</f>
        <v/>
      </c>
      <c r="MP38" t="str">
        <f>IF(ISERROR(MATCH(MP$1,'CSC Mitre'!AK$1:AK$220,0)),"",VLOOKUP(MP$1,'Tactic Recode'!$A$1:$B$547,2,FALSE))</f>
        <v/>
      </c>
      <c r="MQ38" t="str">
        <f>IF(ISERROR(MATCH(MQ$1,'CSC Mitre'!AK$1:AK$220,0)),"",VLOOKUP(MQ$1,'Tactic Recode'!$A$1:$B$547,2,FALSE))</f>
        <v/>
      </c>
      <c r="MR38" t="str">
        <f>IF(ISERROR(MATCH(MR$1,'CSC Mitre'!AK$1:AK$220,0)),"",VLOOKUP(MR$1,'Tactic Recode'!$A$1:$B$547,2,FALSE))</f>
        <v/>
      </c>
      <c r="MS38" t="str">
        <f>IF(ISERROR(MATCH(MS$1,'CSC Mitre'!AK$1:AK$220,0)),"",VLOOKUP(MS$1,'Tactic Recode'!$A$1:$B$547,2,FALSE))</f>
        <v/>
      </c>
      <c r="MT38" t="str">
        <f>IF(ISERROR(MATCH(MT$1,'CSC Mitre'!AK$1:AK$220,0)),"",VLOOKUP(MT$1,'Tactic Recode'!$A$1:$B$547,2,FALSE))</f>
        <v/>
      </c>
      <c r="MU38" t="str">
        <f>IF(ISERROR(MATCH(MU$1,'CSC Mitre'!AK$1:AK$220,0)),"",VLOOKUP(MU$1,'Tactic Recode'!$A$1:$B$547,2,FALSE))</f>
        <v/>
      </c>
      <c r="MV38" t="str">
        <f>IF(ISERROR(MATCH(MV$1,'CSC Mitre'!AK$1:AK$220,0)),"",VLOOKUP(MV$1,'Tactic Recode'!$A$1:$B$547,2,FALSE))</f>
        <v/>
      </c>
      <c r="MW38" t="str">
        <f>IF(ISERROR(MATCH(MW$1,'CSC Mitre'!AK$1:AK$220,0)),"",VLOOKUP(MW$1,'Tactic Recode'!$A$1:$B$547,2,FALSE))</f>
        <v/>
      </c>
      <c r="MX38" t="str">
        <f>IF(ISERROR(MATCH(MX$1,'CSC Mitre'!AK$1:AK$220,0)),"",VLOOKUP(MX$1,'Tactic Recode'!$A$1:$B$547,2,FALSE))</f>
        <v/>
      </c>
      <c r="MY38" t="str">
        <f>IF(ISERROR(MATCH(MY$1,'CSC Mitre'!AK$1:AK$220,0)),"",VLOOKUP(MY$1,'Tactic Recode'!$A$1:$B$547,2,FALSE))</f>
        <v/>
      </c>
      <c r="MZ38" t="str">
        <f>IF(ISERROR(MATCH(MZ$1,'CSC Mitre'!AK$1:AK$220,0)),"",VLOOKUP(MZ$1,'Tactic Recode'!$A$1:$B$547,2,FALSE))</f>
        <v/>
      </c>
      <c r="NA38" t="str">
        <f>IF(ISERROR(MATCH(NA$1,'CSC Mitre'!AK$1:AK$220,0)),"",VLOOKUP(NA$1,'Tactic Recode'!$A$1:$B$547,2,FALSE))</f>
        <v/>
      </c>
      <c r="NB38" t="str">
        <f>IF(ISERROR(MATCH(NB$1,'CSC Mitre'!AK$1:AK$220,0)),"",VLOOKUP(NB$1,'Tactic Recode'!$A$1:$B$547,2,FALSE))</f>
        <v/>
      </c>
      <c r="NC38" t="str">
        <f>IF(ISERROR(MATCH(NC$1,'CSC Mitre'!AK$1:AK$220,0)),"",VLOOKUP(NC$1,'Tactic Recode'!$A$1:$B$547,2,FALSE))</f>
        <v/>
      </c>
      <c r="ND38" t="str">
        <f>IF(ISERROR(MATCH(ND$1,'CSC Mitre'!AK$1:AK$220,0)),"",VLOOKUP(ND$1,'Tactic Recode'!$A$1:$B$547,2,FALSE))</f>
        <v/>
      </c>
      <c r="NE38" t="str">
        <f>IF(ISERROR(MATCH(NE$1,'CSC Mitre'!AK$1:AK$220,0)),"",VLOOKUP(NE$1,'Tactic Recode'!$A$1:$B$547,2,FALSE))</f>
        <v/>
      </c>
      <c r="NF38" t="str">
        <f>IF(ISERROR(MATCH(NF$1,'CSC Mitre'!AK$1:AK$220,0)),"",VLOOKUP(NF$1,'Tactic Recode'!$A$1:$B$547,2,FALSE))</f>
        <v/>
      </c>
      <c r="NG38" t="str">
        <f>IF(ISERROR(MATCH(NG$1,'CSC Mitre'!AK$1:AK$220,0)),"",VLOOKUP(NG$1,'Tactic Recode'!$A$1:$B$547,2,FALSE))</f>
        <v/>
      </c>
      <c r="NH38" t="str">
        <f>IF(ISERROR(MATCH(NH$1,'CSC Mitre'!AK$1:AK$220,0)),"",VLOOKUP(NH$1,'Tactic Recode'!$A$1:$B$547,2,FALSE))</f>
        <v/>
      </c>
      <c r="NI38" t="str">
        <f>IF(ISERROR(MATCH(NI$1,'CSC Mitre'!AK$1:AK$220,0)),"",VLOOKUP(NI$1,'Tactic Recode'!$A$1:$B$547,2,FALSE))</f>
        <v/>
      </c>
      <c r="NJ38" t="str">
        <f>IF(ISERROR(MATCH(NJ$1,'CSC Mitre'!AK$1:AK$220,0)),"",VLOOKUP(NJ$1,'Tactic Recode'!$A$1:$B$547,2,FALSE))</f>
        <v/>
      </c>
      <c r="NK38" t="str">
        <f>IF(ISERROR(MATCH(NK$1,'CSC Mitre'!AK$1:AK$220,0)),"",VLOOKUP(NK$1,'Tactic Recode'!$A$1:$B$547,2,FALSE))</f>
        <v/>
      </c>
      <c r="NL38" t="str">
        <f>IF(ISERROR(MATCH(NL$1,'CSC Mitre'!AK$1:AK$220,0)),"",VLOOKUP(NL$1,'Tactic Recode'!$A$1:$B$547,2,FALSE))</f>
        <v/>
      </c>
      <c r="NM38" t="str">
        <f>IF(ISERROR(MATCH(NM$1,'CSC Mitre'!AK$1:AK$220,0)),"",VLOOKUP(NM$1,'Tactic Recode'!$A$1:$B$547,2,FALSE))</f>
        <v/>
      </c>
      <c r="NN38" t="str">
        <f>IF(ISERROR(MATCH(NN$1,'CSC Mitre'!AK$1:AK$220,0)),"",VLOOKUP(NN$1,'Tactic Recode'!$A$1:$B$547,2,FALSE))</f>
        <v/>
      </c>
      <c r="NO38" t="str">
        <f>IF(ISERROR(MATCH(NO$1,'CSC Mitre'!AK$1:AK$220,0)),"",VLOOKUP(NO$1,'Tactic Recode'!$A$1:$B$547,2,FALSE))</f>
        <v/>
      </c>
      <c r="NP38" t="str">
        <f>IF(ISERROR(MATCH(NP$1,'CSC Mitre'!AK$1:AK$220,0)),"",VLOOKUP(NP$1,'Tactic Recode'!$A$1:$B$547,2,FALSE))</f>
        <v/>
      </c>
      <c r="NQ38" t="str">
        <f>IF(ISERROR(MATCH(NQ$1,'CSC Mitre'!AK$1:AK$220,0)),"",VLOOKUP(NQ$1,'Tactic Recode'!$A$1:$B$547,2,FALSE))</f>
        <v/>
      </c>
      <c r="NR38" t="str">
        <f>IF(ISERROR(MATCH(NR$1,'CSC Mitre'!AK$1:AK$220,0)),"",VLOOKUP(NR$1,'Tactic Recode'!$A$1:$B$547,2,FALSE))</f>
        <v/>
      </c>
      <c r="NS38" t="str">
        <f>IF(ISERROR(MATCH(NS$1,'CSC Mitre'!AK$1:AK$220,0)),"",VLOOKUP(NS$1,'Tactic Recode'!$A$1:$B$547,2,FALSE))</f>
        <v/>
      </c>
      <c r="NT38" t="str">
        <f>IF(ISERROR(MATCH(NT$1,'CSC Mitre'!AK$1:AK$220,0)),"",VLOOKUP(NT$1,'Tactic Recode'!$A$1:$B$547,2,FALSE))</f>
        <v/>
      </c>
      <c r="NU38" t="str">
        <f>IF(ISERROR(MATCH(NU$1,'CSC Mitre'!AK$1:AK$220,0)),"",VLOOKUP(NU$1,'Tactic Recode'!$A$1:$B$547,2,FALSE))</f>
        <v/>
      </c>
      <c r="NV38" t="str">
        <f>IF(ISERROR(MATCH(NV$1,'CSC Mitre'!AK$1:AK$220,0)),"",VLOOKUP(NV$1,'Tactic Recode'!$A$1:$B$547,2,FALSE))</f>
        <v/>
      </c>
      <c r="NW38" t="str">
        <f>IF(ISERROR(MATCH(NW$1,'CSC Mitre'!AK$1:AK$220,0)),"",VLOOKUP(NW$1,'Tactic Recode'!$A$1:$B$547,2,FALSE))</f>
        <v/>
      </c>
      <c r="NX38" t="str">
        <f>IF(ISERROR(MATCH(NX$1,'CSC Mitre'!AK$1:AK$220,0)),"",VLOOKUP(NX$1,'Tactic Recode'!$A$1:$B$547,2,FALSE))</f>
        <v/>
      </c>
      <c r="NY38" t="str">
        <f>IF(ISERROR(MATCH(NY$1,'CSC Mitre'!AK$1:AK$220,0)),"",VLOOKUP(NY$1,'Tactic Recode'!$A$1:$B$547,2,FALSE))</f>
        <v/>
      </c>
      <c r="NZ38" t="str">
        <f>IF(ISERROR(MATCH(NZ$1,'CSC Mitre'!AK$1:AK$220,0)),"",VLOOKUP(NZ$1,'Tactic Recode'!$A$1:$B$547,2,FALSE))</f>
        <v/>
      </c>
      <c r="OA38" t="str">
        <f>IF(ISERROR(MATCH(OA$1,'CSC Mitre'!AK$1:AK$220,0)),"",VLOOKUP(OA$1,'Tactic Recode'!$A$1:$B$547,2,FALSE))</f>
        <v/>
      </c>
      <c r="OB38" t="str">
        <f>IF(ISERROR(MATCH(OB$1,'CSC Mitre'!AK$1:AK$220,0)),"",VLOOKUP(OB$1,'Tactic Recode'!$A$1:$B$547,2,FALSE))</f>
        <v/>
      </c>
      <c r="OC38" t="str">
        <f>IF(ISERROR(MATCH(OC$1,'CSC Mitre'!AK$1:AK$220,0)),"",VLOOKUP(OC$1,'Tactic Recode'!$A$1:$B$547,2,FALSE))</f>
        <v/>
      </c>
      <c r="OD38" t="str">
        <f>IF(ISERROR(MATCH(OD$1,'CSC Mitre'!AK$1:AK$220,0)),"",VLOOKUP(OD$1,'Tactic Recode'!$A$1:$B$547,2,FALSE))</f>
        <v/>
      </c>
      <c r="OE38" t="str">
        <f>IF(ISERROR(MATCH(OE$1,'CSC Mitre'!AK$1:AK$220,0)),"",VLOOKUP(OE$1,'Tactic Recode'!$A$1:$B$547,2,FALSE))</f>
        <v/>
      </c>
      <c r="OF38" t="str">
        <f>IF(ISERROR(MATCH(OF$1,'CSC Mitre'!AK$1:AK$220,0)),"",VLOOKUP(OF$1,'Tactic Recode'!$A$1:$B$547,2,FALSE))</f>
        <v/>
      </c>
      <c r="OG38" t="str">
        <f>IF(ISERROR(MATCH(OG$1,'CSC Mitre'!AK$1:AK$220,0)),"",VLOOKUP(OG$1,'Tactic Recode'!$A$1:$B$547,2,FALSE))</f>
        <v/>
      </c>
      <c r="OH38" t="str">
        <f>IF(ISERROR(MATCH(OH$1,'CSC Mitre'!AK$1:AK$220,0)),"",VLOOKUP(OH$1,'Tactic Recode'!$A$1:$B$547,2,FALSE))</f>
        <v/>
      </c>
      <c r="OI38" t="str">
        <f>IF(ISERROR(MATCH(OI$1,'CSC Mitre'!AK$1:AK$220,0)),"",VLOOKUP(OI$1,'Tactic Recode'!$A$1:$B$547,2,FALSE))</f>
        <v/>
      </c>
      <c r="OJ38" t="str">
        <f>IF(ISERROR(MATCH(OJ$1,'CSC Mitre'!AK$1:AK$220,0)),"",VLOOKUP(OJ$1,'Tactic Recode'!$A$1:$B$547,2,FALSE))</f>
        <v/>
      </c>
      <c r="OK38" t="str">
        <f>IF(ISERROR(MATCH(OK$1,'CSC Mitre'!AK$1:AK$220,0)),"",VLOOKUP(OK$1,'Tactic Recode'!$A$1:$B$547,2,FALSE))</f>
        <v/>
      </c>
      <c r="OL38" t="str">
        <f>IF(ISERROR(MATCH(OL$1,'CSC Mitre'!AK$1:AK$220,0)),"",VLOOKUP(OL$1,'Tactic Recode'!$A$1:$B$547,2,FALSE))</f>
        <v/>
      </c>
      <c r="OM38" t="str">
        <f>IF(ISERROR(MATCH(OM$1,'CSC Mitre'!AK$1:AK$220,0)),"",VLOOKUP(OM$1,'Tactic Recode'!$A$1:$B$547,2,FALSE))</f>
        <v/>
      </c>
      <c r="ON38" t="str">
        <f>IF(ISERROR(MATCH(ON$1,'CSC Mitre'!AK$1:AK$220,0)),"",VLOOKUP(ON$1,'Tactic Recode'!$A$1:$B$547,2,FALSE))</f>
        <v/>
      </c>
      <c r="OO38" t="str">
        <f>IF(ISERROR(MATCH(OO$1,'CSC Mitre'!AK$1:AK$220,0)),"",VLOOKUP(OO$1,'Tactic Recode'!$A$1:$B$547,2,FALSE))</f>
        <v/>
      </c>
      <c r="OP38" t="str">
        <f>IF(ISERROR(MATCH(OP$1,'CSC Mitre'!AK$1:AK$220,0)),"",VLOOKUP(OP$1,'Tactic Recode'!$A$1:$B$547,2,FALSE))</f>
        <v/>
      </c>
      <c r="OQ38" t="str">
        <f>IF(ISERROR(MATCH(OQ$1,'CSC Mitre'!AK$1:AK$220,0)),"",VLOOKUP(OQ$1,'Tactic Recode'!$A$1:$B$547,2,FALSE))</f>
        <v/>
      </c>
      <c r="OR38" t="str">
        <f>IF(ISERROR(MATCH(OR$1,'CSC Mitre'!AK$1:AK$220,0)),"",VLOOKUP(OR$1,'Tactic Recode'!$A$1:$B$547,2,FALSE))</f>
        <v/>
      </c>
      <c r="OS38" t="str">
        <f>IF(ISERROR(MATCH(OS$1,'CSC Mitre'!AK$1:AK$220,0)),"",VLOOKUP(OS$1,'Tactic Recode'!$A$1:$B$547,2,FALSE))</f>
        <v/>
      </c>
      <c r="OT38" t="str">
        <f>IF(ISERROR(MATCH(OT$1,'CSC Mitre'!AK$1:AK$220,0)),"",VLOOKUP(OT$1,'Tactic Recode'!$A$1:$B$547,2,FALSE))</f>
        <v/>
      </c>
      <c r="OU38" t="str">
        <f>IF(ISERROR(MATCH(OU$1,'CSC Mitre'!AK$1:AK$220,0)),"",VLOOKUP(OU$1,'Tactic Recode'!$A$1:$B$547,2,FALSE))</f>
        <v/>
      </c>
      <c r="OV38" t="str">
        <f>IF(ISERROR(MATCH(OV$1,'CSC Mitre'!AK$1:AK$220,0)),"",VLOOKUP(OV$1,'Tactic Recode'!$A$1:$B$547,2,FALSE))</f>
        <v/>
      </c>
      <c r="OW38" t="str">
        <f>IF(ISERROR(MATCH(OW$1,'CSC Mitre'!AK$1:AK$220,0)),"",VLOOKUP(OW$1,'Tactic Recode'!$A$1:$B$547,2,FALSE))</f>
        <v/>
      </c>
      <c r="OX38" t="str">
        <f>IF(ISERROR(MATCH(OX$1,'CSC Mitre'!AK$1:AK$220,0)),"",VLOOKUP(OX$1,'Tactic Recode'!$A$1:$B$547,2,FALSE))</f>
        <v/>
      </c>
      <c r="OY38" t="str">
        <f>IF(ISERROR(MATCH(OY$1,'CSC Mitre'!AK$1:AK$220,0)),"",VLOOKUP(OY$1,'Tactic Recode'!$A$1:$B$547,2,FALSE))</f>
        <v/>
      </c>
      <c r="OZ38" t="str">
        <f>IF(ISERROR(MATCH(OZ$1,'CSC Mitre'!AK$1:AK$220,0)),"",VLOOKUP(OZ$1,'Tactic Recode'!$A$1:$B$547,2,FALSE))</f>
        <v/>
      </c>
      <c r="PA38" t="str">
        <f>IF(ISERROR(MATCH(PA$1,'CSC Mitre'!AK$1:AK$220,0)),"",VLOOKUP(PA$1,'Tactic Recode'!$A$1:$B$547,2,FALSE))</f>
        <v/>
      </c>
      <c r="PB38" t="str">
        <f>IF(ISERROR(MATCH(PB$1,'CSC Mitre'!AK$1:AK$220,0)),"",VLOOKUP(PB$1,'Tactic Recode'!$A$1:$B$547,2,FALSE))</f>
        <v/>
      </c>
      <c r="PC38" t="str">
        <f>IF(ISERROR(MATCH(PC$1,'CSC Mitre'!AK$1:AK$220,0)),"",VLOOKUP(PC$1,'Tactic Recode'!$A$1:$B$547,2,FALSE))</f>
        <v/>
      </c>
      <c r="PD38" t="str">
        <f>IF(ISERROR(MATCH(PD$1,'CSC Mitre'!AK$1:AK$220,0)),"",VLOOKUP(PD$1,'Tactic Recode'!$A$1:$B$547,2,FALSE))</f>
        <v/>
      </c>
      <c r="PE38" t="str">
        <f>IF(ISERROR(MATCH(PE$1,'CSC Mitre'!AK$1:AK$220,0)),"",VLOOKUP(PE$1,'Tactic Recode'!$A$1:$B$547,2,FALSE))</f>
        <v/>
      </c>
      <c r="PF38" t="str">
        <f>IF(ISERROR(MATCH(PF$1,'CSC Mitre'!AK$1:AK$220,0)),"",VLOOKUP(PF$1,'Tactic Recode'!$A$1:$B$547,2,FALSE))</f>
        <v/>
      </c>
      <c r="PG38" t="str">
        <f>IF(ISERROR(MATCH(PG$1,'CSC Mitre'!AK$1:AK$220,0)),"",VLOOKUP(PG$1,'Tactic Recode'!$A$1:$B$547,2,FALSE))</f>
        <v/>
      </c>
      <c r="PH38" t="str">
        <f>IF(ISERROR(MATCH(PH$1,'CSC Mitre'!AK$1:AK$220,0)),"",VLOOKUP(PH$1,'Tactic Recode'!$A$1:$B$547,2,FALSE))</f>
        <v/>
      </c>
      <c r="PI38" t="str">
        <f>IF(ISERROR(MATCH(PI$1,'CSC Mitre'!AK$1:AK$220,0)),"",VLOOKUP(PI$1,'Tactic Recode'!$A$1:$B$547,2,FALSE))</f>
        <v/>
      </c>
      <c r="PJ38" t="str">
        <f>IF(ISERROR(MATCH(PJ$1,'CSC Mitre'!AK$1:AK$220,0)),"",VLOOKUP(PJ$1,'Tactic Recode'!$A$1:$B$547,2,FALSE))</f>
        <v/>
      </c>
      <c r="PK38" t="str">
        <f>IF(ISERROR(MATCH(PK$1,'CSC Mitre'!AK$1:AK$220,0)),"",VLOOKUP(PK$1,'Tactic Recode'!$A$1:$B$547,2,FALSE))</f>
        <v/>
      </c>
      <c r="PL38" t="str">
        <f>IF(ISERROR(MATCH(PL$1,'CSC Mitre'!AK$1:AK$220,0)),"",VLOOKUP(PL$1,'Tactic Recode'!$A$1:$B$547,2,FALSE))</f>
        <v/>
      </c>
      <c r="PM38" t="str">
        <f>IF(ISERROR(MATCH(PM$1,'CSC Mitre'!AK$1:AK$220,0)),"",VLOOKUP(PM$1,'Tactic Recode'!$A$1:$B$547,2,FALSE))</f>
        <v/>
      </c>
      <c r="PN38" t="str">
        <f>IF(ISERROR(MATCH(PN$1,'CSC Mitre'!AK$1:AK$220,0)),"",VLOOKUP(PN$1,'Tactic Recode'!$A$1:$B$547,2,FALSE))</f>
        <v/>
      </c>
      <c r="PO38" t="str">
        <f>IF(ISERROR(MATCH(PO$1,'CSC Mitre'!AK$1:AK$220,0)),"",VLOOKUP(PO$1,'Tactic Recode'!$A$1:$B$547,2,FALSE))</f>
        <v/>
      </c>
      <c r="PP38" t="str">
        <f>IF(ISERROR(MATCH(PP$1,'CSC Mitre'!AK$1:AK$220,0)),"",VLOOKUP(PP$1,'Tactic Recode'!$A$1:$B$547,2,FALSE))</f>
        <v/>
      </c>
      <c r="PQ38" t="str">
        <f>IF(ISERROR(MATCH(PQ$1,'CSC Mitre'!AK$1:AK$220,0)),"",VLOOKUP(PQ$1,'Tactic Recode'!$A$1:$B$547,2,FALSE))</f>
        <v/>
      </c>
      <c r="PR38" t="str">
        <f>IF(ISERROR(MATCH(PR$1,'CSC Mitre'!AK$1:AK$220,0)),"",VLOOKUP(PR$1,'Tactic Recode'!$A$1:$B$547,2,FALSE))</f>
        <v/>
      </c>
      <c r="PS38" t="str">
        <f>IF(ISERROR(MATCH(PS$1,'CSC Mitre'!AK$1:AK$220,0)),"",VLOOKUP(PS$1,'Tactic Recode'!$A$1:$B$547,2,FALSE))</f>
        <v/>
      </c>
      <c r="PT38" t="str">
        <f>IF(ISERROR(MATCH(PT$1,'CSC Mitre'!AK$1:AK$220,0)),"",VLOOKUP(PT$1,'Tactic Recode'!$A$1:$B$547,2,FALSE))</f>
        <v/>
      </c>
      <c r="PU38" t="str">
        <f>IF(ISERROR(MATCH(PU$1,'CSC Mitre'!AK$1:AK$220,0)),"",VLOOKUP(PU$1,'Tactic Recode'!$A$1:$B$547,2,FALSE))</f>
        <v/>
      </c>
      <c r="PV38" t="str">
        <f>IF(ISERROR(MATCH(PV$1,'CSC Mitre'!AK$1:AK$220,0)),"",VLOOKUP(PV$1,'Tactic Recode'!$A$1:$B$547,2,FALSE))</f>
        <v/>
      </c>
      <c r="PW38" t="str">
        <f>IF(ISERROR(MATCH(PW$1,'CSC Mitre'!AK$1:AK$220,0)),"",VLOOKUP(PW$1,'Tactic Recode'!$A$1:$B$547,2,FALSE))</f>
        <v/>
      </c>
      <c r="PX38" t="str">
        <f>IF(ISERROR(MATCH(PX$1,'CSC Mitre'!AK$1:AK$220,0)),"",VLOOKUP(PX$1,'Tactic Recode'!$A$1:$B$547,2,FALSE))</f>
        <v/>
      </c>
      <c r="PY38" t="str">
        <f>IF(ISERROR(MATCH(PY$1,'CSC Mitre'!AK$1:AK$220,0)),"",VLOOKUP(PY$1,'Tactic Recode'!$A$1:$B$547,2,FALSE))</f>
        <v/>
      </c>
      <c r="PZ38" t="str">
        <f>IF(ISERROR(MATCH(PZ$1,'CSC Mitre'!AK$1:AK$220,0)),"",VLOOKUP(PZ$1,'Tactic Recode'!$A$1:$B$547,2,FALSE))</f>
        <v/>
      </c>
      <c r="QA38" t="str">
        <f>IF(ISERROR(MATCH(QA$1,'CSC Mitre'!AK$1:AK$220,0)),"",VLOOKUP(QA$1,'Tactic Recode'!$A$1:$B$547,2,FALSE))</f>
        <v/>
      </c>
      <c r="QB38" t="str">
        <f>IF(ISERROR(MATCH(QB$1,'CSC Mitre'!AK$1:AK$220,0)),"",VLOOKUP(QB$1,'Tactic Recode'!$A$1:$B$547,2,FALSE))</f>
        <v/>
      </c>
      <c r="QC38" t="str">
        <f>IF(ISERROR(MATCH(QC$1,'CSC Mitre'!AK$1:AK$220,0)),"",VLOOKUP(QC$1,'Tactic Recode'!$A$1:$B$547,2,FALSE))</f>
        <v/>
      </c>
      <c r="QD38" t="str">
        <f>IF(ISERROR(MATCH(QD$1,'CSC Mitre'!AK$1:AK$220,0)),"",VLOOKUP(QD$1,'Tactic Recode'!$A$1:$B$547,2,FALSE))</f>
        <v/>
      </c>
      <c r="QE38" t="str">
        <f>IF(ISERROR(MATCH(QE$1,'CSC Mitre'!AK$1:AK$220,0)),"",VLOOKUP(QE$1,'Tactic Recode'!$A$1:$B$547,2,FALSE))</f>
        <v/>
      </c>
      <c r="QF38" t="str">
        <f>IF(ISERROR(MATCH(QF$1,'CSC Mitre'!AK$1:AK$220,0)),"",VLOOKUP(QF$1,'Tactic Recode'!$A$1:$B$547,2,FALSE))</f>
        <v/>
      </c>
      <c r="QG38" t="str">
        <f>IF(ISERROR(MATCH(QG$1,'CSC Mitre'!AK$1:AK$220,0)),"",VLOOKUP(QG$1,'Tactic Recode'!$A$1:$B$547,2,FALSE))</f>
        <v/>
      </c>
      <c r="QH38" t="str">
        <f>IF(ISERROR(MATCH(QH$1,'CSC Mitre'!AK$1:AK$220,0)),"",VLOOKUP(QH$1,'Tactic Recode'!$A$1:$B$547,2,FALSE))</f>
        <v/>
      </c>
      <c r="QI38" t="str">
        <f>IF(ISERROR(MATCH(QI$1,'CSC Mitre'!AK$1:AK$220,0)),"",VLOOKUP(QI$1,'Tactic Recode'!$A$1:$B$547,2,FALSE))</f>
        <v/>
      </c>
      <c r="QJ38" t="str">
        <f>IF(ISERROR(MATCH(QJ$1,'CSC Mitre'!AK$1:AK$220,0)),"",VLOOKUP(QJ$1,'Tactic Recode'!$A$1:$B$547,2,FALSE))</f>
        <v/>
      </c>
      <c r="QK38" t="str">
        <f>IF(ISERROR(MATCH(QK$1,'CSC Mitre'!AK$1:AK$220,0)),"",VLOOKUP(QK$1,'Tactic Recode'!$A$1:$B$547,2,FALSE))</f>
        <v/>
      </c>
      <c r="QL38" t="str">
        <f>IF(ISERROR(MATCH(QL$1,'CSC Mitre'!AK$1:AK$220,0)),"",VLOOKUP(QL$1,'Tactic Recode'!$A$1:$B$547,2,FALSE))</f>
        <v/>
      </c>
      <c r="QM38" t="str">
        <f>IF(ISERROR(MATCH(QM$1,'CSC Mitre'!AK$1:AK$220,0)),"",VLOOKUP(QM$1,'Tactic Recode'!$A$1:$B$547,2,FALSE))</f>
        <v/>
      </c>
      <c r="QN38" t="str">
        <f>IF(ISERROR(MATCH(QN$1,'CSC Mitre'!AK$1:AK$220,0)),"",VLOOKUP(QN$1,'Tactic Recode'!$A$1:$B$547,2,FALSE))</f>
        <v/>
      </c>
      <c r="QO38" t="str">
        <f>IF(ISERROR(MATCH(QO$1,'CSC Mitre'!AK$1:AK$220,0)),"",VLOOKUP(QO$1,'Tactic Recode'!$A$1:$B$547,2,FALSE))</f>
        <v/>
      </c>
      <c r="QP38" t="str">
        <f>IF(ISERROR(MATCH(QP$1,'CSC Mitre'!AK$1:AK$220,0)),"",VLOOKUP(QP$1,'Tactic Recode'!$A$1:$B$547,2,FALSE))</f>
        <v/>
      </c>
      <c r="QQ38" t="str">
        <f>IF(ISERROR(MATCH(QQ$1,'CSC Mitre'!AK$1:AK$220,0)),"",VLOOKUP(QQ$1,'Tactic Recode'!$A$1:$B$547,2,FALSE))</f>
        <v/>
      </c>
      <c r="QR38" t="str">
        <f>IF(ISERROR(MATCH(QR$1,'CSC Mitre'!AK$1:AK$220,0)),"",VLOOKUP(QR$1,'Tactic Recode'!$A$1:$B$547,2,FALSE))</f>
        <v/>
      </c>
      <c r="QS38" t="str">
        <f>IF(ISERROR(MATCH(QS$1,'CSC Mitre'!AK$1:AK$220,0)),"",VLOOKUP(QS$1,'Tactic Recode'!$A$1:$B$547,2,FALSE))</f>
        <v/>
      </c>
      <c r="QT38" t="str">
        <f>IF(ISERROR(MATCH(QT$1,'CSC Mitre'!AK$1:AK$220,0)),"",VLOOKUP(QT$1,'Tactic Recode'!$A$1:$B$547,2,FALSE))</f>
        <v/>
      </c>
      <c r="QU38" t="str">
        <f>IF(ISERROR(MATCH(QU$1,'CSC Mitre'!AK$1:AK$220,0)),"",VLOOKUP(QU$1,'Tactic Recode'!$A$1:$B$547,2,FALSE))</f>
        <v/>
      </c>
      <c r="QV38" t="str">
        <f>IF(ISERROR(MATCH(QV$1,'CSC Mitre'!AK$1:AK$220,0)),"",VLOOKUP(QV$1,'Tactic Recode'!$A$1:$B$547,2,FALSE))</f>
        <v/>
      </c>
      <c r="QW38" t="str">
        <f>IF(ISERROR(MATCH(QW$1,'CSC Mitre'!AK$1:AK$220,0)),"",VLOOKUP(QW$1,'Tactic Recode'!$A$1:$B$547,2,FALSE))</f>
        <v/>
      </c>
      <c r="QX38" t="str">
        <f>IF(ISERROR(MATCH(QX$1,'CSC Mitre'!AK$1:AK$220,0)),"",VLOOKUP(QX$1,'Tactic Recode'!$A$1:$B$547,2,FALSE))</f>
        <v/>
      </c>
      <c r="QY38" t="str">
        <f>IF(ISERROR(MATCH(QY$1,'CSC Mitre'!AK$1:AK$220,0)),"",VLOOKUP(QY$1,'Tactic Recode'!$A$1:$B$547,2,FALSE))</f>
        <v/>
      </c>
      <c r="QZ38" t="str">
        <f>IF(ISERROR(MATCH(QZ$1,'CSC Mitre'!AK$1:AK$220,0)),"",VLOOKUP(QZ$1,'Tactic Recode'!$A$1:$B$547,2,FALSE))</f>
        <v/>
      </c>
      <c r="RA38" t="str">
        <f>IF(ISERROR(MATCH(RA$1,'CSC Mitre'!AK$1:AK$220,0)),"",VLOOKUP(RA$1,'Tactic Recode'!$A$1:$B$547,2,FALSE))</f>
        <v/>
      </c>
      <c r="RB38" t="str">
        <f>IF(ISERROR(MATCH(RB$1,'CSC Mitre'!AK$1:AK$220,0)),"",VLOOKUP(RB$1,'Tactic Recode'!$A$1:$B$547,2,FALSE))</f>
        <v/>
      </c>
      <c r="RC38" t="str">
        <f>IF(ISERROR(MATCH(RC$1,'CSC Mitre'!AK$1:AK$220,0)),"",VLOOKUP(RC$1,'Tactic Recode'!$A$1:$B$547,2,FALSE))</f>
        <v/>
      </c>
      <c r="RD38" t="str">
        <f>IF(ISERROR(MATCH(RD$1,'CSC Mitre'!AK$1:AK$220,0)),"",VLOOKUP(RD$1,'Tactic Recode'!$A$1:$B$547,2,FALSE))</f>
        <v/>
      </c>
      <c r="RE38" t="str">
        <f>IF(ISERROR(MATCH(RE$1,'CSC Mitre'!AK$1:AK$220,0)),"",VLOOKUP(RE$1,'Tactic Recode'!$A$1:$B$547,2,FALSE))</f>
        <v/>
      </c>
      <c r="RF38" t="str">
        <f>IF(ISERROR(MATCH(RF$1,'CSC Mitre'!AK$1:AK$220,0)),"",VLOOKUP(RF$1,'Tactic Recode'!$A$1:$B$547,2,FALSE))</f>
        <v/>
      </c>
      <c r="RG38" t="str">
        <f>IF(ISERROR(MATCH(RG$1,'CSC Mitre'!AK$1:AK$220,0)),"",VLOOKUP(RG$1,'Tactic Recode'!$A$1:$B$547,2,FALSE))</f>
        <v/>
      </c>
      <c r="RH38" t="str">
        <f>IF(ISERROR(MATCH(RH$1,'CSC Mitre'!AK$1:AK$220,0)),"",VLOOKUP(RH$1,'Tactic Recode'!$A$1:$B$547,2,FALSE))</f>
        <v/>
      </c>
      <c r="RI38" t="str">
        <f>IF(ISERROR(MATCH(RI$1,'CSC Mitre'!AK$1:AK$220,0)),"",VLOOKUP(RI$1,'Tactic Recode'!$A$1:$B$547,2,FALSE))</f>
        <v/>
      </c>
      <c r="RJ38" t="str">
        <f>IF(ISERROR(MATCH(RJ$1,'CSC Mitre'!AK$1:AK$220,0)),"",VLOOKUP(RJ$1,'Tactic Recode'!$A$1:$B$547,2,FALSE))</f>
        <v/>
      </c>
      <c r="RK38" t="str">
        <f>IF(ISERROR(MATCH(RK$1,'CSC Mitre'!AK$1:AK$220,0)),"",VLOOKUP(RK$1,'Tactic Recode'!$A$1:$B$547,2,FALSE))</f>
        <v/>
      </c>
      <c r="RL38" t="str">
        <f>IF(ISERROR(MATCH(RL$1,'CSC Mitre'!AK$1:AK$220,0)),"",VLOOKUP(RL$1,'Tactic Recode'!$A$1:$B$547,2,FALSE))</f>
        <v/>
      </c>
      <c r="RM38" t="str">
        <f>IF(ISERROR(MATCH(RM$1,'CSC Mitre'!AK$1:AK$220,0)),"",VLOOKUP(RM$1,'Tactic Recode'!$A$1:$B$547,2,FALSE))</f>
        <v/>
      </c>
      <c r="RN38" t="str">
        <f>IF(ISERROR(MATCH(RN$1,'CSC Mitre'!AK$1:AK$220,0)),"",VLOOKUP(RN$1,'Tactic Recode'!$A$1:$B$547,2,FALSE))</f>
        <v/>
      </c>
      <c r="RO38" t="str">
        <f>IF(ISERROR(MATCH(RO$1,'CSC Mitre'!AK$1:AK$220,0)),"",VLOOKUP(RO$1,'Tactic Recode'!$A$1:$B$547,2,FALSE))</f>
        <v/>
      </c>
      <c r="RP38" t="str">
        <f>IF(ISERROR(MATCH(RP$1,'CSC Mitre'!AK$1:AK$220,0)),"",VLOOKUP(RP$1,'Tactic Recode'!$A$1:$B$547,2,FALSE))</f>
        <v/>
      </c>
      <c r="RQ38" t="str">
        <f>IF(ISERROR(MATCH(RQ$1,'CSC Mitre'!AK$1:AK$220,0)),"",VLOOKUP(RQ$1,'Tactic Recode'!$A$1:$B$547,2,FALSE))</f>
        <v/>
      </c>
      <c r="RR38" t="str">
        <f>IF(ISERROR(MATCH(RR$1,'CSC Mitre'!AK$1:AK$220,0)),"",VLOOKUP(RR$1,'Tactic Recode'!$A$1:$B$547,2,FALSE))</f>
        <v/>
      </c>
      <c r="RS38" t="str">
        <f>IF(ISERROR(MATCH(RS$1,'CSC Mitre'!AK$1:AK$220,0)),"",VLOOKUP(RS$1,'Tactic Recode'!$A$1:$B$547,2,FALSE))</f>
        <v/>
      </c>
      <c r="RT38" t="str">
        <f>IF(ISERROR(MATCH(RT$1,'CSC Mitre'!AK$1:AK$220,0)),"",VLOOKUP(RT$1,'Tactic Recode'!$A$1:$B$547,2,FALSE))</f>
        <v/>
      </c>
      <c r="RU38" t="str">
        <f>IF(ISERROR(MATCH(RU$1,'CSC Mitre'!AK$1:AK$220,0)),"",VLOOKUP(RU$1,'Tactic Recode'!$A$1:$B$547,2,FALSE))</f>
        <v/>
      </c>
      <c r="RV38" t="str">
        <f>IF(ISERROR(MATCH(RV$1,'CSC Mitre'!AK$1:AK$220,0)),"",VLOOKUP(RV$1,'Tactic Recode'!$A$1:$B$547,2,FALSE))</f>
        <v/>
      </c>
      <c r="RW38" t="str">
        <f>IF(ISERROR(MATCH(RW$1,'CSC Mitre'!AK$1:AK$220,0)),"",VLOOKUP(RW$1,'Tactic Recode'!$A$1:$B$547,2,FALSE))</f>
        <v/>
      </c>
      <c r="RX38" t="str">
        <f>IF(ISERROR(MATCH(RX$1,'CSC Mitre'!AK$1:AK$220,0)),"",VLOOKUP(RX$1,'Tactic Recode'!$A$1:$B$547,2,FALSE))</f>
        <v/>
      </c>
      <c r="RY38" t="str">
        <f>IF(ISERROR(MATCH(RY$1,'CSC Mitre'!AK$1:AK$220,0)),"",VLOOKUP(RY$1,'Tactic Recode'!$A$1:$B$547,2,FALSE))</f>
        <v/>
      </c>
      <c r="RZ38" t="str">
        <f>IF(ISERROR(MATCH(RZ$1,'CSC Mitre'!AK$1:AK$220,0)),"",VLOOKUP(RZ$1,'Tactic Recode'!$A$1:$B$547,2,FALSE))</f>
        <v/>
      </c>
      <c r="SA38" t="str">
        <f>IF(ISERROR(MATCH(SA$1,'CSC Mitre'!AK$1:AK$220,0)),"",VLOOKUP(SA$1,'Tactic Recode'!$A$1:$B$547,2,FALSE))</f>
        <v/>
      </c>
      <c r="SB38" t="str">
        <f>IF(ISERROR(MATCH(SB$1,'CSC Mitre'!AK$1:AK$220,0)),"",VLOOKUP(SB$1,'Tactic Recode'!$A$1:$B$547,2,FALSE))</f>
        <v/>
      </c>
      <c r="SC38" t="str">
        <f>IF(ISERROR(MATCH(SC$1,'CSC Mitre'!AK$1:AK$220,0)),"",VLOOKUP(SC$1,'Tactic Recode'!$A$1:$B$547,2,FALSE))</f>
        <v/>
      </c>
      <c r="SD38" t="str">
        <f>IF(ISERROR(MATCH(SD$1,'CSC Mitre'!AK$1:AK$220,0)),"",VLOOKUP(SD$1,'Tactic Recode'!$A$1:$B$547,2,FALSE))</f>
        <v/>
      </c>
      <c r="SE38" t="str">
        <f>IF(ISERROR(MATCH(SE$1,'CSC Mitre'!AK$1:AK$220,0)),"",VLOOKUP(SE$1,'Tactic Recode'!$A$1:$B$547,2,FALSE))</f>
        <v/>
      </c>
      <c r="SF38" t="str">
        <f>IF(ISERROR(MATCH(SF$1,'CSC Mitre'!AK$1:AK$220,0)),"",VLOOKUP(SF$1,'Tactic Recode'!$A$1:$B$547,2,FALSE))</f>
        <v/>
      </c>
      <c r="SG38" t="str">
        <f>IF(ISERROR(MATCH(SG$1,'CSC Mitre'!AK$1:AK$220,0)),"",VLOOKUP(SG$1,'Tactic Recode'!$A$1:$B$547,2,FALSE))</f>
        <v/>
      </c>
      <c r="SH38" t="str">
        <f>IF(ISERROR(MATCH(SH$1,'CSC Mitre'!AK$1:AK$220,0)),"",VLOOKUP(SH$1,'Tactic Recode'!$A$1:$B$547,2,FALSE))</f>
        <v/>
      </c>
      <c r="SI38" t="str">
        <f>IF(ISERROR(MATCH(SI$1,'CSC Mitre'!AK$1:AK$220,0)),"",VLOOKUP(SI$1,'Tactic Recode'!$A$1:$B$547,2,FALSE))</f>
        <v/>
      </c>
      <c r="SJ38" t="str">
        <f>IF(ISERROR(MATCH(SJ$1,'CSC Mitre'!AK$1:AK$220,0)),"",VLOOKUP(SJ$1,'Tactic Recode'!$A$1:$B$547,2,FALSE))</f>
        <v/>
      </c>
      <c r="SK38" t="str">
        <f>IF(ISERROR(MATCH(SK$1,'CSC Mitre'!AK$1:AK$220,0)),"",VLOOKUP(SK$1,'Tactic Recode'!$A$1:$B$547,2,FALSE))</f>
        <v/>
      </c>
      <c r="SL38" t="str">
        <f>IF(ISERROR(MATCH(SL$1,'CSC Mitre'!AK$1:AK$220,0)),"",VLOOKUP(SL$1,'Tactic Recode'!$A$1:$B$547,2,FALSE))</f>
        <v/>
      </c>
      <c r="SM38" t="str">
        <f>IF(ISERROR(MATCH(SM$1,'CSC Mitre'!AK$1:AK$220,0)),"",VLOOKUP(SM$1,'Tactic Recode'!$A$1:$B$547,2,FALSE))</f>
        <v/>
      </c>
      <c r="SN38" t="str">
        <f>IF(ISERROR(MATCH(SN$1,'CSC Mitre'!AK$1:AK$220,0)),"",VLOOKUP(SN$1,'Tactic Recode'!$A$1:$B$547,2,FALSE))</f>
        <v/>
      </c>
      <c r="SO38" t="str">
        <f>IF(ISERROR(MATCH(SO$1,'CSC Mitre'!AK$1:AK$220,0)),"",VLOOKUP(SO$1,'Tactic Recode'!$A$1:$B$547,2,FALSE))</f>
        <v/>
      </c>
      <c r="SP38" t="str">
        <f>IF(ISERROR(MATCH(SP$1,'CSC Mitre'!AK$1:AK$220,0)),"",VLOOKUP(SP$1,'Tactic Recode'!$A$1:$B$547,2,FALSE))</f>
        <v/>
      </c>
      <c r="SQ38" t="str">
        <f>IF(ISERROR(MATCH(SQ$1,'CSC Mitre'!AK$1:AK$220,0)),"",VLOOKUP(SQ$1,'Tactic Recode'!$A$1:$B$547,2,FALSE))</f>
        <v/>
      </c>
      <c r="SR38" t="str">
        <f>IF(ISERROR(MATCH(SR$1,'CSC Mitre'!AK$1:AK$220,0)),"",VLOOKUP(SR$1,'Tactic Recode'!$A$1:$B$547,2,FALSE))</f>
        <v/>
      </c>
      <c r="SS38" t="str">
        <f>IF(ISERROR(MATCH(SS$1,'CSC Mitre'!AK$1:AK$220,0)),"",VLOOKUP(SS$1,'Tactic Recode'!$A$1:$B$547,2,FALSE))</f>
        <v/>
      </c>
      <c r="ST38" t="str">
        <f>IF(ISERROR(MATCH(ST$1,'CSC Mitre'!AK$1:AK$220,0)),"",VLOOKUP(ST$1,'Tactic Recode'!$A$1:$B$547,2,FALSE))</f>
        <v/>
      </c>
      <c r="SU38" t="str">
        <f>IF(ISERROR(MATCH(SU$1,'CSC Mitre'!AK$1:AK$220,0)),"",VLOOKUP(SU$1,'Tactic Recode'!$A$1:$B$547,2,FALSE))</f>
        <v/>
      </c>
      <c r="SV38" t="str">
        <f>IF(ISERROR(MATCH(SV$1,'CSC Mitre'!AK$1:AK$220,0)),"",VLOOKUP(SV$1,'Tactic Recode'!$A$1:$B$547,2,FALSE))</f>
        <v/>
      </c>
      <c r="SW38" t="str">
        <f>IF(ISERROR(MATCH(SW$1,'CSC Mitre'!AK$1:AK$220,0)),"",VLOOKUP(SW$1,'Tactic Recode'!$A$1:$B$547,2,FALSE))</f>
        <v/>
      </c>
      <c r="SX38" t="str">
        <f>IF(ISERROR(MATCH(SX$1,'CSC Mitre'!AK$1:AK$220,0)),"",VLOOKUP(SX$1,'Tactic Recode'!$A$1:$B$547,2,FALSE))</f>
        <v/>
      </c>
      <c r="SY38" t="str">
        <f>IF(ISERROR(MATCH(SY$1,'CSC Mitre'!AK$1:AK$220,0)),"",VLOOKUP(SY$1,'Tactic Recode'!$A$1:$B$547,2,FALSE))</f>
        <v/>
      </c>
      <c r="SZ38" t="str">
        <f>IF(ISERROR(MATCH(SZ$1,'CSC Mitre'!AK$1:AK$220,0)),"",VLOOKUP(SZ$1,'Tactic Recode'!$A$1:$B$547,2,FALSE))</f>
        <v/>
      </c>
      <c r="TA38" t="str">
        <f>IF(ISERROR(MATCH(TA$1,'CSC Mitre'!AK$1:AK$220,0)),"",VLOOKUP(TA$1,'Tactic Recode'!$A$1:$B$547,2,FALSE))</f>
        <v/>
      </c>
      <c r="TB38" t="str">
        <f>IF(ISERROR(MATCH(TB$1,'CSC Mitre'!AK$1:AK$220,0)),"",VLOOKUP(TB$1,'Tactic Recode'!$A$1:$B$547,2,FALSE))</f>
        <v/>
      </c>
      <c r="TC38" t="str">
        <f>IF(ISERROR(MATCH(TC$1,'CSC Mitre'!AK$1:AK$220,0)),"",VLOOKUP(TC$1,'Tactic Recode'!$A$1:$B$547,2,FALSE))</f>
        <v/>
      </c>
      <c r="TD38" t="str">
        <f>IF(ISERROR(MATCH(TD$1,'CSC Mitre'!AK$1:AK$220,0)),"",VLOOKUP(TD$1,'Tactic Recode'!$A$1:$B$547,2,FALSE))</f>
        <v/>
      </c>
      <c r="TE38" t="str">
        <f>IF(ISERROR(MATCH(TE$1,'CSC Mitre'!AK$1:AK$220,0)),"",VLOOKUP(TE$1,'Tactic Recode'!$A$1:$B$547,2,FALSE))</f>
        <v/>
      </c>
      <c r="TF38" t="str">
        <f>IF(ISERROR(MATCH(TF$1,'CSC Mitre'!AK$1:AK$220,0)),"",VLOOKUP(TF$1,'Tactic Recode'!$A$1:$B$547,2,FALSE))</f>
        <v/>
      </c>
      <c r="TG38" t="str">
        <f>IF(ISERROR(MATCH(TG$1,'CSC Mitre'!AK$1:AK$220,0)),"",VLOOKUP(TG$1,'Tactic Recode'!$A$1:$B$547,2,FALSE))</f>
        <v/>
      </c>
      <c r="TH38" t="str">
        <f>IF(ISERROR(MATCH(TH$1,'CSC Mitre'!AK$1:AK$220,0)),"",VLOOKUP(TH$1,'Tactic Recode'!$A$1:$B$547,2,FALSE))</f>
        <v/>
      </c>
      <c r="TI38" t="str">
        <f>IF(ISERROR(MATCH(TI$1,'CSC Mitre'!AK$1:AK$220,0)),"",VLOOKUP(TI$1,'Tactic Recode'!$A$1:$B$547,2,FALSE))</f>
        <v/>
      </c>
      <c r="TJ38" t="str">
        <f>IF(ISERROR(MATCH(TJ$1,'CSC Mitre'!AK$1:AK$220,0)),"",VLOOKUP(TJ$1,'Tactic Recode'!$A$1:$B$547,2,FALSE))</f>
        <v/>
      </c>
      <c r="TK38" t="str">
        <f>IF(ISERROR(MATCH(TK$1,'CSC Mitre'!AK$1:AK$220,0)),"",VLOOKUP(TK$1,'Tactic Recode'!$A$1:$B$547,2,FALSE))</f>
        <v/>
      </c>
      <c r="TL38" t="str">
        <f>IF(ISERROR(MATCH(TL$1,'CSC Mitre'!AK$1:AK$220,0)),"",VLOOKUP(TL$1,'Tactic Recode'!$A$1:$B$547,2,FALSE))</f>
        <v/>
      </c>
      <c r="TM38" t="str">
        <f>IF(ISERROR(MATCH(TM$1,'CSC Mitre'!AK$1:AK$220,0)),"",VLOOKUP(TM$1,'Tactic Recode'!$A$1:$B$547,2,FALSE))</f>
        <v/>
      </c>
      <c r="TN38" t="str">
        <f>IF(ISERROR(MATCH(TN$1,'CSC Mitre'!AK$1:AK$220,0)),"",VLOOKUP(TN$1,'Tactic Recode'!$A$1:$B$547,2,FALSE))</f>
        <v/>
      </c>
      <c r="TO38" t="str">
        <f>IF(ISERROR(MATCH(TO$1,'CSC Mitre'!AK$1:AK$220,0)),"",VLOOKUP(TO$1,'Tactic Recode'!$A$1:$B$547,2,FALSE))</f>
        <v/>
      </c>
      <c r="TP38" t="str">
        <f>IF(ISERROR(MATCH(TP$1,'CSC Mitre'!AK$1:AK$220,0)),"",VLOOKUP(TP$1,'Tactic Recode'!$A$1:$B$547,2,FALSE))</f>
        <v/>
      </c>
      <c r="TQ38" t="str">
        <f>IF(ISERROR(MATCH(TQ$1,'CSC Mitre'!AK$1:AK$220,0)),"",VLOOKUP(TQ$1,'Tactic Recode'!$A$1:$B$547,2,FALSE))</f>
        <v/>
      </c>
      <c r="TR38" t="str">
        <f>IF(ISERROR(MATCH(TR$1,'CSC Mitre'!AK$1:AK$220,0)),"",VLOOKUP(TR$1,'Tactic Recode'!$A$1:$B$547,2,FALSE))</f>
        <v/>
      </c>
      <c r="TS38" t="str">
        <f>IF(ISERROR(MATCH(TS$1,'CSC Mitre'!AK$1:AK$220,0)),"",VLOOKUP(TS$1,'Tactic Recode'!$A$1:$B$547,2,FALSE))</f>
        <v/>
      </c>
      <c r="TT38" t="str">
        <f>IF(ISERROR(MATCH(TT$1,'CSC Mitre'!AK$1:AK$220,0)),"",VLOOKUP(TT$1,'Tactic Recode'!$A$1:$B$547,2,FALSE))</f>
        <v/>
      </c>
      <c r="TU38" t="str">
        <f>IF(ISERROR(MATCH(TU$1,'CSC Mitre'!AK$1:AK$220,0)),"",VLOOKUP(TU$1,'Tactic Recode'!$A$1:$B$547,2,FALSE))</f>
        <v/>
      </c>
      <c r="TV38" t="str">
        <f>IF(ISERROR(MATCH(TV$1,'CSC Mitre'!AK$1:AK$220,0)),"",VLOOKUP(TV$1,'Tactic Recode'!$A$1:$B$547,2,FALSE))</f>
        <v/>
      </c>
      <c r="TW38" t="str">
        <f>IF(ISERROR(MATCH(TW$1,'CSC Mitre'!AK$1:AK$220,0)),"",VLOOKUP(TW$1,'Tactic Recode'!$A$1:$B$547,2,FALSE))</f>
        <v/>
      </c>
      <c r="TX38" t="str">
        <f>IF(ISERROR(MATCH(TX$1,'CSC Mitre'!AK$1:AK$220,0)),"",VLOOKUP(TX$1,'Tactic Recode'!$A$1:$B$547,2,FALSE))</f>
        <v/>
      </c>
      <c r="TY38" t="str">
        <f>IF(ISERROR(MATCH(TY$1,'CSC Mitre'!AK$1:AK$220,0)),"",VLOOKUP(TY$1,'Tactic Recode'!$A$1:$B$547,2,FALSE))</f>
        <v/>
      </c>
      <c r="TZ38" t="str">
        <f>IF(ISERROR(MATCH(TZ$1,'CSC Mitre'!AK$1:AK$220,0)),"",VLOOKUP(TZ$1,'Tactic Recode'!$A$1:$B$547,2,FALSE))</f>
        <v/>
      </c>
      <c r="UA38" t="str">
        <f>IF(ISERROR(MATCH(UA$1,'CSC Mitre'!AK$1:AK$220,0)),"",VLOOKUP(UA$1,'Tactic Recode'!$A$1:$B$547,2,FALSE))</f>
        <v/>
      </c>
      <c r="UB38" t="str">
        <f>IF(ISERROR(MATCH(UB$1,'CSC Mitre'!AK$1:AK$220,0)),"",VLOOKUP(UB$1,'Tactic Recode'!$A$1:$B$547,2,FALSE))</f>
        <v/>
      </c>
    </row>
    <row r="39" spans="1:548" x14ac:dyDescent="0.25">
      <c r="A39" s="59" t="s">
        <v>436</v>
      </c>
      <c r="B39" t="str">
        <f>IF(ISERROR(MATCH(B$1,'CSC Mitre'!AL$1:AL$220,0)),"",VLOOKUP(B$1,'Tactic Recode'!$A$1:$B$547,2,FALSE))</f>
        <v/>
      </c>
      <c r="C39" t="str">
        <f>IF(ISERROR(MATCH(C$1,'CSC Mitre'!AL$1:AL$220,0)),"",VLOOKUP(C$1,'Tactic Recode'!$A$1:$B$547,2,FALSE))</f>
        <v/>
      </c>
      <c r="D39" t="str">
        <f>IF(ISERROR(MATCH(D$1,'CSC Mitre'!AL$1:AL$220,0)),"",VLOOKUP(D$1,'Tactic Recode'!$A$1:$B$547,2,FALSE))</f>
        <v/>
      </c>
      <c r="E39" t="str">
        <f>IF(ISERROR(MATCH(E$1,'CSC Mitre'!AL$1:AL$220,0)),"",VLOOKUP(E$1,'Tactic Recode'!$A$1:$B$547,2,FALSE))</f>
        <v/>
      </c>
      <c r="F39" t="str">
        <f>IF(ISERROR(MATCH(F$1,'CSC Mitre'!AL$1:AL$220,0)),"",VLOOKUP(F$1,'Tactic Recode'!$A$1:$B$547,2,FALSE))</f>
        <v/>
      </c>
      <c r="G39" t="str">
        <f>IF(ISERROR(MATCH(G$1,'CSC Mitre'!AL$1:AL$220,0)),"",VLOOKUP(G$1,'Tactic Recode'!$A$1:$B$547,2,FALSE))</f>
        <v/>
      </c>
      <c r="H39" t="str">
        <f>IF(ISERROR(MATCH(H$1,'CSC Mitre'!AL$1:AL$220,0)),"",VLOOKUP(H$1,'Tactic Recode'!$A$1:$B$547,2,FALSE))</f>
        <v/>
      </c>
      <c r="I39" t="str">
        <f>IF(ISERROR(MATCH(I$1,'CSC Mitre'!AL$1:AL$220,0)),"",VLOOKUP(I$1,'Tactic Recode'!$A$1:$B$547,2,FALSE))</f>
        <v/>
      </c>
      <c r="J39" t="str">
        <f>IF(ISERROR(MATCH(J$1,'CSC Mitre'!AL$1:AL$220,0)),"",VLOOKUP(J$1,'Tactic Recode'!$A$1:$B$547,2,FALSE))</f>
        <v/>
      </c>
      <c r="K39" t="str">
        <f>IF(ISERROR(MATCH(K$1,'CSC Mitre'!AL$1:AL$220,0)),"",VLOOKUP(K$1,'Tactic Recode'!$A$1:$B$547,2,FALSE))</f>
        <v/>
      </c>
      <c r="L39" t="str">
        <f>IF(ISERROR(MATCH(L$1,'CSC Mitre'!AL$1:AL$220,0)),"",VLOOKUP(L$1,'Tactic Recode'!$A$1:$B$547,2,FALSE))</f>
        <v/>
      </c>
      <c r="M39" t="str">
        <f>IF(ISERROR(MATCH(M$1,'CSC Mitre'!AL$1:AL$220,0)),"",VLOOKUP(M$1,'Tactic Recode'!$A$1:$B$547,2,FALSE))</f>
        <v/>
      </c>
      <c r="N39" t="str">
        <f>IF(ISERROR(MATCH(N$1,'CSC Mitre'!AL$1:AL$220,0)),"",VLOOKUP(N$1,'Tactic Recode'!$A$1:$B$547,2,FALSE))</f>
        <v/>
      </c>
      <c r="O39" t="str">
        <f>IF(ISERROR(MATCH(O$1,'CSC Mitre'!AL$1:AL$220,0)),"",VLOOKUP(O$1,'Tactic Recode'!$A$1:$B$547,2,FALSE))</f>
        <v/>
      </c>
      <c r="P39" t="str">
        <f>IF(ISERROR(MATCH(P$1,'CSC Mitre'!AL$1:AL$220,0)),"",VLOOKUP(P$1,'Tactic Recode'!$A$1:$B$547,2,FALSE))</f>
        <v/>
      </c>
      <c r="Q39" t="str">
        <f>IF(ISERROR(MATCH(Q$1,'CSC Mitre'!AL$1:AL$220,0)),"",VLOOKUP(Q$1,'Tactic Recode'!$A$1:$B$547,2,FALSE))</f>
        <v/>
      </c>
      <c r="R39" t="str">
        <f>IF(ISERROR(MATCH(R$1,'CSC Mitre'!AL$1:AL$220,0)),"",VLOOKUP(R$1,'Tactic Recode'!$A$1:$B$547,2,FALSE))</f>
        <v/>
      </c>
      <c r="S39" t="str">
        <f>IF(ISERROR(MATCH(S$1,'CSC Mitre'!AL$1:AL$220,0)),"",VLOOKUP(S$1,'Tactic Recode'!$A$1:$B$547,2,FALSE))</f>
        <v/>
      </c>
      <c r="T39" t="str">
        <f>IF(ISERROR(MATCH(T$1,'CSC Mitre'!AL$1:AL$220,0)),"",VLOOKUP(T$1,'Tactic Recode'!$A$1:$B$547,2,FALSE))</f>
        <v/>
      </c>
      <c r="U39" t="str">
        <f>IF(ISERROR(MATCH(U$1,'CSC Mitre'!AL$1:AL$220,0)),"",VLOOKUP(U$1,'Tactic Recode'!$A$1:$B$547,2,FALSE))</f>
        <v/>
      </c>
      <c r="V39" t="str">
        <f>IF(ISERROR(MATCH(V$1,'CSC Mitre'!AL$1:AL$220,0)),"",VLOOKUP(V$1,'Tactic Recode'!$A$1:$B$547,2,FALSE))</f>
        <v/>
      </c>
      <c r="W39" t="str">
        <f>IF(ISERROR(MATCH(W$1,'CSC Mitre'!AL$1:AL$220,0)),"",VLOOKUP(W$1,'Tactic Recode'!$A$1:$B$547,2,FALSE))</f>
        <v/>
      </c>
      <c r="X39" t="str">
        <f>IF(ISERROR(MATCH(X$1,'CSC Mitre'!AL$1:AL$220,0)),"",VLOOKUP(X$1,'Tactic Recode'!$A$1:$B$547,2,FALSE))</f>
        <v/>
      </c>
      <c r="Y39" t="str">
        <f>IF(ISERROR(MATCH(Y$1,'CSC Mitre'!AL$1:AL$220,0)),"",VLOOKUP(Y$1,'Tactic Recode'!$A$1:$B$547,2,FALSE))</f>
        <v/>
      </c>
      <c r="Z39" t="str">
        <f>IF(ISERROR(MATCH(Z$1,'CSC Mitre'!AL$1:AL$220,0)),"",VLOOKUP(Z$1,'Tactic Recode'!$A$1:$B$547,2,FALSE))</f>
        <v/>
      </c>
      <c r="AA39" t="str">
        <f>IF(ISERROR(MATCH(AA$1,'CSC Mitre'!AL$1:AL$220,0)),"",VLOOKUP(AA$1,'Tactic Recode'!$A$1:$B$547,2,FALSE))</f>
        <v/>
      </c>
      <c r="AB39" t="str">
        <f>IF(ISERROR(MATCH(AB$1,'CSC Mitre'!AL$1:AL$220,0)),"",VLOOKUP(AB$1,'Tactic Recode'!$A$1:$B$547,2,FALSE))</f>
        <v/>
      </c>
      <c r="AC39" t="str">
        <f>IF(ISERROR(MATCH(AC$1,'CSC Mitre'!AL$1:AL$220,0)),"",VLOOKUP(AC$1,'Tactic Recode'!$A$1:$B$547,2,FALSE))</f>
        <v/>
      </c>
      <c r="AD39" t="str">
        <f>IF(ISERROR(MATCH(AD$1,'CSC Mitre'!AL$1:AL$220,0)),"",VLOOKUP(AD$1,'Tactic Recode'!$A$1:$B$547,2,FALSE))</f>
        <v/>
      </c>
      <c r="AE39" t="str">
        <f>IF(ISERROR(MATCH(AE$1,'CSC Mitre'!AL$1:AL$220,0)),"",VLOOKUP(AE$1,'Tactic Recode'!$A$1:$B$547,2,FALSE))</f>
        <v/>
      </c>
      <c r="AF39" t="str">
        <f>IF(ISERROR(MATCH(AF$1,'CSC Mitre'!AL$1:AL$220,0)),"",VLOOKUP(AF$1,'Tactic Recode'!$A$1:$B$547,2,FALSE))</f>
        <v/>
      </c>
      <c r="AG39" t="str">
        <f>IF(ISERROR(MATCH(AG$1,'CSC Mitre'!AL$1:AL$220,0)),"",VLOOKUP(AG$1,'Tactic Recode'!$A$1:$B$547,2,FALSE))</f>
        <v/>
      </c>
      <c r="AH39" t="str">
        <f>IF(ISERROR(MATCH(AH$1,'CSC Mitre'!AL$1:AL$220,0)),"",VLOOKUP(AH$1,'Tactic Recode'!$A$1:$B$547,2,FALSE))</f>
        <v/>
      </c>
      <c r="AI39" t="str">
        <f>IF(ISERROR(MATCH(AI$1,'CSC Mitre'!AL$1:AL$220,0)),"",VLOOKUP(AI$1,'Tactic Recode'!$A$1:$B$547,2,FALSE))</f>
        <v/>
      </c>
      <c r="AJ39" t="str">
        <f>IF(ISERROR(MATCH(AJ$1,'CSC Mitre'!AL$1:AL$220,0)),"",VLOOKUP(AJ$1,'Tactic Recode'!$A$1:$B$547,2,FALSE))</f>
        <v/>
      </c>
      <c r="AK39" t="str">
        <f>IF(ISERROR(MATCH(AK$1,'CSC Mitre'!AL$1:AL$220,0)),"",VLOOKUP(AK$1,'Tactic Recode'!$A$1:$B$547,2,FALSE))</f>
        <v/>
      </c>
      <c r="AL39" t="str">
        <f>IF(ISERROR(MATCH(AL$1,'CSC Mitre'!AL$1:AL$220,0)),"",VLOOKUP(AL$1,'Tactic Recode'!$A$1:$B$547,2,FALSE))</f>
        <v/>
      </c>
      <c r="AM39" t="str">
        <f>IF(ISERROR(MATCH(AM$1,'CSC Mitre'!AL$1:AL$220,0)),"",VLOOKUP(AM$1,'Tactic Recode'!$A$1:$B$547,2,FALSE))</f>
        <v/>
      </c>
      <c r="AN39" t="str">
        <f>IF(ISERROR(MATCH(AN$1,'CSC Mitre'!AL$1:AL$220,0)),"",VLOOKUP(AN$1,'Tactic Recode'!$A$1:$B$547,2,FALSE))</f>
        <v/>
      </c>
      <c r="AO39" t="str">
        <f>IF(ISERROR(MATCH(AO$1,'CSC Mitre'!AL$1:AL$220,0)),"",VLOOKUP(AO$1,'Tactic Recode'!$A$1:$B$547,2,FALSE))</f>
        <v/>
      </c>
      <c r="AP39" t="str">
        <f>IF(ISERROR(MATCH(AP$1,'CSC Mitre'!AL$1:AL$220,0)),"",VLOOKUP(AP$1,'Tactic Recode'!$A$1:$B$547,2,FALSE))</f>
        <v/>
      </c>
      <c r="AQ39" t="str">
        <f>IF(ISERROR(MATCH(AQ$1,'CSC Mitre'!AL$1:AL$220,0)),"",VLOOKUP(AQ$1,'Tactic Recode'!$A$1:$B$547,2,FALSE))</f>
        <v/>
      </c>
      <c r="AR39" t="str">
        <f>IF(ISERROR(MATCH(AR$1,'CSC Mitre'!AL$1:AL$220,0)),"",VLOOKUP(AR$1,'Tactic Recode'!$A$1:$B$547,2,FALSE))</f>
        <v/>
      </c>
      <c r="AS39" t="str">
        <f>IF(ISERROR(MATCH(AS$1,'CSC Mitre'!AL$1:AL$220,0)),"",VLOOKUP(AS$1,'Tactic Recode'!$A$1:$B$547,2,FALSE))</f>
        <v/>
      </c>
      <c r="AT39" t="str">
        <f>IF(ISERROR(MATCH(AT$1,'CSC Mitre'!AL$1:AL$220,0)),"",VLOOKUP(AT$1,'Tactic Recode'!$A$1:$B$547,2,FALSE))</f>
        <v/>
      </c>
      <c r="AU39" t="str">
        <f>IF(ISERROR(MATCH(AU$1,'CSC Mitre'!AL$1:AL$220,0)),"",VLOOKUP(AU$1,'Tactic Recode'!$A$1:$B$547,2,FALSE))</f>
        <v/>
      </c>
      <c r="AV39" t="str">
        <f>IF(ISERROR(MATCH(AV$1,'CSC Mitre'!AL$1:AL$220,0)),"",VLOOKUP(AV$1,'Tactic Recode'!$A$1:$B$547,2,FALSE))</f>
        <v/>
      </c>
      <c r="AW39" t="str">
        <f>IF(ISERROR(MATCH(AW$1,'CSC Mitre'!AL$1:AL$220,0)),"",VLOOKUP(AW$1,'Tactic Recode'!$A$1:$B$547,2,FALSE))</f>
        <v/>
      </c>
      <c r="AX39" t="str">
        <f>IF(ISERROR(MATCH(AX$1,'CSC Mitre'!AL$1:AL$220,0)),"",VLOOKUP(AX$1,'Tactic Recode'!$A$1:$B$547,2,FALSE))</f>
        <v/>
      </c>
      <c r="AY39" t="str">
        <f>IF(ISERROR(MATCH(AY$1,'CSC Mitre'!AL$1:AL$220,0)),"",VLOOKUP(AY$1,'Tactic Recode'!$A$1:$B$547,2,FALSE))</f>
        <v/>
      </c>
      <c r="AZ39" t="str">
        <f>IF(ISERROR(MATCH(AZ$1,'CSC Mitre'!AL$1:AL$220,0)),"",VLOOKUP(AZ$1,'Tactic Recode'!$A$1:$B$547,2,FALSE))</f>
        <v/>
      </c>
      <c r="BA39" t="str">
        <f>IF(ISERROR(MATCH(BA$1,'CSC Mitre'!AL$1:AL$220,0)),"",VLOOKUP(BA$1,'Tactic Recode'!$A$1:$B$547,2,FALSE))</f>
        <v/>
      </c>
      <c r="BB39" t="str">
        <f>IF(ISERROR(MATCH(BB$1,'CSC Mitre'!AL$1:AL$220,0)),"",VLOOKUP(BB$1,'Tactic Recode'!$A$1:$B$547,2,FALSE))</f>
        <v/>
      </c>
      <c r="BC39" t="str">
        <f>IF(ISERROR(MATCH(BC$1,'CSC Mitre'!AL$1:AL$220,0)),"",VLOOKUP(BC$1,'Tactic Recode'!$A$1:$B$547,2,FALSE))</f>
        <v/>
      </c>
      <c r="BD39" t="str">
        <f>IF(ISERROR(MATCH(BD$1,'CSC Mitre'!AL$1:AL$220,0)),"",VLOOKUP(BD$1,'Tactic Recode'!$A$1:$B$547,2,FALSE))</f>
        <v/>
      </c>
      <c r="BE39" t="str">
        <f>IF(ISERROR(MATCH(BE$1,'CSC Mitre'!AL$1:AL$220,0)),"",VLOOKUP(BE$1,'Tactic Recode'!$A$1:$B$547,2,FALSE))</f>
        <v/>
      </c>
      <c r="BF39" t="str">
        <f>IF(ISERROR(MATCH(BF$1,'CSC Mitre'!AL$1:AL$220,0)),"",VLOOKUP(BF$1,'Tactic Recode'!$A$1:$B$547,2,FALSE))</f>
        <v/>
      </c>
      <c r="BG39" t="str">
        <f>IF(ISERROR(MATCH(BG$1,'CSC Mitre'!AL$1:AL$220,0)),"",VLOOKUP(BG$1,'Tactic Recode'!$A$1:$B$547,2,FALSE))</f>
        <v/>
      </c>
      <c r="BH39" t="str">
        <f>IF(ISERROR(MATCH(BH$1,'CSC Mitre'!AL$1:AL$220,0)),"",VLOOKUP(BH$1,'Tactic Recode'!$A$1:$B$547,2,FALSE))</f>
        <v/>
      </c>
      <c r="BI39" t="str">
        <f>IF(ISERROR(MATCH(BI$1,'CSC Mitre'!AL$1:AL$220,0)),"",VLOOKUP(BI$1,'Tactic Recode'!$A$1:$B$547,2,FALSE))</f>
        <v/>
      </c>
      <c r="BJ39" t="str">
        <f>IF(ISERROR(MATCH(BJ$1,'CSC Mitre'!AL$1:AL$220,0)),"",VLOOKUP(BJ$1,'Tactic Recode'!$A$1:$B$547,2,FALSE))</f>
        <v/>
      </c>
      <c r="BK39" t="str">
        <f>IF(ISERROR(MATCH(BK$1,'CSC Mitre'!AL$1:AL$220,0)),"",VLOOKUP(BK$1,'Tactic Recode'!$A$1:$B$547,2,FALSE))</f>
        <v/>
      </c>
      <c r="BL39" t="str">
        <f>IF(ISERROR(MATCH(BL$1,'CSC Mitre'!AL$1:AL$220,0)),"",VLOOKUP(BL$1,'Tactic Recode'!$A$1:$B$547,2,FALSE))</f>
        <v/>
      </c>
      <c r="BM39" t="str">
        <f>IF(ISERROR(MATCH(BM$1,'CSC Mitre'!AL$1:AL$220,0)),"",VLOOKUP(BM$1,'Tactic Recode'!$A$1:$B$547,2,FALSE))</f>
        <v/>
      </c>
      <c r="BN39" t="str">
        <f>IF(ISERROR(MATCH(BN$1,'CSC Mitre'!AL$1:AL$220,0)),"",VLOOKUP(BN$1,'Tactic Recode'!$A$1:$B$547,2,FALSE))</f>
        <v/>
      </c>
      <c r="BO39" t="str">
        <f>IF(ISERROR(MATCH(BO$1,'CSC Mitre'!AL$1:AL$220,0)),"",VLOOKUP(BO$1,'Tactic Recode'!$A$1:$B$547,2,FALSE))</f>
        <v/>
      </c>
      <c r="BP39" t="str">
        <f>IF(ISERROR(MATCH(BP$1,'CSC Mitre'!AL$1:AL$220,0)),"",VLOOKUP(BP$1,'Tactic Recode'!$A$1:$B$547,2,FALSE))</f>
        <v/>
      </c>
      <c r="BQ39" t="str">
        <f>IF(ISERROR(MATCH(BQ$1,'CSC Mitre'!AL$1:AL$220,0)),"",VLOOKUP(BQ$1,'Tactic Recode'!$A$1:$B$547,2,FALSE))</f>
        <v/>
      </c>
      <c r="BR39" t="str">
        <f>IF(ISERROR(MATCH(BR$1,'CSC Mitre'!AL$1:AL$220,0)),"",VLOOKUP(BR$1,'Tactic Recode'!$A$1:$B$547,2,FALSE))</f>
        <v/>
      </c>
      <c r="BS39" t="str">
        <f>IF(ISERROR(MATCH(BS$1,'CSC Mitre'!AL$1:AL$220,0)),"",VLOOKUP(BS$1,'Tactic Recode'!$A$1:$B$547,2,FALSE))</f>
        <v/>
      </c>
      <c r="BT39" t="str">
        <f>IF(ISERROR(MATCH(BT$1,'CSC Mitre'!AL$1:AL$220,0)),"",VLOOKUP(BT$1,'Tactic Recode'!$A$1:$B$547,2,FALSE))</f>
        <v/>
      </c>
      <c r="BU39" t="str">
        <f>IF(ISERROR(MATCH(BU$1,'CSC Mitre'!AL$1:AL$220,0)),"",VLOOKUP(BU$1,'Tactic Recode'!$A$1:$B$547,2,FALSE))</f>
        <v/>
      </c>
      <c r="BV39" t="str">
        <f>IF(ISERROR(MATCH(BV$1,'CSC Mitre'!AL$1:AL$220,0)),"",VLOOKUP(BV$1,'Tactic Recode'!$A$1:$B$547,2,FALSE))</f>
        <v/>
      </c>
      <c r="BW39" t="str">
        <f>IF(ISERROR(MATCH(BW$1,'CSC Mitre'!AL$1:AL$220,0)),"",VLOOKUP(BW$1,'Tactic Recode'!$A$1:$B$547,2,FALSE))</f>
        <v/>
      </c>
      <c r="BX39" t="str">
        <f>IF(ISERROR(MATCH(BX$1,'CSC Mitre'!AL$1:AL$220,0)),"",VLOOKUP(BX$1,'Tactic Recode'!$A$1:$B$547,2,FALSE))</f>
        <v/>
      </c>
      <c r="BY39" t="str">
        <f>IF(ISERROR(MATCH(BY$1,'CSC Mitre'!AL$1:AL$220,0)),"",VLOOKUP(BY$1,'Tactic Recode'!$A$1:$B$547,2,FALSE))</f>
        <v/>
      </c>
      <c r="BZ39" t="str">
        <f>IF(ISERROR(MATCH(BZ$1,'CSC Mitre'!AL$1:AL$220,0)),"",VLOOKUP(BZ$1,'Tactic Recode'!$A$1:$B$547,2,FALSE))</f>
        <v/>
      </c>
      <c r="CA39" t="str">
        <f>IF(ISERROR(MATCH(CA$1,'CSC Mitre'!AL$1:AL$220,0)),"",VLOOKUP(CA$1,'Tactic Recode'!$A$1:$B$547,2,FALSE))</f>
        <v/>
      </c>
      <c r="CB39" t="str">
        <f>IF(ISERROR(MATCH(CB$1,'CSC Mitre'!AL$1:AL$220,0)),"",VLOOKUP(CB$1,'Tactic Recode'!$A$1:$B$547,2,FALSE))</f>
        <v/>
      </c>
      <c r="CC39" t="str">
        <f>IF(ISERROR(MATCH(CC$1,'CSC Mitre'!AL$1:AL$220,0)),"",VLOOKUP(CC$1,'Tactic Recode'!$A$1:$B$547,2,FALSE))</f>
        <v/>
      </c>
      <c r="CD39" t="str">
        <f>IF(ISERROR(MATCH(CD$1,'CSC Mitre'!AL$1:AL$220,0)),"",VLOOKUP(CD$1,'Tactic Recode'!$A$1:$B$547,2,FALSE))</f>
        <v/>
      </c>
      <c r="CE39" t="str">
        <f>IF(ISERROR(MATCH(CE$1,'CSC Mitre'!AL$1:AL$220,0)),"",VLOOKUP(CE$1,'Tactic Recode'!$A$1:$B$547,2,FALSE))</f>
        <v/>
      </c>
      <c r="CF39" t="str">
        <f>IF(ISERROR(MATCH(CF$1,'CSC Mitre'!AL$1:AL$220,0)),"",VLOOKUP(CF$1,'Tactic Recode'!$A$1:$B$547,2,FALSE))</f>
        <v/>
      </c>
      <c r="CG39" t="str">
        <f>IF(ISERROR(MATCH(CG$1,'CSC Mitre'!AL$1:AL$220,0)),"",VLOOKUP(CG$1,'Tactic Recode'!$A$1:$B$547,2,FALSE))</f>
        <v/>
      </c>
      <c r="CH39" t="str">
        <f>IF(ISERROR(MATCH(CH$1,'CSC Mitre'!AL$1:AL$220,0)),"",VLOOKUP(CH$1,'Tactic Recode'!$A$1:$B$547,2,FALSE))</f>
        <v/>
      </c>
      <c r="CI39" t="str">
        <f>IF(ISERROR(MATCH(CI$1,'CSC Mitre'!AL$1:AL$220,0)),"",VLOOKUP(CI$1,'Tactic Recode'!$A$1:$B$547,2,FALSE))</f>
        <v/>
      </c>
      <c r="CJ39" t="str">
        <f>IF(ISERROR(MATCH(CJ$1,'CSC Mitre'!AL$1:AL$220,0)),"",VLOOKUP(CJ$1,'Tactic Recode'!$A$1:$B$547,2,FALSE))</f>
        <v/>
      </c>
      <c r="CK39" t="str">
        <f>IF(ISERROR(MATCH(CK$1,'CSC Mitre'!AL$1:AL$220,0)),"",VLOOKUP(CK$1,'Tactic Recode'!$A$1:$B$547,2,FALSE))</f>
        <v/>
      </c>
      <c r="CL39" t="str">
        <f>IF(ISERROR(MATCH(CL$1,'CSC Mitre'!AL$1:AL$220,0)),"",VLOOKUP(CL$1,'Tactic Recode'!$A$1:$B$547,2,FALSE))</f>
        <v/>
      </c>
      <c r="CM39" t="str">
        <f>IF(ISERROR(MATCH(CM$1,'CSC Mitre'!AL$1:AL$220,0)),"",VLOOKUP(CM$1,'Tactic Recode'!$A$1:$B$547,2,FALSE))</f>
        <v/>
      </c>
      <c r="CN39" t="str">
        <f>IF(ISERROR(MATCH(CN$1,'CSC Mitre'!AL$1:AL$220,0)),"",VLOOKUP(CN$1,'Tactic Recode'!$A$1:$B$547,2,FALSE))</f>
        <v/>
      </c>
      <c r="CO39" t="str">
        <f>IF(ISERROR(MATCH(CO$1,'CSC Mitre'!AL$1:AL$220,0)),"",VLOOKUP(CO$1,'Tactic Recode'!$A$1:$B$547,2,FALSE))</f>
        <v/>
      </c>
      <c r="CP39" t="str">
        <f>IF(ISERROR(MATCH(CP$1,'CSC Mitre'!AL$1:AL$220,0)),"",VLOOKUP(CP$1,'Tactic Recode'!$A$1:$B$547,2,FALSE))</f>
        <v/>
      </c>
      <c r="CQ39" t="str">
        <f>IF(ISERROR(MATCH(CQ$1,'CSC Mitre'!AL$1:AL$220,0)),"",VLOOKUP(CQ$1,'Tactic Recode'!$A$1:$B$547,2,FALSE))</f>
        <v/>
      </c>
      <c r="CR39" t="str">
        <f>IF(ISERROR(MATCH(CR$1,'CSC Mitre'!AL$1:AL$220,0)),"",VLOOKUP(CR$1,'Tactic Recode'!$A$1:$B$547,2,FALSE))</f>
        <v/>
      </c>
      <c r="CS39" t="str">
        <f>IF(ISERROR(MATCH(CS$1,'CSC Mitre'!AL$1:AL$220,0)),"",VLOOKUP(CS$1,'Tactic Recode'!$A$1:$B$547,2,FALSE))</f>
        <v/>
      </c>
      <c r="CT39" t="str">
        <f>IF(ISERROR(MATCH(CT$1,'CSC Mitre'!AL$1:AL$220,0)),"",VLOOKUP(CT$1,'Tactic Recode'!$A$1:$B$547,2,FALSE))</f>
        <v/>
      </c>
      <c r="CU39" t="str">
        <f>IF(ISERROR(MATCH(CU$1,'CSC Mitre'!AL$1:AL$220,0)),"",VLOOKUP(CU$1,'Tactic Recode'!$A$1:$B$547,2,FALSE))</f>
        <v/>
      </c>
      <c r="CV39" t="str">
        <f>IF(ISERROR(MATCH(CV$1,'CSC Mitre'!AL$1:AL$220,0)),"",VLOOKUP(CV$1,'Tactic Recode'!$A$1:$B$547,2,FALSE))</f>
        <v/>
      </c>
      <c r="CW39" t="str">
        <f>IF(ISERROR(MATCH(CW$1,'CSC Mitre'!AL$1:AL$220,0)),"",VLOOKUP(CW$1,'Tactic Recode'!$A$1:$B$547,2,FALSE))</f>
        <v/>
      </c>
      <c r="CX39" t="str">
        <f>IF(ISERROR(MATCH(CX$1,'CSC Mitre'!AL$1:AL$220,0)),"",VLOOKUP(CX$1,'Tactic Recode'!$A$1:$B$547,2,FALSE))</f>
        <v/>
      </c>
      <c r="CY39" t="str">
        <f>IF(ISERROR(MATCH(CY$1,'CSC Mitre'!AL$1:AL$220,0)),"",VLOOKUP(CY$1,'Tactic Recode'!$A$1:$B$547,2,FALSE))</f>
        <v/>
      </c>
      <c r="CZ39" t="str">
        <f>IF(ISERROR(MATCH(CZ$1,'CSC Mitre'!AL$1:AL$220,0)),"",VLOOKUP(CZ$1,'Tactic Recode'!$A$1:$B$547,2,FALSE))</f>
        <v/>
      </c>
      <c r="DA39" t="str">
        <f>IF(ISERROR(MATCH(DA$1,'CSC Mitre'!AL$1:AL$220,0)),"",VLOOKUP(DA$1,'Tactic Recode'!$A$1:$B$547,2,FALSE))</f>
        <v/>
      </c>
      <c r="DB39" t="str">
        <f>IF(ISERROR(MATCH(DB$1,'CSC Mitre'!AL$1:AL$220,0)),"",VLOOKUP(DB$1,'Tactic Recode'!$A$1:$B$547,2,FALSE))</f>
        <v/>
      </c>
      <c r="DC39" t="str">
        <f>IF(ISERROR(MATCH(DC$1,'CSC Mitre'!AL$1:AL$220,0)),"",VLOOKUP(DC$1,'Tactic Recode'!$A$1:$B$547,2,FALSE))</f>
        <v/>
      </c>
      <c r="DD39" t="str">
        <f>IF(ISERROR(MATCH(DD$1,'CSC Mitre'!AL$1:AL$220,0)),"",VLOOKUP(DD$1,'Tactic Recode'!$A$1:$B$547,2,FALSE))</f>
        <v/>
      </c>
      <c r="DE39" t="str">
        <f>IF(ISERROR(MATCH(DE$1,'CSC Mitre'!AL$1:AL$220,0)),"",VLOOKUP(DE$1,'Tactic Recode'!$A$1:$B$547,2,FALSE))</f>
        <v/>
      </c>
      <c r="DF39" t="str">
        <f>IF(ISERROR(MATCH(DF$1,'CSC Mitre'!AL$1:AL$220,0)),"",VLOOKUP(DF$1,'Tactic Recode'!$A$1:$B$547,2,FALSE))</f>
        <v/>
      </c>
      <c r="DG39" t="str">
        <f>IF(ISERROR(MATCH(DG$1,'CSC Mitre'!AL$1:AL$220,0)),"",VLOOKUP(DG$1,'Tactic Recode'!$A$1:$B$547,2,FALSE))</f>
        <v/>
      </c>
      <c r="DH39" t="str">
        <f>IF(ISERROR(MATCH(DH$1,'CSC Mitre'!AL$1:AL$220,0)),"",VLOOKUP(DH$1,'Tactic Recode'!$A$1:$B$547,2,FALSE))</f>
        <v/>
      </c>
      <c r="DI39" t="str">
        <f>IF(ISERROR(MATCH(DI$1,'CSC Mitre'!AL$1:AL$220,0)),"",VLOOKUP(DI$1,'Tactic Recode'!$A$1:$B$547,2,FALSE))</f>
        <v/>
      </c>
      <c r="DJ39" t="str">
        <f>IF(ISERROR(MATCH(DJ$1,'CSC Mitre'!AL$1:AL$220,0)),"",VLOOKUP(DJ$1,'Tactic Recode'!$A$1:$B$547,2,FALSE))</f>
        <v/>
      </c>
      <c r="DK39" t="str">
        <f>IF(ISERROR(MATCH(DK$1,'CSC Mitre'!AL$1:AL$220,0)),"",VLOOKUP(DK$1,'Tactic Recode'!$A$1:$B$547,2,FALSE))</f>
        <v/>
      </c>
      <c r="DL39" t="str">
        <f>IF(ISERROR(MATCH(DL$1,'CSC Mitre'!AL$1:AL$220,0)),"",VLOOKUP(DL$1,'Tactic Recode'!$A$1:$B$547,2,FALSE))</f>
        <v/>
      </c>
      <c r="DM39" t="str">
        <f>IF(ISERROR(MATCH(DM$1,'CSC Mitre'!AL$1:AL$220,0)),"",VLOOKUP(DM$1,'Tactic Recode'!$A$1:$B$547,2,FALSE))</f>
        <v/>
      </c>
      <c r="DN39" t="str">
        <f>IF(ISERROR(MATCH(DN$1,'CSC Mitre'!AL$1:AL$220,0)),"",VLOOKUP(DN$1,'Tactic Recode'!$A$1:$B$547,2,FALSE))</f>
        <v/>
      </c>
      <c r="DO39" t="str">
        <f>IF(ISERROR(MATCH(DO$1,'CSC Mitre'!AL$1:AL$220,0)),"",VLOOKUP(DO$1,'Tactic Recode'!$A$1:$B$547,2,FALSE))</f>
        <v/>
      </c>
      <c r="DP39" t="str">
        <f>IF(ISERROR(MATCH(DP$1,'CSC Mitre'!AL$1:AL$220,0)),"",VLOOKUP(DP$1,'Tactic Recode'!$A$1:$B$547,2,FALSE))</f>
        <v/>
      </c>
      <c r="DQ39" t="str">
        <f>IF(ISERROR(MATCH(DQ$1,'CSC Mitre'!AL$1:AL$220,0)),"",VLOOKUP(DQ$1,'Tactic Recode'!$A$1:$B$547,2,FALSE))</f>
        <v/>
      </c>
      <c r="DR39" t="str">
        <f>IF(ISERROR(MATCH(DR$1,'CSC Mitre'!AL$1:AL$220,0)),"",VLOOKUP(DR$1,'Tactic Recode'!$A$1:$B$547,2,FALSE))</f>
        <v/>
      </c>
      <c r="DS39" t="str">
        <f>IF(ISERROR(MATCH(DS$1,'CSC Mitre'!AL$1:AL$220,0)),"",VLOOKUP(DS$1,'Tactic Recode'!$A$1:$B$547,2,FALSE))</f>
        <v/>
      </c>
      <c r="DT39" t="str">
        <f>IF(ISERROR(MATCH(DT$1,'CSC Mitre'!AL$1:AL$220,0)),"",VLOOKUP(DT$1,'Tactic Recode'!$A$1:$B$547,2,FALSE))</f>
        <v/>
      </c>
      <c r="DU39" t="str">
        <f>IF(ISERROR(MATCH(DU$1,'CSC Mitre'!AL$1:AL$220,0)),"",VLOOKUP(DU$1,'Tactic Recode'!$A$1:$B$547,2,FALSE))</f>
        <v/>
      </c>
      <c r="DV39" t="str">
        <f>IF(ISERROR(MATCH(DV$1,'CSC Mitre'!AL$1:AL$220,0)),"",VLOOKUP(DV$1,'Tactic Recode'!$A$1:$B$547,2,FALSE))</f>
        <v/>
      </c>
      <c r="DW39" t="str">
        <f>IF(ISERROR(MATCH(DW$1,'CSC Mitre'!AL$1:AL$220,0)),"",VLOOKUP(DW$1,'Tactic Recode'!$A$1:$B$547,2,FALSE))</f>
        <v/>
      </c>
      <c r="DX39" t="str">
        <f>IF(ISERROR(MATCH(DX$1,'CSC Mitre'!AL$1:AL$220,0)),"",VLOOKUP(DX$1,'Tactic Recode'!$A$1:$B$547,2,FALSE))</f>
        <v/>
      </c>
      <c r="DY39" t="str">
        <f>IF(ISERROR(MATCH(DY$1,'CSC Mitre'!AL$1:AL$220,0)),"",VLOOKUP(DY$1,'Tactic Recode'!$A$1:$B$547,2,FALSE))</f>
        <v/>
      </c>
      <c r="DZ39" t="str">
        <f>IF(ISERROR(MATCH(DZ$1,'CSC Mitre'!AL$1:AL$220,0)),"",VLOOKUP(DZ$1,'Tactic Recode'!$A$1:$B$547,2,FALSE))</f>
        <v/>
      </c>
      <c r="EA39" t="str">
        <f>IF(ISERROR(MATCH(EA$1,'CSC Mitre'!AL$1:AL$220,0)),"",VLOOKUP(EA$1,'Tactic Recode'!$A$1:$B$547,2,FALSE))</f>
        <v/>
      </c>
      <c r="EB39" t="str">
        <f>IF(ISERROR(MATCH(EB$1,'CSC Mitre'!AL$1:AL$220,0)),"",VLOOKUP(EB$1,'Tactic Recode'!$A$1:$B$547,2,FALSE))</f>
        <v/>
      </c>
      <c r="EC39" t="str">
        <f>IF(ISERROR(MATCH(EC$1,'CSC Mitre'!AL$1:AL$220,0)),"",VLOOKUP(EC$1,'Tactic Recode'!$A$1:$B$547,2,FALSE))</f>
        <v/>
      </c>
      <c r="ED39" t="str">
        <f>IF(ISERROR(MATCH(ED$1,'CSC Mitre'!AL$1:AL$220,0)),"",VLOOKUP(ED$1,'Tactic Recode'!$A$1:$B$547,2,FALSE))</f>
        <v/>
      </c>
      <c r="EE39" t="str">
        <f>IF(ISERROR(MATCH(EE$1,'CSC Mitre'!AL$1:AL$220,0)),"",VLOOKUP(EE$1,'Tactic Recode'!$A$1:$B$547,2,FALSE))</f>
        <v/>
      </c>
      <c r="EF39" t="str">
        <f>IF(ISERROR(MATCH(EF$1,'CSC Mitre'!AL$1:AL$220,0)),"",VLOOKUP(EF$1,'Tactic Recode'!$A$1:$B$547,2,FALSE))</f>
        <v/>
      </c>
      <c r="EG39" t="str">
        <f>IF(ISERROR(MATCH(EG$1,'CSC Mitre'!AL$1:AL$220,0)),"",VLOOKUP(EG$1,'Tactic Recode'!$A$1:$B$547,2,FALSE))</f>
        <v/>
      </c>
      <c r="EH39" t="str">
        <f>IF(ISERROR(MATCH(EH$1,'CSC Mitre'!AL$1:AL$220,0)),"",VLOOKUP(EH$1,'Tactic Recode'!$A$1:$B$547,2,FALSE))</f>
        <v/>
      </c>
      <c r="EI39" t="str">
        <f>IF(ISERROR(MATCH(EI$1,'CSC Mitre'!AL$1:AL$220,0)),"",VLOOKUP(EI$1,'Tactic Recode'!$A$1:$B$547,2,FALSE))</f>
        <v/>
      </c>
      <c r="EJ39" t="str">
        <f>IF(ISERROR(MATCH(EJ$1,'CSC Mitre'!AL$1:AL$220,0)),"",VLOOKUP(EJ$1,'Tactic Recode'!$A$1:$B$547,2,FALSE))</f>
        <v/>
      </c>
      <c r="EK39" t="str">
        <f>IF(ISERROR(MATCH(EK$1,'CSC Mitre'!AL$1:AL$220,0)),"",VLOOKUP(EK$1,'Tactic Recode'!$A$1:$B$547,2,FALSE))</f>
        <v/>
      </c>
      <c r="EL39" t="str">
        <f>IF(ISERROR(MATCH(EL$1,'CSC Mitre'!AL$1:AL$220,0)),"",VLOOKUP(EL$1,'Tactic Recode'!$A$1:$B$547,2,FALSE))</f>
        <v/>
      </c>
      <c r="EM39" t="str">
        <f>IF(ISERROR(MATCH(EM$1,'CSC Mitre'!AL$1:AL$220,0)),"",VLOOKUP(EM$1,'Tactic Recode'!$A$1:$B$547,2,FALSE))</f>
        <v/>
      </c>
      <c r="EN39" t="str">
        <f>IF(ISERROR(MATCH(EN$1,'CSC Mitre'!AL$1:AL$220,0)),"",VLOOKUP(EN$1,'Tactic Recode'!$A$1:$B$547,2,FALSE))</f>
        <v/>
      </c>
      <c r="EO39" t="str">
        <f>IF(ISERROR(MATCH(EO$1,'CSC Mitre'!AL$1:AL$220,0)),"",VLOOKUP(EO$1,'Tactic Recode'!$A$1:$B$547,2,FALSE))</f>
        <v/>
      </c>
      <c r="EP39" t="str">
        <f>IF(ISERROR(MATCH(EP$1,'CSC Mitre'!AL$1:AL$220,0)),"",VLOOKUP(EP$1,'Tactic Recode'!$A$1:$B$547,2,FALSE))</f>
        <v/>
      </c>
      <c r="EQ39" t="str">
        <f>IF(ISERROR(MATCH(EQ$1,'CSC Mitre'!AL$1:AL$220,0)),"",VLOOKUP(EQ$1,'Tactic Recode'!$A$1:$B$547,2,FALSE))</f>
        <v/>
      </c>
      <c r="ER39" t="str">
        <f>IF(ISERROR(MATCH(ER$1,'CSC Mitre'!AL$1:AL$220,0)),"",VLOOKUP(ER$1,'Tactic Recode'!$A$1:$B$547,2,FALSE))</f>
        <v/>
      </c>
      <c r="ES39" t="str">
        <f>IF(ISERROR(MATCH(ES$1,'CSC Mitre'!AL$1:AL$220,0)),"",VLOOKUP(ES$1,'Tactic Recode'!$A$1:$B$547,2,FALSE))</f>
        <v/>
      </c>
      <c r="ET39" t="str">
        <f>IF(ISERROR(MATCH(ET$1,'CSC Mitre'!AL$1:AL$220,0)),"",VLOOKUP(ET$1,'Tactic Recode'!$A$1:$B$547,2,FALSE))</f>
        <v/>
      </c>
      <c r="EU39" t="str">
        <f>IF(ISERROR(MATCH(EU$1,'CSC Mitre'!AL$1:AL$220,0)),"",VLOOKUP(EU$1,'Tactic Recode'!$A$1:$B$547,2,FALSE))</f>
        <v/>
      </c>
      <c r="EV39" t="str">
        <f>IF(ISERROR(MATCH(EV$1,'CSC Mitre'!AL$1:AL$220,0)),"",VLOOKUP(EV$1,'Tactic Recode'!$A$1:$B$547,2,FALSE))</f>
        <v/>
      </c>
      <c r="EW39" t="str">
        <f>IF(ISERROR(MATCH(EW$1,'CSC Mitre'!AL$1:AL$220,0)),"",VLOOKUP(EW$1,'Tactic Recode'!$A$1:$B$547,2,FALSE))</f>
        <v/>
      </c>
      <c r="EX39" t="str">
        <f>IF(ISERROR(MATCH(EX$1,'CSC Mitre'!AL$1:AL$220,0)),"",VLOOKUP(EX$1,'Tactic Recode'!$A$1:$B$547,2,FALSE))</f>
        <v/>
      </c>
      <c r="EY39" t="str">
        <f>IF(ISERROR(MATCH(EY$1,'CSC Mitre'!AL$1:AL$220,0)),"",VLOOKUP(EY$1,'Tactic Recode'!$A$1:$B$547,2,FALSE))</f>
        <v/>
      </c>
      <c r="EZ39" t="str">
        <f>IF(ISERROR(MATCH(EZ$1,'CSC Mitre'!AL$1:AL$220,0)),"",VLOOKUP(EZ$1,'Tactic Recode'!$A$1:$B$547,2,FALSE))</f>
        <v/>
      </c>
      <c r="FA39" t="str">
        <f>IF(ISERROR(MATCH(FA$1,'CSC Mitre'!AL$1:AL$220,0)),"",VLOOKUP(FA$1,'Tactic Recode'!$A$1:$B$547,2,FALSE))</f>
        <v/>
      </c>
      <c r="FB39" t="str">
        <f>IF(ISERROR(MATCH(FB$1,'CSC Mitre'!AL$1:AL$220,0)),"",VLOOKUP(FB$1,'Tactic Recode'!$A$1:$B$547,2,FALSE))</f>
        <v/>
      </c>
      <c r="FC39" t="str">
        <f>IF(ISERROR(MATCH(FC$1,'CSC Mitre'!AL$1:AL$220,0)),"",VLOOKUP(FC$1,'Tactic Recode'!$A$1:$B$547,2,FALSE))</f>
        <v/>
      </c>
      <c r="FD39" t="str">
        <f>IF(ISERROR(MATCH(FD$1,'CSC Mitre'!AL$1:AL$220,0)),"",VLOOKUP(FD$1,'Tactic Recode'!$A$1:$B$547,2,FALSE))</f>
        <v/>
      </c>
      <c r="FE39" t="str">
        <f>IF(ISERROR(MATCH(FE$1,'CSC Mitre'!AL$1:AL$220,0)),"",VLOOKUP(FE$1,'Tactic Recode'!$A$1:$B$547,2,FALSE))</f>
        <v/>
      </c>
      <c r="FF39" t="str">
        <f>IF(ISERROR(MATCH(FF$1,'CSC Mitre'!AL$1:AL$220,0)),"",VLOOKUP(FF$1,'Tactic Recode'!$A$1:$B$547,2,FALSE))</f>
        <v/>
      </c>
      <c r="FG39" t="str">
        <f>IF(ISERROR(MATCH(FG$1,'CSC Mitre'!AL$1:AL$220,0)),"",VLOOKUP(FG$1,'Tactic Recode'!$A$1:$B$547,2,FALSE))</f>
        <v/>
      </c>
      <c r="FH39" t="str">
        <f>IF(ISERROR(MATCH(FH$1,'CSC Mitre'!AL$1:AL$220,0)),"",VLOOKUP(FH$1,'Tactic Recode'!$A$1:$B$547,2,FALSE))</f>
        <v/>
      </c>
      <c r="FI39" t="str">
        <f>IF(ISERROR(MATCH(FI$1,'CSC Mitre'!AL$1:AL$220,0)),"",VLOOKUP(FI$1,'Tactic Recode'!$A$1:$B$547,2,FALSE))</f>
        <v/>
      </c>
      <c r="FJ39" t="str">
        <f>IF(ISERROR(MATCH(FJ$1,'CSC Mitre'!AL$1:AL$220,0)),"",VLOOKUP(FJ$1,'Tactic Recode'!$A$1:$B$547,2,FALSE))</f>
        <v/>
      </c>
      <c r="FK39" t="str">
        <f>IF(ISERROR(MATCH(FK$1,'CSC Mitre'!AL$1:AL$220,0)),"",VLOOKUP(FK$1,'Tactic Recode'!$A$1:$B$547,2,FALSE))</f>
        <v/>
      </c>
      <c r="FL39" t="str">
        <f>IF(ISERROR(MATCH(FL$1,'CSC Mitre'!AL$1:AL$220,0)),"",VLOOKUP(FL$1,'Tactic Recode'!$A$1:$B$547,2,FALSE))</f>
        <v/>
      </c>
      <c r="FM39" t="str">
        <f>IF(ISERROR(MATCH(FM$1,'CSC Mitre'!AL$1:AL$220,0)),"",VLOOKUP(FM$1,'Tactic Recode'!$A$1:$B$547,2,FALSE))</f>
        <v/>
      </c>
      <c r="FN39" t="str">
        <f>IF(ISERROR(MATCH(FN$1,'CSC Mitre'!AL$1:AL$220,0)),"",VLOOKUP(FN$1,'Tactic Recode'!$A$1:$B$547,2,FALSE))</f>
        <v/>
      </c>
      <c r="FO39" t="str">
        <f>IF(ISERROR(MATCH(FO$1,'CSC Mitre'!AL$1:AL$220,0)),"",VLOOKUP(FO$1,'Tactic Recode'!$A$1:$B$547,2,FALSE))</f>
        <v/>
      </c>
      <c r="FP39" t="str">
        <f>IF(ISERROR(MATCH(FP$1,'CSC Mitre'!AL$1:AL$220,0)),"",VLOOKUP(FP$1,'Tactic Recode'!$A$1:$B$547,2,FALSE))</f>
        <v/>
      </c>
      <c r="FQ39" t="str">
        <f>IF(ISERROR(MATCH(FQ$1,'CSC Mitre'!AL$1:AL$220,0)),"",VLOOKUP(FQ$1,'Tactic Recode'!$A$1:$B$547,2,FALSE))</f>
        <v/>
      </c>
      <c r="FR39" t="str">
        <f>IF(ISERROR(MATCH(FR$1,'CSC Mitre'!AL$1:AL$220,0)),"",VLOOKUP(FR$1,'Tactic Recode'!$A$1:$B$547,2,FALSE))</f>
        <v/>
      </c>
      <c r="FS39" t="str">
        <f>IF(ISERROR(MATCH(FS$1,'CSC Mitre'!AL$1:AL$220,0)),"",VLOOKUP(FS$1,'Tactic Recode'!$A$1:$B$547,2,FALSE))</f>
        <v/>
      </c>
      <c r="FT39" t="str">
        <f>IF(ISERROR(MATCH(FT$1,'CSC Mitre'!AL$1:AL$220,0)),"",VLOOKUP(FT$1,'Tactic Recode'!$A$1:$B$547,2,FALSE))</f>
        <v/>
      </c>
      <c r="FU39" t="str">
        <f>IF(ISERROR(MATCH(FU$1,'CSC Mitre'!AL$1:AL$220,0)),"",VLOOKUP(FU$1,'Tactic Recode'!$A$1:$B$547,2,FALSE))</f>
        <v/>
      </c>
      <c r="FV39" t="str">
        <f>IF(ISERROR(MATCH(FV$1,'CSC Mitre'!AL$1:AL$220,0)),"",VLOOKUP(FV$1,'Tactic Recode'!$A$1:$B$547,2,FALSE))</f>
        <v/>
      </c>
      <c r="FW39" t="str">
        <f>IF(ISERROR(MATCH(FW$1,'CSC Mitre'!AL$1:AL$220,0)),"",VLOOKUP(FW$1,'Tactic Recode'!$A$1:$B$547,2,FALSE))</f>
        <v/>
      </c>
      <c r="FX39" t="str">
        <f>IF(ISERROR(MATCH(FX$1,'CSC Mitre'!AL$1:AL$220,0)),"",VLOOKUP(FX$1,'Tactic Recode'!$A$1:$B$547,2,FALSE))</f>
        <v/>
      </c>
      <c r="FY39" t="str">
        <f>IF(ISERROR(MATCH(FY$1,'CSC Mitre'!AL$1:AL$220,0)),"",VLOOKUP(FY$1,'Tactic Recode'!$A$1:$B$547,2,FALSE))</f>
        <v/>
      </c>
      <c r="FZ39" t="str">
        <f>IF(ISERROR(MATCH(FZ$1,'CSC Mitre'!AL$1:AL$220,0)),"",VLOOKUP(FZ$1,'Tactic Recode'!$A$1:$B$547,2,FALSE))</f>
        <v/>
      </c>
      <c r="GA39" t="str">
        <f>IF(ISERROR(MATCH(GA$1,'CSC Mitre'!AL$1:AL$220,0)),"",VLOOKUP(GA$1,'Tactic Recode'!$A$1:$B$547,2,FALSE))</f>
        <v/>
      </c>
      <c r="GB39" t="str">
        <f>IF(ISERROR(MATCH(GB$1,'CSC Mitre'!AL$1:AL$220,0)),"",VLOOKUP(GB$1,'Tactic Recode'!$A$1:$B$547,2,FALSE))</f>
        <v/>
      </c>
      <c r="GC39" t="str">
        <f>IF(ISERROR(MATCH(GC$1,'CSC Mitre'!AL$1:AL$220,0)),"",VLOOKUP(GC$1,'Tactic Recode'!$A$1:$B$547,2,FALSE))</f>
        <v/>
      </c>
      <c r="GD39" t="str">
        <f>IF(ISERROR(MATCH(GD$1,'CSC Mitre'!AL$1:AL$220,0)),"",VLOOKUP(GD$1,'Tactic Recode'!$A$1:$B$547,2,FALSE))</f>
        <v/>
      </c>
      <c r="GE39" t="str">
        <f>IF(ISERROR(MATCH(GE$1,'CSC Mitre'!AL$1:AL$220,0)),"",VLOOKUP(GE$1,'Tactic Recode'!$A$1:$B$547,2,FALSE))</f>
        <v/>
      </c>
      <c r="GF39" t="str">
        <f>IF(ISERROR(MATCH(GF$1,'CSC Mitre'!AL$1:AL$220,0)),"",VLOOKUP(GF$1,'Tactic Recode'!$A$1:$B$547,2,FALSE))</f>
        <v/>
      </c>
      <c r="GG39" t="str">
        <f>IF(ISERROR(MATCH(GG$1,'CSC Mitre'!AL$1:AL$220,0)),"",VLOOKUP(GG$1,'Tactic Recode'!$A$1:$B$547,2,FALSE))</f>
        <v/>
      </c>
      <c r="GH39" t="str">
        <f>IF(ISERROR(MATCH(GH$1,'CSC Mitre'!AL$1:AL$220,0)),"",VLOOKUP(GH$1,'Tactic Recode'!$A$1:$B$547,2,FALSE))</f>
        <v/>
      </c>
      <c r="GI39" t="str">
        <f>IF(ISERROR(MATCH(GI$1,'CSC Mitre'!AL$1:AL$220,0)),"",VLOOKUP(GI$1,'Tactic Recode'!$A$1:$B$547,2,FALSE))</f>
        <v/>
      </c>
      <c r="GJ39" t="str">
        <f>IF(ISERROR(MATCH(GJ$1,'CSC Mitre'!AL$1:AL$220,0)),"",VLOOKUP(GJ$1,'Tactic Recode'!$A$1:$B$547,2,FALSE))</f>
        <v/>
      </c>
      <c r="GK39" t="str">
        <f>IF(ISERROR(MATCH(GK$1,'CSC Mitre'!AL$1:AL$220,0)),"",VLOOKUP(GK$1,'Tactic Recode'!$A$1:$B$547,2,FALSE))</f>
        <v/>
      </c>
      <c r="GL39" t="str">
        <f>IF(ISERROR(MATCH(GL$1,'CSC Mitre'!AL$1:AL$220,0)),"",VLOOKUP(GL$1,'Tactic Recode'!$A$1:$B$547,2,FALSE))</f>
        <v/>
      </c>
      <c r="GM39" t="str">
        <f>IF(ISERROR(MATCH(GM$1,'CSC Mitre'!AL$1:AL$220,0)),"",VLOOKUP(GM$1,'Tactic Recode'!$A$1:$B$547,2,FALSE))</f>
        <v/>
      </c>
      <c r="GN39" t="str">
        <f>IF(ISERROR(MATCH(GN$1,'CSC Mitre'!AL$1:AL$220,0)),"",VLOOKUP(GN$1,'Tactic Recode'!$A$1:$B$547,2,FALSE))</f>
        <v/>
      </c>
      <c r="GO39" t="str">
        <f>IF(ISERROR(MATCH(GO$1,'CSC Mitre'!AL$1:AL$220,0)),"",VLOOKUP(GO$1,'Tactic Recode'!$A$1:$B$547,2,FALSE))</f>
        <v/>
      </c>
      <c r="GP39" t="str">
        <f>IF(ISERROR(MATCH(GP$1,'CSC Mitre'!AL$1:AL$220,0)),"",VLOOKUP(GP$1,'Tactic Recode'!$A$1:$B$547,2,FALSE))</f>
        <v/>
      </c>
      <c r="GQ39" t="str">
        <f>IF(ISERROR(MATCH(GQ$1,'CSC Mitre'!AL$1:AL$220,0)),"",VLOOKUP(GQ$1,'Tactic Recode'!$A$1:$B$547,2,FALSE))</f>
        <v/>
      </c>
      <c r="GR39" t="str">
        <f>IF(ISERROR(MATCH(GR$1,'CSC Mitre'!AL$1:AL$220,0)),"",VLOOKUP(GR$1,'Tactic Recode'!$A$1:$B$547,2,FALSE))</f>
        <v/>
      </c>
      <c r="GS39" t="str">
        <f>IF(ISERROR(MATCH(GS$1,'CSC Mitre'!AL$1:AL$220,0)),"",VLOOKUP(GS$1,'Tactic Recode'!$A$1:$B$547,2,FALSE))</f>
        <v/>
      </c>
      <c r="GT39" t="str">
        <f>IF(ISERROR(MATCH(GT$1,'CSC Mitre'!AL$1:AL$220,0)),"",VLOOKUP(GT$1,'Tactic Recode'!$A$1:$B$547,2,FALSE))</f>
        <v/>
      </c>
      <c r="GU39" t="str">
        <f>IF(ISERROR(MATCH(GU$1,'CSC Mitre'!AL$1:AL$220,0)),"",VLOOKUP(GU$1,'Tactic Recode'!$A$1:$B$547,2,FALSE))</f>
        <v/>
      </c>
      <c r="GV39" t="str">
        <f>IF(ISERROR(MATCH(GV$1,'CSC Mitre'!AL$1:AL$220,0)),"",VLOOKUP(GV$1,'Tactic Recode'!$A$1:$B$547,2,FALSE))</f>
        <v/>
      </c>
      <c r="GW39" t="str">
        <f>IF(ISERROR(MATCH(GW$1,'CSC Mitre'!AL$1:AL$220,0)),"",VLOOKUP(GW$1,'Tactic Recode'!$A$1:$B$547,2,FALSE))</f>
        <v/>
      </c>
      <c r="GX39" t="str">
        <f>IF(ISERROR(MATCH(GX$1,'CSC Mitre'!AL$1:AL$220,0)),"",VLOOKUP(GX$1,'Tactic Recode'!$A$1:$B$547,2,FALSE))</f>
        <v/>
      </c>
      <c r="GY39" t="str">
        <f>IF(ISERROR(MATCH(GY$1,'CSC Mitre'!AL$1:AL$220,0)),"",VLOOKUP(GY$1,'Tactic Recode'!$A$1:$B$547,2,FALSE))</f>
        <v/>
      </c>
      <c r="GZ39" t="str">
        <f>IF(ISERROR(MATCH(GZ$1,'CSC Mitre'!AL$1:AL$220,0)),"",VLOOKUP(GZ$1,'Tactic Recode'!$A$1:$B$547,2,FALSE))</f>
        <v/>
      </c>
      <c r="HA39" t="str">
        <f>IF(ISERROR(MATCH(HA$1,'CSC Mitre'!AL$1:AL$220,0)),"",VLOOKUP(HA$1,'Tactic Recode'!$A$1:$B$547,2,FALSE))</f>
        <v/>
      </c>
      <c r="HB39" t="str">
        <f>IF(ISERROR(MATCH(HB$1,'CSC Mitre'!AL$1:AL$220,0)),"",VLOOKUP(HB$1,'Tactic Recode'!$A$1:$B$547,2,FALSE))</f>
        <v/>
      </c>
      <c r="HC39" t="str">
        <f>IF(ISERROR(MATCH(HC$1,'CSC Mitre'!AL$1:AL$220,0)),"",VLOOKUP(HC$1,'Tactic Recode'!$A$1:$B$547,2,FALSE))</f>
        <v/>
      </c>
      <c r="HD39" t="str">
        <f>IF(ISERROR(MATCH(HD$1,'CSC Mitre'!AL$1:AL$220,0)),"",VLOOKUP(HD$1,'Tactic Recode'!$A$1:$B$547,2,FALSE))</f>
        <v/>
      </c>
      <c r="HE39" t="str">
        <f>IF(ISERROR(MATCH(HE$1,'CSC Mitre'!AL$1:AL$220,0)),"",VLOOKUP(HE$1,'Tactic Recode'!$A$1:$B$547,2,FALSE))</f>
        <v/>
      </c>
      <c r="HF39" t="str">
        <f>IF(ISERROR(MATCH(HF$1,'CSC Mitre'!AL$1:AL$220,0)),"",VLOOKUP(HF$1,'Tactic Recode'!$A$1:$B$547,2,FALSE))</f>
        <v/>
      </c>
      <c r="HG39" t="str">
        <f>IF(ISERROR(MATCH(HG$1,'CSC Mitre'!AL$1:AL$220,0)),"",VLOOKUP(HG$1,'Tactic Recode'!$A$1:$B$547,2,FALSE))</f>
        <v/>
      </c>
      <c r="HH39" t="str">
        <f>IF(ISERROR(MATCH(HH$1,'CSC Mitre'!AL$1:AL$220,0)),"",VLOOKUP(HH$1,'Tactic Recode'!$A$1:$B$547,2,FALSE))</f>
        <v/>
      </c>
      <c r="HI39" t="str">
        <f>IF(ISERROR(MATCH(HI$1,'CSC Mitre'!AL$1:AL$220,0)),"",VLOOKUP(HI$1,'Tactic Recode'!$A$1:$B$547,2,FALSE))</f>
        <v/>
      </c>
      <c r="HJ39" t="str">
        <f>IF(ISERROR(MATCH(HJ$1,'CSC Mitre'!AL$1:AL$220,0)),"",VLOOKUP(HJ$1,'Tactic Recode'!$A$1:$B$547,2,FALSE))</f>
        <v/>
      </c>
      <c r="HK39" t="str">
        <f>IF(ISERROR(MATCH(HK$1,'CSC Mitre'!AL$1:AL$220,0)),"",VLOOKUP(HK$1,'Tactic Recode'!$A$1:$B$547,2,FALSE))</f>
        <v/>
      </c>
      <c r="HL39" t="str">
        <f>IF(ISERROR(MATCH(HL$1,'CSC Mitre'!AL$1:AL$220,0)),"",VLOOKUP(HL$1,'Tactic Recode'!$A$1:$B$547,2,FALSE))</f>
        <v/>
      </c>
      <c r="HM39" t="str">
        <f>IF(ISERROR(MATCH(HM$1,'CSC Mitre'!AL$1:AL$220,0)),"",VLOOKUP(HM$1,'Tactic Recode'!$A$1:$B$547,2,FALSE))</f>
        <v/>
      </c>
      <c r="HN39" t="str">
        <f>IF(ISERROR(MATCH(HN$1,'CSC Mitre'!AL$1:AL$220,0)),"",VLOOKUP(HN$1,'Tactic Recode'!$A$1:$B$547,2,FALSE))</f>
        <v/>
      </c>
      <c r="HO39" t="str">
        <f>IF(ISERROR(MATCH(HO$1,'CSC Mitre'!AL$1:AL$220,0)),"",VLOOKUP(HO$1,'Tactic Recode'!$A$1:$B$547,2,FALSE))</f>
        <v/>
      </c>
      <c r="HP39" t="str">
        <f>IF(ISERROR(MATCH(HP$1,'CSC Mitre'!AL$1:AL$220,0)),"",VLOOKUP(HP$1,'Tactic Recode'!$A$1:$B$547,2,FALSE))</f>
        <v/>
      </c>
      <c r="HQ39" t="str">
        <f>IF(ISERROR(MATCH(HQ$1,'CSC Mitre'!AL$1:AL$220,0)),"",VLOOKUP(HQ$1,'Tactic Recode'!$A$1:$B$547,2,FALSE))</f>
        <v/>
      </c>
      <c r="HR39" t="str">
        <f>IF(ISERROR(MATCH(HR$1,'CSC Mitre'!AL$1:AL$220,0)),"",VLOOKUP(HR$1,'Tactic Recode'!$A$1:$B$547,2,FALSE))</f>
        <v/>
      </c>
      <c r="HS39" t="str">
        <f>IF(ISERROR(MATCH(HS$1,'CSC Mitre'!AL$1:AL$220,0)),"",VLOOKUP(HS$1,'Tactic Recode'!$A$1:$B$547,2,FALSE))</f>
        <v/>
      </c>
      <c r="HT39" t="str">
        <f>IF(ISERROR(MATCH(HT$1,'CSC Mitre'!AL$1:AL$220,0)),"",VLOOKUP(HT$1,'Tactic Recode'!$A$1:$B$547,2,FALSE))</f>
        <v/>
      </c>
      <c r="HU39" t="str">
        <f>IF(ISERROR(MATCH(HU$1,'CSC Mitre'!AL$1:AL$220,0)),"",VLOOKUP(HU$1,'Tactic Recode'!$A$1:$B$547,2,FALSE))</f>
        <v/>
      </c>
      <c r="HV39" t="str">
        <f>IF(ISERROR(MATCH(HV$1,'CSC Mitre'!AL$1:AL$220,0)),"",VLOOKUP(HV$1,'Tactic Recode'!$A$1:$B$547,2,FALSE))</f>
        <v/>
      </c>
      <c r="HW39" t="str">
        <f>IF(ISERROR(MATCH(HW$1,'CSC Mitre'!AL$1:AL$220,0)),"",VLOOKUP(HW$1,'Tactic Recode'!$A$1:$B$547,2,FALSE))</f>
        <v/>
      </c>
      <c r="HX39" t="str">
        <f>IF(ISERROR(MATCH(HX$1,'CSC Mitre'!AL$1:AL$220,0)),"",VLOOKUP(HX$1,'Tactic Recode'!$A$1:$B$547,2,FALSE))</f>
        <v/>
      </c>
      <c r="HY39" t="str">
        <f>IF(ISERROR(MATCH(HY$1,'CSC Mitre'!AL$1:AL$220,0)),"",VLOOKUP(HY$1,'Tactic Recode'!$A$1:$B$547,2,FALSE))</f>
        <v/>
      </c>
      <c r="HZ39" t="str">
        <f>IF(ISERROR(MATCH(HZ$1,'CSC Mitre'!AL$1:AL$220,0)),"",VLOOKUP(HZ$1,'Tactic Recode'!$A$1:$B$547,2,FALSE))</f>
        <v/>
      </c>
      <c r="IA39" t="str">
        <f>IF(ISERROR(MATCH(IA$1,'CSC Mitre'!AL$1:AL$220,0)),"",VLOOKUP(IA$1,'Tactic Recode'!$A$1:$B$547,2,FALSE))</f>
        <v/>
      </c>
      <c r="IB39" t="str">
        <f>IF(ISERROR(MATCH(IB$1,'CSC Mitre'!AL$1:AL$220,0)),"",VLOOKUP(IB$1,'Tactic Recode'!$A$1:$B$547,2,FALSE))</f>
        <v/>
      </c>
      <c r="IC39" t="str">
        <f>IF(ISERROR(MATCH(IC$1,'CSC Mitre'!AL$1:AL$220,0)),"",VLOOKUP(IC$1,'Tactic Recode'!$A$1:$B$547,2,FALSE))</f>
        <v/>
      </c>
      <c r="ID39" t="str">
        <f>IF(ISERROR(MATCH(ID$1,'CSC Mitre'!AL$1:AL$220,0)),"",VLOOKUP(ID$1,'Tactic Recode'!$A$1:$B$547,2,FALSE))</f>
        <v/>
      </c>
      <c r="IE39" t="str">
        <f>IF(ISERROR(MATCH(IE$1,'CSC Mitre'!AL$1:AL$220,0)),"",VLOOKUP(IE$1,'Tactic Recode'!$A$1:$B$547,2,FALSE))</f>
        <v/>
      </c>
      <c r="IF39" t="str">
        <f>IF(ISERROR(MATCH(IF$1,'CSC Mitre'!AL$1:AL$220,0)),"",VLOOKUP(IF$1,'Tactic Recode'!$A$1:$B$547,2,FALSE))</f>
        <v/>
      </c>
      <c r="IG39" t="str">
        <f>IF(ISERROR(MATCH(IG$1,'CSC Mitre'!AL$1:AL$220,0)),"",VLOOKUP(IG$1,'Tactic Recode'!$A$1:$B$547,2,FALSE))</f>
        <v/>
      </c>
      <c r="IH39" t="str">
        <f>IF(ISERROR(MATCH(IH$1,'CSC Mitre'!AL$1:AL$220,0)),"",VLOOKUP(IH$1,'Tactic Recode'!$A$1:$B$547,2,FALSE))</f>
        <v/>
      </c>
      <c r="II39" t="str">
        <f>IF(ISERROR(MATCH(II$1,'CSC Mitre'!AL$1:AL$220,0)),"",VLOOKUP(II$1,'Tactic Recode'!$A$1:$B$547,2,FALSE))</f>
        <v/>
      </c>
      <c r="IJ39" t="str">
        <f>IF(ISERROR(MATCH(IJ$1,'CSC Mitre'!AL$1:AL$220,0)),"",VLOOKUP(IJ$1,'Tactic Recode'!$A$1:$B$547,2,FALSE))</f>
        <v/>
      </c>
      <c r="IK39" t="str">
        <f>IF(ISERROR(MATCH(IK$1,'CSC Mitre'!AL$1:AL$220,0)),"",VLOOKUP(IK$1,'Tactic Recode'!$A$1:$B$547,2,FALSE))</f>
        <v/>
      </c>
      <c r="IL39" t="str">
        <f>IF(ISERROR(MATCH(IL$1,'CSC Mitre'!AL$1:AL$220,0)),"",VLOOKUP(IL$1,'Tactic Recode'!$A$1:$B$547,2,FALSE))</f>
        <v/>
      </c>
      <c r="IM39" t="str">
        <f>IF(ISERROR(MATCH(IM$1,'CSC Mitre'!AL$1:AL$220,0)),"",VLOOKUP(IM$1,'Tactic Recode'!$A$1:$B$547,2,FALSE))</f>
        <v/>
      </c>
      <c r="IN39" t="str">
        <f>IF(ISERROR(MATCH(IN$1,'CSC Mitre'!AL$1:AL$220,0)),"",VLOOKUP(IN$1,'Tactic Recode'!$A$1:$B$547,2,FALSE))</f>
        <v/>
      </c>
      <c r="IO39" t="str">
        <f>IF(ISERROR(MATCH(IO$1,'CSC Mitre'!AL$1:AL$220,0)),"",VLOOKUP(IO$1,'Tactic Recode'!$A$1:$B$547,2,FALSE))</f>
        <v/>
      </c>
      <c r="IP39" t="str">
        <f>IF(ISERROR(MATCH(IP$1,'CSC Mitre'!AL$1:AL$220,0)),"",VLOOKUP(IP$1,'Tactic Recode'!$A$1:$B$547,2,FALSE))</f>
        <v/>
      </c>
      <c r="IQ39" t="str">
        <f>IF(ISERROR(MATCH(IQ$1,'CSC Mitre'!AL$1:AL$220,0)),"",VLOOKUP(IQ$1,'Tactic Recode'!$A$1:$B$547,2,FALSE))</f>
        <v/>
      </c>
      <c r="IR39" t="str">
        <f>IF(ISERROR(MATCH(IR$1,'CSC Mitre'!AL$1:AL$220,0)),"",VLOOKUP(IR$1,'Tactic Recode'!$A$1:$B$547,2,FALSE))</f>
        <v/>
      </c>
      <c r="IS39" t="str">
        <f>IF(ISERROR(MATCH(IS$1,'CSC Mitre'!AL$1:AL$220,0)),"",VLOOKUP(IS$1,'Tactic Recode'!$A$1:$B$547,2,FALSE))</f>
        <v/>
      </c>
      <c r="IT39" t="str">
        <f>IF(ISERROR(MATCH(IT$1,'CSC Mitre'!AL$1:AL$220,0)),"",VLOOKUP(IT$1,'Tactic Recode'!$A$1:$B$547,2,FALSE))</f>
        <v/>
      </c>
      <c r="IU39" t="str">
        <f>IF(ISERROR(MATCH(IU$1,'CSC Mitre'!AL$1:AL$220,0)),"",VLOOKUP(IU$1,'Tactic Recode'!$A$1:$B$547,2,FALSE))</f>
        <v/>
      </c>
      <c r="IV39" t="str">
        <f>IF(ISERROR(MATCH(IV$1,'CSC Mitre'!AL$1:AL$220,0)),"",VLOOKUP(IV$1,'Tactic Recode'!$A$1:$B$547,2,FALSE))</f>
        <v/>
      </c>
      <c r="IW39" t="str">
        <f>IF(ISERROR(MATCH(IW$1,'CSC Mitre'!AL$1:AL$220,0)),"",VLOOKUP(IW$1,'Tactic Recode'!$A$1:$B$547,2,FALSE))</f>
        <v/>
      </c>
      <c r="IX39" t="str">
        <f>IF(ISERROR(MATCH(IX$1,'CSC Mitre'!AL$1:AL$220,0)),"",VLOOKUP(IX$1,'Tactic Recode'!$A$1:$B$547,2,FALSE))</f>
        <v/>
      </c>
      <c r="IY39" t="str">
        <f>IF(ISERROR(MATCH(IY$1,'CSC Mitre'!AL$1:AL$220,0)),"",VLOOKUP(IY$1,'Tactic Recode'!$A$1:$B$547,2,FALSE))</f>
        <v/>
      </c>
      <c r="IZ39" t="str">
        <f>IF(ISERROR(MATCH(IZ$1,'CSC Mitre'!AL$1:AL$220,0)),"",VLOOKUP(IZ$1,'Tactic Recode'!$A$1:$B$547,2,FALSE))</f>
        <v/>
      </c>
      <c r="JA39" t="str">
        <f>IF(ISERROR(MATCH(JA$1,'CSC Mitre'!AL$1:AL$220,0)),"",VLOOKUP(JA$1,'Tactic Recode'!$A$1:$B$547,2,FALSE))</f>
        <v/>
      </c>
      <c r="JB39" t="str">
        <f>IF(ISERROR(MATCH(JB$1,'CSC Mitre'!AL$1:AL$220,0)),"",VLOOKUP(JB$1,'Tactic Recode'!$A$1:$B$547,2,FALSE))</f>
        <v/>
      </c>
      <c r="JC39" t="str">
        <f>IF(ISERROR(MATCH(JC$1,'CSC Mitre'!AL$1:AL$220,0)),"",VLOOKUP(JC$1,'Tactic Recode'!$A$1:$B$547,2,FALSE))</f>
        <v/>
      </c>
      <c r="JD39" t="str">
        <f>IF(ISERROR(MATCH(JD$1,'CSC Mitre'!AL$1:AL$220,0)),"",VLOOKUP(JD$1,'Tactic Recode'!$A$1:$B$547,2,FALSE))</f>
        <v/>
      </c>
      <c r="JE39" t="str">
        <f>IF(ISERROR(MATCH(JE$1,'CSC Mitre'!AL$1:AL$220,0)),"",VLOOKUP(JE$1,'Tactic Recode'!$A$1:$B$547,2,FALSE))</f>
        <v/>
      </c>
      <c r="JF39" t="str">
        <f>IF(ISERROR(MATCH(JF$1,'CSC Mitre'!AL$1:AL$220,0)),"",VLOOKUP(JF$1,'Tactic Recode'!$A$1:$B$547,2,FALSE))</f>
        <v/>
      </c>
      <c r="JG39" t="str">
        <f>IF(ISERROR(MATCH(JG$1,'CSC Mitre'!AL$1:AL$220,0)),"",VLOOKUP(JG$1,'Tactic Recode'!$A$1:$B$547,2,FALSE))</f>
        <v/>
      </c>
      <c r="JH39" t="str">
        <f>IF(ISERROR(MATCH(JH$1,'CSC Mitre'!AL$1:AL$220,0)),"",VLOOKUP(JH$1,'Tactic Recode'!$A$1:$B$547,2,FALSE))</f>
        <v/>
      </c>
      <c r="JI39" t="str">
        <f>IF(ISERROR(MATCH(JI$1,'CSC Mitre'!AL$1:AL$220,0)),"",VLOOKUP(JI$1,'Tactic Recode'!$A$1:$B$547,2,FALSE))</f>
        <v/>
      </c>
      <c r="JJ39" t="str">
        <f>IF(ISERROR(MATCH(JJ$1,'CSC Mitre'!AL$1:AL$220,0)),"",VLOOKUP(JJ$1,'Tactic Recode'!$A$1:$B$547,2,FALSE))</f>
        <v/>
      </c>
      <c r="JK39" t="str">
        <f>IF(ISERROR(MATCH(JK$1,'CSC Mitre'!AL$1:AL$220,0)),"",VLOOKUP(JK$1,'Tactic Recode'!$A$1:$B$547,2,FALSE))</f>
        <v/>
      </c>
      <c r="JL39" t="str">
        <f>IF(ISERROR(MATCH(JL$1,'CSC Mitre'!AL$1:AL$220,0)),"",VLOOKUP(JL$1,'Tactic Recode'!$A$1:$B$547,2,FALSE))</f>
        <v/>
      </c>
      <c r="JM39" t="str">
        <f>IF(ISERROR(MATCH(JM$1,'CSC Mitre'!AL$1:AL$220,0)),"",VLOOKUP(JM$1,'Tactic Recode'!$A$1:$B$547,2,FALSE))</f>
        <v/>
      </c>
      <c r="JN39" t="str">
        <f>IF(ISERROR(MATCH(JN$1,'CSC Mitre'!AL$1:AL$220,0)),"",VLOOKUP(JN$1,'Tactic Recode'!$A$1:$B$547,2,FALSE))</f>
        <v/>
      </c>
      <c r="JO39" t="str">
        <f>IF(ISERROR(MATCH(JO$1,'CSC Mitre'!AL$1:AL$220,0)),"",VLOOKUP(JO$1,'Tactic Recode'!$A$1:$B$547,2,FALSE))</f>
        <v/>
      </c>
      <c r="JP39" t="str">
        <f>IF(ISERROR(MATCH(JP$1,'CSC Mitre'!AL$1:AL$220,0)),"",VLOOKUP(JP$1,'Tactic Recode'!$A$1:$B$547,2,FALSE))</f>
        <v/>
      </c>
      <c r="JQ39" t="str">
        <f>IF(ISERROR(MATCH(JQ$1,'CSC Mitre'!AL$1:AL$220,0)),"",VLOOKUP(JQ$1,'Tactic Recode'!$A$1:$B$547,2,FALSE))</f>
        <v/>
      </c>
      <c r="JR39" t="str">
        <f>IF(ISERROR(MATCH(JR$1,'CSC Mitre'!AL$1:AL$220,0)),"",VLOOKUP(JR$1,'Tactic Recode'!$A$1:$B$547,2,FALSE))</f>
        <v/>
      </c>
      <c r="JS39" t="str">
        <f>IF(ISERROR(MATCH(JS$1,'CSC Mitre'!AL$1:AL$220,0)),"",VLOOKUP(JS$1,'Tactic Recode'!$A$1:$B$547,2,FALSE))</f>
        <v/>
      </c>
      <c r="JT39" t="str">
        <f>IF(ISERROR(MATCH(JT$1,'CSC Mitre'!AL$1:AL$220,0)),"",VLOOKUP(JT$1,'Tactic Recode'!$A$1:$B$547,2,FALSE))</f>
        <v/>
      </c>
      <c r="JU39" t="str">
        <f>IF(ISERROR(MATCH(JU$1,'CSC Mitre'!AL$1:AL$220,0)),"",VLOOKUP(JU$1,'Tactic Recode'!$A$1:$B$547,2,FALSE))</f>
        <v/>
      </c>
      <c r="JV39" t="str">
        <f>IF(ISERROR(MATCH(JV$1,'CSC Mitre'!AL$1:AL$220,0)),"",VLOOKUP(JV$1,'Tactic Recode'!$A$1:$B$547,2,FALSE))</f>
        <v/>
      </c>
      <c r="JW39" t="str">
        <f>IF(ISERROR(MATCH(JW$1,'CSC Mitre'!AL$1:AL$220,0)),"",VLOOKUP(JW$1,'Tactic Recode'!$A$1:$B$547,2,FALSE))</f>
        <v/>
      </c>
      <c r="JX39" t="str">
        <f>IF(ISERROR(MATCH(JX$1,'CSC Mitre'!AL$1:AL$220,0)),"",VLOOKUP(JX$1,'Tactic Recode'!$A$1:$B$547,2,FALSE))</f>
        <v/>
      </c>
      <c r="JY39" t="str">
        <f>IF(ISERROR(MATCH(JY$1,'CSC Mitre'!AL$1:AL$220,0)),"",VLOOKUP(JY$1,'Tactic Recode'!$A$1:$B$547,2,FALSE))</f>
        <v/>
      </c>
      <c r="JZ39" t="str">
        <f>IF(ISERROR(MATCH(JZ$1,'CSC Mitre'!AL$1:AL$220,0)),"",VLOOKUP(JZ$1,'Tactic Recode'!$A$1:$B$547,2,FALSE))</f>
        <v/>
      </c>
      <c r="KA39" t="str">
        <f>IF(ISERROR(MATCH(KA$1,'CSC Mitre'!AL$1:AL$220,0)),"",VLOOKUP(KA$1,'Tactic Recode'!$A$1:$B$547,2,FALSE))</f>
        <v/>
      </c>
      <c r="KB39" t="str">
        <f>IF(ISERROR(MATCH(KB$1,'CSC Mitre'!AL$1:AL$220,0)),"",VLOOKUP(KB$1,'Tactic Recode'!$A$1:$B$547,2,FALSE))</f>
        <v/>
      </c>
      <c r="KC39" t="str">
        <f>IF(ISERROR(MATCH(KC$1,'CSC Mitre'!AL$1:AL$220,0)),"",VLOOKUP(KC$1,'Tactic Recode'!$A$1:$B$547,2,FALSE))</f>
        <v/>
      </c>
      <c r="KD39" t="str">
        <f>IF(ISERROR(MATCH(KD$1,'CSC Mitre'!AL$1:AL$220,0)),"",VLOOKUP(KD$1,'Tactic Recode'!$A$1:$B$547,2,FALSE))</f>
        <v/>
      </c>
      <c r="KE39" t="str">
        <f>IF(ISERROR(MATCH(KE$1,'CSC Mitre'!AL$1:AL$220,0)),"",VLOOKUP(KE$1,'Tactic Recode'!$A$1:$B$547,2,FALSE))</f>
        <v/>
      </c>
      <c r="KF39" t="str">
        <f>IF(ISERROR(MATCH(KF$1,'CSC Mitre'!AL$1:AL$220,0)),"",VLOOKUP(KF$1,'Tactic Recode'!$A$1:$B$547,2,FALSE))</f>
        <v/>
      </c>
      <c r="KG39" t="str">
        <f>IF(ISERROR(MATCH(KG$1,'CSC Mitre'!AL$1:AL$220,0)),"",VLOOKUP(KG$1,'Tactic Recode'!$A$1:$B$547,2,FALSE))</f>
        <v/>
      </c>
      <c r="KH39" t="str">
        <f>IF(ISERROR(MATCH(KH$1,'CSC Mitre'!AL$1:AL$220,0)),"",VLOOKUP(KH$1,'Tactic Recode'!$A$1:$B$547,2,FALSE))</f>
        <v/>
      </c>
      <c r="KI39" t="str">
        <f>IF(ISERROR(MATCH(KI$1,'CSC Mitre'!AL$1:AL$220,0)),"",VLOOKUP(KI$1,'Tactic Recode'!$A$1:$B$547,2,FALSE))</f>
        <v/>
      </c>
      <c r="KJ39" t="str">
        <f>IF(ISERROR(MATCH(KJ$1,'CSC Mitre'!AL$1:AL$220,0)),"",VLOOKUP(KJ$1,'Tactic Recode'!$A$1:$B$547,2,FALSE))</f>
        <v/>
      </c>
      <c r="KK39" t="str">
        <f>IF(ISERROR(MATCH(KK$1,'CSC Mitre'!AL$1:AL$220,0)),"",VLOOKUP(KK$1,'Tactic Recode'!$A$1:$B$547,2,FALSE))</f>
        <v/>
      </c>
      <c r="KL39" t="str">
        <f>IF(ISERROR(MATCH(KL$1,'CSC Mitre'!AL$1:AL$220,0)),"",VLOOKUP(KL$1,'Tactic Recode'!$A$1:$B$547,2,FALSE))</f>
        <v/>
      </c>
      <c r="KM39" t="str">
        <f>IF(ISERROR(MATCH(KM$1,'CSC Mitre'!AL$1:AL$220,0)),"",VLOOKUP(KM$1,'Tactic Recode'!$A$1:$B$547,2,FALSE))</f>
        <v/>
      </c>
      <c r="KN39" t="str">
        <f>IF(ISERROR(MATCH(KN$1,'CSC Mitre'!AL$1:AL$220,0)),"",VLOOKUP(KN$1,'Tactic Recode'!$A$1:$B$547,2,FALSE))</f>
        <v/>
      </c>
      <c r="KO39" t="str">
        <f>IF(ISERROR(MATCH(KO$1,'CSC Mitre'!AL$1:AL$220,0)),"",VLOOKUP(KO$1,'Tactic Recode'!$A$1:$B$547,2,FALSE))</f>
        <v/>
      </c>
      <c r="KP39" t="str">
        <f>IF(ISERROR(MATCH(KP$1,'CSC Mitre'!AL$1:AL$220,0)),"",VLOOKUP(KP$1,'Tactic Recode'!$A$1:$B$547,2,FALSE))</f>
        <v/>
      </c>
      <c r="KQ39" t="str">
        <f>IF(ISERROR(MATCH(KQ$1,'CSC Mitre'!AL$1:AL$220,0)),"",VLOOKUP(KQ$1,'Tactic Recode'!$A$1:$B$547,2,FALSE))</f>
        <v/>
      </c>
      <c r="KR39" t="str">
        <f>IF(ISERROR(MATCH(KR$1,'CSC Mitre'!AL$1:AL$220,0)),"",VLOOKUP(KR$1,'Tactic Recode'!$A$1:$B$547,2,FALSE))</f>
        <v/>
      </c>
      <c r="KS39" t="str">
        <f>IF(ISERROR(MATCH(KS$1,'CSC Mitre'!AL$1:AL$220,0)),"",VLOOKUP(KS$1,'Tactic Recode'!$A$1:$B$547,2,FALSE))</f>
        <v/>
      </c>
      <c r="KT39" t="str">
        <f>IF(ISERROR(MATCH(KT$1,'CSC Mitre'!AL$1:AL$220,0)),"",VLOOKUP(KT$1,'Tactic Recode'!$A$1:$B$547,2,FALSE))</f>
        <v/>
      </c>
      <c r="KU39" t="str">
        <f>IF(ISERROR(MATCH(KU$1,'CSC Mitre'!AL$1:AL$220,0)),"",VLOOKUP(KU$1,'Tactic Recode'!$A$1:$B$547,2,FALSE))</f>
        <v/>
      </c>
      <c r="KV39" t="str">
        <f>IF(ISERROR(MATCH(KV$1,'CSC Mitre'!AL$1:AL$220,0)),"",VLOOKUP(KV$1,'Tactic Recode'!$A$1:$B$547,2,FALSE))</f>
        <v/>
      </c>
      <c r="KW39" t="str">
        <f>IF(ISERROR(MATCH(KW$1,'CSC Mitre'!AL$1:AL$220,0)),"",VLOOKUP(KW$1,'Tactic Recode'!$A$1:$B$547,2,FALSE))</f>
        <v/>
      </c>
      <c r="KX39" t="str">
        <f>IF(ISERROR(MATCH(KX$1,'CSC Mitre'!AL$1:AL$220,0)),"",VLOOKUP(KX$1,'Tactic Recode'!$A$1:$B$547,2,FALSE))</f>
        <v/>
      </c>
      <c r="KY39" t="str">
        <f>IF(ISERROR(MATCH(KY$1,'CSC Mitre'!AL$1:AL$220,0)),"",VLOOKUP(KY$1,'Tactic Recode'!$A$1:$B$547,2,FALSE))</f>
        <v/>
      </c>
      <c r="KZ39" t="str">
        <f>IF(ISERROR(MATCH(KZ$1,'CSC Mitre'!AL$1:AL$220,0)),"",VLOOKUP(KZ$1,'Tactic Recode'!$A$1:$B$547,2,FALSE))</f>
        <v/>
      </c>
      <c r="LA39" t="str">
        <f>IF(ISERROR(MATCH(LA$1,'CSC Mitre'!AL$1:AL$220,0)),"",VLOOKUP(LA$1,'Tactic Recode'!$A$1:$B$547,2,FALSE))</f>
        <v/>
      </c>
      <c r="LB39" t="str">
        <f>IF(ISERROR(MATCH(LB$1,'CSC Mitre'!AL$1:AL$220,0)),"",VLOOKUP(LB$1,'Tactic Recode'!$A$1:$B$547,2,FALSE))</f>
        <v/>
      </c>
      <c r="LC39" t="str">
        <f>IF(ISERROR(MATCH(LC$1,'CSC Mitre'!AL$1:AL$220,0)),"",VLOOKUP(LC$1,'Tactic Recode'!$A$1:$B$547,2,FALSE))</f>
        <v/>
      </c>
      <c r="LD39" t="str">
        <f>IF(ISERROR(MATCH(LD$1,'CSC Mitre'!AL$1:AL$220,0)),"",VLOOKUP(LD$1,'Tactic Recode'!$A$1:$B$547,2,FALSE))</f>
        <v/>
      </c>
      <c r="LE39" t="str">
        <f>IF(ISERROR(MATCH(LE$1,'CSC Mitre'!AL$1:AL$220,0)),"",VLOOKUP(LE$1,'Tactic Recode'!$A$1:$B$547,2,FALSE))</f>
        <v/>
      </c>
      <c r="LF39" t="str">
        <f>IF(ISERROR(MATCH(LF$1,'CSC Mitre'!AL$1:AL$220,0)),"",VLOOKUP(LF$1,'Tactic Recode'!$A$1:$B$547,2,FALSE))</f>
        <v/>
      </c>
      <c r="LG39" t="str">
        <f>IF(ISERROR(MATCH(LG$1,'CSC Mitre'!AL$1:AL$220,0)),"",VLOOKUP(LG$1,'Tactic Recode'!$A$1:$B$547,2,FALSE))</f>
        <v/>
      </c>
      <c r="LH39" t="str">
        <f>IF(ISERROR(MATCH(LH$1,'CSC Mitre'!AL$1:AL$220,0)),"",VLOOKUP(LH$1,'Tactic Recode'!$A$1:$B$547,2,FALSE))</f>
        <v/>
      </c>
      <c r="LI39" t="str">
        <f>IF(ISERROR(MATCH(LI$1,'CSC Mitre'!AL$1:AL$220,0)),"",VLOOKUP(LI$1,'Tactic Recode'!$A$1:$B$547,2,FALSE))</f>
        <v/>
      </c>
      <c r="LJ39" t="str">
        <f>IF(ISERROR(MATCH(LJ$1,'CSC Mitre'!AL$1:AL$220,0)),"",VLOOKUP(LJ$1,'Tactic Recode'!$A$1:$B$547,2,FALSE))</f>
        <v/>
      </c>
      <c r="LK39" t="str">
        <f>IF(ISERROR(MATCH(LK$1,'CSC Mitre'!AL$1:AL$220,0)),"",VLOOKUP(LK$1,'Tactic Recode'!$A$1:$B$547,2,FALSE))</f>
        <v/>
      </c>
      <c r="LL39" t="str">
        <f>IF(ISERROR(MATCH(LL$1,'CSC Mitre'!AL$1:AL$220,0)),"",VLOOKUP(LL$1,'Tactic Recode'!$A$1:$B$547,2,FALSE))</f>
        <v/>
      </c>
      <c r="LM39" t="str">
        <f>IF(ISERROR(MATCH(LM$1,'CSC Mitre'!AL$1:AL$220,0)),"",VLOOKUP(LM$1,'Tactic Recode'!$A$1:$B$547,2,FALSE))</f>
        <v/>
      </c>
      <c r="LN39" t="str">
        <f>IF(ISERROR(MATCH(LN$1,'CSC Mitre'!AL$1:AL$220,0)),"",VLOOKUP(LN$1,'Tactic Recode'!$A$1:$B$547,2,FALSE))</f>
        <v/>
      </c>
      <c r="LO39" t="str">
        <f>IF(ISERROR(MATCH(LO$1,'CSC Mitre'!AL$1:AL$220,0)),"",VLOOKUP(LO$1,'Tactic Recode'!$A$1:$B$547,2,FALSE))</f>
        <v/>
      </c>
      <c r="LP39" t="str">
        <f>IF(ISERROR(MATCH(LP$1,'CSC Mitre'!AL$1:AL$220,0)),"",VLOOKUP(LP$1,'Tactic Recode'!$A$1:$B$547,2,FALSE))</f>
        <v/>
      </c>
      <c r="LQ39" t="str">
        <f>IF(ISERROR(MATCH(LQ$1,'CSC Mitre'!AL$1:AL$220,0)),"",VLOOKUP(LQ$1,'Tactic Recode'!$A$1:$B$547,2,FALSE))</f>
        <v/>
      </c>
      <c r="LR39" t="str">
        <f>IF(ISERROR(MATCH(LR$1,'CSC Mitre'!AL$1:AL$220,0)),"",VLOOKUP(LR$1,'Tactic Recode'!$A$1:$B$547,2,FALSE))</f>
        <v/>
      </c>
      <c r="LS39" t="str">
        <f>IF(ISERROR(MATCH(LS$1,'CSC Mitre'!AL$1:AL$220,0)),"",VLOOKUP(LS$1,'Tactic Recode'!$A$1:$B$547,2,FALSE))</f>
        <v/>
      </c>
      <c r="LT39" t="str">
        <f>IF(ISERROR(MATCH(LT$1,'CSC Mitre'!AL$1:AL$220,0)),"",VLOOKUP(LT$1,'Tactic Recode'!$A$1:$B$547,2,FALSE))</f>
        <v/>
      </c>
      <c r="LU39" t="str">
        <f>IF(ISERROR(MATCH(LU$1,'CSC Mitre'!AL$1:AL$220,0)),"",VLOOKUP(LU$1,'Tactic Recode'!$A$1:$B$547,2,FALSE))</f>
        <v/>
      </c>
      <c r="LV39" t="str">
        <f>IF(ISERROR(MATCH(LV$1,'CSC Mitre'!AL$1:AL$220,0)),"",VLOOKUP(LV$1,'Tactic Recode'!$A$1:$B$547,2,FALSE))</f>
        <v/>
      </c>
      <c r="LW39" t="str">
        <f>IF(ISERROR(MATCH(LW$1,'CSC Mitre'!AL$1:AL$220,0)),"",VLOOKUP(LW$1,'Tactic Recode'!$A$1:$B$547,2,FALSE))</f>
        <v/>
      </c>
      <c r="LX39" t="str">
        <f>IF(ISERROR(MATCH(LX$1,'CSC Mitre'!AL$1:AL$220,0)),"",VLOOKUP(LX$1,'Tactic Recode'!$A$1:$B$547,2,FALSE))</f>
        <v/>
      </c>
      <c r="LY39" t="str">
        <f>IF(ISERROR(MATCH(LY$1,'CSC Mitre'!AL$1:AL$220,0)),"",VLOOKUP(LY$1,'Tactic Recode'!$A$1:$B$547,2,FALSE))</f>
        <v/>
      </c>
      <c r="LZ39" t="str">
        <f>IF(ISERROR(MATCH(LZ$1,'CSC Mitre'!AL$1:AL$220,0)),"",VLOOKUP(LZ$1,'Tactic Recode'!$A$1:$B$547,2,FALSE))</f>
        <v/>
      </c>
      <c r="MA39" t="str">
        <f>IF(ISERROR(MATCH(MA$1,'CSC Mitre'!AL$1:AL$220,0)),"",VLOOKUP(MA$1,'Tactic Recode'!$A$1:$B$547,2,FALSE))</f>
        <v/>
      </c>
      <c r="MB39" t="str">
        <f>IF(ISERROR(MATCH(MB$1,'CSC Mitre'!AL$1:AL$220,0)),"",VLOOKUP(MB$1,'Tactic Recode'!$A$1:$B$547,2,FALSE))</f>
        <v/>
      </c>
      <c r="MC39" t="str">
        <f>IF(ISERROR(MATCH(MC$1,'CSC Mitre'!AL$1:AL$220,0)),"",VLOOKUP(MC$1,'Tactic Recode'!$A$1:$B$547,2,FALSE))</f>
        <v/>
      </c>
      <c r="MD39" t="str">
        <f>IF(ISERROR(MATCH(MD$1,'CSC Mitre'!AL$1:AL$220,0)),"",VLOOKUP(MD$1,'Tactic Recode'!$A$1:$B$547,2,FALSE))</f>
        <v/>
      </c>
      <c r="ME39" t="str">
        <f>IF(ISERROR(MATCH(ME$1,'CSC Mitre'!AL$1:AL$220,0)),"",VLOOKUP(ME$1,'Tactic Recode'!$A$1:$B$547,2,FALSE))</f>
        <v/>
      </c>
      <c r="MF39" t="str">
        <f>IF(ISERROR(MATCH(MF$1,'CSC Mitre'!AL$1:AL$220,0)),"",VLOOKUP(MF$1,'Tactic Recode'!$A$1:$B$547,2,FALSE))</f>
        <v/>
      </c>
      <c r="MG39" t="str">
        <f>IF(ISERROR(MATCH(MG$1,'CSC Mitre'!AL$1:AL$220,0)),"",VLOOKUP(MG$1,'Tactic Recode'!$A$1:$B$547,2,FALSE))</f>
        <v/>
      </c>
      <c r="MH39" t="str">
        <f>IF(ISERROR(MATCH(MH$1,'CSC Mitre'!AL$1:AL$220,0)),"",VLOOKUP(MH$1,'Tactic Recode'!$A$1:$B$547,2,FALSE))</f>
        <v/>
      </c>
      <c r="MI39" t="str">
        <f>IF(ISERROR(MATCH(MI$1,'CSC Mitre'!AL$1:AL$220,0)),"",VLOOKUP(MI$1,'Tactic Recode'!$A$1:$B$547,2,FALSE))</f>
        <v/>
      </c>
      <c r="MJ39" t="str">
        <f>IF(ISERROR(MATCH(MJ$1,'CSC Mitre'!AL$1:AL$220,0)),"",VLOOKUP(MJ$1,'Tactic Recode'!$A$1:$B$547,2,FALSE))</f>
        <v/>
      </c>
      <c r="MK39" t="str">
        <f>IF(ISERROR(MATCH(MK$1,'CSC Mitre'!AL$1:AL$220,0)),"",VLOOKUP(MK$1,'Tactic Recode'!$A$1:$B$547,2,FALSE))</f>
        <v/>
      </c>
      <c r="ML39" t="str">
        <f>IF(ISERROR(MATCH(ML$1,'CSC Mitre'!AL$1:AL$220,0)),"",VLOOKUP(ML$1,'Tactic Recode'!$A$1:$B$547,2,FALSE))</f>
        <v/>
      </c>
      <c r="MM39" t="str">
        <f>IF(ISERROR(MATCH(MM$1,'CSC Mitre'!AL$1:AL$220,0)),"",VLOOKUP(MM$1,'Tactic Recode'!$A$1:$B$547,2,FALSE))</f>
        <v/>
      </c>
      <c r="MN39" t="str">
        <f>IF(ISERROR(MATCH(MN$1,'CSC Mitre'!AL$1:AL$220,0)),"",VLOOKUP(MN$1,'Tactic Recode'!$A$1:$B$547,2,FALSE))</f>
        <v/>
      </c>
      <c r="MO39" t="str">
        <f>IF(ISERROR(MATCH(MO$1,'CSC Mitre'!AL$1:AL$220,0)),"",VLOOKUP(MO$1,'Tactic Recode'!$A$1:$B$547,2,FALSE))</f>
        <v/>
      </c>
      <c r="MP39" t="str">
        <f>IF(ISERROR(MATCH(MP$1,'CSC Mitre'!AL$1:AL$220,0)),"",VLOOKUP(MP$1,'Tactic Recode'!$A$1:$B$547,2,FALSE))</f>
        <v/>
      </c>
      <c r="MQ39" t="str">
        <f>IF(ISERROR(MATCH(MQ$1,'CSC Mitre'!AL$1:AL$220,0)),"",VLOOKUP(MQ$1,'Tactic Recode'!$A$1:$B$547,2,FALSE))</f>
        <v/>
      </c>
      <c r="MR39" t="str">
        <f>IF(ISERROR(MATCH(MR$1,'CSC Mitre'!AL$1:AL$220,0)),"",VLOOKUP(MR$1,'Tactic Recode'!$A$1:$B$547,2,FALSE))</f>
        <v/>
      </c>
      <c r="MS39" t="str">
        <f>IF(ISERROR(MATCH(MS$1,'CSC Mitre'!AL$1:AL$220,0)),"",VLOOKUP(MS$1,'Tactic Recode'!$A$1:$B$547,2,FALSE))</f>
        <v/>
      </c>
      <c r="MT39" t="str">
        <f>IF(ISERROR(MATCH(MT$1,'CSC Mitre'!AL$1:AL$220,0)),"",VLOOKUP(MT$1,'Tactic Recode'!$A$1:$B$547,2,FALSE))</f>
        <v/>
      </c>
      <c r="MU39" t="str">
        <f>IF(ISERROR(MATCH(MU$1,'CSC Mitre'!AL$1:AL$220,0)),"",VLOOKUP(MU$1,'Tactic Recode'!$A$1:$B$547,2,FALSE))</f>
        <v/>
      </c>
      <c r="MV39" t="str">
        <f>IF(ISERROR(MATCH(MV$1,'CSC Mitre'!AL$1:AL$220,0)),"",VLOOKUP(MV$1,'Tactic Recode'!$A$1:$B$547,2,FALSE))</f>
        <v/>
      </c>
      <c r="MW39" t="str">
        <f>IF(ISERROR(MATCH(MW$1,'CSC Mitre'!AL$1:AL$220,0)),"",VLOOKUP(MW$1,'Tactic Recode'!$A$1:$B$547,2,FALSE))</f>
        <v/>
      </c>
      <c r="MX39" t="str">
        <f>IF(ISERROR(MATCH(MX$1,'CSC Mitre'!AL$1:AL$220,0)),"",VLOOKUP(MX$1,'Tactic Recode'!$A$1:$B$547,2,FALSE))</f>
        <v/>
      </c>
      <c r="MY39" t="str">
        <f>IF(ISERROR(MATCH(MY$1,'CSC Mitre'!AL$1:AL$220,0)),"",VLOOKUP(MY$1,'Tactic Recode'!$A$1:$B$547,2,FALSE))</f>
        <v/>
      </c>
      <c r="MZ39" t="str">
        <f>IF(ISERROR(MATCH(MZ$1,'CSC Mitre'!AL$1:AL$220,0)),"",VLOOKUP(MZ$1,'Tactic Recode'!$A$1:$B$547,2,FALSE))</f>
        <v/>
      </c>
      <c r="NA39" t="str">
        <f>IF(ISERROR(MATCH(NA$1,'CSC Mitre'!AL$1:AL$220,0)),"",VLOOKUP(NA$1,'Tactic Recode'!$A$1:$B$547,2,FALSE))</f>
        <v/>
      </c>
      <c r="NB39" t="str">
        <f>IF(ISERROR(MATCH(NB$1,'CSC Mitre'!AL$1:AL$220,0)),"",VLOOKUP(NB$1,'Tactic Recode'!$A$1:$B$547,2,FALSE))</f>
        <v/>
      </c>
      <c r="NC39" t="str">
        <f>IF(ISERROR(MATCH(NC$1,'CSC Mitre'!AL$1:AL$220,0)),"",VLOOKUP(NC$1,'Tactic Recode'!$A$1:$B$547,2,FALSE))</f>
        <v/>
      </c>
      <c r="ND39" t="str">
        <f>IF(ISERROR(MATCH(ND$1,'CSC Mitre'!AL$1:AL$220,0)),"",VLOOKUP(ND$1,'Tactic Recode'!$A$1:$B$547,2,FALSE))</f>
        <v/>
      </c>
      <c r="NE39" t="str">
        <f>IF(ISERROR(MATCH(NE$1,'CSC Mitre'!AL$1:AL$220,0)),"",VLOOKUP(NE$1,'Tactic Recode'!$A$1:$B$547,2,FALSE))</f>
        <v/>
      </c>
      <c r="NF39" t="str">
        <f>IF(ISERROR(MATCH(NF$1,'CSC Mitre'!AL$1:AL$220,0)),"",VLOOKUP(NF$1,'Tactic Recode'!$A$1:$B$547,2,FALSE))</f>
        <v/>
      </c>
      <c r="NG39" t="str">
        <f>IF(ISERROR(MATCH(NG$1,'CSC Mitre'!AL$1:AL$220,0)),"",VLOOKUP(NG$1,'Tactic Recode'!$A$1:$B$547,2,FALSE))</f>
        <v/>
      </c>
      <c r="NH39" t="str">
        <f>IF(ISERROR(MATCH(NH$1,'CSC Mitre'!AL$1:AL$220,0)),"",VLOOKUP(NH$1,'Tactic Recode'!$A$1:$B$547,2,FALSE))</f>
        <v/>
      </c>
      <c r="NI39" t="str">
        <f>IF(ISERROR(MATCH(NI$1,'CSC Mitre'!AL$1:AL$220,0)),"",VLOOKUP(NI$1,'Tactic Recode'!$A$1:$B$547,2,FALSE))</f>
        <v/>
      </c>
      <c r="NJ39" t="str">
        <f>IF(ISERROR(MATCH(NJ$1,'CSC Mitre'!AL$1:AL$220,0)),"",VLOOKUP(NJ$1,'Tactic Recode'!$A$1:$B$547,2,FALSE))</f>
        <v/>
      </c>
      <c r="NK39" t="str">
        <f>IF(ISERROR(MATCH(NK$1,'CSC Mitre'!AL$1:AL$220,0)),"",VLOOKUP(NK$1,'Tactic Recode'!$A$1:$B$547,2,FALSE))</f>
        <v/>
      </c>
      <c r="NL39" t="str">
        <f>IF(ISERROR(MATCH(NL$1,'CSC Mitre'!AL$1:AL$220,0)),"",VLOOKUP(NL$1,'Tactic Recode'!$A$1:$B$547,2,FALSE))</f>
        <v/>
      </c>
      <c r="NM39" t="str">
        <f>IF(ISERROR(MATCH(NM$1,'CSC Mitre'!AL$1:AL$220,0)),"",VLOOKUP(NM$1,'Tactic Recode'!$A$1:$B$547,2,FALSE))</f>
        <v/>
      </c>
      <c r="NN39" t="str">
        <f>IF(ISERROR(MATCH(NN$1,'CSC Mitre'!AL$1:AL$220,0)),"",VLOOKUP(NN$1,'Tactic Recode'!$A$1:$B$547,2,FALSE))</f>
        <v/>
      </c>
      <c r="NO39" t="str">
        <f>IF(ISERROR(MATCH(NO$1,'CSC Mitre'!AL$1:AL$220,0)),"",VLOOKUP(NO$1,'Tactic Recode'!$A$1:$B$547,2,FALSE))</f>
        <v/>
      </c>
      <c r="NP39" t="str">
        <f>IF(ISERROR(MATCH(NP$1,'CSC Mitre'!AL$1:AL$220,0)),"",VLOOKUP(NP$1,'Tactic Recode'!$A$1:$B$547,2,FALSE))</f>
        <v/>
      </c>
      <c r="NQ39" t="str">
        <f>IF(ISERROR(MATCH(NQ$1,'CSC Mitre'!AL$1:AL$220,0)),"",VLOOKUP(NQ$1,'Tactic Recode'!$A$1:$B$547,2,FALSE))</f>
        <v/>
      </c>
      <c r="NR39" t="str">
        <f>IF(ISERROR(MATCH(NR$1,'CSC Mitre'!AL$1:AL$220,0)),"",VLOOKUP(NR$1,'Tactic Recode'!$A$1:$B$547,2,FALSE))</f>
        <v/>
      </c>
      <c r="NS39" t="str">
        <f>IF(ISERROR(MATCH(NS$1,'CSC Mitre'!AL$1:AL$220,0)),"",VLOOKUP(NS$1,'Tactic Recode'!$A$1:$B$547,2,FALSE))</f>
        <v/>
      </c>
      <c r="NT39" t="str">
        <f>IF(ISERROR(MATCH(NT$1,'CSC Mitre'!AL$1:AL$220,0)),"",VLOOKUP(NT$1,'Tactic Recode'!$A$1:$B$547,2,FALSE))</f>
        <v/>
      </c>
      <c r="NU39" t="str">
        <f>IF(ISERROR(MATCH(NU$1,'CSC Mitre'!AL$1:AL$220,0)),"",VLOOKUP(NU$1,'Tactic Recode'!$A$1:$B$547,2,FALSE))</f>
        <v/>
      </c>
      <c r="NV39" t="str">
        <f>IF(ISERROR(MATCH(NV$1,'CSC Mitre'!AL$1:AL$220,0)),"",VLOOKUP(NV$1,'Tactic Recode'!$A$1:$B$547,2,FALSE))</f>
        <v/>
      </c>
      <c r="NW39" t="str">
        <f>IF(ISERROR(MATCH(NW$1,'CSC Mitre'!AL$1:AL$220,0)),"",VLOOKUP(NW$1,'Tactic Recode'!$A$1:$B$547,2,FALSE))</f>
        <v/>
      </c>
      <c r="NX39" t="str">
        <f>IF(ISERROR(MATCH(NX$1,'CSC Mitre'!AL$1:AL$220,0)),"",VLOOKUP(NX$1,'Tactic Recode'!$A$1:$B$547,2,FALSE))</f>
        <v/>
      </c>
      <c r="NY39" t="str">
        <f>IF(ISERROR(MATCH(NY$1,'CSC Mitre'!AL$1:AL$220,0)),"",VLOOKUP(NY$1,'Tactic Recode'!$A$1:$B$547,2,FALSE))</f>
        <v/>
      </c>
      <c r="NZ39" t="str">
        <f>IF(ISERROR(MATCH(NZ$1,'CSC Mitre'!AL$1:AL$220,0)),"",VLOOKUP(NZ$1,'Tactic Recode'!$A$1:$B$547,2,FALSE))</f>
        <v/>
      </c>
      <c r="OA39" t="str">
        <f>IF(ISERROR(MATCH(OA$1,'CSC Mitre'!AL$1:AL$220,0)),"",VLOOKUP(OA$1,'Tactic Recode'!$A$1:$B$547,2,FALSE))</f>
        <v/>
      </c>
      <c r="OB39" t="str">
        <f>IF(ISERROR(MATCH(OB$1,'CSC Mitre'!AL$1:AL$220,0)),"",VLOOKUP(OB$1,'Tactic Recode'!$A$1:$B$547,2,FALSE))</f>
        <v/>
      </c>
      <c r="OC39" t="str">
        <f>IF(ISERROR(MATCH(OC$1,'CSC Mitre'!AL$1:AL$220,0)),"",VLOOKUP(OC$1,'Tactic Recode'!$A$1:$B$547,2,FALSE))</f>
        <v/>
      </c>
      <c r="OD39" t="str">
        <f>IF(ISERROR(MATCH(OD$1,'CSC Mitre'!AL$1:AL$220,0)),"",VLOOKUP(OD$1,'Tactic Recode'!$A$1:$B$547,2,FALSE))</f>
        <v/>
      </c>
      <c r="OE39" t="str">
        <f>IF(ISERROR(MATCH(OE$1,'CSC Mitre'!AL$1:AL$220,0)),"",VLOOKUP(OE$1,'Tactic Recode'!$A$1:$B$547,2,FALSE))</f>
        <v/>
      </c>
      <c r="OF39" t="str">
        <f>IF(ISERROR(MATCH(OF$1,'CSC Mitre'!AL$1:AL$220,0)),"",VLOOKUP(OF$1,'Tactic Recode'!$A$1:$B$547,2,FALSE))</f>
        <v/>
      </c>
      <c r="OG39" t="str">
        <f>IF(ISERROR(MATCH(OG$1,'CSC Mitre'!AL$1:AL$220,0)),"",VLOOKUP(OG$1,'Tactic Recode'!$A$1:$B$547,2,FALSE))</f>
        <v/>
      </c>
      <c r="OH39" t="str">
        <f>IF(ISERROR(MATCH(OH$1,'CSC Mitre'!AL$1:AL$220,0)),"",VLOOKUP(OH$1,'Tactic Recode'!$A$1:$B$547,2,FALSE))</f>
        <v/>
      </c>
      <c r="OI39" t="str">
        <f>IF(ISERROR(MATCH(OI$1,'CSC Mitre'!AL$1:AL$220,0)),"",VLOOKUP(OI$1,'Tactic Recode'!$A$1:$B$547,2,FALSE))</f>
        <v/>
      </c>
      <c r="OJ39" t="str">
        <f>IF(ISERROR(MATCH(OJ$1,'CSC Mitre'!AL$1:AL$220,0)),"",VLOOKUP(OJ$1,'Tactic Recode'!$A$1:$B$547,2,FALSE))</f>
        <v/>
      </c>
      <c r="OK39" t="str">
        <f>IF(ISERROR(MATCH(OK$1,'CSC Mitre'!AL$1:AL$220,0)),"",VLOOKUP(OK$1,'Tactic Recode'!$A$1:$B$547,2,FALSE))</f>
        <v/>
      </c>
      <c r="OL39" t="str">
        <f>IF(ISERROR(MATCH(OL$1,'CSC Mitre'!AL$1:AL$220,0)),"",VLOOKUP(OL$1,'Tactic Recode'!$A$1:$B$547,2,FALSE))</f>
        <v/>
      </c>
      <c r="OM39" t="str">
        <f>IF(ISERROR(MATCH(OM$1,'CSC Mitre'!AL$1:AL$220,0)),"",VLOOKUP(OM$1,'Tactic Recode'!$A$1:$B$547,2,FALSE))</f>
        <v/>
      </c>
      <c r="ON39" t="str">
        <f>IF(ISERROR(MATCH(ON$1,'CSC Mitre'!AL$1:AL$220,0)),"",VLOOKUP(ON$1,'Tactic Recode'!$A$1:$B$547,2,FALSE))</f>
        <v/>
      </c>
      <c r="OO39" t="str">
        <f>IF(ISERROR(MATCH(OO$1,'CSC Mitre'!AL$1:AL$220,0)),"",VLOOKUP(OO$1,'Tactic Recode'!$A$1:$B$547,2,FALSE))</f>
        <v/>
      </c>
      <c r="OP39" t="str">
        <f>IF(ISERROR(MATCH(OP$1,'CSC Mitre'!AL$1:AL$220,0)),"",VLOOKUP(OP$1,'Tactic Recode'!$A$1:$B$547,2,FALSE))</f>
        <v/>
      </c>
      <c r="OQ39" t="str">
        <f>IF(ISERROR(MATCH(OQ$1,'CSC Mitre'!AL$1:AL$220,0)),"",VLOOKUP(OQ$1,'Tactic Recode'!$A$1:$B$547,2,FALSE))</f>
        <v/>
      </c>
      <c r="OR39" t="str">
        <f>IF(ISERROR(MATCH(OR$1,'CSC Mitre'!AL$1:AL$220,0)),"",VLOOKUP(OR$1,'Tactic Recode'!$A$1:$B$547,2,FALSE))</f>
        <v/>
      </c>
      <c r="OS39" t="str">
        <f>IF(ISERROR(MATCH(OS$1,'CSC Mitre'!AL$1:AL$220,0)),"",VLOOKUP(OS$1,'Tactic Recode'!$A$1:$B$547,2,FALSE))</f>
        <v/>
      </c>
      <c r="OT39" t="str">
        <f>IF(ISERROR(MATCH(OT$1,'CSC Mitre'!AL$1:AL$220,0)),"",VLOOKUP(OT$1,'Tactic Recode'!$A$1:$B$547,2,FALSE))</f>
        <v/>
      </c>
      <c r="OU39" t="str">
        <f>IF(ISERROR(MATCH(OU$1,'CSC Mitre'!AL$1:AL$220,0)),"",VLOOKUP(OU$1,'Tactic Recode'!$A$1:$B$547,2,FALSE))</f>
        <v/>
      </c>
      <c r="OV39" t="str">
        <f>IF(ISERROR(MATCH(OV$1,'CSC Mitre'!AL$1:AL$220,0)),"",VLOOKUP(OV$1,'Tactic Recode'!$A$1:$B$547,2,FALSE))</f>
        <v/>
      </c>
      <c r="OW39" t="str">
        <f>IF(ISERROR(MATCH(OW$1,'CSC Mitre'!AL$1:AL$220,0)),"",VLOOKUP(OW$1,'Tactic Recode'!$A$1:$B$547,2,FALSE))</f>
        <v/>
      </c>
      <c r="OX39" t="str">
        <f>IF(ISERROR(MATCH(OX$1,'CSC Mitre'!AL$1:AL$220,0)),"",VLOOKUP(OX$1,'Tactic Recode'!$A$1:$B$547,2,FALSE))</f>
        <v/>
      </c>
      <c r="OY39" t="str">
        <f>IF(ISERROR(MATCH(OY$1,'CSC Mitre'!AL$1:AL$220,0)),"",VLOOKUP(OY$1,'Tactic Recode'!$A$1:$B$547,2,FALSE))</f>
        <v/>
      </c>
      <c r="OZ39" t="str">
        <f>IF(ISERROR(MATCH(OZ$1,'CSC Mitre'!AL$1:AL$220,0)),"",VLOOKUP(OZ$1,'Tactic Recode'!$A$1:$B$547,2,FALSE))</f>
        <v/>
      </c>
      <c r="PA39" t="str">
        <f>IF(ISERROR(MATCH(PA$1,'CSC Mitre'!AL$1:AL$220,0)),"",VLOOKUP(PA$1,'Tactic Recode'!$A$1:$B$547,2,FALSE))</f>
        <v/>
      </c>
      <c r="PB39" t="str">
        <f>IF(ISERROR(MATCH(PB$1,'CSC Mitre'!AL$1:AL$220,0)),"",VLOOKUP(PB$1,'Tactic Recode'!$A$1:$B$547,2,FALSE))</f>
        <v/>
      </c>
      <c r="PC39" t="str">
        <f>IF(ISERROR(MATCH(PC$1,'CSC Mitre'!AL$1:AL$220,0)),"",VLOOKUP(PC$1,'Tactic Recode'!$A$1:$B$547,2,FALSE))</f>
        <v/>
      </c>
      <c r="PD39" t="str">
        <f>IF(ISERROR(MATCH(PD$1,'CSC Mitre'!AL$1:AL$220,0)),"",VLOOKUP(PD$1,'Tactic Recode'!$A$1:$B$547,2,FALSE))</f>
        <v/>
      </c>
      <c r="PE39" t="str">
        <f>IF(ISERROR(MATCH(PE$1,'CSC Mitre'!AL$1:AL$220,0)),"",VLOOKUP(PE$1,'Tactic Recode'!$A$1:$B$547,2,FALSE))</f>
        <v/>
      </c>
      <c r="PF39" t="str">
        <f>IF(ISERROR(MATCH(PF$1,'CSC Mitre'!AL$1:AL$220,0)),"",VLOOKUP(PF$1,'Tactic Recode'!$A$1:$B$547,2,FALSE))</f>
        <v/>
      </c>
      <c r="PG39" t="str">
        <f>IF(ISERROR(MATCH(PG$1,'CSC Mitre'!AL$1:AL$220,0)),"",VLOOKUP(PG$1,'Tactic Recode'!$A$1:$B$547,2,FALSE))</f>
        <v/>
      </c>
      <c r="PH39" t="str">
        <f>IF(ISERROR(MATCH(PH$1,'CSC Mitre'!AL$1:AL$220,0)),"",VLOOKUP(PH$1,'Tactic Recode'!$A$1:$B$547,2,FALSE))</f>
        <v/>
      </c>
      <c r="PI39" t="str">
        <f>IF(ISERROR(MATCH(PI$1,'CSC Mitre'!AL$1:AL$220,0)),"",VLOOKUP(PI$1,'Tactic Recode'!$A$1:$B$547,2,FALSE))</f>
        <v/>
      </c>
      <c r="PJ39" t="str">
        <f>IF(ISERROR(MATCH(PJ$1,'CSC Mitre'!AL$1:AL$220,0)),"",VLOOKUP(PJ$1,'Tactic Recode'!$A$1:$B$547,2,FALSE))</f>
        <v/>
      </c>
      <c r="PK39" t="str">
        <f>IF(ISERROR(MATCH(PK$1,'CSC Mitre'!AL$1:AL$220,0)),"",VLOOKUP(PK$1,'Tactic Recode'!$A$1:$B$547,2,FALSE))</f>
        <v/>
      </c>
      <c r="PL39" t="str">
        <f>IF(ISERROR(MATCH(PL$1,'CSC Mitre'!AL$1:AL$220,0)),"",VLOOKUP(PL$1,'Tactic Recode'!$A$1:$B$547,2,FALSE))</f>
        <v/>
      </c>
      <c r="PM39" t="str">
        <f>IF(ISERROR(MATCH(PM$1,'CSC Mitre'!AL$1:AL$220,0)),"",VLOOKUP(PM$1,'Tactic Recode'!$A$1:$B$547,2,FALSE))</f>
        <v/>
      </c>
      <c r="PN39" t="str">
        <f>IF(ISERROR(MATCH(PN$1,'CSC Mitre'!AL$1:AL$220,0)),"",VLOOKUP(PN$1,'Tactic Recode'!$A$1:$B$547,2,FALSE))</f>
        <v/>
      </c>
      <c r="PO39" t="str">
        <f>IF(ISERROR(MATCH(PO$1,'CSC Mitre'!AL$1:AL$220,0)),"",VLOOKUP(PO$1,'Tactic Recode'!$A$1:$B$547,2,FALSE))</f>
        <v/>
      </c>
      <c r="PP39" t="str">
        <f>IF(ISERROR(MATCH(PP$1,'CSC Mitre'!AL$1:AL$220,0)),"",VLOOKUP(PP$1,'Tactic Recode'!$A$1:$B$547,2,FALSE))</f>
        <v/>
      </c>
      <c r="PQ39" t="str">
        <f>IF(ISERROR(MATCH(PQ$1,'CSC Mitre'!AL$1:AL$220,0)),"",VLOOKUP(PQ$1,'Tactic Recode'!$A$1:$B$547,2,FALSE))</f>
        <v/>
      </c>
      <c r="PR39" t="str">
        <f>IF(ISERROR(MATCH(PR$1,'CSC Mitre'!AL$1:AL$220,0)),"",VLOOKUP(PR$1,'Tactic Recode'!$A$1:$B$547,2,FALSE))</f>
        <v/>
      </c>
      <c r="PS39" t="str">
        <f>IF(ISERROR(MATCH(PS$1,'CSC Mitre'!AL$1:AL$220,0)),"",VLOOKUP(PS$1,'Tactic Recode'!$A$1:$B$547,2,FALSE))</f>
        <v/>
      </c>
      <c r="PT39" t="str">
        <f>IF(ISERROR(MATCH(PT$1,'CSC Mitre'!AL$1:AL$220,0)),"",VLOOKUP(PT$1,'Tactic Recode'!$A$1:$B$547,2,FALSE))</f>
        <v/>
      </c>
      <c r="PU39" t="str">
        <f>IF(ISERROR(MATCH(PU$1,'CSC Mitre'!AL$1:AL$220,0)),"",VLOOKUP(PU$1,'Tactic Recode'!$A$1:$B$547,2,FALSE))</f>
        <v/>
      </c>
      <c r="PV39" t="str">
        <f>IF(ISERROR(MATCH(PV$1,'CSC Mitre'!AL$1:AL$220,0)),"",VLOOKUP(PV$1,'Tactic Recode'!$A$1:$B$547,2,FALSE))</f>
        <v/>
      </c>
      <c r="PW39" t="str">
        <f>IF(ISERROR(MATCH(PW$1,'CSC Mitre'!AL$1:AL$220,0)),"",VLOOKUP(PW$1,'Tactic Recode'!$A$1:$B$547,2,FALSE))</f>
        <v/>
      </c>
      <c r="PX39" t="str">
        <f>IF(ISERROR(MATCH(PX$1,'CSC Mitre'!AL$1:AL$220,0)),"",VLOOKUP(PX$1,'Tactic Recode'!$A$1:$B$547,2,FALSE))</f>
        <v/>
      </c>
      <c r="PY39" t="str">
        <f>IF(ISERROR(MATCH(PY$1,'CSC Mitre'!AL$1:AL$220,0)),"",VLOOKUP(PY$1,'Tactic Recode'!$A$1:$B$547,2,FALSE))</f>
        <v/>
      </c>
      <c r="PZ39" t="str">
        <f>IF(ISERROR(MATCH(PZ$1,'CSC Mitre'!AL$1:AL$220,0)),"",VLOOKUP(PZ$1,'Tactic Recode'!$A$1:$B$547,2,FALSE))</f>
        <v/>
      </c>
      <c r="QA39" t="str">
        <f>IF(ISERROR(MATCH(QA$1,'CSC Mitre'!AL$1:AL$220,0)),"",VLOOKUP(QA$1,'Tactic Recode'!$A$1:$B$547,2,FALSE))</f>
        <v/>
      </c>
      <c r="QB39" t="str">
        <f>IF(ISERROR(MATCH(QB$1,'CSC Mitre'!AL$1:AL$220,0)),"",VLOOKUP(QB$1,'Tactic Recode'!$A$1:$B$547,2,FALSE))</f>
        <v/>
      </c>
      <c r="QC39" t="str">
        <f>IF(ISERROR(MATCH(QC$1,'CSC Mitre'!AL$1:AL$220,0)),"",VLOOKUP(QC$1,'Tactic Recode'!$A$1:$B$547,2,FALSE))</f>
        <v/>
      </c>
      <c r="QD39" t="str">
        <f>IF(ISERROR(MATCH(QD$1,'CSC Mitre'!AL$1:AL$220,0)),"",VLOOKUP(QD$1,'Tactic Recode'!$A$1:$B$547,2,FALSE))</f>
        <v/>
      </c>
      <c r="QE39" t="str">
        <f>IF(ISERROR(MATCH(QE$1,'CSC Mitre'!AL$1:AL$220,0)),"",VLOOKUP(QE$1,'Tactic Recode'!$A$1:$B$547,2,FALSE))</f>
        <v/>
      </c>
      <c r="QF39" t="str">
        <f>IF(ISERROR(MATCH(QF$1,'CSC Mitre'!AL$1:AL$220,0)),"",VLOOKUP(QF$1,'Tactic Recode'!$A$1:$B$547,2,FALSE))</f>
        <v/>
      </c>
      <c r="QG39" t="str">
        <f>IF(ISERROR(MATCH(QG$1,'CSC Mitre'!AL$1:AL$220,0)),"",VLOOKUP(QG$1,'Tactic Recode'!$A$1:$B$547,2,FALSE))</f>
        <v/>
      </c>
      <c r="QH39" t="str">
        <f>IF(ISERROR(MATCH(QH$1,'CSC Mitre'!AL$1:AL$220,0)),"",VLOOKUP(QH$1,'Tactic Recode'!$A$1:$B$547,2,FALSE))</f>
        <v/>
      </c>
      <c r="QI39" t="str">
        <f>IF(ISERROR(MATCH(QI$1,'CSC Mitre'!AL$1:AL$220,0)),"",VLOOKUP(QI$1,'Tactic Recode'!$A$1:$B$547,2,FALSE))</f>
        <v/>
      </c>
      <c r="QJ39" t="str">
        <f>IF(ISERROR(MATCH(QJ$1,'CSC Mitre'!AL$1:AL$220,0)),"",VLOOKUP(QJ$1,'Tactic Recode'!$A$1:$B$547,2,FALSE))</f>
        <v/>
      </c>
      <c r="QK39" t="str">
        <f>IF(ISERROR(MATCH(QK$1,'CSC Mitre'!AL$1:AL$220,0)),"",VLOOKUP(QK$1,'Tactic Recode'!$A$1:$B$547,2,FALSE))</f>
        <v/>
      </c>
      <c r="QL39" t="str">
        <f>IF(ISERROR(MATCH(QL$1,'CSC Mitre'!AL$1:AL$220,0)),"",VLOOKUP(QL$1,'Tactic Recode'!$A$1:$B$547,2,FALSE))</f>
        <v/>
      </c>
      <c r="QM39" t="str">
        <f>IF(ISERROR(MATCH(QM$1,'CSC Mitre'!AL$1:AL$220,0)),"",VLOOKUP(QM$1,'Tactic Recode'!$A$1:$B$547,2,FALSE))</f>
        <v/>
      </c>
      <c r="QN39" t="str">
        <f>IF(ISERROR(MATCH(QN$1,'CSC Mitre'!AL$1:AL$220,0)),"",VLOOKUP(QN$1,'Tactic Recode'!$A$1:$B$547,2,FALSE))</f>
        <v/>
      </c>
      <c r="QO39" t="str">
        <f>IF(ISERROR(MATCH(QO$1,'CSC Mitre'!AL$1:AL$220,0)),"",VLOOKUP(QO$1,'Tactic Recode'!$A$1:$B$547,2,FALSE))</f>
        <v/>
      </c>
      <c r="QP39" t="str">
        <f>IF(ISERROR(MATCH(QP$1,'CSC Mitre'!AL$1:AL$220,0)),"",VLOOKUP(QP$1,'Tactic Recode'!$A$1:$B$547,2,FALSE))</f>
        <v/>
      </c>
      <c r="QQ39" t="str">
        <f>IF(ISERROR(MATCH(QQ$1,'CSC Mitre'!AL$1:AL$220,0)),"",VLOOKUP(QQ$1,'Tactic Recode'!$A$1:$B$547,2,FALSE))</f>
        <v/>
      </c>
      <c r="QR39" t="str">
        <f>IF(ISERROR(MATCH(QR$1,'CSC Mitre'!AL$1:AL$220,0)),"",VLOOKUP(QR$1,'Tactic Recode'!$A$1:$B$547,2,FALSE))</f>
        <v/>
      </c>
      <c r="QS39" t="str">
        <f>IF(ISERROR(MATCH(QS$1,'CSC Mitre'!AL$1:AL$220,0)),"",VLOOKUP(QS$1,'Tactic Recode'!$A$1:$B$547,2,FALSE))</f>
        <v/>
      </c>
      <c r="QT39" t="str">
        <f>IF(ISERROR(MATCH(QT$1,'CSC Mitre'!AL$1:AL$220,0)),"",VLOOKUP(QT$1,'Tactic Recode'!$A$1:$B$547,2,FALSE))</f>
        <v/>
      </c>
      <c r="QU39" t="str">
        <f>IF(ISERROR(MATCH(QU$1,'CSC Mitre'!AL$1:AL$220,0)),"",VLOOKUP(QU$1,'Tactic Recode'!$A$1:$B$547,2,FALSE))</f>
        <v/>
      </c>
      <c r="QV39" t="str">
        <f>IF(ISERROR(MATCH(QV$1,'CSC Mitre'!AL$1:AL$220,0)),"",VLOOKUP(QV$1,'Tactic Recode'!$A$1:$B$547,2,FALSE))</f>
        <v/>
      </c>
      <c r="QW39" t="str">
        <f>IF(ISERROR(MATCH(QW$1,'CSC Mitre'!AL$1:AL$220,0)),"",VLOOKUP(QW$1,'Tactic Recode'!$A$1:$B$547,2,FALSE))</f>
        <v/>
      </c>
      <c r="QX39" t="str">
        <f>IF(ISERROR(MATCH(QX$1,'CSC Mitre'!AL$1:AL$220,0)),"",VLOOKUP(QX$1,'Tactic Recode'!$A$1:$B$547,2,FALSE))</f>
        <v/>
      </c>
      <c r="QY39" t="str">
        <f>IF(ISERROR(MATCH(QY$1,'CSC Mitre'!AL$1:AL$220,0)),"",VLOOKUP(QY$1,'Tactic Recode'!$A$1:$B$547,2,FALSE))</f>
        <v/>
      </c>
      <c r="QZ39" t="str">
        <f>IF(ISERROR(MATCH(QZ$1,'CSC Mitre'!AL$1:AL$220,0)),"",VLOOKUP(QZ$1,'Tactic Recode'!$A$1:$B$547,2,FALSE))</f>
        <v/>
      </c>
      <c r="RA39" t="str">
        <f>IF(ISERROR(MATCH(RA$1,'CSC Mitre'!AL$1:AL$220,0)),"",VLOOKUP(RA$1,'Tactic Recode'!$A$1:$B$547,2,FALSE))</f>
        <v/>
      </c>
      <c r="RB39" t="str">
        <f>IF(ISERROR(MATCH(RB$1,'CSC Mitre'!AL$1:AL$220,0)),"",VLOOKUP(RB$1,'Tactic Recode'!$A$1:$B$547,2,FALSE))</f>
        <v/>
      </c>
      <c r="RC39" t="str">
        <f>IF(ISERROR(MATCH(RC$1,'CSC Mitre'!AL$1:AL$220,0)),"",VLOOKUP(RC$1,'Tactic Recode'!$A$1:$B$547,2,FALSE))</f>
        <v/>
      </c>
      <c r="RD39" t="str">
        <f>IF(ISERROR(MATCH(RD$1,'CSC Mitre'!AL$1:AL$220,0)),"",VLOOKUP(RD$1,'Tactic Recode'!$A$1:$B$547,2,FALSE))</f>
        <v/>
      </c>
      <c r="RE39" t="str">
        <f>IF(ISERROR(MATCH(RE$1,'CSC Mitre'!AL$1:AL$220,0)),"",VLOOKUP(RE$1,'Tactic Recode'!$A$1:$B$547,2,FALSE))</f>
        <v/>
      </c>
      <c r="RF39" t="str">
        <f>IF(ISERROR(MATCH(RF$1,'CSC Mitre'!AL$1:AL$220,0)),"",VLOOKUP(RF$1,'Tactic Recode'!$A$1:$B$547,2,FALSE))</f>
        <v/>
      </c>
      <c r="RG39" t="str">
        <f>IF(ISERROR(MATCH(RG$1,'CSC Mitre'!AL$1:AL$220,0)),"",VLOOKUP(RG$1,'Tactic Recode'!$A$1:$B$547,2,FALSE))</f>
        <v/>
      </c>
      <c r="RH39" t="str">
        <f>IF(ISERROR(MATCH(RH$1,'CSC Mitre'!AL$1:AL$220,0)),"",VLOOKUP(RH$1,'Tactic Recode'!$A$1:$B$547,2,FALSE))</f>
        <v/>
      </c>
      <c r="RI39" t="str">
        <f>IF(ISERROR(MATCH(RI$1,'CSC Mitre'!AL$1:AL$220,0)),"",VLOOKUP(RI$1,'Tactic Recode'!$A$1:$B$547,2,FALSE))</f>
        <v/>
      </c>
      <c r="RJ39" t="str">
        <f>IF(ISERROR(MATCH(RJ$1,'CSC Mitre'!AL$1:AL$220,0)),"",VLOOKUP(RJ$1,'Tactic Recode'!$A$1:$B$547,2,FALSE))</f>
        <v/>
      </c>
      <c r="RK39" t="str">
        <f>IF(ISERROR(MATCH(RK$1,'CSC Mitre'!AL$1:AL$220,0)),"",VLOOKUP(RK$1,'Tactic Recode'!$A$1:$B$547,2,FALSE))</f>
        <v/>
      </c>
      <c r="RL39" t="str">
        <f>IF(ISERROR(MATCH(RL$1,'CSC Mitre'!AL$1:AL$220,0)),"",VLOOKUP(RL$1,'Tactic Recode'!$A$1:$B$547,2,FALSE))</f>
        <v/>
      </c>
      <c r="RM39" t="str">
        <f>IF(ISERROR(MATCH(RM$1,'CSC Mitre'!AL$1:AL$220,0)),"",VLOOKUP(RM$1,'Tactic Recode'!$A$1:$B$547,2,FALSE))</f>
        <v/>
      </c>
      <c r="RN39" t="str">
        <f>IF(ISERROR(MATCH(RN$1,'CSC Mitre'!AL$1:AL$220,0)),"",VLOOKUP(RN$1,'Tactic Recode'!$A$1:$B$547,2,FALSE))</f>
        <v/>
      </c>
      <c r="RO39" t="str">
        <f>IF(ISERROR(MATCH(RO$1,'CSC Mitre'!AL$1:AL$220,0)),"",VLOOKUP(RO$1,'Tactic Recode'!$A$1:$B$547,2,FALSE))</f>
        <v/>
      </c>
      <c r="RP39" t="str">
        <f>IF(ISERROR(MATCH(RP$1,'CSC Mitre'!AL$1:AL$220,0)),"",VLOOKUP(RP$1,'Tactic Recode'!$A$1:$B$547,2,FALSE))</f>
        <v/>
      </c>
      <c r="RQ39" t="str">
        <f>IF(ISERROR(MATCH(RQ$1,'CSC Mitre'!AL$1:AL$220,0)),"",VLOOKUP(RQ$1,'Tactic Recode'!$A$1:$B$547,2,FALSE))</f>
        <v/>
      </c>
      <c r="RR39" t="str">
        <f>IF(ISERROR(MATCH(RR$1,'CSC Mitre'!AL$1:AL$220,0)),"",VLOOKUP(RR$1,'Tactic Recode'!$A$1:$B$547,2,FALSE))</f>
        <v/>
      </c>
      <c r="RS39" t="str">
        <f>IF(ISERROR(MATCH(RS$1,'CSC Mitre'!AL$1:AL$220,0)),"",VLOOKUP(RS$1,'Tactic Recode'!$A$1:$B$547,2,FALSE))</f>
        <v/>
      </c>
      <c r="RT39" t="str">
        <f>IF(ISERROR(MATCH(RT$1,'CSC Mitre'!AL$1:AL$220,0)),"",VLOOKUP(RT$1,'Tactic Recode'!$A$1:$B$547,2,FALSE))</f>
        <v/>
      </c>
      <c r="RU39" t="str">
        <f>IF(ISERROR(MATCH(RU$1,'CSC Mitre'!AL$1:AL$220,0)),"",VLOOKUP(RU$1,'Tactic Recode'!$A$1:$B$547,2,FALSE))</f>
        <v/>
      </c>
      <c r="RV39" t="str">
        <f>IF(ISERROR(MATCH(RV$1,'CSC Mitre'!AL$1:AL$220,0)),"",VLOOKUP(RV$1,'Tactic Recode'!$A$1:$B$547,2,FALSE))</f>
        <v/>
      </c>
      <c r="RW39" t="str">
        <f>IF(ISERROR(MATCH(RW$1,'CSC Mitre'!AL$1:AL$220,0)),"",VLOOKUP(RW$1,'Tactic Recode'!$A$1:$B$547,2,FALSE))</f>
        <v/>
      </c>
      <c r="RX39" t="str">
        <f>IF(ISERROR(MATCH(RX$1,'CSC Mitre'!AL$1:AL$220,0)),"",VLOOKUP(RX$1,'Tactic Recode'!$A$1:$B$547,2,FALSE))</f>
        <v/>
      </c>
      <c r="RY39" t="str">
        <f>IF(ISERROR(MATCH(RY$1,'CSC Mitre'!AL$1:AL$220,0)),"",VLOOKUP(RY$1,'Tactic Recode'!$A$1:$B$547,2,FALSE))</f>
        <v/>
      </c>
      <c r="RZ39" t="str">
        <f>IF(ISERROR(MATCH(RZ$1,'CSC Mitre'!AL$1:AL$220,0)),"",VLOOKUP(RZ$1,'Tactic Recode'!$A$1:$B$547,2,FALSE))</f>
        <v/>
      </c>
      <c r="SA39" t="str">
        <f>IF(ISERROR(MATCH(SA$1,'CSC Mitre'!AL$1:AL$220,0)),"",VLOOKUP(SA$1,'Tactic Recode'!$A$1:$B$547,2,FALSE))</f>
        <v/>
      </c>
      <c r="SB39" t="str">
        <f>IF(ISERROR(MATCH(SB$1,'CSC Mitre'!AL$1:AL$220,0)),"",VLOOKUP(SB$1,'Tactic Recode'!$A$1:$B$547,2,FALSE))</f>
        <v/>
      </c>
      <c r="SC39" t="str">
        <f>IF(ISERROR(MATCH(SC$1,'CSC Mitre'!AL$1:AL$220,0)),"",VLOOKUP(SC$1,'Tactic Recode'!$A$1:$B$547,2,FALSE))</f>
        <v/>
      </c>
      <c r="SD39" t="str">
        <f>IF(ISERROR(MATCH(SD$1,'CSC Mitre'!AL$1:AL$220,0)),"",VLOOKUP(SD$1,'Tactic Recode'!$A$1:$B$547,2,FALSE))</f>
        <v/>
      </c>
      <c r="SE39" t="str">
        <f>IF(ISERROR(MATCH(SE$1,'CSC Mitre'!AL$1:AL$220,0)),"",VLOOKUP(SE$1,'Tactic Recode'!$A$1:$B$547,2,FALSE))</f>
        <v/>
      </c>
      <c r="SF39" t="str">
        <f>IF(ISERROR(MATCH(SF$1,'CSC Mitre'!AL$1:AL$220,0)),"",VLOOKUP(SF$1,'Tactic Recode'!$A$1:$B$547,2,FALSE))</f>
        <v/>
      </c>
      <c r="SG39" t="str">
        <f>IF(ISERROR(MATCH(SG$1,'CSC Mitre'!AL$1:AL$220,0)),"",VLOOKUP(SG$1,'Tactic Recode'!$A$1:$B$547,2,FALSE))</f>
        <v/>
      </c>
      <c r="SH39" t="str">
        <f>IF(ISERROR(MATCH(SH$1,'CSC Mitre'!AL$1:AL$220,0)),"",VLOOKUP(SH$1,'Tactic Recode'!$A$1:$B$547,2,FALSE))</f>
        <v/>
      </c>
      <c r="SI39" t="str">
        <f>IF(ISERROR(MATCH(SI$1,'CSC Mitre'!AL$1:AL$220,0)),"",VLOOKUP(SI$1,'Tactic Recode'!$A$1:$B$547,2,FALSE))</f>
        <v/>
      </c>
      <c r="SJ39" t="str">
        <f>IF(ISERROR(MATCH(SJ$1,'CSC Mitre'!AL$1:AL$220,0)),"",VLOOKUP(SJ$1,'Tactic Recode'!$A$1:$B$547,2,FALSE))</f>
        <v/>
      </c>
      <c r="SK39" t="str">
        <f>IF(ISERROR(MATCH(SK$1,'CSC Mitre'!AL$1:AL$220,0)),"",VLOOKUP(SK$1,'Tactic Recode'!$A$1:$B$547,2,FALSE))</f>
        <v/>
      </c>
      <c r="SL39" t="str">
        <f>IF(ISERROR(MATCH(SL$1,'CSC Mitre'!AL$1:AL$220,0)),"",VLOOKUP(SL$1,'Tactic Recode'!$A$1:$B$547,2,FALSE))</f>
        <v/>
      </c>
      <c r="SM39" t="str">
        <f>IF(ISERROR(MATCH(SM$1,'CSC Mitre'!AL$1:AL$220,0)),"",VLOOKUP(SM$1,'Tactic Recode'!$A$1:$B$547,2,FALSE))</f>
        <v/>
      </c>
      <c r="SN39" t="str">
        <f>IF(ISERROR(MATCH(SN$1,'CSC Mitre'!AL$1:AL$220,0)),"",VLOOKUP(SN$1,'Tactic Recode'!$A$1:$B$547,2,FALSE))</f>
        <v/>
      </c>
      <c r="SO39" t="str">
        <f>IF(ISERROR(MATCH(SO$1,'CSC Mitre'!AL$1:AL$220,0)),"",VLOOKUP(SO$1,'Tactic Recode'!$A$1:$B$547,2,FALSE))</f>
        <v/>
      </c>
      <c r="SP39" t="str">
        <f>IF(ISERROR(MATCH(SP$1,'CSC Mitre'!AL$1:AL$220,0)),"",VLOOKUP(SP$1,'Tactic Recode'!$A$1:$B$547,2,FALSE))</f>
        <v/>
      </c>
      <c r="SQ39" t="str">
        <f>IF(ISERROR(MATCH(SQ$1,'CSC Mitre'!AL$1:AL$220,0)),"",VLOOKUP(SQ$1,'Tactic Recode'!$A$1:$B$547,2,FALSE))</f>
        <v/>
      </c>
      <c r="SR39" t="str">
        <f>IF(ISERROR(MATCH(SR$1,'CSC Mitre'!AL$1:AL$220,0)),"",VLOOKUP(SR$1,'Tactic Recode'!$A$1:$B$547,2,FALSE))</f>
        <v/>
      </c>
      <c r="SS39" t="str">
        <f>IF(ISERROR(MATCH(SS$1,'CSC Mitre'!AL$1:AL$220,0)),"",VLOOKUP(SS$1,'Tactic Recode'!$A$1:$B$547,2,FALSE))</f>
        <v/>
      </c>
      <c r="ST39" t="str">
        <f>IF(ISERROR(MATCH(ST$1,'CSC Mitre'!AL$1:AL$220,0)),"",VLOOKUP(ST$1,'Tactic Recode'!$A$1:$B$547,2,FALSE))</f>
        <v/>
      </c>
      <c r="SU39" t="str">
        <f>IF(ISERROR(MATCH(SU$1,'CSC Mitre'!AL$1:AL$220,0)),"",VLOOKUP(SU$1,'Tactic Recode'!$A$1:$B$547,2,FALSE))</f>
        <v/>
      </c>
      <c r="SV39" t="str">
        <f>IF(ISERROR(MATCH(SV$1,'CSC Mitre'!AL$1:AL$220,0)),"",VLOOKUP(SV$1,'Tactic Recode'!$A$1:$B$547,2,FALSE))</f>
        <v/>
      </c>
      <c r="SW39" t="str">
        <f>IF(ISERROR(MATCH(SW$1,'CSC Mitre'!AL$1:AL$220,0)),"",VLOOKUP(SW$1,'Tactic Recode'!$A$1:$B$547,2,FALSE))</f>
        <v/>
      </c>
      <c r="SX39" t="str">
        <f>IF(ISERROR(MATCH(SX$1,'CSC Mitre'!AL$1:AL$220,0)),"",VLOOKUP(SX$1,'Tactic Recode'!$A$1:$B$547,2,FALSE))</f>
        <v/>
      </c>
      <c r="SY39" t="str">
        <f>IF(ISERROR(MATCH(SY$1,'CSC Mitre'!AL$1:AL$220,0)),"",VLOOKUP(SY$1,'Tactic Recode'!$A$1:$B$547,2,FALSE))</f>
        <v/>
      </c>
      <c r="SZ39" t="str">
        <f>IF(ISERROR(MATCH(SZ$1,'CSC Mitre'!AL$1:AL$220,0)),"",VLOOKUP(SZ$1,'Tactic Recode'!$A$1:$B$547,2,FALSE))</f>
        <v/>
      </c>
      <c r="TA39" t="str">
        <f>IF(ISERROR(MATCH(TA$1,'CSC Mitre'!AL$1:AL$220,0)),"",VLOOKUP(TA$1,'Tactic Recode'!$A$1:$B$547,2,FALSE))</f>
        <v/>
      </c>
      <c r="TB39" t="str">
        <f>IF(ISERROR(MATCH(TB$1,'CSC Mitre'!AL$1:AL$220,0)),"",VLOOKUP(TB$1,'Tactic Recode'!$A$1:$B$547,2,FALSE))</f>
        <v/>
      </c>
      <c r="TC39" t="str">
        <f>IF(ISERROR(MATCH(TC$1,'CSC Mitre'!AL$1:AL$220,0)),"",VLOOKUP(TC$1,'Tactic Recode'!$A$1:$B$547,2,FALSE))</f>
        <v/>
      </c>
      <c r="TD39" t="str">
        <f>IF(ISERROR(MATCH(TD$1,'CSC Mitre'!AL$1:AL$220,0)),"",VLOOKUP(TD$1,'Tactic Recode'!$A$1:$B$547,2,FALSE))</f>
        <v/>
      </c>
      <c r="TE39" t="str">
        <f>IF(ISERROR(MATCH(TE$1,'CSC Mitre'!AL$1:AL$220,0)),"",VLOOKUP(TE$1,'Tactic Recode'!$A$1:$B$547,2,FALSE))</f>
        <v/>
      </c>
      <c r="TF39" t="str">
        <f>IF(ISERROR(MATCH(TF$1,'CSC Mitre'!AL$1:AL$220,0)),"",VLOOKUP(TF$1,'Tactic Recode'!$A$1:$B$547,2,FALSE))</f>
        <v/>
      </c>
      <c r="TG39" t="str">
        <f>IF(ISERROR(MATCH(TG$1,'CSC Mitre'!AL$1:AL$220,0)),"",VLOOKUP(TG$1,'Tactic Recode'!$A$1:$B$547,2,FALSE))</f>
        <v/>
      </c>
      <c r="TH39" t="str">
        <f>IF(ISERROR(MATCH(TH$1,'CSC Mitre'!AL$1:AL$220,0)),"",VLOOKUP(TH$1,'Tactic Recode'!$A$1:$B$547,2,FALSE))</f>
        <v/>
      </c>
      <c r="TI39" t="str">
        <f>IF(ISERROR(MATCH(TI$1,'CSC Mitre'!AL$1:AL$220,0)),"",VLOOKUP(TI$1,'Tactic Recode'!$A$1:$B$547,2,FALSE))</f>
        <v/>
      </c>
      <c r="TJ39" t="str">
        <f>IF(ISERROR(MATCH(TJ$1,'CSC Mitre'!AL$1:AL$220,0)),"",VLOOKUP(TJ$1,'Tactic Recode'!$A$1:$B$547,2,FALSE))</f>
        <v/>
      </c>
      <c r="TK39" t="str">
        <f>IF(ISERROR(MATCH(TK$1,'CSC Mitre'!AL$1:AL$220,0)),"",VLOOKUP(TK$1,'Tactic Recode'!$A$1:$B$547,2,FALSE))</f>
        <v/>
      </c>
      <c r="TL39" t="str">
        <f>IF(ISERROR(MATCH(TL$1,'CSC Mitre'!AL$1:AL$220,0)),"",VLOOKUP(TL$1,'Tactic Recode'!$A$1:$B$547,2,FALSE))</f>
        <v/>
      </c>
      <c r="TM39" t="str">
        <f>IF(ISERROR(MATCH(TM$1,'CSC Mitre'!AL$1:AL$220,0)),"",VLOOKUP(TM$1,'Tactic Recode'!$A$1:$B$547,2,FALSE))</f>
        <v/>
      </c>
      <c r="TN39" t="str">
        <f>IF(ISERROR(MATCH(TN$1,'CSC Mitre'!AL$1:AL$220,0)),"",VLOOKUP(TN$1,'Tactic Recode'!$A$1:$B$547,2,FALSE))</f>
        <v/>
      </c>
      <c r="TO39" t="str">
        <f>IF(ISERROR(MATCH(TO$1,'CSC Mitre'!AL$1:AL$220,0)),"",VLOOKUP(TO$1,'Tactic Recode'!$A$1:$B$547,2,FALSE))</f>
        <v/>
      </c>
      <c r="TP39" t="str">
        <f>IF(ISERROR(MATCH(TP$1,'CSC Mitre'!AL$1:AL$220,0)),"",VLOOKUP(TP$1,'Tactic Recode'!$A$1:$B$547,2,FALSE))</f>
        <v/>
      </c>
      <c r="TQ39" t="str">
        <f>IF(ISERROR(MATCH(TQ$1,'CSC Mitre'!AL$1:AL$220,0)),"",VLOOKUP(TQ$1,'Tactic Recode'!$A$1:$B$547,2,FALSE))</f>
        <v/>
      </c>
      <c r="TR39" t="str">
        <f>IF(ISERROR(MATCH(TR$1,'CSC Mitre'!AL$1:AL$220,0)),"",VLOOKUP(TR$1,'Tactic Recode'!$A$1:$B$547,2,FALSE))</f>
        <v/>
      </c>
      <c r="TS39" t="str">
        <f>IF(ISERROR(MATCH(TS$1,'CSC Mitre'!AL$1:AL$220,0)),"",VLOOKUP(TS$1,'Tactic Recode'!$A$1:$B$547,2,FALSE))</f>
        <v/>
      </c>
      <c r="TT39" t="str">
        <f>IF(ISERROR(MATCH(TT$1,'CSC Mitre'!AL$1:AL$220,0)),"",VLOOKUP(TT$1,'Tactic Recode'!$A$1:$B$547,2,FALSE))</f>
        <v/>
      </c>
      <c r="TU39" t="str">
        <f>IF(ISERROR(MATCH(TU$1,'CSC Mitre'!AL$1:AL$220,0)),"",VLOOKUP(TU$1,'Tactic Recode'!$A$1:$B$547,2,FALSE))</f>
        <v/>
      </c>
      <c r="TV39" t="str">
        <f>IF(ISERROR(MATCH(TV$1,'CSC Mitre'!AL$1:AL$220,0)),"",VLOOKUP(TV$1,'Tactic Recode'!$A$1:$B$547,2,FALSE))</f>
        <v/>
      </c>
      <c r="TW39" t="str">
        <f>IF(ISERROR(MATCH(TW$1,'CSC Mitre'!AL$1:AL$220,0)),"",VLOOKUP(TW$1,'Tactic Recode'!$A$1:$B$547,2,FALSE))</f>
        <v/>
      </c>
      <c r="TX39" t="str">
        <f>IF(ISERROR(MATCH(TX$1,'CSC Mitre'!AL$1:AL$220,0)),"",VLOOKUP(TX$1,'Tactic Recode'!$A$1:$B$547,2,FALSE))</f>
        <v/>
      </c>
      <c r="TY39" t="str">
        <f>IF(ISERROR(MATCH(TY$1,'CSC Mitre'!AL$1:AL$220,0)),"",VLOOKUP(TY$1,'Tactic Recode'!$A$1:$B$547,2,FALSE))</f>
        <v/>
      </c>
      <c r="TZ39" t="str">
        <f>IF(ISERROR(MATCH(TZ$1,'CSC Mitre'!AL$1:AL$220,0)),"",VLOOKUP(TZ$1,'Tactic Recode'!$A$1:$B$547,2,FALSE))</f>
        <v/>
      </c>
      <c r="UA39" t="str">
        <f>IF(ISERROR(MATCH(UA$1,'CSC Mitre'!AL$1:AL$220,0)),"",VLOOKUP(UA$1,'Tactic Recode'!$A$1:$B$547,2,FALSE))</f>
        <v/>
      </c>
      <c r="UB39" t="str">
        <f>IF(ISERROR(MATCH(UB$1,'CSC Mitre'!AL$1:AL$220,0)),"",VLOOKUP(UB$1,'Tactic Recode'!$A$1:$B$547,2,FALSE))</f>
        <v/>
      </c>
    </row>
    <row r="40" spans="1:548" x14ac:dyDescent="0.25">
      <c r="A40" s="59" t="s">
        <v>437</v>
      </c>
      <c r="B40" t="str">
        <f>IF(ISERROR(MATCH(B$1,'CSC Mitre'!AM$1:AM$220,0)),"",VLOOKUP(B$1,'Tactic Recode'!$A$1:$B$547,2,FALSE))</f>
        <v/>
      </c>
      <c r="C40" t="str">
        <f>IF(ISERROR(MATCH(C$1,'CSC Mitre'!AM$1:AM$220,0)),"",VLOOKUP(C$1,'Tactic Recode'!$A$1:$B$547,2,FALSE))</f>
        <v/>
      </c>
      <c r="D40" t="str">
        <f>IF(ISERROR(MATCH(D$1,'CSC Mitre'!AM$1:AM$220,0)),"",VLOOKUP(D$1,'Tactic Recode'!$A$1:$B$547,2,FALSE))</f>
        <v/>
      </c>
      <c r="E40" t="str">
        <f>IF(ISERROR(MATCH(E$1,'CSC Mitre'!AM$1:AM$220,0)),"",VLOOKUP(E$1,'Tactic Recode'!$A$1:$B$547,2,FALSE))</f>
        <v/>
      </c>
      <c r="F40" t="str">
        <f>IF(ISERROR(MATCH(F$1,'CSC Mitre'!AM$1:AM$220,0)),"",VLOOKUP(F$1,'Tactic Recode'!$A$1:$B$547,2,FALSE))</f>
        <v/>
      </c>
      <c r="G40" t="str">
        <f>IF(ISERROR(MATCH(G$1,'CSC Mitre'!AM$1:AM$220,0)),"",VLOOKUP(G$1,'Tactic Recode'!$A$1:$B$547,2,FALSE))</f>
        <v/>
      </c>
      <c r="H40" t="str">
        <f>IF(ISERROR(MATCH(H$1,'CSC Mitre'!AM$1:AM$220,0)),"",VLOOKUP(H$1,'Tactic Recode'!$A$1:$B$547,2,FALSE))</f>
        <v/>
      </c>
      <c r="I40" t="str">
        <f>IF(ISERROR(MATCH(I$1,'CSC Mitre'!AM$1:AM$220,0)),"",VLOOKUP(I$1,'Tactic Recode'!$A$1:$B$547,2,FALSE))</f>
        <v/>
      </c>
      <c r="J40" t="str">
        <f>IF(ISERROR(MATCH(J$1,'CSC Mitre'!AM$1:AM$220,0)),"",VLOOKUP(J$1,'Tactic Recode'!$A$1:$B$547,2,FALSE))</f>
        <v/>
      </c>
      <c r="K40" t="str">
        <f>IF(ISERROR(MATCH(K$1,'CSC Mitre'!AM$1:AM$220,0)),"",VLOOKUP(K$1,'Tactic Recode'!$A$1:$B$547,2,FALSE))</f>
        <v/>
      </c>
      <c r="L40" t="str">
        <f>IF(ISERROR(MATCH(L$1,'CSC Mitre'!AM$1:AM$220,0)),"",VLOOKUP(L$1,'Tactic Recode'!$A$1:$B$547,2,FALSE))</f>
        <v/>
      </c>
      <c r="M40" t="str">
        <f>IF(ISERROR(MATCH(M$1,'CSC Mitre'!AM$1:AM$220,0)),"",VLOOKUP(M$1,'Tactic Recode'!$A$1:$B$547,2,FALSE))</f>
        <v/>
      </c>
      <c r="N40" t="str">
        <f>IF(ISERROR(MATCH(N$1,'CSC Mitre'!AM$1:AM$220,0)),"",VLOOKUP(N$1,'Tactic Recode'!$A$1:$B$547,2,FALSE))</f>
        <v/>
      </c>
      <c r="O40" t="str">
        <f>IF(ISERROR(MATCH(O$1,'CSC Mitre'!AM$1:AM$220,0)),"",VLOOKUP(O$1,'Tactic Recode'!$A$1:$B$547,2,FALSE))</f>
        <v/>
      </c>
      <c r="P40" t="str">
        <f>IF(ISERROR(MATCH(P$1,'CSC Mitre'!AM$1:AM$220,0)),"",VLOOKUP(P$1,'Tactic Recode'!$A$1:$B$547,2,FALSE))</f>
        <v/>
      </c>
      <c r="Q40" t="str">
        <f>IF(ISERROR(MATCH(Q$1,'CSC Mitre'!AM$1:AM$220,0)),"",VLOOKUP(Q$1,'Tactic Recode'!$A$1:$B$547,2,FALSE))</f>
        <v/>
      </c>
      <c r="R40" t="str">
        <f>IF(ISERROR(MATCH(R$1,'CSC Mitre'!AM$1:AM$220,0)),"",VLOOKUP(R$1,'Tactic Recode'!$A$1:$B$547,2,FALSE))</f>
        <v/>
      </c>
      <c r="S40" t="str">
        <f>IF(ISERROR(MATCH(S$1,'CSC Mitre'!AM$1:AM$220,0)),"",VLOOKUP(S$1,'Tactic Recode'!$A$1:$B$547,2,FALSE))</f>
        <v/>
      </c>
      <c r="T40" t="str">
        <f>IF(ISERROR(MATCH(T$1,'CSC Mitre'!AM$1:AM$220,0)),"",VLOOKUP(T$1,'Tactic Recode'!$A$1:$B$547,2,FALSE))</f>
        <v/>
      </c>
      <c r="U40" t="str">
        <f>IF(ISERROR(MATCH(U$1,'CSC Mitre'!AM$1:AM$220,0)),"",VLOOKUP(U$1,'Tactic Recode'!$A$1:$B$547,2,FALSE))</f>
        <v/>
      </c>
      <c r="V40" t="str">
        <f>IF(ISERROR(MATCH(V$1,'CSC Mitre'!AM$1:AM$220,0)),"",VLOOKUP(V$1,'Tactic Recode'!$A$1:$B$547,2,FALSE))</f>
        <v/>
      </c>
      <c r="W40" t="str">
        <f>IF(ISERROR(MATCH(W$1,'CSC Mitre'!AM$1:AM$220,0)),"",VLOOKUP(W$1,'Tactic Recode'!$A$1:$B$547,2,FALSE))</f>
        <v/>
      </c>
      <c r="X40" t="str">
        <f>IF(ISERROR(MATCH(X$1,'CSC Mitre'!AM$1:AM$220,0)),"",VLOOKUP(X$1,'Tactic Recode'!$A$1:$B$547,2,FALSE))</f>
        <v/>
      </c>
      <c r="Y40" t="str">
        <f>IF(ISERROR(MATCH(Y$1,'CSC Mitre'!AM$1:AM$220,0)),"",VLOOKUP(Y$1,'Tactic Recode'!$A$1:$B$547,2,FALSE))</f>
        <v/>
      </c>
      <c r="Z40" t="str">
        <f>IF(ISERROR(MATCH(Z$1,'CSC Mitre'!AM$1:AM$220,0)),"",VLOOKUP(Z$1,'Tactic Recode'!$A$1:$B$547,2,FALSE))</f>
        <v/>
      </c>
      <c r="AA40" t="str">
        <f>IF(ISERROR(MATCH(AA$1,'CSC Mitre'!AM$1:AM$220,0)),"",VLOOKUP(AA$1,'Tactic Recode'!$A$1:$B$547,2,FALSE))</f>
        <v/>
      </c>
      <c r="AB40" t="str">
        <f>IF(ISERROR(MATCH(AB$1,'CSC Mitre'!AM$1:AM$220,0)),"",VLOOKUP(AB$1,'Tactic Recode'!$A$1:$B$547,2,FALSE))</f>
        <v/>
      </c>
      <c r="AC40" t="str">
        <f>IF(ISERROR(MATCH(AC$1,'CSC Mitre'!AM$1:AM$220,0)),"",VLOOKUP(AC$1,'Tactic Recode'!$A$1:$B$547,2,FALSE))</f>
        <v/>
      </c>
      <c r="AD40" t="str">
        <f>IF(ISERROR(MATCH(AD$1,'CSC Mitre'!AM$1:AM$220,0)),"",VLOOKUP(AD$1,'Tactic Recode'!$A$1:$B$547,2,FALSE))</f>
        <v/>
      </c>
      <c r="AE40" t="str">
        <f>IF(ISERROR(MATCH(AE$1,'CSC Mitre'!AM$1:AM$220,0)),"",VLOOKUP(AE$1,'Tactic Recode'!$A$1:$B$547,2,FALSE))</f>
        <v/>
      </c>
      <c r="AF40" t="str">
        <f>IF(ISERROR(MATCH(AF$1,'CSC Mitre'!AM$1:AM$220,0)),"",VLOOKUP(AF$1,'Tactic Recode'!$A$1:$B$547,2,FALSE))</f>
        <v/>
      </c>
      <c r="AG40" t="str">
        <f>IF(ISERROR(MATCH(AG$1,'CSC Mitre'!AM$1:AM$220,0)),"",VLOOKUP(AG$1,'Tactic Recode'!$A$1:$B$547,2,FALSE))</f>
        <v/>
      </c>
      <c r="AH40" t="str">
        <f>IF(ISERROR(MATCH(AH$1,'CSC Mitre'!AM$1:AM$220,0)),"",VLOOKUP(AH$1,'Tactic Recode'!$A$1:$B$547,2,FALSE))</f>
        <v/>
      </c>
      <c r="AI40" t="str">
        <f>IF(ISERROR(MATCH(AI$1,'CSC Mitre'!AM$1:AM$220,0)),"",VLOOKUP(AI$1,'Tactic Recode'!$A$1:$B$547,2,FALSE))</f>
        <v/>
      </c>
      <c r="AJ40" t="str">
        <f>IF(ISERROR(MATCH(AJ$1,'CSC Mitre'!AM$1:AM$220,0)),"",VLOOKUP(AJ$1,'Tactic Recode'!$A$1:$B$547,2,FALSE))</f>
        <v/>
      </c>
      <c r="AK40" t="str">
        <f>IF(ISERROR(MATCH(AK$1,'CSC Mitre'!AM$1:AM$220,0)),"",VLOOKUP(AK$1,'Tactic Recode'!$A$1:$B$547,2,FALSE))</f>
        <v/>
      </c>
      <c r="AL40" t="str">
        <f>IF(ISERROR(MATCH(AL$1,'CSC Mitre'!AM$1:AM$220,0)),"",VLOOKUP(AL$1,'Tactic Recode'!$A$1:$B$547,2,FALSE))</f>
        <v/>
      </c>
      <c r="AM40" t="str">
        <f>IF(ISERROR(MATCH(AM$1,'CSC Mitre'!AM$1:AM$220,0)),"",VLOOKUP(AM$1,'Tactic Recode'!$A$1:$B$547,2,FALSE))</f>
        <v/>
      </c>
      <c r="AN40" t="str">
        <f>IF(ISERROR(MATCH(AN$1,'CSC Mitre'!AM$1:AM$220,0)),"",VLOOKUP(AN$1,'Tactic Recode'!$A$1:$B$547,2,FALSE))</f>
        <v/>
      </c>
      <c r="AO40" t="str">
        <f>IF(ISERROR(MATCH(AO$1,'CSC Mitre'!AM$1:AM$220,0)),"",VLOOKUP(AO$1,'Tactic Recode'!$A$1:$B$547,2,FALSE))</f>
        <v/>
      </c>
      <c r="AP40" t="str">
        <f>IF(ISERROR(MATCH(AP$1,'CSC Mitre'!AM$1:AM$220,0)),"",VLOOKUP(AP$1,'Tactic Recode'!$A$1:$B$547,2,FALSE))</f>
        <v/>
      </c>
      <c r="AQ40" t="str">
        <f>IF(ISERROR(MATCH(AQ$1,'CSC Mitre'!AM$1:AM$220,0)),"",VLOOKUP(AQ$1,'Tactic Recode'!$A$1:$B$547,2,FALSE))</f>
        <v/>
      </c>
      <c r="AR40" t="str">
        <f>IF(ISERROR(MATCH(AR$1,'CSC Mitre'!AM$1:AM$220,0)),"",VLOOKUP(AR$1,'Tactic Recode'!$A$1:$B$547,2,FALSE))</f>
        <v/>
      </c>
      <c r="AS40" t="str">
        <f>IF(ISERROR(MATCH(AS$1,'CSC Mitre'!AM$1:AM$220,0)),"",VLOOKUP(AS$1,'Tactic Recode'!$A$1:$B$547,2,FALSE))</f>
        <v/>
      </c>
      <c r="AT40" t="str">
        <f>IF(ISERROR(MATCH(AT$1,'CSC Mitre'!AM$1:AM$220,0)),"",VLOOKUP(AT$1,'Tactic Recode'!$A$1:$B$547,2,FALSE))</f>
        <v/>
      </c>
      <c r="AU40" t="str">
        <f>IF(ISERROR(MATCH(AU$1,'CSC Mitre'!AM$1:AM$220,0)),"",VLOOKUP(AU$1,'Tactic Recode'!$A$1:$B$547,2,FALSE))</f>
        <v/>
      </c>
      <c r="AV40" t="str">
        <f>IF(ISERROR(MATCH(AV$1,'CSC Mitre'!AM$1:AM$220,0)),"",VLOOKUP(AV$1,'Tactic Recode'!$A$1:$B$547,2,FALSE))</f>
        <v/>
      </c>
      <c r="AW40" t="str">
        <f>IF(ISERROR(MATCH(AW$1,'CSC Mitre'!AM$1:AM$220,0)),"",VLOOKUP(AW$1,'Tactic Recode'!$A$1:$B$547,2,FALSE))</f>
        <v/>
      </c>
      <c r="AX40" t="str">
        <f>IF(ISERROR(MATCH(AX$1,'CSC Mitre'!AM$1:AM$220,0)),"",VLOOKUP(AX$1,'Tactic Recode'!$A$1:$B$547,2,FALSE))</f>
        <v/>
      </c>
      <c r="AY40" t="str">
        <f>IF(ISERROR(MATCH(AY$1,'CSC Mitre'!AM$1:AM$220,0)),"",VLOOKUP(AY$1,'Tactic Recode'!$A$1:$B$547,2,FALSE))</f>
        <v/>
      </c>
      <c r="AZ40" t="str">
        <f>IF(ISERROR(MATCH(AZ$1,'CSC Mitre'!AM$1:AM$220,0)),"",VLOOKUP(AZ$1,'Tactic Recode'!$A$1:$B$547,2,FALSE))</f>
        <v/>
      </c>
      <c r="BA40" t="str">
        <f>IF(ISERROR(MATCH(BA$1,'CSC Mitre'!AM$1:AM$220,0)),"",VLOOKUP(BA$1,'Tactic Recode'!$A$1:$B$547,2,FALSE))</f>
        <v/>
      </c>
      <c r="BB40" t="str">
        <f>IF(ISERROR(MATCH(BB$1,'CSC Mitre'!AM$1:AM$220,0)),"",VLOOKUP(BB$1,'Tactic Recode'!$A$1:$B$547,2,FALSE))</f>
        <v/>
      </c>
      <c r="BC40" t="str">
        <f>IF(ISERROR(MATCH(BC$1,'CSC Mitre'!AM$1:AM$220,0)),"",VLOOKUP(BC$1,'Tactic Recode'!$A$1:$B$547,2,FALSE))</f>
        <v/>
      </c>
      <c r="BD40" t="str">
        <f>IF(ISERROR(MATCH(BD$1,'CSC Mitre'!AM$1:AM$220,0)),"",VLOOKUP(BD$1,'Tactic Recode'!$A$1:$B$547,2,FALSE))</f>
        <v/>
      </c>
      <c r="BE40" t="str">
        <f>IF(ISERROR(MATCH(BE$1,'CSC Mitre'!AM$1:AM$220,0)),"",VLOOKUP(BE$1,'Tactic Recode'!$A$1:$B$547,2,FALSE))</f>
        <v/>
      </c>
      <c r="BF40" t="str">
        <f>IF(ISERROR(MATCH(BF$1,'CSC Mitre'!AM$1:AM$220,0)),"",VLOOKUP(BF$1,'Tactic Recode'!$A$1:$B$547,2,FALSE))</f>
        <v/>
      </c>
      <c r="BG40" t="str">
        <f>IF(ISERROR(MATCH(BG$1,'CSC Mitre'!AM$1:AM$220,0)),"",VLOOKUP(BG$1,'Tactic Recode'!$A$1:$B$547,2,FALSE))</f>
        <v/>
      </c>
      <c r="BH40" t="str">
        <f>IF(ISERROR(MATCH(BH$1,'CSC Mitre'!AM$1:AM$220,0)),"",VLOOKUP(BH$1,'Tactic Recode'!$A$1:$B$547,2,FALSE))</f>
        <v/>
      </c>
      <c r="BI40" t="str">
        <f>IF(ISERROR(MATCH(BI$1,'CSC Mitre'!AM$1:AM$220,0)),"",VLOOKUP(BI$1,'Tactic Recode'!$A$1:$B$547,2,FALSE))</f>
        <v/>
      </c>
      <c r="BJ40" t="str">
        <f>IF(ISERROR(MATCH(BJ$1,'CSC Mitre'!AM$1:AM$220,0)),"",VLOOKUP(BJ$1,'Tactic Recode'!$A$1:$B$547,2,FALSE))</f>
        <v/>
      </c>
      <c r="BK40" t="str">
        <f>IF(ISERROR(MATCH(BK$1,'CSC Mitre'!AM$1:AM$220,0)),"",VLOOKUP(BK$1,'Tactic Recode'!$A$1:$B$547,2,FALSE))</f>
        <v/>
      </c>
      <c r="BL40" t="str">
        <f>IF(ISERROR(MATCH(BL$1,'CSC Mitre'!AM$1:AM$220,0)),"",VLOOKUP(BL$1,'Tactic Recode'!$A$1:$B$547,2,FALSE))</f>
        <v/>
      </c>
      <c r="BM40" t="str">
        <f>IF(ISERROR(MATCH(BM$1,'CSC Mitre'!AM$1:AM$220,0)),"",VLOOKUP(BM$1,'Tactic Recode'!$A$1:$B$547,2,FALSE))</f>
        <v/>
      </c>
      <c r="BN40" t="str">
        <f>IF(ISERROR(MATCH(BN$1,'CSC Mitre'!AM$1:AM$220,0)),"",VLOOKUP(BN$1,'Tactic Recode'!$A$1:$B$547,2,FALSE))</f>
        <v/>
      </c>
      <c r="BO40" t="str">
        <f>IF(ISERROR(MATCH(BO$1,'CSC Mitre'!AM$1:AM$220,0)),"",VLOOKUP(BO$1,'Tactic Recode'!$A$1:$B$547,2,FALSE))</f>
        <v/>
      </c>
      <c r="BP40" t="str">
        <f>IF(ISERROR(MATCH(BP$1,'CSC Mitre'!AM$1:AM$220,0)),"",VLOOKUP(BP$1,'Tactic Recode'!$A$1:$B$547,2,FALSE))</f>
        <v/>
      </c>
      <c r="BQ40" t="str">
        <f>IF(ISERROR(MATCH(BQ$1,'CSC Mitre'!AM$1:AM$220,0)),"",VLOOKUP(BQ$1,'Tactic Recode'!$A$1:$B$547,2,FALSE))</f>
        <v/>
      </c>
      <c r="BR40" t="str">
        <f>IF(ISERROR(MATCH(BR$1,'CSC Mitre'!AM$1:AM$220,0)),"",VLOOKUP(BR$1,'Tactic Recode'!$A$1:$B$547,2,FALSE))</f>
        <v/>
      </c>
      <c r="BS40" t="str">
        <f>IF(ISERROR(MATCH(BS$1,'CSC Mitre'!AM$1:AM$220,0)),"",VLOOKUP(BS$1,'Tactic Recode'!$A$1:$B$547,2,FALSE))</f>
        <v/>
      </c>
      <c r="BT40" t="str">
        <f>IF(ISERROR(MATCH(BT$1,'CSC Mitre'!AM$1:AM$220,0)),"",VLOOKUP(BT$1,'Tactic Recode'!$A$1:$B$547,2,FALSE))</f>
        <v/>
      </c>
      <c r="BU40" t="str">
        <f>IF(ISERROR(MATCH(BU$1,'CSC Mitre'!AM$1:AM$220,0)),"",VLOOKUP(BU$1,'Tactic Recode'!$A$1:$B$547,2,FALSE))</f>
        <v/>
      </c>
      <c r="BV40" t="str">
        <f>IF(ISERROR(MATCH(BV$1,'CSC Mitre'!AM$1:AM$220,0)),"",VLOOKUP(BV$1,'Tactic Recode'!$A$1:$B$547,2,FALSE))</f>
        <v/>
      </c>
      <c r="BW40" t="str">
        <f>IF(ISERROR(MATCH(BW$1,'CSC Mitre'!AM$1:AM$220,0)),"",VLOOKUP(BW$1,'Tactic Recode'!$A$1:$B$547,2,FALSE))</f>
        <v/>
      </c>
      <c r="BX40" t="str">
        <f>IF(ISERROR(MATCH(BX$1,'CSC Mitre'!AM$1:AM$220,0)),"",VLOOKUP(BX$1,'Tactic Recode'!$A$1:$B$547,2,FALSE))</f>
        <v/>
      </c>
      <c r="BY40" t="str">
        <f>IF(ISERROR(MATCH(BY$1,'CSC Mitre'!AM$1:AM$220,0)),"",VLOOKUP(BY$1,'Tactic Recode'!$A$1:$B$547,2,FALSE))</f>
        <v/>
      </c>
      <c r="BZ40" t="str">
        <f>IF(ISERROR(MATCH(BZ$1,'CSC Mitre'!AM$1:AM$220,0)),"",VLOOKUP(BZ$1,'Tactic Recode'!$A$1:$B$547,2,FALSE))</f>
        <v/>
      </c>
      <c r="CA40" t="str">
        <f>IF(ISERROR(MATCH(CA$1,'CSC Mitre'!AM$1:AM$220,0)),"",VLOOKUP(CA$1,'Tactic Recode'!$A$1:$B$547,2,FALSE))</f>
        <v/>
      </c>
      <c r="CB40" t="str">
        <f>IF(ISERROR(MATCH(CB$1,'CSC Mitre'!AM$1:AM$220,0)),"",VLOOKUP(CB$1,'Tactic Recode'!$A$1:$B$547,2,FALSE))</f>
        <v/>
      </c>
      <c r="CC40" t="str">
        <f>IF(ISERROR(MATCH(CC$1,'CSC Mitre'!AM$1:AM$220,0)),"",VLOOKUP(CC$1,'Tactic Recode'!$A$1:$B$547,2,FALSE))</f>
        <v/>
      </c>
      <c r="CD40" t="str">
        <f>IF(ISERROR(MATCH(CD$1,'CSC Mitre'!AM$1:AM$220,0)),"",VLOOKUP(CD$1,'Tactic Recode'!$A$1:$B$547,2,FALSE))</f>
        <v/>
      </c>
      <c r="CE40" t="str">
        <f>IF(ISERROR(MATCH(CE$1,'CSC Mitre'!AM$1:AM$220,0)),"",VLOOKUP(CE$1,'Tactic Recode'!$A$1:$B$547,2,FALSE))</f>
        <v/>
      </c>
      <c r="CF40" t="str">
        <f>IF(ISERROR(MATCH(CF$1,'CSC Mitre'!AM$1:AM$220,0)),"",VLOOKUP(CF$1,'Tactic Recode'!$A$1:$B$547,2,FALSE))</f>
        <v/>
      </c>
      <c r="CG40" t="str">
        <f>IF(ISERROR(MATCH(CG$1,'CSC Mitre'!AM$1:AM$220,0)),"",VLOOKUP(CG$1,'Tactic Recode'!$A$1:$B$547,2,FALSE))</f>
        <v/>
      </c>
      <c r="CH40" t="str">
        <f>IF(ISERROR(MATCH(CH$1,'CSC Mitre'!AM$1:AM$220,0)),"",VLOOKUP(CH$1,'Tactic Recode'!$A$1:$B$547,2,FALSE))</f>
        <v/>
      </c>
      <c r="CI40" t="str">
        <f>IF(ISERROR(MATCH(CI$1,'CSC Mitre'!AM$1:AM$220,0)),"",VLOOKUP(CI$1,'Tactic Recode'!$A$1:$B$547,2,FALSE))</f>
        <v/>
      </c>
      <c r="CJ40" t="str">
        <f>IF(ISERROR(MATCH(CJ$1,'CSC Mitre'!AM$1:AM$220,0)),"",VLOOKUP(CJ$1,'Tactic Recode'!$A$1:$B$547,2,FALSE))</f>
        <v/>
      </c>
      <c r="CK40" t="str">
        <f>IF(ISERROR(MATCH(CK$1,'CSC Mitre'!AM$1:AM$220,0)),"",VLOOKUP(CK$1,'Tactic Recode'!$A$1:$B$547,2,FALSE))</f>
        <v/>
      </c>
      <c r="CL40" t="str">
        <f>IF(ISERROR(MATCH(CL$1,'CSC Mitre'!AM$1:AM$220,0)),"",VLOOKUP(CL$1,'Tactic Recode'!$A$1:$B$547,2,FALSE))</f>
        <v/>
      </c>
      <c r="CM40" t="str">
        <f>IF(ISERROR(MATCH(CM$1,'CSC Mitre'!AM$1:AM$220,0)),"",VLOOKUP(CM$1,'Tactic Recode'!$A$1:$B$547,2,FALSE))</f>
        <v/>
      </c>
      <c r="CN40" t="str">
        <f>IF(ISERROR(MATCH(CN$1,'CSC Mitre'!AM$1:AM$220,0)),"",VLOOKUP(CN$1,'Tactic Recode'!$A$1:$B$547,2,FALSE))</f>
        <v/>
      </c>
      <c r="CO40" t="str">
        <f>IF(ISERROR(MATCH(CO$1,'CSC Mitre'!AM$1:AM$220,0)),"",VLOOKUP(CO$1,'Tactic Recode'!$A$1:$B$547,2,FALSE))</f>
        <v/>
      </c>
      <c r="CP40" t="str">
        <f>IF(ISERROR(MATCH(CP$1,'CSC Mitre'!AM$1:AM$220,0)),"",VLOOKUP(CP$1,'Tactic Recode'!$A$1:$B$547,2,FALSE))</f>
        <v/>
      </c>
      <c r="CQ40" t="str">
        <f>IF(ISERROR(MATCH(CQ$1,'CSC Mitre'!AM$1:AM$220,0)),"",VLOOKUP(CQ$1,'Tactic Recode'!$A$1:$B$547,2,FALSE))</f>
        <v/>
      </c>
      <c r="CR40" t="str">
        <f>IF(ISERROR(MATCH(CR$1,'CSC Mitre'!AM$1:AM$220,0)),"",VLOOKUP(CR$1,'Tactic Recode'!$A$1:$B$547,2,FALSE))</f>
        <v/>
      </c>
      <c r="CS40" t="str">
        <f>IF(ISERROR(MATCH(CS$1,'CSC Mitre'!AM$1:AM$220,0)),"",VLOOKUP(CS$1,'Tactic Recode'!$A$1:$B$547,2,FALSE))</f>
        <v/>
      </c>
      <c r="CT40" t="str">
        <f>IF(ISERROR(MATCH(CT$1,'CSC Mitre'!AM$1:AM$220,0)),"",VLOOKUP(CT$1,'Tactic Recode'!$A$1:$B$547,2,FALSE))</f>
        <v/>
      </c>
      <c r="CU40" t="str">
        <f>IF(ISERROR(MATCH(CU$1,'CSC Mitre'!AM$1:AM$220,0)),"",VLOOKUP(CU$1,'Tactic Recode'!$A$1:$B$547,2,FALSE))</f>
        <v/>
      </c>
      <c r="CV40" t="str">
        <f>IF(ISERROR(MATCH(CV$1,'CSC Mitre'!AM$1:AM$220,0)),"",VLOOKUP(CV$1,'Tactic Recode'!$A$1:$B$547,2,FALSE))</f>
        <v/>
      </c>
      <c r="CW40" t="str">
        <f>IF(ISERROR(MATCH(CW$1,'CSC Mitre'!AM$1:AM$220,0)),"",VLOOKUP(CW$1,'Tactic Recode'!$A$1:$B$547,2,FALSE))</f>
        <v/>
      </c>
      <c r="CX40" t="str">
        <f>IF(ISERROR(MATCH(CX$1,'CSC Mitre'!AM$1:AM$220,0)),"",VLOOKUP(CX$1,'Tactic Recode'!$A$1:$B$547,2,FALSE))</f>
        <v/>
      </c>
      <c r="CY40" t="str">
        <f>IF(ISERROR(MATCH(CY$1,'CSC Mitre'!AM$1:AM$220,0)),"",VLOOKUP(CY$1,'Tactic Recode'!$A$1:$B$547,2,FALSE))</f>
        <v/>
      </c>
      <c r="CZ40" t="str">
        <f>IF(ISERROR(MATCH(CZ$1,'CSC Mitre'!AM$1:AM$220,0)),"",VLOOKUP(CZ$1,'Tactic Recode'!$A$1:$B$547,2,FALSE))</f>
        <v/>
      </c>
      <c r="DA40" t="str">
        <f>IF(ISERROR(MATCH(DA$1,'CSC Mitre'!AM$1:AM$220,0)),"",VLOOKUP(DA$1,'Tactic Recode'!$A$1:$B$547,2,FALSE))</f>
        <v/>
      </c>
      <c r="DB40" t="str">
        <f>IF(ISERROR(MATCH(DB$1,'CSC Mitre'!AM$1:AM$220,0)),"",VLOOKUP(DB$1,'Tactic Recode'!$A$1:$B$547,2,FALSE))</f>
        <v/>
      </c>
      <c r="DC40" t="str">
        <f>IF(ISERROR(MATCH(DC$1,'CSC Mitre'!AM$1:AM$220,0)),"",VLOOKUP(DC$1,'Tactic Recode'!$A$1:$B$547,2,FALSE))</f>
        <v/>
      </c>
      <c r="DD40" t="str">
        <f>IF(ISERROR(MATCH(DD$1,'CSC Mitre'!AM$1:AM$220,0)),"",VLOOKUP(DD$1,'Tactic Recode'!$A$1:$B$547,2,FALSE))</f>
        <v/>
      </c>
      <c r="DE40" t="str">
        <f>IF(ISERROR(MATCH(DE$1,'CSC Mitre'!AM$1:AM$220,0)),"",VLOOKUP(DE$1,'Tactic Recode'!$A$1:$B$547,2,FALSE))</f>
        <v/>
      </c>
      <c r="DF40" t="str">
        <f>IF(ISERROR(MATCH(DF$1,'CSC Mitre'!AM$1:AM$220,0)),"",VLOOKUP(DF$1,'Tactic Recode'!$A$1:$B$547,2,FALSE))</f>
        <v/>
      </c>
      <c r="DG40" t="str">
        <f>IF(ISERROR(MATCH(DG$1,'CSC Mitre'!AM$1:AM$220,0)),"",VLOOKUP(DG$1,'Tactic Recode'!$A$1:$B$547,2,FALSE))</f>
        <v/>
      </c>
      <c r="DH40" t="str">
        <f>IF(ISERROR(MATCH(DH$1,'CSC Mitre'!AM$1:AM$220,0)),"",VLOOKUP(DH$1,'Tactic Recode'!$A$1:$B$547,2,FALSE))</f>
        <v/>
      </c>
      <c r="DI40" t="str">
        <f>IF(ISERROR(MATCH(DI$1,'CSC Mitre'!AM$1:AM$220,0)),"",VLOOKUP(DI$1,'Tactic Recode'!$A$1:$B$547,2,FALSE))</f>
        <v/>
      </c>
      <c r="DJ40" t="str">
        <f>IF(ISERROR(MATCH(DJ$1,'CSC Mitre'!AM$1:AM$220,0)),"",VLOOKUP(DJ$1,'Tactic Recode'!$A$1:$B$547,2,FALSE))</f>
        <v/>
      </c>
      <c r="DK40" t="str">
        <f>IF(ISERROR(MATCH(DK$1,'CSC Mitre'!AM$1:AM$220,0)),"",VLOOKUP(DK$1,'Tactic Recode'!$A$1:$B$547,2,FALSE))</f>
        <v/>
      </c>
      <c r="DL40" t="str">
        <f>IF(ISERROR(MATCH(DL$1,'CSC Mitre'!AM$1:AM$220,0)),"",VLOOKUP(DL$1,'Tactic Recode'!$A$1:$B$547,2,FALSE))</f>
        <v/>
      </c>
      <c r="DM40" t="str">
        <f>IF(ISERROR(MATCH(DM$1,'CSC Mitre'!AM$1:AM$220,0)),"",VLOOKUP(DM$1,'Tactic Recode'!$A$1:$B$547,2,FALSE))</f>
        <v/>
      </c>
      <c r="DN40" t="str">
        <f>IF(ISERROR(MATCH(DN$1,'CSC Mitre'!AM$1:AM$220,0)),"",VLOOKUP(DN$1,'Tactic Recode'!$A$1:$B$547,2,FALSE))</f>
        <v/>
      </c>
      <c r="DO40" t="str">
        <f>IF(ISERROR(MATCH(DO$1,'CSC Mitre'!AM$1:AM$220,0)),"",VLOOKUP(DO$1,'Tactic Recode'!$A$1:$B$547,2,FALSE))</f>
        <v/>
      </c>
      <c r="DP40" t="str">
        <f>IF(ISERROR(MATCH(DP$1,'CSC Mitre'!AM$1:AM$220,0)),"",VLOOKUP(DP$1,'Tactic Recode'!$A$1:$B$547,2,FALSE))</f>
        <v/>
      </c>
      <c r="DQ40" t="str">
        <f>IF(ISERROR(MATCH(DQ$1,'CSC Mitre'!AM$1:AM$220,0)),"",VLOOKUP(DQ$1,'Tactic Recode'!$A$1:$B$547,2,FALSE))</f>
        <v/>
      </c>
      <c r="DR40" t="str">
        <f>IF(ISERROR(MATCH(DR$1,'CSC Mitre'!AM$1:AM$220,0)),"",VLOOKUP(DR$1,'Tactic Recode'!$A$1:$B$547,2,FALSE))</f>
        <v/>
      </c>
      <c r="DS40" t="str">
        <f>IF(ISERROR(MATCH(DS$1,'CSC Mitre'!AM$1:AM$220,0)),"",VLOOKUP(DS$1,'Tactic Recode'!$A$1:$B$547,2,FALSE))</f>
        <v>Execution, Lateral Movement</v>
      </c>
      <c r="DT40" t="str">
        <f>IF(ISERROR(MATCH(DT$1,'CSC Mitre'!AM$1:AM$220,0)),"",VLOOKUP(DT$1,'Tactic Recode'!$A$1:$B$547,2,FALSE))</f>
        <v/>
      </c>
      <c r="DU40" t="str">
        <f>IF(ISERROR(MATCH(DU$1,'CSC Mitre'!AM$1:AM$220,0)),"",VLOOKUP(DU$1,'Tactic Recode'!$A$1:$B$547,2,FALSE))</f>
        <v/>
      </c>
      <c r="DV40" t="str">
        <f>IF(ISERROR(MATCH(DV$1,'CSC Mitre'!AM$1:AM$220,0)),"",VLOOKUP(DV$1,'Tactic Recode'!$A$1:$B$547,2,FALSE))</f>
        <v/>
      </c>
      <c r="DW40" t="str">
        <f>IF(ISERROR(MATCH(DW$1,'CSC Mitre'!AM$1:AM$220,0)),"",VLOOKUP(DW$1,'Tactic Recode'!$A$1:$B$547,2,FALSE))</f>
        <v>Defense Evasion, Initial Access, Persistence, Privilage Escalation</v>
      </c>
      <c r="DX40" t="str">
        <f>IF(ISERROR(MATCH(DX$1,'CSC Mitre'!AM$1:AM$220,0)),"",VLOOKUP(DX$1,'Tactic Recode'!$A$1:$B$547,2,FALSE))</f>
        <v/>
      </c>
      <c r="DY40" t="str">
        <f>IF(ISERROR(MATCH(DY$1,'CSC Mitre'!AM$1:AM$220,0)),"",VLOOKUP(DY$1,'Tactic Recode'!$A$1:$B$547,2,FALSE))</f>
        <v>Defense Evasion, Initial Access, Persistence, Privilage Escalation</v>
      </c>
      <c r="DZ40" t="str">
        <f>IF(ISERROR(MATCH(DZ$1,'CSC Mitre'!AM$1:AM$220,0)),"",VLOOKUP(DZ$1,'Tactic Recode'!$A$1:$B$547,2,FALSE))</f>
        <v>Defense Evasion, Initial Access, Persistence, Privilage Escalation</v>
      </c>
      <c r="EA40" t="str">
        <f>IF(ISERROR(MATCH(EA$1,'CSC Mitre'!AM$1:AM$220,0)),"",VLOOKUP(EA$1,'Tactic Recode'!$A$1:$B$547,2,FALSE))</f>
        <v>Defense Evasion, Initial Access, Persistence, Privilage Escalation</v>
      </c>
      <c r="EB40" t="str">
        <f>IF(ISERROR(MATCH(EB$1,'CSC Mitre'!AM$1:AM$220,0)),"",VLOOKUP(EB$1,'Tactic Recode'!$A$1:$B$547,2,FALSE))</f>
        <v/>
      </c>
      <c r="EC40" t="str">
        <f>IF(ISERROR(MATCH(EC$1,'CSC Mitre'!AM$1:AM$220,0)),"",VLOOKUP(EC$1,'Tactic Recode'!$A$1:$B$547,2,FALSE))</f>
        <v/>
      </c>
      <c r="ED40" t="str">
        <f>IF(ISERROR(MATCH(ED$1,'CSC Mitre'!AM$1:AM$220,0)),"",VLOOKUP(ED$1,'Tactic Recode'!$A$1:$B$547,2,FALSE))</f>
        <v/>
      </c>
      <c r="EE40" t="str">
        <f>IF(ISERROR(MATCH(EE$1,'CSC Mitre'!AM$1:AM$220,0)),"",VLOOKUP(EE$1,'Tactic Recode'!$A$1:$B$547,2,FALSE))</f>
        <v/>
      </c>
      <c r="EF40" t="str">
        <f>IF(ISERROR(MATCH(EF$1,'CSC Mitre'!AM$1:AM$220,0)),"",VLOOKUP(EF$1,'Tactic Recode'!$A$1:$B$547,2,FALSE))</f>
        <v/>
      </c>
      <c r="EG40" t="str">
        <f>IF(ISERROR(MATCH(EG$1,'CSC Mitre'!AM$1:AM$220,0)),"",VLOOKUP(EG$1,'Tactic Recode'!$A$1:$B$547,2,FALSE))</f>
        <v/>
      </c>
      <c r="EH40" t="str">
        <f>IF(ISERROR(MATCH(EH$1,'CSC Mitre'!AM$1:AM$220,0)),"",VLOOKUP(EH$1,'Tactic Recode'!$A$1:$B$547,2,FALSE))</f>
        <v/>
      </c>
      <c r="EI40" t="str">
        <f>IF(ISERROR(MATCH(EI$1,'CSC Mitre'!AM$1:AM$220,0)),"",VLOOKUP(EI$1,'Tactic Recode'!$A$1:$B$547,2,FALSE))</f>
        <v/>
      </c>
      <c r="EJ40" t="str">
        <f>IF(ISERROR(MATCH(EJ$1,'CSC Mitre'!AM$1:AM$220,0)),"",VLOOKUP(EJ$1,'Tactic Recode'!$A$1:$B$547,2,FALSE))</f>
        <v/>
      </c>
      <c r="EK40" t="str">
        <f>IF(ISERROR(MATCH(EK$1,'CSC Mitre'!AM$1:AM$220,0)),"",VLOOKUP(EK$1,'Tactic Recode'!$A$1:$B$547,2,FALSE))</f>
        <v/>
      </c>
      <c r="EL40" t="str">
        <f>IF(ISERROR(MATCH(EL$1,'CSC Mitre'!AM$1:AM$220,0)),"",VLOOKUP(EL$1,'Tactic Recode'!$A$1:$B$547,2,FALSE))</f>
        <v/>
      </c>
      <c r="EM40" t="str">
        <f>IF(ISERROR(MATCH(EM$1,'CSC Mitre'!AM$1:AM$220,0)),"",VLOOKUP(EM$1,'Tactic Recode'!$A$1:$B$547,2,FALSE))</f>
        <v/>
      </c>
      <c r="EN40" t="str">
        <f>IF(ISERROR(MATCH(EN$1,'CSC Mitre'!AM$1:AM$220,0)),"",VLOOKUP(EN$1,'Tactic Recode'!$A$1:$B$547,2,FALSE))</f>
        <v/>
      </c>
      <c r="EO40" t="str">
        <f>IF(ISERROR(MATCH(EO$1,'CSC Mitre'!AM$1:AM$220,0)),"",VLOOKUP(EO$1,'Tactic Recode'!$A$1:$B$547,2,FALSE))</f>
        <v/>
      </c>
      <c r="EP40" t="str">
        <f>IF(ISERROR(MATCH(EP$1,'CSC Mitre'!AM$1:AM$220,0)),"",VLOOKUP(EP$1,'Tactic Recode'!$A$1:$B$547,2,FALSE))</f>
        <v/>
      </c>
      <c r="EQ40" t="str">
        <f>IF(ISERROR(MATCH(EQ$1,'CSC Mitre'!AM$1:AM$220,0)),"",VLOOKUP(EQ$1,'Tactic Recode'!$A$1:$B$547,2,FALSE))</f>
        <v/>
      </c>
      <c r="ER40" t="str">
        <f>IF(ISERROR(MATCH(ER$1,'CSC Mitre'!AM$1:AM$220,0)),"",VLOOKUP(ER$1,'Tactic Recode'!$A$1:$B$547,2,FALSE))</f>
        <v/>
      </c>
      <c r="ES40" t="str">
        <f>IF(ISERROR(MATCH(ES$1,'CSC Mitre'!AM$1:AM$220,0)),"",VLOOKUP(ES$1,'Tactic Recode'!$A$1:$B$547,2,FALSE))</f>
        <v/>
      </c>
      <c r="ET40" t="str">
        <f>IF(ISERROR(MATCH(ET$1,'CSC Mitre'!AM$1:AM$220,0)),"",VLOOKUP(ET$1,'Tactic Recode'!$A$1:$B$547,2,FALSE))</f>
        <v/>
      </c>
      <c r="EU40" t="str">
        <f>IF(ISERROR(MATCH(EU$1,'CSC Mitre'!AM$1:AM$220,0)),"",VLOOKUP(EU$1,'Tactic Recode'!$A$1:$B$547,2,FALSE))</f>
        <v/>
      </c>
      <c r="EV40" t="str">
        <f>IF(ISERROR(MATCH(EV$1,'CSC Mitre'!AM$1:AM$220,0)),"",VLOOKUP(EV$1,'Tactic Recode'!$A$1:$B$547,2,FALSE))</f>
        <v/>
      </c>
      <c r="EW40" t="str">
        <f>IF(ISERROR(MATCH(EW$1,'CSC Mitre'!AM$1:AM$220,0)),"",VLOOKUP(EW$1,'Tactic Recode'!$A$1:$B$547,2,FALSE))</f>
        <v/>
      </c>
      <c r="EX40" t="str">
        <f>IF(ISERROR(MATCH(EX$1,'CSC Mitre'!AM$1:AM$220,0)),"",VLOOKUP(EX$1,'Tactic Recode'!$A$1:$B$547,2,FALSE))</f>
        <v/>
      </c>
      <c r="EY40" t="str">
        <f>IF(ISERROR(MATCH(EY$1,'CSC Mitre'!AM$1:AM$220,0)),"",VLOOKUP(EY$1,'Tactic Recode'!$A$1:$B$547,2,FALSE))</f>
        <v/>
      </c>
      <c r="EZ40" t="str">
        <f>IF(ISERROR(MATCH(EZ$1,'CSC Mitre'!AM$1:AM$220,0)),"",VLOOKUP(EZ$1,'Tactic Recode'!$A$1:$B$547,2,FALSE))</f>
        <v/>
      </c>
      <c r="FA40" t="str">
        <f>IF(ISERROR(MATCH(FA$1,'CSC Mitre'!AM$1:AM$220,0)),"",VLOOKUP(FA$1,'Tactic Recode'!$A$1:$B$547,2,FALSE))</f>
        <v/>
      </c>
      <c r="FB40" t="str">
        <f>IF(ISERROR(MATCH(FB$1,'CSC Mitre'!AM$1:AM$220,0)),"",VLOOKUP(FB$1,'Tactic Recode'!$A$1:$B$547,2,FALSE))</f>
        <v/>
      </c>
      <c r="FC40" t="str">
        <f>IF(ISERROR(MATCH(FC$1,'CSC Mitre'!AM$1:AM$220,0)),"",VLOOKUP(FC$1,'Tactic Recode'!$A$1:$B$547,2,FALSE))</f>
        <v/>
      </c>
      <c r="FD40" t="str">
        <f>IF(ISERROR(MATCH(FD$1,'CSC Mitre'!AM$1:AM$220,0)),"",VLOOKUP(FD$1,'Tactic Recode'!$A$1:$B$547,2,FALSE))</f>
        <v/>
      </c>
      <c r="FE40" t="str">
        <f>IF(ISERROR(MATCH(FE$1,'CSC Mitre'!AM$1:AM$220,0)),"",VLOOKUP(FE$1,'Tactic Recode'!$A$1:$B$547,2,FALSE))</f>
        <v/>
      </c>
      <c r="FF40" t="str">
        <f>IF(ISERROR(MATCH(FF$1,'CSC Mitre'!AM$1:AM$220,0)),"",VLOOKUP(FF$1,'Tactic Recode'!$A$1:$B$547,2,FALSE))</f>
        <v/>
      </c>
      <c r="FG40" t="str">
        <f>IF(ISERROR(MATCH(FG$1,'CSC Mitre'!AM$1:AM$220,0)),"",VLOOKUP(FG$1,'Tactic Recode'!$A$1:$B$547,2,FALSE))</f>
        <v/>
      </c>
      <c r="FH40" t="str">
        <f>IF(ISERROR(MATCH(FH$1,'CSC Mitre'!AM$1:AM$220,0)),"",VLOOKUP(FH$1,'Tactic Recode'!$A$1:$B$547,2,FALSE))</f>
        <v/>
      </c>
      <c r="FI40" t="str">
        <f>IF(ISERROR(MATCH(FI$1,'CSC Mitre'!AM$1:AM$220,0)),"",VLOOKUP(FI$1,'Tactic Recode'!$A$1:$B$547,2,FALSE))</f>
        <v/>
      </c>
      <c r="FJ40" t="str">
        <f>IF(ISERROR(MATCH(FJ$1,'CSC Mitre'!AM$1:AM$220,0)),"",VLOOKUP(FJ$1,'Tactic Recode'!$A$1:$B$547,2,FALSE))</f>
        <v/>
      </c>
      <c r="FK40" t="str">
        <f>IF(ISERROR(MATCH(FK$1,'CSC Mitre'!AM$1:AM$220,0)),"",VLOOKUP(FK$1,'Tactic Recode'!$A$1:$B$547,2,FALSE))</f>
        <v/>
      </c>
      <c r="FL40" t="str">
        <f>IF(ISERROR(MATCH(FL$1,'CSC Mitre'!AM$1:AM$220,0)),"",VLOOKUP(FL$1,'Tactic Recode'!$A$1:$B$547,2,FALSE))</f>
        <v/>
      </c>
      <c r="FM40" t="str">
        <f>IF(ISERROR(MATCH(FM$1,'CSC Mitre'!AM$1:AM$220,0)),"",VLOOKUP(FM$1,'Tactic Recode'!$A$1:$B$547,2,FALSE))</f>
        <v/>
      </c>
      <c r="FN40" t="str">
        <f>IF(ISERROR(MATCH(FN$1,'CSC Mitre'!AM$1:AM$220,0)),"",VLOOKUP(FN$1,'Tactic Recode'!$A$1:$B$547,2,FALSE))</f>
        <v/>
      </c>
      <c r="FO40" t="str">
        <f>IF(ISERROR(MATCH(FO$1,'CSC Mitre'!AM$1:AM$220,0)),"",VLOOKUP(FO$1,'Tactic Recode'!$A$1:$B$547,2,FALSE))</f>
        <v/>
      </c>
      <c r="FP40" t="str">
        <f>IF(ISERROR(MATCH(FP$1,'CSC Mitre'!AM$1:AM$220,0)),"",VLOOKUP(FP$1,'Tactic Recode'!$A$1:$B$547,2,FALSE))</f>
        <v/>
      </c>
      <c r="FQ40" t="str">
        <f>IF(ISERROR(MATCH(FQ$1,'CSC Mitre'!AM$1:AM$220,0)),"",VLOOKUP(FQ$1,'Tactic Recode'!$A$1:$B$547,2,FALSE))</f>
        <v/>
      </c>
      <c r="FR40" t="str">
        <f>IF(ISERROR(MATCH(FR$1,'CSC Mitre'!AM$1:AM$220,0)),"",VLOOKUP(FR$1,'Tactic Recode'!$A$1:$B$547,2,FALSE))</f>
        <v/>
      </c>
      <c r="FS40" t="str">
        <f>IF(ISERROR(MATCH(FS$1,'CSC Mitre'!AM$1:AM$220,0)),"",VLOOKUP(FS$1,'Tactic Recode'!$A$1:$B$547,2,FALSE))</f>
        <v/>
      </c>
      <c r="FT40" t="str">
        <f>IF(ISERROR(MATCH(FT$1,'CSC Mitre'!AM$1:AM$220,0)),"",VLOOKUP(FT$1,'Tactic Recode'!$A$1:$B$547,2,FALSE))</f>
        <v/>
      </c>
      <c r="FU40" t="str">
        <f>IF(ISERROR(MATCH(FU$1,'CSC Mitre'!AM$1:AM$220,0)),"",VLOOKUP(FU$1,'Tactic Recode'!$A$1:$B$547,2,FALSE))</f>
        <v/>
      </c>
      <c r="FV40" t="str">
        <f>IF(ISERROR(MATCH(FV$1,'CSC Mitre'!AM$1:AM$220,0)),"",VLOOKUP(FV$1,'Tactic Recode'!$A$1:$B$547,2,FALSE))</f>
        <v/>
      </c>
      <c r="FW40" t="str">
        <f>IF(ISERROR(MATCH(FW$1,'CSC Mitre'!AM$1:AM$220,0)),"",VLOOKUP(FW$1,'Tactic Recode'!$A$1:$B$547,2,FALSE))</f>
        <v/>
      </c>
      <c r="FX40" t="str">
        <f>IF(ISERROR(MATCH(FX$1,'CSC Mitre'!AM$1:AM$220,0)),"",VLOOKUP(FX$1,'Tactic Recode'!$A$1:$B$547,2,FALSE))</f>
        <v/>
      </c>
      <c r="FY40" t="str">
        <f>IF(ISERROR(MATCH(FY$1,'CSC Mitre'!AM$1:AM$220,0)),"",VLOOKUP(FY$1,'Tactic Recode'!$A$1:$B$547,2,FALSE))</f>
        <v/>
      </c>
      <c r="FZ40" t="str">
        <f>IF(ISERROR(MATCH(FZ$1,'CSC Mitre'!AM$1:AM$220,0)),"",VLOOKUP(FZ$1,'Tactic Recode'!$A$1:$B$547,2,FALSE))</f>
        <v/>
      </c>
      <c r="GA40" t="str">
        <f>IF(ISERROR(MATCH(GA$1,'CSC Mitre'!AM$1:AM$220,0)),"",VLOOKUP(GA$1,'Tactic Recode'!$A$1:$B$547,2,FALSE))</f>
        <v/>
      </c>
      <c r="GB40" t="str">
        <f>IF(ISERROR(MATCH(GB$1,'CSC Mitre'!AM$1:AM$220,0)),"",VLOOKUP(GB$1,'Tactic Recode'!$A$1:$B$547,2,FALSE))</f>
        <v/>
      </c>
      <c r="GC40" t="str">
        <f>IF(ISERROR(MATCH(GC$1,'CSC Mitre'!AM$1:AM$220,0)),"",VLOOKUP(GC$1,'Tactic Recode'!$A$1:$B$547,2,FALSE))</f>
        <v/>
      </c>
      <c r="GD40" t="str">
        <f>IF(ISERROR(MATCH(GD$1,'CSC Mitre'!AM$1:AM$220,0)),"",VLOOKUP(GD$1,'Tactic Recode'!$A$1:$B$547,2,FALSE))</f>
        <v/>
      </c>
      <c r="GE40" t="str">
        <f>IF(ISERROR(MATCH(GE$1,'CSC Mitre'!AM$1:AM$220,0)),"",VLOOKUP(GE$1,'Tactic Recode'!$A$1:$B$547,2,FALSE))</f>
        <v/>
      </c>
      <c r="GF40" t="str">
        <f>IF(ISERROR(MATCH(GF$1,'CSC Mitre'!AM$1:AM$220,0)),"",VLOOKUP(GF$1,'Tactic Recode'!$A$1:$B$547,2,FALSE))</f>
        <v/>
      </c>
      <c r="GG40" t="str">
        <f>IF(ISERROR(MATCH(GG$1,'CSC Mitre'!AM$1:AM$220,0)),"",VLOOKUP(GG$1,'Tactic Recode'!$A$1:$B$547,2,FALSE))</f>
        <v/>
      </c>
      <c r="GH40" t="str">
        <f>IF(ISERROR(MATCH(GH$1,'CSC Mitre'!AM$1:AM$220,0)),"",VLOOKUP(GH$1,'Tactic Recode'!$A$1:$B$547,2,FALSE))</f>
        <v/>
      </c>
      <c r="GI40" t="str">
        <f>IF(ISERROR(MATCH(GI$1,'CSC Mitre'!AM$1:AM$220,0)),"",VLOOKUP(GI$1,'Tactic Recode'!$A$1:$B$547,2,FALSE))</f>
        <v/>
      </c>
      <c r="GJ40" t="str">
        <f>IF(ISERROR(MATCH(GJ$1,'CSC Mitre'!AM$1:AM$220,0)),"",VLOOKUP(GJ$1,'Tactic Recode'!$A$1:$B$547,2,FALSE))</f>
        <v/>
      </c>
      <c r="GK40" t="str">
        <f>IF(ISERROR(MATCH(GK$1,'CSC Mitre'!AM$1:AM$220,0)),"",VLOOKUP(GK$1,'Tactic Recode'!$A$1:$B$547,2,FALSE))</f>
        <v/>
      </c>
      <c r="GL40" t="str">
        <f>IF(ISERROR(MATCH(GL$1,'CSC Mitre'!AM$1:AM$220,0)),"",VLOOKUP(GL$1,'Tactic Recode'!$A$1:$B$547,2,FALSE))</f>
        <v/>
      </c>
      <c r="GM40" t="str">
        <f>IF(ISERROR(MATCH(GM$1,'CSC Mitre'!AM$1:AM$220,0)),"",VLOOKUP(GM$1,'Tactic Recode'!$A$1:$B$547,2,FALSE))</f>
        <v/>
      </c>
      <c r="GN40" t="str">
        <f>IF(ISERROR(MATCH(GN$1,'CSC Mitre'!AM$1:AM$220,0)),"",VLOOKUP(GN$1,'Tactic Recode'!$A$1:$B$547,2,FALSE))</f>
        <v/>
      </c>
      <c r="GO40" t="str">
        <f>IF(ISERROR(MATCH(GO$1,'CSC Mitre'!AM$1:AM$220,0)),"",VLOOKUP(GO$1,'Tactic Recode'!$A$1:$B$547,2,FALSE))</f>
        <v/>
      </c>
      <c r="GP40" t="str">
        <f>IF(ISERROR(MATCH(GP$1,'CSC Mitre'!AM$1:AM$220,0)),"",VLOOKUP(GP$1,'Tactic Recode'!$A$1:$B$547,2,FALSE))</f>
        <v/>
      </c>
      <c r="GQ40" t="str">
        <f>IF(ISERROR(MATCH(GQ$1,'CSC Mitre'!AM$1:AM$220,0)),"",VLOOKUP(GQ$1,'Tactic Recode'!$A$1:$B$547,2,FALSE))</f>
        <v/>
      </c>
      <c r="GR40" t="str">
        <f>IF(ISERROR(MATCH(GR$1,'CSC Mitre'!AM$1:AM$220,0)),"",VLOOKUP(GR$1,'Tactic Recode'!$A$1:$B$547,2,FALSE))</f>
        <v/>
      </c>
      <c r="GS40" t="str">
        <f>IF(ISERROR(MATCH(GS$1,'CSC Mitre'!AM$1:AM$220,0)),"",VLOOKUP(GS$1,'Tactic Recode'!$A$1:$B$547,2,FALSE))</f>
        <v/>
      </c>
      <c r="GT40" t="str">
        <f>IF(ISERROR(MATCH(GT$1,'CSC Mitre'!AM$1:AM$220,0)),"",VLOOKUP(GT$1,'Tactic Recode'!$A$1:$B$547,2,FALSE))</f>
        <v/>
      </c>
      <c r="GU40" t="str">
        <f>IF(ISERROR(MATCH(GU$1,'CSC Mitre'!AM$1:AM$220,0)),"",VLOOKUP(GU$1,'Tactic Recode'!$A$1:$B$547,2,FALSE))</f>
        <v/>
      </c>
      <c r="GV40" t="str">
        <f>IF(ISERROR(MATCH(GV$1,'CSC Mitre'!AM$1:AM$220,0)),"",VLOOKUP(GV$1,'Tactic Recode'!$A$1:$B$547,2,FALSE))</f>
        <v/>
      </c>
      <c r="GW40" t="str">
        <f>IF(ISERROR(MATCH(GW$1,'CSC Mitre'!AM$1:AM$220,0)),"",VLOOKUP(GW$1,'Tactic Recode'!$A$1:$B$547,2,FALSE))</f>
        <v/>
      </c>
      <c r="GX40" t="str">
        <f>IF(ISERROR(MATCH(GX$1,'CSC Mitre'!AM$1:AM$220,0)),"",VLOOKUP(GX$1,'Tactic Recode'!$A$1:$B$547,2,FALSE))</f>
        <v/>
      </c>
      <c r="GY40" t="str">
        <f>IF(ISERROR(MATCH(GY$1,'CSC Mitre'!AM$1:AM$220,0)),"",VLOOKUP(GY$1,'Tactic Recode'!$A$1:$B$547,2,FALSE))</f>
        <v/>
      </c>
      <c r="GZ40" t="str">
        <f>IF(ISERROR(MATCH(GZ$1,'CSC Mitre'!AM$1:AM$220,0)),"",VLOOKUP(GZ$1,'Tactic Recode'!$A$1:$B$547,2,FALSE))</f>
        <v/>
      </c>
      <c r="HA40" t="str">
        <f>IF(ISERROR(MATCH(HA$1,'CSC Mitre'!AM$1:AM$220,0)),"",VLOOKUP(HA$1,'Tactic Recode'!$A$1:$B$547,2,FALSE))</f>
        <v/>
      </c>
      <c r="HB40" t="str">
        <f>IF(ISERROR(MATCH(HB$1,'CSC Mitre'!AM$1:AM$220,0)),"",VLOOKUP(HB$1,'Tactic Recode'!$A$1:$B$547,2,FALSE))</f>
        <v/>
      </c>
      <c r="HC40" t="str">
        <f>IF(ISERROR(MATCH(HC$1,'CSC Mitre'!AM$1:AM$220,0)),"",VLOOKUP(HC$1,'Tactic Recode'!$A$1:$B$547,2,FALSE))</f>
        <v/>
      </c>
      <c r="HD40" t="str">
        <f>IF(ISERROR(MATCH(HD$1,'CSC Mitre'!AM$1:AM$220,0)),"",VLOOKUP(HD$1,'Tactic Recode'!$A$1:$B$547,2,FALSE))</f>
        <v/>
      </c>
      <c r="HE40" t="str">
        <f>IF(ISERROR(MATCH(HE$1,'CSC Mitre'!AM$1:AM$220,0)),"",VLOOKUP(HE$1,'Tactic Recode'!$A$1:$B$547,2,FALSE))</f>
        <v/>
      </c>
      <c r="HF40" t="str">
        <f>IF(ISERROR(MATCH(HF$1,'CSC Mitre'!AM$1:AM$220,0)),"",VLOOKUP(HF$1,'Tactic Recode'!$A$1:$B$547,2,FALSE))</f>
        <v/>
      </c>
      <c r="HG40" t="str">
        <f>IF(ISERROR(MATCH(HG$1,'CSC Mitre'!AM$1:AM$220,0)),"",VLOOKUP(HG$1,'Tactic Recode'!$A$1:$B$547,2,FALSE))</f>
        <v/>
      </c>
      <c r="HH40" t="str">
        <f>IF(ISERROR(MATCH(HH$1,'CSC Mitre'!AM$1:AM$220,0)),"",VLOOKUP(HH$1,'Tactic Recode'!$A$1:$B$547,2,FALSE))</f>
        <v/>
      </c>
      <c r="HI40" t="str">
        <f>IF(ISERROR(MATCH(HI$1,'CSC Mitre'!AM$1:AM$220,0)),"",VLOOKUP(HI$1,'Tactic Recode'!$A$1:$B$547,2,FALSE))</f>
        <v/>
      </c>
      <c r="HJ40" t="str">
        <f>IF(ISERROR(MATCH(HJ$1,'CSC Mitre'!AM$1:AM$220,0)),"",VLOOKUP(HJ$1,'Tactic Recode'!$A$1:$B$547,2,FALSE))</f>
        <v/>
      </c>
      <c r="HK40" t="str">
        <f>IF(ISERROR(MATCH(HK$1,'CSC Mitre'!AM$1:AM$220,0)),"",VLOOKUP(HK$1,'Tactic Recode'!$A$1:$B$547,2,FALSE))</f>
        <v/>
      </c>
      <c r="HL40" t="str">
        <f>IF(ISERROR(MATCH(HL$1,'CSC Mitre'!AM$1:AM$220,0)),"",VLOOKUP(HL$1,'Tactic Recode'!$A$1:$B$547,2,FALSE))</f>
        <v/>
      </c>
      <c r="HM40" t="str">
        <f>IF(ISERROR(MATCH(HM$1,'CSC Mitre'!AM$1:AM$220,0)),"",VLOOKUP(HM$1,'Tactic Recode'!$A$1:$B$547,2,FALSE))</f>
        <v/>
      </c>
      <c r="HN40" t="str">
        <f>IF(ISERROR(MATCH(HN$1,'CSC Mitre'!AM$1:AM$220,0)),"",VLOOKUP(HN$1,'Tactic Recode'!$A$1:$B$547,2,FALSE))</f>
        <v/>
      </c>
      <c r="HO40" t="str">
        <f>IF(ISERROR(MATCH(HO$1,'CSC Mitre'!AM$1:AM$220,0)),"",VLOOKUP(HO$1,'Tactic Recode'!$A$1:$B$547,2,FALSE))</f>
        <v/>
      </c>
      <c r="HP40" t="str">
        <f>IF(ISERROR(MATCH(HP$1,'CSC Mitre'!AM$1:AM$220,0)),"",VLOOKUP(HP$1,'Tactic Recode'!$A$1:$B$547,2,FALSE))</f>
        <v/>
      </c>
      <c r="HQ40" t="str">
        <f>IF(ISERROR(MATCH(HQ$1,'CSC Mitre'!AM$1:AM$220,0)),"",VLOOKUP(HQ$1,'Tactic Recode'!$A$1:$B$547,2,FALSE))</f>
        <v/>
      </c>
      <c r="HR40" t="str">
        <f>IF(ISERROR(MATCH(HR$1,'CSC Mitre'!AM$1:AM$220,0)),"",VLOOKUP(HR$1,'Tactic Recode'!$A$1:$B$547,2,FALSE))</f>
        <v/>
      </c>
      <c r="HS40" t="str">
        <f>IF(ISERROR(MATCH(HS$1,'CSC Mitre'!AM$1:AM$220,0)),"",VLOOKUP(HS$1,'Tactic Recode'!$A$1:$B$547,2,FALSE))</f>
        <v/>
      </c>
      <c r="HT40" t="str">
        <f>IF(ISERROR(MATCH(HT$1,'CSC Mitre'!AM$1:AM$220,0)),"",VLOOKUP(HT$1,'Tactic Recode'!$A$1:$B$547,2,FALSE))</f>
        <v/>
      </c>
      <c r="HU40" t="str">
        <f>IF(ISERROR(MATCH(HU$1,'CSC Mitre'!AM$1:AM$220,0)),"",VLOOKUP(HU$1,'Tactic Recode'!$A$1:$B$547,2,FALSE))</f>
        <v/>
      </c>
      <c r="HV40" t="str">
        <f>IF(ISERROR(MATCH(HV$1,'CSC Mitre'!AM$1:AM$220,0)),"",VLOOKUP(HV$1,'Tactic Recode'!$A$1:$B$547,2,FALSE))</f>
        <v/>
      </c>
      <c r="HW40" t="str">
        <f>IF(ISERROR(MATCH(HW$1,'CSC Mitre'!AM$1:AM$220,0)),"",VLOOKUP(HW$1,'Tactic Recode'!$A$1:$B$547,2,FALSE))</f>
        <v/>
      </c>
      <c r="HX40" t="str">
        <f>IF(ISERROR(MATCH(HX$1,'CSC Mitre'!AM$1:AM$220,0)),"",VLOOKUP(HX$1,'Tactic Recode'!$A$1:$B$547,2,FALSE))</f>
        <v/>
      </c>
      <c r="HY40" t="str">
        <f>IF(ISERROR(MATCH(HY$1,'CSC Mitre'!AM$1:AM$220,0)),"",VLOOKUP(HY$1,'Tactic Recode'!$A$1:$B$547,2,FALSE))</f>
        <v/>
      </c>
      <c r="HZ40" t="str">
        <f>IF(ISERROR(MATCH(HZ$1,'CSC Mitre'!AM$1:AM$220,0)),"",VLOOKUP(HZ$1,'Tactic Recode'!$A$1:$B$547,2,FALSE))</f>
        <v/>
      </c>
      <c r="IA40" t="str">
        <f>IF(ISERROR(MATCH(IA$1,'CSC Mitre'!AM$1:AM$220,0)),"",VLOOKUP(IA$1,'Tactic Recode'!$A$1:$B$547,2,FALSE))</f>
        <v/>
      </c>
      <c r="IB40" t="str">
        <f>IF(ISERROR(MATCH(IB$1,'CSC Mitre'!AM$1:AM$220,0)),"",VLOOKUP(IB$1,'Tactic Recode'!$A$1:$B$547,2,FALSE))</f>
        <v/>
      </c>
      <c r="IC40" t="str">
        <f>IF(ISERROR(MATCH(IC$1,'CSC Mitre'!AM$1:AM$220,0)),"",VLOOKUP(IC$1,'Tactic Recode'!$A$1:$B$547,2,FALSE))</f>
        <v/>
      </c>
      <c r="ID40" t="str">
        <f>IF(ISERROR(MATCH(ID$1,'CSC Mitre'!AM$1:AM$220,0)),"",VLOOKUP(ID$1,'Tactic Recode'!$A$1:$B$547,2,FALSE))</f>
        <v/>
      </c>
      <c r="IE40" t="str">
        <f>IF(ISERROR(MATCH(IE$1,'CSC Mitre'!AM$1:AM$220,0)),"",VLOOKUP(IE$1,'Tactic Recode'!$A$1:$B$547,2,FALSE))</f>
        <v/>
      </c>
      <c r="IF40" t="str">
        <f>IF(ISERROR(MATCH(IF$1,'CSC Mitre'!AM$1:AM$220,0)),"",VLOOKUP(IF$1,'Tactic Recode'!$A$1:$B$547,2,FALSE))</f>
        <v/>
      </c>
      <c r="IG40" t="str">
        <f>IF(ISERROR(MATCH(IG$1,'CSC Mitre'!AM$1:AM$220,0)),"",VLOOKUP(IG$1,'Tactic Recode'!$A$1:$B$547,2,FALSE))</f>
        <v/>
      </c>
      <c r="IH40" t="str">
        <f>IF(ISERROR(MATCH(IH$1,'CSC Mitre'!AM$1:AM$220,0)),"",VLOOKUP(IH$1,'Tactic Recode'!$A$1:$B$547,2,FALSE))</f>
        <v/>
      </c>
      <c r="II40" t="str">
        <f>IF(ISERROR(MATCH(II$1,'CSC Mitre'!AM$1:AM$220,0)),"",VLOOKUP(II$1,'Tactic Recode'!$A$1:$B$547,2,FALSE))</f>
        <v/>
      </c>
      <c r="IJ40" t="str">
        <f>IF(ISERROR(MATCH(IJ$1,'CSC Mitre'!AM$1:AM$220,0)),"",VLOOKUP(IJ$1,'Tactic Recode'!$A$1:$B$547,2,FALSE))</f>
        <v/>
      </c>
      <c r="IK40" t="str">
        <f>IF(ISERROR(MATCH(IK$1,'CSC Mitre'!AM$1:AM$220,0)),"",VLOOKUP(IK$1,'Tactic Recode'!$A$1:$B$547,2,FALSE))</f>
        <v/>
      </c>
      <c r="IL40" t="str">
        <f>IF(ISERROR(MATCH(IL$1,'CSC Mitre'!AM$1:AM$220,0)),"",VLOOKUP(IL$1,'Tactic Recode'!$A$1:$B$547,2,FALSE))</f>
        <v/>
      </c>
      <c r="IM40" t="str">
        <f>IF(ISERROR(MATCH(IM$1,'CSC Mitre'!AM$1:AM$220,0)),"",VLOOKUP(IM$1,'Tactic Recode'!$A$1:$B$547,2,FALSE))</f>
        <v/>
      </c>
      <c r="IN40" t="str">
        <f>IF(ISERROR(MATCH(IN$1,'CSC Mitre'!AM$1:AM$220,0)),"",VLOOKUP(IN$1,'Tactic Recode'!$A$1:$B$547,2,FALSE))</f>
        <v/>
      </c>
      <c r="IO40" t="str">
        <f>IF(ISERROR(MATCH(IO$1,'CSC Mitre'!AM$1:AM$220,0)),"",VLOOKUP(IO$1,'Tactic Recode'!$A$1:$B$547,2,FALSE))</f>
        <v/>
      </c>
      <c r="IP40" t="str">
        <f>IF(ISERROR(MATCH(IP$1,'CSC Mitre'!AM$1:AM$220,0)),"",VLOOKUP(IP$1,'Tactic Recode'!$A$1:$B$547,2,FALSE))</f>
        <v/>
      </c>
      <c r="IQ40" t="str">
        <f>IF(ISERROR(MATCH(IQ$1,'CSC Mitre'!AM$1:AM$220,0)),"",VLOOKUP(IQ$1,'Tactic Recode'!$A$1:$B$547,2,FALSE))</f>
        <v/>
      </c>
      <c r="IR40" t="str">
        <f>IF(ISERROR(MATCH(IR$1,'CSC Mitre'!AM$1:AM$220,0)),"",VLOOKUP(IR$1,'Tactic Recode'!$A$1:$B$547,2,FALSE))</f>
        <v/>
      </c>
      <c r="IS40" t="str">
        <f>IF(ISERROR(MATCH(IS$1,'CSC Mitre'!AM$1:AM$220,0)),"",VLOOKUP(IS$1,'Tactic Recode'!$A$1:$B$547,2,FALSE))</f>
        <v/>
      </c>
      <c r="IT40" t="str">
        <f>IF(ISERROR(MATCH(IT$1,'CSC Mitre'!AM$1:AM$220,0)),"",VLOOKUP(IT$1,'Tactic Recode'!$A$1:$B$547,2,FALSE))</f>
        <v/>
      </c>
      <c r="IU40" t="str">
        <f>IF(ISERROR(MATCH(IU$1,'CSC Mitre'!AM$1:AM$220,0)),"",VLOOKUP(IU$1,'Tactic Recode'!$A$1:$B$547,2,FALSE))</f>
        <v/>
      </c>
      <c r="IV40" t="str">
        <f>IF(ISERROR(MATCH(IV$1,'CSC Mitre'!AM$1:AM$220,0)),"",VLOOKUP(IV$1,'Tactic Recode'!$A$1:$B$547,2,FALSE))</f>
        <v/>
      </c>
      <c r="IW40" t="str">
        <f>IF(ISERROR(MATCH(IW$1,'CSC Mitre'!AM$1:AM$220,0)),"",VLOOKUP(IW$1,'Tactic Recode'!$A$1:$B$547,2,FALSE))</f>
        <v/>
      </c>
      <c r="IX40" t="str">
        <f>IF(ISERROR(MATCH(IX$1,'CSC Mitre'!AM$1:AM$220,0)),"",VLOOKUP(IX$1,'Tactic Recode'!$A$1:$B$547,2,FALSE))</f>
        <v/>
      </c>
      <c r="IY40" t="str">
        <f>IF(ISERROR(MATCH(IY$1,'CSC Mitre'!AM$1:AM$220,0)),"",VLOOKUP(IY$1,'Tactic Recode'!$A$1:$B$547,2,FALSE))</f>
        <v/>
      </c>
      <c r="IZ40" t="str">
        <f>IF(ISERROR(MATCH(IZ$1,'CSC Mitre'!AM$1:AM$220,0)),"",VLOOKUP(IZ$1,'Tactic Recode'!$A$1:$B$547,2,FALSE))</f>
        <v/>
      </c>
      <c r="JA40" t="str">
        <f>IF(ISERROR(MATCH(JA$1,'CSC Mitre'!AM$1:AM$220,0)),"",VLOOKUP(JA$1,'Tactic Recode'!$A$1:$B$547,2,FALSE))</f>
        <v/>
      </c>
      <c r="JB40" t="str">
        <f>IF(ISERROR(MATCH(JB$1,'CSC Mitre'!AM$1:AM$220,0)),"",VLOOKUP(JB$1,'Tactic Recode'!$A$1:$B$547,2,FALSE))</f>
        <v/>
      </c>
      <c r="JC40" t="str">
        <f>IF(ISERROR(MATCH(JC$1,'CSC Mitre'!AM$1:AM$220,0)),"",VLOOKUP(JC$1,'Tactic Recode'!$A$1:$B$547,2,FALSE))</f>
        <v/>
      </c>
      <c r="JD40" t="str">
        <f>IF(ISERROR(MATCH(JD$1,'CSC Mitre'!AM$1:AM$220,0)),"",VLOOKUP(JD$1,'Tactic Recode'!$A$1:$B$547,2,FALSE))</f>
        <v/>
      </c>
      <c r="JE40" t="str">
        <f>IF(ISERROR(MATCH(JE$1,'CSC Mitre'!AM$1:AM$220,0)),"",VLOOKUP(JE$1,'Tactic Recode'!$A$1:$B$547,2,FALSE))</f>
        <v/>
      </c>
      <c r="JF40" t="str">
        <f>IF(ISERROR(MATCH(JF$1,'CSC Mitre'!AM$1:AM$220,0)),"",VLOOKUP(JF$1,'Tactic Recode'!$A$1:$B$547,2,FALSE))</f>
        <v/>
      </c>
      <c r="JG40" t="str">
        <f>IF(ISERROR(MATCH(JG$1,'CSC Mitre'!AM$1:AM$220,0)),"",VLOOKUP(JG$1,'Tactic Recode'!$A$1:$B$547,2,FALSE))</f>
        <v/>
      </c>
      <c r="JH40" t="str">
        <f>IF(ISERROR(MATCH(JH$1,'CSC Mitre'!AM$1:AM$220,0)),"",VLOOKUP(JH$1,'Tactic Recode'!$A$1:$B$547,2,FALSE))</f>
        <v/>
      </c>
      <c r="JI40" t="str">
        <f>IF(ISERROR(MATCH(JI$1,'CSC Mitre'!AM$1:AM$220,0)),"",VLOOKUP(JI$1,'Tactic Recode'!$A$1:$B$547,2,FALSE))</f>
        <v/>
      </c>
      <c r="JJ40" t="str">
        <f>IF(ISERROR(MATCH(JJ$1,'CSC Mitre'!AM$1:AM$220,0)),"",VLOOKUP(JJ$1,'Tactic Recode'!$A$1:$B$547,2,FALSE))</f>
        <v/>
      </c>
      <c r="JK40" t="str">
        <f>IF(ISERROR(MATCH(JK$1,'CSC Mitre'!AM$1:AM$220,0)),"",VLOOKUP(JK$1,'Tactic Recode'!$A$1:$B$547,2,FALSE))</f>
        <v/>
      </c>
      <c r="JL40" t="str">
        <f>IF(ISERROR(MATCH(JL$1,'CSC Mitre'!AM$1:AM$220,0)),"",VLOOKUP(JL$1,'Tactic Recode'!$A$1:$B$547,2,FALSE))</f>
        <v/>
      </c>
      <c r="JM40" t="str">
        <f>IF(ISERROR(MATCH(JM$1,'CSC Mitre'!AM$1:AM$220,0)),"",VLOOKUP(JM$1,'Tactic Recode'!$A$1:$B$547,2,FALSE))</f>
        <v/>
      </c>
      <c r="JN40" t="str">
        <f>IF(ISERROR(MATCH(JN$1,'CSC Mitre'!AM$1:AM$220,0)),"",VLOOKUP(JN$1,'Tactic Recode'!$A$1:$B$547,2,FALSE))</f>
        <v/>
      </c>
      <c r="JO40" t="str">
        <f>IF(ISERROR(MATCH(JO$1,'CSC Mitre'!AM$1:AM$220,0)),"",VLOOKUP(JO$1,'Tactic Recode'!$A$1:$B$547,2,FALSE))</f>
        <v/>
      </c>
      <c r="JP40" t="str">
        <f>IF(ISERROR(MATCH(JP$1,'CSC Mitre'!AM$1:AM$220,0)),"",VLOOKUP(JP$1,'Tactic Recode'!$A$1:$B$547,2,FALSE))</f>
        <v/>
      </c>
      <c r="JQ40" t="str">
        <f>IF(ISERROR(MATCH(JQ$1,'CSC Mitre'!AM$1:AM$220,0)),"",VLOOKUP(JQ$1,'Tactic Recode'!$A$1:$B$547,2,FALSE))</f>
        <v/>
      </c>
      <c r="JR40" t="str">
        <f>IF(ISERROR(MATCH(JR$1,'CSC Mitre'!AM$1:AM$220,0)),"",VLOOKUP(JR$1,'Tactic Recode'!$A$1:$B$547,2,FALSE))</f>
        <v/>
      </c>
      <c r="JS40" t="str">
        <f>IF(ISERROR(MATCH(JS$1,'CSC Mitre'!AM$1:AM$220,0)),"",VLOOKUP(JS$1,'Tactic Recode'!$A$1:$B$547,2,FALSE))</f>
        <v/>
      </c>
      <c r="JT40" t="str">
        <f>IF(ISERROR(MATCH(JT$1,'CSC Mitre'!AM$1:AM$220,0)),"",VLOOKUP(JT$1,'Tactic Recode'!$A$1:$B$547,2,FALSE))</f>
        <v/>
      </c>
      <c r="JU40" t="str">
        <f>IF(ISERROR(MATCH(JU$1,'CSC Mitre'!AM$1:AM$220,0)),"",VLOOKUP(JU$1,'Tactic Recode'!$A$1:$B$547,2,FALSE))</f>
        <v/>
      </c>
      <c r="JV40" t="str">
        <f>IF(ISERROR(MATCH(JV$1,'CSC Mitre'!AM$1:AM$220,0)),"",VLOOKUP(JV$1,'Tactic Recode'!$A$1:$B$547,2,FALSE))</f>
        <v/>
      </c>
      <c r="JW40" t="str">
        <f>IF(ISERROR(MATCH(JW$1,'CSC Mitre'!AM$1:AM$220,0)),"",VLOOKUP(JW$1,'Tactic Recode'!$A$1:$B$547,2,FALSE))</f>
        <v/>
      </c>
      <c r="JX40" t="str">
        <f>IF(ISERROR(MATCH(JX$1,'CSC Mitre'!AM$1:AM$220,0)),"",VLOOKUP(JX$1,'Tactic Recode'!$A$1:$B$547,2,FALSE))</f>
        <v/>
      </c>
      <c r="JY40" t="str">
        <f>IF(ISERROR(MATCH(JY$1,'CSC Mitre'!AM$1:AM$220,0)),"",VLOOKUP(JY$1,'Tactic Recode'!$A$1:$B$547,2,FALSE))</f>
        <v/>
      </c>
      <c r="JZ40" t="str">
        <f>IF(ISERROR(MATCH(JZ$1,'CSC Mitre'!AM$1:AM$220,0)),"",VLOOKUP(JZ$1,'Tactic Recode'!$A$1:$B$547,2,FALSE))</f>
        <v/>
      </c>
      <c r="KA40" t="str">
        <f>IF(ISERROR(MATCH(KA$1,'CSC Mitre'!AM$1:AM$220,0)),"",VLOOKUP(KA$1,'Tactic Recode'!$A$1:$B$547,2,FALSE))</f>
        <v/>
      </c>
      <c r="KB40" t="str">
        <f>IF(ISERROR(MATCH(KB$1,'CSC Mitre'!AM$1:AM$220,0)),"",VLOOKUP(KB$1,'Tactic Recode'!$A$1:$B$547,2,FALSE))</f>
        <v/>
      </c>
      <c r="KC40" t="str">
        <f>IF(ISERROR(MATCH(KC$1,'CSC Mitre'!AM$1:AM$220,0)),"",VLOOKUP(KC$1,'Tactic Recode'!$A$1:$B$547,2,FALSE))</f>
        <v/>
      </c>
      <c r="KD40" t="str">
        <f>IF(ISERROR(MATCH(KD$1,'CSC Mitre'!AM$1:AM$220,0)),"",VLOOKUP(KD$1,'Tactic Recode'!$A$1:$B$547,2,FALSE))</f>
        <v/>
      </c>
      <c r="KE40" t="str">
        <f>IF(ISERROR(MATCH(KE$1,'CSC Mitre'!AM$1:AM$220,0)),"",VLOOKUP(KE$1,'Tactic Recode'!$A$1:$B$547,2,FALSE))</f>
        <v/>
      </c>
      <c r="KF40" t="str">
        <f>IF(ISERROR(MATCH(KF$1,'CSC Mitre'!AM$1:AM$220,0)),"",VLOOKUP(KF$1,'Tactic Recode'!$A$1:$B$547,2,FALSE))</f>
        <v/>
      </c>
      <c r="KG40" t="str">
        <f>IF(ISERROR(MATCH(KG$1,'CSC Mitre'!AM$1:AM$220,0)),"",VLOOKUP(KG$1,'Tactic Recode'!$A$1:$B$547,2,FALSE))</f>
        <v/>
      </c>
      <c r="KH40" t="str">
        <f>IF(ISERROR(MATCH(KH$1,'CSC Mitre'!AM$1:AM$220,0)),"",VLOOKUP(KH$1,'Tactic Recode'!$A$1:$B$547,2,FALSE))</f>
        <v/>
      </c>
      <c r="KI40" t="str">
        <f>IF(ISERROR(MATCH(KI$1,'CSC Mitre'!AM$1:AM$220,0)),"",VLOOKUP(KI$1,'Tactic Recode'!$A$1:$B$547,2,FALSE))</f>
        <v/>
      </c>
      <c r="KJ40" t="str">
        <f>IF(ISERROR(MATCH(KJ$1,'CSC Mitre'!AM$1:AM$220,0)),"",VLOOKUP(KJ$1,'Tactic Recode'!$A$1:$B$547,2,FALSE))</f>
        <v/>
      </c>
      <c r="KK40" t="str">
        <f>IF(ISERROR(MATCH(KK$1,'CSC Mitre'!AM$1:AM$220,0)),"",VLOOKUP(KK$1,'Tactic Recode'!$A$1:$B$547,2,FALSE))</f>
        <v/>
      </c>
      <c r="KL40" t="str">
        <f>IF(ISERROR(MATCH(KL$1,'CSC Mitre'!AM$1:AM$220,0)),"",VLOOKUP(KL$1,'Tactic Recode'!$A$1:$B$547,2,FALSE))</f>
        <v/>
      </c>
      <c r="KM40" t="str">
        <f>IF(ISERROR(MATCH(KM$1,'CSC Mitre'!AM$1:AM$220,0)),"",VLOOKUP(KM$1,'Tactic Recode'!$A$1:$B$547,2,FALSE))</f>
        <v/>
      </c>
      <c r="KN40" t="str">
        <f>IF(ISERROR(MATCH(KN$1,'CSC Mitre'!AM$1:AM$220,0)),"",VLOOKUP(KN$1,'Tactic Recode'!$A$1:$B$547,2,FALSE))</f>
        <v/>
      </c>
      <c r="KO40" t="str">
        <f>IF(ISERROR(MATCH(KO$1,'CSC Mitre'!AM$1:AM$220,0)),"",VLOOKUP(KO$1,'Tactic Recode'!$A$1:$B$547,2,FALSE))</f>
        <v/>
      </c>
      <c r="KP40" t="str">
        <f>IF(ISERROR(MATCH(KP$1,'CSC Mitre'!AM$1:AM$220,0)),"",VLOOKUP(KP$1,'Tactic Recode'!$A$1:$B$547,2,FALSE))</f>
        <v/>
      </c>
      <c r="KQ40" t="str">
        <f>IF(ISERROR(MATCH(KQ$1,'CSC Mitre'!AM$1:AM$220,0)),"",VLOOKUP(KQ$1,'Tactic Recode'!$A$1:$B$547,2,FALSE))</f>
        <v/>
      </c>
      <c r="KR40" t="str">
        <f>IF(ISERROR(MATCH(KR$1,'CSC Mitre'!AM$1:AM$220,0)),"",VLOOKUP(KR$1,'Tactic Recode'!$A$1:$B$547,2,FALSE))</f>
        <v/>
      </c>
      <c r="KS40" t="str">
        <f>IF(ISERROR(MATCH(KS$1,'CSC Mitre'!AM$1:AM$220,0)),"",VLOOKUP(KS$1,'Tactic Recode'!$A$1:$B$547,2,FALSE))</f>
        <v/>
      </c>
      <c r="KT40" t="str">
        <f>IF(ISERROR(MATCH(KT$1,'CSC Mitre'!AM$1:AM$220,0)),"",VLOOKUP(KT$1,'Tactic Recode'!$A$1:$B$547,2,FALSE))</f>
        <v/>
      </c>
      <c r="KU40" t="str">
        <f>IF(ISERROR(MATCH(KU$1,'CSC Mitre'!AM$1:AM$220,0)),"",VLOOKUP(KU$1,'Tactic Recode'!$A$1:$B$547,2,FALSE))</f>
        <v/>
      </c>
      <c r="KV40" t="str">
        <f>IF(ISERROR(MATCH(KV$1,'CSC Mitre'!AM$1:AM$220,0)),"",VLOOKUP(KV$1,'Tactic Recode'!$A$1:$B$547,2,FALSE))</f>
        <v/>
      </c>
      <c r="KW40" t="str">
        <f>IF(ISERROR(MATCH(KW$1,'CSC Mitre'!AM$1:AM$220,0)),"",VLOOKUP(KW$1,'Tactic Recode'!$A$1:$B$547,2,FALSE))</f>
        <v/>
      </c>
      <c r="KX40" t="str">
        <f>IF(ISERROR(MATCH(KX$1,'CSC Mitre'!AM$1:AM$220,0)),"",VLOOKUP(KX$1,'Tactic Recode'!$A$1:$B$547,2,FALSE))</f>
        <v/>
      </c>
      <c r="KY40" t="str">
        <f>IF(ISERROR(MATCH(KY$1,'CSC Mitre'!AM$1:AM$220,0)),"",VLOOKUP(KY$1,'Tactic Recode'!$A$1:$B$547,2,FALSE))</f>
        <v/>
      </c>
      <c r="KZ40" t="str">
        <f>IF(ISERROR(MATCH(KZ$1,'CSC Mitre'!AM$1:AM$220,0)),"",VLOOKUP(KZ$1,'Tactic Recode'!$A$1:$B$547,2,FALSE))</f>
        <v/>
      </c>
      <c r="LA40" t="str">
        <f>IF(ISERROR(MATCH(LA$1,'CSC Mitre'!AM$1:AM$220,0)),"",VLOOKUP(LA$1,'Tactic Recode'!$A$1:$B$547,2,FALSE))</f>
        <v/>
      </c>
      <c r="LB40" t="str">
        <f>IF(ISERROR(MATCH(LB$1,'CSC Mitre'!AM$1:AM$220,0)),"",VLOOKUP(LB$1,'Tactic Recode'!$A$1:$B$547,2,FALSE))</f>
        <v/>
      </c>
      <c r="LC40" t="str">
        <f>IF(ISERROR(MATCH(LC$1,'CSC Mitre'!AM$1:AM$220,0)),"",VLOOKUP(LC$1,'Tactic Recode'!$A$1:$B$547,2,FALSE))</f>
        <v/>
      </c>
      <c r="LD40" t="str">
        <f>IF(ISERROR(MATCH(LD$1,'CSC Mitre'!AM$1:AM$220,0)),"",VLOOKUP(LD$1,'Tactic Recode'!$A$1:$B$547,2,FALSE))</f>
        <v/>
      </c>
      <c r="LE40" t="str">
        <f>IF(ISERROR(MATCH(LE$1,'CSC Mitre'!AM$1:AM$220,0)),"",VLOOKUP(LE$1,'Tactic Recode'!$A$1:$B$547,2,FALSE))</f>
        <v/>
      </c>
      <c r="LF40" t="str">
        <f>IF(ISERROR(MATCH(LF$1,'CSC Mitre'!AM$1:AM$220,0)),"",VLOOKUP(LF$1,'Tactic Recode'!$A$1:$B$547,2,FALSE))</f>
        <v/>
      </c>
      <c r="LG40" t="str">
        <f>IF(ISERROR(MATCH(LG$1,'CSC Mitre'!AM$1:AM$220,0)),"",VLOOKUP(LG$1,'Tactic Recode'!$A$1:$B$547,2,FALSE))</f>
        <v/>
      </c>
      <c r="LH40" t="str">
        <f>IF(ISERROR(MATCH(LH$1,'CSC Mitre'!AM$1:AM$220,0)),"",VLOOKUP(LH$1,'Tactic Recode'!$A$1:$B$547,2,FALSE))</f>
        <v/>
      </c>
      <c r="LI40" t="str">
        <f>IF(ISERROR(MATCH(LI$1,'CSC Mitre'!AM$1:AM$220,0)),"",VLOOKUP(LI$1,'Tactic Recode'!$A$1:$B$547,2,FALSE))</f>
        <v/>
      </c>
      <c r="LJ40" t="str">
        <f>IF(ISERROR(MATCH(LJ$1,'CSC Mitre'!AM$1:AM$220,0)),"",VLOOKUP(LJ$1,'Tactic Recode'!$A$1:$B$547,2,FALSE))</f>
        <v/>
      </c>
      <c r="LK40" t="str">
        <f>IF(ISERROR(MATCH(LK$1,'CSC Mitre'!AM$1:AM$220,0)),"",VLOOKUP(LK$1,'Tactic Recode'!$A$1:$B$547,2,FALSE))</f>
        <v/>
      </c>
      <c r="LL40" t="str">
        <f>IF(ISERROR(MATCH(LL$1,'CSC Mitre'!AM$1:AM$220,0)),"",VLOOKUP(LL$1,'Tactic Recode'!$A$1:$B$547,2,FALSE))</f>
        <v/>
      </c>
      <c r="LM40" t="str">
        <f>IF(ISERROR(MATCH(LM$1,'CSC Mitre'!AM$1:AM$220,0)),"",VLOOKUP(LM$1,'Tactic Recode'!$A$1:$B$547,2,FALSE))</f>
        <v/>
      </c>
      <c r="LN40" t="str">
        <f>IF(ISERROR(MATCH(LN$1,'CSC Mitre'!AM$1:AM$220,0)),"",VLOOKUP(LN$1,'Tactic Recode'!$A$1:$B$547,2,FALSE))</f>
        <v/>
      </c>
      <c r="LO40" t="str">
        <f>IF(ISERROR(MATCH(LO$1,'CSC Mitre'!AM$1:AM$220,0)),"",VLOOKUP(LO$1,'Tactic Recode'!$A$1:$B$547,2,FALSE))</f>
        <v/>
      </c>
      <c r="LP40" t="str">
        <f>IF(ISERROR(MATCH(LP$1,'CSC Mitre'!AM$1:AM$220,0)),"",VLOOKUP(LP$1,'Tactic Recode'!$A$1:$B$547,2,FALSE))</f>
        <v/>
      </c>
      <c r="LQ40" t="str">
        <f>IF(ISERROR(MATCH(LQ$1,'CSC Mitre'!AM$1:AM$220,0)),"",VLOOKUP(LQ$1,'Tactic Recode'!$A$1:$B$547,2,FALSE))</f>
        <v/>
      </c>
      <c r="LR40" t="str">
        <f>IF(ISERROR(MATCH(LR$1,'CSC Mitre'!AM$1:AM$220,0)),"",VLOOKUP(LR$1,'Tactic Recode'!$A$1:$B$547,2,FALSE))</f>
        <v/>
      </c>
      <c r="LS40" t="str">
        <f>IF(ISERROR(MATCH(LS$1,'CSC Mitre'!AM$1:AM$220,0)),"",VLOOKUP(LS$1,'Tactic Recode'!$A$1:$B$547,2,FALSE))</f>
        <v/>
      </c>
      <c r="LT40" t="str">
        <f>IF(ISERROR(MATCH(LT$1,'CSC Mitre'!AM$1:AM$220,0)),"",VLOOKUP(LT$1,'Tactic Recode'!$A$1:$B$547,2,FALSE))</f>
        <v/>
      </c>
      <c r="LU40" t="str">
        <f>IF(ISERROR(MATCH(LU$1,'CSC Mitre'!AM$1:AM$220,0)),"",VLOOKUP(LU$1,'Tactic Recode'!$A$1:$B$547,2,FALSE))</f>
        <v/>
      </c>
      <c r="LV40" t="str">
        <f>IF(ISERROR(MATCH(LV$1,'CSC Mitre'!AM$1:AM$220,0)),"",VLOOKUP(LV$1,'Tactic Recode'!$A$1:$B$547,2,FALSE))</f>
        <v/>
      </c>
      <c r="LW40" t="str">
        <f>IF(ISERROR(MATCH(LW$1,'CSC Mitre'!AM$1:AM$220,0)),"",VLOOKUP(LW$1,'Tactic Recode'!$A$1:$B$547,2,FALSE))</f>
        <v/>
      </c>
      <c r="LX40" t="str">
        <f>IF(ISERROR(MATCH(LX$1,'CSC Mitre'!AM$1:AM$220,0)),"",VLOOKUP(LX$1,'Tactic Recode'!$A$1:$B$547,2,FALSE))</f>
        <v/>
      </c>
      <c r="LY40" t="str">
        <f>IF(ISERROR(MATCH(LY$1,'CSC Mitre'!AM$1:AM$220,0)),"",VLOOKUP(LY$1,'Tactic Recode'!$A$1:$B$547,2,FALSE))</f>
        <v/>
      </c>
      <c r="LZ40" t="str">
        <f>IF(ISERROR(MATCH(LZ$1,'CSC Mitre'!AM$1:AM$220,0)),"",VLOOKUP(LZ$1,'Tactic Recode'!$A$1:$B$547,2,FALSE))</f>
        <v/>
      </c>
      <c r="MA40" t="str">
        <f>IF(ISERROR(MATCH(MA$1,'CSC Mitre'!AM$1:AM$220,0)),"",VLOOKUP(MA$1,'Tactic Recode'!$A$1:$B$547,2,FALSE))</f>
        <v/>
      </c>
      <c r="MB40" t="str">
        <f>IF(ISERROR(MATCH(MB$1,'CSC Mitre'!AM$1:AM$220,0)),"",VLOOKUP(MB$1,'Tactic Recode'!$A$1:$B$547,2,FALSE))</f>
        <v/>
      </c>
      <c r="MC40" t="str">
        <f>IF(ISERROR(MATCH(MC$1,'CSC Mitre'!AM$1:AM$220,0)),"",VLOOKUP(MC$1,'Tactic Recode'!$A$1:$B$547,2,FALSE))</f>
        <v/>
      </c>
      <c r="MD40" t="str">
        <f>IF(ISERROR(MATCH(MD$1,'CSC Mitre'!AM$1:AM$220,0)),"",VLOOKUP(MD$1,'Tactic Recode'!$A$1:$B$547,2,FALSE))</f>
        <v/>
      </c>
      <c r="ME40" t="str">
        <f>IF(ISERROR(MATCH(ME$1,'CSC Mitre'!AM$1:AM$220,0)),"",VLOOKUP(ME$1,'Tactic Recode'!$A$1:$B$547,2,FALSE))</f>
        <v/>
      </c>
      <c r="MF40" t="str">
        <f>IF(ISERROR(MATCH(MF$1,'CSC Mitre'!AM$1:AM$220,0)),"",VLOOKUP(MF$1,'Tactic Recode'!$A$1:$B$547,2,FALSE))</f>
        <v/>
      </c>
      <c r="MG40" t="str">
        <f>IF(ISERROR(MATCH(MG$1,'CSC Mitre'!AM$1:AM$220,0)),"",VLOOKUP(MG$1,'Tactic Recode'!$A$1:$B$547,2,FALSE))</f>
        <v/>
      </c>
      <c r="MH40" t="str">
        <f>IF(ISERROR(MATCH(MH$1,'CSC Mitre'!AM$1:AM$220,0)),"",VLOOKUP(MH$1,'Tactic Recode'!$A$1:$B$547,2,FALSE))</f>
        <v/>
      </c>
      <c r="MI40" t="str">
        <f>IF(ISERROR(MATCH(MI$1,'CSC Mitre'!AM$1:AM$220,0)),"",VLOOKUP(MI$1,'Tactic Recode'!$A$1:$B$547,2,FALSE))</f>
        <v/>
      </c>
      <c r="MJ40" t="str">
        <f>IF(ISERROR(MATCH(MJ$1,'CSC Mitre'!AM$1:AM$220,0)),"",VLOOKUP(MJ$1,'Tactic Recode'!$A$1:$B$547,2,FALSE))</f>
        <v/>
      </c>
      <c r="MK40" t="str">
        <f>IF(ISERROR(MATCH(MK$1,'CSC Mitre'!AM$1:AM$220,0)),"",VLOOKUP(MK$1,'Tactic Recode'!$A$1:$B$547,2,FALSE))</f>
        <v/>
      </c>
      <c r="ML40" t="str">
        <f>IF(ISERROR(MATCH(ML$1,'CSC Mitre'!AM$1:AM$220,0)),"",VLOOKUP(ML$1,'Tactic Recode'!$A$1:$B$547,2,FALSE))</f>
        <v/>
      </c>
      <c r="MM40" t="str">
        <f>IF(ISERROR(MATCH(MM$1,'CSC Mitre'!AM$1:AM$220,0)),"",VLOOKUP(MM$1,'Tactic Recode'!$A$1:$B$547,2,FALSE))</f>
        <v/>
      </c>
      <c r="MN40" t="str">
        <f>IF(ISERROR(MATCH(MN$1,'CSC Mitre'!AM$1:AM$220,0)),"",VLOOKUP(MN$1,'Tactic Recode'!$A$1:$B$547,2,FALSE))</f>
        <v/>
      </c>
      <c r="MO40" t="str">
        <f>IF(ISERROR(MATCH(MO$1,'CSC Mitre'!AM$1:AM$220,0)),"",VLOOKUP(MO$1,'Tactic Recode'!$A$1:$B$547,2,FALSE))</f>
        <v/>
      </c>
      <c r="MP40" t="str">
        <f>IF(ISERROR(MATCH(MP$1,'CSC Mitre'!AM$1:AM$220,0)),"",VLOOKUP(MP$1,'Tactic Recode'!$A$1:$B$547,2,FALSE))</f>
        <v/>
      </c>
      <c r="MQ40" t="str">
        <f>IF(ISERROR(MATCH(MQ$1,'CSC Mitre'!AM$1:AM$220,0)),"",VLOOKUP(MQ$1,'Tactic Recode'!$A$1:$B$547,2,FALSE))</f>
        <v/>
      </c>
      <c r="MR40" t="str">
        <f>IF(ISERROR(MATCH(MR$1,'CSC Mitre'!AM$1:AM$220,0)),"",VLOOKUP(MR$1,'Tactic Recode'!$A$1:$B$547,2,FALSE))</f>
        <v/>
      </c>
      <c r="MS40" t="str">
        <f>IF(ISERROR(MATCH(MS$1,'CSC Mitre'!AM$1:AM$220,0)),"",VLOOKUP(MS$1,'Tactic Recode'!$A$1:$B$547,2,FALSE))</f>
        <v/>
      </c>
      <c r="MT40" t="str">
        <f>IF(ISERROR(MATCH(MT$1,'CSC Mitre'!AM$1:AM$220,0)),"",VLOOKUP(MT$1,'Tactic Recode'!$A$1:$B$547,2,FALSE))</f>
        <v/>
      </c>
      <c r="MU40" t="str">
        <f>IF(ISERROR(MATCH(MU$1,'CSC Mitre'!AM$1:AM$220,0)),"",VLOOKUP(MU$1,'Tactic Recode'!$A$1:$B$547,2,FALSE))</f>
        <v/>
      </c>
      <c r="MV40" t="str">
        <f>IF(ISERROR(MATCH(MV$1,'CSC Mitre'!AM$1:AM$220,0)),"",VLOOKUP(MV$1,'Tactic Recode'!$A$1:$B$547,2,FALSE))</f>
        <v/>
      </c>
      <c r="MW40" t="str">
        <f>IF(ISERROR(MATCH(MW$1,'CSC Mitre'!AM$1:AM$220,0)),"",VLOOKUP(MW$1,'Tactic Recode'!$A$1:$B$547,2,FALSE))</f>
        <v/>
      </c>
      <c r="MX40" t="str">
        <f>IF(ISERROR(MATCH(MX$1,'CSC Mitre'!AM$1:AM$220,0)),"",VLOOKUP(MX$1,'Tactic Recode'!$A$1:$B$547,2,FALSE))</f>
        <v/>
      </c>
      <c r="MY40" t="str">
        <f>IF(ISERROR(MATCH(MY$1,'CSC Mitre'!AM$1:AM$220,0)),"",VLOOKUP(MY$1,'Tactic Recode'!$A$1:$B$547,2,FALSE))</f>
        <v/>
      </c>
      <c r="MZ40" t="str">
        <f>IF(ISERROR(MATCH(MZ$1,'CSC Mitre'!AM$1:AM$220,0)),"",VLOOKUP(MZ$1,'Tactic Recode'!$A$1:$B$547,2,FALSE))</f>
        <v/>
      </c>
      <c r="NA40" t="str">
        <f>IF(ISERROR(MATCH(NA$1,'CSC Mitre'!AM$1:AM$220,0)),"",VLOOKUP(NA$1,'Tactic Recode'!$A$1:$B$547,2,FALSE))</f>
        <v/>
      </c>
      <c r="NB40" t="str">
        <f>IF(ISERROR(MATCH(NB$1,'CSC Mitre'!AM$1:AM$220,0)),"",VLOOKUP(NB$1,'Tactic Recode'!$A$1:$B$547,2,FALSE))</f>
        <v/>
      </c>
      <c r="NC40" t="str">
        <f>IF(ISERROR(MATCH(NC$1,'CSC Mitre'!AM$1:AM$220,0)),"",VLOOKUP(NC$1,'Tactic Recode'!$A$1:$B$547,2,FALSE))</f>
        <v/>
      </c>
      <c r="ND40" t="str">
        <f>IF(ISERROR(MATCH(ND$1,'CSC Mitre'!AM$1:AM$220,0)),"",VLOOKUP(ND$1,'Tactic Recode'!$A$1:$B$547,2,FALSE))</f>
        <v/>
      </c>
      <c r="NE40" t="str">
        <f>IF(ISERROR(MATCH(NE$1,'CSC Mitre'!AM$1:AM$220,0)),"",VLOOKUP(NE$1,'Tactic Recode'!$A$1:$B$547,2,FALSE))</f>
        <v/>
      </c>
      <c r="NF40" t="str">
        <f>IF(ISERROR(MATCH(NF$1,'CSC Mitre'!AM$1:AM$220,0)),"",VLOOKUP(NF$1,'Tactic Recode'!$A$1:$B$547,2,FALSE))</f>
        <v/>
      </c>
      <c r="NG40" t="str">
        <f>IF(ISERROR(MATCH(NG$1,'CSC Mitre'!AM$1:AM$220,0)),"",VLOOKUP(NG$1,'Tactic Recode'!$A$1:$B$547,2,FALSE))</f>
        <v/>
      </c>
      <c r="NH40" t="str">
        <f>IF(ISERROR(MATCH(NH$1,'CSC Mitre'!AM$1:AM$220,0)),"",VLOOKUP(NH$1,'Tactic Recode'!$A$1:$B$547,2,FALSE))</f>
        <v>Credential Access, Defense Evasion, Persistence</v>
      </c>
      <c r="NI40" t="str">
        <f>IF(ISERROR(MATCH(NI$1,'CSC Mitre'!AM$1:AM$220,0)),"",VLOOKUP(NI$1,'Tactic Recode'!$A$1:$B$547,2,FALSE))</f>
        <v>Credential Access, Defense Evasion, Persistence</v>
      </c>
      <c r="NJ40" t="str">
        <f>IF(ISERROR(MATCH(NJ$1,'CSC Mitre'!AM$1:AM$220,0)),"",VLOOKUP(NJ$1,'Tactic Recode'!$A$1:$B$547,2,FALSE))</f>
        <v/>
      </c>
      <c r="NK40" t="str">
        <f>IF(ISERROR(MATCH(NK$1,'CSC Mitre'!AM$1:AM$220,0)),"",VLOOKUP(NK$1,'Tactic Recode'!$A$1:$B$547,2,FALSE))</f>
        <v/>
      </c>
      <c r="NL40" t="str">
        <f>IF(ISERROR(MATCH(NL$1,'CSC Mitre'!AM$1:AM$220,0)),"",VLOOKUP(NL$1,'Tactic Recode'!$A$1:$B$547,2,FALSE))</f>
        <v/>
      </c>
      <c r="NM40" t="str">
        <f>IF(ISERROR(MATCH(NM$1,'CSC Mitre'!AM$1:AM$220,0)),"",VLOOKUP(NM$1,'Tactic Recode'!$A$1:$B$547,2,FALSE))</f>
        <v/>
      </c>
      <c r="NN40" t="str">
        <f>IF(ISERROR(MATCH(NN$1,'CSC Mitre'!AM$1:AM$220,0)),"",VLOOKUP(NN$1,'Tactic Recode'!$A$1:$B$547,2,FALSE))</f>
        <v/>
      </c>
      <c r="NO40" t="str">
        <f>IF(ISERROR(MATCH(NO$1,'CSC Mitre'!AM$1:AM$220,0)),"",VLOOKUP(NO$1,'Tactic Recode'!$A$1:$B$547,2,FALSE))</f>
        <v/>
      </c>
      <c r="NP40" t="str">
        <f>IF(ISERROR(MATCH(NP$1,'CSC Mitre'!AM$1:AM$220,0)),"",VLOOKUP(NP$1,'Tactic Recode'!$A$1:$B$547,2,FALSE))</f>
        <v/>
      </c>
      <c r="NQ40" t="str">
        <f>IF(ISERROR(MATCH(NQ$1,'CSC Mitre'!AM$1:AM$220,0)),"",VLOOKUP(NQ$1,'Tactic Recode'!$A$1:$B$547,2,FALSE))</f>
        <v/>
      </c>
      <c r="NR40" t="str">
        <f>IF(ISERROR(MATCH(NR$1,'CSC Mitre'!AM$1:AM$220,0)),"",VLOOKUP(NR$1,'Tactic Recode'!$A$1:$B$547,2,FALSE))</f>
        <v/>
      </c>
      <c r="NS40" t="str">
        <f>IF(ISERROR(MATCH(NS$1,'CSC Mitre'!AM$1:AM$220,0)),"",VLOOKUP(NS$1,'Tactic Recode'!$A$1:$B$547,2,FALSE))</f>
        <v/>
      </c>
      <c r="NT40" t="str">
        <f>IF(ISERROR(MATCH(NT$1,'CSC Mitre'!AM$1:AM$220,0)),"",VLOOKUP(NT$1,'Tactic Recode'!$A$1:$B$547,2,FALSE))</f>
        <v/>
      </c>
      <c r="NU40" t="str">
        <f>IF(ISERROR(MATCH(NU$1,'CSC Mitre'!AM$1:AM$220,0)),"",VLOOKUP(NU$1,'Tactic Recode'!$A$1:$B$547,2,FALSE))</f>
        <v/>
      </c>
      <c r="NV40" t="str">
        <f>IF(ISERROR(MATCH(NV$1,'CSC Mitre'!AM$1:AM$220,0)),"",VLOOKUP(NV$1,'Tactic Recode'!$A$1:$B$547,2,FALSE))</f>
        <v/>
      </c>
      <c r="NW40" t="str">
        <f>IF(ISERROR(MATCH(NW$1,'CSC Mitre'!AM$1:AM$220,0)),"",VLOOKUP(NW$1,'Tactic Recode'!$A$1:$B$547,2,FALSE))</f>
        <v/>
      </c>
      <c r="NX40" t="str">
        <f>IF(ISERROR(MATCH(NX$1,'CSC Mitre'!AM$1:AM$220,0)),"",VLOOKUP(NX$1,'Tactic Recode'!$A$1:$B$547,2,FALSE))</f>
        <v/>
      </c>
      <c r="NY40" t="str">
        <f>IF(ISERROR(MATCH(NY$1,'CSC Mitre'!AM$1:AM$220,0)),"",VLOOKUP(NY$1,'Tactic Recode'!$A$1:$B$547,2,FALSE))</f>
        <v/>
      </c>
      <c r="NZ40" t="str">
        <f>IF(ISERROR(MATCH(NZ$1,'CSC Mitre'!AM$1:AM$220,0)),"",VLOOKUP(NZ$1,'Tactic Recode'!$A$1:$B$547,2,FALSE))</f>
        <v/>
      </c>
      <c r="OA40" t="str">
        <f>IF(ISERROR(MATCH(OA$1,'CSC Mitre'!AM$1:AM$220,0)),"",VLOOKUP(OA$1,'Tactic Recode'!$A$1:$B$547,2,FALSE))</f>
        <v/>
      </c>
      <c r="OB40" t="str">
        <f>IF(ISERROR(MATCH(OB$1,'CSC Mitre'!AM$1:AM$220,0)),"",VLOOKUP(OB$1,'Tactic Recode'!$A$1:$B$547,2,FALSE))</f>
        <v/>
      </c>
      <c r="OC40" t="str">
        <f>IF(ISERROR(MATCH(OC$1,'CSC Mitre'!AM$1:AM$220,0)),"",VLOOKUP(OC$1,'Tactic Recode'!$A$1:$B$547,2,FALSE))</f>
        <v/>
      </c>
      <c r="OD40" t="str">
        <f>IF(ISERROR(MATCH(OD$1,'CSC Mitre'!AM$1:AM$220,0)),"",VLOOKUP(OD$1,'Tactic Recode'!$A$1:$B$547,2,FALSE))</f>
        <v/>
      </c>
      <c r="OE40" t="str">
        <f>IF(ISERROR(MATCH(OE$1,'CSC Mitre'!AM$1:AM$220,0)),"",VLOOKUP(OE$1,'Tactic Recode'!$A$1:$B$547,2,FALSE))</f>
        <v/>
      </c>
      <c r="OF40" t="str">
        <f>IF(ISERROR(MATCH(OF$1,'CSC Mitre'!AM$1:AM$220,0)),"",VLOOKUP(OF$1,'Tactic Recode'!$A$1:$B$547,2,FALSE))</f>
        <v/>
      </c>
      <c r="OG40" t="str">
        <f>IF(ISERROR(MATCH(OG$1,'CSC Mitre'!AM$1:AM$220,0)),"",VLOOKUP(OG$1,'Tactic Recode'!$A$1:$B$547,2,FALSE))</f>
        <v/>
      </c>
      <c r="OH40" t="str">
        <f>IF(ISERROR(MATCH(OH$1,'CSC Mitre'!AM$1:AM$220,0)),"",VLOOKUP(OH$1,'Tactic Recode'!$A$1:$B$547,2,FALSE))</f>
        <v/>
      </c>
      <c r="OI40" t="str">
        <f>IF(ISERROR(MATCH(OI$1,'CSC Mitre'!AM$1:AM$220,0)),"",VLOOKUP(OI$1,'Tactic Recode'!$A$1:$B$547,2,FALSE))</f>
        <v/>
      </c>
      <c r="OJ40" t="str">
        <f>IF(ISERROR(MATCH(OJ$1,'CSC Mitre'!AM$1:AM$220,0)),"",VLOOKUP(OJ$1,'Tactic Recode'!$A$1:$B$547,2,FALSE))</f>
        <v/>
      </c>
      <c r="OK40" t="str">
        <f>IF(ISERROR(MATCH(OK$1,'CSC Mitre'!AM$1:AM$220,0)),"",VLOOKUP(OK$1,'Tactic Recode'!$A$1:$B$547,2,FALSE))</f>
        <v/>
      </c>
      <c r="OL40" t="str">
        <f>IF(ISERROR(MATCH(OL$1,'CSC Mitre'!AM$1:AM$220,0)),"",VLOOKUP(OL$1,'Tactic Recode'!$A$1:$B$547,2,FALSE))</f>
        <v/>
      </c>
      <c r="OM40" t="str">
        <f>IF(ISERROR(MATCH(OM$1,'CSC Mitre'!AM$1:AM$220,0)),"",VLOOKUP(OM$1,'Tactic Recode'!$A$1:$B$547,2,FALSE))</f>
        <v/>
      </c>
      <c r="ON40" t="str">
        <f>IF(ISERROR(MATCH(ON$1,'CSC Mitre'!AM$1:AM$220,0)),"",VLOOKUP(ON$1,'Tactic Recode'!$A$1:$B$547,2,FALSE))</f>
        <v/>
      </c>
      <c r="OO40" t="str">
        <f>IF(ISERROR(MATCH(OO$1,'CSC Mitre'!AM$1:AM$220,0)),"",VLOOKUP(OO$1,'Tactic Recode'!$A$1:$B$547,2,FALSE))</f>
        <v>Lateral Movement</v>
      </c>
      <c r="OP40" t="str">
        <f>IF(ISERROR(MATCH(OP$1,'CSC Mitre'!AM$1:AM$220,0)),"",VLOOKUP(OP$1,'Tactic Recode'!$A$1:$B$547,2,FALSE))</f>
        <v/>
      </c>
      <c r="OQ40" t="str">
        <f>IF(ISERROR(MATCH(OQ$1,'CSC Mitre'!AM$1:AM$220,0)),"",VLOOKUP(OQ$1,'Tactic Recode'!$A$1:$B$547,2,FALSE))</f>
        <v/>
      </c>
      <c r="OR40" t="str">
        <f>IF(ISERROR(MATCH(OR$1,'CSC Mitre'!AM$1:AM$220,0)),"",VLOOKUP(OR$1,'Tactic Recode'!$A$1:$B$547,2,FALSE))</f>
        <v/>
      </c>
      <c r="OS40" t="str">
        <f>IF(ISERROR(MATCH(OS$1,'CSC Mitre'!AM$1:AM$220,0)),"",VLOOKUP(OS$1,'Tactic Recode'!$A$1:$B$547,2,FALSE))</f>
        <v/>
      </c>
      <c r="OT40" t="str">
        <f>IF(ISERROR(MATCH(OT$1,'CSC Mitre'!AM$1:AM$220,0)),"",VLOOKUP(OT$1,'Tactic Recode'!$A$1:$B$547,2,FALSE))</f>
        <v/>
      </c>
      <c r="OU40" t="str">
        <f>IF(ISERROR(MATCH(OU$1,'CSC Mitre'!AM$1:AM$220,0)),"",VLOOKUP(OU$1,'Tactic Recode'!$A$1:$B$547,2,FALSE))</f>
        <v/>
      </c>
      <c r="OV40" t="str">
        <f>IF(ISERROR(MATCH(OV$1,'CSC Mitre'!AM$1:AM$220,0)),"",VLOOKUP(OV$1,'Tactic Recode'!$A$1:$B$547,2,FALSE))</f>
        <v/>
      </c>
      <c r="OW40" t="str">
        <f>IF(ISERROR(MATCH(OW$1,'CSC Mitre'!AM$1:AM$220,0)),"",VLOOKUP(OW$1,'Tactic Recode'!$A$1:$B$547,2,FALSE))</f>
        <v/>
      </c>
      <c r="OX40" t="str">
        <f>IF(ISERROR(MATCH(OX$1,'CSC Mitre'!AM$1:AM$220,0)),"",VLOOKUP(OX$1,'Tactic Recode'!$A$1:$B$547,2,FALSE))</f>
        <v/>
      </c>
      <c r="OY40" t="str">
        <f>IF(ISERROR(MATCH(OY$1,'CSC Mitre'!AM$1:AM$220,0)),"",VLOOKUP(OY$1,'Tactic Recode'!$A$1:$B$547,2,FALSE))</f>
        <v/>
      </c>
      <c r="OZ40" t="str">
        <f>IF(ISERROR(MATCH(OZ$1,'CSC Mitre'!AM$1:AM$220,0)),"",VLOOKUP(OZ$1,'Tactic Recode'!$A$1:$B$547,2,FALSE))</f>
        <v/>
      </c>
      <c r="PA40" t="str">
        <f>IF(ISERROR(MATCH(PA$1,'CSC Mitre'!AM$1:AM$220,0)),"",VLOOKUP(PA$1,'Tactic Recode'!$A$1:$B$547,2,FALSE))</f>
        <v/>
      </c>
      <c r="PB40" t="str">
        <f>IF(ISERROR(MATCH(PB$1,'CSC Mitre'!AM$1:AM$220,0)),"",VLOOKUP(PB$1,'Tactic Recode'!$A$1:$B$547,2,FALSE))</f>
        <v/>
      </c>
      <c r="PC40" t="str">
        <f>IF(ISERROR(MATCH(PC$1,'CSC Mitre'!AM$1:AM$220,0)),"",VLOOKUP(PC$1,'Tactic Recode'!$A$1:$B$547,2,FALSE))</f>
        <v/>
      </c>
      <c r="PD40" t="str">
        <f>IF(ISERROR(MATCH(PD$1,'CSC Mitre'!AM$1:AM$220,0)),"",VLOOKUP(PD$1,'Tactic Recode'!$A$1:$B$547,2,FALSE))</f>
        <v/>
      </c>
      <c r="PE40" t="str">
        <f>IF(ISERROR(MATCH(PE$1,'CSC Mitre'!AM$1:AM$220,0)),"",VLOOKUP(PE$1,'Tactic Recode'!$A$1:$B$547,2,FALSE))</f>
        <v/>
      </c>
      <c r="PF40" t="str">
        <f>IF(ISERROR(MATCH(PF$1,'CSC Mitre'!AM$1:AM$220,0)),"",VLOOKUP(PF$1,'Tactic Recode'!$A$1:$B$547,2,FALSE))</f>
        <v/>
      </c>
      <c r="PG40" t="str">
        <f>IF(ISERROR(MATCH(PG$1,'CSC Mitre'!AM$1:AM$220,0)),"",VLOOKUP(PG$1,'Tactic Recode'!$A$1:$B$547,2,FALSE))</f>
        <v/>
      </c>
      <c r="PH40" t="str">
        <f>IF(ISERROR(MATCH(PH$1,'CSC Mitre'!AM$1:AM$220,0)),"",VLOOKUP(PH$1,'Tactic Recode'!$A$1:$B$547,2,FALSE))</f>
        <v/>
      </c>
      <c r="PI40" t="str">
        <f>IF(ISERROR(MATCH(PI$1,'CSC Mitre'!AM$1:AM$220,0)),"",VLOOKUP(PI$1,'Tactic Recode'!$A$1:$B$547,2,FALSE))</f>
        <v/>
      </c>
      <c r="PJ40" t="str">
        <f>IF(ISERROR(MATCH(PJ$1,'CSC Mitre'!AM$1:AM$220,0)),"",VLOOKUP(PJ$1,'Tactic Recode'!$A$1:$B$547,2,FALSE))</f>
        <v/>
      </c>
      <c r="PK40" t="str">
        <f>IF(ISERROR(MATCH(PK$1,'CSC Mitre'!AM$1:AM$220,0)),"",VLOOKUP(PK$1,'Tactic Recode'!$A$1:$B$547,2,FALSE))</f>
        <v/>
      </c>
      <c r="PL40" t="str">
        <f>IF(ISERROR(MATCH(PL$1,'CSC Mitre'!AM$1:AM$220,0)),"",VLOOKUP(PL$1,'Tactic Recode'!$A$1:$B$547,2,FALSE))</f>
        <v/>
      </c>
      <c r="PM40" t="str">
        <f>IF(ISERROR(MATCH(PM$1,'CSC Mitre'!AM$1:AM$220,0)),"",VLOOKUP(PM$1,'Tactic Recode'!$A$1:$B$547,2,FALSE))</f>
        <v/>
      </c>
      <c r="PN40" t="str">
        <f>IF(ISERROR(MATCH(PN$1,'CSC Mitre'!AM$1:AM$220,0)),"",VLOOKUP(PN$1,'Tactic Recode'!$A$1:$B$547,2,FALSE))</f>
        <v/>
      </c>
      <c r="PO40" t="str">
        <f>IF(ISERROR(MATCH(PO$1,'CSC Mitre'!AM$1:AM$220,0)),"",VLOOKUP(PO$1,'Tactic Recode'!$A$1:$B$547,2,FALSE))</f>
        <v/>
      </c>
      <c r="PP40" t="str">
        <f>IF(ISERROR(MATCH(PP$1,'CSC Mitre'!AM$1:AM$220,0)),"",VLOOKUP(PP$1,'Tactic Recode'!$A$1:$B$547,2,FALSE))</f>
        <v/>
      </c>
      <c r="PQ40" t="str">
        <f>IF(ISERROR(MATCH(PQ$1,'CSC Mitre'!AM$1:AM$220,0)),"",VLOOKUP(PQ$1,'Tactic Recode'!$A$1:$B$547,2,FALSE))</f>
        <v/>
      </c>
      <c r="PR40" t="str">
        <f>IF(ISERROR(MATCH(PR$1,'CSC Mitre'!AM$1:AM$220,0)),"",VLOOKUP(PR$1,'Tactic Recode'!$A$1:$B$547,2,FALSE))</f>
        <v/>
      </c>
      <c r="PS40" t="str">
        <f>IF(ISERROR(MATCH(PS$1,'CSC Mitre'!AM$1:AM$220,0)),"",VLOOKUP(PS$1,'Tactic Recode'!$A$1:$B$547,2,FALSE))</f>
        <v/>
      </c>
      <c r="PT40" t="str">
        <f>IF(ISERROR(MATCH(PT$1,'CSC Mitre'!AM$1:AM$220,0)),"",VLOOKUP(PT$1,'Tactic Recode'!$A$1:$B$547,2,FALSE))</f>
        <v/>
      </c>
      <c r="PU40" t="str">
        <f>IF(ISERROR(MATCH(PU$1,'CSC Mitre'!AM$1:AM$220,0)),"",VLOOKUP(PU$1,'Tactic Recode'!$A$1:$B$547,2,FALSE))</f>
        <v/>
      </c>
      <c r="PV40" t="str">
        <f>IF(ISERROR(MATCH(PV$1,'CSC Mitre'!AM$1:AM$220,0)),"",VLOOKUP(PV$1,'Tactic Recode'!$A$1:$B$547,2,FALSE))</f>
        <v/>
      </c>
      <c r="PW40" t="str">
        <f>IF(ISERROR(MATCH(PW$1,'CSC Mitre'!AM$1:AM$220,0)),"",VLOOKUP(PW$1,'Tactic Recode'!$A$1:$B$547,2,FALSE))</f>
        <v/>
      </c>
      <c r="PX40" t="str">
        <f>IF(ISERROR(MATCH(PX$1,'CSC Mitre'!AM$1:AM$220,0)),"",VLOOKUP(PX$1,'Tactic Recode'!$A$1:$B$547,2,FALSE))</f>
        <v/>
      </c>
      <c r="PY40" t="str">
        <f>IF(ISERROR(MATCH(PY$1,'CSC Mitre'!AM$1:AM$220,0)),"",VLOOKUP(PY$1,'Tactic Recode'!$A$1:$B$547,2,FALSE))</f>
        <v/>
      </c>
      <c r="PZ40" t="str">
        <f>IF(ISERROR(MATCH(PZ$1,'CSC Mitre'!AM$1:AM$220,0)),"",VLOOKUP(PZ$1,'Tactic Recode'!$A$1:$B$547,2,FALSE))</f>
        <v/>
      </c>
      <c r="QA40" t="str">
        <f>IF(ISERROR(MATCH(QA$1,'CSC Mitre'!AM$1:AM$220,0)),"",VLOOKUP(QA$1,'Tactic Recode'!$A$1:$B$547,2,FALSE))</f>
        <v/>
      </c>
      <c r="QB40" t="str">
        <f>IF(ISERROR(MATCH(QB$1,'CSC Mitre'!AM$1:AM$220,0)),"",VLOOKUP(QB$1,'Tactic Recode'!$A$1:$B$547,2,FALSE))</f>
        <v/>
      </c>
      <c r="QC40" t="str">
        <f>IF(ISERROR(MATCH(QC$1,'CSC Mitre'!AM$1:AM$220,0)),"",VLOOKUP(QC$1,'Tactic Recode'!$A$1:$B$547,2,FALSE))</f>
        <v/>
      </c>
      <c r="QD40" t="str">
        <f>IF(ISERROR(MATCH(QD$1,'CSC Mitre'!AM$1:AM$220,0)),"",VLOOKUP(QD$1,'Tactic Recode'!$A$1:$B$547,2,FALSE))</f>
        <v/>
      </c>
      <c r="QE40" t="str">
        <f>IF(ISERROR(MATCH(QE$1,'CSC Mitre'!AM$1:AM$220,0)),"",VLOOKUP(QE$1,'Tactic Recode'!$A$1:$B$547,2,FALSE))</f>
        <v/>
      </c>
      <c r="QF40" t="str">
        <f>IF(ISERROR(MATCH(QF$1,'CSC Mitre'!AM$1:AM$220,0)),"",VLOOKUP(QF$1,'Tactic Recode'!$A$1:$B$547,2,FALSE))</f>
        <v/>
      </c>
      <c r="QG40" t="str">
        <f>IF(ISERROR(MATCH(QG$1,'CSC Mitre'!AM$1:AM$220,0)),"",VLOOKUP(QG$1,'Tactic Recode'!$A$1:$B$547,2,FALSE))</f>
        <v/>
      </c>
      <c r="QH40" t="str">
        <f>IF(ISERROR(MATCH(QH$1,'CSC Mitre'!AM$1:AM$220,0)),"",VLOOKUP(QH$1,'Tactic Recode'!$A$1:$B$547,2,FALSE))</f>
        <v/>
      </c>
      <c r="QI40" t="str">
        <f>IF(ISERROR(MATCH(QI$1,'CSC Mitre'!AM$1:AM$220,0)),"",VLOOKUP(QI$1,'Tactic Recode'!$A$1:$B$547,2,FALSE))</f>
        <v/>
      </c>
      <c r="QJ40" t="str">
        <f>IF(ISERROR(MATCH(QJ$1,'CSC Mitre'!AM$1:AM$220,0)),"",VLOOKUP(QJ$1,'Tactic Recode'!$A$1:$B$547,2,FALSE))</f>
        <v/>
      </c>
      <c r="QK40" t="str">
        <f>IF(ISERROR(MATCH(QK$1,'CSC Mitre'!AM$1:AM$220,0)),"",VLOOKUP(QK$1,'Tactic Recode'!$A$1:$B$547,2,FALSE))</f>
        <v/>
      </c>
      <c r="QL40" t="str">
        <f>IF(ISERROR(MATCH(QL$1,'CSC Mitre'!AM$1:AM$220,0)),"",VLOOKUP(QL$1,'Tactic Recode'!$A$1:$B$547,2,FALSE))</f>
        <v/>
      </c>
      <c r="QM40" t="str">
        <f>IF(ISERROR(MATCH(QM$1,'CSC Mitre'!AM$1:AM$220,0)),"",VLOOKUP(QM$1,'Tactic Recode'!$A$1:$B$547,2,FALSE))</f>
        <v/>
      </c>
      <c r="QN40" t="str">
        <f>IF(ISERROR(MATCH(QN$1,'CSC Mitre'!AM$1:AM$220,0)),"",VLOOKUP(QN$1,'Tactic Recode'!$A$1:$B$547,2,FALSE))</f>
        <v/>
      </c>
      <c r="QO40" t="str">
        <f>IF(ISERROR(MATCH(QO$1,'CSC Mitre'!AM$1:AM$220,0)),"",VLOOKUP(QO$1,'Tactic Recode'!$A$1:$B$547,2,FALSE))</f>
        <v/>
      </c>
      <c r="QP40" t="str">
        <f>IF(ISERROR(MATCH(QP$1,'CSC Mitre'!AM$1:AM$220,0)),"",VLOOKUP(QP$1,'Tactic Recode'!$A$1:$B$547,2,FALSE))</f>
        <v/>
      </c>
      <c r="QQ40" t="str">
        <f>IF(ISERROR(MATCH(QQ$1,'CSC Mitre'!AM$1:AM$220,0)),"",VLOOKUP(QQ$1,'Tactic Recode'!$A$1:$B$547,2,FALSE))</f>
        <v/>
      </c>
      <c r="QR40" t="str">
        <f>IF(ISERROR(MATCH(QR$1,'CSC Mitre'!AM$1:AM$220,0)),"",VLOOKUP(QR$1,'Tactic Recode'!$A$1:$B$547,2,FALSE))</f>
        <v/>
      </c>
      <c r="QS40" t="str">
        <f>IF(ISERROR(MATCH(QS$1,'CSC Mitre'!AM$1:AM$220,0)),"",VLOOKUP(QS$1,'Tactic Recode'!$A$1:$B$547,2,FALSE))</f>
        <v/>
      </c>
      <c r="QT40" t="str">
        <f>IF(ISERROR(MATCH(QT$1,'CSC Mitre'!AM$1:AM$220,0)),"",VLOOKUP(QT$1,'Tactic Recode'!$A$1:$B$547,2,FALSE))</f>
        <v/>
      </c>
      <c r="QU40" t="str">
        <f>IF(ISERROR(MATCH(QU$1,'CSC Mitre'!AM$1:AM$220,0)),"",VLOOKUP(QU$1,'Tactic Recode'!$A$1:$B$547,2,FALSE))</f>
        <v/>
      </c>
      <c r="QV40" t="str">
        <f>IF(ISERROR(MATCH(QV$1,'CSC Mitre'!AM$1:AM$220,0)),"",VLOOKUP(QV$1,'Tactic Recode'!$A$1:$B$547,2,FALSE))</f>
        <v/>
      </c>
      <c r="QW40" t="str">
        <f>IF(ISERROR(MATCH(QW$1,'CSC Mitre'!AM$1:AM$220,0)),"",VLOOKUP(QW$1,'Tactic Recode'!$A$1:$B$547,2,FALSE))</f>
        <v/>
      </c>
      <c r="QX40" t="str">
        <f>IF(ISERROR(MATCH(QX$1,'CSC Mitre'!AM$1:AM$220,0)),"",VLOOKUP(QX$1,'Tactic Recode'!$A$1:$B$547,2,FALSE))</f>
        <v/>
      </c>
      <c r="QY40" t="str">
        <f>IF(ISERROR(MATCH(QY$1,'CSC Mitre'!AM$1:AM$220,0)),"",VLOOKUP(QY$1,'Tactic Recode'!$A$1:$B$547,2,FALSE))</f>
        <v/>
      </c>
      <c r="QZ40" t="str">
        <f>IF(ISERROR(MATCH(QZ$1,'CSC Mitre'!AM$1:AM$220,0)),"",VLOOKUP(QZ$1,'Tactic Recode'!$A$1:$B$547,2,FALSE))</f>
        <v/>
      </c>
      <c r="RA40" t="str">
        <f>IF(ISERROR(MATCH(RA$1,'CSC Mitre'!AM$1:AM$220,0)),"",VLOOKUP(RA$1,'Tactic Recode'!$A$1:$B$547,2,FALSE))</f>
        <v/>
      </c>
      <c r="RB40" t="str">
        <f>IF(ISERROR(MATCH(RB$1,'CSC Mitre'!AM$1:AM$220,0)),"",VLOOKUP(RB$1,'Tactic Recode'!$A$1:$B$547,2,FALSE))</f>
        <v/>
      </c>
      <c r="RC40" t="str">
        <f>IF(ISERROR(MATCH(RC$1,'CSC Mitre'!AM$1:AM$220,0)),"",VLOOKUP(RC$1,'Tactic Recode'!$A$1:$B$547,2,FALSE))</f>
        <v/>
      </c>
      <c r="RD40" t="str">
        <f>IF(ISERROR(MATCH(RD$1,'CSC Mitre'!AM$1:AM$220,0)),"",VLOOKUP(RD$1,'Tactic Recode'!$A$1:$B$547,2,FALSE))</f>
        <v/>
      </c>
      <c r="RE40" t="str">
        <f>IF(ISERROR(MATCH(RE$1,'CSC Mitre'!AM$1:AM$220,0)),"",VLOOKUP(RE$1,'Tactic Recode'!$A$1:$B$547,2,FALSE))</f>
        <v/>
      </c>
      <c r="RF40" t="str">
        <f>IF(ISERROR(MATCH(RF$1,'CSC Mitre'!AM$1:AM$220,0)),"",VLOOKUP(RF$1,'Tactic Recode'!$A$1:$B$547,2,FALSE))</f>
        <v/>
      </c>
      <c r="RG40" t="str">
        <f>IF(ISERROR(MATCH(RG$1,'CSC Mitre'!AM$1:AM$220,0)),"",VLOOKUP(RG$1,'Tactic Recode'!$A$1:$B$547,2,FALSE))</f>
        <v/>
      </c>
      <c r="RH40" t="str">
        <f>IF(ISERROR(MATCH(RH$1,'CSC Mitre'!AM$1:AM$220,0)),"",VLOOKUP(RH$1,'Tactic Recode'!$A$1:$B$547,2,FALSE))</f>
        <v/>
      </c>
      <c r="RI40" t="str">
        <f>IF(ISERROR(MATCH(RI$1,'CSC Mitre'!AM$1:AM$220,0)),"",VLOOKUP(RI$1,'Tactic Recode'!$A$1:$B$547,2,FALSE))</f>
        <v/>
      </c>
      <c r="RJ40" t="str">
        <f>IF(ISERROR(MATCH(RJ$1,'CSC Mitre'!AM$1:AM$220,0)),"",VLOOKUP(RJ$1,'Tactic Recode'!$A$1:$B$547,2,FALSE))</f>
        <v/>
      </c>
      <c r="RK40" t="str">
        <f>IF(ISERROR(MATCH(RK$1,'CSC Mitre'!AM$1:AM$220,0)),"",VLOOKUP(RK$1,'Tactic Recode'!$A$1:$B$547,2,FALSE))</f>
        <v/>
      </c>
      <c r="RL40" t="str">
        <f>IF(ISERROR(MATCH(RL$1,'CSC Mitre'!AM$1:AM$220,0)),"",VLOOKUP(RL$1,'Tactic Recode'!$A$1:$B$547,2,FALSE))</f>
        <v/>
      </c>
      <c r="RM40" t="str">
        <f>IF(ISERROR(MATCH(RM$1,'CSC Mitre'!AM$1:AM$220,0)),"",VLOOKUP(RM$1,'Tactic Recode'!$A$1:$B$547,2,FALSE))</f>
        <v/>
      </c>
      <c r="RN40" t="str">
        <f>IF(ISERROR(MATCH(RN$1,'CSC Mitre'!AM$1:AM$220,0)),"",VLOOKUP(RN$1,'Tactic Recode'!$A$1:$B$547,2,FALSE))</f>
        <v/>
      </c>
      <c r="RO40" t="str">
        <f>IF(ISERROR(MATCH(RO$1,'CSC Mitre'!AM$1:AM$220,0)),"",VLOOKUP(RO$1,'Tactic Recode'!$A$1:$B$547,2,FALSE))</f>
        <v/>
      </c>
      <c r="RP40" t="str">
        <f>IF(ISERROR(MATCH(RP$1,'CSC Mitre'!AM$1:AM$220,0)),"",VLOOKUP(RP$1,'Tactic Recode'!$A$1:$B$547,2,FALSE))</f>
        <v/>
      </c>
      <c r="RQ40" t="str">
        <f>IF(ISERROR(MATCH(RQ$1,'CSC Mitre'!AM$1:AM$220,0)),"",VLOOKUP(RQ$1,'Tactic Recode'!$A$1:$B$547,2,FALSE))</f>
        <v/>
      </c>
      <c r="RR40" t="str">
        <f>IF(ISERROR(MATCH(RR$1,'CSC Mitre'!AM$1:AM$220,0)),"",VLOOKUP(RR$1,'Tactic Recode'!$A$1:$B$547,2,FALSE))</f>
        <v/>
      </c>
      <c r="RS40" t="str">
        <f>IF(ISERROR(MATCH(RS$1,'CSC Mitre'!AM$1:AM$220,0)),"",VLOOKUP(RS$1,'Tactic Recode'!$A$1:$B$547,2,FALSE))</f>
        <v/>
      </c>
      <c r="RT40" t="str">
        <f>IF(ISERROR(MATCH(RT$1,'CSC Mitre'!AM$1:AM$220,0)),"",VLOOKUP(RT$1,'Tactic Recode'!$A$1:$B$547,2,FALSE))</f>
        <v/>
      </c>
      <c r="RU40" t="str">
        <f>IF(ISERROR(MATCH(RU$1,'CSC Mitre'!AM$1:AM$220,0)),"",VLOOKUP(RU$1,'Tactic Recode'!$A$1:$B$547,2,FALSE))</f>
        <v/>
      </c>
      <c r="RV40" t="str">
        <f>IF(ISERROR(MATCH(RV$1,'CSC Mitre'!AM$1:AM$220,0)),"",VLOOKUP(RV$1,'Tactic Recode'!$A$1:$B$547,2,FALSE))</f>
        <v/>
      </c>
      <c r="RW40" t="str">
        <f>IF(ISERROR(MATCH(RW$1,'CSC Mitre'!AM$1:AM$220,0)),"",VLOOKUP(RW$1,'Tactic Recode'!$A$1:$B$547,2,FALSE))</f>
        <v/>
      </c>
      <c r="RX40" t="str">
        <f>IF(ISERROR(MATCH(RX$1,'CSC Mitre'!AM$1:AM$220,0)),"",VLOOKUP(RX$1,'Tactic Recode'!$A$1:$B$547,2,FALSE))</f>
        <v/>
      </c>
      <c r="RY40" t="str">
        <f>IF(ISERROR(MATCH(RY$1,'CSC Mitre'!AM$1:AM$220,0)),"",VLOOKUP(RY$1,'Tactic Recode'!$A$1:$B$547,2,FALSE))</f>
        <v/>
      </c>
      <c r="RZ40" t="str">
        <f>IF(ISERROR(MATCH(RZ$1,'CSC Mitre'!AM$1:AM$220,0)),"",VLOOKUP(RZ$1,'Tactic Recode'!$A$1:$B$547,2,FALSE))</f>
        <v/>
      </c>
      <c r="SA40" t="str">
        <f>IF(ISERROR(MATCH(SA$1,'CSC Mitre'!AM$1:AM$220,0)),"",VLOOKUP(SA$1,'Tactic Recode'!$A$1:$B$547,2,FALSE))</f>
        <v/>
      </c>
      <c r="SB40" t="str">
        <f>IF(ISERROR(MATCH(SB$1,'CSC Mitre'!AM$1:AM$220,0)),"",VLOOKUP(SB$1,'Tactic Recode'!$A$1:$B$547,2,FALSE))</f>
        <v/>
      </c>
      <c r="SC40" t="str">
        <f>IF(ISERROR(MATCH(SC$1,'CSC Mitre'!AM$1:AM$220,0)),"",VLOOKUP(SC$1,'Tactic Recode'!$A$1:$B$547,2,FALSE))</f>
        <v/>
      </c>
      <c r="SD40" t="str">
        <f>IF(ISERROR(MATCH(SD$1,'CSC Mitre'!AM$1:AM$220,0)),"",VLOOKUP(SD$1,'Tactic Recode'!$A$1:$B$547,2,FALSE))</f>
        <v/>
      </c>
      <c r="SE40" t="str">
        <f>IF(ISERROR(MATCH(SE$1,'CSC Mitre'!AM$1:AM$220,0)),"",VLOOKUP(SE$1,'Tactic Recode'!$A$1:$B$547,2,FALSE))</f>
        <v/>
      </c>
      <c r="SF40" t="str">
        <f>IF(ISERROR(MATCH(SF$1,'CSC Mitre'!AM$1:AM$220,0)),"",VLOOKUP(SF$1,'Tactic Recode'!$A$1:$B$547,2,FALSE))</f>
        <v/>
      </c>
      <c r="SG40" t="str">
        <f>IF(ISERROR(MATCH(SG$1,'CSC Mitre'!AM$1:AM$220,0)),"",VLOOKUP(SG$1,'Tactic Recode'!$A$1:$B$547,2,FALSE))</f>
        <v/>
      </c>
      <c r="SH40" t="str">
        <f>IF(ISERROR(MATCH(SH$1,'CSC Mitre'!AM$1:AM$220,0)),"",VLOOKUP(SH$1,'Tactic Recode'!$A$1:$B$547,2,FALSE))</f>
        <v/>
      </c>
      <c r="SI40" t="str">
        <f>IF(ISERROR(MATCH(SI$1,'CSC Mitre'!AM$1:AM$220,0)),"",VLOOKUP(SI$1,'Tactic Recode'!$A$1:$B$547,2,FALSE))</f>
        <v/>
      </c>
      <c r="SJ40" t="str">
        <f>IF(ISERROR(MATCH(SJ$1,'CSC Mitre'!AM$1:AM$220,0)),"",VLOOKUP(SJ$1,'Tactic Recode'!$A$1:$B$547,2,FALSE))</f>
        <v/>
      </c>
      <c r="SK40" t="str">
        <f>IF(ISERROR(MATCH(SK$1,'CSC Mitre'!AM$1:AM$220,0)),"",VLOOKUP(SK$1,'Tactic Recode'!$A$1:$B$547,2,FALSE))</f>
        <v/>
      </c>
      <c r="SL40" t="str">
        <f>IF(ISERROR(MATCH(SL$1,'CSC Mitre'!AM$1:AM$220,0)),"",VLOOKUP(SL$1,'Tactic Recode'!$A$1:$B$547,2,FALSE))</f>
        <v/>
      </c>
      <c r="SM40" t="str">
        <f>IF(ISERROR(MATCH(SM$1,'CSC Mitre'!AM$1:AM$220,0)),"",VLOOKUP(SM$1,'Tactic Recode'!$A$1:$B$547,2,FALSE))</f>
        <v/>
      </c>
      <c r="SN40" t="str">
        <f>IF(ISERROR(MATCH(SN$1,'CSC Mitre'!AM$1:AM$220,0)),"",VLOOKUP(SN$1,'Tactic Recode'!$A$1:$B$547,2,FALSE))</f>
        <v/>
      </c>
      <c r="SO40" t="str">
        <f>IF(ISERROR(MATCH(SO$1,'CSC Mitre'!AM$1:AM$220,0)),"",VLOOKUP(SO$1,'Tactic Recode'!$A$1:$B$547,2,FALSE))</f>
        <v/>
      </c>
      <c r="SP40" t="str">
        <f>IF(ISERROR(MATCH(SP$1,'CSC Mitre'!AM$1:AM$220,0)),"",VLOOKUP(SP$1,'Tactic Recode'!$A$1:$B$547,2,FALSE))</f>
        <v/>
      </c>
      <c r="SQ40" t="str">
        <f>IF(ISERROR(MATCH(SQ$1,'CSC Mitre'!AM$1:AM$220,0)),"",VLOOKUP(SQ$1,'Tactic Recode'!$A$1:$B$547,2,FALSE))</f>
        <v/>
      </c>
      <c r="SR40" t="str">
        <f>IF(ISERROR(MATCH(SR$1,'CSC Mitre'!AM$1:AM$220,0)),"",VLOOKUP(SR$1,'Tactic Recode'!$A$1:$B$547,2,FALSE))</f>
        <v/>
      </c>
      <c r="SS40" t="str">
        <f>IF(ISERROR(MATCH(SS$1,'CSC Mitre'!AM$1:AM$220,0)),"",VLOOKUP(SS$1,'Tactic Recode'!$A$1:$B$547,2,FALSE))</f>
        <v/>
      </c>
      <c r="ST40" t="str">
        <f>IF(ISERROR(MATCH(ST$1,'CSC Mitre'!AM$1:AM$220,0)),"",VLOOKUP(ST$1,'Tactic Recode'!$A$1:$B$547,2,FALSE))</f>
        <v/>
      </c>
      <c r="SU40" t="str">
        <f>IF(ISERROR(MATCH(SU$1,'CSC Mitre'!AM$1:AM$220,0)),"",VLOOKUP(SU$1,'Tactic Recode'!$A$1:$B$547,2,FALSE))</f>
        <v/>
      </c>
      <c r="SV40" t="str">
        <f>IF(ISERROR(MATCH(SV$1,'CSC Mitre'!AM$1:AM$220,0)),"",VLOOKUP(SV$1,'Tactic Recode'!$A$1:$B$547,2,FALSE))</f>
        <v/>
      </c>
      <c r="SW40" t="str">
        <f>IF(ISERROR(MATCH(SW$1,'CSC Mitre'!AM$1:AM$220,0)),"",VLOOKUP(SW$1,'Tactic Recode'!$A$1:$B$547,2,FALSE))</f>
        <v/>
      </c>
      <c r="SX40" t="str">
        <f>IF(ISERROR(MATCH(SX$1,'CSC Mitre'!AM$1:AM$220,0)),"",VLOOKUP(SX$1,'Tactic Recode'!$A$1:$B$547,2,FALSE))</f>
        <v/>
      </c>
      <c r="SY40" t="str">
        <f>IF(ISERROR(MATCH(SY$1,'CSC Mitre'!AM$1:AM$220,0)),"",VLOOKUP(SY$1,'Tactic Recode'!$A$1:$B$547,2,FALSE))</f>
        <v/>
      </c>
      <c r="SZ40" t="str">
        <f>IF(ISERROR(MATCH(SZ$1,'CSC Mitre'!AM$1:AM$220,0)),"",VLOOKUP(SZ$1,'Tactic Recode'!$A$1:$B$547,2,FALSE))</f>
        <v/>
      </c>
      <c r="TA40" t="str">
        <f>IF(ISERROR(MATCH(TA$1,'CSC Mitre'!AM$1:AM$220,0)),"",VLOOKUP(TA$1,'Tactic Recode'!$A$1:$B$547,2,FALSE))</f>
        <v/>
      </c>
      <c r="TB40" t="str">
        <f>IF(ISERROR(MATCH(TB$1,'CSC Mitre'!AM$1:AM$220,0)),"",VLOOKUP(TB$1,'Tactic Recode'!$A$1:$B$547,2,FALSE))</f>
        <v/>
      </c>
      <c r="TC40" t="str">
        <f>IF(ISERROR(MATCH(TC$1,'CSC Mitre'!AM$1:AM$220,0)),"",VLOOKUP(TC$1,'Tactic Recode'!$A$1:$B$547,2,FALSE))</f>
        <v/>
      </c>
      <c r="TD40" t="str">
        <f>IF(ISERROR(MATCH(TD$1,'CSC Mitre'!AM$1:AM$220,0)),"",VLOOKUP(TD$1,'Tactic Recode'!$A$1:$B$547,2,FALSE))</f>
        <v/>
      </c>
      <c r="TE40" t="str">
        <f>IF(ISERROR(MATCH(TE$1,'CSC Mitre'!AM$1:AM$220,0)),"",VLOOKUP(TE$1,'Tactic Recode'!$A$1:$B$547,2,FALSE))</f>
        <v/>
      </c>
      <c r="TF40" t="str">
        <f>IF(ISERROR(MATCH(TF$1,'CSC Mitre'!AM$1:AM$220,0)),"",VLOOKUP(TF$1,'Tactic Recode'!$A$1:$B$547,2,FALSE))</f>
        <v/>
      </c>
      <c r="TG40" t="str">
        <f>IF(ISERROR(MATCH(TG$1,'CSC Mitre'!AM$1:AM$220,0)),"",VLOOKUP(TG$1,'Tactic Recode'!$A$1:$B$547,2,FALSE))</f>
        <v/>
      </c>
      <c r="TH40" t="str">
        <f>IF(ISERROR(MATCH(TH$1,'CSC Mitre'!AM$1:AM$220,0)),"",VLOOKUP(TH$1,'Tactic Recode'!$A$1:$B$547,2,FALSE))</f>
        <v/>
      </c>
      <c r="TI40" t="str">
        <f>IF(ISERROR(MATCH(TI$1,'CSC Mitre'!AM$1:AM$220,0)),"",VLOOKUP(TI$1,'Tactic Recode'!$A$1:$B$547,2,FALSE))</f>
        <v/>
      </c>
      <c r="TJ40" t="str">
        <f>IF(ISERROR(MATCH(TJ$1,'CSC Mitre'!AM$1:AM$220,0)),"",VLOOKUP(TJ$1,'Tactic Recode'!$A$1:$B$547,2,FALSE))</f>
        <v/>
      </c>
      <c r="TK40" t="str">
        <f>IF(ISERROR(MATCH(TK$1,'CSC Mitre'!AM$1:AM$220,0)),"",VLOOKUP(TK$1,'Tactic Recode'!$A$1:$B$547,2,FALSE))</f>
        <v/>
      </c>
      <c r="TL40" t="str">
        <f>IF(ISERROR(MATCH(TL$1,'CSC Mitre'!AM$1:AM$220,0)),"",VLOOKUP(TL$1,'Tactic Recode'!$A$1:$B$547,2,FALSE))</f>
        <v/>
      </c>
      <c r="TM40" t="str">
        <f>IF(ISERROR(MATCH(TM$1,'CSC Mitre'!AM$1:AM$220,0)),"",VLOOKUP(TM$1,'Tactic Recode'!$A$1:$B$547,2,FALSE))</f>
        <v/>
      </c>
      <c r="TN40" t="str">
        <f>IF(ISERROR(MATCH(TN$1,'CSC Mitre'!AM$1:AM$220,0)),"",VLOOKUP(TN$1,'Tactic Recode'!$A$1:$B$547,2,FALSE))</f>
        <v/>
      </c>
      <c r="TO40" t="str">
        <f>IF(ISERROR(MATCH(TO$1,'CSC Mitre'!AM$1:AM$220,0)),"",VLOOKUP(TO$1,'Tactic Recode'!$A$1:$B$547,2,FALSE))</f>
        <v/>
      </c>
      <c r="TP40" t="str">
        <f>IF(ISERROR(MATCH(TP$1,'CSC Mitre'!AM$1:AM$220,0)),"",VLOOKUP(TP$1,'Tactic Recode'!$A$1:$B$547,2,FALSE))</f>
        <v/>
      </c>
      <c r="TQ40" t="str">
        <f>IF(ISERROR(MATCH(TQ$1,'CSC Mitre'!AM$1:AM$220,0)),"",VLOOKUP(TQ$1,'Tactic Recode'!$A$1:$B$547,2,FALSE))</f>
        <v/>
      </c>
      <c r="TR40" t="str">
        <f>IF(ISERROR(MATCH(TR$1,'CSC Mitre'!AM$1:AM$220,0)),"",VLOOKUP(TR$1,'Tactic Recode'!$A$1:$B$547,2,FALSE))</f>
        <v/>
      </c>
      <c r="TS40" t="str">
        <f>IF(ISERROR(MATCH(TS$1,'CSC Mitre'!AM$1:AM$220,0)),"",VLOOKUP(TS$1,'Tactic Recode'!$A$1:$B$547,2,FALSE))</f>
        <v/>
      </c>
      <c r="TT40" t="str">
        <f>IF(ISERROR(MATCH(TT$1,'CSC Mitre'!AM$1:AM$220,0)),"",VLOOKUP(TT$1,'Tactic Recode'!$A$1:$B$547,2,FALSE))</f>
        <v/>
      </c>
      <c r="TU40" t="str">
        <f>IF(ISERROR(MATCH(TU$1,'CSC Mitre'!AM$1:AM$220,0)),"",VLOOKUP(TU$1,'Tactic Recode'!$A$1:$B$547,2,FALSE))</f>
        <v/>
      </c>
      <c r="TV40" t="str">
        <f>IF(ISERROR(MATCH(TV$1,'CSC Mitre'!AM$1:AM$220,0)),"",VLOOKUP(TV$1,'Tactic Recode'!$A$1:$B$547,2,FALSE))</f>
        <v/>
      </c>
      <c r="TW40" t="str">
        <f>IF(ISERROR(MATCH(TW$1,'CSC Mitre'!AM$1:AM$220,0)),"",VLOOKUP(TW$1,'Tactic Recode'!$A$1:$B$547,2,FALSE))</f>
        <v/>
      </c>
      <c r="TX40" t="str">
        <f>IF(ISERROR(MATCH(TX$1,'CSC Mitre'!AM$1:AM$220,0)),"",VLOOKUP(TX$1,'Tactic Recode'!$A$1:$B$547,2,FALSE))</f>
        <v/>
      </c>
      <c r="TY40" t="str">
        <f>IF(ISERROR(MATCH(TY$1,'CSC Mitre'!AM$1:AM$220,0)),"",VLOOKUP(TY$1,'Tactic Recode'!$A$1:$B$547,2,FALSE))</f>
        <v/>
      </c>
      <c r="TZ40" t="str">
        <f>IF(ISERROR(MATCH(TZ$1,'CSC Mitre'!AM$1:AM$220,0)),"",VLOOKUP(TZ$1,'Tactic Recode'!$A$1:$B$547,2,FALSE))</f>
        <v/>
      </c>
      <c r="UA40" t="str">
        <f>IF(ISERROR(MATCH(UA$1,'CSC Mitre'!AM$1:AM$220,0)),"",VLOOKUP(UA$1,'Tactic Recode'!$A$1:$B$547,2,FALSE))</f>
        <v/>
      </c>
      <c r="UB40" t="str">
        <f>IF(ISERROR(MATCH(UB$1,'CSC Mitre'!AM$1:AM$220,0)),"",VLOOKUP(UB$1,'Tactic Recode'!$A$1:$B$547,2,FALSE))</f>
        <v/>
      </c>
    </row>
    <row r="41" spans="1:548" x14ac:dyDescent="0.25">
      <c r="A41" s="59" t="s">
        <v>438</v>
      </c>
      <c r="B41" t="str">
        <f>IF(ISERROR(MATCH(B$1,'CSC Mitre'!AN$1:AN$220,0)),"",VLOOKUP(B$1,'Tactic Recode'!$A$1:$B$547,2,FALSE))</f>
        <v/>
      </c>
      <c r="C41" t="str">
        <f>IF(ISERROR(MATCH(C$1,'CSC Mitre'!AN$1:AN$220,0)),"",VLOOKUP(C$1,'Tactic Recode'!$A$1:$B$547,2,FALSE))</f>
        <v/>
      </c>
      <c r="D41" t="str">
        <f>IF(ISERROR(MATCH(D$1,'CSC Mitre'!AN$1:AN$220,0)),"",VLOOKUP(D$1,'Tactic Recode'!$A$1:$B$547,2,FALSE))</f>
        <v/>
      </c>
      <c r="E41" t="str">
        <f>IF(ISERROR(MATCH(E$1,'CSC Mitre'!AN$1:AN$220,0)),"",VLOOKUP(E$1,'Tactic Recode'!$A$1:$B$547,2,FALSE))</f>
        <v/>
      </c>
      <c r="F41" t="str">
        <f>IF(ISERROR(MATCH(F$1,'CSC Mitre'!AN$1:AN$220,0)),"",VLOOKUP(F$1,'Tactic Recode'!$A$1:$B$547,2,FALSE))</f>
        <v>Credential Access</v>
      </c>
      <c r="G41" t="str">
        <f>IF(ISERROR(MATCH(G$1,'CSC Mitre'!AN$1:AN$220,0)),"",VLOOKUP(G$1,'Tactic Recode'!$A$1:$B$547,2,FALSE))</f>
        <v>Credential Access</v>
      </c>
      <c r="H41" t="str">
        <f>IF(ISERROR(MATCH(H$1,'CSC Mitre'!AN$1:AN$220,0)),"",VLOOKUP(H$1,'Tactic Recode'!$A$1:$B$547,2,FALSE))</f>
        <v>Credential Access</v>
      </c>
      <c r="I41" t="str">
        <f>IF(ISERROR(MATCH(I$1,'CSC Mitre'!AN$1:AN$220,0)),"",VLOOKUP(I$1,'Tactic Recode'!$A$1:$B$547,2,FALSE))</f>
        <v>Credential Access</v>
      </c>
      <c r="J41" t="str">
        <f>IF(ISERROR(MATCH(J$1,'CSC Mitre'!AN$1:AN$220,0)),"",VLOOKUP(J$1,'Tactic Recode'!$A$1:$B$547,2,FALSE))</f>
        <v>Credential Access</v>
      </c>
      <c r="K41" t="str">
        <f>IF(ISERROR(MATCH(K$1,'CSC Mitre'!AN$1:AN$220,0)),"",VLOOKUP(K$1,'Tactic Recode'!$A$1:$B$547,2,FALSE))</f>
        <v>Credential Access</v>
      </c>
      <c r="L41" t="str">
        <f>IF(ISERROR(MATCH(L$1,'CSC Mitre'!AN$1:AN$220,0)),"",VLOOKUP(L$1,'Tactic Recode'!$A$1:$B$547,2,FALSE))</f>
        <v>Credential Access</v>
      </c>
      <c r="M41" t="str">
        <f>IF(ISERROR(MATCH(M$1,'CSC Mitre'!AN$1:AN$220,0)),"",VLOOKUP(M$1,'Tactic Recode'!$A$1:$B$547,2,FALSE))</f>
        <v>Credential Access</v>
      </c>
      <c r="N41" t="str">
        <f>IF(ISERROR(MATCH(N$1,'CSC Mitre'!AN$1:AN$220,0)),"",VLOOKUP(N$1,'Tactic Recode'!$A$1:$B$547,2,FALSE))</f>
        <v>Credential Access</v>
      </c>
      <c r="O41" t="str">
        <f>IF(ISERROR(MATCH(O$1,'CSC Mitre'!AN$1:AN$220,0)),"",VLOOKUP(O$1,'Tactic Recode'!$A$1:$B$547,2,FALSE))</f>
        <v/>
      </c>
      <c r="P41" t="str">
        <f>IF(ISERROR(MATCH(P$1,'CSC Mitre'!AN$1:AN$220,0)),"",VLOOKUP(P$1,'Tactic Recode'!$A$1:$B$547,2,FALSE))</f>
        <v/>
      </c>
      <c r="Q41" t="str">
        <f>IF(ISERROR(MATCH(Q$1,'CSC Mitre'!AN$1:AN$220,0)),"",VLOOKUP(Q$1,'Tactic Recode'!$A$1:$B$547,2,FALSE))</f>
        <v/>
      </c>
      <c r="R41" t="str">
        <f>IF(ISERROR(MATCH(R$1,'CSC Mitre'!AN$1:AN$220,0)),"",VLOOKUP(R$1,'Tactic Recode'!$A$1:$B$547,2,FALSE))</f>
        <v/>
      </c>
      <c r="S41" t="str">
        <f>IF(ISERROR(MATCH(S$1,'CSC Mitre'!AN$1:AN$220,0)),"",VLOOKUP(S$1,'Tactic Recode'!$A$1:$B$547,2,FALSE))</f>
        <v/>
      </c>
      <c r="T41" t="str">
        <f>IF(ISERROR(MATCH(T$1,'CSC Mitre'!AN$1:AN$220,0)),"",VLOOKUP(T$1,'Tactic Recode'!$A$1:$B$547,2,FALSE))</f>
        <v/>
      </c>
      <c r="U41" t="str">
        <f>IF(ISERROR(MATCH(U$1,'CSC Mitre'!AN$1:AN$220,0)),"",VLOOKUP(U$1,'Tactic Recode'!$A$1:$B$547,2,FALSE))</f>
        <v/>
      </c>
      <c r="V41" t="str">
        <f>IF(ISERROR(MATCH(V$1,'CSC Mitre'!AN$1:AN$220,0)),"",VLOOKUP(V$1,'Tactic Recode'!$A$1:$B$547,2,FALSE))</f>
        <v/>
      </c>
      <c r="W41" t="str">
        <f>IF(ISERROR(MATCH(W$1,'CSC Mitre'!AN$1:AN$220,0)),"",VLOOKUP(W$1,'Tactic Recode'!$A$1:$B$547,2,FALSE))</f>
        <v/>
      </c>
      <c r="X41" t="str">
        <f>IF(ISERROR(MATCH(X$1,'CSC Mitre'!AN$1:AN$220,0)),"",VLOOKUP(X$1,'Tactic Recode'!$A$1:$B$547,2,FALSE))</f>
        <v/>
      </c>
      <c r="Y41" t="str">
        <f>IF(ISERROR(MATCH(Y$1,'CSC Mitre'!AN$1:AN$220,0)),"",VLOOKUP(Y$1,'Tactic Recode'!$A$1:$B$547,2,FALSE))</f>
        <v/>
      </c>
      <c r="Z41" t="str">
        <f>IF(ISERROR(MATCH(Z$1,'CSC Mitre'!AN$1:AN$220,0)),"",VLOOKUP(Z$1,'Tactic Recode'!$A$1:$B$547,2,FALSE))</f>
        <v/>
      </c>
      <c r="AA41" t="str">
        <f>IF(ISERROR(MATCH(AA$1,'CSC Mitre'!AN$1:AN$220,0)),"",VLOOKUP(AA$1,'Tactic Recode'!$A$1:$B$547,2,FALSE))</f>
        <v/>
      </c>
      <c r="AB41" t="str">
        <f>IF(ISERROR(MATCH(AB$1,'CSC Mitre'!AN$1:AN$220,0)),"",VLOOKUP(AB$1,'Tactic Recode'!$A$1:$B$547,2,FALSE))</f>
        <v/>
      </c>
      <c r="AC41" t="str">
        <f>IF(ISERROR(MATCH(AC$1,'CSC Mitre'!AN$1:AN$220,0)),"",VLOOKUP(AC$1,'Tactic Recode'!$A$1:$B$547,2,FALSE))</f>
        <v/>
      </c>
      <c r="AD41" t="str">
        <f>IF(ISERROR(MATCH(AD$1,'CSC Mitre'!AN$1:AN$220,0)),"",VLOOKUP(AD$1,'Tactic Recode'!$A$1:$B$547,2,FALSE))</f>
        <v/>
      </c>
      <c r="AE41" t="str">
        <f>IF(ISERROR(MATCH(AE$1,'CSC Mitre'!AN$1:AN$220,0)),"",VLOOKUP(AE$1,'Tactic Recode'!$A$1:$B$547,2,FALSE))</f>
        <v>Lateral Movement</v>
      </c>
      <c r="AF41" t="str">
        <f>IF(ISERROR(MATCH(AF$1,'CSC Mitre'!AN$1:AN$220,0)),"",VLOOKUP(AF$1,'Tactic Recode'!$A$1:$B$547,2,FALSE))</f>
        <v/>
      </c>
      <c r="AG41" t="str">
        <f>IF(ISERROR(MATCH(AG$1,'CSC Mitre'!AN$1:AN$220,0)),"",VLOOKUP(AG$1,'Tactic Recode'!$A$1:$B$547,2,FALSE))</f>
        <v/>
      </c>
      <c r="AH41" t="str">
        <f>IF(ISERROR(MATCH(AH$1,'CSC Mitre'!AN$1:AN$220,0)),"",VLOOKUP(AH$1,'Tactic Recode'!$A$1:$B$547,2,FALSE))</f>
        <v/>
      </c>
      <c r="AI41" t="str">
        <f>IF(ISERROR(MATCH(AI$1,'CSC Mitre'!AN$1:AN$220,0)),"",VLOOKUP(AI$1,'Tactic Recode'!$A$1:$B$547,2,FALSE))</f>
        <v/>
      </c>
      <c r="AJ41" t="str">
        <f>IF(ISERROR(MATCH(AJ$1,'CSC Mitre'!AN$1:AN$220,0)),"",VLOOKUP(AJ$1,'Tactic Recode'!$A$1:$B$547,2,FALSE))</f>
        <v/>
      </c>
      <c r="AK41" t="str">
        <f>IF(ISERROR(MATCH(AK$1,'CSC Mitre'!AN$1:AN$220,0)),"",VLOOKUP(AK$1,'Tactic Recode'!$A$1:$B$547,2,FALSE))</f>
        <v/>
      </c>
      <c r="AL41" t="str">
        <f>IF(ISERROR(MATCH(AL$1,'CSC Mitre'!AN$1:AN$220,0)),"",VLOOKUP(AL$1,'Tactic Recode'!$A$1:$B$547,2,FALSE))</f>
        <v/>
      </c>
      <c r="AM41" t="str">
        <f>IF(ISERROR(MATCH(AM$1,'CSC Mitre'!AN$1:AN$220,0)),"",VLOOKUP(AM$1,'Tactic Recode'!$A$1:$B$547,2,FALSE))</f>
        <v/>
      </c>
      <c r="AN41" t="str">
        <f>IF(ISERROR(MATCH(AN$1,'CSC Mitre'!AN$1:AN$220,0)),"",VLOOKUP(AN$1,'Tactic Recode'!$A$1:$B$547,2,FALSE))</f>
        <v/>
      </c>
      <c r="AO41" t="str">
        <f>IF(ISERROR(MATCH(AO$1,'CSC Mitre'!AN$1:AN$220,0)),"",VLOOKUP(AO$1,'Tactic Recode'!$A$1:$B$547,2,FALSE))</f>
        <v/>
      </c>
      <c r="AP41" t="str">
        <f>IF(ISERROR(MATCH(AP$1,'CSC Mitre'!AN$1:AN$220,0)),"",VLOOKUP(AP$1,'Tactic Recode'!$A$1:$B$547,2,FALSE))</f>
        <v/>
      </c>
      <c r="AQ41" t="str">
        <f>IF(ISERROR(MATCH(AQ$1,'CSC Mitre'!AN$1:AN$220,0)),"",VLOOKUP(AQ$1,'Tactic Recode'!$A$1:$B$547,2,FALSE))</f>
        <v/>
      </c>
      <c r="AR41" t="str">
        <f>IF(ISERROR(MATCH(AR$1,'CSC Mitre'!AN$1:AN$220,0)),"",VLOOKUP(AR$1,'Tactic Recode'!$A$1:$B$547,2,FALSE))</f>
        <v/>
      </c>
      <c r="AS41" t="str">
        <f>IF(ISERROR(MATCH(AS$1,'CSC Mitre'!AN$1:AN$220,0)),"",VLOOKUP(AS$1,'Tactic Recode'!$A$1:$B$547,2,FALSE))</f>
        <v/>
      </c>
      <c r="AT41" t="str">
        <f>IF(ISERROR(MATCH(AT$1,'CSC Mitre'!AN$1:AN$220,0)),"",VLOOKUP(AT$1,'Tactic Recode'!$A$1:$B$547,2,FALSE))</f>
        <v/>
      </c>
      <c r="AU41" t="str">
        <f>IF(ISERROR(MATCH(AU$1,'CSC Mitre'!AN$1:AN$220,0)),"",VLOOKUP(AU$1,'Tactic Recode'!$A$1:$B$547,2,FALSE))</f>
        <v/>
      </c>
      <c r="AV41" t="str">
        <f>IF(ISERROR(MATCH(AV$1,'CSC Mitre'!AN$1:AN$220,0)),"",VLOOKUP(AV$1,'Tactic Recode'!$A$1:$B$547,2,FALSE))</f>
        <v/>
      </c>
      <c r="AW41" t="str">
        <f>IF(ISERROR(MATCH(AW$1,'CSC Mitre'!AN$1:AN$220,0)),"",VLOOKUP(AW$1,'Tactic Recode'!$A$1:$B$547,2,FALSE))</f>
        <v/>
      </c>
      <c r="AX41" t="str">
        <f>IF(ISERROR(MATCH(AX$1,'CSC Mitre'!AN$1:AN$220,0)),"",VLOOKUP(AX$1,'Tactic Recode'!$A$1:$B$547,2,FALSE))</f>
        <v/>
      </c>
      <c r="AY41" t="str">
        <f>IF(ISERROR(MATCH(AY$1,'CSC Mitre'!AN$1:AN$220,0)),"",VLOOKUP(AY$1,'Tactic Recode'!$A$1:$B$547,2,FALSE))</f>
        <v/>
      </c>
      <c r="AZ41" t="str">
        <f>IF(ISERROR(MATCH(AZ$1,'CSC Mitre'!AN$1:AN$220,0)),"",VLOOKUP(AZ$1,'Tactic Recode'!$A$1:$B$547,2,FALSE))</f>
        <v/>
      </c>
      <c r="BA41" t="str">
        <f>IF(ISERROR(MATCH(BA$1,'CSC Mitre'!AN$1:AN$220,0)),"",VLOOKUP(BA$1,'Tactic Recode'!$A$1:$B$547,2,FALSE))</f>
        <v/>
      </c>
      <c r="BB41" t="str">
        <f>IF(ISERROR(MATCH(BB$1,'CSC Mitre'!AN$1:AN$220,0)),"",VLOOKUP(BB$1,'Tactic Recode'!$A$1:$B$547,2,FALSE))</f>
        <v/>
      </c>
      <c r="BC41" t="str">
        <f>IF(ISERROR(MATCH(BC$1,'CSC Mitre'!AN$1:AN$220,0)),"",VLOOKUP(BC$1,'Tactic Recode'!$A$1:$B$547,2,FALSE))</f>
        <v/>
      </c>
      <c r="BD41" t="str">
        <f>IF(ISERROR(MATCH(BD$1,'CSC Mitre'!AN$1:AN$220,0)),"",VLOOKUP(BD$1,'Tactic Recode'!$A$1:$B$547,2,FALSE))</f>
        <v/>
      </c>
      <c r="BE41" t="str">
        <f>IF(ISERROR(MATCH(BE$1,'CSC Mitre'!AN$1:AN$220,0)),"",VLOOKUP(BE$1,'Tactic Recode'!$A$1:$B$547,2,FALSE))</f>
        <v/>
      </c>
      <c r="BF41" t="str">
        <f>IF(ISERROR(MATCH(BF$1,'CSC Mitre'!AN$1:AN$220,0)),"",VLOOKUP(BF$1,'Tactic Recode'!$A$1:$B$547,2,FALSE))</f>
        <v/>
      </c>
      <c r="BG41" t="str">
        <f>IF(ISERROR(MATCH(BG$1,'CSC Mitre'!AN$1:AN$220,0)),"",VLOOKUP(BG$1,'Tactic Recode'!$A$1:$B$547,2,FALSE))</f>
        <v/>
      </c>
      <c r="BH41" t="str">
        <f>IF(ISERROR(MATCH(BH$1,'CSC Mitre'!AN$1:AN$220,0)),"",VLOOKUP(BH$1,'Tactic Recode'!$A$1:$B$547,2,FALSE))</f>
        <v/>
      </c>
      <c r="BI41" t="str">
        <f>IF(ISERROR(MATCH(BI$1,'CSC Mitre'!AN$1:AN$220,0)),"",VLOOKUP(BI$1,'Tactic Recode'!$A$1:$B$547,2,FALSE))</f>
        <v/>
      </c>
      <c r="BJ41" t="str">
        <f>IF(ISERROR(MATCH(BJ$1,'CSC Mitre'!AN$1:AN$220,0)),"",VLOOKUP(BJ$1,'Tactic Recode'!$A$1:$B$547,2,FALSE))</f>
        <v/>
      </c>
      <c r="BK41" t="str">
        <f>IF(ISERROR(MATCH(BK$1,'CSC Mitre'!AN$1:AN$220,0)),"",VLOOKUP(BK$1,'Tactic Recode'!$A$1:$B$547,2,FALSE))</f>
        <v>Execution</v>
      </c>
      <c r="BL41" t="str">
        <f>IF(ISERROR(MATCH(BL$1,'CSC Mitre'!AN$1:AN$220,0)),"",VLOOKUP(BL$1,'Tactic Recode'!$A$1:$B$547,2,FALSE))</f>
        <v/>
      </c>
      <c r="BM41" t="str">
        <f>IF(ISERROR(MATCH(BM$1,'CSC Mitre'!AN$1:AN$220,0)),"",VLOOKUP(BM$1,'Tactic Recode'!$A$1:$B$547,2,FALSE))</f>
        <v/>
      </c>
      <c r="BN41" t="str">
        <f>IF(ISERROR(MATCH(BN$1,'CSC Mitre'!AN$1:AN$220,0)),"",VLOOKUP(BN$1,'Tactic Recode'!$A$1:$B$547,2,FALSE))</f>
        <v/>
      </c>
      <c r="BO41" t="str">
        <f>IF(ISERROR(MATCH(BO$1,'CSC Mitre'!AN$1:AN$220,0)),"",VLOOKUP(BO$1,'Tactic Recode'!$A$1:$B$547,2,FALSE))</f>
        <v/>
      </c>
      <c r="BP41" t="str">
        <f>IF(ISERROR(MATCH(BP$1,'CSC Mitre'!AN$1:AN$220,0)),"",VLOOKUP(BP$1,'Tactic Recode'!$A$1:$B$547,2,FALSE))</f>
        <v/>
      </c>
      <c r="BQ41" t="str">
        <f>IF(ISERROR(MATCH(BQ$1,'CSC Mitre'!AN$1:AN$220,0)),"",VLOOKUP(BQ$1,'Tactic Recode'!$A$1:$B$547,2,FALSE))</f>
        <v/>
      </c>
      <c r="BR41" t="str">
        <f>IF(ISERROR(MATCH(BR$1,'CSC Mitre'!AN$1:AN$220,0)),"",VLOOKUP(BR$1,'Tactic Recode'!$A$1:$B$547,2,FALSE))</f>
        <v/>
      </c>
      <c r="BS41" t="str">
        <f>IF(ISERROR(MATCH(BS$1,'CSC Mitre'!AN$1:AN$220,0)),"",VLOOKUP(BS$1,'Tactic Recode'!$A$1:$B$547,2,FALSE))</f>
        <v/>
      </c>
      <c r="BT41" t="str">
        <f>IF(ISERROR(MATCH(BT$1,'CSC Mitre'!AN$1:AN$220,0)),"",VLOOKUP(BT$1,'Tactic Recode'!$A$1:$B$547,2,FALSE))</f>
        <v/>
      </c>
      <c r="BU41" t="str">
        <f>IF(ISERROR(MATCH(BU$1,'CSC Mitre'!AN$1:AN$220,0)),"",VLOOKUP(BU$1,'Tactic Recode'!$A$1:$B$547,2,FALSE))</f>
        <v/>
      </c>
      <c r="BV41" t="str">
        <f>IF(ISERROR(MATCH(BV$1,'CSC Mitre'!AN$1:AN$220,0)),"",VLOOKUP(BV$1,'Tactic Recode'!$A$1:$B$547,2,FALSE))</f>
        <v/>
      </c>
      <c r="BW41" t="str">
        <f>IF(ISERROR(MATCH(BW$1,'CSC Mitre'!AN$1:AN$220,0)),"",VLOOKUP(BW$1,'Tactic Recode'!$A$1:$B$547,2,FALSE))</f>
        <v/>
      </c>
      <c r="BX41" t="str">
        <f>IF(ISERROR(MATCH(BX$1,'CSC Mitre'!AN$1:AN$220,0)),"",VLOOKUP(BX$1,'Tactic Recode'!$A$1:$B$547,2,FALSE))</f>
        <v/>
      </c>
      <c r="BY41" t="str">
        <f>IF(ISERROR(MATCH(BY$1,'CSC Mitre'!AN$1:AN$220,0)),"",VLOOKUP(BY$1,'Tactic Recode'!$A$1:$B$547,2,FALSE))</f>
        <v/>
      </c>
      <c r="BZ41" t="str">
        <f>IF(ISERROR(MATCH(BZ$1,'CSC Mitre'!AN$1:AN$220,0)),"",VLOOKUP(BZ$1,'Tactic Recode'!$A$1:$B$547,2,FALSE))</f>
        <v/>
      </c>
      <c r="CA41" t="str">
        <f>IF(ISERROR(MATCH(CA$1,'CSC Mitre'!AN$1:AN$220,0)),"",VLOOKUP(CA$1,'Tactic Recode'!$A$1:$B$547,2,FALSE))</f>
        <v/>
      </c>
      <c r="CB41" t="str">
        <f>IF(ISERROR(MATCH(CB$1,'CSC Mitre'!AN$1:AN$220,0)),"",VLOOKUP(CB$1,'Tactic Recode'!$A$1:$B$547,2,FALSE))</f>
        <v/>
      </c>
      <c r="CC41" t="str">
        <f>IF(ISERROR(MATCH(CC$1,'CSC Mitre'!AN$1:AN$220,0)),"",VLOOKUP(CC$1,'Tactic Recode'!$A$1:$B$547,2,FALSE))</f>
        <v/>
      </c>
      <c r="CD41" t="str">
        <f>IF(ISERROR(MATCH(CD$1,'CSC Mitre'!AN$1:AN$220,0)),"",VLOOKUP(CD$1,'Tactic Recode'!$A$1:$B$547,2,FALSE))</f>
        <v/>
      </c>
      <c r="CE41" t="str">
        <f>IF(ISERROR(MATCH(CE$1,'CSC Mitre'!AN$1:AN$220,0)),"",VLOOKUP(CE$1,'Tactic Recode'!$A$1:$B$547,2,FALSE))</f>
        <v/>
      </c>
      <c r="CF41" t="str">
        <f>IF(ISERROR(MATCH(CF$1,'CSC Mitre'!AN$1:AN$220,0)),"",VLOOKUP(CF$1,'Tactic Recode'!$A$1:$B$547,2,FALSE))</f>
        <v/>
      </c>
      <c r="CG41" t="str">
        <f>IF(ISERROR(MATCH(CG$1,'CSC Mitre'!AN$1:AN$220,0)),"",VLOOKUP(CG$1,'Tactic Recode'!$A$1:$B$547,2,FALSE))</f>
        <v/>
      </c>
      <c r="CH41" t="str">
        <f>IF(ISERROR(MATCH(CH$1,'CSC Mitre'!AN$1:AN$220,0)),"",VLOOKUP(CH$1,'Tactic Recode'!$A$1:$B$547,2,FALSE))</f>
        <v/>
      </c>
      <c r="CI41" t="str">
        <f>IF(ISERROR(MATCH(CI$1,'CSC Mitre'!AN$1:AN$220,0)),"",VLOOKUP(CI$1,'Tactic Recode'!$A$1:$B$547,2,FALSE))</f>
        <v/>
      </c>
      <c r="CJ41" t="str">
        <f>IF(ISERROR(MATCH(CJ$1,'CSC Mitre'!AN$1:AN$220,0)),"",VLOOKUP(CJ$1,'Tactic Recode'!$A$1:$B$547,2,FALSE))</f>
        <v/>
      </c>
      <c r="CK41" t="str">
        <f>IF(ISERROR(MATCH(CK$1,'CSC Mitre'!AN$1:AN$220,0)),"",VLOOKUP(CK$1,'Tactic Recode'!$A$1:$B$547,2,FALSE))</f>
        <v/>
      </c>
      <c r="CL41" t="str">
        <f>IF(ISERROR(MATCH(CL$1,'CSC Mitre'!AN$1:AN$220,0)),"",VLOOKUP(CL$1,'Tactic Recode'!$A$1:$B$547,2,FALSE))</f>
        <v/>
      </c>
      <c r="CM41" t="str">
        <f>IF(ISERROR(MATCH(CM$1,'CSC Mitre'!AN$1:AN$220,0)),"",VLOOKUP(CM$1,'Tactic Recode'!$A$1:$B$547,2,FALSE))</f>
        <v/>
      </c>
      <c r="CN41" t="str">
        <f>IF(ISERROR(MATCH(CN$1,'CSC Mitre'!AN$1:AN$220,0)),"",VLOOKUP(CN$1,'Tactic Recode'!$A$1:$B$547,2,FALSE))</f>
        <v/>
      </c>
      <c r="CO41" t="str">
        <f>IF(ISERROR(MATCH(CO$1,'CSC Mitre'!AN$1:AN$220,0)),"",VLOOKUP(CO$1,'Tactic Recode'!$A$1:$B$547,2,FALSE))</f>
        <v/>
      </c>
      <c r="CP41" t="str">
        <f>IF(ISERROR(MATCH(CP$1,'CSC Mitre'!AN$1:AN$220,0)),"",VLOOKUP(CP$1,'Tactic Recode'!$A$1:$B$547,2,FALSE))</f>
        <v/>
      </c>
      <c r="CQ41" t="str">
        <f>IF(ISERROR(MATCH(CQ$1,'CSC Mitre'!AN$1:AN$220,0)),"",VLOOKUP(CQ$1,'Tactic Recode'!$A$1:$B$547,2,FALSE))</f>
        <v/>
      </c>
      <c r="CR41" t="str">
        <f>IF(ISERROR(MATCH(CR$1,'CSC Mitre'!AN$1:AN$220,0)),"",VLOOKUP(CR$1,'Tactic Recode'!$A$1:$B$547,2,FALSE))</f>
        <v/>
      </c>
      <c r="CS41" t="str">
        <f>IF(ISERROR(MATCH(CS$1,'CSC Mitre'!AN$1:AN$220,0)),"",VLOOKUP(CS$1,'Tactic Recode'!$A$1:$B$547,2,FALSE))</f>
        <v/>
      </c>
      <c r="CT41" t="str">
        <f>IF(ISERROR(MATCH(CT$1,'CSC Mitre'!AN$1:AN$220,0)),"",VLOOKUP(CT$1,'Tactic Recode'!$A$1:$B$547,2,FALSE))</f>
        <v/>
      </c>
      <c r="CU41" t="str">
        <f>IF(ISERROR(MATCH(CU$1,'CSC Mitre'!AN$1:AN$220,0)),"",VLOOKUP(CU$1,'Tactic Recode'!$A$1:$B$547,2,FALSE))</f>
        <v/>
      </c>
      <c r="CV41" t="str">
        <f>IF(ISERROR(MATCH(CV$1,'CSC Mitre'!AN$1:AN$220,0)),"",VLOOKUP(CV$1,'Tactic Recode'!$A$1:$B$547,2,FALSE))</f>
        <v/>
      </c>
      <c r="CW41" t="str">
        <f>IF(ISERROR(MATCH(CW$1,'CSC Mitre'!AN$1:AN$220,0)),"",VLOOKUP(CW$1,'Tactic Recode'!$A$1:$B$547,2,FALSE))</f>
        <v/>
      </c>
      <c r="CX41" t="str">
        <f>IF(ISERROR(MATCH(CX$1,'CSC Mitre'!AN$1:AN$220,0)),"",VLOOKUP(CX$1,'Tactic Recode'!$A$1:$B$547,2,FALSE))</f>
        <v/>
      </c>
      <c r="CY41" t="str">
        <f>IF(ISERROR(MATCH(CY$1,'CSC Mitre'!AN$1:AN$220,0)),"",VLOOKUP(CY$1,'Tactic Recode'!$A$1:$B$547,2,FALSE))</f>
        <v/>
      </c>
      <c r="CZ41" t="str">
        <f>IF(ISERROR(MATCH(CZ$1,'CSC Mitre'!AN$1:AN$220,0)),"",VLOOKUP(CZ$1,'Tactic Recode'!$A$1:$B$547,2,FALSE))</f>
        <v/>
      </c>
      <c r="DA41" t="str">
        <f>IF(ISERROR(MATCH(DA$1,'CSC Mitre'!AN$1:AN$220,0)),"",VLOOKUP(DA$1,'Tactic Recode'!$A$1:$B$547,2,FALSE))</f>
        <v/>
      </c>
      <c r="DB41" t="str">
        <f>IF(ISERROR(MATCH(DB$1,'CSC Mitre'!AN$1:AN$220,0)),"",VLOOKUP(DB$1,'Tactic Recode'!$A$1:$B$547,2,FALSE))</f>
        <v/>
      </c>
      <c r="DC41" t="str">
        <f>IF(ISERROR(MATCH(DC$1,'CSC Mitre'!AN$1:AN$220,0)),"",VLOOKUP(DC$1,'Tactic Recode'!$A$1:$B$547,2,FALSE))</f>
        <v/>
      </c>
      <c r="DD41" t="str">
        <f>IF(ISERROR(MATCH(DD$1,'CSC Mitre'!AN$1:AN$220,0)),"",VLOOKUP(DD$1,'Tactic Recode'!$A$1:$B$547,2,FALSE))</f>
        <v/>
      </c>
      <c r="DE41" t="str">
        <f>IF(ISERROR(MATCH(DE$1,'CSC Mitre'!AN$1:AN$220,0)),"",VLOOKUP(DE$1,'Tactic Recode'!$A$1:$B$547,2,FALSE))</f>
        <v/>
      </c>
      <c r="DF41" t="str">
        <f>IF(ISERROR(MATCH(DF$1,'CSC Mitre'!AN$1:AN$220,0)),"",VLOOKUP(DF$1,'Tactic Recode'!$A$1:$B$547,2,FALSE))</f>
        <v/>
      </c>
      <c r="DG41" t="str">
        <f>IF(ISERROR(MATCH(DG$1,'CSC Mitre'!AN$1:AN$220,0)),"",VLOOKUP(DG$1,'Tactic Recode'!$A$1:$B$547,2,FALSE))</f>
        <v/>
      </c>
      <c r="DH41" t="str">
        <f>IF(ISERROR(MATCH(DH$1,'CSC Mitre'!AN$1:AN$220,0)),"",VLOOKUP(DH$1,'Tactic Recode'!$A$1:$B$547,2,FALSE))</f>
        <v/>
      </c>
      <c r="DI41" t="str">
        <f>IF(ISERROR(MATCH(DI$1,'CSC Mitre'!AN$1:AN$220,0)),"",VLOOKUP(DI$1,'Tactic Recode'!$A$1:$B$547,2,FALSE))</f>
        <v/>
      </c>
      <c r="DJ41" t="str">
        <f>IF(ISERROR(MATCH(DJ$1,'CSC Mitre'!AN$1:AN$220,0)),"",VLOOKUP(DJ$1,'Tactic Recode'!$A$1:$B$547,2,FALSE))</f>
        <v/>
      </c>
      <c r="DK41" t="str">
        <f>IF(ISERROR(MATCH(DK$1,'CSC Mitre'!AN$1:AN$220,0)),"",VLOOKUP(DK$1,'Tactic Recode'!$A$1:$B$547,2,FALSE))</f>
        <v/>
      </c>
      <c r="DL41" t="str">
        <f>IF(ISERROR(MATCH(DL$1,'CSC Mitre'!AN$1:AN$220,0)),"",VLOOKUP(DL$1,'Tactic Recode'!$A$1:$B$547,2,FALSE))</f>
        <v/>
      </c>
      <c r="DM41" t="str">
        <f>IF(ISERROR(MATCH(DM$1,'CSC Mitre'!AN$1:AN$220,0)),"",VLOOKUP(DM$1,'Tactic Recode'!$A$1:$B$547,2,FALSE))</f>
        <v/>
      </c>
      <c r="DN41" t="str">
        <f>IF(ISERROR(MATCH(DN$1,'CSC Mitre'!AN$1:AN$220,0)),"",VLOOKUP(DN$1,'Tactic Recode'!$A$1:$B$547,2,FALSE))</f>
        <v/>
      </c>
      <c r="DO41" t="str">
        <f>IF(ISERROR(MATCH(DO$1,'CSC Mitre'!AN$1:AN$220,0)),"",VLOOKUP(DO$1,'Tactic Recode'!$A$1:$B$547,2,FALSE))</f>
        <v/>
      </c>
      <c r="DP41" t="str">
        <f>IF(ISERROR(MATCH(DP$1,'CSC Mitre'!AN$1:AN$220,0)),"",VLOOKUP(DP$1,'Tactic Recode'!$A$1:$B$547,2,FALSE))</f>
        <v/>
      </c>
      <c r="DQ41" t="str">
        <f>IF(ISERROR(MATCH(DQ$1,'CSC Mitre'!AN$1:AN$220,0)),"",VLOOKUP(DQ$1,'Tactic Recode'!$A$1:$B$547,2,FALSE))</f>
        <v/>
      </c>
      <c r="DR41" t="str">
        <f>IF(ISERROR(MATCH(DR$1,'CSC Mitre'!AN$1:AN$220,0)),"",VLOOKUP(DR$1,'Tactic Recode'!$A$1:$B$547,2,FALSE))</f>
        <v/>
      </c>
      <c r="DS41" t="str">
        <f>IF(ISERROR(MATCH(DS$1,'CSC Mitre'!AN$1:AN$220,0)),"",VLOOKUP(DS$1,'Tactic Recode'!$A$1:$B$547,2,FALSE))</f>
        <v>Execution, Lateral Movement</v>
      </c>
      <c r="DT41" t="str">
        <f>IF(ISERROR(MATCH(DT$1,'CSC Mitre'!AN$1:AN$220,0)),"",VLOOKUP(DT$1,'Tactic Recode'!$A$1:$B$547,2,FALSE))</f>
        <v/>
      </c>
      <c r="DU41" t="str">
        <f>IF(ISERROR(MATCH(DU$1,'CSC Mitre'!AN$1:AN$220,0)),"",VLOOKUP(DU$1,'Tactic Recode'!$A$1:$B$547,2,FALSE))</f>
        <v/>
      </c>
      <c r="DV41" t="str">
        <f>IF(ISERROR(MATCH(DV$1,'CSC Mitre'!AN$1:AN$220,0)),"",VLOOKUP(DV$1,'Tactic Recode'!$A$1:$B$547,2,FALSE))</f>
        <v/>
      </c>
      <c r="DW41" t="str">
        <f>IF(ISERROR(MATCH(DW$1,'CSC Mitre'!AN$1:AN$220,0)),"",VLOOKUP(DW$1,'Tactic Recode'!$A$1:$B$547,2,FALSE))</f>
        <v>Defense Evasion, Initial Access, Persistence, Privilage Escalation</v>
      </c>
      <c r="DX41" t="str">
        <f>IF(ISERROR(MATCH(DX$1,'CSC Mitre'!AN$1:AN$220,0)),"",VLOOKUP(DX$1,'Tactic Recode'!$A$1:$B$547,2,FALSE))</f>
        <v>Defense Evasion, Initial Access, Persistence, Privilage Escalation</v>
      </c>
      <c r="DY41" t="str">
        <f>IF(ISERROR(MATCH(DY$1,'CSC Mitre'!AN$1:AN$220,0)),"",VLOOKUP(DY$1,'Tactic Recode'!$A$1:$B$547,2,FALSE))</f>
        <v>Defense Evasion, Initial Access, Persistence, Privilage Escalation</v>
      </c>
      <c r="DZ41" t="str">
        <f>IF(ISERROR(MATCH(DZ$1,'CSC Mitre'!AN$1:AN$220,0)),"",VLOOKUP(DZ$1,'Tactic Recode'!$A$1:$B$547,2,FALSE))</f>
        <v>Defense Evasion, Initial Access, Persistence, Privilage Escalation</v>
      </c>
      <c r="EA41" t="str">
        <f>IF(ISERROR(MATCH(EA$1,'CSC Mitre'!AN$1:AN$220,0)),"",VLOOKUP(EA$1,'Tactic Recode'!$A$1:$B$547,2,FALSE))</f>
        <v>Defense Evasion, Initial Access, Persistence, Privilage Escalation</v>
      </c>
      <c r="EB41" t="str">
        <f>IF(ISERROR(MATCH(EB$1,'CSC Mitre'!AN$1:AN$220,0)),"",VLOOKUP(EB$1,'Tactic Recode'!$A$1:$B$547,2,FALSE))</f>
        <v/>
      </c>
      <c r="EC41" t="str">
        <f>IF(ISERROR(MATCH(EC$1,'CSC Mitre'!AN$1:AN$220,0)),"",VLOOKUP(EC$1,'Tactic Recode'!$A$1:$B$547,2,FALSE))</f>
        <v/>
      </c>
      <c r="ED41" t="str">
        <f>IF(ISERROR(MATCH(ED$1,'CSC Mitre'!AN$1:AN$220,0)),"",VLOOKUP(ED$1,'Tactic Recode'!$A$1:$B$547,2,FALSE))</f>
        <v/>
      </c>
      <c r="EE41" t="str">
        <f>IF(ISERROR(MATCH(EE$1,'CSC Mitre'!AN$1:AN$220,0)),"",VLOOKUP(EE$1,'Tactic Recode'!$A$1:$B$547,2,FALSE))</f>
        <v/>
      </c>
      <c r="EF41" t="str">
        <f>IF(ISERROR(MATCH(EF$1,'CSC Mitre'!AN$1:AN$220,0)),"",VLOOKUP(EF$1,'Tactic Recode'!$A$1:$B$547,2,FALSE))</f>
        <v/>
      </c>
      <c r="EG41" t="str">
        <f>IF(ISERROR(MATCH(EG$1,'CSC Mitre'!AN$1:AN$220,0)),"",VLOOKUP(EG$1,'Tactic Recode'!$A$1:$B$547,2,FALSE))</f>
        <v/>
      </c>
      <c r="EH41" t="str">
        <f>IF(ISERROR(MATCH(EH$1,'CSC Mitre'!AN$1:AN$220,0)),"",VLOOKUP(EH$1,'Tactic Recode'!$A$1:$B$547,2,FALSE))</f>
        <v/>
      </c>
      <c r="EI41" t="str">
        <f>IF(ISERROR(MATCH(EI$1,'CSC Mitre'!AN$1:AN$220,0)),"",VLOOKUP(EI$1,'Tactic Recode'!$A$1:$B$547,2,FALSE))</f>
        <v/>
      </c>
      <c r="EJ41" t="str">
        <f>IF(ISERROR(MATCH(EJ$1,'CSC Mitre'!AN$1:AN$220,0)),"",VLOOKUP(EJ$1,'Tactic Recode'!$A$1:$B$547,2,FALSE))</f>
        <v/>
      </c>
      <c r="EK41" t="str">
        <f>IF(ISERROR(MATCH(EK$1,'CSC Mitre'!AN$1:AN$220,0)),"",VLOOKUP(EK$1,'Tactic Recode'!$A$1:$B$547,2,FALSE))</f>
        <v/>
      </c>
      <c r="EL41" t="str">
        <f>IF(ISERROR(MATCH(EL$1,'CSC Mitre'!AN$1:AN$220,0)),"",VLOOKUP(EL$1,'Tactic Recode'!$A$1:$B$547,2,FALSE))</f>
        <v/>
      </c>
      <c r="EM41" t="str">
        <f>IF(ISERROR(MATCH(EM$1,'CSC Mitre'!AN$1:AN$220,0)),"",VLOOKUP(EM$1,'Tactic Recode'!$A$1:$B$547,2,FALSE))</f>
        <v/>
      </c>
      <c r="EN41" t="str">
        <f>IF(ISERROR(MATCH(EN$1,'CSC Mitre'!AN$1:AN$220,0)),"",VLOOKUP(EN$1,'Tactic Recode'!$A$1:$B$547,2,FALSE))</f>
        <v/>
      </c>
      <c r="EO41" t="str">
        <f>IF(ISERROR(MATCH(EO$1,'CSC Mitre'!AN$1:AN$220,0)),"",VLOOKUP(EO$1,'Tactic Recode'!$A$1:$B$547,2,FALSE))</f>
        <v/>
      </c>
      <c r="EP41" t="str">
        <f>IF(ISERROR(MATCH(EP$1,'CSC Mitre'!AN$1:AN$220,0)),"",VLOOKUP(EP$1,'Tactic Recode'!$A$1:$B$547,2,FALSE))</f>
        <v/>
      </c>
      <c r="EQ41" t="str">
        <f>IF(ISERROR(MATCH(EQ$1,'CSC Mitre'!AN$1:AN$220,0)),"",VLOOKUP(EQ$1,'Tactic Recode'!$A$1:$B$547,2,FALSE))</f>
        <v/>
      </c>
      <c r="ER41" t="str">
        <f>IF(ISERROR(MATCH(ER$1,'CSC Mitre'!AN$1:AN$220,0)),"",VLOOKUP(ER$1,'Tactic Recode'!$A$1:$B$547,2,FALSE))</f>
        <v/>
      </c>
      <c r="ES41" t="str">
        <f>IF(ISERROR(MATCH(ES$1,'CSC Mitre'!AN$1:AN$220,0)),"",VLOOKUP(ES$1,'Tactic Recode'!$A$1:$B$547,2,FALSE))</f>
        <v/>
      </c>
      <c r="ET41" t="str">
        <f>IF(ISERROR(MATCH(ET$1,'CSC Mitre'!AN$1:AN$220,0)),"",VLOOKUP(ET$1,'Tactic Recode'!$A$1:$B$547,2,FALSE))</f>
        <v/>
      </c>
      <c r="EU41" t="str">
        <f>IF(ISERROR(MATCH(EU$1,'CSC Mitre'!AN$1:AN$220,0)),"",VLOOKUP(EU$1,'Tactic Recode'!$A$1:$B$547,2,FALSE))</f>
        <v/>
      </c>
      <c r="EV41" t="str">
        <f>IF(ISERROR(MATCH(EV$1,'CSC Mitre'!AN$1:AN$220,0)),"",VLOOKUP(EV$1,'Tactic Recode'!$A$1:$B$547,2,FALSE))</f>
        <v/>
      </c>
      <c r="EW41" t="str">
        <f>IF(ISERROR(MATCH(EW$1,'CSC Mitre'!AN$1:AN$220,0)),"",VLOOKUP(EW$1,'Tactic Recode'!$A$1:$B$547,2,FALSE))</f>
        <v/>
      </c>
      <c r="EX41" t="str">
        <f>IF(ISERROR(MATCH(EX$1,'CSC Mitre'!AN$1:AN$220,0)),"",VLOOKUP(EX$1,'Tactic Recode'!$A$1:$B$547,2,FALSE))</f>
        <v/>
      </c>
      <c r="EY41" t="str">
        <f>IF(ISERROR(MATCH(EY$1,'CSC Mitre'!AN$1:AN$220,0)),"",VLOOKUP(EY$1,'Tactic Recode'!$A$1:$B$547,2,FALSE))</f>
        <v/>
      </c>
      <c r="EZ41" t="str">
        <f>IF(ISERROR(MATCH(EZ$1,'CSC Mitre'!AN$1:AN$220,0)),"",VLOOKUP(EZ$1,'Tactic Recode'!$A$1:$B$547,2,FALSE))</f>
        <v/>
      </c>
      <c r="FA41" t="str">
        <f>IF(ISERROR(MATCH(FA$1,'CSC Mitre'!AN$1:AN$220,0)),"",VLOOKUP(FA$1,'Tactic Recode'!$A$1:$B$547,2,FALSE))</f>
        <v/>
      </c>
      <c r="FB41" t="str">
        <f>IF(ISERROR(MATCH(FB$1,'CSC Mitre'!AN$1:AN$220,0)),"",VLOOKUP(FB$1,'Tactic Recode'!$A$1:$B$547,2,FALSE))</f>
        <v/>
      </c>
      <c r="FC41" t="str">
        <f>IF(ISERROR(MATCH(FC$1,'CSC Mitre'!AN$1:AN$220,0)),"",VLOOKUP(FC$1,'Tactic Recode'!$A$1:$B$547,2,FALSE))</f>
        <v>Credential Access</v>
      </c>
      <c r="FD41" t="str">
        <f>IF(ISERROR(MATCH(FD$1,'CSC Mitre'!AN$1:AN$220,0)),"",VLOOKUP(FD$1,'Tactic Recode'!$A$1:$B$547,2,FALSE))</f>
        <v>Credential Access</v>
      </c>
      <c r="FE41" t="str">
        <f>IF(ISERROR(MATCH(FE$1,'CSC Mitre'!AN$1:AN$220,0)),"",VLOOKUP(FE$1,'Tactic Recode'!$A$1:$B$547,2,FALSE))</f>
        <v>Credential Access</v>
      </c>
      <c r="FF41" t="str">
        <f>IF(ISERROR(MATCH(FF$1,'CSC Mitre'!AN$1:AN$220,0)),"",VLOOKUP(FF$1,'Tactic Recode'!$A$1:$B$547,2,FALSE))</f>
        <v>Credential Access</v>
      </c>
      <c r="FG41" t="str">
        <f>IF(ISERROR(MATCH(FG$1,'CSC Mitre'!AN$1:AN$220,0)),"",VLOOKUP(FG$1,'Tactic Recode'!$A$1:$B$547,2,FALSE))</f>
        <v>Credential Access</v>
      </c>
      <c r="FH41" t="str">
        <f>IF(ISERROR(MATCH(FH$1,'CSC Mitre'!AN$1:AN$220,0)),"",VLOOKUP(FH$1,'Tactic Recode'!$A$1:$B$547,2,FALSE))</f>
        <v/>
      </c>
      <c r="FI41" t="str">
        <f>IF(ISERROR(MATCH(FI$1,'CSC Mitre'!AN$1:AN$220,0)),"",VLOOKUP(FI$1,'Tactic Recode'!$A$1:$B$547,2,FALSE))</f>
        <v/>
      </c>
      <c r="FJ41" t="str">
        <f>IF(ISERROR(MATCH(FJ$1,'CSC Mitre'!AN$1:AN$220,0)),"",VLOOKUP(FJ$1,'Tactic Recode'!$A$1:$B$547,2,FALSE))</f>
        <v/>
      </c>
      <c r="FK41" t="str">
        <f>IF(ISERROR(MATCH(FK$1,'CSC Mitre'!AN$1:AN$220,0)),"",VLOOKUP(FK$1,'Tactic Recode'!$A$1:$B$547,2,FALSE))</f>
        <v/>
      </c>
      <c r="FL41" t="str">
        <f>IF(ISERROR(MATCH(FL$1,'CSC Mitre'!AN$1:AN$220,0)),"",VLOOKUP(FL$1,'Tactic Recode'!$A$1:$B$547,2,FALSE))</f>
        <v/>
      </c>
      <c r="FM41" t="str">
        <f>IF(ISERROR(MATCH(FM$1,'CSC Mitre'!AN$1:AN$220,0)),"",VLOOKUP(FM$1,'Tactic Recode'!$A$1:$B$547,2,FALSE))</f>
        <v/>
      </c>
      <c r="FN41" t="str">
        <f>IF(ISERROR(MATCH(FN$1,'CSC Mitre'!AN$1:AN$220,0)),"",VLOOKUP(FN$1,'Tactic Recode'!$A$1:$B$547,2,FALSE))</f>
        <v/>
      </c>
      <c r="FO41" t="str">
        <f>IF(ISERROR(MATCH(FO$1,'CSC Mitre'!AN$1:AN$220,0)),"",VLOOKUP(FO$1,'Tactic Recode'!$A$1:$B$547,2,FALSE))</f>
        <v/>
      </c>
      <c r="FP41" t="str">
        <f>IF(ISERROR(MATCH(FP$1,'CSC Mitre'!AN$1:AN$220,0)),"",VLOOKUP(FP$1,'Tactic Recode'!$A$1:$B$547,2,FALSE))</f>
        <v/>
      </c>
      <c r="FQ41" t="str">
        <f>IF(ISERROR(MATCH(FQ$1,'CSC Mitre'!AN$1:AN$220,0)),"",VLOOKUP(FQ$1,'Tactic Recode'!$A$1:$B$547,2,FALSE))</f>
        <v/>
      </c>
      <c r="FR41" t="str">
        <f>IF(ISERROR(MATCH(FR$1,'CSC Mitre'!AN$1:AN$220,0)),"",VLOOKUP(FR$1,'Tactic Recode'!$A$1:$B$547,2,FALSE))</f>
        <v/>
      </c>
      <c r="FS41" t="str">
        <f>IF(ISERROR(MATCH(FS$1,'CSC Mitre'!AN$1:AN$220,0)),"",VLOOKUP(FS$1,'Tactic Recode'!$A$1:$B$547,2,FALSE))</f>
        <v/>
      </c>
      <c r="FT41" t="str">
        <f>IF(ISERROR(MATCH(FT$1,'CSC Mitre'!AN$1:AN$220,0)),"",VLOOKUP(FT$1,'Tactic Recode'!$A$1:$B$547,2,FALSE))</f>
        <v/>
      </c>
      <c r="FU41" t="str">
        <f>IF(ISERROR(MATCH(FU$1,'CSC Mitre'!AN$1:AN$220,0)),"",VLOOKUP(FU$1,'Tactic Recode'!$A$1:$B$547,2,FALSE))</f>
        <v/>
      </c>
      <c r="FV41" t="str">
        <f>IF(ISERROR(MATCH(FV$1,'CSC Mitre'!AN$1:AN$220,0)),"",VLOOKUP(FV$1,'Tactic Recode'!$A$1:$B$547,2,FALSE))</f>
        <v/>
      </c>
      <c r="FW41" t="str">
        <f>IF(ISERROR(MATCH(FW$1,'CSC Mitre'!AN$1:AN$220,0)),"",VLOOKUP(FW$1,'Tactic Recode'!$A$1:$B$547,2,FALSE))</f>
        <v/>
      </c>
      <c r="FX41" t="str">
        <f>IF(ISERROR(MATCH(FX$1,'CSC Mitre'!AN$1:AN$220,0)),"",VLOOKUP(FX$1,'Tactic Recode'!$A$1:$B$547,2,FALSE))</f>
        <v/>
      </c>
      <c r="FY41" t="str">
        <f>IF(ISERROR(MATCH(FY$1,'CSC Mitre'!AN$1:AN$220,0)),"",VLOOKUP(FY$1,'Tactic Recode'!$A$1:$B$547,2,FALSE))</f>
        <v/>
      </c>
      <c r="FZ41" t="str">
        <f>IF(ISERROR(MATCH(FZ$1,'CSC Mitre'!AN$1:AN$220,0)),"",VLOOKUP(FZ$1,'Tactic Recode'!$A$1:$B$547,2,FALSE))</f>
        <v/>
      </c>
      <c r="GA41" t="str">
        <f>IF(ISERROR(MATCH(GA$1,'CSC Mitre'!AN$1:AN$220,0)),"",VLOOKUP(GA$1,'Tactic Recode'!$A$1:$B$547,2,FALSE))</f>
        <v/>
      </c>
      <c r="GB41" t="str">
        <f>IF(ISERROR(MATCH(GB$1,'CSC Mitre'!AN$1:AN$220,0)),"",VLOOKUP(GB$1,'Tactic Recode'!$A$1:$B$547,2,FALSE))</f>
        <v/>
      </c>
      <c r="GC41" t="str">
        <f>IF(ISERROR(MATCH(GC$1,'CSC Mitre'!AN$1:AN$220,0)),"",VLOOKUP(GC$1,'Tactic Recode'!$A$1:$B$547,2,FALSE))</f>
        <v/>
      </c>
      <c r="GD41" t="str">
        <f>IF(ISERROR(MATCH(GD$1,'CSC Mitre'!AN$1:AN$220,0)),"",VLOOKUP(GD$1,'Tactic Recode'!$A$1:$B$547,2,FALSE))</f>
        <v/>
      </c>
      <c r="GE41" t="str">
        <f>IF(ISERROR(MATCH(GE$1,'CSC Mitre'!AN$1:AN$220,0)),"",VLOOKUP(GE$1,'Tactic Recode'!$A$1:$B$547,2,FALSE))</f>
        <v/>
      </c>
      <c r="GF41" t="str">
        <f>IF(ISERROR(MATCH(GF$1,'CSC Mitre'!AN$1:AN$220,0)),"",VLOOKUP(GF$1,'Tactic Recode'!$A$1:$B$547,2,FALSE))</f>
        <v/>
      </c>
      <c r="GG41" t="str">
        <f>IF(ISERROR(MATCH(GG$1,'CSC Mitre'!AN$1:AN$220,0)),"",VLOOKUP(GG$1,'Tactic Recode'!$A$1:$B$547,2,FALSE))</f>
        <v/>
      </c>
      <c r="GH41" t="str">
        <f>IF(ISERROR(MATCH(GH$1,'CSC Mitre'!AN$1:AN$220,0)),"",VLOOKUP(GH$1,'Tactic Recode'!$A$1:$B$547,2,FALSE))</f>
        <v/>
      </c>
      <c r="GI41" t="str">
        <f>IF(ISERROR(MATCH(GI$1,'CSC Mitre'!AN$1:AN$220,0)),"",VLOOKUP(GI$1,'Tactic Recode'!$A$1:$B$547,2,FALSE))</f>
        <v/>
      </c>
      <c r="GJ41" t="str">
        <f>IF(ISERROR(MATCH(GJ$1,'CSC Mitre'!AN$1:AN$220,0)),"",VLOOKUP(GJ$1,'Tactic Recode'!$A$1:$B$547,2,FALSE))</f>
        <v/>
      </c>
      <c r="GK41" t="str">
        <f>IF(ISERROR(MATCH(GK$1,'CSC Mitre'!AN$1:AN$220,0)),"",VLOOKUP(GK$1,'Tactic Recode'!$A$1:$B$547,2,FALSE))</f>
        <v/>
      </c>
      <c r="GL41" t="str">
        <f>IF(ISERROR(MATCH(GL$1,'CSC Mitre'!AN$1:AN$220,0)),"",VLOOKUP(GL$1,'Tactic Recode'!$A$1:$B$547,2,FALSE))</f>
        <v/>
      </c>
      <c r="GM41" t="str">
        <f>IF(ISERROR(MATCH(GM$1,'CSC Mitre'!AN$1:AN$220,0)),"",VLOOKUP(GM$1,'Tactic Recode'!$A$1:$B$547,2,FALSE))</f>
        <v/>
      </c>
      <c r="GN41" t="str">
        <f>IF(ISERROR(MATCH(GN$1,'CSC Mitre'!AN$1:AN$220,0)),"",VLOOKUP(GN$1,'Tactic Recode'!$A$1:$B$547,2,FALSE))</f>
        <v/>
      </c>
      <c r="GO41" t="str">
        <f>IF(ISERROR(MATCH(GO$1,'CSC Mitre'!AN$1:AN$220,0)),"",VLOOKUP(GO$1,'Tactic Recode'!$A$1:$B$547,2,FALSE))</f>
        <v/>
      </c>
      <c r="GP41" t="str">
        <f>IF(ISERROR(MATCH(GP$1,'CSC Mitre'!AN$1:AN$220,0)),"",VLOOKUP(GP$1,'Tactic Recode'!$A$1:$B$547,2,FALSE))</f>
        <v/>
      </c>
      <c r="GQ41" t="str">
        <f>IF(ISERROR(MATCH(GQ$1,'CSC Mitre'!AN$1:AN$220,0)),"",VLOOKUP(GQ$1,'Tactic Recode'!$A$1:$B$547,2,FALSE))</f>
        <v/>
      </c>
      <c r="GR41" t="str">
        <f>IF(ISERROR(MATCH(GR$1,'CSC Mitre'!AN$1:AN$220,0)),"",VLOOKUP(GR$1,'Tactic Recode'!$A$1:$B$547,2,FALSE))</f>
        <v/>
      </c>
      <c r="GS41" t="str">
        <f>IF(ISERROR(MATCH(GS$1,'CSC Mitre'!AN$1:AN$220,0)),"",VLOOKUP(GS$1,'Tactic Recode'!$A$1:$B$547,2,FALSE))</f>
        <v/>
      </c>
      <c r="GT41" t="str">
        <f>IF(ISERROR(MATCH(GT$1,'CSC Mitre'!AN$1:AN$220,0)),"",VLOOKUP(GT$1,'Tactic Recode'!$A$1:$B$547,2,FALSE))</f>
        <v/>
      </c>
      <c r="GU41" t="str">
        <f>IF(ISERROR(MATCH(GU$1,'CSC Mitre'!AN$1:AN$220,0)),"",VLOOKUP(GU$1,'Tactic Recode'!$A$1:$B$547,2,FALSE))</f>
        <v/>
      </c>
      <c r="GV41" t="str">
        <f>IF(ISERROR(MATCH(GV$1,'CSC Mitre'!AN$1:AN$220,0)),"",VLOOKUP(GV$1,'Tactic Recode'!$A$1:$B$547,2,FALSE))</f>
        <v/>
      </c>
      <c r="GW41" t="str">
        <f>IF(ISERROR(MATCH(GW$1,'CSC Mitre'!AN$1:AN$220,0)),"",VLOOKUP(GW$1,'Tactic Recode'!$A$1:$B$547,2,FALSE))</f>
        <v>Credential Access</v>
      </c>
      <c r="GX41" t="str">
        <f>IF(ISERROR(MATCH(GX$1,'CSC Mitre'!AN$1:AN$220,0)),"",VLOOKUP(GX$1,'Tactic Recode'!$A$1:$B$547,2,FALSE))</f>
        <v/>
      </c>
      <c r="GY41" t="str">
        <f>IF(ISERROR(MATCH(GY$1,'CSC Mitre'!AN$1:AN$220,0)),"",VLOOKUP(GY$1,'Tactic Recode'!$A$1:$B$547,2,FALSE))</f>
        <v/>
      </c>
      <c r="GZ41" t="str">
        <f>IF(ISERROR(MATCH(GZ$1,'CSC Mitre'!AN$1:AN$220,0)),"",VLOOKUP(GZ$1,'Tactic Recode'!$A$1:$B$547,2,FALSE))</f>
        <v/>
      </c>
      <c r="HA41" t="str">
        <f>IF(ISERROR(MATCH(HA$1,'CSC Mitre'!AN$1:AN$220,0)),"",VLOOKUP(HA$1,'Tactic Recode'!$A$1:$B$547,2,FALSE))</f>
        <v/>
      </c>
      <c r="HB41" t="str">
        <f>IF(ISERROR(MATCH(HB$1,'CSC Mitre'!AN$1:AN$220,0)),"",VLOOKUP(HB$1,'Tactic Recode'!$A$1:$B$547,2,FALSE))</f>
        <v/>
      </c>
      <c r="HC41" t="str">
        <f>IF(ISERROR(MATCH(HC$1,'CSC Mitre'!AN$1:AN$220,0)),"",VLOOKUP(HC$1,'Tactic Recode'!$A$1:$B$547,2,FALSE))</f>
        <v/>
      </c>
      <c r="HD41" t="str">
        <f>IF(ISERROR(MATCH(HD$1,'CSC Mitre'!AN$1:AN$220,0)),"",VLOOKUP(HD$1,'Tactic Recode'!$A$1:$B$547,2,FALSE))</f>
        <v/>
      </c>
      <c r="HE41" t="str">
        <f>IF(ISERROR(MATCH(HE$1,'CSC Mitre'!AN$1:AN$220,0)),"",VLOOKUP(HE$1,'Tactic Recode'!$A$1:$B$547,2,FALSE))</f>
        <v/>
      </c>
      <c r="HF41" t="str">
        <f>IF(ISERROR(MATCH(HF$1,'CSC Mitre'!AN$1:AN$220,0)),"",VLOOKUP(HF$1,'Tactic Recode'!$A$1:$B$547,2,FALSE))</f>
        <v/>
      </c>
      <c r="HG41" t="str">
        <f>IF(ISERROR(MATCH(HG$1,'CSC Mitre'!AN$1:AN$220,0)),"",VLOOKUP(HG$1,'Tactic Recode'!$A$1:$B$547,2,FALSE))</f>
        <v/>
      </c>
      <c r="HH41" t="str">
        <f>IF(ISERROR(MATCH(HH$1,'CSC Mitre'!AN$1:AN$220,0)),"",VLOOKUP(HH$1,'Tactic Recode'!$A$1:$B$547,2,FALSE))</f>
        <v/>
      </c>
      <c r="HI41" t="str">
        <f>IF(ISERROR(MATCH(HI$1,'CSC Mitre'!AN$1:AN$220,0)),"",VLOOKUP(HI$1,'Tactic Recode'!$A$1:$B$547,2,FALSE))</f>
        <v/>
      </c>
      <c r="HJ41" t="str">
        <f>IF(ISERROR(MATCH(HJ$1,'CSC Mitre'!AN$1:AN$220,0)),"",VLOOKUP(HJ$1,'Tactic Recode'!$A$1:$B$547,2,FALSE))</f>
        <v/>
      </c>
      <c r="HK41" t="str">
        <f>IF(ISERROR(MATCH(HK$1,'CSC Mitre'!AN$1:AN$220,0)),"",VLOOKUP(HK$1,'Tactic Recode'!$A$1:$B$547,2,FALSE))</f>
        <v/>
      </c>
      <c r="HL41" t="str">
        <f>IF(ISERROR(MATCH(HL$1,'CSC Mitre'!AN$1:AN$220,0)),"",VLOOKUP(HL$1,'Tactic Recode'!$A$1:$B$547,2,FALSE))</f>
        <v/>
      </c>
      <c r="HM41" t="str">
        <f>IF(ISERROR(MATCH(HM$1,'CSC Mitre'!AN$1:AN$220,0)),"",VLOOKUP(HM$1,'Tactic Recode'!$A$1:$B$547,2,FALSE))</f>
        <v/>
      </c>
      <c r="HN41" t="str">
        <f>IF(ISERROR(MATCH(HN$1,'CSC Mitre'!AN$1:AN$220,0)),"",VLOOKUP(HN$1,'Tactic Recode'!$A$1:$B$547,2,FALSE))</f>
        <v/>
      </c>
      <c r="HO41" t="str">
        <f>IF(ISERROR(MATCH(HO$1,'CSC Mitre'!AN$1:AN$220,0)),"",VLOOKUP(HO$1,'Tactic Recode'!$A$1:$B$547,2,FALSE))</f>
        <v/>
      </c>
      <c r="HP41" t="str">
        <f>IF(ISERROR(MATCH(HP$1,'CSC Mitre'!AN$1:AN$220,0)),"",VLOOKUP(HP$1,'Tactic Recode'!$A$1:$B$547,2,FALSE))</f>
        <v/>
      </c>
      <c r="HQ41" t="str">
        <f>IF(ISERROR(MATCH(HQ$1,'CSC Mitre'!AN$1:AN$220,0)),"",VLOOKUP(HQ$1,'Tactic Recode'!$A$1:$B$547,2,FALSE))</f>
        <v/>
      </c>
      <c r="HR41" t="str">
        <f>IF(ISERROR(MATCH(HR$1,'CSC Mitre'!AN$1:AN$220,0)),"",VLOOKUP(HR$1,'Tactic Recode'!$A$1:$B$547,2,FALSE))</f>
        <v/>
      </c>
      <c r="HS41" t="str">
        <f>IF(ISERROR(MATCH(HS$1,'CSC Mitre'!AN$1:AN$220,0)),"",VLOOKUP(HS$1,'Tactic Recode'!$A$1:$B$547,2,FALSE))</f>
        <v/>
      </c>
      <c r="HT41" t="str">
        <f>IF(ISERROR(MATCH(HT$1,'CSC Mitre'!AN$1:AN$220,0)),"",VLOOKUP(HT$1,'Tactic Recode'!$A$1:$B$547,2,FALSE))</f>
        <v/>
      </c>
      <c r="HU41" t="str">
        <f>IF(ISERROR(MATCH(HU$1,'CSC Mitre'!AN$1:AN$220,0)),"",VLOOKUP(HU$1,'Tactic Recode'!$A$1:$B$547,2,FALSE))</f>
        <v/>
      </c>
      <c r="HV41" t="str">
        <f>IF(ISERROR(MATCH(HV$1,'CSC Mitre'!AN$1:AN$220,0)),"",VLOOKUP(HV$1,'Tactic Recode'!$A$1:$B$547,2,FALSE))</f>
        <v/>
      </c>
      <c r="HW41" t="str">
        <f>IF(ISERROR(MATCH(HW$1,'CSC Mitre'!AN$1:AN$220,0)),"",VLOOKUP(HW$1,'Tactic Recode'!$A$1:$B$547,2,FALSE))</f>
        <v/>
      </c>
      <c r="HX41" t="str">
        <f>IF(ISERROR(MATCH(HX$1,'CSC Mitre'!AN$1:AN$220,0)),"",VLOOKUP(HX$1,'Tactic Recode'!$A$1:$B$547,2,FALSE))</f>
        <v/>
      </c>
      <c r="HY41" t="str">
        <f>IF(ISERROR(MATCH(HY$1,'CSC Mitre'!AN$1:AN$220,0)),"",VLOOKUP(HY$1,'Tactic Recode'!$A$1:$B$547,2,FALSE))</f>
        <v/>
      </c>
      <c r="HZ41" t="str">
        <f>IF(ISERROR(MATCH(HZ$1,'CSC Mitre'!AN$1:AN$220,0)),"",VLOOKUP(HZ$1,'Tactic Recode'!$A$1:$B$547,2,FALSE))</f>
        <v/>
      </c>
      <c r="IA41" t="str">
        <f>IF(ISERROR(MATCH(IA$1,'CSC Mitre'!AN$1:AN$220,0)),"",VLOOKUP(IA$1,'Tactic Recode'!$A$1:$B$547,2,FALSE))</f>
        <v/>
      </c>
      <c r="IB41" t="str">
        <f>IF(ISERROR(MATCH(IB$1,'CSC Mitre'!AN$1:AN$220,0)),"",VLOOKUP(IB$1,'Tactic Recode'!$A$1:$B$547,2,FALSE))</f>
        <v/>
      </c>
      <c r="IC41" t="str">
        <f>IF(ISERROR(MATCH(IC$1,'CSC Mitre'!AN$1:AN$220,0)),"",VLOOKUP(IC$1,'Tactic Recode'!$A$1:$B$547,2,FALSE))</f>
        <v/>
      </c>
      <c r="ID41" t="str">
        <f>IF(ISERROR(MATCH(ID$1,'CSC Mitre'!AN$1:AN$220,0)),"",VLOOKUP(ID$1,'Tactic Recode'!$A$1:$B$547,2,FALSE))</f>
        <v/>
      </c>
      <c r="IE41" t="str">
        <f>IF(ISERROR(MATCH(IE$1,'CSC Mitre'!AN$1:AN$220,0)),"",VLOOKUP(IE$1,'Tactic Recode'!$A$1:$B$547,2,FALSE))</f>
        <v/>
      </c>
      <c r="IF41" t="str">
        <f>IF(ISERROR(MATCH(IF$1,'CSC Mitre'!AN$1:AN$220,0)),"",VLOOKUP(IF$1,'Tactic Recode'!$A$1:$B$547,2,FALSE))</f>
        <v/>
      </c>
      <c r="IG41" t="str">
        <f>IF(ISERROR(MATCH(IG$1,'CSC Mitre'!AN$1:AN$220,0)),"",VLOOKUP(IG$1,'Tactic Recode'!$A$1:$B$547,2,FALSE))</f>
        <v/>
      </c>
      <c r="IH41" t="str">
        <f>IF(ISERROR(MATCH(IH$1,'CSC Mitre'!AN$1:AN$220,0)),"",VLOOKUP(IH$1,'Tactic Recode'!$A$1:$B$547,2,FALSE))</f>
        <v/>
      </c>
      <c r="II41" t="str">
        <f>IF(ISERROR(MATCH(II$1,'CSC Mitre'!AN$1:AN$220,0)),"",VLOOKUP(II$1,'Tactic Recode'!$A$1:$B$547,2,FALSE))</f>
        <v/>
      </c>
      <c r="IJ41" t="str">
        <f>IF(ISERROR(MATCH(IJ$1,'CSC Mitre'!AN$1:AN$220,0)),"",VLOOKUP(IJ$1,'Tactic Recode'!$A$1:$B$547,2,FALSE))</f>
        <v/>
      </c>
      <c r="IK41" t="str">
        <f>IF(ISERROR(MATCH(IK$1,'CSC Mitre'!AN$1:AN$220,0)),"",VLOOKUP(IK$1,'Tactic Recode'!$A$1:$B$547,2,FALSE))</f>
        <v/>
      </c>
      <c r="IL41" t="str">
        <f>IF(ISERROR(MATCH(IL$1,'CSC Mitre'!AN$1:AN$220,0)),"",VLOOKUP(IL$1,'Tactic Recode'!$A$1:$B$547,2,FALSE))</f>
        <v/>
      </c>
      <c r="IM41" t="str">
        <f>IF(ISERROR(MATCH(IM$1,'CSC Mitre'!AN$1:AN$220,0)),"",VLOOKUP(IM$1,'Tactic Recode'!$A$1:$B$547,2,FALSE))</f>
        <v/>
      </c>
      <c r="IN41" t="str">
        <f>IF(ISERROR(MATCH(IN$1,'CSC Mitre'!AN$1:AN$220,0)),"",VLOOKUP(IN$1,'Tactic Recode'!$A$1:$B$547,2,FALSE))</f>
        <v/>
      </c>
      <c r="IO41" t="str">
        <f>IF(ISERROR(MATCH(IO$1,'CSC Mitre'!AN$1:AN$220,0)),"",VLOOKUP(IO$1,'Tactic Recode'!$A$1:$B$547,2,FALSE))</f>
        <v/>
      </c>
      <c r="IP41" t="str">
        <f>IF(ISERROR(MATCH(IP$1,'CSC Mitre'!AN$1:AN$220,0)),"",VLOOKUP(IP$1,'Tactic Recode'!$A$1:$B$547,2,FALSE))</f>
        <v/>
      </c>
      <c r="IQ41" t="str">
        <f>IF(ISERROR(MATCH(IQ$1,'CSC Mitre'!AN$1:AN$220,0)),"",VLOOKUP(IQ$1,'Tactic Recode'!$A$1:$B$547,2,FALSE))</f>
        <v/>
      </c>
      <c r="IR41" t="str">
        <f>IF(ISERROR(MATCH(IR$1,'CSC Mitre'!AN$1:AN$220,0)),"",VLOOKUP(IR$1,'Tactic Recode'!$A$1:$B$547,2,FALSE))</f>
        <v/>
      </c>
      <c r="IS41" t="str">
        <f>IF(ISERROR(MATCH(IS$1,'CSC Mitre'!AN$1:AN$220,0)),"",VLOOKUP(IS$1,'Tactic Recode'!$A$1:$B$547,2,FALSE))</f>
        <v/>
      </c>
      <c r="IT41" t="str">
        <f>IF(ISERROR(MATCH(IT$1,'CSC Mitre'!AN$1:AN$220,0)),"",VLOOKUP(IT$1,'Tactic Recode'!$A$1:$B$547,2,FALSE))</f>
        <v/>
      </c>
      <c r="IU41" t="str">
        <f>IF(ISERROR(MATCH(IU$1,'CSC Mitre'!AN$1:AN$220,0)),"",VLOOKUP(IU$1,'Tactic Recode'!$A$1:$B$547,2,FALSE))</f>
        <v/>
      </c>
      <c r="IV41" t="str">
        <f>IF(ISERROR(MATCH(IV$1,'CSC Mitre'!AN$1:AN$220,0)),"",VLOOKUP(IV$1,'Tactic Recode'!$A$1:$B$547,2,FALSE))</f>
        <v/>
      </c>
      <c r="IW41" t="str">
        <f>IF(ISERROR(MATCH(IW$1,'CSC Mitre'!AN$1:AN$220,0)),"",VLOOKUP(IW$1,'Tactic Recode'!$A$1:$B$547,2,FALSE))</f>
        <v/>
      </c>
      <c r="IX41" t="str">
        <f>IF(ISERROR(MATCH(IX$1,'CSC Mitre'!AN$1:AN$220,0)),"",VLOOKUP(IX$1,'Tactic Recode'!$A$1:$B$547,2,FALSE))</f>
        <v/>
      </c>
      <c r="IY41" t="str">
        <f>IF(ISERROR(MATCH(IY$1,'CSC Mitre'!AN$1:AN$220,0)),"",VLOOKUP(IY$1,'Tactic Recode'!$A$1:$B$547,2,FALSE))</f>
        <v/>
      </c>
      <c r="IZ41" t="str">
        <f>IF(ISERROR(MATCH(IZ$1,'CSC Mitre'!AN$1:AN$220,0)),"",VLOOKUP(IZ$1,'Tactic Recode'!$A$1:$B$547,2,FALSE))</f>
        <v/>
      </c>
      <c r="JA41" t="str">
        <f>IF(ISERROR(MATCH(JA$1,'CSC Mitre'!AN$1:AN$220,0)),"",VLOOKUP(JA$1,'Tactic Recode'!$A$1:$B$547,2,FALSE))</f>
        <v/>
      </c>
      <c r="JB41" t="str">
        <f>IF(ISERROR(MATCH(JB$1,'CSC Mitre'!AN$1:AN$220,0)),"",VLOOKUP(JB$1,'Tactic Recode'!$A$1:$B$547,2,FALSE))</f>
        <v/>
      </c>
      <c r="JC41" t="str">
        <f>IF(ISERROR(MATCH(JC$1,'CSC Mitre'!AN$1:AN$220,0)),"",VLOOKUP(JC$1,'Tactic Recode'!$A$1:$B$547,2,FALSE))</f>
        <v/>
      </c>
      <c r="JD41" t="str">
        <f>IF(ISERROR(MATCH(JD$1,'CSC Mitre'!AN$1:AN$220,0)),"",VLOOKUP(JD$1,'Tactic Recode'!$A$1:$B$547,2,FALSE))</f>
        <v/>
      </c>
      <c r="JE41" t="str">
        <f>IF(ISERROR(MATCH(JE$1,'CSC Mitre'!AN$1:AN$220,0)),"",VLOOKUP(JE$1,'Tactic Recode'!$A$1:$B$547,2,FALSE))</f>
        <v/>
      </c>
      <c r="JF41" t="str">
        <f>IF(ISERROR(MATCH(JF$1,'CSC Mitre'!AN$1:AN$220,0)),"",VLOOKUP(JF$1,'Tactic Recode'!$A$1:$B$547,2,FALSE))</f>
        <v/>
      </c>
      <c r="JG41" t="str">
        <f>IF(ISERROR(MATCH(JG$1,'CSC Mitre'!AN$1:AN$220,0)),"",VLOOKUP(JG$1,'Tactic Recode'!$A$1:$B$547,2,FALSE))</f>
        <v/>
      </c>
      <c r="JH41" t="str">
        <f>IF(ISERROR(MATCH(JH$1,'CSC Mitre'!AN$1:AN$220,0)),"",VLOOKUP(JH$1,'Tactic Recode'!$A$1:$B$547,2,FALSE))</f>
        <v/>
      </c>
      <c r="JI41" t="str">
        <f>IF(ISERROR(MATCH(JI$1,'CSC Mitre'!AN$1:AN$220,0)),"",VLOOKUP(JI$1,'Tactic Recode'!$A$1:$B$547,2,FALSE))</f>
        <v/>
      </c>
      <c r="JJ41" t="str">
        <f>IF(ISERROR(MATCH(JJ$1,'CSC Mitre'!AN$1:AN$220,0)),"",VLOOKUP(JJ$1,'Tactic Recode'!$A$1:$B$547,2,FALSE))</f>
        <v/>
      </c>
      <c r="JK41" t="str">
        <f>IF(ISERROR(MATCH(JK$1,'CSC Mitre'!AN$1:AN$220,0)),"",VLOOKUP(JK$1,'Tactic Recode'!$A$1:$B$547,2,FALSE))</f>
        <v/>
      </c>
      <c r="JL41" t="str">
        <f>IF(ISERROR(MATCH(JL$1,'CSC Mitre'!AN$1:AN$220,0)),"",VLOOKUP(JL$1,'Tactic Recode'!$A$1:$B$547,2,FALSE))</f>
        <v/>
      </c>
      <c r="JM41" t="str">
        <f>IF(ISERROR(MATCH(JM$1,'CSC Mitre'!AN$1:AN$220,0)),"",VLOOKUP(JM$1,'Tactic Recode'!$A$1:$B$547,2,FALSE))</f>
        <v/>
      </c>
      <c r="JN41" t="str">
        <f>IF(ISERROR(MATCH(JN$1,'CSC Mitre'!AN$1:AN$220,0)),"",VLOOKUP(JN$1,'Tactic Recode'!$A$1:$B$547,2,FALSE))</f>
        <v/>
      </c>
      <c r="JO41" t="str">
        <f>IF(ISERROR(MATCH(JO$1,'CSC Mitre'!AN$1:AN$220,0)),"",VLOOKUP(JO$1,'Tactic Recode'!$A$1:$B$547,2,FALSE))</f>
        <v/>
      </c>
      <c r="JP41" t="str">
        <f>IF(ISERROR(MATCH(JP$1,'CSC Mitre'!AN$1:AN$220,0)),"",VLOOKUP(JP$1,'Tactic Recode'!$A$1:$B$547,2,FALSE))</f>
        <v/>
      </c>
      <c r="JQ41" t="str">
        <f>IF(ISERROR(MATCH(JQ$1,'CSC Mitre'!AN$1:AN$220,0)),"",VLOOKUP(JQ$1,'Tactic Recode'!$A$1:$B$547,2,FALSE))</f>
        <v/>
      </c>
      <c r="JR41" t="str">
        <f>IF(ISERROR(MATCH(JR$1,'CSC Mitre'!AN$1:AN$220,0)),"",VLOOKUP(JR$1,'Tactic Recode'!$A$1:$B$547,2,FALSE))</f>
        <v/>
      </c>
      <c r="JS41" t="str">
        <f>IF(ISERROR(MATCH(JS$1,'CSC Mitre'!AN$1:AN$220,0)),"",VLOOKUP(JS$1,'Tactic Recode'!$A$1:$B$547,2,FALSE))</f>
        <v/>
      </c>
      <c r="JT41" t="str">
        <f>IF(ISERROR(MATCH(JT$1,'CSC Mitre'!AN$1:AN$220,0)),"",VLOOKUP(JT$1,'Tactic Recode'!$A$1:$B$547,2,FALSE))</f>
        <v/>
      </c>
      <c r="JU41" t="str">
        <f>IF(ISERROR(MATCH(JU$1,'CSC Mitre'!AN$1:AN$220,0)),"",VLOOKUP(JU$1,'Tactic Recode'!$A$1:$B$547,2,FALSE))</f>
        <v/>
      </c>
      <c r="JV41" t="str">
        <f>IF(ISERROR(MATCH(JV$1,'CSC Mitre'!AN$1:AN$220,0)),"",VLOOKUP(JV$1,'Tactic Recode'!$A$1:$B$547,2,FALSE))</f>
        <v/>
      </c>
      <c r="JW41" t="str">
        <f>IF(ISERROR(MATCH(JW$1,'CSC Mitre'!AN$1:AN$220,0)),"",VLOOKUP(JW$1,'Tactic Recode'!$A$1:$B$547,2,FALSE))</f>
        <v/>
      </c>
      <c r="JX41" t="str">
        <f>IF(ISERROR(MATCH(JX$1,'CSC Mitre'!AN$1:AN$220,0)),"",VLOOKUP(JX$1,'Tactic Recode'!$A$1:$B$547,2,FALSE))</f>
        <v/>
      </c>
      <c r="JY41" t="str">
        <f>IF(ISERROR(MATCH(JY$1,'CSC Mitre'!AN$1:AN$220,0)),"",VLOOKUP(JY$1,'Tactic Recode'!$A$1:$B$547,2,FALSE))</f>
        <v/>
      </c>
      <c r="JZ41" t="str">
        <f>IF(ISERROR(MATCH(JZ$1,'CSC Mitre'!AN$1:AN$220,0)),"",VLOOKUP(JZ$1,'Tactic Recode'!$A$1:$B$547,2,FALSE))</f>
        <v/>
      </c>
      <c r="KA41" t="str">
        <f>IF(ISERROR(MATCH(KA$1,'CSC Mitre'!AN$1:AN$220,0)),"",VLOOKUP(KA$1,'Tactic Recode'!$A$1:$B$547,2,FALSE))</f>
        <v/>
      </c>
      <c r="KB41" t="str">
        <f>IF(ISERROR(MATCH(KB$1,'CSC Mitre'!AN$1:AN$220,0)),"",VLOOKUP(KB$1,'Tactic Recode'!$A$1:$B$547,2,FALSE))</f>
        <v/>
      </c>
      <c r="KC41" t="str">
        <f>IF(ISERROR(MATCH(KC$1,'CSC Mitre'!AN$1:AN$220,0)),"",VLOOKUP(KC$1,'Tactic Recode'!$A$1:$B$547,2,FALSE))</f>
        <v/>
      </c>
      <c r="KD41" t="str">
        <f>IF(ISERROR(MATCH(KD$1,'CSC Mitre'!AN$1:AN$220,0)),"",VLOOKUP(KD$1,'Tactic Recode'!$A$1:$B$547,2,FALSE))</f>
        <v/>
      </c>
      <c r="KE41" t="str">
        <f>IF(ISERROR(MATCH(KE$1,'CSC Mitre'!AN$1:AN$220,0)),"",VLOOKUP(KE$1,'Tactic Recode'!$A$1:$B$547,2,FALSE))</f>
        <v/>
      </c>
      <c r="KF41" t="str">
        <f>IF(ISERROR(MATCH(KF$1,'CSC Mitre'!AN$1:AN$220,0)),"",VLOOKUP(KF$1,'Tactic Recode'!$A$1:$B$547,2,FALSE))</f>
        <v/>
      </c>
      <c r="KG41" t="str">
        <f>IF(ISERROR(MATCH(KG$1,'CSC Mitre'!AN$1:AN$220,0)),"",VLOOKUP(KG$1,'Tactic Recode'!$A$1:$B$547,2,FALSE))</f>
        <v/>
      </c>
      <c r="KH41" t="str">
        <f>IF(ISERROR(MATCH(KH$1,'CSC Mitre'!AN$1:AN$220,0)),"",VLOOKUP(KH$1,'Tactic Recode'!$A$1:$B$547,2,FALSE))</f>
        <v/>
      </c>
      <c r="KI41" t="str">
        <f>IF(ISERROR(MATCH(KI$1,'CSC Mitre'!AN$1:AN$220,0)),"",VLOOKUP(KI$1,'Tactic Recode'!$A$1:$B$547,2,FALSE))</f>
        <v/>
      </c>
      <c r="KJ41" t="str">
        <f>IF(ISERROR(MATCH(KJ$1,'CSC Mitre'!AN$1:AN$220,0)),"",VLOOKUP(KJ$1,'Tactic Recode'!$A$1:$B$547,2,FALSE))</f>
        <v/>
      </c>
      <c r="KK41" t="str">
        <f>IF(ISERROR(MATCH(KK$1,'CSC Mitre'!AN$1:AN$220,0)),"",VLOOKUP(KK$1,'Tactic Recode'!$A$1:$B$547,2,FALSE))</f>
        <v/>
      </c>
      <c r="KL41" t="str">
        <f>IF(ISERROR(MATCH(KL$1,'CSC Mitre'!AN$1:AN$220,0)),"",VLOOKUP(KL$1,'Tactic Recode'!$A$1:$B$547,2,FALSE))</f>
        <v/>
      </c>
      <c r="KM41" t="str">
        <f>IF(ISERROR(MATCH(KM$1,'CSC Mitre'!AN$1:AN$220,0)),"",VLOOKUP(KM$1,'Tactic Recode'!$A$1:$B$547,2,FALSE))</f>
        <v/>
      </c>
      <c r="KN41" t="str">
        <f>IF(ISERROR(MATCH(KN$1,'CSC Mitre'!AN$1:AN$220,0)),"",VLOOKUP(KN$1,'Tactic Recode'!$A$1:$B$547,2,FALSE))</f>
        <v/>
      </c>
      <c r="KO41" t="str">
        <f>IF(ISERROR(MATCH(KO$1,'CSC Mitre'!AN$1:AN$220,0)),"",VLOOKUP(KO$1,'Tactic Recode'!$A$1:$B$547,2,FALSE))</f>
        <v/>
      </c>
      <c r="KP41" t="str">
        <f>IF(ISERROR(MATCH(KP$1,'CSC Mitre'!AN$1:AN$220,0)),"",VLOOKUP(KP$1,'Tactic Recode'!$A$1:$B$547,2,FALSE))</f>
        <v/>
      </c>
      <c r="KQ41" t="str">
        <f>IF(ISERROR(MATCH(KQ$1,'CSC Mitre'!AN$1:AN$220,0)),"",VLOOKUP(KQ$1,'Tactic Recode'!$A$1:$B$547,2,FALSE))</f>
        <v/>
      </c>
      <c r="KR41" t="str">
        <f>IF(ISERROR(MATCH(KR$1,'CSC Mitre'!AN$1:AN$220,0)),"",VLOOKUP(KR$1,'Tactic Recode'!$A$1:$B$547,2,FALSE))</f>
        <v/>
      </c>
      <c r="KS41" t="str">
        <f>IF(ISERROR(MATCH(KS$1,'CSC Mitre'!AN$1:AN$220,0)),"",VLOOKUP(KS$1,'Tactic Recode'!$A$1:$B$547,2,FALSE))</f>
        <v/>
      </c>
      <c r="KT41" t="str">
        <f>IF(ISERROR(MATCH(KT$1,'CSC Mitre'!AN$1:AN$220,0)),"",VLOOKUP(KT$1,'Tactic Recode'!$A$1:$B$547,2,FALSE))</f>
        <v/>
      </c>
      <c r="KU41" t="str">
        <f>IF(ISERROR(MATCH(KU$1,'CSC Mitre'!AN$1:AN$220,0)),"",VLOOKUP(KU$1,'Tactic Recode'!$A$1:$B$547,2,FALSE))</f>
        <v/>
      </c>
      <c r="KV41" t="str">
        <f>IF(ISERROR(MATCH(KV$1,'CSC Mitre'!AN$1:AN$220,0)),"",VLOOKUP(KV$1,'Tactic Recode'!$A$1:$B$547,2,FALSE))</f>
        <v/>
      </c>
      <c r="KW41" t="str">
        <f>IF(ISERROR(MATCH(KW$1,'CSC Mitre'!AN$1:AN$220,0)),"",VLOOKUP(KW$1,'Tactic Recode'!$A$1:$B$547,2,FALSE))</f>
        <v/>
      </c>
      <c r="KX41" t="str">
        <f>IF(ISERROR(MATCH(KX$1,'CSC Mitre'!AN$1:AN$220,0)),"",VLOOKUP(KX$1,'Tactic Recode'!$A$1:$B$547,2,FALSE))</f>
        <v/>
      </c>
      <c r="KY41" t="str">
        <f>IF(ISERROR(MATCH(KY$1,'CSC Mitre'!AN$1:AN$220,0)),"",VLOOKUP(KY$1,'Tactic Recode'!$A$1:$B$547,2,FALSE))</f>
        <v/>
      </c>
      <c r="KZ41" t="str">
        <f>IF(ISERROR(MATCH(KZ$1,'CSC Mitre'!AN$1:AN$220,0)),"",VLOOKUP(KZ$1,'Tactic Recode'!$A$1:$B$547,2,FALSE))</f>
        <v>Persistence, Privilage Escalation</v>
      </c>
      <c r="LA41" t="str">
        <f>IF(ISERROR(MATCH(LA$1,'CSC Mitre'!AN$1:AN$220,0)),"",VLOOKUP(LA$1,'Tactic Recode'!$A$1:$B$547,2,FALSE))</f>
        <v/>
      </c>
      <c r="LB41" t="str">
        <f>IF(ISERROR(MATCH(LB$1,'CSC Mitre'!AN$1:AN$220,0)),"",VLOOKUP(LB$1,'Tactic Recode'!$A$1:$B$547,2,FALSE))</f>
        <v/>
      </c>
      <c r="LC41" t="str">
        <f>IF(ISERROR(MATCH(LC$1,'CSC Mitre'!AN$1:AN$220,0)),"",VLOOKUP(LC$1,'Tactic Recode'!$A$1:$B$547,2,FALSE))</f>
        <v/>
      </c>
      <c r="LD41" t="str">
        <f>IF(ISERROR(MATCH(LD$1,'CSC Mitre'!AN$1:AN$220,0)),"",VLOOKUP(LD$1,'Tactic Recode'!$A$1:$B$547,2,FALSE))</f>
        <v/>
      </c>
      <c r="LE41" t="str">
        <f>IF(ISERROR(MATCH(LE$1,'CSC Mitre'!AN$1:AN$220,0)),"",VLOOKUP(LE$1,'Tactic Recode'!$A$1:$B$547,2,FALSE))</f>
        <v/>
      </c>
      <c r="LF41" t="str">
        <f>IF(ISERROR(MATCH(LF$1,'CSC Mitre'!AN$1:AN$220,0)),"",VLOOKUP(LF$1,'Tactic Recode'!$A$1:$B$547,2,FALSE))</f>
        <v/>
      </c>
      <c r="LG41" t="str">
        <f>IF(ISERROR(MATCH(LG$1,'CSC Mitre'!AN$1:AN$220,0)),"",VLOOKUP(LG$1,'Tactic Recode'!$A$1:$B$547,2,FALSE))</f>
        <v/>
      </c>
      <c r="LH41" t="str">
        <f>IF(ISERROR(MATCH(LH$1,'CSC Mitre'!AN$1:AN$220,0)),"",VLOOKUP(LH$1,'Tactic Recode'!$A$1:$B$547,2,FALSE))</f>
        <v/>
      </c>
      <c r="LI41" t="str">
        <f>IF(ISERROR(MATCH(LI$1,'CSC Mitre'!AN$1:AN$220,0)),"",VLOOKUP(LI$1,'Tactic Recode'!$A$1:$B$547,2,FALSE))</f>
        <v/>
      </c>
      <c r="LJ41" t="str">
        <f>IF(ISERROR(MATCH(LJ$1,'CSC Mitre'!AN$1:AN$220,0)),"",VLOOKUP(LJ$1,'Tactic Recode'!$A$1:$B$547,2,FALSE))</f>
        <v/>
      </c>
      <c r="LK41" t="str">
        <f>IF(ISERROR(MATCH(LK$1,'CSC Mitre'!AN$1:AN$220,0)),"",VLOOKUP(LK$1,'Tactic Recode'!$A$1:$B$547,2,FALSE))</f>
        <v/>
      </c>
      <c r="LL41" t="str">
        <f>IF(ISERROR(MATCH(LL$1,'CSC Mitre'!AN$1:AN$220,0)),"",VLOOKUP(LL$1,'Tactic Recode'!$A$1:$B$547,2,FALSE))</f>
        <v/>
      </c>
      <c r="LM41" t="str">
        <f>IF(ISERROR(MATCH(LM$1,'CSC Mitre'!AN$1:AN$220,0)),"",VLOOKUP(LM$1,'Tactic Recode'!$A$1:$B$547,2,FALSE))</f>
        <v/>
      </c>
      <c r="LN41" t="str">
        <f>IF(ISERROR(MATCH(LN$1,'CSC Mitre'!AN$1:AN$220,0)),"",VLOOKUP(LN$1,'Tactic Recode'!$A$1:$B$547,2,FALSE))</f>
        <v/>
      </c>
      <c r="LO41" t="str">
        <f>IF(ISERROR(MATCH(LO$1,'CSC Mitre'!AN$1:AN$220,0)),"",VLOOKUP(LO$1,'Tactic Recode'!$A$1:$B$547,2,FALSE))</f>
        <v/>
      </c>
      <c r="LP41" t="str">
        <f>IF(ISERROR(MATCH(LP$1,'CSC Mitre'!AN$1:AN$220,0)),"",VLOOKUP(LP$1,'Tactic Recode'!$A$1:$B$547,2,FALSE))</f>
        <v/>
      </c>
      <c r="LQ41" t="str">
        <f>IF(ISERROR(MATCH(LQ$1,'CSC Mitre'!AN$1:AN$220,0)),"",VLOOKUP(LQ$1,'Tactic Recode'!$A$1:$B$547,2,FALSE))</f>
        <v/>
      </c>
      <c r="LR41" t="str">
        <f>IF(ISERROR(MATCH(LR$1,'CSC Mitre'!AN$1:AN$220,0)),"",VLOOKUP(LR$1,'Tactic Recode'!$A$1:$B$547,2,FALSE))</f>
        <v/>
      </c>
      <c r="LS41" t="str">
        <f>IF(ISERROR(MATCH(LS$1,'CSC Mitre'!AN$1:AN$220,0)),"",VLOOKUP(LS$1,'Tactic Recode'!$A$1:$B$547,2,FALSE))</f>
        <v/>
      </c>
      <c r="LT41" t="str">
        <f>IF(ISERROR(MATCH(LT$1,'CSC Mitre'!AN$1:AN$220,0)),"",VLOOKUP(LT$1,'Tactic Recode'!$A$1:$B$547,2,FALSE))</f>
        <v/>
      </c>
      <c r="LU41" t="str">
        <f>IF(ISERROR(MATCH(LU$1,'CSC Mitre'!AN$1:AN$220,0)),"",VLOOKUP(LU$1,'Tactic Recode'!$A$1:$B$547,2,FALSE))</f>
        <v/>
      </c>
      <c r="LV41" t="str">
        <f>IF(ISERROR(MATCH(LV$1,'CSC Mitre'!AN$1:AN$220,0)),"",VLOOKUP(LV$1,'Tactic Recode'!$A$1:$B$547,2,FALSE))</f>
        <v/>
      </c>
      <c r="LW41" t="str">
        <f>IF(ISERROR(MATCH(LW$1,'CSC Mitre'!AN$1:AN$220,0)),"",VLOOKUP(LW$1,'Tactic Recode'!$A$1:$B$547,2,FALSE))</f>
        <v/>
      </c>
      <c r="LX41" t="str">
        <f>IF(ISERROR(MATCH(LX$1,'CSC Mitre'!AN$1:AN$220,0)),"",VLOOKUP(LX$1,'Tactic Recode'!$A$1:$B$547,2,FALSE))</f>
        <v/>
      </c>
      <c r="LY41" t="str">
        <f>IF(ISERROR(MATCH(LY$1,'CSC Mitre'!AN$1:AN$220,0)),"",VLOOKUP(LY$1,'Tactic Recode'!$A$1:$B$547,2,FALSE))</f>
        <v/>
      </c>
      <c r="LZ41" t="str">
        <f>IF(ISERROR(MATCH(LZ$1,'CSC Mitre'!AN$1:AN$220,0)),"",VLOOKUP(LZ$1,'Tactic Recode'!$A$1:$B$547,2,FALSE))</f>
        <v/>
      </c>
      <c r="MA41" t="str">
        <f>IF(ISERROR(MATCH(MA$1,'CSC Mitre'!AN$1:AN$220,0)),"",VLOOKUP(MA$1,'Tactic Recode'!$A$1:$B$547,2,FALSE))</f>
        <v/>
      </c>
      <c r="MB41" t="str">
        <f>IF(ISERROR(MATCH(MB$1,'CSC Mitre'!AN$1:AN$220,0)),"",VLOOKUP(MB$1,'Tactic Recode'!$A$1:$B$547,2,FALSE))</f>
        <v/>
      </c>
      <c r="MC41" t="str">
        <f>IF(ISERROR(MATCH(MC$1,'CSC Mitre'!AN$1:AN$220,0)),"",VLOOKUP(MC$1,'Tactic Recode'!$A$1:$B$547,2,FALSE))</f>
        <v/>
      </c>
      <c r="MD41" t="str">
        <f>IF(ISERROR(MATCH(MD$1,'CSC Mitre'!AN$1:AN$220,0)),"",VLOOKUP(MD$1,'Tactic Recode'!$A$1:$B$547,2,FALSE))</f>
        <v/>
      </c>
      <c r="ME41" t="str">
        <f>IF(ISERROR(MATCH(ME$1,'CSC Mitre'!AN$1:AN$220,0)),"",VLOOKUP(ME$1,'Tactic Recode'!$A$1:$B$547,2,FALSE))</f>
        <v/>
      </c>
      <c r="MF41" t="str">
        <f>IF(ISERROR(MATCH(MF$1,'CSC Mitre'!AN$1:AN$220,0)),"",VLOOKUP(MF$1,'Tactic Recode'!$A$1:$B$547,2,FALSE))</f>
        <v/>
      </c>
      <c r="MG41" t="str">
        <f>IF(ISERROR(MATCH(MG$1,'CSC Mitre'!AN$1:AN$220,0)),"",VLOOKUP(MG$1,'Tactic Recode'!$A$1:$B$547,2,FALSE))</f>
        <v>Defense Evasion, Lateral Movement</v>
      </c>
      <c r="MH41" t="str">
        <f>IF(ISERROR(MATCH(MH$1,'CSC Mitre'!AN$1:AN$220,0)),"",VLOOKUP(MH$1,'Tactic Recode'!$A$1:$B$547,2,FALSE))</f>
        <v/>
      </c>
      <c r="MI41" t="str">
        <f>IF(ISERROR(MATCH(MI$1,'CSC Mitre'!AN$1:AN$220,0)),"",VLOOKUP(MI$1,'Tactic Recode'!$A$1:$B$547,2,FALSE))</f>
        <v>Defense Evasion, Lateral Movement</v>
      </c>
      <c r="MJ41" t="str">
        <f>IF(ISERROR(MATCH(MJ$1,'CSC Mitre'!AN$1:AN$220,0)),"",VLOOKUP(MJ$1,'Tactic Recode'!$A$1:$B$547,2,FALSE))</f>
        <v>Defense Evasion, Lateral Movement</v>
      </c>
      <c r="MK41" t="str">
        <f>IF(ISERROR(MATCH(MK$1,'CSC Mitre'!AN$1:AN$220,0)),"",VLOOKUP(MK$1,'Tactic Recode'!$A$1:$B$547,2,FALSE))</f>
        <v/>
      </c>
      <c r="ML41" t="str">
        <f>IF(ISERROR(MATCH(ML$1,'CSC Mitre'!AN$1:AN$220,0)),"",VLOOKUP(ML$1,'Tactic Recode'!$A$1:$B$547,2,FALSE))</f>
        <v>Credential Access</v>
      </c>
      <c r="MM41" t="str">
        <f>IF(ISERROR(MATCH(MM$1,'CSC Mitre'!AN$1:AN$220,0)),"",VLOOKUP(MM$1,'Tactic Recode'!$A$1:$B$547,2,FALSE))</f>
        <v/>
      </c>
      <c r="MN41" t="str">
        <f>IF(ISERROR(MATCH(MN$1,'CSC Mitre'!AN$1:AN$220,0)),"",VLOOKUP(MN$1,'Tactic Recode'!$A$1:$B$547,2,FALSE))</f>
        <v/>
      </c>
      <c r="MO41" t="str">
        <f>IF(ISERROR(MATCH(MO$1,'CSC Mitre'!AN$1:AN$220,0)),"",VLOOKUP(MO$1,'Tactic Recode'!$A$1:$B$547,2,FALSE))</f>
        <v/>
      </c>
      <c r="MP41" t="str">
        <f>IF(ISERROR(MATCH(MP$1,'CSC Mitre'!AN$1:AN$220,0)),"",VLOOKUP(MP$1,'Tactic Recode'!$A$1:$B$547,2,FALSE))</f>
        <v>Credential Access</v>
      </c>
      <c r="MQ41" t="str">
        <f>IF(ISERROR(MATCH(MQ$1,'CSC Mitre'!AN$1:AN$220,0)),"",VLOOKUP(MQ$1,'Tactic Recode'!$A$1:$B$547,2,FALSE))</f>
        <v/>
      </c>
      <c r="MR41" t="str">
        <f>IF(ISERROR(MATCH(MR$1,'CSC Mitre'!AN$1:AN$220,0)),"",VLOOKUP(MR$1,'Tactic Recode'!$A$1:$B$547,2,FALSE))</f>
        <v/>
      </c>
      <c r="MS41" t="str">
        <f>IF(ISERROR(MATCH(MS$1,'CSC Mitre'!AN$1:AN$220,0)),"",VLOOKUP(MS$1,'Tactic Recode'!$A$1:$B$547,2,FALSE))</f>
        <v/>
      </c>
      <c r="MT41" t="str">
        <f>IF(ISERROR(MATCH(MT$1,'CSC Mitre'!AN$1:AN$220,0)),"",VLOOKUP(MT$1,'Tactic Recode'!$A$1:$B$547,2,FALSE))</f>
        <v/>
      </c>
      <c r="MU41" t="str">
        <f>IF(ISERROR(MATCH(MU$1,'CSC Mitre'!AN$1:AN$220,0)),"",VLOOKUP(MU$1,'Tactic Recode'!$A$1:$B$547,2,FALSE))</f>
        <v/>
      </c>
      <c r="MV41" t="str">
        <f>IF(ISERROR(MATCH(MV$1,'CSC Mitre'!AN$1:AN$220,0)),"",VLOOKUP(MV$1,'Tactic Recode'!$A$1:$B$547,2,FALSE))</f>
        <v/>
      </c>
      <c r="MW41" t="str">
        <f>IF(ISERROR(MATCH(MW$1,'CSC Mitre'!AN$1:AN$220,0)),"",VLOOKUP(MW$1,'Tactic Recode'!$A$1:$B$547,2,FALSE))</f>
        <v/>
      </c>
      <c r="MX41" t="str">
        <f>IF(ISERROR(MATCH(MX$1,'CSC Mitre'!AN$1:AN$220,0)),"",VLOOKUP(MX$1,'Tactic Recode'!$A$1:$B$547,2,FALSE))</f>
        <v/>
      </c>
      <c r="MY41" t="str">
        <f>IF(ISERROR(MATCH(MY$1,'CSC Mitre'!AN$1:AN$220,0)),"",VLOOKUP(MY$1,'Tactic Recode'!$A$1:$B$547,2,FALSE))</f>
        <v/>
      </c>
      <c r="MZ41" t="str">
        <f>IF(ISERROR(MATCH(MZ$1,'CSC Mitre'!AN$1:AN$220,0)),"",VLOOKUP(MZ$1,'Tactic Recode'!$A$1:$B$547,2,FALSE))</f>
        <v/>
      </c>
      <c r="NA41" t="str">
        <f>IF(ISERROR(MATCH(NA$1,'CSC Mitre'!AN$1:AN$220,0)),"",VLOOKUP(NA$1,'Tactic Recode'!$A$1:$B$547,2,FALSE))</f>
        <v/>
      </c>
      <c r="NB41" t="str">
        <f>IF(ISERROR(MATCH(NB$1,'CSC Mitre'!AN$1:AN$220,0)),"",VLOOKUP(NB$1,'Tactic Recode'!$A$1:$B$547,2,FALSE))</f>
        <v>Credential Access</v>
      </c>
      <c r="NC41" t="str">
        <f>IF(ISERROR(MATCH(NC$1,'CSC Mitre'!AN$1:AN$220,0)),"",VLOOKUP(NC$1,'Tactic Recode'!$A$1:$B$547,2,FALSE))</f>
        <v>Credential Access</v>
      </c>
      <c r="ND41" t="str">
        <f>IF(ISERROR(MATCH(ND$1,'CSC Mitre'!AN$1:AN$220,0)),"",VLOOKUP(ND$1,'Tactic Recode'!$A$1:$B$547,2,FALSE))</f>
        <v/>
      </c>
      <c r="NE41" t="str">
        <f>IF(ISERROR(MATCH(NE$1,'CSC Mitre'!AN$1:AN$220,0)),"",VLOOKUP(NE$1,'Tactic Recode'!$A$1:$B$547,2,FALSE))</f>
        <v/>
      </c>
      <c r="NF41" t="str">
        <f>IF(ISERROR(MATCH(NF$1,'CSC Mitre'!AN$1:AN$220,0)),"",VLOOKUP(NF$1,'Tactic Recode'!$A$1:$B$547,2,FALSE))</f>
        <v/>
      </c>
      <c r="NG41" t="str">
        <f>IF(ISERROR(MATCH(NG$1,'CSC Mitre'!AN$1:AN$220,0)),"",VLOOKUP(NG$1,'Tactic Recode'!$A$1:$B$547,2,FALSE))</f>
        <v/>
      </c>
      <c r="NH41" t="str">
        <f>IF(ISERROR(MATCH(NH$1,'CSC Mitre'!AN$1:AN$220,0)),"",VLOOKUP(NH$1,'Tactic Recode'!$A$1:$B$547,2,FALSE))</f>
        <v/>
      </c>
      <c r="NI41" t="str">
        <f>IF(ISERROR(MATCH(NI$1,'CSC Mitre'!AN$1:AN$220,0)),"",VLOOKUP(NI$1,'Tactic Recode'!$A$1:$B$547,2,FALSE))</f>
        <v/>
      </c>
      <c r="NJ41" t="str">
        <f>IF(ISERROR(MATCH(NJ$1,'CSC Mitre'!AN$1:AN$220,0)),"",VLOOKUP(NJ$1,'Tactic Recode'!$A$1:$B$547,2,FALSE))</f>
        <v/>
      </c>
      <c r="NK41" t="str">
        <f>IF(ISERROR(MATCH(NK$1,'CSC Mitre'!AN$1:AN$220,0)),"",VLOOKUP(NK$1,'Tactic Recode'!$A$1:$B$547,2,FALSE))</f>
        <v/>
      </c>
      <c r="NL41" t="str">
        <f>IF(ISERROR(MATCH(NL$1,'CSC Mitre'!AN$1:AN$220,0)),"",VLOOKUP(NL$1,'Tactic Recode'!$A$1:$B$547,2,FALSE))</f>
        <v>Credential Access, Defense Evasion, Persistence</v>
      </c>
      <c r="NM41" t="str">
        <f>IF(ISERROR(MATCH(NM$1,'CSC Mitre'!AN$1:AN$220,0)),"",VLOOKUP(NM$1,'Tactic Recode'!$A$1:$B$547,2,FALSE))</f>
        <v/>
      </c>
      <c r="NN41" t="str">
        <f>IF(ISERROR(MATCH(NN$1,'CSC Mitre'!AN$1:AN$220,0)),"",VLOOKUP(NN$1,'Tactic Recode'!$A$1:$B$547,2,FALSE))</f>
        <v/>
      </c>
      <c r="NO41" t="str">
        <f>IF(ISERROR(MATCH(NO$1,'CSC Mitre'!AN$1:AN$220,0)),"",VLOOKUP(NO$1,'Tactic Recode'!$A$1:$B$547,2,FALSE))</f>
        <v/>
      </c>
      <c r="NP41" t="str">
        <f>IF(ISERROR(MATCH(NP$1,'CSC Mitre'!AN$1:AN$220,0)),"",VLOOKUP(NP$1,'Tactic Recode'!$A$1:$B$547,2,FALSE))</f>
        <v>Credential Access</v>
      </c>
      <c r="NQ41" t="str">
        <f>IF(ISERROR(MATCH(NQ$1,'CSC Mitre'!AN$1:AN$220,0)),"",VLOOKUP(NQ$1,'Tactic Recode'!$A$1:$B$547,2,FALSE))</f>
        <v/>
      </c>
      <c r="NR41" t="str">
        <f>IF(ISERROR(MATCH(NR$1,'CSC Mitre'!AN$1:AN$220,0)),"",VLOOKUP(NR$1,'Tactic Recode'!$A$1:$B$547,2,FALSE))</f>
        <v>Credential Access</v>
      </c>
      <c r="NS41" t="str">
        <f>IF(ISERROR(MATCH(NS$1,'CSC Mitre'!AN$1:AN$220,0)),"",VLOOKUP(NS$1,'Tactic Recode'!$A$1:$B$547,2,FALSE))</f>
        <v>Credential Access</v>
      </c>
      <c r="NT41" t="str">
        <f>IF(ISERROR(MATCH(NT$1,'CSC Mitre'!AN$1:AN$220,0)),"",VLOOKUP(NT$1,'Tactic Recode'!$A$1:$B$547,2,FALSE))</f>
        <v>Credential Access</v>
      </c>
      <c r="NU41" t="str">
        <f>IF(ISERROR(MATCH(NU$1,'CSC Mitre'!AN$1:AN$220,0)),"",VLOOKUP(NU$1,'Tactic Recode'!$A$1:$B$547,2,FALSE))</f>
        <v/>
      </c>
      <c r="NV41" t="str">
        <f>IF(ISERROR(MATCH(NV$1,'CSC Mitre'!AN$1:AN$220,0)),"",VLOOKUP(NV$1,'Tactic Recode'!$A$1:$B$547,2,FALSE))</f>
        <v/>
      </c>
      <c r="NW41" t="str">
        <f>IF(ISERROR(MATCH(NW$1,'CSC Mitre'!AN$1:AN$220,0)),"",VLOOKUP(NW$1,'Tactic Recode'!$A$1:$B$547,2,FALSE))</f>
        <v/>
      </c>
      <c r="NX41" t="str">
        <f>IF(ISERROR(MATCH(NX$1,'CSC Mitre'!AN$1:AN$220,0)),"",VLOOKUP(NX$1,'Tactic Recode'!$A$1:$B$547,2,FALSE))</f>
        <v/>
      </c>
      <c r="NY41" t="str">
        <f>IF(ISERROR(MATCH(NY$1,'CSC Mitre'!AN$1:AN$220,0)),"",VLOOKUP(NY$1,'Tactic Recode'!$A$1:$B$547,2,FALSE))</f>
        <v/>
      </c>
      <c r="NZ41" t="str">
        <f>IF(ISERROR(MATCH(NZ$1,'CSC Mitre'!AN$1:AN$220,0)),"",VLOOKUP(NZ$1,'Tactic Recode'!$A$1:$B$547,2,FALSE))</f>
        <v/>
      </c>
      <c r="OA41" t="str">
        <f>IF(ISERROR(MATCH(OA$1,'CSC Mitre'!AN$1:AN$220,0)),"",VLOOKUP(OA$1,'Tactic Recode'!$A$1:$B$547,2,FALSE))</f>
        <v/>
      </c>
      <c r="OB41" t="str">
        <f>IF(ISERROR(MATCH(OB$1,'CSC Mitre'!AN$1:AN$220,0)),"",VLOOKUP(OB$1,'Tactic Recode'!$A$1:$B$547,2,FALSE))</f>
        <v/>
      </c>
      <c r="OC41" t="str">
        <f>IF(ISERROR(MATCH(OC$1,'CSC Mitre'!AN$1:AN$220,0)),"",VLOOKUP(OC$1,'Tactic Recode'!$A$1:$B$547,2,FALSE))</f>
        <v/>
      </c>
      <c r="OD41" t="str">
        <f>IF(ISERROR(MATCH(OD$1,'CSC Mitre'!AN$1:AN$220,0)),"",VLOOKUP(OD$1,'Tactic Recode'!$A$1:$B$547,2,FALSE))</f>
        <v/>
      </c>
      <c r="OE41" t="str">
        <f>IF(ISERROR(MATCH(OE$1,'CSC Mitre'!AN$1:AN$220,0)),"",VLOOKUP(OE$1,'Tactic Recode'!$A$1:$B$547,2,FALSE))</f>
        <v/>
      </c>
      <c r="OF41" t="str">
        <f>IF(ISERROR(MATCH(OF$1,'CSC Mitre'!AN$1:AN$220,0)),"",VLOOKUP(OF$1,'Tactic Recode'!$A$1:$B$547,2,FALSE))</f>
        <v/>
      </c>
      <c r="OG41" t="str">
        <f>IF(ISERROR(MATCH(OG$1,'CSC Mitre'!AN$1:AN$220,0)),"",VLOOKUP(OG$1,'Tactic Recode'!$A$1:$B$547,2,FALSE))</f>
        <v/>
      </c>
      <c r="OH41" t="str">
        <f>IF(ISERROR(MATCH(OH$1,'CSC Mitre'!AN$1:AN$220,0)),"",VLOOKUP(OH$1,'Tactic Recode'!$A$1:$B$547,2,FALSE))</f>
        <v/>
      </c>
      <c r="OI41" t="str">
        <f>IF(ISERROR(MATCH(OI$1,'CSC Mitre'!AN$1:AN$220,0)),"",VLOOKUP(OI$1,'Tactic Recode'!$A$1:$B$547,2,FALSE))</f>
        <v/>
      </c>
      <c r="OJ41" t="str">
        <f>IF(ISERROR(MATCH(OJ$1,'CSC Mitre'!AN$1:AN$220,0)),"",VLOOKUP(OJ$1,'Tactic Recode'!$A$1:$B$547,2,FALSE))</f>
        <v/>
      </c>
      <c r="OK41" t="str">
        <f>IF(ISERROR(MATCH(OK$1,'CSC Mitre'!AN$1:AN$220,0)),"",VLOOKUP(OK$1,'Tactic Recode'!$A$1:$B$547,2,FALSE))</f>
        <v/>
      </c>
      <c r="OL41" t="str">
        <f>IF(ISERROR(MATCH(OL$1,'CSC Mitre'!AN$1:AN$220,0)),"",VLOOKUP(OL$1,'Tactic Recode'!$A$1:$B$547,2,FALSE))</f>
        <v/>
      </c>
      <c r="OM41" t="str">
        <f>IF(ISERROR(MATCH(OM$1,'CSC Mitre'!AN$1:AN$220,0)),"",VLOOKUP(OM$1,'Tactic Recode'!$A$1:$B$547,2,FALSE))</f>
        <v/>
      </c>
      <c r="ON41" t="str">
        <f>IF(ISERROR(MATCH(ON$1,'CSC Mitre'!AN$1:AN$220,0)),"",VLOOKUP(ON$1,'Tactic Recode'!$A$1:$B$547,2,FALSE))</f>
        <v>Lateral Movement</v>
      </c>
      <c r="OO41" t="str">
        <f>IF(ISERROR(MATCH(OO$1,'CSC Mitre'!AN$1:AN$220,0)),"",VLOOKUP(OO$1,'Tactic Recode'!$A$1:$B$547,2,FALSE))</f>
        <v/>
      </c>
      <c r="OP41" t="str">
        <f>IF(ISERROR(MATCH(OP$1,'CSC Mitre'!AN$1:AN$220,0)),"",VLOOKUP(OP$1,'Tactic Recode'!$A$1:$B$547,2,FALSE))</f>
        <v/>
      </c>
      <c r="OQ41" t="str">
        <f>IF(ISERROR(MATCH(OQ$1,'CSC Mitre'!AN$1:AN$220,0)),"",VLOOKUP(OQ$1,'Tactic Recode'!$A$1:$B$547,2,FALSE))</f>
        <v/>
      </c>
      <c r="OR41" t="str">
        <f>IF(ISERROR(MATCH(OR$1,'CSC Mitre'!AN$1:AN$220,0)),"",VLOOKUP(OR$1,'Tactic Recode'!$A$1:$B$547,2,FALSE))</f>
        <v/>
      </c>
      <c r="OS41" t="str">
        <f>IF(ISERROR(MATCH(OS$1,'CSC Mitre'!AN$1:AN$220,0)),"",VLOOKUP(OS$1,'Tactic Recode'!$A$1:$B$547,2,FALSE))</f>
        <v/>
      </c>
      <c r="OT41" t="str">
        <f>IF(ISERROR(MATCH(OT$1,'CSC Mitre'!AN$1:AN$220,0)),"",VLOOKUP(OT$1,'Tactic Recode'!$A$1:$B$547,2,FALSE))</f>
        <v/>
      </c>
      <c r="OU41" t="str">
        <f>IF(ISERROR(MATCH(OU$1,'CSC Mitre'!AN$1:AN$220,0)),"",VLOOKUP(OU$1,'Tactic Recode'!$A$1:$B$547,2,FALSE))</f>
        <v/>
      </c>
      <c r="OV41" t="str">
        <f>IF(ISERROR(MATCH(OV$1,'CSC Mitre'!AN$1:AN$220,0)),"",VLOOKUP(OV$1,'Tactic Recode'!$A$1:$B$547,2,FALSE))</f>
        <v/>
      </c>
      <c r="OW41" t="str">
        <f>IF(ISERROR(MATCH(OW$1,'CSC Mitre'!AN$1:AN$220,0)),"",VLOOKUP(OW$1,'Tactic Recode'!$A$1:$B$547,2,FALSE))</f>
        <v/>
      </c>
      <c r="OX41" t="str">
        <f>IF(ISERROR(MATCH(OX$1,'CSC Mitre'!AN$1:AN$220,0)),"",VLOOKUP(OX$1,'Tactic Recode'!$A$1:$B$547,2,FALSE))</f>
        <v/>
      </c>
      <c r="OY41" t="str">
        <f>IF(ISERROR(MATCH(OY$1,'CSC Mitre'!AN$1:AN$220,0)),"",VLOOKUP(OY$1,'Tactic Recode'!$A$1:$B$547,2,FALSE))</f>
        <v/>
      </c>
      <c r="OZ41" t="str">
        <f>IF(ISERROR(MATCH(OZ$1,'CSC Mitre'!AN$1:AN$220,0)),"",VLOOKUP(OZ$1,'Tactic Recode'!$A$1:$B$547,2,FALSE))</f>
        <v/>
      </c>
      <c r="PA41" t="str">
        <f>IF(ISERROR(MATCH(PA$1,'CSC Mitre'!AN$1:AN$220,0)),"",VLOOKUP(PA$1,'Tactic Recode'!$A$1:$B$547,2,FALSE))</f>
        <v/>
      </c>
      <c r="PB41" t="str">
        <f>IF(ISERROR(MATCH(PB$1,'CSC Mitre'!AN$1:AN$220,0)),"",VLOOKUP(PB$1,'Tactic Recode'!$A$1:$B$547,2,FALSE))</f>
        <v/>
      </c>
      <c r="PC41" t="str">
        <f>IF(ISERROR(MATCH(PC$1,'CSC Mitre'!AN$1:AN$220,0)),"",VLOOKUP(PC$1,'Tactic Recode'!$A$1:$B$547,2,FALSE))</f>
        <v/>
      </c>
      <c r="PD41" t="str">
        <f>IF(ISERROR(MATCH(PD$1,'CSC Mitre'!AN$1:AN$220,0)),"",VLOOKUP(PD$1,'Tactic Recode'!$A$1:$B$547,2,FALSE))</f>
        <v/>
      </c>
      <c r="PE41" t="str">
        <f>IF(ISERROR(MATCH(PE$1,'CSC Mitre'!AN$1:AN$220,0)),"",VLOOKUP(PE$1,'Tactic Recode'!$A$1:$B$547,2,FALSE))</f>
        <v/>
      </c>
      <c r="PF41" t="str">
        <f>IF(ISERROR(MATCH(PF$1,'CSC Mitre'!AN$1:AN$220,0)),"",VLOOKUP(PF$1,'Tactic Recode'!$A$1:$B$547,2,FALSE))</f>
        <v/>
      </c>
      <c r="PG41" t="str">
        <f>IF(ISERROR(MATCH(PG$1,'CSC Mitre'!AN$1:AN$220,0)),"",VLOOKUP(PG$1,'Tactic Recode'!$A$1:$B$547,2,FALSE))</f>
        <v/>
      </c>
      <c r="PH41" t="str">
        <f>IF(ISERROR(MATCH(PH$1,'CSC Mitre'!AN$1:AN$220,0)),"",VLOOKUP(PH$1,'Tactic Recode'!$A$1:$B$547,2,FALSE))</f>
        <v/>
      </c>
      <c r="PI41" t="str">
        <f>IF(ISERROR(MATCH(PI$1,'CSC Mitre'!AN$1:AN$220,0)),"",VLOOKUP(PI$1,'Tactic Recode'!$A$1:$B$547,2,FALSE))</f>
        <v/>
      </c>
      <c r="PJ41" t="str">
        <f>IF(ISERROR(MATCH(PJ$1,'CSC Mitre'!AN$1:AN$220,0)),"",VLOOKUP(PJ$1,'Tactic Recode'!$A$1:$B$547,2,FALSE))</f>
        <v/>
      </c>
      <c r="PK41" t="str">
        <f>IF(ISERROR(MATCH(PK$1,'CSC Mitre'!AN$1:AN$220,0)),"",VLOOKUP(PK$1,'Tactic Recode'!$A$1:$B$547,2,FALSE))</f>
        <v/>
      </c>
      <c r="PL41" t="str">
        <f>IF(ISERROR(MATCH(PL$1,'CSC Mitre'!AN$1:AN$220,0)),"",VLOOKUP(PL$1,'Tactic Recode'!$A$1:$B$547,2,FALSE))</f>
        <v/>
      </c>
      <c r="PM41" t="str">
        <f>IF(ISERROR(MATCH(PM$1,'CSC Mitre'!AN$1:AN$220,0)),"",VLOOKUP(PM$1,'Tactic Recode'!$A$1:$B$547,2,FALSE))</f>
        <v/>
      </c>
      <c r="PN41" t="str">
        <f>IF(ISERROR(MATCH(PN$1,'CSC Mitre'!AN$1:AN$220,0)),"",VLOOKUP(PN$1,'Tactic Recode'!$A$1:$B$547,2,FALSE))</f>
        <v/>
      </c>
      <c r="PO41" t="str">
        <f>IF(ISERROR(MATCH(PO$1,'CSC Mitre'!AN$1:AN$220,0)),"",VLOOKUP(PO$1,'Tactic Recode'!$A$1:$B$547,2,FALSE))</f>
        <v/>
      </c>
      <c r="PP41" t="str">
        <f>IF(ISERROR(MATCH(PP$1,'CSC Mitre'!AN$1:AN$220,0)),"",VLOOKUP(PP$1,'Tactic Recode'!$A$1:$B$547,2,FALSE))</f>
        <v/>
      </c>
      <c r="PQ41" t="str">
        <f>IF(ISERROR(MATCH(PQ$1,'CSC Mitre'!AN$1:AN$220,0)),"",VLOOKUP(PQ$1,'Tactic Recode'!$A$1:$B$547,2,FALSE))</f>
        <v/>
      </c>
      <c r="PR41" t="str">
        <f>IF(ISERROR(MATCH(PR$1,'CSC Mitre'!AN$1:AN$220,0)),"",VLOOKUP(PR$1,'Tactic Recode'!$A$1:$B$547,2,FALSE))</f>
        <v/>
      </c>
      <c r="PS41" t="str">
        <f>IF(ISERROR(MATCH(PS$1,'CSC Mitre'!AN$1:AN$220,0)),"",VLOOKUP(PS$1,'Tactic Recode'!$A$1:$B$547,2,FALSE))</f>
        <v/>
      </c>
      <c r="PT41" t="str">
        <f>IF(ISERROR(MATCH(PT$1,'CSC Mitre'!AN$1:AN$220,0)),"",VLOOKUP(PT$1,'Tactic Recode'!$A$1:$B$547,2,FALSE))</f>
        <v/>
      </c>
      <c r="PU41" t="str">
        <f>IF(ISERROR(MATCH(PU$1,'CSC Mitre'!AN$1:AN$220,0)),"",VLOOKUP(PU$1,'Tactic Recode'!$A$1:$B$547,2,FALSE))</f>
        <v/>
      </c>
      <c r="PV41" t="str">
        <f>IF(ISERROR(MATCH(PV$1,'CSC Mitre'!AN$1:AN$220,0)),"",VLOOKUP(PV$1,'Tactic Recode'!$A$1:$B$547,2,FALSE))</f>
        <v/>
      </c>
      <c r="PW41" t="str">
        <f>IF(ISERROR(MATCH(PW$1,'CSC Mitre'!AN$1:AN$220,0)),"",VLOOKUP(PW$1,'Tactic Recode'!$A$1:$B$547,2,FALSE))</f>
        <v/>
      </c>
      <c r="PX41" t="str">
        <f>IF(ISERROR(MATCH(PX$1,'CSC Mitre'!AN$1:AN$220,0)),"",VLOOKUP(PX$1,'Tactic Recode'!$A$1:$B$547,2,FALSE))</f>
        <v/>
      </c>
      <c r="PY41" t="str">
        <f>IF(ISERROR(MATCH(PY$1,'CSC Mitre'!AN$1:AN$220,0)),"",VLOOKUP(PY$1,'Tactic Recode'!$A$1:$B$547,2,FALSE))</f>
        <v/>
      </c>
      <c r="PZ41" t="str">
        <f>IF(ISERROR(MATCH(PZ$1,'CSC Mitre'!AN$1:AN$220,0)),"",VLOOKUP(PZ$1,'Tactic Recode'!$A$1:$B$547,2,FALSE))</f>
        <v/>
      </c>
      <c r="QA41" t="str">
        <f>IF(ISERROR(MATCH(QA$1,'CSC Mitre'!AN$1:AN$220,0)),"",VLOOKUP(QA$1,'Tactic Recode'!$A$1:$B$547,2,FALSE))</f>
        <v/>
      </c>
      <c r="QB41" t="str">
        <f>IF(ISERROR(MATCH(QB$1,'CSC Mitre'!AN$1:AN$220,0)),"",VLOOKUP(QB$1,'Tactic Recode'!$A$1:$B$547,2,FALSE))</f>
        <v/>
      </c>
      <c r="QC41" t="str">
        <f>IF(ISERROR(MATCH(QC$1,'CSC Mitre'!AN$1:AN$220,0)),"",VLOOKUP(QC$1,'Tactic Recode'!$A$1:$B$547,2,FALSE))</f>
        <v/>
      </c>
      <c r="QD41" t="str">
        <f>IF(ISERROR(MATCH(QD$1,'CSC Mitre'!AN$1:AN$220,0)),"",VLOOKUP(QD$1,'Tactic Recode'!$A$1:$B$547,2,FALSE))</f>
        <v/>
      </c>
      <c r="QE41" t="str">
        <f>IF(ISERROR(MATCH(QE$1,'CSC Mitre'!AN$1:AN$220,0)),"",VLOOKUP(QE$1,'Tactic Recode'!$A$1:$B$547,2,FALSE))</f>
        <v/>
      </c>
      <c r="QF41" t="str">
        <f>IF(ISERROR(MATCH(QF$1,'CSC Mitre'!AN$1:AN$220,0)),"",VLOOKUP(QF$1,'Tactic Recode'!$A$1:$B$547,2,FALSE))</f>
        <v/>
      </c>
      <c r="QG41" t="str">
        <f>IF(ISERROR(MATCH(QG$1,'CSC Mitre'!AN$1:AN$220,0)),"",VLOOKUP(QG$1,'Tactic Recode'!$A$1:$B$547,2,FALSE))</f>
        <v/>
      </c>
      <c r="QH41" t="str">
        <f>IF(ISERROR(MATCH(QH$1,'CSC Mitre'!AN$1:AN$220,0)),"",VLOOKUP(QH$1,'Tactic Recode'!$A$1:$B$547,2,FALSE))</f>
        <v/>
      </c>
      <c r="QI41" t="str">
        <f>IF(ISERROR(MATCH(QI$1,'CSC Mitre'!AN$1:AN$220,0)),"",VLOOKUP(QI$1,'Tactic Recode'!$A$1:$B$547,2,FALSE))</f>
        <v/>
      </c>
      <c r="QJ41" t="str">
        <f>IF(ISERROR(MATCH(QJ$1,'CSC Mitre'!AN$1:AN$220,0)),"",VLOOKUP(QJ$1,'Tactic Recode'!$A$1:$B$547,2,FALSE))</f>
        <v/>
      </c>
      <c r="QK41" t="str">
        <f>IF(ISERROR(MATCH(QK$1,'CSC Mitre'!AN$1:AN$220,0)),"",VLOOKUP(QK$1,'Tactic Recode'!$A$1:$B$547,2,FALSE))</f>
        <v/>
      </c>
      <c r="QL41" t="str">
        <f>IF(ISERROR(MATCH(QL$1,'CSC Mitre'!AN$1:AN$220,0)),"",VLOOKUP(QL$1,'Tactic Recode'!$A$1:$B$547,2,FALSE))</f>
        <v/>
      </c>
      <c r="QM41" t="str">
        <f>IF(ISERROR(MATCH(QM$1,'CSC Mitre'!AN$1:AN$220,0)),"",VLOOKUP(QM$1,'Tactic Recode'!$A$1:$B$547,2,FALSE))</f>
        <v/>
      </c>
      <c r="QN41" t="str">
        <f>IF(ISERROR(MATCH(QN$1,'CSC Mitre'!AN$1:AN$220,0)),"",VLOOKUP(QN$1,'Tactic Recode'!$A$1:$B$547,2,FALSE))</f>
        <v/>
      </c>
      <c r="QO41" t="str">
        <f>IF(ISERROR(MATCH(QO$1,'CSC Mitre'!AN$1:AN$220,0)),"",VLOOKUP(QO$1,'Tactic Recode'!$A$1:$B$547,2,FALSE))</f>
        <v/>
      </c>
      <c r="QP41" t="str">
        <f>IF(ISERROR(MATCH(QP$1,'CSC Mitre'!AN$1:AN$220,0)),"",VLOOKUP(QP$1,'Tactic Recode'!$A$1:$B$547,2,FALSE))</f>
        <v/>
      </c>
      <c r="QQ41" t="str">
        <f>IF(ISERROR(MATCH(QQ$1,'CSC Mitre'!AN$1:AN$220,0)),"",VLOOKUP(QQ$1,'Tactic Recode'!$A$1:$B$547,2,FALSE))</f>
        <v/>
      </c>
      <c r="QR41" t="str">
        <f>IF(ISERROR(MATCH(QR$1,'CSC Mitre'!AN$1:AN$220,0)),"",VLOOKUP(QR$1,'Tactic Recode'!$A$1:$B$547,2,FALSE))</f>
        <v/>
      </c>
      <c r="QS41" t="str">
        <f>IF(ISERROR(MATCH(QS$1,'CSC Mitre'!AN$1:AN$220,0)),"",VLOOKUP(QS$1,'Tactic Recode'!$A$1:$B$547,2,FALSE))</f>
        <v/>
      </c>
      <c r="QT41" t="str">
        <f>IF(ISERROR(MATCH(QT$1,'CSC Mitre'!AN$1:AN$220,0)),"",VLOOKUP(QT$1,'Tactic Recode'!$A$1:$B$547,2,FALSE))</f>
        <v/>
      </c>
      <c r="QU41" t="str">
        <f>IF(ISERROR(MATCH(QU$1,'CSC Mitre'!AN$1:AN$220,0)),"",VLOOKUP(QU$1,'Tactic Recode'!$A$1:$B$547,2,FALSE))</f>
        <v/>
      </c>
      <c r="QV41" t="str">
        <f>IF(ISERROR(MATCH(QV$1,'CSC Mitre'!AN$1:AN$220,0)),"",VLOOKUP(QV$1,'Tactic Recode'!$A$1:$B$547,2,FALSE))</f>
        <v/>
      </c>
      <c r="QW41" t="str">
        <f>IF(ISERROR(MATCH(QW$1,'CSC Mitre'!AN$1:AN$220,0)),"",VLOOKUP(QW$1,'Tactic Recode'!$A$1:$B$547,2,FALSE))</f>
        <v/>
      </c>
      <c r="QX41" t="str">
        <f>IF(ISERROR(MATCH(QX$1,'CSC Mitre'!AN$1:AN$220,0)),"",VLOOKUP(QX$1,'Tactic Recode'!$A$1:$B$547,2,FALSE))</f>
        <v/>
      </c>
      <c r="QY41" t="str">
        <f>IF(ISERROR(MATCH(QY$1,'CSC Mitre'!AN$1:AN$220,0)),"",VLOOKUP(QY$1,'Tactic Recode'!$A$1:$B$547,2,FALSE))</f>
        <v/>
      </c>
      <c r="QZ41" t="str">
        <f>IF(ISERROR(MATCH(QZ$1,'CSC Mitre'!AN$1:AN$220,0)),"",VLOOKUP(QZ$1,'Tactic Recode'!$A$1:$B$547,2,FALSE))</f>
        <v/>
      </c>
      <c r="RA41" t="str">
        <f>IF(ISERROR(MATCH(RA$1,'CSC Mitre'!AN$1:AN$220,0)),"",VLOOKUP(RA$1,'Tactic Recode'!$A$1:$B$547,2,FALSE))</f>
        <v/>
      </c>
      <c r="RB41" t="str">
        <f>IF(ISERROR(MATCH(RB$1,'CSC Mitre'!AN$1:AN$220,0)),"",VLOOKUP(RB$1,'Tactic Recode'!$A$1:$B$547,2,FALSE))</f>
        <v/>
      </c>
      <c r="RC41" t="str">
        <f>IF(ISERROR(MATCH(RC$1,'CSC Mitre'!AN$1:AN$220,0)),"",VLOOKUP(RC$1,'Tactic Recode'!$A$1:$B$547,2,FALSE))</f>
        <v/>
      </c>
      <c r="RD41" t="str">
        <f>IF(ISERROR(MATCH(RD$1,'CSC Mitre'!AN$1:AN$220,0)),"",VLOOKUP(RD$1,'Tactic Recode'!$A$1:$B$547,2,FALSE))</f>
        <v/>
      </c>
      <c r="RE41" t="str">
        <f>IF(ISERROR(MATCH(RE$1,'CSC Mitre'!AN$1:AN$220,0)),"",VLOOKUP(RE$1,'Tactic Recode'!$A$1:$B$547,2,FALSE))</f>
        <v/>
      </c>
      <c r="RF41" t="str">
        <f>IF(ISERROR(MATCH(RF$1,'CSC Mitre'!AN$1:AN$220,0)),"",VLOOKUP(RF$1,'Tactic Recode'!$A$1:$B$547,2,FALSE))</f>
        <v/>
      </c>
      <c r="RG41" t="str">
        <f>IF(ISERROR(MATCH(RG$1,'CSC Mitre'!AN$1:AN$220,0)),"",VLOOKUP(RG$1,'Tactic Recode'!$A$1:$B$547,2,FALSE))</f>
        <v/>
      </c>
      <c r="RH41" t="str">
        <f>IF(ISERROR(MATCH(RH$1,'CSC Mitre'!AN$1:AN$220,0)),"",VLOOKUP(RH$1,'Tactic Recode'!$A$1:$B$547,2,FALSE))</f>
        <v/>
      </c>
      <c r="RI41" t="str">
        <f>IF(ISERROR(MATCH(RI$1,'CSC Mitre'!AN$1:AN$220,0)),"",VLOOKUP(RI$1,'Tactic Recode'!$A$1:$B$547,2,FALSE))</f>
        <v/>
      </c>
      <c r="RJ41" t="str">
        <f>IF(ISERROR(MATCH(RJ$1,'CSC Mitre'!AN$1:AN$220,0)),"",VLOOKUP(RJ$1,'Tactic Recode'!$A$1:$B$547,2,FALSE))</f>
        <v/>
      </c>
      <c r="RK41" t="str">
        <f>IF(ISERROR(MATCH(RK$1,'CSC Mitre'!AN$1:AN$220,0)),"",VLOOKUP(RK$1,'Tactic Recode'!$A$1:$B$547,2,FALSE))</f>
        <v/>
      </c>
      <c r="RL41" t="str">
        <f>IF(ISERROR(MATCH(RL$1,'CSC Mitre'!AN$1:AN$220,0)),"",VLOOKUP(RL$1,'Tactic Recode'!$A$1:$B$547,2,FALSE))</f>
        <v/>
      </c>
      <c r="RM41" t="str">
        <f>IF(ISERROR(MATCH(RM$1,'CSC Mitre'!AN$1:AN$220,0)),"",VLOOKUP(RM$1,'Tactic Recode'!$A$1:$B$547,2,FALSE))</f>
        <v/>
      </c>
      <c r="RN41" t="str">
        <f>IF(ISERROR(MATCH(RN$1,'CSC Mitre'!AN$1:AN$220,0)),"",VLOOKUP(RN$1,'Tactic Recode'!$A$1:$B$547,2,FALSE))</f>
        <v/>
      </c>
      <c r="RO41" t="str">
        <f>IF(ISERROR(MATCH(RO$1,'CSC Mitre'!AN$1:AN$220,0)),"",VLOOKUP(RO$1,'Tactic Recode'!$A$1:$B$547,2,FALSE))</f>
        <v/>
      </c>
      <c r="RP41" t="str">
        <f>IF(ISERROR(MATCH(RP$1,'CSC Mitre'!AN$1:AN$220,0)),"",VLOOKUP(RP$1,'Tactic Recode'!$A$1:$B$547,2,FALSE))</f>
        <v/>
      </c>
      <c r="RQ41" t="str">
        <f>IF(ISERROR(MATCH(RQ$1,'CSC Mitre'!AN$1:AN$220,0)),"",VLOOKUP(RQ$1,'Tactic Recode'!$A$1:$B$547,2,FALSE))</f>
        <v/>
      </c>
      <c r="RR41" t="str">
        <f>IF(ISERROR(MATCH(RR$1,'CSC Mitre'!AN$1:AN$220,0)),"",VLOOKUP(RR$1,'Tactic Recode'!$A$1:$B$547,2,FALSE))</f>
        <v/>
      </c>
      <c r="RS41" t="str">
        <f>IF(ISERROR(MATCH(RS$1,'CSC Mitre'!AN$1:AN$220,0)),"",VLOOKUP(RS$1,'Tactic Recode'!$A$1:$B$547,2,FALSE))</f>
        <v/>
      </c>
      <c r="RT41" t="str">
        <f>IF(ISERROR(MATCH(RT$1,'CSC Mitre'!AN$1:AN$220,0)),"",VLOOKUP(RT$1,'Tactic Recode'!$A$1:$B$547,2,FALSE))</f>
        <v/>
      </c>
      <c r="RU41" t="str">
        <f>IF(ISERROR(MATCH(RU$1,'CSC Mitre'!AN$1:AN$220,0)),"",VLOOKUP(RU$1,'Tactic Recode'!$A$1:$B$547,2,FALSE))</f>
        <v/>
      </c>
      <c r="RV41" t="str">
        <f>IF(ISERROR(MATCH(RV$1,'CSC Mitre'!AN$1:AN$220,0)),"",VLOOKUP(RV$1,'Tactic Recode'!$A$1:$B$547,2,FALSE))</f>
        <v/>
      </c>
      <c r="RW41" t="str">
        <f>IF(ISERROR(MATCH(RW$1,'CSC Mitre'!AN$1:AN$220,0)),"",VLOOKUP(RW$1,'Tactic Recode'!$A$1:$B$547,2,FALSE))</f>
        <v/>
      </c>
      <c r="RX41" t="str">
        <f>IF(ISERROR(MATCH(RX$1,'CSC Mitre'!AN$1:AN$220,0)),"",VLOOKUP(RX$1,'Tactic Recode'!$A$1:$B$547,2,FALSE))</f>
        <v/>
      </c>
      <c r="RY41" t="str">
        <f>IF(ISERROR(MATCH(RY$1,'CSC Mitre'!AN$1:AN$220,0)),"",VLOOKUP(RY$1,'Tactic Recode'!$A$1:$B$547,2,FALSE))</f>
        <v/>
      </c>
      <c r="RZ41" t="str">
        <f>IF(ISERROR(MATCH(RZ$1,'CSC Mitre'!AN$1:AN$220,0)),"",VLOOKUP(RZ$1,'Tactic Recode'!$A$1:$B$547,2,FALSE))</f>
        <v/>
      </c>
      <c r="SA41" t="str">
        <f>IF(ISERROR(MATCH(SA$1,'CSC Mitre'!AN$1:AN$220,0)),"",VLOOKUP(SA$1,'Tactic Recode'!$A$1:$B$547,2,FALSE))</f>
        <v/>
      </c>
      <c r="SB41" t="str">
        <f>IF(ISERROR(MATCH(SB$1,'CSC Mitre'!AN$1:AN$220,0)),"",VLOOKUP(SB$1,'Tactic Recode'!$A$1:$B$547,2,FALSE))</f>
        <v/>
      </c>
      <c r="SC41" t="str">
        <f>IF(ISERROR(MATCH(SC$1,'CSC Mitre'!AN$1:AN$220,0)),"",VLOOKUP(SC$1,'Tactic Recode'!$A$1:$B$547,2,FALSE))</f>
        <v/>
      </c>
      <c r="SD41" t="str">
        <f>IF(ISERROR(MATCH(SD$1,'CSC Mitre'!AN$1:AN$220,0)),"",VLOOKUP(SD$1,'Tactic Recode'!$A$1:$B$547,2,FALSE))</f>
        <v/>
      </c>
      <c r="SE41" t="str">
        <f>IF(ISERROR(MATCH(SE$1,'CSC Mitre'!AN$1:AN$220,0)),"",VLOOKUP(SE$1,'Tactic Recode'!$A$1:$B$547,2,FALSE))</f>
        <v/>
      </c>
      <c r="SF41" t="str">
        <f>IF(ISERROR(MATCH(SF$1,'CSC Mitre'!AN$1:AN$220,0)),"",VLOOKUP(SF$1,'Tactic Recode'!$A$1:$B$547,2,FALSE))</f>
        <v/>
      </c>
      <c r="SG41" t="str">
        <f>IF(ISERROR(MATCH(SG$1,'CSC Mitre'!AN$1:AN$220,0)),"",VLOOKUP(SG$1,'Tactic Recode'!$A$1:$B$547,2,FALSE))</f>
        <v/>
      </c>
      <c r="SH41" t="str">
        <f>IF(ISERROR(MATCH(SH$1,'CSC Mitre'!AN$1:AN$220,0)),"",VLOOKUP(SH$1,'Tactic Recode'!$A$1:$B$547,2,FALSE))</f>
        <v/>
      </c>
      <c r="SI41" t="str">
        <f>IF(ISERROR(MATCH(SI$1,'CSC Mitre'!AN$1:AN$220,0)),"",VLOOKUP(SI$1,'Tactic Recode'!$A$1:$B$547,2,FALSE))</f>
        <v/>
      </c>
      <c r="SJ41" t="str">
        <f>IF(ISERROR(MATCH(SJ$1,'CSC Mitre'!AN$1:AN$220,0)),"",VLOOKUP(SJ$1,'Tactic Recode'!$A$1:$B$547,2,FALSE))</f>
        <v/>
      </c>
      <c r="SK41" t="str">
        <f>IF(ISERROR(MATCH(SK$1,'CSC Mitre'!AN$1:AN$220,0)),"",VLOOKUP(SK$1,'Tactic Recode'!$A$1:$B$547,2,FALSE))</f>
        <v/>
      </c>
      <c r="SL41" t="str">
        <f>IF(ISERROR(MATCH(SL$1,'CSC Mitre'!AN$1:AN$220,0)),"",VLOOKUP(SL$1,'Tactic Recode'!$A$1:$B$547,2,FALSE))</f>
        <v/>
      </c>
      <c r="SM41" t="str">
        <f>IF(ISERROR(MATCH(SM$1,'CSC Mitre'!AN$1:AN$220,0)),"",VLOOKUP(SM$1,'Tactic Recode'!$A$1:$B$547,2,FALSE))</f>
        <v/>
      </c>
      <c r="SN41" t="str">
        <f>IF(ISERROR(MATCH(SN$1,'CSC Mitre'!AN$1:AN$220,0)),"",VLOOKUP(SN$1,'Tactic Recode'!$A$1:$B$547,2,FALSE))</f>
        <v/>
      </c>
      <c r="SO41" t="str">
        <f>IF(ISERROR(MATCH(SO$1,'CSC Mitre'!AN$1:AN$220,0)),"",VLOOKUP(SO$1,'Tactic Recode'!$A$1:$B$547,2,FALSE))</f>
        <v/>
      </c>
      <c r="SP41" t="str">
        <f>IF(ISERROR(MATCH(SP$1,'CSC Mitre'!AN$1:AN$220,0)),"",VLOOKUP(SP$1,'Tactic Recode'!$A$1:$B$547,2,FALSE))</f>
        <v/>
      </c>
      <c r="SQ41" t="str">
        <f>IF(ISERROR(MATCH(SQ$1,'CSC Mitre'!AN$1:AN$220,0)),"",VLOOKUP(SQ$1,'Tactic Recode'!$A$1:$B$547,2,FALSE))</f>
        <v/>
      </c>
      <c r="SR41" t="str">
        <f>IF(ISERROR(MATCH(SR$1,'CSC Mitre'!AN$1:AN$220,0)),"",VLOOKUP(SR$1,'Tactic Recode'!$A$1:$B$547,2,FALSE))</f>
        <v/>
      </c>
      <c r="SS41" t="str">
        <f>IF(ISERROR(MATCH(SS$1,'CSC Mitre'!AN$1:AN$220,0)),"",VLOOKUP(SS$1,'Tactic Recode'!$A$1:$B$547,2,FALSE))</f>
        <v/>
      </c>
      <c r="ST41" t="str">
        <f>IF(ISERROR(MATCH(ST$1,'CSC Mitre'!AN$1:AN$220,0)),"",VLOOKUP(ST$1,'Tactic Recode'!$A$1:$B$547,2,FALSE))</f>
        <v/>
      </c>
      <c r="SU41" t="str">
        <f>IF(ISERROR(MATCH(SU$1,'CSC Mitre'!AN$1:AN$220,0)),"",VLOOKUP(SU$1,'Tactic Recode'!$A$1:$B$547,2,FALSE))</f>
        <v/>
      </c>
      <c r="SV41" t="str">
        <f>IF(ISERROR(MATCH(SV$1,'CSC Mitre'!AN$1:AN$220,0)),"",VLOOKUP(SV$1,'Tactic Recode'!$A$1:$B$547,2,FALSE))</f>
        <v/>
      </c>
      <c r="SW41" t="str">
        <f>IF(ISERROR(MATCH(SW$1,'CSC Mitre'!AN$1:AN$220,0)),"",VLOOKUP(SW$1,'Tactic Recode'!$A$1:$B$547,2,FALSE))</f>
        <v/>
      </c>
      <c r="SX41" t="str">
        <f>IF(ISERROR(MATCH(SX$1,'CSC Mitre'!AN$1:AN$220,0)),"",VLOOKUP(SX$1,'Tactic Recode'!$A$1:$B$547,2,FALSE))</f>
        <v/>
      </c>
      <c r="SY41" t="str">
        <f>IF(ISERROR(MATCH(SY$1,'CSC Mitre'!AN$1:AN$220,0)),"",VLOOKUP(SY$1,'Tactic Recode'!$A$1:$B$547,2,FALSE))</f>
        <v/>
      </c>
      <c r="SZ41" t="str">
        <f>IF(ISERROR(MATCH(SZ$1,'CSC Mitre'!AN$1:AN$220,0)),"",VLOOKUP(SZ$1,'Tactic Recode'!$A$1:$B$547,2,FALSE))</f>
        <v/>
      </c>
      <c r="TA41" t="str">
        <f>IF(ISERROR(MATCH(TA$1,'CSC Mitre'!AN$1:AN$220,0)),"",VLOOKUP(TA$1,'Tactic Recode'!$A$1:$B$547,2,FALSE))</f>
        <v/>
      </c>
      <c r="TB41" t="str">
        <f>IF(ISERROR(MATCH(TB$1,'CSC Mitre'!AN$1:AN$220,0)),"",VLOOKUP(TB$1,'Tactic Recode'!$A$1:$B$547,2,FALSE))</f>
        <v/>
      </c>
      <c r="TC41" t="str">
        <f>IF(ISERROR(MATCH(TC$1,'CSC Mitre'!AN$1:AN$220,0)),"",VLOOKUP(TC$1,'Tactic Recode'!$A$1:$B$547,2,FALSE))</f>
        <v/>
      </c>
      <c r="TD41" t="str">
        <f>IF(ISERROR(MATCH(TD$1,'CSC Mitre'!AN$1:AN$220,0)),"",VLOOKUP(TD$1,'Tactic Recode'!$A$1:$B$547,2,FALSE))</f>
        <v/>
      </c>
      <c r="TE41" t="str">
        <f>IF(ISERROR(MATCH(TE$1,'CSC Mitre'!AN$1:AN$220,0)),"",VLOOKUP(TE$1,'Tactic Recode'!$A$1:$B$547,2,FALSE))</f>
        <v/>
      </c>
      <c r="TF41" t="str">
        <f>IF(ISERROR(MATCH(TF$1,'CSC Mitre'!AN$1:AN$220,0)),"",VLOOKUP(TF$1,'Tactic Recode'!$A$1:$B$547,2,FALSE))</f>
        <v>Defense Evasion</v>
      </c>
      <c r="TG41" t="str">
        <f>IF(ISERROR(MATCH(TG$1,'CSC Mitre'!AN$1:AN$220,0)),"",VLOOKUP(TG$1,'Tactic Recode'!$A$1:$B$547,2,FALSE))</f>
        <v>Defense Evasion</v>
      </c>
      <c r="TH41" t="str">
        <f>IF(ISERROR(MATCH(TH$1,'CSC Mitre'!AN$1:AN$220,0)),"",VLOOKUP(TH$1,'Tactic Recode'!$A$1:$B$547,2,FALSE))</f>
        <v/>
      </c>
      <c r="TI41" t="str">
        <f>IF(ISERROR(MATCH(TI$1,'CSC Mitre'!AN$1:AN$220,0)),"",VLOOKUP(TI$1,'Tactic Recode'!$A$1:$B$547,2,FALSE))</f>
        <v/>
      </c>
      <c r="TJ41" t="str">
        <f>IF(ISERROR(MATCH(TJ$1,'CSC Mitre'!AN$1:AN$220,0)),"",VLOOKUP(TJ$1,'Tactic Recode'!$A$1:$B$547,2,FALSE))</f>
        <v/>
      </c>
      <c r="TK41" t="str">
        <f>IF(ISERROR(MATCH(TK$1,'CSC Mitre'!AN$1:AN$220,0)),"",VLOOKUP(TK$1,'Tactic Recode'!$A$1:$B$547,2,FALSE))</f>
        <v>Defense Evasion</v>
      </c>
      <c r="TL41" t="str">
        <f>IF(ISERROR(MATCH(TL$1,'CSC Mitre'!AN$1:AN$220,0)),"",VLOOKUP(TL$1,'Tactic Recode'!$A$1:$B$547,2,FALSE))</f>
        <v>Defense Evasion</v>
      </c>
      <c r="TM41" t="str">
        <f>IF(ISERROR(MATCH(TM$1,'CSC Mitre'!AN$1:AN$220,0)),"",VLOOKUP(TM$1,'Tactic Recode'!$A$1:$B$547,2,FALSE))</f>
        <v>Defense Evasion</v>
      </c>
      <c r="TN41" t="str">
        <f>IF(ISERROR(MATCH(TN$1,'CSC Mitre'!AN$1:AN$220,0)),"",VLOOKUP(TN$1,'Tactic Recode'!$A$1:$B$547,2,FALSE))</f>
        <v/>
      </c>
      <c r="TO41" t="str">
        <f>IF(ISERROR(MATCH(TO$1,'CSC Mitre'!AN$1:AN$220,0)),"",VLOOKUP(TO$1,'Tactic Recode'!$A$1:$B$547,2,FALSE))</f>
        <v/>
      </c>
      <c r="TP41" t="str">
        <f>IF(ISERROR(MATCH(TP$1,'CSC Mitre'!AN$1:AN$220,0)),"",VLOOKUP(TP$1,'Tactic Recode'!$A$1:$B$547,2,FALSE))</f>
        <v/>
      </c>
      <c r="TQ41" t="str">
        <f>IF(ISERROR(MATCH(TQ$1,'CSC Mitre'!AN$1:AN$220,0)),"",VLOOKUP(TQ$1,'Tactic Recode'!$A$1:$B$547,2,FALSE))</f>
        <v/>
      </c>
      <c r="TR41" t="str">
        <f>IF(ISERROR(MATCH(TR$1,'CSC Mitre'!AN$1:AN$220,0)),"",VLOOKUP(TR$1,'Tactic Recode'!$A$1:$B$547,2,FALSE))</f>
        <v/>
      </c>
      <c r="TS41" t="str">
        <f>IF(ISERROR(MATCH(TS$1,'CSC Mitre'!AN$1:AN$220,0)),"",VLOOKUP(TS$1,'Tactic Recode'!$A$1:$B$547,2,FALSE))</f>
        <v/>
      </c>
      <c r="TT41" t="str">
        <f>IF(ISERROR(MATCH(TT$1,'CSC Mitre'!AN$1:AN$220,0)),"",VLOOKUP(TT$1,'Tactic Recode'!$A$1:$B$547,2,FALSE))</f>
        <v/>
      </c>
      <c r="TU41" t="str">
        <f>IF(ISERROR(MATCH(TU$1,'CSC Mitre'!AN$1:AN$220,0)),"",VLOOKUP(TU$1,'Tactic Recode'!$A$1:$B$547,2,FALSE))</f>
        <v/>
      </c>
      <c r="TV41" t="str">
        <f>IF(ISERROR(MATCH(TV$1,'CSC Mitre'!AN$1:AN$220,0)),"",VLOOKUP(TV$1,'Tactic Recode'!$A$1:$B$547,2,FALSE))</f>
        <v/>
      </c>
      <c r="TW41" t="str">
        <f>IF(ISERROR(MATCH(TW$1,'CSC Mitre'!AN$1:AN$220,0)),"",VLOOKUP(TW$1,'Tactic Recode'!$A$1:$B$547,2,FALSE))</f>
        <v/>
      </c>
      <c r="TX41" t="str">
        <f>IF(ISERROR(MATCH(TX$1,'CSC Mitre'!AN$1:AN$220,0)),"",VLOOKUP(TX$1,'Tactic Recode'!$A$1:$B$547,2,FALSE))</f>
        <v/>
      </c>
      <c r="TY41" t="str">
        <f>IF(ISERROR(MATCH(TY$1,'CSC Mitre'!AN$1:AN$220,0)),"",VLOOKUP(TY$1,'Tactic Recode'!$A$1:$B$547,2,FALSE))</f>
        <v/>
      </c>
      <c r="TZ41" t="str">
        <f>IF(ISERROR(MATCH(TZ$1,'CSC Mitre'!AN$1:AN$220,0)),"",VLOOKUP(TZ$1,'Tactic Recode'!$A$1:$B$547,2,FALSE))</f>
        <v/>
      </c>
      <c r="UA41" t="str">
        <f>IF(ISERROR(MATCH(UA$1,'CSC Mitre'!AN$1:AN$220,0)),"",VLOOKUP(UA$1,'Tactic Recode'!$A$1:$B$547,2,FALSE))</f>
        <v/>
      </c>
      <c r="UB41" t="str">
        <f>IF(ISERROR(MATCH(UB$1,'CSC Mitre'!AN$1:AN$220,0)),"",VLOOKUP(UB$1,'Tactic Recode'!$A$1:$B$547,2,FALSE))</f>
        <v/>
      </c>
    </row>
    <row r="42" spans="1:548" x14ac:dyDescent="0.25">
      <c r="A42" s="59" t="s">
        <v>439</v>
      </c>
      <c r="B42" t="str">
        <f>IF(ISERROR(MATCH(B$1,'CSC Mitre'!AO$1:AO$220,0)),"",VLOOKUP(B$1,'Tactic Recode'!$A$1:$B$547,2,FALSE))</f>
        <v/>
      </c>
      <c r="C42" t="str">
        <f>IF(ISERROR(MATCH(C$1,'CSC Mitre'!AO$1:AO$220,0)),"",VLOOKUP(C$1,'Tactic Recode'!$A$1:$B$547,2,FALSE))</f>
        <v/>
      </c>
      <c r="D42" t="str">
        <f>IF(ISERROR(MATCH(D$1,'CSC Mitre'!AO$1:AO$220,0)),"",VLOOKUP(D$1,'Tactic Recode'!$A$1:$B$547,2,FALSE))</f>
        <v/>
      </c>
      <c r="E42" t="str">
        <f>IF(ISERROR(MATCH(E$1,'CSC Mitre'!AO$1:AO$220,0)),"",VLOOKUP(E$1,'Tactic Recode'!$A$1:$B$547,2,FALSE))</f>
        <v/>
      </c>
      <c r="F42" t="str">
        <f>IF(ISERROR(MATCH(F$1,'CSC Mitre'!AO$1:AO$220,0)),"",VLOOKUP(F$1,'Tactic Recode'!$A$1:$B$547,2,FALSE))</f>
        <v>Credential Access</v>
      </c>
      <c r="G42" t="str">
        <f>IF(ISERROR(MATCH(G$1,'CSC Mitre'!AO$1:AO$220,0)),"",VLOOKUP(G$1,'Tactic Recode'!$A$1:$B$547,2,FALSE))</f>
        <v>Credential Access</v>
      </c>
      <c r="H42" t="str">
        <f>IF(ISERROR(MATCH(H$1,'CSC Mitre'!AO$1:AO$220,0)),"",VLOOKUP(H$1,'Tactic Recode'!$A$1:$B$547,2,FALSE))</f>
        <v>Credential Access</v>
      </c>
      <c r="I42" t="str">
        <f>IF(ISERROR(MATCH(I$1,'CSC Mitre'!AO$1:AO$220,0)),"",VLOOKUP(I$1,'Tactic Recode'!$A$1:$B$547,2,FALSE))</f>
        <v>Credential Access</v>
      </c>
      <c r="J42" t="str">
        <f>IF(ISERROR(MATCH(J$1,'CSC Mitre'!AO$1:AO$220,0)),"",VLOOKUP(J$1,'Tactic Recode'!$A$1:$B$547,2,FALSE))</f>
        <v>Credential Access</v>
      </c>
      <c r="K42" t="str">
        <f>IF(ISERROR(MATCH(K$1,'CSC Mitre'!AO$1:AO$220,0)),"",VLOOKUP(K$1,'Tactic Recode'!$A$1:$B$547,2,FALSE))</f>
        <v>Credential Access</v>
      </c>
      <c r="L42" t="str">
        <f>IF(ISERROR(MATCH(L$1,'CSC Mitre'!AO$1:AO$220,0)),"",VLOOKUP(L$1,'Tactic Recode'!$A$1:$B$547,2,FALSE))</f>
        <v>Credential Access</v>
      </c>
      <c r="M42" t="str">
        <f>IF(ISERROR(MATCH(M$1,'CSC Mitre'!AO$1:AO$220,0)),"",VLOOKUP(M$1,'Tactic Recode'!$A$1:$B$547,2,FALSE))</f>
        <v>Credential Access</v>
      </c>
      <c r="N42" t="str">
        <f>IF(ISERROR(MATCH(N$1,'CSC Mitre'!AO$1:AO$220,0)),"",VLOOKUP(N$1,'Tactic Recode'!$A$1:$B$547,2,FALSE))</f>
        <v>Credential Access</v>
      </c>
      <c r="O42" t="str">
        <f>IF(ISERROR(MATCH(O$1,'CSC Mitre'!AO$1:AO$220,0)),"",VLOOKUP(O$1,'Tactic Recode'!$A$1:$B$547,2,FALSE))</f>
        <v/>
      </c>
      <c r="P42" t="str">
        <f>IF(ISERROR(MATCH(P$1,'CSC Mitre'!AO$1:AO$220,0)),"",VLOOKUP(P$1,'Tactic Recode'!$A$1:$B$547,2,FALSE))</f>
        <v/>
      </c>
      <c r="Q42" t="str">
        <f>IF(ISERROR(MATCH(Q$1,'CSC Mitre'!AO$1:AO$220,0)),"",VLOOKUP(Q$1,'Tactic Recode'!$A$1:$B$547,2,FALSE))</f>
        <v/>
      </c>
      <c r="R42" t="str">
        <f>IF(ISERROR(MATCH(R$1,'CSC Mitre'!AO$1:AO$220,0)),"",VLOOKUP(R$1,'Tactic Recode'!$A$1:$B$547,2,FALSE))</f>
        <v/>
      </c>
      <c r="S42" t="str">
        <f>IF(ISERROR(MATCH(S$1,'CSC Mitre'!AO$1:AO$220,0)),"",VLOOKUP(S$1,'Tactic Recode'!$A$1:$B$547,2,FALSE))</f>
        <v/>
      </c>
      <c r="T42" t="str">
        <f>IF(ISERROR(MATCH(T$1,'CSC Mitre'!AO$1:AO$220,0)),"",VLOOKUP(T$1,'Tactic Recode'!$A$1:$B$547,2,FALSE))</f>
        <v/>
      </c>
      <c r="U42" t="str">
        <f>IF(ISERROR(MATCH(U$1,'CSC Mitre'!AO$1:AO$220,0)),"",VLOOKUP(U$1,'Tactic Recode'!$A$1:$B$547,2,FALSE))</f>
        <v/>
      </c>
      <c r="V42" t="str">
        <f>IF(ISERROR(MATCH(V$1,'CSC Mitre'!AO$1:AO$220,0)),"",VLOOKUP(V$1,'Tactic Recode'!$A$1:$B$547,2,FALSE))</f>
        <v/>
      </c>
      <c r="W42" t="str">
        <f>IF(ISERROR(MATCH(W$1,'CSC Mitre'!AO$1:AO$220,0)),"",VLOOKUP(W$1,'Tactic Recode'!$A$1:$B$547,2,FALSE))</f>
        <v/>
      </c>
      <c r="X42" t="str">
        <f>IF(ISERROR(MATCH(X$1,'CSC Mitre'!AO$1:AO$220,0)),"",VLOOKUP(X$1,'Tactic Recode'!$A$1:$B$547,2,FALSE))</f>
        <v/>
      </c>
      <c r="Y42" t="str">
        <f>IF(ISERROR(MATCH(Y$1,'CSC Mitre'!AO$1:AO$220,0)),"",VLOOKUP(Y$1,'Tactic Recode'!$A$1:$B$547,2,FALSE))</f>
        <v/>
      </c>
      <c r="Z42" t="str">
        <f>IF(ISERROR(MATCH(Z$1,'CSC Mitre'!AO$1:AO$220,0)),"",VLOOKUP(Z$1,'Tactic Recode'!$A$1:$B$547,2,FALSE))</f>
        <v/>
      </c>
      <c r="AA42" t="str">
        <f>IF(ISERROR(MATCH(AA$1,'CSC Mitre'!AO$1:AO$220,0)),"",VLOOKUP(AA$1,'Tactic Recode'!$A$1:$B$547,2,FALSE))</f>
        <v/>
      </c>
      <c r="AB42" t="str">
        <f>IF(ISERROR(MATCH(AB$1,'CSC Mitre'!AO$1:AO$220,0)),"",VLOOKUP(AB$1,'Tactic Recode'!$A$1:$B$547,2,FALSE))</f>
        <v/>
      </c>
      <c r="AC42" t="str">
        <f>IF(ISERROR(MATCH(AC$1,'CSC Mitre'!AO$1:AO$220,0)),"",VLOOKUP(AC$1,'Tactic Recode'!$A$1:$B$547,2,FALSE))</f>
        <v>Lateral Movement</v>
      </c>
      <c r="AD42" t="str">
        <f>IF(ISERROR(MATCH(AD$1,'CSC Mitre'!AO$1:AO$220,0)),"",VLOOKUP(AD$1,'Tactic Recode'!$A$1:$B$547,2,FALSE))</f>
        <v>Lateral Movement</v>
      </c>
      <c r="AE42" t="str">
        <f>IF(ISERROR(MATCH(AE$1,'CSC Mitre'!AO$1:AO$220,0)),"",VLOOKUP(AE$1,'Tactic Recode'!$A$1:$B$547,2,FALSE))</f>
        <v>Lateral Movement</v>
      </c>
      <c r="AF42" t="str">
        <f>IF(ISERROR(MATCH(AF$1,'CSC Mitre'!AO$1:AO$220,0)),"",VLOOKUP(AF$1,'Tactic Recode'!$A$1:$B$547,2,FALSE))</f>
        <v/>
      </c>
      <c r="AG42" t="str">
        <f>IF(ISERROR(MATCH(AG$1,'CSC Mitre'!AO$1:AO$220,0)),"",VLOOKUP(AG$1,'Tactic Recode'!$A$1:$B$547,2,FALSE))</f>
        <v>Lateral Movement</v>
      </c>
      <c r="AH42" t="str">
        <f>IF(ISERROR(MATCH(AH$1,'CSC Mitre'!AO$1:AO$220,0)),"",VLOOKUP(AH$1,'Tactic Recode'!$A$1:$B$547,2,FALSE))</f>
        <v/>
      </c>
      <c r="AI42" t="str">
        <f>IF(ISERROR(MATCH(AI$1,'CSC Mitre'!AO$1:AO$220,0)),"",VLOOKUP(AI$1,'Tactic Recode'!$A$1:$B$547,2,FALSE))</f>
        <v>Lateral Movement</v>
      </c>
      <c r="AJ42" t="str">
        <f>IF(ISERROR(MATCH(AJ$1,'CSC Mitre'!AO$1:AO$220,0)),"",VLOOKUP(AJ$1,'Tactic Recode'!$A$1:$B$547,2,FALSE))</f>
        <v/>
      </c>
      <c r="AK42" t="str">
        <f>IF(ISERROR(MATCH(AK$1,'CSC Mitre'!AO$1:AO$220,0)),"",VLOOKUP(AK$1,'Tactic Recode'!$A$1:$B$547,2,FALSE))</f>
        <v/>
      </c>
      <c r="AL42" t="str">
        <f>IF(ISERROR(MATCH(AL$1,'CSC Mitre'!AO$1:AO$220,0)),"",VLOOKUP(AL$1,'Tactic Recode'!$A$1:$B$547,2,FALSE))</f>
        <v/>
      </c>
      <c r="AM42" t="str">
        <f>IF(ISERROR(MATCH(AM$1,'CSC Mitre'!AO$1:AO$220,0)),"",VLOOKUP(AM$1,'Tactic Recode'!$A$1:$B$547,2,FALSE))</f>
        <v/>
      </c>
      <c r="AN42" t="str">
        <f>IF(ISERROR(MATCH(AN$1,'CSC Mitre'!AO$1:AO$220,0)),"",VLOOKUP(AN$1,'Tactic Recode'!$A$1:$B$547,2,FALSE))</f>
        <v/>
      </c>
      <c r="AO42" t="str">
        <f>IF(ISERROR(MATCH(AO$1,'CSC Mitre'!AO$1:AO$220,0)),"",VLOOKUP(AO$1,'Tactic Recode'!$A$1:$B$547,2,FALSE))</f>
        <v/>
      </c>
      <c r="AP42" t="str">
        <f>IF(ISERROR(MATCH(AP$1,'CSC Mitre'!AO$1:AO$220,0)),"",VLOOKUP(AP$1,'Tactic Recode'!$A$1:$B$547,2,FALSE))</f>
        <v/>
      </c>
      <c r="AQ42" t="str">
        <f>IF(ISERROR(MATCH(AQ$1,'CSC Mitre'!AO$1:AO$220,0)),"",VLOOKUP(AQ$1,'Tactic Recode'!$A$1:$B$547,2,FALSE))</f>
        <v/>
      </c>
      <c r="AR42" t="str">
        <f>IF(ISERROR(MATCH(AR$1,'CSC Mitre'!AO$1:AO$220,0)),"",VLOOKUP(AR$1,'Tactic Recode'!$A$1:$B$547,2,FALSE))</f>
        <v/>
      </c>
      <c r="AS42" t="str">
        <f>IF(ISERROR(MATCH(AS$1,'CSC Mitre'!AO$1:AO$220,0)),"",VLOOKUP(AS$1,'Tactic Recode'!$A$1:$B$547,2,FALSE))</f>
        <v/>
      </c>
      <c r="AT42" t="str">
        <f>IF(ISERROR(MATCH(AT$1,'CSC Mitre'!AO$1:AO$220,0)),"",VLOOKUP(AT$1,'Tactic Recode'!$A$1:$B$547,2,FALSE))</f>
        <v/>
      </c>
      <c r="AU42" t="str">
        <f>IF(ISERROR(MATCH(AU$1,'CSC Mitre'!AO$1:AO$220,0)),"",VLOOKUP(AU$1,'Tactic Recode'!$A$1:$B$547,2,FALSE))</f>
        <v/>
      </c>
      <c r="AV42" t="str">
        <f>IF(ISERROR(MATCH(AV$1,'CSC Mitre'!AO$1:AO$220,0)),"",VLOOKUP(AV$1,'Tactic Recode'!$A$1:$B$547,2,FALSE))</f>
        <v/>
      </c>
      <c r="AW42" t="str">
        <f>IF(ISERROR(MATCH(AW$1,'CSC Mitre'!AO$1:AO$220,0)),"",VLOOKUP(AW$1,'Tactic Recode'!$A$1:$B$547,2,FALSE))</f>
        <v/>
      </c>
      <c r="AX42" t="str">
        <f>IF(ISERROR(MATCH(AX$1,'CSC Mitre'!AO$1:AO$220,0)),"",VLOOKUP(AX$1,'Tactic Recode'!$A$1:$B$547,2,FALSE))</f>
        <v/>
      </c>
      <c r="AY42" t="str">
        <f>IF(ISERROR(MATCH(AY$1,'CSC Mitre'!AO$1:AO$220,0)),"",VLOOKUP(AY$1,'Tactic Recode'!$A$1:$B$547,2,FALSE))</f>
        <v/>
      </c>
      <c r="AZ42" t="str">
        <f>IF(ISERROR(MATCH(AZ$1,'CSC Mitre'!AO$1:AO$220,0)),"",VLOOKUP(AZ$1,'Tactic Recode'!$A$1:$B$547,2,FALSE))</f>
        <v/>
      </c>
      <c r="BA42" t="str">
        <f>IF(ISERROR(MATCH(BA$1,'CSC Mitre'!AO$1:AO$220,0)),"",VLOOKUP(BA$1,'Tactic Recode'!$A$1:$B$547,2,FALSE))</f>
        <v/>
      </c>
      <c r="BB42" t="str">
        <f>IF(ISERROR(MATCH(BB$1,'CSC Mitre'!AO$1:AO$220,0)),"",VLOOKUP(BB$1,'Tactic Recode'!$A$1:$B$547,2,FALSE))</f>
        <v/>
      </c>
      <c r="BC42" t="str">
        <f>IF(ISERROR(MATCH(BC$1,'CSC Mitre'!AO$1:AO$220,0)),"",VLOOKUP(BC$1,'Tactic Recode'!$A$1:$B$547,2,FALSE))</f>
        <v/>
      </c>
      <c r="BD42" t="str">
        <f>IF(ISERROR(MATCH(BD$1,'CSC Mitre'!AO$1:AO$220,0)),"",VLOOKUP(BD$1,'Tactic Recode'!$A$1:$B$547,2,FALSE))</f>
        <v/>
      </c>
      <c r="BE42" t="str">
        <f>IF(ISERROR(MATCH(BE$1,'CSC Mitre'!AO$1:AO$220,0)),"",VLOOKUP(BE$1,'Tactic Recode'!$A$1:$B$547,2,FALSE))</f>
        <v/>
      </c>
      <c r="BF42" t="str">
        <f>IF(ISERROR(MATCH(BF$1,'CSC Mitre'!AO$1:AO$220,0)),"",VLOOKUP(BF$1,'Tactic Recode'!$A$1:$B$547,2,FALSE))</f>
        <v/>
      </c>
      <c r="BG42" t="str">
        <f>IF(ISERROR(MATCH(BG$1,'CSC Mitre'!AO$1:AO$220,0)),"",VLOOKUP(BG$1,'Tactic Recode'!$A$1:$B$547,2,FALSE))</f>
        <v/>
      </c>
      <c r="BH42" t="str">
        <f>IF(ISERROR(MATCH(BH$1,'CSC Mitre'!AO$1:AO$220,0)),"",VLOOKUP(BH$1,'Tactic Recode'!$A$1:$B$547,2,FALSE))</f>
        <v/>
      </c>
      <c r="BI42" t="str">
        <f>IF(ISERROR(MATCH(BI$1,'CSC Mitre'!AO$1:AO$220,0)),"",VLOOKUP(BI$1,'Tactic Recode'!$A$1:$B$547,2,FALSE))</f>
        <v/>
      </c>
      <c r="BJ42" t="str">
        <f>IF(ISERROR(MATCH(BJ$1,'CSC Mitre'!AO$1:AO$220,0)),"",VLOOKUP(BJ$1,'Tactic Recode'!$A$1:$B$547,2,FALSE))</f>
        <v/>
      </c>
      <c r="BK42" t="str">
        <f>IF(ISERROR(MATCH(BK$1,'CSC Mitre'!AO$1:AO$220,0)),"",VLOOKUP(BK$1,'Tactic Recode'!$A$1:$B$547,2,FALSE))</f>
        <v>Execution</v>
      </c>
      <c r="BL42" t="str">
        <f>IF(ISERROR(MATCH(BL$1,'CSC Mitre'!AO$1:AO$220,0)),"",VLOOKUP(BL$1,'Tactic Recode'!$A$1:$B$547,2,FALSE))</f>
        <v/>
      </c>
      <c r="BM42" t="str">
        <f>IF(ISERROR(MATCH(BM$1,'CSC Mitre'!AO$1:AO$220,0)),"",VLOOKUP(BM$1,'Tactic Recode'!$A$1:$B$547,2,FALSE))</f>
        <v/>
      </c>
      <c r="BN42" t="str">
        <f>IF(ISERROR(MATCH(BN$1,'CSC Mitre'!AO$1:AO$220,0)),"",VLOOKUP(BN$1,'Tactic Recode'!$A$1:$B$547,2,FALSE))</f>
        <v/>
      </c>
      <c r="BO42" t="str">
        <f>IF(ISERROR(MATCH(BO$1,'CSC Mitre'!AO$1:AO$220,0)),"",VLOOKUP(BO$1,'Tactic Recode'!$A$1:$B$547,2,FALSE))</f>
        <v/>
      </c>
      <c r="BP42" t="str">
        <f>IF(ISERROR(MATCH(BP$1,'CSC Mitre'!AO$1:AO$220,0)),"",VLOOKUP(BP$1,'Tactic Recode'!$A$1:$B$547,2,FALSE))</f>
        <v/>
      </c>
      <c r="BQ42" t="str">
        <f>IF(ISERROR(MATCH(BQ$1,'CSC Mitre'!AO$1:AO$220,0)),"",VLOOKUP(BQ$1,'Tactic Recode'!$A$1:$B$547,2,FALSE))</f>
        <v/>
      </c>
      <c r="BR42" t="str">
        <f>IF(ISERROR(MATCH(BR$1,'CSC Mitre'!AO$1:AO$220,0)),"",VLOOKUP(BR$1,'Tactic Recode'!$A$1:$B$547,2,FALSE))</f>
        <v/>
      </c>
      <c r="BS42" t="str">
        <f>IF(ISERROR(MATCH(BS$1,'CSC Mitre'!AO$1:AO$220,0)),"",VLOOKUP(BS$1,'Tactic Recode'!$A$1:$B$547,2,FALSE))</f>
        <v>Execution, Persistence, Privilage Escalation</v>
      </c>
      <c r="BT42" t="str">
        <f>IF(ISERROR(MATCH(BT$1,'CSC Mitre'!AO$1:AO$220,0)),"",VLOOKUP(BT$1,'Tactic Recode'!$A$1:$B$547,2,FALSE))</f>
        <v>Execution, Persistence, Privilage Escalation</v>
      </c>
      <c r="BU42" t="str">
        <f>IF(ISERROR(MATCH(BU$1,'CSC Mitre'!AO$1:AO$220,0)),"",VLOOKUP(BU$1,'Tactic Recode'!$A$1:$B$547,2,FALSE))</f>
        <v>Execution, Persistence, Privilage Escalation</v>
      </c>
      <c r="BV42" t="str">
        <f>IF(ISERROR(MATCH(BV$1,'CSC Mitre'!AO$1:AO$220,0)),"",VLOOKUP(BV$1,'Tactic Recode'!$A$1:$B$547,2,FALSE))</f>
        <v>Execution, Persistence, Privilage Escalation</v>
      </c>
      <c r="BW42" t="str">
        <f>IF(ISERROR(MATCH(BW$1,'CSC Mitre'!AO$1:AO$220,0)),"",VLOOKUP(BW$1,'Tactic Recode'!$A$1:$B$547,2,FALSE))</f>
        <v>Execution, Persistence, Privilage Escalation</v>
      </c>
      <c r="BX42" t="str">
        <f>IF(ISERROR(MATCH(BX$1,'CSC Mitre'!AO$1:AO$220,0)),"",VLOOKUP(BX$1,'Tactic Recode'!$A$1:$B$547,2,FALSE))</f>
        <v>Execution, Persistence, Privilage Escalation</v>
      </c>
      <c r="BY42" t="str">
        <f>IF(ISERROR(MATCH(BY$1,'CSC Mitre'!AO$1:AO$220,0)),"",VLOOKUP(BY$1,'Tactic Recode'!$A$1:$B$547,2,FALSE))</f>
        <v>Execution, Persistence, Privilage Escalation</v>
      </c>
      <c r="BZ42" t="str">
        <f>IF(ISERROR(MATCH(BZ$1,'CSC Mitre'!AO$1:AO$220,0)),"",VLOOKUP(BZ$1,'Tactic Recode'!$A$1:$B$547,2,FALSE))</f>
        <v/>
      </c>
      <c r="CA42" t="str">
        <f>IF(ISERROR(MATCH(CA$1,'CSC Mitre'!AO$1:AO$220,0)),"",VLOOKUP(CA$1,'Tactic Recode'!$A$1:$B$547,2,FALSE))</f>
        <v>Defense Evasion, Privilage Escalation</v>
      </c>
      <c r="CB42" t="str">
        <f>IF(ISERROR(MATCH(CB$1,'CSC Mitre'!AO$1:AO$220,0)),"",VLOOKUP(CB$1,'Tactic Recode'!$A$1:$B$547,2,FALSE))</f>
        <v/>
      </c>
      <c r="CC42" t="str">
        <f>IF(ISERROR(MATCH(CC$1,'CSC Mitre'!AO$1:AO$220,0)),"",VLOOKUP(CC$1,'Tactic Recode'!$A$1:$B$547,2,FALSE))</f>
        <v/>
      </c>
      <c r="CD42" t="str">
        <f>IF(ISERROR(MATCH(CD$1,'CSC Mitre'!AO$1:AO$220,0)),"",VLOOKUP(CD$1,'Tactic Recode'!$A$1:$B$547,2,FALSE))</f>
        <v/>
      </c>
      <c r="CE42" t="str">
        <f>IF(ISERROR(MATCH(CE$1,'CSC Mitre'!AO$1:AO$220,0)),"",VLOOKUP(CE$1,'Tactic Recode'!$A$1:$B$547,2,FALSE))</f>
        <v/>
      </c>
      <c r="CF42" t="str">
        <f>IF(ISERROR(MATCH(CF$1,'CSC Mitre'!AO$1:AO$220,0)),"",VLOOKUP(CF$1,'Tactic Recode'!$A$1:$B$547,2,FALSE))</f>
        <v/>
      </c>
      <c r="CG42" t="str">
        <f>IF(ISERROR(MATCH(CG$1,'CSC Mitre'!AO$1:AO$220,0)),"",VLOOKUP(CG$1,'Tactic Recode'!$A$1:$B$547,2,FALSE))</f>
        <v>Defense Evasion, Privilage Escalation</v>
      </c>
      <c r="CH42" t="str">
        <f>IF(ISERROR(MATCH(CH$1,'CSC Mitre'!AO$1:AO$220,0)),"",VLOOKUP(CH$1,'Tactic Recode'!$A$1:$B$547,2,FALSE))</f>
        <v/>
      </c>
      <c r="CI42" t="str">
        <f>IF(ISERROR(MATCH(CI$1,'CSC Mitre'!AO$1:AO$220,0)),"",VLOOKUP(CI$1,'Tactic Recode'!$A$1:$B$547,2,FALSE))</f>
        <v/>
      </c>
      <c r="CJ42" t="str">
        <f>IF(ISERROR(MATCH(CJ$1,'CSC Mitre'!AO$1:AO$220,0)),"",VLOOKUP(CJ$1,'Tactic Recode'!$A$1:$B$547,2,FALSE))</f>
        <v/>
      </c>
      <c r="CK42" t="str">
        <f>IF(ISERROR(MATCH(CK$1,'CSC Mitre'!AO$1:AO$220,0)),"",VLOOKUP(CK$1,'Tactic Recode'!$A$1:$B$547,2,FALSE))</f>
        <v/>
      </c>
      <c r="CL42" t="str">
        <f>IF(ISERROR(MATCH(CL$1,'CSC Mitre'!AO$1:AO$220,0)),"",VLOOKUP(CL$1,'Tactic Recode'!$A$1:$B$547,2,FALSE))</f>
        <v/>
      </c>
      <c r="CM42" t="str">
        <f>IF(ISERROR(MATCH(CM$1,'CSC Mitre'!AO$1:AO$220,0)),"",VLOOKUP(CM$1,'Tactic Recode'!$A$1:$B$547,2,FALSE))</f>
        <v/>
      </c>
      <c r="CN42" t="str">
        <f>IF(ISERROR(MATCH(CN$1,'CSC Mitre'!AO$1:AO$220,0)),"",VLOOKUP(CN$1,'Tactic Recode'!$A$1:$B$547,2,FALSE))</f>
        <v/>
      </c>
      <c r="CO42" t="str">
        <f>IF(ISERROR(MATCH(CO$1,'CSC Mitre'!AO$1:AO$220,0)),"",VLOOKUP(CO$1,'Tactic Recode'!$A$1:$B$547,2,FALSE))</f>
        <v/>
      </c>
      <c r="CP42" t="str">
        <f>IF(ISERROR(MATCH(CP$1,'CSC Mitre'!AO$1:AO$220,0)),"",VLOOKUP(CP$1,'Tactic Recode'!$A$1:$B$547,2,FALSE))</f>
        <v>Collection, Credential Access</v>
      </c>
      <c r="CQ42" t="str">
        <f>IF(ISERROR(MATCH(CQ$1,'CSC Mitre'!AO$1:AO$220,0)),"",VLOOKUP(CQ$1,'Tactic Recode'!$A$1:$B$547,2,FALSE))</f>
        <v/>
      </c>
      <c r="CR42" t="str">
        <f>IF(ISERROR(MATCH(CR$1,'CSC Mitre'!AO$1:AO$220,0)),"",VLOOKUP(CR$1,'Tactic Recode'!$A$1:$B$547,2,FALSE))</f>
        <v/>
      </c>
      <c r="CS42" t="str">
        <f>IF(ISERROR(MATCH(CS$1,'CSC Mitre'!AO$1:AO$220,0)),"",VLOOKUP(CS$1,'Tactic Recode'!$A$1:$B$547,2,FALSE))</f>
        <v>Execution</v>
      </c>
      <c r="CT42" t="str">
        <f>IF(ISERROR(MATCH(CT$1,'CSC Mitre'!AO$1:AO$220,0)),"",VLOOKUP(CT$1,'Tactic Recode'!$A$1:$B$547,2,FALSE))</f>
        <v>Execution</v>
      </c>
      <c r="CU42" t="str">
        <f>IF(ISERROR(MATCH(CU$1,'CSC Mitre'!AO$1:AO$220,0)),"",VLOOKUP(CU$1,'Tactic Recode'!$A$1:$B$547,2,FALSE))</f>
        <v/>
      </c>
      <c r="CV42" t="str">
        <f>IF(ISERROR(MATCH(CV$1,'CSC Mitre'!AO$1:AO$220,0)),"",VLOOKUP(CV$1,'Tactic Recode'!$A$1:$B$547,2,FALSE))</f>
        <v/>
      </c>
      <c r="CW42" t="str">
        <f>IF(ISERROR(MATCH(CW$1,'CSC Mitre'!AO$1:AO$220,0)),"",VLOOKUP(CW$1,'Tactic Recode'!$A$1:$B$547,2,FALSE))</f>
        <v/>
      </c>
      <c r="CX42" t="str">
        <f>IF(ISERROR(MATCH(CX$1,'CSC Mitre'!AO$1:AO$220,0)),"",VLOOKUP(CX$1,'Tactic Recode'!$A$1:$B$547,2,FALSE))</f>
        <v/>
      </c>
      <c r="CY42" t="str">
        <f>IF(ISERROR(MATCH(CY$1,'CSC Mitre'!AO$1:AO$220,0)),"",VLOOKUP(CY$1,'Tactic Recode'!$A$1:$B$547,2,FALSE))</f>
        <v/>
      </c>
      <c r="CZ42" t="str">
        <f>IF(ISERROR(MATCH(CZ$1,'CSC Mitre'!AO$1:AO$220,0)),"",VLOOKUP(CZ$1,'Tactic Recode'!$A$1:$B$547,2,FALSE))</f>
        <v/>
      </c>
      <c r="DA42" t="str">
        <f>IF(ISERROR(MATCH(DA$1,'CSC Mitre'!AO$1:AO$220,0)),"",VLOOKUP(DA$1,'Tactic Recode'!$A$1:$B$547,2,FALSE))</f>
        <v>Execution</v>
      </c>
      <c r="DB42" t="str">
        <f>IF(ISERROR(MATCH(DB$1,'CSC Mitre'!AO$1:AO$220,0)),"",VLOOKUP(DB$1,'Tactic Recode'!$A$1:$B$547,2,FALSE))</f>
        <v/>
      </c>
      <c r="DC42" t="str">
        <f>IF(ISERROR(MATCH(DC$1,'CSC Mitre'!AO$1:AO$220,0)),"",VLOOKUP(DC$1,'Tactic Recode'!$A$1:$B$547,2,FALSE))</f>
        <v/>
      </c>
      <c r="DD42" t="str">
        <f>IF(ISERROR(MATCH(DD$1,'CSC Mitre'!AO$1:AO$220,0)),"",VLOOKUP(DD$1,'Tactic Recode'!$A$1:$B$547,2,FALSE))</f>
        <v/>
      </c>
      <c r="DE42" t="str">
        <f>IF(ISERROR(MATCH(DE$1,'CSC Mitre'!AO$1:AO$220,0)),"",VLOOKUP(DE$1,'Tactic Recode'!$A$1:$B$547,2,FALSE))</f>
        <v/>
      </c>
      <c r="DF42" t="str">
        <f>IF(ISERROR(MATCH(DF$1,'CSC Mitre'!AO$1:AO$220,0)),"",VLOOKUP(DF$1,'Tactic Recode'!$A$1:$B$547,2,FALSE))</f>
        <v/>
      </c>
      <c r="DG42" t="str">
        <f>IF(ISERROR(MATCH(DG$1,'CSC Mitre'!AO$1:AO$220,0)),"",VLOOKUP(DG$1,'Tactic Recode'!$A$1:$B$547,2,FALSE))</f>
        <v/>
      </c>
      <c r="DH42" t="str">
        <f>IF(ISERROR(MATCH(DH$1,'CSC Mitre'!AO$1:AO$220,0)),"",VLOOKUP(DH$1,'Tactic Recode'!$A$1:$B$547,2,FALSE))</f>
        <v/>
      </c>
      <c r="DI42" t="str">
        <f>IF(ISERROR(MATCH(DI$1,'CSC Mitre'!AO$1:AO$220,0)),"",VLOOKUP(DI$1,'Tactic Recode'!$A$1:$B$547,2,FALSE))</f>
        <v/>
      </c>
      <c r="DJ42" t="str">
        <f>IF(ISERROR(MATCH(DJ$1,'CSC Mitre'!AO$1:AO$220,0)),"",VLOOKUP(DJ$1,'Tactic Recode'!$A$1:$B$547,2,FALSE))</f>
        <v/>
      </c>
      <c r="DK42" t="str">
        <f>IF(ISERROR(MATCH(DK$1,'CSC Mitre'!AO$1:AO$220,0)),"",VLOOKUP(DK$1,'Tactic Recode'!$A$1:$B$547,2,FALSE))</f>
        <v/>
      </c>
      <c r="DL42" t="str">
        <f>IF(ISERROR(MATCH(DL$1,'CSC Mitre'!AO$1:AO$220,0)),"",VLOOKUP(DL$1,'Tactic Recode'!$A$1:$B$547,2,FALSE))</f>
        <v/>
      </c>
      <c r="DM42" t="str">
        <f>IF(ISERROR(MATCH(DM$1,'CSC Mitre'!AO$1:AO$220,0)),"",VLOOKUP(DM$1,'Tactic Recode'!$A$1:$B$547,2,FALSE))</f>
        <v/>
      </c>
      <c r="DN42" t="str">
        <f>IF(ISERROR(MATCH(DN$1,'CSC Mitre'!AO$1:AO$220,0)),"",VLOOKUP(DN$1,'Tactic Recode'!$A$1:$B$547,2,FALSE))</f>
        <v/>
      </c>
      <c r="DO42" t="str">
        <f>IF(ISERROR(MATCH(DO$1,'CSC Mitre'!AO$1:AO$220,0)),"",VLOOKUP(DO$1,'Tactic Recode'!$A$1:$B$547,2,FALSE))</f>
        <v/>
      </c>
      <c r="DP42" t="str">
        <f>IF(ISERROR(MATCH(DP$1,'CSC Mitre'!AO$1:AO$220,0)),"",VLOOKUP(DP$1,'Tactic Recode'!$A$1:$B$547,2,FALSE))</f>
        <v/>
      </c>
      <c r="DQ42" t="str">
        <f>IF(ISERROR(MATCH(DQ$1,'CSC Mitre'!AO$1:AO$220,0)),"",VLOOKUP(DQ$1,'Tactic Recode'!$A$1:$B$547,2,FALSE))</f>
        <v/>
      </c>
      <c r="DR42" t="str">
        <f>IF(ISERROR(MATCH(DR$1,'CSC Mitre'!AO$1:AO$220,0)),"",VLOOKUP(DR$1,'Tactic Recode'!$A$1:$B$547,2,FALSE))</f>
        <v/>
      </c>
      <c r="DS42" t="str">
        <f>IF(ISERROR(MATCH(DS$1,'CSC Mitre'!AO$1:AO$220,0)),"",VLOOKUP(DS$1,'Tactic Recode'!$A$1:$B$547,2,FALSE))</f>
        <v>Execution, Lateral Movement</v>
      </c>
      <c r="DT42" t="str">
        <f>IF(ISERROR(MATCH(DT$1,'CSC Mitre'!AO$1:AO$220,0)),"",VLOOKUP(DT$1,'Tactic Recode'!$A$1:$B$547,2,FALSE))</f>
        <v/>
      </c>
      <c r="DU42" t="str">
        <f>IF(ISERROR(MATCH(DU$1,'CSC Mitre'!AO$1:AO$220,0)),"",VLOOKUP(DU$1,'Tactic Recode'!$A$1:$B$547,2,FALSE))</f>
        <v/>
      </c>
      <c r="DV42" t="str">
        <f>IF(ISERROR(MATCH(DV$1,'CSC Mitre'!AO$1:AO$220,0)),"",VLOOKUP(DV$1,'Tactic Recode'!$A$1:$B$547,2,FALSE))</f>
        <v/>
      </c>
      <c r="DW42" t="str">
        <f>IF(ISERROR(MATCH(DW$1,'CSC Mitre'!AO$1:AO$220,0)),"",VLOOKUP(DW$1,'Tactic Recode'!$A$1:$B$547,2,FALSE))</f>
        <v>Defense Evasion, Initial Access, Persistence, Privilage Escalation</v>
      </c>
      <c r="DX42" t="str">
        <f>IF(ISERROR(MATCH(DX$1,'CSC Mitre'!AO$1:AO$220,0)),"",VLOOKUP(DX$1,'Tactic Recode'!$A$1:$B$547,2,FALSE))</f>
        <v/>
      </c>
      <c r="DY42" t="str">
        <f>IF(ISERROR(MATCH(DY$1,'CSC Mitre'!AO$1:AO$220,0)),"",VLOOKUP(DY$1,'Tactic Recode'!$A$1:$B$547,2,FALSE))</f>
        <v>Defense Evasion, Initial Access, Persistence, Privilage Escalation</v>
      </c>
      <c r="DZ42" t="str">
        <f>IF(ISERROR(MATCH(DZ$1,'CSC Mitre'!AO$1:AO$220,0)),"",VLOOKUP(DZ$1,'Tactic Recode'!$A$1:$B$547,2,FALSE))</f>
        <v>Defense Evasion, Initial Access, Persistence, Privilage Escalation</v>
      </c>
      <c r="EA42" t="str">
        <f>IF(ISERROR(MATCH(EA$1,'CSC Mitre'!AO$1:AO$220,0)),"",VLOOKUP(EA$1,'Tactic Recode'!$A$1:$B$547,2,FALSE))</f>
        <v>Defense Evasion, Initial Access, Persistence, Privilage Escalation</v>
      </c>
      <c r="EB42" t="str">
        <f>IF(ISERROR(MATCH(EB$1,'CSC Mitre'!AO$1:AO$220,0)),"",VLOOKUP(EB$1,'Tactic Recode'!$A$1:$B$547,2,FALSE))</f>
        <v/>
      </c>
      <c r="EC42" t="str">
        <f>IF(ISERROR(MATCH(EC$1,'CSC Mitre'!AO$1:AO$220,0)),"",VLOOKUP(EC$1,'Tactic Recode'!$A$1:$B$547,2,FALSE))</f>
        <v/>
      </c>
      <c r="ED42" t="str">
        <f>IF(ISERROR(MATCH(ED$1,'CSC Mitre'!AO$1:AO$220,0)),"",VLOOKUP(ED$1,'Tactic Recode'!$A$1:$B$547,2,FALSE))</f>
        <v/>
      </c>
      <c r="EE42" t="str">
        <f>IF(ISERROR(MATCH(EE$1,'CSC Mitre'!AO$1:AO$220,0)),"",VLOOKUP(EE$1,'Tactic Recode'!$A$1:$B$547,2,FALSE))</f>
        <v/>
      </c>
      <c r="EF42" t="str">
        <f>IF(ISERROR(MATCH(EF$1,'CSC Mitre'!AO$1:AO$220,0)),"",VLOOKUP(EF$1,'Tactic Recode'!$A$1:$B$547,2,FALSE))</f>
        <v/>
      </c>
      <c r="EG42" t="str">
        <f>IF(ISERROR(MATCH(EG$1,'CSC Mitre'!AO$1:AO$220,0)),"",VLOOKUP(EG$1,'Tactic Recode'!$A$1:$B$547,2,FALSE))</f>
        <v/>
      </c>
      <c r="EH42" t="str">
        <f>IF(ISERROR(MATCH(EH$1,'CSC Mitre'!AO$1:AO$220,0)),"",VLOOKUP(EH$1,'Tactic Recode'!$A$1:$B$547,2,FALSE))</f>
        <v/>
      </c>
      <c r="EI42" t="str">
        <f>IF(ISERROR(MATCH(EI$1,'CSC Mitre'!AO$1:AO$220,0)),"",VLOOKUP(EI$1,'Tactic Recode'!$A$1:$B$547,2,FALSE))</f>
        <v>Discovery</v>
      </c>
      <c r="EJ42" t="str">
        <f>IF(ISERROR(MATCH(EJ$1,'CSC Mitre'!AO$1:AO$220,0)),"",VLOOKUP(EJ$1,'Tactic Recode'!$A$1:$B$547,2,FALSE))</f>
        <v/>
      </c>
      <c r="EK42" t="str">
        <f>IF(ISERROR(MATCH(EK$1,'CSC Mitre'!AO$1:AO$220,0)),"",VLOOKUP(EK$1,'Tactic Recode'!$A$1:$B$547,2,FALSE))</f>
        <v/>
      </c>
      <c r="EL42" t="str">
        <f>IF(ISERROR(MATCH(EL$1,'CSC Mitre'!AO$1:AO$220,0)),"",VLOOKUP(EL$1,'Tactic Recode'!$A$1:$B$547,2,FALSE))</f>
        <v/>
      </c>
      <c r="EM42" t="str">
        <f>IF(ISERROR(MATCH(EM$1,'CSC Mitre'!AO$1:AO$220,0)),"",VLOOKUP(EM$1,'Tactic Recode'!$A$1:$B$547,2,FALSE))</f>
        <v/>
      </c>
      <c r="EN42" t="str">
        <f>IF(ISERROR(MATCH(EN$1,'CSC Mitre'!AO$1:AO$220,0)),"",VLOOKUP(EN$1,'Tactic Recode'!$A$1:$B$547,2,FALSE))</f>
        <v/>
      </c>
      <c r="EO42" t="str">
        <f>IF(ISERROR(MATCH(EO$1,'CSC Mitre'!AO$1:AO$220,0)),"",VLOOKUP(EO$1,'Tactic Recode'!$A$1:$B$547,2,FALSE))</f>
        <v/>
      </c>
      <c r="EP42" t="str">
        <f>IF(ISERROR(MATCH(EP$1,'CSC Mitre'!AO$1:AO$220,0)),"",VLOOKUP(EP$1,'Tactic Recode'!$A$1:$B$547,2,FALSE))</f>
        <v/>
      </c>
      <c r="EQ42" t="str">
        <f>IF(ISERROR(MATCH(EQ$1,'CSC Mitre'!AO$1:AO$220,0)),"",VLOOKUP(EQ$1,'Tactic Recode'!$A$1:$B$547,2,FALSE))</f>
        <v/>
      </c>
      <c r="ER42" t="str">
        <f>IF(ISERROR(MATCH(ER$1,'CSC Mitre'!AO$1:AO$220,0)),"",VLOOKUP(ER$1,'Tactic Recode'!$A$1:$B$547,2,FALSE))</f>
        <v>Persistence</v>
      </c>
      <c r="ES42" t="str">
        <f>IF(ISERROR(MATCH(ES$1,'CSC Mitre'!AO$1:AO$220,0)),"",VLOOKUP(ES$1,'Tactic Recode'!$A$1:$B$547,2,FALSE))</f>
        <v>Persistence</v>
      </c>
      <c r="ET42" t="str">
        <f>IF(ISERROR(MATCH(ET$1,'CSC Mitre'!AO$1:AO$220,0)),"",VLOOKUP(ET$1,'Tactic Recode'!$A$1:$B$547,2,FALSE))</f>
        <v>Persistence</v>
      </c>
      <c r="EU42" t="str">
        <f>IF(ISERROR(MATCH(EU$1,'CSC Mitre'!AO$1:AO$220,0)),"",VLOOKUP(EU$1,'Tactic Recode'!$A$1:$B$547,2,FALSE))</f>
        <v>Persistence</v>
      </c>
      <c r="EV42" t="str">
        <f>IF(ISERROR(MATCH(EV$1,'CSC Mitre'!AO$1:AO$220,0)),"",VLOOKUP(EV$1,'Tactic Recode'!$A$1:$B$547,2,FALSE))</f>
        <v/>
      </c>
      <c r="EW42" t="str">
        <f>IF(ISERROR(MATCH(EW$1,'CSC Mitre'!AO$1:AO$220,0)),"",VLOOKUP(EW$1,'Tactic Recode'!$A$1:$B$547,2,FALSE))</f>
        <v/>
      </c>
      <c r="EX42" t="str">
        <f>IF(ISERROR(MATCH(EX$1,'CSC Mitre'!AO$1:AO$220,0)),"",VLOOKUP(EX$1,'Tactic Recode'!$A$1:$B$547,2,FALSE))</f>
        <v/>
      </c>
      <c r="EY42" t="str">
        <f>IF(ISERROR(MATCH(EY$1,'CSC Mitre'!AO$1:AO$220,0)),"",VLOOKUP(EY$1,'Tactic Recode'!$A$1:$B$547,2,FALSE))</f>
        <v/>
      </c>
      <c r="EZ42" t="str">
        <f>IF(ISERROR(MATCH(EZ$1,'CSC Mitre'!AO$1:AO$220,0)),"",VLOOKUP(EZ$1,'Tactic Recode'!$A$1:$B$547,2,FALSE))</f>
        <v/>
      </c>
      <c r="FA42" t="str">
        <f>IF(ISERROR(MATCH(FA$1,'CSC Mitre'!AO$1:AO$220,0)),"",VLOOKUP(FA$1,'Tactic Recode'!$A$1:$B$547,2,FALSE))</f>
        <v/>
      </c>
      <c r="FB42" t="str">
        <f>IF(ISERROR(MATCH(FB$1,'CSC Mitre'!AO$1:AO$220,0)),"",VLOOKUP(FB$1,'Tactic Recode'!$A$1:$B$547,2,FALSE))</f>
        <v/>
      </c>
      <c r="FC42" t="str">
        <f>IF(ISERROR(MATCH(FC$1,'CSC Mitre'!AO$1:AO$220,0)),"",VLOOKUP(FC$1,'Tactic Recode'!$A$1:$B$547,2,FALSE))</f>
        <v>Credential Access</v>
      </c>
      <c r="FD42" t="str">
        <f>IF(ISERROR(MATCH(FD$1,'CSC Mitre'!AO$1:AO$220,0)),"",VLOOKUP(FD$1,'Tactic Recode'!$A$1:$B$547,2,FALSE))</f>
        <v/>
      </c>
      <c r="FE42" t="str">
        <f>IF(ISERROR(MATCH(FE$1,'CSC Mitre'!AO$1:AO$220,0)),"",VLOOKUP(FE$1,'Tactic Recode'!$A$1:$B$547,2,FALSE))</f>
        <v/>
      </c>
      <c r="FF42" t="str">
        <f>IF(ISERROR(MATCH(FF$1,'CSC Mitre'!AO$1:AO$220,0)),"",VLOOKUP(FF$1,'Tactic Recode'!$A$1:$B$547,2,FALSE))</f>
        <v/>
      </c>
      <c r="FG42" t="str">
        <f>IF(ISERROR(MATCH(FG$1,'CSC Mitre'!AO$1:AO$220,0)),"",VLOOKUP(FG$1,'Tactic Recode'!$A$1:$B$547,2,FALSE))</f>
        <v>Credential Access</v>
      </c>
      <c r="FH42" t="str">
        <f>IF(ISERROR(MATCH(FH$1,'CSC Mitre'!AO$1:AO$220,0)),"",VLOOKUP(FH$1,'Tactic Recode'!$A$1:$B$547,2,FALSE))</f>
        <v/>
      </c>
      <c r="FI42" t="str">
        <f>IF(ISERROR(MATCH(FI$1,'CSC Mitre'!AO$1:AO$220,0)),"",VLOOKUP(FI$1,'Tactic Recode'!$A$1:$B$547,2,FALSE))</f>
        <v/>
      </c>
      <c r="FJ42" t="str">
        <f>IF(ISERROR(MATCH(FJ$1,'CSC Mitre'!AO$1:AO$220,0)),"",VLOOKUP(FJ$1,'Tactic Recode'!$A$1:$B$547,2,FALSE))</f>
        <v/>
      </c>
      <c r="FK42" t="str">
        <f>IF(ISERROR(MATCH(FK$1,'CSC Mitre'!AO$1:AO$220,0)),"",VLOOKUP(FK$1,'Tactic Recode'!$A$1:$B$547,2,FALSE))</f>
        <v/>
      </c>
      <c r="FL42" t="str">
        <f>IF(ISERROR(MATCH(FL$1,'CSC Mitre'!AO$1:AO$220,0)),"",VLOOKUP(FL$1,'Tactic Recode'!$A$1:$B$547,2,FALSE))</f>
        <v/>
      </c>
      <c r="FM42" t="str">
        <f>IF(ISERROR(MATCH(FM$1,'CSC Mitre'!AO$1:AO$220,0)),"",VLOOKUP(FM$1,'Tactic Recode'!$A$1:$B$547,2,FALSE))</f>
        <v/>
      </c>
      <c r="FN42" t="str">
        <f>IF(ISERROR(MATCH(FN$1,'CSC Mitre'!AO$1:AO$220,0)),"",VLOOKUP(FN$1,'Tactic Recode'!$A$1:$B$547,2,FALSE))</f>
        <v/>
      </c>
      <c r="FO42" t="str">
        <f>IF(ISERROR(MATCH(FO$1,'CSC Mitre'!AO$1:AO$220,0)),"",VLOOKUP(FO$1,'Tactic Recode'!$A$1:$B$547,2,FALSE))</f>
        <v/>
      </c>
      <c r="FP42" t="str">
        <f>IF(ISERROR(MATCH(FP$1,'CSC Mitre'!AO$1:AO$220,0)),"",VLOOKUP(FP$1,'Tactic Recode'!$A$1:$B$547,2,FALSE))</f>
        <v/>
      </c>
      <c r="FQ42" t="str">
        <f>IF(ISERROR(MATCH(FQ$1,'CSC Mitre'!AO$1:AO$220,0)),"",VLOOKUP(FQ$1,'Tactic Recode'!$A$1:$B$547,2,FALSE))</f>
        <v/>
      </c>
      <c r="FR42" t="str">
        <f>IF(ISERROR(MATCH(FR$1,'CSC Mitre'!AO$1:AO$220,0)),"",VLOOKUP(FR$1,'Tactic Recode'!$A$1:$B$547,2,FALSE))</f>
        <v/>
      </c>
      <c r="FS42" t="str">
        <f>IF(ISERROR(MATCH(FS$1,'CSC Mitre'!AO$1:AO$220,0)),"",VLOOKUP(FS$1,'Tactic Recode'!$A$1:$B$547,2,FALSE))</f>
        <v/>
      </c>
      <c r="FT42" t="str">
        <f>IF(ISERROR(MATCH(FT$1,'CSC Mitre'!AO$1:AO$220,0)),"",VLOOKUP(FT$1,'Tactic Recode'!$A$1:$B$547,2,FALSE))</f>
        <v/>
      </c>
      <c r="FU42" t="str">
        <f>IF(ISERROR(MATCH(FU$1,'CSC Mitre'!AO$1:AO$220,0)),"",VLOOKUP(FU$1,'Tactic Recode'!$A$1:$B$547,2,FALSE))</f>
        <v/>
      </c>
      <c r="FV42" t="str">
        <f>IF(ISERROR(MATCH(FV$1,'CSC Mitre'!AO$1:AO$220,0)),"",VLOOKUP(FV$1,'Tactic Recode'!$A$1:$B$547,2,FALSE))</f>
        <v/>
      </c>
      <c r="FW42" t="str">
        <f>IF(ISERROR(MATCH(FW$1,'CSC Mitre'!AO$1:AO$220,0)),"",VLOOKUP(FW$1,'Tactic Recode'!$A$1:$B$547,2,FALSE))</f>
        <v/>
      </c>
      <c r="FX42" t="str">
        <f>IF(ISERROR(MATCH(FX$1,'CSC Mitre'!AO$1:AO$220,0)),"",VLOOKUP(FX$1,'Tactic Recode'!$A$1:$B$547,2,FALSE))</f>
        <v/>
      </c>
      <c r="FY42" t="str">
        <f>IF(ISERROR(MATCH(FY$1,'CSC Mitre'!AO$1:AO$220,0)),"",VLOOKUP(FY$1,'Tactic Recode'!$A$1:$B$547,2,FALSE))</f>
        <v/>
      </c>
      <c r="FZ42" t="str">
        <f>IF(ISERROR(MATCH(FZ$1,'CSC Mitre'!AO$1:AO$220,0)),"",VLOOKUP(FZ$1,'Tactic Recode'!$A$1:$B$547,2,FALSE))</f>
        <v/>
      </c>
      <c r="GA42" t="str">
        <f>IF(ISERROR(MATCH(GA$1,'CSC Mitre'!AO$1:AO$220,0)),"",VLOOKUP(GA$1,'Tactic Recode'!$A$1:$B$547,2,FALSE))</f>
        <v/>
      </c>
      <c r="GB42" t="str">
        <f>IF(ISERROR(MATCH(GB$1,'CSC Mitre'!AO$1:AO$220,0)),"",VLOOKUP(GB$1,'Tactic Recode'!$A$1:$B$547,2,FALSE))</f>
        <v>Defense Evasion, Privilage Escalation</v>
      </c>
      <c r="GC42" t="str">
        <f>IF(ISERROR(MATCH(GC$1,'CSC Mitre'!AO$1:AO$220,0)),"",VLOOKUP(GC$1,'Tactic Recode'!$A$1:$B$547,2,FALSE))</f>
        <v>Defense Evasion, Privilage Escalation</v>
      </c>
      <c r="GD42" t="str">
        <f>IF(ISERROR(MATCH(GD$1,'CSC Mitre'!AO$1:AO$220,0)),"",VLOOKUP(GD$1,'Tactic Recode'!$A$1:$B$547,2,FALSE))</f>
        <v>Defense Evasion, Privilage Escalation</v>
      </c>
      <c r="GE42" t="str">
        <f>IF(ISERROR(MATCH(GE$1,'CSC Mitre'!AO$1:AO$220,0)),"",VLOOKUP(GE$1,'Tactic Recode'!$A$1:$B$547,2,FALSE))</f>
        <v>Defense Evasion, Privilage Escalation</v>
      </c>
      <c r="GF42" t="str">
        <f>IF(ISERROR(MATCH(GF$1,'CSC Mitre'!AO$1:AO$220,0)),"",VLOOKUP(GF$1,'Tactic Recode'!$A$1:$B$547,2,FALSE))</f>
        <v/>
      </c>
      <c r="GG42" t="str">
        <f>IF(ISERROR(MATCH(GG$1,'CSC Mitre'!AO$1:AO$220,0)),"",VLOOKUP(GG$1,'Tactic Recode'!$A$1:$B$547,2,FALSE))</f>
        <v/>
      </c>
      <c r="GH42" t="str">
        <f>IF(ISERROR(MATCH(GH$1,'CSC Mitre'!AO$1:AO$220,0)),"",VLOOKUP(GH$1,'Tactic Recode'!$A$1:$B$547,2,FALSE))</f>
        <v/>
      </c>
      <c r="GI42" t="str">
        <f>IF(ISERROR(MATCH(GI$1,'CSC Mitre'!AO$1:AO$220,0)),"",VLOOKUP(GI$1,'Tactic Recode'!$A$1:$B$547,2,FALSE))</f>
        <v>Persistence</v>
      </c>
      <c r="GJ42" t="str">
        <f>IF(ISERROR(MATCH(GJ$1,'CSC Mitre'!AO$1:AO$220,0)),"",VLOOKUP(GJ$1,'Tactic Recode'!$A$1:$B$547,2,FALSE))</f>
        <v>Persistence</v>
      </c>
      <c r="GK42" t="str">
        <f>IF(ISERROR(MATCH(GK$1,'CSC Mitre'!AO$1:AO$220,0)),"",VLOOKUP(GK$1,'Tactic Recode'!$A$1:$B$547,2,FALSE))</f>
        <v>Persistence</v>
      </c>
      <c r="GL42" t="str">
        <f>IF(ISERROR(MATCH(GL$1,'CSC Mitre'!AO$1:AO$220,0)),"",VLOOKUP(GL$1,'Tactic Recode'!$A$1:$B$547,2,FALSE))</f>
        <v>Persistence</v>
      </c>
      <c r="GM42" t="str">
        <f>IF(ISERROR(MATCH(GM$1,'CSC Mitre'!AO$1:AO$220,0)),"",VLOOKUP(GM$1,'Tactic Recode'!$A$1:$B$547,2,FALSE))</f>
        <v/>
      </c>
      <c r="GN42" t="str">
        <f>IF(ISERROR(MATCH(GN$1,'CSC Mitre'!AO$1:AO$220,0)),"",VLOOKUP(GN$1,'Tactic Recode'!$A$1:$B$547,2,FALSE))</f>
        <v/>
      </c>
      <c r="GO42" t="str">
        <f>IF(ISERROR(MATCH(GO$1,'CSC Mitre'!AO$1:AO$220,0)),"",VLOOKUP(GO$1,'Tactic Recode'!$A$1:$B$547,2,FALSE))</f>
        <v/>
      </c>
      <c r="GP42" t="str">
        <f>IF(ISERROR(MATCH(GP$1,'CSC Mitre'!AO$1:AO$220,0)),"",VLOOKUP(GP$1,'Tactic Recode'!$A$1:$B$547,2,FALSE))</f>
        <v/>
      </c>
      <c r="GQ42" t="str">
        <f>IF(ISERROR(MATCH(GQ$1,'CSC Mitre'!AO$1:AO$220,0)),"",VLOOKUP(GQ$1,'Tactic Recode'!$A$1:$B$547,2,FALSE))</f>
        <v/>
      </c>
      <c r="GR42" t="str">
        <f>IF(ISERROR(MATCH(GR$1,'CSC Mitre'!AO$1:AO$220,0)),"",VLOOKUP(GR$1,'Tactic Recode'!$A$1:$B$547,2,FALSE))</f>
        <v/>
      </c>
      <c r="GS42" t="str">
        <f>IF(ISERROR(MATCH(GS$1,'CSC Mitre'!AO$1:AO$220,0)),"",VLOOKUP(GS$1,'Tactic Recode'!$A$1:$B$547,2,FALSE))</f>
        <v/>
      </c>
      <c r="GT42" t="str">
        <f>IF(ISERROR(MATCH(GT$1,'CSC Mitre'!AO$1:AO$220,0)),"",VLOOKUP(GT$1,'Tactic Recode'!$A$1:$B$547,2,FALSE))</f>
        <v/>
      </c>
      <c r="GU42" t="str">
        <f>IF(ISERROR(MATCH(GU$1,'CSC Mitre'!AO$1:AO$220,0)),"",VLOOKUP(GU$1,'Tactic Recode'!$A$1:$B$547,2,FALSE))</f>
        <v/>
      </c>
      <c r="GV42" t="str">
        <f>IF(ISERROR(MATCH(GV$1,'CSC Mitre'!AO$1:AO$220,0)),"",VLOOKUP(GV$1,'Tactic Recode'!$A$1:$B$547,2,FALSE))</f>
        <v>Collection</v>
      </c>
      <c r="GW42" t="str">
        <f>IF(ISERROR(MATCH(GW$1,'CSC Mitre'!AO$1:AO$220,0)),"",VLOOKUP(GW$1,'Tactic Recode'!$A$1:$B$547,2,FALSE))</f>
        <v/>
      </c>
      <c r="GX42" t="str">
        <f>IF(ISERROR(MATCH(GX$1,'CSC Mitre'!AO$1:AO$220,0)),"",VLOOKUP(GX$1,'Tactic Recode'!$A$1:$B$547,2,FALSE))</f>
        <v/>
      </c>
      <c r="GY42" t="str">
        <f>IF(ISERROR(MATCH(GY$1,'CSC Mitre'!AO$1:AO$220,0)),"",VLOOKUP(GY$1,'Tactic Recode'!$A$1:$B$547,2,FALSE))</f>
        <v/>
      </c>
      <c r="GZ42" t="str">
        <f>IF(ISERROR(MATCH(GZ$1,'CSC Mitre'!AO$1:AO$220,0)),"",VLOOKUP(GZ$1,'Tactic Recode'!$A$1:$B$547,2,FALSE))</f>
        <v/>
      </c>
      <c r="HA42" t="str">
        <f>IF(ISERROR(MATCH(HA$1,'CSC Mitre'!AO$1:AO$220,0)),"",VLOOKUP(HA$1,'Tactic Recode'!$A$1:$B$547,2,FALSE))</f>
        <v>Initial Access</v>
      </c>
      <c r="HB42" t="str">
        <f>IF(ISERROR(MATCH(HB$1,'CSC Mitre'!AO$1:AO$220,0)),"",VLOOKUP(HB$1,'Tactic Recode'!$A$1:$B$547,2,FALSE))</f>
        <v/>
      </c>
      <c r="HC42" t="str">
        <f>IF(ISERROR(MATCH(HC$1,'CSC Mitre'!AO$1:AO$220,0)),"",VLOOKUP(HC$1,'Tactic Recode'!$A$1:$B$547,2,FALSE))</f>
        <v/>
      </c>
      <c r="HD42" t="str">
        <f>IF(ISERROR(MATCH(HD$1,'CSC Mitre'!AO$1:AO$220,0)),"",VLOOKUP(HD$1,'Tactic Recode'!$A$1:$B$547,2,FALSE))</f>
        <v/>
      </c>
      <c r="HE42" t="str">
        <f>IF(ISERROR(MATCH(HE$1,'CSC Mitre'!AO$1:AO$220,0)),"",VLOOKUP(HE$1,'Tactic Recode'!$A$1:$B$547,2,FALSE))</f>
        <v/>
      </c>
      <c r="HF42" t="str">
        <f>IF(ISERROR(MATCH(HF$1,'CSC Mitre'!AO$1:AO$220,0)),"",VLOOKUP(HF$1,'Tactic Recode'!$A$1:$B$547,2,FALSE))</f>
        <v>Defense Evasion, Persistence</v>
      </c>
      <c r="HG42" t="str">
        <f>IF(ISERROR(MATCH(HG$1,'CSC Mitre'!AO$1:AO$220,0)),"",VLOOKUP(HG$1,'Tactic Recode'!$A$1:$B$547,2,FALSE))</f>
        <v/>
      </c>
      <c r="HH42" t="str">
        <f>IF(ISERROR(MATCH(HH$1,'CSC Mitre'!AO$1:AO$220,0)),"",VLOOKUP(HH$1,'Tactic Recode'!$A$1:$B$547,2,FALSE))</f>
        <v/>
      </c>
      <c r="HI42" t="str">
        <f>IF(ISERROR(MATCH(HI$1,'CSC Mitre'!AO$1:AO$220,0)),"",VLOOKUP(HI$1,'Tactic Recode'!$A$1:$B$547,2,FALSE))</f>
        <v/>
      </c>
      <c r="HJ42" t="str">
        <f>IF(ISERROR(MATCH(HJ$1,'CSC Mitre'!AO$1:AO$220,0)),"",VLOOKUP(HJ$1,'Tactic Recode'!$A$1:$B$547,2,FALSE))</f>
        <v/>
      </c>
      <c r="HK42" t="str">
        <f>IF(ISERROR(MATCH(HK$1,'CSC Mitre'!AO$1:AO$220,0)),"",VLOOKUP(HK$1,'Tactic Recode'!$A$1:$B$547,2,FALSE))</f>
        <v/>
      </c>
      <c r="HL42" t="str">
        <f>IF(ISERROR(MATCH(HL$1,'CSC Mitre'!AO$1:AO$220,0)),"",VLOOKUP(HL$1,'Tactic Recode'!$A$1:$B$547,2,FALSE))</f>
        <v/>
      </c>
      <c r="HM42" t="str">
        <f>IF(ISERROR(MATCH(HM$1,'CSC Mitre'!AO$1:AO$220,0)),"",VLOOKUP(HM$1,'Tactic Recode'!$A$1:$B$547,2,FALSE))</f>
        <v/>
      </c>
      <c r="HN42" t="str">
        <f>IF(ISERROR(MATCH(HN$1,'CSC Mitre'!AO$1:AO$220,0)),"",VLOOKUP(HN$1,'Tactic Recode'!$A$1:$B$547,2,FALSE))</f>
        <v/>
      </c>
      <c r="HO42" t="str">
        <f>IF(ISERROR(MATCH(HO$1,'CSC Mitre'!AO$1:AO$220,0)),"",VLOOKUP(HO$1,'Tactic Recode'!$A$1:$B$547,2,FALSE))</f>
        <v/>
      </c>
      <c r="HP42" t="str">
        <f>IF(ISERROR(MATCH(HP$1,'CSC Mitre'!AO$1:AO$220,0)),"",VLOOKUP(HP$1,'Tactic Recode'!$A$1:$B$547,2,FALSE))</f>
        <v/>
      </c>
      <c r="HQ42" t="str">
        <f>IF(ISERROR(MATCH(HQ$1,'CSC Mitre'!AO$1:AO$220,0)),"",VLOOKUP(HQ$1,'Tactic Recode'!$A$1:$B$547,2,FALSE))</f>
        <v/>
      </c>
      <c r="HR42" t="str">
        <f>IF(ISERROR(MATCH(HR$1,'CSC Mitre'!AO$1:AO$220,0)),"",VLOOKUP(HR$1,'Tactic Recode'!$A$1:$B$547,2,FALSE))</f>
        <v/>
      </c>
      <c r="HS42" t="str">
        <f>IF(ISERROR(MATCH(HS$1,'CSC Mitre'!AO$1:AO$220,0)),"",VLOOKUP(HS$1,'Tactic Recode'!$A$1:$B$547,2,FALSE))</f>
        <v>Lateral Movement</v>
      </c>
      <c r="HT42" t="str">
        <f>IF(ISERROR(MATCH(HT$1,'CSC Mitre'!AO$1:AO$220,0)),"",VLOOKUP(HT$1,'Tactic Recode'!$A$1:$B$547,2,FALSE))</f>
        <v/>
      </c>
      <c r="HU42" t="str">
        <f>IF(ISERROR(MATCH(HU$1,'CSC Mitre'!AO$1:AO$220,0)),"",VLOOKUP(HU$1,'Tactic Recode'!$A$1:$B$547,2,FALSE))</f>
        <v/>
      </c>
      <c r="HV42" t="str">
        <f>IF(ISERROR(MATCH(HV$1,'CSC Mitre'!AO$1:AO$220,0)),"",VLOOKUP(HV$1,'Tactic Recode'!$A$1:$B$547,2,FALSE))</f>
        <v>Collection</v>
      </c>
      <c r="HW42" t="str">
        <f>IF(ISERROR(MATCH(HW$1,'CSC Mitre'!AO$1:AO$220,0)),"",VLOOKUP(HW$1,'Tactic Recode'!$A$1:$B$547,2,FALSE))</f>
        <v>Collection</v>
      </c>
      <c r="HX42" t="str">
        <f>IF(ISERROR(MATCH(HX$1,'CSC Mitre'!AO$1:AO$220,0)),"",VLOOKUP(HX$1,'Tactic Recode'!$A$1:$B$547,2,FALSE))</f>
        <v>Collection</v>
      </c>
      <c r="HY42" t="str">
        <f>IF(ISERROR(MATCH(HY$1,'CSC Mitre'!AO$1:AO$220,0)),"",VLOOKUP(HY$1,'Tactic Recode'!$A$1:$B$547,2,FALSE))</f>
        <v/>
      </c>
      <c r="HZ42" t="str">
        <f>IF(ISERROR(MATCH(HZ$1,'CSC Mitre'!AO$1:AO$220,0)),"",VLOOKUP(HZ$1,'Tactic Recode'!$A$1:$B$547,2,FALSE))</f>
        <v/>
      </c>
      <c r="IA42" t="str">
        <f>IF(ISERROR(MATCH(IA$1,'CSC Mitre'!AO$1:AO$220,0)),"",VLOOKUP(IA$1,'Tactic Recode'!$A$1:$B$547,2,FALSE))</f>
        <v/>
      </c>
      <c r="IB42" t="str">
        <f>IF(ISERROR(MATCH(IB$1,'CSC Mitre'!AO$1:AO$220,0)),"",VLOOKUP(IB$1,'Tactic Recode'!$A$1:$B$547,2,FALSE))</f>
        <v>Defense Evasion</v>
      </c>
      <c r="IC42" t="str">
        <f>IF(ISERROR(MATCH(IC$1,'CSC Mitre'!AO$1:AO$220,0)),"",VLOOKUP(IC$1,'Tactic Recode'!$A$1:$B$547,2,FALSE))</f>
        <v/>
      </c>
      <c r="ID42" t="str">
        <f>IF(ISERROR(MATCH(ID$1,'CSC Mitre'!AO$1:AO$220,0)),"",VLOOKUP(ID$1,'Tactic Recode'!$A$1:$B$547,2,FALSE))</f>
        <v/>
      </c>
      <c r="IE42" t="str">
        <f>IF(ISERROR(MATCH(IE$1,'CSC Mitre'!AO$1:AO$220,0)),"",VLOOKUP(IE$1,'Tactic Recode'!$A$1:$B$547,2,FALSE))</f>
        <v/>
      </c>
      <c r="IF42" t="str">
        <f>IF(ISERROR(MATCH(IF$1,'CSC Mitre'!AO$1:AO$220,0)),"",VLOOKUP(IF$1,'Tactic Recode'!$A$1:$B$547,2,FALSE))</f>
        <v/>
      </c>
      <c r="IG42" t="str">
        <f>IF(ISERROR(MATCH(IG$1,'CSC Mitre'!AO$1:AO$220,0)),"",VLOOKUP(IG$1,'Tactic Recode'!$A$1:$B$547,2,FALSE))</f>
        <v/>
      </c>
      <c r="IH42" t="str">
        <f>IF(ISERROR(MATCH(IH$1,'CSC Mitre'!AO$1:AO$220,0)),"",VLOOKUP(IH$1,'Tactic Recode'!$A$1:$B$547,2,FALSE))</f>
        <v>Defense Evasion</v>
      </c>
      <c r="II42" t="str">
        <f>IF(ISERROR(MATCH(II$1,'CSC Mitre'!AO$1:AO$220,0)),"",VLOOKUP(II$1,'Tactic Recode'!$A$1:$B$547,2,FALSE))</f>
        <v/>
      </c>
      <c r="IJ42" t="str">
        <f>IF(ISERROR(MATCH(IJ$1,'CSC Mitre'!AO$1:AO$220,0)),"",VLOOKUP(IJ$1,'Tactic Recode'!$A$1:$B$547,2,FALSE))</f>
        <v/>
      </c>
      <c r="IK42" t="str">
        <f>IF(ISERROR(MATCH(IK$1,'CSC Mitre'!AO$1:AO$220,0)),"",VLOOKUP(IK$1,'Tactic Recode'!$A$1:$B$547,2,FALSE))</f>
        <v/>
      </c>
      <c r="IL42" t="str">
        <f>IF(ISERROR(MATCH(IL$1,'CSC Mitre'!AO$1:AO$220,0)),"",VLOOKUP(IL$1,'Tactic Recode'!$A$1:$B$547,2,FALSE))</f>
        <v/>
      </c>
      <c r="IM42" t="str">
        <f>IF(ISERROR(MATCH(IM$1,'CSC Mitre'!AO$1:AO$220,0)),"",VLOOKUP(IM$1,'Tactic Recode'!$A$1:$B$547,2,FALSE))</f>
        <v/>
      </c>
      <c r="IN42" t="str">
        <f>IF(ISERROR(MATCH(IN$1,'CSC Mitre'!AO$1:AO$220,0)),"",VLOOKUP(IN$1,'Tactic Recode'!$A$1:$B$547,2,FALSE))</f>
        <v/>
      </c>
      <c r="IO42" t="str">
        <f>IF(ISERROR(MATCH(IO$1,'CSC Mitre'!AO$1:AO$220,0)),"",VLOOKUP(IO$1,'Tactic Recode'!$A$1:$B$547,2,FALSE))</f>
        <v/>
      </c>
      <c r="IP42" t="str">
        <f>IF(ISERROR(MATCH(IP$1,'CSC Mitre'!AO$1:AO$220,0)),"",VLOOKUP(IP$1,'Tactic Recode'!$A$1:$B$547,2,FALSE))</f>
        <v/>
      </c>
      <c r="IQ42" t="str">
        <f>IF(ISERROR(MATCH(IQ$1,'CSC Mitre'!AO$1:AO$220,0)),"",VLOOKUP(IQ$1,'Tactic Recode'!$A$1:$B$547,2,FALSE))</f>
        <v>Defense Evasion</v>
      </c>
      <c r="IR42" t="str">
        <f>IF(ISERROR(MATCH(IR$1,'CSC Mitre'!AO$1:AO$220,0)),"",VLOOKUP(IR$1,'Tactic Recode'!$A$1:$B$547,2,FALSE))</f>
        <v>Defense Evasion</v>
      </c>
      <c r="IS42" t="str">
        <f>IF(ISERROR(MATCH(IS$1,'CSC Mitre'!AO$1:AO$220,0)),"",VLOOKUP(IS$1,'Tactic Recode'!$A$1:$B$547,2,FALSE))</f>
        <v>Defense Evasion</v>
      </c>
      <c r="IT42" t="str">
        <f>IF(ISERROR(MATCH(IT$1,'CSC Mitre'!AO$1:AO$220,0)),"",VLOOKUP(IT$1,'Tactic Recode'!$A$1:$B$547,2,FALSE))</f>
        <v/>
      </c>
      <c r="IU42" t="str">
        <f>IF(ISERROR(MATCH(IU$1,'CSC Mitre'!AO$1:AO$220,0)),"",VLOOKUP(IU$1,'Tactic Recode'!$A$1:$B$547,2,FALSE))</f>
        <v/>
      </c>
      <c r="IV42" t="str">
        <f>IF(ISERROR(MATCH(IV$1,'CSC Mitre'!AO$1:AO$220,0)),"",VLOOKUP(IV$1,'Tactic Recode'!$A$1:$B$547,2,FALSE))</f>
        <v/>
      </c>
      <c r="IW42" t="str">
        <f>IF(ISERROR(MATCH(IW$1,'CSC Mitre'!AO$1:AO$220,0)),"",VLOOKUP(IW$1,'Tactic Recode'!$A$1:$B$547,2,FALSE))</f>
        <v>Defense Evasion, Privilage Escalation</v>
      </c>
      <c r="IX42" t="str">
        <f>IF(ISERROR(MATCH(IX$1,'CSC Mitre'!AO$1:AO$220,0)),"",VLOOKUP(IX$1,'Tactic Recode'!$A$1:$B$547,2,FALSE))</f>
        <v>Defense Evasion, Privilage Escalation</v>
      </c>
      <c r="IY42" t="str">
        <f>IF(ISERROR(MATCH(IY$1,'CSC Mitre'!AO$1:AO$220,0)),"",VLOOKUP(IY$1,'Tactic Recode'!$A$1:$B$547,2,FALSE))</f>
        <v>Defense Evasion, Privilage Escalation</v>
      </c>
      <c r="IZ42" t="str">
        <f>IF(ISERROR(MATCH(IZ$1,'CSC Mitre'!AO$1:AO$220,0)),"",VLOOKUP(IZ$1,'Tactic Recode'!$A$1:$B$547,2,FALSE))</f>
        <v/>
      </c>
      <c r="JA42" t="str">
        <f>IF(ISERROR(MATCH(JA$1,'CSC Mitre'!AO$1:AO$220,0)),"",VLOOKUP(JA$1,'Tactic Recode'!$A$1:$B$547,2,FALSE))</f>
        <v/>
      </c>
      <c r="JB42" t="str">
        <f>IF(ISERROR(MATCH(JB$1,'CSC Mitre'!AO$1:AO$220,0)),"",VLOOKUP(JB$1,'Tactic Recode'!$A$1:$B$547,2,FALSE))</f>
        <v>Impact</v>
      </c>
      <c r="JC42" t="str">
        <f>IF(ISERROR(MATCH(JC$1,'CSC Mitre'!AO$1:AO$220,0)),"",VLOOKUP(JC$1,'Tactic Recode'!$A$1:$B$547,2,FALSE))</f>
        <v/>
      </c>
      <c r="JD42" t="str">
        <f>IF(ISERROR(MATCH(JD$1,'CSC Mitre'!AO$1:AO$220,0)),"",VLOOKUP(JD$1,'Tactic Recode'!$A$1:$B$547,2,FALSE))</f>
        <v/>
      </c>
      <c r="JE42" t="str">
        <f>IF(ISERROR(MATCH(JE$1,'CSC Mitre'!AO$1:AO$220,0)),"",VLOOKUP(JE$1,'Tactic Recode'!$A$1:$B$547,2,FALSE))</f>
        <v/>
      </c>
      <c r="JF42" t="str">
        <f>IF(ISERROR(MATCH(JF$1,'CSC Mitre'!AO$1:AO$220,0)),"",VLOOKUP(JF$1,'Tactic Recode'!$A$1:$B$547,2,FALSE))</f>
        <v/>
      </c>
      <c r="JG42" t="str">
        <f>IF(ISERROR(MATCH(JG$1,'CSC Mitre'!AO$1:AO$220,0)),"",VLOOKUP(JG$1,'Tactic Recode'!$A$1:$B$547,2,FALSE))</f>
        <v>Impact</v>
      </c>
      <c r="JH42" t="str">
        <f>IF(ISERROR(MATCH(JH$1,'CSC Mitre'!AO$1:AO$220,0)),"",VLOOKUP(JH$1,'Tactic Recode'!$A$1:$B$547,2,FALSE))</f>
        <v/>
      </c>
      <c r="JI42" t="str">
        <f>IF(ISERROR(MATCH(JI$1,'CSC Mitre'!AO$1:AO$220,0)),"",VLOOKUP(JI$1,'Tactic Recode'!$A$1:$B$547,2,FALSE))</f>
        <v/>
      </c>
      <c r="JJ42" t="str">
        <f>IF(ISERROR(MATCH(JJ$1,'CSC Mitre'!AO$1:AO$220,0)),"",VLOOKUP(JJ$1,'Tactic Recode'!$A$1:$B$547,2,FALSE))</f>
        <v/>
      </c>
      <c r="JK42" t="str">
        <f>IF(ISERROR(MATCH(JK$1,'CSC Mitre'!AO$1:AO$220,0)),"",VLOOKUP(JK$1,'Tactic Recode'!$A$1:$B$547,2,FALSE))</f>
        <v/>
      </c>
      <c r="JL42" t="str">
        <f>IF(ISERROR(MATCH(JL$1,'CSC Mitre'!AO$1:AO$220,0)),"",VLOOKUP(JL$1,'Tactic Recode'!$A$1:$B$547,2,FALSE))</f>
        <v/>
      </c>
      <c r="JM42" t="str">
        <f>IF(ISERROR(MATCH(JM$1,'CSC Mitre'!AO$1:AO$220,0)),"",VLOOKUP(JM$1,'Tactic Recode'!$A$1:$B$547,2,FALSE))</f>
        <v/>
      </c>
      <c r="JN42" t="str">
        <f>IF(ISERROR(MATCH(JN$1,'CSC Mitre'!AO$1:AO$220,0)),"",VLOOKUP(JN$1,'Tactic Recode'!$A$1:$B$547,2,FALSE))</f>
        <v/>
      </c>
      <c r="JO42" t="str">
        <f>IF(ISERROR(MATCH(JO$1,'CSC Mitre'!AO$1:AO$220,0)),"",VLOOKUP(JO$1,'Tactic Recode'!$A$1:$B$547,2,FALSE))</f>
        <v/>
      </c>
      <c r="JP42" t="str">
        <f>IF(ISERROR(MATCH(JP$1,'CSC Mitre'!AO$1:AO$220,0)),"",VLOOKUP(JP$1,'Tactic Recode'!$A$1:$B$547,2,FALSE))</f>
        <v/>
      </c>
      <c r="JQ42" t="str">
        <f>IF(ISERROR(MATCH(JQ$1,'CSC Mitre'!AO$1:AO$220,0)),"",VLOOKUP(JQ$1,'Tactic Recode'!$A$1:$B$547,2,FALSE))</f>
        <v/>
      </c>
      <c r="JR42" t="str">
        <f>IF(ISERROR(MATCH(JR$1,'CSC Mitre'!AO$1:AO$220,0)),"",VLOOKUP(JR$1,'Tactic Recode'!$A$1:$B$547,2,FALSE))</f>
        <v/>
      </c>
      <c r="JS42" t="str">
        <f>IF(ISERROR(MATCH(JS$1,'CSC Mitre'!AO$1:AO$220,0)),"",VLOOKUP(JS$1,'Tactic Recode'!$A$1:$B$547,2,FALSE))</f>
        <v/>
      </c>
      <c r="JT42" t="str">
        <f>IF(ISERROR(MATCH(JT$1,'CSC Mitre'!AO$1:AO$220,0)),"",VLOOKUP(JT$1,'Tactic Recode'!$A$1:$B$547,2,FALSE))</f>
        <v/>
      </c>
      <c r="JU42" t="str">
        <f>IF(ISERROR(MATCH(JU$1,'CSC Mitre'!AO$1:AO$220,0)),"",VLOOKUP(JU$1,'Tactic Recode'!$A$1:$B$547,2,FALSE))</f>
        <v>Persistence</v>
      </c>
      <c r="JV42" t="str">
        <f>IF(ISERROR(MATCH(JV$1,'CSC Mitre'!AO$1:AO$220,0)),"",VLOOKUP(JV$1,'Tactic Recode'!$A$1:$B$547,2,FALSE))</f>
        <v>Persistence</v>
      </c>
      <c r="JW42" t="str">
        <f>IF(ISERROR(MATCH(JW$1,'CSC Mitre'!AO$1:AO$220,0)),"",VLOOKUP(JW$1,'Tactic Recode'!$A$1:$B$547,2,FALSE))</f>
        <v>Persistence</v>
      </c>
      <c r="JX42" t="str">
        <f>IF(ISERROR(MATCH(JX$1,'CSC Mitre'!AO$1:AO$220,0)),"",VLOOKUP(JX$1,'Tactic Recode'!$A$1:$B$547,2,FALSE))</f>
        <v/>
      </c>
      <c r="JY42" t="str">
        <f>IF(ISERROR(MATCH(JY$1,'CSC Mitre'!AO$1:AO$220,0)),"",VLOOKUP(JY$1,'Tactic Recode'!$A$1:$B$547,2,FALSE))</f>
        <v/>
      </c>
      <c r="JZ42" t="str">
        <f>IF(ISERROR(MATCH(JZ$1,'CSC Mitre'!AO$1:AO$220,0)),"",VLOOKUP(JZ$1,'Tactic Recode'!$A$1:$B$547,2,FALSE))</f>
        <v/>
      </c>
      <c r="KA42" t="str">
        <f>IF(ISERROR(MATCH(KA$1,'CSC Mitre'!AO$1:AO$220,0)),"",VLOOKUP(KA$1,'Tactic Recode'!$A$1:$B$547,2,FALSE))</f>
        <v>Persistence</v>
      </c>
      <c r="KB42" t="str">
        <f>IF(ISERROR(MATCH(KB$1,'CSC Mitre'!AO$1:AO$220,0)),"",VLOOKUP(KB$1,'Tactic Recode'!$A$1:$B$547,2,FALSE))</f>
        <v/>
      </c>
      <c r="KC42" t="str">
        <f>IF(ISERROR(MATCH(KC$1,'CSC Mitre'!AO$1:AO$220,0)),"",VLOOKUP(KC$1,'Tactic Recode'!$A$1:$B$547,2,FALSE))</f>
        <v>Credential Access</v>
      </c>
      <c r="KD42" t="str">
        <f>IF(ISERROR(MATCH(KD$1,'CSC Mitre'!AO$1:AO$220,0)),"",VLOOKUP(KD$1,'Tactic Recode'!$A$1:$B$547,2,FALSE))</f>
        <v/>
      </c>
      <c r="KE42" t="str">
        <f>IF(ISERROR(MATCH(KE$1,'CSC Mitre'!AO$1:AO$220,0)),"",VLOOKUP(KE$1,'Tactic Recode'!$A$1:$B$547,2,FALSE))</f>
        <v>Collection</v>
      </c>
      <c r="KF42" t="str">
        <f>IF(ISERROR(MATCH(KF$1,'CSC Mitre'!AO$1:AO$220,0)),"",VLOOKUP(KF$1,'Tactic Recode'!$A$1:$B$547,2,FALSE))</f>
        <v/>
      </c>
      <c r="KG42" t="str">
        <f>IF(ISERROR(MATCH(KG$1,'CSC Mitre'!AO$1:AO$220,0)),"",VLOOKUP(KG$1,'Tactic Recode'!$A$1:$B$547,2,FALSE))</f>
        <v/>
      </c>
      <c r="KH42" t="str">
        <f>IF(ISERROR(MATCH(KH$1,'CSC Mitre'!AO$1:AO$220,0)),"",VLOOKUP(KH$1,'Tactic Recode'!$A$1:$B$547,2,FALSE))</f>
        <v/>
      </c>
      <c r="KI42" t="str">
        <f>IF(ISERROR(MATCH(KI$1,'CSC Mitre'!AO$1:AO$220,0)),"",VLOOKUP(KI$1,'Tactic Recode'!$A$1:$B$547,2,FALSE))</f>
        <v>Exfiltration</v>
      </c>
      <c r="KJ42" t="str">
        <f>IF(ISERROR(MATCH(KJ$1,'CSC Mitre'!AO$1:AO$220,0)),"",VLOOKUP(KJ$1,'Tactic Recode'!$A$1:$B$547,2,FALSE))</f>
        <v>Discovery</v>
      </c>
      <c r="KK42" t="str">
        <f>IF(ISERROR(MATCH(KK$1,'CSC Mitre'!AO$1:AO$220,0)),"",VLOOKUP(KK$1,'Tactic Recode'!$A$1:$B$547,2,FALSE))</f>
        <v/>
      </c>
      <c r="KL42" t="str">
        <f>IF(ISERROR(MATCH(KL$1,'CSC Mitre'!AO$1:AO$220,0)),"",VLOOKUP(KL$1,'Tactic Recode'!$A$1:$B$547,2,FALSE))</f>
        <v>Defense Evasion, Persistence</v>
      </c>
      <c r="KM42" t="str">
        <f>IF(ISERROR(MATCH(KM$1,'CSC Mitre'!AO$1:AO$220,0)),"",VLOOKUP(KM$1,'Tactic Recode'!$A$1:$B$547,2,FALSE))</f>
        <v>Defense Evasion, Persistence</v>
      </c>
      <c r="KN42" t="str">
        <f>IF(ISERROR(MATCH(KN$1,'CSC Mitre'!AO$1:AO$220,0)),"",VLOOKUP(KN$1,'Tactic Recode'!$A$1:$B$547,2,FALSE))</f>
        <v/>
      </c>
      <c r="KO42" t="str">
        <f>IF(ISERROR(MATCH(KO$1,'CSC Mitre'!AO$1:AO$220,0)),"",VLOOKUP(KO$1,'Tactic Recode'!$A$1:$B$547,2,FALSE))</f>
        <v>Defense Evasion, Persistence</v>
      </c>
      <c r="KP42" t="str">
        <f>IF(ISERROR(MATCH(KP$1,'CSC Mitre'!AO$1:AO$220,0)),"",VLOOKUP(KP$1,'Tactic Recode'!$A$1:$B$547,2,FALSE))</f>
        <v/>
      </c>
      <c r="KQ42" t="str">
        <f>IF(ISERROR(MATCH(KQ$1,'CSC Mitre'!AO$1:AO$220,0)),"",VLOOKUP(KQ$1,'Tactic Recode'!$A$1:$B$547,2,FALSE))</f>
        <v>Defense Evasion, Persistence</v>
      </c>
      <c r="KR42" t="str">
        <f>IF(ISERROR(MATCH(KR$1,'CSC Mitre'!AO$1:AO$220,0)),"",VLOOKUP(KR$1,'Tactic Recode'!$A$1:$B$547,2,FALSE))</f>
        <v>Persistence, Privilage Escalation</v>
      </c>
      <c r="KS42" t="str">
        <f>IF(ISERROR(MATCH(KS$1,'CSC Mitre'!AO$1:AO$220,0)),"",VLOOKUP(KS$1,'Tactic Recode'!$A$1:$B$547,2,FALSE))</f>
        <v>Persistence, Privilage Escalation</v>
      </c>
      <c r="KT42" t="str">
        <f>IF(ISERROR(MATCH(KT$1,'CSC Mitre'!AO$1:AO$220,0)),"",VLOOKUP(KT$1,'Tactic Recode'!$A$1:$B$547,2,FALSE))</f>
        <v>Persistence, Privilage Escalation</v>
      </c>
      <c r="KU42" t="str">
        <f>IF(ISERROR(MATCH(KU$1,'CSC Mitre'!AO$1:AO$220,0)),"",VLOOKUP(KU$1,'Tactic Recode'!$A$1:$B$547,2,FALSE))</f>
        <v>Persistence, Privilage Escalation</v>
      </c>
      <c r="KV42" t="str">
        <f>IF(ISERROR(MATCH(KV$1,'CSC Mitre'!AO$1:AO$220,0)),"",VLOOKUP(KV$1,'Tactic Recode'!$A$1:$B$547,2,FALSE))</f>
        <v>Persistence, Privilage Escalation</v>
      </c>
      <c r="KW42" t="str">
        <f>IF(ISERROR(MATCH(KW$1,'CSC Mitre'!AO$1:AO$220,0)),"",VLOOKUP(KW$1,'Tactic Recode'!$A$1:$B$547,2,FALSE))</f>
        <v/>
      </c>
      <c r="KX42" t="str">
        <f>IF(ISERROR(MATCH(KX$1,'CSC Mitre'!AO$1:AO$220,0)),"",VLOOKUP(KX$1,'Tactic Recode'!$A$1:$B$547,2,FALSE))</f>
        <v/>
      </c>
      <c r="KY42" t="str">
        <f>IF(ISERROR(MATCH(KY$1,'CSC Mitre'!AO$1:AO$220,0)),"",VLOOKUP(KY$1,'Tactic Recode'!$A$1:$B$547,2,FALSE))</f>
        <v/>
      </c>
      <c r="KZ42" t="str">
        <f>IF(ISERROR(MATCH(KZ$1,'CSC Mitre'!AO$1:AO$220,0)),"",VLOOKUP(KZ$1,'Tactic Recode'!$A$1:$B$547,2,FALSE))</f>
        <v>Persistence, Privilage Escalation</v>
      </c>
      <c r="LA42" t="str">
        <f>IF(ISERROR(MATCH(LA$1,'CSC Mitre'!AO$1:AO$220,0)),"",VLOOKUP(LA$1,'Tactic Recode'!$A$1:$B$547,2,FALSE))</f>
        <v/>
      </c>
      <c r="LB42" t="str">
        <f>IF(ISERROR(MATCH(LB$1,'CSC Mitre'!AO$1:AO$220,0)),"",VLOOKUP(LB$1,'Tactic Recode'!$A$1:$B$547,2,FALSE))</f>
        <v/>
      </c>
      <c r="LC42" t="str">
        <f>IF(ISERROR(MATCH(LC$1,'CSC Mitre'!AO$1:AO$220,0)),"",VLOOKUP(LC$1,'Tactic Recode'!$A$1:$B$547,2,FALSE))</f>
        <v/>
      </c>
      <c r="LD42" t="str">
        <f>IF(ISERROR(MATCH(LD$1,'CSC Mitre'!AO$1:AO$220,0)),"",VLOOKUP(LD$1,'Tactic Recode'!$A$1:$B$547,2,FALSE))</f>
        <v/>
      </c>
      <c r="LE42" t="str">
        <f>IF(ISERROR(MATCH(LE$1,'CSC Mitre'!AO$1:AO$220,0)),"",VLOOKUP(LE$1,'Tactic Recode'!$A$1:$B$547,2,FALSE))</f>
        <v/>
      </c>
      <c r="LF42" t="str">
        <f>IF(ISERROR(MATCH(LF$1,'CSC Mitre'!AO$1:AO$220,0)),"",VLOOKUP(LF$1,'Tactic Recode'!$A$1:$B$547,2,FALSE))</f>
        <v/>
      </c>
      <c r="LG42" t="str">
        <f>IF(ISERROR(MATCH(LG$1,'CSC Mitre'!AO$1:AO$220,0)),"",VLOOKUP(LG$1,'Tactic Recode'!$A$1:$B$547,2,FALSE))</f>
        <v/>
      </c>
      <c r="LH42" t="str">
        <f>IF(ISERROR(MATCH(LH$1,'CSC Mitre'!AO$1:AO$220,0)),"",VLOOKUP(LH$1,'Tactic Recode'!$A$1:$B$547,2,FALSE))</f>
        <v/>
      </c>
      <c r="LI42" t="str">
        <f>IF(ISERROR(MATCH(LI$1,'CSC Mitre'!AO$1:AO$220,0)),"",VLOOKUP(LI$1,'Tactic Recode'!$A$1:$B$547,2,FALSE))</f>
        <v/>
      </c>
      <c r="LJ42" t="str">
        <f>IF(ISERROR(MATCH(LJ$1,'CSC Mitre'!AO$1:AO$220,0)),"",VLOOKUP(LJ$1,'Tactic Recode'!$A$1:$B$547,2,FALSE))</f>
        <v/>
      </c>
      <c r="LK42" t="str">
        <f>IF(ISERROR(MATCH(LK$1,'CSC Mitre'!AO$1:AO$220,0)),"",VLOOKUP(LK$1,'Tactic Recode'!$A$1:$B$547,2,FALSE))</f>
        <v/>
      </c>
      <c r="LL42" t="str">
        <f>IF(ISERROR(MATCH(LL$1,'CSC Mitre'!AO$1:AO$220,0)),"",VLOOKUP(LL$1,'Tactic Recode'!$A$1:$B$547,2,FALSE))</f>
        <v/>
      </c>
      <c r="LM42" t="str">
        <f>IF(ISERROR(MATCH(LM$1,'CSC Mitre'!AO$1:AO$220,0)),"",VLOOKUP(LM$1,'Tactic Recode'!$A$1:$B$547,2,FALSE))</f>
        <v/>
      </c>
      <c r="LN42" t="str">
        <f>IF(ISERROR(MATCH(LN$1,'CSC Mitre'!AO$1:AO$220,0)),"",VLOOKUP(LN$1,'Tactic Recode'!$A$1:$B$547,2,FALSE))</f>
        <v/>
      </c>
      <c r="LO42" t="str">
        <f>IF(ISERROR(MATCH(LO$1,'CSC Mitre'!AO$1:AO$220,0)),"",VLOOKUP(LO$1,'Tactic Recode'!$A$1:$B$547,2,FALSE))</f>
        <v/>
      </c>
      <c r="LP42" t="str">
        <f>IF(ISERROR(MATCH(LP$1,'CSC Mitre'!AO$1:AO$220,0)),"",VLOOKUP(LP$1,'Tactic Recode'!$A$1:$B$547,2,FALSE))</f>
        <v/>
      </c>
      <c r="LQ42" t="str">
        <f>IF(ISERROR(MATCH(LQ$1,'CSC Mitre'!AO$1:AO$220,0)),"",VLOOKUP(LQ$1,'Tactic Recode'!$A$1:$B$547,2,FALSE))</f>
        <v>Persistence, Privilage Escalation</v>
      </c>
      <c r="LR42" t="str">
        <f>IF(ISERROR(MATCH(LR$1,'CSC Mitre'!AO$1:AO$220,0)),"",VLOOKUP(LR$1,'Tactic Recode'!$A$1:$B$547,2,FALSE))</f>
        <v/>
      </c>
      <c r="LS42" t="str">
        <f>IF(ISERROR(MATCH(LS$1,'CSC Mitre'!AO$1:AO$220,0)),"",VLOOKUP(LS$1,'Tactic Recode'!$A$1:$B$547,2,FALSE))</f>
        <v>Persistence, Privilage Escalation</v>
      </c>
      <c r="LT42" t="str">
        <f>IF(ISERROR(MATCH(LT$1,'CSC Mitre'!AO$1:AO$220,0)),"",VLOOKUP(LT$1,'Tactic Recode'!$A$1:$B$547,2,FALSE))</f>
        <v/>
      </c>
      <c r="LU42" t="str">
        <f>IF(ISERROR(MATCH(LU$1,'CSC Mitre'!AO$1:AO$220,0)),"",VLOOKUP(LU$1,'Tactic Recode'!$A$1:$B$547,2,FALSE))</f>
        <v/>
      </c>
      <c r="LV42" t="str">
        <f>IF(ISERROR(MATCH(LV$1,'CSC Mitre'!AO$1:AO$220,0)),"",VLOOKUP(LV$1,'Tactic Recode'!$A$1:$B$547,2,FALSE))</f>
        <v>Persistence, Privilage Escalation</v>
      </c>
      <c r="LW42" t="str">
        <f>IF(ISERROR(MATCH(LW$1,'CSC Mitre'!AO$1:AO$220,0)),"",VLOOKUP(LW$1,'Tactic Recode'!$A$1:$B$547,2,FALSE))</f>
        <v/>
      </c>
      <c r="LX42" t="str">
        <f>IF(ISERROR(MATCH(LX$1,'CSC Mitre'!AO$1:AO$220,0)),"",VLOOKUP(LX$1,'Tactic Recode'!$A$1:$B$547,2,FALSE))</f>
        <v/>
      </c>
      <c r="LY42" t="str">
        <f>IF(ISERROR(MATCH(LY$1,'CSC Mitre'!AO$1:AO$220,0)),"",VLOOKUP(LY$1,'Tactic Recode'!$A$1:$B$547,2,FALSE))</f>
        <v>Persistence, Privilage Escalation</v>
      </c>
      <c r="LZ42" t="str">
        <f>IF(ISERROR(MATCH(LZ$1,'CSC Mitre'!AO$1:AO$220,0)),"",VLOOKUP(LZ$1,'Tactic Recode'!$A$1:$B$547,2,FALSE))</f>
        <v/>
      </c>
      <c r="MA42" t="str">
        <f>IF(ISERROR(MATCH(MA$1,'CSC Mitre'!AO$1:AO$220,0)),"",VLOOKUP(MA$1,'Tactic Recode'!$A$1:$B$547,2,FALSE))</f>
        <v/>
      </c>
      <c r="MB42" t="str">
        <f>IF(ISERROR(MATCH(MB$1,'CSC Mitre'!AO$1:AO$220,0)),"",VLOOKUP(MB$1,'Tactic Recode'!$A$1:$B$547,2,FALSE))</f>
        <v>Defense Evasion, Privilage Escalation</v>
      </c>
      <c r="MC42" t="str">
        <f>IF(ISERROR(MATCH(MC$1,'CSC Mitre'!AO$1:AO$220,0)),"",VLOOKUP(MC$1,'Tactic Recode'!$A$1:$B$547,2,FALSE))</f>
        <v/>
      </c>
      <c r="MD42" t="str">
        <f>IF(ISERROR(MATCH(MD$1,'CSC Mitre'!AO$1:AO$220,0)),"",VLOOKUP(MD$1,'Tactic Recode'!$A$1:$B$547,2,FALSE))</f>
        <v>Defense Evasion, Privilage Escalation</v>
      </c>
      <c r="ME42" t="str">
        <f>IF(ISERROR(MATCH(ME$1,'CSC Mitre'!AO$1:AO$220,0)),"",VLOOKUP(ME$1,'Tactic Recode'!$A$1:$B$547,2,FALSE))</f>
        <v/>
      </c>
      <c r="MF42" t="str">
        <f>IF(ISERROR(MATCH(MF$1,'CSC Mitre'!AO$1:AO$220,0)),"",VLOOKUP(MF$1,'Tactic Recode'!$A$1:$B$547,2,FALSE))</f>
        <v/>
      </c>
      <c r="MG42" t="str">
        <f>IF(ISERROR(MATCH(MG$1,'CSC Mitre'!AO$1:AO$220,0)),"",VLOOKUP(MG$1,'Tactic Recode'!$A$1:$B$547,2,FALSE))</f>
        <v>Defense Evasion, Lateral Movement</v>
      </c>
      <c r="MH42" t="str">
        <f>IF(ISERROR(MATCH(MH$1,'CSC Mitre'!AO$1:AO$220,0)),"",VLOOKUP(MH$1,'Tactic Recode'!$A$1:$B$547,2,FALSE))</f>
        <v/>
      </c>
      <c r="MI42" t="str">
        <f>IF(ISERROR(MATCH(MI$1,'CSC Mitre'!AO$1:AO$220,0)),"",VLOOKUP(MI$1,'Tactic Recode'!$A$1:$B$547,2,FALSE))</f>
        <v>Defense Evasion, Lateral Movement</v>
      </c>
      <c r="MJ42" t="str">
        <f>IF(ISERROR(MATCH(MJ$1,'CSC Mitre'!AO$1:AO$220,0)),"",VLOOKUP(MJ$1,'Tactic Recode'!$A$1:$B$547,2,FALSE))</f>
        <v>Defense Evasion, Lateral Movement</v>
      </c>
      <c r="MK42" t="str">
        <f>IF(ISERROR(MATCH(MK$1,'CSC Mitre'!AO$1:AO$220,0)),"",VLOOKUP(MK$1,'Tactic Recode'!$A$1:$B$547,2,FALSE))</f>
        <v/>
      </c>
      <c r="ML42" t="str">
        <f>IF(ISERROR(MATCH(ML$1,'CSC Mitre'!AO$1:AO$220,0)),"",VLOOKUP(ML$1,'Tactic Recode'!$A$1:$B$547,2,FALSE))</f>
        <v>Credential Access</v>
      </c>
      <c r="MM42" t="str">
        <f>IF(ISERROR(MATCH(MM$1,'CSC Mitre'!AO$1:AO$220,0)),"",VLOOKUP(MM$1,'Tactic Recode'!$A$1:$B$547,2,FALSE))</f>
        <v/>
      </c>
      <c r="MN42" t="str">
        <f>IF(ISERROR(MATCH(MN$1,'CSC Mitre'!AO$1:AO$220,0)),"",VLOOKUP(MN$1,'Tactic Recode'!$A$1:$B$547,2,FALSE))</f>
        <v>Credential Access</v>
      </c>
      <c r="MO42" t="str">
        <f>IF(ISERROR(MATCH(MO$1,'CSC Mitre'!AO$1:AO$220,0)),"",VLOOKUP(MO$1,'Tactic Recode'!$A$1:$B$547,2,FALSE))</f>
        <v/>
      </c>
      <c r="MP42" t="str">
        <f>IF(ISERROR(MATCH(MP$1,'CSC Mitre'!AO$1:AO$220,0)),"",VLOOKUP(MP$1,'Tactic Recode'!$A$1:$B$547,2,FALSE))</f>
        <v/>
      </c>
      <c r="MQ42" t="str">
        <f>IF(ISERROR(MATCH(MQ$1,'CSC Mitre'!AO$1:AO$220,0)),"",VLOOKUP(MQ$1,'Tactic Recode'!$A$1:$B$547,2,FALSE))</f>
        <v/>
      </c>
      <c r="MR42" t="str">
        <f>IF(ISERROR(MATCH(MR$1,'CSC Mitre'!AO$1:AO$220,0)),"",VLOOKUP(MR$1,'Tactic Recode'!$A$1:$B$547,2,FALSE))</f>
        <v/>
      </c>
      <c r="MS42" t="str">
        <f>IF(ISERROR(MATCH(MS$1,'CSC Mitre'!AO$1:AO$220,0)),"",VLOOKUP(MS$1,'Tactic Recode'!$A$1:$B$547,2,FALSE))</f>
        <v/>
      </c>
      <c r="MT42" t="str">
        <f>IF(ISERROR(MATCH(MT$1,'CSC Mitre'!AO$1:AO$220,0)),"",VLOOKUP(MT$1,'Tactic Recode'!$A$1:$B$547,2,FALSE))</f>
        <v/>
      </c>
      <c r="MU42" t="str">
        <f>IF(ISERROR(MATCH(MU$1,'CSC Mitre'!AO$1:AO$220,0)),"",VLOOKUP(MU$1,'Tactic Recode'!$A$1:$B$547,2,FALSE))</f>
        <v/>
      </c>
      <c r="MV42" t="str">
        <f>IF(ISERROR(MATCH(MV$1,'CSC Mitre'!AO$1:AO$220,0)),"",VLOOKUP(MV$1,'Tactic Recode'!$A$1:$B$547,2,FALSE))</f>
        <v/>
      </c>
      <c r="MW42" t="str">
        <f>IF(ISERROR(MATCH(MW$1,'CSC Mitre'!AO$1:AO$220,0)),"",VLOOKUP(MW$1,'Tactic Recode'!$A$1:$B$547,2,FALSE))</f>
        <v/>
      </c>
      <c r="MX42" t="str">
        <f>IF(ISERROR(MATCH(MX$1,'CSC Mitre'!AO$1:AO$220,0)),"",VLOOKUP(MX$1,'Tactic Recode'!$A$1:$B$547,2,FALSE))</f>
        <v/>
      </c>
      <c r="MY42" t="str">
        <f>IF(ISERROR(MATCH(MY$1,'CSC Mitre'!AO$1:AO$220,0)),"",VLOOKUP(MY$1,'Tactic Recode'!$A$1:$B$547,2,FALSE))</f>
        <v/>
      </c>
      <c r="MZ42" t="str">
        <f>IF(ISERROR(MATCH(MZ$1,'CSC Mitre'!AO$1:AO$220,0)),"",VLOOKUP(MZ$1,'Tactic Recode'!$A$1:$B$547,2,FALSE))</f>
        <v/>
      </c>
      <c r="NA42" t="str">
        <f>IF(ISERROR(MATCH(NA$1,'CSC Mitre'!AO$1:AO$220,0)),"",VLOOKUP(NA$1,'Tactic Recode'!$A$1:$B$547,2,FALSE))</f>
        <v/>
      </c>
      <c r="NB42" t="str">
        <f>IF(ISERROR(MATCH(NB$1,'CSC Mitre'!AO$1:AO$220,0)),"",VLOOKUP(NB$1,'Tactic Recode'!$A$1:$B$547,2,FALSE))</f>
        <v/>
      </c>
      <c r="NC42" t="str">
        <f>IF(ISERROR(MATCH(NC$1,'CSC Mitre'!AO$1:AO$220,0)),"",VLOOKUP(NC$1,'Tactic Recode'!$A$1:$B$547,2,FALSE))</f>
        <v/>
      </c>
      <c r="ND42" t="str">
        <f>IF(ISERROR(MATCH(ND$1,'CSC Mitre'!AO$1:AO$220,0)),"",VLOOKUP(ND$1,'Tactic Recode'!$A$1:$B$547,2,FALSE))</f>
        <v/>
      </c>
      <c r="NE42" t="str">
        <f>IF(ISERROR(MATCH(NE$1,'CSC Mitre'!AO$1:AO$220,0)),"",VLOOKUP(NE$1,'Tactic Recode'!$A$1:$B$547,2,FALSE))</f>
        <v/>
      </c>
      <c r="NF42" t="str">
        <f>IF(ISERROR(MATCH(NF$1,'CSC Mitre'!AO$1:AO$220,0)),"",VLOOKUP(NF$1,'Tactic Recode'!$A$1:$B$547,2,FALSE))</f>
        <v/>
      </c>
      <c r="NG42" t="str">
        <f>IF(ISERROR(MATCH(NG$1,'CSC Mitre'!AO$1:AO$220,0)),"",VLOOKUP(NG$1,'Tactic Recode'!$A$1:$B$547,2,FALSE))</f>
        <v/>
      </c>
      <c r="NH42" t="str">
        <f>IF(ISERROR(MATCH(NH$1,'CSC Mitre'!AO$1:AO$220,0)),"",VLOOKUP(NH$1,'Tactic Recode'!$A$1:$B$547,2,FALSE))</f>
        <v>Credential Access, Defense Evasion, Persistence</v>
      </c>
      <c r="NI42" t="str">
        <f>IF(ISERROR(MATCH(NI$1,'CSC Mitre'!AO$1:AO$220,0)),"",VLOOKUP(NI$1,'Tactic Recode'!$A$1:$B$547,2,FALSE))</f>
        <v>Credential Access, Defense Evasion, Persistence</v>
      </c>
      <c r="NJ42" t="str">
        <f>IF(ISERROR(MATCH(NJ$1,'CSC Mitre'!AO$1:AO$220,0)),"",VLOOKUP(NJ$1,'Tactic Recode'!$A$1:$B$547,2,FALSE))</f>
        <v/>
      </c>
      <c r="NK42" t="str">
        <f>IF(ISERROR(MATCH(NK$1,'CSC Mitre'!AO$1:AO$220,0)),"",VLOOKUP(NK$1,'Tactic Recode'!$A$1:$B$547,2,FALSE))</f>
        <v>Credential Access, Defense Evasion, Persistence</v>
      </c>
      <c r="NL42" t="str">
        <f>IF(ISERROR(MATCH(NL$1,'CSC Mitre'!AO$1:AO$220,0)),"",VLOOKUP(NL$1,'Tactic Recode'!$A$1:$B$547,2,FALSE))</f>
        <v>Credential Access, Defense Evasion, Persistence</v>
      </c>
      <c r="NM42" t="str">
        <f>IF(ISERROR(MATCH(NM$1,'CSC Mitre'!AO$1:AO$220,0)),"",VLOOKUP(NM$1,'Tactic Recode'!$A$1:$B$547,2,FALSE))</f>
        <v/>
      </c>
      <c r="NN42" t="str">
        <f>IF(ISERROR(MATCH(NN$1,'CSC Mitre'!AO$1:AO$220,0)),"",VLOOKUP(NN$1,'Tactic Recode'!$A$1:$B$547,2,FALSE))</f>
        <v/>
      </c>
      <c r="NO42" t="str">
        <f>IF(ISERROR(MATCH(NO$1,'CSC Mitre'!AO$1:AO$220,0)),"",VLOOKUP(NO$1,'Tactic Recode'!$A$1:$B$547,2,FALSE))</f>
        <v/>
      </c>
      <c r="NP42" t="str">
        <f>IF(ISERROR(MATCH(NP$1,'CSC Mitre'!AO$1:AO$220,0)),"",VLOOKUP(NP$1,'Tactic Recode'!$A$1:$B$547,2,FALSE))</f>
        <v>Credential Access</v>
      </c>
      <c r="NQ42" t="str">
        <f>IF(ISERROR(MATCH(NQ$1,'CSC Mitre'!AO$1:AO$220,0)),"",VLOOKUP(NQ$1,'Tactic Recode'!$A$1:$B$547,2,FALSE))</f>
        <v>Credential Access</v>
      </c>
      <c r="NR42" t="str">
        <f>IF(ISERROR(MATCH(NR$1,'CSC Mitre'!AO$1:AO$220,0)),"",VLOOKUP(NR$1,'Tactic Recode'!$A$1:$B$547,2,FALSE))</f>
        <v>Credential Access</v>
      </c>
      <c r="NS42" t="str">
        <f>IF(ISERROR(MATCH(NS$1,'CSC Mitre'!AO$1:AO$220,0)),"",VLOOKUP(NS$1,'Tactic Recode'!$A$1:$B$547,2,FALSE))</f>
        <v>Credential Access</v>
      </c>
      <c r="NT42" t="str">
        <f>IF(ISERROR(MATCH(NT$1,'CSC Mitre'!AO$1:AO$220,0)),"",VLOOKUP(NT$1,'Tactic Recode'!$A$1:$B$547,2,FALSE))</f>
        <v/>
      </c>
      <c r="NU42" t="str">
        <f>IF(ISERROR(MATCH(NU$1,'CSC Mitre'!AO$1:AO$220,0)),"",VLOOKUP(NU$1,'Tactic Recode'!$A$1:$B$547,2,FALSE))</f>
        <v/>
      </c>
      <c r="NV42" t="str">
        <f>IF(ISERROR(MATCH(NV$1,'CSC Mitre'!AO$1:AO$220,0)),"",VLOOKUP(NV$1,'Tactic Recode'!$A$1:$B$547,2,FALSE))</f>
        <v/>
      </c>
      <c r="NW42" t="str">
        <f>IF(ISERROR(MATCH(NW$1,'CSC Mitre'!AO$1:AO$220,0)),"",VLOOKUP(NW$1,'Tactic Recode'!$A$1:$B$547,2,FALSE))</f>
        <v/>
      </c>
      <c r="NX42" t="str">
        <f>IF(ISERROR(MATCH(NX$1,'CSC Mitre'!AO$1:AO$220,0)),"",VLOOKUP(NX$1,'Tactic Recode'!$A$1:$B$547,2,FALSE))</f>
        <v/>
      </c>
      <c r="NY42" t="str">
        <f>IF(ISERROR(MATCH(NY$1,'CSC Mitre'!AO$1:AO$220,0)),"",VLOOKUP(NY$1,'Tactic Recode'!$A$1:$B$547,2,FALSE))</f>
        <v/>
      </c>
      <c r="NZ42" t="str">
        <f>IF(ISERROR(MATCH(NZ$1,'CSC Mitre'!AO$1:AO$220,0)),"",VLOOKUP(NZ$1,'Tactic Recode'!$A$1:$B$547,2,FALSE))</f>
        <v/>
      </c>
      <c r="OA42" t="str">
        <f>IF(ISERROR(MATCH(OA$1,'CSC Mitre'!AO$1:AO$220,0)),"",VLOOKUP(OA$1,'Tactic Recode'!$A$1:$B$547,2,FALSE))</f>
        <v/>
      </c>
      <c r="OB42" t="str">
        <f>IF(ISERROR(MATCH(OB$1,'CSC Mitre'!AO$1:AO$220,0)),"",VLOOKUP(OB$1,'Tactic Recode'!$A$1:$B$547,2,FALSE))</f>
        <v/>
      </c>
      <c r="OC42" t="str">
        <f>IF(ISERROR(MATCH(OC$1,'CSC Mitre'!AO$1:AO$220,0)),"",VLOOKUP(OC$1,'Tactic Recode'!$A$1:$B$547,2,FALSE))</f>
        <v/>
      </c>
      <c r="OD42" t="str">
        <f>IF(ISERROR(MATCH(OD$1,'CSC Mitre'!AO$1:AO$220,0)),"",VLOOKUP(OD$1,'Tactic Recode'!$A$1:$B$547,2,FALSE))</f>
        <v/>
      </c>
      <c r="OE42" t="str">
        <f>IF(ISERROR(MATCH(OE$1,'CSC Mitre'!AO$1:AO$220,0)),"",VLOOKUP(OE$1,'Tactic Recode'!$A$1:$B$547,2,FALSE))</f>
        <v>Defense Evasion</v>
      </c>
      <c r="OF42" t="str">
        <f>IF(ISERROR(MATCH(OF$1,'CSC Mitre'!AO$1:AO$220,0)),"",VLOOKUP(OF$1,'Tactic Recode'!$A$1:$B$547,2,FALSE))</f>
        <v>Defense Evasion</v>
      </c>
      <c r="OG42" t="str">
        <f>IF(ISERROR(MATCH(OG$1,'CSC Mitre'!AO$1:AO$220,0)),"",VLOOKUP(OG$1,'Tactic Recode'!$A$1:$B$547,2,FALSE))</f>
        <v>Defense Evasion</v>
      </c>
      <c r="OH42" t="str">
        <f>IF(ISERROR(MATCH(OH$1,'CSC Mitre'!AO$1:AO$220,0)),"",VLOOKUP(OH$1,'Tactic Recode'!$A$1:$B$547,2,FALSE))</f>
        <v/>
      </c>
      <c r="OI42" t="str">
        <f>IF(ISERROR(MATCH(OI$1,'CSC Mitre'!AO$1:AO$220,0)),"",VLOOKUP(OI$1,'Tactic Recode'!$A$1:$B$547,2,FALSE))</f>
        <v>Defense Evasion</v>
      </c>
      <c r="OJ42" t="str">
        <f>IF(ISERROR(MATCH(OJ$1,'CSC Mitre'!AO$1:AO$220,0)),"",VLOOKUP(OJ$1,'Tactic Recode'!$A$1:$B$547,2,FALSE))</f>
        <v>Defense Evasion</v>
      </c>
      <c r="OK42" t="str">
        <f>IF(ISERROR(MATCH(OK$1,'CSC Mitre'!AO$1:AO$220,0)),"",VLOOKUP(OK$1,'Tactic Recode'!$A$1:$B$547,2,FALSE))</f>
        <v>Defense Evasion</v>
      </c>
      <c r="OL42" t="str">
        <f>IF(ISERROR(MATCH(OL$1,'CSC Mitre'!AO$1:AO$220,0)),"",VLOOKUP(OL$1,'Tactic Recode'!$A$1:$B$547,2,FALSE))</f>
        <v>Defense Evasion</v>
      </c>
      <c r="OM42" t="str">
        <f>IF(ISERROR(MATCH(OM$1,'CSC Mitre'!AO$1:AO$220,0)),"",VLOOKUP(OM$1,'Tactic Recode'!$A$1:$B$547,2,FALSE))</f>
        <v>Lateral Movement</v>
      </c>
      <c r="ON42" t="str">
        <f>IF(ISERROR(MATCH(ON$1,'CSC Mitre'!AO$1:AO$220,0)),"",VLOOKUP(ON$1,'Tactic Recode'!$A$1:$B$547,2,FALSE))</f>
        <v>Lateral Movement</v>
      </c>
      <c r="OO42" t="str">
        <f>IF(ISERROR(MATCH(OO$1,'CSC Mitre'!AO$1:AO$220,0)),"",VLOOKUP(OO$1,'Tactic Recode'!$A$1:$B$547,2,FALSE))</f>
        <v>Lateral Movement</v>
      </c>
      <c r="OP42" t="str">
        <f>IF(ISERROR(MATCH(OP$1,'CSC Mitre'!AO$1:AO$220,0)),"",VLOOKUP(OP$1,'Tactic Recode'!$A$1:$B$547,2,FALSE))</f>
        <v/>
      </c>
      <c r="OQ42" t="str">
        <f>IF(ISERROR(MATCH(OQ$1,'CSC Mitre'!AO$1:AO$220,0)),"",VLOOKUP(OQ$1,'Tactic Recode'!$A$1:$B$547,2,FALSE))</f>
        <v/>
      </c>
      <c r="OR42" t="str">
        <f>IF(ISERROR(MATCH(OR$1,'CSC Mitre'!AO$1:AO$220,0)),"",VLOOKUP(OR$1,'Tactic Recode'!$A$1:$B$547,2,FALSE))</f>
        <v/>
      </c>
      <c r="OS42" t="str">
        <f>IF(ISERROR(MATCH(OS$1,'CSC Mitre'!AO$1:AO$220,0)),"",VLOOKUP(OS$1,'Tactic Recode'!$A$1:$B$547,2,FALSE))</f>
        <v/>
      </c>
      <c r="OT42" t="str">
        <f>IF(ISERROR(MATCH(OT$1,'CSC Mitre'!AO$1:AO$220,0)),"",VLOOKUP(OT$1,'Tactic Recode'!$A$1:$B$547,2,FALSE))</f>
        <v/>
      </c>
      <c r="OU42" t="str">
        <f>IF(ISERROR(MATCH(OU$1,'CSC Mitre'!AO$1:AO$220,0)),"",VLOOKUP(OU$1,'Tactic Recode'!$A$1:$B$547,2,FALSE))</f>
        <v/>
      </c>
      <c r="OV42" t="str">
        <f>IF(ISERROR(MATCH(OV$1,'CSC Mitre'!AO$1:AO$220,0)),"",VLOOKUP(OV$1,'Tactic Recode'!$A$1:$B$547,2,FALSE))</f>
        <v/>
      </c>
      <c r="OW42" t="str">
        <f>IF(ISERROR(MATCH(OW$1,'CSC Mitre'!AO$1:AO$220,0)),"",VLOOKUP(OW$1,'Tactic Recode'!$A$1:$B$547,2,FALSE))</f>
        <v/>
      </c>
      <c r="OX42" t="str">
        <f>IF(ISERROR(MATCH(OX$1,'CSC Mitre'!AO$1:AO$220,0)),"",VLOOKUP(OX$1,'Tactic Recode'!$A$1:$B$547,2,FALSE))</f>
        <v/>
      </c>
      <c r="OY42" t="str">
        <f>IF(ISERROR(MATCH(OY$1,'CSC Mitre'!AO$1:AO$220,0)),"",VLOOKUP(OY$1,'Tactic Recode'!$A$1:$B$547,2,FALSE))</f>
        <v/>
      </c>
      <c r="OZ42" t="str">
        <f>IF(ISERROR(MATCH(OZ$1,'CSC Mitre'!AO$1:AO$220,0)),"",VLOOKUP(OZ$1,'Tactic Recode'!$A$1:$B$547,2,FALSE))</f>
        <v/>
      </c>
      <c r="PA42" t="str">
        <f>IF(ISERROR(MATCH(PA$1,'CSC Mitre'!AO$1:AO$220,0)),"",VLOOKUP(PA$1,'Tactic Recode'!$A$1:$B$547,2,FALSE))</f>
        <v/>
      </c>
      <c r="PB42" t="str">
        <f>IF(ISERROR(MATCH(PB$1,'CSC Mitre'!AO$1:AO$220,0)),"",VLOOKUP(PB$1,'Tactic Recode'!$A$1:$B$547,2,FALSE))</f>
        <v/>
      </c>
      <c r="PC42" t="str">
        <f>IF(ISERROR(MATCH(PC$1,'CSC Mitre'!AO$1:AO$220,0)),"",VLOOKUP(PC$1,'Tactic Recode'!$A$1:$B$547,2,FALSE))</f>
        <v/>
      </c>
      <c r="PD42" t="str">
        <f>IF(ISERROR(MATCH(PD$1,'CSC Mitre'!AO$1:AO$220,0)),"",VLOOKUP(PD$1,'Tactic Recode'!$A$1:$B$547,2,FALSE))</f>
        <v/>
      </c>
      <c r="PE42" t="str">
        <f>IF(ISERROR(MATCH(PE$1,'CSC Mitre'!AO$1:AO$220,0)),"",VLOOKUP(PE$1,'Tactic Recode'!$A$1:$B$547,2,FALSE))</f>
        <v/>
      </c>
      <c r="PF42" t="str">
        <f>IF(ISERROR(MATCH(PF$1,'CSC Mitre'!AO$1:AO$220,0)),"",VLOOKUP(PF$1,'Tactic Recode'!$A$1:$B$547,2,FALSE))</f>
        <v/>
      </c>
      <c r="PG42" t="str">
        <f>IF(ISERROR(MATCH(PG$1,'CSC Mitre'!AO$1:AO$220,0)),"",VLOOKUP(PG$1,'Tactic Recode'!$A$1:$B$547,2,FALSE))</f>
        <v/>
      </c>
      <c r="PH42" t="str">
        <f>IF(ISERROR(MATCH(PH$1,'CSC Mitre'!AO$1:AO$220,0)),"",VLOOKUP(PH$1,'Tactic Recode'!$A$1:$B$547,2,FALSE))</f>
        <v/>
      </c>
      <c r="PI42" t="str">
        <f>IF(ISERROR(MATCH(PI$1,'CSC Mitre'!AO$1:AO$220,0)),"",VLOOKUP(PI$1,'Tactic Recode'!$A$1:$B$547,2,FALSE))</f>
        <v>Execution</v>
      </c>
      <c r="PJ42" t="str">
        <f>IF(ISERROR(MATCH(PJ$1,'CSC Mitre'!AO$1:AO$220,0)),"",VLOOKUP(PJ$1,'Tactic Recode'!$A$1:$B$547,2,FALSE))</f>
        <v>Execution</v>
      </c>
      <c r="PK42" t="str">
        <f>IF(ISERROR(MATCH(PK$1,'CSC Mitre'!AO$1:AO$220,0)),"",VLOOKUP(PK$1,'Tactic Recode'!$A$1:$B$547,2,FALSE))</f>
        <v>Execution</v>
      </c>
      <c r="PL42" t="str">
        <f>IF(ISERROR(MATCH(PL$1,'CSC Mitre'!AO$1:AO$220,0)),"",VLOOKUP(PL$1,'Tactic Recode'!$A$1:$B$547,2,FALSE))</f>
        <v/>
      </c>
      <c r="PM42" t="str">
        <f>IF(ISERROR(MATCH(PM$1,'CSC Mitre'!AO$1:AO$220,0)),"",VLOOKUP(PM$1,'Tactic Recode'!$A$1:$B$547,2,FALSE))</f>
        <v/>
      </c>
      <c r="PN42" t="str">
        <f>IF(ISERROR(MATCH(PN$1,'CSC Mitre'!AO$1:AO$220,0)),"",VLOOKUP(PN$1,'Tactic Recode'!$A$1:$B$547,2,FALSE))</f>
        <v/>
      </c>
      <c r="PO42" t="str">
        <f>IF(ISERROR(MATCH(PO$1,'CSC Mitre'!AO$1:AO$220,0)),"",VLOOKUP(PO$1,'Tactic Recode'!$A$1:$B$547,2,FALSE))</f>
        <v/>
      </c>
      <c r="PP42" t="str">
        <f>IF(ISERROR(MATCH(PP$1,'CSC Mitre'!AO$1:AO$220,0)),"",VLOOKUP(PP$1,'Tactic Recode'!$A$1:$B$547,2,FALSE))</f>
        <v/>
      </c>
      <c r="PQ42" t="str">
        <f>IF(ISERROR(MATCH(PQ$1,'CSC Mitre'!AO$1:AO$220,0)),"",VLOOKUP(PQ$1,'Tactic Recode'!$A$1:$B$547,2,FALSE))</f>
        <v/>
      </c>
      <c r="PR42" t="str">
        <f>IF(ISERROR(MATCH(PR$1,'CSC Mitre'!AO$1:AO$220,0)),"",VLOOKUP(PR$1,'Tactic Recode'!$A$1:$B$547,2,FALSE))</f>
        <v>Defense Evasion, Persistence, Privilage Escalation</v>
      </c>
      <c r="PS42" t="str">
        <f>IF(ISERROR(MATCH(PS$1,'CSC Mitre'!AO$1:AO$220,0)),"",VLOOKUP(PS$1,'Tactic Recode'!$A$1:$B$547,2,FALSE))</f>
        <v/>
      </c>
      <c r="PT42" t="str">
        <f>IF(ISERROR(MATCH(PT$1,'CSC Mitre'!AO$1:AO$220,0)),"",VLOOKUP(PT$1,'Tactic Recode'!$A$1:$B$547,2,FALSE))</f>
        <v/>
      </c>
      <c r="PU42" t="str">
        <f>IF(ISERROR(MATCH(PU$1,'CSC Mitre'!AO$1:AO$220,0)),"",VLOOKUP(PU$1,'Tactic Recode'!$A$1:$B$547,2,FALSE))</f>
        <v/>
      </c>
      <c r="PV42" t="str">
        <f>IF(ISERROR(MATCH(PV$1,'CSC Mitre'!AO$1:AO$220,0)),"",VLOOKUP(PV$1,'Tactic Recode'!$A$1:$B$547,2,FALSE))</f>
        <v/>
      </c>
      <c r="PW42" t="str">
        <f>IF(ISERROR(MATCH(PW$1,'CSC Mitre'!AO$1:AO$220,0)),"",VLOOKUP(PW$1,'Tactic Recode'!$A$1:$B$547,2,FALSE))</f>
        <v>Defense Evasion, Persistence, Privilage Escalation</v>
      </c>
      <c r="PX42" t="str">
        <f>IF(ISERROR(MATCH(PX$1,'CSC Mitre'!AO$1:AO$220,0)),"",VLOOKUP(PX$1,'Tactic Recode'!$A$1:$B$547,2,FALSE))</f>
        <v/>
      </c>
      <c r="PY42" t="str">
        <f>IF(ISERROR(MATCH(PY$1,'CSC Mitre'!AO$1:AO$220,0)),"",VLOOKUP(PY$1,'Tactic Recode'!$A$1:$B$547,2,FALSE))</f>
        <v/>
      </c>
      <c r="PZ42" t="str">
        <f>IF(ISERROR(MATCH(PZ$1,'CSC Mitre'!AO$1:AO$220,0)),"",VLOOKUP(PZ$1,'Tactic Recode'!$A$1:$B$547,2,FALSE))</f>
        <v/>
      </c>
      <c r="QA42" t="str">
        <f>IF(ISERROR(MATCH(QA$1,'CSC Mitre'!AO$1:AO$220,0)),"",VLOOKUP(QA$1,'Tactic Recode'!$A$1:$B$547,2,FALSE))</f>
        <v/>
      </c>
      <c r="QB42" t="str">
        <f>IF(ISERROR(MATCH(QB$1,'CSC Mitre'!AO$1:AO$220,0)),"",VLOOKUP(QB$1,'Tactic Recode'!$A$1:$B$547,2,FALSE))</f>
        <v>Defense Evasion, Persistence, Privilage Escalation</v>
      </c>
      <c r="QC42" t="str">
        <f>IF(ISERROR(MATCH(QC$1,'CSC Mitre'!AO$1:AO$220,0)),"",VLOOKUP(QC$1,'Tactic Recode'!$A$1:$B$547,2,FALSE))</f>
        <v/>
      </c>
      <c r="QD42" t="str">
        <f>IF(ISERROR(MATCH(QD$1,'CSC Mitre'!AO$1:AO$220,0)),"",VLOOKUP(QD$1,'Tactic Recode'!$A$1:$B$547,2,FALSE))</f>
        <v>Defense Evasion</v>
      </c>
      <c r="QE42" t="str">
        <f>IF(ISERROR(MATCH(QE$1,'CSC Mitre'!AO$1:AO$220,0)),"",VLOOKUP(QE$1,'Tactic Recode'!$A$1:$B$547,2,FALSE))</f>
        <v>Defense Evasion</v>
      </c>
      <c r="QF42" t="str">
        <f>IF(ISERROR(MATCH(QF$1,'CSC Mitre'!AO$1:AO$220,0)),"",VLOOKUP(QF$1,'Tactic Recode'!$A$1:$B$547,2,FALSE))</f>
        <v>Defense Evasion</v>
      </c>
      <c r="QG42" t="str">
        <f>IF(ISERROR(MATCH(QG$1,'CSC Mitre'!AO$1:AO$220,0)),"",VLOOKUP(QG$1,'Tactic Recode'!$A$1:$B$547,2,FALSE))</f>
        <v>Defense Evasion</v>
      </c>
      <c r="QH42" t="str">
        <f>IF(ISERROR(MATCH(QH$1,'CSC Mitre'!AO$1:AO$220,0)),"",VLOOKUP(QH$1,'Tactic Recode'!$A$1:$B$547,2,FALSE))</f>
        <v>Defense Evasion</v>
      </c>
      <c r="QI42" t="str">
        <f>IF(ISERROR(MATCH(QI$1,'CSC Mitre'!AO$1:AO$220,0)),"",VLOOKUP(QI$1,'Tactic Recode'!$A$1:$B$547,2,FALSE))</f>
        <v/>
      </c>
      <c r="QJ42" t="str">
        <f>IF(ISERROR(MATCH(QJ$1,'CSC Mitre'!AO$1:AO$220,0)),"",VLOOKUP(QJ$1,'Tactic Recode'!$A$1:$B$547,2,FALSE))</f>
        <v>Discovery</v>
      </c>
      <c r="QK42" t="str">
        <f>IF(ISERROR(MATCH(QK$1,'CSC Mitre'!AO$1:AO$220,0)),"",VLOOKUP(QK$1,'Tactic Recode'!$A$1:$B$547,2,FALSE))</f>
        <v/>
      </c>
      <c r="QL42" t="str">
        <f>IF(ISERROR(MATCH(QL$1,'CSC Mitre'!AO$1:AO$220,0)),"",VLOOKUP(QL$1,'Tactic Recode'!$A$1:$B$547,2,FALSE))</f>
        <v/>
      </c>
      <c r="QM42" t="str">
        <f>IF(ISERROR(MATCH(QM$1,'CSC Mitre'!AO$1:AO$220,0)),"",VLOOKUP(QM$1,'Tactic Recode'!$A$1:$B$547,2,FALSE))</f>
        <v/>
      </c>
      <c r="QN42" t="str">
        <f>IF(ISERROR(MATCH(QN$1,'CSC Mitre'!AO$1:AO$220,0)),"",VLOOKUP(QN$1,'Tactic Recode'!$A$1:$B$547,2,FALSE))</f>
        <v/>
      </c>
      <c r="QO42" t="str">
        <f>IF(ISERROR(MATCH(QO$1,'CSC Mitre'!AO$1:AO$220,0)),"",VLOOKUP(QO$1,'Tactic Recode'!$A$1:$B$547,2,FALSE))</f>
        <v/>
      </c>
      <c r="QP42" t="str">
        <f>IF(ISERROR(MATCH(QP$1,'CSC Mitre'!AO$1:AO$220,0)),"",VLOOKUP(QP$1,'Tactic Recode'!$A$1:$B$547,2,FALSE))</f>
        <v/>
      </c>
      <c r="QQ42" t="str">
        <f>IF(ISERROR(MATCH(QQ$1,'CSC Mitre'!AO$1:AO$220,0)),"",VLOOKUP(QQ$1,'Tactic Recode'!$A$1:$B$547,2,FALSE))</f>
        <v/>
      </c>
      <c r="QR42" t="str">
        <f>IF(ISERROR(MATCH(QR$1,'CSC Mitre'!AO$1:AO$220,0)),"",VLOOKUP(QR$1,'Tactic Recode'!$A$1:$B$547,2,FALSE))</f>
        <v/>
      </c>
      <c r="QS42" t="str">
        <f>IF(ISERROR(MATCH(QS$1,'CSC Mitre'!AO$1:AO$220,0)),"",VLOOKUP(QS$1,'Tactic Recode'!$A$1:$B$547,2,FALSE))</f>
        <v/>
      </c>
      <c r="QT42" t="str">
        <f>IF(ISERROR(MATCH(QT$1,'CSC Mitre'!AO$1:AO$220,0)),"",VLOOKUP(QT$1,'Tactic Recode'!$A$1:$B$547,2,FALSE))</f>
        <v/>
      </c>
      <c r="QU42" t="str">
        <f>IF(ISERROR(MATCH(QU$1,'CSC Mitre'!AO$1:AO$220,0)),"",VLOOKUP(QU$1,'Tactic Recode'!$A$1:$B$547,2,FALSE))</f>
        <v/>
      </c>
      <c r="QV42" t="str">
        <f>IF(ISERROR(MATCH(QV$1,'CSC Mitre'!AO$1:AO$220,0)),"",VLOOKUP(QV$1,'Tactic Recode'!$A$1:$B$547,2,FALSE))</f>
        <v/>
      </c>
      <c r="QW42" t="str">
        <f>IF(ISERROR(MATCH(QW$1,'CSC Mitre'!AO$1:AO$220,0)),"",VLOOKUP(QW$1,'Tactic Recode'!$A$1:$B$547,2,FALSE))</f>
        <v/>
      </c>
      <c r="QX42" t="str">
        <f>IF(ISERROR(MATCH(QX$1,'CSC Mitre'!AO$1:AO$220,0)),"",VLOOKUP(QX$1,'Tactic Recode'!$A$1:$B$547,2,FALSE))</f>
        <v/>
      </c>
      <c r="QY42" t="str">
        <f>IF(ISERROR(MATCH(QY$1,'CSC Mitre'!AO$1:AO$220,0)),"",VLOOKUP(QY$1,'Tactic Recode'!$A$1:$B$547,2,FALSE))</f>
        <v/>
      </c>
      <c r="QZ42" t="str">
        <f>IF(ISERROR(MATCH(QZ$1,'CSC Mitre'!AO$1:AO$220,0)),"",VLOOKUP(QZ$1,'Tactic Recode'!$A$1:$B$547,2,FALSE))</f>
        <v/>
      </c>
      <c r="RA42" t="str">
        <f>IF(ISERROR(MATCH(RA$1,'CSC Mitre'!AO$1:AO$220,0)),"",VLOOKUP(RA$1,'Tactic Recode'!$A$1:$B$547,2,FALSE))</f>
        <v/>
      </c>
      <c r="RB42" t="str">
        <f>IF(ISERROR(MATCH(RB$1,'CSC Mitre'!AO$1:AO$220,0)),"",VLOOKUP(RB$1,'Tactic Recode'!$A$1:$B$547,2,FALSE))</f>
        <v/>
      </c>
      <c r="RC42" t="str">
        <f>IF(ISERROR(MATCH(RC$1,'CSC Mitre'!AO$1:AO$220,0)),"",VLOOKUP(RC$1,'Tactic Recode'!$A$1:$B$547,2,FALSE))</f>
        <v/>
      </c>
      <c r="RD42" t="str">
        <f>IF(ISERROR(MATCH(RD$1,'CSC Mitre'!AO$1:AO$220,0)),"",VLOOKUP(RD$1,'Tactic Recode'!$A$1:$B$547,2,FALSE))</f>
        <v/>
      </c>
      <c r="RE42" t="str">
        <f>IF(ISERROR(MATCH(RE$1,'CSC Mitre'!AO$1:AO$220,0)),"",VLOOKUP(RE$1,'Tactic Recode'!$A$1:$B$547,2,FALSE))</f>
        <v/>
      </c>
      <c r="RF42" t="str">
        <f>IF(ISERROR(MATCH(RF$1,'CSC Mitre'!AO$1:AO$220,0)),"",VLOOKUP(RF$1,'Tactic Recode'!$A$1:$B$547,2,FALSE))</f>
        <v/>
      </c>
      <c r="RG42" t="str">
        <f>IF(ISERROR(MATCH(RG$1,'CSC Mitre'!AO$1:AO$220,0)),"",VLOOKUP(RG$1,'Tactic Recode'!$A$1:$B$547,2,FALSE))</f>
        <v/>
      </c>
      <c r="RH42" t="str">
        <f>IF(ISERROR(MATCH(RH$1,'CSC Mitre'!AO$1:AO$220,0)),"",VLOOKUP(RH$1,'Tactic Recode'!$A$1:$B$547,2,FALSE))</f>
        <v/>
      </c>
      <c r="RI42" t="str">
        <f>IF(ISERROR(MATCH(RI$1,'CSC Mitre'!AO$1:AO$220,0)),"",VLOOKUP(RI$1,'Tactic Recode'!$A$1:$B$547,2,FALSE))</f>
        <v/>
      </c>
      <c r="RJ42" t="str">
        <f>IF(ISERROR(MATCH(RJ$1,'CSC Mitre'!AO$1:AO$220,0)),"",VLOOKUP(RJ$1,'Tactic Recode'!$A$1:$B$547,2,FALSE))</f>
        <v/>
      </c>
      <c r="RK42" t="str">
        <f>IF(ISERROR(MATCH(RK$1,'CSC Mitre'!AO$1:AO$220,0)),"",VLOOKUP(RK$1,'Tactic Recode'!$A$1:$B$547,2,FALSE))</f>
        <v/>
      </c>
      <c r="RL42" t="str">
        <f>IF(ISERROR(MATCH(RL$1,'CSC Mitre'!AO$1:AO$220,0)),"",VLOOKUP(RL$1,'Tactic Recode'!$A$1:$B$547,2,FALSE))</f>
        <v/>
      </c>
      <c r="RM42" t="str">
        <f>IF(ISERROR(MATCH(RM$1,'CSC Mitre'!AO$1:AO$220,0)),"",VLOOKUP(RM$1,'Tactic Recode'!$A$1:$B$547,2,FALSE))</f>
        <v/>
      </c>
      <c r="RN42" t="str">
        <f>IF(ISERROR(MATCH(RN$1,'CSC Mitre'!AO$1:AO$220,0)),"",VLOOKUP(RN$1,'Tactic Recode'!$A$1:$B$547,2,FALSE))</f>
        <v/>
      </c>
      <c r="RO42" t="str">
        <f>IF(ISERROR(MATCH(RO$1,'CSC Mitre'!AO$1:AO$220,0)),"",VLOOKUP(RO$1,'Tactic Recode'!$A$1:$B$547,2,FALSE))</f>
        <v/>
      </c>
      <c r="RP42" t="str">
        <f>IF(ISERROR(MATCH(RP$1,'CSC Mitre'!AO$1:AO$220,0)),"",VLOOKUP(RP$1,'Tactic Recode'!$A$1:$B$547,2,FALSE))</f>
        <v/>
      </c>
      <c r="RQ42" t="str">
        <f>IF(ISERROR(MATCH(RQ$1,'CSC Mitre'!AO$1:AO$220,0)),"",VLOOKUP(RQ$1,'Tactic Recode'!$A$1:$B$547,2,FALSE))</f>
        <v/>
      </c>
      <c r="RR42" t="str">
        <f>IF(ISERROR(MATCH(RR$1,'CSC Mitre'!AO$1:AO$220,0)),"",VLOOKUP(RR$1,'Tactic Recode'!$A$1:$B$547,2,FALSE))</f>
        <v/>
      </c>
      <c r="RS42" t="str">
        <f>IF(ISERROR(MATCH(RS$1,'CSC Mitre'!AO$1:AO$220,0)),"",VLOOKUP(RS$1,'Tactic Recode'!$A$1:$B$547,2,FALSE))</f>
        <v/>
      </c>
      <c r="RT42" t="str">
        <f>IF(ISERROR(MATCH(RT$1,'CSC Mitre'!AO$1:AO$220,0)),"",VLOOKUP(RT$1,'Tactic Recode'!$A$1:$B$547,2,FALSE))</f>
        <v/>
      </c>
      <c r="RU42" t="str">
        <f>IF(ISERROR(MATCH(RU$1,'CSC Mitre'!AO$1:AO$220,0)),"",VLOOKUP(RU$1,'Tactic Recode'!$A$1:$B$547,2,FALSE))</f>
        <v/>
      </c>
      <c r="RV42" t="str">
        <f>IF(ISERROR(MATCH(RV$1,'CSC Mitre'!AO$1:AO$220,0)),"",VLOOKUP(RV$1,'Tactic Recode'!$A$1:$B$547,2,FALSE))</f>
        <v/>
      </c>
      <c r="RW42" t="str">
        <f>IF(ISERROR(MATCH(RW$1,'CSC Mitre'!AO$1:AO$220,0)),"",VLOOKUP(RW$1,'Tactic Recode'!$A$1:$B$547,2,FALSE))</f>
        <v/>
      </c>
      <c r="RX42" t="str">
        <f>IF(ISERROR(MATCH(RX$1,'CSC Mitre'!AO$1:AO$220,0)),"",VLOOKUP(RX$1,'Tactic Recode'!$A$1:$B$547,2,FALSE))</f>
        <v/>
      </c>
      <c r="RY42" t="str">
        <f>IF(ISERROR(MATCH(RY$1,'CSC Mitre'!AO$1:AO$220,0)),"",VLOOKUP(RY$1,'Tactic Recode'!$A$1:$B$547,2,FALSE))</f>
        <v/>
      </c>
      <c r="RZ42" t="str">
        <f>IF(ISERROR(MATCH(RZ$1,'CSC Mitre'!AO$1:AO$220,0)),"",VLOOKUP(RZ$1,'Tactic Recode'!$A$1:$B$547,2,FALSE))</f>
        <v/>
      </c>
      <c r="SA42" t="str">
        <f>IF(ISERROR(MATCH(SA$1,'CSC Mitre'!AO$1:AO$220,0)),"",VLOOKUP(SA$1,'Tactic Recode'!$A$1:$B$547,2,FALSE))</f>
        <v/>
      </c>
      <c r="SB42" t="str">
        <f>IF(ISERROR(MATCH(SB$1,'CSC Mitre'!AO$1:AO$220,0)),"",VLOOKUP(SB$1,'Tactic Recode'!$A$1:$B$547,2,FALSE))</f>
        <v/>
      </c>
      <c r="SC42" t="str">
        <f>IF(ISERROR(MATCH(SC$1,'CSC Mitre'!AO$1:AO$220,0)),"",VLOOKUP(SC$1,'Tactic Recode'!$A$1:$B$547,2,FALSE))</f>
        <v/>
      </c>
      <c r="SD42" t="str">
        <f>IF(ISERROR(MATCH(SD$1,'CSC Mitre'!AO$1:AO$220,0)),"",VLOOKUP(SD$1,'Tactic Recode'!$A$1:$B$547,2,FALSE))</f>
        <v/>
      </c>
      <c r="SE42" t="str">
        <f>IF(ISERROR(MATCH(SE$1,'CSC Mitre'!AO$1:AO$220,0)),"",VLOOKUP(SE$1,'Tactic Recode'!$A$1:$B$547,2,FALSE))</f>
        <v/>
      </c>
      <c r="SF42" t="str">
        <f>IF(ISERROR(MATCH(SF$1,'CSC Mitre'!AO$1:AO$220,0)),"",VLOOKUP(SF$1,'Tactic Recode'!$A$1:$B$547,2,FALSE))</f>
        <v/>
      </c>
      <c r="SG42" t="str">
        <f>IF(ISERROR(MATCH(SG$1,'CSC Mitre'!AO$1:AO$220,0)),"",VLOOKUP(SG$1,'Tactic Recode'!$A$1:$B$547,2,FALSE))</f>
        <v/>
      </c>
      <c r="SH42" t="str">
        <f>IF(ISERROR(MATCH(SH$1,'CSC Mitre'!AO$1:AO$220,0)),"",VLOOKUP(SH$1,'Tactic Recode'!$A$1:$B$547,2,FALSE))</f>
        <v/>
      </c>
      <c r="SI42" t="str">
        <f>IF(ISERROR(MATCH(SI$1,'CSC Mitre'!AO$1:AO$220,0)),"",VLOOKUP(SI$1,'Tactic Recode'!$A$1:$B$547,2,FALSE))</f>
        <v/>
      </c>
      <c r="SJ42" t="str">
        <f>IF(ISERROR(MATCH(SJ$1,'CSC Mitre'!AO$1:AO$220,0)),"",VLOOKUP(SJ$1,'Tactic Recode'!$A$1:$B$547,2,FALSE))</f>
        <v/>
      </c>
      <c r="SK42" t="str">
        <f>IF(ISERROR(MATCH(SK$1,'CSC Mitre'!AO$1:AO$220,0)),"",VLOOKUP(SK$1,'Tactic Recode'!$A$1:$B$547,2,FALSE))</f>
        <v/>
      </c>
      <c r="SL42" t="str">
        <f>IF(ISERROR(MATCH(SL$1,'CSC Mitre'!AO$1:AO$220,0)),"",VLOOKUP(SL$1,'Tactic Recode'!$A$1:$B$547,2,FALSE))</f>
        <v/>
      </c>
      <c r="SM42" t="str">
        <f>IF(ISERROR(MATCH(SM$1,'CSC Mitre'!AO$1:AO$220,0)),"",VLOOKUP(SM$1,'Tactic Recode'!$A$1:$B$547,2,FALSE))</f>
        <v/>
      </c>
      <c r="SN42" t="str">
        <f>IF(ISERROR(MATCH(SN$1,'CSC Mitre'!AO$1:AO$220,0)),"",VLOOKUP(SN$1,'Tactic Recode'!$A$1:$B$547,2,FALSE))</f>
        <v/>
      </c>
      <c r="SO42" t="str">
        <f>IF(ISERROR(MATCH(SO$1,'CSC Mitre'!AO$1:AO$220,0)),"",VLOOKUP(SO$1,'Tactic Recode'!$A$1:$B$547,2,FALSE))</f>
        <v/>
      </c>
      <c r="SP42" t="str">
        <f>IF(ISERROR(MATCH(SP$1,'CSC Mitre'!AO$1:AO$220,0)),"",VLOOKUP(SP$1,'Tactic Recode'!$A$1:$B$547,2,FALSE))</f>
        <v/>
      </c>
      <c r="SQ42" t="str">
        <f>IF(ISERROR(MATCH(SQ$1,'CSC Mitre'!AO$1:AO$220,0)),"",VLOOKUP(SQ$1,'Tactic Recode'!$A$1:$B$547,2,FALSE))</f>
        <v/>
      </c>
      <c r="SR42" t="str">
        <f>IF(ISERROR(MATCH(SR$1,'CSC Mitre'!AO$1:AO$220,0)),"",VLOOKUP(SR$1,'Tactic Recode'!$A$1:$B$547,2,FALSE))</f>
        <v/>
      </c>
      <c r="SS42" t="str">
        <f>IF(ISERROR(MATCH(SS$1,'CSC Mitre'!AO$1:AO$220,0)),"",VLOOKUP(SS$1,'Tactic Recode'!$A$1:$B$547,2,FALSE))</f>
        <v/>
      </c>
      <c r="ST42" t="str">
        <f>IF(ISERROR(MATCH(ST$1,'CSC Mitre'!AO$1:AO$220,0)),"",VLOOKUP(ST$1,'Tactic Recode'!$A$1:$B$547,2,FALSE))</f>
        <v/>
      </c>
      <c r="SU42" t="str">
        <f>IF(ISERROR(MATCH(SU$1,'CSC Mitre'!AO$1:AO$220,0)),"",VLOOKUP(SU$1,'Tactic Recode'!$A$1:$B$547,2,FALSE))</f>
        <v/>
      </c>
      <c r="SV42" t="str">
        <f>IF(ISERROR(MATCH(SV$1,'CSC Mitre'!AO$1:AO$220,0)),"",VLOOKUP(SV$1,'Tactic Recode'!$A$1:$B$547,2,FALSE))</f>
        <v/>
      </c>
      <c r="SW42" t="str">
        <f>IF(ISERROR(MATCH(SW$1,'CSC Mitre'!AO$1:AO$220,0)),"",VLOOKUP(SW$1,'Tactic Recode'!$A$1:$B$547,2,FALSE))</f>
        <v/>
      </c>
      <c r="SX42" t="str">
        <f>IF(ISERROR(MATCH(SX$1,'CSC Mitre'!AO$1:AO$220,0)),"",VLOOKUP(SX$1,'Tactic Recode'!$A$1:$B$547,2,FALSE))</f>
        <v/>
      </c>
      <c r="SY42" t="str">
        <f>IF(ISERROR(MATCH(SY$1,'CSC Mitre'!AO$1:AO$220,0)),"",VLOOKUP(SY$1,'Tactic Recode'!$A$1:$B$547,2,FALSE))</f>
        <v/>
      </c>
      <c r="SZ42" t="str">
        <f>IF(ISERROR(MATCH(SZ$1,'CSC Mitre'!AO$1:AO$220,0)),"",VLOOKUP(SZ$1,'Tactic Recode'!$A$1:$B$547,2,FALSE))</f>
        <v/>
      </c>
      <c r="TA42" t="str">
        <f>IF(ISERROR(MATCH(TA$1,'CSC Mitre'!AO$1:AO$220,0)),"",VLOOKUP(TA$1,'Tactic Recode'!$A$1:$B$547,2,FALSE))</f>
        <v/>
      </c>
      <c r="TB42" t="str">
        <f>IF(ISERROR(MATCH(TB$1,'CSC Mitre'!AO$1:AO$220,0)),"",VLOOKUP(TB$1,'Tactic Recode'!$A$1:$B$547,2,FALSE))</f>
        <v/>
      </c>
      <c r="TC42" t="str">
        <f>IF(ISERROR(MATCH(TC$1,'CSC Mitre'!AO$1:AO$220,0)),"",VLOOKUP(TC$1,'Tactic Recode'!$A$1:$B$547,2,FALSE))</f>
        <v/>
      </c>
      <c r="TD42" t="str">
        <f>IF(ISERROR(MATCH(TD$1,'CSC Mitre'!AO$1:AO$220,0)),"",VLOOKUP(TD$1,'Tactic Recode'!$A$1:$B$547,2,FALSE))</f>
        <v/>
      </c>
      <c r="TE42" t="str">
        <f>IF(ISERROR(MATCH(TE$1,'CSC Mitre'!AO$1:AO$220,0)),"",VLOOKUP(TE$1,'Tactic Recode'!$A$1:$B$547,2,FALSE))</f>
        <v/>
      </c>
      <c r="TF42" t="str">
        <f>IF(ISERROR(MATCH(TF$1,'CSC Mitre'!AO$1:AO$220,0)),"",VLOOKUP(TF$1,'Tactic Recode'!$A$1:$B$547,2,FALSE))</f>
        <v>Defense Evasion</v>
      </c>
      <c r="TG42" t="str">
        <f>IF(ISERROR(MATCH(TG$1,'CSC Mitre'!AO$1:AO$220,0)),"",VLOOKUP(TG$1,'Tactic Recode'!$A$1:$B$547,2,FALSE))</f>
        <v>Defense Evasion</v>
      </c>
      <c r="TH42" t="str">
        <f>IF(ISERROR(MATCH(TH$1,'CSC Mitre'!AO$1:AO$220,0)),"",VLOOKUP(TH$1,'Tactic Recode'!$A$1:$B$547,2,FALSE))</f>
        <v/>
      </c>
      <c r="TI42" t="str">
        <f>IF(ISERROR(MATCH(TI$1,'CSC Mitre'!AO$1:AO$220,0)),"",VLOOKUP(TI$1,'Tactic Recode'!$A$1:$B$547,2,FALSE))</f>
        <v/>
      </c>
      <c r="TJ42" t="str">
        <f>IF(ISERROR(MATCH(TJ$1,'CSC Mitre'!AO$1:AO$220,0)),"",VLOOKUP(TJ$1,'Tactic Recode'!$A$1:$B$547,2,FALSE))</f>
        <v/>
      </c>
      <c r="TK42" t="str">
        <f>IF(ISERROR(MATCH(TK$1,'CSC Mitre'!AO$1:AO$220,0)),"",VLOOKUP(TK$1,'Tactic Recode'!$A$1:$B$547,2,FALSE))</f>
        <v>Defense Evasion</v>
      </c>
      <c r="TL42" t="str">
        <f>IF(ISERROR(MATCH(TL$1,'CSC Mitre'!AO$1:AO$220,0)),"",VLOOKUP(TL$1,'Tactic Recode'!$A$1:$B$547,2,FALSE))</f>
        <v>Defense Evasion</v>
      </c>
      <c r="TM42" t="str">
        <f>IF(ISERROR(MATCH(TM$1,'CSC Mitre'!AO$1:AO$220,0)),"",VLOOKUP(TM$1,'Tactic Recode'!$A$1:$B$547,2,FALSE))</f>
        <v>Defense Evasion</v>
      </c>
      <c r="TN42" t="str">
        <f>IF(ISERROR(MATCH(TN$1,'CSC Mitre'!AO$1:AO$220,0)),"",VLOOKUP(TN$1,'Tactic Recode'!$A$1:$B$547,2,FALSE))</f>
        <v/>
      </c>
      <c r="TO42" t="str">
        <f>IF(ISERROR(MATCH(TO$1,'CSC Mitre'!AO$1:AO$220,0)),"",VLOOKUP(TO$1,'Tactic Recode'!$A$1:$B$547,2,FALSE))</f>
        <v/>
      </c>
      <c r="TP42" t="str">
        <f>IF(ISERROR(MATCH(TP$1,'CSC Mitre'!AO$1:AO$220,0)),"",VLOOKUP(TP$1,'Tactic Recode'!$A$1:$B$547,2,FALSE))</f>
        <v/>
      </c>
      <c r="TQ42" t="str">
        <f>IF(ISERROR(MATCH(TQ$1,'CSC Mitre'!AO$1:AO$220,0)),"",VLOOKUP(TQ$1,'Tactic Recode'!$A$1:$B$547,2,FALSE))</f>
        <v/>
      </c>
      <c r="TR42" t="str">
        <f>IF(ISERROR(MATCH(TR$1,'CSC Mitre'!AO$1:AO$220,0)),"",VLOOKUP(TR$1,'Tactic Recode'!$A$1:$B$547,2,FALSE))</f>
        <v/>
      </c>
      <c r="TS42" t="str">
        <f>IF(ISERROR(MATCH(TS$1,'CSC Mitre'!AO$1:AO$220,0)),"",VLOOKUP(TS$1,'Tactic Recode'!$A$1:$B$547,2,FALSE))</f>
        <v/>
      </c>
      <c r="TT42" t="str">
        <f>IF(ISERROR(MATCH(TT$1,'CSC Mitre'!AO$1:AO$220,0)),"",VLOOKUP(TT$1,'Tactic Recode'!$A$1:$B$547,2,FALSE))</f>
        <v/>
      </c>
      <c r="TU42" t="str">
        <f>IF(ISERROR(MATCH(TU$1,'CSC Mitre'!AO$1:AO$220,0)),"",VLOOKUP(TU$1,'Tactic Recode'!$A$1:$B$547,2,FALSE))</f>
        <v/>
      </c>
      <c r="TV42" t="str">
        <f>IF(ISERROR(MATCH(TV$1,'CSC Mitre'!AO$1:AO$220,0)),"",VLOOKUP(TV$1,'Tactic Recode'!$A$1:$B$547,2,FALSE))</f>
        <v/>
      </c>
      <c r="TW42" t="str">
        <f>IF(ISERROR(MATCH(TW$1,'CSC Mitre'!AO$1:AO$220,0)),"",VLOOKUP(TW$1,'Tactic Recode'!$A$1:$B$547,2,FALSE))</f>
        <v/>
      </c>
      <c r="TX42" t="str">
        <f>IF(ISERROR(MATCH(TX$1,'CSC Mitre'!AO$1:AO$220,0)),"",VLOOKUP(TX$1,'Tactic Recode'!$A$1:$B$547,2,FALSE))</f>
        <v/>
      </c>
      <c r="TY42" t="str">
        <f>IF(ISERROR(MATCH(TY$1,'CSC Mitre'!AO$1:AO$220,0)),"",VLOOKUP(TY$1,'Tactic Recode'!$A$1:$B$547,2,FALSE))</f>
        <v/>
      </c>
      <c r="TZ42" t="str">
        <f>IF(ISERROR(MATCH(TZ$1,'CSC Mitre'!AO$1:AO$220,0)),"",VLOOKUP(TZ$1,'Tactic Recode'!$A$1:$B$547,2,FALSE))</f>
        <v/>
      </c>
      <c r="UA42" t="str">
        <f>IF(ISERROR(MATCH(UA$1,'CSC Mitre'!AO$1:AO$220,0)),"",VLOOKUP(UA$1,'Tactic Recode'!$A$1:$B$547,2,FALSE))</f>
        <v/>
      </c>
      <c r="UB42" t="str">
        <f>IF(ISERROR(MATCH(UB$1,'CSC Mitre'!AO$1:AO$220,0)),"",VLOOKUP(UB$1,'Tactic Recode'!$A$1:$B$547,2,FALSE))</f>
        <v/>
      </c>
    </row>
    <row r="43" spans="1:548" x14ac:dyDescent="0.25">
      <c r="A43" s="59" t="s">
        <v>440</v>
      </c>
      <c r="B43" t="str">
        <f>IF(ISERROR(MATCH(B$1,'CSC Mitre'!AP$1:AP$220,0)),"",VLOOKUP(B$1,'Tactic Recode'!$A$1:$B$547,2,FALSE))</f>
        <v/>
      </c>
      <c r="C43" t="str">
        <f>IF(ISERROR(MATCH(C$1,'CSC Mitre'!AP$1:AP$220,0)),"",VLOOKUP(C$1,'Tactic Recode'!$A$1:$B$547,2,FALSE))</f>
        <v/>
      </c>
      <c r="D43" t="str">
        <f>IF(ISERROR(MATCH(D$1,'CSC Mitre'!AP$1:AP$220,0)),"",VLOOKUP(D$1,'Tactic Recode'!$A$1:$B$547,2,FALSE))</f>
        <v/>
      </c>
      <c r="E43" t="str">
        <f>IF(ISERROR(MATCH(E$1,'CSC Mitre'!AP$1:AP$220,0)),"",VLOOKUP(E$1,'Tactic Recode'!$A$1:$B$547,2,FALSE))</f>
        <v/>
      </c>
      <c r="F43" t="str">
        <f>IF(ISERROR(MATCH(F$1,'CSC Mitre'!AP$1:AP$220,0)),"",VLOOKUP(F$1,'Tactic Recode'!$A$1:$B$547,2,FALSE))</f>
        <v>Credential Access</v>
      </c>
      <c r="G43" t="str">
        <f>IF(ISERROR(MATCH(G$1,'CSC Mitre'!AP$1:AP$220,0)),"",VLOOKUP(G$1,'Tactic Recode'!$A$1:$B$547,2,FALSE))</f>
        <v>Credential Access</v>
      </c>
      <c r="H43" t="str">
        <f>IF(ISERROR(MATCH(H$1,'CSC Mitre'!AP$1:AP$220,0)),"",VLOOKUP(H$1,'Tactic Recode'!$A$1:$B$547,2,FALSE))</f>
        <v>Credential Access</v>
      </c>
      <c r="I43" t="str">
        <f>IF(ISERROR(MATCH(I$1,'CSC Mitre'!AP$1:AP$220,0)),"",VLOOKUP(I$1,'Tactic Recode'!$A$1:$B$547,2,FALSE))</f>
        <v>Credential Access</v>
      </c>
      <c r="J43" t="str">
        <f>IF(ISERROR(MATCH(J$1,'CSC Mitre'!AP$1:AP$220,0)),"",VLOOKUP(J$1,'Tactic Recode'!$A$1:$B$547,2,FALSE))</f>
        <v>Credential Access</v>
      </c>
      <c r="K43" t="str">
        <f>IF(ISERROR(MATCH(K$1,'CSC Mitre'!AP$1:AP$220,0)),"",VLOOKUP(K$1,'Tactic Recode'!$A$1:$B$547,2,FALSE))</f>
        <v>Credential Access</v>
      </c>
      <c r="L43" t="str">
        <f>IF(ISERROR(MATCH(L$1,'CSC Mitre'!AP$1:AP$220,0)),"",VLOOKUP(L$1,'Tactic Recode'!$A$1:$B$547,2,FALSE))</f>
        <v>Credential Access</v>
      </c>
      <c r="M43" t="str">
        <f>IF(ISERROR(MATCH(M$1,'CSC Mitre'!AP$1:AP$220,0)),"",VLOOKUP(M$1,'Tactic Recode'!$A$1:$B$547,2,FALSE))</f>
        <v>Credential Access</v>
      </c>
      <c r="N43" t="str">
        <f>IF(ISERROR(MATCH(N$1,'CSC Mitre'!AP$1:AP$220,0)),"",VLOOKUP(N$1,'Tactic Recode'!$A$1:$B$547,2,FALSE))</f>
        <v>Credential Access</v>
      </c>
      <c r="O43" t="str">
        <f>IF(ISERROR(MATCH(O$1,'CSC Mitre'!AP$1:AP$220,0)),"",VLOOKUP(O$1,'Tactic Recode'!$A$1:$B$547,2,FALSE))</f>
        <v/>
      </c>
      <c r="P43" t="str">
        <f>IF(ISERROR(MATCH(P$1,'CSC Mitre'!AP$1:AP$220,0)),"",VLOOKUP(P$1,'Tactic Recode'!$A$1:$B$547,2,FALSE))</f>
        <v/>
      </c>
      <c r="Q43" t="str">
        <f>IF(ISERROR(MATCH(Q$1,'CSC Mitre'!AP$1:AP$220,0)),"",VLOOKUP(Q$1,'Tactic Recode'!$A$1:$B$547,2,FALSE))</f>
        <v/>
      </c>
      <c r="R43" t="str">
        <f>IF(ISERROR(MATCH(R$1,'CSC Mitre'!AP$1:AP$220,0)),"",VLOOKUP(R$1,'Tactic Recode'!$A$1:$B$547,2,FALSE))</f>
        <v/>
      </c>
      <c r="S43" t="str">
        <f>IF(ISERROR(MATCH(S$1,'CSC Mitre'!AP$1:AP$220,0)),"",VLOOKUP(S$1,'Tactic Recode'!$A$1:$B$547,2,FALSE))</f>
        <v/>
      </c>
      <c r="T43" t="str">
        <f>IF(ISERROR(MATCH(T$1,'CSC Mitre'!AP$1:AP$220,0)),"",VLOOKUP(T$1,'Tactic Recode'!$A$1:$B$547,2,FALSE))</f>
        <v/>
      </c>
      <c r="U43" t="str">
        <f>IF(ISERROR(MATCH(U$1,'CSC Mitre'!AP$1:AP$220,0)),"",VLOOKUP(U$1,'Tactic Recode'!$A$1:$B$547,2,FALSE))</f>
        <v/>
      </c>
      <c r="V43" t="str">
        <f>IF(ISERROR(MATCH(V$1,'CSC Mitre'!AP$1:AP$220,0)),"",VLOOKUP(V$1,'Tactic Recode'!$A$1:$B$547,2,FALSE))</f>
        <v/>
      </c>
      <c r="W43" t="str">
        <f>IF(ISERROR(MATCH(W$1,'CSC Mitre'!AP$1:AP$220,0)),"",VLOOKUP(W$1,'Tactic Recode'!$A$1:$B$547,2,FALSE))</f>
        <v/>
      </c>
      <c r="X43" t="str">
        <f>IF(ISERROR(MATCH(X$1,'CSC Mitre'!AP$1:AP$220,0)),"",VLOOKUP(X$1,'Tactic Recode'!$A$1:$B$547,2,FALSE))</f>
        <v/>
      </c>
      <c r="Y43" t="str">
        <f>IF(ISERROR(MATCH(Y$1,'CSC Mitre'!AP$1:AP$220,0)),"",VLOOKUP(Y$1,'Tactic Recode'!$A$1:$B$547,2,FALSE))</f>
        <v/>
      </c>
      <c r="Z43" t="str">
        <f>IF(ISERROR(MATCH(Z$1,'CSC Mitre'!AP$1:AP$220,0)),"",VLOOKUP(Z$1,'Tactic Recode'!$A$1:$B$547,2,FALSE))</f>
        <v/>
      </c>
      <c r="AA43" t="str">
        <f>IF(ISERROR(MATCH(AA$1,'CSC Mitre'!AP$1:AP$220,0)),"",VLOOKUP(AA$1,'Tactic Recode'!$A$1:$B$547,2,FALSE))</f>
        <v/>
      </c>
      <c r="AB43" t="str">
        <f>IF(ISERROR(MATCH(AB$1,'CSC Mitre'!AP$1:AP$220,0)),"",VLOOKUP(AB$1,'Tactic Recode'!$A$1:$B$547,2,FALSE))</f>
        <v/>
      </c>
      <c r="AC43" t="str">
        <f>IF(ISERROR(MATCH(AC$1,'CSC Mitre'!AP$1:AP$220,0)),"",VLOOKUP(AC$1,'Tactic Recode'!$A$1:$B$547,2,FALSE))</f>
        <v/>
      </c>
      <c r="AD43" t="str">
        <f>IF(ISERROR(MATCH(AD$1,'CSC Mitre'!AP$1:AP$220,0)),"",VLOOKUP(AD$1,'Tactic Recode'!$A$1:$B$547,2,FALSE))</f>
        <v/>
      </c>
      <c r="AE43" t="str">
        <f>IF(ISERROR(MATCH(AE$1,'CSC Mitre'!AP$1:AP$220,0)),"",VLOOKUP(AE$1,'Tactic Recode'!$A$1:$B$547,2,FALSE))</f>
        <v/>
      </c>
      <c r="AF43" t="str">
        <f>IF(ISERROR(MATCH(AF$1,'CSC Mitre'!AP$1:AP$220,0)),"",VLOOKUP(AF$1,'Tactic Recode'!$A$1:$B$547,2,FALSE))</f>
        <v/>
      </c>
      <c r="AG43" t="str">
        <f>IF(ISERROR(MATCH(AG$1,'CSC Mitre'!AP$1:AP$220,0)),"",VLOOKUP(AG$1,'Tactic Recode'!$A$1:$B$547,2,FALSE))</f>
        <v/>
      </c>
      <c r="AH43" t="str">
        <f>IF(ISERROR(MATCH(AH$1,'CSC Mitre'!AP$1:AP$220,0)),"",VLOOKUP(AH$1,'Tactic Recode'!$A$1:$B$547,2,FALSE))</f>
        <v/>
      </c>
      <c r="AI43" t="str">
        <f>IF(ISERROR(MATCH(AI$1,'CSC Mitre'!AP$1:AP$220,0)),"",VLOOKUP(AI$1,'Tactic Recode'!$A$1:$B$547,2,FALSE))</f>
        <v>Lateral Movement</v>
      </c>
      <c r="AJ43" t="str">
        <f>IF(ISERROR(MATCH(AJ$1,'CSC Mitre'!AP$1:AP$220,0)),"",VLOOKUP(AJ$1,'Tactic Recode'!$A$1:$B$547,2,FALSE))</f>
        <v/>
      </c>
      <c r="AK43" t="str">
        <f>IF(ISERROR(MATCH(AK$1,'CSC Mitre'!AP$1:AP$220,0)),"",VLOOKUP(AK$1,'Tactic Recode'!$A$1:$B$547,2,FALSE))</f>
        <v/>
      </c>
      <c r="AL43" t="str">
        <f>IF(ISERROR(MATCH(AL$1,'CSC Mitre'!AP$1:AP$220,0)),"",VLOOKUP(AL$1,'Tactic Recode'!$A$1:$B$547,2,FALSE))</f>
        <v/>
      </c>
      <c r="AM43" t="str">
        <f>IF(ISERROR(MATCH(AM$1,'CSC Mitre'!AP$1:AP$220,0)),"",VLOOKUP(AM$1,'Tactic Recode'!$A$1:$B$547,2,FALSE))</f>
        <v/>
      </c>
      <c r="AN43" t="str">
        <f>IF(ISERROR(MATCH(AN$1,'CSC Mitre'!AP$1:AP$220,0)),"",VLOOKUP(AN$1,'Tactic Recode'!$A$1:$B$547,2,FALSE))</f>
        <v/>
      </c>
      <c r="AO43" t="str">
        <f>IF(ISERROR(MATCH(AO$1,'CSC Mitre'!AP$1:AP$220,0)),"",VLOOKUP(AO$1,'Tactic Recode'!$A$1:$B$547,2,FALSE))</f>
        <v/>
      </c>
      <c r="AP43" t="str">
        <f>IF(ISERROR(MATCH(AP$1,'CSC Mitre'!AP$1:AP$220,0)),"",VLOOKUP(AP$1,'Tactic Recode'!$A$1:$B$547,2,FALSE))</f>
        <v/>
      </c>
      <c r="AQ43" t="str">
        <f>IF(ISERROR(MATCH(AQ$1,'CSC Mitre'!AP$1:AP$220,0)),"",VLOOKUP(AQ$1,'Tactic Recode'!$A$1:$B$547,2,FALSE))</f>
        <v/>
      </c>
      <c r="AR43" t="str">
        <f>IF(ISERROR(MATCH(AR$1,'CSC Mitre'!AP$1:AP$220,0)),"",VLOOKUP(AR$1,'Tactic Recode'!$A$1:$B$547,2,FALSE))</f>
        <v/>
      </c>
      <c r="AS43" t="str">
        <f>IF(ISERROR(MATCH(AS$1,'CSC Mitre'!AP$1:AP$220,0)),"",VLOOKUP(AS$1,'Tactic Recode'!$A$1:$B$547,2,FALSE))</f>
        <v/>
      </c>
      <c r="AT43" t="str">
        <f>IF(ISERROR(MATCH(AT$1,'CSC Mitre'!AP$1:AP$220,0)),"",VLOOKUP(AT$1,'Tactic Recode'!$A$1:$B$547,2,FALSE))</f>
        <v/>
      </c>
      <c r="AU43" t="str">
        <f>IF(ISERROR(MATCH(AU$1,'CSC Mitre'!AP$1:AP$220,0)),"",VLOOKUP(AU$1,'Tactic Recode'!$A$1:$B$547,2,FALSE))</f>
        <v/>
      </c>
      <c r="AV43" t="str">
        <f>IF(ISERROR(MATCH(AV$1,'CSC Mitre'!AP$1:AP$220,0)),"",VLOOKUP(AV$1,'Tactic Recode'!$A$1:$B$547,2,FALSE))</f>
        <v/>
      </c>
      <c r="AW43" t="str">
        <f>IF(ISERROR(MATCH(AW$1,'CSC Mitre'!AP$1:AP$220,0)),"",VLOOKUP(AW$1,'Tactic Recode'!$A$1:$B$547,2,FALSE))</f>
        <v/>
      </c>
      <c r="AX43" t="str">
        <f>IF(ISERROR(MATCH(AX$1,'CSC Mitre'!AP$1:AP$220,0)),"",VLOOKUP(AX$1,'Tactic Recode'!$A$1:$B$547,2,FALSE))</f>
        <v/>
      </c>
      <c r="AY43" t="str">
        <f>IF(ISERROR(MATCH(AY$1,'CSC Mitre'!AP$1:AP$220,0)),"",VLOOKUP(AY$1,'Tactic Recode'!$A$1:$B$547,2,FALSE))</f>
        <v/>
      </c>
      <c r="AZ43" t="str">
        <f>IF(ISERROR(MATCH(AZ$1,'CSC Mitre'!AP$1:AP$220,0)),"",VLOOKUP(AZ$1,'Tactic Recode'!$A$1:$B$547,2,FALSE))</f>
        <v/>
      </c>
      <c r="BA43" t="str">
        <f>IF(ISERROR(MATCH(BA$1,'CSC Mitre'!AP$1:AP$220,0)),"",VLOOKUP(BA$1,'Tactic Recode'!$A$1:$B$547,2,FALSE))</f>
        <v>Persistence, Privilage Escalation</v>
      </c>
      <c r="BB43" t="str">
        <f>IF(ISERROR(MATCH(BB$1,'CSC Mitre'!AP$1:AP$220,0)),"",VLOOKUP(BB$1,'Tactic Recode'!$A$1:$B$547,2,FALSE))</f>
        <v/>
      </c>
      <c r="BC43" t="str">
        <f>IF(ISERROR(MATCH(BC$1,'CSC Mitre'!AP$1:AP$220,0)),"",VLOOKUP(BC$1,'Tactic Recode'!$A$1:$B$547,2,FALSE))</f>
        <v>Persistence, Privilage Escalation</v>
      </c>
      <c r="BD43" t="str">
        <f>IF(ISERROR(MATCH(BD$1,'CSC Mitre'!AP$1:AP$220,0)),"",VLOOKUP(BD$1,'Tactic Recode'!$A$1:$B$547,2,FALSE))</f>
        <v>Persistence, Privilage Escalation</v>
      </c>
      <c r="BE43" t="str">
        <f>IF(ISERROR(MATCH(BE$1,'CSC Mitre'!AP$1:AP$220,0)),"",VLOOKUP(BE$1,'Tactic Recode'!$A$1:$B$547,2,FALSE))</f>
        <v>Persistence, Privilage Escalation</v>
      </c>
      <c r="BF43" t="str">
        <f>IF(ISERROR(MATCH(BF$1,'CSC Mitre'!AP$1:AP$220,0)),"",VLOOKUP(BF$1,'Tactic Recode'!$A$1:$B$547,2,FALSE))</f>
        <v/>
      </c>
      <c r="BG43" t="str">
        <f>IF(ISERROR(MATCH(BG$1,'CSC Mitre'!AP$1:AP$220,0)),"",VLOOKUP(BG$1,'Tactic Recode'!$A$1:$B$547,2,FALSE))</f>
        <v/>
      </c>
      <c r="BH43" t="str">
        <f>IF(ISERROR(MATCH(BH$1,'CSC Mitre'!AP$1:AP$220,0)),"",VLOOKUP(BH$1,'Tactic Recode'!$A$1:$B$547,2,FALSE))</f>
        <v/>
      </c>
      <c r="BI43" t="str">
        <f>IF(ISERROR(MATCH(BI$1,'CSC Mitre'!AP$1:AP$220,0)),"",VLOOKUP(BI$1,'Tactic Recode'!$A$1:$B$547,2,FALSE))</f>
        <v/>
      </c>
      <c r="BJ43" t="str">
        <f>IF(ISERROR(MATCH(BJ$1,'CSC Mitre'!AP$1:AP$220,0)),"",VLOOKUP(BJ$1,'Tactic Recode'!$A$1:$B$547,2,FALSE))</f>
        <v/>
      </c>
      <c r="BK43" t="str">
        <f>IF(ISERROR(MATCH(BK$1,'CSC Mitre'!AP$1:AP$220,0)),"",VLOOKUP(BK$1,'Tactic Recode'!$A$1:$B$547,2,FALSE))</f>
        <v>Execution</v>
      </c>
      <c r="BL43" t="str">
        <f>IF(ISERROR(MATCH(BL$1,'CSC Mitre'!AP$1:AP$220,0)),"",VLOOKUP(BL$1,'Tactic Recode'!$A$1:$B$547,2,FALSE))</f>
        <v/>
      </c>
      <c r="BM43" t="str">
        <f>IF(ISERROR(MATCH(BM$1,'CSC Mitre'!AP$1:AP$220,0)),"",VLOOKUP(BM$1,'Tactic Recode'!$A$1:$B$547,2,FALSE))</f>
        <v/>
      </c>
      <c r="BN43" t="str">
        <f>IF(ISERROR(MATCH(BN$1,'CSC Mitre'!AP$1:AP$220,0)),"",VLOOKUP(BN$1,'Tactic Recode'!$A$1:$B$547,2,FALSE))</f>
        <v/>
      </c>
      <c r="BO43" t="str">
        <f>IF(ISERROR(MATCH(BO$1,'CSC Mitre'!AP$1:AP$220,0)),"",VLOOKUP(BO$1,'Tactic Recode'!$A$1:$B$547,2,FALSE))</f>
        <v/>
      </c>
      <c r="BP43" t="str">
        <f>IF(ISERROR(MATCH(BP$1,'CSC Mitre'!AP$1:AP$220,0)),"",VLOOKUP(BP$1,'Tactic Recode'!$A$1:$B$547,2,FALSE))</f>
        <v/>
      </c>
      <c r="BQ43" t="str">
        <f>IF(ISERROR(MATCH(BQ$1,'CSC Mitre'!AP$1:AP$220,0)),"",VLOOKUP(BQ$1,'Tactic Recode'!$A$1:$B$547,2,FALSE))</f>
        <v/>
      </c>
      <c r="BR43" t="str">
        <f>IF(ISERROR(MATCH(BR$1,'CSC Mitre'!AP$1:AP$220,0)),"",VLOOKUP(BR$1,'Tactic Recode'!$A$1:$B$547,2,FALSE))</f>
        <v/>
      </c>
      <c r="BS43" t="str">
        <f>IF(ISERROR(MATCH(BS$1,'CSC Mitre'!AP$1:AP$220,0)),"",VLOOKUP(BS$1,'Tactic Recode'!$A$1:$B$547,2,FALSE))</f>
        <v>Execution, Persistence, Privilage Escalation</v>
      </c>
      <c r="BT43" t="str">
        <f>IF(ISERROR(MATCH(BT$1,'CSC Mitre'!AP$1:AP$220,0)),"",VLOOKUP(BT$1,'Tactic Recode'!$A$1:$B$547,2,FALSE))</f>
        <v>Execution, Persistence, Privilage Escalation</v>
      </c>
      <c r="BU43" t="str">
        <f>IF(ISERROR(MATCH(BU$1,'CSC Mitre'!AP$1:AP$220,0)),"",VLOOKUP(BU$1,'Tactic Recode'!$A$1:$B$547,2,FALSE))</f>
        <v>Execution, Persistence, Privilage Escalation</v>
      </c>
      <c r="BV43" t="str">
        <f>IF(ISERROR(MATCH(BV$1,'CSC Mitre'!AP$1:AP$220,0)),"",VLOOKUP(BV$1,'Tactic Recode'!$A$1:$B$547,2,FALSE))</f>
        <v>Execution, Persistence, Privilage Escalation</v>
      </c>
      <c r="BW43" t="str">
        <f>IF(ISERROR(MATCH(BW$1,'CSC Mitre'!AP$1:AP$220,0)),"",VLOOKUP(BW$1,'Tactic Recode'!$A$1:$B$547,2,FALSE))</f>
        <v>Execution, Persistence, Privilage Escalation</v>
      </c>
      <c r="BX43" t="str">
        <f>IF(ISERROR(MATCH(BX$1,'CSC Mitre'!AP$1:AP$220,0)),"",VLOOKUP(BX$1,'Tactic Recode'!$A$1:$B$547,2,FALSE))</f>
        <v>Execution, Persistence, Privilage Escalation</v>
      </c>
      <c r="BY43" t="str">
        <f>IF(ISERROR(MATCH(BY$1,'CSC Mitre'!AP$1:AP$220,0)),"",VLOOKUP(BY$1,'Tactic Recode'!$A$1:$B$547,2,FALSE))</f>
        <v>Execution, Persistence, Privilage Escalation</v>
      </c>
      <c r="BZ43" t="str">
        <f>IF(ISERROR(MATCH(BZ$1,'CSC Mitre'!AP$1:AP$220,0)),"",VLOOKUP(BZ$1,'Tactic Recode'!$A$1:$B$547,2,FALSE))</f>
        <v/>
      </c>
      <c r="CA43" t="str">
        <f>IF(ISERROR(MATCH(CA$1,'CSC Mitre'!AP$1:AP$220,0)),"",VLOOKUP(CA$1,'Tactic Recode'!$A$1:$B$547,2,FALSE))</f>
        <v>Defense Evasion, Privilage Escalation</v>
      </c>
      <c r="CB43" t="str">
        <f>IF(ISERROR(MATCH(CB$1,'CSC Mitre'!AP$1:AP$220,0)),"",VLOOKUP(CB$1,'Tactic Recode'!$A$1:$B$547,2,FALSE))</f>
        <v/>
      </c>
      <c r="CC43" t="str">
        <f>IF(ISERROR(MATCH(CC$1,'CSC Mitre'!AP$1:AP$220,0)),"",VLOOKUP(CC$1,'Tactic Recode'!$A$1:$B$547,2,FALSE))</f>
        <v/>
      </c>
      <c r="CD43" t="str">
        <f>IF(ISERROR(MATCH(CD$1,'CSC Mitre'!AP$1:AP$220,0)),"",VLOOKUP(CD$1,'Tactic Recode'!$A$1:$B$547,2,FALSE))</f>
        <v/>
      </c>
      <c r="CE43" t="str">
        <f>IF(ISERROR(MATCH(CE$1,'CSC Mitre'!AP$1:AP$220,0)),"",VLOOKUP(CE$1,'Tactic Recode'!$A$1:$B$547,2,FALSE))</f>
        <v/>
      </c>
      <c r="CF43" t="str">
        <f>IF(ISERROR(MATCH(CF$1,'CSC Mitre'!AP$1:AP$220,0)),"",VLOOKUP(CF$1,'Tactic Recode'!$A$1:$B$547,2,FALSE))</f>
        <v/>
      </c>
      <c r="CG43" t="str">
        <f>IF(ISERROR(MATCH(CG$1,'CSC Mitre'!AP$1:AP$220,0)),"",VLOOKUP(CG$1,'Tactic Recode'!$A$1:$B$547,2,FALSE))</f>
        <v>Defense Evasion, Privilage Escalation</v>
      </c>
      <c r="CH43" t="str">
        <f>IF(ISERROR(MATCH(CH$1,'CSC Mitre'!AP$1:AP$220,0)),"",VLOOKUP(CH$1,'Tactic Recode'!$A$1:$B$547,2,FALSE))</f>
        <v/>
      </c>
      <c r="CI43" t="str">
        <f>IF(ISERROR(MATCH(CI$1,'CSC Mitre'!AP$1:AP$220,0)),"",VLOOKUP(CI$1,'Tactic Recode'!$A$1:$B$547,2,FALSE))</f>
        <v/>
      </c>
      <c r="CJ43" t="str">
        <f>IF(ISERROR(MATCH(CJ$1,'CSC Mitre'!AP$1:AP$220,0)),"",VLOOKUP(CJ$1,'Tactic Recode'!$A$1:$B$547,2,FALSE))</f>
        <v/>
      </c>
      <c r="CK43" t="str">
        <f>IF(ISERROR(MATCH(CK$1,'CSC Mitre'!AP$1:AP$220,0)),"",VLOOKUP(CK$1,'Tactic Recode'!$A$1:$B$547,2,FALSE))</f>
        <v/>
      </c>
      <c r="CL43" t="str">
        <f>IF(ISERROR(MATCH(CL$1,'CSC Mitre'!AP$1:AP$220,0)),"",VLOOKUP(CL$1,'Tactic Recode'!$A$1:$B$547,2,FALSE))</f>
        <v/>
      </c>
      <c r="CM43" t="str">
        <f>IF(ISERROR(MATCH(CM$1,'CSC Mitre'!AP$1:AP$220,0)),"",VLOOKUP(CM$1,'Tactic Recode'!$A$1:$B$547,2,FALSE))</f>
        <v/>
      </c>
      <c r="CN43" t="str">
        <f>IF(ISERROR(MATCH(CN$1,'CSC Mitre'!AP$1:AP$220,0)),"",VLOOKUP(CN$1,'Tactic Recode'!$A$1:$B$547,2,FALSE))</f>
        <v/>
      </c>
      <c r="CO43" t="str">
        <f>IF(ISERROR(MATCH(CO$1,'CSC Mitre'!AP$1:AP$220,0)),"",VLOOKUP(CO$1,'Tactic Recode'!$A$1:$B$547,2,FALSE))</f>
        <v/>
      </c>
      <c r="CP43" t="str">
        <f>IF(ISERROR(MATCH(CP$1,'CSC Mitre'!AP$1:AP$220,0)),"",VLOOKUP(CP$1,'Tactic Recode'!$A$1:$B$547,2,FALSE))</f>
        <v>Collection, Credential Access</v>
      </c>
      <c r="CQ43" t="str">
        <f>IF(ISERROR(MATCH(CQ$1,'CSC Mitre'!AP$1:AP$220,0)),"",VLOOKUP(CQ$1,'Tactic Recode'!$A$1:$B$547,2,FALSE))</f>
        <v/>
      </c>
      <c r="CR43" t="str">
        <f>IF(ISERROR(MATCH(CR$1,'CSC Mitre'!AP$1:AP$220,0)),"",VLOOKUP(CR$1,'Tactic Recode'!$A$1:$B$547,2,FALSE))</f>
        <v/>
      </c>
      <c r="CS43" t="str">
        <f>IF(ISERROR(MATCH(CS$1,'CSC Mitre'!AP$1:AP$220,0)),"",VLOOKUP(CS$1,'Tactic Recode'!$A$1:$B$547,2,FALSE))</f>
        <v>Execution</v>
      </c>
      <c r="CT43" t="str">
        <f>IF(ISERROR(MATCH(CT$1,'CSC Mitre'!AP$1:AP$220,0)),"",VLOOKUP(CT$1,'Tactic Recode'!$A$1:$B$547,2,FALSE))</f>
        <v>Execution</v>
      </c>
      <c r="CU43" t="str">
        <f>IF(ISERROR(MATCH(CU$1,'CSC Mitre'!AP$1:AP$220,0)),"",VLOOKUP(CU$1,'Tactic Recode'!$A$1:$B$547,2,FALSE))</f>
        <v/>
      </c>
      <c r="CV43" t="str">
        <f>IF(ISERROR(MATCH(CV$1,'CSC Mitre'!AP$1:AP$220,0)),"",VLOOKUP(CV$1,'Tactic Recode'!$A$1:$B$547,2,FALSE))</f>
        <v/>
      </c>
      <c r="CW43" t="str">
        <f>IF(ISERROR(MATCH(CW$1,'CSC Mitre'!AP$1:AP$220,0)),"",VLOOKUP(CW$1,'Tactic Recode'!$A$1:$B$547,2,FALSE))</f>
        <v/>
      </c>
      <c r="CX43" t="str">
        <f>IF(ISERROR(MATCH(CX$1,'CSC Mitre'!AP$1:AP$220,0)),"",VLOOKUP(CX$1,'Tactic Recode'!$A$1:$B$547,2,FALSE))</f>
        <v/>
      </c>
      <c r="CY43" t="str">
        <f>IF(ISERROR(MATCH(CY$1,'CSC Mitre'!AP$1:AP$220,0)),"",VLOOKUP(CY$1,'Tactic Recode'!$A$1:$B$547,2,FALSE))</f>
        <v/>
      </c>
      <c r="CZ43" t="str">
        <f>IF(ISERROR(MATCH(CZ$1,'CSC Mitre'!AP$1:AP$220,0)),"",VLOOKUP(CZ$1,'Tactic Recode'!$A$1:$B$547,2,FALSE))</f>
        <v/>
      </c>
      <c r="DA43" t="str">
        <f>IF(ISERROR(MATCH(DA$1,'CSC Mitre'!AP$1:AP$220,0)),"",VLOOKUP(DA$1,'Tactic Recode'!$A$1:$B$547,2,FALSE))</f>
        <v>Execution</v>
      </c>
      <c r="DB43" t="str">
        <f>IF(ISERROR(MATCH(DB$1,'CSC Mitre'!AP$1:AP$220,0)),"",VLOOKUP(DB$1,'Tactic Recode'!$A$1:$B$547,2,FALSE))</f>
        <v/>
      </c>
      <c r="DC43" t="str">
        <f>IF(ISERROR(MATCH(DC$1,'CSC Mitre'!AP$1:AP$220,0)),"",VLOOKUP(DC$1,'Tactic Recode'!$A$1:$B$547,2,FALSE))</f>
        <v/>
      </c>
      <c r="DD43" t="str">
        <f>IF(ISERROR(MATCH(DD$1,'CSC Mitre'!AP$1:AP$220,0)),"",VLOOKUP(DD$1,'Tactic Recode'!$A$1:$B$547,2,FALSE))</f>
        <v/>
      </c>
      <c r="DE43" t="str">
        <f>IF(ISERROR(MATCH(DE$1,'CSC Mitre'!AP$1:AP$220,0)),"",VLOOKUP(DE$1,'Tactic Recode'!$A$1:$B$547,2,FALSE))</f>
        <v/>
      </c>
      <c r="DF43" t="str">
        <f>IF(ISERROR(MATCH(DF$1,'CSC Mitre'!AP$1:AP$220,0)),"",VLOOKUP(DF$1,'Tactic Recode'!$A$1:$B$547,2,FALSE))</f>
        <v/>
      </c>
      <c r="DG43" t="str">
        <f>IF(ISERROR(MATCH(DG$1,'CSC Mitre'!AP$1:AP$220,0)),"",VLOOKUP(DG$1,'Tactic Recode'!$A$1:$B$547,2,FALSE))</f>
        <v>Defense Evasion</v>
      </c>
      <c r="DH43" t="str">
        <f>IF(ISERROR(MATCH(DH$1,'CSC Mitre'!AP$1:AP$220,0)),"",VLOOKUP(DH$1,'Tactic Recode'!$A$1:$B$547,2,FALSE))</f>
        <v>Defense Evasion</v>
      </c>
      <c r="DI43" t="str">
        <f>IF(ISERROR(MATCH(DI$1,'CSC Mitre'!AP$1:AP$220,0)),"",VLOOKUP(DI$1,'Tactic Recode'!$A$1:$B$547,2,FALSE))</f>
        <v>Defense Evasion</v>
      </c>
      <c r="DJ43" t="str">
        <f>IF(ISERROR(MATCH(DJ$1,'CSC Mitre'!AP$1:AP$220,0)),"",VLOOKUP(DJ$1,'Tactic Recode'!$A$1:$B$547,2,FALSE))</f>
        <v>Defense Evasion</v>
      </c>
      <c r="DK43" t="str">
        <f>IF(ISERROR(MATCH(DK$1,'CSC Mitre'!AP$1:AP$220,0)),"",VLOOKUP(DK$1,'Tactic Recode'!$A$1:$B$547,2,FALSE))</f>
        <v/>
      </c>
      <c r="DL43" t="str">
        <f>IF(ISERROR(MATCH(DL$1,'CSC Mitre'!AP$1:AP$220,0)),"",VLOOKUP(DL$1,'Tactic Recode'!$A$1:$B$547,2,FALSE))</f>
        <v/>
      </c>
      <c r="DM43" t="str">
        <f>IF(ISERROR(MATCH(DM$1,'CSC Mitre'!AP$1:AP$220,0)),"",VLOOKUP(DM$1,'Tactic Recode'!$A$1:$B$547,2,FALSE))</f>
        <v/>
      </c>
      <c r="DN43" t="str">
        <f>IF(ISERROR(MATCH(DN$1,'CSC Mitre'!AP$1:AP$220,0)),"",VLOOKUP(DN$1,'Tactic Recode'!$A$1:$B$547,2,FALSE))</f>
        <v/>
      </c>
      <c r="DO43" t="str">
        <f>IF(ISERROR(MATCH(DO$1,'CSC Mitre'!AP$1:AP$220,0)),"",VLOOKUP(DO$1,'Tactic Recode'!$A$1:$B$547,2,FALSE))</f>
        <v/>
      </c>
      <c r="DP43" t="str">
        <f>IF(ISERROR(MATCH(DP$1,'CSC Mitre'!AP$1:AP$220,0)),"",VLOOKUP(DP$1,'Tactic Recode'!$A$1:$B$547,2,FALSE))</f>
        <v/>
      </c>
      <c r="DQ43" t="str">
        <f>IF(ISERROR(MATCH(DQ$1,'CSC Mitre'!AP$1:AP$220,0)),"",VLOOKUP(DQ$1,'Tactic Recode'!$A$1:$B$547,2,FALSE))</f>
        <v/>
      </c>
      <c r="DR43" t="str">
        <f>IF(ISERROR(MATCH(DR$1,'CSC Mitre'!AP$1:AP$220,0)),"",VLOOKUP(DR$1,'Tactic Recode'!$A$1:$B$547,2,FALSE))</f>
        <v/>
      </c>
      <c r="DS43" t="str">
        <f>IF(ISERROR(MATCH(DS$1,'CSC Mitre'!AP$1:AP$220,0)),"",VLOOKUP(DS$1,'Tactic Recode'!$A$1:$B$547,2,FALSE))</f>
        <v>Execution, Lateral Movement</v>
      </c>
      <c r="DT43" t="str">
        <f>IF(ISERROR(MATCH(DT$1,'CSC Mitre'!AP$1:AP$220,0)),"",VLOOKUP(DT$1,'Tactic Recode'!$A$1:$B$547,2,FALSE))</f>
        <v/>
      </c>
      <c r="DU43" t="str">
        <f>IF(ISERROR(MATCH(DU$1,'CSC Mitre'!AP$1:AP$220,0)),"",VLOOKUP(DU$1,'Tactic Recode'!$A$1:$B$547,2,FALSE))</f>
        <v/>
      </c>
      <c r="DV43" t="str">
        <f>IF(ISERROR(MATCH(DV$1,'CSC Mitre'!AP$1:AP$220,0)),"",VLOOKUP(DV$1,'Tactic Recode'!$A$1:$B$547,2,FALSE))</f>
        <v/>
      </c>
      <c r="DW43" t="str">
        <f>IF(ISERROR(MATCH(DW$1,'CSC Mitre'!AP$1:AP$220,0)),"",VLOOKUP(DW$1,'Tactic Recode'!$A$1:$B$547,2,FALSE))</f>
        <v>Defense Evasion, Initial Access, Persistence, Privilage Escalation</v>
      </c>
      <c r="DX43" t="str">
        <f>IF(ISERROR(MATCH(DX$1,'CSC Mitre'!AP$1:AP$220,0)),"",VLOOKUP(DX$1,'Tactic Recode'!$A$1:$B$547,2,FALSE))</f>
        <v/>
      </c>
      <c r="DY43" t="str">
        <f>IF(ISERROR(MATCH(DY$1,'CSC Mitre'!AP$1:AP$220,0)),"",VLOOKUP(DY$1,'Tactic Recode'!$A$1:$B$547,2,FALSE))</f>
        <v>Defense Evasion, Initial Access, Persistence, Privilage Escalation</v>
      </c>
      <c r="DZ43" t="str">
        <f>IF(ISERROR(MATCH(DZ$1,'CSC Mitre'!AP$1:AP$220,0)),"",VLOOKUP(DZ$1,'Tactic Recode'!$A$1:$B$547,2,FALSE))</f>
        <v>Defense Evasion, Initial Access, Persistence, Privilage Escalation</v>
      </c>
      <c r="EA43" t="str">
        <f>IF(ISERROR(MATCH(EA$1,'CSC Mitre'!AP$1:AP$220,0)),"",VLOOKUP(EA$1,'Tactic Recode'!$A$1:$B$547,2,FALSE))</f>
        <v>Defense Evasion, Initial Access, Persistence, Privilage Escalation</v>
      </c>
      <c r="EB43" t="str">
        <f>IF(ISERROR(MATCH(EB$1,'CSC Mitre'!AP$1:AP$220,0)),"",VLOOKUP(EB$1,'Tactic Recode'!$A$1:$B$547,2,FALSE))</f>
        <v/>
      </c>
      <c r="EC43" t="str">
        <f>IF(ISERROR(MATCH(EC$1,'CSC Mitre'!AP$1:AP$220,0)),"",VLOOKUP(EC$1,'Tactic Recode'!$A$1:$B$547,2,FALSE))</f>
        <v/>
      </c>
      <c r="ED43" t="str">
        <f>IF(ISERROR(MATCH(ED$1,'CSC Mitre'!AP$1:AP$220,0)),"",VLOOKUP(ED$1,'Tactic Recode'!$A$1:$B$547,2,FALSE))</f>
        <v/>
      </c>
      <c r="EE43" t="str">
        <f>IF(ISERROR(MATCH(EE$1,'CSC Mitre'!AP$1:AP$220,0)),"",VLOOKUP(EE$1,'Tactic Recode'!$A$1:$B$547,2,FALSE))</f>
        <v/>
      </c>
      <c r="EF43" t="str">
        <f>IF(ISERROR(MATCH(EF$1,'CSC Mitre'!AP$1:AP$220,0)),"",VLOOKUP(EF$1,'Tactic Recode'!$A$1:$B$547,2,FALSE))</f>
        <v/>
      </c>
      <c r="EG43" t="str">
        <f>IF(ISERROR(MATCH(EG$1,'CSC Mitre'!AP$1:AP$220,0)),"",VLOOKUP(EG$1,'Tactic Recode'!$A$1:$B$547,2,FALSE))</f>
        <v/>
      </c>
      <c r="EH43" t="str">
        <f>IF(ISERROR(MATCH(EH$1,'CSC Mitre'!AP$1:AP$220,0)),"",VLOOKUP(EH$1,'Tactic Recode'!$A$1:$B$547,2,FALSE))</f>
        <v/>
      </c>
      <c r="EI43" t="str">
        <f>IF(ISERROR(MATCH(EI$1,'CSC Mitre'!AP$1:AP$220,0)),"",VLOOKUP(EI$1,'Tactic Recode'!$A$1:$B$547,2,FALSE))</f>
        <v>Discovery</v>
      </c>
      <c r="EJ43" t="str">
        <f>IF(ISERROR(MATCH(EJ$1,'CSC Mitre'!AP$1:AP$220,0)),"",VLOOKUP(EJ$1,'Tactic Recode'!$A$1:$B$547,2,FALSE))</f>
        <v/>
      </c>
      <c r="EK43" t="str">
        <f>IF(ISERROR(MATCH(EK$1,'CSC Mitre'!AP$1:AP$220,0)),"",VLOOKUP(EK$1,'Tactic Recode'!$A$1:$B$547,2,FALSE))</f>
        <v/>
      </c>
      <c r="EL43" t="str">
        <f>IF(ISERROR(MATCH(EL$1,'CSC Mitre'!AP$1:AP$220,0)),"",VLOOKUP(EL$1,'Tactic Recode'!$A$1:$B$547,2,FALSE))</f>
        <v/>
      </c>
      <c r="EM43" t="str">
        <f>IF(ISERROR(MATCH(EM$1,'CSC Mitre'!AP$1:AP$220,0)),"",VLOOKUP(EM$1,'Tactic Recode'!$A$1:$B$547,2,FALSE))</f>
        <v/>
      </c>
      <c r="EN43" t="str">
        <f>IF(ISERROR(MATCH(EN$1,'CSC Mitre'!AP$1:AP$220,0)),"",VLOOKUP(EN$1,'Tactic Recode'!$A$1:$B$547,2,FALSE))</f>
        <v/>
      </c>
      <c r="EO43" t="str">
        <f>IF(ISERROR(MATCH(EO$1,'CSC Mitre'!AP$1:AP$220,0)),"",VLOOKUP(EO$1,'Tactic Recode'!$A$1:$B$547,2,FALSE))</f>
        <v/>
      </c>
      <c r="EP43" t="str">
        <f>IF(ISERROR(MATCH(EP$1,'CSC Mitre'!AP$1:AP$220,0)),"",VLOOKUP(EP$1,'Tactic Recode'!$A$1:$B$547,2,FALSE))</f>
        <v/>
      </c>
      <c r="EQ43" t="str">
        <f>IF(ISERROR(MATCH(EQ$1,'CSC Mitre'!AP$1:AP$220,0)),"",VLOOKUP(EQ$1,'Tactic Recode'!$A$1:$B$547,2,FALSE))</f>
        <v/>
      </c>
      <c r="ER43" t="str">
        <f>IF(ISERROR(MATCH(ER$1,'CSC Mitre'!AP$1:AP$220,0)),"",VLOOKUP(ER$1,'Tactic Recode'!$A$1:$B$547,2,FALSE))</f>
        <v>Persistence</v>
      </c>
      <c r="ES43" t="str">
        <f>IF(ISERROR(MATCH(ES$1,'CSC Mitre'!AP$1:AP$220,0)),"",VLOOKUP(ES$1,'Tactic Recode'!$A$1:$B$547,2,FALSE))</f>
        <v>Persistence</v>
      </c>
      <c r="ET43" t="str">
        <f>IF(ISERROR(MATCH(ET$1,'CSC Mitre'!AP$1:AP$220,0)),"",VLOOKUP(ET$1,'Tactic Recode'!$A$1:$B$547,2,FALSE))</f>
        <v>Persistence</v>
      </c>
      <c r="EU43" t="str">
        <f>IF(ISERROR(MATCH(EU$1,'CSC Mitre'!AP$1:AP$220,0)),"",VLOOKUP(EU$1,'Tactic Recode'!$A$1:$B$547,2,FALSE))</f>
        <v>Persistence</v>
      </c>
      <c r="EV43" t="str">
        <f>IF(ISERROR(MATCH(EV$1,'CSC Mitre'!AP$1:AP$220,0)),"",VLOOKUP(EV$1,'Tactic Recode'!$A$1:$B$547,2,FALSE))</f>
        <v/>
      </c>
      <c r="EW43" t="str">
        <f>IF(ISERROR(MATCH(EW$1,'CSC Mitre'!AP$1:AP$220,0)),"",VLOOKUP(EW$1,'Tactic Recode'!$A$1:$B$547,2,FALSE))</f>
        <v/>
      </c>
      <c r="EX43" t="str">
        <f>IF(ISERROR(MATCH(EX$1,'CSC Mitre'!AP$1:AP$220,0)),"",VLOOKUP(EX$1,'Tactic Recode'!$A$1:$B$547,2,FALSE))</f>
        <v/>
      </c>
      <c r="EY43" t="str">
        <f>IF(ISERROR(MATCH(EY$1,'CSC Mitre'!AP$1:AP$220,0)),"",VLOOKUP(EY$1,'Tactic Recode'!$A$1:$B$547,2,FALSE))</f>
        <v/>
      </c>
      <c r="EZ43" t="str">
        <f>IF(ISERROR(MATCH(EZ$1,'CSC Mitre'!AP$1:AP$220,0)),"",VLOOKUP(EZ$1,'Tactic Recode'!$A$1:$B$547,2,FALSE))</f>
        <v/>
      </c>
      <c r="FA43" t="str">
        <f>IF(ISERROR(MATCH(FA$1,'CSC Mitre'!AP$1:AP$220,0)),"",VLOOKUP(FA$1,'Tactic Recode'!$A$1:$B$547,2,FALSE))</f>
        <v/>
      </c>
      <c r="FB43" t="str">
        <f>IF(ISERROR(MATCH(FB$1,'CSC Mitre'!AP$1:AP$220,0)),"",VLOOKUP(FB$1,'Tactic Recode'!$A$1:$B$547,2,FALSE))</f>
        <v/>
      </c>
      <c r="FC43" t="str">
        <f>IF(ISERROR(MATCH(FC$1,'CSC Mitre'!AP$1:AP$220,0)),"",VLOOKUP(FC$1,'Tactic Recode'!$A$1:$B$547,2,FALSE))</f>
        <v/>
      </c>
      <c r="FD43" t="str">
        <f>IF(ISERROR(MATCH(FD$1,'CSC Mitre'!AP$1:AP$220,0)),"",VLOOKUP(FD$1,'Tactic Recode'!$A$1:$B$547,2,FALSE))</f>
        <v/>
      </c>
      <c r="FE43" t="str">
        <f>IF(ISERROR(MATCH(FE$1,'CSC Mitre'!AP$1:AP$220,0)),"",VLOOKUP(FE$1,'Tactic Recode'!$A$1:$B$547,2,FALSE))</f>
        <v/>
      </c>
      <c r="FF43" t="str">
        <f>IF(ISERROR(MATCH(FF$1,'CSC Mitre'!AP$1:AP$220,0)),"",VLOOKUP(FF$1,'Tactic Recode'!$A$1:$B$547,2,FALSE))</f>
        <v/>
      </c>
      <c r="FG43" t="str">
        <f>IF(ISERROR(MATCH(FG$1,'CSC Mitre'!AP$1:AP$220,0)),"",VLOOKUP(FG$1,'Tactic Recode'!$A$1:$B$547,2,FALSE))</f>
        <v/>
      </c>
      <c r="FH43" t="str">
        <f>IF(ISERROR(MATCH(FH$1,'CSC Mitre'!AP$1:AP$220,0)),"",VLOOKUP(FH$1,'Tactic Recode'!$A$1:$B$547,2,FALSE))</f>
        <v/>
      </c>
      <c r="FI43" t="str">
        <f>IF(ISERROR(MATCH(FI$1,'CSC Mitre'!AP$1:AP$220,0)),"",VLOOKUP(FI$1,'Tactic Recode'!$A$1:$B$547,2,FALSE))</f>
        <v/>
      </c>
      <c r="FJ43" t="str">
        <f>IF(ISERROR(MATCH(FJ$1,'CSC Mitre'!AP$1:AP$220,0)),"",VLOOKUP(FJ$1,'Tactic Recode'!$A$1:$B$547,2,FALSE))</f>
        <v/>
      </c>
      <c r="FK43" t="str">
        <f>IF(ISERROR(MATCH(FK$1,'CSC Mitre'!AP$1:AP$220,0)),"",VLOOKUP(FK$1,'Tactic Recode'!$A$1:$B$547,2,FALSE))</f>
        <v/>
      </c>
      <c r="FL43" t="str">
        <f>IF(ISERROR(MATCH(FL$1,'CSC Mitre'!AP$1:AP$220,0)),"",VLOOKUP(FL$1,'Tactic Recode'!$A$1:$B$547,2,FALSE))</f>
        <v/>
      </c>
      <c r="FM43" t="str">
        <f>IF(ISERROR(MATCH(FM$1,'CSC Mitre'!AP$1:AP$220,0)),"",VLOOKUP(FM$1,'Tactic Recode'!$A$1:$B$547,2,FALSE))</f>
        <v/>
      </c>
      <c r="FN43" t="str">
        <f>IF(ISERROR(MATCH(FN$1,'CSC Mitre'!AP$1:AP$220,0)),"",VLOOKUP(FN$1,'Tactic Recode'!$A$1:$B$547,2,FALSE))</f>
        <v/>
      </c>
      <c r="FO43" t="str">
        <f>IF(ISERROR(MATCH(FO$1,'CSC Mitre'!AP$1:AP$220,0)),"",VLOOKUP(FO$1,'Tactic Recode'!$A$1:$B$547,2,FALSE))</f>
        <v/>
      </c>
      <c r="FP43" t="str">
        <f>IF(ISERROR(MATCH(FP$1,'CSC Mitre'!AP$1:AP$220,0)),"",VLOOKUP(FP$1,'Tactic Recode'!$A$1:$B$547,2,FALSE))</f>
        <v/>
      </c>
      <c r="FQ43" t="str">
        <f>IF(ISERROR(MATCH(FQ$1,'CSC Mitre'!AP$1:AP$220,0)),"",VLOOKUP(FQ$1,'Tactic Recode'!$A$1:$B$547,2,FALSE))</f>
        <v/>
      </c>
      <c r="FR43" t="str">
        <f>IF(ISERROR(MATCH(FR$1,'CSC Mitre'!AP$1:AP$220,0)),"",VLOOKUP(FR$1,'Tactic Recode'!$A$1:$B$547,2,FALSE))</f>
        <v/>
      </c>
      <c r="FS43" t="str">
        <f>IF(ISERROR(MATCH(FS$1,'CSC Mitre'!AP$1:AP$220,0)),"",VLOOKUP(FS$1,'Tactic Recode'!$A$1:$B$547,2,FALSE))</f>
        <v/>
      </c>
      <c r="FT43" t="str">
        <f>IF(ISERROR(MATCH(FT$1,'CSC Mitre'!AP$1:AP$220,0)),"",VLOOKUP(FT$1,'Tactic Recode'!$A$1:$B$547,2,FALSE))</f>
        <v/>
      </c>
      <c r="FU43" t="str">
        <f>IF(ISERROR(MATCH(FU$1,'CSC Mitre'!AP$1:AP$220,0)),"",VLOOKUP(FU$1,'Tactic Recode'!$A$1:$B$547,2,FALSE))</f>
        <v/>
      </c>
      <c r="FV43" t="str">
        <f>IF(ISERROR(MATCH(FV$1,'CSC Mitre'!AP$1:AP$220,0)),"",VLOOKUP(FV$1,'Tactic Recode'!$A$1:$B$547,2,FALSE))</f>
        <v/>
      </c>
      <c r="FW43" t="str">
        <f>IF(ISERROR(MATCH(FW$1,'CSC Mitre'!AP$1:AP$220,0)),"",VLOOKUP(FW$1,'Tactic Recode'!$A$1:$B$547,2,FALSE))</f>
        <v/>
      </c>
      <c r="FX43" t="str">
        <f>IF(ISERROR(MATCH(FX$1,'CSC Mitre'!AP$1:AP$220,0)),"",VLOOKUP(FX$1,'Tactic Recode'!$A$1:$B$547,2,FALSE))</f>
        <v/>
      </c>
      <c r="FY43" t="str">
        <f>IF(ISERROR(MATCH(FY$1,'CSC Mitre'!AP$1:AP$220,0)),"",VLOOKUP(FY$1,'Tactic Recode'!$A$1:$B$547,2,FALSE))</f>
        <v/>
      </c>
      <c r="FZ43" t="str">
        <f>IF(ISERROR(MATCH(FZ$1,'CSC Mitre'!AP$1:AP$220,0)),"",VLOOKUP(FZ$1,'Tactic Recode'!$A$1:$B$547,2,FALSE))</f>
        <v/>
      </c>
      <c r="GA43" t="str">
        <f>IF(ISERROR(MATCH(GA$1,'CSC Mitre'!AP$1:AP$220,0)),"",VLOOKUP(GA$1,'Tactic Recode'!$A$1:$B$547,2,FALSE))</f>
        <v/>
      </c>
      <c r="GB43" t="str">
        <f>IF(ISERROR(MATCH(GB$1,'CSC Mitre'!AP$1:AP$220,0)),"",VLOOKUP(GB$1,'Tactic Recode'!$A$1:$B$547,2,FALSE))</f>
        <v>Defense Evasion, Privilage Escalation</v>
      </c>
      <c r="GC43" t="str">
        <f>IF(ISERROR(MATCH(GC$1,'CSC Mitre'!AP$1:AP$220,0)),"",VLOOKUP(GC$1,'Tactic Recode'!$A$1:$B$547,2,FALSE))</f>
        <v>Defense Evasion, Privilage Escalation</v>
      </c>
      <c r="GD43" t="str">
        <f>IF(ISERROR(MATCH(GD$1,'CSC Mitre'!AP$1:AP$220,0)),"",VLOOKUP(GD$1,'Tactic Recode'!$A$1:$B$547,2,FALSE))</f>
        <v>Defense Evasion, Privilage Escalation</v>
      </c>
      <c r="GE43" t="str">
        <f>IF(ISERROR(MATCH(GE$1,'CSC Mitre'!AP$1:AP$220,0)),"",VLOOKUP(GE$1,'Tactic Recode'!$A$1:$B$547,2,FALSE))</f>
        <v>Defense Evasion, Privilage Escalation</v>
      </c>
      <c r="GF43" t="str">
        <f>IF(ISERROR(MATCH(GF$1,'CSC Mitre'!AP$1:AP$220,0)),"",VLOOKUP(GF$1,'Tactic Recode'!$A$1:$B$547,2,FALSE))</f>
        <v/>
      </c>
      <c r="GG43" t="str">
        <f>IF(ISERROR(MATCH(GG$1,'CSC Mitre'!AP$1:AP$220,0)),"",VLOOKUP(GG$1,'Tactic Recode'!$A$1:$B$547,2,FALSE))</f>
        <v/>
      </c>
      <c r="GH43" t="str">
        <f>IF(ISERROR(MATCH(GH$1,'CSC Mitre'!AP$1:AP$220,0)),"",VLOOKUP(GH$1,'Tactic Recode'!$A$1:$B$547,2,FALSE))</f>
        <v/>
      </c>
      <c r="GI43" t="str">
        <f>IF(ISERROR(MATCH(GI$1,'CSC Mitre'!AP$1:AP$220,0)),"",VLOOKUP(GI$1,'Tactic Recode'!$A$1:$B$547,2,FALSE))</f>
        <v>Persistence</v>
      </c>
      <c r="GJ43" t="str">
        <f>IF(ISERROR(MATCH(GJ$1,'CSC Mitre'!AP$1:AP$220,0)),"",VLOOKUP(GJ$1,'Tactic Recode'!$A$1:$B$547,2,FALSE))</f>
        <v>Persistence</v>
      </c>
      <c r="GK43" t="str">
        <f>IF(ISERROR(MATCH(GK$1,'CSC Mitre'!AP$1:AP$220,0)),"",VLOOKUP(GK$1,'Tactic Recode'!$A$1:$B$547,2,FALSE))</f>
        <v>Persistence</v>
      </c>
      <c r="GL43" t="str">
        <f>IF(ISERROR(MATCH(GL$1,'CSC Mitre'!AP$1:AP$220,0)),"",VLOOKUP(GL$1,'Tactic Recode'!$A$1:$B$547,2,FALSE))</f>
        <v>Persistence</v>
      </c>
      <c r="GM43" t="str">
        <f>IF(ISERROR(MATCH(GM$1,'CSC Mitre'!AP$1:AP$220,0)),"",VLOOKUP(GM$1,'Tactic Recode'!$A$1:$B$547,2,FALSE))</f>
        <v/>
      </c>
      <c r="GN43" t="str">
        <f>IF(ISERROR(MATCH(GN$1,'CSC Mitre'!AP$1:AP$220,0)),"",VLOOKUP(GN$1,'Tactic Recode'!$A$1:$B$547,2,FALSE))</f>
        <v/>
      </c>
      <c r="GO43" t="str">
        <f>IF(ISERROR(MATCH(GO$1,'CSC Mitre'!AP$1:AP$220,0)),"",VLOOKUP(GO$1,'Tactic Recode'!$A$1:$B$547,2,FALSE))</f>
        <v/>
      </c>
      <c r="GP43" t="str">
        <f>IF(ISERROR(MATCH(GP$1,'CSC Mitre'!AP$1:AP$220,0)),"",VLOOKUP(GP$1,'Tactic Recode'!$A$1:$B$547,2,FALSE))</f>
        <v/>
      </c>
      <c r="GQ43" t="str">
        <f>IF(ISERROR(MATCH(GQ$1,'CSC Mitre'!AP$1:AP$220,0)),"",VLOOKUP(GQ$1,'Tactic Recode'!$A$1:$B$547,2,FALSE))</f>
        <v/>
      </c>
      <c r="GR43" t="str">
        <f>IF(ISERROR(MATCH(GR$1,'CSC Mitre'!AP$1:AP$220,0)),"",VLOOKUP(GR$1,'Tactic Recode'!$A$1:$B$547,2,FALSE))</f>
        <v/>
      </c>
      <c r="GS43" t="str">
        <f>IF(ISERROR(MATCH(GS$1,'CSC Mitre'!AP$1:AP$220,0)),"",VLOOKUP(GS$1,'Tactic Recode'!$A$1:$B$547,2,FALSE))</f>
        <v/>
      </c>
      <c r="GT43" t="str">
        <f>IF(ISERROR(MATCH(GT$1,'CSC Mitre'!AP$1:AP$220,0)),"",VLOOKUP(GT$1,'Tactic Recode'!$A$1:$B$547,2,FALSE))</f>
        <v/>
      </c>
      <c r="GU43" t="str">
        <f>IF(ISERROR(MATCH(GU$1,'CSC Mitre'!AP$1:AP$220,0)),"",VLOOKUP(GU$1,'Tactic Recode'!$A$1:$B$547,2,FALSE))</f>
        <v/>
      </c>
      <c r="GV43" t="str">
        <f>IF(ISERROR(MATCH(GV$1,'CSC Mitre'!AP$1:AP$220,0)),"",VLOOKUP(GV$1,'Tactic Recode'!$A$1:$B$547,2,FALSE))</f>
        <v/>
      </c>
      <c r="GW43" t="str">
        <f>IF(ISERROR(MATCH(GW$1,'CSC Mitre'!AP$1:AP$220,0)),"",VLOOKUP(GW$1,'Tactic Recode'!$A$1:$B$547,2,FALSE))</f>
        <v/>
      </c>
      <c r="GX43" t="str">
        <f>IF(ISERROR(MATCH(GX$1,'CSC Mitre'!AP$1:AP$220,0)),"",VLOOKUP(GX$1,'Tactic Recode'!$A$1:$B$547,2,FALSE))</f>
        <v/>
      </c>
      <c r="GY43" t="str">
        <f>IF(ISERROR(MATCH(GY$1,'CSC Mitre'!AP$1:AP$220,0)),"",VLOOKUP(GY$1,'Tactic Recode'!$A$1:$B$547,2,FALSE))</f>
        <v/>
      </c>
      <c r="GZ43" t="str">
        <f>IF(ISERROR(MATCH(GZ$1,'CSC Mitre'!AP$1:AP$220,0)),"",VLOOKUP(GZ$1,'Tactic Recode'!$A$1:$B$547,2,FALSE))</f>
        <v/>
      </c>
      <c r="HA43" t="str">
        <f>IF(ISERROR(MATCH(HA$1,'CSC Mitre'!AP$1:AP$220,0)),"",VLOOKUP(HA$1,'Tactic Recode'!$A$1:$B$547,2,FALSE))</f>
        <v/>
      </c>
      <c r="HB43" t="str">
        <f>IF(ISERROR(MATCH(HB$1,'CSC Mitre'!AP$1:AP$220,0)),"",VLOOKUP(HB$1,'Tactic Recode'!$A$1:$B$547,2,FALSE))</f>
        <v/>
      </c>
      <c r="HC43" t="str">
        <f>IF(ISERROR(MATCH(HC$1,'CSC Mitre'!AP$1:AP$220,0)),"",VLOOKUP(HC$1,'Tactic Recode'!$A$1:$B$547,2,FALSE))</f>
        <v/>
      </c>
      <c r="HD43" t="str">
        <f>IF(ISERROR(MATCH(HD$1,'CSC Mitre'!AP$1:AP$220,0)),"",VLOOKUP(HD$1,'Tactic Recode'!$A$1:$B$547,2,FALSE))</f>
        <v/>
      </c>
      <c r="HE43" t="str">
        <f>IF(ISERROR(MATCH(HE$1,'CSC Mitre'!AP$1:AP$220,0)),"",VLOOKUP(HE$1,'Tactic Recode'!$A$1:$B$547,2,FALSE))</f>
        <v/>
      </c>
      <c r="HF43" t="str">
        <f>IF(ISERROR(MATCH(HF$1,'CSC Mitre'!AP$1:AP$220,0)),"",VLOOKUP(HF$1,'Tactic Recode'!$A$1:$B$547,2,FALSE))</f>
        <v>Defense Evasion, Persistence</v>
      </c>
      <c r="HG43" t="str">
        <f>IF(ISERROR(MATCH(HG$1,'CSC Mitre'!AP$1:AP$220,0)),"",VLOOKUP(HG$1,'Tactic Recode'!$A$1:$B$547,2,FALSE))</f>
        <v/>
      </c>
      <c r="HH43" t="str">
        <f>IF(ISERROR(MATCH(HH$1,'CSC Mitre'!AP$1:AP$220,0)),"",VLOOKUP(HH$1,'Tactic Recode'!$A$1:$B$547,2,FALSE))</f>
        <v/>
      </c>
      <c r="HI43" t="str">
        <f>IF(ISERROR(MATCH(HI$1,'CSC Mitre'!AP$1:AP$220,0)),"",VLOOKUP(HI$1,'Tactic Recode'!$A$1:$B$547,2,FALSE))</f>
        <v/>
      </c>
      <c r="HJ43" t="str">
        <f>IF(ISERROR(MATCH(HJ$1,'CSC Mitre'!AP$1:AP$220,0)),"",VLOOKUP(HJ$1,'Tactic Recode'!$A$1:$B$547,2,FALSE))</f>
        <v/>
      </c>
      <c r="HK43" t="str">
        <f>IF(ISERROR(MATCH(HK$1,'CSC Mitre'!AP$1:AP$220,0)),"",VLOOKUP(HK$1,'Tactic Recode'!$A$1:$B$547,2,FALSE))</f>
        <v/>
      </c>
      <c r="HL43" t="str">
        <f>IF(ISERROR(MATCH(HL$1,'CSC Mitre'!AP$1:AP$220,0)),"",VLOOKUP(HL$1,'Tactic Recode'!$A$1:$B$547,2,FALSE))</f>
        <v/>
      </c>
      <c r="HM43" t="str">
        <f>IF(ISERROR(MATCH(HM$1,'CSC Mitre'!AP$1:AP$220,0)),"",VLOOKUP(HM$1,'Tactic Recode'!$A$1:$B$547,2,FALSE))</f>
        <v/>
      </c>
      <c r="HN43" t="str">
        <f>IF(ISERROR(MATCH(HN$1,'CSC Mitre'!AP$1:AP$220,0)),"",VLOOKUP(HN$1,'Tactic Recode'!$A$1:$B$547,2,FALSE))</f>
        <v/>
      </c>
      <c r="HO43" t="str">
        <f>IF(ISERROR(MATCH(HO$1,'CSC Mitre'!AP$1:AP$220,0)),"",VLOOKUP(HO$1,'Tactic Recode'!$A$1:$B$547,2,FALSE))</f>
        <v/>
      </c>
      <c r="HP43" t="str">
        <f>IF(ISERROR(MATCH(HP$1,'CSC Mitre'!AP$1:AP$220,0)),"",VLOOKUP(HP$1,'Tactic Recode'!$A$1:$B$547,2,FALSE))</f>
        <v/>
      </c>
      <c r="HQ43" t="str">
        <f>IF(ISERROR(MATCH(HQ$1,'CSC Mitre'!AP$1:AP$220,0)),"",VLOOKUP(HQ$1,'Tactic Recode'!$A$1:$B$547,2,FALSE))</f>
        <v/>
      </c>
      <c r="HR43" t="str">
        <f>IF(ISERROR(MATCH(HR$1,'CSC Mitre'!AP$1:AP$220,0)),"",VLOOKUP(HR$1,'Tactic Recode'!$A$1:$B$547,2,FALSE))</f>
        <v/>
      </c>
      <c r="HS43" t="str">
        <f>IF(ISERROR(MATCH(HS$1,'CSC Mitre'!AP$1:AP$220,0)),"",VLOOKUP(HS$1,'Tactic Recode'!$A$1:$B$547,2,FALSE))</f>
        <v/>
      </c>
      <c r="HT43" t="str">
        <f>IF(ISERROR(MATCH(HT$1,'CSC Mitre'!AP$1:AP$220,0)),"",VLOOKUP(HT$1,'Tactic Recode'!$A$1:$B$547,2,FALSE))</f>
        <v/>
      </c>
      <c r="HU43" t="str">
        <f>IF(ISERROR(MATCH(HU$1,'CSC Mitre'!AP$1:AP$220,0)),"",VLOOKUP(HU$1,'Tactic Recode'!$A$1:$B$547,2,FALSE))</f>
        <v/>
      </c>
      <c r="HV43" t="str">
        <f>IF(ISERROR(MATCH(HV$1,'CSC Mitre'!AP$1:AP$220,0)),"",VLOOKUP(HV$1,'Tactic Recode'!$A$1:$B$547,2,FALSE))</f>
        <v/>
      </c>
      <c r="HW43" t="str">
        <f>IF(ISERROR(MATCH(HW$1,'CSC Mitre'!AP$1:AP$220,0)),"",VLOOKUP(HW$1,'Tactic Recode'!$A$1:$B$547,2,FALSE))</f>
        <v/>
      </c>
      <c r="HX43" t="str">
        <f>IF(ISERROR(MATCH(HX$1,'CSC Mitre'!AP$1:AP$220,0)),"",VLOOKUP(HX$1,'Tactic Recode'!$A$1:$B$547,2,FALSE))</f>
        <v/>
      </c>
      <c r="HY43" t="str">
        <f>IF(ISERROR(MATCH(HY$1,'CSC Mitre'!AP$1:AP$220,0)),"",VLOOKUP(HY$1,'Tactic Recode'!$A$1:$B$547,2,FALSE))</f>
        <v/>
      </c>
      <c r="HZ43" t="str">
        <f>IF(ISERROR(MATCH(HZ$1,'CSC Mitre'!AP$1:AP$220,0)),"",VLOOKUP(HZ$1,'Tactic Recode'!$A$1:$B$547,2,FALSE))</f>
        <v/>
      </c>
      <c r="IA43" t="str">
        <f>IF(ISERROR(MATCH(IA$1,'CSC Mitre'!AP$1:AP$220,0)),"",VLOOKUP(IA$1,'Tactic Recode'!$A$1:$B$547,2,FALSE))</f>
        <v/>
      </c>
      <c r="IB43" t="str">
        <f>IF(ISERROR(MATCH(IB$1,'CSC Mitre'!AP$1:AP$220,0)),"",VLOOKUP(IB$1,'Tactic Recode'!$A$1:$B$547,2,FALSE))</f>
        <v>Defense Evasion</v>
      </c>
      <c r="IC43" t="str">
        <f>IF(ISERROR(MATCH(IC$1,'CSC Mitre'!AP$1:AP$220,0)),"",VLOOKUP(IC$1,'Tactic Recode'!$A$1:$B$547,2,FALSE))</f>
        <v/>
      </c>
      <c r="ID43" t="str">
        <f>IF(ISERROR(MATCH(ID$1,'CSC Mitre'!AP$1:AP$220,0)),"",VLOOKUP(ID$1,'Tactic Recode'!$A$1:$B$547,2,FALSE))</f>
        <v/>
      </c>
      <c r="IE43" t="str">
        <f>IF(ISERROR(MATCH(IE$1,'CSC Mitre'!AP$1:AP$220,0)),"",VLOOKUP(IE$1,'Tactic Recode'!$A$1:$B$547,2,FALSE))</f>
        <v/>
      </c>
      <c r="IF43" t="str">
        <f>IF(ISERROR(MATCH(IF$1,'CSC Mitre'!AP$1:AP$220,0)),"",VLOOKUP(IF$1,'Tactic Recode'!$A$1:$B$547,2,FALSE))</f>
        <v/>
      </c>
      <c r="IG43" t="str">
        <f>IF(ISERROR(MATCH(IG$1,'CSC Mitre'!AP$1:AP$220,0)),"",VLOOKUP(IG$1,'Tactic Recode'!$A$1:$B$547,2,FALSE))</f>
        <v/>
      </c>
      <c r="IH43" t="str">
        <f>IF(ISERROR(MATCH(IH$1,'CSC Mitre'!AP$1:AP$220,0)),"",VLOOKUP(IH$1,'Tactic Recode'!$A$1:$B$547,2,FALSE))</f>
        <v>Defense Evasion</v>
      </c>
      <c r="II43" t="str">
        <f>IF(ISERROR(MATCH(II$1,'CSC Mitre'!AP$1:AP$220,0)),"",VLOOKUP(II$1,'Tactic Recode'!$A$1:$B$547,2,FALSE))</f>
        <v/>
      </c>
      <c r="IJ43" t="str">
        <f>IF(ISERROR(MATCH(IJ$1,'CSC Mitre'!AP$1:AP$220,0)),"",VLOOKUP(IJ$1,'Tactic Recode'!$A$1:$B$547,2,FALSE))</f>
        <v/>
      </c>
      <c r="IK43" t="str">
        <f>IF(ISERROR(MATCH(IK$1,'CSC Mitre'!AP$1:AP$220,0)),"",VLOOKUP(IK$1,'Tactic Recode'!$A$1:$B$547,2,FALSE))</f>
        <v/>
      </c>
      <c r="IL43" t="str">
        <f>IF(ISERROR(MATCH(IL$1,'CSC Mitre'!AP$1:AP$220,0)),"",VLOOKUP(IL$1,'Tactic Recode'!$A$1:$B$547,2,FALSE))</f>
        <v/>
      </c>
      <c r="IM43" t="str">
        <f>IF(ISERROR(MATCH(IM$1,'CSC Mitre'!AP$1:AP$220,0)),"",VLOOKUP(IM$1,'Tactic Recode'!$A$1:$B$547,2,FALSE))</f>
        <v/>
      </c>
      <c r="IN43" t="str">
        <f>IF(ISERROR(MATCH(IN$1,'CSC Mitre'!AP$1:AP$220,0)),"",VLOOKUP(IN$1,'Tactic Recode'!$A$1:$B$547,2,FALSE))</f>
        <v/>
      </c>
      <c r="IO43" t="str">
        <f>IF(ISERROR(MATCH(IO$1,'CSC Mitre'!AP$1:AP$220,0)),"",VLOOKUP(IO$1,'Tactic Recode'!$A$1:$B$547,2,FALSE))</f>
        <v/>
      </c>
      <c r="IP43" t="str">
        <f>IF(ISERROR(MATCH(IP$1,'CSC Mitre'!AP$1:AP$220,0)),"",VLOOKUP(IP$1,'Tactic Recode'!$A$1:$B$547,2,FALSE))</f>
        <v/>
      </c>
      <c r="IQ43" t="str">
        <f>IF(ISERROR(MATCH(IQ$1,'CSC Mitre'!AP$1:AP$220,0)),"",VLOOKUP(IQ$1,'Tactic Recode'!$A$1:$B$547,2,FALSE))</f>
        <v>Defense Evasion</v>
      </c>
      <c r="IR43" t="str">
        <f>IF(ISERROR(MATCH(IR$1,'CSC Mitre'!AP$1:AP$220,0)),"",VLOOKUP(IR$1,'Tactic Recode'!$A$1:$B$547,2,FALSE))</f>
        <v>Defense Evasion</v>
      </c>
      <c r="IS43" t="str">
        <f>IF(ISERROR(MATCH(IS$1,'CSC Mitre'!AP$1:AP$220,0)),"",VLOOKUP(IS$1,'Tactic Recode'!$A$1:$B$547,2,FALSE))</f>
        <v>Defense Evasion</v>
      </c>
      <c r="IT43" t="str">
        <f>IF(ISERROR(MATCH(IT$1,'CSC Mitre'!AP$1:AP$220,0)),"",VLOOKUP(IT$1,'Tactic Recode'!$A$1:$B$547,2,FALSE))</f>
        <v/>
      </c>
      <c r="IU43" t="str">
        <f>IF(ISERROR(MATCH(IU$1,'CSC Mitre'!AP$1:AP$220,0)),"",VLOOKUP(IU$1,'Tactic Recode'!$A$1:$B$547,2,FALSE))</f>
        <v/>
      </c>
      <c r="IV43" t="str">
        <f>IF(ISERROR(MATCH(IV$1,'CSC Mitre'!AP$1:AP$220,0)),"",VLOOKUP(IV$1,'Tactic Recode'!$A$1:$B$547,2,FALSE))</f>
        <v/>
      </c>
      <c r="IW43" t="str">
        <f>IF(ISERROR(MATCH(IW$1,'CSC Mitre'!AP$1:AP$220,0)),"",VLOOKUP(IW$1,'Tactic Recode'!$A$1:$B$547,2,FALSE))</f>
        <v>Defense Evasion, Privilage Escalation</v>
      </c>
      <c r="IX43" t="str">
        <f>IF(ISERROR(MATCH(IX$1,'CSC Mitre'!AP$1:AP$220,0)),"",VLOOKUP(IX$1,'Tactic Recode'!$A$1:$B$547,2,FALSE))</f>
        <v>Defense Evasion, Privilage Escalation</v>
      </c>
      <c r="IY43" t="str">
        <f>IF(ISERROR(MATCH(IY$1,'CSC Mitre'!AP$1:AP$220,0)),"",VLOOKUP(IY$1,'Tactic Recode'!$A$1:$B$547,2,FALSE))</f>
        <v>Defense Evasion, Privilage Escalation</v>
      </c>
      <c r="IZ43" t="str">
        <f>IF(ISERROR(MATCH(IZ$1,'CSC Mitre'!AP$1:AP$220,0)),"",VLOOKUP(IZ$1,'Tactic Recode'!$A$1:$B$547,2,FALSE))</f>
        <v/>
      </c>
      <c r="JA43" t="str">
        <f>IF(ISERROR(MATCH(JA$1,'CSC Mitre'!AP$1:AP$220,0)),"",VLOOKUP(JA$1,'Tactic Recode'!$A$1:$B$547,2,FALSE))</f>
        <v/>
      </c>
      <c r="JB43" t="str">
        <f>IF(ISERROR(MATCH(JB$1,'CSC Mitre'!AP$1:AP$220,0)),"",VLOOKUP(JB$1,'Tactic Recode'!$A$1:$B$547,2,FALSE))</f>
        <v>Impact</v>
      </c>
      <c r="JC43" t="str">
        <f>IF(ISERROR(MATCH(JC$1,'CSC Mitre'!AP$1:AP$220,0)),"",VLOOKUP(JC$1,'Tactic Recode'!$A$1:$B$547,2,FALSE))</f>
        <v/>
      </c>
      <c r="JD43" t="str">
        <f>IF(ISERROR(MATCH(JD$1,'CSC Mitre'!AP$1:AP$220,0)),"",VLOOKUP(JD$1,'Tactic Recode'!$A$1:$B$547,2,FALSE))</f>
        <v/>
      </c>
      <c r="JE43" t="str">
        <f>IF(ISERROR(MATCH(JE$1,'CSC Mitre'!AP$1:AP$220,0)),"",VLOOKUP(JE$1,'Tactic Recode'!$A$1:$B$547,2,FALSE))</f>
        <v/>
      </c>
      <c r="JF43" t="str">
        <f>IF(ISERROR(MATCH(JF$1,'CSC Mitre'!AP$1:AP$220,0)),"",VLOOKUP(JF$1,'Tactic Recode'!$A$1:$B$547,2,FALSE))</f>
        <v/>
      </c>
      <c r="JG43" t="str">
        <f>IF(ISERROR(MATCH(JG$1,'CSC Mitre'!AP$1:AP$220,0)),"",VLOOKUP(JG$1,'Tactic Recode'!$A$1:$B$547,2,FALSE))</f>
        <v>Impact</v>
      </c>
      <c r="JH43" t="str">
        <f>IF(ISERROR(MATCH(JH$1,'CSC Mitre'!AP$1:AP$220,0)),"",VLOOKUP(JH$1,'Tactic Recode'!$A$1:$B$547,2,FALSE))</f>
        <v/>
      </c>
      <c r="JI43" t="str">
        <f>IF(ISERROR(MATCH(JI$1,'CSC Mitre'!AP$1:AP$220,0)),"",VLOOKUP(JI$1,'Tactic Recode'!$A$1:$B$547,2,FALSE))</f>
        <v/>
      </c>
      <c r="JJ43" t="str">
        <f>IF(ISERROR(MATCH(JJ$1,'CSC Mitre'!AP$1:AP$220,0)),"",VLOOKUP(JJ$1,'Tactic Recode'!$A$1:$B$547,2,FALSE))</f>
        <v/>
      </c>
      <c r="JK43" t="str">
        <f>IF(ISERROR(MATCH(JK$1,'CSC Mitre'!AP$1:AP$220,0)),"",VLOOKUP(JK$1,'Tactic Recode'!$A$1:$B$547,2,FALSE))</f>
        <v/>
      </c>
      <c r="JL43" t="str">
        <f>IF(ISERROR(MATCH(JL$1,'CSC Mitre'!AP$1:AP$220,0)),"",VLOOKUP(JL$1,'Tactic Recode'!$A$1:$B$547,2,FALSE))</f>
        <v/>
      </c>
      <c r="JM43" t="str">
        <f>IF(ISERROR(MATCH(JM$1,'CSC Mitre'!AP$1:AP$220,0)),"",VLOOKUP(JM$1,'Tactic Recode'!$A$1:$B$547,2,FALSE))</f>
        <v/>
      </c>
      <c r="JN43" t="str">
        <f>IF(ISERROR(MATCH(JN$1,'CSC Mitre'!AP$1:AP$220,0)),"",VLOOKUP(JN$1,'Tactic Recode'!$A$1:$B$547,2,FALSE))</f>
        <v/>
      </c>
      <c r="JO43" t="str">
        <f>IF(ISERROR(MATCH(JO$1,'CSC Mitre'!AP$1:AP$220,0)),"",VLOOKUP(JO$1,'Tactic Recode'!$A$1:$B$547,2,FALSE))</f>
        <v/>
      </c>
      <c r="JP43" t="str">
        <f>IF(ISERROR(MATCH(JP$1,'CSC Mitre'!AP$1:AP$220,0)),"",VLOOKUP(JP$1,'Tactic Recode'!$A$1:$B$547,2,FALSE))</f>
        <v/>
      </c>
      <c r="JQ43" t="str">
        <f>IF(ISERROR(MATCH(JQ$1,'CSC Mitre'!AP$1:AP$220,0)),"",VLOOKUP(JQ$1,'Tactic Recode'!$A$1:$B$547,2,FALSE))</f>
        <v/>
      </c>
      <c r="JR43" t="str">
        <f>IF(ISERROR(MATCH(JR$1,'CSC Mitre'!AP$1:AP$220,0)),"",VLOOKUP(JR$1,'Tactic Recode'!$A$1:$B$547,2,FALSE))</f>
        <v/>
      </c>
      <c r="JS43" t="str">
        <f>IF(ISERROR(MATCH(JS$1,'CSC Mitre'!AP$1:AP$220,0)),"",VLOOKUP(JS$1,'Tactic Recode'!$A$1:$B$547,2,FALSE))</f>
        <v/>
      </c>
      <c r="JT43" t="str">
        <f>IF(ISERROR(MATCH(JT$1,'CSC Mitre'!AP$1:AP$220,0)),"",VLOOKUP(JT$1,'Tactic Recode'!$A$1:$B$547,2,FALSE))</f>
        <v/>
      </c>
      <c r="JU43" t="str">
        <f>IF(ISERROR(MATCH(JU$1,'CSC Mitre'!AP$1:AP$220,0)),"",VLOOKUP(JU$1,'Tactic Recode'!$A$1:$B$547,2,FALSE))</f>
        <v>Persistence</v>
      </c>
      <c r="JV43" t="str">
        <f>IF(ISERROR(MATCH(JV$1,'CSC Mitre'!AP$1:AP$220,0)),"",VLOOKUP(JV$1,'Tactic Recode'!$A$1:$B$547,2,FALSE))</f>
        <v>Persistence</v>
      </c>
      <c r="JW43" t="str">
        <f>IF(ISERROR(MATCH(JW$1,'CSC Mitre'!AP$1:AP$220,0)),"",VLOOKUP(JW$1,'Tactic Recode'!$A$1:$B$547,2,FALSE))</f>
        <v>Persistence</v>
      </c>
      <c r="JX43" t="str">
        <f>IF(ISERROR(MATCH(JX$1,'CSC Mitre'!AP$1:AP$220,0)),"",VLOOKUP(JX$1,'Tactic Recode'!$A$1:$B$547,2,FALSE))</f>
        <v/>
      </c>
      <c r="JY43" t="str">
        <f>IF(ISERROR(MATCH(JY$1,'CSC Mitre'!AP$1:AP$220,0)),"",VLOOKUP(JY$1,'Tactic Recode'!$A$1:$B$547,2,FALSE))</f>
        <v/>
      </c>
      <c r="JZ43" t="str">
        <f>IF(ISERROR(MATCH(JZ$1,'CSC Mitre'!AP$1:AP$220,0)),"",VLOOKUP(JZ$1,'Tactic Recode'!$A$1:$B$547,2,FALSE))</f>
        <v/>
      </c>
      <c r="KA43" t="str">
        <f>IF(ISERROR(MATCH(KA$1,'CSC Mitre'!AP$1:AP$220,0)),"",VLOOKUP(KA$1,'Tactic Recode'!$A$1:$B$547,2,FALSE))</f>
        <v>Persistence</v>
      </c>
      <c r="KB43" t="str">
        <f>IF(ISERROR(MATCH(KB$1,'CSC Mitre'!AP$1:AP$220,0)),"",VLOOKUP(KB$1,'Tactic Recode'!$A$1:$B$547,2,FALSE))</f>
        <v/>
      </c>
      <c r="KC43" t="str">
        <f>IF(ISERROR(MATCH(KC$1,'CSC Mitre'!AP$1:AP$220,0)),"",VLOOKUP(KC$1,'Tactic Recode'!$A$1:$B$547,2,FALSE))</f>
        <v>Credential Access</v>
      </c>
      <c r="KD43" t="str">
        <f>IF(ISERROR(MATCH(KD$1,'CSC Mitre'!AP$1:AP$220,0)),"",VLOOKUP(KD$1,'Tactic Recode'!$A$1:$B$547,2,FALSE))</f>
        <v/>
      </c>
      <c r="KE43" t="str">
        <f>IF(ISERROR(MATCH(KE$1,'CSC Mitre'!AP$1:AP$220,0)),"",VLOOKUP(KE$1,'Tactic Recode'!$A$1:$B$547,2,FALSE))</f>
        <v>Collection</v>
      </c>
      <c r="KF43" t="str">
        <f>IF(ISERROR(MATCH(KF$1,'CSC Mitre'!AP$1:AP$220,0)),"",VLOOKUP(KF$1,'Tactic Recode'!$A$1:$B$547,2,FALSE))</f>
        <v/>
      </c>
      <c r="KG43" t="str">
        <f>IF(ISERROR(MATCH(KG$1,'CSC Mitre'!AP$1:AP$220,0)),"",VLOOKUP(KG$1,'Tactic Recode'!$A$1:$B$547,2,FALSE))</f>
        <v/>
      </c>
      <c r="KH43" t="str">
        <f>IF(ISERROR(MATCH(KH$1,'CSC Mitre'!AP$1:AP$220,0)),"",VLOOKUP(KH$1,'Tactic Recode'!$A$1:$B$547,2,FALSE))</f>
        <v/>
      </c>
      <c r="KI43" t="str">
        <f>IF(ISERROR(MATCH(KI$1,'CSC Mitre'!AP$1:AP$220,0)),"",VLOOKUP(KI$1,'Tactic Recode'!$A$1:$B$547,2,FALSE))</f>
        <v/>
      </c>
      <c r="KJ43" t="str">
        <f>IF(ISERROR(MATCH(KJ$1,'CSC Mitre'!AP$1:AP$220,0)),"",VLOOKUP(KJ$1,'Tactic Recode'!$A$1:$B$547,2,FALSE))</f>
        <v>Discovery</v>
      </c>
      <c r="KK43" t="str">
        <f>IF(ISERROR(MATCH(KK$1,'CSC Mitre'!AP$1:AP$220,0)),"",VLOOKUP(KK$1,'Tactic Recode'!$A$1:$B$547,2,FALSE))</f>
        <v/>
      </c>
      <c r="KL43" t="str">
        <f>IF(ISERROR(MATCH(KL$1,'CSC Mitre'!AP$1:AP$220,0)),"",VLOOKUP(KL$1,'Tactic Recode'!$A$1:$B$547,2,FALSE))</f>
        <v>Defense Evasion, Persistence</v>
      </c>
      <c r="KM43" t="str">
        <f>IF(ISERROR(MATCH(KM$1,'CSC Mitre'!AP$1:AP$220,0)),"",VLOOKUP(KM$1,'Tactic Recode'!$A$1:$B$547,2,FALSE))</f>
        <v>Defense Evasion, Persistence</v>
      </c>
      <c r="KN43" t="str">
        <f>IF(ISERROR(MATCH(KN$1,'CSC Mitre'!AP$1:AP$220,0)),"",VLOOKUP(KN$1,'Tactic Recode'!$A$1:$B$547,2,FALSE))</f>
        <v/>
      </c>
      <c r="KO43" t="str">
        <f>IF(ISERROR(MATCH(KO$1,'CSC Mitre'!AP$1:AP$220,0)),"",VLOOKUP(KO$1,'Tactic Recode'!$A$1:$B$547,2,FALSE))</f>
        <v>Defense Evasion, Persistence</v>
      </c>
      <c r="KP43" t="str">
        <f>IF(ISERROR(MATCH(KP$1,'CSC Mitre'!AP$1:AP$220,0)),"",VLOOKUP(KP$1,'Tactic Recode'!$A$1:$B$547,2,FALSE))</f>
        <v/>
      </c>
      <c r="KQ43" t="str">
        <f>IF(ISERROR(MATCH(KQ$1,'CSC Mitre'!AP$1:AP$220,0)),"",VLOOKUP(KQ$1,'Tactic Recode'!$A$1:$B$547,2,FALSE))</f>
        <v>Defense Evasion, Persistence</v>
      </c>
      <c r="KR43" t="str">
        <f>IF(ISERROR(MATCH(KR$1,'CSC Mitre'!AP$1:AP$220,0)),"",VLOOKUP(KR$1,'Tactic Recode'!$A$1:$B$547,2,FALSE))</f>
        <v>Persistence, Privilage Escalation</v>
      </c>
      <c r="KS43" t="str">
        <f>IF(ISERROR(MATCH(KS$1,'CSC Mitre'!AP$1:AP$220,0)),"",VLOOKUP(KS$1,'Tactic Recode'!$A$1:$B$547,2,FALSE))</f>
        <v>Persistence, Privilage Escalation</v>
      </c>
      <c r="KT43" t="str">
        <f>IF(ISERROR(MATCH(KT$1,'CSC Mitre'!AP$1:AP$220,0)),"",VLOOKUP(KT$1,'Tactic Recode'!$A$1:$B$547,2,FALSE))</f>
        <v>Persistence, Privilage Escalation</v>
      </c>
      <c r="KU43" t="str">
        <f>IF(ISERROR(MATCH(KU$1,'CSC Mitre'!AP$1:AP$220,0)),"",VLOOKUP(KU$1,'Tactic Recode'!$A$1:$B$547,2,FALSE))</f>
        <v>Persistence, Privilage Escalation</v>
      </c>
      <c r="KV43" t="str">
        <f>IF(ISERROR(MATCH(KV$1,'CSC Mitre'!AP$1:AP$220,0)),"",VLOOKUP(KV$1,'Tactic Recode'!$A$1:$B$547,2,FALSE))</f>
        <v>Persistence, Privilage Escalation</v>
      </c>
      <c r="KW43" t="str">
        <f>IF(ISERROR(MATCH(KW$1,'CSC Mitre'!AP$1:AP$220,0)),"",VLOOKUP(KW$1,'Tactic Recode'!$A$1:$B$547,2,FALSE))</f>
        <v/>
      </c>
      <c r="KX43" t="str">
        <f>IF(ISERROR(MATCH(KX$1,'CSC Mitre'!AP$1:AP$220,0)),"",VLOOKUP(KX$1,'Tactic Recode'!$A$1:$B$547,2,FALSE))</f>
        <v/>
      </c>
      <c r="KY43" t="str">
        <f>IF(ISERROR(MATCH(KY$1,'CSC Mitre'!AP$1:AP$220,0)),"",VLOOKUP(KY$1,'Tactic Recode'!$A$1:$B$547,2,FALSE))</f>
        <v/>
      </c>
      <c r="KZ43" t="str">
        <f>IF(ISERROR(MATCH(KZ$1,'CSC Mitre'!AP$1:AP$220,0)),"",VLOOKUP(KZ$1,'Tactic Recode'!$A$1:$B$547,2,FALSE))</f>
        <v>Persistence, Privilage Escalation</v>
      </c>
      <c r="LA43" t="str">
        <f>IF(ISERROR(MATCH(LA$1,'CSC Mitre'!AP$1:AP$220,0)),"",VLOOKUP(LA$1,'Tactic Recode'!$A$1:$B$547,2,FALSE))</f>
        <v>Persistence, Privilage Escalation</v>
      </c>
      <c r="LB43" t="str">
        <f>IF(ISERROR(MATCH(LB$1,'CSC Mitre'!AP$1:AP$220,0)),"",VLOOKUP(LB$1,'Tactic Recode'!$A$1:$B$547,2,FALSE))</f>
        <v/>
      </c>
      <c r="LC43" t="str">
        <f>IF(ISERROR(MATCH(LC$1,'CSC Mitre'!AP$1:AP$220,0)),"",VLOOKUP(LC$1,'Tactic Recode'!$A$1:$B$547,2,FALSE))</f>
        <v/>
      </c>
      <c r="LD43" t="str">
        <f>IF(ISERROR(MATCH(LD$1,'CSC Mitre'!AP$1:AP$220,0)),"",VLOOKUP(LD$1,'Tactic Recode'!$A$1:$B$547,2,FALSE))</f>
        <v/>
      </c>
      <c r="LE43" t="str">
        <f>IF(ISERROR(MATCH(LE$1,'CSC Mitre'!AP$1:AP$220,0)),"",VLOOKUP(LE$1,'Tactic Recode'!$A$1:$B$547,2,FALSE))</f>
        <v/>
      </c>
      <c r="LF43" t="str">
        <f>IF(ISERROR(MATCH(LF$1,'CSC Mitre'!AP$1:AP$220,0)),"",VLOOKUP(LF$1,'Tactic Recode'!$A$1:$B$547,2,FALSE))</f>
        <v/>
      </c>
      <c r="LG43" t="str">
        <f>IF(ISERROR(MATCH(LG$1,'CSC Mitre'!AP$1:AP$220,0)),"",VLOOKUP(LG$1,'Tactic Recode'!$A$1:$B$547,2,FALSE))</f>
        <v/>
      </c>
      <c r="LH43" t="str">
        <f>IF(ISERROR(MATCH(LH$1,'CSC Mitre'!AP$1:AP$220,0)),"",VLOOKUP(LH$1,'Tactic Recode'!$A$1:$B$547,2,FALSE))</f>
        <v/>
      </c>
      <c r="LI43" t="str">
        <f>IF(ISERROR(MATCH(LI$1,'CSC Mitre'!AP$1:AP$220,0)),"",VLOOKUP(LI$1,'Tactic Recode'!$A$1:$B$547,2,FALSE))</f>
        <v/>
      </c>
      <c r="LJ43" t="str">
        <f>IF(ISERROR(MATCH(LJ$1,'CSC Mitre'!AP$1:AP$220,0)),"",VLOOKUP(LJ$1,'Tactic Recode'!$A$1:$B$547,2,FALSE))</f>
        <v>Persistence, Privilage Escalation</v>
      </c>
      <c r="LK43" t="str">
        <f>IF(ISERROR(MATCH(LK$1,'CSC Mitre'!AP$1:AP$220,0)),"",VLOOKUP(LK$1,'Tactic Recode'!$A$1:$B$547,2,FALSE))</f>
        <v/>
      </c>
      <c r="LL43" t="str">
        <f>IF(ISERROR(MATCH(LL$1,'CSC Mitre'!AP$1:AP$220,0)),"",VLOOKUP(LL$1,'Tactic Recode'!$A$1:$B$547,2,FALSE))</f>
        <v/>
      </c>
      <c r="LM43" t="str">
        <f>IF(ISERROR(MATCH(LM$1,'CSC Mitre'!AP$1:AP$220,0)),"",VLOOKUP(LM$1,'Tactic Recode'!$A$1:$B$547,2,FALSE))</f>
        <v/>
      </c>
      <c r="LN43" t="str">
        <f>IF(ISERROR(MATCH(LN$1,'CSC Mitre'!AP$1:AP$220,0)),"",VLOOKUP(LN$1,'Tactic Recode'!$A$1:$B$547,2,FALSE))</f>
        <v/>
      </c>
      <c r="LO43" t="str">
        <f>IF(ISERROR(MATCH(LO$1,'CSC Mitre'!AP$1:AP$220,0)),"",VLOOKUP(LO$1,'Tactic Recode'!$A$1:$B$547,2,FALSE))</f>
        <v/>
      </c>
      <c r="LP43" t="str">
        <f>IF(ISERROR(MATCH(LP$1,'CSC Mitre'!AP$1:AP$220,0)),"",VLOOKUP(LP$1,'Tactic Recode'!$A$1:$B$547,2,FALSE))</f>
        <v>Persistence, Privilage Escalation</v>
      </c>
      <c r="LQ43" t="str">
        <f>IF(ISERROR(MATCH(LQ$1,'CSC Mitre'!AP$1:AP$220,0)),"",VLOOKUP(LQ$1,'Tactic Recode'!$A$1:$B$547,2,FALSE))</f>
        <v>Persistence, Privilage Escalation</v>
      </c>
      <c r="LR43" t="str">
        <f>IF(ISERROR(MATCH(LR$1,'CSC Mitre'!AP$1:AP$220,0)),"",VLOOKUP(LR$1,'Tactic Recode'!$A$1:$B$547,2,FALSE))</f>
        <v/>
      </c>
      <c r="LS43" t="str">
        <f>IF(ISERROR(MATCH(LS$1,'CSC Mitre'!AP$1:AP$220,0)),"",VLOOKUP(LS$1,'Tactic Recode'!$A$1:$B$547,2,FALSE))</f>
        <v>Persistence, Privilage Escalation</v>
      </c>
      <c r="LT43" t="str">
        <f>IF(ISERROR(MATCH(LT$1,'CSC Mitre'!AP$1:AP$220,0)),"",VLOOKUP(LT$1,'Tactic Recode'!$A$1:$B$547,2,FALSE))</f>
        <v/>
      </c>
      <c r="LU43" t="str">
        <f>IF(ISERROR(MATCH(LU$1,'CSC Mitre'!AP$1:AP$220,0)),"",VLOOKUP(LU$1,'Tactic Recode'!$A$1:$B$547,2,FALSE))</f>
        <v/>
      </c>
      <c r="LV43" t="str">
        <f>IF(ISERROR(MATCH(LV$1,'CSC Mitre'!AP$1:AP$220,0)),"",VLOOKUP(LV$1,'Tactic Recode'!$A$1:$B$547,2,FALSE))</f>
        <v>Persistence, Privilage Escalation</v>
      </c>
      <c r="LW43" t="str">
        <f>IF(ISERROR(MATCH(LW$1,'CSC Mitre'!AP$1:AP$220,0)),"",VLOOKUP(LW$1,'Tactic Recode'!$A$1:$B$547,2,FALSE))</f>
        <v/>
      </c>
      <c r="LX43" t="str">
        <f>IF(ISERROR(MATCH(LX$1,'CSC Mitre'!AP$1:AP$220,0)),"",VLOOKUP(LX$1,'Tactic Recode'!$A$1:$B$547,2,FALSE))</f>
        <v>Persistence, Privilage Escalation</v>
      </c>
      <c r="LY43" t="str">
        <f>IF(ISERROR(MATCH(LY$1,'CSC Mitre'!AP$1:AP$220,0)),"",VLOOKUP(LY$1,'Tactic Recode'!$A$1:$B$547,2,FALSE))</f>
        <v>Persistence, Privilage Escalation</v>
      </c>
      <c r="LZ43" t="str">
        <f>IF(ISERROR(MATCH(LZ$1,'CSC Mitre'!AP$1:AP$220,0)),"",VLOOKUP(LZ$1,'Tactic Recode'!$A$1:$B$547,2,FALSE))</f>
        <v/>
      </c>
      <c r="MA43" t="str">
        <f>IF(ISERROR(MATCH(MA$1,'CSC Mitre'!AP$1:AP$220,0)),"",VLOOKUP(MA$1,'Tactic Recode'!$A$1:$B$547,2,FALSE))</f>
        <v/>
      </c>
      <c r="MB43" t="str">
        <f>IF(ISERROR(MATCH(MB$1,'CSC Mitre'!AP$1:AP$220,0)),"",VLOOKUP(MB$1,'Tactic Recode'!$A$1:$B$547,2,FALSE))</f>
        <v>Defense Evasion, Privilage Escalation</v>
      </c>
      <c r="MC43" t="str">
        <f>IF(ISERROR(MATCH(MC$1,'CSC Mitre'!AP$1:AP$220,0)),"",VLOOKUP(MC$1,'Tactic Recode'!$A$1:$B$547,2,FALSE))</f>
        <v/>
      </c>
      <c r="MD43" t="str">
        <f>IF(ISERROR(MATCH(MD$1,'CSC Mitre'!AP$1:AP$220,0)),"",VLOOKUP(MD$1,'Tactic Recode'!$A$1:$B$547,2,FALSE))</f>
        <v>Defense Evasion, Privilage Escalation</v>
      </c>
      <c r="ME43" t="str">
        <f>IF(ISERROR(MATCH(ME$1,'CSC Mitre'!AP$1:AP$220,0)),"",VLOOKUP(ME$1,'Tactic Recode'!$A$1:$B$547,2,FALSE))</f>
        <v>Defense Evasion, Privilage Escalation</v>
      </c>
      <c r="MF43" t="str">
        <f>IF(ISERROR(MATCH(MF$1,'CSC Mitre'!AP$1:AP$220,0)),"",VLOOKUP(MF$1,'Tactic Recode'!$A$1:$B$547,2,FALSE))</f>
        <v/>
      </c>
      <c r="MG43" t="str">
        <f>IF(ISERROR(MATCH(MG$1,'CSC Mitre'!AP$1:AP$220,0)),"",VLOOKUP(MG$1,'Tactic Recode'!$A$1:$B$547,2,FALSE))</f>
        <v>Defense Evasion, Lateral Movement</v>
      </c>
      <c r="MH43" t="str">
        <f>IF(ISERROR(MATCH(MH$1,'CSC Mitre'!AP$1:AP$220,0)),"",VLOOKUP(MH$1,'Tactic Recode'!$A$1:$B$547,2,FALSE))</f>
        <v/>
      </c>
      <c r="MI43" t="str">
        <f>IF(ISERROR(MATCH(MI$1,'CSC Mitre'!AP$1:AP$220,0)),"",VLOOKUP(MI$1,'Tactic Recode'!$A$1:$B$547,2,FALSE))</f>
        <v>Defense Evasion, Lateral Movement</v>
      </c>
      <c r="MJ43" t="str">
        <f>IF(ISERROR(MATCH(MJ$1,'CSC Mitre'!AP$1:AP$220,0)),"",VLOOKUP(MJ$1,'Tactic Recode'!$A$1:$B$547,2,FALSE))</f>
        <v>Defense Evasion, Lateral Movement</v>
      </c>
      <c r="MK43" t="str">
        <f>IF(ISERROR(MATCH(MK$1,'CSC Mitre'!AP$1:AP$220,0)),"",VLOOKUP(MK$1,'Tactic Recode'!$A$1:$B$547,2,FALSE))</f>
        <v/>
      </c>
      <c r="ML43" t="str">
        <f>IF(ISERROR(MATCH(ML$1,'CSC Mitre'!AP$1:AP$220,0)),"",VLOOKUP(ML$1,'Tactic Recode'!$A$1:$B$547,2,FALSE))</f>
        <v>Credential Access</v>
      </c>
      <c r="MM43" t="str">
        <f>IF(ISERROR(MATCH(MM$1,'CSC Mitre'!AP$1:AP$220,0)),"",VLOOKUP(MM$1,'Tactic Recode'!$A$1:$B$547,2,FALSE))</f>
        <v>Credential Access</v>
      </c>
      <c r="MN43" t="str">
        <f>IF(ISERROR(MATCH(MN$1,'CSC Mitre'!AP$1:AP$220,0)),"",VLOOKUP(MN$1,'Tactic Recode'!$A$1:$B$547,2,FALSE))</f>
        <v>Credential Access</v>
      </c>
      <c r="MO43" t="str">
        <f>IF(ISERROR(MATCH(MO$1,'CSC Mitre'!AP$1:AP$220,0)),"",VLOOKUP(MO$1,'Tactic Recode'!$A$1:$B$547,2,FALSE))</f>
        <v/>
      </c>
      <c r="MP43" t="str">
        <f>IF(ISERROR(MATCH(MP$1,'CSC Mitre'!AP$1:AP$220,0)),"",VLOOKUP(MP$1,'Tactic Recode'!$A$1:$B$547,2,FALSE))</f>
        <v>Credential Access</v>
      </c>
      <c r="MQ43" t="str">
        <f>IF(ISERROR(MATCH(MQ$1,'CSC Mitre'!AP$1:AP$220,0)),"",VLOOKUP(MQ$1,'Tactic Recode'!$A$1:$B$547,2,FALSE))</f>
        <v/>
      </c>
      <c r="MR43" t="str">
        <f>IF(ISERROR(MATCH(MR$1,'CSC Mitre'!AP$1:AP$220,0)),"",VLOOKUP(MR$1,'Tactic Recode'!$A$1:$B$547,2,FALSE))</f>
        <v/>
      </c>
      <c r="MS43" t="str">
        <f>IF(ISERROR(MATCH(MS$1,'CSC Mitre'!AP$1:AP$220,0)),"",VLOOKUP(MS$1,'Tactic Recode'!$A$1:$B$547,2,FALSE))</f>
        <v/>
      </c>
      <c r="MT43" t="str">
        <f>IF(ISERROR(MATCH(MT$1,'CSC Mitre'!AP$1:AP$220,0)),"",VLOOKUP(MT$1,'Tactic Recode'!$A$1:$B$547,2,FALSE))</f>
        <v/>
      </c>
      <c r="MU43" t="str">
        <f>IF(ISERROR(MATCH(MU$1,'CSC Mitre'!AP$1:AP$220,0)),"",VLOOKUP(MU$1,'Tactic Recode'!$A$1:$B$547,2,FALSE))</f>
        <v/>
      </c>
      <c r="MV43" t="str">
        <f>IF(ISERROR(MATCH(MV$1,'CSC Mitre'!AP$1:AP$220,0)),"",VLOOKUP(MV$1,'Tactic Recode'!$A$1:$B$547,2,FALSE))</f>
        <v/>
      </c>
      <c r="MW43" t="str">
        <f>IF(ISERROR(MATCH(MW$1,'CSC Mitre'!AP$1:AP$220,0)),"",VLOOKUP(MW$1,'Tactic Recode'!$A$1:$B$547,2,FALSE))</f>
        <v/>
      </c>
      <c r="MX43" t="str">
        <f>IF(ISERROR(MATCH(MX$1,'CSC Mitre'!AP$1:AP$220,0)),"",VLOOKUP(MX$1,'Tactic Recode'!$A$1:$B$547,2,FALSE))</f>
        <v/>
      </c>
      <c r="MY43" t="str">
        <f>IF(ISERROR(MATCH(MY$1,'CSC Mitre'!AP$1:AP$220,0)),"",VLOOKUP(MY$1,'Tactic Recode'!$A$1:$B$547,2,FALSE))</f>
        <v/>
      </c>
      <c r="MZ43" t="str">
        <f>IF(ISERROR(MATCH(MZ$1,'CSC Mitre'!AP$1:AP$220,0)),"",VLOOKUP(MZ$1,'Tactic Recode'!$A$1:$B$547,2,FALSE))</f>
        <v/>
      </c>
      <c r="NA43" t="str">
        <f>IF(ISERROR(MATCH(NA$1,'CSC Mitre'!AP$1:AP$220,0)),"",VLOOKUP(NA$1,'Tactic Recode'!$A$1:$B$547,2,FALSE))</f>
        <v/>
      </c>
      <c r="NB43" t="str">
        <f>IF(ISERROR(MATCH(NB$1,'CSC Mitre'!AP$1:AP$220,0)),"",VLOOKUP(NB$1,'Tactic Recode'!$A$1:$B$547,2,FALSE))</f>
        <v/>
      </c>
      <c r="NC43" t="str">
        <f>IF(ISERROR(MATCH(NC$1,'CSC Mitre'!AP$1:AP$220,0)),"",VLOOKUP(NC$1,'Tactic Recode'!$A$1:$B$547,2,FALSE))</f>
        <v/>
      </c>
      <c r="ND43" t="str">
        <f>IF(ISERROR(MATCH(ND$1,'CSC Mitre'!AP$1:AP$220,0)),"",VLOOKUP(ND$1,'Tactic Recode'!$A$1:$B$547,2,FALSE))</f>
        <v/>
      </c>
      <c r="NE43" t="str">
        <f>IF(ISERROR(MATCH(NE$1,'CSC Mitre'!AP$1:AP$220,0)),"",VLOOKUP(NE$1,'Tactic Recode'!$A$1:$B$547,2,FALSE))</f>
        <v/>
      </c>
      <c r="NF43" t="str">
        <f>IF(ISERROR(MATCH(NF$1,'CSC Mitre'!AP$1:AP$220,0)),"",VLOOKUP(NF$1,'Tactic Recode'!$A$1:$B$547,2,FALSE))</f>
        <v/>
      </c>
      <c r="NG43" t="str">
        <f>IF(ISERROR(MATCH(NG$1,'CSC Mitre'!AP$1:AP$220,0)),"",VLOOKUP(NG$1,'Tactic Recode'!$A$1:$B$547,2,FALSE))</f>
        <v/>
      </c>
      <c r="NH43" t="str">
        <f>IF(ISERROR(MATCH(NH$1,'CSC Mitre'!AP$1:AP$220,0)),"",VLOOKUP(NH$1,'Tactic Recode'!$A$1:$B$547,2,FALSE))</f>
        <v>Credential Access, Defense Evasion, Persistence</v>
      </c>
      <c r="NI43" t="str">
        <f>IF(ISERROR(MATCH(NI$1,'CSC Mitre'!AP$1:AP$220,0)),"",VLOOKUP(NI$1,'Tactic Recode'!$A$1:$B$547,2,FALSE))</f>
        <v>Credential Access, Defense Evasion, Persistence</v>
      </c>
      <c r="NJ43" t="str">
        <f>IF(ISERROR(MATCH(NJ$1,'CSC Mitre'!AP$1:AP$220,0)),"",VLOOKUP(NJ$1,'Tactic Recode'!$A$1:$B$547,2,FALSE))</f>
        <v/>
      </c>
      <c r="NK43" t="str">
        <f>IF(ISERROR(MATCH(NK$1,'CSC Mitre'!AP$1:AP$220,0)),"",VLOOKUP(NK$1,'Tactic Recode'!$A$1:$B$547,2,FALSE))</f>
        <v>Credential Access, Defense Evasion, Persistence</v>
      </c>
      <c r="NL43" t="str">
        <f>IF(ISERROR(MATCH(NL$1,'CSC Mitre'!AP$1:AP$220,0)),"",VLOOKUP(NL$1,'Tactic Recode'!$A$1:$B$547,2,FALSE))</f>
        <v>Credential Access, Defense Evasion, Persistence</v>
      </c>
      <c r="NM43" t="str">
        <f>IF(ISERROR(MATCH(NM$1,'CSC Mitre'!AP$1:AP$220,0)),"",VLOOKUP(NM$1,'Tactic Recode'!$A$1:$B$547,2,FALSE))</f>
        <v/>
      </c>
      <c r="NN43" t="str">
        <f>IF(ISERROR(MATCH(NN$1,'CSC Mitre'!AP$1:AP$220,0)),"",VLOOKUP(NN$1,'Tactic Recode'!$A$1:$B$547,2,FALSE))</f>
        <v/>
      </c>
      <c r="NO43" t="str">
        <f>IF(ISERROR(MATCH(NO$1,'CSC Mitre'!AP$1:AP$220,0)),"",VLOOKUP(NO$1,'Tactic Recode'!$A$1:$B$547,2,FALSE))</f>
        <v/>
      </c>
      <c r="NP43" t="str">
        <f>IF(ISERROR(MATCH(NP$1,'CSC Mitre'!AP$1:AP$220,0)),"",VLOOKUP(NP$1,'Tactic Recode'!$A$1:$B$547,2,FALSE))</f>
        <v>Credential Access</v>
      </c>
      <c r="NQ43" t="str">
        <f>IF(ISERROR(MATCH(NQ$1,'CSC Mitre'!AP$1:AP$220,0)),"",VLOOKUP(NQ$1,'Tactic Recode'!$A$1:$B$547,2,FALSE))</f>
        <v>Credential Access</v>
      </c>
      <c r="NR43" t="str">
        <f>IF(ISERROR(MATCH(NR$1,'CSC Mitre'!AP$1:AP$220,0)),"",VLOOKUP(NR$1,'Tactic Recode'!$A$1:$B$547,2,FALSE))</f>
        <v>Credential Access</v>
      </c>
      <c r="NS43" t="str">
        <f>IF(ISERROR(MATCH(NS$1,'CSC Mitre'!AP$1:AP$220,0)),"",VLOOKUP(NS$1,'Tactic Recode'!$A$1:$B$547,2,FALSE))</f>
        <v>Credential Access</v>
      </c>
      <c r="NT43" t="str">
        <f>IF(ISERROR(MATCH(NT$1,'CSC Mitre'!AP$1:AP$220,0)),"",VLOOKUP(NT$1,'Tactic Recode'!$A$1:$B$547,2,FALSE))</f>
        <v/>
      </c>
      <c r="NU43" t="str">
        <f>IF(ISERROR(MATCH(NU$1,'CSC Mitre'!AP$1:AP$220,0)),"",VLOOKUP(NU$1,'Tactic Recode'!$A$1:$B$547,2,FALSE))</f>
        <v/>
      </c>
      <c r="NV43" t="str">
        <f>IF(ISERROR(MATCH(NV$1,'CSC Mitre'!AP$1:AP$220,0)),"",VLOOKUP(NV$1,'Tactic Recode'!$A$1:$B$547,2,FALSE))</f>
        <v/>
      </c>
      <c r="NW43" t="str">
        <f>IF(ISERROR(MATCH(NW$1,'CSC Mitre'!AP$1:AP$220,0)),"",VLOOKUP(NW$1,'Tactic Recode'!$A$1:$B$547,2,FALSE))</f>
        <v/>
      </c>
      <c r="NX43" t="str">
        <f>IF(ISERROR(MATCH(NX$1,'CSC Mitre'!AP$1:AP$220,0)),"",VLOOKUP(NX$1,'Tactic Recode'!$A$1:$B$547,2,FALSE))</f>
        <v/>
      </c>
      <c r="NY43" t="str">
        <f>IF(ISERROR(MATCH(NY$1,'CSC Mitre'!AP$1:AP$220,0)),"",VLOOKUP(NY$1,'Tactic Recode'!$A$1:$B$547,2,FALSE))</f>
        <v/>
      </c>
      <c r="NZ43" t="str">
        <f>IF(ISERROR(MATCH(NZ$1,'CSC Mitre'!AP$1:AP$220,0)),"",VLOOKUP(NZ$1,'Tactic Recode'!$A$1:$B$547,2,FALSE))</f>
        <v/>
      </c>
      <c r="OA43" t="str">
        <f>IF(ISERROR(MATCH(OA$1,'CSC Mitre'!AP$1:AP$220,0)),"",VLOOKUP(OA$1,'Tactic Recode'!$A$1:$B$547,2,FALSE))</f>
        <v/>
      </c>
      <c r="OB43" t="str">
        <f>IF(ISERROR(MATCH(OB$1,'CSC Mitre'!AP$1:AP$220,0)),"",VLOOKUP(OB$1,'Tactic Recode'!$A$1:$B$547,2,FALSE))</f>
        <v/>
      </c>
      <c r="OC43" t="str">
        <f>IF(ISERROR(MATCH(OC$1,'CSC Mitre'!AP$1:AP$220,0)),"",VLOOKUP(OC$1,'Tactic Recode'!$A$1:$B$547,2,FALSE))</f>
        <v/>
      </c>
      <c r="OD43" t="str">
        <f>IF(ISERROR(MATCH(OD$1,'CSC Mitre'!AP$1:AP$220,0)),"",VLOOKUP(OD$1,'Tactic Recode'!$A$1:$B$547,2,FALSE))</f>
        <v/>
      </c>
      <c r="OE43" t="str">
        <f>IF(ISERROR(MATCH(OE$1,'CSC Mitre'!AP$1:AP$220,0)),"",VLOOKUP(OE$1,'Tactic Recode'!$A$1:$B$547,2,FALSE))</f>
        <v>Defense Evasion</v>
      </c>
      <c r="OF43" t="str">
        <f>IF(ISERROR(MATCH(OF$1,'CSC Mitre'!AP$1:AP$220,0)),"",VLOOKUP(OF$1,'Tactic Recode'!$A$1:$B$547,2,FALSE))</f>
        <v>Defense Evasion</v>
      </c>
      <c r="OG43" t="str">
        <f>IF(ISERROR(MATCH(OG$1,'CSC Mitre'!AP$1:AP$220,0)),"",VLOOKUP(OG$1,'Tactic Recode'!$A$1:$B$547,2,FALSE))</f>
        <v>Defense Evasion</v>
      </c>
      <c r="OH43" t="str">
        <f>IF(ISERROR(MATCH(OH$1,'CSC Mitre'!AP$1:AP$220,0)),"",VLOOKUP(OH$1,'Tactic Recode'!$A$1:$B$547,2,FALSE))</f>
        <v/>
      </c>
      <c r="OI43" t="str">
        <f>IF(ISERROR(MATCH(OI$1,'CSC Mitre'!AP$1:AP$220,0)),"",VLOOKUP(OI$1,'Tactic Recode'!$A$1:$B$547,2,FALSE))</f>
        <v>Defense Evasion</v>
      </c>
      <c r="OJ43" t="str">
        <f>IF(ISERROR(MATCH(OJ$1,'CSC Mitre'!AP$1:AP$220,0)),"",VLOOKUP(OJ$1,'Tactic Recode'!$A$1:$B$547,2,FALSE))</f>
        <v>Defense Evasion</v>
      </c>
      <c r="OK43" t="str">
        <f>IF(ISERROR(MATCH(OK$1,'CSC Mitre'!AP$1:AP$220,0)),"",VLOOKUP(OK$1,'Tactic Recode'!$A$1:$B$547,2,FALSE))</f>
        <v>Defense Evasion</v>
      </c>
      <c r="OL43" t="str">
        <f>IF(ISERROR(MATCH(OL$1,'CSC Mitre'!AP$1:AP$220,0)),"",VLOOKUP(OL$1,'Tactic Recode'!$A$1:$B$547,2,FALSE))</f>
        <v>Defense Evasion</v>
      </c>
      <c r="OM43" t="str">
        <f>IF(ISERROR(MATCH(OM$1,'CSC Mitre'!AP$1:AP$220,0)),"",VLOOKUP(OM$1,'Tactic Recode'!$A$1:$B$547,2,FALSE))</f>
        <v/>
      </c>
      <c r="ON43" t="str">
        <f>IF(ISERROR(MATCH(ON$1,'CSC Mitre'!AP$1:AP$220,0)),"",VLOOKUP(ON$1,'Tactic Recode'!$A$1:$B$547,2,FALSE))</f>
        <v/>
      </c>
      <c r="OO43" t="str">
        <f>IF(ISERROR(MATCH(OO$1,'CSC Mitre'!AP$1:AP$220,0)),"",VLOOKUP(OO$1,'Tactic Recode'!$A$1:$B$547,2,FALSE))</f>
        <v/>
      </c>
      <c r="OP43" t="str">
        <f>IF(ISERROR(MATCH(OP$1,'CSC Mitre'!AP$1:AP$220,0)),"",VLOOKUP(OP$1,'Tactic Recode'!$A$1:$B$547,2,FALSE))</f>
        <v/>
      </c>
      <c r="OQ43" t="str">
        <f>IF(ISERROR(MATCH(OQ$1,'CSC Mitre'!AP$1:AP$220,0)),"",VLOOKUP(OQ$1,'Tactic Recode'!$A$1:$B$547,2,FALSE))</f>
        <v/>
      </c>
      <c r="OR43" t="str">
        <f>IF(ISERROR(MATCH(OR$1,'CSC Mitre'!AP$1:AP$220,0)),"",VLOOKUP(OR$1,'Tactic Recode'!$A$1:$B$547,2,FALSE))</f>
        <v/>
      </c>
      <c r="OS43" t="str">
        <f>IF(ISERROR(MATCH(OS$1,'CSC Mitre'!AP$1:AP$220,0)),"",VLOOKUP(OS$1,'Tactic Recode'!$A$1:$B$547,2,FALSE))</f>
        <v>Defense Evasion, Impact</v>
      </c>
      <c r="OT43" t="str">
        <f>IF(ISERROR(MATCH(OT$1,'CSC Mitre'!AP$1:AP$220,0)),"",VLOOKUP(OT$1,'Tactic Recode'!$A$1:$B$547,2,FALSE))</f>
        <v/>
      </c>
      <c r="OU43" t="str">
        <f>IF(ISERROR(MATCH(OU$1,'CSC Mitre'!AP$1:AP$220,0)),"",VLOOKUP(OU$1,'Tactic Recode'!$A$1:$B$547,2,FALSE))</f>
        <v/>
      </c>
      <c r="OV43" t="str">
        <f>IF(ISERROR(MATCH(OV$1,'CSC Mitre'!AP$1:AP$220,0)),"",VLOOKUP(OV$1,'Tactic Recode'!$A$1:$B$547,2,FALSE))</f>
        <v/>
      </c>
      <c r="OW43" t="str">
        <f>IF(ISERROR(MATCH(OW$1,'CSC Mitre'!AP$1:AP$220,0)),"",VLOOKUP(OW$1,'Tactic Recode'!$A$1:$B$547,2,FALSE))</f>
        <v/>
      </c>
      <c r="OX43" t="str">
        <f>IF(ISERROR(MATCH(OX$1,'CSC Mitre'!AP$1:AP$220,0)),"",VLOOKUP(OX$1,'Tactic Recode'!$A$1:$B$547,2,FALSE))</f>
        <v/>
      </c>
      <c r="OY43" t="str">
        <f>IF(ISERROR(MATCH(OY$1,'CSC Mitre'!AP$1:AP$220,0)),"",VLOOKUP(OY$1,'Tactic Recode'!$A$1:$B$547,2,FALSE))</f>
        <v/>
      </c>
      <c r="OZ43" t="str">
        <f>IF(ISERROR(MATCH(OZ$1,'CSC Mitre'!AP$1:AP$220,0)),"",VLOOKUP(OZ$1,'Tactic Recode'!$A$1:$B$547,2,FALSE))</f>
        <v/>
      </c>
      <c r="PA43" t="str">
        <f>IF(ISERROR(MATCH(PA$1,'CSC Mitre'!AP$1:AP$220,0)),"",VLOOKUP(PA$1,'Tactic Recode'!$A$1:$B$547,2,FALSE))</f>
        <v/>
      </c>
      <c r="PB43" t="str">
        <f>IF(ISERROR(MATCH(PB$1,'CSC Mitre'!AP$1:AP$220,0)),"",VLOOKUP(PB$1,'Tactic Recode'!$A$1:$B$547,2,FALSE))</f>
        <v/>
      </c>
      <c r="PC43" t="str">
        <f>IF(ISERROR(MATCH(PC$1,'CSC Mitre'!AP$1:AP$220,0)),"",VLOOKUP(PC$1,'Tactic Recode'!$A$1:$B$547,2,FALSE))</f>
        <v/>
      </c>
      <c r="PD43" t="str">
        <f>IF(ISERROR(MATCH(PD$1,'CSC Mitre'!AP$1:AP$220,0)),"",VLOOKUP(PD$1,'Tactic Recode'!$A$1:$B$547,2,FALSE))</f>
        <v/>
      </c>
      <c r="PE43" t="str">
        <f>IF(ISERROR(MATCH(PE$1,'CSC Mitre'!AP$1:AP$220,0)),"",VLOOKUP(PE$1,'Tactic Recode'!$A$1:$B$547,2,FALSE))</f>
        <v/>
      </c>
      <c r="PF43" t="str">
        <f>IF(ISERROR(MATCH(PF$1,'CSC Mitre'!AP$1:AP$220,0)),"",VLOOKUP(PF$1,'Tactic Recode'!$A$1:$B$547,2,FALSE))</f>
        <v/>
      </c>
      <c r="PG43" t="str">
        <f>IF(ISERROR(MATCH(PG$1,'CSC Mitre'!AP$1:AP$220,0)),"",VLOOKUP(PG$1,'Tactic Recode'!$A$1:$B$547,2,FALSE))</f>
        <v/>
      </c>
      <c r="PH43" t="str">
        <f>IF(ISERROR(MATCH(PH$1,'CSC Mitre'!AP$1:AP$220,0)),"",VLOOKUP(PH$1,'Tactic Recode'!$A$1:$B$547,2,FALSE))</f>
        <v/>
      </c>
      <c r="PI43" t="str">
        <f>IF(ISERROR(MATCH(PI$1,'CSC Mitre'!AP$1:AP$220,0)),"",VLOOKUP(PI$1,'Tactic Recode'!$A$1:$B$547,2,FALSE))</f>
        <v>Execution</v>
      </c>
      <c r="PJ43" t="str">
        <f>IF(ISERROR(MATCH(PJ$1,'CSC Mitre'!AP$1:AP$220,0)),"",VLOOKUP(PJ$1,'Tactic Recode'!$A$1:$B$547,2,FALSE))</f>
        <v>Execution</v>
      </c>
      <c r="PK43" t="str">
        <f>IF(ISERROR(MATCH(PK$1,'CSC Mitre'!AP$1:AP$220,0)),"",VLOOKUP(PK$1,'Tactic Recode'!$A$1:$B$547,2,FALSE))</f>
        <v>Execution</v>
      </c>
      <c r="PL43" t="str">
        <f>IF(ISERROR(MATCH(PL$1,'CSC Mitre'!AP$1:AP$220,0)),"",VLOOKUP(PL$1,'Tactic Recode'!$A$1:$B$547,2,FALSE))</f>
        <v/>
      </c>
      <c r="PM43" t="str">
        <f>IF(ISERROR(MATCH(PM$1,'CSC Mitre'!AP$1:AP$220,0)),"",VLOOKUP(PM$1,'Tactic Recode'!$A$1:$B$547,2,FALSE))</f>
        <v/>
      </c>
      <c r="PN43" t="str">
        <f>IF(ISERROR(MATCH(PN$1,'CSC Mitre'!AP$1:AP$220,0)),"",VLOOKUP(PN$1,'Tactic Recode'!$A$1:$B$547,2,FALSE))</f>
        <v/>
      </c>
      <c r="PO43" t="str">
        <f>IF(ISERROR(MATCH(PO$1,'CSC Mitre'!AP$1:AP$220,0)),"",VLOOKUP(PO$1,'Tactic Recode'!$A$1:$B$547,2,FALSE))</f>
        <v/>
      </c>
      <c r="PP43" t="str">
        <f>IF(ISERROR(MATCH(PP$1,'CSC Mitre'!AP$1:AP$220,0)),"",VLOOKUP(PP$1,'Tactic Recode'!$A$1:$B$547,2,FALSE))</f>
        <v/>
      </c>
      <c r="PQ43" t="str">
        <f>IF(ISERROR(MATCH(PQ$1,'CSC Mitre'!AP$1:AP$220,0)),"",VLOOKUP(PQ$1,'Tactic Recode'!$A$1:$B$547,2,FALSE))</f>
        <v/>
      </c>
      <c r="PR43" t="str">
        <f>IF(ISERROR(MATCH(PR$1,'CSC Mitre'!AP$1:AP$220,0)),"",VLOOKUP(PR$1,'Tactic Recode'!$A$1:$B$547,2,FALSE))</f>
        <v>Defense Evasion, Persistence, Privilage Escalation</v>
      </c>
      <c r="PS43" t="str">
        <f>IF(ISERROR(MATCH(PS$1,'CSC Mitre'!AP$1:AP$220,0)),"",VLOOKUP(PS$1,'Tactic Recode'!$A$1:$B$547,2,FALSE))</f>
        <v/>
      </c>
      <c r="PT43" t="str">
        <f>IF(ISERROR(MATCH(PT$1,'CSC Mitre'!AP$1:AP$220,0)),"",VLOOKUP(PT$1,'Tactic Recode'!$A$1:$B$547,2,FALSE))</f>
        <v/>
      </c>
      <c r="PU43" t="str">
        <f>IF(ISERROR(MATCH(PU$1,'CSC Mitre'!AP$1:AP$220,0)),"",VLOOKUP(PU$1,'Tactic Recode'!$A$1:$B$547,2,FALSE))</f>
        <v/>
      </c>
      <c r="PV43" t="str">
        <f>IF(ISERROR(MATCH(PV$1,'CSC Mitre'!AP$1:AP$220,0)),"",VLOOKUP(PV$1,'Tactic Recode'!$A$1:$B$547,2,FALSE))</f>
        <v/>
      </c>
      <c r="PW43" t="str">
        <f>IF(ISERROR(MATCH(PW$1,'CSC Mitre'!AP$1:AP$220,0)),"",VLOOKUP(PW$1,'Tactic Recode'!$A$1:$B$547,2,FALSE))</f>
        <v>Defense Evasion, Persistence, Privilage Escalation</v>
      </c>
      <c r="PX43" t="str">
        <f>IF(ISERROR(MATCH(PX$1,'CSC Mitre'!AP$1:AP$220,0)),"",VLOOKUP(PX$1,'Tactic Recode'!$A$1:$B$547,2,FALSE))</f>
        <v/>
      </c>
      <c r="PY43" t="str">
        <f>IF(ISERROR(MATCH(PY$1,'CSC Mitre'!AP$1:AP$220,0)),"",VLOOKUP(PY$1,'Tactic Recode'!$A$1:$B$547,2,FALSE))</f>
        <v/>
      </c>
      <c r="PZ43" t="str">
        <f>IF(ISERROR(MATCH(PZ$1,'CSC Mitre'!AP$1:AP$220,0)),"",VLOOKUP(PZ$1,'Tactic Recode'!$A$1:$B$547,2,FALSE))</f>
        <v/>
      </c>
      <c r="QA43" t="str">
        <f>IF(ISERROR(MATCH(QA$1,'CSC Mitre'!AP$1:AP$220,0)),"",VLOOKUP(QA$1,'Tactic Recode'!$A$1:$B$547,2,FALSE))</f>
        <v/>
      </c>
      <c r="QB43" t="str">
        <f>IF(ISERROR(MATCH(QB$1,'CSC Mitre'!AP$1:AP$220,0)),"",VLOOKUP(QB$1,'Tactic Recode'!$A$1:$B$547,2,FALSE))</f>
        <v>Defense Evasion, Persistence, Privilage Escalation</v>
      </c>
      <c r="QC43" t="str">
        <f>IF(ISERROR(MATCH(QC$1,'CSC Mitre'!AP$1:AP$220,0)),"",VLOOKUP(QC$1,'Tactic Recode'!$A$1:$B$547,2,FALSE))</f>
        <v/>
      </c>
      <c r="QD43" t="str">
        <f>IF(ISERROR(MATCH(QD$1,'CSC Mitre'!AP$1:AP$220,0)),"",VLOOKUP(QD$1,'Tactic Recode'!$A$1:$B$547,2,FALSE))</f>
        <v>Defense Evasion</v>
      </c>
      <c r="QE43" t="str">
        <f>IF(ISERROR(MATCH(QE$1,'CSC Mitre'!AP$1:AP$220,0)),"",VLOOKUP(QE$1,'Tactic Recode'!$A$1:$B$547,2,FALSE))</f>
        <v>Defense Evasion</v>
      </c>
      <c r="QF43" t="str">
        <f>IF(ISERROR(MATCH(QF$1,'CSC Mitre'!AP$1:AP$220,0)),"",VLOOKUP(QF$1,'Tactic Recode'!$A$1:$B$547,2,FALSE))</f>
        <v>Defense Evasion</v>
      </c>
      <c r="QG43" t="str">
        <f>IF(ISERROR(MATCH(QG$1,'CSC Mitre'!AP$1:AP$220,0)),"",VLOOKUP(QG$1,'Tactic Recode'!$A$1:$B$547,2,FALSE))</f>
        <v>Defense Evasion</v>
      </c>
      <c r="QH43" t="str">
        <f>IF(ISERROR(MATCH(QH$1,'CSC Mitre'!AP$1:AP$220,0)),"",VLOOKUP(QH$1,'Tactic Recode'!$A$1:$B$547,2,FALSE))</f>
        <v>Defense Evasion</v>
      </c>
      <c r="QI43" t="str">
        <f>IF(ISERROR(MATCH(QI$1,'CSC Mitre'!AP$1:AP$220,0)),"",VLOOKUP(QI$1,'Tactic Recode'!$A$1:$B$547,2,FALSE))</f>
        <v/>
      </c>
      <c r="QJ43" t="str">
        <f>IF(ISERROR(MATCH(QJ$1,'CSC Mitre'!AP$1:AP$220,0)),"",VLOOKUP(QJ$1,'Tactic Recode'!$A$1:$B$547,2,FALSE))</f>
        <v>Discovery</v>
      </c>
      <c r="QK43" t="str">
        <f>IF(ISERROR(MATCH(QK$1,'CSC Mitre'!AP$1:AP$220,0)),"",VLOOKUP(QK$1,'Tactic Recode'!$A$1:$B$547,2,FALSE))</f>
        <v/>
      </c>
      <c r="QL43" t="str">
        <f>IF(ISERROR(MATCH(QL$1,'CSC Mitre'!AP$1:AP$220,0)),"",VLOOKUP(QL$1,'Tactic Recode'!$A$1:$B$547,2,FALSE))</f>
        <v/>
      </c>
      <c r="QM43" t="str">
        <f>IF(ISERROR(MATCH(QM$1,'CSC Mitre'!AP$1:AP$220,0)),"",VLOOKUP(QM$1,'Tactic Recode'!$A$1:$B$547,2,FALSE))</f>
        <v/>
      </c>
      <c r="QN43" t="str">
        <f>IF(ISERROR(MATCH(QN$1,'CSC Mitre'!AP$1:AP$220,0)),"",VLOOKUP(QN$1,'Tactic Recode'!$A$1:$B$547,2,FALSE))</f>
        <v/>
      </c>
      <c r="QO43" t="str">
        <f>IF(ISERROR(MATCH(QO$1,'CSC Mitre'!AP$1:AP$220,0)),"",VLOOKUP(QO$1,'Tactic Recode'!$A$1:$B$547,2,FALSE))</f>
        <v/>
      </c>
      <c r="QP43" t="str">
        <f>IF(ISERROR(MATCH(QP$1,'CSC Mitre'!AP$1:AP$220,0)),"",VLOOKUP(QP$1,'Tactic Recode'!$A$1:$B$547,2,FALSE))</f>
        <v/>
      </c>
      <c r="QQ43" t="str">
        <f>IF(ISERROR(MATCH(QQ$1,'CSC Mitre'!AP$1:AP$220,0)),"",VLOOKUP(QQ$1,'Tactic Recode'!$A$1:$B$547,2,FALSE))</f>
        <v/>
      </c>
      <c r="QR43" t="str">
        <f>IF(ISERROR(MATCH(QR$1,'CSC Mitre'!AP$1:AP$220,0)),"",VLOOKUP(QR$1,'Tactic Recode'!$A$1:$B$547,2,FALSE))</f>
        <v/>
      </c>
      <c r="QS43" t="str">
        <f>IF(ISERROR(MATCH(QS$1,'CSC Mitre'!AP$1:AP$220,0)),"",VLOOKUP(QS$1,'Tactic Recode'!$A$1:$B$547,2,FALSE))</f>
        <v/>
      </c>
      <c r="QT43" t="str">
        <f>IF(ISERROR(MATCH(QT$1,'CSC Mitre'!AP$1:AP$220,0)),"",VLOOKUP(QT$1,'Tactic Recode'!$A$1:$B$547,2,FALSE))</f>
        <v/>
      </c>
      <c r="QU43" t="str">
        <f>IF(ISERROR(MATCH(QU$1,'CSC Mitre'!AP$1:AP$220,0)),"",VLOOKUP(QU$1,'Tactic Recode'!$A$1:$B$547,2,FALSE))</f>
        <v/>
      </c>
      <c r="QV43" t="str">
        <f>IF(ISERROR(MATCH(QV$1,'CSC Mitre'!AP$1:AP$220,0)),"",VLOOKUP(QV$1,'Tactic Recode'!$A$1:$B$547,2,FALSE))</f>
        <v/>
      </c>
      <c r="QW43" t="str">
        <f>IF(ISERROR(MATCH(QW$1,'CSC Mitre'!AP$1:AP$220,0)),"",VLOOKUP(QW$1,'Tactic Recode'!$A$1:$B$547,2,FALSE))</f>
        <v/>
      </c>
      <c r="QX43" t="str">
        <f>IF(ISERROR(MATCH(QX$1,'CSC Mitre'!AP$1:AP$220,0)),"",VLOOKUP(QX$1,'Tactic Recode'!$A$1:$B$547,2,FALSE))</f>
        <v/>
      </c>
      <c r="QY43" t="str">
        <f>IF(ISERROR(MATCH(QY$1,'CSC Mitre'!AP$1:AP$220,0)),"",VLOOKUP(QY$1,'Tactic Recode'!$A$1:$B$547,2,FALSE))</f>
        <v/>
      </c>
      <c r="QZ43" t="str">
        <f>IF(ISERROR(MATCH(QZ$1,'CSC Mitre'!AP$1:AP$220,0)),"",VLOOKUP(QZ$1,'Tactic Recode'!$A$1:$B$547,2,FALSE))</f>
        <v/>
      </c>
      <c r="RA43" t="str">
        <f>IF(ISERROR(MATCH(RA$1,'CSC Mitre'!AP$1:AP$220,0)),"",VLOOKUP(RA$1,'Tactic Recode'!$A$1:$B$547,2,FALSE))</f>
        <v/>
      </c>
      <c r="RB43" t="str">
        <f>IF(ISERROR(MATCH(RB$1,'CSC Mitre'!AP$1:AP$220,0)),"",VLOOKUP(RB$1,'Tactic Recode'!$A$1:$B$547,2,FALSE))</f>
        <v/>
      </c>
      <c r="RC43" t="str">
        <f>IF(ISERROR(MATCH(RC$1,'CSC Mitre'!AP$1:AP$220,0)),"",VLOOKUP(RC$1,'Tactic Recode'!$A$1:$B$547,2,FALSE))</f>
        <v/>
      </c>
      <c r="RD43" t="str">
        <f>IF(ISERROR(MATCH(RD$1,'CSC Mitre'!AP$1:AP$220,0)),"",VLOOKUP(RD$1,'Tactic Recode'!$A$1:$B$547,2,FALSE))</f>
        <v/>
      </c>
      <c r="RE43" t="str">
        <f>IF(ISERROR(MATCH(RE$1,'CSC Mitre'!AP$1:AP$220,0)),"",VLOOKUP(RE$1,'Tactic Recode'!$A$1:$B$547,2,FALSE))</f>
        <v/>
      </c>
      <c r="RF43" t="str">
        <f>IF(ISERROR(MATCH(RF$1,'CSC Mitre'!AP$1:AP$220,0)),"",VLOOKUP(RF$1,'Tactic Recode'!$A$1:$B$547,2,FALSE))</f>
        <v/>
      </c>
      <c r="RG43" t="str">
        <f>IF(ISERROR(MATCH(RG$1,'CSC Mitre'!AP$1:AP$220,0)),"",VLOOKUP(RG$1,'Tactic Recode'!$A$1:$B$547,2,FALSE))</f>
        <v/>
      </c>
      <c r="RH43" t="str">
        <f>IF(ISERROR(MATCH(RH$1,'CSC Mitre'!AP$1:AP$220,0)),"",VLOOKUP(RH$1,'Tactic Recode'!$A$1:$B$547,2,FALSE))</f>
        <v/>
      </c>
      <c r="RI43" t="str">
        <f>IF(ISERROR(MATCH(RI$1,'CSC Mitre'!AP$1:AP$220,0)),"",VLOOKUP(RI$1,'Tactic Recode'!$A$1:$B$547,2,FALSE))</f>
        <v/>
      </c>
      <c r="RJ43" t="str">
        <f>IF(ISERROR(MATCH(RJ$1,'CSC Mitre'!AP$1:AP$220,0)),"",VLOOKUP(RJ$1,'Tactic Recode'!$A$1:$B$547,2,FALSE))</f>
        <v/>
      </c>
      <c r="RK43" t="str">
        <f>IF(ISERROR(MATCH(RK$1,'CSC Mitre'!AP$1:AP$220,0)),"",VLOOKUP(RK$1,'Tactic Recode'!$A$1:$B$547,2,FALSE))</f>
        <v/>
      </c>
      <c r="RL43" t="str">
        <f>IF(ISERROR(MATCH(RL$1,'CSC Mitre'!AP$1:AP$220,0)),"",VLOOKUP(RL$1,'Tactic Recode'!$A$1:$B$547,2,FALSE))</f>
        <v/>
      </c>
      <c r="RM43" t="str">
        <f>IF(ISERROR(MATCH(RM$1,'CSC Mitre'!AP$1:AP$220,0)),"",VLOOKUP(RM$1,'Tactic Recode'!$A$1:$B$547,2,FALSE))</f>
        <v/>
      </c>
      <c r="RN43" t="str">
        <f>IF(ISERROR(MATCH(RN$1,'CSC Mitre'!AP$1:AP$220,0)),"",VLOOKUP(RN$1,'Tactic Recode'!$A$1:$B$547,2,FALSE))</f>
        <v/>
      </c>
      <c r="RO43" t="str">
        <f>IF(ISERROR(MATCH(RO$1,'CSC Mitre'!AP$1:AP$220,0)),"",VLOOKUP(RO$1,'Tactic Recode'!$A$1:$B$547,2,FALSE))</f>
        <v/>
      </c>
      <c r="RP43" t="str">
        <f>IF(ISERROR(MATCH(RP$1,'CSC Mitre'!AP$1:AP$220,0)),"",VLOOKUP(RP$1,'Tactic Recode'!$A$1:$B$547,2,FALSE))</f>
        <v/>
      </c>
      <c r="RQ43" t="str">
        <f>IF(ISERROR(MATCH(RQ$1,'CSC Mitre'!AP$1:AP$220,0)),"",VLOOKUP(RQ$1,'Tactic Recode'!$A$1:$B$547,2,FALSE))</f>
        <v/>
      </c>
      <c r="RR43" t="str">
        <f>IF(ISERROR(MATCH(RR$1,'CSC Mitre'!AP$1:AP$220,0)),"",VLOOKUP(RR$1,'Tactic Recode'!$A$1:$B$547,2,FALSE))</f>
        <v/>
      </c>
      <c r="RS43" t="str">
        <f>IF(ISERROR(MATCH(RS$1,'CSC Mitre'!AP$1:AP$220,0)),"",VLOOKUP(RS$1,'Tactic Recode'!$A$1:$B$547,2,FALSE))</f>
        <v/>
      </c>
      <c r="RT43" t="str">
        <f>IF(ISERROR(MATCH(RT$1,'CSC Mitre'!AP$1:AP$220,0)),"",VLOOKUP(RT$1,'Tactic Recode'!$A$1:$B$547,2,FALSE))</f>
        <v/>
      </c>
      <c r="RU43" t="str">
        <f>IF(ISERROR(MATCH(RU$1,'CSC Mitre'!AP$1:AP$220,0)),"",VLOOKUP(RU$1,'Tactic Recode'!$A$1:$B$547,2,FALSE))</f>
        <v/>
      </c>
      <c r="RV43" t="str">
        <f>IF(ISERROR(MATCH(RV$1,'CSC Mitre'!AP$1:AP$220,0)),"",VLOOKUP(RV$1,'Tactic Recode'!$A$1:$B$547,2,FALSE))</f>
        <v/>
      </c>
      <c r="RW43" t="str">
        <f>IF(ISERROR(MATCH(RW$1,'CSC Mitre'!AP$1:AP$220,0)),"",VLOOKUP(RW$1,'Tactic Recode'!$A$1:$B$547,2,FALSE))</f>
        <v/>
      </c>
      <c r="RX43" t="str">
        <f>IF(ISERROR(MATCH(RX$1,'CSC Mitre'!AP$1:AP$220,0)),"",VLOOKUP(RX$1,'Tactic Recode'!$A$1:$B$547,2,FALSE))</f>
        <v/>
      </c>
      <c r="RY43" t="str">
        <f>IF(ISERROR(MATCH(RY$1,'CSC Mitre'!AP$1:AP$220,0)),"",VLOOKUP(RY$1,'Tactic Recode'!$A$1:$B$547,2,FALSE))</f>
        <v/>
      </c>
      <c r="RZ43" t="str">
        <f>IF(ISERROR(MATCH(RZ$1,'CSC Mitre'!AP$1:AP$220,0)),"",VLOOKUP(RZ$1,'Tactic Recode'!$A$1:$B$547,2,FALSE))</f>
        <v/>
      </c>
      <c r="SA43" t="str">
        <f>IF(ISERROR(MATCH(SA$1,'CSC Mitre'!AP$1:AP$220,0)),"",VLOOKUP(SA$1,'Tactic Recode'!$A$1:$B$547,2,FALSE))</f>
        <v/>
      </c>
      <c r="SB43" t="str">
        <f>IF(ISERROR(MATCH(SB$1,'CSC Mitre'!AP$1:AP$220,0)),"",VLOOKUP(SB$1,'Tactic Recode'!$A$1:$B$547,2,FALSE))</f>
        <v/>
      </c>
      <c r="SC43" t="str">
        <f>IF(ISERROR(MATCH(SC$1,'CSC Mitre'!AP$1:AP$220,0)),"",VLOOKUP(SC$1,'Tactic Recode'!$A$1:$B$547,2,FALSE))</f>
        <v/>
      </c>
      <c r="SD43" t="str">
        <f>IF(ISERROR(MATCH(SD$1,'CSC Mitre'!AP$1:AP$220,0)),"",VLOOKUP(SD$1,'Tactic Recode'!$A$1:$B$547,2,FALSE))</f>
        <v/>
      </c>
      <c r="SE43" t="str">
        <f>IF(ISERROR(MATCH(SE$1,'CSC Mitre'!AP$1:AP$220,0)),"",VLOOKUP(SE$1,'Tactic Recode'!$A$1:$B$547,2,FALSE))</f>
        <v/>
      </c>
      <c r="SF43" t="str">
        <f>IF(ISERROR(MATCH(SF$1,'CSC Mitre'!AP$1:AP$220,0)),"",VLOOKUP(SF$1,'Tactic Recode'!$A$1:$B$547,2,FALSE))</f>
        <v/>
      </c>
      <c r="SG43" t="str">
        <f>IF(ISERROR(MATCH(SG$1,'CSC Mitre'!AP$1:AP$220,0)),"",VLOOKUP(SG$1,'Tactic Recode'!$A$1:$B$547,2,FALSE))</f>
        <v/>
      </c>
      <c r="SH43" t="str">
        <f>IF(ISERROR(MATCH(SH$1,'CSC Mitre'!AP$1:AP$220,0)),"",VLOOKUP(SH$1,'Tactic Recode'!$A$1:$B$547,2,FALSE))</f>
        <v/>
      </c>
      <c r="SI43" t="str">
        <f>IF(ISERROR(MATCH(SI$1,'CSC Mitre'!AP$1:AP$220,0)),"",VLOOKUP(SI$1,'Tactic Recode'!$A$1:$B$547,2,FALSE))</f>
        <v/>
      </c>
      <c r="SJ43" t="str">
        <f>IF(ISERROR(MATCH(SJ$1,'CSC Mitre'!AP$1:AP$220,0)),"",VLOOKUP(SJ$1,'Tactic Recode'!$A$1:$B$547,2,FALSE))</f>
        <v/>
      </c>
      <c r="SK43" t="str">
        <f>IF(ISERROR(MATCH(SK$1,'CSC Mitre'!AP$1:AP$220,0)),"",VLOOKUP(SK$1,'Tactic Recode'!$A$1:$B$547,2,FALSE))</f>
        <v/>
      </c>
      <c r="SL43" t="str">
        <f>IF(ISERROR(MATCH(SL$1,'CSC Mitre'!AP$1:AP$220,0)),"",VLOOKUP(SL$1,'Tactic Recode'!$A$1:$B$547,2,FALSE))</f>
        <v/>
      </c>
      <c r="SM43" t="str">
        <f>IF(ISERROR(MATCH(SM$1,'CSC Mitre'!AP$1:AP$220,0)),"",VLOOKUP(SM$1,'Tactic Recode'!$A$1:$B$547,2,FALSE))</f>
        <v/>
      </c>
      <c r="SN43" t="str">
        <f>IF(ISERROR(MATCH(SN$1,'CSC Mitre'!AP$1:AP$220,0)),"",VLOOKUP(SN$1,'Tactic Recode'!$A$1:$B$547,2,FALSE))</f>
        <v/>
      </c>
      <c r="SO43" t="str">
        <f>IF(ISERROR(MATCH(SO$1,'CSC Mitre'!AP$1:AP$220,0)),"",VLOOKUP(SO$1,'Tactic Recode'!$A$1:$B$547,2,FALSE))</f>
        <v/>
      </c>
      <c r="SP43" t="str">
        <f>IF(ISERROR(MATCH(SP$1,'CSC Mitre'!AP$1:AP$220,0)),"",VLOOKUP(SP$1,'Tactic Recode'!$A$1:$B$547,2,FALSE))</f>
        <v/>
      </c>
      <c r="SQ43" t="str">
        <f>IF(ISERROR(MATCH(SQ$1,'CSC Mitre'!AP$1:AP$220,0)),"",VLOOKUP(SQ$1,'Tactic Recode'!$A$1:$B$547,2,FALSE))</f>
        <v/>
      </c>
      <c r="SR43" t="str">
        <f>IF(ISERROR(MATCH(SR$1,'CSC Mitre'!AP$1:AP$220,0)),"",VLOOKUP(SR$1,'Tactic Recode'!$A$1:$B$547,2,FALSE))</f>
        <v/>
      </c>
      <c r="SS43" t="str">
        <f>IF(ISERROR(MATCH(SS$1,'CSC Mitre'!AP$1:AP$220,0)),"",VLOOKUP(SS$1,'Tactic Recode'!$A$1:$B$547,2,FALSE))</f>
        <v/>
      </c>
      <c r="ST43" t="str">
        <f>IF(ISERROR(MATCH(ST$1,'CSC Mitre'!AP$1:AP$220,0)),"",VLOOKUP(ST$1,'Tactic Recode'!$A$1:$B$547,2,FALSE))</f>
        <v/>
      </c>
      <c r="SU43" t="str">
        <f>IF(ISERROR(MATCH(SU$1,'CSC Mitre'!AP$1:AP$220,0)),"",VLOOKUP(SU$1,'Tactic Recode'!$A$1:$B$547,2,FALSE))</f>
        <v/>
      </c>
      <c r="SV43" t="str">
        <f>IF(ISERROR(MATCH(SV$1,'CSC Mitre'!AP$1:AP$220,0)),"",VLOOKUP(SV$1,'Tactic Recode'!$A$1:$B$547,2,FALSE))</f>
        <v/>
      </c>
      <c r="SW43" t="str">
        <f>IF(ISERROR(MATCH(SW$1,'CSC Mitre'!AP$1:AP$220,0)),"",VLOOKUP(SW$1,'Tactic Recode'!$A$1:$B$547,2,FALSE))</f>
        <v/>
      </c>
      <c r="SX43" t="str">
        <f>IF(ISERROR(MATCH(SX$1,'CSC Mitre'!AP$1:AP$220,0)),"",VLOOKUP(SX$1,'Tactic Recode'!$A$1:$B$547,2,FALSE))</f>
        <v/>
      </c>
      <c r="SY43" t="str">
        <f>IF(ISERROR(MATCH(SY$1,'CSC Mitre'!AP$1:AP$220,0)),"",VLOOKUP(SY$1,'Tactic Recode'!$A$1:$B$547,2,FALSE))</f>
        <v/>
      </c>
      <c r="SZ43" t="str">
        <f>IF(ISERROR(MATCH(SZ$1,'CSC Mitre'!AP$1:AP$220,0)),"",VLOOKUP(SZ$1,'Tactic Recode'!$A$1:$B$547,2,FALSE))</f>
        <v/>
      </c>
      <c r="TA43" t="str">
        <f>IF(ISERROR(MATCH(TA$1,'CSC Mitre'!AP$1:AP$220,0)),"",VLOOKUP(TA$1,'Tactic Recode'!$A$1:$B$547,2,FALSE))</f>
        <v/>
      </c>
      <c r="TB43" t="str">
        <f>IF(ISERROR(MATCH(TB$1,'CSC Mitre'!AP$1:AP$220,0)),"",VLOOKUP(TB$1,'Tactic Recode'!$A$1:$B$547,2,FALSE))</f>
        <v/>
      </c>
      <c r="TC43" t="str">
        <f>IF(ISERROR(MATCH(TC$1,'CSC Mitre'!AP$1:AP$220,0)),"",VLOOKUP(TC$1,'Tactic Recode'!$A$1:$B$547,2,FALSE))</f>
        <v/>
      </c>
      <c r="TD43" t="str">
        <f>IF(ISERROR(MATCH(TD$1,'CSC Mitre'!AP$1:AP$220,0)),"",VLOOKUP(TD$1,'Tactic Recode'!$A$1:$B$547,2,FALSE))</f>
        <v/>
      </c>
      <c r="TE43" t="str">
        <f>IF(ISERROR(MATCH(TE$1,'CSC Mitre'!AP$1:AP$220,0)),"",VLOOKUP(TE$1,'Tactic Recode'!$A$1:$B$547,2,FALSE))</f>
        <v/>
      </c>
      <c r="TF43" t="str">
        <f>IF(ISERROR(MATCH(TF$1,'CSC Mitre'!AP$1:AP$220,0)),"",VLOOKUP(TF$1,'Tactic Recode'!$A$1:$B$547,2,FALSE))</f>
        <v>Defense Evasion</v>
      </c>
      <c r="TG43" t="str">
        <f>IF(ISERROR(MATCH(TG$1,'CSC Mitre'!AP$1:AP$220,0)),"",VLOOKUP(TG$1,'Tactic Recode'!$A$1:$B$547,2,FALSE))</f>
        <v>Defense Evasion</v>
      </c>
      <c r="TH43" t="str">
        <f>IF(ISERROR(MATCH(TH$1,'CSC Mitre'!AP$1:AP$220,0)),"",VLOOKUP(TH$1,'Tactic Recode'!$A$1:$B$547,2,FALSE))</f>
        <v/>
      </c>
      <c r="TI43" t="str">
        <f>IF(ISERROR(MATCH(TI$1,'CSC Mitre'!AP$1:AP$220,0)),"",VLOOKUP(TI$1,'Tactic Recode'!$A$1:$B$547,2,FALSE))</f>
        <v/>
      </c>
      <c r="TJ43" t="str">
        <f>IF(ISERROR(MATCH(TJ$1,'CSC Mitre'!AP$1:AP$220,0)),"",VLOOKUP(TJ$1,'Tactic Recode'!$A$1:$B$547,2,FALSE))</f>
        <v/>
      </c>
      <c r="TK43" t="str">
        <f>IF(ISERROR(MATCH(TK$1,'CSC Mitre'!AP$1:AP$220,0)),"",VLOOKUP(TK$1,'Tactic Recode'!$A$1:$B$547,2,FALSE))</f>
        <v>Defense Evasion</v>
      </c>
      <c r="TL43" t="str">
        <f>IF(ISERROR(MATCH(TL$1,'CSC Mitre'!AP$1:AP$220,0)),"",VLOOKUP(TL$1,'Tactic Recode'!$A$1:$B$547,2,FALSE))</f>
        <v>Defense Evasion</v>
      </c>
      <c r="TM43" t="str">
        <f>IF(ISERROR(MATCH(TM$1,'CSC Mitre'!AP$1:AP$220,0)),"",VLOOKUP(TM$1,'Tactic Recode'!$A$1:$B$547,2,FALSE))</f>
        <v>Defense Evasion</v>
      </c>
      <c r="TN43" t="str">
        <f>IF(ISERROR(MATCH(TN$1,'CSC Mitre'!AP$1:AP$220,0)),"",VLOOKUP(TN$1,'Tactic Recode'!$A$1:$B$547,2,FALSE))</f>
        <v/>
      </c>
      <c r="TO43" t="str">
        <f>IF(ISERROR(MATCH(TO$1,'CSC Mitre'!AP$1:AP$220,0)),"",VLOOKUP(TO$1,'Tactic Recode'!$A$1:$B$547,2,FALSE))</f>
        <v/>
      </c>
      <c r="TP43" t="str">
        <f>IF(ISERROR(MATCH(TP$1,'CSC Mitre'!AP$1:AP$220,0)),"",VLOOKUP(TP$1,'Tactic Recode'!$A$1:$B$547,2,FALSE))</f>
        <v/>
      </c>
      <c r="TQ43" t="str">
        <f>IF(ISERROR(MATCH(TQ$1,'CSC Mitre'!AP$1:AP$220,0)),"",VLOOKUP(TQ$1,'Tactic Recode'!$A$1:$B$547,2,FALSE))</f>
        <v/>
      </c>
      <c r="TR43" t="str">
        <f>IF(ISERROR(MATCH(TR$1,'CSC Mitre'!AP$1:AP$220,0)),"",VLOOKUP(TR$1,'Tactic Recode'!$A$1:$B$547,2,FALSE))</f>
        <v/>
      </c>
      <c r="TS43" t="str">
        <f>IF(ISERROR(MATCH(TS$1,'CSC Mitre'!AP$1:AP$220,0)),"",VLOOKUP(TS$1,'Tactic Recode'!$A$1:$B$547,2,FALSE))</f>
        <v/>
      </c>
      <c r="TT43" t="str">
        <f>IF(ISERROR(MATCH(TT$1,'CSC Mitre'!AP$1:AP$220,0)),"",VLOOKUP(TT$1,'Tactic Recode'!$A$1:$B$547,2,FALSE))</f>
        <v/>
      </c>
      <c r="TU43" t="str">
        <f>IF(ISERROR(MATCH(TU$1,'CSC Mitre'!AP$1:AP$220,0)),"",VLOOKUP(TU$1,'Tactic Recode'!$A$1:$B$547,2,FALSE))</f>
        <v/>
      </c>
      <c r="TV43" t="str">
        <f>IF(ISERROR(MATCH(TV$1,'CSC Mitre'!AP$1:AP$220,0)),"",VLOOKUP(TV$1,'Tactic Recode'!$A$1:$B$547,2,FALSE))</f>
        <v/>
      </c>
      <c r="TW43" t="str">
        <f>IF(ISERROR(MATCH(TW$1,'CSC Mitre'!AP$1:AP$220,0)),"",VLOOKUP(TW$1,'Tactic Recode'!$A$1:$B$547,2,FALSE))</f>
        <v/>
      </c>
      <c r="TX43" t="str">
        <f>IF(ISERROR(MATCH(TX$1,'CSC Mitre'!AP$1:AP$220,0)),"",VLOOKUP(TX$1,'Tactic Recode'!$A$1:$B$547,2,FALSE))</f>
        <v/>
      </c>
      <c r="TY43" t="str">
        <f>IF(ISERROR(MATCH(TY$1,'CSC Mitre'!AP$1:AP$220,0)),"",VLOOKUP(TY$1,'Tactic Recode'!$A$1:$B$547,2,FALSE))</f>
        <v/>
      </c>
      <c r="TZ43" t="str">
        <f>IF(ISERROR(MATCH(TZ$1,'CSC Mitre'!AP$1:AP$220,0)),"",VLOOKUP(TZ$1,'Tactic Recode'!$A$1:$B$547,2,FALSE))</f>
        <v/>
      </c>
      <c r="UA43" t="str">
        <f>IF(ISERROR(MATCH(UA$1,'CSC Mitre'!AP$1:AP$220,0)),"",VLOOKUP(UA$1,'Tactic Recode'!$A$1:$B$547,2,FALSE))</f>
        <v/>
      </c>
      <c r="UB43" t="str">
        <f>IF(ISERROR(MATCH(UB$1,'CSC Mitre'!AP$1:AP$220,0)),"",VLOOKUP(UB$1,'Tactic Recode'!$A$1:$B$547,2,FALSE))</f>
        <v/>
      </c>
    </row>
    <row r="44" spans="1:548" x14ac:dyDescent="0.25">
      <c r="A44" s="59" t="s">
        <v>441</v>
      </c>
      <c r="B44" t="str">
        <f>IF(ISERROR(MATCH(B$1,'CSC Mitre'!AQ$1:AQ$220,0)),"",VLOOKUP(B$1,'Tactic Recode'!$A$1:$B$547,2,FALSE))</f>
        <v/>
      </c>
      <c r="C44" t="str">
        <f>IF(ISERROR(MATCH(C$1,'CSC Mitre'!AQ$1:AQ$220,0)),"",VLOOKUP(C$1,'Tactic Recode'!$A$1:$B$547,2,FALSE))</f>
        <v/>
      </c>
      <c r="D44" t="str">
        <f>IF(ISERROR(MATCH(D$1,'CSC Mitre'!AQ$1:AQ$220,0)),"",VLOOKUP(D$1,'Tactic Recode'!$A$1:$B$547,2,FALSE))</f>
        <v/>
      </c>
      <c r="E44" t="str">
        <f>IF(ISERROR(MATCH(E$1,'CSC Mitre'!AQ$1:AQ$220,0)),"",VLOOKUP(E$1,'Tactic Recode'!$A$1:$B$547,2,FALSE))</f>
        <v/>
      </c>
      <c r="F44" t="str">
        <f>IF(ISERROR(MATCH(F$1,'CSC Mitre'!AQ$1:AQ$220,0)),"",VLOOKUP(F$1,'Tactic Recode'!$A$1:$B$547,2,FALSE))</f>
        <v/>
      </c>
      <c r="G44" t="str">
        <f>IF(ISERROR(MATCH(G$1,'CSC Mitre'!AQ$1:AQ$220,0)),"",VLOOKUP(G$1,'Tactic Recode'!$A$1:$B$547,2,FALSE))</f>
        <v/>
      </c>
      <c r="H44" t="str">
        <f>IF(ISERROR(MATCH(H$1,'CSC Mitre'!AQ$1:AQ$220,0)),"",VLOOKUP(H$1,'Tactic Recode'!$A$1:$B$547,2,FALSE))</f>
        <v/>
      </c>
      <c r="I44" t="str">
        <f>IF(ISERROR(MATCH(I$1,'CSC Mitre'!AQ$1:AQ$220,0)),"",VLOOKUP(I$1,'Tactic Recode'!$A$1:$B$547,2,FALSE))</f>
        <v/>
      </c>
      <c r="J44" t="str">
        <f>IF(ISERROR(MATCH(J$1,'CSC Mitre'!AQ$1:AQ$220,0)),"",VLOOKUP(J$1,'Tactic Recode'!$A$1:$B$547,2,FALSE))</f>
        <v/>
      </c>
      <c r="K44" t="str">
        <f>IF(ISERROR(MATCH(K$1,'CSC Mitre'!AQ$1:AQ$220,0)),"",VLOOKUP(K$1,'Tactic Recode'!$A$1:$B$547,2,FALSE))</f>
        <v/>
      </c>
      <c r="L44" t="str">
        <f>IF(ISERROR(MATCH(L$1,'CSC Mitre'!AQ$1:AQ$220,0)),"",VLOOKUP(L$1,'Tactic Recode'!$A$1:$B$547,2,FALSE))</f>
        <v/>
      </c>
      <c r="M44" t="str">
        <f>IF(ISERROR(MATCH(M$1,'CSC Mitre'!AQ$1:AQ$220,0)),"",VLOOKUP(M$1,'Tactic Recode'!$A$1:$B$547,2,FALSE))</f>
        <v/>
      </c>
      <c r="N44" t="str">
        <f>IF(ISERROR(MATCH(N$1,'CSC Mitre'!AQ$1:AQ$220,0)),"",VLOOKUP(N$1,'Tactic Recode'!$A$1:$B$547,2,FALSE))</f>
        <v/>
      </c>
      <c r="O44" t="str">
        <f>IF(ISERROR(MATCH(O$1,'CSC Mitre'!AQ$1:AQ$220,0)),"",VLOOKUP(O$1,'Tactic Recode'!$A$1:$B$547,2,FALSE))</f>
        <v/>
      </c>
      <c r="P44" t="str">
        <f>IF(ISERROR(MATCH(P$1,'CSC Mitre'!AQ$1:AQ$220,0)),"",VLOOKUP(P$1,'Tactic Recode'!$A$1:$B$547,2,FALSE))</f>
        <v/>
      </c>
      <c r="Q44" t="str">
        <f>IF(ISERROR(MATCH(Q$1,'CSC Mitre'!AQ$1:AQ$220,0)),"",VLOOKUP(Q$1,'Tactic Recode'!$A$1:$B$547,2,FALSE))</f>
        <v/>
      </c>
      <c r="R44" t="str">
        <f>IF(ISERROR(MATCH(R$1,'CSC Mitre'!AQ$1:AQ$220,0)),"",VLOOKUP(R$1,'Tactic Recode'!$A$1:$B$547,2,FALSE))</f>
        <v/>
      </c>
      <c r="S44" t="str">
        <f>IF(ISERROR(MATCH(S$1,'CSC Mitre'!AQ$1:AQ$220,0)),"",VLOOKUP(S$1,'Tactic Recode'!$A$1:$B$547,2,FALSE))</f>
        <v/>
      </c>
      <c r="T44" t="str">
        <f>IF(ISERROR(MATCH(T$1,'CSC Mitre'!AQ$1:AQ$220,0)),"",VLOOKUP(T$1,'Tactic Recode'!$A$1:$B$547,2,FALSE))</f>
        <v/>
      </c>
      <c r="U44" t="str">
        <f>IF(ISERROR(MATCH(U$1,'CSC Mitre'!AQ$1:AQ$220,0)),"",VLOOKUP(U$1,'Tactic Recode'!$A$1:$B$547,2,FALSE))</f>
        <v/>
      </c>
      <c r="V44" t="str">
        <f>IF(ISERROR(MATCH(V$1,'CSC Mitre'!AQ$1:AQ$220,0)),"",VLOOKUP(V$1,'Tactic Recode'!$A$1:$B$547,2,FALSE))</f>
        <v/>
      </c>
      <c r="W44" t="str">
        <f>IF(ISERROR(MATCH(W$1,'CSC Mitre'!AQ$1:AQ$220,0)),"",VLOOKUP(W$1,'Tactic Recode'!$A$1:$B$547,2,FALSE))</f>
        <v/>
      </c>
      <c r="X44" t="str">
        <f>IF(ISERROR(MATCH(X$1,'CSC Mitre'!AQ$1:AQ$220,0)),"",VLOOKUP(X$1,'Tactic Recode'!$A$1:$B$547,2,FALSE))</f>
        <v/>
      </c>
      <c r="Y44" t="str">
        <f>IF(ISERROR(MATCH(Y$1,'CSC Mitre'!AQ$1:AQ$220,0)),"",VLOOKUP(Y$1,'Tactic Recode'!$A$1:$B$547,2,FALSE))</f>
        <v/>
      </c>
      <c r="Z44" t="str">
        <f>IF(ISERROR(MATCH(Z$1,'CSC Mitre'!AQ$1:AQ$220,0)),"",VLOOKUP(Z$1,'Tactic Recode'!$A$1:$B$547,2,FALSE))</f>
        <v/>
      </c>
      <c r="AA44" t="str">
        <f>IF(ISERROR(MATCH(AA$1,'CSC Mitre'!AQ$1:AQ$220,0)),"",VLOOKUP(AA$1,'Tactic Recode'!$A$1:$B$547,2,FALSE))</f>
        <v/>
      </c>
      <c r="AB44" t="str">
        <f>IF(ISERROR(MATCH(AB$1,'CSC Mitre'!AQ$1:AQ$220,0)),"",VLOOKUP(AB$1,'Tactic Recode'!$A$1:$B$547,2,FALSE))</f>
        <v/>
      </c>
      <c r="AC44" t="str">
        <f>IF(ISERROR(MATCH(AC$1,'CSC Mitre'!AQ$1:AQ$220,0)),"",VLOOKUP(AC$1,'Tactic Recode'!$A$1:$B$547,2,FALSE))</f>
        <v/>
      </c>
      <c r="AD44" t="str">
        <f>IF(ISERROR(MATCH(AD$1,'CSC Mitre'!AQ$1:AQ$220,0)),"",VLOOKUP(AD$1,'Tactic Recode'!$A$1:$B$547,2,FALSE))</f>
        <v/>
      </c>
      <c r="AE44" t="str">
        <f>IF(ISERROR(MATCH(AE$1,'CSC Mitre'!AQ$1:AQ$220,0)),"",VLOOKUP(AE$1,'Tactic Recode'!$A$1:$B$547,2,FALSE))</f>
        <v/>
      </c>
      <c r="AF44" t="str">
        <f>IF(ISERROR(MATCH(AF$1,'CSC Mitre'!AQ$1:AQ$220,0)),"",VLOOKUP(AF$1,'Tactic Recode'!$A$1:$B$547,2,FALSE))</f>
        <v/>
      </c>
      <c r="AG44" t="str">
        <f>IF(ISERROR(MATCH(AG$1,'CSC Mitre'!AQ$1:AQ$220,0)),"",VLOOKUP(AG$1,'Tactic Recode'!$A$1:$B$547,2,FALSE))</f>
        <v/>
      </c>
      <c r="AH44" t="str">
        <f>IF(ISERROR(MATCH(AH$1,'CSC Mitre'!AQ$1:AQ$220,0)),"",VLOOKUP(AH$1,'Tactic Recode'!$A$1:$B$547,2,FALSE))</f>
        <v/>
      </c>
      <c r="AI44" t="str">
        <f>IF(ISERROR(MATCH(AI$1,'CSC Mitre'!AQ$1:AQ$220,0)),"",VLOOKUP(AI$1,'Tactic Recode'!$A$1:$B$547,2,FALSE))</f>
        <v/>
      </c>
      <c r="AJ44" t="str">
        <f>IF(ISERROR(MATCH(AJ$1,'CSC Mitre'!AQ$1:AQ$220,0)),"",VLOOKUP(AJ$1,'Tactic Recode'!$A$1:$B$547,2,FALSE))</f>
        <v/>
      </c>
      <c r="AK44" t="str">
        <f>IF(ISERROR(MATCH(AK$1,'CSC Mitre'!AQ$1:AQ$220,0)),"",VLOOKUP(AK$1,'Tactic Recode'!$A$1:$B$547,2,FALSE))</f>
        <v/>
      </c>
      <c r="AL44" t="str">
        <f>IF(ISERROR(MATCH(AL$1,'CSC Mitre'!AQ$1:AQ$220,0)),"",VLOOKUP(AL$1,'Tactic Recode'!$A$1:$B$547,2,FALSE))</f>
        <v/>
      </c>
      <c r="AM44" t="str">
        <f>IF(ISERROR(MATCH(AM$1,'CSC Mitre'!AQ$1:AQ$220,0)),"",VLOOKUP(AM$1,'Tactic Recode'!$A$1:$B$547,2,FALSE))</f>
        <v/>
      </c>
      <c r="AN44" t="str">
        <f>IF(ISERROR(MATCH(AN$1,'CSC Mitre'!AQ$1:AQ$220,0)),"",VLOOKUP(AN$1,'Tactic Recode'!$A$1:$B$547,2,FALSE))</f>
        <v/>
      </c>
      <c r="AO44" t="str">
        <f>IF(ISERROR(MATCH(AO$1,'CSC Mitre'!AQ$1:AQ$220,0)),"",VLOOKUP(AO$1,'Tactic Recode'!$A$1:$B$547,2,FALSE))</f>
        <v/>
      </c>
      <c r="AP44" t="str">
        <f>IF(ISERROR(MATCH(AP$1,'CSC Mitre'!AQ$1:AQ$220,0)),"",VLOOKUP(AP$1,'Tactic Recode'!$A$1:$B$547,2,FALSE))</f>
        <v/>
      </c>
      <c r="AQ44" t="str">
        <f>IF(ISERROR(MATCH(AQ$1,'CSC Mitre'!AQ$1:AQ$220,0)),"",VLOOKUP(AQ$1,'Tactic Recode'!$A$1:$B$547,2,FALSE))</f>
        <v/>
      </c>
      <c r="AR44" t="str">
        <f>IF(ISERROR(MATCH(AR$1,'CSC Mitre'!AQ$1:AQ$220,0)),"",VLOOKUP(AR$1,'Tactic Recode'!$A$1:$B$547,2,FALSE))</f>
        <v/>
      </c>
      <c r="AS44" t="str">
        <f>IF(ISERROR(MATCH(AS$1,'CSC Mitre'!AQ$1:AQ$220,0)),"",VLOOKUP(AS$1,'Tactic Recode'!$A$1:$B$547,2,FALSE))</f>
        <v/>
      </c>
      <c r="AT44" t="str">
        <f>IF(ISERROR(MATCH(AT$1,'CSC Mitre'!AQ$1:AQ$220,0)),"",VLOOKUP(AT$1,'Tactic Recode'!$A$1:$B$547,2,FALSE))</f>
        <v/>
      </c>
      <c r="AU44" t="str">
        <f>IF(ISERROR(MATCH(AU$1,'CSC Mitre'!AQ$1:AQ$220,0)),"",VLOOKUP(AU$1,'Tactic Recode'!$A$1:$B$547,2,FALSE))</f>
        <v/>
      </c>
      <c r="AV44" t="str">
        <f>IF(ISERROR(MATCH(AV$1,'CSC Mitre'!AQ$1:AQ$220,0)),"",VLOOKUP(AV$1,'Tactic Recode'!$A$1:$B$547,2,FALSE))</f>
        <v/>
      </c>
      <c r="AW44" t="str">
        <f>IF(ISERROR(MATCH(AW$1,'CSC Mitre'!AQ$1:AQ$220,0)),"",VLOOKUP(AW$1,'Tactic Recode'!$A$1:$B$547,2,FALSE))</f>
        <v/>
      </c>
      <c r="AX44" t="str">
        <f>IF(ISERROR(MATCH(AX$1,'CSC Mitre'!AQ$1:AQ$220,0)),"",VLOOKUP(AX$1,'Tactic Recode'!$A$1:$B$547,2,FALSE))</f>
        <v/>
      </c>
      <c r="AY44" t="str">
        <f>IF(ISERROR(MATCH(AY$1,'CSC Mitre'!AQ$1:AQ$220,0)),"",VLOOKUP(AY$1,'Tactic Recode'!$A$1:$B$547,2,FALSE))</f>
        <v/>
      </c>
      <c r="AZ44" t="str">
        <f>IF(ISERROR(MATCH(AZ$1,'CSC Mitre'!AQ$1:AQ$220,0)),"",VLOOKUP(AZ$1,'Tactic Recode'!$A$1:$B$547,2,FALSE))</f>
        <v/>
      </c>
      <c r="BA44" t="str">
        <f>IF(ISERROR(MATCH(BA$1,'CSC Mitre'!AQ$1:AQ$220,0)),"",VLOOKUP(BA$1,'Tactic Recode'!$A$1:$B$547,2,FALSE))</f>
        <v/>
      </c>
      <c r="BB44" t="str">
        <f>IF(ISERROR(MATCH(BB$1,'CSC Mitre'!AQ$1:AQ$220,0)),"",VLOOKUP(BB$1,'Tactic Recode'!$A$1:$B$547,2,FALSE))</f>
        <v/>
      </c>
      <c r="BC44" t="str">
        <f>IF(ISERROR(MATCH(BC$1,'CSC Mitre'!AQ$1:AQ$220,0)),"",VLOOKUP(BC$1,'Tactic Recode'!$A$1:$B$547,2,FALSE))</f>
        <v/>
      </c>
      <c r="BD44" t="str">
        <f>IF(ISERROR(MATCH(BD$1,'CSC Mitre'!AQ$1:AQ$220,0)),"",VLOOKUP(BD$1,'Tactic Recode'!$A$1:$B$547,2,FALSE))</f>
        <v/>
      </c>
      <c r="BE44" t="str">
        <f>IF(ISERROR(MATCH(BE$1,'CSC Mitre'!AQ$1:AQ$220,0)),"",VLOOKUP(BE$1,'Tactic Recode'!$A$1:$B$547,2,FALSE))</f>
        <v/>
      </c>
      <c r="BF44" t="str">
        <f>IF(ISERROR(MATCH(BF$1,'CSC Mitre'!AQ$1:AQ$220,0)),"",VLOOKUP(BF$1,'Tactic Recode'!$A$1:$B$547,2,FALSE))</f>
        <v/>
      </c>
      <c r="BG44" t="str">
        <f>IF(ISERROR(MATCH(BG$1,'CSC Mitre'!AQ$1:AQ$220,0)),"",VLOOKUP(BG$1,'Tactic Recode'!$A$1:$B$547,2,FALSE))</f>
        <v/>
      </c>
      <c r="BH44" t="str">
        <f>IF(ISERROR(MATCH(BH$1,'CSC Mitre'!AQ$1:AQ$220,0)),"",VLOOKUP(BH$1,'Tactic Recode'!$A$1:$B$547,2,FALSE))</f>
        <v/>
      </c>
      <c r="BI44" t="str">
        <f>IF(ISERROR(MATCH(BI$1,'CSC Mitre'!AQ$1:AQ$220,0)),"",VLOOKUP(BI$1,'Tactic Recode'!$A$1:$B$547,2,FALSE))</f>
        <v/>
      </c>
      <c r="BJ44" t="str">
        <f>IF(ISERROR(MATCH(BJ$1,'CSC Mitre'!AQ$1:AQ$220,0)),"",VLOOKUP(BJ$1,'Tactic Recode'!$A$1:$B$547,2,FALSE))</f>
        <v/>
      </c>
      <c r="BK44" t="str">
        <f>IF(ISERROR(MATCH(BK$1,'CSC Mitre'!AQ$1:AQ$220,0)),"",VLOOKUP(BK$1,'Tactic Recode'!$A$1:$B$547,2,FALSE))</f>
        <v/>
      </c>
      <c r="BL44" t="str">
        <f>IF(ISERROR(MATCH(BL$1,'CSC Mitre'!AQ$1:AQ$220,0)),"",VLOOKUP(BL$1,'Tactic Recode'!$A$1:$B$547,2,FALSE))</f>
        <v/>
      </c>
      <c r="BM44" t="str">
        <f>IF(ISERROR(MATCH(BM$1,'CSC Mitre'!AQ$1:AQ$220,0)),"",VLOOKUP(BM$1,'Tactic Recode'!$A$1:$B$547,2,FALSE))</f>
        <v/>
      </c>
      <c r="BN44" t="str">
        <f>IF(ISERROR(MATCH(BN$1,'CSC Mitre'!AQ$1:AQ$220,0)),"",VLOOKUP(BN$1,'Tactic Recode'!$A$1:$B$547,2,FALSE))</f>
        <v/>
      </c>
      <c r="BO44" t="str">
        <f>IF(ISERROR(MATCH(BO$1,'CSC Mitre'!AQ$1:AQ$220,0)),"",VLOOKUP(BO$1,'Tactic Recode'!$A$1:$B$547,2,FALSE))</f>
        <v/>
      </c>
      <c r="BP44" t="str">
        <f>IF(ISERROR(MATCH(BP$1,'CSC Mitre'!AQ$1:AQ$220,0)),"",VLOOKUP(BP$1,'Tactic Recode'!$A$1:$B$547,2,FALSE))</f>
        <v/>
      </c>
      <c r="BQ44" t="str">
        <f>IF(ISERROR(MATCH(BQ$1,'CSC Mitre'!AQ$1:AQ$220,0)),"",VLOOKUP(BQ$1,'Tactic Recode'!$A$1:$B$547,2,FALSE))</f>
        <v/>
      </c>
      <c r="BR44" t="str">
        <f>IF(ISERROR(MATCH(BR$1,'CSC Mitre'!AQ$1:AQ$220,0)),"",VLOOKUP(BR$1,'Tactic Recode'!$A$1:$B$547,2,FALSE))</f>
        <v/>
      </c>
      <c r="BS44" t="str">
        <f>IF(ISERROR(MATCH(BS$1,'CSC Mitre'!AQ$1:AQ$220,0)),"",VLOOKUP(BS$1,'Tactic Recode'!$A$1:$B$547,2,FALSE))</f>
        <v/>
      </c>
      <c r="BT44" t="str">
        <f>IF(ISERROR(MATCH(BT$1,'CSC Mitre'!AQ$1:AQ$220,0)),"",VLOOKUP(BT$1,'Tactic Recode'!$A$1:$B$547,2,FALSE))</f>
        <v/>
      </c>
      <c r="BU44" t="str">
        <f>IF(ISERROR(MATCH(BU$1,'CSC Mitre'!AQ$1:AQ$220,0)),"",VLOOKUP(BU$1,'Tactic Recode'!$A$1:$B$547,2,FALSE))</f>
        <v/>
      </c>
      <c r="BV44" t="str">
        <f>IF(ISERROR(MATCH(BV$1,'CSC Mitre'!AQ$1:AQ$220,0)),"",VLOOKUP(BV$1,'Tactic Recode'!$A$1:$B$547,2,FALSE))</f>
        <v/>
      </c>
      <c r="BW44" t="str">
        <f>IF(ISERROR(MATCH(BW$1,'CSC Mitre'!AQ$1:AQ$220,0)),"",VLOOKUP(BW$1,'Tactic Recode'!$A$1:$B$547,2,FALSE))</f>
        <v/>
      </c>
      <c r="BX44" t="str">
        <f>IF(ISERROR(MATCH(BX$1,'CSC Mitre'!AQ$1:AQ$220,0)),"",VLOOKUP(BX$1,'Tactic Recode'!$A$1:$B$547,2,FALSE))</f>
        <v/>
      </c>
      <c r="BY44" t="str">
        <f>IF(ISERROR(MATCH(BY$1,'CSC Mitre'!AQ$1:AQ$220,0)),"",VLOOKUP(BY$1,'Tactic Recode'!$A$1:$B$547,2,FALSE))</f>
        <v/>
      </c>
      <c r="BZ44" t="str">
        <f>IF(ISERROR(MATCH(BZ$1,'CSC Mitre'!AQ$1:AQ$220,0)),"",VLOOKUP(BZ$1,'Tactic Recode'!$A$1:$B$547,2,FALSE))</f>
        <v/>
      </c>
      <c r="CA44" t="str">
        <f>IF(ISERROR(MATCH(CA$1,'CSC Mitre'!AQ$1:AQ$220,0)),"",VLOOKUP(CA$1,'Tactic Recode'!$A$1:$B$547,2,FALSE))</f>
        <v/>
      </c>
      <c r="CB44" t="str">
        <f>IF(ISERROR(MATCH(CB$1,'CSC Mitre'!AQ$1:AQ$220,0)),"",VLOOKUP(CB$1,'Tactic Recode'!$A$1:$B$547,2,FALSE))</f>
        <v/>
      </c>
      <c r="CC44" t="str">
        <f>IF(ISERROR(MATCH(CC$1,'CSC Mitre'!AQ$1:AQ$220,0)),"",VLOOKUP(CC$1,'Tactic Recode'!$A$1:$B$547,2,FALSE))</f>
        <v/>
      </c>
      <c r="CD44" t="str">
        <f>IF(ISERROR(MATCH(CD$1,'CSC Mitre'!AQ$1:AQ$220,0)),"",VLOOKUP(CD$1,'Tactic Recode'!$A$1:$B$547,2,FALSE))</f>
        <v/>
      </c>
      <c r="CE44" t="str">
        <f>IF(ISERROR(MATCH(CE$1,'CSC Mitre'!AQ$1:AQ$220,0)),"",VLOOKUP(CE$1,'Tactic Recode'!$A$1:$B$547,2,FALSE))</f>
        <v/>
      </c>
      <c r="CF44" t="str">
        <f>IF(ISERROR(MATCH(CF$1,'CSC Mitre'!AQ$1:AQ$220,0)),"",VLOOKUP(CF$1,'Tactic Recode'!$A$1:$B$547,2,FALSE))</f>
        <v/>
      </c>
      <c r="CG44" t="str">
        <f>IF(ISERROR(MATCH(CG$1,'CSC Mitre'!AQ$1:AQ$220,0)),"",VLOOKUP(CG$1,'Tactic Recode'!$A$1:$B$547,2,FALSE))</f>
        <v/>
      </c>
      <c r="CH44" t="str">
        <f>IF(ISERROR(MATCH(CH$1,'CSC Mitre'!AQ$1:AQ$220,0)),"",VLOOKUP(CH$1,'Tactic Recode'!$A$1:$B$547,2,FALSE))</f>
        <v/>
      </c>
      <c r="CI44" t="str">
        <f>IF(ISERROR(MATCH(CI$1,'CSC Mitre'!AQ$1:AQ$220,0)),"",VLOOKUP(CI$1,'Tactic Recode'!$A$1:$B$547,2,FALSE))</f>
        <v/>
      </c>
      <c r="CJ44" t="str">
        <f>IF(ISERROR(MATCH(CJ$1,'CSC Mitre'!AQ$1:AQ$220,0)),"",VLOOKUP(CJ$1,'Tactic Recode'!$A$1:$B$547,2,FALSE))</f>
        <v/>
      </c>
      <c r="CK44" t="str">
        <f>IF(ISERROR(MATCH(CK$1,'CSC Mitre'!AQ$1:AQ$220,0)),"",VLOOKUP(CK$1,'Tactic Recode'!$A$1:$B$547,2,FALSE))</f>
        <v/>
      </c>
      <c r="CL44" t="str">
        <f>IF(ISERROR(MATCH(CL$1,'CSC Mitre'!AQ$1:AQ$220,0)),"",VLOOKUP(CL$1,'Tactic Recode'!$A$1:$B$547,2,FALSE))</f>
        <v/>
      </c>
      <c r="CM44" t="str">
        <f>IF(ISERROR(MATCH(CM$1,'CSC Mitre'!AQ$1:AQ$220,0)),"",VLOOKUP(CM$1,'Tactic Recode'!$A$1:$B$547,2,FALSE))</f>
        <v/>
      </c>
      <c r="CN44" t="str">
        <f>IF(ISERROR(MATCH(CN$1,'CSC Mitre'!AQ$1:AQ$220,0)),"",VLOOKUP(CN$1,'Tactic Recode'!$A$1:$B$547,2,FALSE))</f>
        <v/>
      </c>
      <c r="CO44" t="str">
        <f>IF(ISERROR(MATCH(CO$1,'CSC Mitre'!AQ$1:AQ$220,0)),"",VLOOKUP(CO$1,'Tactic Recode'!$A$1:$B$547,2,FALSE))</f>
        <v/>
      </c>
      <c r="CP44" t="str">
        <f>IF(ISERROR(MATCH(CP$1,'CSC Mitre'!AQ$1:AQ$220,0)),"",VLOOKUP(CP$1,'Tactic Recode'!$A$1:$B$547,2,FALSE))</f>
        <v/>
      </c>
      <c r="CQ44" t="str">
        <f>IF(ISERROR(MATCH(CQ$1,'CSC Mitre'!AQ$1:AQ$220,0)),"",VLOOKUP(CQ$1,'Tactic Recode'!$A$1:$B$547,2,FALSE))</f>
        <v/>
      </c>
      <c r="CR44" t="str">
        <f>IF(ISERROR(MATCH(CR$1,'CSC Mitre'!AQ$1:AQ$220,0)),"",VLOOKUP(CR$1,'Tactic Recode'!$A$1:$B$547,2,FALSE))</f>
        <v/>
      </c>
      <c r="CS44" t="str">
        <f>IF(ISERROR(MATCH(CS$1,'CSC Mitre'!AQ$1:AQ$220,0)),"",VLOOKUP(CS$1,'Tactic Recode'!$A$1:$B$547,2,FALSE))</f>
        <v/>
      </c>
      <c r="CT44" t="str">
        <f>IF(ISERROR(MATCH(CT$1,'CSC Mitre'!AQ$1:AQ$220,0)),"",VLOOKUP(CT$1,'Tactic Recode'!$A$1:$B$547,2,FALSE))</f>
        <v/>
      </c>
      <c r="CU44" t="str">
        <f>IF(ISERROR(MATCH(CU$1,'CSC Mitre'!AQ$1:AQ$220,0)),"",VLOOKUP(CU$1,'Tactic Recode'!$A$1:$B$547,2,FALSE))</f>
        <v/>
      </c>
      <c r="CV44" t="str">
        <f>IF(ISERROR(MATCH(CV$1,'CSC Mitre'!AQ$1:AQ$220,0)),"",VLOOKUP(CV$1,'Tactic Recode'!$A$1:$B$547,2,FALSE))</f>
        <v/>
      </c>
      <c r="CW44" t="str">
        <f>IF(ISERROR(MATCH(CW$1,'CSC Mitre'!AQ$1:AQ$220,0)),"",VLOOKUP(CW$1,'Tactic Recode'!$A$1:$B$547,2,FALSE))</f>
        <v/>
      </c>
      <c r="CX44" t="str">
        <f>IF(ISERROR(MATCH(CX$1,'CSC Mitre'!AQ$1:AQ$220,0)),"",VLOOKUP(CX$1,'Tactic Recode'!$A$1:$B$547,2,FALSE))</f>
        <v/>
      </c>
      <c r="CY44" t="str">
        <f>IF(ISERROR(MATCH(CY$1,'CSC Mitre'!AQ$1:AQ$220,0)),"",VLOOKUP(CY$1,'Tactic Recode'!$A$1:$B$547,2,FALSE))</f>
        <v/>
      </c>
      <c r="CZ44" t="str">
        <f>IF(ISERROR(MATCH(CZ$1,'CSC Mitre'!AQ$1:AQ$220,0)),"",VLOOKUP(CZ$1,'Tactic Recode'!$A$1:$B$547,2,FALSE))</f>
        <v/>
      </c>
      <c r="DA44" t="str">
        <f>IF(ISERROR(MATCH(DA$1,'CSC Mitre'!AQ$1:AQ$220,0)),"",VLOOKUP(DA$1,'Tactic Recode'!$A$1:$B$547,2,FALSE))</f>
        <v/>
      </c>
      <c r="DB44" t="str">
        <f>IF(ISERROR(MATCH(DB$1,'CSC Mitre'!AQ$1:AQ$220,0)),"",VLOOKUP(DB$1,'Tactic Recode'!$A$1:$B$547,2,FALSE))</f>
        <v/>
      </c>
      <c r="DC44" t="str">
        <f>IF(ISERROR(MATCH(DC$1,'CSC Mitre'!AQ$1:AQ$220,0)),"",VLOOKUP(DC$1,'Tactic Recode'!$A$1:$B$547,2,FALSE))</f>
        <v/>
      </c>
      <c r="DD44" t="str">
        <f>IF(ISERROR(MATCH(DD$1,'CSC Mitre'!AQ$1:AQ$220,0)),"",VLOOKUP(DD$1,'Tactic Recode'!$A$1:$B$547,2,FALSE))</f>
        <v/>
      </c>
      <c r="DE44" t="str">
        <f>IF(ISERROR(MATCH(DE$1,'CSC Mitre'!AQ$1:AQ$220,0)),"",VLOOKUP(DE$1,'Tactic Recode'!$A$1:$B$547,2,FALSE))</f>
        <v/>
      </c>
      <c r="DF44" t="str">
        <f>IF(ISERROR(MATCH(DF$1,'CSC Mitre'!AQ$1:AQ$220,0)),"",VLOOKUP(DF$1,'Tactic Recode'!$A$1:$B$547,2,FALSE))</f>
        <v/>
      </c>
      <c r="DG44" t="str">
        <f>IF(ISERROR(MATCH(DG$1,'CSC Mitre'!AQ$1:AQ$220,0)),"",VLOOKUP(DG$1,'Tactic Recode'!$A$1:$B$547,2,FALSE))</f>
        <v/>
      </c>
      <c r="DH44" t="str">
        <f>IF(ISERROR(MATCH(DH$1,'CSC Mitre'!AQ$1:AQ$220,0)),"",VLOOKUP(DH$1,'Tactic Recode'!$A$1:$B$547,2,FALSE))</f>
        <v/>
      </c>
      <c r="DI44" t="str">
        <f>IF(ISERROR(MATCH(DI$1,'CSC Mitre'!AQ$1:AQ$220,0)),"",VLOOKUP(DI$1,'Tactic Recode'!$A$1:$B$547,2,FALSE))</f>
        <v/>
      </c>
      <c r="DJ44" t="str">
        <f>IF(ISERROR(MATCH(DJ$1,'CSC Mitre'!AQ$1:AQ$220,0)),"",VLOOKUP(DJ$1,'Tactic Recode'!$A$1:$B$547,2,FALSE))</f>
        <v/>
      </c>
      <c r="DK44" t="str">
        <f>IF(ISERROR(MATCH(DK$1,'CSC Mitre'!AQ$1:AQ$220,0)),"",VLOOKUP(DK$1,'Tactic Recode'!$A$1:$B$547,2,FALSE))</f>
        <v/>
      </c>
      <c r="DL44" t="str">
        <f>IF(ISERROR(MATCH(DL$1,'CSC Mitre'!AQ$1:AQ$220,0)),"",VLOOKUP(DL$1,'Tactic Recode'!$A$1:$B$547,2,FALSE))</f>
        <v/>
      </c>
      <c r="DM44" t="str">
        <f>IF(ISERROR(MATCH(DM$1,'CSC Mitre'!AQ$1:AQ$220,0)),"",VLOOKUP(DM$1,'Tactic Recode'!$A$1:$B$547,2,FALSE))</f>
        <v/>
      </c>
      <c r="DN44" t="str">
        <f>IF(ISERROR(MATCH(DN$1,'CSC Mitre'!AQ$1:AQ$220,0)),"",VLOOKUP(DN$1,'Tactic Recode'!$A$1:$B$547,2,FALSE))</f>
        <v/>
      </c>
      <c r="DO44" t="str">
        <f>IF(ISERROR(MATCH(DO$1,'CSC Mitre'!AQ$1:AQ$220,0)),"",VLOOKUP(DO$1,'Tactic Recode'!$A$1:$B$547,2,FALSE))</f>
        <v/>
      </c>
      <c r="DP44" t="str">
        <f>IF(ISERROR(MATCH(DP$1,'CSC Mitre'!AQ$1:AQ$220,0)),"",VLOOKUP(DP$1,'Tactic Recode'!$A$1:$B$547,2,FALSE))</f>
        <v/>
      </c>
      <c r="DQ44" t="str">
        <f>IF(ISERROR(MATCH(DQ$1,'CSC Mitre'!AQ$1:AQ$220,0)),"",VLOOKUP(DQ$1,'Tactic Recode'!$A$1:$B$547,2,FALSE))</f>
        <v/>
      </c>
      <c r="DR44" t="str">
        <f>IF(ISERROR(MATCH(DR$1,'CSC Mitre'!AQ$1:AQ$220,0)),"",VLOOKUP(DR$1,'Tactic Recode'!$A$1:$B$547,2,FALSE))</f>
        <v/>
      </c>
      <c r="DS44" t="str">
        <f>IF(ISERROR(MATCH(DS$1,'CSC Mitre'!AQ$1:AQ$220,0)),"",VLOOKUP(DS$1,'Tactic Recode'!$A$1:$B$547,2,FALSE))</f>
        <v>Execution, Lateral Movement</v>
      </c>
      <c r="DT44" t="str">
        <f>IF(ISERROR(MATCH(DT$1,'CSC Mitre'!AQ$1:AQ$220,0)),"",VLOOKUP(DT$1,'Tactic Recode'!$A$1:$B$547,2,FALSE))</f>
        <v/>
      </c>
      <c r="DU44" t="str">
        <f>IF(ISERROR(MATCH(DU$1,'CSC Mitre'!AQ$1:AQ$220,0)),"",VLOOKUP(DU$1,'Tactic Recode'!$A$1:$B$547,2,FALSE))</f>
        <v/>
      </c>
      <c r="DV44" t="str">
        <f>IF(ISERROR(MATCH(DV$1,'CSC Mitre'!AQ$1:AQ$220,0)),"",VLOOKUP(DV$1,'Tactic Recode'!$A$1:$B$547,2,FALSE))</f>
        <v/>
      </c>
      <c r="DW44" t="str">
        <f>IF(ISERROR(MATCH(DW$1,'CSC Mitre'!AQ$1:AQ$220,0)),"",VLOOKUP(DW$1,'Tactic Recode'!$A$1:$B$547,2,FALSE))</f>
        <v>Defense Evasion, Initial Access, Persistence, Privilage Escalation</v>
      </c>
      <c r="DX44" t="str">
        <f>IF(ISERROR(MATCH(DX$1,'CSC Mitre'!AQ$1:AQ$220,0)),"",VLOOKUP(DX$1,'Tactic Recode'!$A$1:$B$547,2,FALSE))</f>
        <v/>
      </c>
      <c r="DY44" t="str">
        <f>IF(ISERROR(MATCH(DY$1,'CSC Mitre'!AQ$1:AQ$220,0)),"",VLOOKUP(DY$1,'Tactic Recode'!$A$1:$B$547,2,FALSE))</f>
        <v>Defense Evasion, Initial Access, Persistence, Privilage Escalation</v>
      </c>
      <c r="DZ44" t="str">
        <f>IF(ISERROR(MATCH(DZ$1,'CSC Mitre'!AQ$1:AQ$220,0)),"",VLOOKUP(DZ$1,'Tactic Recode'!$A$1:$B$547,2,FALSE))</f>
        <v>Defense Evasion, Initial Access, Persistence, Privilage Escalation</v>
      </c>
      <c r="EA44" t="str">
        <f>IF(ISERROR(MATCH(EA$1,'CSC Mitre'!AQ$1:AQ$220,0)),"",VLOOKUP(EA$1,'Tactic Recode'!$A$1:$B$547,2,FALSE))</f>
        <v>Defense Evasion, Initial Access, Persistence, Privilage Escalation</v>
      </c>
      <c r="EB44" t="str">
        <f>IF(ISERROR(MATCH(EB$1,'CSC Mitre'!AQ$1:AQ$220,0)),"",VLOOKUP(EB$1,'Tactic Recode'!$A$1:$B$547,2,FALSE))</f>
        <v/>
      </c>
      <c r="EC44" t="str">
        <f>IF(ISERROR(MATCH(EC$1,'CSC Mitre'!AQ$1:AQ$220,0)),"",VLOOKUP(EC$1,'Tactic Recode'!$A$1:$B$547,2,FALSE))</f>
        <v/>
      </c>
      <c r="ED44" t="str">
        <f>IF(ISERROR(MATCH(ED$1,'CSC Mitre'!AQ$1:AQ$220,0)),"",VLOOKUP(ED$1,'Tactic Recode'!$A$1:$B$547,2,FALSE))</f>
        <v/>
      </c>
      <c r="EE44" t="str">
        <f>IF(ISERROR(MATCH(EE$1,'CSC Mitre'!AQ$1:AQ$220,0)),"",VLOOKUP(EE$1,'Tactic Recode'!$A$1:$B$547,2,FALSE))</f>
        <v/>
      </c>
      <c r="EF44" t="str">
        <f>IF(ISERROR(MATCH(EF$1,'CSC Mitre'!AQ$1:AQ$220,0)),"",VLOOKUP(EF$1,'Tactic Recode'!$A$1:$B$547,2,FALSE))</f>
        <v/>
      </c>
      <c r="EG44" t="str">
        <f>IF(ISERROR(MATCH(EG$1,'CSC Mitre'!AQ$1:AQ$220,0)),"",VLOOKUP(EG$1,'Tactic Recode'!$A$1:$B$547,2,FALSE))</f>
        <v/>
      </c>
      <c r="EH44" t="str">
        <f>IF(ISERROR(MATCH(EH$1,'CSC Mitre'!AQ$1:AQ$220,0)),"",VLOOKUP(EH$1,'Tactic Recode'!$A$1:$B$547,2,FALSE))</f>
        <v/>
      </c>
      <c r="EI44" t="str">
        <f>IF(ISERROR(MATCH(EI$1,'CSC Mitre'!AQ$1:AQ$220,0)),"",VLOOKUP(EI$1,'Tactic Recode'!$A$1:$B$547,2,FALSE))</f>
        <v/>
      </c>
      <c r="EJ44" t="str">
        <f>IF(ISERROR(MATCH(EJ$1,'CSC Mitre'!AQ$1:AQ$220,0)),"",VLOOKUP(EJ$1,'Tactic Recode'!$A$1:$B$547,2,FALSE))</f>
        <v/>
      </c>
      <c r="EK44" t="str">
        <f>IF(ISERROR(MATCH(EK$1,'CSC Mitre'!AQ$1:AQ$220,0)),"",VLOOKUP(EK$1,'Tactic Recode'!$A$1:$B$547,2,FALSE))</f>
        <v/>
      </c>
      <c r="EL44" t="str">
        <f>IF(ISERROR(MATCH(EL$1,'CSC Mitre'!AQ$1:AQ$220,0)),"",VLOOKUP(EL$1,'Tactic Recode'!$A$1:$B$547,2,FALSE))</f>
        <v/>
      </c>
      <c r="EM44" t="str">
        <f>IF(ISERROR(MATCH(EM$1,'CSC Mitre'!AQ$1:AQ$220,0)),"",VLOOKUP(EM$1,'Tactic Recode'!$A$1:$B$547,2,FALSE))</f>
        <v/>
      </c>
      <c r="EN44" t="str">
        <f>IF(ISERROR(MATCH(EN$1,'CSC Mitre'!AQ$1:AQ$220,0)),"",VLOOKUP(EN$1,'Tactic Recode'!$A$1:$B$547,2,FALSE))</f>
        <v/>
      </c>
      <c r="EO44" t="str">
        <f>IF(ISERROR(MATCH(EO$1,'CSC Mitre'!AQ$1:AQ$220,0)),"",VLOOKUP(EO$1,'Tactic Recode'!$A$1:$B$547,2,FALSE))</f>
        <v/>
      </c>
      <c r="EP44" t="str">
        <f>IF(ISERROR(MATCH(EP$1,'CSC Mitre'!AQ$1:AQ$220,0)),"",VLOOKUP(EP$1,'Tactic Recode'!$A$1:$B$547,2,FALSE))</f>
        <v/>
      </c>
      <c r="EQ44" t="str">
        <f>IF(ISERROR(MATCH(EQ$1,'CSC Mitre'!AQ$1:AQ$220,0)),"",VLOOKUP(EQ$1,'Tactic Recode'!$A$1:$B$547,2,FALSE))</f>
        <v/>
      </c>
      <c r="ER44" t="str">
        <f>IF(ISERROR(MATCH(ER$1,'CSC Mitre'!AQ$1:AQ$220,0)),"",VLOOKUP(ER$1,'Tactic Recode'!$A$1:$B$547,2,FALSE))</f>
        <v/>
      </c>
      <c r="ES44" t="str">
        <f>IF(ISERROR(MATCH(ES$1,'CSC Mitre'!AQ$1:AQ$220,0)),"",VLOOKUP(ES$1,'Tactic Recode'!$A$1:$B$547,2,FALSE))</f>
        <v/>
      </c>
      <c r="ET44" t="str">
        <f>IF(ISERROR(MATCH(ET$1,'CSC Mitre'!AQ$1:AQ$220,0)),"",VLOOKUP(ET$1,'Tactic Recode'!$A$1:$B$547,2,FALSE))</f>
        <v/>
      </c>
      <c r="EU44" t="str">
        <f>IF(ISERROR(MATCH(EU$1,'CSC Mitre'!AQ$1:AQ$220,0)),"",VLOOKUP(EU$1,'Tactic Recode'!$A$1:$B$547,2,FALSE))</f>
        <v/>
      </c>
      <c r="EV44" t="str">
        <f>IF(ISERROR(MATCH(EV$1,'CSC Mitre'!AQ$1:AQ$220,0)),"",VLOOKUP(EV$1,'Tactic Recode'!$A$1:$B$547,2,FALSE))</f>
        <v/>
      </c>
      <c r="EW44" t="str">
        <f>IF(ISERROR(MATCH(EW$1,'CSC Mitre'!AQ$1:AQ$220,0)),"",VLOOKUP(EW$1,'Tactic Recode'!$A$1:$B$547,2,FALSE))</f>
        <v/>
      </c>
      <c r="EX44" t="str">
        <f>IF(ISERROR(MATCH(EX$1,'CSC Mitre'!AQ$1:AQ$220,0)),"",VLOOKUP(EX$1,'Tactic Recode'!$A$1:$B$547,2,FALSE))</f>
        <v/>
      </c>
      <c r="EY44" t="str">
        <f>IF(ISERROR(MATCH(EY$1,'CSC Mitre'!AQ$1:AQ$220,0)),"",VLOOKUP(EY$1,'Tactic Recode'!$A$1:$B$547,2,FALSE))</f>
        <v/>
      </c>
      <c r="EZ44" t="str">
        <f>IF(ISERROR(MATCH(EZ$1,'CSC Mitre'!AQ$1:AQ$220,0)),"",VLOOKUP(EZ$1,'Tactic Recode'!$A$1:$B$547,2,FALSE))</f>
        <v/>
      </c>
      <c r="FA44" t="str">
        <f>IF(ISERROR(MATCH(FA$1,'CSC Mitre'!AQ$1:AQ$220,0)),"",VLOOKUP(FA$1,'Tactic Recode'!$A$1:$B$547,2,FALSE))</f>
        <v/>
      </c>
      <c r="FB44" t="str">
        <f>IF(ISERROR(MATCH(FB$1,'CSC Mitre'!AQ$1:AQ$220,0)),"",VLOOKUP(FB$1,'Tactic Recode'!$A$1:$B$547,2,FALSE))</f>
        <v/>
      </c>
      <c r="FC44" t="str">
        <f>IF(ISERROR(MATCH(FC$1,'CSC Mitre'!AQ$1:AQ$220,0)),"",VLOOKUP(FC$1,'Tactic Recode'!$A$1:$B$547,2,FALSE))</f>
        <v/>
      </c>
      <c r="FD44" t="str">
        <f>IF(ISERROR(MATCH(FD$1,'CSC Mitre'!AQ$1:AQ$220,0)),"",VLOOKUP(FD$1,'Tactic Recode'!$A$1:$B$547,2,FALSE))</f>
        <v/>
      </c>
      <c r="FE44" t="str">
        <f>IF(ISERROR(MATCH(FE$1,'CSC Mitre'!AQ$1:AQ$220,0)),"",VLOOKUP(FE$1,'Tactic Recode'!$A$1:$B$547,2,FALSE))</f>
        <v/>
      </c>
      <c r="FF44" t="str">
        <f>IF(ISERROR(MATCH(FF$1,'CSC Mitre'!AQ$1:AQ$220,0)),"",VLOOKUP(FF$1,'Tactic Recode'!$A$1:$B$547,2,FALSE))</f>
        <v/>
      </c>
      <c r="FG44" t="str">
        <f>IF(ISERROR(MATCH(FG$1,'CSC Mitre'!AQ$1:AQ$220,0)),"",VLOOKUP(FG$1,'Tactic Recode'!$A$1:$B$547,2,FALSE))</f>
        <v/>
      </c>
      <c r="FH44" t="str">
        <f>IF(ISERROR(MATCH(FH$1,'CSC Mitre'!AQ$1:AQ$220,0)),"",VLOOKUP(FH$1,'Tactic Recode'!$A$1:$B$547,2,FALSE))</f>
        <v/>
      </c>
      <c r="FI44" t="str">
        <f>IF(ISERROR(MATCH(FI$1,'CSC Mitre'!AQ$1:AQ$220,0)),"",VLOOKUP(FI$1,'Tactic Recode'!$A$1:$B$547,2,FALSE))</f>
        <v/>
      </c>
      <c r="FJ44" t="str">
        <f>IF(ISERROR(MATCH(FJ$1,'CSC Mitre'!AQ$1:AQ$220,0)),"",VLOOKUP(FJ$1,'Tactic Recode'!$A$1:$B$547,2,FALSE))</f>
        <v/>
      </c>
      <c r="FK44" t="str">
        <f>IF(ISERROR(MATCH(FK$1,'CSC Mitre'!AQ$1:AQ$220,0)),"",VLOOKUP(FK$1,'Tactic Recode'!$A$1:$B$547,2,FALSE))</f>
        <v/>
      </c>
      <c r="FL44" t="str">
        <f>IF(ISERROR(MATCH(FL$1,'CSC Mitre'!AQ$1:AQ$220,0)),"",VLOOKUP(FL$1,'Tactic Recode'!$A$1:$B$547,2,FALSE))</f>
        <v/>
      </c>
      <c r="FM44" t="str">
        <f>IF(ISERROR(MATCH(FM$1,'CSC Mitre'!AQ$1:AQ$220,0)),"",VLOOKUP(FM$1,'Tactic Recode'!$A$1:$B$547,2,FALSE))</f>
        <v/>
      </c>
      <c r="FN44" t="str">
        <f>IF(ISERROR(MATCH(FN$1,'CSC Mitre'!AQ$1:AQ$220,0)),"",VLOOKUP(FN$1,'Tactic Recode'!$A$1:$B$547,2,FALSE))</f>
        <v/>
      </c>
      <c r="FO44" t="str">
        <f>IF(ISERROR(MATCH(FO$1,'CSC Mitre'!AQ$1:AQ$220,0)),"",VLOOKUP(FO$1,'Tactic Recode'!$A$1:$B$547,2,FALSE))</f>
        <v/>
      </c>
      <c r="FP44" t="str">
        <f>IF(ISERROR(MATCH(FP$1,'CSC Mitre'!AQ$1:AQ$220,0)),"",VLOOKUP(FP$1,'Tactic Recode'!$A$1:$B$547,2,FALSE))</f>
        <v/>
      </c>
      <c r="FQ44" t="str">
        <f>IF(ISERROR(MATCH(FQ$1,'CSC Mitre'!AQ$1:AQ$220,0)),"",VLOOKUP(FQ$1,'Tactic Recode'!$A$1:$B$547,2,FALSE))</f>
        <v/>
      </c>
      <c r="FR44" t="str">
        <f>IF(ISERROR(MATCH(FR$1,'CSC Mitre'!AQ$1:AQ$220,0)),"",VLOOKUP(FR$1,'Tactic Recode'!$A$1:$B$547,2,FALSE))</f>
        <v/>
      </c>
      <c r="FS44" t="str">
        <f>IF(ISERROR(MATCH(FS$1,'CSC Mitre'!AQ$1:AQ$220,0)),"",VLOOKUP(FS$1,'Tactic Recode'!$A$1:$B$547,2,FALSE))</f>
        <v/>
      </c>
      <c r="FT44" t="str">
        <f>IF(ISERROR(MATCH(FT$1,'CSC Mitre'!AQ$1:AQ$220,0)),"",VLOOKUP(FT$1,'Tactic Recode'!$A$1:$B$547,2,FALSE))</f>
        <v/>
      </c>
      <c r="FU44" t="str">
        <f>IF(ISERROR(MATCH(FU$1,'CSC Mitre'!AQ$1:AQ$220,0)),"",VLOOKUP(FU$1,'Tactic Recode'!$A$1:$B$547,2,FALSE))</f>
        <v/>
      </c>
      <c r="FV44" t="str">
        <f>IF(ISERROR(MATCH(FV$1,'CSC Mitre'!AQ$1:AQ$220,0)),"",VLOOKUP(FV$1,'Tactic Recode'!$A$1:$B$547,2,FALSE))</f>
        <v/>
      </c>
      <c r="FW44" t="str">
        <f>IF(ISERROR(MATCH(FW$1,'CSC Mitre'!AQ$1:AQ$220,0)),"",VLOOKUP(FW$1,'Tactic Recode'!$A$1:$B$547,2,FALSE))</f>
        <v/>
      </c>
      <c r="FX44" t="str">
        <f>IF(ISERROR(MATCH(FX$1,'CSC Mitre'!AQ$1:AQ$220,0)),"",VLOOKUP(FX$1,'Tactic Recode'!$A$1:$B$547,2,FALSE))</f>
        <v/>
      </c>
      <c r="FY44" t="str">
        <f>IF(ISERROR(MATCH(FY$1,'CSC Mitre'!AQ$1:AQ$220,0)),"",VLOOKUP(FY$1,'Tactic Recode'!$A$1:$B$547,2,FALSE))</f>
        <v/>
      </c>
      <c r="FZ44" t="str">
        <f>IF(ISERROR(MATCH(FZ$1,'CSC Mitre'!AQ$1:AQ$220,0)),"",VLOOKUP(FZ$1,'Tactic Recode'!$A$1:$B$547,2,FALSE))</f>
        <v/>
      </c>
      <c r="GA44" t="str">
        <f>IF(ISERROR(MATCH(GA$1,'CSC Mitre'!AQ$1:AQ$220,0)),"",VLOOKUP(GA$1,'Tactic Recode'!$A$1:$B$547,2,FALSE))</f>
        <v/>
      </c>
      <c r="GB44" t="str">
        <f>IF(ISERROR(MATCH(GB$1,'CSC Mitre'!AQ$1:AQ$220,0)),"",VLOOKUP(GB$1,'Tactic Recode'!$A$1:$B$547,2,FALSE))</f>
        <v/>
      </c>
      <c r="GC44" t="str">
        <f>IF(ISERROR(MATCH(GC$1,'CSC Mitre'!AQ$1:AQ$220,0)),"",VLOOKUP(GC$1,'Tactic Recode'!$A$1:$B$547,2,FALSE))</f>
        <v/>
      </c>
      <c r="GD44" t="str">
        <f>IF(ISERROR(MATCH(GD$1,'CSC Mitre'!AQ$1:AQ$220,0)),"",VLOOKUP(GD$1,'Tactic Recode'!$A$1:$B$547,2,FALSE))</f>
        <v/>
      </c>
      <c r="GE44" t="str">
        <f>IF(ISERROR(MATCH(GE$1,'CSC Mitre'!AQ$1:AQ$220,0)),"",VLOOKUP(GE$1,'Tactic Recode'!$A$1:$B$547,2,FALSE))</f>
        <v/>
      </c>
      <c r="GF44" t="str">
        <f>IF(ISERROR(MATCH(GF$1,'CSC Mitre'!AQ$1:AQ$220,0)),"",VLOOKUP(GF$1,'Tactic Recode'!$A$1:$B$547,2,FALSE))</f>
        <v/>
      </c>
      <c r="GG44" t="str">
        <f>IF(ISERROR(MATCH(GG$1,'CSC Mitre'!AQ$1:AQ$220,0)),"",VLOOKUP(GG$1,'Tactic Recode'!$A$1:$B$547,2,FALSE))</f>
        <v/>
      </c>
      <c r="GH44" t="str">
        <f>IF(ISERROR(MATCH(GH$1,'CSC Mitre'!AQ$1:AQ$220,0)),"",VLOOKUP(GH$1,'Tactic Recode'!$A$1:$B$547,2,FALSE))</f>
        <v/>
      </c>
      <c r="GI44" t="str">
        <f>IF(ISERROR(MATCH(GI$1,'CSC Mitre'!AQ$1:AQ$220,0)),"",VLOOKUP(GI$1,'Tactic Recode'!$A$1:$B$547,2,FALSE))</f>
        <v/>
      </c>
      <c r="GJ44" t="str">
        <f>IF(ISERROR(MATCH(GJ$1,'CSC Mitre'!AQ$1:AQ$220,0)),"",VLOOKUP(GJ$1,'Tactic Recode'!$A$1:$B$547,2,FALSE))</f>
        <v/>
      </c>
      <c r="GK44" t="str">
        <f>IF(ISERROR(MATCH(GK$1,'CSC Mitre'!AQ$1:AQ$220,0)),"",VLOOKUP(GK$1,'Tactic Recode'!$A$1:$B$547,2,FALSE))</f>
        <v/>
      </c>
      <c r="GL44" t="str">
        <f>IF(ISERROR(MATCH(GL$1,'CSC Mitre'!AQ$1:AQ$220,0)),"",VLOOKUP(GL$1,'Tactic Recode'!$A$1:$B$547,2,FALSE))</f>
        <v/>
      </c>
      <c r="GM44" t="str">
        <f>IF(ISERROR(MATCH(GM$1,'CSC Mitre'!AQ$1:AQ$220,0)),"",VLOOKUP(GM$1,'Tactic Recode'!$A$1:$B$547,2,FALSE))</f>
        <v/>
      </c>
      <c r="GN44" t="str">
        <f>IF(ISERROR(MATCH(GN$1,'CSC Mitre'!AQ$1:AQ$220,0)),"",VLOOKUP(GN$1,'Tactic Recode'!$A$1:$B$547,2,FALSE))</f>
        <v/>
      </c>
      <c r="GO44" t="str">
        <f>IF(ISERROR(MATCH(GO$1,'CSC Mitre'!AQ$1:AQ$220,0)),"",VLOOKUP(GO$1,'Tactic Recode'!$A$1:$B$547,2,FALSE))</f>
        <v/>
      </c>
      <c r="GP44" t="str">
        <f>IF(ISERROR(MATCH(GP$1,'CSC Mitre'!AQ$1:AQ$220,0)),"",VLOOKUP(GP$1,'Tactic Recode'!$A$1:$B$547,2,FALSE))</f>
        <v/>
      </c>
      <c r="GQ44" t="str">
        <f>IF(ISERROR(MATCH(GQ$1,'CSC Mitre'!AQ$1:AQ$220,0)),"",VLOOKUP(GQ$1,'Tactic Recode'!$A$1:$B$547,2,FALSE))</f>
        <v/>
      </c>
      <c r="GR44" t="str">
        <f>IF(ISERROR(MATCH(GR$1,'CSC Mitre'!AQ$1:AQ$220,0)),"",VLOOKUP(GR$1,'Tactic Recode'!$A$1:$B$547,2,FALSE))</f>
        <v/>
      </c>
      <c r="GS44" t="str">
        <f>IF(ISERROR(MATCH(GS$1,'CSC Mitre'!AQ$1:AQ$220,0)),"",VLOOKUP(GS$1,'Tactic Recode'!$A$1:$B$547,2,FALSE))</f>
        <v/>
      </c>
      <c r="GT44" t="str">
        <f>IF(ISERROR(MATCH(GT$1,'CSC Mitre'!AQ$1:AQ$220,0)),"",VLOOKUP(GT$1,'Tactic Recode'!$A$1:$B$547,2,FALSE))</f>
        <v/>
      </c>
      <c r="GU44" t="str">
        <f>IF(ISERROR(MATCH(GU$1,'CSC Mitre'!AQ$1:AQ$220,0)),"",VLOOKUP(GU$1,'Tactic Recode'!$A$1:$B$547,2,FALSE))</f>
        <v/>
      </c>
      <c r="GV44" t="str">
        <f>IF(ISERROR(MATCH(GV$1,'CSC Mitre'!AQ$1:AQ$220,0)),"",VLOOKUP(GV$1,'Tactic Recode'!$A$1:$B$547,2,FALSE))</f>
        <v/>
      </c>
      <c r="GW44" t="str">
        <f>IF(ISERROR(MATCH(GW$1,'CSC Mitre'!AQ$1:AQ$220,0)),"",VLOOKUP(GW$1,'Tactic Recode'!$A$1:$B$547,2,FALSE))</f>
        <v/>
      </c>
      <c r="GX44" t="str">
        <f>IF(ISERROR(MATCH(GX$1,'CSC Mitre'!AQ$1:AQ$220,0)),"",VLOOKUP(GX$1,'Tactic Recode'!$A$1:$B$547,2,FALSE))</f>
        <v/>
      </c>
      <c r="GY44" t="str">
        <f>IF(ISERROR(MATCH(GY$1,'CSC Mitre'!AQ$1:AQ$220,0)),"",VLOOKUP(GY$1,'Tactic Recode'!$A$1:$B$547,2,FALSE))</f>
        <v/>
      </c>
      <c r="GZ44" t="str">
        <f>IF(ISERROR(MATCH(GZ$1,'CSC Mitre'!AQ$1:AQ$220,0)),"",VLOOKUP(GZ$1,'Tactic Recode'!$A$1:$B$547,2,FALSE))</f>
        <v/>
      </c>
      <c r="HA44" t="str">
        <f>IF(ISERROR(MATCH(HA$1,'CSC Mitre'!AQ$1:AQ$220,0)),"",VLOOKUP(HA$1,'Tactic Recode'!$A$1:$B$547,2,FALSE))</f>
        <v>Initial Access</v>
      </c>
      <c r="HB44" t="str">
        <f>IF(ISERROR(MATCH(HB$1,'CSC Mitre'!AQ$1:AQ$220,0)),"",VLOOKUP(HB$1,'Tactic Recode'!$A$1:$B$547,2,FALSE))</f>
        <v/>
      </c>
      <c r="HC44" t="str">
        <f>IF(ISERROR(MATCH(HC$1,'CSC Mitre'!AQ$1:AQ$220,0)),"",VLOOKUP(HC$1,'Tactic Recode'!$A$1:$B$547,2,FALSE))</f>
        <v/>
      </c>
      <c r="HD44" t="str">
        <f>IF(ISERROR(MATCH(HD$1,'CSC Mitre'!AQ$1:AQ$220,0)),"",VLOOKUP(HD$1,'Tactic Recode'!$A$1:$B$547,2,FALSE))</f>
        <v/>
      </c>
      <c r="HE44" t="str">
        <f>IF(ISERROR(MATCH(HE$1,'CSC Mitre'!AQ$1:AQ$220,0)),"",VLOOKUP(HE$1,'Tactic Recode'!$A$1:$B$547,2,FALSE))</f>
        <v/>
      </c>
      <c r="HF44" t="str">
        <f>IF(ISERROR(MATCH(HF$1,'CSC Mitre'!AQ$1:AQ$220,0)),"",VLOOKUP(HF$1,'Tactic Recode'!$A$1:$B$547,2,FALSE))</f>
        <v/>
      </c>
      <c r="HG44" t="str">
        <f>IF(ISERROR(MATCH(HG$1,'CSC Mitre'!AQ$1:AQ$220,0)),"",VLOOKUP(HG$1,'Tactic Recode'!$A$1:$B$547,2,FALSE))</f>
        <v/>
      </c>
      <c r="HH44" t="str">
        <f>IF(ISERROR(MATCH(HH$1,'CSC Mitre'!AQ$1:AQ$220,0)),"",VLOOKUP(HH$1,'Tactic Recode'!$A$1:$B$547,2,FALSE))</f>
        <v/>
      </c>
      <c r="HI44" t="str">
        <f>IF(ISERROR(MATCH(HI$1,'CSC Mitre'!AQ$1:AQ$220,0)),"",VLOOKUP(HI$1,'Tactic Recode'!$A$1:$B$547,2,FALSE))</f>
        <v/>
      </c>
      <c r="HJ44" t="str">
        <f>IF(ISERROR(MATCH(HJ$1,'CSC Mitre'!AQ$1:AQ$220,0)),"",VLOOKUP(HJ$1,'Tactic Recode'!$A$1:$B$547,2,FALSE))</f>
        <v/>
      </c>
      <c r="HK44" t="str">
        <f>IF(ISERROR(MATCH(HK$1,'CSC Mitre'!AQ$1:AQ$220,0)),"",VLOOKUP(HK$1,'Tactic Recode'!$A$1:$B$547,2,FALSE))</f>
        <v/>
      </c>
      <c r="HL44" t="str">
        <f>IF(ISERROR(MATCH(HL$1,'CSC Mitre'!AQ$1:AQ$220,0)),"",VLOOKUP(HL$1,'Tactic Recode'!$A$1:$B$547,2,FALSE))</f>
        <v/>
      </c>
      <c r="HM44" t="str">
        <f>IF(ISERROR(MATCH(HM$1,'CSC Mitre'!AQ$1:AQ$220,0)),"",VLOOKUP(HM$1,'Tactic Recode'!$A$1:$B$547,2,FALSE))</f>
        <v/>
      </c>
      <c r="HN44" t="str">
        <f>IF(ISERROR(MATCH(HN$1,'CSC Mitre'!AQ$1:AQ$220,0)),"",VLOOKUP(HN$1,'Tactic Recode'!$A$1:$B$547,2,FALSE))</f>
        <v/>
      </c>
      <c r="HO44" t="str">
        <f>IF(ISERROR(MATCH(HO$1,'CSC Mitre'!AQ$1:AQ$220,0)),"",VLOOKUP(HO$1,'Tactic Recode'!$A$1:$B$547,2,FALSE))</f>
        <v/>
      </c>
      <c r="HP44" t="str">
        <f>IF(ISERROR(MATCH(HP$1,'CSC Mitre'!AQ$1:AQ$220,0)),"",VLOOKUP(HP$1,'Tactic Recode'!$A$1:$B$547,2,FALSE))</f>
        <v/>
      </c>
      <c r="HQ44" t="str">
        <f>IF(ISERROR(MATCH(HQ$1,'CSC Mitre'!AQ$1:AQ$220,0)),"",VLOOKUP(HQ$1,'Tactic Recode'!$A$1:$B$547,2,FALSE))</f>
        <v/>
      </c>
      <c r="HR44" t="str">
        <f>IF(ISERROR(MATCH(HR$1,'CSC Mitre'!AQ$1:AQ$220,0)),"",VLOOKUP(HR$1,'Tactic Recode'!$A$1:$B$547,2,FALSE))</f>
        <v/>
      </c>
      <c r="HS44" t="str">
        <f>IF(ISERROR(MATCH(HS$1,'CSC Mitre'!AQ$1:AQ$220,0)),"",VLOOKUP(HS$1,'Tactic Recode'!$A$1:$B$547,2,FALSE))</f>
        <v>Lateral Movement</v>
      </c>
      <c r="HT44" t="str">
        <f>IF(ISERROR(MATCH(HT$1,'CSC Mitre'!AQ$1:AQ$220,0)),"",VLOOKUP(HT$1,'Tactic Recode'!$A$1:$B$547,2,FALSE))</f>
        <v/>
      </c>
      <c r="HU44" t="str">
        <f>IF(ISERROR(MATCH(HU$1,'CSC Mitre'!AQ$1:AQ$220,0)),"",VLOOKUP(HU$1,'Tactic Recode'!$A$1:$B$547,2,FALSE))</f>
        <v/>
      </c>
      <c r="HV44" t="str">
        <f>IF(ISERROR(MATCH(HV$1,'CSC Mitre'!AQ$1:AQ$220,0)),"",VLOOKUP(HV$1,'Tactic Recode'!$A$1:$B$547,2,FALSE))</f>
        <v/>
      </c>
      <c r="HW44" t="str">
        <f>IF(ISERROR(MATCH(HW$1,'CSC Mitre'!AQ$1:AQ$220,0)),"",VLOOKUP(HW$1,'Tactic Recode'!$A$1:$B$547,2,FALSE))</f>
        <v/>
      </c>
      <c r="HX44" t="str">
        <f>IF(ISERROR(MATCH(HX$1,'CSC Mitre'!AQ$1:AQ$220,0)),"",VLOOKUP(HX$1,'Tactic Recode'!$A$1:$B$547,2,FALSE))</f>
        <v/>
      </c>
      <c r="HY44" t="str">
        <f>IF(ISERROR(MATCH(HY$1,'CSC Mitre'!AQ$1:AQ$220,0)),"",VLOOKUP(HY$1,'Tactic Recode'!$A$1:$B$547,2,FALSE))</f>
        <v/>
      </c>
      <c r="HZ44" t="str">
        <f>IF(ISERROR(MATCH(HZ$1,'CSC Mitre'!AQ$1:AQ$220,0)),"",VLOOKUP(HZ$1,'Tactic Recode'!$A$1:$B$547,2,FALSE))</f>
        <v/>
      </c>
      <c r="IA44" t="str">
        <f>IF(ISERROR(MATCH(IA$1,'CSC Mitre'!AQ$1:AQ$220,0)),"",VLOOKUP(IA$1,'Tactic Recode'!$A$1:$B$547,2,FALSE))</f>
        <v/>
      </c>
      <c r="IB44" t="str">
        <f>IF(ISERROR(MATCH(IB$1,'CSC Mitre'!AQ$1:AQ$220,0)),"",VLOOKUP(IB$1,'Tactic Recode'!$A$1:$B$547,2,FALSE))</f>
        <v/>
      </c>
      <c r="IC44" t="str">
        <f>IF(ISERROR(MATCH(IC$1,'CSC Mitre'!AQ$1:AQ$220,0)),"",VLOOKUP(IC$1,'Tactic Recode'!$A$1:$B$547,2,FALSE))</f>
        <v/>
      </c>
      <c r="ID44" t="str">
        <f>IF(ISERROR(MATCH(ID$1,'CSC Mitre'!AQ$1:AQ$220,0)),"",VLOOKUP(ID$1,'Tactic Recode'!$A$1:$B$547,2,FALSE))</f>
        <v/>
      </c>
      <c r="IE44" t="str">
        <f>IF(ISERROR(MATCH(IE$1,'CSC Mitre'!AQ$1:AQ$220,0)),"",VLOOKUP(IE$1,'Tactic Recode'!$A$1:$B$547,2,FALSE))</f>
        <v/>
      </c>
      <c r="IF44" t="str">
        <f>IF(ISERROR(MATCH(IF$1,'CSC Mitre'!AQ$1:AQ$220,0)),"",VLOOKUP(IF$1,'Tactic Recode'!$A$1:$B$547,2,FALSE))</f>
        <v/>
      </c>
      <c r="IG44" t="str">
        <f>IF(ISERROR(MATCH(IG$1,'CSC Mitre'!AQ$1:AQ$220,0)),"",VLOOKUP(IG$1,'Tactic Recode'!$A$1:$B$547,2,FALSE))</f>
        <v/>
      </c>
      <c r="IH44" t="str">
        <f>IF(ISERROR(MATCH(IH$1,'CSC Mitre'!AQ$1:AQ$220,0)),"",VLOOKUP(IH$1,'Tactic Recode'!$A$1:$B$547,2,FALSE))</f>
        <v/>
      </c>
      <c r="II44" t="str">
        <f>IF(ISERROR(MATCH(II$1,'CSC Mitre'!AQ$1:AQ$220,0)),"",VLOOKUP(II$1,'Tactic Recode'!$A$1:$B$547,2,FALSE))</f>
        <v/>
      </c>
      <c r="IJ44" t="str">
        <f>IF(ISERROR(MATCH(IJ$1,'CSC Mitre'!AQ$1:AQ$220,0)),"",VLOOKUP(IJ$1,'Tactic Recode'!$A$1:$B$547,2,FALSE))</f>
        <v/>
      </c>
      <c r="IK44" t="str">
        <f>IF(ISERROR(MATCH(IK$1,'CSC Mitre'!AQ$1:AQ$220,0)),"",VLOOKUP(IK$1,'Tactic Recode'!$A$1:$B$547,2,FALSE))</f>
        <v/>
      </c>
      <c r="IL44" t="str">
        <f>IF(ISERROR(MATCH(IL$1,'CSC Mitre'!AQ$1:AQ$220,0)),"",VLOOKUP(IL$1,'Tactic Recode'!$A$1:$B$547,2,FALSE))</f>
        <v/>
      </c>
      <c r="IM44" t="str">
        <f>IF(ISERROR(MATCH(IM$1,'CSC Mitre'!AQ$1:AQ$220,0)),"",VLOOKUP(IM$1,'Tactic Recode'!$A$1:$B$547,2,FALSE))</f>
        <v/>
      </c>
      <c r="IN44" t="str">
        <f>IF(ISERROR(MATCH(IN$1,'CSC Mitre'!AQ$1:AQ$220,0)),"",VLOOKUP(IN$1,'Tactic Recode'!$A$1:$B$547,2,FALSE))</f>
        <v/>
      </c>
      <c r="IO44" t="str">
        <f>IF(ISERROR(MATCH(IO$1,'CSC Mitre'!AQ$1:AQ$220,0)),"",VLOOKUP(IO$1,'Tactic Recode'!$A$1:$B$547,2,FALSE))</f>
        <v/>
      </c>
      <c r="IP44" t="str">
        <f>IF(ISERROR(MATCH(IP$1,'CSC Mitre'!AQ$1:AQ$220,0)),"",VLOOKUP(IP$1,'Tactic Recode'!$A$1:$B$547,2,FALSE))</f>
        <v/>
      </c>
      <c r="IQ44" t="str">
        <f>IF(ISERROR(MATCH(IQ$1,'CSC Mitre'!AQ$1:AQ$220,0)),"",VLOOKUP(IQ$1,'Tactic Recode'!$A$1:$B$547,2,FALSE))</f>
        <v/>
      </c>
      <c r="IR44" t="str">
        <f>IF(ISERROR(MATCH(IR$1,'CSC Mitre'!AQ$1:AQ$220,0)),"",VLOOKUP(IR$1,'Tactic Recode'!$A$1:$B$547,2,FALSE))</f>
        <v/>
      </c>
      <c r="IS44" t="str">
        <f>IF(ISERROR(MATCH(IS$1,'CSC Mitre'!AQ$1:AQ$220,0)),"",VLOOKUP(IS$1,'Tactic Recode'!$A$1:$B$547,2,FALSE))</f>
        <v/>
      </c>
      <c r="IT44" t="str">
        <f>IF(ISERROR(MATCH(IT$1,'CSC Mitre'!AQ$1:AQ$220,0)),"",VLOOKUP(IT$1,'Tactic Recode'!$A$1:$B$547,2,FALSE))</f>
        <v/>
      </c>
      <c r="IU44" t="str">
        <f>IF(ISERROR(MATCH(IU$1,'CSC Mitre'!AQ$1:AQ$220,0)),"",VLOOKUP(IU$1,'Tactic Recode'!$A$1:$B$547,2,FALSE))</f>
        <v/>
      </c>
      <c r="IV44" t="str">
        <f>IF(ISERROR(MATCH(IV$1,'CSC Mitre'!AQ$1:AQ$220,0)),"",VLOOKUP(IV$1,'Tactic Recode'!$A$1:$B$547,2,FALSE))</f>
        <v/>
      </c>
      <c r="IW44" t="str">
        <f>IF(ISERROR(MATCH(IW$1,'CSC Mitre'!AQ$1:AQ$220,0)),"",VLOOKUP(IW$1,'Tactic Recode'!$A$1:$B$547,2,FALSE))</f>
        <v>Defense Evasion, Privilage Escalation</v>
      </c>
      <c r="IX44" t="str">
        <f>IF(ISERROR(MATCH(IX$1,'CSC Mitre'!AQ$1:AQ$220,0)),"",VLOOKUP(IX$1,'Tactic Recode'!$A$1:$B$547,2,FALSE))</f>
        <v/>
      </c>
      <c r="IY44" t="str">
        <f>IF(ISERROR(MATCH(IY$1,'CSC Mitre'!AQ$1:AQ$220,0)),"",VLOOKUP(IY$1,'Tactic Recode'!$A$1:$B$547,2,FALSE))</f>
        <v/>
      </c>
      <c r="IZ44" t="str">
        <f>IF(ISERROR(MATCH(IZ$1,'CSC Mitre'!AQ$1:AQ$220,0)),"",VLOOKUP(IZ$1,'Tactic Recode'!$A$1:$B$547,2,FALSE))</f>
        <v/>
      </c>
      <c r="JA44" t="str">
        <f>IF(ISERROR(MATCH(JA$1,'CSC Mitre'!AQ$1:AQ$220,0)),"",VLOOKUP(JA$1,'Tactic Recode'!$A$1:$B$547,2,FALSE))</f>
        <v/>
      </c>
      <c r="JB44" t="str">
        <f>IF(ISERROR(MATCH(JB$1,'CSC Mitre'!AQ$1:AQ$220,0)),"",VLOOKUP(JB$1,'Tactic Recode'!$A$1:$B$547,2,FALSE))</f>
        <v/>
      </c>
      <c r="JC44" t="str">
        <f>IF(ISERROR(MATCH(JC$1,'CSC Mitre'!AQ$1:AQ$220,0)),"",VLOOKUP(JC$1,'Tactic Recode'!$A$1:$B$547,2,FALSE))</f>
        <v/>
      </c>
      <c r="JD44" t="str">
        <f>IF(ISERROR(MATCH(JD$1,'CSC Mitre'!AQ$1:AQ$220,0)),"",VLOOKUP(JD$1,'Tactic Recode'!$A$1:$B$547,2,FALSE))</f>
        <v/>
      </c>
      <c r="JE44" t="str">
        <f>IF(ISERROR(MATCH(JE$1,'CSC Mitre'!AQ$1:AQ$220,0)),"",VLOOKUP(JE$1,'Tactic Recode'!$A$1:$B$547,2,FALSE))</f>
        <v/>
      </c>
      <c r="JF44" t="str">
        <f>IF(ISERROR(MATCH(JF$1,'CSC Mitre'!AQ$1:AQ$220,0)),"",VLOOKUP(JF$1,'Tactic Recode'!$A$1:$B$547,2,FALSE))</f>
        <v/>
      </c>
      <c r="JG44" t="str">
        <f>IF(ISERROR(MATCH(JG$1,'CSC Mitre'!AQ$1:AQ$220,0)),"",VLOOKUP(JG$1,'Tactic Recode'!$A$1:$B$547,2,FALSE))</f>
        <v/>
      </c>
      <c r="JH44" t="str">
        <f>IF(ISERROR(MATCH(JH$1,'CSC Mitre'!AQ$1:AQ$220,0)),"",VLOOKUP(JH$1,'Tactic Recode'!$A$1:$B$547,2,FALSE))</f>
        <v/>
      </c>
      <c r="JI44" t="str">
        <f>IF(ISERROR(MATCH(JI$1,'CSC Mitre'!AQ$1:AQ$220,0)),"",VLOOKUP(JI$1,'Tactic Recode'!$A$1:$B$547,2,FALSE))</f>
        <v/>
      </c>
      <c r="JJ44" t="str">
        <f>IF(ISERROR(MATCH(JJ$1,'CSC Mitre'!AQ$1:AQ$220,0)),"",VLOOKUP(JJ$1,'Tactic Recode'!$A$1:$B$547,2,FALSE))</f>
        <v/>
      </c>
      <c r="JK44" t="str">
        <f>IF(ISERROR(MATCH(JK$1,'CSC Mitre'!AQ$1:AQ$220,0)),"",VLOOKUP(JK$1,'Tactic Recode'!$A$1:$B$547,2,FALSE))</f>
        <v/>
      </c>
      <c r="JL44" t="str">
        <f>IF(ISERROR(MATCH(JL$1,'CSC Mitre'!AQ$1:AQ$220,0)),"",VLOOKUP(JL$1,'Tactic Recode'!$A$1:$B$547,2,FALSE))</f>
        <v/>
      </c>
      <c r="JM44" t="str">
        <f>IF(ISERROR(MATCH(JM$1,'CSC Mitre'!AQ$1:AQ$220,0)),"",VLOOKUP(JM$1,'Tactic Recode'!$A$1:$B$547,2,FALSE))</f>
        <v/>
      </c>
      <c r="JN44" t="str">
        <f>IF(ISERROR(MATCH(JN$1,'CSC Mitre'!AQ$1:AQ$220,0)),"",VLOOKUP(JN$1,'Tactic Recode'!$A$1:$B$547,2,FALSE))</f>
        <v/>
      </c>
      <c r="JO44" t="str">
        <f>IF(ISERROR(MATCH(JO$1,'CSC Mitre'!AQ$1:AQ$220,0)),"",VLOOKUP(JO$1,'Tactic Recode'!$A$1:$B$547,2,FALSE))</f>
        <v/>
      </c>
      <c r="JP44" t="str">
        <f>IF(ISERROR(MATCH(JP$1,'CSC Mitre'!AQ$1:AQ$220,0)),"",VLOOKUP(JP$1,'Tactic Recode'!$A$1:$B$547,2,FALSE))</f>
        <v/>
      </c>
      <c r="JQ44" t="str">
        <f>IF(ISERROR(MATCH(JQ$1,'CSC Mitre'!AQ$1:AQ$220,0)),"",VLOOKUP(JQ$1,'Tactic Recode'!$A$1:$B$547,2,FALSE))</f>
        <v/>
      </c>
      <c r="JR44" t="str">
        <f>IF(ISERROR(MATCH(JR$1,'CSC Mitre'!AQ$1:AQ$220,0)),"",VLOOKUP(JR$1,'Tactic Recode'!$A$1:$B$547,2,FALSE))</f>
        <v/>
      </c>
      <c r="JS44" t="str">
        <f>IF(ISERROR(MATCH(JS$1,'CSC Mitre'!AQ$1:AQ$220,0)),"",VLOOKUP(JS$1,'Tactic Recode'!$A$1:$B$547,2,FALSE))</f>
        <v/>
      </c>
      <c r="JT44" t="str">
        <f>IF(ISERROR(MATCH(JT$1,'CSC Mitre'!AQ$1:AQ$220,0)),"",VLOOKUP(JT$1,'Tactic Recode'!$A$1:$B$547,2,FALSE))</f>
        <v/>
      </c>
      <c r="JU44" t="str">
        <f>IF(ISERROR(MATCH(JU$1,'CSC Mitre'!AQ$1:AQ$220,0)),"",VLOOKUP(JU$1,'Tactic Recode'!$A$1:$B$547,2,FALSE))</f>
        <v/>
      </c>
      <c r="JV44" t="str">
        <f>IF(ISERROR(MATCH(JV$1,'CSC Mitre'!AQ$1:AQ$220,0)),"",VLOOKUP(JV$1,'Tactic Recode'!$A$1:$B$547,2,FALSE))</f>
        <v/>
      </c>
      <c r="JW44" t="str">
        <f>IF(ISERROR(MATCH(JW$1,'CSC Mitre'!AQ$1:AQ$220,0)),"",VLOOKUP(JW$1,'Tactic Recode'!$A$1:$B$547,2,FALSE))</f>
        <v/>
      </c>
      <c r="JX44" t="str">
        <f>IF(ISERROR(MATCH(JX$1,'CSC Mitre'!AQ$1:AQ$220,0)),"",VLOOKUP(JX$1,'Tactic Recode'!$A$1:$B$547,2,FALSE))</f>
        <v/>
      </c>
      <c r="JY44" t="str">
        <f>IF(ISERROR(MATCH(JY$1,'CSC Mitre'!AQ$1:AQ$220,0)),"",VLOOKUP(JY$1,'Tactic Recode'!$A$1:$B$547,2,FALSE))</f>
        <v/>
      </c>
      <c r="JZ44" t="str">
        <f>IF(ISERROR(MATCH(JZ$1,'CSC Mitre'!AQ$1:AQ$220,0)),"",VLOOKUP(JZ$1,'Tactic Recode'!$A$1:$B$547,2,FALSE))</f>
        <v/>
      </c>
      <c r="KA44" t="str">
        <f>IF(ISERROR(MATCH(KA$1,'CSC Mitre'!AQ$1:AQ$220,0)),"",VLOOKUP(KA$1,'Tactic Recode'!$A$1:$B$547,2,FALSE))</f>
        <v/>
      </c>
      <c r="KB44" t="str">
        <f>IF(ISERROR(MATCH(KB$1,'CSC Mitre'!AQ$1:AQ$220,0)),"",VLOOKUP(KB$1,'Tactic Recode'!$A$1:$B$547,2,FALSE))</f>
        <v/>
      </c>
      <c r="KC44" t="str">
        <f>IF(ISERROR(MATCH(KC$1,'CSC Mitre'!AQ$1:AQ$220,0)),"",VLOOKUP(KC$1,'Tactic Recode'!$A$1:$B$547,2,FALSE))</f>
        <v/>
      </c>
      <c r="KD44" t="str">
        <f>IF(ISERROR(MATCH(KD$1,'CSC Mitre'!AQ$1:AQ$220,0)),"",VLOOKUP(KD$1,'Tactic Recode'!$A$1:$B$547,2,FALSE))</f>
        <v/>
      </c>
      <c r="KE44" t="str">
        <f>IF(ISERROR(MATCH(KE$1,'CSC Mitre'!AQ$1:AQ$220,0)),"",VLOOKUP(KE$1,'Tactic Recode'!$A$1:$B$547,2,FALSE))</f>
        <v/>
      </c>
      <c r="KF44" t="str">
        <f>IF(ISERROR(MATCH(KF$1,'CSC Mitre'!AQ$1:AQ$220,0)),"",VLOOKUP(KF$1,'Tactic Recode'!$A$1:$B$547,2,FALSE))</f>
        <v/>
      </c>
      <c r="KG44" t="str">
        <f>IF(ISERROR(MATCH(KG$1,'CSC Mitre'!AQ$1:AQ$220,0)),"",VLOOKUP(KG$1,'Tactic Recode'!$A$1:$B$547,2,FALSE))</f>
        <v/>
      </c>
      <c r="KH44" t="str">
        <f>IF(ISERROR(MATCH(KH$1,'CSC Mitre'!AQ$1:AQ$220,0)),"",VLOOKUP(KH$1,'Tactic Recode'!$A$1:$B$547,2,FALSE))</f>
        <v/>
      </c>
      <c r="KI44" t="str">
        <f>IF(ISERROR(MATCH(KI$1,'CSC Mitre'!AQ$1:AQ$220,0)),"",VLOOKUP(KI$1,'Tactic Recode'!$A$1:$B$547,2,FALSE))</f>
        <v/>
      </c>
      <c r="KJ44" t="str">
        <f>IF(ISERROR(MATCH(KJ$1,'CSC Mitre'!AQ$1:AQ$220,0)),"",VLOOKUP(KJ$1,'Tactic Recode'!$A$1:$B$547,2,FALSE))</f>
        <v/>
      </c>
      <c r="KK44" t="str">
        <f>IF(ISERROR(MATCH(KK$1,'CSC Mitre'!AQ$1:AQ$220,0)),"",VLOOKUP(KK$1,'Tactic Recode'!$A$1:$B$547,2,FALSE))</f>
        <v/>
      </c>
      <c r="KL44" t="str">
        <f>IF(ISERROR(MATCH(KL$1,'CSC Mitre'!AQ$1:AQ$220,0)),"",VLOOKUP(KL$1,'Tactic Recode'!$A$1:$B$547,2,FALSE))</f>
        <v/>
      </c>
      <c r="KM44" t="str">
        <f>IF(ISERROR(MATCH(KM$1,'CSC Mitre'!AQ$1:AQ$220,0)),"",VLOOKUP(KM$1,'Tactic Recode'!$A$1:$B$547,2,FALSE))</f>
        <v/>
      </c>
      <c r="KN44" t="str">
        <f>IF(ISERROR(MATCH(KN$1,'CSC Mitre'!AQ$1:AQ$220,0)),"",VLOOKUP(KN$1,'Tactic Recode'!$A$1:$B$547,2,FALSE))</f>
        <v/>
      </c>
      <c r="KO44" t="str">
        <f>IF(ISERROR(MATCH(KO$1,'CSC Mitre'!AQ$1:AQ$220,0)),"",VLOOKUP(KO$1,'Tactic Recode'!$A$1:$B$547,2,FALSE))</f>
        <v/>
      </c>
      <c r="KP44" t="str">
        <f>IF(ISERROR(MATCH(KP$1,'CSC Mitre'!AQ$1:AQ$220,0)),"",VLOOKUP(KP$1,'Tactic Recode'!$A$1:$B$547,2,FALSE))</f>
        <v/>
      </c>
      <c r="KQ44" t="str">
        <f>IF(ISERROR(MATCH(KQ$1,'CSC Mitre'!AQ$1:AQ$220,0)),"",VLOOKUP(KQ$1,'Tactic Recode'!$A$1:$B$547,2,FALSE))</f>
        <v/>
      </c>
      <c r="KR44" t="str">
        <f>IF(ISERROR(MATCH(KR$1,'CSC Mitre'!AQ$1:AQ$220,0)),"",VLOOKUP(KR$1,'Tactic Recode'!$A$1:$B$547,2,FALSE))</f>
        <v/>
      </c>
      <c r="KS44" t="str">
        <f>IF(ISERROR(MATCH(KS$1,'CSC Mitre'!AQ$1:AQ$220,0)),"",VLOOKUP(KS$1,'Tactic Recode'!$A$1:$B$547,2,FALSE))</f>
        <v/>
      </c>
      <c r="KT44" t="str">
        <f>IF(ISERROR(MATCH(KT$1,'CSC Mitre'!AQ$1:AQ$220,0)),"",VLOOKUP(KT$1,'Tactic Recode'!$A$1:$B$547,2,FALSE))</f>
        <v/>
      </c>
      <c r="KU44" t="str">
        <f>IF(ISERROR(MATCH(KU$1,'CSC Mitre'!AQ$1:AQ$220,0)),"",VLOOKUP(KU$1,'Tactic Recode'!$A$1:$B$547,2,FALSE))</f>
        <v/>
      </c>
      <c r="KV44" t="str">
        <f>IF(ISERROR(MATCH(KV$1,'CSC Mitre'!AQ$1:AQ$220,0)),"",VLOOKUP(KV$1,'Tactic Recode'!$A$1:$B$547,2,FALSE))</f>
        <v/>
      </c>
      <c r="KW44" t="str">
        <f>IF(ISERROR(MATCH(KW$1,'CSC Mitre'!AQ$1:AQ$220,0)),"",VLOOKUP(KW$1,'Tactic Recode'!$A$1:$B$547,2,FALSE))</f>
        <v/>
      </c>
      <c r="KX44" t="str">
        <f>IF(ISERROR(MATCH(KX$1,'CSC Mitre'!AQ$1:AQ$220,0)),"",VLOOKUP(KX$1,'Tactic Recode'!$A$1:$B$547,2,FALSE))</f>
        <v/>
      </c>
      <c r="KY44" t="str">
        <f>IF(ISERROR(MATCH(KY$1,'CSC Mitre'!AQ$1:AQ$220,0)),"",VLOOKUP(KY$1,'Tactic Recode'!$A$1:$B$547,2,FALSE))</f>
        <v/>
      </c>
      <c r="KZ44" t="str">
        <f>IF(ISERROR(MATCH(KZ$1,'CSC Mitre'!AQ$1:AQ$220,0)),"",VLOOKUP(KZ$1,'Tactic Recode'!$A$1:$B$547,2,FALSE))</f>
        <v/>
      </c>
      <c r="LA44" t="str">
        <f>IF(ISERROR(MATCH(LA$1,'CSC Mitre'!AQ$1:AQ$220,0)),"",VLOOKUP(LA$1,'Tactic Recode'!$A$1:$B$547,2,FALSE))</f>
        <v/>
      </c>
      <c r="LB44" t="str">
        <f>IF(ISERROR(MATCH(LB$1,'CSC Mitre'!AQ$1:AQ$220,0)),"",VLOOKUP(LB$1,'Tactic Recode'!$A$1:$B$547,2,FALSE))</f>
        <v/>
      </c>
      <c r="LC44" t="str">
        <f>IF(ISERROR(MATCH(LC$1,'CSC Mitre'!AQ$1:AQ$220,0)),"",VLOOKUP(LC$1,'Tactic Recode'!$A$1:$B$547,2,FALSE))</f>
        <v/>
      </c>
      <c r="LD44" t="str">
        <f>IF(ISERROR(MATCH(LD$1,'CSC Mitre'!AQ$1:AQ$220,0)),"",VLOOKUP(LD$1,'Tactic Recode'!$A$1:$B$547,2,FALSE))</f>
        <v/>
      </c>
      <c r="LE44" t="str">
        <f>IF(ISERROR(MATCH(LE$1,'CSC Mitre'!AQ$1:AQ$220,0)),"",VLOOKUP(LE$1,'Tactic Recode'!$A$1:$B$547,2,FALSE))</f>
        <v/>
      </c>
      <c r="LF44" t="str">
        <f>IF(ISERROR(MATCH(LF$1,'CSC Mitre'!AQ$1:AQ$220,0)),"",VLOOKUP(LF$1,'Tactic Recode'!$A$1:$B$547,2,FALSE))</f>
        <v/>
      </c>
      <c r="LG44" t="str">
        <f>IF(ISERROR(MATCH(LG$1,'CSC Mitre'!AQ$1:AQ$220,0)),"",VLOOKUP(LG$1,'Tactic Recode'!$A$1:$B$547,2,FALSE))</f>
        <v/>
      </c>
      <c r="LH44" t="str">
        <f>IF(ISERROR(MATCH(LH$1,'CSC Mitre'!AQ$1:AQ$220,0)),"",VLOOKUP(LH$1,'Tactic Recode'!$A$1:$B$547,2,FALSE))</f>
        <v/>
      </c>
      <c r="LI44" t="str">
        <f>IF(ISERROR(MATCH(LI$1,'CSC Mitre'!AQ$1:AQ$220,0)),"",VLOOKUP(LI$1,'Tactic Recode'!$A$1:$B$547,2,FALSE))</f>
        <v/>
      </c>
      <c r="LJ44" t="str">
        <f>IF(ISERROR(MATCH(LJ$1,'CSC Mitre'!AQ$1:AQ$220,0)),"",VLOOKUP(LJ$1,'Tactic Recode'!$A$1:$B$547,2,FALSE))</f>
        <v/>
      </c>
      <c r="LK44" t="str">
        <f>IF(ISERROR(MATCH(LK$1,'CSC Mitre'!AQ$1:AQ$220,0)),"",VLOOKUP(LK$1,'Tactic Recode'!$A$1:$B$547,2,FALSE))</f>
        <v/>
      </c>
      <c r="LL44" t="str">
        <f>IF(ISERROR(MATCH(LL$1,'CSC Mitre'!AQ$1:AQ$220,0)),"",VLOOKUP(LL$1,'Tactic Recode'!$A$1:$B$547,2,FALSE))</f>
        <v/>
      </c>
      <c r="LM44" t="str">
        <f>IF(ISERROR(MATCH(LM$1,'CSC Mitre'!AQ$1:AQ$220,0)),"",VLOOKUP(LM$1,'Tactic Recode'!$A$1:$B$547,2,FALSE))</f>
        <v/>
      </c>
      <c r="LN44" t="str">
        <f>IF(ISERROR(MATCH(LN$1,'CSC Mitre'!AQ$1:AQ$220,0)),"",VLOOKUP(LN$1,'Tactic Recode'!$A$1:$B$547,2,FALSE))</f>
        <v/>
      </c>
      <c r="LO44" t="str">
        <f>IF(ISERROR(MATCH(LO$1,'CSC Mitre'!AQ$1:AQ$220,0)),"",VLOOKUP(LO$1,'Tactic Recode'!$A$1:$B$547,2,FALSE))</f>
        <v/>
      </c>
      <c r="LP44" t="str">
        <f>IF(ISERROR(MATCH(LP$1,'CSC Mitre'!AQ$1:AQ$220,0)),"",VLOOKUP(LP$1,'Tactic Recode'!$A$1:$B$547,2,FALSE))</f>
        <v/>
      </c>
      <c r="LQ44" t="str">
        <f>IF(ISERROR(MATCH(LQ$1,'CSC Mitre'!AQ$1:AQ$220,0)),"",VLOOKUP(LQ$1,'Tactic Recode'!$A$1:$B$547,2,FALSE))</f>
        <v/>
      </c>
      <c r="LR44" t="str">
        <f>IF(ISERROR(MATCH(LR$1,'CSC Mitre'!AQ$1:AQ$220,0)),"",VLOOKUP(LR$1,'Tactic Recode'!$A$1:$B$547,2,FALSE))</f>
        <v/>
      </c>
      <c r="LS44" t="str">
        <f>IF(ISERROR(MATCH(LS$1,'CSC Mitre'!AQ$1:AQ$220,0)),"",VLOOKUP(LS$1,'Tactic Recode'!$A$1:$B$547,2,FALSE))</f>
        <v/>
      </c>
      <c r="LT44" t="str">
        <f>IF(ISERROR(MATCH(LT$1,'CSC Mitre'!AQ$1:AQ$220,0)),"",VLOOKUP(LT$1,'Tactic Recode'!$A$1:$B$547,2,FALSE))</f>
        <v/>
      </c>
      <c r="LU44" t="str">
        <f>IF(ISERROR(MATCH(LU$1,'CSC Mitre'!AQ$1:AQ$220,0)),"",VLOOKUP(LU$1,'Tactic Recode'!$A$1:$B$547,2,FALSE))</f>
        <v/>
      </c>
      <c r="LV44" t="str">
        <f>IF(ISERROR(MATCH(LV$1,'CSC Mitre'!AQ$1:AQ$220,0)),"",VLOOKUP(LV$1,'Tactic Recode'!$A$1:$B$547,2,FALSE))</f>
        <v/>
      </c>
      <c r="LW44" t="str">
        <f>IF(ISERROR(MATCH(LW$1,'CSC Mitre'!AQ$1:AQ$220,0)),"",VLOOKUP(LW$1,'Tactic Recode'!$A$1:$B$547,2,FALSE))</f>
        <v/>
      </c>
      <c r="LX44" t="str">
        <f>IF(ISERROR(MATCH(LX$1,'CSC Mitre'!AQ$1:AQ$220,0)),"",VLOOKUP(LX$1,'Tactic Recode'!$A$1:$B$547,2,FALSE))</f>
        <v/>
      </c>
      <c r="LY44" t="str">
        <f>IF(ISERROR(MATCH(LY$1,'CSC Mitre'!AQ$1:AQ$220,0)),"",VLOOKUP(LY$1,'Tactic Recode'!$A$1:$B$547,2,FALSE))</f>
        <v/>
      </c>
      <c r="LZ44" t="str">
        <f>IF(ISERROR(MATCH(LZ$1,'CSC Mitre'!AQ$1:AQ$220,0)),"",VLOOKUP(LZ$1,'Tactic Recode'!$A$1:$B$547,2,FALSE))</f>
        <v/>
      </c>
      <c r="MA44" t="str">
        <f>IF(ISERROR(MATCH(MA$1,'CSC Mitre'!AQ$1:AQ$220,0)),"",VLOOKUP(MA$1,'Tactic Recode'!$A$1:$B$547,2,FALSE))</f>
        <v/>
      </c>
      <c r="MB44" t="str">
        <f>IF(ISERROR(MATCH(MB$1,'CSC Mitre'!AQ$1:AQ$220,0)),"",VLOOKUP(MB$1,'Tactic Recode'!$A$1:$B$547,2,FALSE))</f>
        <v/>
      </c>
      <c r="MC44" t="str">
        <f>IF(ISERROR(MATCH(MC$1,'CSC Mitre'!AQ$1:AQ$220,0)),"",VLOOKUP(MC$1,'Tactic Recode'!$A$1:$B$547,2,FALSE))</f>
        <v/>
      </c>
      <c r="MD44" t="str">
        <f>IF(ISERROR(MATCH(MD$1,'CSC Mitre'!AQ$1:AQ$220,0)),"",VLOOKUP(MD$1,'Tactic Recode'!$A$1:$B$547,2,FALSE))</f>
        <v/>
      </c>
      <c r="ME44" t="str">
        <f>IF(ISERROR(MATCH(ME$1,'CSC Mitre'!AQ$1:AQ$220,0)),"",VLOOKUP(ME$1,'Tactic Recode'!$A$1:$B$547,2,FALSE))</f>
        <v/>
      </c>
      <c r="MF44" t="str">
        <f>IF(ISERROR(MATCH(MF$1,'CSC Mitre'!AQ$1:AQ$220,0)),"",VLOOKUP(MF$1,'Tactic Recode'!$A$1:$B$547,2,FALSE))</f>
        <v/>
      </c>
      <c r="MG44" t="str">
        <f>IF(ISERROR(MATCH(MG$1,'CSC Mitre'!AQ$1:AQ$220,0)),"",VLOOKUP(MG$1,'Tactic Recode'!$A$1:$B$547,2,FALSE))</f>
        <v/>
      </c>
      <c r="MH44" t="str">
        <f>IF(ISERROR(MATCH(MH$1,'CSC Mitre'!AQ$1:AQ$220,0)),"",VLOOKUP(MH$1,'Tactic Recode'!$A$1:$B$547,2,FALSE))</f>
        <v/>
      </c>
      <c r="MI44" t="str">
        <f>IF(ISERROR(MATCH(MI$1,'CSC Mitre'!AQ$1:AQ$220,0)),"",VLOOKUP(MI$1,'Tactic Recode'!$A$1:$B$547,2,FALSE))</f>
        <v/>
      </c>
      <c r="MJ44" t="str">
        <f>IF(ISERROR(MATCH(MJ$1,'CSC Mitre'!AQ$1:AQ$220,0)),"",VLOOKUP(MJ$1,'Tactic Recode'!$A$1:$B$547,2,FALSE))</f>
        <v/>
      </c>
      <c r="MK44" t="str">
        <f>IF(ISERROR(MATCH(MK$1,'CSC Mitre'!AQ$1:AQ$220,0)),"",VLOOKUP(MK$1,'Tactic Recode'!$A$1:$B$547,2,FALSE))</f>
        <v/>
      </c>
      <c r="ML44" t="str">
        <f>IF(ISERROR(MATCH(ML$1,'CSC Mitre'!AQ$1:AQ$220,0)),"",VLOOKUP(ML$1,'Tactic Recode'!$A$1:$B$547,2,FALSE))</f>
        <v/>
      </c>
      <c r="MM44" t="str">
        <f>IF(ISERROR(MATCH(MM$1,'CSC Mitre'!AQ$1:AQ$220,0)),"",VLOOKUP(MM$1,'Tactic Recode'!$A$1:$B$547,2,FALSE))</f>
        <v/>
      </c>
      <c r="MN44" t="str">
        <f>IF(ISERROR(MATCH(MN$1,'CSC Mitre'!AQ$1:AQ$220,0)),"",VLOOKUP(MN$1,'Tactic Recode'!$A$1:$B$547,2,FALSE))</f>
        <v/>
      </c>
      <c r="MO44" t="str">
        <f>IF(ISERROR(MATCH(MO$1,'CSC Mitre'!AQ$1:AQ$220,0)),"",VLOOKUP(MO$1,'Tactic Recode'!$A$1:$B$547,2,FALSE))</f>
        <v/>
      </c>
      <c r="MP44" t="str">
        <f>IF(ISERROR(MATCH(MP$1,'CSC Mitre'!AQ$1:AQ$220,0)),"",VLOOKUP(MP$1,'Tactic Recode'!$A$1:$B$547,2,FALSE))</f>
        <v/>
      </c>
      <c r="MQ44" t="str">
        <f>IF(ISERROR(MATCH(MQ$1,'CSC Mitre'!AQ$1:AQ$220,0)),"",VLOOKUP(MQ$1,'Tactic Recode'!$A$1:$B$547,2,FALSE))</f>
        <v/>
      </c>
      <c r="MR44" t="str">
        <f>IF(ISERROR(MATCH(MR$1,'CSC Mitre'!AQ$1:AQ$220,0)),"",VLOOKUP(MR$1,'Tactic Recode'!$A$1:$B$547,2,FALSE))</f>
        <v/>
      </c>
      <c r="MS44" t="str">
        <f>IF(ISERROR(MATCH(MS$1,'CSC Mitre'!AQ$1:AQ$220,0)),"",VLOOKUP(MS$1,'Tactic Recode'!$A$1:$B$547,2,FALSE))</f>
        <v/>
      </c>
      <c r="MT44" t="str">
        <f>IF(ISERROR(MATCH(MT$1,'CSC Mitre'!AQ$1:AQ$220,0)),"",VLOOKUP(MT$1,'Tactic Recode'!$A$1:$B$547,2,FALSE))</f>
        <v/>
      </c>
      <c r="MU44" t="str">
        <f>IF(ISERROR(MATCH(MU$1,'CSC Mitre'!AQ$1:AQ$220,0)),"",VLOOKUP(MU$1,'Tactic Recode'!$A$1:$B$547,2,FALSE))</f>
        <v/>
      </c>
      <c r="MV44" t="str">
        <f>IF(ISERROR(MATCH(MV$1,'CSC Mitre'!AQ$1:AQ$220,0)),"",VLOOKUP(MV$1,'Tactic Recode'!$A$1:$B$547,2,FALSE))</f>
        <v/>
      </c>
      <c r="MW44" t="str">
        <f>IF(ISERROR(MATCH(MW$1,'CSC Mitre'!AQ$1:AQ$220,0)),"",VLOOKUP(MW$1,'Tactic Recode'!$A$1:$B$547,2,FALSE))</f>
        <v/>
      </c>
      <c r="MX44" t="str">
        <f>IF(ISERROR(MATCH(MX$1,'CSC Mitre'!AQ$1:AQ$220,0)),"",VLOOKUP(MX$1,'Tactic Recode'!$A$1:$B$547,2,FALSE))</f>
        <v/>
      </c>
      <c r="MY44" t="str">
        <f>IF(ISERROR(MATCH(MY$1,'CSC Mitre'!AQ$1:AQ$220,0)),"",VLOOKUP(MY$1,'Tactic Recode'!$A$1:$B$547,2,FALSE))</f>
        <v/>
      </c>
      <c r="MZ44" t="str">
        <f>IF(ISERROR(MATCH(MZ$1,'CSC Mitre'!AQ$1:AQ$220,0)),"",VLOOKUP(MZ$1,'Tactic Recode'!$A$1:$B$547,2,FALSE))</f>
        <v/>
      </c>
      <c r="NA44" t="str">
        <f>IF(ISERROR(MATCH(NA$1,'CSC Mitre'!AQ$1:AQ$220,0)),"",VLOOKUP(NA$1,'Tactic Recode'!$A$1:$B$547,2,FALSE))</f>
        <v/>
      </c>
      <c r="NB44" t="str">
        <f>IF(ISERROR(MATCH(NB$1,'CSC Mitre'!AQ$1:AQ$220,0)),"",VLOOKUP(NB$1,'Tactic Recode'!$A$1:$B$547,2,FALSE))</f>
        <v/>
      </c>
      <c r="NC44" t="str">
        <f>IF(ISERROR(MATCH(NC$1,'CSC Mitre'!AQ$1:AQ$220,0)),"",VLOOKUP(NC$1,'Tactic Recode'!$A$1:$B$547,2,FALSE))</f>
        <v/>
      </c>
      <c r="ND44" t="str">
        <f>IF(ISERROR(MATCH(ND$1,'CSC Mitre'!AQ$1:AQ$220,0)),"",VLOOKUP(ND$1,'Tactic Recode'!$A$1:$B$547,2,FALSE))</f>
        <v/>
      </c>
      <c r="NE44" t="str">
        <f>IF(ISERROR(MATCH(NE$1,'CSC Mitre'!AQ$1:AQ$220,0)),"",VLOOKUP(NE$1,'Tactic Recode'!$A$1:$B$547,2,FALSE))</f>
        <v/>
      </c>
      <c r="NF44" t="str">
        <f>IF(ISERROR(MATCH(NF$1,'CSC Mitre'!AQ$1:AQ$220,0)),"",VLOOKUP(NF$1,'Tactic Recode'!$A$1:$B$547,2,FALSE))</f>
        <v/>
      </c>
      <c r="NG44" t="str">
        <f>IF(ISERROR(MATCH(NG$1,'CSC Mitre'!AQ$1:AQ$220,0)),"",VLOOKUP(NG$1,'Tactic Recode'!$A$1:$B$547,2,FALSE))</f>
        <v/>
      </c>
      <c r="NH44" t="str">
        <f>IF(ISERROR(MATCH(NH$1,'CSC Mitre'!AQ$1:AQ$220,0)),"",VLOOKUP(NH$1,'Tactic Recode'!$A$1:$B$547,2,FALSE))</f>
        <v>Credential Access, Defense Evasion, Persistence</v>
      </c>
      <c r="NI44" t="str">
        <f>IF(ISERROR(MATCH(NI$1,'CSC Mitre'!AQ$1:AQ$220,0)),"",VLOOKUP(NI$1,'Tactic Recode'!$A$1:$B$547,2,FALSE))</f>
        <v>Credential Access, Defense Evasion, Persistence</v>
      </c>
      <c r="NJ44" t="str">
        <f>IF(ISERROR(MATCH(NJ$1,'CSC Mitre'!AQ$1:AQ$220,0)),"",VLOOKUP(NJ$1,'Tactic Recode'!$A$1:$B$547,2,FALSE))</f>
        <v/>
      </c>
      <c r="NK44" t="str">
        <f>IF(ISERROR(MATCH(NK$1,'CSC Mitre'!AQ$1:AQ$220,0)),"",VLOOKUP(NK$1,'Tactic Recode'!$A$1:$B$547,2,FALSE))</f>
        <v/>
      </c>
      <c r="NL44" t="str">
        <f>IF(ISERROR(MATCH(NL$1,'CSC Mitre'!AQ$1:AQ$220,0)),"",VLOOKUP(NL$1,'Tactic Recode'!$A$1:$B$547,2,FALSE))</f>
        <v/>
      </c>
      <c r="NM44" t="str">
        <f>IF(ISERROR(MATCH(NM$1,'CSC Mitre'!AQ$1:AQ$220,0)),"",VLOOKUP(NM$1,'Tactic Recode'!$A$1:$B$547,2,FALSE))</f>
        <v/>
      </c>
      <c r="NN44" t="str">
        <f>IF(ISERROR(MATCH(NN$1,'CSC Mitre'!AQ$1:AQ$220,0)),"",VLOOKUP(NN$1,'Tactic Recode'!$A$1:$B$547,2,FALSE))</f>
        <v/>
      </c>
      <c r="NO44" t="str">
        <f>IF(ISERROR(MATCH(NO$1,'CSC Mitre'!AQ$1:AQ$220,0)),"",VLOOKUP(NO$1,'Tactic Recode'!$A$1:$B$547,2,FALSE))</f>
        <v/>
      </c>
      <c r="NP44" t="str">
        <f>IF(ISERROR(MATCH(NP$1,'CSC Mitre'!AQ$1:AQ$220,0)),"",VLOOKUP(NP$1,'Tactic Recode'!$A$1:$B$547,2,FALSE))</f>
        <v>Credential Access</v>
      </c>
      <c r="NQ44" t="str">
        <f>IF(ISERROR(MATCH(NQ$1,'CSC Mitre'!AQ$1:AQ$220,0)),"",VLOOKUP(NQ$1,'Tactic Recode'!$A$1:$B$547,2,FALSE))</f>
        <v/>
      </c>
      <c r="NR44" t="str">
        <f>IF(ISERROR(MATCH(NR$1,'CSC Mitre'!AQ$1:AQ$220,0)),"",VLOOKUP(NR$1,'Tactic Recode'!$A$1:$B$547,2,FALSE))</f>
        <v>Credential Access</v>
      </c>
      <c r="NS44" t="str">
        <f>IF(ISERROR(MATCH(NS$1,'CSC Mitre'!AQ$1:AQ$220,0)),"",VLOOKUP(NS$1,'Tactic Recode'!$A$1:$B$547,2,FALSE))</f>
        <v>Credential Access</v>
      </c>
      <c r="NT44" t="str">
        <f>IF(ISERROR(MATCH(NT$1,'CSC Mitre'!AQ$1:AQ$220,0)),"",VLOOKUP(NT$1,'Tactic Recode'!$A$1:$B$547,2,FALSE))</f>
        <v/>
      </c>
      <c r="NU44" t="str">
        <f>IF(ISERROR(MATCH(NU$1,'CSC Mitre'!AQ$1:AQ$220,0)),"",VLOOKUP(NU$1,'Tactic Recode'!$A$1:$B$547,2,FALSE))</f>
        <v/>
      </c>
      <c r="NV44" t="str">
        <f>IF(ISERROR(MATCH(NV$1,'CSC Mitre'!AQ$1:AQ$220,0)),"",VLOOKUP(NV$1,'Tactic Recode'!$A$1:$B$547,2,FALSE))</f>
        <v/>
      </c>
      <c r="NW44" t="str">
        <f>IF(ISERROR(MATCH(NW$1,'CSC Mitre'!AQ$1:AQ$220,0)),"",VLOOKUP(NW$1,'Tactic Recode'!$A$1:$B$547,2,FALSE))</f>
        <v/>
      </c>
      <c r="NX44" t="str">
        <f>IF(ISERROR(MATCH(NX$1,'CSC Mitre'!AQ$1:AQ$220,0)),"",VLOOKUP(NX$1,'Tactic Recode'!$A$1:$B$547,2,FALSE))</f>
        <v/>
      </c>
      <c r="NY44" t="str">
        <f>IF(ISERROR(MATCH(NY$1,'CSC Mitre'!AQ$1:AQ$220,0)),"",VLOOKUP(NY$1,'Tactic Recode'!$A$1:$B$547,2,FALSE))</f>
        <v/>
      </c>
      <c r="NZ44" t="str">
        <f>IF(ISERROR(MATCH(NZ$1,'CSC Mitre'!AQ$1:AQ$220,0)),"",VLOOKUP(NZ$1,'Tactic Recode'!$A$1:$B$547,2,FALSE))</f>
        <v/>
      </c>
      <c r="OA44" t="str">
        <f>IF(ISERROR(MATCH(OA$1,'CSC Mitre'!AQ$1:AQ$220,0)),"",VLOOKUP(OA$1,'Tactic Recode'!$A$1:$B$547,2,FALSE))</f>
        <v/>
      </c>
      <c r="OB44" t="str">
        <f>IF(ISERROR(MATCH(OB$1,'CSC Mitre'!AQ$1:AQ$220,0)),"",VLOOKUP(OB$1,'Tactic Recode'!$A$1:$B$547,2,FALSE))</f>
        <v/>
      </c>
      <c r="OC44" t="str">
        <f>IF(ISERROR(MATCH(OC$1,'CSC Mitre'!AQ$1:AQ$220,0)),"",VLOOKUP(OC$1,'Tactic Recode'!$A$1:$B$547,2,FALSE))</f>
        <v/>
      </c>
      <c r="OD44" t="str">
        <f>IF(ISERROR(MATCH(OD$1,'CSC Mitre'!AQ$1:AQ$220,0)),"",VLOOKUP(OD$1,'Tactic Recode'!$A$1:$B$547,2,FALSE))</f>
        <v/>
      </c>
      <c r="OE44" t="str">
        <f>IF(ISERROR(MATCH(OE$1,'CSC Mitre'!AQ$1:AQ$220,0)),"",VLOOKUP(OE$1,'Tactic Recode'!$A$1:$B$547,2,FALSE))</f>
        <v/>
      </c>
      <c r="OF44" t="str">
        <f>IF(ISERROR(MATCH(OF$1,'CSC Mitre'!AQ$1:AQ$220,0)),"",VLOOKUP(OF$1,'Tactic Recode'!$A$1:$B$547,2,FALSE))</f>
        <v/>
      </c>
      <c r="OG44" t="str">
        <f>IF(ISERROR(MATCH(OG$1,'CSC Mitre'!AQ$1:AQ$220,0)),"",VLOOKUP(OG$1,'Tactic Recode'!$A$1:$B$547,2,FALSE))</f>
        <v/>
      </c>
      <c r="OH44" t="str">
        <f>IF(ISERROR(MATCH(OH$1,'CSC Mitre'!AQ$1:AQ$220,0)),"",VLOOKUP(OH$1,'Tactic Recode'!$A$1:$B$547,2,FALSE))</f>
        <v/>
      </c>
      <c r="OI44" t="str">
        <f>IF(ISERROR(MATCH(OI$1,'CSC Mitre'!AQ$1:AQ$220,0)),"",VLOOKUP(OI$1,'Tactic Recode'!$A$1:$B$547,2,FALSE))</f>
        <v/>
      </c>
      <c r="OJ44" t="str">
        <f>IF(ISERROR(MATCH(OJ$1,'CSC Mitre'!AQ$1:AQ$220,0)),"",VLOOKUP(OJ$1,'Tactic Recode'!$A$1:$B$547,2,FALSE))</f>
        <v/>
      </c>
      <c r="OK44" t="str">
        <f>IF(ISERROR(MATCH(OK$1,'CSC Mitre'!AQ$1:AQ$220,0)),"",VLOOKUP(OK$1,'Tactic Recode'!$A$1:$B$547,2,FALSE))</f>
        <v/>
      </c>
      <c r="OL44" t="str">
        <f>IF(ISERROR(MATCH(OL$1,'CSC Mitre'!AQ$1:AQ$220,0)),"",VLOOKUP(OL$1,'Tactic Recode'!$A$1:$B$547,2,FALSE))</f>
        <v/>
      </c>
      <c r="OM44" t="str">
        <f>IF(ISERROR(MATCH(OM$1,'CSC Mitre'!AQ$1:AQ$220,0)),"",VLOOKUP(OM$1,'Tactic Recode'!$A$1:$B$547,2,FALSE))</f>
        <v/>
      </c>
      <c r="ON44" t="str">
        <f>IF(ISERROR(MATCH(ON$1,'CSC Mitre'!AQ$1:AQ$220,0)),"",VLOOKUP(ON$1,'Tactic Recode'!$A$1:$B$547,2,FALSE))</f>
        <v/>
      </c>
      <c r="OO44" t="str">
        <f>IF(ISERROR(MATCH(OO$1,'CSC Mitre'!AQ$1:AQ$220,0)),"",VLOOKUP(OO$1,'Tactic Recode'!$A$1:$B$547,2,FALSE))</f>
        <v>Lateral Movement</v>
      </c>
      <c r="OP44" t="str">
        <f>IF(ISERROR(MATCH(OP$1,'CSC Mitre'!AQ$1:AQ$220,0)),"",VLOOKUP(OP$1,'Tactic Recode'!$A$1:$B$547,2,FALSE))</f>
        <v/>
      </c>
      <c r="OQ44" t="str">
        <f>IF(ISERROR(MATCH(OQ$1,'CSC Mitre'!AQ$1:AQ$220,0)),"",VLOOKUP(OQ$1,'Tactic Recode'!$A$1:$B$547,2,FALSE))</f>
        <v/>
      </c>
      <c r="OR44" t="str">
        <f>IF(ISERROR(MATCH(OR$1,'CSC Mitre'!AQ$1:AQ$220,0)),"",VLOOKUP(OR$1,'Tactic Recode'!$A$1:$B$547,2,FALSE))</f>
        <v/>
      </c>
      <c r="OS44" t="str">
        <f>IF(ISERROR(MATCH(OS$1,'CSC Mitre'!AQ$1:AQ$220,0)),"",VLOOKUP(OS$1,'Tactic Recode'!$A$1:$B$547,2,FALSE))</f>
        <v/>
      </c>
      <c r="OT44" t="str">
        <f>IF(ISERROR(MATCH(OT$1,'CSC Mitre'!AQ$1:AQ$220,0)),"",VLOOKUP(OT$1,'Tactic Recode'!$A$1:$B$547,2,FALSE))</f>
        <v/>
      </c>
      <c r="OU44" t="str">
        <f>IF(ISERROR(MATCH(OU$1,'CSC Mitre'!AQ$1:AQ$220,0)),"",VLOOKUP(OU$1,'Tactic Recode'!$A$1:$B$547,2,FALSE))</f>
        <v/>
      </c>
      <c r="OV44" t="str">
        <f>IF(ISERROR(MATCH(OV$1,'CSC Mitre'!AQ$1:AQ$220,0)),"",VLOOKUP(OV$1,'Tactic Recode'!$A$1:$B$547,2,FALSE))</f>
        <v/>
      </c>
      <c r="OW44" t="str">
        <f>IF(ISERROR(MATCH(OW$1,'CSC Mitre'!AQ$1:AQ$220,0)),"",VLOOKUP(OW$1,'Tactic Recode'!$A$1:$B$547,2,FALSE))</f>
        <v/>
      </c>
      <c r="OX44" t="str">
        <f>IF(ISERROR(MATCH(OX$1,'CSC Mitre'!AQ$1:AQ$220,0)),"",VLOOKUP(OX$1,'Tactic Recode'!$A$1:$B$547,2,FALSE))</f>
        <v/>
      </c>
      <c r="OY44" t="str">
        <f>IF(ISERROR(MATCH(OY$1,'CSC Mitre'!AQ$1:AQ$220,0)),"",VLOOKUP(OY$1,'Tactic Recode'!$A$1:$B$547,2,FALSE))</f>
        <v/>
      </c>
      <c r="OZ44" t="str">
        <f>IF(ISERROR(MATCH(OZ$1,'CSC Mitre'!AQ$1:AQ$220,0)),"",VLOOKUP(OZ$1,'Tactic Recode'!$A$1:$B$547,2,FALSE))</f>
        <v/>
      </c>
      <c r="PA44" t="str">
        <f>IF(ISERROR(MATCH(PA$1,'CSC Mitre'!AQ$1:AQ$220,0)),"",VLOOKUP(PA$1,'Tactic Recode'!$A$1:$B$547,2,FALSE))</f>
        <v/>
      </c>
      <c r="PB44" t="str">
        <f>IF(ISERROR(MATCH(PB$1,'CSC Mitre'!AQ$1:AQ$220,0)),"",VLOOKUP(PB$1,'Tactic Recode'!$A$1:$B$547,2,FALSE))</f>
        <v/>
      </c>
      <c r="PC44" t="str">
        <f>IF(ISERROR(MATCH(PC$1,'CSC Mitre'!AQ$1:AQ$220,0)),"",VLOOKUP(PC$1,'Tactic Recode'!$A$1:$B$547,2,FALSE))</f>
        <v/>
      </c>
      <c r="PD44" t="str">
        <f>IF(ISERROR(MATCH(PD$1,'CSC Mitre'!AQ$1:AQ$220,0)),"",VLOOKUP(PD$1,'Tactic Recode'!$A$1:$B$547,2,FALSE))</f>
        <v/>
      </c>
      <c r="PE44" t="str">
        <f>IF(ISERROR(MATCH(PE$1,'CSC Mitre'!AQ$1:AQ$220,0)),"",VLOOKUP(PE$1,'Tactic Recode'!$A$1:$B$547,2,FALSE))</f>
        <v/>
      </c>
      <c r="PF44" t="str">
        <f>IF(ISERROR(MATCH(PF$1,'CSC Mitre'!AQ$1:AQ$220,0)),"",VLOOKUP(PF$1,'Tactic Recode'!$A$1:$B$547,2,FALSE))</f>
        <v/>
      </c>
      <c r="PG44" t="str">
        <f>IF(ISERROR(MATCH(PG$1,'CSC Mitre'!AQ$1:AQ$220,0)),"",VLOOKUP(PG$1,'Tactic Recode'!$A$1:$B$547,2,FALSE))</f>
        <v/>
      </c>
      <c r="PH44" t="str">
        <f>IF(ISERROR(MATCH(PH$1,'CSC Mitre'!AQ$1:AQ$220,0)),"",VLOOKUP(PH$1,'Tactic Recode'!$A$1:$B$547,2,FALSE))</f>
        <v/>
      </c>
      <c r="PI44" t="str">
        <f>IF(ISERROR(MATCH(PI$1,'CSC Mitre'!AQ$1:AQ$220,0)),"",VLOOKUP(PI$1,'Tactic Recode'!$A$1:$B$547,2,FALSE))</f>
        <v/>
      </c>
      <c r="PJ44" t="str">
        <f>IF(ISERROR(MATCH(PJ$1,'CSC Mitre'!AQ$1:AQ$220,0)),"",VLOOKUP(PJ$1,'Tactic Recode'!$A$1:$B$547,2,FALSE))</f>
        <v/>
      </c>
      <c r="PK44" t="str">
        <f>IF(ISERROR(MATCH(PK$1,'CSC Mitre'!AQ$1:AQ$220,0)),"",VLOOKUP(PK$1,'Tactic Recode'!$A$1:$B$547,2,FALSE))</f>
        <v/>
      </c>
      <c r="PL44" t="str">
        <f>IF(ISERROR(MATCH(PL$1,'CSC Mitre'!AQ$1:AQ$220,0)),"",VLOOKUP(PL$1,'Tactic Recode'!$A$1:$B$547,2,FALSE))</f>
        <v/>
      </c>
      <c r="PM44" t="str">
        <f>IF(ISERROR(MATCH(PM$1,'CSC Mitre'!AQ$1:AQ$220,0)),"",VLOOKUP(PM$1,'Tactic Recode'!$A$1:$B$547,2,FALSE))</f>
        <v/>
      </c>
      <c r="PN44" t="str">
        <f>IF(ISERROR(MATCH(PN$1,'CSC Mitre'!AQ$1:AQ$220,0)),"",VLOOKUP(PN$1,'Tactic Recode'!$A$1:$B$547,2,FALSE))</f>
        <v/>
      </c>
      <c r="PO44" t="str">
        <f>IF(ISERROR(MATCH(PO$1,'CSC Mitre'!AQ$1:AQ$220,0)),"",VLOOKUP(PO$1,'Tactic Recode'!$A$1:$B$547,2,FALSE))</f>
        <v/>
      </c>
      <c r="PP44" t="str">
        <f>IF(ISERROR(MATCH(PP$1,'CSC Mitre'!AQ$1:AQ$220,0)),"",VLOOKUP(PP$1,'Tactic Recode'!$A$1:$B$547,2,FALSE))</f>
        <v/>
      </c>
      <c r="PQ44" t="str">
        <f>IF(ISERROR(MATCH(PQ$1,'CSC Mitre'!AQ$1:AQ$220,0)),"",VLOOKUP(PQ$1,'Tactic Recode'!$A$1:$B$547,2,FALSE))</f>
        <v/>
      </c>
      <c r="PR44" t="str">
        <f>IF(ISERROR(MATCH(PR$1,'CSC Mitre'!AQ$1:AQ$220,0)),"",VLOOKUP(PR$1,'Tactic Recode'!$A$1:$B$547,2,FALSE))</f>
        <v/>
      </c>
      <c r="PS44" t="str">
        <f>IF(ISERROR(MATCH(PS$1,'CSC Mitre'!AQ$1:AQ$220,0)),"",VLOOKUP(PS$1,'Tactic Recode'!$A$1:$B$547,2,FALSE))</f>
        <v/>
      </c>
      <c r="PT44" t="str">
        <f>IF(ISERROR(MATCH(PT$1,'CSC Mitre'!AQ$1:AQ$220,0)),"",VLOOKUP(PT$1,'Tactic Recode'!$A$1:$B$547,2,FALSE))</f>
        <v/>
      </c>
      <c r="PU44" t="str">
        <f>IF(ISERROR(MATCH(PU$1,'CSC Mitre'!AQ$1:AQ$220,0)),"",VLOOKUP(PU$1,'Tactic Recode'!$A$1:$B$547,2,FALSE))</f>
        <v/>
      </c>
      <c r="PV44" t="str">
        <f>IF(ISERROR(MATCH(PV$1,'CSC Mitre'!AQ$1:AQ$220,0)),"",VLOOKUP(PV$1,'Tactic Recode'!$A$1:$B$547,2,FALSE))</f>
        <v/>
      </c>
      <c r="PW44" t="str">
        <f>IF(ISERROR(MATCH(PW$1,'CSC Mitre'!AQ$1:AQ$220,0)),"",VLOOKUP(PW$1,'Tactic Recode'!$A$1:$B$547,2,FALSE))</f>
        <v/>
      </c>
      <c r="PX44" t="str">
        <f>IF(ISERROR(MATCH(PX$1,'CSC Mitre'!AQ$1:AQ$220,0)),"",VLOOKUP(PX$1,'Tactic Recode'!$A$1:$B$547,2,FALSE))</f>
        <v/>
      </c>
      <c r="PY44" t="str">
        <f>IF(ISERROR(MATCH(PY$1,'CSC Mitre'!AQ$1:AQ$220,0)),"",VLOOKUP(PY$1,'Tactic Recode'!$A$1:$B$547,2,FALSE))</f>
        <v/>
      </c>
      <c r="PZ44" t="str">
        <f>IF(ISERROR(MATCH(PZ$1,'CSC Mitre'!AQ$1:AQ$220,0)),"",VLOOKUP(PZ$1,'Tactic Recode'!$A$1:$B$547,2,FALSE))</f>
        <v/>
      </c>
      <c r="QA44" t="str">
        <f>IF(ISERROR(MATCH(QA$1,'CSC Mitre'!AQ$1:AQ$220,0)),"",VLOOKUP(QA$1,'Tactic Recode'!$A$1:$B$547,2,FALSE))</f>
        <v/>
      </c>
      <c r="QB44" t="str">
        <f>IF(ISERROR(MATCH(QB$1,'CSC Mitre'!AQ$1:AQ$220,0)),"",VLOOKUP(QB$1,'Tactic Recode'!$A$1:$B$547,2,FALSE))</f>
        <v/>
      </c>
      <c r="QC44" t="str">
        <f>IF(ISERROR(MATCH(QC$1,'CSC Mitre'!AQ$1:AQ$220,0)),"",VLOOKUP(QC$1,'Tactic Recode'!$A$1:$B$547,2,FALSE))</f>
        <v/>
      </c>
      <c r="QD44" t="str">
        <f>IF(ISERROR(MATCH(QD$1,'CSC Mitre'!AQ$1:AQ$220,0)),"",VLOOKUP(QD$1,'Tactic Recode'!$A$1:$B$547,2,FALSE))</f>
        <v/>
      </c>
      <c r="QE44" t="str">
        <f>IF(ISERROR(MATCH(QE$1,'CSC Mitre'!AQ$1:AQ$220,0)),"",VLOOKUP(QE$1,'Tactic Recode'!$A$1:$B$547,2,FALSE))</f>
        <v/>
      </c>
      <c r="QF44" t="str">
        <f>IF(ISERROR(MATCH(QF$1,'CSC Mitre'!AQ$1:AQ$220,0)),"",VLOOKUP(QF$1,'Tactic Recode'!$A$1:$B$547,2,FALSE))</f>
        <v/>
      </c>
      <c r="QG44" t="str">
        <f>IF(ISERROR(MATCH(QG$1,'CSC Mitre'!AQ$1:AQ$220,0)),"",VLOOKUP(QG$1,'Tactic Recode'!$A$1:$B$547,2,FALSE))</f>
        <v/>
      </c>
      <c r="QH44" t="str">
        <f>IF(ISERROR(MATCH(QH$1,'CSC Mitre'!AQ$1:AQ$220,0)),"",VLOOKUP(QH$1,'Tactic Recode'!$A$1:$B$547,2,FALSE))</f>
        <v/>
      </c>
      <c r="QI44" t="str">
        <f>IF(ISERROR(MATCH(QI$1,'CSC Mitre'!AQ$1:AQ$220,0)),"",VLOOKUP(QI$1,'Tactic Recode'!$A$1:$B$547,2,FALSE))</f>
        <v/>
      </c>
      <c r="QJ44" t="str">
        <f>IF(ISERROR(MATCH(QJ$1,'CSC Mitre'!AQ$1:AQ$220,0)),"",VLOOKUP(QJ$1,'Tactic Recode'!$A$1:$B$547,2,FALSE))</f>
        <v/>
      </c>
      <c r="QK44" t="str">
        <f>IF(ISERROR(MATCH(QK$1,'CSC Mitre'!AQ$1:AQ$220,0)),"",VLOOKUP(QK$1,'Tactic Recode'!$A$1:$B$547,2,FALSE))</f>
        <v/>
      </c>
      <c r="QL44" t="str">
        <f>IF(ISERROR(MATCH(QL$1,'CSC Mitre'!AQ$1:AQ$220,0)),"",VLOOKUP(QL$1,'Tactic Recode'!$A$1:$B$547,2,FALSE))</f>
        <v/>
      </c>
      <c r="QM44" t="str">
        <f>IF(ISERROR(MATCH(QM$1,'CSC Mitre'!AQ$1:AQ$220,0)),"",VLOOKUP(QM$1,'Tactic Recode'!$A$1:$B$547,2,FALSE))</f>
        <v/>
      </c>
      <c r="QN44" t="str">
        <f>IF(ISERROR(MATCH(QN$1,'CSC Mitre'!AQ$1:AQ$220,0)),"",VLOOKUP(QN$1,'Tactic Recode'!$A$1:$B$547,2,FALSE))</f>
        <v/>
      </c>
      <c r="QO44" t="str">
        <f>IF(ISERROR(MATCH(QO$1,'CSC Mitre'!AQ$1:AQ$220,0)),"",VLOOKUP(QO$1,'Tactic Recode'!$A$1:$B$547,2,FALSE))</f>
        <v/>
      </c>
      <c r="QP44" t="str">
        <f>IF(ISERROR(MATCH(QP$1,'CSC Mitre'!AQ$1:AQ$220,0)),"",VLOOKUP(QP$1,'Tactic Recode'!$A$1:$B$547,2,FALSE))</f>
        <v/>
      </c>
      <c r="QQ44" t="str">
        <f>IF(ISERROR(MATCH(QQ$1,'CSC Mitre'!AQ$1:AQ$220,0)),"",VLOOKUP(QQ$1,'Tactic Recode'!$A$1:$B$547,2,FALSE))</f>
        <v/>
      </c>
      <c r="QR44" t="str">
        <f>IF(ISERROR(MATCH(QR$1,'CSC Mitre'!AQ$1:AQ$220,0)),"",VLOOKUP(QR$1,'Tactic Recode'!$A$1:$B$547,2,FALSE))</f>
        <v/>
      </c>
      <c r="QS44" t="str">
        <f>IF(ISERROR(MATCH(QS$1,'CSC Mitre'!AQ$1:AQ$220,0)),"",VLOOKUP(QS$1,'Tactic Recode'!$A$1:$B$547,2,FALSE))</f>
        <v/>
      </c>
      <c r="QT44" t="str">
        <f>IF(ISERROR(MATCH(QT$1,'CSC Mitre'!AQ$1:AQ$220,0)),"",VLOOKUP(QT$1,'Tactic Recode'!$A$1:$B$547,2,FALSE))</f>
        <v/>
      </c>
      <c r="QU44" t="str">
        <f>IF(ISERROR(MATCH(QU$1,'CSC Mitre'!AQ$1:AQ$220,0)),"",VLOOKUP(QU$1,'Tactic Recode'!$A$1:$B$547,2,FALSE))</f>
        <v/>
      </c>
      <c r="QV44" t="str">
        <f>IF(ISERROR(MATCH(QV$1,'CSC Mitre'!AQ$1:AQ$220,0)),"",VLOOKUP(QV$1,'Tactic Recode'!$A$1:$B$547,2,FALSE))</f>
        <v/>
      </c>
      <c r="QW44" t="str">
        <f>IF(ISERROR(MATCH(QW$1,'CSC Mitre'!AQ$1:AQ$220,0)),"",VLOOKUP(QW$1,'Tactic Recode'!$A$1:$B$547,2,FALSE))</f>
        <v/>
      </c>
      <c r="QX44" t="str">
        <f>IF(ISERROR(MATCH(QX$1,'CSC Mitre'!AQ$1:AQ$220,0)),"",VLOOKUP(QX$1,'Tactic Recode'!$A$1:$B$547,2,FALSE))</f>
        <v/>
      </c>
      <c r="QY44" t="str">
        <f>IF(ISERROR(MATCH(QY$1,'CSC Mitre'!AQ$1:AQ$220,0)),"",VLOOKUP(QY$1,'Tactic Recode'!$A$1:$B$547,2,FALSE))</f>
        <v/>
      </c>
      <c r="QZ44" t="str">
        <f>IF(ISERROR(MATCH(QZ$1,'CSC Mitre'!AQ$1:AQ$220,0)),"",VLOOKUP(QZ$1,'Tactic Recode'!$A$1:$B$547,2,FALSE))</f>
        <v/>
      </c>
      <c r="RA44" t="str">
        <f>IF(ISERROR(MATCH(RA$1,'CSC Mitre'!AQ$1:AQ$220,0)),"",VLOOKUP(RA$1,'Tactic Recode'!$A$1:$B$547,2,FALSE))</f>
        <v/>
      </c>
      <c r="RB44" t="str">
        <f>IF(ISERROR(MATCH(RB$1,'CSC Mitre'!AQ$1:AQ$220,0)),"",VLOOKUP(RB$1,'Tactic Recode'!$A$1:$B$547,2,FALSE))</f>
        <v/>
      </c>
      <c r="RC44" t="str">
        <f>IF(ISERROR(MATCH(RC$1,'CSC Mitre'!AQ$1:AQ$220,0)),"",VLOOKUP(RC$1,'Tactic Recode'!$A$1:$B$547,2,FALSE))</f>
        <v/>
      </c>
      <c r="RD44" t="str">
        <f>IF(ISERROR(MATCH(RD$1,'CSC Mitre'!AQ$1:AQ$220,0)),"",VLOOKUP(RD$1,'Tactic Recode'!$A$1:$B$547,2,FALSE))</f>
        <v/>
      </c>
      <c r="RE44" t="str">
        <f>IF(ISERROR(MATCH(RE$1,'CSC Mitre'!AQ$1:AQ$220,0)),"",VLOOKUP(RE$1,'Tactic Recode'!$A$1:$B$547,2,FALSE))</f>
        <v/>
      </c>
      <c r="RF44" t="str">
        <f>IF(ISERROR(MATCH(RF$1,'CSC Mitre'!AQ$1:AQ$220,0)),"",VLOOKUP(RF$1,'Tactic Recode'!$A$1:$B$547,2,FALSE))</f>
        <v/>
      </c>
      <c r="RG44" t="str">
        <f>IF(ISERROR(MATCH(RG$1,'CSC Mitre'!AQ$1:AQ$220,0)),"",VLOOKUP(RG$1,'Tactic Recode'!$A$1:$B$547,2,FALSE))</f>
        <v/>
      </c>
      <c r="RH44" t="str">
        <f>IF(ISERROR(MATCH(RH$1,'CSC Mitre'!AQ$1:AQ$220,0)),"",VLOOKUP(RH$1,'Tactic Recode'!$A$1:$B$547,2,FALSE))</f>
        <v/>
      </c>
      <c r="RI44" t="str">
        <f>IF(ISERROR(MATCH(RI$1,'CSC Mitre'!AQ$1:AQ$220,0)),"",VLOOKUP(RI$1,'Tactic Recode'!$A$1:$B$547,2,FALSE))</f>
        <v/>
      </c>
      <c r="RJ44" t="str">
        <f>IF(ISERROR(MATCH(RJ$1,'CSC Mitre'!AQ$1:AQ$220,0)),"",VLOOKUP(RJ$1,'Tactic Recode'!$A$1:$B$547,2,FALSE))</f>
        <v/>
      </c>
      <c r="RK44" t="str">
        <f>IF(ISERROR(MATCH(RK$1,'CSC Mitre'!AQ$1:AQ$220,0)),"",VLOOKUP(RK$1,'Tactic Recode'!$A$1:$B$547,2,FALSE))</f>
        <v/>
      </c>
      <c r="RL44" t="str">
        <f>IF(ISERROR(MATCH(RL$1,'CSC Mitre'!AQ$1:AQ$220,0)),"",VLOOKUP(RL$1,'Tactic Recode'!$A$1:$B$547,2,FALSE))</f>
        <v/>
      </c>
      <c r="RM44" t="str">
        <f>IF(ISERROR(MATCH(RM$1,'CSC Mitre'!AQ$1:AQ$220,0)),"",VLOOKUP(RM$1,'Tactic Recode'!$A$1:$B$547,2,FALSE))</f>
        <v/>
      </c>
      <c r="RN44" t="str">
        <f>IF(ISERROR(MATCH(RN$1,'CSC Mitre'!AQ$1:AQ$220,0)),"",VLOOKUP(RN$1,'Tactic Recode'!$A$1:$B$547,2,FALSE))</f>
        <v/>
      </c>
      <c r="RO44" t="str">
        <f>IF(ISERROR(MATCH(RO$1,'CSC Mitre'!AQ$1:AQ$220,0)),"",VLOOKUP(RO$1,'Tactic Recode'!$A$1:$B$547,2,FALSE))</f>
        <v/>
      </c>
      <c r="RP44" t="str">
        <f>IF(ISERROR(MATCH(RP$1,'CSC Mitre'!AQ$1:AQ$220,0)),"",VLOOKUP(RP$1,'Tactic Recode'!$A$1:$B$547,2,FALSE))</f>
        <v/>
      </c>
      <c r="RQ44" t="str">
        <f>IF(ISERROR(MATCH(RQ$1,'CSC Mitre'!AQ$1:AQ$220,0)),"",VLOOKUP(RQ$1,'Tactic Recode'!$A$1:$B$547,2,FALSE))</f>
        <v/>
      </c>
      <c r="RR44" t="str">
        <f>IF(ISERROR(MATCH(RR$1,'CSC Mitre'!AQ$1:AQ$220,0)),"",VLOOKUP(RR$1,'Tactic Recode'!$A$1:$B$547,2,FALSE))</f>
        <v/>
      </c>
      <c r="RS44" t="str">
        <f>IF(ISERROR(MATCH(RS$1,'CSC Mitre'!AQ$1:AQ$220,0)),"",VLOOKUP(RS$1,'Tactic Recode'!$A$1:$B$547,2,FALSE))</f>
        <v/>
      </c>
      <c r="RT44" t="str">
        <f>IF(ISERROR(MATCH(RT$1,'CSC Mitre'!AQ$1:AQ$220,0)),"",VLOOKUP(RT$1,'Tactic Recode'!$A$1:$B$547,2,FALSE))</f>
        <v/>
      </c>
      <c r="RU44" t="str">
        <f>IF(ISERROR(MATCH(RU$1,'CSC Mitre'!AQ$1:AQ$220,0)),"",VLOOKUP(RU$1,'Tactic Recode'!$A$1:$B$547,2,FALSE))</f>
        <v/>
      </c>
      <c r="RV44" t="str">
        <f>IF(ISERROR(MATCH(RV$1,'CSC Mitre'!AQ$1:AQ$220,0)),"",VLOOKUP(RV$1,'Tactic Recode'!$A$1:$B$547,2,FALSE))</f>
        <v/>
      </c>
      <c r="RW44" t="str">
        <f>IF(ISERROR(MATCH(RW$1,'CSC Mitre'!AQ$1:AQ$220,0)),"",VLOOKUP(RW$1,'Tactic Recode'!$A$1:$B$547,2,FALSE))</f>
        <v/>
      </c>
      <c r="RX44" t="str">
        <f>IF(ISERROR(MATCH(RX$1,'CSC Mitre'!AQ$1:AQ$220,0)),"",VLOOKUP(RX$1,'Tactic Recode'!$A$1:$B$547,2,FALSE))</f>
        <v/>
      </c>
      <c r="RY44" t="str">
        <f>IF(ISERROR(MATCH(RY$1,'CSC Mitre'!AQ$1:AQ$220,0)),"",VLOOKUP(RY$1,'Tactic Recode'!$A$1:$B$547,2,FALSE))</f>
        <v/>
      </c>
      <c r="RZ44" t="str">
        <f>IF(ISERROR(MATCH(RZ$1,'CSC Mitre'!AQ$1:AQ$220,0)),"",VLOOKUP(RZ$1,'Tactic Recode'!$A$1:$B$547,2,FALSE))</f>
        <v/>
      </c>
      <c r="SA44" t="str">
        <f>IF(ISERROR(MATCH(SA$1,'CSC Mitre'!AQ$1:AQ$220,0)),"",VLOOKUP(SA$1,'Tactic Recode'!$A$1:$B$547,2,FALSE))</f>
        <v/>
      </c>
      <c r="SB44" t="str">
        <f>IF(ISERROR(MATCH(SB$1,'CSC Mitre'!AQ$1:AQ$220,0)),"",VLOOKUP(SB$1,'Tactic Recode'!$A$1:$B$547,2,FALSE))</f>
        <v/>
      </c>
      <c r="SC44" t="str">
        <f>IF(ISERROR(MATCH(SC$1,'CSC Mitre'!AQ$1:AQ$220,0)),"",VLOOKUP(SC$1,'Tactic Recode'!$A$1:$B$547,2,FALSE))</f>
        <v/>
      </c>
      <c r="SD44" t="str">
        <f>IF(ISERROR(MATCH(SD$1,'CSC Mitre'!AQ$1:AQ$220,0)),"",VLOOKUP(SD$1,'Tactic Recode'!$A$1:$B$547,2,FALSE))</f>
        <v/>
      </c>
      <c r="SE44" t="str">
        <f>IF(ISERROR(MATCH(SE$1,'CSC Mitre'!AQ$1:AQ$220,0)),"",VLOOKUP(SE$1,'Tactic Recode'!$A$1:$B$547,2,FALSE))</f>
        <v/>
      </c>
      <c r="SF44" t="str">
        <f>IF(ISERROR(MATCH(SF$1,'CSC Mitre'!AQ$1:AQ$220,0)),"",VLOOKUP(SF$1,'Tactic Recode'!$A$1:$B$547,2,FALSE))</f>
        <v/>
      </c>
      <c r="SG44" t="str">
        <f>IF(ISERROR(MATCH(SG$1,'CSC Mitre'!AQ$1:AQ$220,0)),"",VLOOKUP(SG$1,'Tactic Recode'!$A$1:$B$547,2,FALSE))</f>
        <v/>
      </c>
      <c r="SH44" t="str">
        <f>IF(ISERROR(MATCH(SH$1,'CSC Mitre'!AQ$1:AQ$220,0)),"",VLOOKUP(SH$1,'Tactic Recode'!$A$1:$B$547,2,FALSE))</f>
        <v/>
      </c>
      <c r="SI44" t="str">
        <f>IF(ISERROR(MATCH(SI$1,'CSC Mitre'!AQ$1:AQ$220,0)),"",VLOOKUP(SI$1,'Tactic Recode'!$A$1:$B$547,2,FALSE))</f>
        <v/>
      </c>
      <c r="SJ44" t="str">
        <f>IF(ISERROR(MATCH(SJ$1,'CSC Mitre'!AQ$1:AQ$220,0)),"",VLOOKUP(SJ$1,'Tactic Recode'!$A$1:$B$547,2,FALSE))</f>
        <v/>
      </c>
      <c r="SK44" t="str">
        <f>IF(ISERROR(MATCH(SK$1,'CSC Mitre'!AQ$1:AQ$220,0)),"",VLOOKUP(SK$1,'Tactic Recode'!$A$1:$B$547,2,FALSE))</f>
        <v/>
      </c>
      <c r="SL44" t="str">
        <f>IF(ISERROR(MATCH(SL$1,'CSC Mitre'!AQ$1:AQ$220,0)),"",VLOOKUP(SL$1,'Tactic Recode'!$A$1:$B$547,2,FALSE))</f>
        <v/>
      </c>
      <c r="SM44" t="str">
        <f>IF(ISERROR(MATCH(SM$1,'CSC Mitre'!AQ$1:AQ$220,0)),"",VLOOKUP(SM$1,'Tactic Recode'!$A$1:$B$547,2,FALSE))</f>
        <v/>
      </c>
      <c r="SN44" t="str">
        <f>IF(ISERROR(MATCH(SN$1,'CSC Mitre'!AQ$1:AQ$220,0)),"",VLOOKUP(SN$1,'Tactic Recode'!$A$1:$B$547,2,FALSE))</f>
        <v/>
      </c>
      <c r="SO44" t="str">
        <f>IF(ISERROR(MATCH(SO$1,'CSC Mitre'!AQ$1:AQ$220,0)),"",VLOOKUP(SO$1,'Tactic Recode'!$A$1:$B$547,2,FALSE))</f>
        <v/>
      </c>
      <c r="SP44" t="str">
        <f>IF(ISERROR(MATCH(SP$1,'CSC Mitre'!AQ$1:AQ$220,0)),"",VLOOKUP(SP$1,'Tactic Recode'!$A$1:$B$547,2,FALSE))</f>
        <v/>
      </c>
      <c r="SQ44" t="str">
        <f>IF(ISERROR(MATCH(SQ$1,'CSC Mitre'!AQ$1:AQ$220,0)),"",VLOOKUP(SQ$1,'Tactic Recode'!$A$1:$B$547,2,FALSE))</f>
        <v/>
      </c>
      <c r="SR44" t="str">
        <f>IF(ISERROR(MATCH(SR$1,'CSC Mitre'!AQ$1:AQ$220,0)),"",VLOOKUP(SR$1,'Tactic Recode'!$A$1:$B$547,2,FALSE))</f>
        <v/>
      </c>
      <c r="SS44" t="str">
        <f>IF(ISERROR(MATCH(SS$1,'CSC Mitre'!AQ$1:AQ$220,0)),"",VLOOKUP(SS$1,'Tactic Recode'!$A$1:$B$547,2,FALSE))</f>
        <v/>
      </c>
      <c r="ST44" t="str">
        <f>IF(ISERROR(MATCH(ST$1,'CSC Mitre'!AQ$1:AQ$220,0)),"",VLOOKUP(ST$1,'Tactic Recode'!$A$1:$B$547,2,FALSE))</f>
        <v/>
      </c>
      <c r="SU44" t="str">
        <f>IF(ISERROR(MATCH(SU$1,'CSC Mitre'!AQ$1:AQ$220,0)),"",VLOOKUP(SU$1,'Tactic Recode'!$A$1:$B$547,2,FALSE))</f>
        <v/>
      </c>
      <c r="SV44" t="str">
        <f>IF(ISERROR(MATCH(SV$1,'CSC Mitre'!AQ$1:AQ$220,0)),"",VLOOKUP(SV$1,'Tactic Recode'!$A$1:$B$547,2,FALSE))</f>
        <v/>
      </c>
      <c r="SW44" t="str">
        <f>IF(ISERROR(MATCH(SW$1,'CSC Mitre'!AQ$1:AQ$220,0)),"",VLOOKUP(SW$1,'Tactic Recode'!$A$1:$B$547,2,FALSE))</f>
        <v/>
      </c>
      <c r="SX44" t="str">
        <f>IF(ISERROR(MATCH(SX$1,'CSC Mitre'!AQ$1:AQ$220,0)),"",VLOOKUP(SX$1,'Tactic Recode'!$A$1:$B$547,2,FALSE))</f>
        <v/>
      </c>
      <c r="SY44" t="str">
        <f>IF(ISERROR(MATCH(SY$1,'CSC Mitre'!AQ$1:AQ$220,0)),"",VLOOKUP(SY$1,'Tactic Recode'!$A$1:$B$547,2,FALSE))</f>
        <v/>
      </c>
      <c r="SZ44" t="str">
        <f>IF(ISERROR(MATCH(SZ$1,'CSC Mitre'!AQ$1:AQ$220,0)),"",VLOOKUP(SZ$1,'Tactic Recode'!$A$1:$B$547,2,FALSE))</f>
        <v/>
      </c>
      <c r="TA44" t="str">
        <f>IF(ISERROR(MATCH(TA$1,'CSC Mitre'!AQ$1:AQ$220,0)),"",VLOOKUP(TA$1,'Tactic Recode'!$A$1:$B$547,2,FALSE))</f>
        <v/>
      </c>
      <c r="TB44" t="str">
        <f>IF(ISERROR(MATCH(TB$1,'CSC Mitre'!AQ$1:AQ$220,0)),"",VLOOKUP(TB$1,'Tactic Recode'!$A$1:$B$547,2,FALSE))</f>
        <v/>
      </c>
      <c r="TC44" t="str">
        <f>IF(ISERROR(MATCH(TC$1,'CSC Mitre'!AQ$1:AQ$220,0)),"",VLOOKUP(TC$1,'Tactic Recode'!$A$1:$B$547,2,FALSE))</f>
        <v/>
      </c>
      <c r="TD44" t="str">
        <f>IF(ISERROR(MATCH(TD$1,'CSC Mitre'!AQ$1:AQ$220,0)),"",VLOOKUP(TD$1,'Tactic Recode'!$A$1:$B$547,2,FALSE))</f>
        <v/>
      </c>
      <c r="TE44" t="str">
        <f>IF(ISERROR(MATCH(TE$1,'CSC Mitre'!AQ$1:AQ$220,0)),"",VLOOKUP(TE$1,'Tactic Recode'!$A$1:$B$547,2,FALSE))</f>
        <v/>
      </c>
      <c r="TF44" t="str">
        <f>IF(ISERROR(MATCH(TF$1,'CSC Mitre'!AQ$1:AQ$220,0)),"",VLOOKUP(TF$1,'Tactic Recode'!$A$1:$B$547,2,FALSE))</f>
        <v/>
      </c>
      <c r="TG44" t="str">
        <f>IF(ISERROR(MATCH(TG$1,'CSC Mitre'!AQ$1:AQ$220,0)),"",VLOOKUP(TG$1,'Tactic Recode'!$A$1:$B$547,2,FALSE))</f>
        <v/>
      </c>
      <c r="TH44" t="str">
        <f>IF(ISERROR(MATCH(TH$1,'CSC Mitre'!AQ$1:AQ$220,0)),"",VLOOKUP(TH$1,'Tactic Recode'!$A$1:$B$547,2,FALSE))</f>
        <v/>
      </c>
      <c r="TI44" t="str">
        <f>IF(ISERROR(MATCH(TI$1,'CSC Mitre'!AQ$1:AQ$220,0)),"",VLOOKUP(TI$1,'Tactic Recode'!$A$1:$B$547,2,FALSE))</f>
        <v/>
      </c>
      <c r="TJ44" t="str">
        <f>IF(ISERROR(MATCH(TJ$1,'CSC Mitre'!AQ$1:AQ$220,0)),"",VLOOKUP(TJ$1,'Tactic Recode'!$A$1:$B$547,2,FALSE))</f>
        <v/>
      </c>
      <c r="TK44" t="str">
        <f>IF(ISERROR(MATCH(TK$1,'CSC Mitre'!AQ$1:AQ$220,0)),"",VLOOKUP(TK$1,'Tactic Recode'!$A$1:$B$547,2,FALSE))</f>
        <v/>
      </c>
      <c r="TL44" t="str">
        <f>IF(ISERROR(MATCH(TL$1,'CSC Mitre'!AQ$1:AQ$220,0)),"",VLOOKUP(TL$1,'Tactic Recode'!$A$1:$B$547,2,FALSE))</f>
        <v/>
      </c>
      <c r="TM44" t="str">
        <f>IF(ISERROR(MATCH(TM$1,'CSC Mitre'!AQ$1:AQ$220,0)),"",VLOOKUP(TM$1,'Tactic Recode'!$A$1:$B$547,2,FALSE))</f>
        <v/>
      </c>
      <c r="TN44" t="str">
        <f>IF(ISERROR(MATCH(TN$1,'CSC Mitre'!AQ$1:AQ$220,0)),"",VLOOKUP(TN$1,'Tactic Recode'!$A$1:$B$547,2,FALSE))</f>
        <v/>
      </c>
      <c r="TO44" t="str">
        <f>IF(ISERROR(MATCH(TO$1,'CSC Mitre'!AQ$1:AQ$220,0)),"",VLOOKUP(TO$1,'Tactic Recode'!$A$1:$B$547,2,FALSE))</f>
        <v/>
      </c>
      <c r="TP44" t="str">
        <f>IF(ISERROR(MATCH(TP$1,'CSC Mitre'!AQ$1:AQ$220,0)),"",VLOOKUP(TP$1,'Tactic Recode'!$A$1:$B$547,2,FALSE))</f>
        <v/>
      </c>
      <c r="TQ44" t="str">
        <f>IF(ISERROR(MATCH(TQ$1,'CSC Mitre'!AQ$1:AQ$220,0)),"",VLOOKUP(TQ$1,'Tactic Recode'!$A$1:$B$547,2,FALSE))</f>
        <v/>
      </c>
      <c r="TR44" t="str">
        <f>IF(ISERROR(MATCH(TR$1,'CSC Mitre'!AQ$1:AQ$220,0)),"",VLOOKUP(TR$1,'Tactic Recode'!$A$1:$B$547,2,FALSE))</f>
        <v/>
      </c>
      <c r="TS44" t="str">
        <f>IF(ISERROR(MATCH(TS$1,'CSC Mitre'!AQ$1:AQ$220,0)),"",VLOOKUP(TS$1,'Tactic Recode'!$A$1:$B$547,2,FALSE))</f>
        <v/>
      </c>
      <c r="TT44" t="str">
        <f>IF(ISERROR(MATCH(TT$1,'CSC Mitre'!AQ$1:AQ$220,0)),"",VLOOKUP(TT$1,'Tactic Recode'!$A$1:$B$547,2,FALSE))</f>
        <v/>
      </c>
      <c r="TU44" t="str">
        <f>IF(ISERROR(MATCH(TU$1,'CSC Mitre'!AQ$1:AQ$220,0)),"",VLOOKUP(TU$1,'Tactic Recode'!$A$1:$B$547,2,FALSE))</f>
        <v/>
      </c>
      <c r="TV44" t="str">
        <f>IF(ISERROR(MATCH(TV$1,'CSC Mitre'!AQ$1:AQ$220,0)),"",VLOOKUP(TV$1,'Tactic Recode'!$A$1:$B$547,2,FALSE))</f>
        <v/>
      </c>
      <c r="TW44" t="str">
        <f>IF(ISERROR(MATCH(TW$1,'CSC Mitre'!AQ$1:AQ$220,0)),"",VLOOKUP(TW$1,'Tactic Recode'!$A$1:$B$547,2,FALSE))</f>
        <v/>
      </c>
      <c r="TX44" t="str">
        <f>IF(ISERROR(MATCH(TX$1,'CSC Mitre'!AQ$1:AQ$220,0)),"",VLOOKUP(TX$1,'Tactic Recode'!$A$1:$B$547,2,FALSE))</f>
        <v/>
      </c>
      <c r="TY44" t="str">
        <f>IF(ISERROR(MATCH(TY$1,'CSC Mitre'!AQ$1:AQ$220,0)),"",VLOOKUP(TY$1,'Tactic Recode'!$A$1:$B$547,2,FALSE))</f>
        <v/>
      </c>
      <c r="TZ44" t="str">
        <f>IF(ISERROR(MATCH(TZ$1,'CSC Mitre'!AQ$1:AQ$220,0)),"",VLOOKUP(TZ$1,'Tactic Recode'!$A$1:$B$547,2,FALSE))</f>
        <v/>
      </c>
      <c r="UA44" t="str">
        <f>IF(ISERROR(MATCH(UA$1,'CSC Mitre'!AQ$1:AQ$220,0)),"",VLOOKUP(UA$1,'Tactic Recode'!$A$1:$B$547,2,FALSE))</f>
        <v/>
      </c>
      <c r="UB44" t="str">
        <f>IF(ISERROR(MATCH(UB$1,'CSC Mitre'!AQ$1:AQ$220,0)),"",VLOOKUP(UB$1,'Tactic Recode'!$A$1:$B$547,2,FALSE))</f>
        <v/>
      </c>
    </row>
    <row r="45" spans="1:548" x14ac:dyDescent="0.25">
      <c r="A45" s="59" t="s">
        <v>442</v>
      </c>
      <c r="B45" t="str">
        <f>IF(ISERROR(MATCH(B$1,'CSC Mitre'!AR$1:AR$220,0)),"",VLOOKUP(B$1,'Tactic Recode'!$A$1:$B$547,2,FALSE))</f>
        <v/>
      </c>
      <c r="C45" t="str">
        <f>IF(ISERROR(MATCH(C$1,'CSC Mitre'!AR$1:AR$220,0)),"",VLOOKUP(C$1,'Tactic Recode'!$A$1:$B$547,2,FALSE))</f>
        <v/>
      </c>
      <c r="D45" t="str">
        <f>IF(ISERROR(MATCH(D$1,'CSC Mitre'!AR$1:AR$220,0)),"",VLOOKUP(D$1,'Tactic Recode'!$A$1:$B$547,2,FALSE))</f>
        <v/>
      </c>
      <c r="E45" t="str">
        <f>IF(ISERROR(MATCH(E$1,'CSC Mitre'!AR$1:AR$220,0)),"",VLOOKUP(E$1,'Tactic Recode'!$A$1:$B$547,2,FALSE))</f>
        <v/>
      </c>
      <c r="F45" t="str">
        <f>IF(ISERROR(MATCH(F$1,'CSC Mitre'!AR$1:AR$220,0)),"",VLOOKUP(F$1,'Tactic Recode'!$A$1:$B$547,2,FALSE))</f>
        <v/>
      </c>
      <c r="G45" t="str">
        <f>IF(ISERROR(MATCH(G$1,'CSC Mitre'!AR$1:AR$220,0)),"",VLOOKUP(G$1,'Tactic Recode'!$A$1:$B$547,2,FALSE))</f>
        <v/>
      </c>
      <c r="H45" t="str">
        <f>IF(ISERROR(MATCH(H$1,'CSC Mitre'!AR$1:AR$220,0)),"",VLOOKUP(H$1,'Tactic Recode'!$A$1:$B$547,2,FALSE))</f>
        <v/>
      </c>
      <c r="I45" t="str">
        <f>IF(ISERROR(MATCH(I$1,'CSC Mitre'!AR$1:AR$220,0)),"",VLOOKUP(I$1,'Tactic Recode'!$A$1:$B$547,2,FALSE))</f>
        <v/>
      </c>
      <c r="J45" t="str">
        <f>IF(ISERROR(MATCH(J$1,'CSC Mitre'!AR$1:AR$220,0)),"",VLOOKUP(J$1,'Tactic Recode'!$A$1:$B$547,2,FALSE))</f>
        <v/>
      </c>
      <c r="K45" t="str">
        <f>IF(ISERROR(MATCH(K$1,'CSC Mitre'!AR$1:AR$220,0)),"",VLOOKUP(K$1,'Tactic Recode'!$A$1:$B$547,2,FALSE))</f>
        <v/>
      </c>
      <c r="L45" t="str">
        <f>IF(ISERROR(MATCH(L$1,'CSC Mitre'!AR$1:AR$220,0)),"",VLOOKUP(L$1,'Tactic Recode'!$A$1:$B$547,2,FALSE))</f>
        <v/>
      </c>
      <c r="M45" t="str">
        <f>IF(ISERROR(MATCH(M$1,'CSC Mitre'!AR$1:AR$220,0)),"",VLOOKUP(M$1,'Tactic Recode'!$A$1:$B$547,2,FALSE))</f>
        <v/>
      </c>
      <c r="N45" t="str">
        <f>IF(ISERROR(MATCH(N$1,'CSC Mitre'!AR$1:AR$220,0)),"",VLOOKUP(N$1,'Tactic Recode'!$A$1:$B$547,2,FALSE))</f>
        <v/>
      </c>
      <c r="O45" t="str">
        <f>IF(ISERROR(MATCH(O$1,'CSC Mitre'!AR$1:AR$220,0)),"",VLOOKUP(O$1,'Tactic Recode'!$A$1:$B$547,2,FALSE))</f>
        <v/>
      </c>
      <c r="P45" t="str">
        <f>IF(ISERROR(MATCH(P$1,'CSC Mitre'!AR$1:AR$220,0)),"",VLOOKUP(P$1,'Tactic Recode'!$A$1:$B$547,2,FALSE))</f>
        <v/>
      </c>
      <c r="Q45" t="str">
        <f>IF(ISERROR(MATCH(Q$1,'CSC Mitre'!AR$1:AR$220,0)),"",VLOOKUP(Q$1,'Tactic Recode'!$A$1:$B$547,2,FALSE))</f>
        <v/>
      </c>
      <c r="R45" t="str">
        <f>IF(ISERROR(MATCH(R$1,'CSC Mitre'!AR$1:AR$220,0)),"",VLOOKUP(R$1,'Tactic Recode'!$A$1:$B$547,2,FALSE))</f>
        <v/>
      </c>
      <c r="S45" t="str">
        <f>IF(ISERROR(MATCH(S$1,'CSC Mitre'!AR$1:AR$220,0)),"",VLOOKUP(S$1,'Tactic Recode'!$A$1:$B$547,2,FALSE))</f>
        <v/>
      </c>
      <c r="T45" t="str">
        <f>IF(ISERROR(MATCH(T$1,'CSC Mitre'!AR$1:AR$220,0)),"",VLOOKUP(T$1,'Tactic Recode'!$A$1:$B$547,2,FALSE))</f>
        <v/>
      </c>
      <c r="U45" t="str">
        <f>IF(ISERROR(MATCH(U$1,'CSC Mitre'!AR$1:AR$220,0)),"",VLOOKUP(U$1,'Tactic Recode'!$A$1:$B$547,2,FALSE))</f>
        <v/>
      </c>
      <c r="V45" t="str">
        <f>IF(ISERROR(MATCH(V$1,'CSC Mitre'!AR$1:AR$220,0)),"",VLOOKUP(V$1,'Tactic Recode'!$A$1:$B$547,2,FALSE))</f>
        <v/>
      </c>
      <c r="W45" t="str">
        <f>IF(ISERROR(MATCH(W$1,'CSC Mitre'!AR$1:AR$220,0)),"",VLOOKUP(W$1,'Tactic Recode'!$A$1:$B$547,2,FALSE))</f>
        <v/>
      </c>
      <c r="X45" t="str">
        <f>IF(ISERROR(MATCH(X$1,'CSC Mitre'!AR$1:AR$220,0)),"",VLOOKUP(X$1,'Tactic Recode'!$A$1:$B$547,2,FALSE))</f>
        <v/>
      </c>
      <c r="Y45" t="str">
        <f>IF(ISERROR(MATCH(Y$1,'CSC Mitre'!AR$1:AR$220,0)),"",VLOOKUP(Y$1,'Tactic Recode'!$A$1:$B$547,2,FALSE))</f>
        <v/>
      </c>
      <c r="Z45" t="str">
        <f>IF(ISERROR(MATCH(Z$1,'CSC Mitre'!AR$1:AR$220,0)),"",VLOOKUP(Z$1,'Tactic Recode'!$A$1:$B$547,2,FALSE))</f>
        <v/>
      </c>
      <c r="AA45" t="str">
        <f>IF(ISERROR(MATCH(AA$1,'CSC Mitre'!AR$1:AR$220,0)),"",VLOOKUP(AA$1,'Tactic Recode'!$A$1:$B$547,2,FALSE))</f>
        <v/>
      </c>
      <c r="AB45" t="str">
        <f>IF(ISERROR(MATCH(AB$1,'CSC Mitre'!AR$1:AR$220,0)),"",VLOOKUP(AB$1,'Tactic Recode'!$A$1:$B$547,2,FALSE))</f>
        <v/>
      </c>
      <c r="AC45" t="str">
        <f>IF(ISERROR(MATCH(AC$1,'CSC Mitre'!AR$1:AR$220,0)),"",VLOOKUP(AC$1,'Tactic Recode'!$A$1:$B$547,2,FALSE))</f>
        <v/>
      </c>
      <c r="AD45" t="str">
        <f>IF(ISERROR(MATCH(AD$1,'CSC Mitre'!AR$1:AR$220,0)),"",VLOOKUP(AD$1,'Tactic Recode'!$A$1:$B$547,2,FALSE))</f>
        <v/>
      </c>
      <c r="AE45" t="str">
        <f>IF(ISERROR(MATCH(AE$1,'CSC Mitre'!AR$1:AR$220,0)),"",VLOOKUP(AE$1,'Tactic Recode'!$A$1:$B$547,2,FALSE))</f>
        <v/>
      </c>
      <c r="AF45" t="str">
        <f>IF(ISERROR(MATCH(AF$1,'CSC Mitre'!AR$1:AR$220,0)),"",VLOOKUP(AF$1,'Tactic Recode'!$A$1:$B$547,2,FALSE))</f>
        <v/>
      </c>
      <c r="AG45" t="str">
        <f>IF(ISERROR(MATCH(AG$1,'CSC Mitre'!AR$1:AR$220,0)),"",VLOOKUP(AG$1,'Tactic Recode'!$A$1:$B$547,2,FALSE))</f>
        <v/>
      </c>
      <c r="AH45" t="str">
        <f>IF(ISERROR(MATCH(AH$1,'CSC Mitre'!AR$1:AR$220,0)),"",VLOOKUP(AH$1,'Tactic Recode'!$A$1:$B$547,2,FALSE))</f>
        <v/>
      </c>
      <c r="AI45" t="str">
        <f>IF(ISERROR(MATCH(AI$1,'CSC Mitre'!AR$1:AR$220,0)),"",VLOOKUP(AI$1,'Tactic Recode'!$A$1:$B$547,2,FALSE))</f>
        <v/>
      </c>
      <c r="AJ45" t="str">
        <f>IF(ISERROR(MATCH(AJ$1,'CSC Mitre'!AR$1:AR$220,0)),"",VLOOKUP(AJ$1,'Tactic Recode'!$A$1:$B$547,2,FALSE))</f>
        <v/>
      </c>
      <c r="AK45" t="str">
        <f>IF(ISERROR(MATCH(AK$1,'CSC Mitre'!AR$1:AR$220,0)),"",VLOOKUP(AK$1,'Tactic Recode'!$A$1:$B$547,2,FALSE))</f>
        <v/>
      </c>
      <c r="AL45" t="str">
        <f>IF(ISERROR(MATCH(AL$1,'CSC Mitre'!AR$1:AR$220,0)),"",VLOOKUP(AL$1,'Tactic Recode'!$A$1:$B$547,2,FALSE))</f>
        <v/>
      </c>
      <c r="AM45" t="str">
        <f>IF(ISERROR(MATCH(AM$1,'CSC Mitre'!AR$1:AR$220,0)),"",VLOOKUP(AM$1,'Tactic Recode'!$A$1:$B$547,2,FALSE))</f>
        <v/>
      </c>
      <c r="AN45" t="str">
        <f>IF(ISERROR(MATCH(AN$1,'CSC Mitre'!AR$1:AR$220,0)),"",VLOOKUP(AN$1,'Tactic Recode'!$A$1:$B$547,2,FALSE))</f>
        <v/>
      </c>
      <c r="AO45" t="str">
        <f>IF(ISERROR(MATCH(AO$1,'CSC Mitre'!AR$1:AR$220,0)),"",VLOOKUP(AO$1,'Tactic Recode'!$A$1:$B$547,2,FALSE))</f>
        <v/>
      </c>
      <c r="AP45" t="str">
        <f>IF(ISERROR(MATCH(AP$1,'CSC Mitre'!AR$1:AR$220,0)),"",VLOOKUP(AP$1,'Tactic Recode'!$A$1:$B$547,2,FALSE))</f>
        <v/>
      </c>
      <c r="AQ45" t="str">
        <f>IF(ISERROR(MATCH(AQ$1,'CSC Mitre'!AR$1:AR$220,0)),"",VLOOKUP(AQ$1,'Tactic Recode'!$A$1:$B$547,2,FALSE))</f>
        <v/>
      </c>
      <c r="AR45" t="str">
        <f>IF(ISERROR(MATCH(AR$1,'CSC Mitre'!AR$1:AR$220,0)),"",VLOOKUP(AR$1,'Tactic Recode'!$A$1:$B$547,2,FALSE))</f>
        <v/>
      </c>
      <c r="AS45" t="str">
        <f>IF(ISERROR(MATCH(AS$1,'CSC Mitre'!AR$1:AR$220,0)),"",VLOOKUP(AS$1,'Tactic Recode'!$A$1:$B$547,2,FALSE))</f>
        <v/>
      </c>
      <c r="AT45" t="str">
        <f>IF(ISERROR(MATCH(AT$1,'CSC Mitre'!AR$1:AR$220,0)),"",VLOOKUP(AT$1,'Tactic Recode'!$A$1:$B$547,2,FALSE))</f>
        <v/>
      </c>
      <c r="AU45" t="str">
        <f>IF(ISERROR(MATCH(AU$1,'CSC Mitre'!AR$1:AR$220,0)),"",VLOOKUP(AU$1,'Tactic Recode'!$A$1:$B$547,2,FALSE))</f>
        <v/>
      </c>
      <c r="AV45" t="str">
        <f>IF(ISERROR(MATCH(AV$1,'CSC Mitre'!AR$1:AR$220,0)),"",VLOOKUP(AV$1,'Tactic Recode'!$A$1:$B$547,2,FALSE))</f>
        <v/>
      </c>
      <c r="AW45" t="str">
        <f>IF(ISERROR(MATCH(AW$1,'CSC Mitre'!AR$1:AR$220,0)),"",VLOOKUP(AW$1,'Tactic Recode'!$A$1:$B$547,2,FALSE))</f>
        <v/>
      </c>
      <c r="AX45" t="str">
        <f>IF(ISERROR(MATCH(AX$1,'CSC Mitre'!AR$1:AR$220,0)),"",VLOOKUP(AX$1,'Tactic Recode'!$A$1:$B$547,2,FALSE))</f>
        <v/>
      </c>
      <c r="AY45" t="str">
        <f>IF(ISERROR(MATCH(AY$1,'CSC Mitre'!AR$1:AR$220,0)),"",VLOOKUP(AY$1,'Tactic Recode'!$A$1:$B$547,2,FALSE))</f>
        <v/>
      </c>
      <c r="AZ45" t="str">
        <f>IF(ISERROR(MATCH(AZ$1,'CSC Mitre'!AR$1:AR$220,0)),"",VLOOKUP(AZ$1,'Tactic Recode'!$A$1:$B$547,2,FALSE))</f>
        <v/>
      </c>
      <c r="BA45" t="str">
        <f>IF(ISERROR(MATCH(BA$1,'CSC Mitre'!AR$1:AR$220,0)),"",VLOOKUP(BA$1,'Tactic Recode'!$A$1:$B$547,2,FALSE))</f>
        <v/>
      </c>
      <c r="BB45" t="str">
        <f>IF(ISERROR(MATCH(BB$1,'CSC Mitre'!AR$1:AR$220,0)),"",VLOOKUP(BB$1,'Tactic Recode'!$A$1:$B$547,2,FALSE))</f>
        <v/>
      </c>
      <c r="BC45" t="str">
        <f>IF(ISERROR(MATCH(BC$1,'CSC Mitre'!AR$1:AR$220,0)),"",VLOOKUP(BC$1,'Tactic Recode'!$A$1:$B$547,2,FALSE))</f>
        <v/>
      </c>
      <c r="BD45" t="str">
        <f>IF(ISERROR(MATCH(BD$1,'CSC Mitre'!AR$1:AR$220,0)),"",VLOOKUP(BD$1,'Tactic Recode'!$A$1:$B$547,2,FALSE))</f>
        <v/>
      </c>
      <c r="BE45" t="str">
        <f>IF(ISERROR(MATCH(BE$1,'CSC Mitre'!AR$1:AR$220,0)),"",VLOOKUP(BE$1,'Tactic Recode'!$A$1:$B$547,2,FALSE))</f>
        <v/>
      </c>
      <c r="BF45" t="str">
        <f>IF(ISERROR(MATCH(BF$1,'CSC Mitre'!AR$1:AR$220,0)),"",VLOOKUP(BF$1,'Tactic Recode'!$A$1:$B$547,2,FALSE))</f>
        <v/>
      </c>
      <c r="BG45" t="str">
        <f>IF(ISERROR(MATCH(BG$1,'CSC Mitre'!AR$1:AR$220,0)),"",VLOOKUP(BG$1,'Tactic Recode'!$A$1:$B$547,2,FALSE))</f>
        <v/>
      </c>
      <c r="BH45" t="str">
        <f>IF(ISERROR(MATCH(BH$1,'CSC Mitre'!AR$1:AR$220,0)),"",VLOOKUP(BH$1,'Tactic Recode'!$A$1:$B$547,2,FALSE))</f>
        <v/>
      </c>
      <c r="BI45" t="str">
        <f>IF(ISERROR(MATCH(BI$1,'CSC Mitre'!AR$1:AR$220,0)),"",VLOOKUP(BI$1,'Tactic Recode'!$A$1:$B$547,2,FALSE))</f>
        <v/>
      </c>
      <c r="BJ45" t="str">
        <f>IF(ISERROR(MATCH(BJ$1,'CSC Mitre'!AR$1:AR$220,0)),"",VLOOKUP(BJ$1,'Tactic Recode'!$A$1:$B$547,2,FALSE))</f>
        <v/>
      </c>
      <c r="BK45" t="str">
        <f>IF(ISERROR(MATCH(BK$1,'CSC Mitre'!AR$1:AR$220,0)),"",VLOOKUP(BK$1,'Tactic Recode'!$A$1:$B$547,2,FALSE))</f>
        <v/>
      </c>
      <c r="BL45" t="str">
        <f>IF(ISERROR(MATCH(BL$1,'CSC Mitre'!AR$1:AR$220,0)),"",VLOOKUP(BL$1,'Tactic Recode'!$A$1:$B$547,2,FALSE))</f>
        <v/>
      </c>
      <c r="BM45" t="str">
        <f>IF(ISERROR(MATCH(BM$1,'CSC Mitre'!AR$1:AR$220,0)),"",VLOOKUP(BM$1,'Tactic Recode'!$A$1:$B$547,2,FALSE))</f>
        <v/>
      </c>
      <c r="BN45" t="str">
        <f>IF(ISERROR(MATCH(BN$1,'CSC Mitre'!AR$1:AR$220,0)),"",VLOOKUP(BN$1,'Tactic Recode'!$A$1:$B$547,2,FALSE))</f>
        <v/>
      </c>
      <c r="BO45" t="str">
        <f>IF(ISERROR(MATCH(BO$1,'CSC Mitre'!AR$1:AR$220,0)),"",VLOOKUP(BO$1,'Tactic Recode'!$A$1:$B$547,2,FALSE))</f>
        <v/>
      </c>
      <c r="BP45" t="str">
        <f>IF(ISERROR(MATCH(BP$1,'CSC Mitre'!AR$1:AR$220,0)),"",VLOOKUP(BP$1,'Tactic Recode'!$A$1:$B$547,2,FALSE))</f>
        <v/>
      </c>
      <c r="BQ45" t="str">
        <f>IF(ISERROR(MATCH(BQ$1,'CSC Mitre'!AR$1:AR$220,0)),"",VLOOKUP(BQ$1,'Tactic Recode'!$A$1:$B$547,2,FALSE))</f>
        <v/>
      </c>
      <c r="BR45" t="str">
        <f>IF(ISERROR(MATCH(BR$1,'CSC Mitre'!AR$1:AR$220,0)),"",VLOOKUP(BR$1,'Tactic Recode'!$A$1:$B$547,2,FALSE))</f>
        <v/>
      </c>
      <c r="BS45" t="str">
        <f>IF(ISERROR(MATCH(BS$1,'CSC Mitre'!AR$1:AR$220,0)),"",VLOOKUP(BS$1,'Tactic Recode'!$A$1:$B$547,2,FALSE))</f>
        <v/>
      </c>
      <c r="BT45" t="str">
        <f>IF(ISERROR(MATCH(BT$1,'CSC Mitre'!AR$1:AR$220,0)),"",VLOOKUP(BT$1,'Tactic Recode'!$A$1:$B$547,2,FALSE))</f>
        <v/>
      </c>
      <c r="BU45" t="str">
        <f>IF(ISERROR(MATCH(BU$1,'CSC Mitre'!AR$1:AR$220,0)),"",VLOOKUP(BU$1,'Tactic Recode'!$A$1:$B$547,2,FALSE))</f>
        <v/>
      </c>
      <c r="BV45" t="str">
        <f>IF(ISERROR(MATCH(BV$1,'CSC Mitre'!AR$1:AR$220,0)),"",VLOOKUP(BV$1,'Tactic Recode'!$A$1:$B$547,2,FALSE))</f>
        <v/>
      </c>
      <c r="BW45" t="str">
        <f>IF(ISERROR(MATCH(BW$1,'CSC Mitre'!AR$1:AR$220,0)),"",VLOOKUP(BW$1,'Tactic Recode'!$A$1:$B$547,2,FALSE))</f>
        <v/>
      </c>
      <c r="BX45" t="str">
        <f>IF(ISERROR(MATCH(BX$1,'CSC Mitre'!AR$1:AR$220,0)),"",VLOOKUP(BX$1,'Tactic Recode'!$A$1:$B$547,2,FALSE))</f>
        <v/>
      </c>
      <c r="BY45" t="str">
        <f>IF(ISERROR(MATCH(BY$1,'CSC Mitre'!AR$1:AR$220,0)),"",VLOOKUP(BY$1,'Tactic Recode'!$A$1:$B$547,2,FALSE))</f>
        <v/>
      </c>
      <c r="BZ45" t="str">
        <f>IF(ISERROR(MATCH(BZ$1,'CSC Mitre'!AR$1:AR$220,0)),"",VLOOKUP(BZ$1,'Tactic Recode'!$A$1:$B$547,2,FALSE))</f>
        <v/>
      </c>
      <c r="CA45" t="str">
        <f>IF(ISERROR(MATCH(CA$1,'CSC Mitre'!AR$1:AR$220,0)),"",VLOOKUP(CA$1,'Tactic Recode'!$A$1:$B$547,2,FALSE))</f>
        <v/>
      </c>
      <c r="CB45" t="str">
        <f>IF(ISERROR(MATCH(CB$1,'CSC Mitre'!AR$1:AR$220,0)),"",VLOOKUP(CB$1,'Tactic Recode'!$A$1:$B$547,2,FALSE))</f>
        <v/>
      </c>
      <c r="CC45" t="str">
        <f>IF(ISERROR(MATCH(CC$1,'CSC Mitre'!AR$1:AR$220,0)),"",VLOOKUP(CC$1,'Tactic Recode'!$A$1:$B$547,2,FALSE))</f>
        <v/>
      </c>
      <c r="CD45" t="str">
        <f>IF(ISERROR(MATCH(CD$1,'CSC Mitre'!AR$1:AR$220,0)),"",VLOOKUP(CD$1,'Tactic Recode'!$A$1:$B$547,2,FALSE))</f>
        <v/>
      </c>
      <c r="CE45" t="str">
        <f>IF(ISERROR(MATCH(CE$1,'CSC Mitre'!AR$1:AR$220,0)),"",VLOOKUP(CE$1,'Tactic Recode'!$A$1:$B$547,2,FALSE))</f>
        <v/>
      </c>
      <c r="CF45" t="str">
        <f>IF(ISERROR(MATCH(CF$1,'CSC Mitre'!AR$1:AR$220,0)),"",VLOOKUP(CF$1,'Tactic Recode'!$A$1:$B$547,2,FALSE))</f>
        <v/>
      </c>
      <c r="CG45" t="str">
        <f>IF(ISERROR(MATCH(CG$1,'CSC Mitre'!AR$1:AR$220,0)),"",VLOOKUP(CG$1,'Tactic Recode'!$A$1:$B$547,2,FALSE))</f>
        <v/>
      </c>
      <c r="CH45" t="str">
        <f>IF(ISERROR(MATCH(CH$1,'CSC Mitre'!AR$1:AR$220,0)),"",VLOOKUP(CH$1,'Tactic Recode'!$A$1:$B$547,2,FALSE))</f>
        <v/>
      </c>
      <c r="CI45" t="str">
        <f>IF(ISERROR(MATCH(CI$1,'CSC Mitre'!AR$1:AR$220,0)),"",VLOOKUP(CI$1,'Tactic Recode'!$A$1:$B$547,2,FALSE))</f>
        <v/>
      </c>
      <c r="CJ45" t="str">
        <f>IF(ISERROR(MATCH(CJ$1,'CSC Mitre'!AR$1:AR$220,0)),"",VLOOKUP(CJ$1,'Tactic Recode'!$A$1:$B$547,2,FALSE))</f>
        <v/>
      </c>
      <c r="CK45" t="str">
        <f>IF(ISERROR(MATCH(CK$1,'CSC Mitre'!AR$1:AR$220,0)),"",VLOOKUP(CK$1,'Tactic Recode'!$A$1:$B$547,2,FALSE))</f>
        <v/>
      </c>
      <c r="CL45" t="str">
        <f>IF(ISERROR(MATCH(CL$1,'CSC Mitre'!AR$1:AR$220,0)),"",VLOOKUP(CL$1,'Tactic Recode'!$A$1:$B$547,2,FALSE))</f>
        <v/>
      </c>
      <c r="CM45" t="str">
        <f>IF(ISERROR(MATCH(CM$1,'CSC Mitre'!AR$1:AR$220,0)),"",VLOOKUP(CM$1,'Tactic Recode'!$A$1:$B$547,2,FALSE))</f>
        <v/>
      </c>
      <c r="CN45" t="str">
        <f>IF(ISERROR(MATCH(CN$1,'CSC Mitre'!AR$1:AR$220,0)),"",VLOOKUP(CN$1,'Tactic Recode'!$A$1:$B$547,2,FALSE))</f>
        <v/>
      </c>
      <c r="CO45" t="str">
        <f>IF(ISERROR(MATCH(CO$1,'CSC Mitre'!AR$1:AR$220,0)),"",VLOOKUP(CO$1,'Tactic Recode'!$A$1:$B$547,2,FALSE))</f>
        <v/>
      </c>
      <c r="CP45" t="str">
        <f>IF(ISERROR(MATCH(CP$1,'CSC Mitre'!AR$1:AR$220,0)),"",VLOOKUP(CP$1,'Tactic Recode'!$A$1:$B$547,2,FALSE))</f>
        <v/>
      </c>
      <c r="CQ45" t="str">
        <f>IF(ISERROR(MATCH(CQ$1,'CSC Mitre'!AR$1:AR$220,0)),"",VLOOKUP(CQ$1,'Tactic Recode'!$A$1:$B$547,2,FALSE))</f>
        <v/>
      </c>
      <c r="CR45" t="str">
        <f>IF(ISERROR(MATCH(CR$1,'CSC Mitre'!AR$1:AR$220,0)),"",VLOOKUP(CR$1,'Tactic Recode'!$A$1:$B$547,2,FALSE))</f>
        <v/>
      </c>
      <c r="CS45" t="str">
        <f>IF(ISERROR(MATCH(CS$1,'CSC Mitre'!AR$1:AR$220,0)),"",VLOOKUP(CS$1,'Tactic Recode'!$A$1:$B$547,2,FALSE))</f>
        <v/>
      </c>
      <c r="CT45" t="str">
        <f>IF(ISERROR(MATCH(CT$1,'CSC Mitre'!AR$1:AR$220,0)),"",VLOOKUP(CT$1,'Tactic Recode'!$A$1:$B$547,2,FALSE))</f>
        <v/>
      </c>
      <c r="CU45" t="str">
        <f>IF(ISERROR(MATCH(CU$1,'CSC Mitre'!AR$1:AR$220,0)),"",VLOOKUP(CU$1,'Tactic Recode'!$A$1:$B$547,2,FALSE))</f>
        <v/>
      </c>
      <c r="CV45" t="str">
        <f>IF(ISERROR(MATCH(CV$1,'CSC Mitre'!AR$1:AR$220,0)),"",VLOOKUP(CV$1,'Tactic Recode'!$A$1:$B$547,2,FALSE))</f>
        <v/>
      </c>
      <c r="CW45" t="str">
        <f>IF(ISERROR(MATCH(CW$1,'CSC Mitre'!AR$1:AR$220,0)),"",VLOOKUP(CW$1,'Tactic Recode'!$A$1:$B$547,2,FALSE))</f>
        <v/>
      </c>
      <c r="CX45" t="str">
        <f>IF(ISERROR(MATCH(CX$1,'CSC Mitre'!AR$1:AR$220,0)),"",VLOOKUP(CX$1,'Tactic Recode'!$A$1:$B$547,2,FALSE))</f>
        <v/>
      </c>
      <c r="CY45" t="str">
        <f>IF(ISERROR(MATCH(CY$1,'CSC Mitre'!AR$1:AR$220,0)),"",VLOOKUP(CY$1,'Tactic Recode'!$A$1:$B$547,2,FALSE))</f>
        <v/>
      </c>
      <c r="CZ45" t="str">
        <f>IF(ISERROR(MATCH(CZ$1,'CSC Mitre'!AR$1:AR$220,0)),"",VLOOKUP(CZ$1,'Tactic Recode'!$A$1:$B$547,2,FALSE))</f>
        <v/>
      </c>
      <c r="DA45" t="str">
        <f>IF(ISERROR(MATCH(DA$1,'CSC Mitre'!AR$1:AR$220,0)),"",VLOOKUP(DA$1,'Tactic Recode'!$A$1:$B$547,2,FALSE))</f>
        <v/>
      </c>
      <c r="DB45" t="str">
        <f>IF(ISERROR(MATCH(DB$1,'CSC Mitre'!AR$1:AR$220,0)),"",VLOOKUP(DB$1,'Tactic Recode'!$A$1:$B$547,2,FALSE))</f>
        <v/>
      </c>
      <c r="DC45" t="str">
        <f>IF(ISERROR(MATCH(DC$1,'CSC Mitre'!AR$1:AR$220,0)),"",VLOOKUP(DC$1,'Tactic Recode'!$A$1:$B$547,2,FALSE))</f>
        <v/>
      </c>
      <c r="DD45" t="str">
        <f>IF(ISERROR(MATCH(DD$1,'CSC Mitre'!AR$1:AR$220,0)),"",VLOOKUP(DD$1,'Tactic Recode'!$A$1:$B$547,2,FALSE))</f>
        <v/>
      </c>
      <c r="DE45" t="str">
        <f>IF(ISERROR(MATCH(DE$1,'CSC Mitre'!AR$1:AR$220,0)),"",VLOOKUP(DE$1,'Tactic Recode'!$A$1:$B$547,2,FALSE))</f>
        <v/>
      </c>
      <c r="DF45" t="str">
        <f>IF(ISERROR(MATCH(DF$1,'CSC Mitre'!AR$1:AR$220,0)),"",VLOOKUP(DF$1,'Tactic Recode'!$A$1:$B$547,2,FALSE))</f>
        <v/>
      </c>
      <c r="DG45" t="str">
        <f>IF(ISERROR(MATCH(DG$1,'CSC Mitre'!AR$1:AR$220,0)),"",VLOOKUP(DG$1,'Tactic Recode'!$A$1:$B$547,2,FALSE))</f>
        <v/>
      </c>
      <c r="DH45" t="str">
        <f>IF(ISERROR(MATCH(DH$1,'CSC Mitre'!AR$1:AR$220,0)),"",VLOOKUP(DH$1,'Tactic Recode'!$A$1:$B$547,2,FALSE))</f>
        <v/>
      </c>
      <c r="DI45" t="str">
        <f>IF(ISERROR(MATCH(DI$1,'CSC Mitre'!AR$1:AR$220,0)),"",VLOOKUP(DI$1,'Tactic Recode'!$A$1:$B$547,2,FALSE))</f>
        <v/>
      </c>
      <c r="DJ45" t="str">
        <f>IF(ISERROR(MATCH(DJ$1,'CSC Mitre'!AR$1:AR$220,0)),"",VLOOKUP(DJ$1,'Tactic Recode'!$A$1:$B$547,2,FALSE))</f>
        <v/>
      </c>
      <c r="DK45" t="str">
        <f>IF(ISERROR(MATCH(DK$1,'CSC Mitre'!AR$1:AR$220,0)),"",VLOOKUP(DK$1,'Tactic Recode'!$A$1:$B$547,2,FALSE))</f>
        <v/>
      </c>
      <c r="DL45" t="str">
        <f>IF(ISERROR(MATCH(DL$1,'CSC Mitre'!AR$1:AR$220,0)),"",VLOOKUP(DL$1,'Tactic Recode'!$A$1:$B$547,2,FALSE))</f>
        <v/>
      </c>
      <c r="DM45" t="str">
        <f>IF(ISERROR(MATCH(DM$1,'CSC Mitre'!AR$1:AR$220,0)),"",VLOOKUP(DM$1,'Tactic Recode'!$A$1:$B$547,2,FALSE))</f>
        <v/>
      </c>
      <c r="DN45" t="str">
        <f>IF(ISERROR(MATCH(DN$1,'CSC Mitre'!AR$1:AR$220,0)),"",VLOOKUP(DN$1,'Tactic Recode'!$A$1:$B$547,2,FALSE))</f>
        <v/>
      </c>
      <c r="DO45" t="str">
        <f>IF(ISERROR(MATCH(DO$1,'CSC Mitre'!AR$1:AR$220,0)),"",VLOOKUP(DO$1,'Tactic Recode'!$A$1:$B$547,2,FALSE))</f>
        <v/>
      </c>
      <c r="DP45" t="str">
        <f>IF(ISERROR(MATCH(DP$1,'CSC Mitre'!AR$1:AR$220,0)),"",VLOOKUP(DP$1,'Tactic Recode'!$A$1:$B$547,2,FALSE))</f>
        <v/>
      </c>
      <c r="DQ45" t="str">
        <f>IF(ISERROR(MATCH(DQ$1,'CSC Mitre'!AR$1:AR$220,0)),"",VLOOKUP(DQ$1,'Tactic Recode'!$A$1:$B$547,2,FALSE))</f>
        <v/>
      </c>
      <c r="DR45" t="str">
        <f>IF(ISERROR(MATCH(DR$1,'CSC Mitre'!AR$1:AR$220,0)),"",VLOOKUP(DR$1,'Tactic Recode'!$A$1:$B$547,2,FALSE))</f>
        <v/>
      </c>
      <c r="DS45" t="str">
        <f>IF(ISERROR(MATCH(DS$1,'CSC Mitre'!AR$1:AR$220,0)),"",VLOOKUP(DS$1,'Tactic Recode'!$A$1:$B$547,2,FALSE))</f>
        <v/>
      </c>
      <c r="DT45" t="str">
        <f>IF(ISERROR(MATCH(DT$1,'CSC Mitre'!AR$1:AR$220,0)),"",VLOOKUP(DT$1,'Tactic Recode'!$A$1:$B$547,2,FALSE))</f>
        <v/>
      </c>
      <c r="DU45" t="str">
        <f>IF(ISERROR(MATCH(DU$1,'CSC Mitre'!AR$1:AR$220,0)),"",VLOOKUP(DU$1,'Tactic Recode'!$A$1:$B$547,2,FALSE))</f>
        <v/>
      </c>
      <c r="DV45" t="str">
        <f>IF(ISERROR(MATCH(DV$1,'CSC Mitre'!AR$1:AR$220,0)),"",VLOOKUP(DV$1,'Tactic Recode'!$A$1:$B$547,2,FALSE))</f>
        <v/>
      </c>
      <c r="DW45" t="str">
        <f>IF(ISERROR(MATCH(DW$1,'CSC Mitre'!AR$1:AR$220,0)),"",VLOOKUP(DW$1,'Tactic Recode'!$A$1:$B$547,2,FALSE))</f>
        <v/>
      </c>
      <c r="DX45" t="str">
        <f>IF(ISERROR(MATCH(DX$1,'CSC Mitre'!AR$1:AR$220,0)),"",VLOOKUP(DX$1,'Tactic Recode'!$A$1:$B$547,2,FALSE))</f>
        <v/>
      </c>
      <c r="DY45" t="str">
        <f>IF(ISERROR(MATCH(DY$1,'CSC Mitre'!AR$1:AR$220,0)),"",VLOOKUP(DY$1,'Tactic Recode'!$A$1:$B$547,2,FALSE))</f>
        <v/>
      </c>
      <c r="DZ45" t="str">
        <f>IF(ISERROR(MATCH(DZ$1,'CSC Mitre'!AR$1:AR$220,0)),"",VLOOKUP(DZ$1,'Tactic Recode'!$A$1:$B$547,2,FALSE))</f>
        <v/>
      </c>
      <c r="EA45" t="str">
        <f>IF(ISERROR(MATCH(EA$1,'CSC Mitre'!AR$1:AR$220,0)),"",VLOOKUP(EA$1,'Tactic Recode'!$A$1:$B$547,2,FALSE))</f>
        <v/>
      </c>
      <c r="EB45" t="str">
        <f>IF(ISERROR(MATCH(EB$1,'CSC Mitre'!AR$1:AR$220,0)),"",VLOOKUP(EB$1,'Tactic Recode'!$A$1:$B$547,2,FALSE))</f>
        <v/>
      </c>
      <c r="EC45" t="str">
        <f>IF(ISERROR(MATCH(EC$1,'CSC Mitre'!AR$1:AR$220,0)),"",VLOOKUP(EC$1,'Tactic Recode'!$A$1:$B$547,2,FALSE))</f>
        <v/>
      </c>
      <c r="ED45" t="str">
        <f>IF(ISERROR(MATCH(ED$1,'CSC Mitre'!AR$1:AR$220,0)),"",VLOOKUP(ED$1,'Tactic Recode'!$A$1:$B$547,2,FALSE))</f>
        <v/>
      </c>
      <c r="EE45" t="str">
        <f>IF(ISERROR(MATCH(EE$1,'CSC Mitre'!AR$1:AR$220,0)),"",VLOOKUP(EE$1,'Tactic Recode'!$A$1:$B$547,2,FALSE))</f>
        <v/>
      </c>
      <c r="EF45" t="str">
        <f>IF(ISERROR(MATCH(EF$1,'CSC Mitre'!AR$1:AR$220,0)),"",VLOOKUP(EF$1,'Tactic Recode'!$A$1:$B$547,2,FALSE))</f>
        <v/>
      </c>
      <c r="EG45" t="str">
        <f>IF(ISERROR(MATCH(EG$1,'CSC Mitre'!AR$1:AR$220,0)),"",VLOOKUP(EG$1,'Tactic Recode'!$A$1:$B$547,2,FALSE))</f>
        <v/>
      </c>
      <c r="EH45" t="str">
        <f>IF(ISERROR(MATCH(EH$1,'CSC Mitre'!AR$1:AR$220,0)),"",VLOOKUP(EH$1,'Tactic Recode'!$A$1:$B$547,2,FALSE))</f>
        <v/>
      </c>
      <c r="EI45" t="str">
        <f>IF(ISERROR(MATCH(EI$1,'CSC Mitre'!AR$1:AR$220,0)),"",VLOOKUP(EI$1,'Tactic Recode'!$A$1:$B$547,2,FALSE))</f>
        <v/>
      </c>
      <c r="EJ45" t="str">
        <f>IF(ISERROR(MATCH(EJ$1,'CSC Mitre'!AR$1:AR$220,0)),"",VLOOKUP(EJ$1,'Tactic Recode'!$A$1:$B$547,2,FALSE))</f>
        <v/>
      </c>
      <c r="EK45" t="str">
        <f>IF(ISERROR(MATCH(EK$1,'CSC Mitre'!AR$1:AR$220,0)),"",VLOOKUP(EK$1,'Tactic Recode'!$A$1:$B$547,2,FALSE))</f>
        <v/>
      </c>
      <c r="EL45" t="str">
        <f>IF(ISERROR(MATCH(EL$1,'CSC Mitre'!AR$1:AR$220,0)),"",VLOOKUP(EL$1,'Tactic Recode'!$A$1:$B$547,2,FALSE))</f>
        <v/>
      </c>
      <c r="EM45" t="str">
        <f>IF(ISERROR(MATCH(EM$1,'CSC Mitre'!AR$1:AR$220,0)),"",VLOOKUP(EM$1,'Tactic Recode'!$A$1:$B$547,2,FALSE))</f>
        <v/>
      </c>
      <c r="EN45" t="str">
        <f>IF(ISERROR(MATCH(EN$1,'CSC Mitre'!AR$1:AR$220,0)),"",VLOOKUP(EN$1,'Tactic Recode'!$A$1:$B$547,2,FALSE))</f>
        <v/>
      </c>
      <c r="EO45" t="str">
        <f>IF(ISERROR(MATCH(EO$1,'CSC Mitre'!AR$1:AR$220,0)),"",VLOOKUP(EO$1,'Tactic Recode'!$A$1:$B$547,2,FALSE))</f>
        <v/>
      </c>
      <c r="EP45" t="str">
        <f>IF(ISERROR(MATCH(EP$1,'CSC Mitre'!AR$1:AR$220,0)),"",VLOOKUP(EP$1,'Tactic Recode'!$A$1:$B$547,2,FALSE))</f>
        <v/>
      </c>
      <c r="EQ45" t="str">
        <f>IF(ISERROR(MATCH(EQ$1,'CSC Mitre'!AR$1:AR$220,0)),"",VLOOKUP(EQ$1,'Tactic Recode'!$A$1:$B$547,2,FALSE))</f>
        <v/>
      </c>
      <c r="ER45" t="str">
        <f>IF(ISERROR(MATCH(ER$1,'CSC Mitre'!AR$1:AR$220,0)),"",VLOOKUP(ER$1,'Tactic Recode'!$A$1:$B$547,2,FALSE))</f>
        <v/>
      </c>
      <c r="ES45" t="str">
        <f>IF(ISERROR(MATCH(ES$1,'CSC Mitre'!AR$1:AR$220,0)),"",VLOOKUP(ES$1,'Tactic Recode'!$A$1:$B$547,2,FALSE))</f>
        <v/>
      </c>
      <c r="ET45" t="str">
        <f>IF(ISERROR(MATCH(ET$1,'CSC Mitre'!AR$1:AR$220,0)),"",VLOOKUP(ET$1,'Tactic Recode'!$A$1:$B$547,2,FALSE))</f>
        <v/>
      </c>
      <c r="EU45" t="str">
        <f>IF(ISERROR(MATCH(EU$1,'CSC Mitre'!AR$1:AR$220,0)),"",VLOOKUP(EU$1,'Tactic Recode'!$A$1:$B$547,2,FALSE))</f>
        <v/>
      </c>
      <c r="EV45" t="str">
        <f>IF(ISERROR(MATCH(EV$1,'CSC Mitre'!AR$1:AR$220,0)),"",VLOOKUP(EV$1,'Tactic Recode'!$A$1:$B$547,2,FALSE))</f>
        <v/>
      </c>
      <c r="EW45" t="str">
        <f>IF(ISERROR(MATCH(EW$1,'CSC Mitre'!AR$1:AR$220,0)),"",VLOOKUP(EW$1,'Tactic Recode'!$A$1:$B$547,2,FALSE))</f>
        <v/>
      </c>
      <c r="EX45" t="str">
        <f>IF(ISERROR(MATCH(EX$1,'CSC Mitre'!AR$1:AR$220,0)),"",VLOOKUP(EX$1,'Tactic Recode'!$A$1:$B$547,2,FALSE))</f>
        <v/>
      </c>
      <c r="EY45" t="str">
        <f>IF(ISERROR(MATCH(EY$1,'CSC Mitre'!AR$1:AR$220,0)),"",VLOOKUP(EY$1,'Tactic Recode'!$A$1:$B$547,2,FALSE))</f>
        <v/>
      </c>
      <c r="EZ45" t="str">
        <f>IF(ISERROR(MATCH(EZ$1,'CSC Mitre'!AR$1:AR$220,0)),"",VLOOKUP(EZ$1,'Tactic Recode'!$A$1:$B$547,2,FALSE))</f>
        <v/>
      </c>
      <c r="FA45" t="str">
        <f>IF(ISERROR(MATCH(FA$1,'CSC Mitre'!AR$1:AR$220,0)),"",VLOOKUP(FA$1,'Tactic Recode'!$A$1:$B$547,2,FALSE))</f>
        <v/>
      </c>
      <c r="FB45" t="str">
        <f>IF(ISERROR(MATCH(FB$1,'CSC Mitre'!AR$1:AR$220,0)),"",VLOOKUP(FB$1,'Tactic Recode'!$A$1:$B$547,2,FALSE))</f>
        <v/>
      </c>
      <c r="FC45" t="str">
        <f>IF(ISERROR(MATCH(FC$1,'CSC Mitre'!AR$1:AR$220,0)),"",VLOOKUP(FC$1,'Tactic Recode'!$A$1:$B$547,2,FALSE))</f>
        <v/>
      </c>
      <c r="FD45" t="str">
        <f>IF(ISERROR(MATCH(FD$1,'CSC Mitre'!AR$1:AR$220,0)),"",VLOOKUP(FD$1,'Tactic Recode'!$A$1:$B$547,2,FALSE))</f>
        <v/>
      </c>
      <c r="FE45" t="str">
        <f>IF(ISERROR(MATCH(FE$1,'CSC Mitre'!AR$1:AR$220,0)),"",VLOOKUP(FE$1,'Tactic Recode'!$A$1:$B$547,2,FALSE))</f>
        <v/>
      </c>
      <c r="FF45" t="str">
        <f>IF(ISERROR(MATCH(FF$1,'CSC Mitre'!AR$1:AR$220,0)),"",VLOOKUP(FF$1,'Tactic Recode'!$A$1:$B$547,2,FALSE))</f>
        <v/>
      </c>
      <c r="FG45" t="str">
        <f>IF(ISERROR(MATCH(FG$1,'CSC Mitre'!AR$1:AR$220,0)),"",VLOOKUP(FG$1,'Tactic Recode'!$A$1:$B$547,2,FALSE))</f>
        <v/>
      </c>
      <c r="FH45" t="str">
        <f>IF(ISERROR(MATCH(FH$1,'CSC Mitre'!AR$1:AR$220,0)),"",VLOOKUP(FH$1,'Tactic Recode'!$A$1:$B$547,2,FALSE))</f>
        <v/>
      </c>
      <c r="FI45" t="str">
        <f>IF(ISERROR(MATCH(FI$1,'CSC Mitre'!AR$1:AR$220,0)),"",VLOOKUP(FI$1,'Tactic Recode'!$A$1:$B$547,2,FALSE))</f>
        <v/>
      </c>
      <c r="FJ45" t="str">
        <f>IF(ISERROR(MATCH(FJ$1,'CSC Mitre'!AR$1:AR$220,0)),"",VLOOKUP(FJ$1,'Tactic Recode'!$A$1:$B$547,2,FALSE))</f>
        <v/>
      </c>
      <c r="FK45" t="str">
        <f>IF(ISERROR(MATCH(FK$1,'CSC Mitre'!AR$1:AR$220,0)),"",VLOOKUP(FK$1,'Tactic Recode'!$A$1:$B$547,2,FALSE))</f>
        <v/>
      </c>
      <c r="FL45" t="str">
        <f>IF(ISERROR(MATCH(FL$1,'CSC Mitre'!AR$1:AR$220,0)),"",VLOOKUP(FL$1,'Tactic Recode'!$A$1:$B$547,2,FALSE))</f>
        <v/>
      </c>
      <c r="FM45" t="str">
        <f>IF(ISERROR(MATCH(FM$1,'CSC Mitre'!AR$1:AR$220,0)),"",VLOOKUP(FM$1,'Tactic Recode'!$A$1:$B$547,2,FALSE))</f>
        <v/>
      </c>
      <c r="FN45" t="str">
        <f>IF(ISERROR(MATCH(FN$1,'CSC Mitre'!AR$1:AR$220,0)),"",VLOOKUP(FN$1,'Tactic Recode'!$A$1:$B$547,2,FALSE))</f>
        <v/>
      </c>
      <c r="FO45" t="str">
        <f>IF(ISERROR(MATCH(FO$1,'CSC Mitre'!AR$1:AR$220,0)),"",VLOOKUP(FO$1,'Tactic Recode'!$A$1:$B$547,2,FALSE))</f>
        <v/>
      </c>
      <c r="FP45" t="str">
        <f>IF(ISERROR(MATCH(FP$1,'CSC Mitre'!AR$1:AR$220,0)),"",VLOOKUP(FP$1,'Tactic Recode'!$A$1:$B$547,2,FALSE))</f>
        <v/>
      </c>
      <c r="FQ45" t="str">
        <f>IF(ISERROR(MATCH(FQ$1,'CSC Mitre'!AR$1:AR$220,0)),"",VLOOKUP(FQ$1,'Tactic Recode'!$A$1:$B$547,2,FALSE))</f>
        <v/>
      </c>
      <c r="FR45" t="str">
        <f>IF(ISERROR(MATCH(FR$1,'CSC Mitre'!AR$1:AR$220,0)),"",VLOOKUP(FR$1,'Tactic Recode'!$A$1:$B$547,2,FALSE))</f>
        <v/>
      </c>
      <c r="FS45" t="str">
        <f>IF(ISERROR(MATCH(FS$1,'CSC Mitre'!AR$1:AR$220,0)),"",VLOOKUP(FS$1,'Tactic Recode'!$A$1:$B$547,2,FALSE))</f>
        <v/>
      </c>
      <c r="FT45" t="str">
        <f>IF(ISERROR(MATCH(FT$1,'CSC Mitre'!AR$1:AR$220,0)),"",VLOOKUP(FT$1,'Tactic Recode'!$A$1:$B$547,2,FALSE))</f>
        <v/>
      </c>
      <c r="FU45" t="str">
        <f>IF(ISERROR(MATCH(FU$1,'CSC Mitre'!AR$1:AR$220,0)),"",VLOOKUP(FU$1,'Tactic Recode'!$A$1:$B$547,2,FALSE))</f>
        <v/>
      </c>
      <c r="FV45" t="str">
        <f>IF(ISERROR(MATCH(FV$1,'CSC Mitre'!AR$1:AR$220,0)),"",VLOOKUP(FV$1,'Tactic Recode'!$A$1:$B$547,2,FALSE))</f>
        <v/>
      </c>
      <c r="FW45" t="str">
        <f>IF(ISERROR(MATCH(FW$1,'CSC Mitre'!AR$1:AR$220,0)),"",VLOOKUP(FW$1,'Tactic Recode'!$A$1:$B$547,2,FALSE))</f>
        <v/>
      </c>
      <c r="FX45" t="str">
        <f>IF(ISERROR(MATCH(FX$1,'CSC Mitre'!AR$1:AR$220,0)),"",VLOOKUP(FX$1,'Tactic Recode'!$A$1:$B$547,2,FALSE))</f>
        <v/>
      </c>
      <c r="FY45" t="str">
        <f>IF(ISERROR(MATCH(FY$1,'CSC Mitre'!AR$1:AR$220,0)),"",VLOOKUP(FY$1,'Tactic Recode'!$A$1:$B$547,2,FALSE))</f>
        <v/>
      </c>
      <c r="FZ45" t="str">
        <f>IF(ISERROR(MATCH(FZ$1,'CSC Mitre'!AR$1:AR$220,0)),"",VLOOKUP(FZ$1,'Tactic Recode'!$A$1:$B$547,2,FALSE))</f>
        <v/>
      </c>
      <c r="GA45" t="str">
        <f>IF(ISERROR(MATCH(GA$1,'CSC Mitre'!AR$1:AR$220,0)),"",VLOOKUP(GA$1,'Tactic Recode'!$A$1:$B$547,2,FALSE))</f>
        <v/>
      </c>
      <c r="GB45" t="str">
        <f>IF(ISERROR(MATCH(GB$1,'CSC Mitre'!AR$1:AR$220,0)),"",VLOOKUP(GB$1,'Tactic Recode'!$A$1:$B$547,2,FALSE))</f>
        <v/>
      </c>
      <c r="GC45" t="str">
        <f>IF(ISERROR(MATCH(GC$1,'CSC Mitre'!AR$1:AR$220,0)),"",VLOOKUP(GC$1,'Tactic Recode'!$A$1:$B$547,2,FALSE))</f>
        <v/>
      </c>
      <c r="GD45" t="str">
        <f>IF(ISERROR(MATCH(GD$1,'CSC Mitre'!AR$1:AR$220,0)),"",VLOOKUP(GD$1,'Tactic Recode'!$A$1:$B$547,2,FALSE))</f>
        <v/>
      </c>
      <c r="GE45" t="str">
        <f>IF(ISERROR(MATCH(GE$1,'CSC Mitre'!AR$1:AR$220,0)),"",VLOOKUP(GE$1,'Tactic Recode'!$A$1:$B$547,2,FALSE))</f>
        <v/>
      </c>
      <c r="GF45" t="str">
        <f>IF(ISERROR(MATCH(GF$1,'CSC Mitre'!AR$1:AR$220,0)),"",VLOOKUP(GF$1,'Tactic Recode'!$A$1:$B$547,2,FALSE))</f>
        <v/>
      </c>
      <c r="GG45" t="str">
        <f>IF(ISERROR(MATCH(GG$1,'CSC Mitre'!AR$1:AR$220,0)),"",VLOOKUP(GG$1,'Tactic Recode'!$A$1:$B$547,2,FALSE))</f>
        <v/>
      </c>
      <c r="GH45" t="str">
        <f>IF(ISERROR(MATCH(GH$1,'CSC Mitre'!AR$1:AR$220,0)),"",VLOOKUP(GH$1,'Tactic Recode'!$A$1:$B$547,2,FALSE))</f>
        <v/>
      </c>
      <c r="GI45" t="str">
        <f>IF(ISERROR(MATCH(GI$1,'CSC Mitre'!AR$1:AR$220,0)),"",VLOOKUP(GI$1,'Tactic Recode'!$A$1:$B$547,2,FALSE))</f>
        <v/>
      </c>
      <c r="GJ45" t="str">
        <f>IF(ISERROR(MATCH(GJ$1,'CSC Mitre'!AR$1:AR$220,0)),"",VLOOKUP(GJ$1,'Tactic Recode'!$A$1:$B$547,2,FALSE))</f>
        <v/>
      </c>
      <c r="GK45" t="str">
        <f>IF(ISERROR(MATCH(GK$1,'CSC Mitre'!AR$1:AR$220,0)),"",VLOOKUP(GK$1,'Tactic Recode'!$A$1:$B$547,2,FALSE))</f>
        <v/>
      </c>
      <c r="GL45" t="str">
        <f>IF(ISERROR(MATCH(GL$1,'CSC Mitre'!AR$1:AR$220,0)),"",VLOOKUP(GL$1,'Tactic Recode'!$A$1:$B$547,2,FALSE))</f>
        <v/>
      </c>
      <c r="GM45" t="str">
        <f>IF(ISERROR(MATCH(GM$1,'CSC Mitre'!AR$1:AR$220,0)),"",VLOOKUP(GM$1,'Tactic Recode'!$A$1:$B$547,2,FALSE))</f>
        <v/>
      </c>
      <c r="GN45" t="str">
        <f>IF(ISERROR(MATCH(GN$1,'CSC Mitre'!AR$1:AR$220,0)),"",VLOOKUP(GN$1,'Tactic Recode'!$A$1:$B$547,2,FALSE))</f>
        <v/>
      </c>
      <c r="GO45" t="str">
        <f>IF(ISERROR(MATCH(GO$1,'CSC Mitre'!AR$1:AR$220,0)),"",VLOOKUP(GO$1,'Tactic Recode'!$A$1:$B$547,2,FALSE))</f>
        <v/>
      </c>
      <c r="GP45" t="str">
        <f>IF(ISERROR(MATCH(GP$1,'CSC Mitre'!AR$1:AR$220,0)),"",VLOOKUP(GP$1,'Tactic Recode'!$A$1:$B$547,2,FALSE))</f>
        <v/>
      </c>
      <c r="GQ45" t="str">
        <f>IF(ISERROR(MATCH(GQ$1,'CSC Mitre'!AR$1:AR$220,0)),"",VLOOKUP(GQ$1,'Tactic Recode'!$A$1:$B$547,2,FALSE))</f>
        <v/>
      </c>
      <c r="GR45" t="str">
        <f>IF(ISERROR(MATCH(GR$1,'CSC Mitre'!AR$1:AR$220,0)),"",VLOOKUP(GR$1,'Tactic Recode'!$A$1:$B$547,2,FALSE))</f>
        <v/>
      </c>
      <c r="GS45" t="str">
        <f>IF(ISERROR(MATCH(GS$1,'CSC Mitre'!AR$1:AR$220,0)),"",VLOOKUP(GS$1,'Tactic Recode'!$A$1:$B$547,2,FALSE))</f>
        <v/>
      </c>
      <c r="GT45" t="str">
        <f>IF(ISERROR(MATCH(GT$1,'CSC Mitre'!AR$1:AR$220,0)),"",VLOOKUP(GT$1,'Tactic Recode'!$A$1:$B$547,2,FALSE))</f>
        <v/>
      </c>
      <c r="GU45" t="str">
        <f>IF(ISERROR(MATCH(GU$1,'CSC Mitre'!AR$1:AR$220,0)),"",VLOOKUP(GU$1,'Tactic Recode'!$A$1:$B$547,2,FALSE))</f>
        <v/>
      </c>
      <c r="GV45" t="str">
        <f>IF(ISERROR(MATCH(GV$1,'CSC Mitre'!AR$1:AR$220,0)),"",VLOOKUP(GV$1,'Tactic Recode'!$A$1:$B$547,2,FALSE))</f>
        <v/>
      </c>
      <c r="GW45" t="str">
        <f>IF(ISERROR(MATCH(GW$1,'CSC Mitre'!AR$1:AR$220,0)),"",VLOOKUP(GW$1,'Tactic Recode'!$A$1:$B$547,2,FALSE))</f>
        <v/>
      </c>
      <c r="GX45" t="str">
        <f>IF(ISERROR(MATCH(GX$1,'CSC Mitre'!AR$1:AR$220,0)),"",VLOOKUP(GX$1,'Tactic Recode'!$A$1:$B$547,2,FALSE))</f>
        <v/>
      </c>
      <c r="GY45" t="str">
        <f>IF(ISERROR(MATCH(GY$1,'CSC Mitre'!AR$1:AR$220,0)),"",VLOOKUP(GY$1,'Tactic Recode'!$A$1:$B$547,2,FALSE))</f>
        <v/>
      </c>
      <c r="GZ45" t="str">
        <f>IF(ISERROR(MATCH(GZ$1,'CSC Mitre'!AR$1:AR$220,0)),"",VLOOKUP(GZ$1,'Tactic Recode'!$A$1:$B$547,2,FALSE))</f>
        <v/>
      </c>
      <c r="HA45" t="str">
        <f>IF(ISERROR(MATCH(HA$1,'CSC Mitre'!AR$1:AR$220,0)),"",VLOOKUP(HA$1,'Tactic Recode'!$A$1:$B$547,2,FALSE))</f>
        <v/>
      </c>
      <c r="HB45" t="str">
        <f>IF(ISERROR(MATCH(HB$1,'CSC Mitre'!AR$1:AR$220,0)),"",VLOOKUP(HB$1,'Tactic Recode'!$A$1:$B$547,2,FALSE))</f>
        <v/>
      </c>
      <c r="HC45" t="str">
        <f>IF(ISERROR(MATCH(HC$1,'CSC Mitre'!AR$1:AR$220,0)),"",VLOOKUP(HC$1,'Tactic Recode'!$A$1:$B$547,2,FALSE))</f>
        <v/>
      </c>
      <c r="HD45" t="str">
        <f>IF(ISERROR(MATCH(HD$1,'CSC Mitre'!AR$1:AR$220,0)),"",VLOOKUP(HD$1,'Tactic Recode'!$A$1:$B$547,2,FALSE))</f>
        <v/>
      </c>
      <c r="HE45" t="str">
        <f>IF(ISERROR(MATCH(HE$1,'CSC Mitre'!AR$1:AR$220,0)),"",VLOOKUP(HE$1,'Tactic Recode'!$A$1:$B$547,2,FALSE))</f>
        <v/>
      </c>
      <c r="HF45" t="str">
        <f>IF(ISERROR(MATCH(HF$1,'CSC Mitre'!AR$1:AR$220,0)),"",VLOOKUP(HF$1,'Tactic Recode'!$A$1:$B$547,2,FALSE))</f>
        <v/>
      </c>
      <c r="HG45" t="str">
        <f>IF(ISERROR(MATCH(HG$1,'CSC Mitre'!AR$1:AR$220,0)),"",VLOOKUP(HG$1,'Tactic Recode'!$A$1:$B$547,2,FALSE))</f>
        <v/>
      </c>
      <c r="HH45" t="str">
        <f>IF(ISERROR(MATCH(HH$1,'CSC Mitre'!AR$1:AR$220,0)),"",VLOOKUP(HH$1,'Tactic Recode'!$A$1:$B$547,2,FALSE))</f>
        <v/>
      </c>
      <c r="HI45" t="str">
        <f>IF(ISERROR(MATCH(HI$1,'CSC Mitre'!AR$1:AR$220,0)),"",VLOOKUP(HI$1,'Tactic Recode'!$A$1:$B$547,2,FALSE))</f>
        <v/>
      </c>
      <c r="HJ45" t="str">
        <f>IF(ISERROR(MATCH(HJ$1,'CSC Mitre'!AR$1:AR$220,0)),"",VLOOKUP(HJ$1,'Tactic Recode'!$A$1:$B$547,2,FALSE))</f>
        <v/>
      </c>
      <c r="HK45" t="str">
        <f>IF(ISERROR(MATCH(HK$1,'CSC Mitre'!AR$1:AR$220,0)),"",VLOOKUP(HK$1,'Tactic Recode'!$A$1:$B$547,2,FALSE))</f>
        <v/>
      </c>
      <c r="HL45" t="str">
        <f>IF(ISERROR(MATCH(HL$1,'CSC Mitre'!AR$1:AR$220,0)),"",VLOOKUP(HL$1,'Tactic Recode'!$A$1:$B$547,2,FALSE))</f>
        <v/>
      </c>
      <c r="HM45" t="str">
        <f>IF(ISERROR(MATCH(HM$1,'CSC Mitre'!AR$1:AR$220,0)),"",VLOOKUP(HM$1,'Tactic Recode'!$A$1:$B$547,2,FALSE))</f>
        <v/>
      </c>
      <c r="HN45" t="str">
        <f>IF(ISERROR(MATCH(HN$1,'CSC Mitre'!AR$1:AR$220,0)),"",VLOOKUP(HN$1,'Tactic Recode'!$A$1:$B$547,2,FALSE))</f>
        <v/>
      </c>
      <c r="HO45" t="str">
        <f>IF(ISERROR(MATCH(HO$1,'CSC Mitre'!AR$1:AR$220,0)),"",VLOOKUP(HO$1,'Tactic Recode'!$A$1:$B$547,2,FALSE))</f>
        <v/>
      </c>
      <c r="HP45" t="str">
        <f>IF(ISERROR(MATCH(HP$1,'CSC Mitre'!AR$1:AR$220,0)),"",VLOOKUP(HP$1,'Tactic Recode'!$A$1:$B$547,2,FALSE))</f>
        <v/>
      </c>
      <c r="HQ45" t="str">
        <f>IF(ISERROR(MATCH(HQ$1,'CSC Mitre'!AR$1:AR$220,0)),"",VLOOKUP(HQ$1,'Tactic Recode'!$A$1:$B$547,2,FALSE))</f>
        <v/>
      </c>
      <c r="HR45" t="str">
        <f>IF(ISERROR(MATCH(HR$1,'CSC Mitre'!AR$1:AR$220,0)),"",VLOOKUP(HR$1,'Tactic Recode'!$A$1:$B$547,2,FALSE))</f>
        <v/>
      </c>
      <c r="HS45" t="str">
        <f>IF(ISERROR(MATCH(HS$1,'CSC Mitre'!AR$1:AR$220,0)),"",VLOOKUP(HS$1,'Tactic Recode'!$A$1:$B$547,2,FALSE))</f>
        <v/>
      </c>
      <c r="HT45" t="str">
        <f>IF(ISERROR(MATCH(HT$1,'CSC Mitre'!AR$1:AR$220,0)),"",VLOOKUP(HT$1,'Tactic Recode'!$A$1:$B$547,2,FALSE))</f>
        <v/>
      </c>
      <c r="HU45" t="str">
        <f>IF(ISERROR(MATCH(HU$1,'CSC Mitre'!AR$1:AR$220,0)),"",VLOOKUP(HU$1,'Tactic Recode'!$A$1:$B$547,2,FALSE))</f>
        <v/>
      </c>
      <c r="HV45" t="str">
        <f>IF(ISERROR(MATCH(HV$1,'CSC Mitre'!AR$1:AR$220,0)),"",VLOOKUP(HV$1,'Tactic Recode'!$A$1:$B$547,2,FALSE))</f>
        <v/>
      </c>
      <c r="HW45" t="str">
        <f>IF(ISERROR(MATCH(HW$1,'CSC Mitre'!AR$1:AR$220,0)),"",VLOOKUP(HW$1,'Tactic Recode'!$A$1:$B$547,2,FALSE))</f>
        <v/>
      </c>
      <c r="HX45" t="str">
        <f>IF(ISERROR(MATCH(HX$1,'CSC Mitre'!AR$1:AR$220,0)),"",VLOOKUP(HX$1,'Tactic Recode'!$A$1:$B$547,2,FALSE))</f>
        <v/>
      </c>
      <c r="HY45" t="str">
        <f>IF(ISERROR(MATCH(HY$1,'CSC Mitre'!AR$1:AR$220,0)),"",VLOOKUP(HY$1,'Tactic Recode'!$A$1:$B$547,2,FALSE))</f>
        <v/>
      </c>
      <c r="HZ45" t="str">
        <f>IF(ISERROR(MATCH(HZ$1,'CSC Mitre'!AR$1:AR$220,0)),"",VLOOKUP(HZ$1,'Tactic Recode'!$A$1:$B$547,2,FALSE))</f>
        <v/>
      </c>
      <c r="IA45" t="str">
        <f>IF(ISERROR(MATCH(IA$1,'CSC Mitre'!AR$1:AR$220,0)),"",VLOOKUP(IA$1,'Tactic Recode'!$A$1:$B$547,2,FALSE))</f>
        <v/>
      </c>
      <c r="IB45" t="str">
        <f>IF(ISERROR(MATCH(IB$1,'CSC Mitre'!AR$1:AR$220,0)),"",VLOOKUP(IB$1,'Tactic Recode'!$A$1:$B$547,2,FALSE))</f>
        <v/>
      </c>
      <c r="IC45" t="str">
        <f>IF(ISERROR(MATCH(IC$1,'CSC Mitre'!AR$1:AR$220,0)),"",VLOOKUP(IC$1,'Tactic Recode'!$A$1:$B$547,2,FALSE))</f>
        <v/>
      </c>
      <c r="ID45" t="str">
        <f>IF(ISERROR(MATCH(ID$1,'CSC Mitre'!AR$1:AR$220,0)),"",VLOOKUP(ID$1,'Tactic Recode'!$A$1:$B$547,2,FALSE))</f>
        <v/>
      </c>
      <c r="IE45" t="str">
        <f>IF(ISERROR(MATCH(IE$1,'CSC Mitre'!AR$1:AR$220,0)),"",VLOOKUP(IE$1,'Tactic Recode'!$A$1:$B$547,2,FALSE))</f>
        <v/>
      </c>
      <c r="IF45" t="str">
        <f>IF(ISERROR(MATCH(IF$1,'CSC Mitre'!AR$1:AR$220,0)),"",VLOOKUP(IF$1,'Tactic Recode'!$A$1:$B$547,2,FALSE))</f>
        <v/>
      </c>
      <c r="IG45" t="str">
        <f>IF(ISERROR(MATCH(IG$1,'CSC Mitre'!AR$1:AR$220,0)),"",VLOOKUP(IG$1,'Tactic Recode'!$A$1:$B$547,2,FALSE))</f>
        <v/>
      </c>
      <c r="IH45" t="str">
        <f>IF(ISERROR(MATCH(IH$1,'CSC Mitre'!AR$1:AR$220,0)),"",VLOOKUP(IH$1,'Tactic Recode'!$A$1:$B$547,2,FALSE))</f>
        <v/>
      </c>
      <c r="II45" t="str">
        <f>IF(ISERROR(MATCH(II$1,'CSC Mitre'!AR$1:AR$220,0)),"",VLOOKUP(II$1,'Tactic Recode'!$A$1:$B$547,2,FALSE))</f>
        <v/>
      </c>
      <c r="IJ45" t="str">
        <f>IF(ISERROR(MATCH(IJ$1,'CSC Mitre'!AR$1:AR$220,0)),"",VLOOKUP(IJ$1,'Tactic Recode'!$A$1:$B$547,2,FALSE))</f>
        <v/>
      </c>
      <c r="IK45" t="str">
        <f>IF(ISERROR(MATCH(IK$1,'CSC Mitre'!AR$1:AR$220,0)),"",VLOOKUP(IK$1,'Tactic Recode'!$A$1:$B$547,2,FALSE))</f>
        <v/>
      </c>
      <c r="IL45" t="str">
        <f>IF(ISERROR(MATCH(IL$1,'CSC Mitre'!AR$1:AR$220,0)),"",VLOOKUP(IL$1,'Tactic Recode'!$A$1:$B$547,2,FALSE))</f>
        <v/>
      </c>
      <c r="IM45" t="str">
        <f>IF(ISERROR(MATCH(IM$1,'CSC Mitre'!AR$1:AR$220,0)),"",VLOOKUP(IM$1,'Tactic Recode'!$A$1:$B$547,2,FALSE))</f>
        <v/>
      </c>
      <c r="IN45" t="str">
        <f>IF(ISERROR(MATCH(IN$1,'CSC Mitre'!AR$1:AR$220,0)),"",VLOOKUP(IN$1,'Tactic Recode'!$A$1:$B$547,2,FALSE))</f>
        <v/>
      </c>
      <c r="IO45" t="str">
        <f>IF(ISERROR(MATCH(IO$1,'CSC Mitre'!AR$1:AR$220,0)),"",VLOOKUP(IO$1,'Tactic Recode'!$A$1:$B$547,2,FALSE))</f>
        <v/>
      </c>
      <c r="IP45" t="str">
        <f>IF(ISERROR(MATCH(IP$1,'CSC Mitre'!AR$1:AR$220,0)),"",VLOOKUP(IP$1,'Tactic Recode'!$A$1:$B$547,2,FALSE))</f>
        <v/>
      </c>
      <c r="IQ45" t="str">
        <f>IF(ISERROR(MATCH(IQ$1,'CSC Mitre'!AR$1:AR$220,0)),"",VLOOKUP(IQ$1,'Tactic Recode'!$A$1:$B$547,2,FALSE))</f>
        <v/>
      </c>
      <c r="IR45" t="str">
        <f>IF(ISERROR(MATCH(IR$1,'CSC Mitre'!AR$1:AR$220,0)),"",VLOOKUP(IR$1,'Tactic Recode'!$A$1:$B$547,2,FALSE))</f>
        <v/>
      </c>
      <c r="IS45" t="str">
        <f>IF(ISERROR(MATCH(IS$1,'CSC Mitre'!AR$1:AR$220,0)),"",VLOOKUP(IS$1,'Tactic Recode'!$A$1:$B$547,2,FALSE))</f>
        <v/>
      </c>
      <c r="IT45" t="str">
        <f>IF(ISERROR(MATCH(IT$1,'CSC Mitre'!AR$1:AR$220,0)),"",VLOOKUP(IT$1,'Tactic Recode'!$A$1:$B$547,2,FALSE))</f>
        <v/>
      </c>
      <c r="IU45" t="str">
        <f>IF(ISERROR(MATCH(IU$1,'CSC Mitre'!AR$1:AR$220,0)),"",VLOOKUP(IU$1,'Tactic Recode'!$A$1:$B$547,2,FALSE))</f>
        <v/>
      </c>
      <c r="IV45" t="str">
        <f>IF(ISERROR(MATCH(IV$1,'CSC Mitre'!AR$1:AR$220,0)),"",VLOOKUP(IV$1,'Tactic Recode'!$A$1:$B$547,2,FALSE))</f>
        <v/>
      </c>
      <c r="IW45" t="str">
        <f>IF(ISERROR(MATCH(IW$1,'CSC Mitre'!AR$1:AR$220,0)),"",VLOOKUP(IW$1,'Tactic Recode'!$A$1:$B$547,2,FALSE))</f>
        <v/>
      </c>
      <c r="IX45" t="str">
        <f>IF(ISERROR(MATCH(IX$1,'CSC Mitre'!AR$1:AR$220,0)),"",VLOOKUP(IX$1,'Tactic Recode'!$A$1:$B$547,2,FALSE))</f>
        <v/>
      </c>
      <c r="IY45" t="str">
        <f>IF(ISERROR(MATCH(IY$1,'CSC Mitre'!AR$1:AR$220,0)),"",VLOOKUP(IY$1,'Tactic Recode'!$A$1:$B$547,2,FALSE))</f>
        <v/>
      </c>
      <c r="IZ45" t="str">
        <f>IF(ISERROR(MATCH(IZ$1,'CSC Mitre'!AR$1:AR$220,0)),"",VLOOKUP(IZ$1,'Tactic Recode'!$A$1:$B$547,2,FALSE))</f>
        <v/>
      </c>
      <c r="JA45" t="str">
        <f>IF(ISERROR(MATCH(JA$1,'CSC Mitre'!AR$1:AR$220,0)),"",VLOOKUP(JA$1,'Tactic Recode'!$A$1:$B$547,2,FALSE))</f>
        <v/>
      </c>
      <c r="JB45" t="str">
        <f>IF(ISERROR(MATCH(JB$1,'CSC Mitre'!AR$1:AR$220,0)),"",VLOOKUP(JB$1,'Tactic Recode'!$A$1:$B$547,2,FALSE))</f>
        <v/>
      </c>
      <c r="JC45" t="str">
        <f>IF(ISERROR(MATCH(JC$1,'CSC Mitre'!AR$1:AR$220,0)),"",VLOOKUP(JC$1,'Tactic Recode'!$A$1:$B$547,2,FALSE))</f>
        <v/>
      </c>
      <c r="JD45" t="str">
        <f>IF(ISERROR(MATCH(JD$1,'CSC Mitre'!AR$1:AR$220,0)),"",VLOOKUP(JD$1,'Tactic Recode'!$A$1:$B$547,2,FALSE))</f>
        <v/>
      </c>
      <c r="JE45" t="str">
        <f>IF(ISERROR(MATCH(JE$1,'CSC Mitre'!AR$1:AR$220,0)),"",VLOOKUP(JE$1,'Tactic Recode'!$A$1:$B$547,2,FALSE))</f>
        <v/>
      </c>
      <c r="JF45" t="str">
        <f>IF(ISERROR(MATCH(JF$1,'CSC Mitre'!AR$1:AR$220,0)),"",VLOOKUP(JF$1,'Tactic Recode'!$A$1:$B$547,2,FALSE))</f>
        <v/>
      </c>
      <c r="JG45" t="str">
        <f>IF(ISERROR(MATCH(JG$1,'CSC Mitre'!AR$1:AR$220,0)),"",VLOOKUP(JG$1,'Tactic Recode'!$A$1:$B$547,2,FALSE))</f>
        <v/>
      </c>
      <c r="JH45" t="str">
        <f>IF(ISERROR(MATCH(JH$1,'CSC Mitre'!AR$1:AR$220,0)),"",VLOOKUP(JH$1,'Tactic Recode'!$A$1:$B$547,2,FALSE))</f>
        <v/>
      </c>
      <c r="JI45" t="str">
        <f>IF(ISERROR(MATCH(JI$1,'CSC Mitre'!AR$1:AR$220,0)),"",VLOOKUP(JI$1,'Tactic Recode'!$A$1:$B$547,2,FALSE))</f>
        <v/>
      </c>
      <c r="JJ45" t="str">
        <f>IF(ISERROR(MATCH(JJ$1,'CSC Mitre'!AR$1:AR$220,0)),"",VLOOKUP(JJ$1,'Tactic Recode'!$A$1:$B$547,2,FALSE))</f>
        <v/>
      </c>
      <c r="JK45" t="str">
        <f>IF(ISERROR(MATCH(JK$1,'CSC Mitre'!AR$1:AR$220,0)),"",VLOOKUP(JK$1,'Tactic Recode'!$A$1:$B$547,2,FALSE))</f>
        <v/>
      </c>
      <c r="JL45" t="str">
        <f>IF(ISERROR(MATCH(JL$1,'CSC Mitre'!AR$1:AR$220,0)),"",VLOOKUP(JL$1,'Tactic Recode'!$A$1:$B$547,2,FALSE))</f>
        <v/>
      </c>
      <c r="JM45" t="str">
        <f>IF(ISERROR(MATCH(JM$1,'CSC Mitre'!AR$1:AR$220,0)),"",VLOOKUP(JM$1,'Tactic Recode'!$A$1:$B$547,2,FALSE))</f>
        <v/>
      </c>
      <c r="JN45" t="str">
        <f>IF(ISERROR(MATCH(JN$1,'CSC Mitre'!AR$1:AR$220,0)),"",VLOOKUP(JN$1,'Tactic Recode'!$A$1:$B$547,2,FALSE))</f>
        <v/>
      </c>
      <c r="JO45" t="str">
        <f>IF(ISERROR(MATCH(JO$1,'CSC Mitre'!AR$1:AR$220,0)),"",VLOOKUP(JO$1,'Tactic Recode'!$A$1:$B$547,2,FALSE))</f>
        <v/>
      </c>
      <c r="JP45" t="str">
        <f>IF(ISERROR(MATCH(JP$1,'CSC Mitre'!AR$1:AR$220,0)),"",VLOOKUP(JP$1,'Tactic Recode'!$A$1:$B$547,2,FALSE))</f>
        <v/>
      </c>
      <c r="JQ45" t="str">
        <f>IF(ISERROR(MATCH(JQ$1,'CSC Mitre'!AR$1:AR$220,0)),"",VLOOKUP(JQ$1,'Tactic Recode'!$A$1:$B$547,2,FALSE))</f>
        <v/>
      </c>
      <c r="JR45" t="str">
        <f>IF(ISERROR(MATCH(JR$1,'CSC Mitre'!AR$1:AR$220,0)),"",VLOOKUP(JR$1,'Tactic Recode'!$A$1:$B$547,2,FALSE))</f>
        <v/>
      </c>
      <c r="JS45" t="str">
        <f>IF(ISERROR(MATCH(JS$1,'CSC Mitre'!AR$1:AR$220,0)),"",VLOOKUP(JS$1,'Tactic Recode'!$A$1:$B$547,2,FALSE))</f>
        <v/>
      </c>
      <c r="JT45" t="str">
        <f>IF(ISERROR(MATCH(JT$1,'CSC Mitre'!AR$1:AR$220,0)),"",VLOOKUP(JT$1,'Tactic Recode'!$A$1:$B$547,2,FALSE))</f>
        <v/>
      </c>
      <c r="JU45" t="str">
        <f>IF(ISERROR(MATCH(JU$1,'CSC Mitre'!AR$1:AR$220,0)),"",VLOOKUP(JU$1,'Tactic Recode'!$A$1:$B$547,2,FALSE))</f>
        <v/>
      </c>
      <c r="JV45" t="str">
        <f>IF(ISERROR(MATCH(JV$1,'CSC Mitre'!AR$1:AR$220,0)),"",VLOOKUP(JV$1,'Tactic Recode'!$A$1:$B$547,2,FALSE))</f>
        <v/>
      </c>
      <c r="JW45" t="str">
        <f>IF(ISERROR(MATCH(JW$1,'CSC Mitre'!AR$1:AR$220,0)),"",VLOOKUP(JW$1,'Tactic Recode'!$A$1:$B$547,2,FALSE))</f>
        <v/>
      </c>
      <c r="JX45" t="str">
        <f>IF(ISERROR(MATCH(JX$1,'CSC Mitre'!AR$1:AR$220,0)),"",VLOOKUP(JX$1,'Tactic Recode'!$A$1:$B$547,2,FALSE))</f>
        <v/>
      </c>
      <c r="JY45" t="str">
        <f>IF(ISERROR(MATCH(JY$1,'CSC Mitre'!AR$1:AR$220,0)),"",VLOOKUP(JY$1,'Tactic Recode'!$A$1:$B$547,2,FALSE))</f>
        <v/>
      </c>
      <c r="JZ45" t="str">
        <f>IF(ISERROR(MATCH(JZ$1,'CSC Mitre'!AR$1:AR$220,0)),"",VLOOKUP(JZ$1,'Tactic Recode'!$A$1:$B$547,2,FALSE))</f>
        <v/>
      </c>
      <c r="KA45" t="str">
        <f>IF(ISERROR(MATCH(KA$1,'CSC Mitre'!AR$1:AR$220,0)),"",VLOOKUP(KA$1,'Tactic Recode'!$A$1:$B$547,2,FALSE))</f>
        <v/>
      </c>
      <c r="KB45" t="str">
        <f>IF(ISERROR(MATCH(KB$1,'CSC Mitre'!AR$1:AR$220,0)),"",VLOOKUP(KB$1,'Tactic Recode'!$A$1:$B$547,2,FALSE))</f>
        <v/>
      </c>
      <c r="KC45" t="str">
        <f>IF(ISERROR(MATCH(KC$1,'CSC Mitre'!AR$1:AR$220,0)),"",VLOOKUP(KC$1,'Tactic Recode'!$A$1:$B$547,2,FALSE))</f>
        <v/>
      </c>
      <c r="KD45" t="str">
        <f>IF(ISERROR(MATCH(KD$1,'CSC Mitre'!AR$1:AR$220,0)),"",VLOOKUP(KD$1,'Tactic Recode'!$A$1:$B$547,2,FALSE))</f>
        <v/>
      </c>
      <c r="KE45" t="str">
        <f>IF(ISERROR(MATCH(KE$1,'CSC Mitre'!AR$1:AR$220,0)),"",VLOOKUP(KE$1,'Tactic Recode'!$A$1:$B$547,2,FALSE))</f>
        <v/>
      </c>
      <c r="KF45" t="str">
        <f>IF(ISERROR(MATCH(KF$1,'CSC Mitre'!AR$1:AR$220,0)),"",VLOOKUP(KF$1,'Tactic Recode'!$A$1:$B$547,2,FALSE))</f>
        <v/>
      </c>
      <c r="KG45" t="str">
        <f>IF(ISERROR(MATCH(KG$1,'CSC Mitre'!AR$1:AR$220,0)),"",VLOOKUP(KG$1,'Tactic Recode'!$A$1:$B$547,2,FALSE))</f>
        <v/>
      </c>
      <c r="KH45" t="str">
        <f>IF(ISERROR(MATCH(KH$1,'CSC Mitre'!AR$1:AR$220,0)),"",VLOOKUP(KH$1,'Tactic Recode'!$A$1:$B$547,2,FALSE))</f>
        <v/>
      </c>
      <c r="KI45" t="str">
        <f>IF(ISERROR(MATCH(KI$1,'CSC Mitre'!AR$1:AR$220,0)),"",VLOOKUP(KI$1,'Tactic Recode'!$A$1:$B$547,2,FALSE))</f>
        <v/>
      </c>
      <c r="KJ45" t="str">
        <f>IF(ISERROR(MATCH(KJ$1,'CSC Mitre'!AR$1:AR$220,0)),"",VLOOKUP(KJ$1,'Tactic Recode'!$A$1:$B$547,2,FALSE))</f>
        <v/>
      </c>
      <c r="KK45" t="str">
        <f>IF(ISERROR(MATCH(KK$1,'CSC Mitre'!AR$1:AR$220,0)),"",VLOOKUP(KK$1,'Tactic Recode'!$A$1:$B$547,2,FALSE))</f>
        <v/>
      </c>
      <c r="KL45" t="str">
        <f>IF(ISERROR(MATCH(KL$1,'CSC Mitre'!AR$1:AR$220,0)),"",VLOOKUP(KL$1,'Tactic Recode'!$A$1:$B$547,2,FALSE))</f>
        <v/>
      </c>
      <c r="KM45" t="str">
        <f>IF(ISERROR(MATCH(KM$1,'CSC Mitre'!AR$1:AR$220,0)),"",VLOOKUP(KM$1,'Tactic Recode'!$A$1:$B$547,2,FALSE))</f>
        <v/>
      </c>
      <c r="KN45" t="str">
        <f>IF(ISERROR(MATCH(KN$1,'CSC Mitre'!AR$1:AR$220,0)),"",VLOOKUP(KN$1,'Tactic Recode'!$A$1:$B$547,2,FALSE))</f>
        <v/>
      </c>
      <c r="KO45" t="str">
        <f>IF(ISERROR(MATCH(KO$1,'CSC Mitre'!AR$1:AR$220,0)),"",VLOOKUP(KO$1,'Tactic Recode'!$A$1:$B$547,2,FALSE))</f>
        <v/>
      </c>
      <c r="KP45" t="str">
        <f>IF(ISERROR(MATCH(KP$1,'CSC Mitre'!AR$1:AR$220,0)),"",VLOOKUP(KP$1,'Tactic Recode'!$A$1:$B$547,2,FALSE))</f>
        <v/>
      </c>
      <c r="KQ45" t="str">
        <f>IF(ISERROR(MATCH(KQ$1,'CSC Mitre'!AR$1:AR$220,0)),"",VLOOKUP(KQ$1,'Tactic Recode'!$A$1:$B$547,2,FALSE))</f>
        <v/>
      </c>
      <c r="KR45" t="str">
        <f>IF(ISERROR(MATCH(KR$1,'CSC Mitre'!AR$1:AR$220,0)),"",VLOOKUP(KR$1,'Tactic Recode'!$A$1:$B$547,2,FALSE))</f>
        <v/>
      </c>
      <c r="KS45" t="str">
        <f>IF(ISERROR(MATCH(KS$1,'CSC Mitre'!AR$1:AR$220,0)),"",VLOOKUP(KS$1,'Tactic Recode'!$A$1:$B$547,2,FALSE))</f>
        <v/>
      </c>
      <c r="KT45" t="str">
        <f>IF(ISERROR(MATCH(KT$1,'CSC Mitre'!AR$1:AR$220,0)),"",VLOOKUP(KT$1,'Tactic Recode'!$A$1:$B$547,2,FALSE))</f>
        <v/>
      </c>
      <c r="KU45" t="str">
        <f>IF(ISERROR(MATCH(KU$1,'CSC Mitre'!AR$1:AR$220,0)),"",VLOOKUP(KU$1,'Tactic Recode'!$A$1:$B$547,2,FALSE))</f>
        <v/>
      </c>
      <c r="KV45" t="str">
        <f>IF(ISERROR(MATCH(KV$1,'CSC Mitre'!AR$1:AR$220,0)),"",VLOOKUP(KV$1,'Tactic Recode'!$A$1:$B$547,2,FALSE))</f>
        <v/>
      </c>
      <c r="KW45" t="str">
        <f>IF(ISERROR(MATCH(KW$1,'CSC Mitre'!AR$1:AR$220,0)),"",VLOOKUP(KW$1,'Tactic Recode'!$A$1:$B$547,2,FALSE))</f>
        <v/>
      </c>
      <c r="KX45" t="str">
        <f>IF(ISERROR(MATCH(KX$1,'CSC Mitre'!AR$1:AR$220,0)),"",VLOOKUP(KX$1,'Tactic Recode'!$A$1:$B$547,2,FALSE))</f>
        <v/>
      </c>
      <c r="KY45" t="str">
        <f>IF(ISERROR(MATCH(KY$1,'CSC Mitre'!AR$1:AR$220,0)),"",VLOOKUP(KY$1,'Tactic Recode'!$A$1:$B$547,2,FALSE))</f>
        <v/>
      </c>
      <c r="KZ45" t="str">
        <f>IF(ISERROR(MATCH(KZ$1,'CSC Mitre'!AR$1:AR$220,0)),"",VLOOKUP(KZ$1,'Tactic Recode'!$A$1:$B$547,2,FALSE))</f>
        <v/>
      </c>
      <c r="LA45" t="str">
        <f>IF(ISERROR(MATCH(LA$1,'CSC Mitre'!AR$1:AR$220,0)),"",VLOOKUP(LA$1,'Tactic Recode'!$A$1:$B$547,2,FALSE))</f>
        <v/>
      </c>
      <c r="LB45" t="str">
        <f>IF(ISERROR(MATCH(LB$1,'CSC Mitre'!AR$1:AR$220,0)),"",VLOOKUP(LB$1,'Tactic Recode'!$A$1:$B$547,2,FALSE))</f>
        <v/>
      </c>
      <c r="LC45" t="str">
        <f>IF(ISERROR(MATCH(LC$1,'CSC Mitre'!AR$1:AR$220,0)),"",VLOOKUP(LC$1,'Tactic Recode'!$A$1:$B$547,2,FALSE))</f>
        <v/>
      </c>
      <c r="LD45" t="str">
        <f>IF(ISERROR(MATCH(LD$1,'CSC Mitre'!AR$1:AR$220,0)),"",VLOOKUP(LD$1,'Tactic Recode'!$A$1:$B$547,2,FALSE))</f>
        <v/>
      </c>
      <c r="LE45" t="str">
        <f>IF(ISERROR(MATCH(LE$1,'CSC Mitre'!AR$1:AR$220,0)),"",VLOOKUP(LE$1,'Tactic Recode'!$A$1:$B$547,2,FALSE))</f>
        <v/>
      </c>
      <c r="LF45" t="str">
        <f>IF(ISERROR(MATCH(LF$1,'CSC Mitre'!AR$1:AR$220,0)),"",VLOOKUP(LF$1,'Tactic Recode'!$A$1:$B$547,2,FALSE))</f>
        <v/>
      </c>
      <c r="LG45" t="str">
        <f>IF(ISERROR(MATCH(LG$1,'CSC Mitre'!AR$1:AR$220,0)),"",VLOOKUP(LG$1,'Tactic Recode'!$A$1:$B$547,2,FALSE))</f>
        <v/>
      </c>
      <c r="LH45" t="str">
        <f>IF(ISERROR(MATCH(LH$1,'CSC Mitre'!AR$1:AR$220,0)),"",VLOOKUP(LH$1,'Tactic Recode'!$A$1:$B$547,2,FALSE))</f>
        <v/>
      </c>
      <c r="LI45" t="str">
        <f>IF(ISERROR(MATCH(LI$1,'CSC Mitre'!AR$1:AR$220,0)),"",VLOOKUP(LI$1,'Tactic Recode'!$A$1:$B$547,2,FALSE))</f>
        <v/>
      </c>
      <c r="LJ45" t="str">
        <f>IF(ISERROR(MATCH(LJ$1,'CSC Mitre'!AR$1:AR$220,0)),"",VLOOKUP(LJ$1,'Tactic Recode'!$A$1:$B$547,2,FALSE))</f>
        <v/>
      </c>
      <c r="LK45" t="str">
        <f>IF(ISERROR(MATCH(LK$1,'CSC Mitre'!AR$1:AR$220,0)),"",VLOOKUP(LK$1,'Tactic Recode'!$A$1:$B$547,2,FALSE))</f>
        <v/>
      </c>
      <c r="LL45" t="str">
        <f>IF(ISERROR(MATCH(LL$1,'CSC Mitre'!AR$1:AR$220,0)),"",VLOOKUP(LL$1,'Tactic Recode'!$A$1:$B$547,2,FALSE))</f>
        <v/>
      </c>
      <c r="LM45" t="str">
        <f>IF(ISERROR(MATCH(LM$1,'CSC Mitre'!AR$1:AR$220,0)),"",VLOOKUP(LM$1,'Tactic Recode'!$A$1:$B$547,2,FALSE))</f>
        <v/>
      </c>
      <c r="LN45" t="str">
        <f>IF(ISERROR(MATCH(LN$1,'CSC Mitre'!AR$1:AR$220,0)),"",VLOOKUP(LN$1,'Tactic Recode'!$A$1:$B$547,2,FALSE))</f>
        <v/>
      </c>
      <c r="LO45" t="str">
        <f>IF(ISERROR(MATCH(LO$1,'CSC Mitre'!AR$1:AR$220,0)),"",VLOOKUP(LO$1,'Tactic Recode'!$A$1:$B$547,2,FALSE))</f>
        <v/>
      </c>
      <c r="LP45" t="str">
        <f>IF(ISERROR(MATCH(LP$1,'CSC Mitre'!AR$1:AR$220,0)),"",VLOOKUP(LP$1,'Tactic Recode'!$A$1:$B$547,2,FALSE))</f>
        <v/>
      </c>
      <c r="LQ45" t="str">
        <f>IF(ISERROR(MATCH(LQ$1,'CSC Mitre'!AR$1:AR$220,0)),"",VLOOKUP(LQ$1,'Tactic Recode'!$A$1:$B$547,2,FALSE))</f>
        <v/>
      </c>
      <c r="LR45" t="str">
        <f>IF(ISERROR(MATCH(LR$1,'CSC Mitre'!AR$1:AR$220,0)),"",VLOOKUP(LR$1,'Tactic Recode'!$A$1:$B$547,2,FALSE))</f>
        <v/>
      </c>
      <c r="LS45" t="str">
        <f>IF(ISERROR(MATCH(LS$1,'CSC Mitre'!AR$1:AR$220,0)),"",VLOOKUP(LS$1,'Tactic Recode'!$A$1:$B$547,2,FALSE))</f>
        <v/>
      </c>
      <c r="LT45" t="str">
        <f>IF(ISERROR(MATCH(LT$1,'CSC Mitre'!AR$1:AR$220,0)),"",VLOOKUP(LT$1,'Tactic Recode'!$A$1:$B$547,2,FALSE))</f>
        <v/>
      </c>
      <c r="LU45" t="str">
        <f>IF(ISERROR(MATCH(LU$1,'CSC Mitre'!AR$1:AR$220,0)),"",VLOOKUP(LU$1,'Tactic Recode'!$A$1:$B$547,2,FALSE))</f>
        <v/>
      </c>
      <c r="LV45" t="str">
        <f>IF(ISERROR(MATCH(LV$1,'CSC Mitre'!AR$1:AR$220,0)),"",VLOOKUP(LV$1,'Tactic Recode'!$A$1:$B$547,2,FALSE))</f>
        <v/>
      </c>
      <c r="LW45" t="str">
        <f>IF(ISERROR(MATCH(LW$1,'CSC Mitre'!AR$1:AR$220,0)),"",VLOOKUP(LW$1,'Tactic Recode'!$A$1:$B$547,2,FALSE))</f>
        <v/>
      </c>
      <c r="LX45" t="str">
        <f>IF(ISERROR(MATCH(LX$1,'CSC Mitre'!AR$1:AR$220,0)),"",VLOOKUP(LX$1,'Tactic Recode'!$A$1:$B$547,2,FALSE))</f>
        <v/>
      </c>
      <c r="LY45" t="str">
        <f>IF(ISERROR(MATCH(LY$1,'CSC Mitre'!AR$1:AR$220,0)),"",VLOOKUP(LY$1,'Tactic Recode'!$A$1:$B$547,2,FALSE))</f>
        <v/>
      </c>
      <c r="LZ45" t="str">
        <f>IF(ISERROR(MATCH(LZ$1,'CSC Mitre'!AR$1:AR$220,0)),"",VLOOKUP(LZ$1,'Tactic Recode'!$A$1:$B$547,2,FALSE))</f>
        <v/>
      </c>
      <c r="MA45" t="str">
        <f>IF(ISERROR(MATCH(MA$1,'CSC Mitre'!AR$1:AR$220,0)),"",VLOOKUP(MA$1,'Tactic Recode'!$A$1:$B$547,2,FALSE))</f>
        <v/>
      </c>
      <c r="MB45" t="str">
        <f>IF(ISERROR(MATCH(MB$1,'CSC Mitre'!AR$1:AR$220,0)),"",VLOOKUP(MB$1,'Tactic Recode'!$A$1:$B$547,2,FALSE))</f>
        <v/>
      </c>
      <c r="MC45" t="str">
        <f>IF(ISERROR(MATCH(MC$1,'CSC Mitre'!AR$1:AR$220,0)),"",VLOOKUP(MC$1,'Tactic Recode'!$A$1:$B$547,2,FALSE))</f>
        <v/>
      </c>
      <c r="MD45" t="str">
        <f>IF(ISERROR(MATCH(MD$1,'CSC Mitre'!AR$1:AR$220,0)),"",VLOOKUP(MD$1,'Tactic Recode'!$A$1:$B$547,2,FALSE))</f>
        <v/>
      </c>
      <c r="ME45" t="str">
        <f>IF(ISERROR(MATCH(ME$1,'CSC Mitre'!AR$1:AR$220,0)),"",VLOOKUP(ME$1,'Tactic Recode'!$A$1:$B$547,2,FALSE))</f>
        <v/>
      </c>
      <c r="MF45" t="str">
        <f>IF(ISERROR(MATCH(MF$1,'CSC Mitre'!AR$1:AR$220,0)),"",VLOOKUP(MF$1,'Tactic Recode'!$A$1:$B$547,2,FALSE))</f>
        <v/>
      </c>
      <c r="MG45" t="str">
        <f>IF(ISERROR(MATCH(MG$1,'CSC Mitre'!AR$1:AR$220,0)),"",VLOOKUP(MG$1,'Tactic Recode'!$A$1:$B$547,2,FALSE))</f>
        <v/>
      </c>
      <c r="MH45" t="str">
        <f>IF(ISERROR(MATCH(MH$1,'CSC Mitre'!AR$1:AR$220,0)),"",VLOOKUP(MH$1,'Tactic Recode'!$A$1:$B$547,2,FALSE))</f>
        <v/>
      </c>
      <c r="MI45" t="str">
        <f>IF(ISERROR(MATCH(MI$1,'CSC Mitre'!AR$1:AR$220,0)),"",VLOOKUP(MI$1,'Tactic Recode'!$A$1:$B$547,2,FALSE))</f>
        <v/>
      </c>
      <c r="MJ45" t="str">
        <f>IF(ISERROR(MATCH(MJ$1,'CSC Mitre'!AR$1:AR$220,0)),"",VLOOKUP(MJ$1,'Tactic Recode'!$A$1:$B$547,2,FALSE))</f>
        <v/>
      </c>
      <c r="MK45" t="str">
        <f>IF(ISERROR(MATCH(MK$1,'CSC Mitre'!AR$1:AR$220,0)),"",VLOOKUP(MK$1,'Tactic Recode'!$A$1:$B$547,2,FALSE))</f>
        <v/>
      </c>
      <c r="ML45" t="str">
        <f>IF(ISERROR(MATCH(ML$1,'CSC Mitre'!AR$1:AR$220,0)),"",VLOOKUP(ML$1,'Tactic Recode'!$A$1:$B$547,2,FALSE))</f>
        <v/>
      </c>
      <c r="MM45" t="str">
        <f>IF(ISERROR(MATCH(MM$1,'CSC Mitre'!AR$1:AR$220,0)),"",VLOOKUP(MM$1,'Tactic Recode'!$A$1:$B$547,2,FALSE))</f>
        <v/>
      </c>
      <c r="MN45" t="str">
        <f>IF(ISERROR(MATCH(MN$1,'CSC Mitre'!AR$1:AR$220,0)),"",VLOOKUP(MN$1,'Tactic Recode'!$A$1:$B$547,2,FALSE))</f>
        <v/>
      </c>
      <c r="MO45" t="str">
        <f>IF(ISERROR(MATCH(MO$1,'CSC Mitre'!AR$1:AR$220,0)),"",VLOOKUP(MO$1,'Tactic Recode'!$A$1:$B$547,2,FALSE))</f>
        <v/>
      </c>
      <c r="MP45" t="str">
        <f>IF(ISERROR(MATCH(MP$1,'CSC Mitre'!AR$1:AR$220,0)),"",VLOOKUP(MP$1,'Tactic Recode'!$A$1:$B$547,2,FALSE))</f>
        <v/>
      </c>
      <c r="MQ45" t="str">
        <f>IF(ISERROR(MATCH(MQ$1,'CSC Mitre'!AR$1:AR$220,0)),"",VLOOKUP(MQ$1,'Tactic Recode'!$A$1:$B$547,2,FALSE))</f>
        <v/>
      </c>
      <c r="MR45" t="str">
        <f>IF(ISERROR(MATCH(MR$1,'CSC Mitre'!AR$1:AR$220,0)),"",VLOOKUP(MR$1,'Tactic Recode'!$A$1:$B$547,2,FALSE))</f>
        <v/>
      </c>
      <c r="MS45" t="str">
        <f>IF(ISERROR(MATCH(MS$1,'CSC Mitre'!AR$1:AR$220,0)),"",VLOOKUP(MS$1,'Tactic Recode'!$A$1:$B$547,2,FALSE))</f>
        <v/>
      </c>
      <c r="MT45" t="str">
        <f>IF(ISERROR(MATCH(MT$1,'CSC Mitre'!AR$1:AR$220,0)),"",VLOOKUP(MT$1,'Tactic Recode'!$A$1:$B$547,2,FALSE))</f>
        <v/>
      </c>
      <c r="MU45" t="str">
        <f>IF(ISERROR(MATCH(MU$1,'CSC Mitre'!AR$1:AR$220,0)),"",VLOOKUP(MU$1,'Tactic Recode'!$A$1:$B$547,2,FALSE))</f>
        <v/>
      </c>
      <c r="MV45" t="str">
        <f>IF(ISERROR(MATCH(MV$1,'CSC Mitre'!AR$1:AR$220,0)),"",VLOOKUP(MV$1,'Tactic Recode'!$A$1:$B$547,2,FALSE))</f>
        <v/>
      </c>
      <c r="MW45" t="str">
        <f>IF(ISERROR(MATCH(MW$1,'CSC Mitre'!AR$1:AR$220,0)),"",VLOOKUP(MW$1,'Tactic Recode'!$A$1:$B$547,2,FALSE))</f>
        <v/>
      </c>
      <c r="MX45" t="str">
        <f>IF(ISERROR(MATCH(MX$1,'CSC Mitre'!AR$1:AR$220,0)),"",VLOOKUP(MX$1,'Tactic Recode'!$A$1:$B$547,2,FALSE))</f>
        <v/>
      </c>
      <c r="MY45" t="str">
        <f>IF(ISERROR(MATCH(MY$1,'CSC Mitre'!AR$1:AR$220,0)),"",VLOOKUP(MY$1,'Tactic Recode'!$A$1:$B$547,2,FALSE))</f>
        <v/>
      </c>
      <c r="MZ45" t="str">
        <f>IF(ISERROR(MATCH(MZ$1,'CSC Mitre'!AR$1:AR$220,0)),"",VLOOKUP(MZ$1,'Tactic Recode'!$A$1:$B$547,2,FALSE))</f>
        <v/>
      </c>
      <c r="NA45" t="str">
        <f>IF(ISERROR(MATCH(NA$1,'CSC Mitre'!AR$1:AR$220,0)),"",VLOOKUP(NA$1,'Tactic Recode'!$A$1:$B$547,2,FALSE))</f>
        <v/>
      </c>
      <c r="NB45" t="str">
        <f>IF(ISERROR(MATCH(NB$1,'CSC Mitre'!AR$1:AR$220,0)),"",VLOOKUP(NB$1,'Tactic Recode'!$A$1:$B$547,2,FALSE))</f>
        <v/>
      </c>
      <c r="NC45" t="str">
        <f>IF(ISERROR(MATCH(NC$1,'CSC Mitre'!AR$1:AR$220,0)),"",VLOOKUP(NC$1,'Tactic Recode'!$A$1:$B$547,2,FALSE))</f>
        <v/>
      </c>
      <c r="ND45" t="str">
        <f>IF(ISERROR(MATCH(ND$1,'CSC Mitre'!AR$1:AR$220,0)),"",VLOOKUP(ND$1,'Tactic Recode'!$A$1:$B$547,2,FALSE))</f>
        <v/>
      </c>
      <c r="NE45" t="str">
        <f>IF(ISERROR(MATCH(NE$1,'CSC Mitre'!AR$1:AR$220,0)),"",VLOOKUP(NE$1,'Tactic Recode'!$A$1:$B$547,2,FALSE))</f>
        <v/>
      </c>
      <c r="NF45" t="str">
        <f>IF(ISERROR(MATCH(NF$1,'CSC Mitre'!AR$1:AR$220,0)),"",VLOOKUP(NF$1,'Tactic Recode'!$A$1:$B$547,2,FALSE))</f>
        <v/>
      </c>
      <c r="NG45" t="str">
        <f>IF(ISERROR(MATCH(NG$1,'CSC Mitre'!AR$1:AR$220,0)),"",VLOOKUP(NG$1,'Tactic Recode'!$A$1:$B$547,2,FALSE))</f>
        <v/>
      </c>
      <c r="NH45" t="str">
        <f>IF(ISERROR(MATCH(NH$1,'CSC Mitre'!AR$1:AR$220,0)),"",VLOOKUP(NH$1,'Tactic Recode'!$A$1:$B$547,2,FALSE))</f>
        <v/>
      </c>
      <c r="NI45" t="str">
        <f>IF(ISERROR(MATCH(NI$1,'CSC Mitre'!AR$1:AR$220,0)),"",VLOOKUP(NI$1,'Tactic Recode'!$A$1:$B$547,2,FALSE))</f>
        <v/>
      </c>
      <c r="NJ45" t="str">
        <f>IF(ISERROR(MATCH(NJ$1,'CSC Mitre'!AR$1:AR$220,0)),"",VLOOKUP(NJ$1,'Tactic Recode'!$A$1:$B$547,2,FALSE))</f>
        <v/>
      </c>
      <c r="NK45" t="str">
        <f>IF(ISERROR(MATCH(NK$1,'CSC Mitre'!AR$1:AR$220,0)),"",VLOOKUP(NK$1,'Tactic Recode'!$A$1:$B$547,2,FALSE))</f>
        <v/>
      </c>
      <c r="NL45" t="str">
        <f>IF(ISERROR(MATCH(NL$1,'CSC Mitre'!AR$1:AR$220,0)),"",VLOOKUP(NL$1,'Tactic Recode'!$A$1:$B$547,2,FALSE))</f>
        <v/>
      </c>
      <c r="NM45" t="str">
        <f>IF(ISERROR(MATCH(NM$1,'CSC Mitre'!AR$1:AR$220,0)),"",VLOOKUP(NM$1,'Tactic Recode'!$A$1:$B$547,2,FALSE))</f>
        <v/>
      </c>
      <c r="NN45" t="str">
        <f>IF(ISERROR(MATCH(NN$1,'CSC Mitre'!AR$1:AR$220,0)),"",VLOOKUP(NN$1,'Tactic Recode'!$A$1:$B$547,2,FALSE))</f>
        <v/>
      </c>
      <c r="NO45" t="str">
        <f>IF(ISERROR(MATCH(NO$1,'CSC Mitre'!AR$1:AR$220,0)),"",VLOOKUP(NO$1,'Tactic Recode'!$A$1:$B$547,2,FALSE))</f>
        <v/>
      </c>
      <c r="NP45" t="str">
        <f>IF(ISERROR(MATCH(NP$1,'CSC Mitre'!AR$1:AR$220,0)),"",VLOOKUP(NP$1,'Tactic Recode'!$A$1:$B$547,2,FALSE))</f>
        <v/>
      </c>
      <c r="NQ45" t="str">
        <f>IF(ISERROR(MATCH(NQ$1,'CSC Mitre'!AR$1:AR$220,0)),"",VLOOKUP(NQ$1,'Tactic Recode'!$A$1:$B$547,2,FALSE))</f>
        <v/>
      </c>
      <c r="NR45" t="str">
        <f>IF(ISERROR(MATCH(NR$1,'CSC Mitre'!AR$1:AR$220,0)),"",VLOOKUP(NR$1,'Tactic Recode'!$A$1:$B$547,2,FALSE))</f>
        <v/>
      </c>
      <c r="NS45" t="str">
        <f>IF(ISERROR(MATCH(NS$1,'CSC Mitre'!AR$1:AR$220,0)),"",VLOOKUP(NS$1,'Tactic Recode'!$A$1:$B$547,2,FALSE))</f>
        <v/>
      </c>
      <c r="NT45" t="str">
        <f>IF(ISERROR(MATCH(NT$1,'CSC Mitre'!AR$1:AR$220,0)),"",VLOOKUP(NT$1,'Tactic Recode'!$A$1:$B$547,2,FALSE))</f>
        <v/>
      </c>
      <c r="NU45" t="str">
        <f>IF(ISERROR(MATCH(NU$1,'CSC Mitre'!AR$1:AR$220,0)),"",VLOOKUP(NU$1,'Tactic Recode'!$A$1:$B$547,2,FALSE))</f>
        <v/>
      </c>
      <c r="NV45" t="str">
        <f>IF(ISERROR(MATCH(NV$1,'CSC Mitre'!AR$1:AR$220,0)),"",VLOOKUP(NV$1,'Tactic Recode'!$A$1:$B$547,2,FALSE))</f>
        <v/>
      </c>
      <c r="NW45" t="str">
        <f>IF(ISERROR(MATCH(NW$1,'CSC Mitre'!AR$1:AR$220,0)),"",VLOOKUP(NW$1,'Tactic Recode'!$A$1:$B$547,2,FALSE))</f>
        <v/>
      </c>
      <c r="NX45" t="str">
        <f>IF(ISERROR(MATCH(NX$1,'CSC Mitre'!AR$1:AR$220,0)),"",VLOOKUP(NX$1,'Tactic Recode'!$A$1:$B$547,2,FALSE))</f>
        <v/>
      </c>
      <c r="NY45" t="str">
        <f>IF(ISERROR(MATCH(NY$1,'CSC Mitre'!AR$1:AR$220,0)),"",VLOOKUP(NY$1,'Tactic Recode'!$A$1:$B$547,2,FALSE))</f>
        <v/>
      </c>
      <c r="NZ45" t="str">
        <f>IF(ISERROR(MATCH(NZ$1,'CSC Mitre'!AR$1:AR$220,0)),"",VLOOKUP(NZ$1,'Tactic Recode'!$A$1:$B$547,2,FALSE))</f>
        <v/>
      </c>
      <c r="OA45" t="str">
        <f>IF(ISERROR(MATCH(OA$1,'CSC Mitre'!AR$1:AR$220,0)),"",VLOOKUP(OA$1,'Tactic Recode'!$A$1:$B$547,2,FALSE))</f>
        <v/>
      </c>
      <c r="OB45" t="str">
        <f>IF(ISERROR(MATCH(OB$1,'CSC Mitre'!AR$1:AR$220,0)),"",VLOOKUP(OB$1,'Tactic Recode'!$A$1:$B$547,2,FALSE))</f>
        <v/>
      </c>
      <c r="OC45" t="str">
        <f>IF(ISERROR(MATCH(OC$1,'CSC Mitre'!AR$1:AR$220,0)),"",VLOOKUP(OC$1,'Tactic Recode'!$A$1:$B$547,2,FALSE))</f>
        <v/>
      </c>
      <c r="OD45" t="str">
        <f>IF(ISERROR(MATCH(OD$1,'CSC Mitre'!AR$1:AR$220,0)),"",VLOOKUP(OD$1,'Tactic Recode'!$A$1:$B$547,2,FALSE))</f>
        <v/>
      </c>
      <c r="OE45" t="str">
        <f>IF(ISERROR(MATCH(OE$1,'CSC Mitre'!AR$1:AR$220,0)),"",VLOOKUP(OE$1,'Tactic Recode'!$A$1:$B$547,2,FALSE))</f>
        <v/>
      </c>
      <c r="OF45" t="str">
        <f>IF(ISERROR(MATCH(OF$1,'CSC Mitre'!AR$1:AR$220,0)),"",VLOOKUP(OF$1,'Tactic Recode'!$A$1:$B$547,2,FALSE))</f>
        <v/>
      </c>
      <c r="OG45" t="str">
        <f>IF(ISERROR(MATCH(OG$1,'CSC Mitre'!AR$1:AR$220,0)),"",VLOOKUP(OG$1,'Tactic Recode'!$A$1:$B$547,2,FALSE))</f>
        <v/>
      </c>
      <c r="OH45" t="str">
        <f>IF(ISERROR(MATCH(OH$1,'CSC Mitre'!AR$1:AR$220,0)),"",VLOOKUP(OH$1,'Tactic Recode'!$A$1:$B$547,2,FALSE))</f>
        <v/>
      </c>
      <c r="OI45" t="str">
        <f>IF(ISERROR(MATCH(OI$1,'CSC Mitre'!AR$1:AR$220,0)),"",VLOOKUP(OI$1,'Tactic Recode'!$A$1:$B$547,2,FALSE))</f>
        <v/>
      </c>
      <c r="OJ45" t="str">
        <f>IF(ISERROR(MATCH(OJ$1,'CSC Mitre'!AR$1:AR$220,0)),"",VLOOKUP(OJ$1,'Tactic Recode'!$A$1:$B$547,2,FALSE))</f>
        <v/>
      </c>
      <c r="OK45" t="str">
        <f>IF(ISERROR(MATCH(OK$1,'CSC Mitre'!AR$1:AR$220,0)),"",VLOOKUP(OK$1,'Tactic Recode'!$A$1:$B$547,2,FALSE))</f>
        <v/>
      </c>
      <c r="OL45" t="str">
        <f>IF(ISERROR(MATCH(OL$1,'CSC Mitre'!AR$1:AR$220,0)),"",VLOOKUP(OL$1,'Tactic Recode'!$A$1:$B$547,2,FALSE))</f>
        <v/>
      </c>
      <c r="OM45" t="str">
        <f>IF(ISERROR(MATCH(OM$1,'CSC Mitre'!AR$1:AR$220,0)),"",VLOOKUP(OM$1,'Tactic Recode'!$A$1:$B$547,2,FALSE))</f>
        <v/>
      </c>
      <c r="ON45" t="str">
        <f>IF(ISERROR(MATCH(ON$1,'CSC Mitre'!AR$1:AR$220,0)),"",VLOOKUP(ON$1,'Tactic Recode'!$A$1:$B$547,2,FALSE))</f>
        <v/>
      </c>
      <c r="OO45" t="str">
        <f>IF(ISERROR(MATCH(OO$1,'CSC Mitre'!AR$1:AR$220,0)),"",VLOOKUP(OO$1,'Tactic Recode'!$A$1:$B$547,2,FALSE))</f>
        <v/>
      </c>
      <c r="OP45" t="str">
        <f>IF(ISERROR(MATCH(OP$1,'CSC Mitre'!AR$1:AR$220,0)),"",VLOOKUP(OP$1,'Tactic Recode'!$A$1:$B$547,2,FALSE))</f>
        <v/>
      </c>
      <c r="OQ45" t="str">
        <f>IF(ISERROR(MATCH(OQ$1,'CSC Mitre'!AR$1:AR$220,0)),"",VLOOKUP(OQ$1,'Tactic Recode'!$A$1:$B$547,2,FALSE))</f>
        <v/>
      </c>
      <c r="OR45" t="str">
        <f>IF(ISERROR(MATCH(OR$1,'CSC Mitre'!AR$1:AR$220,0)),"",VLOOKUP(OR$1,'Tactic Recode'!$A$1:$B$547,2,FALSE))</f>
        <v/>
      </c>
      <c r="OS45" t="str">
        <f>IF(ISERROR(MATCH(OS$1,'CSC Mitre'!AR$1:AR$220,0)),"",VLOOKUP(OS$1,'Tactic Recode'!$A$1:$B$547,2,FALSE))</f>
        <v/>
      </c>
      <c r="OT45" t="str">
        <f>IF(ISERROR(MATCH(OT$1,'CSC Mitre'!AR$1:AR$220,0)),"",VLOOKUP(OT$1,'Tactic Recode'!$A$1:$B$547,2,FALSE))</f>
        <v/>
      </c>
      <c r="OU45" t="str">
        <f>IF(ISERROR(MATCH(OU$1,'CSC Mitre'!AR$1:AR$220,0)),"",VLOOKUP(OU$1,'Tactic Recode'!$A$1:$B$547,2,FALSE))</f>
        <v/>
      </c>
      <c r="OV45" t="str">
        <f>IF(ISERROR(MATCH(OV$1,'CSC Mitre'!AR$1:AR$220,0)),"",VLOOKUP(OV$1,'Tactic Recode'!$A$1:$B$547,2,FALSE))</f>
        <v/>
      </c>
      <c r="OW45" t="str">
        <f>IF(ISERROR(MATCH(OW$1,'CSC Mitre'!AR$1:AR$220,0)),"",VLOOKUP(OW$1,'Tactic Recode'!$A$1:$B$547,2,FALSE))</f>
        <v/>
      </c>
      <c r="OX45" t="str">
        <f>IF(ISERROR(MATCH(OX$1,'CSC Mitre'!AR$1:AR$220,0)),"",VLOOKUP(OX$1,'Tactic Recode'!$A$1:$B$547,2,FALSE))</f>
        <v/>
      </c>
      <c r="OY45" t="str">
        <f>IF(ISERROR(MATCH(OY$1,'CSC Mitre'!AR$1:AR$220,0)),"",VLOOKUP(OY$1,'Tactic Recode'!$A$1:$B$547,2,FALSE))</f>
        <v/>
      </c>
      <c r="OZ45" t="str">
        <f>IF(ISERROR(MATCH(OZ$1,'CSC Mitre'!AR$1:AR$220,0)),"",VLOOKUP(OZ$1,'Tactic Recode'!$A$1:$B$547,2,FALSE))</f>
        <v/>
      </c>
      <c r="PA45" t="str">
        <f>IF(ISERROR(MATCH(PA$1,'CSC Mitre'!AR$1:AR$220,0)),"",VLOOKUP(PA$1,'Tactic Recode'!$A$1:$B$547,2,FALSE))</f>
        <v/>
      </c>
      <c r="PB45" t="str">
        <f>IF(ISERROR(MATCH(PB$1,'CSC Mitre'!AR$1:AR$220,0)),"",VLOOKUP(PB$1,'Tactic Recode'!$A$1:$B$547,2,FALSE))</f>
        <v/>
      </c>
      <c r="PC45" t="str">
        <f>IF(ISERROR(MATCH(PC$1,'CSC Mitre'!AR$1:AR$220,0)),"",VLOOKUP(PC$1,'Tactic Recode'!$A$1:$B$547,2,FALSE))</f>
        <v/>
      </c>
      <c r="PD45" t="str">
        <f>IF(ISERROR(MATCH(PD$1,'CSC Mitre'!AR$1:AR$220,0)),"",VLOOKUP(PD$1,'Tactic Recode'!$A$1:$B$547,2,FALSE))</f>
        <v/>
      </c>
      <c r="PE45" t="str">
        <f>IF(ISERROR(MATCH(PE$1,'CSC Mitre'!AR$1:AR$220,0)),"",VLOOKUP(PE$1,'Tactic Recode'!$A$1:$B$547,2,FALSE))</f>
        <v/>
      </c>
      <c r="PF45" t="str">
        <f>IF(ISERROR(MATCH(PF$1,'CSC Mitre'!AR$1:AR$220,0)),"",VLOOKUP(PF$1,'Tactic Recode'!$A$1:$B$547,2,FALSE))</f>
        <v/>
      </c>
      <c r="PG45" t="str">
        <f>IF(ISERROR(MATCH(PG$1,'CSC Mitre'!AR$1:AR$220,0)),"",VLOOKUP(PG$1,'Tactic Recode'!$A$1:$B$547,2,FALSE))</f>
        <v/>
      </c>
      <c r="PH45" t="str">
        <f>IF(ISERROR(MATCH(PH$1,'CSC Mitre'!AR$1:AR$220,0)),"",VLOOKUP(PH$1,'Tactic Recode'!$A$1:$B$547,2,FALSE))</f>
        <v/>
      </c>
      <c r="PI45" t="str">
        <f>IF(ISERROR(MATCH(PI$1,'CSC Mitre'!AR$1:AR$220,0)),"",VLOOKUP(PI$1,'Tactic Recode'!$A$1:$B$547,2,FALSE))</f>
        <v/>
      </c>
      <c r="PJ45" t="str">
        <f>IF(ISERROR(MATCH(PJ$1,'CSC Mitre'!AR$1:AR$220,0)),"",VLOOKUP(PJ$1,'Tactic Recode'!$A$1:$B$547,2,FALSE))</f>
        <v/>
      </c>
      <c r="PK45" t="str">
        <f>IF(ISERROR(MATCH(PK$1,'CSC Mitre'!AR$1:AR$220,0)),"",VLOOKUP(PK$1,'Tactic Recode'!$A$1:$B$547,2,FALSE))</f>
        <v/>
      </c>
      <c r="PL45" t="str">
        <f>IF(ISERROR(MATCH(PL$1,'CSC Mitre'!AR$1:AR$220,0)),"",VLOOKUP(PL$1,'Tactic Recode'!$A$1:$B$547,2,FALSE))</f>
        <v/>
      </c>
      <c r="PM45" t="str">
        <f>IF(ISERROR(MATCH(PM$1,'CSC Mitre'!AR$1:AR$220,0)),"",VLOOKUP(PM$1,'Tactic Recode'!$A$1:$B$547,2,FALSE))</f>
        <v/>
      </c>
      <c r="PN45" t="str">
        <f>IF(ISERROR(MATCH(PN$1,'CSC Mitre'!AR$1:AR$220,0)),"",VLOOKUP(PN$1,'Tactic Recode'!$A$1:$B$547,2,FALSE))</f>
        <v/>
      </c>
      <c r="PO45" t="str">
        <f>IF(ISERROR(MATCH(PO$1,'CSC Mitre'!AR$1:AR$220,0)),"",VLOOKUP(PO$1,'Tactic Recode'!$A$1:$B$547,2,FALSE))</f>
        <v/>
      </c>
      <c r="PP45" t="str">
        <f>IF(ISERROR(MATCH(PP$1,'CSC Mitre'!AR$1:AR$220,0)),"",VLOOKUP(PP$1,'Tactic Recode'!$A$1:$B$547,2,FALSE))</f>
        <v/>
      </c>
      <c r="PQ45" t="str">
        <f>IF(ISERROR(MATCH(PQ$1,'CSC Mitre'!AR$1:AR$220,0)),"",VLOOKUP(PQ$1,'Tactic Recode'!$A$1:$B$547,2,FALSE))</f>
        <v/>
      </c>
      <c r="PR45" t="str">
        <f>IF(ISERROR(MATCH(PR$1,'CSC Mitre'!AR$1:AR$220,0)),"",VLOOKUP(PR$1,'Tactic Recode'!$A$1:$B$547,2,FALSE))</f>
        <v/>
      </c>
      <c r="PS45" t="str">
        <f>IF(ISERROR(MATCH(PS$1,'CSC Mitre'!AR$1:AR$220,0)),"",VLOOKUP(PS$1,'Tactic Recode'!$A$1:$B$547,2,FALSE))</f>
        <v/>
      </c>
      <c r="PT45" t="str">
        <f>IF(ISERROR(MATCH(PT$1,'CSC Mitre'!AR$1:AR$220,0)),"",VLOOKUP(PT$1,'Tactic Recode'!$A$1:$B$547,2,FALSE))</f>
        <v/>
      </c>
      <c r="PU45" t="str">
        <f>IF(ISERROR(MATCH(PU$1,'CSC Mitre'!AR$1:AR$220,0)),"",VLOOKUP(PU$1,'Tactic Recode'!$A$1:$B$547,2,FALSE))</f>
        <v/>
      </c>
      <c r="PV45" t="str">
        <f>IF(ISERROR(MATCH(PV$1,'CSC Mitre'!AR$1:AR$220,0)),"",VLOOKUP(PV$1,'Tactic Recode'!$A$1:$B$547,2,FALSE))</f>
        <v/>
      </c>
      <c r="PW45" t="str">
        <f>IF(ISERROR(MATCH(PW$1,'CSC Mitre'!AR$1:AR$220,0)),"",VLOOKUP(PW$1,'Tactic Recode'!$A$1:$B$547,2,FALSE))</f>
        <v/>
      </c>
      <c r="PX45" t="str">
        <f>IF(ISERROR(MATCH(PX$1,'CSC Mitre'!AR$1:AR$220,0)),"",VLOOKUP(PX$1,'Tactic Recode'!$A$1:$B$547,2,FALSE))</f>
        <v/>
      </c>
      <c r="PY45" t="str">
        <f>IF(ISERROR(MATCH(PY$1,'CSC Mitre'!AR$1:AR$220,0)),"",VLOOKUP(PY$1,'Tactic Recode'!$A$1:$B$547,2,FALSE))</f>
        <v/>
      </c>
      <c r="PZ45" t="str">
        <f>IF(ISERROR(MATCH(PZ$1,'CSC Mitre'!AR$1:AR$220,0)),"",VLOOKUP(PZ$1,'Tactic Recode'!$A$1:$B$547,2,FALSE))</f>
        <v/>
      </c>
      <c r="QA45" t="str">
        <f>IF(ISERROR(MATCH(QA$1,'CSC Mitre'!AR$1:AR$220,0)),"",VLOOKUP(QA$1,'Tactic Recode'!$A$1:$B$547,2,FALSE))</f>
        <v/>
      </c>
      <c r="QB45" t="str">
        <f>IF(ISERROR(MATCH(QB$1,'CSC Mitre'!AR$1:AR$220,0)),"",VLOOKUP(QB$1,'Tactic Recode'!$A$1:$B$547,2,FALSE))</f>
        <v/>
      </c>
      <c r="QC45" t="str">
        <f>IF(ISERROR(MATCH(QC$1,'CSC Mitre'!AR$1:AR$220,0)),"",VLOOKUP(QC$1,'Tactic Recode'!$A$1:$B$547,2,FALSE))</f>
        <v/>
      </c>
      <c r="QD45" t="str">
        <f>IF(ISERROR(MATCH(QD$1,'CSC Mitre'!AR$1:AR$220,0)),"",VLOOKUP(QD$1,'Tactic Recode'!$A$1:$B$547,2,FALSE))</f>
        <v/>
      </c>
      <c r="QE45" t="str">
        <f>IF(ISERROR(MATCH(QE$1,'CSC Mitre'!AR$1:AR$220,0)),"",VLOOKUP(QE$1,'Tactic Recode'!$A$1:$B$547,2,FALSE))</f>
        <v/>
      </c>
      <c r="QF45" t="str">
        <f>IF(ISERROR(MATCH(QF$1,'CSC Mitre'!AR$1:AR$220,0)),"",VLOOKUP(QF$1,'Tactic Recode'!$A$1:$B$547,2,FALSE))</f>
        <v/>
      </c>
      <c r="QG45" t="str">
        <f>IF(ISERROR(MATCH(QG$1,'CSC Mitre'!AR$1:AR$220,0)),"",VLOOKUP(QG$1,'Tactic Recode'!$A$1:$B$547,2,FALSE))</f>
        <v/>
      </c>
      <c r="QH45" t="str">
        <f>IF(ISERROR(MATCH(QH$1,'CSC Mitre'!AR$1:AR$220,0)),"",VLOOKUP(QH$1,'Tactic Recode'!$A$1:$B$547,2,FALSE))</f>
        <v/>
      </c>
      <c r="QI45" t="str">
        <f>IF(ISERROR(MATCH(QI$1,'CSC Mitre'!AR$1:AR$220,0)),"",VLOOKUP(QI$1,'Tactic Recode'!$A$1:$B$547,2,FALSE))</f>
        <v/>
      </c>
      <c r="QJ45" t="str">
        <f>IF(ISERROR(MATCH(QJ$1,'CSC Mitre'!AR$1:AR$220,0)),"",VLOOKUP(QJ$1,'Tactic Recode'!$A$1:$B$547,2,FALSE))</f>
        <v/>
      </c>
      <c r="QK45" t="str">
        <f>IF(ISERROR(MATCH(QK$1,'CSC Mitre'!AR$1:AR$220,0)),"",VLOOKUP(QK$1,'Tactic Recode'!$A$1:$B$547,2,FALSE))</f>
        <v/>
      </c>
      <c r="QL45" t="str">
        <f>IF(ISERROR(MATCH(QL$1,'CSC Mitre'!AR$1:AR$220,0)),"",VLOOKUP(QL$1,'Tactic Recode'!$A$1:$B$547,2,FALSE))</f>
        <v/>
      </c>
      <c r="QM45" t="str">
        <f>IF(ISERROR(MATCH(QM$1,'CSC Mitre'!AR$1:AR$220,0)),"",VLOOKUP(QM$1,'Tactic Recode'!$A$1:$B$547,2,FALSE))</f>
        <v/>
      </c>
      <c r="QN45" t="str">
        <f>IF(ISERROR(MATCH(QN$1,'CSC Mitre'!AR$1:AR$220,0)),"",VLOOKUP(QN$1,'Tactic Recode'!$A$1:$B$547,2,FALSE))</f>
        <v/>
      </c>
      <c r="QO45" t="str">
        <f>IF(ISERROR(MATCH(QO$1,'CSC Mitre'!AR$1:AR$220,0)),"",VLOOKUP(QO$1,'Tactic Recode'!$A$1:$B$547,2,FALSE))</f>
        <v/>
      </c>
      <c r="QP45" t="str">
        <f>IF(ISERROR(MATCH(QP$1,'CSC Mitre'!AR$1:AR$220,0)),"",VLOOKUP(QP$1,'Tactic Recode'!$A$1:$B$547,2,FALSE))</f>
        <v/>
      </c>
      <c r="QQ45" t="str">
        <f>IF(ISERROR(MATCH(QQ$1,'CSC Mitre'!AR$1:AR$220,0)),"",VLOOKUP(QQ$1,'Tactic Recode'!$A$1:$B$547,2,FALSE))</f>
        <v/>
      </c>
      <c r="QR45" t="str">
        <f>IF(ISERROR(MATCH(QR$1,'CSC Mitre'!AR$1:AR$220,0)),"",VLOOKUP(QR$1,'Tactic Recode'!$A$1:$B$547,2,FALSE))</f>
        <v/>
      </c>
      <c r="QS45" t="str">
        <f>IF(ISERROR(MATCH(QS$1,'CSC Mitre'!AR$1:AR$220,0)),"",VLOOKUP(QS$1,'Tactic Recode'!$A$1:$B$547,2,FALSE))</f>
        <v/>
      </c>
      <c r="QT45" t="str">
        <f>IF(ISERROR(MATCH(QT$1,'CSC Mitre'!AR$1:AR$220,0)),"",VLOOKUP(QT$1,'Tactic Recode'!$A$1:$B$547,2,FALSE))</f>
        <v/>
      </c>
      <c r="QU45" t="str">
        <f>IF(ISERROR(MATCH(QU$1,'CSC Mitre'!AR$1:AR$220,0)),"",VLOOKUP(QU$1,'Tactic Recode'!$A$1:$B$547,2,FALSE))</f>
        <v/>
      </c>
      <c r="QV45" t="str">
        <f>IF(ISERROR(MATCH(QV$1,'CSC Mitre'!AR$1:AR$220,0)),"",VLOOKUP(QV$1,'Tactic Recode'!$A$1:$B$547,2,FALSE))</f>
        <v/>
      </c>
      <c r="QW45" t="str">
        <f>IF(ISERROR(MATCH(QW$1,'CSC Mitre'!AR$1:AR$220,0)),"",VLOOKUP(QW$1,'Tactic Recode'!$A$1:$B$547,2,FALSE))</f>
        <v/>
      </c>
      <c r="QX45" t="str">
        <f>IF(ISERROR(MATCH(QX$1,'CSC Mitre'!AR$1:AR$220,0)),"",VLOOKUP(QX$1,'Tactic Recode'!$A$1:$B$547,2,FALSE))</f>
        <v/>
      </c>
      <c r="QY45" t="str">
        <f>IF(ISERROR(MATCH(QY$1,'CSC Mitre'!AR$1:AR$220,0)),"",VLOOKUP(QY$1,'Tactic Recode'!$A$1:$B$547,2,FALSE))</f>
        <v/>
      </c>
      <c r="QZ45" t="str">
        <f>IF(ISERROR(MATCH(QZ$1,'CSC Mitre'!AR$1:AR$220,0)),"",VLOOKUP(QZ$1,'Tactic Recode'!$A$1:$B$547,2,FALSE))</f>
        <v/>
      </c>
      <c r="RA45" t="str">
        <f>IF(ISERROR(MATCH(RA$1,'CSC Mitre'!AR$1:AR$220,0)),"",VLOOKUP(RA$1,'Tactic Recode'!$A$1:$B$547,2,FALSE))</f>
        <v/>
      </c>
      <c r="RB45" t="str">
        <f>IF(ISERROR(MATCH(RB$1,'CSC Mitre'!AR$1:AR$220,0)),"",VLOOKUP(RB$1,'Tactic Recode'!$A$1:$B$547,2,FALSE))</f>
        <v/>
      </c>
      <c r="RC45" t="str">
        <f>IF(ISERROR(MATCH(RC$1,'CSC Mitre'!AR$1:AR$220,0)),"",VLOOKUP(RC$1,'Tactic Recode'!$A$1:$B$547,2,FALSE))</f>
        <v/>
      </c>
      <c r="RD45" t="str">
        <f>IF(ISERROR(MATCH(RD$1,'CSC Mitre'!AR$1:AR$220,0)),"",VLOOKUP(RD$1,'Tactic Recode'!$A$1:$B$547,2,FALSE))</f>
        <v/>
      </c>
      <c r="RE45" t="str">
        <f>IF(ISERROR(MATCH(RE$1,'CSC Mitre'!AR$1:AR$220,0)),"",VLOOKUP(RE$1,'Tactic Recode'!$A$1:$B$547,2,FALSE))</f>
        <v/>
      </c>
      <c r="RF45" t="str">
        <f>IF(ISERROR(MATCH(RF$1,'CSC Mitre'!AR$1:AR$220,0)),"",VLOOKUP(RF$1,'Tactic Recode'!$A$1:$B$547,2,FALSE))</f>
        <v/>
      </c>
      <c r="RG45" t="str">
        <f>IF(ISERROR(MATCH(RG$1,'CSC Mitre'!AR$1:AR$220,0)),"",VLOOKUP(RG$1,'Tactic Recode'!$A$1:$B$547,2,FALSE))</f>
        <v/>
      </c>
      <c r="RH45" t="str">
        <f>IF(ISERROR(MATCH(RH$1,'CSC Mitre'!AR$1:AR$220,0)),"",VLOOKUP(RH$1,'Tactic Recode'!$A$1:$B$547,2,FALSE))</f>
        <v/>
      </c>
      <c r="RI45" t="str">
        <f>IF(ISERROR(MATCH(RI$1,'CSC Mitre'!AR$1:AR$220,0)),"",VLOOKUP(RI$1,'Tactic Recode'!$A$1:$B$547,2,FALSE))</f>
        <v/>
      </c>
      <c r="RJ45" t="str">
        <f>IF(ISERROR(MATCH(RJ$1,'CSC Mitre'!AR$1:AR$220,0)),"",VLOOKUP(RJ$1,'Tactic Recode'!$A$1:$B$547,2,FALSE))</f>
        <v/>
      </c>
      <c r="RK45" t="str">
        <f>IF(ISERROR(MATCH(RK$1,'CSC Mitre'!AR$1:AR$220,0)),"",VLOOKUP(RK$1,'Tactic Recode'!$A$1:$B$547,2,FALSE))</f>
        <v/>
      </c>
      <c r="RL45" t="str">
        <f>IF(ISERROR(MATCH(RL$1,'CSC Mitre'!AR$1:AR$220,0)),"",VLOOKUP(RL$1,'Tactic Recode'!$A$1:$B$547,2,FALSE))</f>
        <v/>
      </c>
      <c r="RM45" t="str">
        <f>IF(ISERROR(MATCH(RM$1,'CSC Mitre'!AR$1:AR$220,0)),"",VLOOKUP(RM$1,'Tactic Recode'!$A$1:$B$547,2,FALSE))</f>
        <v/>
      </c>
      <c r="RN45" t="str">
        <f>IF(ISERROR(MATCH(RN$1,'CSC Mitre'!AR$1:AR$220,0)),"",VLOOKUP(RN$1,'Tactic Recode'!$A$1:$B$547,2,FALSE))</f>
        <v/>
      </c>
      <c r="RO45" t="str">
        <f>IF(ISERROR(MATCH(RO$1,'CSC Mitre'!AR$1:AR$220,0)),"",VLOOKUP(RO$1,'Tactic Recode'!$A$1:$B$547,2,FALSE))</f>
        <v/>
      </c>
      <c r="RP45" t="str">
        <f>IF(ISERROR(MATCH(RP$1,'CSC Mitre'!AR$1:AR$220,0)),"",VLOOKUP(RP$1,'Tactic Recode'!$A$1:$B$547,2,FALSE))</f>
        <v/>
      </c>
      <c r="RQ45" t="str">
        <f>IF(ISERROR(MATCH(RQ$1,'CSC Mitre'!AR$1:AR$220,0)),"",VLOOKUP(RQ$1,'Tactic Recode'!$A$1:$B$547,2,FALSE))</f>
        <v/>
      </c>
      <c r="RR45" t="str">
        <f>IF(ISERROR(MATCH(RR$1,'CSC Mitre'!AR$1:AR$220,0)),"",VLOOKUP(RR$1,'Tactic Recode'!$A$1:$B$547,2,FALSE))</f>
        <v/>
      </c>
      <c r="RS45" t="str">
        <f>IF(ISERROR(MATCH(RS$1,'CSC Mitre'!AR$1:AR$220,0)),"",VLOOKUP(RS$1,'Tactic Recode'!$A$1:$B$547,2,FALSE))</f>
        <v/>
      </c>
      <c r="RT45" t="str">
        <f>IF(ISERROR(MATCH(RT$1,'CSC Mitre'!AR$1:AR$220,0)),"",VLOOKUP(RT$1,'Tactic Recode'!$A$1:$B$547,2,FALSE))</f>
        <v/>
      </c>
      <c r="RU45" t="str">
        <f>IF(ISERROR(MATCH(RU$1,'CSC Mitre'!AR$1:AR$220,0)),"",VLOOKUP(RU$1,'Tactic Recode'!$A$1:$B$547,2,FALSE))</f>
        <v/>
      </c>
      <c r="RV45" t="str">
        <f>IF(ISERROR(MATCH(RV$1,'CSC Mitre'!AR$1:AR$220,0)),"",VLOOKUP(RV$1,'Tactic Recode'!$A$1:$B$547,2,FALSE))</f>
        <v/>
      </c>
      <c r="RW45" t="str">
        <f>IF(ISERROR(MATCH(RW$1,'CSC Mitre'!AR$1:AR$220,0)),"",VLOOKUP(RW$1,'Tactic Recode'!$A$1:$B$547,2,FALSE))</f>
        <v/>
      </c>
      <c r="RX45" t="str">
        <f>IF(ISERROR(MATCH(RX$1,'CSC Mitre'!AR$1:AR$220,0)),"",VLOOKUP(RX$1,'Tactic Recode'!$A$1:$B$547,2,FALSE))</f>
        <v/>
      </c>
      <c r="RY45" t="str">
        <f>IF(ISERROR(MATCH(RY$1,'CSC Mitre'!AR$1:AR$220,0)),"",VLOOKUP(RY$1,'Tactic Recode'!$A$1:$B$547,2,FALSE))</f>
        <v/>
      </c>
      <c r="RZ45" t="str">
        <f>IF(ISERROR(MATCH(RZ$1,'CSC Mitre'!AR$1:AR$220,0)),"",VLOOKUP(RZ$1,'Tactic Recode'!$A$1:$B$547,2,FALSE))</f>
        <v/>
      </c>
      <c r="SA45" t="str">
        <f>IF(ISERROR(MATCH(SA$1,'CSC Mitre'!AR$1:AR$220,0)),"",VLOOKUP(SA$1,'Tactic Recode'!$A$1:$B$547,2,FALSE))</f>
        <v/>
      </c>
      <c r="SB45" t="str">
        <f>IF(ISERROR(MATCH(SB$1,'CSC Mitre'!AR$1:AR$220,0)),"",VLOOKUP(SB$1,'Tactic Recode'!$A$1:$B$547,2,FALSE))</f>
        <v/>
      </c>
      <c r="SC45" t="str">
        <f>IF(ISERROR(MATCH(SC$1,'CSC Mitre'!AR$1:AR$220,0)),"",VLOOKUP(SC$1,'Tactic Recode'!$A$1:$B$547,2,FALSE))</f>
        <v/>
      </c>
      <c r="SD45" t="str">
        <f>IF(ISERROR(MATCH(SD$1,'CSC Mitre'!AR$1:AR$220,0)),"",VLOOKUP(SD$1,'Tactic Recode'!$A$1:$B$547,2,FALSE))</f>
        <v/>
      </c>
      <c r="SE45" t="str">
        <f>IF(ISERROR(MATCH(SE$1,'CSC Mitre'!AR$1:AR$220,0)),"",VLOOKUP(SE$1,'Tactic Recode'!$A$1:$B$547,2,FALSE))</f>
        <v/>
      </c>
      <c r="SF45" t="str">
        <f>IF(ISERROR(MATCH(SF$1,'CSC Mitre'!AR$1:AR$220,0)),"",VLOOKUP(SF$1,'Tactic Recode'!$A$1:$B$547,2,FALSE))</f>
        <v/>
      </c>
      <c r="SG45" t="str">
        <f>IF(ISERROR(MATCH(SG$1,'CSC Mitre'!AR$1:AR$220,0)),"",VLOOKUP(SG$1,'Tactic Recode'!$A$1:$B$547,2,FALSE))</f>
        <v/>
      </c>
      <c r="SH45" t="str">
        <f>IF(ISERROR(MATCH(SH$1,'CSC Mitre'!AR$1:AR$220,0)),"",VLOOKUP(SH$1,'Tactic Recode'!$A$1:$B$547,2,FALSE))</f>
        <v/>
      </c>
      <c r="SI45" t="str">
        <f>IF(ISERROR(MATCH(SI$1,'CSC Mitre'!AR$1:AR$220,0)),"",VLOOKUP(SI$1,'Tactic Recode'!$A$1:$B$547,2,FALSE))</f>
        <v/>
      </c>
      <c r="SJ45" t="str">
        <f>IF(ISERROR(MATCH(SJ$1,'CSC Mitre'!AR$1:AR$220,0)),"",VLOOKUP(SJ$1,'Tactic Recode'!$A$1:$B$547,2,FALSE))</f>
        <v/>
      </c>
      <c r="SK45" t="str">
        <f>IF(ISERROR(MATCH(SK$1,'CSC Mitre'!AR$1:AR$220,0)),"",VLOOKUP(SK$1,'Tactic Recode'!$A$1:$B$547,2,FALSE))</f>
        <v/>
      </c>
      <c r="SL45" t="str">
        <f>IF(ISERROR(MATCH(SL$1,'CSC Mitre'!AR$1:AR$220,0)),"",VLOOKUP(SL$1,'Tactic Recode'!$A$1:$B$547,2,FALSE))</f>
        <v/>
      </c>
      <c r="SM45" t="str">
        <f>IF(ISERROR(MATCH(SM$1,'CSC Mitre'!AR$1:AR$220,0)),"",VLOOKUP(SM$1,'Tactic Recode'!$A$1:$B$547,2,FALSE))</f>
        <v/>
      </c>
      <c r="SN45" t="str">
        <f>IF(ISERROR(MATCH(SN$1,'CSC Mitre'!AR$1:AR$220,0)),"",VLOOKUP(SN$1,'Tactic Recode'!$A$1:$B$547,2,FALSE))</f>
        <v/>
      </c>
      <c r="SO45" t="str">
        <f>IF(ISERROR(MATCH(SO$1,'CSC Mitre'!AR$1:AR$220,0)),"",VLOOKUP(SO$1,'Tactic Recode'!$A$1:$B$547,2,FALSE))</f>
        <v/>
      </c>
      <c r="SP45" t="str">
        <f>IF(ISERROR(MATCH(SP$1,'CSC Mitre'!AR$1:AR$220,0)),"",VLOOKUP(SP$1,'Tactic Recode'!$A$1:$B$547,2,FALSE))</f>
        <v/>
      </c>
      <c r="SQ45" t="str">
        <f>IF(ISERROR(MATCH(SQ$1,'CSC Mitre'!AR$1:AR$220,0)),"",VLOOKUP(SQ$1,'Tactic Recode'!$A$1:$B$547,2,FALSE))</f>
        <v/>
      </c>
      <c r="SR45" t="str">
        <f>IF(ISERROR(MATCH(SR$1,'CSC Mitre'!AR$1:AR$220,0)),"",VLOOKUP(SR$1,'Tactic Recode'!$A$1:$B$547,2,FALSE))</f>
        <v/>
      </c>
      <c r="SS45" t="str">
        <f>IF(ISERROR(MATCH(SS$1,'CSC Mitre'!AR$1:AR$220,0)),"",VLOOKUP(SS$1,'Tactic Recode'!$A$1:$B$547,2,FALSE))</f>
        <v/>
      </c>
      <c r="ST45" t="str">
        <f>IF(ISERROR(MATCH(ST$1,'CSC Mitre'!AR$1:AR$220,0)),"",VLOOKUP(ST$1,'Tactic Recode'!$A$1:$B$547,2,FALSE))</f>
        <v/>
      </c>
      <c r="SU45" t="str">
        <f>IF(ISERROR(MATCH(SU$1,'CSC Mitre'!AR$1:AR$220,0)),"",VLOOKUP(SU$1,'Tactic Recode'!$A$1:$B$547,2,FALSE))</f>
        <v/>
      </c>
      <c r="SV45" t="str">
        <f>IF(ISERROR(MATCH(SV$1,'CSC Mitre'!AR$1:AR$220,0)),"",VLOOKUP(SV$1,'Tactic Recode'!$A$1:$B$547,2,FALSE))</f>
        <v/>
      </c>
      <c r="SW45" t="str">
        <f>IF(ISERROR(MATCH(SW$1,'CSC Mitre'!AR$1:AR$220,0)),"",VLOOKUP(SW$1,'Tactic Recode'!$A$1:$B$547,2,FALSE))</f>
        <v/>
      </c>
      <c r="SX45" t="str">
        <f>IF(ISERROR(MATCH(SX$1,'CSC Mitre'!AR$1:AR$220,0)),"",VLOOKUP(SX$1,'Tactic Recode'!$A$1:$B$547,2,FALSE))</f>
        <v/>
      </c>
      <c r="SY45" t="str">
        <f>IF(ISERROR(MATCH(SY$1,'CSC Mitre'!AR$1:AR$220,0)),"",VLOOKUP(SY$1,'Tactic Recode'!$A$1:$B$547,2,FALSE))</f>
        <v/>
      </c>
      <c r="SZ45" t="str">
        <f>IF(ISERROR(MATCH(SZ$1,'CSC Mitre'!AR$1:AR$220,0)),"",VLOOKUP(SZ$1,'Tactic Recode'!$A$1:$B$547,2,FALSE))</f>
        <v/>
      </c>
      <c r="TA45" t="str">
        <f>IF(ISERROR(MATCH(TA$1,'CSC Mitre'!AR$1:AR$220,0)),"",VLOOKUP(TA$1,'Tactic Recode'!$A$1:$B$547,2,FALSE))</f>
        <v/>
      </c>
      <c r="TB45" t="str">
        <f>IF(ISERROR(MATCH(TB$1,'CSC Mitre'!AR$1:AR$220,0)),"",VLOOKUP(TB$1,'Tactic Recode'!$A$1:$B$547,2,FALSE))</f>
        <v/>
      </c>
      <c r="TC45" t="str">
        <f>IF(ISERROR(MATCH(TC$1,'CSC Mitre'!AR$1:AR$220,0)),"",VLOOKUP(TC$1,'Tactic Recode'!$A$1:$B$547,2,FALSE))</f>
        <v/>
      </c>
      <c r="TD45" t="str">
        <f>IF(ISERROR(MATCH(TD$1,'CSC Mitre'!AR$1:AR$220,0)),"",VLOOKUP(TD$1,'Tactic Recode'!$A$1:$B$547,2,FALSE))</f>
        <v/>
      </c>
      <c r="TE45" t="str">
        <f>IF(ISERROR(MATCH(TE$1,'CSC Mitre'!AR$1:AR$220,0)),"",VLOOKUP(TE$1,'Tactic Recode'!$A$1:$B$547,2,FALSE))</f>
        <v/>
      </c>
      <c r="TF45" t="str">
        <f>IF(ISERROR(MATCH(TF$1,'CSC Mitre'!AR$1:AR$220,0)),"",VLOOKUP(TF$1,'Tactic Recode'!$A$1:$B$547,2,FALSE))</f>
        <v/>
      </c>
      <c r="TG45" t="str">
        <f>IF(ISERROR(MATCH(TG$1,'CSC Mitre'!AR$1:AR$220,0)),"",VLOOKUP(TG$1,'Tactic Recode'!$A$1:$B$547,2,FALSE))</f>
        <v/>
      </c>
      <c r="TH45" t="str">
        <f>IF(ISERROR(MATCH(TH$1,'CSC Mitre'!AR$1:AR$220,0)),"",VLOOKUP(TH$1,'Tactic Recode'!$A$1:$B$547,2,FALSE))</f>
        <v/>
      </c>
      <c r="TI45" t="str">
        <f>IF(ISERROR(MATCH(TI$1,'CSC Mitre'!AR$1:AR$220,0)),"",VLOOKUP(TI$1,'Tactic Recode'!$A$1:$B$547,2,FALSE))</f>
        <v/>
      </c>
      <c r="TJ45" t="str">
        <f>IF(ISERROR(MATCH(TJ$1,'CSC Mitre'!AR$1:AR$220,0)),"",VLOOKUP(TJ$1,'Tactic Recode'!$A$1:$B$547,2,FALSE))</f>
        <v/>
      </c>
      <c r="TK45" t="str">
        <f>IF(ISERROR(MATCH(TK$1,'CSC Mitre'!AR$1:AR$220,0)),"",VLOOKUP(TK$1,'Tactic Recode'!$A$1:$B$547,2,FALSE))</f>
        <v/>
      </c>
      <c r="TL45" t="str">
        <f>IF(ISERROR(MATCH(TL$1,'CSC Mitre'!AR$1:AR$220,0)),"",VLOOKUP(TL$1,'Tactic Recode'!$A$1:$B$547,2,FALSE))</f>
        <v/>
      </c>
      <c r="TM45" t="str">
        <f>IF(ISERROR(MATCH(TM$1,'CSC Mitre'!AR$1:AR$220,0)),"",VLOOKUP(TM$1,'Tactic Recode'!$A$1:$B$547,2,FALSE))</f>
        <v/>
      </c>
      <c r="TN45" t="str">
        <f>IF(ISERROR(MATCH(TN$1,'CSC Mitre'!AR$1:AR$220,0)),"",VLOOKUP(TN$1,'Tactic Recode'!$A$1:$B$547,2,FALSE))</f>
        <v/>
      </c>
      <c r="TO45" t="str">
        <f>IF(ISERROR(MATCH(TO$1,'CSC Mitre'!AR$1:AR$220,0)),"",VLOOKUP(TO$1,'Tactic Recode'!$A$1:$B$547,2,FALSE))</f>
        <v/>
      </c>
      <c r="TP45" t="str">
        <f>IF(ISERROR(MATCH(TP$1,'CSC Mitre'!AR$1:AR$220,0)),"",VLOOKUP(TP$1,'Tactic Recode'!$A$1:$B$547,2,FALSE))</f>
        <v/>
      </c>
      <c r="TQ45" t="str">
        <f>IF(ISERROR(MATCH(TQ$1,'CSC Mitre'!AR$1:AR$220,0)),"",VLOOKUP(TQ$1,'Tactic Recode'!$A$1:$B$547,2,FALSE))</f>
        <v/>
      </c>
      <c r="TR45" t="str">
        <f>IF(ISERROR(MATCH(TR$1,'CSC Mitre'!AR$1:AR$220,0)),"",VLOOKUP(TR$1,'Tactic Recode'!$A$1:$B$547,2,FALSE))</f>
        <v/>
      </c>
      <c r="TS45" t="str">
        <f>IF(ISERROR(MATCH(TS$1,'CSC Mitre'!AR$1:AR$220,0)),"",VLOOKUP(TS$1,'Tactic Recode'!$A$1:$B$547,2,FALSE))</f>
        <v/>
      </c>
      <c r="TT45" t="str">
        <f>IF(ISERROR(MATCH(TT$1,'CSC Mitre'!AR$1:AR$220,0)),"",VLOOKUP(TT$1,'Tactic Recode'!$A$1:$B$547,2,FALSE))</f>
        <v/>
      </c>
      <c r="TU45" t="str">
        <f>IF(ISERROR(MATCH(TU$1,'CSC Mitre'!AR$1:AR$220,0)),"",VLOOKUP(TU$1,'Tactic Recode'!$A$1:$B$547,2,FALSE))</f>
        <v/>
      </c>
      <c r="TV45" t="str">
        <f>IF(ISERROR(MATCH(TV$1,'CSC Mitre'!AR$1:AR$220,0)),"",VLOOKUP(TV$1,'Tactic Recode'!$A$1:$B$547,2,FALSE))</f>
        <v/>
      </c>
      <c r="TW45" t="str">
        <f>IF(ISERROR(MATCH(TW$1,'CSC Mitre'!AR$1:AR$220,0)),"",VLOOKUP(TW$1,'Tactic Recode'!$A$1:$B$547,2,FALSE))</f>
        <v/>
      </c>
      <c r="TX45" t="str">
        <f>IF(ISERROR(MATCH(TX$1,'CSC Mitre'!AR$1:AR$220,0)),"",VLOOKUP(TX$1,'Tactic Recode'!$A$1:$B$547,2,FALSE))</f>
        <v/>
      </c>
      <c r="TY45" t="str">
        <f>IF(ISERROR(MATCH(TY$1,'CSC Mitre'!AR$1:AR$220,0)),"",VLOOKUP(TY$1,'Tactic Recode'!$A$1:$B$547,2,FALSE))</f>
        <v/>
      </c>
      <c r="TZ45" t="str">
        <f>IF(ISERROR(MATCH(TZ$1,'CSC Mitre'!AR$1:AR$220,0)),"",VLOOKUP(TZ$1,'Tactic Recode'!$A$1:$B$547,2,FALSE))</f>
        <v/>
      </c>
      <c r="UA45" t="str">
        <f>IF(ISERROR(MATCH(UA$1,'CSC Mitre'!AR$1:AR$220,0)),"",VLOOKUP(UA$1,'Tactic Recode'!$A$1:$B$547,2,FALSE))</f>
        <v/>
      </c>
      <c r="UB45" t="str">
        <f>IF(ISERROR(MATCH(UB$1,'CSC Mitre'!AR$1:AR$220,0)),"",VLOOKUP(UB$1,'Tactic Recode'!$A$1:$B$547,2,FALSE))</f>
        <v/>
      </c>
    </row>
    <row r="46" spans="1:548" x14ac:dyDescent="0.25">
      <c r="A46" s="59" t="s">
        <v>443</v>
      </c>
      <c r="B46" t="str">
        <f>IF(ISERROR(MATCH(B$1,'CSC Mitre'!AS$1:AS$220,0)),"",VLOOKUP(B$1,'Tactic Recode'!$A$1:$B$547,2,FALSE))</f>
        <v/>
      </c>
      <c r="C46" t="str">
        <f>IF(ISERROR(MATCH(C$1,'CSC Mitre'!AS$1:AS$220,0)),"",VLOOKUP(C$1,'Tactic Recode'!$A$1:$B$547,2,FALSE))</f>
        <v/>
      </c>
      <c r="D46" t="str">
        <f>IF(ISERROR(MATCH(D$1,'CSC Mitre'!AS$1:AS$220,0)),"",VLOOKUP(D$1,'Tactic Recode'!$A$1:$B$547,2,FALSE))</f>
        <v/>
      </c>
      <c r="E46" t="str">
        <f>IF(ISERROR(MATCH(E$1,'CSC Mitre'!AS$1:AS$220,0)),"",VLOOKUP(E$1,'Tactic Recode'!$A$1:$B$547,2,FALSE))</f>
        <v/>
      </c>
      <c r="F46" t="str">
        <f>IF(ISERROR(MATCH(F$1,'CSC Mitre'!AS$1:AS$220,0)),"",VLOOKUP(F$1,'Tactic Recode'!$A$1:$B$547,2,FALSE))</f>
        <v>Credential Access</v>
      </c>
      <c r="G46" t="str">
        <f>IF(ISERROR(MATCH(G$1,'CSC Mitre'!AS$1:AS$220,0)),"",VLOOKUP(G$1,'Tactic Recode'!$A$1:$B$547,2,FALSE))</f>
        <v>Credential Access</v>
      </c>
      <c r="H46" t="str">
        <f>IF(ISERROR(MATCH(H$1,'CSC Mitre'!AS$1:AS$220,0)),"",VLOOKUP(H$1,'Tactic Recode'!$A$1:$B$547,2,FALSE))</f>
        <v>Credential Access</v>
      </c>
      <c r="I46" t="str">
        <f>IF(ISERROR(MATCH(I$1,'CSC Mitre'!AS$1:AS$220,0)),"",VLOOKUP(I$1,'Tactic Recode'!$A$1:$B$547,2,FALSE))</f>
        <v>Credential Access</v>
      </c>
      <c r="J46" t="str">
        <f>IF(ISERROR(MATCH(J$1,'CSC Mitre'!AS$1:AS$220,0)),"",VLOOKUP(J$1,'Tactic Recode'!$A$1:$B$547,2,FALSE))</f>
        <v>Credential Access</v>
      </c>
      <c r="K46" t="str">
        <f>IF(ISERROR(MATCH(K$1,'CSC Mitre'!AS$1:AS$220,0)),"",VLOOKUP(K$1,'Tactic Recode'!$A$1:$B$547,2,FALSE))</f>
        <v>Credential Access</v>
      </c>
      <c r="L46" t="str">
        <f>IF(ISERROR(MATCH(L$1,'CSC Mitre'!AS$1:AS$220,0)),"",VLOOKUP(L$1,'Tactic Recode'!$A$1:$B$547,2,FALSE))</f>
        <v>Credential Access</v>
      </c>
      <c r="M46" t="str">
        <f>IF(ISERROR(MATCH(M$1,'CSC Mitre'!AS$1:AS$220,0)),"",VLOOKUP(M$1,'Tactic Recode'!$A$1:$B$547,2,FALSE))</f>
        <v>Credential Access</v>
      </c>
      <c r="N46" t="str">
        <f>IF(ISERROR(MATCH(N$1,'CSC Mitre'!AS$1:AS$220,0)),"",VLOOKUP(N$1,'Tactic Recode'!$A$1:$B$547,2,FALSE))</f>
        <v>Credential Access</v>
      </c>
      <c r="O46" t="str">
        <f>IF(ISERROR(MATCH(O$1,'CSC Mitre'!AS$1:AS$220,0)),"",VLOOKUP(O$1,'Tactic Recode'!$A$1:$B$547,2,FALSE))</f>
        <v/>
      </c>
      <c r="P46" t="str">
        <f>IF(ISERROR(MATCH(P$1,'CSC Mitre'!AS$1:AS$220,0)),"",VLOOKUP(P$1,'Tactic Recode'!$A$1:$B$547,2,FALSE))</f>
        <v/>
      </c>
      <c r="Q46" t="str">
        <f>IF(ISERROR(MATCH(Q$1,'CSC Mitre'!AS$1:AS$220,0)),"",VLOOKUP(Q$1,'Tactic Recode'!$A$1:$B$547,2,FALSE))</f>
        <v/>
      </c>
      <c r="R46" t="str">
        <f>IF(ISERROR(MATCH(R$1,'CSC Mitre'!AS$1:AS$220,0)),"",VLOOKUP(R$1,'Tactic Recode'!$A$1:$B$547,2,FALSE))</f>
        <v/>
      </c>
      <c r="S46" t="str">
        <f>IF(ISERROR(MATCH(S$1,'CSC Mitre'!AS$1:AS$220,0)),"",VLOOKUP(S$1,'Tactic Recode'!$A$1:$B$547,2,FALSE))</f>
        <v/>
      </c>
      <c r="T46" t="str">
        <f>IF(ISERROR(MATCH(T$1,'CSC Mitre'!AS$1:AS$220,0)),"",VLOOKUP(T$1,'Tactic Recode'!$A$1:$B$547,2,FALSE))</f>
        <v/>
      </c>
      <c r="U46" t="str">
        <f>IF(ISERROR(MATCH(U$1,'CSC Mitre'!AS$1:AS$220,0)),"",VLOOKUP(U$1,'Tactic Recode'!$A$1:$B$547,2,FALSE))</f>
        <v/>
      </c>
      <c r="V46" t="str">
        <f>IF(ISERROR(MATCH(V$1,'CSC Mitre'!AS$1:AS$220,0)),"",VLOOKUP(V$1,'Tactic Recode'!$A$1:$B$547,2,FALSE))</f>
        <v/>
      </c>
      <c r="W46" t="str">
        <f>IF(ISERROR(MATCH(W$1,'CSC Mitre'!AS$1:AS$220,0)),"",VLOOKUP(W$1,'Tactic Recode'!$A$1:$B$547,2,FALSE))</f>
        <v/>
      </c>
      <c r="X46" t="str">
        <f>IF(ISERROR(MATCH(X$1,'CSC Mitre'!AS$1:AS$220,0)),"",VLOOKUP(X$1,'Tactic Recode'!$A$1:$B$547,2,FALSE))</f>
        <v/>
      </c>
      <c r="Y46" t="str">
        <f>IF(ISERROR(MATCH(Y$1,'CSC Mitre'!AS$1:AS$220,0)),"",VLOOKUP(Y$1,'Tactic Recode'!$A$1:$B$547,2,FALSE))</f>
        <v/>
      </c>
      <c r="Z46" t="str">
        <f>IF(ISERROR(MATCH(Z$1,'CSC Mitre'!AS$1:AS$220,0)),"",VLOOKUP(Z$1,'Tactic Recode'!$A$1:$B$547,2,FALSE))</f>
        <v/>
      </c>
      <c r="AA46" t="str">
        <f>IF(ISERROR(MATCH(AA$1,'CSC Mitre'!AS$1:AS$220,0)),"",VLOOKUP(AA$1,'Tactic Recode'!$A$1:$B$547,2,FALSE))</f>
        <v/>
      </c>
      <c r="AB46" t="str">
        <f>IF(ISERROR(MATCH(AB$1,'CSC Mitre'!AS$1:AS$220,0)),"",VLOOKUP(AB$1,'Tactic Recode'!$A$1:$B$547,2,FALSE))</f>
        <v/>
      </c>
      <c r="AC46" t="str">
        <f>IF(ISERROR(MATCH(AC$1,'CSC Mitre'!AS$1:AS$220,0)),"",VLOOKUP(AC$1,'Tactic Recode'!$A$1:$B$547,2,FALSE))</f>
        <v>Lateral Movement</v>
      </c>
      <c r="AD46" t="str">
        <f>IF(ISERROR(MATCH(AD$1,'CSC Mitre'!AS$1:AS$220,0)),"",VLOOKUP(AD$1,'Tactic Recode'!$A$1:$B$547,2,FALSE))</f>
        <v>Lateral Movement</v>
      </c>
      <c r="AE46" t="str">
        <f>IF(ISERROR(MATCH(AE$1,'CSC Mitre'!AS$1:AS$220,0)),"",VLOOKUP(AE$1,'Tactic Recode'!$A$1:$B$547,2,FALSE))</f>
        <v>Lateral Movement</v>
      </c>
      <c r="AF46" t="str">
        <f>IF(ISERROR(MATCH(AF$1,'CSC Mitre'!AS$1:AS$220,0)),"",VLOOKUP(AF$1,'Tactic Recode'!$A$1:$B$547,2,FALSE))</f>
        <v/>
      </c>
      <c r="AG46" t="str">
        <f>IF(ISERROR(MATCH(AG$1,'CSC Mitre'!AS$1:AS$220,0)),"",VLOOKUP(AG$1,'Tactic Recode'!$A$1:$B$547,2,FALSE))</f>
        <v>Lateral Movement</v>
      </c>
      <c r="AH46" t="str">
        <f>IF(ISERROR(MATCH(AH$1,'CSC Mitre'!AS$1:AS$220,0)),"",VLOOKUP(AH$1,'Tactic Recode'!$A$1:$B$547,2,FALSE))</f>
        <v/>
      </c>
      <c r="AI46" t="str">
        <f>IF(ISERROR(MATCH(AI$1,'CSC Mitre'!AS$1:AS$220,0)),"",VLOOKUP(AI$1,'Tactic Recode'!$A$1:$B$547,2,FALSE))</f>
        <v>Lateral Movement</v>
      </c>
      <c r="AJ46" t="str">
        <f>IF(ISERROR(MATCH(AJ$1,'CSC Mitre'!AS$1:AS$220,0)),"",VLOOKUP(AJ$1,'Tactic Recode'!$A$1:$B$547,2,FALSE))</f>
        <v/>
      </c>
      <c r="AK46" t="str">
        <f>IF(ISERROR(MATCH(AK$1,'CSC Mitre'!AS$1:AS$220,0)),"",VLOOKUP(AK$1,'Tactic Recode'!$A$1:$B$547,2,FALSE))</f>
        <v/>
      </c>
      <c r="AL46" t="str">
        <f>IF(ISERROR(MATCH(AL$1,'CSC Mitre'!AS$1:AS$220,0)),"",VLOOKUP(AL$1,'Tactic Recode'!$A$1:$B$547,2,FALSE))</f>
        <v/>
      </c>
      <c r="AM46" t="str">
        <f>IF(ISERROR(MATCH(AM$1,'CSC Mitre'!AS$1:AS$220,0)),"",VLOOKUP(AM$1,'Tactic Recode'!$A$1:$B$547,2,FALSE))</f>
        <v/>
      </c>
      <c r="AN46" t="str">
        <f>IF(ISERROR(MATCH(AN$1,'CSC Mitre'!AS$1:AS$220,0)),"",VLOOKUP(AN$1,'Tactic Recode'!$A$1:$B$547,2,FALSE))</f>
        <v/>
      </c>
      <c r="AO46" t="str">
        <f>IF(ISERROR(MATCH(AO$1,'CSC Mitre'!AS$1:AS$220,0)),"",VLOOKUP(AO$1,'Tactic Recode'!$A$1:$B$547,2,FALSE))</f>
        <v/>
      </c>
      <c r="AP46" t="str">
        <f>IF(ISERROR(MATCH(AP$1,'CSC Mitre'!AS$1:AS$220,0)),"",VLOOKUP(AP$1,'Tactic Recode'!$A$1:$B$547,2,FALSE))</f>
        <v/>
      </c>
      <c r="AQ46" t="str">
        <f>IF(ISERROR(MATCH(AQ$1,'CSC Mitre'!AS$1:AS$220,0)),"",VLOOKUP(AQ$1,'Tactic Recode'!$A$1:$B$547,2,FALSE))</f>
        <v/>
      </c>
      <c r="AR46" t="str">
        <f>IF(ISERROR(MATCH(AR$1,'CSC Mitre'!AS$1:AS$220,0)),"",VLOOKUP(AR$1,'Tactic Recode'!$A$1:$B$547,2,FALSE))</f>
        <v/>
      </c>
      <c r="AS46" t="str">
        <f>IF(ISERROR(MATCH(AS$1,'CSC Mitre'!AS$1:AS$220,0)),"",VLOOKUP(AS$1,'Tactic Recode'!$A$1:$B$547,2,FALSE))</f>
        <v/>
      </c>
      <c r="AT46" t="str">
        <f>IF(ISERROR(MATCH(AT$1,'CSC Mitre'!AS$1:AS$220,0)),"",VLOOKUP(AT$1,'Tactic Recode'!$A$1:$B$547,2,FALSE))</f>
        <v>Defense Evasion</v>
      </c>
      <c r="AU46" t="str">
        <f>IF(ISERROR(MATCH(AU$1,'CSC Mitre'!AS$1:AS$220,0)),"",VLOOKUP(AU$1,'Tactic Recode'!$A$1:$B$547,2,FALSE))</f>
        <v/>
      </c>
      <c r="AV46" t="str">
        <f>IF(ISERROR(MATCH(AV$1,'CSC Mitre'!AS$1:AS$220,0)),"",VLOOKUP(AV$1,'Tactic Recode'!$A$1:$B$547,2,FALSE))</f>
        <v/>
      </c>
      <c r="AW46" t="str">
        <f>IF(ISERROR(MATCH(AW$1,'CSC Mitre'!AS$1:AS$220,0)),"",VLOOKUP(AW$1,'Tactic Recode'!$A$1:$B$547,2,FALSE))</f>
        <v>Defense Evasion</v>
      </c>
      <c r="AX46" t="str">
        <f>IF(ISERROR(MATCH(AX$1,'CSC Mitre'!AS$1:AS$220,0)),"",VLOOKUP(AX$1,'Tactic Recode'!$A$1:$B$547,2,FALSE))</f>
        <v/>
      </c>
      <c r="AY46" t="str">
        <f>IF(ISERROR(MATCH(AY$1,'CSC Mitre'!AS$1:AS$220,0)),"",VLOOKUP(AY$1,'Tactic Recode'!$A$1:$B$547,2,FALSE))</f>
        <v>Defense Evasion</v>
      </c>
      <c r="AZ46" t="str">
        <f>IF(ISERROR(MATCH(AZ$1,'CSC Mitre'!AS$1:AS$220,0)),"",VLOOKUP(AZ$1,'Tactic Recode'!$A$1:$B$547,2,FALSE))</f>
        <v/>
      </c>
      <c r="BA46" t="str">
        <f>IF(ISERROR(MATCH(BA$1,'CSC Mitre'!AS$1:AS$220,0)),"",VLOOKUP(BA$1,'Tactic Recode'!$A$1:$B$547,2,FALSE))</f>
        <v>Persistence, Privilage Escalation</v>
      </c>
      <c r="BB46" t="str">
        <f>IF(ISERROR(MATCH(BB$1,'CSC Mitre'!AS$1:AS$220,0)),"",VLOOKUP(BB$1,'Tactic Recode'!$A$1:$B$547,2,FALSE))</f>
        <v/>
      </c>
      <c r="BC46" t="str">
        <f>IF(ISERROR(MATCH(BC$1,'CSC Mitre'!AS$1:AS$220,0)),"",VLOOKUP(BC$1,'Tactic Recode'!$A$1:$B$547,2,FALSE))</f>
        <v>Persistence, Privilage Escalation</v>
      </c>
      <c r="BD46" t="str">
        <f>IF(ISERROR(MATCH(BD$1,'CSC Mitre'!AS$1:AS$220,0)),"",VLOOKUP(BD$1,'Tactic Recode'!$A$1:$B$547,2,FALSE))</f>
        <v>Persistence, Privilage Escalation</v>
      </c>
      <c r="BE46" t="str">
        <f>IF(ISERROR(MATCH(BE$1,'CSC Mitre'!AS$1:AS$220,0)),"",VLOOKUP(BE$1,'Tactic Recode'!$A$1:$B$547,2,FALSE))</f>
        <v>Persistence, Privilage Escalation</v>
      </c>
      <c r="BF46" t="str">
        <f>IF(ISERROR(MATCH(BF$1,'CSC Mitre'!AS$1:AS$220,0)),"",VLOOKUP(BF$1,'Tactic Recode'!$A$1:$B$547,2,FALSE))</f>
        <v>Persistence, Privilage Escalation</v>
      </c>
      <c r="BG46" t="str">
        <f>IF(ISERROR(MATCH(BG$1,'CSC Mitre'!AS$1:AS$220,0)),"",VLOOKUP(BG$1,'Tactic Recode'!$A$1:$B$547,2,FALSE))</f>
        <v/>
      </c>
      <c r="BH46" t="str">
        <f>IF(ISERROR(MATCH(BH$1,'CSC Mitre'!AS$1:AS$220,0)),"",VLOOKUP(BH$1,'Tactic Recode'!$A$1:$B$547,2,FALSE))</f>
        <v/>
      </c>
      <c r="BI46" t="str">
        <f>IF(ISERROR(MATCH(BI$1,'CSC Mitre'!AS$1:AS$220,0)),"",VLOOKUP(BI$1,'Tactic Recode'!$A$1:$B$547,2,FALSE))</f>
        <v/>
      </c>
      <c r="BJ46" t="str">
        <f>IF(ISERROR(MATCH(BJ$1,'CSC Mitre'!AS$1:AS$220,0)),"",VLOOKUP(BJ$1,'Tactic Recode'!$A$1:$B$547,2,FALSE))</f>
        <v/>
      </c>
      <c r="BK46" t="str">
        <f>IF(ISERROR(MATCH(BK$1,'CSC Mitre'!AS$1:AS$220,0)),"",VLOOKUP(BK$1,'Tactic Recode'!$A$1:$B$547,2,FALSE))</f>
        <v>Execution</v>
      </c>
      <c r="BL46" t="str">
        <f>IF(ISERROR(MATCH(BL$1,'CSC Mitre'!AS$1:AS$220,0)),"",VLOOKUP(BL$1,'Tactic Recode'!$A$1:$B$547,2,FALSE))</f>
        <v/>
      </c>
      <c r="BM46" t="str">
        <f>IF(ISERROR(MATCH(BM$1,'CSC Mitre'!AS$1:AS$220,0)),"",VLOOKUP(BM$1,'Tactic Recode'!$A$1:$B$547,2,FALSE))</f>
        <v/>
      </c>
      <c r="BN46" t="str">
        <f>IF(ISERROR(MATCH(BN$1,'CSC Mitre'!AS$1:AS$220,0)),"",VLOOKUP(BN$1,'Tactic Recode'!$A$1:$B$547,2,FALSE))</f>
        <v/>
      </c>
      <c r="BO46" t="str">
        <f>IF(ISERROR(MATCH(BO$1,'CSC Mitre'!AS$1:AS$220,0)),"",VLOOKUP(BO$1,'Tactic Recode'!$A$1:$B$547,2,FALSE))</f>
        <v/>
      </c>
      <c r="BP46" t="str">
        <f>IF(ISERROR(MATCH(BP$1,'CSC Mitre'!AS$1:AS$220,0)),"",VLOOKUP(BP$1,'Tactic Recode'!$A$1:$B$547,2,FALSE))</f>
        <v/>
      </c>
      <c r="BQ46" t="str">
        <f>IF(ISERROR(MATCH(BQ$1,'CSC Mitre'!AS$1:AS$220,0)),"",VLOOKUP(BQ$1,'Tactic Recode'!$A$1:$B$547,2,FALSE))</f>
        <v/>
      </c>
      <c r="BR46" t="str">
        <f>IF(ISERROR(MATCH(BR$1,'CSC Mitre'!AS$1:AS$220,0)),"",VLOOKUP(BR$1,'Tactic Recode'!$A$1:$B$547,2,FALSE))</f>
        <v/>
      </c>
      <c r="BS46" t="str">
        <f>IF(ISERROR(MATCH(BS$1,'CSC Mitre'!AS$1:AS$220,0)),"",VLOOKUP(BS$1,'Tactic Recode'!$A$1:$B$547,2,FALSE))</f>
        <v>Execution, Persistence, Privilage Escalation</v>
      </c>
      <c r="BT46" t="str">
        <f>IF(ISERROR(MATCH(BT$1,'CSC Mitre'!AS$1:AS$220,0)),"",VLOOKUP(BT$1,'Tactic Recode'!$A$1:$B$547,2,FALSE))</f>
        <v>Execution, Persistence, Privilage Escalation</v>
      </c>
      <c r="BU46" t="str">
        <f>IF(ISERROR(MATCH(BU$1,'CSC Mitre'!AS$1:AS$220,0)),"",VLOOKUP(BU$1,'Tactic Recode'!$A$1:$B$547,2,FALSE))</f>
        <v>Execution, Persistence, Privilage Escalation</v>
      </c>
      <c r="BV46" t="str">
        <f>IF(ISERROR(MATCH(BV$1,'CSC Mitre'!AS$1:AS$220,0)),"",VLOOKUP(BV$1,'Tactic Recode'!$A$1:$B$547,2,FALSE))</f>
        <v>Execution, Persistence, Privilage Escalation</v>
      </c>
      <c r="BW46" t="str">
        <f>IF(ISERROR(MATCH(BW$1,'CSC Mitre'!AS$1:AS$220,0)),"",VLOOKUP(BW$1,'Tactic Recode'!$A$1:$B$547,2,FALSE))</f>
        <v>Execution, Persistence, Privilage Escalation</v>
      </c>
      <c r="BX46" t="str">
        <f>IF(ISERROR(MATCH(BX$1,'CSC Mitre'!AS$1:AS$220,0)),"",VLOOKUP(BX$1,'Tactic Recode'!$A$1:$B$547,2,FALSE))</f>
        <v>Execution, Persistence, Privilage Escalation</v>
      </c>
      <c r="BY46" t="str">
        <f>IF(ISERROR(MATCH(BY$1,'CSC Mitre'!AS$1:AS$220,0)),"",VLOOKUP(BY$1,'Tactic Recode'!$A$1:$B$547,2,FALSE))</f>
        <v>Execution, Persistence, Privilage Escalation</v>
      </c>
      <c r="BZ46" t="str">
        <f>IF(ISERROR(MATCH(BZ$1,'CSC Mitre'!AS$1:AS$220,0)),"",VLOOKUP(BZ$1,'Tactic Recode'!$A$1:$B$547,2,FALSE))</f>
        <v/>
      </c>
      <c r="CA46" t="str">
        <f>IF(ISERROR(MATCH(CA$1,'CSC Mitre'!AS$1:AS$220,0)),"",VLOOKUP(CA$1,'Tactic Recode'!$A$1:$B$547,2,FALSE))</f>
        <v>Defense Evasion, Privilage Escalation</v>
      </c>
      <c r="CB46" t="str">
        <f>IF(ISERROR(MATCH(CB$1,'CSC Mitre'!AS$1:AS$220,0)),"",VLOOKUP(CB$1,'Tactic Recode'!$A$1:$B$547,2,FALSE))</f>
        <v/>
      </c>
      <c r="CC46" t="str">
        <f>IF(ISERROR(MATCH(CC$1,'CSC Mitre'!AS$1:AS$220,0)),"",VLOOKUP(CC$1,'Tactic Recode'!$A$1:$B$547,2,FALSE))</f>
        <v/>
      </c>
      <c r="CD46" t="str">
        <f>IF(ISERROR(MATCH(CD$1,'CSC Mitre'!AS$1:AS$220,0)),"",VLOOKUP(CD$1,'Tactic Recode'!$A$1:$B$547,2,FALSE))</f>
        <v/>
      </c>
      <c r="CE46" t="str">
        <f>IF(ISERROR(MATCH(CE$1,'CSC Mitre'!AS$1:AS$220,0)),"",VLOOKUP(CE$1,'Tactic Recode'!$A$1:$B$547,2,FALSE))</f>
        <v/>
      </c>
      <c r="CF46" t="str">
        <f>IF(ISERROR(MATCH(CF$1,'CSC Mitre'!AS$1:AS$220,0)),"",VLOOKUP(CF$1,'Tactic Recode'!$A$1:$B$547,2,FALSE))</f>
        <v/>
      </c>
      <c r="CG46" t="str">
        <f>IF(ISERROR(MATCH(CG$1,'CSC Mitre'!AS$1:AS$220,0)),"",VLOOKUP(CG$1,'Tactic Recode'!$A$1:$B$547,2,FALSE))</f>
        <v>Defense Evasion, Privilage Escalation</v>
      </c>
      <c r="CH46" t="str">
        <f>IF(ISERROR(MATCH(CH$1,'CSC Mitre'!AS$1:AS$220,0)),"",VLOOKUP(CH$1,'Tactic Recode'!$A$1:$B$547,2,FALSE))</f>
        <v>Defense Evasion, Privilage Escalation</v>
      </c>
      <c r="CI46" t="str">
        <f>IF(ISERROR(MATCH(CI$1,'CSC Mitre'!AS$1:AS$220,0)),"",VLOOKUP(CI$1,'Tactic Recode'!$A$1:$B$547,2,FALSE))</f>
        <v/>
      </c>
      <c r="CJ46" t="str">
        <f>IF(ISERROR(MATCH(CJ$1,'CSC Mitre'!AS$1:AS$220,0)),"",VLOOKUP(CJ$1,'Tactic Recode'!$A$1:$B$547,2,FALSE))</f>
        <v/>
      </c>
      <c r="CK46" t="str">
        <f>IF(ISERROR(MATCH(CK$1,'CSC Mitre'!AS$1:AS$220,0)),"",VLOOKUP(CK$1,'Tactic Recode'!$A$1:$B$547,2,FALSE))</f>
        <v/>
      </c>
      <c r="CL46" t="str">
        <f>IF(ISERROR(MATCH(CL$1,'CSC Mitre'!AS$1:AS$220,0)),"",VLOOKUP(CL$1,'Tactic Recode'!$A$1:$B$547,2,FALSE))</f>
        <v/>
      </c>
      <c r="CM46" t="str">
        <f>IF(ISERROR(MATCH(CM$1,'CSC Mitre'!AS$1:AS$220,0)),"",VLOOKUP(CM$1,'Tactic Recode'!$A$1:$B$547,2,FALSE))</f>
        <v/>
      </c>
      <c r="CN46" t="str">
        <f>IF(ISERROR(MATCH(CN$1,'CSC Mitre'!AS$1:AS$220,0)),"",VLOOKUP(CN$1,'Tactic Recode'!$A$1:$B$547,2,FALSE))</f>
        <v/>
      </c>
      <c r="CO46" t="str">
        <f>IF(ISERROR(MATCH(CO$1,'CSC Mitre'!AS$1:AS$220,0)),"",VLOOKUP(CO$1,'Tactic Recode'!$A$1:$B$547,2,FALSE))</f>
        <v/>
      </c>
      <c r="CP46" t="str">
        <f>IF(ISERROR(MATCH(CP$1,'CSC Mitre'!AS$1:AS$220,0)),"",VLOOKUP(CP$1,'Tactic Recode'!$A$1:$B$547,2,FALSE))</f>
        <v>Collection, Credential Access</v>
      </c>
      <c r="CQ46" t="str">
        <f>IF(ISERROR(MATCH(CQ$1,'CSC Mitre'!AS$1:AS$220,0)),"",VLOOKUP(CQ$1,'Tactic Recode'!$A$1:$B$547,2,FALSE))</f>
        <v/>
      </c>
      <c r="CR46" t="str">
        <f>IF(ISERROR(MATCH(CR$1,'CSC Mitre'!AS$1:AS$220,0)),"",VLOOKUP(CR$1,'Tactic Recode'!$A$1:$B$547,2,FALSE))</f>
        <v/>
      </c>
      <c r="CS46" t="str">
        <f>IF(ISERROR(MATCH(CS$1,'CSC Mitre'!AS$1:AS$220,0)),"",VLOOKUP(CS$1,'Tactic Recode'!$A$1:$B$547,2,FALSE))</f>
        <v>Execution</v>
      </c>
      <c r="CT46" t="str">
        <f>IF(ISERROR(MATCH(CT$1,'CSC Mitre'!AS$1:AS$220,0)),"",VLOOKUP(CT$1,'Tactic Recode'!$A$1:$B$547,2,FALSE))</f>
        <v>Execution</v>
      </c>
      <c r="CU46" t="str">
        <f>IF(ISERROR(MATCH(CU$1,'CSC Mitre'!AS$1:AS$220,0)),"",VLOOKUP(CU$1,'Tactic Recode'!$A$1:$B$547,2,FALSE))</f>
        <v/>
      </c>
      <c r="CV46" t="str">
        <f>IF(ISERROR(MATCH(CV$1,'CSC Mitre'!AS$1:AS$220,0)),"",VLOOKUP(CV$1,'Tactic Recode'!$A$1:$B$547,2,FALSE))</f>
        <v/>
      </c>
      <c r="CW46" t="str">
        <f>IF(ISERROR(MATCH(CW$1,'CSC Mitre'!AS$1:AS$220,0)),"",VLOOKUP(CW$1,'Tactic Recode'!$A$1:$B$547,2,FALSE))</f>
        <v/>
      </c>
      <c r="CX46" t="str">
        <f>IF(ISERROR(MATCH(CX$1,'CSC Mitre'!AS$1:AS$220,0)),"",VLOOKUP(CX$1,'Tactic Recode'!$A$1:$B$547,2,FALSE))</f>
        <v/>
      </c>
      <c r="CY46" t="str">
        <f>IF(ISERROR(MATCH(CY$1,'CSC Mitre'!AS$1:AS$220,0)),"",VLOOKUP(CY$1,'Tactic Recode'!$A$1:$B$547,2,FALSE))</f>
        <v/>
      </c>
      <c r="CZ46" t="str">
        <f>IF(ISERROR(MATCH(CZ$1,'CSC Mitre'!AS$1:AS$220,0)),"",VLOOKUP(CZ$1,'Tactic Recode'!$A$1:$B$547,2,FALSE))</f>
        <v/>
      </c>
      <c r="DA46" t="str">
        <f>IF(ISERROR(MATCH(DA$1,'CSC Mitre'!AS$1:AS$220,0)),"",VLOOKUP(DA$1,'Tactic Recode'!$A$1:$B$547,2,FALSE))</f>
        <v>Execution</v>
      </c>
      <c r="DB46" t="str">
        <f>IF(ISERROR(MATCH(DB$1,'CSC Mitre'!AS$1:AS$220,0)),"",VLOOKUP(DB$1,'Tactic Recode'!$A$1:$B$547,2,FALSE))</f>
        <v/>
      </c>
      <c r="DC46" t="str">
        <f>IF(ISERROR(MATCH(DC$1,'CSC Mitre'!AS$1:AS$220,0)),"",VLOOKUP(DC$1,'Tactic Recode'!$A$1:$B$547,2,FALSE))</f>
        <v/>
      </c>
      <c r="DD46" t="str">
        <f>IF(ISERROR(MATCH(DD$1,'CSC Mitre'!AS$1:AS$220,0)),"",VLOOKUP(DD$1,'Tactic Recode'!$A$1:$B$547,2,FALSE))</f>
        <v/>
      </c>
      <c r="DE46" t="str">
        <f>IF(ISERROR(MATCH(DE$1,'CSC Mitre'!AS$1:AS$220,0)),"",VLOOKUP(DE$1,'Tactic Recode'!$A$1:$B$547,2,FALSE))</f>
        <v/>
      </c>
      <c r="DF46" t="str">
        <f>IF(ISERROR(MATCH(DF$1,'CSC Mitre'!AS$1:AS$220,0)),"",VLOOKUP(DF$1,'Tactic Recode'!$A$1:$B$547,2,FALSE))</f>
        <v/>
      </c>
      <c r="DG46" t="str">
        <f>IF(ISERROR(MATCH(DG$1,'CSC Mitre'!AS$1:AS$220,0)),"",VLOOKUP(DG$1,'Tactic Recode'!$A$1:$B$547,2,FALSE))</f>
        <v>Defense Evasion</v>
      </c>
      <c r="DH46" t="str">
        <f>IF(ISERROR(MATCH(DH$1,'CSC Mitre'!AS$1:AS$220,0)),"",VLOOKUP(DH$1,'Tactic Recode'!$A$1:$B$547,2,FALSE))</f>
        <v>Defense Evasion</v>
      </c>
      <c r="DI46" t="str">
        <f>IF(ISERROR(MATCH(DI$1,'CSC Mitre'!AS$1:AS$220,0)),"",VLOOKUP(DI$1,'Tactic Recode'!$A$1:$B$547,2,FALSE))</f>
        <v>Defense Evasion</v>
      </c>
      <c r="DJ46" t="str">
        <f>IF(ISERROR(MATCH(DJ$1,'CSC Mitre'!AS$1:AS$220,0)),"",VLOOKUP(DJ$1,'Tactic Recode'!$A$1:$B$547,2,FALSE))</f>
        <v>Defense Evasion</v>
      </c>
      <c r="DK46" t="str">
        <f>IF(ISERROR(MATCH(DK$1,'CSC Mitre'!AS$1:AS$220,0)),"",VLOOKUP(DK$1,'Tactic Recode'!$A$1:$B$547,2,FALSE))</f>
        <v/>
      </c>
      <c r="DL46" t="str">
        <f>IF(ISERROR(MATCH(DL$1,'CSC Mitre'!AS$1:AS$220,0)),"",VLOOKUP(DL$1,'Tactic Recode'!$A$1:$B$547,2,FALSE))</f>
        <v/>
      </c>
      <c r="DM46" t="str">
        <f>IF(ISERROR(MATCH(DM$1,'CSC Mitre'!AS$1:AS$220,0)),"",VLOOKUP(DM$1,'Tactic Recode'!$A$1:$B$547,2,FALSE))</f>
        <v/>
      </c>
      <c r="DN46" t="str">
        <f>IF(ISERROR(MATCH(DN$1,'CSC Mitre'!AS$1:AS$220,0)),"",VLOOKUP(DN$1,'Tactic Recode'!$A$1:$B$547,2,FALSE))</f>
        <v/>
      </c>
      <c r="DO46" t="str">
        <f>IF(ISERROR(MATCH(DO$1,'CSC Mitre'!AS$1:AS$220,0)),"",VLOOKUP(DO$1,'Tactic Recode'!$A$1:$B$547,2,FALSE))</f>
        <v/>
      </c>
      <c r="DP46" t="str">
        <f>IF(ISERROR(MATCH(DP$1,'CSC Mitre'!AS$1:AS$220,0)),"",VLOOKUP(DP$1,'Tactic Recode'!$A$1:$B$547,2,FALSE))</f>
        <v/>
      </c>
      <c r="DQ46" t="str">
        <f>IF(ISERROR(MATCH(DQ$1,'CSC Mitre'!AS$1:AS$220,0)),"",VLOOKUP(DQ$1,'Tactic Recode'!$A$1:$B$547,2,FALSE))</f>
        <v/>
      </c>
      <c r="DR46" t="str">
        <f>IF(ISERROR(MATCH(DR$1,'CSC Mitre'!AS$1:AS$220,0)),"",VLOOKUP(DR$1,'Tactic Recode'!$A$1:$B$547,2,FALSE))</f>
        <v/>
      </c>
      <c r="DS46" t="str">
        <f>IF(ISERROR(MATCH(DS$1,'CSC Mitre'!AS$1:AS$220,0)),"",VLOOKUP(DS$1,'Tactic Recode'!$A$1:$B$547,2,FALSE))</f>
        <v>Execution, Lateral Movement</v>
      </c>
      <c r="DT46" t="str">
        <f>IF(ISERROR(MATCH(DT$1,'CSC Mitre'!AS$1:AS$220,0)),"",VLOOKUP(DT$1,'Tactic Recode'!$A$1:$B$547,2,FALSE))</f>
        <v/>
      </c>
      <c r="DU46" t="str">
        <f>IF(ISERROR(MATCH(DU$1,'CSC Mitre'!AS$1:AS$220,0)),"",VLOOKUP(DU$1,'Tactic Recode'!$A$1:$B$547,2,FALSE))</f>
        <v/>
      </c>
      <c r="DV46" t="str">
        <f>IF(ISERROR(MATCH(DV$1,'CSC Mitre'!AS$1:AS$220,0)),"",VLOOKUP(DV$1,'Tactic Recode'!$A$1:$B$547,2,FALSE))</f>
        <v/>
      </c>
      <c r="DW46" t="str">
        <f>IF(ISERROR(MATCH(DW$1,'CSC Mitre'!AS$1:AS$220,0)),"",VLOOKUP(DW$1,'Tactic Recode'!$A$1:$B$547,2,FALSE))</f>
        <v>Defense Evasion, Initial Access, Persistence, Privilage Escalation</v>
      </c>
      <c r="DX46" t="str">
        <f>IF(ISERROR(MATCH(DX$1,'CSC Mitre'!AS$1:AS$220,0)),"",VLOOKUP(DX$1,'Tactic Recode'!$A$1:$B$547,2,FALSE))</f>
        <v/>
      </c>
      <c r="DY46" t="str">
        <f>IF(ISERROR(MATCH(DY$1,'CSC Mitre'!AS$1:AS$220,0)),"",VLOOKUP(DY$1,'Tactic Recode'!$A$1:$B$547,2,FALSE))</f>
        <v>Defense Evasion, Initial Access, Persistence, Privilage Escalation</v>
      </c>
      <c r="DZ46" t="str">
        <f>IF(ISERROR(MATCH(DZ$1,'CSC Mitre'!AS$1:AS$220,0)),"",VLOOKUP(DZ$1,'Tactic Recode'!$A$1:$B$547,2,FALSE))</f>
        <v>Defense Evasion, Initial Access, Persistence, Privilage Escalation</v>
      </c>
      <c r="EA46" t="str">
        <f>IF(ISERROR(MATCH(EA$1,'CSC Mitre'!AS$1:AS$220,0)),"",VLOOKUP(EA$1,'Tactic Recode'!$A$1:$B$547,2,FALSE))</f>
        <v>Defense Evasion, Initial Access, Persistence, Privilage Escalation</v>
      </c>
      <c r="EB46" t="str">
        <f>IF(ISERROR(MATCH(EB$1,'CSC Mitre'!AS$1:AS$220,0)),"",VLOOKUP(EB$1,'Tactic Recode'!$A$1:$B$547,2,FALSE))</f>
        <v>Lateral Movement</v>
      </c>
      <c r="EC46" t="str">
        <f>IF(ISERROR(MATCH(EC$1,'CSC Mitre'!AS$1:AS$220,0)),"",VLOOKUP(EC$1,'Tactic Recode'!$A$1:$B$547,2,FALSE))</f>
        <v/>
      </c>
      <c r="ED46" t="str">
        <f>IF(ISERROR(MATCH(ED$1,'CSC Mitre'!AS$1:AS$220,0)),"",VLOOKUP(ED$1,'Tactic Recode'!$A$1:$B$547,2,FALSE))</f>
        <v/>
      </c>
      <c r="EE46" t="str">
        <f>IF(ISERROR(MATCH(EE$1,'CSC Mitre'!AS$1:AS$220,0)),"",VLOOKUP(EE$1,'Tactic Recode'!$A$1:$B$547,2,FALSE))</f>
        <v/>
      </c>
      <c r="EF46" t="str">
        <f>IF(ISERROR(MATCH(EF$1,'CSC Mitre'!AS$1:AS$220,0)),"",VLOOKUP(EF$1,'Tactic Recode'!$A$1:$B$547,2,FALSE))</f>
        <v/>
      </c>
      <c r="EG46" t="str">
        <f>IF(ISERROR(MATCH(EG$1,'CSC Mitre'!AS$1:AS$220,0)),"",VLOOKUP(EG$1,'Tactic Recode'!$A$1:$B$547,2,FALSE))</f>
        <v/>
      </c>
      <c r="EH46" t="str">
        <f>IF(ISERROR(MATCH(EH$1,'CSC Mitre'!AS$1:AS$220,0)),"",VLOOKUP(EH$1,'Tactic Recode'!$A$1:$B$547,2,FALSE))</f>
        <v/>
      </c>
      <c r="EI46" t="str">
        <f>IF(ISERROR(MATCH(EI$1,'CSC Mitre'!AS$1:AS$220,0)),"",VLOOKUP(EI$1,'Tactic Recode'!$A$1:$B$547,2,FALSE))</f>
        <v>Discovery</v>
      </c>
      <c r="EJ46" t="str">
        <f>IF(ISERROR(MATCH(EJ$1,'CSC Mitre'!AS$1:AS$220,0)),"",VLOOKUP(EJ$1,'Tactic Recode'!$A$1:$B$547,2,FALSE))</f>
        <v/>
      </c>
      <c r="EK46" t="str">
        <f>IF(ISERROR(MATCH(EK$1,'CSC Mitre'!AS$1:AS$220,0)),"",VLOOKUP(EK$1,'Tactic Recode'!$A$1:$B$547,2,FALSE))</f>
        <v/>
      </c>
      <c r="EL46" t="str">
        <f>IF(ISERROR(MATCH(EL$1,'CSC Mitre'!AS$1:AS$220,0)),"",VLOOKUP(EL$1,'Tactic Recode'!$A$1:$B$547,2,FALSE))</f>
        <v/>
      </c>
      <c r="EM46" t="str">
        <f>IF(ISERROR(MATCH(EM$1,'CSC Mitre'!AS$1:AS$220,0)),"",VLOOKUP(EM$1,'Tactic Recode'!$A$1:$B$547,2,FALSE))</f>
        <v/>
      </c>
      <c r="EN46" t="str">
        <f>IF(ISERROR(MATCH(EN$1,'CSC Mitre'!AS$1:AS$220,0)),"",VLOOKUP(EN$1,'Tactic Recode'!$A$1:$B$547,2,FALSE))</f>
        <v/>
      </c>
      <c r="EO46" t="str">
        <f>IF(ISERROR(MATCH(EO$1,'CSC Mitre'!AS$1:AS$220,0)),"",VLOOKUP(EO$1,'Tactic Recode'!$A$1:$B$547,2,FALSE))</f>
        <v/>
      </c>
      <c r="EP46" t="str">
        <f>IF(ISERROR(MATCH(EP$1,'CSC Mitre'!AS$1:AS$220,0)),"",VLOOKUP(EP$1,'Tactic Recode'!$A$1:$B$547,2,FALSE))</f>
        <v/>
      </c>
      <c r="EQ46" t="str">
        <f>IF(ISERROR(MATCH(EQ$1,'CSC Mitre'!AS$1:AS$220,0)),"",VLOOKUP(EQ$1,'Tactic Recode'!$A$1:$B$547,2,FALSE))</f>
        <v/>
      </c>
      <c r="ER46" t="str">
        <f>IF(ISERROR(MATCH(ER$1,'CSC Mitre'!AS$1:AS$220,0)),"",VLOOKUP(ER$1,'Tactic Recode'!$A$1:$B$547,2,FALSE))</f>
        <v>Persistence</v>
      </c>
      <c r="ES46" t="str">
        <f>IF(ISERROR(MATCH(ES$1,'CSC Mitre'!AS$1:AS$220,0)),"",VLOOKUP(ES$1,'Tactic Recode'!$A$1:$B$547,2,FALSE))</f>
        <v>Persistence</v>
      </c>
      <c r="ET46" t="str">
        <f>IF(ISERROR(MATCH(ET$1,'CSC Mitre'!AS$1:AS$220,0)),"",VLOOKUP(ET$1,'Tactic Recode'!$A$1:$B$547,2,FALSE))</f>
        <v>Persistence</v>
      </c>
      <c r="EU46" t="str">
        <f>IF(ISERROR(MATCH(EU$1,'CSC Mitre'!AS$1:AS$220,0)),"",VLOOKUP(EU$1,'Tactic Recode'!$A$1:$B$547,2,FALSE))</f>
        <v>Persistence</v>
      </c>
      <c r="EV46" t="str">
        <f>IF(ISERROR(MATCH(EV$1,'CSC Mitre'!AS$1:AS$220,0)),"",VLOOKUP(EV$1,'Tactic Recode'!$A$1:$B$547,2,FALSE))</f>
        <v/>
      </c>
      <c r="EW46" t="str">
        <f>IF(ISERROR(MATCH(EW$1,'CSC Mitre'!AS$1:AS$220,0)),"",VLOOKUP(EW$1,'Tactic Recode'!$A$1:$B$547,2,FALSE))</f>
        <v/>
      </c>
      <c r="EX46" t="str">
        <f>IF(ISERROR(MATCH(EX$1,'CSC Mitre'!AS$1:AS$220,0)),"",VLOOKUP(EX$1,'Tactic Recode'!$A$1:$B$547,2,FALSE))</f>
        <v/>
      </c>
      <c r="EY46" t="str">
        <f>IF(ISERROR(MATCH(EY$1,'CSC Mitre'!AS$1:AS$220,0)),"",VLOOKUP(EY$1,'Tactic Recode'!$A$1:$B$547,2,FALSE))</f>
        <v/>
      </c>
      <c r="EZ46" t="str">
        <f>IF(ISERROR(MATCH(EZ$1,'CSC Mitre'!AS$1:AS$220,0)),"",VLOOKUP(EZ$1,'Tactic Recode'!$A$1:$B$547,2,FALSE))</f>
        <v/>
      </c>
      <c r="FA46" t="str">
        <f>IF(ISERROR(MATCH(FA$1,'CSC Mitre'!AS$1:AS$220,0)),"",VLOOKUP(FA$1,'Tactic Recode'!$A$1:$B$547,2,FALSE))</f>
        <v/>
      </c>
      <c r="FB46" t="str">
        <f>IF(ISERROR(MATCH(FB$1,'CSC Mitre'!AS$1:AS$220,0)),"",VLOOKUP(FB$1,'Tactic Recode'!$A$1:$B$547,2,FALSE))</f>
        <v/>
      </c>
      <c r="FC46" t="str">
        <f>IF(ISERROR(MATCH(FC$1,'CSC Mitre'!AS$1:AS$220,0)),"",VLOOKUP(FC$1,'Tactic Recode'!$A$1:$B$547,2,FALSE))</f>
        <v/>
      </c>
      <c r="FD46" t="str">
        <f>IF(ISERROR(MATCH(FD$1,'CSC Mitre'!AS$1:AS$220,0)),"",VLOOKUP(FD$1,'Tactic Recode'!$A$1:$B$547,2,FALSE))</f>
        <v/>
      </c>
      <c r="FE46" t="str">
        <f>IF(ISERROR(MATCH(FE$1,'CSC Mitre'!AS$1:AS$220,0)),"",VLOOKUP(FE$1,'Tactic Recode'!$A$1:$B$547,2,FALSE))</f>
        <v/>
      </c>
      <c r="FF46" t="str">
        <f>IF(ISERROR(MATCH(FF$1,'CSC Mitre'!AS$1:AS$220,0)),"",VLOOKUP(FF$1,'Tactic Recode'!$A$1:$B$547,2,FALSE))</f>
        <v/>
      </c>
      <c r="FG46" t="str">
        <f>IF(ISERROR(MATCH(FG$1,'CSC Mitre'!AS$1:AS$220,0)),"",VLOOKUP(FG$1,'Tactic Recode'!$A$1:$B$547,2,FALSE))</f>
        <v/>
      </c>
      <c r="FH46" t="str">
        <f>IF(ISERROR(MATCH(FH$1,'CSC Mitre'!AS$1:AS$220,0)),"",VLOOKUP(FH$1,'Tactic Recode'!$A$1:$B$547,2,FALSE))</f>
        <v/>
      </c>
      <c r="FI46" t="str">
        <f>IF(ISERROR(MATCH(FI$1,'CSC Mitre'!AS$1:AS$220,0)),"",VLOOKUP(FI$1,'Tactic Recode'!$A$1:$B$547,2,FALSE))</f>
        <v/>
      </c>
      <c r="FJ46" t="str">
        <f>IF(ISERROR(MATCH(FJ$1,'CSC Mitre'!AS$1:AS$220,0)),"",VLOOKUP(FJ$1,'Tactic Recode'!$A$1:$B$547,2,FALSE))</f>
        <v/>
      </c>
      <c r="FK46" t="str">
        <f>IF(ISERROR(MATCH(FK$1,'CSC Mitre'!AS$1:AS$220,0)),"",VLOOKUP(FK$1,'Tactic Recode'!$A$1:$B$547,2,FALSE))</f>
        <v/>
      </c>
      <c r="FL46" t="str">
        <f>IF(ISERROR(MATCH(FL$1,'CSC Mitre'!AS$1:AS$220,0)),"",VLOOKUP(FL$1,'Tactic Recode'!$A$1:$B$547,2,FALSE))</f>
        <v/>
      </c>
      <c r="FM46" t="str">
        <f>IF(ISERROR(MATCH(FM$1,'CSC Mitre'!AS$1:AS$220,0)),"",VLOOKUP(FM$1,'Tactic Recode'!$A$1:$B$547,2,FALSE))</f>
        <v/>
      </c>
      <c r="FN46" t="str">
        <f>IF(ISERROR(MATCH(FN$1,'CSC Mitre'!AS$1:AS$220,0)),"",VLOOKUP(FN$1,'Tactic Recode'!$A$1:$B$547,2,FALSE))</f>
        <v/>
      </c>
      <c r="FO46" t="str">
        <f>IF(ISERROR(MATCH(FO$1,'CSC Mitre'!AS$1:AS$220,0)),"",VLOOKUP(FO$1,'Tactic Recode'!$A$1:$B$547,2,FALSE))</f>
        <v/>
      </c>
      <c r="FP46" t="str">
        <f>IF(ISERROR(MATCH(FP$1,'CSC Mitre'!AS$1:AS$220,0)),"",VLOOKUP(FP$1,'Tactic Recode'!$A$1:$B$547,2,FALSE))</f>
        <v/>
      </c>
      <c r="FQ46" t="str">
        <f>IF(ISERROR(MATCH(FQ$1,'CSC Mitre'!AS$1:AS$220,0)),"",VLOOKUP(FQ$1,'Tactic Recode'!$A$1:$B$547,2,FALSE))</f>
        <v/>
      </c>
      <c r="FR46" t="str">
        <f>IF(ISERROR(MATCH(FR$1,'CSC Mitre'!AS$1:AS$220,0)),"",VLOOKUP(FR$1,'Tactic Recode'!$A$1:$B$547,2,FALSE))</f>
        <v/>
      </c>
      <c r="FS46" t="str">
        <f>IF(ISERROR(MATCH(FS$1,'CSC Mitre'!AS$1:AS$220,0)),"",VLOOKUP(FS$1,'Tactic Recode'!$A$1:$B$547,2,FALSE))</f>
        <v/>
      </c>
      <c r="FT46" t="str">
        <f>IF(ISERROR(MATCH(FT$1,'CSC Mitre'!AS$1:AS$220,0)),"",VLOOKUP(FT$1,'Tactic Recode'!$A$1:$B$547,2,FALSE))</f>
        <v/>
      </c>
      <c r="FU46" t="str">
        <f>IF(ISERROR(MATCH(FU$1,'CSC Mitre'!AS$1:AS$220,0)),"",VLOOKUP(FU$1,'Tactic Recode'!$A$1:$B$547,2,FALSE))</f>
        <v/>
      </c>
      <c r="FV46" t="str">
        <f>IF(ISERROR(MATCH(FV$1,'CSC Mitre'!AS$1:AS$220,0)),"",VLOOKUP(FV$1,'Tactic Recode'!$A$1:$B$547,2,FALSE))</f>
        <v/>
      </c>
      <c r="FW46" t="str">
        <f>IF(ISERROR(MATCH(FW$1,'CSC Mitre'!AS$1:AS$220,0)),"",VLOOKUP(FW$1,'Tactic Recode'!$A$1:$B$547,2,FALSE))</f>
        <v/>
      </c>
      <c r="FX46" t="str">
        <f>IF(ISERROR(MATCH(FX$1,'CSC Mitre'!AS$1:AS$220,0)),"",VLOOKUP(FX$1,'Tactic Recode'!$A$1:$B$547,2,FALSE))</f>
        <v/>
      </c>
      <c r="FY46" t="str">
        <f>IF(ISERROR(MATCH(FY$1,'CSC Mitre'!AS$1:AS$220,0)),"",VLOOKUP(FY$1,'Tactic Recode'!$A$1:$B$547,2,FALSE))</f>
        <v/>
      </c>
      <c r="FZ46" t="str">
        <f>IF(ISERROR(MATCH(FZ$1,'CSC Mitre'!AS$1:AS$220,0)),"",VLOOKUP(FZ$1,'Tactic Recode'!$A$1:$B$547,2,FALSE))</f>
        <v/>
      </c>
      <c r="GA46" t="str">
        <f>IF(ISERROR(MATCH(GA$1,'CSC Mitre'!AS$1:AS$220,0)),"",VLOOKUP(GA$1,'Tactic Recode'!$A$1:$B$547,2,FALSE))</f>
        <v/>
      </c>
      <c r="GB46" t="str">
        <f>IF(ISERROR(MATCH(GB$1,'CSC Mitre'!AS$1:AS$220,0)),"",VLOOKUP(GB$1,'Tactic Recode'!$A$1:$B$547,2,FALSE))</f>
        <v>Defense Evasion, Privilage Escalation</v>
      </c>
      <c r="GC46" t="str">
        <f>IF(ISERROR(MATCH(GC$1,'CSC Mitre'!AS$1:AS$220,0)),"",VLOOKUP(GC$1,'Tactic Recode'!$A$1:$B$547,2,FALSE))</f>
        <v>Defense Evasion, Privilage Escalation</v>
      </c>
      <c r="GD46" t="str">
        <f>IF(ISERROR(MATCH(GD$1,'CSC Mitre'!AS$1:AS$220,0)),"",VLOOKUP(GD$1,'Tactic Recode'!$A$1:$B$547,2,FALSE))</f>
        <v>Defense Evasion, Privilage Escalation</v>
      </c>
      <c r="GE46" t="str">
        <f>IF(ISERROR(MATCH(GE$1,'CSC Mitre'!AS$1:AS$220,0)),"",VLOOKUP(GE$1,'Tactic Recode'!$A$1:$B$547,2,FALSE))</f>
        <v>Defense Evasion, Privilage Escalation</v>
      </c>
      <c r="GF46" t="str">
        <f>IF(ISERROR(MATCH(GF$1,'CSC Mitre'!AS$1:AS$220,0)),"",VLOOKUP(GF$1,'Tactic Recode'!$A$1:$B$547,2,FALSE))</f>
        <v/>
      </c>
      <c r="GG46" t="str">
        <f>IF(ISERROR(MATCH(GG$1,'CSC Mitre'!AS$1:AS$220,0)),"",VLOOKUP(GG$1,'Tactic Recode'!$A$1:$B$547,2,FALSE))</f>
        <v/>
      </c>
      <c r="GH46" t="str">
        <f>IF(ISERROR(MATCH(GH$1,'CSC Mitre'!AS$1:AS$220,0)),"",VLOOKUP(GH$1,'Tactic Recode'!$A$1:$B$547,2,FALSE))</f>
        <v/>
      </c>
      <c r="GI46" t="str">
        <f>IF(ISERROR(MATCH(GI$1,'CSC Mitre'!AS$1:AS$220,0)),"",VLOOKUP(GI$1,'Tactic Recode'!$A$1:$B$547,2,FALSE))</f>
        <v>Persistence</v>
      </c>
      <c r="GJ46" t="str">
        <f>IF(ISERROR(MATCH(GJ$1,'CSC Mitre'!AS$1:AS$220,0)),"",VLOOKUP(GJ$1,'Tactic Recode'!$A$1:$B$547,2,FALSE))</f>
        <v>Persistence</v>
      </c>
      <c r="GK46" t="str">
        <f>IF(ISERROR(MATCH(GK$1,'CSC Mitre'!AS$1:AS$220,0)),"",VLOOKUP(GK$1,'Tactic Recode'!$A$1:$B$547,2,FALSE))</f>
        <v>Persistence</v>
      </c>
      <c r="GL46" t="str">
        <f>IF(ISERROR(MATCH(GL$1,'CSC Mitre'!AS$1:AS$220,0)),"",VLOOKUP(GL$1,'Tactic Recode'!$A$1:$B$547,2,FALSE))</f>
        <v>Persistence</v>
      </c>
      <c r="GM46" t="str">
        <f>IF(ISERROR(MATCH(GM$1,'CSC Mitre'!AS$1:AS$220,0)),"",VLOOKUP(GM$1,'Tactic Recode'!$A$1:$B$547,2,FALSE))</f>
        <v/>
      </c>
      <c r="GN46" t="str">
        <f>IF(ISERROR(MATCH(GN$1,'CSC Mitre'!AS$1:AS$220,0)),"",VLOOKUP(GN$1,'Tactic Recode'!$A$1:$B$547,2,FALSE))</f>
        <v/>
      </c>
      <c r="GO46" t="str">
        <f>IF(ISERROR(MATCH(GO$1,'CSC Mitre'!AS$1:AS$220,0)),"",VLOOKUP(GO$1,'Tactic Recode'!$A$1:$B$547,2,FALSE))</f>
        <v/>
      </c>
      <c r="GP46" t="str">
        <f>IF(ISERROR(MATCH(GP$1,'CSC Mitre'!AS$1:AS$220,0)),"",VLOOKUP(GP$1,'Tactic Recode'!$A$1:$B$547,2,FALSE))</f>
        <v/>
      </c>
      <c r="GQ46" t="str">
        <f>IF(ISERROR(MATCH(GQ$1,'CSC Mitre'!AS$1:AS$220,0)),"",VLOOKUP(GQ$1,'Tactic Recode'!$A$1:$B$547,2,FALSE))</f>
        <v/>
      </c>
      <c r="GR46" t="str">
        <f>IF(ISERROR(MATCH(GR$1,'CSC Mitre'!AS$1:AS$220,0)),"",VLOOKUP(GR$1,'Tactic Recode'!$A$1:$B$547,2,FALSE))</f>
        <v/>
      </c>
      <c r="GS46" t="str">
        <f>IF(ISERROR(MATCH(GS$1,'CSC Mitre'!AS$1:AS$220,0)),"",VLOOKUP(GS$1,'Tactic Recode'!$A$1:$B$547,2,FALSE))</f>
        <v/>
      </c>
      <c r="GT46" t="str">
        <f>IF(ISERROR(MATCH(GT$1,'CSC Mitre'!AS$1:AS$220,0)),"",VLOOKUP(GT$1,'Tactic Recode'!$A$1:$B$547,2,FALSE))</f>
        <v/>
      </c>
      <c r="GU46" t="str">
        <f>IF(ISERROR(MATCH(GU$1,'CSC Mitre'!AS$1:AS$220,0)),"",VLOOKUP(GU$1,'Tactic Recode'!$A$1:$B$547,2,FALSE))</f>
        <v/>
      </c>
      <c r="GV46" t="str">
        <f>IF(ISERROR(MATCH(GV$1,'CSC Mitre'!AS$1:AS$220,0)),"",VLOOKUP(GV$1,'Tactic Recode'!$A$1:$B$547,2,FALSE))</f>
        <v>Collection</v>
      </c>
      <c r="GW46" t="str">
        <f>IF(ISERROR(MATCH(GW$1,'CSC Mitre'!AS$1:AS$220,0)),"",VLOOKUP(GW$1,'Tactic Recode'!$A$1:$B$547,2,FALSE))</f>
        <v/>
      </c>
      <c r="GX46" t="str">
        <f>IF(ISERROR(MATCH(GX$1,'CSC Mitre'!AS$1:AS$220,0)),"",VLOOKUP(GX$1,'Tactic Recode'!$A$1:$B$547,2,FALSE))</f>
        <v/>
      </c>
      <c r="GY46" t="str">
        <f>IF(ISERROR(MATCH(GY$1,'CSC Mitre'!AS$1:AS$220,0)),"",VLOOKUP(GY$1,'Tactic Recode'!$A$1:$B$547,2,FALSE))</f>
        <v/>
      </c>
      <c r="GZ46" t="str">
        <f>IF(ISERROR(MATCH(GZ$1,'CSC Mitre'!AS$1:AS$220,0)),"",VLOOKUP(GZ$1,'Tactic Recode'!$A$1:$B$547,2,FALSE))</f>
        <v/>
      </c>
      <c r="HA46" t="str">
        <f>IF(ISERROR(MATCH(HA$1,'CSC Mitre'!AS$1:AS$220,0)),"",VLOOKUP(HA$1,'Tactic Recode'!$A$1:$B$547,2,FALSE))</f>
        <v>Initial Access</v>
      </c>
      <c r="HB46" t="str">
        <f>IF(ISERROR(MATCH(HB$1,'CSC Mitre'!AS$1:AS$220,0)),"",VLOOKUP(HB$1,'Tactic Recode'!$A$1:$B$547,2,FALSE))</f>
        <v/>
      </c>
      <c r="HC46" t="str">
        <f>IF(ISERROR(MATCH(HC$1,'CSC Mitre'!AS$1:AS$220,0)),"",VLOOKUP(HC$1,'Tactic Recode'!$A$1:$B$547,2,FALSE))</f>
        <v/>
      </c>
      <c r="HD46" t="str">
        <f>IF(ISERROR(MATCH(HD$1,'CSC Mitre'!AS$1:AS$220,0)),"",VLOOKUP(HD$1,'Tactic Recode'!$A$1:$B$547,2,FALSE))</f>
        <v/>
      </c>
      <c r="HE46" t="str">
        <f>IF(ISERROR(MATCH(HE$1,'CSC Mitre'!AS$1:AS$220,0)),"",VLOOKUP(HE$1,'Tactic Recode'!$A$1:$B$547,2,FALSE))</f>
        <v/>
      </c>
      <c r="HF46" t="str">
        <f>IF(ISERROR(MATCH(HF$1,'CSC Mitre'!AS$1:AS$220,0)),"",VLOOKUP(HF$1,'Tactic Recode'!$A$1:$B$547,2,FALSE))</f>
        <v>Defense Evasion, Persistence</v>
      </c>
      <c r="HG46" t="str">
        <f>IF(ISERROR(MATCH(HG$1,'CSC Mitre'!AS$1:AS$220,0)),"",VLOOKUP(HG$1,'Tactic Recode'!$A$1:$B$547,2,FALSE))</f>
        <v/>
      </c>
      <c r="HH46" t="str">
        <f>IF(ISERROR(MATCH(HH$1,'CSC Mitre'!AS$1:AS$220,0)),"",VLOOKUP(HH$1,'Tactic Recode'!$A$1:$B$547,2,FALSE))</f>
        <v/>
      </c>
      <c r="HI46" t="str">
        <f>IF(ISERROR(MATCH(HI$1,'CSC Mitre'!AS$1:AS$220,0)),"",VLOOKUP(HI$1,'Tactic Recode'!$A$1:$B$547,2,FALSE))</f>
        <v/>
      </c>
      <c r="HJ46" t="str">
        <f>IF(ISERROR(MATCH(HJ$1,'CSC Mitre'!AS$1:AS$220,0)),"",VLOOKUP(HJ$1,'Tactic Recode'!$A$1:$B$547,2,FALSE))</f>
        <v/>
      </c>
      <c r="HK46" t="str">
        <f>IF(ISERROR(MATCH(HK$1,'CSC Mitre'!AS$1:AS$220,0)),"",VLOOKUP(HK$1,'Tactic Recode'!$A$1:$B$547,2,FALSE))</f>
        <v/>
      </c>
      <c r="HL46" t="str">
        <f>IF(ISERROR(MATCH(HL$1,'CSC Mitre'!AS$1:AS$220,0)),"",VLOOKUP(HL$1,'Tactic Recode'!$A$1:$B$547,2,FALSE))</f>
        <v/>
      </c>
      <c r="HM46" t="str">
        <f>IF(ISERROR(MATCH(HM$1,'CSC Mitre'!AS$1:AS$220,0)),"",VLOOKUP(HM$1,'Tactic Recode'!$A$1:$B$547,2,FALSE))</f>
        <v/>
      </c>
      <c r="HN46" t="str">
        <f>IF(ISERROR(MATCH(HN$1,'CSC Mitre'!AS$1:AS$220,0)),"",VLOOKUP(HN$1,'Tactic Recode'!$A$1:$B$547,2,FALSE))</f>
        <v/>
      </c>
      <c r="HO46" t="str">
        <f>IF(ISERROR(MATCH(HO$1,'CSC Mitre'!AS$1:AS$220,0)),"",VLOOKUP(HO$1,'Tactic Recode'!$A$1:$B$547,2,FALSE))</f>
        <v/>
      </c>
      <c r="HP46" t="str">
        <f>IF(ISERROR(MATCH(HP$1,'CSC Mitre'!AS$1:AS$220,0)),"",VLOOKUP(HP$1,'Tactic Recode'!$A$1:$B$547,2,FALSE))</f>
        <v/>
      </c>
      <c r="HQ46" t="str">
        <f>IF(ISERROR(MATCH(HQ$1,'CSC Mitre'!AS$1:AS$220,0)),"",VLOOKUP(HQ$1,'Tactic Recode'!$A$1:$B$547,2,FALSE))</f>
        <v/>
      </c>
      <c r="HR46" t="str">
        <f>IF(ISERROR(MATCH(HR$1,'CSC Mitre'!AS$1:AS$220,0)),"",VLOOKUP(HR$1,'Tactic Recode'!$A$1:$B$547,2,FALSE))</f>
        <v/>
      </c>
      <c r="HS46" t="str">
        <f>IF(ISERROR(MATCH(HS$1,'CSC Mitre'!AS$1:AS$220,0)),"",VLOOKUP(HS$1,'Tactic Recode'!$A$1:$B$547,2,FALSE))</f>
        <v>Lateral Movement</v>
      </c>
      <c r="HT46" t="str">
        <f>IF(ISERROR(MATCH(HT$1,'CSC Mitre'!AS$1:AS$220,0)),"",VLOOKUP(HT$1,'Tactic Recode'!$A$1:$B$547,2,FALSE))</f>
        <v/>
      </c>
      <c r="HU46" t="str">
        <f>IF(ISERROR(MATCH(HU$1,'CSC Mitre'!AS$1:AS$220,0)),"",VLOOKUP(HU$1,'Tactic Recode'!$A$1:$B$547,2,FALSE))</f>
        <v/>
      </c>
      <c r="HV46" t="str">
        <f>IF(ISERROR(MATCH(HV$1,'CSC Mitre'!AS$1:AS$220,0)),"",VLOOKUP(HV$1,'Tactic Recode'!$A$1:$B$547,2,FALSE))</f>
        <v>Collection</v>
      </c>
      <c r="HW46" t="str">
        <f>IF(ISERROR(MATCH(HW$1,'CSC Mitre'!AS$1:AS$220,0)),"",VLOOKUP(HW$1,'Tactic Recode'!$A$1:$B$547,2,FALSE))</f>
        <v>Collection</v>
      </c>
      <c r="HX46" t="str">
        <f>IF(ISERROR(MATCH(HX$1,'CSC Mitre'!AS$1:AS$220,0)),"",VLOOKUP(HX$1,'Tactic Recode'!$A$1:$B$547,2,FALSE))</f>
        <v>Collection</v>
      </c>
      <c r="HY46" t="str">
        <f>IF(ISERROR(MATCH(HY$1,'CSC Mitre'!AS$1:AS$220,0)),"",VLOOKUP(HY$1,'Tactic Recode'!$A$1:$B$547,2,FALSE))</f>
        <v/>
      </c>
      <c r="HZ46" t="str">
        <f>IF(ISERROR(MATCH(HZ$1,'CSC Mitre'!AS$1:AS$220,0)),"",VLOOKUP(HZ$1,'Tactic Recode'!$A$1:$B$547,2,FALSE))</f>
        <v/>
      </c>
      <c r="IA46" t="str">
        <f>IF(ISERROR(MATCH(IA$1,'CSC Mitre'!AS$1:AS$220,0)),"",VLOOKUP(IA$1,'Tactic Recode'!$A$1:$B$547,2,FALSE))</f>
        <v/>
      </c>
      <c r="IB46" t="str">
        <f>IF(ISERROR(MATCH(IB$1,'CSC Mitre'!AS$1:AS$220,0)),"",VLOOKUP(IB$1,'Tactic Recode'!$A$1:$B$547,2,FALSE))</f>
        <v>Defense Evasion</v>
      </c>
      <c r="IC46" t="str">
        <f>IF(ISERROR(MATCH(IC$1,'CSC Mitre'!AS$1:AS$220,0)),"",VLOOKUP(IC$1,'Tactic Recode'!$A$1:$B$547,2,FALSE))</f>
        <v/>
      </c>
      <c r="ID46" t="str">
        <f>IF(ISERROR(MATCH(ID$1,'CSC Mitre'!AS$1:AS$220,0)),"",VLOOKUP(ID$1,'Tactic Recode'!$A$1:$B$547,2,FALSE))</f>
        <v>Defense Evasion</v>
      </c>
      <c r="IE46" t="str">
        <f>IF(ISERROR(MATCH(IE$1,'CSC Mitre'!AS$1:AS$220,0)),"",VLOOKUP(IE$1,'Tactic Recode'!$A$1:$B$547,2,FALSE))</f>
        <v/>
      </c>
      <c r="IF46" t="str">
        <f>IF(ISERROR(MATCH(IF$1,'CSC Mitre'!AS$1:AS$220,0)),"",VLOOKUP(IF$1,'Tactic Recode'!$A$1:$B$547,2,FALSE))</f>
        <v/>
      </c>
      <c r="IG46" t="str">
        <f>IF(ISERROR(MATCH(IG$1,'CSC Mitre'!AS$1:AS$220,0)),"",VLOOKUP(IG$1,'Tactic Recode'!$A$1:$B$547,2,FALSE))</f>
        <v/>
      </c>
      <c r="IH46" t="str">
        <f>IF(ISERROR(MATCH(IH$1,'CSC Mitre'!AS$1:AS$220,0)),"",VLOOKUP(IH$1,'Tactic Recode'!$A$1:$B$547,2,FALSE))</f>
        <v>Defense Evasion</v>
      </c>
      <c r="II46" t="str">
        <f>IF(ISERROR(MATCH(II$1,'CSC Mitre'!AS$1:AS$220,0)),"",VLOOKUP(II$1,'Tactic Recode'!$A$1:$B$547,2,FALSE))</f>
        <v/>
      </c>
      <c r="IJ46" t="str">
        <f>IF(ISERROR(MATCH(IJ$1,'CSC Mitre'!AS$1:AS$220,0)),"",VLOOKUP(IJ$1,'Tactic Recode'!$A$1:$B$547,2,FALSE))</f>
        <v/>
      </c>
      <c r="IK46" t="str">
        <f>IF(ISERROR(MATCH(IK$1,'CSC Mitre'!AS$1:AS$220,0)),"",VLOOKUP(IK$1,'Tactic Recode'!$A$1:$B$547,2,FALSE))</f>
        <v/>
      </c>
      <c r="IL46" t="str">
        <f>IF(ISERROR(MATCH(IL$1,'CSC Mitre'!AS$1:AS$220,0)),"",VLOOKUP(IL$1,'Tactic Recode'!$A$1:$B$547,2,FALSE))</f>
        <v/>
      </c>
      <c r="IM46" t="str">
        <f>IF(ISERROR(MATCH(IM$1,'CSC Mitre'!AS$1:AS$220,0)),"",VLOOKUP(IM$1,'Tactic Recode'!$A$1:$B$547,2,FALSE))</f>
        <v/>
      </c>
      <c r="IN46" t="str">
        <f>IF(ISERROR(MATCH(IN$1,'CSC Mitre'!AS$1:AS$220,0)),"",VLOOKUP(IN$1,'Tactic Recode'!$A$1:$B$547,2,FALSE))</f>
        <v/>
      </c>
      <c r="IO46" t="str">
        <f>IF(ISERROR(MATCH(IO$1,'CSC Mitre'!AS$1:AS$220,0)),"",VLOOKUP(IO$1,'Tactic Recode'!$A$1:$B$547,2,FALSE))</f>
        <v/>
      </c>
      <c r="IP46" t="str">
        <f>IF(ISERROR(MATCH(IP$1,'CSC Mitre'!AS$1:AS$220,0)),"",VLOOKUP(IP$1,'Tactic Recode'!$A$1:$B$547,2,FALSE))</f>
        <v/>
      </c>
      <c r="IQ46" t="str">
        <f>IF(ISERROR(MATCH(IQ$1,'CSC Mitre'!AS$1:AS$220,0)),"",VLOOKUP(IQ$1,'Tactic Recode'!$A$1:$B$547,2,FALSE))</f>
        <v>Defense Evasion</v>
      </c>
      <c r="IR46" t="str">
        <f>IF(ISERROR(MATCH(IR$1,'CSC Mitre'!AS$1:AS$220,0)),"",VLOOKUP(IR$1,'Tactic Recode'!$A$1:$B$547,2,FALSE))</f>
        <v>Defense Evasion</v>
      </c>
      <c r="IS46" t="str">
        <f>IF(ISERROR(MATCH(IS$1,'CSC Mitre'!AS$1:AS$220,0)),"",VLOOKUP(IS$1,'Tactic Recode'!$A$1:$B$547,2,FALSE))</f>
        <v>Defense Evasion</v>
      </c>
      <c r="IT46" t="str">
        <f>IF(ISERROR(MATCH(IT$1,'CSC Mitre'!AS$1:AS$220,0)),"",VLOOKUP(IT$1,'Tactic Recode'!$A$1:$B$547,2,FALSE))</f>
        <v/>
      </c>
      <c r="IU46" t="str">
        <f>IF(ISERROR(MATCH(IU$1,'CSC Mitre'!AS$1:AS$220,0)),"",VLOOKUP(IU$1,'Tactic Recode'!$A$1:$B$547,2,FALSE))</f>
        <v/>
      </c>
      <c r="IV46" t="str">
        <f>IF(ISERROR(MATCH(IV$1,'CSC Mitre'!AS$1:AS$220,0)),"",VLOOKUP(IV$1,'Tactic Recode'!$A$1:$B$547,2,FALSE))</f>
        <v/>
      </c>
      <c r="IW46" t="str">
        <f>IF(ISERROR(MATCH(IW$1,'CSC Mitre'!AS$1:AS$220,0)),"",VLOOKUP(IW$1,'Tactic Recode'!$A$1:$B$547,2,FALSE))</f>
        <v>Defense Evasion, Privilage Escalation</v>
      </c>
      <c r="IX46" t="str">
        <f>IF(ISERROR(MATCH(IX$1,'CSC Mitre'!AS$1:AS$220,0)),"",VLOOKUP(IX$1,'Tactic Recode'!$A$1:$B$547,2,FALSE))</f>
        <v>Defense Evasion, Privilage Escalation</v>
      </c>
      <c r="IY46" t="str">
        <f>IF(ISERROR(MATCH(IY$1,'CSC Mitre'!AS$1:AS$220,0)),"",VLOOKUP(IY$1,'Tactic Recode'!$A$1:$B$547,2,FALSE))</f>
        <v>Defense Evasion, Privilage Escalation</v>
      </c>
      <c r="IZ46" t="str">
        <f>IF(ISERROR(MATCH(IZ$1,'CSC Mitre'!AS$1:AS$220,0)),"",VLOOKUP(IZ$1,'Tactic Recode'!$A$1:$B$547,2,FALSE))</f>
        <v/>
      </c>
      <c r="JA46" t="str">
        <f>IF(ISERROR(MATCH(JA$1,'CSC Mitre'!AS$1:AS$220,0)),"",VLOOKUP(JA$1,'Tactic Recode'!$A$1:$B$547,2,FALSE))</f>
        <v/>
      </c>
      <c r="JB46" t="str">
        <f>IF(ISERROR(MATCH(JB$1,'CSC Mitre'!AS$1:AS$220,0)),"",VLOOKUP(JB$1,'Tactic Recode'!$A$1:$B$547,2,FALSE))</f>
        <v>Impact</v>
      </c>
      <c r="JC46" t="str">
        <f>IF(ISERROR(MATCH(JC$1,'CSC Mitre'!AS$1:AS$220,0)),"",VLOOKUP(JC$1,'Tactic Recode'!$A$1:$B$547,2,FALSE))</f>
        <v/>
      </c>
      <c r="JD46" t="str">
        <f>IF(ISERROR(MATCH(JD$1,'CSC Mitre'!AS$1:AS$220,0)),"",VLOOKUP(JD$1,'Tactic Recode'!$A$1:$B$547,2,FALSE))</f>
        <v/>
      </c>
      <c r="JE46" t="str">
        <f>IF(ISERROR(MATCH(JE$1,'CSC Mitre'!AS$1:AS$220,0)),"",VLOOKUP(JE$1,'Tactic Recode'!$A$1:$B$547,2,FALSE))</f>
        <v/>
      </c>
      <c r="JF46" t="str">
        <f>IF(ISERROR(MATCH(JF$1,'CSC Mitre'!AS$1:AS$220,0)),"",VLOOKUP(JF$1,'Tactic Recode'!$A$1:$B$547,2,FALSE))</f>
        <v/>
      </c>
      <c r="JG46" t="str">
        <f>IF(ISERROR(MATCH(JG$1,'CSC Mitre'!AS$1:AS$220,0)),"",VLOOKUP(JG$1,'Tactic Recode'!$A$1:$B$547,2,FALSE))</f>
        <v/>
      </c>
      <c r="JH46" t="str">
        <f>IF(ISERROR(MATCH(JH$1,'CSC Mitre'!AS$1:AS$220,0)),"",VLOOKUP(JH$1,'Tactic Recode'!$A$1:$B$547,2,FALSE))</f>
        <v/>
      </c>
      <c r="JI46" t="str">
        <f>IF(ISERROR(MATCH(JI$1,'CSC Mitre'!AS$1:AS$220,0)),"",VLOOKUP(JI$1,'Tactic Recode'!$A$1:$B$547,2,FALSE))</f>
        <v/>
      </c>
      <c r="JJ46" t="str">
        <f>IF(ISERROR(MATCH(JJ$1,'CSC Mitre'!AS$1:AS$220,0)),"",VLOOKUP(JJ$1,'Tactic Recode'!$A$1:$B$547,2,FALSE))</f>
        <v/>
      </c>
      <c r="JK46" t="str">
        <f>IF(ISERROR(MATCH(JK$1,'CSC Mitre'!AS$1:AS$220,0)),"",VLOOKUP(JK$1,'Tactic Recode'!$A$1:$B$547,2,FALSE))</f>
        <v/>
      </c>
      <c r="JL46" t="str">
        <f>IF(ISERROR(MATCH(JL$1,'CSC Mitre'!AS$1:AS$220,0)),"",VLOOKUP(JL$1,'Tactic Recode'!$A$1:$B$547,2,FALSE))</f>
        <v/>
      </c>
      <c r="JM46" t="str">
        <f>IF(ISERROR(MATCH(JM$1,'CSC Mitre'!AS$1:AS$220,0)),"",VLOOKUP(JM$1,'Tactic Recode'!$A$1:$B$547,2,FALSE))</f>
        <v/>
      </c>
      <c r="JN46" t="str">
        <f>IF(ISERROR(MATCH(JN$1,'CSC Mitre'!AS$1:AS$220,0)),"",VLOOKUP(JN$1,'Tactic Recode'!$A$1:$B$547,2,FALSE))</f>
        <v/>
      </c>
      <c r="JO46" t="str">
        <f>IF(ISERROR(MATCH(JO$1,'CSC Mitre'!AS$1:AS$220,0)),"",VLOOKUP(JO$1,'Tactic Recode'!$A$1:$B$547,2,FALSE))</f>
        <v/>
      </c>
      <c r="JP46" t="str">
        <f>IF(ISERROR(MATCH(JP$1,'CSC Mitre'!AS$1:AS$220,0)),"",VLOOKUP(JP$1,'Tactic Recode'!$A$1:$B$547,2,FALSE))</f>
        <v/>
      </c>
      <c r="JQ46" t="str">
        <f>IF(ISERROR(MATCH(JQ$1,'CSC Mitre'!AS$1:AS$220,0)),"",VLOOKUP(JQ$1,'Tactic Recode'!$A$1:$B$547,2,FALSE))</f>
        <v/>
      </c>
      <c r="JR46" t="str">
        <f>IF(ISERROR(MATCH(JR$1,'CSC Mitre'!AS$1:AS$220,0)),"",VLOOKUP(JR$1,'Tactic Recode'!$A$1:$B$547,2,FALSE))</f>
        <v/>
      </c>
      <c r="JS46" t="str">
        <f>IF(ISERROR(MATCH(JS$1,'CSC Mitre'!AS$1:AS$220,0)),"",VLOOKUP(JS$1,'Tactic Recode'!$A$1:$B$547,2,FALSE))</f>
        <v/>
      </c>
      <c r="JT46" t="str">
        <f>IF(ISERROR(MATCH(JT$1,'CSC Mitre'!AS$1:AS$220,0)),"",VLOOKUP(JT$1,'Tactic Recode'!$A$1:$B$547,2,FALSE))</f>
        <v/>
      </c>
      <c r="JU46" t="str">
        <f>IF(ISERROR(MATCH(JU$1,'CSC Mitre'!AS$1:AS$220,0)),"",VLOOKUP(JU$1,'Tactic Recode'!$A$1:$B$547,2,FALSE))</f>
        <v>Persistence</v>
      </c>
      <c r="JV46" t="str">
        <f>IF(ISERROR(MATCH(JV$1,'CSC Mitre'!AS$1:AS$220,0)),"",VLOOKUP(JV$1,'Tactic Recode'!$A$1:$B$547,2,FALSE))</f>
        <v>Persistence</v>
      </c>
      <c r="JW46" t="str">
        <f>IF(ISERROR(MATCH(JW$1,'CSC Mitre'!AS$1:AS$220,0)),"",VLOOKUP(JW$1,'Tactic Recode'!$A$1:$B$547,2,FALSE))</f>
        <v>Persistence</v>
      </c>
      <c r="JX46" t="str">
        <f>IF(ISERROR(MATCH(JX$1,'CSC Mitre'!AS$1:AS$220,0)),"",VLOOKUP(JX$1,'Tactic Recode'!$A$1:$B$547,2,FALSE))</f>
        <v/>
      </c>
      <c r="JY46" t="str">
        <f>IF(ISERROR(MATCH(JY$1,'CSC Mitre'!AS$1:AS$220,0)),"",VLOOKUP(JY$1,'Tactic Recode'!$A$1:$B$547,2,FALSE))</f>
        <v/>
      </c>
      <c r="JZ46" t="str">
        <f>IF(ISERROR(MATCH(JZ$1,'CSC Mitre'!AS$1:AS$220,0)),"",VLOOKUP(JZ$1,'Tactic Recode'!$A$1:$B$547,2,FALSE))</f>
        <v/>
      </c>
      <c r="KA46" t="str">
        <f>IF(ISERROR(MATCH(KA$1,'CSC Mitre'!AS$1:AS$220,0)),"",VLOOKUP(KA$1,'Tactic Recode'!$A$1:$B$547,2,FALSE))</f>
        <v>Persistence</v>
      </c>
      <c r="KB46" t="str">
        <f>IF(ISERROR(MATCH(KB$1,'CSC Mitre'!AS$1:AS$220,0)),"",VLOOKUP(KB$1,'Tactic Recode'!$A$1:$B$547,2,FALSE))</f>
        <v/>
      </c>
      <c r="KC46" t="str">
        <f>IF(ISERROR(MATCH(KC$1,'CSC Mitre'!AS$1:AS$220,0)),"",VLOOKUP(KC$1,'Tactic Recode'!$A$1:$B$547,2,FALSE))</f>
        <v/>
      </c>
      <c r="KD46" t="str">
        <f>IF(ISERROR(MATCH(KD$1,'CSC Mitre'!AS$1:AS$220,0)),"",VLOOKUP(KD$1,'Tactic Recode'!$A$1:$B$547,2,FALSE))</f>
        <v/>
      </c>
      <c r="KE46" t="str">
        <f>IF(ISERROR(MATCH(KE$1,'CSC Mitre'!AS$1:AS$220,0)),"",VLOOKUP(KE$1,'Tactic Recode'!$A$1:$B$547,2,FALSE))</f>
        <v>Collection</v>
      </c>
      <c r="KF46" t="str">
        <f>IF(ISERROR(MATCH(KF$1,'CSC Mitre'!AS$1:AS$220,0)),"",VLOOKUP(KF$1,'Tactic Recode'!$A$1:$B$547,2,FALSE))</f>
        <v/>
      </c>
      <c r="KG46" t="str">
        <f>IF(ISERROR(MATCH(KG$1,'CSC Mitre'!AS$1:AS$220,0)),"",VLOOKUP(KG$1,'Tactic Recode'!$A$1:$B$547,2,FALSE))</f>
        <v/>
      </c>
      <c r="KH46" t="str">
        <f>IF(ISERROR(MATCH(KH$1,'CSC Mitre'!AS$1:AS$220,0)),"",VLOOKUP(KH$1,'Tactic Recode'!$A$1:$B$547,2,FALSE))</f>
        <v/>
      </c>
      <c r="KI46" t="str">
        <f>IF(ISERROR(MATCH(KI$1,'CSC Mitre'!AS$1:AS$220,0)),"",VLOOKUP(KI$1,'Tactic Recode'!$A$1:$B$547,2,FALSE))</f>
        <v>Exfiltration</v>
      </c>
      <c r="KJ46" t="str">
        <f>IF(ISERROR(MATCH(KJ$1,'CSC Mitre'!AS$1:AS$220,0)),"",VLOOKUP(KJ$1,'Tactic Recode'!$A$1:$B$547,2,FALSE))</f>
        <v>Discovery</v>
      </c>
      <c r="KK46" t="str">
        <f>IF(ISERROR(MATCH(KK$1,'CSC Mitre'!AS$1:AS$220,0)),"",VLOOKUP(KK$1,'Tactic Recode'!$A$1:$B$547,2,FALSE))</f>
        <v/>
      </c>
      <c r="KL46" t="str">
        <f>IF(ISERROR(MATCH(KL$1,'CSC Mitre'!AS$1:AS$220,0)),"",VLOOKUP(KL$1,'Tactic Recode'!$A$1:$B$547,2,FALSE))</f>
        <v>Defense Evasion, Persistence</v>
      </c>
      <c r="KM46" t="str">
        <f>IF(ISERROR(MATCH(KM$1,'CSC Mitre'!AS$1:AS$220,0)),"",VLOOKUP(KM$1,'Tactic Recode'!$A$1:$B$547,2,FALSE))</f>
        <v>Defense Evasion, Persistence</v>
      </c>
      <c r="KN46" t="str">
        <f>IF(ISERROR(MATCH(KN$1,'CSC Mitre'!AS$1:AS$220,0)),"",VLOOKUP(KN$1,'Tactic Recode'!$A$1:$B$547,2,FALSE))</f>
        <v/>
      </c>
      <c r="KO46" t="str">
        <f>IF(ISERROR(MATCH(KO$1,'CSC Mitre'!AS$1:AS$220,0)),"",VLOOKUP(KO$1,'Tactic Recode'!$A$1:$B$547,2,FALSE))</f>
        <v>Defense Evasion, Persistence</v>
      </c>
      <c r="KP46" t="str">
        <f>IF(ISERROR(MATCH(KP$1,'CSC Mitre'!AS$1:AS$220,0)),"",VLOOKUP(KP$1,'Tactic Recode'!$A$1:$B$547,2,FALSE))</f>
        <v/>
      </c>
      <c r="KQ46" t="str">
        <f>IF(ISERROR(MATCH(KQ$1,'CSC Mitre'!AS$1:AS$220,0)),"",VLOOKUP(KQ$1,'Tactic Recode'!$A$1:$B$547,2,FALSE))</f>
        <v>Defense Evasion, Persistence</v>
      </c>
      <c r="KR46" t="str">
        <f>IF(ISERROR(MATCH(KR$1,'CSC Mitre'!AS$1:AS$220,0)),"",VLOOKUP(KR$1,'Tactic Recode'!$A$1:$B$547,2,FALSE))</f>
        <v>Persistence, Privilage Escalation</v>
      </c>
      <c r="KS46" t="str">
        <f>IF(ISERROR(MATCH(KS$1,'CSC Mitre'!AS$1:AS$220,0)),"",VLOOKUP(KS$1,'Tactic Recode'!$A$1:$B$547,2,FALSE))</f>
        <v>Persistence, Privilage Escalation</v>
      </c>
      <c r="KT46" t="str">
        <f>IF(ISERROR(MATCH(KT$1,'CSC Mitre'!AS$1:AS$220,0)),"",VLOOKUP(KT$1,'Tactic Recode'!$A$1:$B$547,2,FALSE))</f>
        <v>Persistence, Privilage Escalation</v>
      </c>
      <c r="KU46" t="str">
        <f>IF(ISERROR(MATCH(KU$1,'CSC Mitre'!AS$1:AS$220,0)),"",VLOOKUP(KU$1,'Tactic Recode'!$A$1:$B$547,2,FALSE))</f>
        <v>Persistence, Privilage Escalation</v>
      </c>
      <c r="KV46" t="str">
        <f>IF(ISERROR(MATCH(KV$1,'CSC Mitre'!AS$1:AS$220,0)),"",VLOOKUP(KV$1,'Tactic Recode'!$A$1:$B$547,2,FALSE))</f>
        <v>Persistence, Privilage Escalation</v>
      </c>
      <c r="KW46" t="str">
        <f>IF(ISERROR(MATCH(KW$1,'CSC Mitre'!AS$1:AS$220,0)),"",VLOOKUP(KW$1,'Tactic Recode'!$A$1:$B$547,2,FALSE))</f>
        <v/>
      </c>
      <c r="KX46" t="str">
        <f>IF(ISERROR(MATCH(KX$1,'CSC Mitre'!AS$1:AS$220,0)),"",VLOOKUP(KX$1,'Tactic Recode'!$A$1:$B$547,2,FALSE))</f>
        <v/>
      </c>
      <c r="KY46" t="str">
        <f>IF(ISERROR(MATCH(KY$1,'CSC Mitre'!AS$1:AS$220,0)),"",VLOOKUP(KY$1,'Tactic Recode'!$A$1:$B$547,2,FALSE))</f>
        <v/>
      </c>
      <c r="KZ46" t="str">
        <f>IF(ISERROR(MATCH(KZ$1,'CSC Mitre'!AS$1:AS$220,0)),"",VLOOKUP(KZ$1,'Tactic Recode'!$A$1:$B$547,2,FALSE))</f>
        <v>Persistence, Privilage Escalation</v>
      </c>
      <c r="LA46" t="str">
        <f>IF(ISERROR(MATCH(LA$1,'CSC Mitre'!AS$1:AS$220,0)),"",VLOOKUP(LA$1,'Tactic Recode'!$A$1:$B$547,2,FALSE))</f>
        <v>Persistence, Privilage Escalation</v>
      </c>
      <c r="LB46" t="str">
        <f>IF(ISERROR(MATCH(LB$1,'CSC Mitre'!AS$1:AS$220,0)),"",VLOOKUP(LB$1,'Tactic Recode'!$A$1:$B$547,2,FALSE))</f>
        <v/>
      </c>
      <c r="LC46" t="str">
        <f>IF(ISERROR(MATCH(LC$1,'CSC Mitre'!AS$1:AS$220,0)),"",VLOOKUP(LC$1,'Tactic Recode'!$A$1:$B$547,2,FALSE))</f>
        <v/>
      </c>
      <c r="LD46" t="str">
        <f>IF(ISERROR(MATCH(LD$1,'CSC Mitre'!AS$1:AS$220,0)),"",VLOOKUP(LD$1,'Tactic Recode'!$A$1:$B$547,2,FALSE))</f>
        <v/>
      </c>
      <c r="LE46" t="str">
        <f>IF(ISERROR(MATCH(LE$1,'CSC Mitre'!AS$1:AS$220,0)),"",VLOOKUP(LE$1,'Tactic Recode'!$A$1:$B$547,2,FALSE))</f>
        <v/>
      </c>
      <c r="LF46" t="str">
        <f>IF(ISERROR(MATCH(LF$1,'CSC Mitre'!AS$1:AS$220,0)),"",VLOOKUP(LF$1,'Tactic Recode'!$A$1:$B$547,2,FALSE))</f>
        <v/>
      </c>
      <c r="LG46" t="str">
        <f>IF(ISERROR(MATCH(LG$1,'CSC Mitre'!AS$1:AS$220,0)),"",VLOOKUP(LG$1,'Tactic Recode'!$A$1:$B$547,2,FALSE))</f>
        <v/>
      </c>
      <c r="LH46" t="str">
        <f>IF(ISERROR(MATCH(LH$1,'CSC Mitre'!AS$1:AS$220,0)),"",VLOOKUP(LH$1,'Tactic Recode'!$A$1:$B$547,2,FALSE))</f>
        <v/>
      </c>
      <c r="LI46" t="str">
        <f>IF(ISERROR(MATCH(LI$1,'CSC Mitre'!AS$1:AS$220,0)),"",VLOOKUP(LI$1,'Tactic Recode'!$A$1:$B$547,2,FALSE))</f>
        <v/>
      </c>
      <c r="LJ46" t="str">
        <f>IF(ISERROR(MATCH(LJ$1,'CSC Mitre'!AS$1:AS$220,0)),"",VLOOKUP(LJ$1,'Tactic Recode'!$A$1:$B$547,2,FALSE))</f>
        <v>Persistence, Privilage Escalation</v>
      </c>
      <c r="LK46" t="str">
        <f>IF(ISERROR(MATCH(LK$1,'CSC Mitre'!AS$1:AS$220,0)),"",VLOOKUP(LK$1,'Tactic Recode'!$A$1:$B$547,2,FALSE))</f>
        <v/>
      </c>
      <c r="LL46" t="str">
        <f>IF(ISERROR(MATCH(LL$1,'CSC Mitre'!AS$1:AS$220,0)),"",VLOOKUP(LL$1,'Tactic Recode'!$A$1:$B$547,2,FALSE))</f>
        <v/>
      </c>
      <c r="LM46" t="str">
        <f>IF(ISERROR(MATCH(LM$1,'CSC Mitre'!AS$1:AS$220,0)),"",VLOOKUP(LM$1,'Tactic Recode'!$A$1:$B$547,2,FALSE))</f>
        <v/>
      </c>
      <c r="LN46" t="str">
        <f>IF(ISERROR(MATCH(LN$1,'CSC Mitre'!AS$1:AS$220,0)),"",VLOOKUP(LN$1,'Tactic Recode'!$A$1:$B$547,2,FALSE))</f>
        <v/>
      </c>
      <c r="LO46" t="str">
        <f>IF(ISERROR(MATCH(LO$1,'CSC Mitre'!AS$1:AS$220,0)),"",VLOOKUP(LO$1,'Tactic Recode'!$A$1:$B$547,2,FALSE))</f>
        <v/>
      </c>
      <c r="LP46" t="str">
        <f>IF(ISERROR(MATCH(LP$1,'CSC Mitre'!AS$1:AS$220,0)),"",VLOOKUP(LP$1,'Tactic Recode'!$A$1:$B$547,2,FALSE))</f>
        <v>Persistence, Privilage Escalation</v>
      </c>
      <c r="LQ46" t="str">
        <f>IF(ISERROR(MATCH(LQ$1,'CSC Mitre'!AS$1:AS$220,0)),"",VLOOKUP(LQ$1,'Tactic Recode'!$A$1:$B$547,2,FALSE))</f>
        <v>Persistence, Privilage Escalation</v>
      </c>
      <c r="LR46" t="str">
        <f>IF(ISERROR(MATCH(LR$1,'CSC Mitre'!AS$1:AS$220,0)),"",VLOOKUP(LR$1,'Tactic Recode'!$A$1:$B$547,2,FALSE))</f>
        <v/>
      </c>
      <c r="LS46" t="str">
        <f>IF(ISERROR(MATCH(LS$1,'CSC Mitre'!AS$1:AS$220,0)),"",VLOOKUP(LS$1,'Tactic Recode'!$A$1:$B$547,2,FALSE))</f>
        <v>Persistence, Privilage Escalation</v>
      </c>
      <c r="LT46" t="str">
        <f>IF(ISERROR(MATCH(LT$1,'CSC Mitre'!AS$1:AS$220,0)),"",VLOOKUP(LT$1,'Tactic Recode'!$A$1:$B$547,2,FALSE))</f>
        <v/>
      </c>
      <c r="LU46" t="str">
        <f>IF(ISERROR(MATCH(LU$1,'CSC Mitre'!AS$1:AS$220,0)),"",VLOOKUP(LU$1,'Tactic Recode'!$A$1:$B$547,2,FALSE))</f>
        <v/>
      </c>
      <c r="LV46" t="str">
        <f>IF(ISERROR(MATCH(LV$1,'CSC Mitre'!AS$1:AS$220,0)),"",VLOOKUP(LV$1,'Tactic Recode'!$A$1:$B$547,2,FALSE))</f>
        <v>Persistence, Privilage Escalation</v>
      </c>
      <c r="LW46" t="str">
        <f>IF(ISERROR(MATCH(LW$1,'CSC Mitre'!AS$1:AS$220,0)),"",VLOOKUP(LW$1,'Tactic Recode'!$A$1:$B$547,2,FALSE))</f>
        <v/>
      </c>
      <c r="LX46" t="str">
        <f>IF(ISERROR(MATCH(LX$1,'CSC Mitre'!AS$1:AS$220,0)),"",VLOOKUP(LX$1,'Tactic Recode'!$A$1:$B$547,2,FALSE))</f>
        <v>Persistence, Privilage Escalation</v>
      </c>
      <c r="LY46" t="str">
        <f>IF(ISERROR(MATCH(LY$1,'CSC Mitre'!AS$1:AS$220,0)),"",VLOOKUP(LY$1,'Tactic Recode'!$A$1:$B$547,2,FALSE))</f>
        <v/>
      </c>
      <c r="LZ46" t="str">
        <f>IF(ISERROR(MATCH(LZ$1,'CSC Mitre'!AS$1:AS$220,0)),"",VLOOKUP(LZ$1,'Tactic Recode'!$A$1:$B$547,2,FALSE))</f>
        <v/>
      </c>
      <c r="MA46" t="str">
        <f>IF(ISERROR(MATCH(MA$1,'CSC Mitre'!AS$1:AS$220,0)),"",VLOOKUP(MA$1,'Tactic Recode'!$A$1:$B$547,2,FALSE))</f>
        <v/>
      </c>
      <c r="MB46" t="str">
        <f>IF(ISERROR(MATCH(MB$1,'CSC Mitre'!AS$1:AS$220,0)),"",VLOOKUP(MB$1,'Tactic Recode'!$A$1:$B$547,2,FALSE))</f>
        <v>Defense Evasion, Privilage Escalation</v>
      </c>
      <c r="MC46" t="str">
        <f>IF(ISERROR(MATCH(MC$1,'CSC Mitre'!AS$1:AS$220,0)),"",VLOOKUP(MC$1,'Tactic Recode'!$A$1:$B$547,2,FALSE))</f>
        <v/>
      </c>
      <c r="MD46" t="str">
        <f>IF(ISERROR(MATCH(MD$1,'CSC Mitre'!AS$1:AS$220,0)),"",VLOOKUP(MD$1,'Tactic Recode'!$A$1:$B$547,2,FALSE))</f>
        <v>Defense Evasion, Privilage Escalation</v>
      </c>
      <c r="ME46" t="str">
        <f>IF(ISERROR(MATCH(ME$1,'CSC Mitre'!AS$1:AS$220,0)),"",VLOOKUP(ME$1,'Tactic Recode'!$A$1:$B$547,2,FALSE))</f>
        <v>Defense Evasion, Privilage Escalation</v>
      </c>
      <c r="MF46" t="str">
        <f>IF(ISERROR(MATCH(MF$1,'CSC Mitre'!AS$1:AS$220,0)),"",VLOOKUP(MF$1,'Tactic Recode'!$A$1:$B$547,2,FALSE))</f>
        <v/>
      </c>
      <c r="MG46" t="str">
        <f>IF(ISERROR(MATCH(MG$1,'CSC Mitre'!AS$1:AS$220,0)),"",VLOOKUP(MG$1,'Tactic Recode'!$A$1:$B$547,2,FALSE))</f>
        <v>Defense Evasion, Lateral Movement</v>
      </c>
      <c r="MH46" t="str">
        <f>IF(ISERROR(MATCH(MH$1,'CSC Mitre'!AS$1:AS$220,0)),"",VLOOKUP(MH$1,'Tactic Recode'!$A$1:$B$547,2,FALSE))</f>
        <v/>
      </c>
      <c r="MI46" t="str">
        <f>IF(ISERROR(MATCH(MI$1,'CSC Mitre'!AS$1:AS$220,0)),"",VLOOKUP(MI$1,'Tactic Recode'!$A$1:$B$547,2,FALSE))</f>
        <v>Defense Evasion, Lateral Movement</v>
      </c>
      <c r="MJ46" t="str">
        <f>IF(ISERROR(MATCH(MJ$1,'CSC Mitre'!AS$1:AS$220,0)),"",VLOOKUP(MJ$1,'Tactic Recode'!$A$1:$B$547,2,FALSE))</f>
        <v>Defense Evasion, Lateral Movement</v>
      </c>
      <c r="MK46" t="str">
        <f>IF(ISERROR(MATCH(MK$1,'CSC Mitre'!AS$1:AS$220,0)),"",VLOOKUP(MK$1,'Tactic Recode'!$A$1:$B$547,2,FALSE))</f>
        <v/>
      </c>
      <c r="ML46" t="str">
        <f>IF(ISERROR(MATCH(ML$1,'CSC Mitre'!AS$1:AS$220,0)),"",VLOOKUP(ML$1,'Tactic Recode'!$A$1:$B$547,2,FALSE))</f>
        <v>Credential Access</v>
      </c>
      <c r="MM46" t="str">
        <f>IF(ISERROR(MATCH(MM$1,'CSC Mitre'!AS$1:AS$220,0)),"",VLOOKUP(MM$1,'Tactic Recode'!$A$1:$B$547,2,FALSE))</f>
        <v>Credential Access</v>
      </c>
      <c r="MN46" t="str">
        <f>IF(ISERROR(MATCH(MN$1,'CSC Mitre'!AS$1:AS$220,0)),"",VLOOKUP(MN$1,'Tactic Recode'!$A$1:$B$547,2,FALSE))</f>
        <v>Credential Access</v>
      </c>
      <c r="MO46" t="str">
        <f>IF(ISERROR(MATCH(MO$1,'CSC Mitre'!AS$1:AS$220,0)),"",VLOOKUP(MO$1,'Tactic Recode'!$A$1:$B$547,2,FALSE))</f>
        <v/>
      </c>
      <c r="MP46" t="str">
        <f>IF(ISERROR(MATCH(MP$1,'CSC Mitre'!AS$1:AS$220,0)),"",VLOOKUP(MP$1,'Tactic Recode'!$A$1:$B$547,2,FALSE))</f>
        <v>Credential Access</v>
      </c>
      <c r="MQ46" t="str">
        <f>IF(ISERROR(MATCH(MQ$1,'CSC Mitre'!AS$1:AS$220,0)),"",VLOOKUP(MQ$1,'Tactic Recode'!$A$1:$B$547,2,FALSE))</f>
        <v/>
      </c>
      <c r="MR46" t="str">
        <f>IF(ISERROR(MATCH(MR$1,'CSC Mitre'!AS$1:AS$220,0)),"",VLOOKUP(MR$1,'Tactic Recode'!$A$1:$B$547,2,FALSE))</f>
        <v/>
      </c>
      <c r="MS46" t="str">
        <f>IF(ISERROR(MATCH(MS$1,'CSC Mitre'!AS$1:AS$220,0)),"",VLOOKUP(MS$1,'Tactic Recode'!$A$1:$B$547,2,FALSE))</f>
        <v/>
      </c>
      <c r="MT46" t="str">
        <f>IF(ISERROR(MATCH(MT$1,'CSC Mitre'!AS$1:AS$220,0)),"",VLOOKUP(MT$1,'Tactic Recode'!$A$1:$B$547,2,FALSE))</f>
        <v/>
      </c>
      <c r="MU46" t="str">
        <f>IF(ISERROR(MATCH(MU$1,'CSC Mitre'!AS$1:AS$220,0)),"",VLOOKUP(MU$1,'Tactic Recode'!$A$1:$B$547,2,FALSE))</f>
        <v/>
      </c>
      <c r="MV46" t="str">
        <f>IF(ISERROR(MATCH(MV$1,'CSC Mitre'!AS$1:AS$220,0)),"",VLOOKUP(MV$1,'Tactic Recode'!$A$1:$B$547,2,FALSE))</f>
        <v/>
      </c>
      <c r="MW46" t="str">
        <f>IF(ISERROR(MATCH(MW$1,'CSC Mitre'!AS$1:AS$220,0)),"",VLOOKUP(MW$1,'Tactic Recode'!$A$1:$B$547,2,FALSE))</f>
        <v>Defense Evasion</v>
      </c>
      <c r="MX46" t="str">
        <f>IF(ISERROR(MATCH(MX$1,'CSC Mitre'!AS$1:AS$220,0)),"",VLOOKUP(MX$1,'Tactic Recode'!$A$1:$B$547,2,FALSE))</f>
        <v/>
      </c>
      <c r="MY46" t="str">
        <f>IF(ISERROR(MATCH(MY$1,'CSC Mitre'!AS$1:AS$220,0)),"",VLOOKUP(MY$1,'Tactic Recode'!$A$1:$B$547,2,FALSE))</f>
        <v/>
      </c>
      <c r="MZ46" t="str">
        <f>IF(ISERROR(MATCH(MZ$1,'CSC Mitre'!AS$1:AS$220,0)),"",VLOOKUP(MZ$1,'Tactic Recode'!$A$1:$B$547,2,FALSE))</f>
        <v/>
      </c>
      <c r="NA46" t="str">
        <f>IF(ISERROR(MATCH(NA$1,'CSC Mitre'!AS$1:AS$220,0)),"",VLOOKUP(NA$1,'Tactic Recode'!$A$1:$B$547,2,FALSE))</f>
        <v/>
      </c>
      <c r="NB46" t="str">
        <f>IF(ISERROR(MATCH(NB$1,'CSC Mitre'!AS$1:AS$220,0)),"",VLOOKUP(NB$1,'Tactic Recode'!$A$1:$B$547,2,FALSE))</f>
        <v/>
      </c>
      <c r="NC46" t="str">
        <f>IF(ISERROR(MATCH(NC$1,'CSC Mitre'!AS$1:AS$220,0)),"",VLOOKUP(NC$1,'Tactic Recode'!$A$1:$B$547,2,FALSE))</f>
        <v/>
      </c>
      <c r="ND46" t="str">
        <f>IF(ISERROR(MATCH(ND$1,'CSC Mitre'!AS$1:AS$220,0)),"",VLOOKUP(ND$1,'Tactic Recode'!$A$1:$B$547,2,FALSE))</f>
        <v/>
      </c>
      <c r="NE46" t="str">
        <f>IF(ISERROR(MATCH(NE$1,'CSC Mitre'!AS$1:AS$220,0)),"",VLOOKUP(NE$1,'Tactic Recode'!$A$1:$B$547,2,FALSE))</f>
        <v/>
      </c>
      <c r="NF46" t="str">
        <f>IF(ISERROR(MATCH(NF$1,'CSC Mitre'!AS$1:AS$220,0)),"",VLOOKUP(NF$1,'Tactic Recode'!$A$1:$B$547,2,FALSE))</f>
        <v/>
      </c>
      <c r="NG46" t="str">
        <f>IF(ISERROR(MATCH(NG$1,'CSC Mitre'!AS$1:AS$220,0)),"",VLOOKUP(NG$1,'Tactic Recode'!$A$1:$B$547,2,FALSE))</f>
        <v/>
      </c>
      <c r="NH46" t="str">
        <f>IF(ISERROR(MATCH(NH$1,'CSC Mitre'!AS$1:AS$220,0)),"",VLOOKUP(NH$1,'Tactic Recode'!$A$1:$B$547,2,FALSE))</f>
        <v>Credential Access, Defense Evasion, Persistence</v>
      </c>
      <c r="NI46" t="str">
        <f>IF(ISERROR(MATCH(NI$1,'CSC Mitre'!AS$1:AS$220,0)),"",VLOOKUP(NI$1,'Tactic Recode'!$A$1:$B$547,2,FALSE))</f>
        <v>Credential Access, Defense Evasion, Persistence</v>
      </c>
      <c r="NJ46" t="str">
        <f>IF(ISERROR(MATCH(NJ$1,'CSC Mitre'!AS$1:AS$220,0)),"",VLOOKUP(NJ$1,'Tactic Recode'!$A$1:$B$547,2,FALSE))</f>
        <v/>
      </c>
      <c r="NK46" t="str">
        <f>IF(ISERROR(MATCH(NK$1,'CSC Mitre'!AS$1:AS$220,0)),"",VLOOKUP(NK$1,'Tactic Recode'!$A$1:$B$547,2,FALSE))</f>
        <v>Credential Access, Defense Evasion, Persistence</v>
      </c>
      <c r="NL46" t="str">
        <f>IF(ISERROR(MATCH(NL$1,'CSC Mitre'!AS$1:AS$220,0)),"",VLOOKUP(NL$1,'Tactic Recode'!$A$1:$B$547,2,FALSE))</f>
        <v>Credential Access, Defense Evasion, Persistence</v>
      </c>
      <c r="NM46" t="str">
        <f>IF(ISERROR(MATCH(NM$1,'CSC Mitre'!AS$1:AS$220,0)),"",VLOOKUP(NM$1,'Tactic Recode'!$A$1:$B$547,2,FALSE))</f>
        <v/>
      </c>
      <c r="NN46" t="str">
        <f>IF(ISERROR(MATCH(NN$1,'CSC Mitre'!AS$1:AS$220,0)),"",VLOOKUP(NN$1,'Tactic Recode'!$A$1:$B$547,2,FALSE))</f>
        <v/>
      </c>
      <c r="NO46" t="str">
        <f>IF(ISERROR(MATCH(NO$1,'CSC Mitre'!AS$1:AS$220,0)),"",VLOOKUP(NO$1,'Tactic Recode'!$A$1:$B$547,2,FALSE))</f>
        <v/>
      </c>
      <c r="NP46" t="str">
        <f>IF(ISERROR(MATCH(NP$1,'CSC Mitre'!AS$1:AS$220,0)),"",VLOOKUP(NP$1,'Tactic Recode'!$A$1:$B$547,2,FALSE))</f>
        <v>Credential Access</v>
      </c>
      <c r="NQ46" t="str">
        <f>IF(ISERROR(MATCH(NQ$1,'CSC Mitre'!AS$1:AS$220,0)),"",VLOOKUP(NQ$1,'Tactic Recode'!$A$1:$B$547,2,FALSE))</f>
        <v>Credential Access</v>
      </c>
      <c r="NR46" t="str">
        <f>IF(ISERROR(MATCH(NR$1,'CSC Mitre'!AS$1:AS$220,0)),"",VLOOKUP(NR$1,'Tactic Recode'!$A$1:$B$547,2,FALSE))</f>
        <v/>
      </c>
      <c r="NS46" t="str">
        <f>IF(ISERROR(MATCH(NS$1,'CSC Mitre'!AS$1:AS$220,0)),"",VLOOKUP(NS$1,'Tactic Recode'!$A$1:$B$547,2,FALSE))</f>
        <v/>
      </c>
      <c r="NT46" t="str">
        <f>IF(ISERROR(MATCH(NT$1,'CSC Mitre'!AS$1:AS$220,0)),"",VLOOKUP(NT$1,'Tactic Recode'!$A$1:$B$547,2,FALSE))</f>
        <v/>
      </c>
      <c r="NU46" t="str">
        <f>IF(ISERROR(MATCH(NU$1,'CSC Mitre'!AS$1:AS$220,0)),"",VLOOKUP(NU$1,'Tactic Recode'!$A$1:$B$547,2,FALSE))</f>
        <v/>
      </c>
      <c r="NV46" t="str">
        <f>IF(ISERROR(MATCH(NV$1,'CSC Mitre'!AS$1:AS$220,0)),"",VLOOKUP(NV$1,'Tactic Recode'!$A$1:$B$547,2,FALSE))</f>
        <v/>
      </c>
      <c r="NW46" t="str">
        <f>IF(ISERROR(MATCH(NW$1,'CSC Mitre'!AS$1:AS$220,0)),"",VLOOKUP(NW$1,'Tactic Recode'!$A$1:$B$547,2,FALSE))</f>
        <v/>
      </c>
      <c r="NX46" t="str">
        <f>IF(ISERROR(MATCH(NX$1,'CSC Mitre'!AS$1:AS$220,0)),"",VLOOKUP(NX$1,'Tactic Recode'!$A$1:$B$547,2,FALSE))</f>
        <v/>
      </c>
      <c r="NY46" t="str">
        <f>IF(ISERROR(MATCH(NY$1,'CSC Mitre'!AS$1:AS$220,0)),"",VLOOKUP(NY$1,'Tactic Recode'!$A$1:$B$547,2,FALSE))</f>
        <v/>
      </c>
      <c r="NZ46" t="str">
        <f>IF(ISERROR(MATCH(NZ$1,'CSC Mitre'!AS$1:AS$220,0)),"",VLOOKUP(NZ$1,'Tactic Recode'!$A$1:$B$547,2,FALSE))</f>
        <v/>
      </c>
      <c r="OA46" t="str">
        <f>IF(ISERROR(MATCH(OA$1,'CSC Mitre'!AS$1:AS$220,0)),"",VLOOKUP(OA$1,'Tactic Recode'!$A$1:$B$547,2,FALSE))</f>
        <v/>
      </c>
      <c r="OB46" t="str">
        <f>IF(ISERROR(MATCH(OB$1,'CSC Mitre'!AS$1:AS$220,0)),"",VLOOKUP(OB$1,'Tactic Recode'!$A$1:$B$547,2,FALSE))</f>
        <v/>
      </c>
      <c r="OC46" t="str">
        <f>IF(ISERROR(MATCH(OC$1,'CSC Mitre'!AS$1:AS$220,0)),"",VLOOKUP(OC$1,'Tactic Recode'!$A$1:$B$547,2,FALSE))</f>
        <v/>
      </c>
      <c r="OD46" t="str">
        <f>IF(ISERROR(MATCH(OD$1,'CSC Mitre'!AS$1:AS$220,0)),"",VLOOKUP(OD$1,'Tactic Recode'!$A$1:$B$547,2,FALSE))</f>
        <v/>
      </c>
      <c r="OE46" t="str">
        <f>IF(ISERROR(MATCH(OE$1,'CSC Mitre'!AS$1:AS$220,0)),"",VLOOKUP(OE$1,'Tactic Recode'!$A$1:$B$547,2,FALSE))</f>
        <v>Defense Evasion</v>
      </c>
      <c r="OF46" t="str">
        <f>IF(ISERROR(MATCH(OF$1,'CSC Mitre'!AS$1:AS$220,0)),"",VLOOKUP(OF$1,'Tactic Recode'!$A$1:$B$547,2,FALSE))</f>
        <v>Defense Evasion</v>
      </c>
      <c r="OG46" t="str">
        <f>IF(ISERROR(MATCH(OG$1,'CSC Mitre'!AS$1:AS$220,0)),"",VLOOKUP(OG$1,'Tactic Recode'!$A$1:$B$547,2,FALSE))</f>
        <v>Defense Evasion</v>
      </c>
      <c r="OH46" t="str">
        <f>IF(ISERROR(MATCH(OH$1,'CSC Mitre'!AS$1:AS$220,0)),"",VLOOKUP(OH$1,'Tactic Recode'!$A$1:$B$547,2,FALSE))</f>
        <v/>
      </c>
      <c r="OI46" t="str">
        <f>IF(ISERROR(MATCH(OI$1,'CSC Mitre'!AS$1:AS$220,0)),"",VLOOKUP(OI$1,'Tactic Recode'!$A$1:$B$547,2,FALSE))</f>
        <v>Defense Evasion</v>
      </c>
      <c r="OJ46" t="str">
        <f>IF(ISERROR(MATCH(OJ$1,'CSC Mitre'!AS$1:AS$220,0)),"",VLOOKUP(OJ$1,'Tactic Recode'!$A$1:$B$547,2,FALSE))</f>
        <v>Defense Evasion</v>
      </c>
      <c r="OK46" t="str">
        <f>IF(ISERROR(MATCH(OK$1,'CSC Mitre'!AS$1:AS$220,0)),"",VLOOKUP(OK$1,'Tactic Recode'!$A$1:$B$547,2,FALSE))</f>
        <v>Defense Evasion</v>
      </c>
      <c r="OL46" t="str">
        <f>IF(ISERROR(MATCH(OL$1,'CSC Mitre'!AS$1:AS$220,0)),"",VLOOKUP(OL$1,'Tactic Recode'!$A$1:$B$547,2,FALSE))</f>
        <v>Defense Evasion</v>
      </c>
      <c r="OM46" t="str">
        <f>IF(ISERROR(MATCH(OM$1,'CSC Mitre'!AS$1:AS$220,0)),"",VLOOKUP(OM$1,'Tactic Recode'!$A$1:$B$547,2,FALSE))</f>
        <v>Lateral Movement</v>
      </c>
      <c r="ON46" t="str">
        <f>IF(ISERROR(MATCH(ON$1,'CSC Mitre'!AS$1:AS$220,0)),"",VLOOKUP(ON$1,'Tactic Recode'!$A$1:$B$547,2,FALSE))</f>
        <v>Lateral Movement</v>
      </c>
      <c r="OO46" t="str">
        <f>IF(ISERROR(MATCH(OO$1,'CSC Mitre'!AS$1:AS$220,0)),"",VLOOKUP(OO$1,'Tactic Recode'!$A$1:$B$547,2,FALSE))</f>
        <v>Lateral Movement</v>
      </c>
      <c r="OP46" t="str">
        <f>IF(ISERROR(MATCH(OP$1,'CSC Mitre'!AS$1:AS$220,0)),"",VLOOKUP(OP$1,'Tactic Recode'!$A$1:$B$547,2,FALSE))</f>
        <v>Defense Evasion, Impact</v>
      </c>
      <c r="OQ46" t="str">
        <f>IF(ISERROR(MATCH(OQ$1,'CSC Mitre'!AS$1:AS$220,0)),"",VLOOKUP(OQ$1,'Tactic Recode'!$A$1:$B$547,2,FALSE))</f>
        <v>Defense Evasion, Impact</v>
      </c>
      <c r="OR46" t="str">
        <f>IF(ISERROR(MATCH(OR$1,'CSC Mitre'!AS$1:AS$220,0)),"",VLOOKUP(OR$1,'Tactic Recode'!$A$1:$B$547,2,FALSE))</f>
        <v/>
      </c>
      <c r="OS46" t="str">
        <f>IF(ISERROR(MATCH(OS$1,'CSC Mitre'!AS$1:AS$220,0)),"",VLOOKUP(OS$1,'Tactic Recode'!$A$1:$B$547,2,FALSE))</f>
        <v>Defense Evasion, Impact</v>
      </c>
      <c r="OT46" t="str">
        <f>IF(ISERROR(MATCH(OT$1,'CSC Mitre'!AS$1:AS$220,0)),"",VLOOKUP(OT$1,'Tactic Recode'!$A$1:$B$547,2,FALSE))</f>
        <v/>
      </c>
      <c r="OU46" t="str">
        <f>IF(ISERROR(MATCH(OU$1,'CSC Mitre'!AS$1:AS$220,0)),"",VLOOKUP(OU$1,'Tactic Recode'!$A$1:$B$547,2,FALSE))</f>
        <v/>
      </c>
      <c r="OV46" t="str">
        <f>IF(ISERROR(MATCH(OV$1,'CSC Mitre'!AS$1:AS$220,0)),"",VLOOKUP(OV$1,'Tactic Recode'!$A$1:$B$547,2,FALSE))</f>
        <v/>
      </c>
      <c r="OW46" t="str">
        <f>IF(ISERROR(MATCH(OW$1,'CSC Mitre'!AS$1:AS$220,0)),"",VLOOKUP(OW$1,'Tactic Recode'!$A$1:$B$547,2,FALSE))</f>
        <v/>
      </c>
      <c r="OX46" t="str">
        <f>IF(ISERROR(MATCH(OX$1,'CSC Mitre'!AS$1:AS$220,0)),"",VLOOKUP(OX$1,'Tactic Recode'!$A$1:$B$547,2,FALSE))</f>
        <v/>
      </c>
      <c r="OY46" t="str">
        <f>IF(ISERROR(MATCH(OY$1,'CSC Mitre'!AS$1:AS$220,0)),"",VLOOKUP(OY$1,'Tactic Recode'!$A$1:$B$547,2,FALSE))</f>
        <v/>
      </c>
      <c r="OZ46" t="str">
        <f>IF(ISERROR(MATCH(OZ$1,'CSC Mitre'!AS$1:AS$220,0)),"",VLOOKUP(OZ$1,'Tactic Recode'!$A$1:$B$547,2,FALSE))</f>
        <v/>
      </c>
      <c r="PA46" t="str">
        <f>IF(ISERROR(MATCH(PA$1,'CSC Mitre'!AS$1:AS$220,0)),"",VLOOKUP(PA$1,'Tactic Recode'!$A$1:$B$547,2,FALSE))</f>
        <v/>
      </c>
      <c r="PB46" t="str">
        <f>IF(ISERROR(MATCH(PB$1,'CSC Mitre'!AS$1:AS$220,0)),"",VLOOKUP(PB$1,'Tactic Recode'!$A$1:$B$547,2,FALSE))</f>
        <v/>
      </c>
      <c r="PC46" t="str">
        <f>IF(ISERROR(MATCH(PC$1,'CSC Mitre'!AS$1:AS$220,0)),"",VLOOKUP(PC$1,'Tactic Recode'!$A$1:$B$547,2,FALSE))</f>
        <v/>
      </c>
      <c r="PD46" t="str">
        <f>IF(ISERROR(MATCH(PD$1,'CSC Mitre'!AS$1:AS$220,0)),"",VLOOKUP(PD$1,'Tactic Recode'!$A$1:$B$547,2,FALSE))</f>
        <v/>
      </c>
      <c r="PE46" t="str">
        <f>IF(ISERROR(MATCH(PE$1,'CSC Mitre'!AS$1:AS$220,0)),"",VLOOKUP(PE$1,'Tactic Recode'!$A$1:$B$547,2,FALSE))</f>
        <v/>
      </c>
      <c r="PF46" t="str">
        <f>IF(ISERROR(MATCH(PF$1,'CSC Mitre'!AS$1:AS$220,0)),"",VLOOKUP(PF$1,'Tactic Recode'!$A$1:$B$547,2,FALSE))</f>
        <v/>
      </c>
      <c r="PG46" t="str">
        <f>IF(ISERROR(MATCH(PG$1,'CSC Mitre'!AS$1:AS$220,0)),"",VLOOKUP(PG$1,'Tactic Recode'!$A$1:$B$547,2,FALSE))</f>
        <v/>
      </c>
      <c r="PH46" t="str">
        <f>IF(ISERROR(MATCH(PH$1,'CSC Mitre'!AS$1:AS$220,0)),"",VLOOKUP(PH$1,'Tactic Recode'!$A$1:$B$547,2,FALSE))</f>
        <v/>
      </c>
      <c r="PI46" t="str">
        <f>IF(ISERROR(MATCH(PI$1,'CSC Mitre'!AS$1:AS$220,0)),"",VLOOKUP(PI$1,'Tactic Recode'!$A$1:$B$547,2,FALSE))</f>
        <v>Execution</v>
      </c>
      <c r="PJ46" t="str">
        <f>IF(ISERROR(MATCH(PJ$1,'CSC Mitre'!AS$1:AS$220,0)),"",VLOOKUP(PJ$1,'Tactic Recode'!$A$1:$B$547,2,FALSE))</f>
        <v>Execution</v>
      </c>
      <c r="PK46" t="str">
        <f>IF(ISERROR(MATCH(PK$1,'CSC Mitre'!AS$1:AS$220,0)),"",VLOOKUP(PK$1,'Tactic Recode'!$A$1:$B$547,2,FALSE))</f>
        <v>Execution</v>
      </c>
      <c r="PL46" t="str">
        <f>IF(ISERROR(MATCH(PL$1,'CSC Mitre'!AS$1:AS$220,0)),"",VLOOKUP(PL$1,'Tactic Recode'!$A$1:$B$547,2,FALSE))</f>
        <v/>
      </c>
      <c r="PM46" t="str">
        <f>IF(ISERROR(MATCH(PM$1,'CSC Mitre'!AS$1:AS$220,0)),"",VLOOKUP(PM$1,'Tactic Recode'!$A$1:$B$547,2,FALSE))</f>
        <v/>
      </c>
      <c r="PN46" t="str">
        <f>IF(ISERROR(MATCH(PN$1,'CSC Mitre'!AS$1:AS$220,0)),"",VLOOKUP(PN$1,'Tactic Recode'!$A$1:$B$547,2,FALSE))</f>
        <v/>
      </c>
      <c r="PO46" t="str">
        <f>IF(ISERROR(MATCH(PO$1,'CSC Mitre'!AS$1:AS$220,0)),"",VLOOKUP(PO$1,'Tactic Recode'!$A$1:$B$547,2,FALSE))</f>
        <v/>
      </c>
      <c r="PP46" t="str">
        <f>IF(ISERROR(MATCH(PP$1,'CSC Mitre'!AS$1:AS$220,0)),"",VLOOKUP(PP$1,'Tactic Recode'!$A$1:$B$547,2,FALSE))</f>
        <v/>
      </c>
      <c r="PQ46" t="str">
        <f>IF(ISERROR(MATCH(PQ$1,'CSC Mitre'!AS$1:AS$220,0)),"",VLOOKUP(PQ$1,'Tactic Recode'!$A$1:$B$547,2,FALSE))</f>
        <v/>
      </c>
      <c r="PR46" t="str">
        <f>IF(ISERROR(MATCH(PR$1,'CSC Mitre'!AS$1:AS$220,0)),"",VLOOKUP(PR$1,'Tactic Recode'!$A$1:$B$547,2,FALSE))</f>
        <v>Defense Evasion, Persistence, Privilage Escalation</v>
      </c>
      <c r="PS46" t="str">
        <f>IF(ISERROR(MATCH(PS$1,'CSC Mitre'!AS$1:AS$220,0)),"",VLOOKUP(PS$1,'Tactic Recode'!$A$1:$B$547,2,FALSE))</f>
        <v/>
      </c>
      <c r="PT46" t="str">
        <f>IF(ISERROR(MATCH(PT$1,'CSC Mitre'!AS$1:AS$220,0)),"",VLOOKUP(PT$1,'Tactic Recode'!$A$1:$B$547,2,FALSE))</f>
        <v>Defense Evasion, Persistence, Privilage Escalation</v>
      </c>
      <c r="PU46" t="str">
        <f>IF(ISERROR(MATCH(PU$1,'CSC Mitre'!AS$1:AS$220,0)),"",VLOOKUP(PU$1,'Tactic Recode'!$A$1:$B$547,2,FALSE))</f>
        <v/>
      </c>
      <c r="PV46" t="str">
        <f>IF(ISERROR(MATCH(PV$1,'CSC Mitre'!AS$1:AS$220,0)),"",VLOOKUP(PV$1,'Tactic Recode'!$A$1:$B$547,2,FALSE))</f>
        <v>Defense Evasion, Persistence, Privilage Escalation</v>
      </c>
      <c r="PW46" t="str">
        <f>IF(ISERROR(MATCH(PW$1,'CSC Mitre'!AS$1:AS$220,0)),"",VLOOKUP(PW$1,'Tactic Recode'!$A$1:$B$547,2,FALSE))</f>
        <v>Defense Evasion, Persistence, Privilage Escalation</v>
      </c>
      <c r="PX46" t="str">
        <f>IF(ISERROR(MATCH(PX$1,'CSC Mitre'!AS$1:AS$220,0)),"",VLOOKUP(PX$1,'Tactic Recode'!$A$1:$B$547,2,FALSE))</f>
        <v/>
      </c>
      <c r="PY46" t="str">
        <f>IF(ISERROR(MATCH(PY$1,'CSC Mitre'!AS$1:AS$220,0)),"",VLOOKUP(PY$1,'Tactic Recode'!$A$1:$B$547,2,FALSE))</f>
        <v>Defense Evasion, Persistence, Privilage Escalation</v>
      </c>
      <c r="PZ46" t="str">
        <f>IF(ISERROR(MATCH(PZ$1,'CSC Mitre'!AS$1:AS$220,0)),"",VLOOKUP(PZ$1,'Tactic Recode'!$A$1:$B$547,2,FALSE))</f>
        <v>Defense Evasion, Persistence, Privilage Escalation</v>
      </c>
      <c r="QA46" t="str">
        <f>IF(ISERROR(MATCH(QA$1,'CSC Mitre'!AS$1:AS$220,0)),"",VLOOKUP(QA$1,'Tactic Recode'!$A$1:$B$547,2,FALSE))</f>
        <v>Defense Evasion, Persistence, Privilage Escalation</v>
      </c>
      <c r="QB46" t="str">
        <f>IF(ISERROR(MATCH(QB$1,'CSC Mitre'!AS$1:AS$220,0)),"",VLOOKUP(QB$1,'Tactic Recode'!$A$1:$B$547,2,FALSE))</f>
        <v>Defense Evasion, Persistence, Privilage Escalation</v>
      </c>
      <c r="QC46" t="str">
        <f>IF(ISERROR(MATCH(QC$1,'CSC Mitre'!AS$1:AS$220,0)),"",VLOOKUP(QC$1,'Tactic Recode'!$A$1:$B$547,2,FALSE))</f>
        <v/>
      </c>
      <c r="QD46" t="str">
        <f>IF(ISERROR(MATCH(QD$1,'CSC Mitre'!AS$1:AS$220,0)),"",VLOOKUP(QD$1,'Tactic Recode'!$A$1:$B$547,2,FALSE))</f>
        <v>Defense Evasion</v>
      </c>
      <c r="QE46" t="str">
        <f>IF(ISERROR(MATCH(QE$1,'CSC Mitre'!AS$1:AS$220,0)),"",VLOOKUP(QE$1,'Tactic Recode'!$A$1:$B$547,2,FALSE))</f>
        <v>Defense Evasion</v>
      </c>
      <c r="QF46" t="str">
        <f>IF(ISERROR(MATCH(QF$1,'CSC Mitre'!AS$1:AS$220,0)),"",VLOOKUP(QF$1,'Tactic Recode'!$A$1:$B$547,2,FALSE))</f>
        <v>Defense Evasion</v>
      </c>
      <c r="QG46" t="str">
        <f>IF(ISERROR(MATCH(QG$1,'CSC Mitre'!AS$1:AS$220,0)),"",VLOOKUP(QG$1,'Tactic Recode'!$A$1:$B$547,2,FALSE))</f>
        <v>Defense Evasion</v>
      </c>
      <c r="QH46" t="str">
        <f>IF(ISERROR(MATCH(QH$1,'CSC Mitre'!AS$1:AS$220,0)),"",VLOOKUP(QH$1,'Tactic Recode'!$A$1:$B$547,2,FALSE))</f>
        <v>Defense Evasion</v>
      </c>
      <c r="QI46" t="str">
        <f>IF(ISERROR(MATCH(QI$1,'CSC Mitre'!AS$1:AS$220,0)),"",VLOOKUP(QI$1,'Tactic Recode'!$A$1:$B$547,2,FALSE))</f>
        <v/>
      </c>
      <c r="QJ46" t="str">
        <f>IF(ISERROR(MATCH(QJ$1,'CSC Mitre'!AS$1:AS$220,0)),"",VLOOKUP(QJ$1,'Tactic Recode'!$A$1:$B$547,2,FALSE))</f>
        <v>Discovery</v>
      </c>
      <c r="QK46" t="str">
        <f>IF(ISERROR(MATCH(QK$1,'CSC Mitre'!AS$1:AS$220,0)),"",VLOOKUP(QK$1,'Tactic Recode'!$A$1:$B$547,2,FALSE))</f>
        <v/>
      </c>
      <c r="QL46" t="str">
        <f>IF(ISERROR(MATCH(QL$1,'CSC Mitre'!AS$1:AS$220,0)),"",VLOOKUP(QL$1,'Tactic Recode'!$A$1:$B$547,2,FALSE))</f>
        <v/>
      </c>
      <c r="QM46" t="str">
        <f>IF(ISERROR(MATCH(QM$1,'CSC Mitre'!AS$1:AS$220,0)),"",VLOOKUP(QM$1,'Tactic Recode'!$A$1:$B$547,2,FALSE))</f>
        <v/>
      </c>
      <c r="QN46" t="str">
        <f>IF(ISERROR(MATCH(QN$1,'CSC Mitre'!AS$1:AS$220,0)),"",VLOOKUP(QN$1,'Tactic Recode'!$A$1:$B$547,2,FALSE))</f>
        <v/>
      </c>
      <c r="QO46" t="str">
        <f>IF(ISERROR(MATCH(QO$1,'CSC Mitre'!AS$1:AS$220,0)),"",VLOOKUP(QO$1,'Tactic Recode'!$A$1:$B$547,2,FALSE))</f>
        <v/>
      </c>
      <c r="QP46" t="str">
        <f>IF(ISERROR(MATCH(QP$1,'CSC Mitre'!AS$1:AS$220,0)),"",VLOOKUP(QP$1,'Tactic Recode'!$A$1:$B$547,2,FALSE))</f>
        <v/>
      </c>
      <c r="QQ46" t="str">
        <f>IF(ISERROR(MATCH(QQ$1,'CSC Mitre'!AS$1:AS$220,0)),"",VLOOKUP(QQ$1,'Tactic Recode'!$A$1:$B$547,2,FALSE))</f>
        <v/>
      </c>
      <c r="QR46" t="str">
        <f>IF(ISERROR(MATCH(QR$1,'CSC Mitre'!AS$1:AS$220,0)),"",VLOOKUP(QR$1,'Tactic Recode'!$A$1:$B$547,2,FALSE))</f>
        <v/>
      </c>
      <c r="QS46" t="str">
        <f>IF(ISERROR(MATCH(QS$1,'CSC Mitre'!AS$1:AS$220,0)),"",VLOOKUP(QS$1,'Tactic Recode'!$A$1:$B$547,2,FALSE))</f>
        <v/>
      </c>
      <c r="QT46" t="str">
        <f>IF(ISERROR(MATCH(QT$1,'CSC Mitre'!AS$1:AS$220,0)),"",VLOOKUP(QT$1,'Tactic Recode'!$A$1:$B$547,2,FALSE))</f>
        <v/>
      </c>
      <c r="QU46" t="str">
        <f>IF(ISERROR(MATCH(QU$1,'CSC Mitre'!AS$1:AS$220,0)),"",VLOOKUP(QU$1,'Tactic Recode'!$A$1:$B$547,2,FALSE))</f>
        <v/>
      </c>
      <c r="QV46" t="str">
        <f>IF(ISERROR(MATCH(QV$1,'CSC Mitre'!AS$1:AS$220,0)),"",VLOOKUP(QV$1,'Tactic Recode'!$A$1:$B$547,2,FALSE))</f>
        <v/>
      </c>
      <c r="QW46" t="str">
        <f>IF(ISERROR(MATCH(QW$1,'CSC Mitre'!AS$1:AS$220,0)),"",VLOOKUP(QW$1,'Tactic Recode'!$A$1:$B$547,2,FALSE))</f>
        <v/>
      </c>
      <c r="QX46" t="str">
        <f>IF(ISERROR(MATCH(QX$1,'CSC Mitre'!AS$1:AS$220,0)),"",VLOOKUP(QX$1,'Tactic Recode'!$A$1:$B$547,2,FALSE))</f>
        <v/>
      </c>
      <c r="QY46" t="str">
        <f>IF(ISERROR(MATCH(QY$1,'CSC Mitre'!AS$1:AS$220,0)),"",VLOOKUP(QY$1,'Tactic Recode'!$A$1:$B$547,2,FALSE))</f>
        <v/>
      </c>
      <c r="QZ46" t="str">
        <f>IF(ISERROR(MATCH(QZ$1,'CSC Mitre'!AS$1:AS$220,0)),"",VLOOKUP(QZ$1,'Tactic Recode'!$A$1:$B$547,2,FALSE))</f>
        <v/>
      </c>
      <c r="RA46" t="str">
        <f>IF(ISERROR(MATCH(RA$1,'CSC Mitre'!AS$1:AS$220,0)),"",VLOOKUP(RA$1,'Tactic Recode'!$A$1:$B$547,2,FALSE))</f>
        <v/>
      </c>
      <c r="RB46" t="str">
        <f>IF(ISERROR(MATCH(RB$1,'CSC Mitre'!AS$1:AS$220,0)),"",VLOOKUP(RB$1,'Tactic Recode'!$A$1:$B$547,2,FALSE))</f>
        <v/>
      </c>
      <c r="RC46" t="str">
        <f>IF(ISERROR(MATCH(RC$1,'CSC Mitre'!AS$1:AS$220,0)),"",VLOOKUP(RC$1,'Tactic Recode'!$A$1:$B$547,2,FALSE))</f>
        <v/>
      </c>
      <c r="RD46" t="str">
        <f>IF(ISERROR(MATCH(RD$1,'CSC Mitre'!AS$1:AS$220,0)),"",VLOOKUP(RD$1,'Tactic Recode'!$A$1:$B$547,2,FALSE))</f>
        <v/>
      </c>
      <c r="RE46" t="str">
        <f>IF(ISERROR(MATCH(RE$1,'CSC Mitre'!AS$1:AS$220,0)),"",VLOOKUP(RE$1,'Tactic Recode'!$A$1:$B$547,2,FALSE))</f>
        <v/>
      </c>
      <c r="RF46" t="str">
        <f>IF(ISERROR(MATCH(RF$1,'CSC Mitre'!AS$1:AS$220,0)),"",VLOOKUP(RF$1,'Tactic Recode'!$A$1:$B$547,2,FALSE))</f>
        <v/>
      </c>
      <c r="RG46" t="str">
        <f>IF(ISERROR(MATCH(RG$1,'CSC Mitre'!AS$1:AS$220,0)),"",VLOOKUP(RG$1,'Tactic Recode'!$A$1:$B$547,2,FALSE))</f>
        <v/>
      </c>
      <c r="RH46" t="str">
        <f>IF(ISERROR(MATCH(RH$1,'CSC Mitre'!AS$1:AS$220,0)),"",VLOOKUP(RH$1,'Tactic Recode'!$A$1:$B$547,2,FALSE))</f>
        <v/>
      </c>
      <c r="RI46" t="str">
        <f>IF(ISERROR(MATCH(RI$1,'CSC Mitre'!AS$1:AS$220,0)),"",VLOOKUP(RI$1,'Tactic Recode'!$A$1:$B$547,2,FALSE))</f>
        <v/>
      </c>
      <c r="RJ46" t="str">
        <f>IF(ISERROR(MATCH(RJ$1,'CSC Mitre'!AS$1:AS$220,0)),"",VLOOKUP(RJ$1,'Tactic Recode'!$A$1:$B$547,2,FALSE))</f>
        <v/>
      </c>
      <c r="RK46" t="str">
        <f>IF(ISERROR(MATCH(RK$1,'CSC Mitre'!AS$1:AS$220,0)),"",VLOOKUP(RK$1,'Tactic Recode'!$A$1:$B$547,2,FALSE))</f>
        <v/>
      </c>
      <c r="RL46" t="str">
        <f>IF(ISERROR(MATCH(RL$1,'CSC Mitre'!AS$1:AS$220,0)),"",VLOOKUP(RL$1,'Tactic Recode'!$A$1:$B$547,2,FALSE))</f>
        <v/>
      </c>
      <c r="RM46" t="str">
        <f>IF(ISERROR(MATCH(RM$1,'CSC Mitre'!AS$1:AS$220,0)),"",VLOOKUP(RM$1,'Tactic Recode'!$A$1:$B$547,2,FALSE))</f>
        <v/>
      </c>
      <c r="RN46" t="str">
        <f>IF(ISERROR(MATCH(RN$1,'CSC Mitre'!AS$1:AS$220,0)),"",VLOOKUP(RN$1,'Tactic Recode'!$A$1:$B$547,2,FALSE))</f>
        <v/>
      </c>
      <c r="RO46" t="str">
        <f>IF(ISERROR(MATCH(RO$1,'CSC Mitre'!AS$1:AS$220,0)),"",VLOOKUP(RO$1,'Tactic Recode'!$A$1:$B$547,2,FALSE))</f>
        <v/>
      </c>
      <c r="RP46" t="str">
        <f>IF(ISERROR(MATCH(RP$1,'CSC Mitre'!AS$1:AS$220,0)),"",VLOOKUP(RP$1,'Tactic Recode'!$A$1:$B$547,2,FALSE))</f>
        <v/>
      </c>
      <c r="RQ46" t="str">
        <f>IF(ISERROR(MATCH(RQ$1,'CSC Mitre'!AS$1:AS$220,0)),"",VLOOKUP(RQ$1,'Tactic Recode'!$A$1:$B$547,2,FALSE))</f>
        <v/>
      </c>
      <c r="RR46" t="str">
        <f>IF(ISERROR(MATCH(RR$1,'CSC Mitre'!AS$1:AS$220,0)),"",VLOOKUP(RR$1,'Tactic Recode'!$A$1:$B$547,2,FALSE))</f>
        <v/>
      </c>
      <c r="RS46" t="str">
        <f>IF(ISERROR(MATCH(RS$1,'CSC Mitre'!AS$1:AS$220,0)),"",VLOOKUP(RS$1,'Tactic Recode'!$A$1:$B$547,2,FALSE))</f>
        <v/>
      </c>
      <c r="RT46" t="str">
        <f>IF(ISERROR(MATCH(RT$1,'CSC Mitre'!AS$1:AS$220,0)),"",VLOOKUP(RT$1,'Tactic Recode'!$A$1:$B$547,2,FALSE))</f>
        <v/>
      </c>
      <c r="RU46" t="str">
        <f>IF(ISERROR(MATCH(RU$1,'CSC Mitre'!AS$1:AS$220,0)),"",VLOOKUP(RU$1,'Tactic Recode'!$A$1:$B$547,2,FALSE))</f>
        <v/>
      </c>
      <c r="RV46" t="str">
        <f>IF(ISERROR(MATCH(RV$1,'CSC Mitre'!AS$1:AS$220,0)),"",VLOOKUP(RV$1,'Tactic Recode'!$A$1:$B$547,2,FALSE))</f>
        <v/>
      </c>
      <c r="RW46" t="str">
        <f>IF(ISERROR(MATCH(RW$1,'CSC Mitre'!AS$1:AS$220,0)),"",VLOOKUP(RW$1,'Tactic Recode'!$A$1:$B$547,2,FALSE))</f>
        <v/>
      </c>
      <c r="RX46" t="str">
        <f>IF(ISERROR(MATCH(RX$1,'CSC Mitre'!AS$1:AS$220,0)),"",VLOOKUP(RX$1,'Tactic Recode'!$A$1:$B$547,2,FALSE))</f>
        <v/>
      </c>
      <c r="RY46" t="str">
        <f>IF(ISERROR(MATCH(RY$1,'CSC Mitre'!AS$1:AS$220,0)),"",VLOOKUP(RY$1,'Tactic Recode'!$A$1:$B$547,2,FALSE))</f>
        <v/>
      </c>
      <c r="RZ46" t="str">
        <f>IF(ISERROR(MATCH(RZ$1,'CSC Mitre'!AS$1:AS$220,0)),"",VLOOKUP(RZ$1,'Tactic Recode'!$A$1:$B$547,2,FALSE))</f>
        <v/>
      </c>
      <c r="SA46" t="str">
        <f>IF(ISERROR(MATCH(SA$1,'CSC Mitre'!AS$1:AS$220,0)),"",VLOOKUP(SA$1,'Tactic Recode'!$A$1:$B$547,2,FALSE))</f>
        <v/>
      </c>
      <c r="SB46" t="str">
        <f>IF(ISERROR(MATCH(SB$1,'CSC Mitre'!AS$1:AS$220,0)),"",VLOOKUP(SB$1,'Tactic Recode'!$A$1:$B$547,2,FALSE))</f>
        <v/>
      </c>
      <c r="SC46" t="str">
        <f>IF(ISERROR(MATCH(SC$1,'CSC Mitre'!AS$1:AS$220,0)),"",VLOOKUP(SC$1,'Tactic Recode'!$A$1:$B$547,2,FALSE))</f>
        <v/>
      </c>
      <c r="SD46" t="str">
        <f>IF(ISERROR(MATCH(SD$1,'CSC Mitre'!AS$1:AS$220,0)),"",VLOOKUP(SD$1,'Tactic Recode'!$A$1:$B$547,2,FALSE))</f>
        <v/>
      </c>
      <c r="SE46" t="str">
        <f>IF(ISERROR(MATCH(SE$1,'CSC Mitre'!AS$1:AS$220,0)),"",VLOOKUP(SE$1,'Tactic Recode'!$A$1:$B$547,2,FALSE))</f>
        <v/>
      </c>
      <c r="SF46" t="str">
        <f>IF(ISERROR(MATCH(SF$1,'CSC Mitre'!AS$1:AS$220,0)),"",VLOOKUP(SF$1,'Tactic Recode'!$A$1:$B$547,2,FALSE))</f>
        <v/>
      </c>
      <c r="SG46" t="str">
        <f>IF(ISERROR(MATCH(SG$1,'CSC Mitre'!AS$1:AS$220,0)),"",VLOOKUP(SG$1,'Tactic Recode'!$A$1:$B$547,2,FALSE))</f>
        <v/>
      </c>
      <c r="SH46" t="str">
        <f>IF(ISERROR(MATCH(SH$1,'CSC Mitre'!AS$1:AS$220,0)),"",VLOOKUP(SH$1,'Tactic Recode'!$A$1:$B$547,2,FALSE))</f>
        <v/>
      </c>
      <c r="SI46" t="str">
        <f>IF(ISERROR(MATCH(SI$1,'CSC Mitre'!AS$1:AS$220,0)),"",VLOOKUP(SI$1,'Tactic Recode'!$A$1:$B$547,2,FALSE))</f>
        <v/>
      </c>
      <c r="SJ46" t="str">
        <f>IF(ISERROR(MATCH(SJ$1,'CSC Mitre'!AS$1:AS$220,0)),"",VLOOKUP(SJ$1,'Tactic Recode'!$A$1:$B$547,2,FALSE))</f>
        <v/>
      </c>
      <c r="SK46" t="str">
        <f>IF(ISERROR(MATCH(SK$1,'CSC Mitre'!AS$1:AS$220,0)),"",VLOOKUP(SK$1,'Tactic Recode'!$A$1:$B$547,2,FALSE))</f>
        <v/>
      </c>
      <c r="SL46" t="str">
        <f>IF(ISERROR(MATCH(SL$1,'CSC Mitre'!AS$1:AS$220,0)),"",VLOOKUP(SL$1,'Tactic Recode'!$A$1:$B$547,2,FALSE))</f>
        <v/>
      </c>
      <c r="SM46" t="str">
        <f>IF(ISERROR(MATCH(SM$1,'CSC Mitre'!AS$1:AS$220,0)),"",VLOOKUP(SM$1,'Tactic Recode'!$A$1:$B$547,2,FALSE))</f>
        <v/>
      </c>
      <c r="SN46" t="str">
        <f>IF(ISERROR(MATCH(SN$1,'CSC Mitre'!AS$1:AS$220,0)),"",VLOOKUP(SN$1,'Tactic Recode'!$A$1:$B$547,2,FALSE))</f>
        <v/>
      </c>
      <c r="SO46" t="str">
        <f>IF(ISERROR(MATCH(SO$1,'CSC Mitre'!AS$1:AS$220,0)),"",VLOOKUP(SO$1,'Tactic Recode'!$A$1:$B$547,2,FALSE))</f>
        <v/>
      </c>
      <c r="SP46" t="str">
        <f>IF(ISERROR(MATCH(SP$1,'CSC Mitre'!AS$1:AS$220,0)),"",VLOOKUP(SP$1,'Tactic Recode'!$A$1:$B$547,2,FALSE))</f>
        <v/>
      </c>
      <c r="SQ46" t="str">
        <f>IF(ISERROR(MATCH(SQ$1,'CSC Mitre'!AS$1:AS$220,0)),"",VLOOKUP(SQ$1,'Tactic Recode'!$A$1:$B$547,2,FALSE))</f>
        <v/>
      </c>
      <c r="SR46" t="str">
        <f>IF(ISERROR(MATCH(SR$1,'CSC Mitre'!AS$1:AS$220,0)),"",VLOOKUP(SR$1,'Tactic Recode'!$A$1:$B$547,2,FALSE))</f>
        <v/>
      </c>
      <c r="SS46" t="str">
        <f>IF(ISERROR(MATCH(SS$1,'CSC Mitre'!AS$1:AS$220,0)),"",VLOOKUP(SS$1,'Tactic Recode'!$A$1:$B$547,2,FALSE))</f>
        <v/>
      </c>
      <c r="ST46" t="str">
        <f>IF(ISERROR(MATCH(ST$1,'CSC Mitre'!AS$1:AS$220,0)),"",VLOOKUP(ST$1,'Tactic Recode'!$A$1:$B$547,2,FALSE))</f>
        <v/>
      </c>
      <c r="SU46" t="str">
        <f>IF(ISERROR(MATCH(SU$1,'CSC Mitre'!AS$1:AS$220,0)),"",VLOOKUP(SU$1,'Tactic Recode'!$A$1:$B$547,2,FALSE))</f>
        <v/>
      </c>
      <c r="SV46" t="str">
        <f>IF(ISERROR(MATCH(SV$1,'CSC Mitre'!AS$1:AS$220,0)),"",VLOOKUP(SV$1,'Tactic Recode'!$A$1:$B$547,2,FALSE))</f>
        <v/>
      </c>
      <c r="SW46" t="str">
        <f>IF(ISERROR(MATCH(SW$1,'CSC Mitre'!AS$1:AS$220,0)),"",VLOOKUP(SW$1,'Tactic Recode'!$A$1:$B$547,2,FALSE))</f>
        <v/>
      </c>
      <c r="SX46" t="str">
        <f>IF(ISERROR(MATCH(SX$1,'CSC Mitre'!AS$1:AS$220,0)),"",VLOOKUP(SX$1,'Tactic Recode'!$A$1:$B$547,2,FALSE))</f>
        <v/>
      </c>
      <c r="SY46" t="str">
        <f>IF(ISERROR(MATCH(SY$1,'CSC Mitre'!AS$1:AS$220,0)),"",VLOOKUP(SY$1,'Tactic Recode'!$A$1:$B$547,2,FALSE))</f>
        <v/>
      </c>
      <c r="SZ46" t="str">
        <f>IF(ISERROR(MATCH(SZ$1,'CSC Mitre'!AS$1:AS$220,0)),"",VLOOKUP(SZ$1,'Tactic Recode'!$A$1:$B$547,2,FALSE))</f>
        <v/>
      </c>
      <c r="TA46" t="str">
        <f>IF(ISERROR(MATCH(TA$1,'CSC Mitre'!AS$1:AS$220,0)),"",VLOOKUP(TA$1,'Tactic Recode'!$A$1:$B$547,2,FALSE))</f>
        <v/>
      </c>
      <c r="TB46" t="str">
        <f>IF(ISERROR(MATCH(TB$1,'CSC Mitre'!AS$1:AS$220,0)),"",VLOOKUP(TB$1,'Tactic Recode'!$A$1:$B$547,2,FALSE))</f>
        <v/>
      </c>
      <c r="TC46" t="str">
        <f>IF(ISERROR(MATCH(TC$1,'CSC Mitre'!AS$1:AS$220,0)),"",VLOOKUP(TC$1,'Tactic Recode'!$A$1:$B$547,2,FALSE))</f>
        <v/>
      </c>
      <c r="TD46" t="str">
        <f>IF(ISERROR(MATCH(TD$1,'CSC Mitre'!AS$1:AS$220,0)),"",VLOOKUP(TD$1,'Tactic Recode'!$A$1:$B$547,2,FALSE))</f>
        <v/>
      </c>
      <c r="TE46" t="str">
        <f>IF(ISERROR(MATCH(TE$1,'CSC Mitre'!AS$1:AS$220,0)),"",VLOOKUP(TE$1,'Tactic Recode'!$A$1:$B$547,2,FALSE))</f>
        <v/>
      </c>
      <c r="TF46" t="str">
        <f>IF(ISERROR(MATCH(TF$1,'CSC Mitre'!AS$1:AS$220,0)),"",VLOOKUP(TF$1,'Tactic Recode'!$A$1:$B$547,2,FALSE))</f>
        <v>Defense Evasion</v>
      </c>
      <c r="TG46" t="str">
        <f>IF(ISERROR(MATCH(TG$1,'CSC Mitre'!AS$1:AS$220,0)),"",VLOOKUP(TG$1,'Tactic Recode'!$A$1:$B$547,2,FALSE))</f>
        <v>Defense Evasion</v>
      </c>
      <c r="TH46" t="str">
        <f>IF(ISERROR(MATCH(TH$1,'CSC Mitre'!AS$1:AS$220,0)),"",VLOOKUP(TH$1,'Tactic Recode'!$A$1:$B$547,2,FALSE))</f>
        <v/>
      </c>
      <c r="TI46" t="str">
        <f>IF(ISERROR(MATCH(TI$1,'CSC Mitre'!AS$1:AS$220,0)),"",VLOOKUP(TI$1,'Tactic Recode'!$A$1:$B$547,2,FALSE))</f>
        <v/>
      </c>
      <c r="TJ46" t="str">
        <f>IF(ISERROR(MATCH(TJ$1,'CSC Mitre'!AS$1:AS$220,0)),"",VLOOKUP(TJ$1,'Tactic Recode'!$A$1:$B$547,2,FALSE))</f>
        <v/>
      </c>
      <c r="TK46" t="str">
        <f>IF(ISERROR(MATCH(TK$1,'CSC Mitre'!AS$1:AS$220,0)),"",VLOOKUP(TK$1,'Tactic Recode'!$A$1:$B$547,2,FALSE))</f>
        <v>Defense Evasion</v>
      </c>
      <c r="TL46" t="str">
        <f>IF(ISERROR(MATCH(TL$1,'CSC Mitre'!AS$1:AS$220,0)),"",VLOOKUP(TL$1,'Tactic Recode'!$A$1:$B$547,2,FALSE))</f>
        <v>Defense Evasion</v>
      </c>
      <c r="TM46" t="str">
        <f>IF(ISERROR(MATCH(TM$1,'CSC Mitre'!AS$1:AS$220,0)),"",VLOOKUP(TM$1,'Tactic Recode'!$A$1:$B$547,2,FALSE))</f>
        <v>Defense Evasion</v>
      </c>
      <c r="TN46" t="str">
        <f>IF(ISERROR(MATCH(TN$1,'CSC Mitre'!AS$1:AS$220,0)),"",VLOOKUP(TN$1,'Tactic Recode'!$A$1:$B$547,2,FALSE))</f>
        <v/>
      </c>
      <c r="TO46" t="str">
        <f>IF(ISERROR(MATCH(TO$1,'CSC Mitre'!AS$1:AS$220,0)),"",VLOOKUP(TO$1,'Tactic Recode'!$A$1:$B$547,2,FALSE))</f>
        <v/>
      </c>
      <c r="TP46" t="str">
        <f>IF(ISERROR(MATCH(TP$1,'CSC Mitre'!AS$1:AS$220,0)),"",VLOOKUP(TP$1,'Tactic Recode'!$A$1:$B$547,2,FALSE))</f>
        <v/>
      </c>
      <c r="TQ46" t="str">
        <f>IF(ISERROR(MATCH(TQ$1,'CSC Mitre'!AS$1:AS$220,0)),"",VLOOKUP(TQ$1,'Tactic Recode'!$A$1:$B$547,2,FALSE))</f>
        <v/>
      </c>
      <c r="TR46" t="str">
        <f>IF(ISERROR(MATCH(TR$1,'CSC Mitre'!AS$1:AS$220,0)),"",VLOOKUP(TR$1,'Tactic Recode'!$A$1:$B$547,2,FALSE))</f>
        <v/>
      </c>
      <c r="TS46" t="str">
        <f>IF(ISERROR(MATCH(TS$1,'CSC Mitre'!AS$1:AS$220,0)),"",VLOOKUP(TS$1,'Tactic Recode'!$A$1:$B$547,2,FALSE))</f>
        <v/>
      </c>
      <c r="TT46" t="str">
        <f>IF(ISERROR(MATCH(TT$1,'CSC Mitre'!AS$1:AS$220,0)),"",VLOOKUP(TT$1,'Tactic Recode'!$A$1:$B$547,2,FALSE))</f>
        <v/>
      </c>
      <c r="TU46" t="str">
        <f>IF(ISERROR(MATCH(TU$1,'CSC Mitre'!AS$1:AS$220,0)),"",VLOOKUP(TU$1,'Tactic Recode'!$A$1:$B$547,2,FALSE))</f>
        <v/>
      </c>
      <c r="TV46" t="str">
        <f>IF(ISERROR(MATCH(TV$1,'CSC Mitre'!AS$1:AS$220,0)),"",VLOOKUP(TV$1,'Tactic Recode'!$A$1:$B$547,2,FALSE))</f>
        <v/>
      </c>
      <c r="TW46" t="str">
        <f>IF(ISERROR(MATCH(TW$1,'CSC Mitre'!AS$1:AS$220,0)),"",VLOOKUP(TW$1,'Tactic Recode'!$A$1:$B$547,2,FALSE))</f>
        <v/>
      </c>
      <c r="TX46" t="str">
        <f>IF(ISERROR(MATCH(TX$1,'CSC Mitre'!AS$1:AS$220,0)),"",VLOOKUP(TX$1,'Tactic Recode'!$A$1:$B$547,2,FALSE))</f>
        <v/>
      </c>
      <c r="TY46" t="str">
        <f>IF(ISERROR(MATCH(TY$1,'CSC Mitre'!AS$1:AS$220,0)),"",VLOOKUP(TY$1,'Tactic Recode'!$A$1:$B$547,2,FALSE))</f>
        <v/>
      </c>
      <c r="TZ46" t="str">
        <f>IF(ISERROR(MATCH(TZ$1,'CSC Mitre'!AS$1:AS$220,0)),"",VLOOKUP(TZ$1,'Tactic Recode'!$A$1:$B$547,2,FALSE))</f>
        <v/>
      </c>
      <c r="UA46" t="str">
        <f>IF(ISERROR(MATCH(UA$1,'CSC Mitre'!AS$1:AS$220,0)),"",VLOOKUP(UA$1,'Tactic Recode'!$A$1:$B$547,2,FALSE))</f>
        <v/>
      </c>
      <c r="UB46" t="str">
        <f>IF(ISERROR(MATCH(UB$1,'CSC Mitre'!AS$1:AS$220,0)),"",VLOOKUP(UB$1,'Tactic Recode'!$A$1:$B$547,2,FALSE))</f>
        <v/>
      </c>
    </row>
    <row r="47" spans="1:548" x14ac:dyDescent="0.25">
      <c r="A47" s="59" t="s">
        <v>444</v>
      </c>
      <c r="B47" t="str">
        <f>IF(ISERROR(MATCH(B$1,'CSC Mitre'!AT$1:AT$220,0)),"",VLOOKUP(B$1,'Tactic Recode'!$A$1:$B$547,2,FALSE))</f>
        <v/>
      </c>
      <c r="C47" t="str">
        <f>IF(ISERROR(MATCH(C$1,'CSC Mitre'!AT$1:AT$220,0)),"",VLOOKUP(C$1,'Tactic Recode'!$A$1:$B$547,2,FALSE))</f>
        <v/>
      </c>
      <c r="D47" t="str">
        <f>IF(ISERROR(MATCH(D$1,'CSC Mitre'!AT$1:AT$220,0)),"",VLOOKUP(D$1,'Tactic Recode'!$A$1:$B$547,2,FALSE))</f>
        <v/>
      </c>
      <c r="E47" t="str">
        <f>IF(ISERROR(MATCH(E$1,'CSC Mitre'!AT$1:AT$220,0)),"",VLOOKUP(E$1,'Tactic Recode'!$A$1:$B$547,2,FALSE))</f>
        <v/>
      </c>
      <c r="F47" t="str">
        <f>IF(ISERROR(MATCH(F$1,'CSC Mitre'!AT$1:AT$220,0)),"",VLOOKUP(F$1,'Tactic Recode'!$A$1:$B$547,2,FALSE))</f>
        <v>Credential Access</v>
      </c>
      <c r="G47" t="str">
        <f>IF(ISERROR(MATCH(G$1,'CSC Mitre'!AT$1:AT$220,0)),"",VLOOKUP(G$1,'Tactic Recode'!$A$1:$B$547,2,FALSE))</f>
        <v>Credential Access</v>
      </c>
      <c r="H47" t="str">
        <f>IF(ISERROR(MATCH(H$1,'CSC Mitre'!AT$1:AT$220,0)),"",VLOOKUP(H$1,'Tactic Recode'!$A$1:$B$547,2,FALSE))</f>
        <v>Credential Access</v>
      </c>
      <c r="I47" t="str">
        <f>IF(ISERROR(MATCH(I$1,'CSC Mitre'!AT$1:AT$220,0)),"",VLOOKUP(I$1,'Tactic Recode'!$A$1:$B$547,2,FALSE))</f>
        <v>Credential Access</v>
      </c>
      <c r="J47" t="str">
        <f>IF(ISERROR(MATCH(J$1,'CSC Mitre'!AT$1:AT$220,0)),"",VLOOKUP(J$1,'Tactic Recode'!$A$1:$B$547,2,FALSE))</f>
        <v>Credential Access</v>
      </c>
      <c r="K47" t="str">
        <f>IF(ISERROR(MATCH(K$1,'CSC Mitre'!AT$1:AT$220,0)),"",VLOOKUP(K$1,'Tactic Recode'!$A$1:$B$547,2,FALSE))</f>
        <v>Credential Access</v>
      </c>
      <c r="L47" t="str">
        <f>IF(ISERROR(MATCH(L$1,'CSC Mitre'!AT$1:AT$220,0)),"",VLOOKUP(L$1,'Tactic Recode'!$A$1:$B$547,2,FALSE))</f>
        <v>Credential Access</v>
      </c>
      <c r="M47" t="str">
        <f>IF(ISERROR(MATCH(M$1,'CSC Mitre'!AT$1:AT$220,0)),"",VLOOKUP(M$1,'Tactic Recode'!$A$1:$B$547,2,FALSE))</f>
        <v>Credential Access</v>
      </c>
      <c r="N47" t="str">
        <f>IF(ISERROR(MATCH(N$1,'CSC Mitre'!AT$1:AT$220,0)),"",VLOOKUP(N$1,'Tactic Recode'!$A$1:$B$547,2,FALSE))</f>
        <v>Credential Access</v>
      </c>
      <c r="O47" t="str">
        <f>IF(ISERROR(MATCH(O$1,'CSC Mitre'!AT$1:AT$220,0)),"",VLOOKUP(O$1,'Tactic Recode'!$A$1:$B$547,2,FALSE))</f>
        <v/>
      </c>
      <c r="P47" t="str">
        <f>IF(ISERROR(MATCH(P$1,'CSC Mitre'!AT$1:AT$220,0)),"",VLOOKUP(P$1,'Tactic Recode'!$A$1:$B$547,2,FALSE))</f>
        <v/>
      </c>
      <c r="Q47" t="str">
        <f>IF(ISERROR(MATCH(Q$1,'CSC Mitre'!AT$1:AT$220,0)),"",VLOOKUP(Q$1,'Tactic Recode'!$A$1:$B$547,2,FALSE))</f>
        <v/>
      </c>
      <c r="R47" t="str">
        <f>IF(ISERROR(MATCH(R$1,'CSC Mitre'!AT$1:AT$220,0)),"",VLOOKUP(R$1,'Tactic Recode'!$A$1:$B$547,2,FALSE))</f>
        <v/>
      </c>
      <c r="S47" t="str">
        <f>IF(ISERROR(MATCH(S$1,'CSC Mitre'!AT$1:AT$220,0)),"",VLOOKUP(S$1,'Tactic Recode'!$A$1:$B$547,2,FALSE))</f>
        <v/>
      </c>
      <c r="T47" t="str">
        <f>IF(ISERROR(MATCH(T$1,'CSC Mitre'!AT$1:AT$220,0)),"",VLOOKUP(T$1,'Tactic Recode'!$A$1:$B$547,2,FALSE))</f>
        <v/>
      </c>
      <c r="U47" t="str">
        <f>IF(ISERROR(MATCH(U$1,'CSC Mitre'!AT$1:AT$220,0)),"",VLOOKUP(U$1,'Tactic Recode'!$A$1:$B$547,2,FALSE))</f>
        <v/>
      </c>
      <c r="V47" t="str">
        <f>IF(ISERROR(MATCH(V$1,'CSC Mitre'!AT$1:AT$220,0)),"",VLOOKUP(V$1,'Tactic Recode'!$A$1:$B$547,2,FALSE))</f>
        <v/>
      </c>
      <c r="W47" t="str">
        <f>IF(ISERROR(MATCH(W$1,'CSC Mitre'!AT$1:AT$220,0)),"",VLOOKUP(W$1,'Tactic Recode'!$A$1:$B$547,2,FALSE))</f>
        <v/>
      </c>
      <c r="X47" t="str">
        <f>IF(ISERROR(MATCH(X$1,'CSC Mitre'!AT$1:AT$220,0)),"",VLOOKUP(X$1,'Tactic Recode'!$A$1:$B$547,2,FALSE))</f>
        <v/>
      </c>
      <c r="Y47" t="str">
        <f>IF(ISERROR(MATCH(Y$1,'CSC Mitre'!AT$1:AT$220,0)),"",VLOOKUP(Y$1,'Tactic Recode'!$A$1:$B$547,2,FALSE))</f>
        <v/>
      </c>
      <c r="Z47" t="str">
        <f>IF(ISERROR(MATCH(Z$1,'CSC Mitre'!AT$1:AT$220,0)),"",VLOOKUP(Z$1,'Tactic Recode'!$A$1:$B$547,2,FALSE))</f>
        <v/>
      </c>
      <c r="AA47" t="str">
        <f>IF(ISERROR(MATCH(AA$1,'CSC Mitre'!AT$1:AT$220,0)),"",VLOOKUP(AA$1,'Tactic Recode'!$A$1:$B$547,2,FALSE))</f>
        <v/>
      </c>
      <c r="AB47" t="str">
        <f>IF(ISERROR(MATCH(AB$1,'CSC Mitre'!AT$1:AT$220,0)),"",VLOOKUP(AB$1,'Tactic Recode'!$A$1:$B$547,2,FALSE))</f>
        <v/>
      </c>
      <c r="AC47" t="str">
        <f>IF(ISERROR(MATCH(AC$1,'CSC Mitre'!AT$1:AT$220,0)),"",VLOOKUP(AC$1,'Tactic Recode'!$A$1:$B$547,2,FALSE))</f>
        <v>Lateral Movement</v>
      </c>
      <c r="AD47" t="str">
        <f>IF(ISERROR(MATCH(AD$1,'CSC Mitre'!AT$1:AT$220,0)),"",VLOOKUP(AD$1,'Tactic Recode'!$A$1:$B$547,2,FALSE))</f>
        <v>Lateral Movement</v>
      </c>
      <c r="AE47" t="str">
        <f>IF(ISERROR(MATCH(AE$1,'CSC Mitre'!AT$1:AT$220,0)),"",VLOOKUP(AE$1,'Tactic Recode'!$A$1:$B$547,2,FALSE))</f>
        <v>Lateral Movement</v>
      </c>
      <c r="AF47" t="str">
        <f>IF(ISERROR(MATCH(AF$1,'CSC Mitre'!AT$1:AT$220,0)),"",VLOOKUP(AF$1,'Tactic Recode'!$A$1:$B$547,2,FALSE))</f>
        <v/>
      </c>
      <c r="AG47" t="str">
        <f>IF(ISERROR(MATCH(AG$1,'CSC Mitre'!AT$1:AT$220,0)),"",VLOOKUP(AG$1,'Tactic Recode'!$A$1:$B$547,2,FALSE))</f>
        <v>Lateral Movement</v>
      </c>
      <c r="AH47" t="str">
        <f>IF(ISERROR(MATCH(AH$1,'CSC Mitre'!AT$1:AT$220,0)),"",VLOOKUP(AH$1,'Tactic Recode'!$A$1:$B$547,2,FALSE))</f>
        <v/>
      </c>
      <c r="AI47" t="str">
        <f>IF(ISERROR(MATCH(AI$1,'CSC Mitre'!AT$1:AT$220,0)),"",VLOOKUP(AI$1,'Tactic Recode'!$A$1:$B$547,2,FALSE))</f>
        <v>Lateral Movement</v>
      </c>
      <c r="AJ47" t="str">
        <f>IF(ISERROR(MATCH(AJ$1,'CSC Mitre'!AT$1:AT$220,0)),"",VLOOKUP(AJ$1,'Tactic Recode'!$A$1:$B$547,2,FALSE))</f>
        <v/>
      </c>
      <c r="AK47" t="str">
        <f>IF(ISERROR(MATCH(AK$1,'CSC Mitre'!AT$1:AT$220,0)),"",VLOOKUP(AK$1,'Tactic Recode'!$A$1:$B$547,2,FALSE))</f>
        <v/>
      </c>
      <c r="AL47" t="str">
        <f>IF(ISERROR(MATCH(AL$1,'CSC Mitre'!AT$1:AT$220,0)),"",VLOOKUP(AL$1,'Tactic Recode'!$A$1:$B$547,2,FALSE))</f>
        <v/>
      </c>
      <c r="AM47" t="str">
        <f>IF(ISERROR(MATCH(AM$1,'CSC Mitre'!AT$1:AT$220,0)),"",VLOOKUP(AM$1,'Tactic Recode'!$A$1:$B$547,2,FALSE))</f>
        <v/>
      </c>
      <c r="AN47" t="str">
        <f>IF(ISERROR(MATCH(AN$1,'CSC Mitre'!AT$1:AT$220,0)),"",VLOOKUP(AN$1,'Tactic Recode'!$A$1:$B$547,2,FALSE))</f>
        <v/>
      </c>
      <c r="AO47" t="str">
        <f>IF(ISERROR(MATCH(AO$1,'CSC Mitre'!AT$1:AT$220,0)),"",VLOOKUP(AO$1,'Tactic Recode'!$A$1:$B$547,2,FALSE))</f>
        <v/>
      </c>
      <c r="AP47" t="str">
        <f>IF(ISERROR(MATCH(AP$1,'CSC Mitre'!AT$1:AT$220,0)),"",VLOOKUP(AP$1,'Tactic Recode'!$A$1:$B$547,2,FALSE))</f>
        <v/>
      </c>
      <c r="AQ47" t="str">
        <f>IF(ISERROR(MATCH(AQ$1,'CSC Mitre'!AT$1:AT$220,0)),"",VLOOKUP(AQ$1,'Tactic Recode'!$A$1:$B$547,2,FALSE))</f>
        <v/>
      </c>
      <c r="AR47" t="str">
        <f>IF(ISERROR(MATCH(AR$1,'CSC Mitre'!AT$1:AT$220,0)),"",VLOOKUP(AR$1,'Tactic Recode'!$A$1:$B$547,2,FALSE))</f>
        <v/>
      </c>
      <c r="AS47" t="str">
        <f>IF(ISERROR(MATCH(AS$1,'CSC Mitre'!AT$1:AT$220,0)),"",VLOOKUP(AS$1,'Tactic Recode'!$A$1:$B$547,2,FALSE))</f>
        <v/>
      </c>
      <c r="AT47" t="str">
        <f>IF(ISERROR(MATCH(AT$1,'CSC Mitre'!AT$1:AT$220,0)),"",VLOOKUP(AT$1,'Tactic Recode'!$A$1:$B$547,2,FALSE))</f>
        <v>Defense Evasion</v>
      </c>
      <c r="AU47" t="str">
        <f>IF(ISERROR(MATCH(AU$1,'CSC Mitre'!AT$1:AT$220,0)),"",VLOOKUP(AU$1,'Tactic Recode'!$A$1:$B$547,2,FALSE))</f>
        <v/>
      </c>
      <c r="AV47" t="str">
        <f>IF(ISERROR(MATCH(AV$1,'CSC Mitre'!AT$1:AT$220,0)),"",VLOOKUP(AV$1,'Tactic Recode'!$A$1:$B$547,2,FALSE))</f>
        <v/>
      </c>
      <c r="AW47" t="str">
        <f>IF(ISERROR(MATCH(AW$1,'CSC Mitre'!AT$1:AT$220,0)),"",VLOOKUP(AW$1,'Tactic Recode'!$A$1:$B$547,2,FALSE))</f>
        <v>Defense Evasion</v>
      </c>
      <c r="AX47" t="str">
        <f>IF(ISERROR(MATCH(AX$1,'CSC Mitre'!AT$1:AT$220,0)),"",VLOOKUP(AX$1,'Tactic Recode'!$A$1:$B$547,2,FALSE))</f>
        <v/>
      </c>
      <c r="AY47" t="str">
        <f>IF(ISERROR(MATCH(AY$1,'CSC Mitre'!AT$1:AT$220,0)),"",VLOOKUP(AY$1,'Tactic Recode'!$A$1:$B$547,2,FALSE))</f>
        <v>Defense Evasion</v>
      </c>
      <c r="AZ47" t="str">
        <f>IF(ISERROR(MATCH(AZ$1,'CSC Mitre'!AT$1:AT$220,0)),"",VLOOKUP(AZ$1,'Tactic Recode'!$A$1:$B$547,2,FALSE))</f>
        <v/>
      </c>
      <c r="BA47" t="str">
        <f>IF(ISERROR(MATCH(BA$1,'CSC Mitre'!AT$1:AT$220,0)),"",VLOOKUP(BA$1,'Tactic Recode'!$A$1:$B$547,2,FALSE))</f>
        <v>Persistence, Privilage Escalation</v>
      </c>
      <c r="BB47" t="str">
        <f>IF(ISERROR(MATCH(BB$1,'CSC Mitre'!AT$1:AT$220,0)),"",VLOOKUP(BB$1,'Tactic Recode'!$A$1:$B$547,2,FALSE))</f>
        <v/>
      </c>
      <c r="BC47" t="str">
        <f>IF(ISERROR(MATCH(BC$1,'CSC Mitre'!AT$1:AT$220,0)),"",VLOOKUP(BC$1,'Tactic Recode'!$A$1:$B$547,2,FALSE))</f>
        <v>Persistence, Privilage Escalation</v>
      </c>
      <c r="BD47" t="str">
        <f>IF(ISERROR(MATCH(BD$1,'CSC Mitre'!AT$1:AT$220,0)),"",VLOOKUP(BD$1,'Tactic Recode'!$A$1:$B$547,2,FALSE))</f>
        <v>Persistence, Privilage Escalation</v>
      </c>
      <c r="BE47" t="str">
        <f>IF(ISERROR(MATCH(BE$1,'CSC Mitre'!AT$1:AT$220,0)),"",VLOOKUP(BE$1,'Tactic Recode'!$A$1:$B$547,2,FALSE))</f>
        <v>Persistence, Privilage Escalation</v>
      </c>
      <c r="BF47" t="str">
        <f>IF(ISERROR(MATCH(BF$1,'CSC Mitre'!AT$1:AT$220,0)),"",VLOOKUP(BF$1,'Tactic Recode'!$A$1:$B$547,2,FALSE))</f>
        <v>Persistence, Privilage Escalation</v>
      </c>
      <c r="BG47" t="str">
        <f>IF(ISERROR(MATCH(BG$1,'CSC Mitre'!AT$1:AT$220,0)),"",VLOOKUP(BG$1,'Tactic Recode'!$A$1:$B$547,2,FALSE))</f>
        <v/>
      </c>
      <c r="BH47" t="str">
        <f>IF(ISERROR(MATCH(BH$1,'CSC Mitre'!AT$1:AT$220,0)),"",VLOOKUP(BH$1,'Tactic Recode'!$A$1:$B$547,2,FALSE))</f>
        <v/>
      </c>
      <c r="BI47" t="str">
        <f>IF(ISERROR(MATCH(BI$1,'CSC Mitre'!AT$1:AT$220,0)),"",VLOOKUP(BI$1,'Tactic Recode'!$A$1:$B$547,2,FALSE))</f>
        <v/>
      </c>
      <c r="BJ47" t="str">
        <f>IF(ISERROR(MATCH(BJ$1,'CSC Mitre'!AT$1:AT$220,0)),"",VLOOKUP(BJ$1,'Tactic Recode'!$A$1:$B$547,2,FALSE))</f>
        <v/>
      </c>
      <c r="BK47" t="str">
        <f>IF(ISERROR(MATCH(BK$1,'CSC Mitre'!AT$1:AT$220,0)),"",VLOOKUP(BK$1,'Tactic Recode'!$A$1:$B$547,2,FALSE))</f>
        <v>Execution</v>
      </c>
      <c r="BL47" t="str">
        <f>IF(ISERROR(MATCH(BL$1,'CSC Mitre'!AT$1:AT$220,0)),"",VLOOKUP(BL$1,'Tactic Recode'!$A$1:$B$547,2,FALSE))</f>
        <v/>
      </c>
      <c r="BM47" t="str">
        <f>IF(ISERROR(MATCH(BM$1,'CSC Mitre'!AT$1:AT$220,0)),"",VLOOKUP(BM$1,'Tactic Recode'!$A$1:$B$547,2,FALSE))</f>
        <v/>
      </c>
      <c r="BN47" t="str">
        <f>IF(ISERROR(MATCH(BN$1,'CSC Mitre'!AT$1:AT$220,0)),"",VLOOKUP(BN$1,'Tactic Recode'!$A$1:$B$547,2,FALSE))</f>
        <v/>
      </c>
      <c r="BO47" t="str">
        <f>IF(ISERROR(MATCH(BO$1,'CSC Mitre'!AT$1:AT$220,0)),"",VLOOKUP(BO$1,'Tactic Recode'!$A$1:$B$547,2,FALSE))</f>
        <v/>
      </c>
      <c r="BP47" t="str">
        <f>IF(ISERROR(MATCH(BP$1,'CSC Mitre'!AT$1:AT$220,0)),"",VLOOKUP(BP$1,'Tactic Recode'!$A$1:$B$547,2,FALSE))</f>
        <v/>
      </c>
      <c r="BQ47" t="str">
        <f>IF(ISERROR(MATCH(BQ$1,'CSC Mitre'!AT$1:AT$220,0)),"",VLOOKUP(BQ$1,'Tactic Recode'!$A$1:$B$547,2,FALSE))</f>
        <v/>
      </c>
      <c r="BR47" t="str">
        <f>IF(ISERROR(MATCH(BR$1,'CSC Mitre'!AT$1:AT$220,0)),"",VLOOKUP(BR$1,'Tactic Recode'!$A$1:$B$547,2,FALSE))</f>
        <v/>
      </c>
      <c r="BS47" t="str">
        <f>IF(ISERROR(MATCH(BS$1,'CSC Mitre'!AT$1:AT$220,0)),"",VLOOKUP(BS$1,'Tactic Recode'!$A$1:$B$547,2,FALSE))</f>
        <v>Execution, Persistence, Privilage Escalation</v>
      </c>
      <c r="BT47" t="str">
        <f>IF(ISERROR(MATCH(BT$1,'CSC Mitre'!AT$1:AT$220,0)),"",VLOOKUP(BT$1,'Tactic Recode'!$A$1:$B$547,2,FALSE))</f>
        <v>Execution, Persistence, Privilage Escalation</v>
      </c>
      <c r="BU47" t="str">
        <f>IF(ISERROR(MATCH(BU$1,'CSC Mitre'!AT$1:AT$220,0)),"",VLOOKUP(BU$1,'Tactic Recode'!$A$1:$B$547,2,FALSE))</f>
        <v>Execution, Persistence, Privilage Escalation</v>
      </c>
      <c r="BV47" t="str">
        <f>IF(ISERROR(MATCH(BV$1,'CSC Mitre'!AT$1:AT$220,0)),"",VLOOKUP(BV$1,'Tactic Recode'!$A$1:$B$547,2,FALSE))</f>
        <v>Execution, Persistence, Privilage Escalation</v>
      </c>
      <c r="BW47" t="str">
        <f>IF(ISERROR(MATCH(BW$1,'CSC Mitre'!AT$1:AT$220,0)),"",VLOOKUP(BW$1,'Tactic Recode'!$A$1:$B$547,2,FALSE))</f>
        <v>Execution, Persistence, Privilage Escalation</v>
      </c>
      <c r="BX47" t="str">
        <f>IF(ISERROR(MATCH(BX$1,'CSC Mitre'!AT$1:AT$220,0)),"",VLOOKUP(BX$1,'Tactic Recode'!$A$1:$B$547,2,FALSE))</f>
        <v>Execution, Persistence, Privilage Escalation</v>
      </c>
      <c r="BY47" t="str">
        <f>IF(ISERROR(MATCH(BY$1,'CSC Mitre'!AT$1:AT$220,0)),"",VLOOKUP(BY$1,'Tactic Recode'!$A$1:$B$547,2,FALSE))</f>
        <v>Execution, Persistence, Privilage Escalation</v>
      </c>
      <c r="BZ47" t="str">
        <f>IF(ISERROR(MATCH(BZ$1,'CSC Mitre'!AT$1:AT$220,0)),"",VLOOKUP(BZ$1,'Tactic Recode'!$A$1:$B$547,2,FALSE))</f>
        <v/>
      </c>
      <c r="CA47" t="str">
        <f>IF(ISERROR(MATCH(CA$1,'CSC Mitre'!AT$1:AT$220,0)),"",VLOOKUP(CA$1,'Tactic Recode'!$A$1:$B$547,2,FALSE))</f>
        <v>Defense Evasion, Privilage Escalation</v>
      </c>
      <c r="CB47" t="str">
        <f>IF(ISERROR(MATCH(CB$1,'CSC Mitre'!AT$1:AT$220,0)),"",VLOOKUP(CB$1,'Tactic Recode'!$A$1:$B$547,2,FALSE))</f>
        <v/>
      </c>
      <c r="CC47" t="str">
        <f>IF(ISERROR(MATCH(CC$1,'CSC Mitre'!AT$1:AT$220,0)),"",VLOOKUP(CC$1,'Tactic Recode'!$A$1:$B$547,2,FALSE))</f>
        <v/>
      </c>
      <c r="CD47" t="str">
        <f>IF(ISERROR(MATCH(CD$1,'CSC Mitre'!AT$1:AT$220,0)),"",VLOOKUP(CD$1,'Tactic Recode'!$A$1:$B$547,2,FALSE))</f>
        <v/>
      </c>
      <c r="CE47" t="str">
        <f>IF(ISERROR(MATCH(CE$1,'CSC Mitre'!AT$1:AT$220,0)),"",VLOOKUP(CE$1,'Tactic Recode'!$A$1:$B$547,2,FALSE))</f>
        <v/>
      </c>
      <c r="CF47" t="str">
        <f>IF(ISERROR(MATCH(CF$1,'CSC Mitre'!AT$1:AT$220,0)),"",VLOOKUP(CF$1,'Tactic Recode'!$A$1:$B$547,2,FALSE))</f>
        <v/>
      </c>
      <c r="CG47" t="str">
        <f>IF(ISERROR(MATCH(CG$1,'CSC Mitre'!AT$1:AT$220,0)),"",VLOOKUP(CG$1,'Tactic Recode'!$A$1:$B$547,2,FALSE))</f>
        <v>Defense Evasion, Privilage Escalation</v>
      </c>
      <c r="CH47" t="str">
        <f>IF(ISERROR(MATCH(CH$1,'CSC Mitre'!AT$1:AT$220,0)),"",VLOOKUP(CH$1,'Tactic Recode'!$A$1:$B$547,2,FALSE))</f>
        <v>Defense Evasion, Privilage Escalation</v>
      </c>
      <c r="CI47" t="str">
        <f>IF(ISERROR(MATCH(CI$1,'CSC Mitre'!AT$1:AT$220,0)),"",VLOOKUP(CI$1,'Tactic Recode'!$A$1:$B$547,2,FALSE))</f>
        <v/>
      </c>
      <c r="CJ47" t="str">
        <f>IF(ISERROR(MATCH(CJ$1,'CSC Mitre'!AT$1:AT$220,0)),"",VLOOKUP(CJ$1,'Tactic Recode'!$A$1:$B$547,2,FALSE))</f>
        <v/>
      </c>
      <c r="CK47" t="str">
        <f>IF(ISERROR(MATCH(CK$1,'CSC Mitre'!AT$1:AT$220,0)),"",VLOOKUP(CK$1,'Tactic Recode'!$A$1:$B$547,2,FALSE))</f>
        <v/>
      </c>
      <c r="CL47" t="str">
        <f>IF(ISERROR(MATCH(CL$1,'CSC Mitre'!AT$1:AT$220,0)),"",VLOOKUP(CL$1,'Tactic Recode'!$A$1:$B$547,2,FALSE))</f>
        <v/>
      </c>
      <c r="CM47" t="str">
        <f>IF(ISERROR(MATCH(CM$1,'CSC Mitre'!AT$1:AT$220,0)),"",VLOOKUP(CM$1,'Tactic Recode'!$A$1:$B$547,2,FALSE))</f>
        <v/>
      </c>
      <c r="CN47" t="str">
        <f>IF(ISERROR(MATCH(CN$1,'CSC Mitre'!AT$1:AT$220,0)),"",VLOOKUP(CN$1,'Tactic Recode'!$A$1:$B$547,2,FALSE))</f>
        <v/>
      </c>
      <c r="CO47" t="str">
        <f>IF(ISERROR(MATCH(CO$1,'CSC Mitre'!AT$1:AT$220,0)),"",VLOOKUP(CO$1,'Tactic Recode'!$A$1:$B$547,2,FALSE))</f>
        <v/>
      </c>
      <c r="CP47" t="str">
        <f>IF(ISERROR(MATCH(CP$1,'CSC Mitre'!AT$1:AT$220,0)),"",VLOOKUP(CP$1,'Tactic Recode'!$A$1:$B$547,2,FALSE))</f>
        <v>Collection, Credential Access</v>
      </c>
      <c r="CQ47" t="str">
        <f>IF(ISERROR(MATCH(CQ$1,'CSC Mitre'!AT$1:AT$220,0)),"",VLOOKUP(CQ$1,'Tactic Recode'!$A$1:$B$547,2,FALSE))</f>
        <v/>
      </c>
      <c r="CR47" t="str">
        <f>IF(ISERROR(MATCH(CR$1,'CSC Mitre'!AT$1:AT$220,0)),"",VLOOKUP(CR$1,'Tactic Recode'!$A$1:$B$547,2,FALSE))</f>
        <v/>
      </c>
      <c r="CS47" t="str">
        <f>IF(ISERROR(MATCH(CS$1,'CSC Mitre'!AT$1:AT$220,0)),"",VLOOKUP(CS$1,'Tactic Recode'!$A$1:$B$547,2,FALSE))</f>
        <v>Execution</v>
      </c>
      <c r="CT47" t="str">
        <f>IF(ISERROR(MATCH(CT$1,'CSC Mitre'!AT$1:AT$220,0)),"",VLOOKUP(CT$1,'Tactic Recode'!$A$1:$B$547,2,FALSE))</f>
        <v>Execution</v>
      </c>
      <c r="CU47" t="str">
        <f>IF(ISERROR(MATCH(CU$1,'CSC Mitre'!AT$1:AT$220,0)),"",VLOOKUP(CU$1,'Tactic Recode'!$A$1:$B$547,2,FALSE))</f>
        <v/>
      </c>
      <c r="CV47" t="str">
        <f>IF(ISERROR(MATCH(CV$1,'CSC Mitre'!AT$1:AT$220,0)),"",VLOOKUP(CV$1,'Tactic Recode'!$A$1:$B$547,2,FALSE))</f>
        <v/>
      </c>
      <c r="CW47" t="str">
        <f>IF(ISERROR(MATCH(CW$1,'CSC Mitre'!AT$1:AT$220,0)),"",VLOOKUP(CW$1,'Tactic Recode'!$A$1:$B$547,2,FALSE))</f>
        <v/>
      </c>
      <c r="CX47" t="str">
        <f>IF(ISERROR(MATCH(CX$1,'CSC Mitre'!AT$1:AT$220,0)),"",VLOOKUP(CX$1,'Tactic Recode'!$A$1:$B$547,2,FALSE))</f>
        <v/>
      </c>
      <c r="CY47" t="str">
        <f>IF(ISERROR(MATCH(CY$1,'CSC Mitre'!AT$1:AT$220,0)),"",VLOOKUP(CY$1,'Tactic Recode'!$A$1:$B$547,2,FALSE))</f>
        <v/>
      </c>
      <c r="CZ47" t="str">
        <f>IF(ISERROR(MATCH(CZ$1,'CSC Mitre'!AT$1:AT$220,0)),"",VLOOKUP(CZ$1,'Tactic Recode'!$A$1:$B$547,2,FALSE))</f>
        <v/>
      </c>
      <c r="DA47" t="str">
        <f>IF(ISERROR(MATCH(DA$1,'CSC Mitre'!AT$1:AT$220,0)),"",VLOOKUP(DA$1,'Tactic Recode'!$A$1:$B$547,2,FALSE))</f>
        <v>Execution</v>
      </c>
      <c r="DB47" t="str">
        <f>IF(ISERROR(MATCH(DB$1,'CSC Mitre'!AT$1:AT$220,0)),"",VLOOKUP(DB$1,'Tactic Recode'!$A$1:$B$547,2,FALSE))</f>
        <v/>
      </c>
      <c r="DC47" t="str">
        <f>IF(ISERROR(MATCH(DC$1,'CSC Mitre'!AT$1:AT$220,0)),"",VLOOKUP(DC$1,'Tactic Recode'!$A$1:$B$547,2,FALSE))</f>
        <v/>
      </c>
      <c r="DD47" t="str">
        <f>IF(ISERROR(MATCH(DD$1,'CSC Mitre'!AT$1:AT$220,0)),"",VLOOKUP(DD$1,'Tactic Recode'!$A$1:$B$547,2,FALSE))</f>
        <v/>
      </c>
      <c r="DE47" t="str">
        <f>IF(ISERROR(MATCH(DE$1,'CSC Mitre'!AT$1:AT$220,0)),"",VLOOKUP(DE$1,'Tactic Recode'!$A$1:$B$547,2,FALSE))</f>
        <v/>
      </c>
      <c r="DF47" t="str">
        <f>IF(ISERROR(MATCH(DF$1,'CSC Mitre'!AT$1:AT$220,0)),"",VLOOKUP(DF$1,'Tactic Recode'!$A$1:$B$547,2,FALSE))</f>
        <v/>
      </c>
      <c r="DG47" t="str">
        <f>IF(ISERROR(MATCH(DG$1,'CSC Mitre'!AT$1:AT$220,0)),"",VLOOKUP(DG$1,'Tactic Recode'!$A$1:$B$547,2,FALSE))</f>
        <v>Defense Evasion</v>
      </c>
      <c r="DH47" t="str">
        <f>IF(ISERROR(MATCH(DH$1,'CSC Mitre'!AT$1:AT$220,0)),"",VLOOKUP(DH$1,'Tactic Recode'!$A$1:$B$547,2,FALSE))</f>
        <v>Defense Evasion</v>
      </c>
      <c r="DI47" t="str">
        <f>IF(ISERROR(MATCH(DI$1,'CSC Mitre'!AT$1:AT$220,0)),"",VLOOKUP(DI$1,'Tactic Recode'!$A$1:$B$547,2,FALSE))</f>
        <v>Defense Evasion</v>
      </c>
      <c r="DJ47" t="str">
        <f>IF(ISERROR(MATCH(DJ$1,'CSC Mitre'!AT$1:AT$220,0)),"",VLOOKUP(DJ$1,'Tactic Recode'!$A$1:$B$547,2,FALSE))</f>
        <v>Defense Evasion</v>
      </c>
      <c r="DK47" t="str">
        <f>IF(ISERROR(MATCH(DK$1,'CSC Mitre'!AT$1:AT$220,0)),"",VLOOKUP(DK$1,'Tactic Recode'!$A$1:$B$547,2,FALSE))</f>
        <v/>
      </c>
      <c r="DL47" t="str">
        <f>IF(ISERROR(MATCH(DL$1,'CSC Mitre'!AT$1:AT$220,0)),"",VLOOKUP(DL$1,'Tactic Recode'!$A$1:$B$547,2,FALSE))</f>
        <v/>
      </c>
      <c r="DM47" t="str">
        <f>IF(ISERROR(MATCH(DM$1,'CSC Mitre'!AT$1:AT$220,0)),"",VLOOKUP(DM$1,'Tactic Recode'!$A$1:$B$547,2,FALSE))</f>
        <v/>
      </c>
      <c r="DN47" t="str">
        <f>IF(ISERROR(MATCH(DN$1,'CSC Mitre'!AT$1:AT$220,0)),"",VLOOKUP(DN$1,'Tactic Recode'!$A$1:$B$547,2,FALSE))</f>
        <v/>
      </c>
      <c r="DO47" t="str">
        <f>IF(ISERROR(MATCH(DO$1,'CSC Mitre'!AT$1:AT$220,0)),"",VLOOKUP(DO$1,'Tactic Recode'!$A$1:$B$547,2,FALSE))</f>
        <v/>
      </c>
      <c r="DP47" t="str">
        <f>IF(ISERROR(MATCH(DP$1,'CSC Mitre'!AT$1:AT$220,0)),"",VLOOKUP(DP$1,'Tactic Recode'!$A$1:$B$547,2,FALSE))</f>
        <v/>
      </c>
      <c r="DQ47" t="str">
        <f>IF(ISERROR(MATCH(DQ$1,'CSC Mitre'!AT$1:AT$220,0)),"",VLOOKUP(DQ$1,'Tactic Recode'!$A$1:$B$547,2,FALSE))</f>
        <v/>
      </c>
      <c r="DR47" t="str">
        <f>IF(ISERROR(MATCH(DR$1,'CSC Mitre'!AT$1:AT$220,0)),"",VLOOKUP(DR$1,'Tactic Recode'!$A$1:$B$547,2,FALSE))</f>
        <v/>
      </c>
      <c r="DS47" t="str">
        <f>IF(ISERROR(MATCH(DS$1,'CSC Mitre'!AT$1:AT$220,0)),"",VLOOKUP(DS$1,'Tactic Recode'!$A$1:$B$547,2,FALSE))</f>
        <v>Execution, Lateral Movement</v>
      </c>
      <c r="DT47" t="str">
        <f>IF(ISERROR(MATCH(DT$1,'CSC Mitre'!AT$1:AT$220,0)),"",VLOOKUP(DT$1,'Tactic Recode'!$A$1:$B$547,2,FALSE))</f>
        <v/>
      </c>
      <c r="DU47" t="str">
        <f>IF(ISERROR(MATCH(DU$1,'CSC Mitre'!AT$1:AT$220,0)),"",VLOOKUP(DU$1,'Tactic Recode'!$A$1:$B$547,2,FALSE))</f>
        <v/>
      </c>
      <c r="DV47" t="str">
        <f>IF(ISERROR(MATCH(DV$1,'CSC Mitre'!AT$1:AT$220,0)),"",VLOOKUP(DV$1,'Tactic Recode'!$A$1:$B$547,2,FALSE))</f>
        <v/>
      </c>
      <c r="DW47" t="str">
        <f>IF(ISERROR(MATCH(DW$1,'CSC Mitre'!AT$1:AT$220,0)),"",VLOOKUP(DW$1,'Tactic Recode'!$A$1:$B$547,2,FALSE))</f>
        <v>Defense Evasion, Initial Access, Persistence, Privilage Escalation</v>
      </c>
      <c r="DX47" t="str">
        <f>IF(ISERROR(MATCH(DX$1,'CSC Mitre'!AT$1:AT$220,0)),"",VLOOKUP(DX$1,'Tactic Recode'!$A$1:$B$547,2,FALSE))</f>
        <v/>
      </c>
      <c r="DY47" t="str">
        <f>IF(ISERROR(MATCH(DY$1,'CSC Mitre'!AT$1:AT$220,0)),"",VLOOKUP(DY$1,'Tactic Recode'!$A$1:$B$547,2,FALSE))</f>
        <v>Defense Evasion, Initial Access, Persistence, Privilage Escalation</v>
      </c>
      <c r="DZ47" t="str">
        <f>IF(ISERROR(MATCH(DZ$1,'CSC Mitre'!AT$1:AT$220,0)),"",VLOOKUP(DZ$1,'Tactic Recode'!$A$1:$B$547,2,FALSE))</f>
        <v>Defense Evasion, Initial Access, Persistence, Privilage Escalation</v>
      </c>
      <c r="EA47" t="str">
        <f>IF(ISERROR(MATCH(EA$1,'CSC Mitre'!AT$1:AT$220,0)),"",VLOOKUP(EA$1,'Tactic Recode'!$A$1:$B$547,2,FALSE))</f>
        <v>Defense Evasion, Initial Access, Persistence, Privilage Escalation</v>
      </c>
      <c r="EB47" t="str">
        <f>IF(ISERROR(MATCH(EB$1,'CSC Mitre'!AT$1:AT$220,0)),"",VLOOKUP(EB$1,'Tactic Recode'!$A$1:$B$547,2,FALSE))</f>
        <v>Lateral Movement</v>
      </c>
      <c r="EC47" t="str">
        <f>IF(ISERROR(MATCH(EC$1,'CSC Mitre'!AT$1:AT$220,0)),"",VLOOKUP(EC$1,'Tactic Recode'!$A$1:$B$547,2,FALSE))</f>
        <v/>
      </c>
      <c r="ED47" t="str">
        <f>IF(ISERROR(MATCH(ED$1,'CSC Mitre'!AT$1:AT$220,0)),"",VLOOKUP(ED$1,'Tactic Recode'!$A$1:$B$547,2,FALSE))</f>
        <v/>
      </c>
      <c r="EE47" t="str">
        <f>IF(ISERROR(MATCH(EE$1,'CSC Mitre'!AT$1:AT$220,0)),"",VLOOKUP(EE$1,'Tactic Recode'!$A$1:$B$547,2,FALSE))</f>
        <v/>
      </c>
      <c r="EF47" t="str">
        <f>IF(ISERROR(MATCH(EF$1,'CSC Mitre'!AT$1:AT$220,0)),"",VLOOKUP(EF$1,'Tactic Recode'!$A$1:$B$547,2,FALSE))</f>
        <v/>
      </c>
      <c r="EG47" t="str">
        <f>IF(ISERROR(MATCH(EG$1,'CSC Mitre'!AT$1:AT$220,0)),"",VLOOKUP(EG$1,'Tactic Recode'!$A$1:$B$547,2,FALSE))</f>
        <v/>
      </c>
      <c r="EH47" t="str">
        <f>IF(ISERROR(MATCH(EH$1,'CSC Mitre'!AT$1:AT$220,0)),"",VLOOKUP(EH$1,'Tactic Recode'!$A$1:$B$547,2,FALSE))</f>
        <v/>
      </c>
      <c r="EI47" t="str">
        <f>IF(ISERROR(MATCH(EI$1,'CSC Mitre'!AT$1:AT$220,0)),"",VLOOKUP(EI$1,'Tactic Recode'!$A$1:$B$547,2,FALSE))</f>
        <v>Discovery</v>
      </c>
      <c r="EJ47" t="str">
        <f>IF(ISERROR(MATCH(EJ$1,'CSC Mitre'!AT$1:AT$220,0)),"",VLOOKUP(EJ$1,'Tactic Recode'!$A$1:$B$547,2,FALSE))</f>
        <v/>
      </c>
      <c r="EK47" t="str">
        <f>IF(ISERROR(MATCH(EK$1,'CSC Mitre'!AT$1:AT$220,0)),"",VLOOKUP(EK$1,'Tactic Recode'!$A$1:$B$547,2,FALSE))</f>
        <v/>
      </c>
      <c r="EL47" t="str">
        <f>IF(ISERROR(MATCH(EL$1,'CSC Mitre'!AT$1:AT$220,0)),"",VLOOKUP(EL$1,'Tactic Recode'!$A$1:$B$547,2,FALSE))</f>
        <v/>
      </c>
      <c r="EM47" t="str">
        <f>IF(ISERROR(MATCH(EM$1,'CSC Mitre'!AT$1:AT$220,0)),"",VLOOKUP(EM$1,'Tactic Recode'!$A$1:$B$547,2,FALSE))</f>
        <v/>
      </c>
      <c r="EN47" t="str">
        <f>IF(ISERROR(MATCH(EN$1,'CSC Mitre'!AT$1:AT$220,0)),"",VLOOKUP(EN$1,'Tactic Recode'!$A$1:$B$547,2,FALSE))</f>
        <v/>
      </c>
      <c r="EO47" t="str">
        <f>IF(ISERROR(MATCH(EO$1,'CSC Mitre'!AT$1:AT$220,0)),"",VLOOKUP(EO$1,'Tactic Recode'!$A$1:$B$547,2,FALSE))</f>
        <v/>
      </c>
      <c r="EP47" t="str">
        <f>IF(ISERROR(MATCH(EP$1,'CSC Mitre'!AT$1:AT$220,0)),"",VLOOKUP(EP$1,'Tactic Recode'!$A$1:$B$547,2,FALSE))</f>
        <v/>
      </c>
      <c r="EQ47" t="str">
        <f>IF(ISERROR(MATCH(EQ$1,'CSC Mitre'!AT$1:AT$220,0)),"",VLOOKUP(EQ$1,'Tactic Recode'!$A$1:$B$547,2,FALSE))</f>
        <v/>
      </c>
      <c r="ER47" t="str">
        <f>IF(ISERROR(MATCH(ER$1,'CSC Mitre'!AT$1:AT$220,0)),"",VLOOKUP(ER$1,'Tactic Recode'!$A$1:$B$547,2,FALSE))</f>
        <v>Persistence</v>
      </c>
      <c r="ES47" t="str">
        <f>IF(ISERROR(MATCH(ES$1,'CSC Mitre'!AT$1:AT$220,0)),"",VLOOKUP(ES$1,'Tactic Recode'!$A$1:$B$547,2,FALSE))</f>
        <v>Persistence</v>
      </c>
      <c r="ET47" t="str">
        <f>IF(ISERROR(MATCH(ET$1,'CSC Mitre'!AT$1:AT$220,0)),"",VLOOKUP(ET$1,'Tactic Recode'!$A$1:$B$547,2,FALSE))</f>
        <v>Persistence</v>
      </c>
      <c r="EU47" t="str">
        <f>IF(ISERROR(MATCH(EU$1,'CSC Mitre'!AT$1:AT$220,0)),"",VLOOKUP(EU$1,'Tactic Recode'!$A$1:$B$547,2,FALSE))</f>
        <v>Persistence</v>
      </c>
      <c r="EV47" t="str">
        <f>IF(ISERROR(MATCH(EV$1,'CSC Mitre'!AT$1:AT$220,0)),"",VLOOKUP(EV$1,'Tactic Recode'!$A$1:$B$547,2,FALSE))</f>
        <v/>
      </c>
      <c r="EW47" t="str">
        <f>IF(ISERROR(MATCH(EW$1,'CSC Mitre'!AT$1:AT$220,0)),"",VLOOKUP(EW$1,'Tactic Recode'!$A$1:$B$547,2,FALSE))</f>
        <v/>
      </c>
      <c r="EX47" t="str">
        <f>IF(ISERROR(MATCH(EX$1,'CSC Mitre'!AT$1:AT$220,0)),"",VLOOKUP(EX$1,'Tactic Recode'!$A$1:$B$547,2,FALSE))</f>
        <v/>
      </c>
      <c r="EY47" t="str">
        <f>IF(ISERROR(MATCH(EY$1,'CSC Mitre'!AT$1:AT$220,0)),"",VLOOKUP(EY$1,'Tactic Recode'!$A$1:$B$547,2,FALSE))</f>
        <v/>
      </c>
      <c r="EZ47" t="str">
        <f>IF(ISERROR(MATCH(EZ$1,'CSC Mitre'!AT$1:AT$220,0)),"",VLOOKUP(EZ$1,'Tactic Recode'!$A$1:$B$547,2,FALSE))</f>
        <v/>
      </c>
      <c r="FA47" t="str">
        <f>IF(ISERROR(MATCH(FA$1,'CSC Mitre'!AT$1:AT$220,0)),"",VLOOKUP(FA$1,'Tactic Recode'!$A$1:$B$547,2,FALSE))</f>
        <v/>
      </c>
      <c r="FB47" t="str">
        <f>IF(ISERROR(MATCH(FB$1,'CSC Mitre'!AT$1:AT$220,0)),"",VLOOKUP(FB$1,'Tactic Recode'!$A$1:$B$547,2,FALSE))</f>
        <v/>
      </c>
      <c r="FC47" t="str">
        <f>IF(ISERROR(MATCH(FC$1,'CSC Mitre'!AT$1:AT$220,0)),"",VLOOKUP(FC$1,'Tactic Recode'!$A$1:$B$547,2,FALSE))</f>
        <v/>
      </c>
      <c r="FD47" t="str">
        <f>IF(ISERROR(MATCH(FD$1,'CSC Mitre'!AT$1:AT$220,0)),"",VLOOKUP(FD$1,'Tactic Recode'!$A$1:$B$547,2,FALSE))</f>
        <v/>
      </c>
      <c r="FE47" t="str">
        <f>IF(ISERROR(MATCH(FE$1,'CSC Mitre'!AT$1:AT$220,0)),"",VLOOKUP(FE$1,'Tactic Recode'!$A$1:$B$547,2,FALSE))</f>
        <v/>
      </c>
      <c r="FF47" t="str">
        <f>IF(ISERROR(MATCH(FF$1,'CSC Mitre'!AT$1:AT$220,0)),"",VLOOKUP(FF$1,'Tactic Recode'!$A$1:$B$547,2,FALSE))</f>
        <v/>
      </c>
      <c r="FG47" t="str">
        <f>IF(ISERROR(MATCH(FG$1,'CSC Mitre'!AT$1:AT$220,0)),"",VLOOKUP(FG$1,'Tactic Recode'!$A$1:$B$547,2,FALSE))</f>
        <v/>
      </c>
      <c r="FH47" t="str">
        <f>IF(ISERROR(MATCH(FH$1,'CSC Mitre'!AT$1:AT$220,0)),"",VLOOKUP(FH$1,'Tactic Recode'!$A$1:$B$547,2,FALSE))</f>
        <v/>
      </c>
      <c r="FI47" t="str">
        <f>IF(ISERROR(MATCH(FI$1,'CSC Mitre'!AT$1:AT$220,0)),"",VLOOKUP(FI$1,'Tactic Recode'!$A$1:$B$547,2,FALSE))</f>
        <v/>
      </c>
      <c r="FJ47" t="str">
        <f>IF(ISERROR(MATCH(FJ$1,'CSC Mitre'!AT$1:AT$220,0)),"",VLOOKUP(FJ$1,'Tactic Recode'!$A$1:$B$547,2,FALSE))</f>
        <v/>
      </c>
      <c r="FK47" t="str">
        <f>IF(ISERROR(MATCH(FK$1,'CSC Mitre'!AT$1:AT$220,0)),"",VLOOKUP(FK$1,'Tactic Recode'!$A$1:$B$547,2,FALSE))</f>
        <v/>
      </c>
      <c r="FL47" t="str">
        <f>IF(ISERROR(MATCH(FL$1,'CSC Mitre'!AT$1:AT$220,0)),"",VLOOKUP(FL$1,'Tactic Recode'!$A$1:$B$547,2,FALSE))</f>
        <v/>
      </c>
      <c r="FM47" t="str">
        <f>IF(ISERROR(MATCH(FM$1,'CSC Mitre'!AT$1:AT$220,0)),"",VLOOKUP(FM$1,'Tactic Recode'!$A$1:$B$547,2,FALSE))</f>
        <v/>
      </c>
      <c r="FN47" t="str">
        <f>IF(ISERROR(MATCH(FN$1,'CSC Mitre'!AT$1:AT$220,0)),"",VLOOKUP(FN$1,'Tactic Recode'!$A$1:$B$547,2,FALSE))</f>
        <v/>
      </c>
      <c r="FO47" t="str">
        <f>IF(ISERROR(MATCH(FO$1,'CSC Mitre'!AT$1:AT$220,0)),"",VLOOKUP(FO$1,'Tactic Recode'!$A$1:$B$547,2,FALSE))</f>
        <v/>
      </c>
      <c r="FP47" t="str">
        <f>IF(ISERROR(MATCH(FP$1,'CSC Mitre'!AT$1:AT$220,0)),"",VLOOKUP(FP$1,'Tactic Recode'!$A$1:$B$547,2,FALSE))</f>
        <v/>
      </c>
      <c r="FQ47" t="str">
        <f>IF(ISERROR(MATCH(FQ$1,'CSC Mitre'!AT$1:AT$220,0)),"",VLOOKUP(FQ$1,'Tactic Recode'!$A$1:$B$547,2,FALSE))</f>
        <v/>
      </c>
      <c r="FR47" t="str">
        <f>IF(ISERROR(MATCH(FR$1,'CSC Mitre'!AT$1:AT$220,0)),"",VLOOKUP(FR$1,'Tactic Recode'!$A$1:$B$547,2,FALSE))</f>
        <v/>
      </c>
      <c r="FS47" t="str">
        <f>IF(ISERROR(MATCH(FS$1,'CSC Mitre'!AT$1:AT$220,0)),"",VLOOKUP(FS$1,'Tactic Recode'!$A$1:$B$547,2,FALSE))</f>
        <v/>
      </c>
      <c r="FT47" t="str">
        <f>IF(ISERROR(MATCH(FT$1,'CSC Mitre'!AT$1:AT$220,0)),"",VLOOKUP(FT$1,'Tactic Recode'!$A$1:$B$547,2,FALSE))</f>
        <v/>
      </c>
      <c r="FU47" t="str">
        <f>IF(ISERROR(MATCH(FU$1,'CSC Mitre'!AT$1:AT$220,0)),"",VLOOKUP(FU$1,'Tactic Recode'!$A$1:$B$547,2,FALSE))</f>
        <v/>
      </c>
      <c r="FV47" t="str">
        <f>IF(ISERROR(MATCH(FV$1,'CSC Mitre'!AT$1:AT$220,0)),"",VLOOKUP(FV$1,'Tactic Recode'!$A$1:$B$547,2,FALSE))</f>
        <v/>
      </c>
      <c r="FW47" t="str">
        <f>IF(ISERROR(MATCH(FW$1,'CSC Mitre'!AT$1:AT$220,0)),"",VLOOKUP(FW$1,'Tactic Recode'!$A$1:$B$547,2,FALSE))</f>
        <v/>
      </c>
      <c r="FX47" t="str">
        <f>IF(ISERROR(MATCH(FX$1,'CSC Mitre'!AT$1:AT$220,0)),"",VLOOKUP(FX$1,'Tactic Recode'!$A$1:$B$547,2,FALSE))</f>
        <v/>
      </c>
      <c r="FY47" t="str">
        <f>IF(ISERROR(MATCH(FY$1,'CSC Mitre'!AT$1:AT$220,0)),"",VLOOKUP(FY$1,'Tactic Recode'!$A$1:$B$547,2,FALSE))</f>
        <v/>
      </c>
      <c r="FZ47" t="str">
        <f>IF(ISERROR(MATCH(FZ$1,'CSC Mitre'!AT$1:AT$220,0)),"",VLOOKUP(FZ$1,'Tactic Recode'!$A$1:$B$547,2,FALSE))</f>
        <v/>
      </c>
      <c r="GA47" t="str">
        <f>IF(ISERROR(MATCH(GA$1,'CSC Mitre'!AT$1:AT$220,0)),"",VLOOKUP(GA$1,'Tactic Recode'!$A$1:$B$547,2,FALSE))</f>
        <v/>
      </c>
      <c r="GB47" t="str">
        <f>IF(ISERROR(MATCH(GB$1,'CSC Mitre'!AT$1:AT$220,0)),"",VLOOKUP(GB$1,'Tactic Recode'!$A$1:$B$547,2,FALSE))</f>
        <v>Defense Evasion, Privilage Escalation</v>
      </c>
      <c r="GC47" t="str">
        <f>IF(ISERROR(MATCH(GC$1,'CSC Mitre'!AT$1:AT$220,0)),"",VLOOKUP(GC$1,'Tactic Recode'!$A$1:$B$547,2,FALSE))</f>
        <v>Defense Evasion, Privilage Escalation</v>
      </c>
      <c r="GD47" t="str">
        <f>IF(ISERROR(MATCH(GD$1,'CSC Mitre'!AT$1:AT$220,0)),"",VLOOKUP(GD$1,'Tactic Recode'!$A$1:$B$547,2,FALSE))</f>
        <v>Defense Evasion, Privilage Escalation</v>
      </c>
      <c r="GE47" t="str">
        <f>IF(ISERROR(MATCH(GE$1,'CSC Mitre'!AT$1:AT$220,0)),"",VLOOKUP(GE$1,'Tactic Recode'!$A$1:$B$547,2,FALSE))</f>
        <v>Defense Evasion, Privilage Escalation</v>
      </c>
      <c r="GF47" t="str">
        <f>IF(ISERROR(MATCH(GF$1,'CSC Mitre'!AT$1:AT$220,0)),"",VLOOKUP(GF$1,'Tactic Recode'!$A$1:$B$547,2,FALSE))</f>
        <v/>
      </c>
      <c r="GG47" t="str">
        <f>IF(ISERROR(MATCH(GG$1,'CSC Mitre'!AT$1:AT$220,0)),"",VLOOKUP(GG$1,'Tactic Recode'!$A$1:$B$547,2,FALSE))</f>
        <v/>
      </c>
      <c r="GH47" t="str">
        <f>IF(ISERROR(MATCH(GH$1,'CSC Mitre'!AT$1:AT$220,0)),"",VLOOKUP(GH$1,'Tactic Recode'!$A$1:$B$547,2,FALSE))</f>
        <v/>
      </c>
      <c r="GI47" t="str">
        <f>IF(ISERROR(MATCH(GI$1,'CSC Mitre'!AT$1:AT$220,0)),"",VLOOKUP(GI$1,'Tactic Recode'!$A$1:$B$547,2,FALSE))</f>
        <v>Persistence</v>
      </c>
      <c r="GJ47" t="str">
        <f>IF(ISERROR(MATCH(GJ$1,'CSC Mitre'!AT$1:AT$220,0)),"",VLOOKUP(GJ$1,'Tactic Recode'!$A$1:$B$547,2,FALSE))</f>
        <v>Persistence</v>
      </c>
      <c r="GK47" t="str">
        <f>IF(ISERROR(MATCH(GK$1,'CSC Mitre'!AT$1:AT$220,0)),"",VLOOKUP(GK$1,'Tactic Recode'!$A$1:$B$547,2,FALSE))</f>
        <v>Persistence</v>
      </c>
      <c r="GL47" t="str">
        <f>IF(ISERROR(MATCH(GL$1,'CSC Mitre'!AT$1:AT$220,0)),"",VLOOKUP(GL$1,'Tactic Recode'!$A$1:$B$547,2,FALSE))</f>
        <v>Persistence</v>
      </c>
      <c r="GM47" t="str">
        <f>IF(ISERROR(MATCH(GM$1,'CSC Mitre'!AT$1:AT$220,0)),"",VLOOKUP(GM$1,'Tactic Recode'!$A$1:$B$547,2,FALSE))</f>
        <v/>
      </c>
      <c r="GN47" t="str">
        <f>IF(ISERROR(MATCH(GN$1,'CSC Mitre'!AT$1:AT$220,0)),"",VLOOKUP(GN$1,'Tactic Recode'!$A$1:$B$547,2,FALSE))</f>
        <v/>
      </c>
      <c r="GO47" t="str">
        <f>IF(ISERROR(MATCH(GO$1,'CSC Mitre'!AT$1:AT$220,0)),"",VLOOKUP(GO$1,'Tactic Recode'!$A$1:$B$547,2,FALSE))</f>
        <v/>
      </c>
      <c r="GP47" t="str">
        <f>IF(ISERROR(MATCH(GP$1,'CSC Mitre'!AT$1:AT$220,0)),"",VLOOKUP(GP$1,'Tactic Recode'!$A$1:$B$547,2,FALSE))</f>
        <v/>
      </c>
      <c r="GQ47" t="str">
        <f>IF(ISERROR(MATCH(GQ$1,'CSC Mitre'!AT$1:AT$220,0)),"",VLOOKUP(GQ$1,'Tactic Recode'!$A$1:$B$547,2,FALSE))</f>
        <v/>
      </c>
      <c r="GR47" t="str">
        <f>IF(ISERROR(MATCH(GR$1,'CSC Mitre'!AT$1:AT$220,0)),"",VLOOKUP(GR$1,'Tactic Recode'!$A$1:$B$547,2,FALSE))</f>
        <v/>
      </c>
      <c r="GS47" t="str">
        <f>IF(ISERROR(MATCH(GS$1,'CSC Mitre'!AT$1:AT$220,0)),"",VLOOKUP(GS$1,'Tactic Recode'!$A$1:$B$547,2,FALSE))</f>
        <v/>
      </c>
      <c r="GT47" t="str">
        <f>IF(ISERROR(MATCH(GT$1,'CSC Mitre'!AT$1:AT$220,0)),"",VLOOKUP(GT$1,'Tactic Recode'!$A$1:$B$547,2,FALSE))</f>
        <v/>
      </c>
      <c r="GU47" t="str">
        <f>IF(ISERROR(MATCH(GU$1,'CSC Mitre'!AT$1:AT$220,0)),"",VLOOKUP(GU$1,'Tactic Recode'!$A$1:$B$547,2,FALSE))</f>
        <v/>
      </c>
      <c r="GV47" t="str">
        <f>IF(ISERROR(MATCH(GV$1,'CSC Mitre'!AT$1:AT$220,0)),"",VLOOKUP(GV$1,'Tactic Recode'!$A$1:$B$547,2,FALSE))</f>
        <v>Collection</v>
      </c>
      <c r="GW47" t="str">
        <f>IF(ISERROR(MATCH(GW$1,'CSC Mitre'!AT$1:AT$220,0)),"",VLOOKUP(GW$1,'Tactic Recode'!$A$1:$B$547,2,FALSE))</f>
        <v/>
      </c>
      <c r="GX47" t="str">
        <f>IF(ISERROR(MATCH(GX$1,'CSC Mitre'!AT$1:AT$220,0)),"",VLOOKUP(GX$1,'Tactic Recode'!$A$1:$B$547,2,FALSE))</f>
        <v/>
      </c>
      <c r="GY47" t="str">
        <f>IF(ISERROR(MATCH(GY$1,'CSC Mitre'!AT$1:AT$220,0)),"",VLOOKUP(GY$1,'Tactic Recode'!$A$1:$B$547,2,FALSE))</f>
        <v/>
      </c>
      <c r="GZ47" t="str">
        <f>IF(ISERROR(MATCH(GZ$1,'CSC Mitre'!AT$1:AT$220,0)),"",VLOOKUP(GZ$1,'Tactic Recode'!$A$1:$B$547,2,FALSE))</f>
        <v/>
      </c>
      <c r="HA47" t="str">
        <f>IF(ISERROR(MATCH(HA$1,'CSC Mitre'!AT$1:AT$220,0)),"",VLOOKUP(HA$1,'Tactic Recode'!$A$1:$B$547,2,FALSE))</f>
        <v>Initial Access</v>
      </c>
      <c r="HB47" t="str">
        <f>IF(ISERROR(MATCH(HB$1,'CSC Mitre'!AT$1:AT$220,0)),"",VLOOKUP(HB$1,'Tactic Recode'!$A$1:$B$547,2,FALSE))</f>
        <v/>
      </c>
      <c r="HC47" t="str">
        <f>IF(ISERROR(MATCH(HC$1,'CSC Mitre'!AT$1:AT$220,0)),"",VLOOKUP(HC$1,'Tactic Recode'!$A$1:$B$547,2,FALSE))</f>
        <v/>
      </c>
      <c r="HD47" t="str">
        <f>IF(ISERROR(MATCH(HD$1,'CSC Mitre'!AT$1:AT$220,0)),"",VLOOKUP(HD$1,'Tactic Recode'!$A$1:$B$547,2,FALSE))</f>
        <v/>
      </c>
      <c r="HE47" t="str">
        <f>IF(ISERROR(MATCH(HE$1,'CSC Mitre'!AT$1:AT$220,0)),"",VLOOKUP(HE$1,'Tactic Recode'!$A$1:$B$547,2,FALSE))</f>
        <v/>
      </c>
      <c r="HF47" t="str">
        <f>IF(ISERROR(MATCH(HF$1,'CSC Mitre'!AT$1:AT$220,0)),"",VLOOKUP(HF$1,'Tactic Recode'!$A$1:$B$547,2,FALSE))</f>
        <v>Defense Evasion, Persistence</v>
      </c>
      <c r="HG47" t="str">
        <f>IF(ISERROR(MATCH(HG$1,'CSC Mitre'!AT$1:AT$220,0)),"",VLOOKUP(HG$1,'Tactic Recode'!$A$1:$B$547,2,FALSE))</f>
        <v/>
      </c>
      <c r="HH47" t="str">
        <f>IF(ISERROR(MATCH(HH$1,'CSC Mitre'!AT$1:AT$220,0)),"",VLOOKUP(HH$1,'Tactic Recode'!$A$1:$B$547,2,FALSE))</f>
        <v/>
      </c>
      <c r="HI47" t="str">
        <f>IF(ISERROR(MATCH(HI$1,'CSC Mitre'!AT$1:AT$220,0)),"",VLOOKUP(HI$1,'Tactic Recode'!$A$1:$B$547,2,FALSE))</f>
        <v/>
      </c>
      <c r="HJ47" t="str">
        <f>IF(ISERROR(MATCH(HJ$1,'CSC Mitre'!AT$1:AT$220,0)),"",VLOOKUP(HJ$1,'Tactic Recode'!$A$1:$B$547,2,FALSE))</f>
        <v/>
      </c>
      <c r="HK47" t="str">
        <f>IF(ISERROR(MATCH(HK$1,'CSC Mitre'!AT$1:AT$220,0)),"",VLOOKUP(HK$1,'Tactic Recode'!$A$1:$B$547,2,FALSE))</f>
        <v/>
      </c>
      <c r="HL47" t="str">
        <f>IF(ISERROR(MATCH(HL$1,'CSC Mitre'!AT$1:AT$220,0)),"",VLOOKUP(HL$1,'Tactic Recode'!$A$1:$B$547,2,FALSE))</f>
        <v/>
      </c>
      <c r="HM47" t="str">
        <f>IF(ISERROR(MATCH(HM$1,'CSC Mitre'!AT$1:AT$220,0)),"",VLOOKUP(HM$1,'Tactic Recode'!$A$1:$B$547,2,FALSE))</f>
        <v/>
      </c>
      <c r="HN47" t="str">
        <f>IF(ISERROR(MATCH(HN$1,'CSC Mitre'!AT$1:AT$220,0)),"",VLOOKUP(HN$1,'Tactic Recode'!$A$1:$B$547,2,FALSE))</f>
        <v/>
      </c>
      <c r="HO47" t="str">
        <f>IF(ISERROR(MATCH(HO$1,'CSC Mitre'!AT$1:AT$220,0)),"",VLOOKUP(HO$1,'Tactic Recode'!$A$1:$B$547,2,FALSE))</f>
        <v/>
      </c>
      <c r="HP47" t="str">
        <f>IF(ISERROR(MATCH(HP$1,'CSC Mitre'!AT$1:AT$220,0)),"",VLOOKUP(HP$1,'Tactic Recode'!$A$1:$B$547,2,FALSE))</f>
        <v/>
      </c>
      <c r="HQ47" t="str">
        <f>IF(ISERROR(MATCH(HQ$1,'CSC Mitre'!AT$1:AT$220,0)),"",VLOOKUP(HQ$1,'Tactic Recode'!$A$1:$B$547,2,FALSE))</f>
        <v/>
      </c>
      <c r="HR47" t="str">
        <f>IF(ISERROR(MATCH(HR$1,'CSC Mitre'!AT$1:AT$220,0)),"",VLOOKUP(HR$1,'Tactic Recode'!$A$1:$B$547,2,FALSE))</f>
        <v/>
      </c>
      <c r="HS47" t="str">
        <f>IF(ISERROR(MATCH(HS$1,'CSC Mitre'!AT$1:AT$220,0)),"",VLOOKUP(HS$1,'Tactic Recode'!$A$1:$B$547,2,FALSE))</f>
        <v>Lateral Movement</v>
      </c>
      <c r="HT47" t="str">
        <f>IF(ISERROR(MATCH(HT$1,'CSC Mitre'!AT$1:AT$220,0)),"",VLOOKUP(HT$1,'Tactic Recode'!$A$1:$B$547,2,FALSE))</f>
        <v/>
      </c>
      <c r="HU47" t="str">
        <f>IF(ISERROR(MATCH(HU$1,'CSC Mitre'!AT$1:AT$220,0)),"",VLOOKUP(HU$1,'Tactic Recode'!$A$1:$B$547,2,FALSE))</f>
        <v/>
      </c>
      <c r="HV47" t="str">
        <f>IF(ISERROR(MATCH(HV$1,'CSC Mitre'!AT$1:AT$220,0)),"",VLOOKUP(HV$1,'Tactic Recode'!$A$1:$B$547,2,FALSE))</f>
        <v>Collection</v>
      </c>
      <c r="HW47" t="str">
        <f>IF(ISERROR(MATCH(HW$1,'CSC Mitre'!AT$1:AT$220,0)),"",VLOOKUP(HW$1,'Tactic Recode'!$A$1:$B$547,2,FALSE))</f>
        <v>Collection</v>
      </c>
      <c r="HX47" t="str">
        <f>IF(ISERROR(MATCH(HX$1,'CSC Mitre'!AT$1:AT$220,0)),"",VLOOKUP(HX$1,'Tactic Recode'!$A$1:$B$547,2,FALSE))</f>
        <v>Collection</v>
      </c>
      <c r="HY47" t="str">
        <f>IF(ISERROR(MATCH(HY$1,'CSC Mitre'!AT$1:AT$220,0)),"",VLOOKUP(HY$1,'Tactic Recode'!$A$1:$B$547,2,FALSE))</f>
        <v/>
      </c>
      <c r="HZ47" t="str">
        <f>IF(ISERROR(MATCH(HZ$1,'CSC Mitre'!AT$1:AT$220,0)),"",VLOOKUP(HZ$1,'Tactic Recode'!$A$1:$B$547,2,FALSE))</f>
        <v/>
      </c>
      <c r="IA47" t="str">
        <f>IF(ISERROR(MATCH(IA$1,'CSC Mitre'!AT$1:AT$220,0)),"",VLOOKUP(IA$1,'Tactic Recode'!$A$1:$B$547,2,FALSE))</f>
        <v/>
      </c>
      <c r="IB47" t="str">
        <f>IF(ISERROR(MATCH(IB$1,'CSC Mitre'!AT$1:AT$220,0)),"",VLOOKUP(IB$1,'Tactic Recode'!$A$1:$B$547,2,FALSE))</f>
        <v>Defense Evasion</v>
      </c>
      <c r="IC47" t="str">
        <f>IF(ISERROR(MATCH(IC$1,'CSC Mitre'!AT$1:AT$220,0)),"",VLOOKUP(IC$1,'Tactic Recode'!$A$1:$B$547,2,FALSE))</f>
        <v/>
      </c>
      <c r="ID47" t="str">
        <f>IF(ISERROR(MATCH(ID$1,'CSC Mitre'!AT$1:AT$220,0)),"",VLOOKUP(ID$1,'Tactic Recode'!$A$1:$B$547,2,FALSE))</f>
        <v>Defense Evasion</v>
      </c>
      <c r="IE47" t="str">
        <f>IF(ISERROR(MATCH(IE$1,'CSC Mitre'!AT$1:AT$220,0)),"",VLOOKUP(IE$1,'Tactic Recode'!$A$1:$B$547,2,FALSE))</f>
        <v/>
      </c>
      <c r="IF47" t="str">
        <f>IF(ISERROR(MATCH(IF$1,'CSC Mitre'!AT$1:AT$220,0)),"",VLOOKUP(IF$1,'Tactic Recode'!$A$1:$B$547,2,FALSE))</f>
        <v/>
      </c>
      <c r="IG47" t="str">
        <f>IF(ISERROR(MATCH(IG$1,'CSC Mitre'!AT$1:AT$220,0)),"",VLOOKUP(IG$1,'Tactic Recode'!$A$1:$B$547,2,FALSE))</f>
        <v/>
      </c>
      <c r="IH47" t="str">
        <f>IF(ISERROR(MATCH(IH$1,'CSC Mitre'!AT$1:AT$220,0)),"",VLOOKUP(IH$1,'Tactic Recode'!$A$1:$B$547,2,FALSE))</f>
        <v>Defense Evasion</v>
      </c>
      <c r="II47" t="str">
        <f>IF(ISERROR(MATCH(II$1,'CSC Mitre'!AT$1:AT$220,0)),"",VLOOKUP(II$1,'Tactic Recode'!$A$1:$B$547,2,FALSE))</f>
        <v/>
      </c>
      <c r="IJ47" t="str">
        <f>IF(ISERROR(MATCH(IJ$1,'CSC Mitre'!AT$1:AT$220,0)),"",VLOOKUP(IJ$1,'Tactic Recode'!$A$1:$B$547,2,FALSE))</f>
        <v/>
      </c>
      <c r="IK47" t="str">
        <f>IF(ISERROR(MATCH(IK$1,'CSC Mitre'!AT$1:AT$220,0)),"",VLOOKUP(IK$1,'Tactic Recode'!$A$1:$B$547,2,FALSE))</f>
        <v/>
      </c>
      <c r="IL47" t="str">
        <f>IF(ISERROR(MATCH(IL$1,'CSC Mitre'!AT$1:AT$220,0)),"",VLOOKUP(IL$1,'Tactic Recode'!$A$1:$B$547,2,FALSE))</f>
        <v/>
      </c>
      <c r="IM47" t="str">
        <f>IF(ISERROR(MATCH(IM$1,'CSC Mitre'!AT$1:AT$220,0)),"",VLOOKUP(IM$1,'Tactic Recode'!$A$1:$B$547,2,FALSE))</f>
        <v/>
      </c>
      <c r="IN47" t="str">
        <f>IF(ISERROR(MATCH(IN$1,'CSC Mitre'!AT$1:AT$220,0)),"",VLOOKUP(IN$1,'Tactic Recode'!$A$1:$B$547,2,FALSE))</f>
        <v/>
      </c>
      <c r="IO47" t="str">
        <f>IF(ISERROR(MATCH(IO$1,'CSC Mitre'!AT$1:AT$220,0)),"",VLOOKUP(IO$1,'Tactic Recode'!$A$1:$B$547,2,FALSE))</f>
        <v/>
      </c>
      <c r="IP47" t="str">
        <f>IF(ISERROR(MATCH(IP$1,'CSC Mitre'!AT$1:AT$220,0)),"",VLOOKUP(IP$1,'Tactic Recode'!$A$1:$B$547,2,FALSE))</f>
        <v/>
      </c>
      <c r="IQ47" t="str">
        <f>IF(ISERROR(MATCH(IQ$1,'CSC Mitre'!AT$1:AT$220,0)),"",VLOOKUP(IQ$1,'Tactic Recode'!$A$1:$B$547,2,FALSE))</f>
        <v>Defense Evasion</v>
      </c>
      <c r="IR47" t="str">
        <f>IF(ISERROR(MATCH(IR$1,'CSC Mitre'!AT$1:AT$220,0)),"",VLOOKUP(IR$1,'Tactic Recode'!$A$1:$B$547,2,FALSE))</f>
        <v>Defense Evasion</v>
      </c>
      <c r="IS47" t="str">
        <f>IF(ISERROR(MATCH(IS$1,'CSC Mitre'!AT$1:AT$220,0)),"",VLOOKUP(IS$1,'Tactic Recode'!$A$1:$B$547,2,FALSE))</f>
        <v>Defense Evasion</v>
      </c>
      <c r="IT47" t="str">
        <f>IF(ISERROR(MATCH(IT$1,'CSC Mitre'!AT$1:AT$220,0)),"",VLOOKUP(IT$1,'Tactic Recode'!$A$1:$B$547,2,FALSE))</f>
        <v/>
      </c>
      <c r="IU47" t="str">
        <f>IF(ISERROR(MATCH(IU$1,'CSC Mitre'!AT$1:AT$220,0)),"",VLOOKUP(IU$1,'Tactic Recode'!$A$1:$B$547,2,FALSE))</f>
        <v/>
      </c>
      <c r="IV47" t="str">
        <f>IF(ISERROR(MATCH(IV$1,'CSC Mitre'!AT$1:AT$220,0)),"",VLOOKUP(IV$1,'Tactic Recode'!$A$1:$B$547,2,FALSE))</f>
        <v/>
      </c>
      <c r="IW47" t="str">
        <f>IF(ISERROR(MATCH(IW$1,'CSC Mitre'!AT$1:AT$220,0)),"",VLOOKUP(IW$1,'Tactic Recode'!$A$1:$B$547,2,FALSE))</f>
        <v>Defense Evasion, Privilage Escalation</v>
      </c>
      <c r="IX47" t="str">
        <f>IF(ISERROR(MATCH(IX$1,'CSC Mitre'!AT$1:AT$220,0)),"",VLOOKUP(IX$1,'Tactic Recode'!$A$1:$B$547,2,FALSE))</f>
        <v>Defense Evasion, Privilage Escalation</v>
      </c>
      <c r="IY47" t="str">
        <f>IF(ISERROR(MATCH(IY$1,'CSC Mitre'!AT$1:AT$220,0)),"",VLOOKUP(IY$1,'Tactic Recode'!$A$1:$B$547,2,FALSE))</f>
        <v>Defense Evasion, Privilage Escalation</v>
      </c>
      <c r="IZ47" t="str">
        <f>IF(ISERROR(MATCH(IZ$1,'CSC Mitre'!AT$1:AT$220,0)),"",VLOOKUP(IZ$1,'Tactic Recode'!$A$1:$B$547,2,FALSE))</f>
        <v/>
      </c>
      <c r="JA47" t="str">
        <f>IF(ISERROR(MATCH(JA$1,'CSC Mitre'!AT$1:AT$220,0)),"",VLOOKUP(JA$1,'Tactic Recode'!$A$1:$B$547,2,FALSE))</f>
        <v/>
      </c>
      <c r="JB47" t="str">
        <f>IF(ISERROR(MATCH(JB$1,'CSC Mitre'!AT$1:AT$220,0)),"",VLOOKUP(JB$1,'Tactic Recode'!$A$1:$B$547,2,FALSE))</f>
        <v>Impact</v>
      </c>
      <c r="JC47" t="str">
        <f>IF(ISERROR(MATCH(JC$1,'CSC Mitre'!AT$1:AT$220,0)),"",VLOOKUP(JC$1,'Tactic Recode'!$A$1:$B$547,2,FALSE))</f>
        <v/>
      </c>
      <c r="JD47" t="str">
        <f>IF(ISERROR(MATCH(JD$1,'CSC Mitre'!AT$1:AT$220,0)),"",VLOOKUP(JD$1,'Tactic Recode'!$A$1:$B$547,2,FALSE))</f>
        <v/>
      </c>
      <c r="JE47" t="str">
        <f>IF(ISERROR(MATCH(JE$1,'CSC Mitre'!AT$1:AT$220,0)),"",VLOOKUP(JE$1,'Tactic Recode'!$A$1:$B$547,2,FALSE))</f>
        <v/>
      </c>
      <c r="JF47" t="str">
        <f>IF(ISERROR(MATCH(JF$1,'CSC Mitre'!AT$1:AT$220,0)),"",VLOOKUP(JF$1,'Tactic Recode'!$A$1:$B$547,2,FALSE))</f>
        <v/>
      </c>
      <c r="JG47" t="str">
        <f>IF(ISERROR(MATCH(JG$1,'CSC Mitre'!AT$1:AT$220,0)),"",VLOOKUP(JG$1,'Tactic Recode'!$A$1:$B$547,2,FALSE))</f>
        <v/>
      </c>
      <c r="JH47" t="str">
        <f>IF(ISERROR(MATCH(JH$1,'CSC Mitre'!AT$1:AT$220,0)),"",VLOOKUP(JH$1,'Tactic Recode'!$A$1:$B$547,2,FALSE))</f>
        <v/>
      </c>
      <c r="JI47" t="str">
        <f>IF(ISERROR(MATCH(JI$1,'CSC Mitre'!AT$1:AT$220,0)),"",VLOOKUP(JI$1,'Tactic Recode'!$A$1:$B$547,2,FALSE))</f>
        <v/>
      </c>
      <c r="JJ47" t="str">
        <f>IF(ISERROR(MATCH(JJ$1,'CSC Mitre'!AT$1:AT$220,0)),"",VLOOKUP(JJ$1,'Tactic Recode'!$A$1:$B$547,2,FALSE))</f>
        <v/>
      </c>
      <c r="JK47" t="str">
        <f>IF(ISERROR(MATCH(JK$1,'CSC Mitre'!AT$1:AT$220,0)),"",VLOOKUP(JK$1,'Tactic Recode'!$A$1:$B$547,2,FALSE))</f>
        <v/>
      </c>
      <c r="JL47" t="str">
        <f>IF(ISERROR(MATCH(JL$1,'CSC Mitre'!AT$1:AT$220,0)),"",VLOOKUP(JL$1,'Tactic Recode'!$A$1:$B$547,2,FALSE))</f>
        <v/>
      </c>
      <c r="JM47" t="str">
        <f>IF(ISERROR(MATCH(JM$1,'CSC Mitre'!AT$1:AT$220,0)),"",VLOOKUP(JM$1,'Tactic Recode'!$A$1:$B$547,2,FALSE))</f>
        <v/>
      </c>
      <c r="JN47" t="str">
        <f>IF(ISERROR(MATCH(JN$1,'CSC Mitre'!AT$1:AT$220,0)),"",VLOOKUP(JN$1,'Tactic Recode'!$A$1:$B$547,2,FALSE))</f>
        <v/>
      </c>
      <c r="JO47" t="str">
        <f>IF(ISERROR(MATCH(JO$1,'CSC Mitre'!AT$1:AT$220,0)),"",VLOOKUP(JO$1,'Tactic Recode'!$A$1:$B$547,2,FALSE))</f>
        <v/>
      </c>
      <c r="JP47" t="str">
        <f>IF(ISERROR(MATCH(JP$1,'CSC Mitre'!AT$1:AT$220,0)),"",VLOOKUP(JP$1,'Tactic Recode'!$A$1:$B$547,2,FALSE))</f>
        <v/>
      </c>
      <c r="JQ47" t="str">
        <f>IF(ISERROR(MATCH(JQ$1,'CSC Mitre'!AT$1:AT$220,0)),"",VLOOKUP(JQ$1,'Tactic Recode'!$A$1:$B$547,2,FALSE))</f>
        <v/>
      </c>
      <c r="JR47" t="str">
        <f>IF(ISERROR(MATCH(JR$1,'CSC Mitre'!AT$1:AT$220,0)),"",VLOOKUP(JR$1,'Tactic Recode'!$A$1:$B$547,2,FALSE))</f>
        <v/>
      </c>
      <c r="JS47" t="str">
        <f>IF(ISERROR(MATCH(JS$1,'CSC Mitre'!AT$1:AT$220,0)),"",VLOOKUP(JS$1,'Tactic Recode'!$A$1:$B$547,2,FALSE))</f>
        <v/>
      </c>
      <c r="JT47" t="str">
        <f>IF(ISERROR(MATCH(JT$1,'CSC Mitre'!AT$1:AT$220,0)),"",VLOOKUP(JT$1,'Tactic Recode'!$A$1:$B$547,2,FALSE))</f>
        <v/>
      </c>
      <c r="JU47" t="str">
        <f>IF(ISERROR(MATCH(JU$1,'CSC Mitre'!AT$1:AT$220,0)),"",VLOOKUP(JU$1,'Tactic Recode'!$A$1:$B$547,2,FALSE))</f>
        <v>Persistence</v>
      </c>
      <c r="JV47" t="str">
        <f>IF(ISERROR(MATCH(JV$1,'CSC Mitre'!AT$1:AT$220,0)),"",VLOOKUP(JV$1,'Tactic Recode'!$A$1:$B$547,2,FALSE))</f>
        <v>Persistence</v>
      </c>
      <c r="JW47" t="str">
        <f>IF(ISERROR(MATCH(JW$1,'CSC Mitre'!AT$1:AT$220,0)),"",VLOOKUP(JW$1,'Tactic Recode'!$A$1:$B$547,2,FALSE))</f>
        <v>Persistence</v>
      </c>
      <c r="JX47" t="str">
        <f>IF(ISERROR(MATCH(JX$1,'CSC Mitre'!AT$1:AT$220,0)),"",VLOOKUP(JX$1,'Tactic Recode'!$A$1:$B$547,2,FALSE))</f>
        <v/>
      </c>
      <c r="JY47" t="str">
        <f>IF(ISERROR(MATCH(JY$1,'CSC Mitre'!AT$1:AT$220,0)),"",VLOOKUP(JY$1,'Tactic Recode'!$A$1:$B$547,2,FALSE))</f>
        <v/>
      </c>
      <c r="JZ47" t="str">
        <f>IF(ISERROR(MATCH(JZ$1,'CSC Mitre'!AT$1:AT$220,0)),"",VLOOKUP(JZ$1,'Tactic Recode'!$A$1:$B$547,2,FALSE))</f>
        <v/>
      </c>
      <c r="KA47" t="str">
        <f>IF(ISERROR(MATCH(KA$1,'CSC Mitre'!AT$1:AT$220,0)),"",VLOOKUP(KA$1,'Tactic Recode'!$A$1:$B$547,2,FALSE))</f>
        <v>Persistence</v>
      </c>
      <c r="KB47" t="str">
        <f>IF(ISERROR(MATCH(KB$1,'CSC Mitre'!AT$1:AT$220,0)),"",VLOOKUP(KB$1,'Tactic Recode'!$A$1:$B$547,2,FALSE))</f>
        <v/>
      </c>
      <c r="KC47" t="str">
        <f>IF(ISERROR(MATCH(KC$1,'CSC Mitre'!AT$1:AT$220,0)),"",VLOOKUP(KC$1,'Tactic Recode'!$A$1:$B$547,2,FALSE))</f>
        <v/>
      </c>
      <c r="KD47" t="str">
        <f>IF(ISERROR(MATCH(KD$1,'CSC Mitre'!AT$1:AT$220,0)),"",VLOOKUP(KD$1,'Tactic Recode'!$A$1:$B$547,2,FALSE))</f>
        <v/>
      </c>
      <c r="KE47" t="str">
        <f>IF(ISERROR(MATCH(KE$1,'CSC Mitre'!AT$1:AT$220,0)),"",VLOOKUP(KE$1,'Tactic Recode'!$A$1:$B$547,2,FALSE))</f>
        <v>Collection</v>
      </c>
      <c r="KF47" t="str">
        <f>IF(ISERROR(MATCH(KF$1,'CSC Mitre'!AT$1:AT$220,0)),"",VLOOKUP(KF$1,'Tactic Recode'!$A$1:$B$547,2,FALSE))</f>
        <v/>
      </c>
      <c r="KG47" t="str">
        <f>IF(ISERROR(MATCH(KG$1,'CSC Mitre'!AT$1:AT$220,0)),"",VLOOKUP(KG$1,'Tactic Recode'!$A$1:$B$547,2,FALSE))</f>
        <v/>
      </c>
      <c r="KH47" t="str">
        <f>IF(ISERROR(MATCH(KH$1,'CSC Mitre'!AT$1:AT$220,0)),"",VLOOKUP(KH$1,'Tactic Recode'!$A$1:$B$547,2,FALSE))</f>
        <v/>
      </c>
      <c r="KI47" t="str">
        <f>IF(ISERROR(MATCH(KI$1,'CSC Mitre'!AT$1:AT$220,0)),"",VLOOKUP(KI$1,'Tactic Recode'!$A$1:$B$547,2,FALSE))</f>
        <v>Exfiltration</v>
      </c>
      <c r="KJ47" t="str">
        <f>IF(ISERROR(MATCH(KJ$1,'CSC Mitre'!AT$1:AT$220,0)),"",VLOOKUP(KJ$1,'Tactic Recode'!$A$1:$B$547,2,FALSE))</f>
        <v>Discovery</v>
      </c>
      <c r="KK47" t="str">
        <f>IF(ISERROR(MATCH(KK$1,'CSC Mitre'!AT$1:AT$220,0)),"",VLOOKUP(KK$1,'Tactic Recode'!$A$1:$B$547,2,FALSE))</f>
        <v/>
      </c>
      <c r="KL47" t="str">
        <f>IF(ISERROR(MATCH(KL$1,'CSC Mitre'!AT$1:AT$220,0)),"",VLOOKUP(KL$1,'Tactic Recode'!$A$1:$B$547,2,FALSE))</f>
        <v>Defense Evasion, Persistence</v>
      </c>
      <c r="KM47" t="str">
        <f>IF(ISERROR(MATCH(KM$1,'CSC Mitre'!AT$1:AT$220,0)),"",VLOOKUP(KM$1,'Tactic Recode'!$A$1:$B$547,2,FALSE))</f>
        <v>Defense Evasion, Persistence</v>
      </c>
      <c r="KN47" t="str">
        <f>IF(ISERROR(MATCH(KN$1,'CSC Mitre'!AT$1:AT$220,0)),"",VLOOKUP(KN$1,'Tactic Recode'!$A$1:$B$547,2,FALSE))</f>
        <v/>
      </c>
      <c r="KO47" t="str">
        <f>IF(ISERROR(MATCH(KO$1,'CSC Mitre'!AT$1:AT$220,0)),"",VLOOKUP(KO$1,'Tactic Recode'!$A$1:$B$547,2,FALSE))</f>
        <v>Defense Evasion, Persistence</v>
      </c>
      <c r="KP47" t="str">
        <f>IF(ISERROR(MATCH(KP$1,'CSC Mitre'!AT$1:AT$220,0)),"",VLOOKUP(KP$1,'Tactic Recode'!$A$1:$B$547,2,FALSE))</f>
        <v/>
      </c>
      <c r="KQ47" t="str">
        <f>IF(ISERROR(MATCH(KQ$1,'CSC Mitre'!AT$1:AT$220,0)),"",VLOOKUP(KQ$1,'Tactic Recode'!$A$1:$B$547,2,FALSE))</f>
        <v>Defense Evasion, Persistence</v>
      </c>
      <c r="KR47" t="str">
        <f>IF(ISERROR(MATCH(KR$1,'CSC Mitre'!AT$1:AT$220,0)),"",VLOOKUP(KR$1,'Tactic Recode'!$A$1:$B$547,2,FALSE))</f>
        <v>Persistence, Privilage Escalation</v>
      </c>
      <c r="KS47" t="str">
        <f>IF(ISERROR(MATCH(KS$1,'CSC Mitre'!AT$1:AT$220,0)),"",VLOOKUP(KS$1,'Tactic Recode'!$A$1:$B$547,2,FALSE))</f>
        <v>Persistence, Privilage Escalation</v>
      </c>
      <c r="KT47" t="str">
        <f>IF(ISERROR(MATCH(KT$1,'CSC Mitre'!AT$1:AT$220,0)),"",VLOOKUP(KT$1,'Tactic Recode'!$A$1:$B$547,2,FALSE))</f>
        <v>Persistence, Privilage Escalation</v>
      </c>
      <c r="KU47" t="str">
        <f>IF(ISERROR(MATCH(KU$1,'CSC Mitre'!AT$1:AT$220,0)),"",VLOOKUP(KU$1,'Tactic Recode'!$A$1:$B$547,2,FALSE))</f>
        <v>Persistence, Privilage Escalation</v>
      </c>
      <c r="KV47" t="str">
        <f>IF(ISERROR(MATCH(KV$1,'CSC Mitre'!AT$1:AT$220,0)),"",VLOOKUP(KV$1,'Tactic Recode'!$A$1:$B$547,2,FALSE))</f>
        <v>Persistence, Privilage Escalation</v>
      </c>
      <c r="KW47" t="str">
        <f>IF(ISERROR(MATCH(KW$1,'CSC Mitre'!AT$1:AT$220,0)),"",VLOOKUP(KW$1,'Tactic Recode'!$A$1:$B$547,2,FALSE))</f>
        <v/>
      </c>
      <c r="KX47" t="str">
        <f>IF(ISERROR(MATCH(KX$1,'CSC Mitre'!AT$1:AT$220,0)),"",VLOOKUP(KX$1,'Tactic Recode'!$A$1:$B$547,2,FALSE))</f>
        <v/>
      </c>
      <c r="KY47" t="str">
        <f>IF(ISERROR(MATCH(KY$1,'CSC Mitre'!AT$1:AT$220,0)),"",VLOOKUP(KY$1,'Tactic Recode'!$A$1:$B$547,2,FALSE))</f>
        <v/>
      </c>
      <c r="KZ47" t="str">
        <f>IF(ISERROR(MATCH(KZ$1,'CSC Mitre'!AT$1:AT$220,0)),"",VLOOKUP(KZ$1,'Tactic Recode'!$A$1:$B$547,2,FALSE))</f>
        <v>Persistence, Privilage Escalation</v>
      </c>
      <c r="LA47" t="str">
        <f>IF(ISERROR(MATCH(LA$1,'CSC Mitre'!AT$1:AT$220,0)),"",VLOOKUP(LA$1,'Tactic Recode'!$A$1:$B$547,2,FALSE))</f>
        <v>Persistence, Privilage Escalation</v>
      </c>
      <c r="LB47" t="str">
        <f>IF(ISERROR(MATCH(LB$1,'CSC Mitre'!AT$1:AT$220,0)),"",VLOOKUP(LB$1,'Tactic Recode'!$A$1:$B$547,2,FALSE))</f>
        <v/>
      </c>
      <c r="LC47" t="str">
        <f>IF(ISERROR(MATCH(LC$1,'CSC Mitre'!AT$1:AT$220,0)),"",VLOOKUP(LC$1,'Tactic Recode'!$A$1:$B$547,2,FALSE))</f>
        <v/>
      </c>
      <c r="LD47" t="str">
        <f>IF(ISERROR(MATCH(LD$1,'CSC Mitre'!AT$1:AT$220,0)),"",VLOOKUP(LD$1,'Tactic Recode'!$A$1:$B$547,2,FALSE))</f>
        <v/>
      </c>
      <c r="LE47" t="str">
        <f>IF(ISERROR(MATCH(LE$1,'CSC Mitre'!AT$1:AT$220,0)),"",VLOOKUP(LE$1,'Tactic Recode'!$A$1:$B$547,2,FALSE))</f>
        <v/>
      </c>
      <c r="LF47" t="str">
        <f>IF(ISERROR(MATCH(LF$1,'CSC Mitre'!AT$1:AT$220,0)),"",VLOOKUP(LF$1,'Tactic Recode'!$A$1:$B$547,2,FALSE))</f>
        <v/>
      </c>
      <c r="LG47" t="str">
        <f>IF(ISERROR(MATCH(LG$1,'CSC Mitre'!AT$1:AT$220,0)),"",VLOOKUP(LG$1,'Tactic Recode'!$A$1:$B$547,2,FALSE))</f>
        <v/>
      </c>
      <c r="LH47" t="str">
        <f>IF(ISERROR(MATCH(LH$1,'CSC Mitre'!AT$1:AT$220,0)),"",VLOOKUP(LH$1,'Tactic Recode'!$A$1:$B$547,2,FALSE))</f>
        <v/>
      </c>
      <c r="LI47" t="str">
        <f>IF(ISERROR(MATCH(LI$1,'CSC Mitre'!AT$1:AT$220,0)),"",VLOOKUP(LI$1,'Tactic Recode'!$A$1:$B$547,2,FALSE))</f>
        <v/>
      </c>
      <c r="LJ47" t="str">
        <f>IF(ISERROR(MATCH(LJ$1,'CSC Mitre'!AT$1:AT$220,0)),"",VLOOKUP(LJ$1,'Tactic Recode'!$A$1:$B$547,2,FALSE))</f>
        <v>Persistence, Privilage Escalation</v>
      </c>
      <c r="LK47" t="str">
        <f>IF(ISERROR(MATCH(LK$1,'CSC Mitre'!AT$1:AT$220,0)),"",VLOOKUP(LK$1,'Tactic Recode'!$A$1:$B$547,2,FALSE))</f>
        <v/>
      </c>
      <c r="LL47" t="str">
        <f>IF(ISERROR(MATCH(LL$1,'CSC Mitre'!AT$1:AT$220,0)),"",VLOOKUP(LL$1,'Tactic Recode'!$A$1:$B$547,2,FALSE))</f>
        <v/>
      </c>
      <c r="LM47" t="str">
        <f>IF(ISERROR(MATCH(LM$1,'CSC Mitre'!AT$1:AT$220,0)),"",VLOOKUP(LM$1,'Tactic Recode'!$A$1:$B$547,2,FALSE))</f>
        <v/>
      </c>
      <c r="LN47" t="str">
        <f>IF(ISERROR(MATCH(LN$1,'CSC Mitre'!AT$1:AT$220,0)),"",VLOOKUP(LN$1,'Tactic Recode'!$A$1:$B$547,2,FALSE))</f>
        <v/>
      </c>
      <c r="LO47" t="str">
        <f>IF(ISERROR(MATCH(LO$1,'CSC Mitre'!AT$1:AT$220,0)),"",VLOOKUP(LO$1,'Tactic Recode'!$A$1:$B$547,2,FALSE))</f>
        <v/>
      </c>
      <c r="LP47" t="str">
        <f>IF(ISERROR(MATCH(LP$1,'CSC Mitre'!AT$1:AT$220,0)),"",VLOOKUP(LP$1,'Tactic Recode'!$A$1:$B$547,2,FALSE))</f>
        <v>Persistence, Privilage Escalation</v>
      </c>
      <c r="LQ47" t="str">
        <f>IF(ISERROR(MATCH(LQ$1,'CSC Mitre'!AT$1:AT$220,0)),"",VLOOKUP(LQ$1,'Tactic Recode'!$A$1:$B$547,2,FALSE))</f>
        <v>Persistence, Privilage Escalation</v>
      </c>
      <c r="LR47" t="str">
        <f>IF(ISERROR(MATCH(LR$1,'CSC Mitre'!AT$1:AT$220,0)),"",VLOOKUP(LR$1,'Tactic Recode'!$A$1:$B$547,2,FALSE))</f>
        <v/>
      </c>
      <c r="LS47" t="str">
        <f>IF(ISERROR(MATCH(LS$1,'CSC Mitre'!AT$1:AT$220,0)),"",VLOOKUP(LS$1,'Tactic Recode'!$A$1:$B$547,2,FALSE))</f>
        <v>Persistence, Privilage Escalation</v>
      </c>
      <c r="LT47" t="str">
        <f>IF(ISERROR(MATCH(LT$1,'CSC Mitre'!AT$1:AT$220,0)),"",VLOOKUP(LT$1,'Tactic Recode'!$A$1:$B$547,2,FALSE))</f>
        <v/>
      </c>
      <c r="LU47" t="str">
        <f>IF(ISERROR(MATCH(LU$1,'CSC Mitre'!AT$1:AT$220,0)),"",VLOOKUP(LU$1,'Tactic Recode'!$A$1:$B$547,2,FALSE))</f>
        <v/>
      </c>
      <c r="LV47" t="str">
        <f>IF(ISERROR(MATCH(LV$1,'CSC Mitre'!AT$1:AT$220,0)),"",VLOOKUP(LV$1,'Tactic Recode'!$A$1:$B$547,2,FALSE))</f>
        <v>Persistence, Privilage Escalation</v>
      </c>
      <c r="LW47" t="str">
        <f>IF(ISERROR(MATCH(LW$1,'CSC Mitre'!AT$1:AT$220,0)),"",VLOOKUP(LW$1,'Tactic Recode'!$A$1:$B$547,2,FALSE))</f>
        <v/>
      </c>
      <c r="LX47" t="str">
        <f>IF(ISERROR(MATCH(LX$1,'CSC Mitre'!AT$1:AT$220,0)),"",VLOOKUP(LX$1,'Tactic Recode'!$A$1:$B$547,2,FALSE))</f>
        <v>Persistence, Privilage Escalation</v>
      </c>
      <c r="LY47" t="str">
        <f>IF(ISERROR(MATCH(LY$1,'CSC Mitre'!AT$1:AT$220,0)),"",VLOOKUP(LY$1,'Tactic Recode'!$A$1:$B$547,2,FALSE))</f>
        <v/>
      </c>
      <c r="LZ47" t="str">
        <f>IF(ISERROR(MATCH(LZ$1,'CSC Mitre'!AT$1:AT$220,0)),"",VLOOKUP(LZ$1,'Tactic Recode'!$A$1:$B$547,2,FALSE))</f>
        <v/>
      </c>
      <c r="MA47" t="str">
        <f>IF(ISERROR(MATCH(MA$1,'CSC Mitre'!AT$1:AT$220,0)),"",VLOOKUP(MA$1,'Tactic Recode'!$A$1:$B$547,2,FALSE))</f>
        <v/>
      </c>
      <c r="MB47" t="str">
        <f>IF(ISERROR(MATCH(MB$1,'CSC Mitre'!AT$1:AT$220,0)),"",VLOOKUP(MB$1,'Tactic Recode'!$A$1:$B$547,2,FALSE))</f>
        <v>Defense Evasion, Privilage Escalation</v>
      </c>
      <c r="MC47" t="str">
        <f>IF(ISERROR(MATCH(MC$1,'CSC Mitre'!AT$1:AT$220,0)),"",VLOOKUP(MC$1,'Tactic Recode'!$A$1:$B$547,2,FALSE))</f>
        <v/>
      </c>
      <c r="MD47" t="str">
        <f>IF(ISERROR(MATCH(MD$1,'CSC Mitre'!AT$1:AT$220,0)),"",VLOOKUP(MD$1,'Tactic Recode'!$A$1:$B$547,2,FALSE))</f>
        <v>Defense Evasion, Privilage Escalation</v>
      </c>
      <c r="ME47" t="str">
        <f>IF(ISERROR(MATCH(ME$1,'CSC Mitre'!AT$1:AT$220,0)),"",VLOOKUP(ME$1,'Tactic Recode'!$A$1:$B$547,2,FALSE))</f>
        <v>Defense Evasion, Privilage Escalation</v>
      </c>
      <c r="MF47" t="str">
        <f>IF(ISERROR(MATCH(MF$1,'CSC Mitre'!AT$1:AT$220,0)),"",VLOOKUP(MF$1,'Tactic Recode'!$A$1:$B$547,2,FALSE))</f>
        <v/>
      </c>
      <c r="MG47" t="str">
        <f>IF(ISERROR(MATCH(MG$1,'CSC Mitre'!AT$1:AT$220,0)),"",VLOOKUP(MG$1,'Tactic Recode'!$A$1:$B$547,2,FALSE))</f>
        <v>Defense Evasion, Lateral Movement</v>
      </c>
      <c r="MH47" t="str">
        <f>IF(ISERROR(MATCH(MH$1,'CSC Mitre'!AT$1:AT$220,0)),"",VLOOKUP(MH$1,'Tactic Recode'!$A$1:$B$547,2,FALSE))</f>
        <v/>
      </c>
      <c r="MI47" t="str">
        <f>IF(ISERROR(MATCH(MI$1,'CSC Mitre'!AT$1:AT$220,0)),"",VLOOKUP(MI$1,'Tactic Recode'!$A$1:$B$547,2,FALSE))</f>
        <v>Defense Evasion, Lateral Movement</v>
      </c>
      <c r="MJ47" t="str">
        <f>IF(ISERROR(MATCH(MJ$1,'CSC Mitre'!AT$1:AT$220,0)),"",VLOOKUP(MJ$1,'Tactic Recode'!$A$1:$B$547,2,FALSE))</f>
        <v>Defense Evasion, Lateral Movement</v>
      </c>
      <c r="MK47" t="str">
        <f>IF(ISERROR(MATCH(MK$1,'CSC Mitre'!AT$1:AT$220,0)),"",VLOOKUP(MK$1,'Tactic Recode'!$A$1:$B$547,2,FALSE))</f>
        <v/>
      </c>
      <c r="ML47" t="str">
        <f>IF(ISERROR(MATCH(ML$1,'CSC Mitre'!AT$1:AT$220,0)),"",VLOOKUP(ML$1,'Tactic Recode'!$A$1:$B$547,2,FALSE))</f>
        <v>Credential Access</v>
      </c>
      <c r="MM47" t="str">
        <f>IF(ISERROR(MATCH(MM$1,'CSC Mitre'!AT$1:AT$220,0)),"",VLOOKUP(MM$1,'Tactic Recode'!$A$1:$B$547,2,FALSE))</f>
        <v>Credential Access</v>
      </c>
      <c r="MN47" t="str">
        <f>IF(ISERROR(MATCH(MN$1,'CSC Mitre'!AT$1:AT$220,0)),"",VLOOKUP(MN$1,'Tactic Recode'!$A$1:$B$547,2,FALSE))</f>
        <v>Credential Access</v>
      </c>
      <c r="MO47" t="str">
        <f>IF(ISERROR(MATCH(MO$1,'CSC Mitre'!AT$1:AT$220,0)),"",VLOOKUP(MO$1,'Tactic Recode'!$A$1:$B$547,2,FALSE))</f>
        <v/>
      </c>
      <c r="MP47" t="str">
        <f>IF(ISERROR(MATCH(MP$1,'CSC Mitre'!AT$1:AT$220,0)),"",VLOOKUP(MP$1,'Tactic Recode'!$A$1:$B$547,2,FALSE))</f>
        <v>Credential Access</v>
      </c>
      <c r="MQ47" t="str">
        <f>IF(ISERROR(MATCH(MQ$1,'CSC Mitre'!AT$1:AT$220,0)),"",VLOOKUP(MQ$1,'Tactic Recode'!$A$1:$B$547,2,FALSE))</f>
        <v/>
      </c>
      <c r="MR47" t="str">
        <f>IF(ISERROR(MATCH(MR$1,'CSC Mitre'!AT$1:AT$220,0)),"",VLOOKUP(MR$1,'Tactic Recode'!$A$1:$B$547,2,FALSE))</f>
        <v/>
      </c>
      <c r="MS47" t="str">
        <f>IF(ISERROR(MATCH(MS$1,'CSC Mitre'!AT$1:AT$220,0)),"",VLOOKUP(MS$1,'Tactic Recode'!$A$1:$B$547,2,FALSE))</f>
        <v/>
      </c>
      <c r="MT47" t="str">
        <f>IF(ISERROR(MATCH(MT$1,'CSC Mitre'!AT$1:AT$220,0)),"",VLOOKUP(MT$1,'Tactic Recode'!$A$1:$B$547,2,FALSE))</f>
        <v/>
      </c>
      <c r="MU47" t="str">
        <f>IF(ISERROR(MATCH(MU$1,'CSC Mitre'!AT$1:AT$220,0)),"",VLOOKUP(MU$1,'Tactic Recode'!$A$1:$B$547,2,FALSE))</f>
        <v/>
      </c>
      <c r="MV47" t="str">
        <f>IF(ISERROR(MATCH(MV$1,'CSC Mitre'!AT$1:AT$220,0)),"",VLOOKUP(MV$1,'Tactic Recode'!$A$1:$B$547,2,FALSE))</f>
        <v/>
      </c>
      <c r="MW47" t="str">
        <f>IF(ISERROR(MATCH(MW$1,'CSC Mitre'!AT$1:AT$220,0)),"",VLOOKUP(MW$1,'Tactic Recode'!$A$1:$B$547,2,FALSE))</f>
        <v>Defense Evasion</v>
      </c>
      <c r="MX47" t="str">
        <f>IF(ISERROR(MATCH(MX$1,'CSC Mitre'!AT$1:AT$220,0)),"",VLOOKUP(MX$1,'Tactic Recode'!$A$1:$B$547,2,FALSE))</f>
        <v/>
      </c>
      <c r="MY47" t="str">
        <f>IF(ISERROR(MATCH(MY$1,'CSC Mitre'!AT$1:AT$220,0)),"",VLOOKUP(MY$1,'Tactic Recode'!$A$1:$B$547,2,FALSE))</f>
        <v/>
      </c>
      <c r="MZ47" t="str">
        <f>IF(ISERROR(MATCH(MZ$1,'CSC Mitre'!AT$1:AT$220,0)),"",VLOOKUP(MZ$1,'Tactic Recode'!$A$1:$B$547,2,FALSE))</f>
        <v/>
      </c>
      <c r="NA47" t="str">
        <f>IF(ISERROR(MATCH(NA$1,'CSC Mitre'!AT$1:AT$220,0)),"",VLOOKUP(NA$1,'Tactic Recode'!$A$1:$B$547,2,FALSE))</f>
        <v/>
      </c>
      <c r="NB47" t="str">
        <f>IF(ISERROR(MATCH(NB$1,'CSC Mitre'!AT$1:AT$220,0)),"",VLOOKUP(NB$1,'Tactic Recode'!$A$1:$B$547,2,FALSE))</f>
        <v/>
      </c>
      <c r="NC47" t="str">
        <f>IF(ISERROR(MATCH(NC$1,'CSC Mitre'!AT$1:AT$220,0)),"",VLOOKUP(NC$1,'Tactic Recode'!$A$1:$B$547,2,FALSE))</f>
        <v/>
      </c>
      <c r="ND47" t="str">
        <f>IF(ISERROR(MATCH(ND$1,'CSC Mitre'!AT$1:AT$220,0)),"",VLOOKUP(ND$1,'Tactic Recode'!$A$1:$B$547,2,FALSE))</f>
        <v/>
      </c>
      <c r="NE47" t="str">
        <f>IF(ISERROR(MATCH(NE$1,'CSC Mitre'!AT$1:AT$220,0)),"",VLOOKUP(NE$1,'Tactic Recode'!$A$1:$B$547,2,FALSE))</f>
        <v/>
      </c>
      <c r="NF47" t="str">
        <f>IF(ISERROR(MATCH(NF$1,'CSC Mitre'!AT$1:AT$220,0)),"",VLOOKUP(NF$1,'Tactic Recode'!$A$1:$B$547,2,FALSE))</f>
        <v/>
      </c>
      <c r="NG47" t="str">
        <f>IF(ISERROR(MATCH(NG$1,'CSC Mitre'!AT$1:AT$220,0)),"",VLOOKUP(NG$1,'Tactic Recode'!$A$1:$B$547,2,FALSE))</f>
        <v/>
      </c>
      <c r="NH47" t="str">
        <f>IF(ISERROR(MATCH(NH$1,'CSC Mitre'!AT$1:AT$220,0)),"",VLOOKUP(NH$1,'Tactic Recode'!$A$1:$B$547,2,FALSE))</f>
        <v>Credential Access, Defense Evasion, Persistence</v>
      </c>
      <c r="NI47" t="str">
        <f>IF(ISERROR(MATCH(NI$1,'CSC Mitre'!AT$1:AT$220,0)),"",VLOOKUP(NI$1,'Tactic Recode'!$A$1:$B$547,2,FALSE))</f>
        <v>Credential Access, Defense Evasion, Persistence</v>
      </c>
      <c r="NJ47" t="str">
        <f>IF(ISERROR(MATCH(NJ$1,'CSC Mitre'!AT$1:AT$220,0)),"",VLOOKUP(NJ$1,'Tactic Recode'!$A$1:$B$547,2,FALSE))</f>
        <v/>
      </c>
      <c r="NK47" t="str">
        <f>IF(ISERROR(MATCH(NK$1,'CSC Mitre'!AT$1:AT$220,0)),"",VLOOKUP(NK$1,'Tactic Recode'!$A$1:$B$547,2,FALSE))</f>
        <v>Credential Access, Defense Evasion, Persistence</v>
      </c>
      <c r="NL47" t="str">
        <f>IF(ISERROR(MATCH(NL$1,'CSC Mitre'!AT$1:AT$220,0)),"",VLOOKUP(NL$1,'Tactic Recode'!$A$1:$B$547,2,FALSE))</f>
        <v>Credential Access, Defense Evasion, Persistence</v>
      </c>
      <c r="NM47" t="str">
        <f>IF(ISERROR(MATCH(NM$1,'CSC Mitre'!AT$1:AT$220,0)),"",VLOOKUP(NM$1,'Tactic Recode'!$A$1:$B$547,2,FALSE))</f>
        <v/>
      </c>
      <c r="NN47" t="str">
        <f>IF(ISERROR(MATCH(NN$1,'CSC Mitre'!AT$1:AT$220,0)),"",VLOOKUP(NN$1,'Tactic Recode'!$A$1:$B$547,2,FALSE))</f>
        <v/>
      </c>
      <c r="NO47" t="str">
        <f>IF(ISERROR(MATCH(NO$1,'CSC Mitre'!AT$1:AT$220,0)),"",VLOOKUP(NO$1,'Tactic Recode'!$A$1:$B$547,2,FALSE))</f>
        <v/>
      </c>
      <c r="NP47" t="str">
        <f>IF(ISERROR(MATCH(NP$1,'CSC Mitre'!AT$1:AT$220,0)),"",VLOOKUP(NP$1,'Tactic Recode'!$A$1:$B$547,2,FALSE))</f>
        <v>Credential Access</v>
      </c>
      <c r="NQ47" t="str">
        <f>IF(ISERROR(MATCH(NQ$1,'CSC Mitre'!AT$1:AT$220,0)),"",VLOOKUP(NQ$1,'Tactic Recode'!$A$1:$B$547,2,FALSE))</f>
        <v>Credential Access</v>
      </c>
      <c r="NR47" t="str">
        <f>IF(ISERROR(MATCH(NR$1,'CSC Mitre'!AT$1:AT$220,0)),"",VLOOKUP(NR$1,'Tactic Recode'!$A$1:$B$547,2,FALSE))</f>
        <v/>
      </c>
      <c r="NS47" t="str">
        <f>IF(ISERROR(MATCH(NS$1,'CSC Mitre'!AT$1:AT$220,0)),"",VLOOKUP(NS$1,'Tactic Recode'!$A$1:$B$547,2,FALSE))</f>
        <v/>
      </c>
      <c r="NT47" t="str">
        <f>IF(ISERROR(MATCH(NT$1,'CSC Mitre'!AT$1:AT$220,0)),"",VLOOKUP(NT$1,'Tactic Recode'!$A$1:$B$547,2,FALSE))</f>
        <v/>
      </c>
      <c r="NU47" t="str">
        <f>IF(ISERROR(MATCH(NU$1,'CSC Mitre'!AT$1:AT$220,0)),"",VLOOKUP(NU$1,'Tactic Recode'!$A$1:$B$547,2,FALSE))</f>
        <v/>
      </c>
      <c r="NV47" t="str">
        <f>IF(ISERROR(MATCH(NV$1,'CSC Mitre'!AT$1:AT$220,0)),"",VLOOKUP(NV$1,'Tactic Recode'!$A$1:$B$547,2,FALSE))</f>
        <v/>
      </c>
      <c r="NW47" t="str">
        <f>IF(ISERROR(MATCH(NW$1,'CSC Mitre'!AT$1:AT$220,0)),"",VLOOKUP(NW$1,'Tactic Recode'!$A$1:$B$547,2,FALSE))</f>
        <v/>
      </c>
      <c r="NX47" t="str">
        <f>IF(ISERROR(MATCH(NX$1,'CSC Mitre'!AT$1:AT$220,0)),"",VLOOKUP(NX$1,'Tactic Recode'!$A$1:$B$547,2,FALSE))</f>
        <v/>
      </c>
      <c r="NY47" t="str">
        <f>IF(ISERROR(MATCH(NY$1,'CSC Mitre'!AT$1:AT$220,0)),"",VLOOKUP(NY$1,'Tactic Recode'!$A$1:$B$547,2,FALSE))</f>
        <v/>
      </c>
      <c r="NZ47" t="str">
        <f>IF(ISERROR(MATCH(NZ$1,'CSC Mitre'!AT$1:AT$220,0)),"",VLOOKUP(NZ$1,'Tactic Recode'!$A$1:$B$547,2,FALSE))</f>
        <v/>
      </c>
      <c r="OA47" t="str">
        <f>IF(ISERROR(MATCH(OA$1,'CSC Mitre'!AT$1:AT$220,0)),"",VLOOKUP(OA$1,'Tactic Recode'!$A$1:$B$547,2,FALSE))</f>
        <v/>
      </c>
      <c r="OB47" t="str">
        <f>IF(ISERROR(MATCH(OB$1,'CSC Mitre'!AT$1:AT$220,0)),"",VLOOKUP(OB$1,'Tactic Recode'!$A$1:$B$547,2,FALSE))</f>
        <v/>
      </c>
      <c r="OC47" t="str">
        <f>IF(ISERROR(MATCH(OC$1,'CSC Mitre'!AT$1:AT$220,0)),"",VLOOKUP(OC$1,'Tactic Recode'!$A$1:$B$547,2,FALSE))</f>
        <v/>
      </c>
      <c r="OD47" t="str">
        <f>IF(ISERROR(MATCH(OD$1,'CSC Mitre'!AT$1:AT$220,0)),"",VLOOKUP(OD$1,'Tactic Recode'!$A$1:$B$547,2,FALSE))</f>
        <v/>
      </c>
      <c r="OE47" t="str">
        <f>IF(ISERROR(MATCH(OE$1,'CSC Mitre'!AT$1:AT$220,0)),"",VLOOKUP(OE$1,'Tactic Recode'!$A$1:$B$547,2,FALSE))</f>
        <v>Defense Evasion</v>
      </c>
      <c r="OF47" t="str">
        <f>IF(ISERROR(MATCH(OF$1,'CSC Mitre'!AT$1:AT$220,0)),"",VLOOKUP(OF$1,'Tactic Recode'!$A$1:$B$547,2,FALSE))</f>
        <v>Defense Evasion</v>
      </c>
      <c r="OG47" t="str">
        <f>IF(ISERROR(MATCH(OG$1,'CSC Mitre'!AT$1:AT$220,0)),"",VLOOKUP(OG$1,'Tactic Recode'!$A$1:$B$547,2,FALSE))</f>
        <v>Defense Evasion</v>
      </c>
      <c r="OH47" t="str">
        <f>IF(ISERROR(MATCH(OH$1,'CSC Mitre'!AT$1:AT$220,0)),"",VLOOKUP(OH$1,'Tactic Recode'!$A$1:$B$547,2,FALSE))</f>
        <v/>
      </c>
      <c r="OI47" t="str">
        <f>IF(ISERROR(MATCH(OI$1,'CSC Mitre'!AT$1:AT$220,0)),"",VLOOKUP(OI$1,'Tactic Recode'!$A$1:$B$547,2,FALSE))</f>
        <v>Defense Evasion</v>
      </c>
      <c r="OJ47" t="str">
        <f>IF(ISERROR(MATCH(OJ$1,'CSC Mitre'!AT$1:AT$220,0)),"",VLOOKUP(OJ$1,'Tactic Recode'!$A$1:$B$547,2,FALSE))</f>
        <v>Defense Evasion</v>
      </c>
      <c r="OK47" t="str">
        <f>IF(ISERROR(MATCH(OK$1,'CSC Mitre'!AT$1:AT$220,0)),"",VLOOKUP(OK$1,'Tactic Recode'!$A$1:$B$547,2,FALSE))</f>
        <v>Defense Evasion</v>
      </c>
      <c r="OL47" t="str">
        <f>IF(ISERROR(MATCH(OL$1,'CSC Mitre'!AT$1:AT$220,0)),"",VLOOKUP(OL$1,'Tactic Recode'!$A$1:$B$547,2,FALSE))</f>
        <v>Defense Evasion</v>
      </c>
      <c r="OM47" t="str">
        <f>IF(ISERROR(MATCH(OM$1,'CSC Mitre'!AT$1:AT$220,0)),"",VLOOKUP(OM$1,'Tactic Recode'!$A$1:$B$547,2,FALSE))</f>
        <v>Lateral Movement</v>
      </c>
      <c r="ON47" t="str">
        <f>IF(ISERROR(MATCH(ON$1,'CSC Mitre'!AT$1:AT$220,0)),"",VLOOKUP(ON$1,'Tactic Recode'!$A$1:$B$547,2,FALSE))</f>
        <v>Lateral Movement</v>
      </c>
      <c r="OO47" t="str">
        <f>IF(ISERROR(MATCH(OO$1,'CSC Mitre'!AT$1:AT$220,0)),"",VLOOKUP(OO$1,'Tactic Recode'!$A$1:$B$547,2,FALSE))</f>
        <v>Lateral Movement</v>
      </c>
      <c r="OP47" t="str">
        <f>IF(ISERROR(MATCH(OP$1,'CSC Mitre'!AT$1:AT$220,0)),"",VLOOKUP(OP$1,'Tactic Recode'!$A$1:$B$547,2,FALSE))</f>
        <v>Defense Evasion, Impact</v>
      </c>
      <c r="OQ47" t="str">
        <f>IF(ISERROR(MATCH(OQ$1,'CSC Mitre'!AT$1:AT$220,0)),"",VLOOKUP(OQ$1,'Tactic Recode'!$A$1:$B$547,2,FALSE))</f>
        <v>Defense Evasion, Impact</v>
      </c>
      <c r="OR47" t="str">
        <f>IF(ISERROR(MATCH(OR$1,'CSC Mitre'!AT$1:AT$220,0)),"",VLOOKUP(OR$1,'Tactic Recode'!$A$1:$B$547,2,FALSE))</f>
        <v/>
      </c>
      <c r="OS47" t="str">
        <f>IF(ISERROR(MATCH(OS$1,'CSC Mitre'!AT$1:AT$220,0)),"",VLOOKUP(OS$1,'Tactic Recode'!$A$1:$B$547,2,FALSE))</f>
        <v>Defense Evasion, Impact</v>
      </c>
      <c r="OT47" t="str">
        <f>IF(ISERROR(MATCH(OT$1,'CSC Mitre'!AT$1:AT$220,0)),"",VLOOKUP(OT$1,'Tactic Recode'!$A$1:$B$547,2,FALSE))</f>
        <v/>
      </c>
      <c r="OU47" t="str">
        <f>IF(ISERROR(MATCH(OU$1,'CSC Mitre'!AT$1:AT$220,0)),"",VLOOKUP(OU$1,'Tactic Recode'!$A$1:$B$547,2,FALSE))</f>
        <v/>
      </c>
      <c r="OV47" t="str">
        <f>IF(ISERROR(MATCH(OV$1,'CSC Mitre'!AT$1:AT$220,0)),"",VLOOKUP(OV$1,'Tactic Recode'!$A$1:$B$547,2,FALSE))</f>
        <v/>
      </c>
      <c r="OW47" t="str">
        <f>IF(ISERROR(MATCH(OW$1,'CSC Mitre'!AT$1:AT$220,0)),"",VLOOKUP(OW$1,'Tactic Recode'!$A$1:$B$547,2,FALSE))</f>
        <v/>
      </c>
      <c r="OX47" t="str">
        <f>IF(ISERROR(MATCH(OX$1,'CSC Mitre'!AT$1:AT$220,0)),"",VLOOKUP(OX$1,'Tactic Recode'!$A$1:$B$547,2,FALSE))</f>
        <v/>
      </c>
      <c r="OY47" t="str">
        <f>IF(ISERROR(MATCH(OY$1,'CSC Mitre'!AT$1:AT$220,0)),"",VLOOKUP(OY$1,'Tactic Recode'!$A$1:$B$547,2,FALSE))</f>
        <v/>
      </c>
      <c r="OZ47" t="str">
        <f>IF(ISERROR(MATCH(OZ$1,'CSC Mitre'!AT$1:AT$220,0)),"",VLOOKUP(OZ$1,'Tactic Recode'!$A$1:$B$547,2,FALSE))</f>
        <v/>
      </c>
      <c r="PA47" t="str">
        <f>IF(ISERROR(MATCH(PA$1,'CSC Mitre'!AT$1:AT$220,0)),"",VLOOKUP(PA$1,'Tactic Recode'!$A$1:$B$547,2,FALSE))</f>
        <v/>
      </c>
      <c r="PB47" t="str">
        <f>IF(ISERROR(MATCH(PB$1,'CSC Mitre'!AT$1:AT$220,0)),"",VLOOKUP(PB$1,'Tactic Recode'!$A$1:$B$547,2,FALSE))</f>
        <v/>
      </c>
      <c r="PC47" t="str">
        <f>IF(ISERROR(MATCH(PC$1,'CSC Mitre'!AT$1:AT$220,0)),"",VLOOKUP(PC$1,'Tactic Recode'!$A$1:$B$547,2,FALSE))</f>
        <v/>
      </c>
      <c r="PD47" t="str">
        <f>IF(ISERROR(MATCH(PD$1,'CSC Mitre'!AT$1:AT$220,0)),"",VLOOKUP(PD$1,'Tactic Recode'!$A$1:$B$547,2,FALSE))</f>
        <v/>
      </c>
      <c r="PE47" t="str">
        <f>IF(ISERROR(MATCH(PE$1,'CSC Mitre'!AT$1:AT$220,0)),"",VLOOKUP(PE$1,'Tactic Recode'!$A$1:$B$547,2,FALSE))</f>
        <v/>
      </c>
      <c r="PF47" t="str">
        <f>IF(ISERROR(MATCH(PF$1,'CSC Mitre'!AT$1:AT$220,0)),"",VLOOKUP(PF$1,'Tactic Recode'!$A$1:$B$547,2,FALSE))</f>
        <v/>
      </c>
      <c r="PG47" t="str">
        <f>IF(ISERROR(MATCH(PG$1,'CSC Mitre'!AT$1:AT$220,0)),"",VLOOKUP(PG$1,'Tactic Recode'!$A$1:$B$547,2,FALSE))</f>
        <v/>
      </c>
      <c r="PH47" t="str">
        <f>IF(ISERROR(MATCH(PH$1,'CSC Mitre'!AT$1:AT$220,0)),"",VLOOKUP(PH$1,'Tactic Recode'!$A$1:$B$547,2,FALSE))</f>
        <v/>
      </c>
      <c r="PI47" t="str">
        <f>IF(ISERROR(MATCH(PI$1,'CSC Mitre'!AT$1:AT$220,0)),"",VLOOKUP(PI$1,'Tactic Recode'!$A$1:$B$547,2,FALSE))</f>
        <v>Execution</v>
      </c>
      <c r="PJ47" t="str">
        <f>IF(ISERROR(MATCH(PJ$1,'CSC Mitre'!AT$1:AT$220,0)),"",VLOOKUP(PJ$1,'Tactic Recode'!$A$1:$B$547,2,FALSE))</f>
        <v>Execution</v>
      </c>
      <c r="PK47" t="str">
        <f>IF(ISERROR(MATCH(PK$1,'CSC Mitre'!AT$1:AT$220,0)),"",VLOOKUP(PK$1,'Tactic Recode'!$A$1:$B$547,2,FALSE))</f>
        <v>Execution</v>
      </c>
      <c r="PL47" t="str">
        <f>IF(ISERROR(MATCH(PL$1,'CSC Mitre'!AT$1:AT$220,0)),"",VLOOKUP(PL$1,'Tactic Recode'!$A$1:$B$547,2,FALSE))</f>
        <v/>
      </c>
      <c r="PM47" t="str">
        <f>IF(ISERROR(MATCH(PM$1,'CSC Mitre'!AT$1:AT$220,0)),"",VLOOKUP(PM$1,'Tactic Recode'!$A$1:$B$547,2,FALSE))</f>
        <v/>
      </c>
      <c r="PN47" t="str">
        <f>IF(ISERROR(MATCH(PN$1,'CSC Mitre'!AT$1:AT$220,0)),"",VLOOKUP(PN$1,'Tactic Recode'!$A$1:$B$547,2,FALSE))</f>
        <v/>
      </c>
      <c r="PO47" t="str">
        <f>IF(ISERROR(MATCH(PO$1,'CSC Mitre'!AT$1:AT$220,0)),"",VLOOKUP(PO$1,'Tactic Recode'!$A$1:$B$547,2,FALSE))</f>
        <v/>
      </c>
      <c r="PP47" t="str">
        <f>IF(ISERROR(MATCH(PP$1,'CSC Mitre'!AT$1:AT$220,0)),"",VLOOKUP(PP$1,'Tactic Recode'!$A$1:$B$547,2,FALSE))</f>
        <v/>
      </c>
      <c r="PQ47" t="str">
        <f>IF(ISERROR(MATCH(PQ$1,'CSC Mitre'!AT$1:AT$220,0)),"",VLOOKUP(PQ$1,'Tactic Recode'!$A$1:$B$547,2,FALSE))</f>
        <v/>
      </c>
      <c r="PR47" t="str">
        <f>IF(ISERROR(MATCH(PR$1,'CSC Mitre'!AT$1:AT$220,0)),"",VLOOKUP(PR$1,'Tactic Recode'!$A$1:$B$547,2,FALSE))</f>
        <v>Defense Evasion, Persistence, Privilage Escalation</v>
      </c>
      <c r="PS47" t="str">
        <f>IF(ISERROR(MATCH(PS$1,'CSC Mitre'!AT$1:AT$220,0)),"",VLOOKUP(PS$1,'Tactic Recode'!$A$1:$B$547,2,FALSE))</f>
        <v/>
      </c>
      <c r="PT47" t="str">
        <f>IF(ISERROR(MATCH(PT$1,'CSC Mitre'!AT$1:AT$220,0)),"",VLOOKUP(PT$1,'Tactic Recode'!$A$1:$B$547,2,FALSE))</f>
        <v>Defense Evasion, Persistence, Privilage Escalation</v>
      </c>
      <c r="PU47" t="str">
        <f>IF(ISERROR(MATCH(PU$1,'CSC Mitre'!AT$1:AT$220,0)),"",VLOOKUP(PU$1,'Tactic Recode'!$A$1:$B$547,2,FALSE))</f>
        <v/>
      </c>
      <c r="PV47" t="str">
        <f>IF(ISERROR(MATCH(PV$1,'CSC Mitre'!AT$1:AT$220,0)),"",VLOOKUP(PV$1,'Tactic Recode'!$A$1:$B$547,2,FALSE))</f>
        <v>Defense Evasion, Persistence, Privilage Escalation</v>
      </c>
      <c r="PW47" t="str">
        <f>IF(ISERROR(MATCH(PW$1,'CSC Mitre'!AT$1:AT$220,0)),"",VLOOKUP(PW$1,'Tactic Recode'!$A$1:$B$547,2,FALSE))</f>
        <v>Defense Evasion, Persistence, Privilage Escalation</v>
      </c>
      <c r="PX47" t="str">
        <f>IF(ISERROR(MATCH(PX$1,'CSC Mitre'!AT$1:AT$220,0)),"",VLOOKUP(PX$1,'Tactic Recode'!$A$1:$B$547,2,FALSE))</f>
        <v/>
      </c>
      <c r="PY47" t="str">
        <f>IF(ISERROR(MATCH(PY$1,'CSC Mitre'!AT$1:AT$220,0)),"",VLOOKUP(PY$1,'Tactic Recode'!$A$1:$B$547,2,FALSE))</f>
        <v>Defense Evasion, Persistence, Privilage Escalation</v>
      </c>
      <c r="PZ47" t="str">
        <f>IF(ISERROR(MATCH(PZ$1,'CSC Mitre'!AT$1:AT$220,0)),"",VLOOKUP(PZ$1,'Tactic Recode'!$A$1:$B$547,2,FALSE))</f>
        <v>Defense Evasion, Persistence, Privilage Escalation</v>
      </c>
      <c r="QA47" t="str">
        <f>IF(ISERROR(MATCH(QA$1,'CSC Mitre'!AT$1:AT$220,0)),"",VLOOKUP(QA$1,'Tactic Recode'!$A$1:$B$547,2,FALSE))</f>
        <v>Defense Evasion, Persistence, Privilage Escalation</v>
      </c>
      <c r="QB47" t="str">
        <f>IF(ISERROR(MATCH(QB$1,'CSC Mitre'!AT$1:AT$220,0)),"",VLOOKUP(QB$1,'Tactic Recode'!$A$1:$B$547,2,FALSE))</f>
        <v>Defense Evasion, Persistence, Privilage Escalation</v>
      </c>
      <c r="QC47" t="str">
        <f>IF(ISERROR(MATCH(QC$1,'CSC Mitre'!AT$1:AT$220,0)),"",VLOOKUP(QC$1,'Tactic Recode'!$A$1:$B$547,2,FALSE))</f>
        <v/>
      </c>
      <c r="QD47" t="str">
        <f>IF(ISERROR(MATCH(QD$1,'CSC Mitre'!AT$1:AT$220,0)),"",VLOOKUP(QD$1,'Tactic Recode'!$A$1:$B$547,2,FALSE))</f>
        <v>Defense Evasion</v>
      </c>
      <c r="QE47" t="str">
        <f>IF(ISERROR(MATCH(QE$1,'CSC Mitre'!AT$1:AT$220,0)),"",VLOOKUP(QE$1,'Tactic Recode'!$A$1:$B$547,2,FALSE))</f>
        <v>Defense Evasion</v>
      </c>
      <c r="QF47" t="str">
        <f>IF(ISERROR(MATCH(QF$1,'CSC Mitre'!AT$1:AT$220,0)),"",VLOOKUP(QF$1,'Tactic Recode'!$A$1:$B$547,2,FALSE))</f>
        <v>Defense Evasion</v>
      </c>
      <c r="QG47" t="str">
        <f>IF(ISERROR(MATCH(QG$1,'CSC Mitre'!AT$1:AT$220,0)),"",VLOOKUP(QG$1,'Tactic Recode'!$A$1:$B$547,2,FALSE))</f>
        <v>Defense Evasion</v>
      </c>
      <c r="QH47" t="str">
        <f>IF(ISERROR(MATCH(QH$1,'CSC Mitre'!AT$1:AT$220,0)),"",VLOOKUP(QH$1,'Tactic Recode'!$A$1:$B$547,2,FALSE))</f>
        <v>Defense Evasion</v>
      </c>
      <c r="QI47" t="str">
        <f>IF(ISERROR(MATCH(QI$1,'CSC Mitre'!AT$1:AT$220,0)),"",VLOOKUP(QI$1,'Tactic Recode'!$A$1:$B$547,2,FALSE))</f>
        <v/>
      </c>
      <c r="QJ47" t="str">
        <f>IF(ISERROR(MATCH(QJ$1,'CSC Mitre'!AT$1:AT$220,0)),"",VLOOKUP(QJ$1,'Tactic Recode'!$A$1:$B$547,2,FALSE))</f>
        <v>Discovery</v>
      </c>
      <c r="QK47" t="str">
        <f>IF(ISERROR(MATCH(QK$1,'CSC Mitre'!AT$1:AT$220,0)),"",VLOOKUP(QK$1,'Tactic Recode'!$A$1:$B$547,2,FALSE))</f>
        <v/>
      </c>
      <c r="QL47" t="str">
        <f>IF(ISERROR(MATCH(QL$1,'CSC Mitre'!AT$1:AT$220,0)),"",VLOOKUP(QL$1,'Tactic Recode'!$A$1:$B$547,2,FALSE))</f>
        <v/>
      </c>
      <c r="QM47" t="str">
        <f>IF(ISERROR(MATCH(QM$1,'CSC Mitre'!AT$1:AT$220,0)),"",VLOOKUP(QM$1,'Tactic Recode'!$A$1:$B$547,2,FALSE))</f>
        <v/>
      </c>
      <c r="QN47" t="str">
        <f>IF(ISERROR(MATCH(QN$1,'CSC Mitre'!AT$1:AT$220,0)),"",VLOOKUP(QN$1,'Tactic Recode'!$A$1:$B$547,2,FALSE))</f>
        <v/>
      </c>
      <c r="QO47" t="str">
        <f>IF(ISERROR(MATCH(QO$1,'CSC Mitre'!AT$1:AT$220,0)),"",VLOOKUP(QO$1,'Tactic Recode'!$A$1:$B$547,2,FALSE))</f>
        <v/>
      </c>
      <c r="QP47" t="str">
        <f>IF(ISERROR(MATCH(QP$1,'CSC Mitre'!AT$1:AT$220,0)),"",VLOOKUP(QP$1,'Tactic Recode'!$A$1:$B$547,2,FALSE))</f>
        <v/>
      </c>
      <c r="QQ47" t="str">
        <f>IF(ISERROR(MATCH(QQ$1,'CSC Mitre'!AT$1:AT$220,0)),"",VLOOKUP(QQ$1,'Tactic Recode'!$A$1:$B$547,2,FALSE))</f>
        <v/>
      </c>
      <c r="QR47" t="str">
        <f>IF(ISERROR(MATCH(QR$1,'CSC Mitre'!AT$1:AT$220,0)),"",VLOOKUP(QR$1,'Tactic Recode'!$A$1:$B$547,2,FALSE))</f>
        <v/>
      </c>
      <c r="QS47" t="str">
        <f>IF(ISERROR(MATCH(QS$1,'CSC Mitre'!AT$1:AT$220,0)),"",VLOOKUP(QS$1,'Tactic Recode'!$A$1:$B$547,2,FALSE))</f>
        <v/>
      </c>
      <c r="QT47" t="str">
        <f>IF(ISERROR(MATCH(QT$1,'CSC Mitre'!AT$1:AT$220,0)),"",VLOOKUP(QT$1,'Tactic Recode'!$A$1:$B$547,2,FALSE))</f>
        <v/>
      </c>
      <c r="QU47" t="str">
        <f>IF(ISERROR(MATCH(QU$1,'CSC Mitre'!AT$1:AT$220,0)),"",VLOOKUP(QU$1,'Tactic Recode'!$A$1:$B$547,2,FALSE))</f>
        <v/>
      </c>
      <c r="QV47" t="str">
        <f>IF(ISERROR(MATCH(QV$1,'CSC Mitre'!AT$1:AT$220,0)),"",VLOOKUP(QV$1,'Tactic Recode'!$A$1:$B$547,2,FALSE))</f>
        <v/>
      </c>
      <c r="QW47" t="str">
        <f>IF(ISERROR(MATCH(QW$1,'CSC Mitre'!AT$1:AT$220,0)),"",VLOOKUP(QW$1,'Tactic Recode'!$A$1:$B$547,2,FALSE))</f>
        <v/>
      </c>
      <c r="QX47" t="str">
        <f>IF(ISERROR(MATCH(QX$1,'CSC Mitre'!AT$1:AT$220,0)),"",VLOOKUP(QX$1,'Tactic Recode'!$A$1:$B$547,2,FALSE))</f>
        <v/>
      </c>
      <c r="QY47" t="str">
        <f>IF(ISERROR(MATCH(QY$1,'CSC Mitre'!AT$1:AT$220,0)),"",VLOOKUP(QY$1,'Tactic Recode'!$A$1:$B$547,2,FALSE))</f>
        <v/>
      </c>
      <c r="QZ47" t="str">
        <f>IF(ISERROR(MATCH(QZ$1,'CSC Mitre'!AT$1:AT$220,0)),"",VLOOKUP(QZ$1,'Tactic Recode'!$A$1:$B$547,2,FALSE))</f>
        <v/>
      </c>
      <c r="RA47" t="str">
        <f>IF(ISERROR(MATCH(RA$1,'CSC Mitre'!AT$1:AT$220,0)),"",VLOOKUP(RA$1,'Tactic Recode'!$A$1:$B$547,2,FALSE))</f>
        <v/>
      </c>
      <c r="RB47" t="str">
        <f>IF(ISERROR(MATCH(RB$1,'CSC Mitre'!AT$1:AT$220,0)),"",VLOOKUP(RB$1,'Tactic Recode'!$A$1:$B$547,2,FALSE))</f>
        <v/>
      </c>
      <c r="RC47" t="str">
        <f>IF(ISERROR(MATCH(RC$1,'CSC Mitre'!AT$1:AT$220,0)),"",VLOOKUP(RC$1,'Tactic Recode'!$A$1:$B$547,2,FALSE))</f>
        <v/>
      </c>
      <c r="RD47" t="str">
        <f>IF(ISERROR(MATCH(RD$1,'CSC Mitre'!AT$1:AT$220,0)),"",VLOOKUP(RD$1,'Tactic Recode'!$A$1:$B$547,2,FALSE))</f>
        <v/>
      </c>
      <c r="RE47" t="str">
        <f>IF(ISERROR(MATCH(RE$1,'CSC Mitre'!AT$1:AT$220,0)),"",VLOOKUP(RE$1,'Tactic Recode'!$A$1:$B$547,2,FALSE))</f>
        <v/>
      </c>
      <c r="RF47" t="str">
        <f>IF(ISERROR(MATCH(RF$1,'CSC Mitre'!AT$1:AT$220,0)),"",VLOOKUP(RF$1,'Tactic Recode'!$A$1:$B$547,2,FALSE))</f>
        <v/>
      </c>
      <c r="RG47" t="str">
        <f>IF(ISERROR(MATCH(RG$1,'CSC Mitre'!AT$1:AT$220,0)),"",VLOOKUP(RG$1,'Tactic Recode'!$A$1:$B$547,2,FALSE))</f>
        <v/>
      </c>
      <c r="RH47" t="str">
        <f>IF(ISERROR(MATCH(RH$1,'CSC Mitre'!AT$1:AT$220,0)),"",VLOOKUP(RH$1,'Tactic Recode'!$A$1:$B$547,2,FALSE))</f>
        <v/>
      </c>
      <c r="RI47" t="str">
        <f>IF(ISERROR(MATCH(RI$1,'CSC Mitre'!AT$1:AT$220,0)),"",VLOOKUP(RI$1,'Tactic Recode'!$A$1:$B$547,2,FALSE))</f>
        <v/>
      </c>
      <c r="RJ47" t="str">
        <f>IF(ISERROR(MATCH(RJ$1,'CSC Mitre'!AT$1:AT$220,0)),"",VLOOKUP(RJ$1,'Tactic Recode'!$A$1:$B$547,2,FALSE))</f>
        <v/>
      </c>
      <c r="RK47" t="str">
        <f>IF(ISERROR(MATCH(RK$1,'CSC Mitre'!AT$1:AT$220,0)),"",VLOOKUP(RK$1,'Tactic Recode'!$A$1:$B$547,2,FALSE))</f>
        <v/>
      </c>
      <c r="RL47" t="str">
        <f>IF(ISERROR(MATCH(RL$1,'CSC Mitre'!AT$1:AT$220,0)),"",VLOOKUP(RL$1,'Tactic Recode'!$A$1:$B$547,2,FALSE))</f>
        <v/>
      </c>
      <c r="RM47" t="str">
        <f>IF(ISERROR(MATCH(RM$1,'CSC Mitre'!AT$1:AT$220,0)),"",VLOOKUP(RM$1,'Tactic Recode'!$A$1:$B$547,2,FALSE))</f>
        <v/>
      </c>
      <c r="RN47" t="str">
        <f>IF(ISERROR(MATCH(RN$1,'CSC Mitre'!AT$1:AT$220,0)),"",VLOOKUP(RN$1,'Tactic Recode'!$A$1:$B$547,2,FALSE))</f>
        <v/>
      </c>
      <c r="RO47" t="str">
        <f>IF(ISERROR(MATCH(RO$1,'CSC Mitre'!AT$1:AT$220,0)),"",VLOOKUP(RO$1,'Tactic Recode'!$A$1:$B$547,2,FALSE))</f>
        <v/>
      </c>
      <c r="RP47" t="str">
        <f>IF(ISERROR(MATCH(RP$1,'CSC Mitre'!AT$1:AT$220,0)),"",VLOOKUP(RP$1,'Tactic Recode'!$A$1:$B$547,2,FALSE))</f>
        <v/>
      </c>
      <c r="RQ47" t="str">
        <f>IF(ISERROR(MATCH(RQ$1,'CSC Mitre'!AT$1:AT$220,0)),"",VLOOKUP(RQ$1,'Tactic Recode'!$A$1:$B$547,2,FALSE))</f>
        <v/>
      </c>
      <c r="RR47" t="str">
        <f>IF(ISERROR(MATCH(RR$1,'CSC Mitre'!AT$1:AT$220,0)),"",VLOOKUP(RR$1,'Tactic Recode'!$A$1:$B$547,2,FALSE))</f>
        <v/>
      </c>
      <c r="RS47" t="str">
        <f>IF(ISERROR(MATCH(RS$1,'CSC Mitre'!AT$1:AT$220,0)),"",VLOOKUP(RS$1,'Tactic Recode'!$A$1:$B$547,2,FALSE))</f>
        <v/>
      </c>
      <c r="RT47" t="str">
        <f>IF(ISERROR(MATCH(RT$1,'CSC Mitre'!AT$1:AT$220,0)),"",VLOOKUP(RT$1,'Tactic Recode'!$A$1:$B$547,2,FALSE))</f>
        <v/>
      </c>
      <c r="RU47" t="str">
        <f>IF(ISERROR(MATCH(RU$1,'CSC Mitre'!AT$1:AT$220,0)),"",VLOOKUP(RU$1,'Tactic Recode'!$A$1:$B$547,2,FALSE))</f>
        <v/>
      </c>
      <c r="RV47" t="str">
        <f>IF(ISERROR(MATCH(RV$1,'CSC Mitre'!AT$1:AT$220,0)),"",VLOOKUP(RV$1,'Tactic Recode'!$A$1:$B$547,2,FALSE))</f>
        <v/>
      </c>
      <c r="RW47" t="str">
        <f>IF(ISERROR(MATCH(RW$1,'CSC Mitre'!AT$1:AT$220,0)),"",VLOOKUP(RW$1,'Tactic Recode'!$A$1:$B$547,2,FALSE))</f>
        <v/>
      </c>
      <c r="RX47" t="str">
        <f>IF(ISERROR(MATCH(RX$1,'CSC Mitre'!AT$1:AT$220,0)),"",VLOOKUP(RX$1,'Tactic Recode'!$A$1:$B$547,2,FALSE))</f>
        <v/>
      </c>
      <c r="RY47" t="str">
        <f>IF(ISERROR(MATCH(RY$1,'CSC Mitre'!AT$1:AT$220,0)),"",VLOOKUP(RY$1,'Tactic Recode'!$A$1:$B$547,2,FALSE))</f>
        <v/>
      </c>
      <c r="RZ47" t="str">
        <f>IF(ISERROR(MATCH(RZ$1,'CSC Mitre'!AT$1:AT$220,0)),"",VLOOKUP(RZ$1,'Tactic Recode'!$A$1:$B$547,2,FALSE))</f>
        <v/>
      </c>
      <c r="SA47" t="str">
        <f>IF(ISERROR(MATCH(SA$1,'CSC Mitre'!AT$1:AT$220,0)),"",VLOOKUP(SA$1,'Tactic Recode'!$A$1:$B$547,2,FALSE))</f>
        <v/>
      </c>
      <c r="SB47" t="str">
        <f>IF(ISERROR(MATCH(SB$1,'CSC Mitre'!AT$1:AT$220,0)),"",VLOOKUP(SB$1,'Tactic Recode'!$A$1:$B$547,2,FALSE))</f>
        <v/>
      </c>
      <c r="SC47" t="str">
        <f>IF(ISERROR(MATCH(SC$1,'CSC Mitre'!AT$1:AT$220,0)),"",VLOOKUP(SC$1,'Tactic Recode'!$A$1:$B$547,2,FALSE))</f>
        <v/>
      </c>
      <c r="SD47" t="str">
        <f>IF(ISERROR(MATCH(SD$1,'CSC Mitre'!AT$1:AT$220,0)),"",VLOOKUP(SD$1,'Tactic Recode'!$A$1:$B$547,2,FALSE))</f>
        <v/>
      </c>
      <c r="SE47" t="str">
        <f>IF(ISERROR(MATCH(SE$1,'CSC Mitre'!AT$1:AT$220,0)),"",VLOOKUP(SE$1,'Tactic Recode'!$A$1:$B$547,2,FALSE))</f>
        <v/>
      </c>
      <c r="SF47" t="str">
        <f>IF(ISERROR(MATCH(SF$1,'CSC Mitre'!AT$1:AT$220,0)),"",VLOOKUP(SF$1,'Tactic Recode'!$A$1:$B$547,2,FALSE))</f>
        <v/>
      </c>
      <c r="SG47" t="str">
        <f>IF(ISERROR(MATCH(SG$1,'CSC Mitre'!AT$1:AT$220,0)),"",VLOOKUP(SG$1,'Tactic Recode'!$A$1:$B$547,2,FALSE))</f>
        <v/>
      </c>
      <c r="SH47" t="str">
        <f>IF(ISERROR(MATCH(SH$1,'CSC Mitre'!AT$1:AT$220,0)),"",VLOOKUP(SH$1,'Tactic Recode'!$A$1:$B$547,2,FALSE))</f>
        <v/>
      </c>
      <c r="SI47" t="str">
        <f>IF(ISERROR(MATCH(SI$1,'CSC Mitre'!AT$1:AT$220,0)),"",VLOOKUP(SI$1,'Tactic Recode'!$A$1:$B$547,2,FALSE))</f>
        <v/>
      </c>
      <c r="SJ47" t="str">
        <f>IF(ISERROR(MATCH(SJ$1,'CSC Mitre'!AT$1:AT$220,0)),"",VLOOKUP(SJ$1,'Tactic Recode'!$A$1:$B$547,2,FALSE))</f>
        <v/>
      </c>
      <c r="SK47" t="str">
        <f>IF(ISERROR(MATCH(SK$1,'CSC Mitre'!AT$1:AT$220,0)),"",VLOOKUP(SK$1,'Tactic Recode'!$A$1:$B$547,2,FALSE))</f>
        <v/>
      </c>
      <c r="SL47" t="str">
        <f>IF(ISERROR(MATCH(SL$1,'CSC Mitre'!AT$1:AT$220,0)),"",VLOOKUP(SL$1,'Tactic Recode'!$A$1:$B$547,2,FALSE))</f>
        <v/>
      </c>
      <c r="SM47" t="str">
        <f>IF(ISERROR(MATCH(SM$1,'CSC Mitre'!AT$1:AT$220,0)),"",VLOOKUP(SM$1,'Tactic Recode'!$A$1:$B$547,2,FALSE))</f>
        <v/>
      </c>
      <c r="SN47" t="str">
        <f>IF(ISERROR(MATCH(SN$1,'CSC Mitre'!AT$1:AT$220,0)),"",VLOOKUP(SN$1,'Tactic Recode'!$A$1:$B$547,2,FALSE))</f>
        <v/>
      </c>
      <c r="SO47" t="str">
        <f>IF(ISERROR(MATCH(SO$1,'CSC Mitre'!AT$1:AT$220,0)),"",VLOOKUP(SO$1,'Tactic Recode'!$A$1:$B$547,2,FALSE))</f>
        <v/>
      </c>
      <c r="SP47" t="str">
        <f>IF(ISERROR(MATCH(SP$1,'CSC Mitre'!AT$1:AT$220,0)),"",VLOOKUP(SP$1,'Tactic Recode'!$A$1:$B$547,2,FALSE))</f>
        <v/>
      </c>
      <c r="SQ47" t="str">
        <f>IF(ISERROR(MATCH(SQ$1,'CSC Mitre'!AT$1:AT$220,0)),"",VLOOKUP(SQ$1,'Tactic Recode'!$A$1:$B$547,2,FALSE))</f>
        <v/>
      </c>
      <c r="SR47" t="str">
        <f>IF(ISERROR(MATCH(SR$1,'CSC Mitre'!AT$1:AT$220,0)),"",VLOOKUP(SR$1,'Tactic Recode'!$A$1:$B$547,2,FALSE))</f>
        <v/>
      </c>
      <c r="SS47" t="str">
        <f>IF(ISERROR(MATCH(SS$1,'CSC Mitre'!AT$1:AT$220,0)),"",VLOOKUP(SS$1,'Tactic Recode'!$A$1:$B$547,2,FALSE))</f>
        <v/>
      </c>
      <c r="ST47" t="str">
        <f>IF(ISERROR(MATCH(ST$1,'CSC Mitre'!AT$1:AT$220,0)),"",VLOOKUP(ST$1,'Tactic Recode'!$A$1:$B$547,2,FALSE))</f>
        <v/>
      </c>
      <c r="SU47" t="str">
        <f>IF(ISERROR(MATCH(SU$1,'CSC Mitre'!AT$1:AT$220,0)),"",VLOOKUP(SU$1,'Tactic Recode'!$A$1:$B$547,2,FALSE))</f>
        <v/>
      </c>
      <c r="SV47" t="str">
        <f>IF(ISERROR(MATCH(SV$1,'CSC Mitre'!AT$1:AT$220,0)),"",VLOOKUP(SV$1,'Tactic Recode'!$A$1:$B$547,2,FALSE))</f>
        <v/>
      </c>
      <c r="SW47" t="str">
        <f>IF(ISERROR(MATCH(SW$1,'CSC Mitre'!AT$1:AT$220,0)),"",VLOOKUP(SW$1,'Tactic Recode'!$A$1:$B$547,2,FALSE))</f>
        <v/>
      </c>
      <c r="SX47" t="str">
        <f>IF(ISERROR(MATCH(SX$1,'CSC Mitre'!AT$1:AT$220,0)),"",VLOOKUP(SX$1,'Tactic Recode'!$A$1:$B$547,2,FALSE))</f>
        <v/>
      </c>
      <c r="SY47" t="str">
        <f>IF(ISERROR(MATCH(SY$1,'CSC Mitre'!AT$1:AT$220,0)),"",VLOOKUP(SY$1,'Tactic Recode'!$A$1:$B$547,2,FALSE))</f>
        <v/>
      </c>
      <c r="SZ47" t="str">
        <f>IF(ISERROR(MATCH(SZ$1,'CSC Mitre'!AT$1:AT$220,0)),"",VLOOKUP(SZ$1,'Tactic Recode'!$A$1:$B$547,2,FALSE))</f>
        <v/>
      </c>
      <c r="TA47" t="str">
        <f>IF(ISERROR(MATCH(TA$1,'CSC Mitre'!AT$1:AT$220,0)),"",VLOOKUP(TA$1,'Tactic Recode'!$A$1:$B$547,2,FALSE))</f>
        <v/>
      </c>
      <c r="TB47" t="str">
        <f>IF(ISERROR(MATCH(TB$1,'CSC Mitre'!AT$1:AT$220,0)),"",VLOOKUP(TB$1,'Tactic Recode'!$A$1:$B$547,2,FALSE))</f>
        <v/>
      </c>
      <c r="TC47" t="str">
        <f>IF(ISERROR(MATCH(TC$1,'CSC Mitre'!AT$1:AT$220,0)),"",VLOOKUP(TC$1,'Tactic Recode'!$A$1:$B$547,2,FALSE))</f>
        <v/>
      </c>
      <c r="TD47" t="str">
        <f>IF(ISERROR(MATCH(TD$1,'CSC Mitre'!AT$1:AT$220,0)),"",VLOOKUP(TD$1,'Tactic Recode'!$A$1:$B$547,2,FALSE))</f>
        <v/>
      </c>
      <c r="TE47" t="str">
        <f>IF(ISERROR(MATCH(TE$1,'CSC Mitre'!AT$1:AT$220,0)),"",VLOOKUP(TE$1,'Tactic Recode'!$A$1:$B$547,2,FALSE))</f>
        <v/>
      </c>
      <c r="TF47" t="str">
        <f>IF(ISERROR(MATCH(TF$1,'CSC Mitre'!AT$1:AT$220,0)),"",VLOOKUP(TF$1,'Tactic Recode'!$A$1:$B$547,2,FALSE))</f>
        <v>Defense Evasion</v>
      </c>
      <c r="TG47" t="str">
        <f>IF(ISERROR(MATCH(TG$1,'CSC Mitre'!AT$1:AT$220,0)),"",VLOOKUP(TG$1,'Tactic Recode'!$A$1:$B$547,2,FALSE))</f>
        <v>Defense Evasion</v>
      </c>
      <c r="TH47" t="str">
        <f>IF(ISERROR(MATCH(TH$1,'CSC Mitre'!AT$1:AT$220,0)),"",VLOOKUP(TH$1,'Tactic Recode'!$A$1:$B$547,2,FALSE))</f>
        <v/>
      </c>
      <c r="TI47" t="str">
        <f>IF(ISERROR(MATCH(TI$1,'CSC Mitre'!AT$1:AT$220,0)),"",VLOOKUP(TI$1,'Tactic Recode'!$A$1:$B$547,2,FALSE))</f>
        <v/>
      </c>
      <c r="TJ47" t="str">
        <f>IF(ISERROR(MATCH(TJ$1,'CSC Mitre'!AT$1:AT$220,0)),"",VLOOKUP(TJ$1,'Tactic Recode'!$A$1:$B$547,2,FALSE))</f>
        <v/>
      </c>
      <c r="TK47" t="str">
        <f>IF(ISERROR(MATCH(TK$1,'CSC Mitre'!AT$1:AT$220,0)),"",VLOOKUP(TK$1,'Tactic Recode'!$A$1:$B$547,2,FALSE))</f>
        <v>Defense Evasion</v>
      </c>
      <c r="TL47" t="str">
        <f>IF(ISERROR(MATCH(TL$1,'CSC Mitre'!AT$1:AT$220,0)),"",VLOOKUP(TL$1,'Tactic Recode'!$A$1:$B$547,2,FALSE))</f>
        <v>Defense Evasion</v>
      </c>
      <c r="TM47" t="str">
        <f>IF(ISERROR(MATCH(TM$1,'CSC Mitre'!AT$1:AT$220,0)),"",VLOOKUP(TM$1,'Tactic Recode'!$A$1:$B$547,2,FALSE))</f>
        <v>Defense Evasion</v>
      </c>
      <c r="TN47" t="str">
        <f>IF(ISERROR(MATCH(TN$1,'CSC Mitre'!AT$1:AT$220,0)),"",VLOOKUP(TN$1,'Tactic Recode'!$A$1:$B$547,2,FALSE))</f>
        <v/>
      </c>
      <c r="TO47" t="str">
        <f>IF(ISERROR(MATCH(TO$1,'CSC Mitre'!AT$1:AT$220,0)),"",VLOOKUP(TO$1,'Tactic Recode'!$A$1:$B$547,2,FALSE))</f>
        <v/>
      </c>
      <c r="TP47" t="str">
        <f>IF(ISERROR(MATCH(TP$1,'CSC Mitre'!AT$1:AT$220,0)),"",VLOOKUP(TP$1,'Tactic Recode'!$A$1:$B$547,2,FALSE))</f>
        <v/>
      </c>
      <c r="TQ47" t="str">
        <f>IF(ISERROR(MATCH(TQ$1,'CSC Mitre'!AT$1:AT$220,0)),"",VLOOKUP(TQ$1,'Tactic Recode'!$A$1:$B$547,2,FALSE))</f>
        <v/>
      </c>
      <c r="TR47" t="str">
        <f>IF(ISERROR(MATCH(TR$1,'CSC Mitre'!AT$1:AT$220,0)),"",VLOOKUP(TR$1,'Tactic Recode'!$A$1:$B$547,2,FALSE))</f>
        <v/>
      </c>
      <c r="TS47" t="str">
        <f>IF(ISERROR(MATCH(TS$1,'CSC Mitre'!AT$1:AT$220,0)),"",VLOOKUP(TS$1,'Tactic Recode'!$A$1:$B$547,2,FALSE))</f>
        <v/>
      </c>
      <c r="TT47" t="str">
        <f>IF(ISERROR(MATCH(TT$1,'CSC Mitre'!AT$1:AT$220,0)),"",VLOOKUP(TT$1,'Tactic Recode'!$A$1:$B$547,2,FALSE))</f>
        <v/>
      </c>
      <c r="TU47" t="str">
        <f>IF(ISERROR(MATCH(TU$1,'CSC Mitre'!AT$1:AT$220,0)),"",VLOOKUP(TU$1,'Tactic Recode'!$A$1:$B$547,2,FALSE))</f>
        <v/>
      </c>
      <c r="TV47" t="str">
        <f>IF(ISERROR(MATCH(TV$1,'CSC Mitre'!AT$1:AT$220,0)),"",VLOOKUP(TV$1,'Tactic Recode'!$A$1:$B$547,2,FALSE))</f>
        <v/>
      </c>
      <c r="TW47" t="str">
        <f>IF(ISERROR(MATCH(TW$1,'CSC Mitre'!AT$1:AT$220,0)),"",VLOOKUP(TW$1,'Tactic Recode'!$A$1:$B$547,2,FALSE))</f>
        <v/>
      </c>
      <c r="TX47" t="str">
        <f>IF(ISERROR(MATCH(TX$1,'CSC Mitre'!AT$1:AT$220,0)),"",VLOOKUP(TX$1,'Tactic Recode'!$A$1:$B$547,2,FALSE))</f>
        <v/>
      </c>
      <c r="TY47" t="str">
        <f>IF(ISERROR(MATCH(TY$1,'CSC Mitre'!AT$1:AT$220,0)),"",VLOOKUP(TY$1,'Tactic Recode'!$A$1:$B$547,2,FALSE))</f>
        <v/>
      </c>
      <c r="TZ47" t="str">
        <f>IF(ISERROR(MATCH(TZ$1,'CSC Mitre'!AT$1:AT$220,0)),"",VLOOKUP(TZ$1,'Tactic Recode'!$A$1:$B$547,2,FALSE))</f>
        <v/>
      </c>
      <c r="UA47" t="str">
        <f>IF(ISERROR(MATCH(UA$1,'CSC Mitre'!AT$1:AT$220,0)),"",VLOOKUP(UA$1,'Tactic Recode'!$A$1:$B$547,2,FALSE))</f>
        <v/>
      </c>
      <c r="UB47" t="str">
        <f>IF(ISERROR(MATCH(UB$1,'CSC Mitre'!AT$1:AT$220,0)),"",VLOOKUP(UB$1,'Tactic Recode'!$A$1:$B$547,2,FALSE))</f>
        <v/>
      </c>
    </row>
    <row r="48" spans="1:548" x14ac:dyDescent="0.25">
      <c r="A48" s="59" t="s">
        <v>445</v>
      </c>
      <c r="B48" t="str">
        <f>IF(ISERROR(MATCH(B$1,'CSC Mitre'!AU$1:AU$220,0)),"",VLOOKUP(B$1,'Tactic Recode'!$A$1:$B$547,2,FALSE))</f>
        <v/>
      </c>
      <c r="C48" t="str">
        <f>IF(ISERROR(MATCH(C$1,'CSC Mitre'!AU$1:AU$220,0)),"",VLOOKUP(C$1,'Tactic Recode'!$A$1:$B$547,2,FALSE))</f>
        <v/>
      </c>
      <c r="D48" t="str">
        <f>IF(ISERROR(MATCH(D$1,'CSC Mitre'!AU$1:AU$220,0)),"",VLOOKUP(D$1,'Tactic Recode'!$A$1:$B$547,2,FALSE))</f>
        <v/>
      </c>
      <c r="E48" t="str">
        <f>IF(ISERROR(MATCH(E$1,'CSC Mitre'!AU$1:AU$220,0)),"",VLOOKUP(E$1,'Tactic Recode'!$A$1:$B$547,2,FALSE))</f>
        <v/>
      </c>
      <c r="F48" t="str">
        <f>IF(ISERROR(MATCH(F$1,'CSC Mitre'!AU$1:AU$220,0)),"",VLOOKUP(F$1,'Tactic Recode'!$A$1:$B$547,2,FALSE))</f>
        <v/>
      </c>
      <c r="G48" t="str">
        <f>IF(ISERROR(MATCH(G$1,'CSC Mitre'!AU$1:AU$220,0)),"",VLOOKUP(G$1,'Tactic Recode'!$A$1:$B$547,2,FALSE))</f>
        <v/>
      </c>
      <c r="H48" t="str">
        <f>IF(ISERROR(MATCH(H$1,'CSC Mitre'!AU$1:AU$220,0)),"",VLOOKUP(H$1,'Tactic Recode'!$A$1:$B$547,2,FALSE))</f>
        <v/>
      </c>
      <c r="I48" t="str">
        <f>IF(ISERROR(MATCH(I$1,'CSC Mitre'!AU$1:AU$220,0)),"",VLOOKUP(I$1,'Tactic Recode'!$A$1:$B$547,2,FALSE))</f>
        <v/>
      </c>
      <c r="J48" t="str">
        <f>IF(ISERROR(MATCH(J$1,'CSC Mitre'!AU$1:AU$220,0)),"",VLOOKUP(J$1,'Tactic Recode'!$A$1:$B$547,2,FALSE))</f>
        <v/>
      </c>
      <c r="K48" t="str">
        <f>IF(ISERROR(MATCH(K$1,'CSC Mitre'!AU$1:AU$220,0)),"",VLOOKUP(K$1,'Tactic Recode'!$A$1:$B$547,2,FALSE))</f>
        <v/>
      </c>
      <c r="L48" t="str">
        <f>IF(ISERROR(MATCH(L$1,'CSC Mitre'!AU$1:AU$220,0)),"",VLOOKUP(L$1,'Tactic Recode'!$A$1:$B$547,2,FALSE))</f>
        <v/>
      </c>
      <c r="M48" t="str">
        <f>IF(ISERROR(MATCH(M$1,'CSC Mitre'!AU$1:AU$220,0)),"",VLOOKUP(M$1,'Tactic Recode'!$A$1:$B$547,2,FALSE))</f>
        <v/>
      </c>
      <c r="N48" t="str">
        <f>IF(ISERROR(MATCH(N$1,'CSC Mitre'!AU$1:AU$220,0)),"",VLOOKUP(N$1,'Tactic Recode'!$A$1:$B$547,2,FALSE))</f>
        <v/>
      </c>
      <c r="O48" t="str">
        <f>IF(ISERROR(MATCH(O$1,'CSC Mitre'!AU$1:AU$220,0)),"",VLOOKUP(O$1,'Tactic Recode'!$A$1:$B$547,2,FALSE))</f>
        <v/>
      </c>
      <c r="P48" t="str">
        <f>IF(ISERROR(MATCH(P$1,'CSC Mitre'!AU$1:AU$220,0)),"",VLOOKUP(P$1,'Tactic Recode'!$A$1:$B$547,2,FALSE))</f>
        <v/>
      </c>
      <c r="Q48" t="str">
        <f>IF(ISERROR(MATCH(Q$1,'CSC Mitre'!AU$1:AU$220,0)),"",VLOOKUP(Q$1,'Tactic Recode'!$A$1:$B$547,2,FALSE))</f>
        <v/>
      </c>
      <c r="R48" t="str">
        <f>IF(ISERROR(MATCH(R$1,'CSC Mitre'!AU$1:AU$220,0)),"",VLOOKUP(R$1,'Tactic Recode'!$A$1:$B$547,2,FALSE))</f>
        <v/>
      </c>
      <c r="S48" t="str">
        <f>IF(ISERROR(MATCH(S$1,'CSC Mitre'!AU$1:AU$220,0)),"",VLOOKUP(S$1,'Tactic Recode'!$A$1:$B$547,2,FALSE))</f>
        <v/>
      </c>
      <c r="T48" t="str">
        <f>IF(ISERROR(MATCH(T$1,'CSC Mitre'!AU$1:AU$220,0)),"",VLOOKUP(T$1,'Tactic Recode'!$A$1:$B$547,2,FALSE))</f>
        <v/>
      </c>
      <c r="U48" t="str">
        <f>IF(ISERROR(MATCH(U$1,'CSC Mitre'!AU$1:AU$220,0)),"",VLOOKUP(U$1,'Tactic Recode'!$A$1:$B$547,2,FALSE))</f>
        <v/>
      </c>
      <c r="V48" t="str">
        <f>IF(ISERROR(MATCH(V$1,'CSC Mitre'!AU$1:AU$220,0)),"",VLOOKUP(V$1,'Tactic Recode'!$A$1:$B$547,2,FALSE))</f>
        <v/>
      </c>
      <c r="W48" t="str">
        <f>IF(ISERROR(MATCH(W$1,'CSC Mitre'!AU$1:AU$220,0)),"",VLOOKUP(W$1,'Tactic Recode'!$A$1:$B$547,2,FALSE))</f>
        <v/>
      </c>
      <c r="X48" t="str">
        <f>IF(ISERROR(MATCH(X$1,'CSC Mitre'!AU$1:AU$220,0)),"",VLOOKUP(X$1,'Tactic Recode'!$A$1:$B$547,2,FALSE))</f>
        <v/>
      </c>
      <c r="Y48" t="str">
        <f>IF(ISERROR(MATCH(Y$1,'CSC Mitre'!AU$1:AU$220,0)),"",VLOOKUP(Y$1,'Tactic Recode'!$A$1:$B$547,2,FALSE))</f>
        <v/>
      </c>
      <c r="Z48" t="str">
        <f>IF(ISERROR(MATCH(Z$1,'CSC Mitre'!AU$1:AU$220,0)),"",VLOOKUP(Z$1,'Tactic Recode'!$A$1:$B$547,2,FALSE))</f>
        <v/>
      </c>
      <c r="AA48" t="str">
        <f>IF(ISERROR(MATCH(AA$1,'CSC Mitre'!AU$1:AU$220,0)),"",VLOOKUP(AA$1,'Tactic Recode'!$A$1:$B$547,2,FALSE))</f>
        <v/>
      </c>
      <c r="AB48" t="str">
        <f>IF(ISERROR(MATCH(AB$1,'CSC Mitre'!AU$1:AU$220,0)),"",VLOOKUP(AB$1,'Tactic Recode'!$A$1:$B$547,2,FALSE))</f>
        <v/>
      </c>
      <c r="AC48" t="str">
        <f>IF(ISERROR(MATCH(AC$1,'CSC Mitre'!AU$1:AU$220,0)),"",VLOOKUP(AC$1,'Tactic Recode'!$A$1:$B$547,2,FALSE))</f>
        <v/>
      </c>
      <c r="AD48" t="str">
        <f>IF(ISERROR(MATCH(AD$1,'CSC Mitre'!AU$1:AU$220,0)),"",VLOOKUP(AD$1,'Tactic Recode'!$A$1:$B$547,2,FALSE))</f>
        <v/>
      </c>
      <c r="AE48" t="str">
        <f>IF(ISERROR(MATCH(AE$1,'CSC Mitre'!AU$1:AU$220,0)),"",VLOOKUP(AE$1,'Tactic Recode'!$A$1:$B$547,2,FALSE))</f>
        <v/>
      </c>
      <c r="AF48" t="str">
        <f>IF(ISERROR(MATCH(AF$1,'CSC Mitre'!AU$1:AU$220,0)),"",VLOOKUP(AF$1,'Tactic Recode'!$A$1:$B$547,2,FALSE))</f>
        <v/>
      </c>
      <c r="AG48" t="str">
        <f>IF(ISERROR(MATCH(AG$1,'CSC Mitre'!AU$1:AU$220,0)),"",VLOOKUP(AG$1,'Tactic Recode'!$A$1:$B$547,2,FALSE))</f>
        <v/>
      </c>
      <c r="AH48" t="str">
        <f>IF(ISERROR(MATCH(AH$1,'CSC Mitre'!AU$1:AU$220,0)),"",VLOOKUP(AH$1,'Tactic Recode'!$A$1:$B$547,2,FALSE))</f>
        <v/>
      </c>
      <c r="AI48" t="str">
        <f>IF(ISERROR(MATCH(AI$1,'CSC Mitre'!AU$1:AU$220,0)),"",VLOOKUP(AI$1,'Tactic Recode'!$A$1:$B$547,2,FALSE))</f>
        <v/>
      </c>
      <c r="AJ48" t="str">
        <f>IF(ISERROR(MATCH(AJ$1,'CSC Mitre'!AU$1:AU$220,0)),"",VLOOKUP(AJ$1,'Tactic Recode'!$A$1:$B$547,2,FALSE))</f>
        <v/>
      </c>
      <c r="AK48" t="str">
        <f>IF(ISERROR(MATCH(AK$1,'CSC Mitre'!AU$1:AU$220,0)),"",VLOOKUP(AK$1,'Tactic Recode'!$A$1:$B$547,2,FALSE))</f>
        <v/>
      </c>
      <c r="AL48" t="str">
        <f>IF(ISERROR(MATCH(AL$1,'CSC Mitre'!AU$1:AU$220,0)),"",VLOOKUP(AL$1,'Tactic Recode'!$A$1:$B$547,2,FALSE))</f>
        <v/>
      </c>
      <c r="AM48" t="str">
        <f>IF(ISERROR(MATCH(AM$1,'CSC Mitre'!AU$1:AU$220,0)),"",VLOOKUP(AM$1,'Tactic Recode'!$A$1:$B$547,2,FALSE))</f>
        <v/>
      </c>
      <c r="AN48" t="str">
        <f>IF(ISERROR(MATCH(AN$1,'CSC Mitre'!AU$1:AU$220,0)),"",VLOOKUP(AN$1,'Tactic Recode'!$A$1:$B$547,2,FALSE))</f>
        <v/>
      </c>
      <c r="AO48" t="str">
        <f>IF(ISERROR(MATCH(AO$1,'CSC Mitre'!AU$1:AU$220,0)),"",VLOOKUP(AO$1,'Tactic Recode'!$A$1:$B$547,2,FALSE))</f>
        <v/>
      </c>
      <c r="AP48" t="str">
        <f>IF(ISERROR(MATCH(AP$1,'CSC Mitre'!AU$1:AU$220,0)),"",VLOOKUP(AP$1,'Tactic Recode'!$A$1:$B$547,2,FALSE))</f>
        <v/>
      </c>
      <c r="AQ48" t="str">
        <f>IF(ISERROR(MATCH(AQ$1,'CSC Mitre'!AU$1:AU$220,0)),"",VLOOKUP(AQ$1,'Tactic Recode'!$A$1:$B$547,2,FALSE))</f>
        <v/>
      </c>
      <c r="AR48" t="str">
        <f>IF(ISERROR(MATCH(AR$1,'CSC Mitre'!AU$1:AU$220,0)),"",VLOOKUP(AR$1,'Tactic Recode'!$A$1:$B$547,2,FALSE))</f>
        <v/>
      </c>
      <c r="AS48" t="str">
        <f>IF(ISERROR(MATCH(AS$1,'CSC Mitre'!AU$1:AU$220,0)),"",VLOOKUP(AS$1,'Tactic Recode'!$A$1:$B$547,2,FALSE))</f>
        <v/>
      </c>
      <c r="AT48" t="str">
        <f>IF(ISERROR(MATCH(AT$1,'CSC Mitre'!AU$1:AU$220,0)),"",VLOOKUP(AT$1,'Tactic Recode'!$A$1:$B$547,2,FALSE))</f>
        <v/>
      </c>
      <c r="AU48" t="str">
        <f>IF(ISERROR(MATCH(AU$1,'CSC Mitre'!AU$1:AU$220,0)),"",VLOOKUP(AU$1,'Tactic Recode'!$A$1:$B$547,2,FALSE))</f>
        <v/>
      </c>
      <c r="AV48" t="str">
        <f>IF(ISERROR(MATCH(AV$1,'CSC Mitre'!AU$1:AU$220,0)),"",VLOOKUP(AV$1,'Tactic Recode'!$A$1:$B$547,2,FALSE))</f>
        <v/>
      </c>
      <c r="AW48" t="str">
        <f>IF(ISERROR(MATCH(AW$1,'CSC Mitre'!AU$1:AU$220,0)),"",VLOOKUP(AW$1,'Tactic Recode'!$A$1:$B$547,2,FALSE))</f>
        <v/>
      </c>
      <c r="AX48" t="str">
        <f>IF(ISERROR(MATCH(AX$1,'CSC Mitre'!AU$1:AU$220,0)),"",VLOOKUP(AX$1,'Tactic Recode'!$A$1:$B$547,2,FALSE))</f>
        <v/>
      </c>
      <c r="AY48" t="str">
        <f>IF(ISERROR(MATCH(AY$1,'CSC Mitre'!AU$1:AU$220,0)),"",VLOOKUP(AY$1,'Tactic Recode'!$A$1:$B$547,2,FALSE))</f>
        <v/>
      </c>
      <c r="AZ48" t="str">
        <f>IF(ISERROR(MATCH(AZ$1,'CSC Mitre'!AU$1:AU$220,0)),"",VLOOKUP(AZ$1,'Tactic Recode'!$A$1:$B$547,2,FALSE))</f>
        <v/>
      </c>
      <c r="BA48" t="str">
        <f>IF(ISERROR(MATCH(BA$1,'CSC Mitre'!AU$1:AU$220,0)),"",VLOOKUP(BA$1,'Tactic Recode'!$A$1:$B$547,2,FALSE))</f>
        <v/>
      </c>
      <c r="BB48" t="str">
        <f>IF(ISERROR(MATCH(BB$1,'CSC Mitre'!AU$1:AU$220,0)),"",VLOOKUP(BB$1,'Tactic Recode'!$A$1:$B$547,2,FALSE))</f>
        <v/>
      </c>
      <c r="BC48" t="str">
        <f>IF(ISERROR(MATCH(BC$1,'CSC Mitre'!AU$1:AU$220,0)),"",VLOOKUP(BC$1,'Tactic Recode'!$A$1:$B$547,2,FALSE))</f>
        <v/>
      </c>
      <c r="BD48" t="str">
        <f>IF(ISERROR(MATCH(BD$1,'CSC Mitre'!AU$1:AU$220,0)),"",VLOOKUP(BD$1,'Tactic Recode'!$A$1:$B$547,2,FALSE))</f>
        <v/>
      </c>
      <c r="BE48" t="str">
        <f>IF(ISERROR(MATCH(BE$1,'CSC Mitre'!AU$1:AU$220,0)),"",VLOOKUP(BE$1,'Tactic Recode'!$A$1:$B$547,2,FALSE))</f>
        <v/>
      </c>
      <c r="BF48" t="str">
        <f>IF(ISERROR(MATCH(BF$1,'CSC Mitre'!AU$1:AU$220,0)),"",VLOOKUP(BF$1,'Tactic Recode'!$A$1:$B$547,2,FALSE))</f>
        <v/>
      </c>
      <c r="BG48" t="str">
        <f>IF(ISERROR(MATCH(BG$1,'CSC Mitre'!AU$1:AU$220,0)),"",VLOOKUP(BG$1,'Tactic Recode'!$A$1:$B$547,2,FALSE))</f>
        <v/>
      </c>
      <c r="BH48" t="str">
        <f>IF(ISERROR(MATCH(BH$1,'CSC Mitre'!AU$1:AU$220,0)),"",VLOOKUP(BH$1,'Tactic Recode'!$A$1:$B$547,2,FALSE))</f>
        <v/>
      </c>
      <c r="BI48" t="str">
        <f>IF(ISERROR(MATCH(BI$1,'CSC Mitre'!AU$1:AU$220,0)),"",VLOOKUP(BI$1,'Tactic Recode'!$A$1:$B$547,2,FALSE))</f>
        <v/>
      </c>
      <c r="BJ48" t="str">
        <f>IF(ISERROR(MATCH(BJ$1,'CSC Mitre'!AU$1:AU$220,0)),"",VLOOKUP(BJ$1,'Tactic Recode'!$A$1:$B$547,2,FALSE))</f>
        <v/>
      </c>
      <c r="BK48" t="str">
        <f>IF(ISERROR(MATCH(BK$1,'CSC Mitre'!AU$1:AU$220,0)),"",VLOOKUP(BK$1,'Tactic Recode'!$A$1:$B$547,2,FALSE))</f>
        <v/>
      </c>
      <c r="BL48" t="str">
        <f>IF(ISERROR(MATCH(BL$1,'CSC Mitre'!AU$1:AU$220,0)),"",VLOOKUP(BL$1,'Tactic Recode'!$A$1:$B$547,2,FALSE))</f>
        <v/>
      </c>
      <c r="BM48" t="str">
        <f>IF(ISERROR(MATCH(BM$1,'CSC Mitre'!AU$1:AU$220,0)),"",VLOOKUP(BM$1,'Tactic Recode'!$A$1:$B$547,2,FALSE))</f>
        <v/>
      </c>
      <c r="BN48" t="str">
        <f>IF(ISERROR(MATCH(BN$1,'CSC Mitre'!AU$1:AU$220,0)),"",VLOOKUP(BN$1,'Tactic Recode'!$A$1:$B$547,2,FALSE))</f>
        <v/>
      </c>
      <c r="BO48" t="str">
        <f>IF(ISERROR(MATCH(BO$1,'CSC Mitre'!AU$1:AU$220,0)),"",VLOOKUP(BO$1,'Tactic Recode'!$A$1:$B$547,2,FALSE))</f>
        <v/>
      </c>
      <c r="BP48" t="str">
        <f>IF(ISERROR(MATCH(BP$1,'CSC Mitre'!AU$1:AU$220,0)),"",VLOOKUP(BP$1,'Tactic Recode'!$A$1:$B$547,2,FALSE))</f>
        <v/>
      </c>
      <c r="BQ48" t="str">
        <f>IF(ISERROR(MATCH(BQ$1,'CSC Mitre'!AU$1:AU$220,0)),"",VLOOKUP(BQ$1,'Tactic Recode'!$A$1:$B$547,2,FALSE))</f>
        <v/>
      </c>
      <c r="BR48" t="str">
        <f>IF(ISERROR(MATCH(BR$1,'CSC Mitre'!AU$1:AU$220,0)),"",VLOOKUP(BR$1,'Tactic Recode'!$A$1:$B$547,2,FALSE))</f>
        <v/>
      </c>
      <c r="BS48" t="str">
        <f>IF(ISERROR(MATCH(BS$1,'CSC Mitre'!AU$1:AU$220,0)),"",VLOOKUP(BS$1,'Tactic Recode'!$A$1:$B$547,2,FALSE))</f>
        <v/>
      </c>
      <c r="BT48" t="str">
        <f>IF(ISERROR(MATCH(BT$1,'CSC Mitre'!AU$1:AU$220,0)),"",VLOOKUP(BT$1,'Tactic Recode'!$A$1:$B$547,2,FALSE))</f>
        <v/>
      </c>
      <c r="BU48" t="str">
        <f>IF(ISERROR(MATCH(BU$1,'CSC Mitre'!AU$1:AU$220,0)),"",VLOOKUP(BU$1,'Tactic Recode'!$A$1:$B$547,2,FALSE))</f>
        <v/>
      </c>
      <c r="BV48" t="str">
        <f>IF(ISERROR(MATCH(BV$1,'CSC Mitre'!AU$1:AU$220,0)),"",VLOOKUP(BV$1,'Tactic Recode'!$A$1:$B$547,2,FALSE))</f>
        <v/>
      </c>
      <c r="BW48" t="str">
        <f>IF(ISERROR(MATCH(BW$1,'CSC Mitre'!AU$1:AU$220,0)),"",VLOOKUP(BW$1,'Tactic Recode'!$A$1:$B$547,2,FALSE))</f>
        <v/>
      </c>
      <c r="BX48" t="str">
        <f>IF(ISERROR(MATCH(BX$1,'CSC Mitre'!AU$1:AU$220,0)),"",VLOOKUP(BX$1,'Tactic Recode'!$A$1:$B$547,2,FALSE))</f>
        <v/>
      </c>
      <c r="BY48" t="str">
        <f>IF(ISERROR(MATCH(BY$1,'CSC Mitre'!AU$1:AU$220,0)),"",VLOOKUP(BY$1,'Tactic Recode'!$A$1:$B$547,2,FALSE))</f>
        <v/>
      </c>
      <c r="BZ48" t="str">
        <f>IF(ISERROR(MATCH(BZ$1,'CSC Mitre'!AU$1:AU$220,0)),"",VLOOKUP(BZ$1,'Tactic Recode'!$A$1:$B$547,2,FALSE))</f>
        <v/>
      </c>
      <c r="CA48" t="str">
        <f>IF(ISERROR(MATCH(CA$1,'CSC Mitre'!AU$1:AU$220,0)),"",VLOOKUP(CA$1,'Tactic Recode'!$A$1:$B$547,2,FALSE))</f>
        <v/>
      </c>
      <c r="CB48" t="str">
        <f>IF(ISERROR(MATCH(CB$1,'CSC Mitre'!AU$1:AU$220,0)),"",VLOOKUP(CB$1,'Tactic Recode'!$A$1:$B$547,2,FALSE))</f>
        <v/>
      </c>
      <c r="CC48" t="str">
        <f>IF(ISERROR(MATCH(CC$1,'CSC Mitre'!AU$1:AU$220,0)),"",VLOOKUP(CC$1,'Tactic Recode'!$A$1:$B$547,2,FALSE))</f>
        <v/>
      </c>
      <c r="CD48" t="str">
        <f>IF(ISERROR(MATCH(CD$1,'CSC Mitre'!AU$1:AU$220,0)),"",VLOOKUP(CD$1,'Tactic Recode'!$A$1:$B$547,2,FALSE))</f>
        <v/>
      </c>
      <c r="CE48" t="str">
        <f>IF(ISERROR(MATCH(CE$1,'CSC Mitre'!AU$1:AU$220,0)),"",VLOOKUP(CE$1,'Tactic Recode'!$A$1:$B$547,2,FALSE))</f>
        <v/>
      </c>
      <c r="CF48" t="str">
        <f>IF(ISERROR(MATCH(CF$1,'CSC Mitre'!AU$1:AU$220,0)),"",VLOOKUP(CF$1,'Tactic Recode'!$A$1:$B$547,2,FALSE))</f>
        <v/>
      </c>
      <c r="CG48" t="str">
        <f>IF(ISERROR(MATCH(CG$1,'CSC Mitre'!AU$1:AU$220,0)),"",VLOOKUP(CG$1,'Tactic Recode'!$A$1:$B$547,2,FALSE))</f>
        <v/>
      </c>
      <c r="CH48" t="str">
        <f>IF(ISERROR(MATCH(CH$1,'CSC Mitre'!AU$1:AU$220,0)),"",VLOOKUP(CH$1,'Tactic Recode'!$A$1:$B$547,2,FALSE))</f>
        <v/>
      </c>
      <c r="CI48" t="str">
        <f>IF(ISERROR(MATCH(CI$1,'CSC Mitre'!AU$1:AU$220,0)),"",VLOOKUP(CI$1,'Tactic Recode'!$A$1:$B$547,2,FALSE))</f>
        <v/>
      </c>
      <c r="CJ48" t="str">
        <f>IF(ISERROR(MATCH(CJ$1,'CSC Mitre'!AU$1:AU$220,0)),"",VLOOKUP(CJ$1,'Tactic Recode'!$A$1:$B$547,2,FALSE))</f>
        <v/>
      </c>
      <c r="CK48" t="str">
        <f>IF(ISERROR(MATCH(CK$1,'CSC Mitre'!AU$1:AU$220,0)),"",VLOOKUP(CK$1,'Tactic Recode'!$A$1:$B$547,2,FALSE))</f>
        <v/>
      </c>
      <c r="CL48" t="str">
        <f>IF(ISERROR(MATCH(CL$1,'CSC Mitre'!AU$1:AU$220,0)),"",VLOOKUP(CL$1,'Tactic Recode'!$A$1:$B$547,2,FALSE))</f>
        <v/>
      </c>
      <c r="CM48" t="str">
        <f>IF(ISERROR(MATCH(CM$1,'CSC Mitre'!AU$1:AU$220,0)),"",VLOOKUP(CM$1,'Tactic Recode'!$A$1:$B$547,2,FALSE))</f>
        <v/>
      </c>
      <c r="CN48" t="str">
        <f>IF(ISERROR(MATCH(CN$1,'CSC Mitre'!AU$1:AU$220,0)),"",VLOOKUP(CN$1,'Tactic Recode'!$A$1:$B$547,2,FALSE))</f>
        <v/>
      </c>
      <c r="CO48" t="str">
        <f>IF(ISERROR(MATCH(CO$1,'CSC Mitre'!AU$1:AU$220,0)),"",VLOOKUP(CO$1,'Tactic Recode'!$A$1:$B$547,2,FALSE))</f>
        <v/>
      </c>
      <c r="CP48" t="str">
        <f>IF(ISERROR(MATCH(CP$1,'CSC Mitre'!AU$1:AU$220,0)),"",VLOOKUP(CP$1,'Tactic Recode'!$A$1:$B$547,2,FALSE))</f>
        <v/>
      </c>
      <c r="CQ48" t="str">
        <f>IF(ISERROR(MATCH(CQ$1,'CSC Mitre'!AU$1:AU$220,0)),"",VLOOKUP(CQ$1,'Tactic Recode'!$A$1:$B$547,2,FALSE))</f>
        <v/>
      </c>
      <c r="CR48" t="str">
        <f>IF(ISERROR(MATCH(CR$1,'CSC Mitre'!AU$1:AU$220,0)),"",VLOOKUP(CR$1,'Tactic Recode'!$A$1:$B$547,2,FALSE))</f>
        <v/>
      </c>
      <c r="CS48" t="str">
        <f>IF(ISERROR(MATCH(CS$1,'CSC Mitre'!AU$1:AU$220,0)),"",VLOOKUP(CS$1,'Tactic Recode'!$A$1:$B$547,2,FALSE))</f>
        <v/>
      </c>
      <c r="CT48" t="str">
        <f>IF(ISERROR(MATCH(CT$1,'CSC Mitre'!AU$1:AU$220,0)),"",VLOOKUP(CT$1,'Tactic Recode'!$A$1:$B$547,2,FALSE))</f>
        <v/>
      </c>
      <c r="CU48" t="str">
        <f>IF(ISERROR(MATCH(CU$1,'CSC Mitre'!AU$1:AU$220,0)),"",VLOOKUP(CU$1,'Tactic Recode'!$A$1:$B$547,2,FALSE))</f>
        <v/>
      </c>
      <c r="CV48" t="str">
        <f>IF(ISERROR(MATCH(CV$1,'CSC Mitre'!AU$1:AU$220,0)),"",VLOOKUP(CV$1,'Tactic Recode'!$A$1:$B$547,2,FALSE))</f>
        <v/>
      </c>
      <c r="CW48" t="str">
        <f>IF(ISERROR(MATCH(CW$1,'CSC Mitre'!AU$1:AU$220,0)),"",VLOOKUP(CW$1,'Tactic Recode'!$A$1:$B$547,2,FALSE))</f>
        <v/>
      </c>
      <c r="CX48" t="str">
        <f>IF(ISERROR(MATCH(CX$1,'CSC Mitre'!AU$1:AU$220,0)),"",VLOOKUP(CX$1,'Tactic Recode'!$A$1:$B$547,2,FALSE))</f>
        <v/>
      </c>
      <c r="CY48" t="str">
        <f>IF(ISERROR(MATCH(CY$1,'CSC Mitre'!AU$1:AU$220,0)),"",VLOOKUP(CY$1,'Tactic Recode'!$A$1:$B$547,2,FALSE))</f>
        <v/>
      </c>
      <c r="CZ48" t="str">
        <f>IF(ISERROR(MATCH(CZ$1,'CSC Mitre'!AU$1:AU$220,0)),"",VLOOKUP(CZ$1,'Tactic Recode'!$A$1:$B$547,2,FALSE))</f>
        <v/>
      </c>
      <c r="DA48" t="str">
        <f>IF(ISERROR(MATCH(DA$1,'CSC Mitre'!AU$1:AU$220,0)),"",VLOOKUP(DA$1,'Tactic Recode'!$A$1:$B$547,2,FALSE))</f>
        <v/>
      </c>
      <c r="DB48" t="str">
        <f>IF(ISERROR(MATCH(DB$1,'CSC Mitre'!AU$1:AU$220,0)),"",VLOOKUP(DB$1,'Tactic Recode'!$A$1:$B$547,2,FALSE))</f>
        <v/>
      </c>
      <c r="DC48" t="str">
        <f>IF(ISERROR(MATCH(DC$1,'CSC Mitre'!AU$1:AU$220,0)),"",VLOOKUP(DC$1,'Tactic Recode'!$A$1:$B$547,2,FALSE))</f>
        <v/>
      </c>
      <c r="DD48" t="str">
        <f>IF(ISERROR(MATCH(DD$1,'CSC Mitre'!AU$1:AU$220,0)),"",VLOOKUP(DD$1,'Tactic Recode'!$A$1:$B$547,2,FALSE))</f>
        <v/>
      </c>
      <c r="DE48" t="str">
        <f>IF(ISERROR(MATCH(DE$1,'CSC Mitre'!AU$1:AU$220,0)),"",VLOOKUP(DE$1,'Tactic Recode'!$A$1:$B$547,2,FALSE))</f>
        <v/>
      </c>
      <c r="DF48" t="str">
        <f>IF(ISERROR(MATCH(DF$1,'CSC Mitre'!AU$1:AU$220,0)),"",VLOOKUP(DF$1,'Tactic Recode'!$A$1:$B$547,2,FALSE))</f>
        <v/>
      </c>
      <c r="DG48" t="str">
        <f>IF(ISERROR(MATCH(DG$1,'CSC Mitre'!AU$1:AU$220,0)),"",VLOOKUP(DG$1,'Tactic Recode'!$A$1:$B$547,2,FALSE))</f>
        <v/>
      </c>
      <c r="DH48" t="str">
        <f>IF(ISERROR(MATCH(DH$1,'CSC Mitre'!AU$1:AU$220,0)),"",VLOOKUP(DH$1,'Tactic Recode'!$A$1:$B$547,2,FALSE))</f>
        <v/>
      </c>
      <c r="DI48" t="str">
        <f>IF(ISERROR(MATCH(DI$1,'CSC Mitre'!AU$1:AU$220,0)),"",VLOOKUP(DI$1,'Tactic Recode'!$A$1:$B$547,2,FALSE))</f>
        <v/>
      </c>
      <c r="DJ48" t="str">
        <f>IF(ISERROR(MATCH(DJ$1,'CSC Mitre'!AU$1:AU$220,0)),"",VLOOKUP(DJ$1,'Tactic Recode'!$A$1:$B$547,2,FALSE))</f>
        <v/>
      </c>
      <c r="DK48" t="str">
        <f>IF(ISERROR(MATCH(DK$1,'CSC Mitre'!AU$1:AU$220,0)),"",VLOOKUP(DK$1,'Tactic Recode'!$A$1:$B$547,2,FALSE))</f>
        <v/>
      </c>
      <c r="DL48" t="str">
        <f>IF(ISERROR(MATCH(DL$1,'CSC Mitre'!AU$1:AU$220,0)),"",VLOOKUP(DL$1,'Tactic Recode'!$A$1:$B$547,2,FALSE))</f>
        <v/>
      </c>
      <c r="DM48" t="str">
        <f>IF(ISERROR(MATCH(DM$1,'CSC Mitre'!AU$1:AU$220,0)),"",VLOOKUP(DM$1,'Tactic Recode'!$A$1:$B$547,2,FALSE))</f>
        <v/>
      </c>
      <c r="DN48" t="str">
        <f>IF(ISERROR(MATCH(DN$1,'CSC Mitre'!AU$1:AU$220,0)),"",VLOOKUP(DN$1,'Tactic Recode'!$A$1:$B$547,2,FALSE))</f>
        <v/>
      </c>
      <c r="DO48" t="str">
        <f>IF(ISERROR(MATCH(DO$1,'CSC Mitre'!AU$1:AU$220,0)),"",VLOOKUP(DO$1,'Tactic Recode'!$A$1:$B$547,2,FALSE))</f>
        <v/>
      </c>
      <c r="DP48" t="str">
        <f>IF(ISERROR(MATCH(DP$1,'CSC Mitre'!AU$1:AU$220,0)),"",VLOOKUP(DP$1,'Tactic Recode'!$A$1:$B$547,2,FALSE))</f>
        <v/>
      </c>
      <c r="DQ48" t="str">
        <f>IF(ISERROR(MATCH(DQ$1,'CSC Mitre'!AU$1:AU$220,0)),"",VLOOKUP(DQ$1,'Tactic Recode'!$A$1:$B$547,2,FALSE))</f>
        <v/>
      </c>
      <c r="DR48" t="str">
        <f>IF(ISERROR(MATCH(DR$1,'CSC Mitre'!AU$1:AU$220,0)),"",VLOOKUP(DR$1,'Tactic Recode'!$A$1:$B$547,2,FALSE))</f>
        <v/>
      </c>
      <c r="DS48" t="str">
        <f>IF(ISERROR(MATCH(DS$1,'CSC Mitre'!AU$1:AU$220,0)),"",VLOOKUP(DS$1,'Tactic Recode'!$A$1:$B$547,2,FALSE))</f>
        <v/>
      </c>
      <c r="DT48" t="str">
        <f>IF(ISERROR(MATCH(DT$1,'CSC Mitre'!AU$1:AU$220,0)),"",VLOOKUP(DT$1,'Tactic Recode'!$A$1:$B$547,2,FALSE))</f>
        <v/>
      </c>
      <c r="DU48" t="str">
        <f>IF(ISERROR(MATCH(DU$1,'CSC Mitre'!AU$1:AU$220,0)),"",VLOOKUP(DU$1,'Tactic Recode'!$A$1:$B$547,2,FALSE))</f>
        <v/>
      </c>
      <c r="DV48" t="str">
        <f>IF(ISERROR(MATCH(DV$1,'CSC Mitre'!AU$1:AU$220,0)),"",VLOOKUP(DV$1,'Tactic Recode'!$A$1:$B$547,2,FALSE))</f>
        <v/>
      </c>
      <c r="DW48" t="str">
        <f>IF(ISERROR(MATCH(DW$1,'CSC Mitre'!AU$1:AU$220,0)),"",VLOOKUP(DW$1,'Tactic Recode'!$A$1:$B$547,2,FALSE))</f>
        <v/>
      </c>
      <c r="DX48" t="str">
        <f>IF(ISERROR(MATCH(DX$1,'CSC Mitre'!AU$1:AU$220,0)),"",VLOOKUP(DX$1,'Tactic Recode'!$A$1:$B$547,2,FALSE))</f>
        <v/>
      </c>
      <c r="DY48" t="str">
        <f>IF(ISERROR(MATCH(DY$1,'CSC Mitre'!AU$1:AU$220,0)),"",VLOOKUP(DY$1,'Tactic Recode'!$A$1:$B$547,2,FALSE))</f>
        <v/>
      </c>
      <c r="DZ48" t="str">
        <f>IF(ISERROR(MATCH(DZ$1,'CSC Mitre'!AU$1:AU$220,0)),"",VLOOKUP(DZ$1,'Tactic Recode'!$A$1:$B$547,2,FALSE))</f>
        <v/>
      </c>
      <c r="EA48" t="str">
        <f>IF(ISERROR(MATCH(EA$1,'CSC Mitre'!AU$1:AU$220,0)),"",VLOOKUP(EA$1,'Tactic Recode'!$A$1:$B$547,2,FALSE))</f>
        <v>Defense Evasion, Initial Access, Persistence, Privilage Escalation</v>
      </c>
      <c r="EB48" t="str">
        <f>IF(ISERROR(MATCH(EB$1,'CSC Mitre'!AU$1:AU$220,0)),"",VLOOKUP(EB$1,'Tactic Recode'!$A$1:$B$547,2,FALSE))</f>
        <v/>
      </c>
      <c r="EC48" t="str">
        <f>IF(ISERROR(MATCH(EC$1,'CSC Mitre'!AU$1:AU$220,0)),"",VLOOKUP(EC$1,'Tactic Recode'!$A$1:$B$547,2,FALSE))</f>
        <v/>
      </c>
      <c r="ED48" t="str">
        <f>IF(ISERROR(MATCH(ED$1,'CSC Mitre'!AU$1:AU$220,0)),"",VLOOKUP(ED$1,'Tactic Recode'!$A$1:$B$547,2,FALSE))</f>
        <v/>
      </c>
      <c r="EE48" t="str">
        <f>IF(ISERROR(MATCH(EE$1,'CSC Mitre'!AU$1:AU$220,0)),"",VLOOKUP(EE$1,'Tactic Recode'!$A$1:$B$547,2,FALSE))</f>
        <v/>
      </c>
      <c r="EF48" t="str">
        <f>IF(ISERROR(MATCH(EF$1,'CSC Mitre'!AU$1:AU$220,0)),"",VLOOKUP(EF$1,'Tactic Recode'!$A$1:$B$547,2,FALSE))</f>
        <v/>
      </c>
      <c r="EG48" t="str">
        <f>IF(ISERROR(MATCH(EG$1,'CSC Mitre'!AU$1:AU$220,0)),"",VLOOKUP(EG$1,'Tactic Recode'!$A$1:$B$547,2,FALSE))</f>
        <v/>
      </c>
      <c r="EH48" t="str">
        <f>IF(ISERROR(MATCH(EH$1,'CSC Mitre'!AU$1:AU$220,0)),"",VLOOKUP(EH$1,'Tactic Recode'!$A$1:$B$547,2,FALSE))</f>
        <v/>
      </c>
      <c r="EI48" t="str">
        <f>IF(ISERROR(MATCH(EI$1,'CSC Mitre'!AU$1:AU$220,0)),"",VLOOKUP(EI$1,'Tactic Recode'!$A$1:$B$547,2,FALSE))</f>
        <v/>
      </c>
      <c r="EJ48" t="str">
        <f>IF(ISERROR(MATCH(EJ$1,'CSC Mitre'!AU$1:AU$220,0)),"",VLOOKUP(EJ$1,'Tactic Recode'!$A$1:$B$547,2,FALSE))</f>
        <v/>
      </c>
      <c r="EK48" t="str">
        <f>IF(ISERROR(MATCH(EK$1,'CSC Mitre'!AU$1:AU$220,0)),"",VLOOKUP(EK$1,'Tactic Recode'!$A$1:$B$547,2,FALSE))</f>
        <v/>
      </c>
      <c r="EL48" t="str">
        <f>IF(ISERROR(MATCH(EL$1,'CSC Mitre'!AU$1:AU$220,0)),"",VLOOKUP(EL$1,'Tactic Recode'!$A$1:$B$547,2,FALSE))</f>
        <v/>
      </c>
      <c r="EM48" t="str">
        <f>IF(ISERROR(MATCH(EM$1,'CSC Mitre'!AU$1:AU$220,0)),"",VLOOKUP(EM$1,'Tactic Recode'!$A$1:$B$547,2,FALSE))</f>
        <v/>
      </c>
      <c r="EN48" t="str">
        <f>IF(ISERROR(MATCH(EN$1,'CSC Mitre'!AU$1:AU$220,0)),"",VLOOKUP(EN$1,'Tactic Recode'!$A$1:$B$547,2,FALSE))</f>
        <v/>
      </c>
      <c r="EO48" t="str">
        <f>IF(ISERROR(MATCH(EO$1,'CSC Mitre'!AU$1:AU$220,0)),"",VLOOKUP(EO$1,'Tactic Recode'!$A$1:$B$547,2,FALSE))</f>
        <v/>
      </c>
      <c r="EP48" t="str">
        <f>IF(ISERROR(MATCH(EP$1,'CSC Mitre'!AU$1:AU$220,0)),"",VLOOKUP(EP$1,'Tactic Recode'!$A$1:$B$547,2,FALSE))</f>
        <v/>
      </c>
      <c r="EQ48" t="str">
        <f>IF(ISERROR(MATCH(EQ$1,'CSC Mitre'!AU$1:AU$220,0)),"",VLOOKUP(EQ$1,'Tactic Recode'!$A$1:$B$547,2,FALSE))</f>
        <v/>
      </c>
      <c r="ER48" t="str">
        <f>IF(ISERROR(MATCH(ER$1,'CSC Mitre'!AU$1:AU$220,0)),"",VLOOKUP(ER$1,'Tactic Recode'!$A$1:$B$547,2,FALSE))</f>
        <v>Persistence</v>
      </c>
      <c r="ES48" t="str">
        <f>IF(ISERROR(MATCH(ES$1,'CSC Mitre'!AU$1:AU$220,0)),"",VLOOKUP(ES$1,'Tactic Recode'!$A$1:$B$547,2,FALSE))</f>
        <v>Persistence</v>
      </c>
      <c r="ET48" t="str">
        <f>IF(ISERROR(MATCH(ET$1,'CSC Mitre'!AU$1:AU$220,0)),"",VLOOKUP(ET$1,'Tactic Recode'!$A$1:$B$547,2,FALSE))</f>
        <v>Persistence</v>
      </c>
      <c r="EU48" t="str">
        <f>IF(ISERROR(MATCH(EU$1,'CSC Mitre'!AU$1:AU$220,0)),"",VLOOKUP(EU$1,'Tactic Recode'!$A$1:$B$547,2,FALSE))</f>
        <v>Persistence</v>
      </c>
      <c r="EV48" t="str">
        <f>IF(ISERROR(MATCH(EV$1,'CSC Mitre'!AU$1:AU$220,0)),"",VLOOKUP(EV$1,'Tactic Recode'!$A$1:$B$547,2,FALSE))</f>
        <v/>
      </c>
      <c r="EW48" t="str">
        <f>IF(ISERROR(MATCH(EW$1,'CSC Mitre'!AU$1:AU$220,0)),"",VLOOKUP(EW$1,'Tactic Recode'!$A$1:$B$547,2,FALSE))</f>
        <v/>
      </c>
      <c r="EX48" t="str">
        <f>IF(ISERROR(MATCH(EX$1,'CSC Mitre'!AU$1:AU$220,0)),"",VLOOKUP(EX$1,'Tactic Recode'!$A$1:$B$547,2,FALSE))</f>
        <v/>
      </c>
      <c r="EY48" t="str">
        <f>IF(ISERROR(MATCH(EY$1,'CSC Mitre'!AU$1:AU$220,0)),"",VLOOKUP(EY$1,'Tactic Recode'!$A$1:$B$547,2,FALSE))</f>
        <v/>
      </c>
      <c r="EZ48" t="str">
        <f>IF(ISERROR(MATCH(EZ$1,'CSC Mitre'!AU$1:AU$220,0)),"",VLOOKUP(EZ$1,'Tactic Recode'!$A$1:$B$547,2,FALSE))</f>
        <v/>
      </c>
      <c r="FA48" t="str">
        <f>IF(ISERROR(MATCH(FA$1,'CSC Mitre'!AU$1:AU$220,0)),"",VLOOKUP(FA$1,'Tactic Recode'!$A$1:$B$547,2,FALSE))</f>
        <v/>
      </c>
      <c r="FB48" t="str">
        <f>IF(ISERROR(MATCH(FB$1,'CSC Mitre'!AU$1:AU$220,0)),"",VLOOKUP(FB$1,'Tactic Recode'!$A$1:$B$547,2,FALSE))</f>
        <v/>
      </c>
      <c r="FC48" t="str">
        <f>IF(ISERROR(MATCH(FC$1,'CSC Mitre'!AU$1:AU$220,0)),"",VLOOKUP(FC$1,'Tactic Recode'!$A$1:$B$547,2,FALSE))</f>
        <v>Credential Access</v>
      </c>
      <c r="FD48" t="str">
        <f>IF(ISERROR(MATCH(FD$1,'CSC Mitre'!AU$1:AU$220,0)),"",VLOOKUP(FD$1,'Tactic Recode'!$A$1:$B$547,2,FALSE))</f>
        <v>Credential Access</v>
      </c>
      <c r="FE48" t="str">
        <f>IF(ISERROR(MATCH(FE$1,'CSC Mitre'!AU$1:AU$220,0)),"",VLOOKUP(FE$1,'Tactic Recode'!$A$1:$B$547,2,FALSE))</f>
        <v>Credential Access</v>
      </c>
      <c r="FF48" t="str">
        <f>IF(ISERROR(MATCH(FF$1,'CSC Mitre'!AU$1:AU$220,0)),"",VLOOKUP(FF$1,'Tactic Recode'!$A$1:$B$547,2,FALSE))</f>
        <v>Credential Access</v>
      </c>
      <c r="FG48" t="str">
        <f>IF(ISERROR(MATCH(FG$1,'CSC Mitre'!AU$1:AU$220,0)),"",VLOOKUP(FG$1,'Tactic Recode'!$A$1:$B$547,2,FALSE))</f>
        <v>Credential Access</v>
      </c>
      <c r="FH48" t="str">
        <f>IF(ISERROR(MATCH(FH$1,'CSC Mitre'!AU$1:AU$220,0)),"",VLOOKUP(FH$1,'Tactic Recode'!$A$1:$B$547,2,FALSE))</f>
        <v/>
      </c>
      <c r="FI48" t="str">
        <f>IF(ISERROR(MATCH(FI$1,'CSC Mitre'!AU$1:AU$220,0)),"",VLOOKUP(FI$1,'Tactic Recode'!$A$1:$B$547,2,FALSE))</f>
        <v/>
      </c>
      <c r="FJ48" t="str">
        <f>IF(ISERROR(MATCH(FJ$1,'CSC Mitre'!AU$1:AU$220,0)),"",VLOOKUP(FJ$1,'Tactic Recode'!$A$1:$B$547,2,FALSE))</f>
        <v/>
      </c>
      <c r="FK48" t="str">
        <f>IF(ISERROR(MATCH(FK$1,'CSC Mitre'!AU$1:AU$220,0)),"",VLOOKUP(FK$1,'Tactic Recode'!$A$1:$B$547,2,FALSE))</f>
        <v>Collection</v>
      </c>
      <c r="FL48" t="str">
        <f>IF(ISERROR(MATCH(FL$1,'CSC Mitre'!AU$1:AU$220,0)),"",VLOOKUP(FL$1,'Tactic Recode'!$A$1:$B$547,2,FALSE))</f>
        <v/>
      </c>
      <c r="FM48" t="str">
        <f>IF(ISERROR(MATCH(FM$1,'CSC Mitre'!AU$1:AU$220,0)),"",VLOOKUP(FM$1,'Tactic Recode'!$A$1:$B$547,2,FALSE))</f>
        <v>Collection</v>
      </c>
      <c r="FN48" t="str">
        <f>IF(ISERROR(MATCH(FN$1,'CSC Mitre'!AU$1:AU$220,0)),"",VLOOKUP(FN$1,'Tactic Recode'!$A$1:$B$547,2,FALSE))</f>
        <v/>
      </c>
      <c r="FO48" t="str">
        <f>IF(ISERROR(MATCH(FO$1,'CSC Mitre'!AU$1:AU$220,0)),"",VLOOKUP(FO$1,'Tactic Recode'!$A$1:$B$547,2,FALSE))</f>
        <v/>
      </c>
      <c r="FP48" t="str">
        <f>IF(ISERROR(MATCH(FP$1,'CSC Mitre'!AU$1:AU$220,0)),"",VLOOKUP(FP$1,'Tactic Recode'!$A$1:$B$547,2,FALSE))</f>
        <v/>
      </c>
      <c r="FQ48" t="str">
        <f>IF(ISERROR(MATCH(FQ$1,'CSC Mitre'!AU$1:AU$220,0)),"",VLOOKUP(FQ$1,'Tactic Recode'!$A$1:$B$547,2,FALSE))</f>
        <v/>
      </c>
      <c r="FR48" t="str">
        <f>IF(ISERROR(MATCH(FR$1,'CSC Mitre'!AU$1:AU$220,0)),"",VLOOKUP(FR$1,'Tactic Recode'!$A$1:$B$547,2,FALSE))</f>
        <v/>
      </c>
      <c r="FS48" t="str">
        <f>IF(ISERROR(MATCH(FS$1,'CSC Mitre'!AU$1:AU$220,0)),"",VLOOKUP(FS$1,'Tactic Recode'!$A$1:$B$547,2,FALSE))</f>
        <v/>
      </c>
      <c r="FT48" t="str">
        <f>IF(ISERROR(MATCH(FT$1,'CSC Mitre'!AU$1:AU$220,0)),"",VLOOKUP(FT$1,'Tactic Recode'!$A$1:$B$547,2,FALSE))</f>
        <v/>
      </c>
      <c r="FU48" t="str">
        <f>IF(ISERROR(MATCH(FU$1,'CSC Mitre'!AU$1:AU$220,0)),"",VLOOKUP(FU$1,'Tactic Recode'!$A$1:$B$547,2,FALSE))</f>
        <v/>
      </c>
      <c r="FV48" t="str">
        <f>IF(ISERROR(MATCH(FV$1,'CSC Mitre'!AU$1:AU$220,0)),"",VLOOKUP(FV$1,'Tactic Recode'!$A$1:$B$547,2,FALSE))</f>
        <v/>
      </c>
      <c r="FW48" t="str">
        <f>IF(ISERROR(MATCH(FW$1,'CSC Mitre'!AU$1:AU$220,0)),"",VLOOKUP(FW$1,'Tactic Recode'!$A$1:$B$547,2,FALSE))</f>
        <v/>
      </c>
      <c r="FX48" t="str">
        <f>IF(ISERROR(MATCH(FX$1,'CSC Mitre'!AU$1:AU$220,0)),"",VLOOKUP(FX$1,'Tactic Recode'!$A$1:$B$547,2,FALSE))</f>
        <v/>
      </c>
      <c r="FY48" t="str">
        <f>IF(ISERROR(MATCH(FY$1,'CSC Mitre'!AU$1:AU$220,0)),"",VLOOKUP(FY$1,'Tactic Recode'!$A$1:$B$547,2,FALSE))</f>
        <v/>
      </c>
      <c r="FZ48" t="str">
        <f>IF(ISERROR(MATCH(FZ$1,'CSC Mitre'!AU$1:AU$220,0)),"",VLOOKUP(FZ$1,'Tactic Recode'!$A$1:$B$547,2,FALSE))</f>
        <v/>
      </c>
      <c r="GA48" t="str">
        <f>IF(ISERROR(MATCH(GA$1,'CSC Mitre'!AU$1:AU$220,0)),"",VLOOKUP(GA$1,'Tactic Recode'!$A$1:$B$547,2,FALSE))</f>
        <v>Initial Access, Persistence</v>
      </c>
      <c r="GB48" t="str">
        <f>IF(ISERROR(MATCH(GB$1,'CSC Mitre'!AU$1:AU$220,0)),"",VLOOKUP(GB$1,'Tactic Recode'!$A$1:$B$547,2,FALSE))</f>
        <v/>
      </c>
      <c r="GC48" t="str">
        <f>IF(ISERROR(MATCH(GC$1,'CSC Mitre'!AU$1:AU$220,0)),"",VLOOKUP(GC$1,'Tactic Recode'!$A$1:$B$547,2,FALSE))</f>
        <v/>
      </c>
      <c r="GD48" t="str">
        <f>IF(ISERROR(MATCH(GD$1,'CSC Mitre'!AU$1:AU$220,0)),"",VLOOKUP(GD$1,'Tactic Recode'!$A$1:$B$547,2,FALSE))</f>
        <v/>
      </c>
      <c r="GE48" t="str">
        <f>IF(ISERROR(MATCH(GE$1,'CSC Mitre'!AU$1:AU$220,0)),"",VLOOKUP(GE$1,'Tactic Recode'!$A$1:$B$547,2,FALSE))</f>
        <v/>
      </c>
      <c r="GF48" t="str">
        <f>IF(ISERROR(MATCH(GF$1,'CSC Mitre'!AU$1:AU$220,0)),"",VLOOKUP(GF$1,'Tactic Recode'!$A$1:$B$547,2,FALSE))</f>
        <v/>
      </c>
      <c r="GG48" t="str">
        <f>IF(ISERROR(MATCH(GG$1,'CSC Mitre'!AU$1:AU$220,0)),"",VLOOKUP(GG$1,'Tactic Recode'!$A$1:$B$547,2,FALSE))</f>
        <v/>
      </c>
      <c r="GH48" t="str">
        <f>IF(ISERROR(MATCH(GH$1,'CSC Mitre'!AU$1:AU$220,0)),"",VLOOKUP(GH$1,'Tactic Recode'!$A$1:$B$547,2,FALSE))</f>
        <v/>
      </c>
      <c r="GI48" t="str">
        <f>IF(ISERROR(MATCH(GI$1,'CSC Mitre'!AU$1:AU$220,0)),"",VLOOKUP(GI$1,'Tactic Recode'!$A$1:$B$547,2,FALSE))</f>
        <v>Persistence</v>
      </c>
      <c r="GJ48" t="str">
        <f>IF(ISERROR(MATCH(GJ$1,'CSC Mitre'!AU$1:AU$220,0)),"",VLOOKUP(GJ$1,'Tactic Recode'!$A$1:$B$547,2,FALSE))</f>
        <v/>
      </c>
      <c r="GK48" t="str">
        <f>IF(ISERROR(MATCH(GK$1,'CSC Mitre'!AU$1:AU$220,0)),"",VLOOKUP(GK$1,'Tactic Recode'!$A$1:$B$547,2,FALSE))</f>
        <v/>
      </c>
      <c r="GL48" t="str">
        <f>IF(ISERROR(MATCH(GL$1,'CSC Mitre'!AU$1:AU$220,0)),"",VLOOKUP(GL$1,'Tactic Recode'!$A$1:$B$547,2,FALSE))</f>
        <v>Persistence</v>
      </c>
      <c r="GM48" t="str">
        <f>IF(ISERROR(MATCH(GM$1,'CSC Mitre'!AU$1:AU$220,0)),"",VLOOKUP(GM$1,'Tactic Recode'!$A$1:$B$547,2,FALSE))</f>
        <v/>
      </c>
      <c r="GN48" t="str">
        <f>IF(ISERROR(MATCH(GN$1,'CSC Mitre'!AU$1:AU$220,0)),"",VLOOKUP(GN$1,'Tactic Recode'!$A$1:$B$547,2,FALSE))</f>
        <v/>
      </c>
      <c r="GO48" t="str">
        <f>IF(ISERROR(MATCH(GO$1,'CSC Mitre'!AU$1:AU$220,0)),"",VLOOKUP(GO$1,'Tactic Recode'!$A$1:$B$547,2,FALSE))</f>
        <v/>
      </c>
      <c r="GP48" t="str">
        <f>IF(ISERROR(MATCH(GP$1,'CSC Mitre'!AU$1:AU$220,0)),"",VLOOKUP(GP$1,'Tactic Recode'!$A$1:$B$547,2,FALSE))</f>
        <v/>
      </c>
      <c r="GQ48" t="str">
        <f>IF(ISERROR(MATCH(GQ$1,'CSC Mitre'!AU$1:AU$220,0)),"",VLOOKUP(GQ$1,'Tactic Recode'!$A$1:$B$547,2,FALSE))</f>
        <v/>
      </c>
      <c r="GR48" t="str">
        <f>IF(ISERROR(MATCH(GR$1,'CSC Mitre'!AU$1:AU$220,0)),"",VLOOKUP(GR$1,'Tactic Recode'!$A$1:$B$547,2,FALSE))</f>
        <v/>
      </c>
      <c r="GS48" t="str">
        <f>IF(ISERROR(MATCH(GS$1,'CSC Mitre'!AU$1:AU$220,0)),"",VLOOKUP(GS$1,'Tactic Recode'!$A$1:$B$547,2,FALSE))</f>
        <v/>
      </c>
      <c r="GT48" t="str">
        <f>IF(ISERROR(MATCH(GT$1,'CSC Mitre'!AU$1:AU$220,0)),"",VLOOKUP(GT$1,'Tactic Recode'!$A$1:$B$547,2,FALSE))</f>
        <v/>
      </c>
      <c r="GU48" t="str">
        <f>IF(ISERROR(MATCH(GU$1,'CSC Mitre'!AU$1:AU$220,0)),"",VLOOKUP(GU$1,'Tactic Recode'!$A$1:$B$547,2,FALSE))</f>
        <v/>
      </c>
      <c r="GV48" t="str">
        <f>IF(ISERROR(MATCH(GV$1,'CSC Mitre'!AU$1:AU$220,0)),"",VLOOKUP(GV$1,'Tactic Recode'!$A$1:$B$547,2,FALSE))</f>
        <v/>
      </c>
      <c r="GW48" t="str">
        <f>IF(ISERROR(MATCH(GW$1,'CSC Mitre'!AU$1:AU$220,0)),"",VLOOKUP(GW$1,'Tactic Recode'!$A$1:$B$547,2,FALSE))</f>
        <v/>
      </c>
      <c r="GX48" t="str">
        <f>IF(ISERROR(MATCH(GX$1,'CSC Mitre'!AU$1:AU$220,0)),"",VLOOKUP(GX$1,'Tactic Recode'!$A$1:$B$547,2,FALSE))</f>
        <v/>
      </c>
      <c r="GY48" t="str">
        <f>IF(ISERROR(MATCH(GY$1,'CSC Mitre'!AU$1:AU$220,0)),"",VLOOKUP(GY$1,'Tactic Recode'!$A$1:$B$547,2,FALSE))</f>
        <v/>
      </c>
      <c r="GZ48" t="str">
        <f>IF(ISERROR(MATCH(GZ$1,'CSC Mitre'!AU$1:AU$220,0)),"",VLOOKUP(GZ$1,'Tactic Recode'!$A$1:$B$547,2,FALSE))</f>
        <v/>
      </c>
      <c r="HA48" t="str">
        <f>IF(ISERROR(MATCH(HA$1,'CSC Mitre'!AU$1:AU$220,0)),"",VLOOKUP(HA$1,'Tactic Recode'!$A$1:$B$547,2,FALSE))</f>
        <v/>
      </c>
      <c r="HB48" t="str">
        <f>IF(ISERROR(MATCH(HB$1,'CSC Mitre'!AU$1:AU$220,0)),"",VLOOKUP(HB$1,'Tactic Recode'!$A$1:$B$547,2,FALSE))</f>
        <v/>
      </c>
      <c r="HC48" t="str">
        <f>IF(ISERROR(MATCH(HC$1,'CSC Mitre'!AU$1:AU$220,0)),"",VLOOKUP(HC$1,'Tactic Recode'!$A$1:$B$547,2,FALSE))</f>
        <v/>
      </c>
      <c r="HD48" t="str">
        <f>IF(ISERROR(MATCH(HD$1,'CSC Mitre'!AU$1:AU$220,0)),"",VLOOKUP(HD$1,'Tactic Recode'!$A$1:$B$547,2,FALSE))</f>
        <v/>
      </c>
      <c r="HE48" t="str">
        <f>IF(ISERROR(MATCH(HE$1,'CSC Mitre'!AU$1:AU$220,0)),"",VLOOKUP(HE$1,'Tactic Recode'!$A$1:$B$547,2,FALSE))</f>
        <v/>
      </c>
      <c r="HF48" t="str">
        <f>IF(ISERROR(MATCH(HF$1,'CSC Mitre'!AU$1:AU$220,0)),"",VLOOKUP(HF$1,'Tactic Recode'!$A$1:$B$547,2,FALSE))</f>
        <v/>
      </c>
      <c r="HG48" t="str">
        <f>IF(ISERROR(MATCH(HG$1,'CSC Mitre'!AU$1:AU$220,0)),"",VLOOKUP(HG$1,'Tactic Recode'!$A$1:$B$547,2,FALSE))</f>
        <v/>
      </c>
      <c r="HH48" t="str">
        <f>IF(ISERROR(MATCH(HH$1,'CSC Mitre'!AU$1:AU$220,0)),"",VLOOKUP(HH$1,'Tactic Recode'!$A$1:$B$547,2,FALSE))</f>
        <v/>
      </c>
      <c r="HI48" t="str">
        <f>IF(ISERROR(MATCH(HI$1,'CSC Mitre'!AU$1:AU$220,0)),"",VLOOKUP(HI$1,'Tactic Recode'!$A$1:$B$547,2,FALSE))</f>
        <v/>
      </c>
      <c r="HJ48" t="str">
        <f>IF(ISERROR(MATCH(HJ$1,'CSC Mitre'!AU$1:AU$220,0)),"",VLOOKUP(HJ$1,'Tactic Recode'!$A$1:$B$547,2,FALSE))</f>
        <v/>
      </c>
      <c r="HK48" t="str">
        <f>IF(ISERROR(MATCH(HK$1,'CSC Mitre'!AU$1:AU$220,0)),"",VLOOKUP(HK$1,'Tactic Recode'!$A$1:$B$547,2,FALSE))</f>
        <v/>
      </c>
      <c r="HL48" t="str">
        <f>IF(ISERROR(MATCH(HL$1,'CSC Mitre'!AU$1:AU$220,0)),"",VLOOKUP(HL$1,'Tactic Recode'!$A$1:$B$547,2,FALSE))</f>
        <v/>
      </c>
      <c r="HM48" t="str">
        <f>IF(ISERROR(MATCH(HM$1,'CSC Mitre'!AU$1:AU$220,0)),"",VLOOKUP(HM$1,'Tactic Recode'!$A$1:$B$547,2,FALSE))</f>
        <v/>
      </c>
      <c r="HN48" t="str">
        <f>IF(ISERROR(MATCH(HN$1,'CSC Mitre'!AU$1:AU$220,0)),"",VLOOKUP(HN$1,'Tactic Recode'!$A$1:$B$547,2,FALSE))</f>
        <v/>
      </c>
      <c r="HO48" t="str">
        <f>IF(ISERROR(MATCH(HO$1,'CSC Mitre'!AU$1:AU$220,0)),"",VLOOKUP(HO$1,'Tactic Recode'!$A$1:$B$547,2,FALSE))</f>
        <v/>
      </c>
      <c r="HP48" t="str">
        <f>IF(ISERROR(MATCH(HP$1,'CSC Mitre'!AU$1:AU$220,0)),"",VLOOKUP(HP$1,'Tactic Recode'!$A$1:$B$547,2,FALSE))</f>
        <v/>
      </c>
      <c r="HQ48" t="str">
        <f>IF(ISERROR(MATCH(HQ$1,'CSC Mitre'!AU$1:AU$220,0)),"",VLOOKUP(HQ$1,'Tactic Recode'!$A$1:$B$547,2,FALSE))</f>
        <v/>
      </c>
      <c r="HR48" t="str">
        <f>IF(ISERROR(MATCH(HR$1,'CSC Mitre'!AU$1:AU$220,0)),"",VLOOKUP(HR$1,'Tactic Recode'!$A$1:$B$547,2,FALSE))</f>
        <v/>
      </c>
      <c r="HS48" t="str">
        <f>IF(ISERROR(MATCH(HS$1,'CSC Mitre'!AU$1:AU$220,0)),"",VLOOKUP(HS$1,'Tactic Recode'!$A$1:$B$547,2,FALSE))</f>
        <v/>
      </c>
      <c r="HT48" t="str">
        <f>IF(ISERROR(MATCH(HT$1,'CSC Mitre'!AU$1:AU$220,0)),"",VLOOKUP(HT$1,'Tactic Recode'!$A$1:$B$547,2,FALSE))</f>
        <v/>
      </c>
      <c r="HU48" t="str">
        <f>IF(ISERROR(MATCH(HU$1,'CSC Mitre'!AU$1:AU$220,0)),"",VLOOKUP(HU$1,'Tactic Recode'!$A$1:$B$547,2,FALSE))</f>
        <v/>
      </c>
      <c r="HV48" t="str">
        <f>IF(ISERROR(MATCH(HV$1,'CSC Mitre'!AU$1:AU$220,0)),"",VLOOKUP(HV$1,'Tactic Recode'!$A$1:$B$547,2,FALSE))</f>
        <v/>
      </c>
      <c r="HW48" t="str">
        <f>IF(ISERROR(MATCH(HW$1,'CSC Mitre'!AU$1:AU$220,0)),"",VLOOKUP(HW$1,'Tactic Recode'!$A$1:$B$547,2,FALSE))</f>
        <v/>
      </c>
      <c r="HX48" t="str">
        <f>IF(ISERROR(MATCH(HX$1,'CSC Mitre'!AU$1:AU$220,0)),"",VLOOKUP(HX$1,'Tactic Recode'!$A$1:$B$547,2,FALSE))</f>
        <v/>
      </c>
      <c r="HY48" t="str">
        <f>IF(ISERROR(MATCH(HY$1,'CSC Mitre'!AU$1:AU$220,0)),"",VLOOKUP(HY$1,'Tactic Recode'!$A$1:$B$547,2,FALSE))</f>
        <v/>
      </c>
      <c r="HZ48" t="str">
        <f>IF(ISERROR(MATCH(HZ$1,'CSC Mitre'!AU$1:AU$220,0)),"",VLOOKUP(HZ$1,'Tactic Recode'!$A$1:$B$547,2,FALSE))</f>
        <v/>
      </c>
      <c r="IA48" t="str">
        <f>IF(ISERROR(MATCH(IA$1,'CSC Mitre'!AU$1:AU$220,0)),"",VLOOKUP(IA$1,'Tactic Recode'!$A$1:$B$547,2,FALSE))</f>
        <v/>
      </c>
      <c r="IB48" t="str">
        <f>IF(ISERROR(MATCH(IB$1,'CSC Mitre'!AU$1:AU$220,0)),"",VLOOKUP(IB$1,'Tactic Recode'!$A$1:$B$547,2,FALSE))</f>
        <v/>
      </c>
      <c r="IC48" t="str">
        <f>IF(ISERROR(MATCH(IC$1,'CSC Mitre'!AU$1:AU$220,0)),"",VLOOKUP(IC$1,'Tactic Recode'!$A$1:$B$547,2,FALSE))</f>
        <v/>
      </c>
      <c r="ID48" t="str">
        <f>IF(ISERROR(MATCH(ID$1,'CSC Mitre'!AU$1:AU$220,0)),"",VLOOKUP(ID$1,'Tactic Recode'!$A$1:$B$547,2,FALSE))</f>
        <v/>
      </c>
      <c r="IE48" t="str">
        <f>IF(ISERROR(MATCH(IE$1,'CSC Mitre'!AU$1:AU$220,0)),"",VLOOKUP(IE$1,'Tactic Recode'!$A$1:$B$547,2,FALSE))</f>
        <v/>
      </c>
      <c r="IF48" t="str">
        <f>IF(ISERROR(MATCH(IF$1,'CSC Mitre'!AU$1:AU$220,0)),"",VLOOKUP(IF$1,'Tactic Recode'!$A$1:$B$547,2,FALSE))</f>
        <v/>
      </c>
      <c r="IG48" t="str">
        <f>IF(ISERROR(MATCH(IG$1,'CSC Mitre'!AU$1:AU$220,0)),"",VLOOKUP(IG$1,'Tactic Recode'!$A$1:$B$547,2,FALSE))</f>
        <v/>
      </c>
      <c r="IH48" t="str">
        <f>IF(ISERROR(MATCH(IH$1,'CSC Mitre'!AU$1:AU$220,0)),"",VLOOKUP(IH$1,'Tactic Recode'!$A$1:$B$547,2,FALSE))</f>
        <v/>
      </c>
      <c r="II48" t="str">
        <f>IF(ISERROR(MATCH(II$1,'CSC Mitre'!AU$1:AU$220,0)),"",VLOOKUP(II$1,'Tactic Recode'!$A$1:$B$547,2,FALSE))</f>
        <v/>
      </c>
      <c r="IJ48" t="str">
        <f>IF(ISERROR(MATCH(IJ$1,'CSC Mitre'!AU$1:AU$220,0)),"",VLOOKUP(IJ$1,'Tactic Recode'!$A$1:$B$547,2,FALSE))</f>
        <v/>
      </c>
      <c r="IK48" t="str">
        <f>IF(ISERROR(MATCH(IK$1,'CSC Mitre'!AU$1:AU$220,0)),"",VLOOKUP(IK$1,'Tactic Recode'!$A$1:$B$547,2,FALSE))</f>
        <v/>
      </c>
      <c r="IL48" t="str">
        <f>IF(ISERROR(MATCH(IL$1,'CSC Mitre'!AU$1:AU$220,0)),"",VLOOKUP(IL$1,'Tactic Recode'!$A$1:$B$547,2,FALSE))</f>
        <v/>
      </c>
      <c r="IM48" t="str">
        <f>IF(ISERROR(MATCH(IM$1,'CSC Mitre'!AU$1:AU$220,0)),"",VLOOKUP(IM$1,'Tactic Recode'!$A$1:$B$547,2,FALSE))</f>
        <v/>
      </c>
      <c r="IN48" t="str">
        <f>IF(ISERROR(MATCH(IN$1,'CSC Mitre'!AU$1:AU$220,0)),"",VLOOKUP(IN$1,'Tactic Recode'!$A$1:$B$547,2,FALSE))</f>
        <v/>
      </c>
      <c r="IO48" t="str">
        <f>IF(ISERROR(MATCH(IO$1,'CSC Mitre'!AU$1:AU$220,0)),"",VLOOKUP(IO$1,'Tactic Recode'!$A$1:$B$547,2,FALSE))</f>
        <v/>
      </c>
      <c r="IP48" t="str">
        <f>IF(ISERROR(MATCH(IP$1,'CSC Mitre'!AU$1:AU$220,0)),"",VLOOKUP(IP$1,'Tactic Recode'!$A$1:$B$547,2,FALSE))</f>
        <v/>
      </c>
      <c r="IQ48" t="str">
        <f>IF(ISERROR(MATCH(IQ$1,'CSC Mitre'!AU$1:AU$220,0)),"",VLOOKUP(IQ$1,'Tactic Recode'!$A$1:$B$547,2,FALSE))</f>
        <v/>
      </c>
      <c r="IR48" t="str">
        <f>IF(ISERROR(MATCH(IR$1,'CSC Mitre'!AU$1:AU$220,0)),"",VLOOKUP(IR$1,'Tactic Recode'!$A$1:$B$547,2,FALSE))</f>
        <v/>
      </c>
      <c r="IS48" t="str">
        <f>IF(ISERROR(MATCH(IS$1,'CSC Mitre'!AU$1:AU$220,0)),"",VLOOKUP(IS$1,'Tactic Recode'!$A$1:$B$547,2,FALSE))</f>
        <v/>
      </c>
      <c r="IT48" t="str">
        <f>IF(ISERROR(MATCH(IT$1,'CSC Mitre'!AU$1:AU$220,0)),"",VLOOKUP(IT$1,'Tactic Recode'!$A$1:$B$547,2,FALSE))</f>
        <v/>
      </c>
      <c r="IU48" t="str">
        <f>IF(ISERROR(MATCH(IU$1,'CSC Mitre'!AU$1:AU$220,0)),"",VLOOKUP(IU$1,'Tactic Recode'!$A$1:$B$547,2,FALSE))</f>
        <v/>
      </c>
      <c r="IV48" t="str">
        <f>IF(ISERROR(MATCH(IV$1,'CSC Mitre'!AU$1:AU$220,0)),"",VLOOKUP(IV$1,'Tactic Recode'!$A$1:$B$547,2,FALSE))</f>
        <v/>
      </c>
      <c r="IW48" t="str">
        <f>IF(ISERROR(MATCH(IW$1,'CSC Mitre'!AU$1:AU$220,0)),"",VLOOKUP(IW$1,'Tactic Recode'!$A$1:$B$547,2,FALSE))</f>
        <v/>
      </c>
      <c r="IX48" t="str">
        <f>IF(ISERROR(MATCH(IX$1,'CSC Mitre'!AU$1:AU$220,0)),"",VLOOKUP(IX$1,'Tactic Recode'!$A$1:$B$547,2,FALSE))</f>
        <v/>
      </c>
      <c r="IY48" t="str">
        <f>IF(ISERROR(MATCH(IY$1,'CSC Mitre'!AU$1:AU$220,0)),"",VLOOKUP(IY$1,'Tactic Recode'!$A$1:$B$547,2,FALSE))</f>
        <v/>
      </c>
      <c r="IZ48" t="str">
        <f>IF(ISERROR(MATCH(IZ$1,'CSC Mitre'!AU$1:AU$220,0)),"",VLOOKUP(IZ$1,'Tactic Recode'!$A$1:$B$547,2,FALSE))</f>
        <v/>
      </c>
      <c r="JA48" t="str">
        <f>IF(ISERROR(MATCH(JA$1,'CSC Mitre'!AU$1:AU$220,0)),"",VLOOKUP(JA$1,'Tactic Recode'!$A$1:$B$547,2,FALSE))</f>
        <v/>
      </c>
      <c r="JB48" t="str">
        <f>IF(ISERROR(MATCH(JB$1,'CSC Mitre'!AU$1:AU$220,0)),"",VLOOKUP(JB$1,'Tactic Recode'!$A$1:$B$547,2,FALSE))</f>
        <v/>
      </c>
      <c r="JC48" t="str">
        <f>IF(ISERROR(MATCH(JC$1,'CSC Mitre'!AU$1:AU$220,0)),"",VLOOKUP(JC$1,'Tactic Recode'!$A$1:$B$547,2,FALSE))</f>
        <v/>
      </c>
      <c r="JD48" t="str">
        <f>IF(ISERROR(MATCH(JD$1,'CSC Mitre'!AU$1:AU$220,0)),"",VLOOKUP(JD$1,'Tactic Recode'!$A$1:$B$547,2,FALSE))</f>
        <v/>
      </c>
      <c r="JE48" t="str">
        <f>IF(ISERROR(MATCH(JE$1,'CSC Mitre'!AU$1:AU$220,0)),"",VLOOKUP(JE$1,'Tactic Recode'!$A$1:$B$547,2,FALSE))</f>
        <v/>
      </c>
      <c r="JF48" t="str">
        <f>IF(ISERROR(MATCH(JF$1,'CSC Mitre'!AU$1:AU$220,0)),"",VLOOKUP(JF$1,'Tactic Recode'!$A$1:$B$547,2,FALSE))</f>
        <v/>
      </c>
      <c r="JG48" t="str">
        <f>IF(ISERROR(MATCH(JG$1,'CSC Mitre'!AU$1:AU$220,0)),"",VLOOKUP(JG$1,'Tactic Recode'!$A$1:$B$547,2,FALSE))</f>
        <v/>
      </c>
      <c r="JH48" t="str">
        <f>IF(ISERROR(MATCH(JH$1,'CSC Mitre'!AU$1:AU$220,0)),"",VLOOKUP(JH$1,'Tactic Recode'!$A$1:$B$547,2,FALSE))</f>
        <v/>
      </c>
      <c r="JI48" t="str">
        <f>IF(ISERROR(MATCH(JI$1,'CSC Mitre'!AU$1:AU$220,0)),"",VLOOKUP(JI$1,'Tactic Recode'!$A$1:$B$547,2,FALSE))</f>
        <v/>
      </c>
      <c r="JJ48" t="str">
        <f>IF(ISERROR(MATCH(JJ$1,'CSC Mitre'!AU$1:AU$220,0)),"",VLOOKUP(JJ$1,'Tactic Recode'!$A$1:$B$547,2,FALSE))</f>
        <v/>
      </c>
      <c r="JK48" t="str">
        <f>IF(ISERROR(MATCH(JK$1,'CSC Mitre'!AU$1:AU$220,0)),"",VLOOKUP(JK$1,'Tactic Recode'!$A$1:$B$547,2,FALSE))</f>
        <v/>
      </c>
      <c r="JL48" t="str">
        <f>IF(ISERROR(MATCH(JL$1,'CSC Mitre'!AU$1:AU$220,0)),"",VLOOKUP(JL$1,'Tactic Recode'!$A$1:$B$547,2,FALSE))</f>
        <v/>
      </c>
      <c r="JM48" t="str">
        <f>IF(ISERROR(MATCH(JM$1,'CSC Mitre'!AU$1:AU$220,0)),"",VLOOKUP(JM$1,'Tactic Recode'!$A$1:$B$547,2,FALSE))</f>
        <v/>
      </c>
      <c r="JN48" t="str">
        <f>IF(ISERROR(MATCH(JN$1,'CSC Mitre'!AU$1:AU$220,0)),"",VLOOKUP(JN$1,'Tactic Recode'!$A$1:$B$547,2,FALSE))</f>
        <v/>
      </c>
      <c r="JO48" t="str">
        <f>IF(ISERROR(MATCH(JO$1,'CSC Mitre'!AU$1:AU$220,0)),"",VLOOKUP(JO$1,'Tactic Recode'!$A$1:$B$547,2,FALSE))</f>
        <v/>
      </c>
      <c r="JP48" t="str">
        <f>IF(ISERROR(MATCH(JP$1,'CSC Mitre'!AU$1:AU$220,0)),"",VLOOKUP(JP$1,'Tactic Recode'!$A$1:$B$547,2,FALSE))</f>
        <v/>
      </c>
      <c r="JQ48" t="str">
        <f>IF(ISERROR(MATCH(JQ$1,'CSC Mitre'!AU$1:AU$220,0)),"",VLOOKUP(JQ$1,'Tactic Recode'!$A$1:$B$547,2,FALSE))</f>
        <v/>
      </c>
      <c r="JR48" t="str">
        <f>IF(ISERROR(MATCH(JR$1,'CSC Mitre'!AU$1:AU$220,0)),"",VLOOKUP(JR$1,'Tactic Recode'!$A$1:$B$547,2,FALSE))</f>
        <v/>
      </c>
      <c r="JS48" t="str">
        <f>IF(ISERROR(MATCH(JS$1,'CSC Mitre'!AU$1:AU$220,0)),"",VLOOKUP(JS$1,'Tactic Recode'!$A$1:$B$547,2,FALSE))</f>
        <v/>
      </c>
      <c r="JT48" t="str">
        <f>IF(ISERROR(MATCH(JT$1,'CSC Mitre'!AU$1:AU$220,0)),"",VLOOKUP(JT$1,'Tactic Recode'!$A$1:$B$547,2,FALSE))</f>
        <v/>
      </c>
      <c r="JU48" t="str">
        <f>IF(ISERROR(MATCH(JU$1,'CSC Mitre'!AU$1:AU$220,0)),"",VLOOKUP(JU$1,'Tactic Recode'!$A$1:$B$547,2,FALSE))</f>
        <v/>
      </c>
      <c r="JV48" t="str">
        <f>IF(ISERROR(MATCH(JV$1,'CSC Mitre'!AU$1:AU$220,0)),"",VLOOKUP(JV$1,'Tactic Recode'!$A$1:$B$547,2,FALSE))</f>
        <v/>
      </c>
      <c r="JW48" t="str">
        <f>IF(ISERROR(MATCH(JW$1,'CSC Mitre'!AU$1:AU$220,0)),"",VLOOKUP(JW$1,'Tactic Recode'!$A$1:$B$547,2,FALSE))</f>
        <v/>
      </c>
      <c r="JX48" t="str">
        <f>IF(ISERROR(MATCH(JX$1,'CSC Mitre'!AU$1:AU$220,0)),"",VLOOKUP(JX$1,'Tactic Recode'!$A$1:$B$547,2,FALSE))</f>
        <v/>
      </c>
      <c r="JY48" t="str">
        <f>IF(ISERROR(MATCH(JY$1,'CSC Mitre'!AU$1:AU$220,0)),"",VLOOKUP(JY$1,'Tactic Recode'!$A$1:$B$547,2,FALSE))</f>
        <v/>
      </c>
      <c r="JZ48" t="str">
        <f>IF(ISERROR(MATCH(JZ$1,'CSC Mitre'!AU$1:AU$220,0)),"",VLOOKUP(JZ$1,'Tactic Recode'!$A$1:$B$547,2,FALSE))</f>
        <v/>
      </c>
      <c r="KA48" t="str">
        <f>IF(ISERROR(MATCH(KA$1,'CSC Mitre'!AU$1:AU$220,0)),"",VLOOKUP(KA$1,'Tactic Recode'!$A$1:$B$547,2,FALSE))</f>
        <v/>
      </c>
      <c r="KB48" t="str">
        <f>IF(ISERROR(MATCH(KB$1,'CSC Mitre'!AU$1:AU$220,0)),"",VLOOKUP(KB$1,'Tactic Recode'!$A$1:$B$547,2,FALSE))</f>
        <v/>
      </c>
      <c r="KC48" t="str">
        <f>IF(ISERROR(MATCH(KC$1,'CSC Mitre'!AU$1:AU$220,0)),"",VLOOKUP(KC$1,'Tactic Recode'!$A$1:$B$547,2,FALSE))</f>
        <v/>
      </c>
      <c r="KD48" t="str">
        <f>IF(ISERROR(MATCH(KD$1,'CSC Mitre'!AU$1:AU$220,0)),"",VLOOKUP(KD$1,'Tactic Recode'!$A$1:$B$547,2,FALSE))</f>
        <v/>
      </c>
      <c r="KE48" t="str">
        <f>IF(ISERROR(MATCH(KE$1,'CSC Mitre'!AU$1:AU$220,0)),"",VLOOKUP(KE$1,'Tactic Recode'!$A$1:$B$547,2,FALSE))</f>
        <v>Collection</v>
      </c>
      <c r="KF48" t="str">
        <f>IF(ISERROR(MATCH(KF$1,'CSC Mitre'!AU$1:AU$220,0)),"",VLOOKUP(KF$1,'Tactic Recode'!$A$1:$B$547,2,FALSE))</f>
        <v/>
      </c>
      <c r="KG48" t="str">
        <f>IF(ISERROR(MATCH(KG$1,'CSC Mitre'!AU$1:AU$220,0)),"",VLOOKUP(KG$1,'Tactic Recode'!$A$1:$B$547,2,FALSE))</f>
        <v/>
      </c>
      <c r="KH48" t="str">
        <f>IF(ISERROR(MATCH(KH$1,'CSC Mitre'!AU$1:AU$220,0)),"",VLOOKUP(KH$1,'Tactic Recode'!$A$1:$B$547,2,FALSE))</f>
        <v/>
      </c>
      <c r="KI48" t="str">
        <f>IF(ISERROR(MATCH(KI$1,'CSC Mitre'!AU$1:AU$220,0)),"",VLOOKUP(KI$1,'Tactic Recode'!$A$1:$B$547,2,FALSE))</f>
        <v/>
      </c>
      <c r="KJ48" t="str">
        <f>IF(ISERROR(MATCH(KJ$1,'CSC Mitre'!AU$1:AU$220,0)),"",VLOOKUP(KJ$1,'Tactic Recode'!$A$1:$B$547,2,FALSE))</f>
        <v/>
      </c>
      <c r="KK48" t="str">
        <f>IF(ISERROR(MATCH(KK$1,'CSC Mitre'!AU$1:AU$220,0)),"",VLOOKUP(KK$1,'Tactic Recode'!$A$1:$B$547,2,FALSE))</f>
        <v>Credential Access</v>
      </c>
      <c r="KL48" t="str">
        <f>IF(ISERROR(MATCH(KL$1,'CSC Mitre'!AU$1:AU$220,0)),"",VLOOKUP(KL$1,'Tactic Recode'!$A$1:$B$547,2,FALSE))</f>
        <v/>
      </c>
      <c r="KM48" t="str">
        <f>IF(ISERROR(MATCH(KM$1,'CSC Mitre'!AU$1:AU$220,0)),"",VLOOKUP(KM$1,'Tactic Recode'!$A$1:$B$547,2,FALSE))</f>
        <v/>
      </c>
      <c r="KN48" t="str">
        <f>IF(ISERROR(MATCH(KN$1,'CSC Mitre'!AU$1:AU$220,0)),"",VLOOKUP(KN$1,'Tactic Recode'!$A$1:$B$547,2,FALSE))</f>
        <v/>
      </c>
      <c r="KO48" t="str">
        <f>IF(ISERROR(MATCH(KO$1,'CSC Mitre'!AU$1:AU$220,0)),"",VLOOKUP(KO$1,'Tactic Recode'!$A$1:$B$547,2,FALSE))</f>
        <v/>
      </c>
      <c r="KP48" t="str">
        <f>IF(ISERROR(MATCH(KP$1,'CSC Mitre'!AU$1:AU$220,0)),"",VLOOKUP(KP$1,'Tactic Recode'!$A$1:$B$547,2,FALSE))</f>
        <v/>
      </c>
      <c r="KQ48" t="str">
        <f>IF(ISERROR(MATCH(KQ$1,'CSC Mitre'!AU$1:AU$220,0)),"",VLOOKUP(KQ$1,'Tactic Recode'!$A$1:$B$547,2,FALSE))</f>
        <v/>
      </c>
      <c r="KR48" t="str">
        <f>IF(ISERROR(MATCH(KR$1,'CSC Mitre'!AU$1:AU$220,0)),"",VLOOKUP(KR$1,'Tactic Recode'!$A$1:$B$547,2,FALSE))</f>
        <v/>
      </c>
      <c r="KS48" t="str">
        <f>IF(ISERROR(MATCH(KS$1,'CSC Mitre'!AU$1:AU$220,0)),"",VLOOKUP(KS$1,'Tactic Recode'!$A$1:$B$547,2,FALSE))</f>
        <v/>
      </c>
      <c r="KT48" t="str">
        <f>IF(ISERROR(MATCH(KT$1,'CSC Mitre'!AU$1:AU$220,0)),"",VLOOKUP(KT$1,'Tactic Recode'!$A$1:$B$547,2,FALSE))</f>
        <v/>
      </c>
      <c r="KU48" t="str">
        <f>IF(ISERROR(MATCH(KU$1,'CSC Mitre'!AU$1:AU$220,0)),"",VLOOKUP(KU$1,'Tactic Recode'!$A$1:$B$547,2,FALSE))</f>
        <v/>
      </c>
      <c r="KV48" t="str">
        <f>IF(ISERROR(MATCH(KV$1,'CSC Mitre'!AU$1:AU$220,0)),"",VLOOKUP(KV$1,'Tactic Recode'!$A$1:$B$547,2,FALSE))</f>
        <v/>
      </c>
      <c r="KW48" t="str">
        <f>IF(ISERROR(MATCH(KW$1,'CSC Mitre'!AU$1:AU$220,0)),"",VLOOKUP(KW$1,'Tactic Recode'!$A$1:$B$547,2,FALSE))</f>
        <v/>
      </c>
      <c r="KX48" t="str">
        <f>IF(ISERROR(MATCH(KX$1,'CSC Mitre'!AU$1:AU$220,0)),"",VLOOKUP(KX$1,'Tactic Recode'!$A$1:$B$547,2,FALSE))</f>
        <v/>
      </c>
      <c r="KY48" t="str">
        <f>IF(ISERROR(MATCH(KY$1,'CSC Mitre'!AU$1:AU$220,0)),"",VLOOKUP(KY$1,'Tactic Recode'!$A$1:$B$547,2,FALSE))</f>
        <v/>
      </c>
      <c r="KZ48" t="str">
        <f>IF(ISERROR(MATCH(KZ$1,'CSC Mitre'!AU$1:AU$220,0)),"",VLOOKUP(KZ$1,'Tactic Recode'!$A$1:$B$547,2,FALSE))</f>
        <v/>
      </c>
      <c r="LA48" t="str">
        <f>IF(ISERROR(MATCH(LA$1,'CSC Mitre'!AU$1:AU$220,0)),"",VLOOKUP(LA$1,'Tactic Recode'!$A$1:$B$547,2,FALSE))</f>
        <v/>
      </c>
      <c r="LB48" t="str">
        <f>IF(ISERROR(MATCH(LB$1,'CSC Mitre'!AU$1:AU$220,0)),"",VLOOKUP(LB$1,'Tactic Recode'!$A$1:$B$547,2,FALSE))</f>
        <v/>
      </c>
      <c r="LC48" t="str">
        <f>IF(ISERROR(MATCH(LC$1,'CSC Mitre'!AU$1:AU$220,0)),"",VLOOKUP(LC$1,'Tactic Recode'!$A$1:$B$547,2,FALSE))</f>
        <v/>
      </c>
      <c r="LD48" t="str">
        <f>IF(ISERROR(MATCH(LD$1,'CSC Mitre'!AU$1:AU$220,0)),"",VLOOKUP(LD$1,'Tactic Recode'!$A$1:$B$547,2,FALSE))</f>
        <v/>
      </c>
      <c r="LE48" t="str">
        <f>IF(ISERROR(MATCH(LE$1,'CSC Mitre'!AU$1:AU$220,0)),"",VLOOKUP(LE$1,'Tactic Recode'!$A$1:$B$547,2,FALSE))</f>
        <v/>
      </c>
      <c r="LF48" t="str">
        <f>IF(ISERROR(MATCH(LF$1,'CSC Mitre'!AU$1:AU$220,0)),"",VLOOKUP(LF$1,'Tactic Recode'!$A$1:$B$547,2,FALSE))</f>
        <v/>
      </c>
      <c r="LG48" t="str">
        <f>IF(ISERROR(MATCH(LG$1,'CSC Mitre'!AU$1:AU$220,0)),"",VLOOKUP(LG$1,'Tactic Recode'!$A$1:$B$547,2,FALSE))</f>
        <v/>
      </c>
      <c r="LH48" t="str">
        <f>IF(ISERROR(MATCH(LH$1,'CSC Mitre'!AU$1:AU$220,0)),"",VLOOKUP(LH$1,'Tactic Recode'!$A$1:$B$547,2,FALSE))</f>
        <v/>
      </c>
      <c r="LI48" t="str">
        <f>IF(ISERROR(MATCH(LI$1,'CSC Mitre'!AU$1:AU$220,0)),"",VLOOKUP(LI$1,'Tactic Recode'!$A$1:$B$547,2,FALSE))</f>
        <v/>
      </c>
      <c r="LJ48" t="str">
        <f>IF(ISERROR(MATCH(LJ$1,'CSC Mitre'!AU$1:AU$220,0)),"",VLOOKUP(LJ$1,'Tactic Recode'!$A$1:$B$547,2,FALSE))</f>
        <v/>
      </c>
      <c r="LK48" t="str">
        <f>IF(ISERROR(MATCH(LK$1,'CSC Mitre'!AU$1:AU$220,0)),"",VLOOKUP(LK$1,'Tactic Recode'!$A$1:$B$547,2,FALSE))</f>
        <v/>
      </c>
      <c r="LL48" t="str">
        <f>IF(ISERROR(MATCH(LL$1,'CSC Mitre'!AU$1:AU$220,0)),"",VLOOKUP(LL$1,'Tactic Recode'!$A$1:$B$547,2,FALSE))</f>
        <v/>
      </c>
      <c r="LM48" t="str">
        <f>IF(ISERROR(MATCH(LM$1,'CSC Mitre'!AU$1:AU$220,0)),"",VLOOKUP(LM$1,'Tactic Recode'!$A$1:$B$547,2,FALSE))</f>
        <v/>
      </c>
      <c r="LN48" t="str">
        <f>IF(ISERROR(MATCH(LN$1,'CSC Mitre'!AU$1:AU$220,0)),"",VLOOKUP(LN$1,'Tactic Recode'!$A$1:$B$547,2,FALSE))</f>
        <v/>
      </c>
      <c r="LO48" t="str">
        <f>IF(ISERROR(MATCH(LO$1,'CSC Mitre'!AU$1:AU$220,0)),"",VLOOKUP(LO$1,'Tactic Recode'!$A$1:$B$547,2,FALSE))</f>
        <v/>
      </c>
      <c r="LP48" t="str">
        <f>IF(ISERROR(MATCH(LP$1,'CSC Mitre'!AU$1:AU$220,0)),"",VLOOKUP(LP$1,'Tactic Recode'!$A$1:$B$547,2,FALSE))</f>
        <v/>
      </c>
      <c r="LQ48" t="str">
        <f>IF(ISERROR(MATCH(LQ$1,'CSC Mitre'!AU$1:AU$220,0)),"",VLOOKUP(LQ$1,'Tactic Recode'!$A$1:$B$547,2,FALSE))</f>
        <v/>
      </c>
      <c r="LR48" t="str">
        <f>IF(ISERROR(MATCH(LR$1,'CSC Mitre'!AU$1:AU$220,0)),"",VLOOKUP(LR$1,'Tactic Recode'!$A$1:$B$547,2,FALSE))</f>
        <v/>
      </c>
      <c r="LS48" t="str">
        <f>IF(ISERROR(MATCH(LS$1,'CSC Mitre'!AU$1:AU$220,0)),"",VLOOKUP(LS$1,'Tactic Recode'!$A$1:$B$547,2,FALSE))</f>
        <v/>
      </c>
      <c r="LT48" t="str">
        <f>IF(ISERROR(MATCH(LT$1,'CSC Mitre'!AU$1:AU$220,0)),"",VLOOKUP(LT$1,'Tactic Recode'!$A$1:$B$547,2,FALSE))</f>
        <v/>
      </c>
      <c r="LU48" t="str">
        <f>IF(ISERROR(MATCH(LU$1,'CSC Mitre'!AU$1:AU$220,0)),"",VLOOKUP(LU$1,'Tactic Recode'!$A$1:$B$547,2,FALSE))</f>
        <v/>
      </c>
      <c r="LV48" t="str">
        <f>IF(ISERROR(MATCH(LV$1,'CSC Mitre'!AU$1:AU$220,0)),"",VLOOKUP(LV$1,'Tactic Recode'!$A$1:$B$547,2,FALSE))</f>
        <v/>
      </c>
      <c r="LW48" t="str">
        <f>IF(ISERROR(MATCH(LW$1,'CSC Mitre'!AU$1:AU$220,0)),"",VLOOKUP(LW$1,'Tactic Recode'!$A$1:$B$547,2,FALSE))</f>
        <v/>
      </c>
      <c r="LX48" t="str">
        <f>IF(ISERROR(MATCH(LX$1,'CSC Mitre'!AU$1:AU$220,0)),"",VLOOKUP(LX$1,'Tactic Recode'!$A$1:$B$547,2,FALSE))</f>
        <v/>
      </c>
      <c r="LY48" t="str">
        <f>IF(ISERROR(MATCH(LY$1,'CSC Mitre'!AU$1:AU$220,0)),"",VLOOKUP(LY$1,'Tactic Recode'!$A$1:$B$547,2,FALSE))</f>
        <v/>
      </c>
      <c r="LZ48" t="str">
        <f>IF(ISERROR(MATCH(LZ$1,'CSC Mitre'!AU$1:AU$220,0)),"",VLOOKUP(LZ$1,'Tactic Recode'!$A$1:$B$547,2,FALSE))</f>
        <v/>
      </c>
      <c r="MA48" t="str">
        <f>IF(ISERROR(MATCH(MA$1,'CSC Mitre'!AU$1:AU$220,0)),"",VLOOKUP(MA$1,'Tactic Recode'!$A$1:$B$547,2,FALSE))</f>
        <v/>
      </c>
      <c r="MB48" t="str">
        <f>IF(ISERROR(MATCH(MB$1,'CSC Mitre'!AU$1:AU$220,0)),"",VLOOKUP(MB$1,'Tactic Recode'!$A$1:$B$547,2,FALSE))</f>
        <v/>
      </c>
      <c r="MC48" t="str">
        <f>IF(ISERROR(MATCH(MC$1,'CSC Mitre'!AU$1:AU$220,0)),"",VLOOKUP(MC$1,'Tactic Recode'!$A$1:$B$547,2,FALSE))</f>
        <v/>
      </c>
      <c r="MD48" t="str">
        <f>IF(ISERROR(MATCH(MD$1,'CSC Mitre'!AU$1:AU$220,0)),"",VLOOKUP(MD$1,'Tactic Recode'!$A$1:$B$547,2,FALSE))</f>
        <v/>
      </c>
      <c r="ME48" t="str">
        <f>IF(ISERROR(MATCH(ME$1,'CSC Mitre'!AU$1:AU$220,0)),"",VLOOKUP(ME$1,'Tactic Recode'!$A$1:$B$547,2,FALSE))</f>
        <v/>
      </c>
      <c r="MF48" t="str">
        <f>IF(ISERROR(MATCH(MF$1,'CSC Mitre'!AU$1:AU$220,0)),"",VLOOKUP(MF$1,'Tactic Recode'!$A$1:$B$547,2,FALSE))</f>
        <v/>
      </c>
      <c r="MG48" t="str">
        <f>IF(ISERROR(MATCH(MG$1,'CSC Mitre'!AU$1:AU$220,0)),"",VLOOKUP(MG$1,'Tactic Recode'!$A$1:$B$547,2,FALSE))</f>
        <v/>
      </c>
      <c r="MH48" t="str">
        <f>IF(ISERROR(MATCH(MH$1,'CSC Mitre'!AU$1:AU$220,0)),"",VLOOKUP(MH$1,'Tactic Recode'!$A$1:$B$547,2,FALSE))</f>
        <v/>
      </c>
      <c r="MI48" t="str">
        <f>IF(ISERROR(MATCH(MI$1,'CSC Mitre'!AU$1:AU$220,0)),"",VLOOKUP(MI$1,'Tactic Recode'!$A$1:$B$547,2,FALSE))</f>
        <v/>
      </c>
      <c r="MJ48" t="str">
        <f>IF(ISERROR(MATCH(MJ$1,'CSC Mitre'!AU$1:AU$220,0)),"",VLOOKUP(MJ$1,'Tactic Recode'!$A$1:$B$547,2,FALSE))</f>
        <v/>
      </c>
      <c r="MK48" t="str">
        <f>IF(ISERROR(MATCH(MK$1,'CSC Mitre'!AU$1:AU$220,0)),"",VLOOKUP(MK$1,'Tactic Recode'!$A$1:$B$547,2,FALSE))</f>
        <v/>
      </c>
      <c r="ML48" t="str">
        <f>IF(ISERROR(MATCH(ML$1,'CSC Mitre'!AU$1:AU$220,0)),"",VLOOKUP(ML$1,'Tactic Recode'!$A$1:$B$547,2,FALSE))</f>
        <v/>
      </c>
      <c r="MM48" t="str">
        <f>IF(ISERROR(MATCH(MM$1,'CSC Mitre'!AU$1:AU$220,0)),"",VLOOKUP(MM$1,'Tactic Recode'!$A$1:$B$547,2,FALSE))</f>
        <v/>
      </c>
      <c r="MN48" t="str">
        <f>IF(ISERROR(MATCH(MN$1,'CSC Mitre'!AU$1:AU$220,0)),"",VLOOKUP(MN$1,'Tactic Recode'!$A$1:$B$547,2,FALSE))</f>
        <v/>
      </c>
      <c r="MO48" t="str">
        <f>IF(ISERROR(MATCH(MO$1,'CSC Mitre'!AU$1:AU$220,0)),"",VLOOKUP(MO$1,'Tactic Recode'!$A$1:$B$547,2,FALSE))</f>
        <v/>
      </c>
      <c r="MP48" t="str">
        <f>IF(ISERROR(MATCH(MP$1,'CSC Mitre'!AU$1:AU$220,0)),"",VLOOKUP(MP$1,'Tactic Recode'!$A$1:$B$547,2,FALSE))</f>
        <v/>
      </c>
      <c r="MQ48" t="str">
        <f>IF(ISERROR(MATCH(MQ$1,'CSC Mitre'!AU$1:AU$220,0)),"",VLOOKUP(MQ$1,'Tactic Recode'!$A$1:$B$547,2,FALSE))</f>
        <v/>
      </c>
      <c r="MR48" t="str">
        <f>IF(ISERROR(MATCH(MR$1,'CSC Mitre'!AU$1:AU$220,0)),"",VLOOKUP(MR$1,'Tactic Recode'!$A$1:$B$547,2,FALSE))</f>
        <v/>
      </c>
      <c r="MS48" t="str">
        <f>IF(ISERROR(MATCH(MS$1,'CSC Mitre'!AU$1:AU$220,0)),"",VLOOKUP(MS$1,'Tactic Recode'!$A$1:$B$547,2,FALSE))</f>
        <v/>
      </c>
      <c r="MT48" t="str">
        <f>IF(ISERROR(MATCH(MT$1,'CSC Mitre'!AU$1:AU$220,0)),"",VLOOKUP(MT$1,'Tactic Recode'!$A$1:$B$547,2,FALSE))</f>
        <v/>
      </c>
      <c r="MU48" t="str">
        <f>IF(ISERROR(MATCH(MU$1,'CSC Mitre'!AU$1:AU$220,0)),"",VLOOKUP(MU$1,'Tactic Recode'!$A$1:$B$547,2,FALSE))</f>
        <v/>
      </c>
      <c r="MV48" t="str">
        <f>IF(ISERROR(MATCH(MV$1,'CSC Mitre'!AU$1:AU$220,0)),"",VLOOKUP(MV$1,'Tactic Recode'!$A$1:$B$547,2,FALSE))</f>
        <v/>
      </c>
      <c r="MW48" t="str">
        <f>IF(ISERROR(MATCH(MW$1,'CSC Mitre'!AU$1:AU$220,0)),"",VLOOKUP(MW$1,'Tactic Recode'!$A$1:$B$547,2,FALSE))</f>
        <v/>
      </c>
      <c r="MX48" t="str">
        <f>IF(ISERROR(MATCH(MX$1,'CSC Mitre'!AU$1:AU$220,0)),"",VLOOKUP(MX$1,'Tactic Recode'!$A$1:$B$547,2,FALSE))</f>
        <v/>
      </c>
      <c r="MY48" t="str">
        <f>IF(ISERROR(MATCH(MY$1,'CSC Mitre'!AU$1:AU$220,0)),"",VLOOKUP(MY$1,'Tactic Recode'!$A$1:$B$547,2,FALSE))</f>
        <v/>
      </c>
      <c r="MZ48" t="str">
        <f>IF(ISERROR(MATCH(MZ$1,'CSC Mitre'!AU$1:AU$220,0)),"",VLOOKUP(MZ$1,'Tactic Recode'!$A$1:$B$547,2,FALSE))</f>
        <v/>
      </c>
      <c r="NA48" t="str">
        <f>IF(ISERROR(MATCH(NA$1,'CSC Mitre'!AU$1:AU$220,0)),"",VLOOKUP(NA$1,'Tactic Recode'!$A$1:$B$547,2,FALSE))</f>
        <v/>
      </c>
      <c r="NB48" t="str">
        <f>IF(ISERROR(MATCH(NB$1,'CSC Mitre'!AU$1:AU$220,0)),"",VLOOKUP(NB$1,'Tactic Recode'!$A$1:$B$547,2,FALSE))</f>
        <v/>
      </c>
      <c r="NC48" t="str">
        <f>IF(ISERROR(MATCH(NC$1,'CSC Mitre'!AU$1:AU$220,0)),"",VLOOKUP(NC$1,'Tactic Recode'!$A$1:$B$547,2,FALSE))</f>
        <v/>
      </c>
      <c r="ND48" t="str">
        <f>IF(ISERROR(MATCH(ND$1,'CSC Mitre'!AU$1:AU$220,0)),"",VLOOKUP(ND$1,'Tactic Recode'!$A$1:$B$547,2,FALSE))</f>
        <v/>
      </c>
      <c r="NE48" t="str">
        <f>IF(ISERROR(MATCH(NE$1,'CSC Mitre'!AU$1:AU$220,0)),"",VLOOKUP(NE$1,'Tactic Recode'!$A$1:$B$547,2,FALSE))</f>
        <v/>
      </c>
      <c r="NF48" t="str">
        <f>IF(ISERROR(MATCH(NF$1,'CSC Mitre'!AU$1:AU$220,0)),"",VLOOKUP(NF$1,'Tactic Recode'!$A$1:$B$547,2,FALSE))</f>
        <v/>
      </c>
      <c r="NG48" t="str">
        <f>IF(ISERROR(MATCH(NG$1,'CSC Mitre'!AU$1:AU$220,0)),"",VLOOKUP(NG$1,'Tactic Recode'!$A$1:$B$547,2,FALSE))</f>
        <v/>
      </c>
      <c r="NH48" t="str">
        <f>IF(ISERROR(MATCH(NH$1,'CSC Mitre'!AU$1:AU$220,0)),"",VLOOKUP(NH$1,'Tactic Recode'!$A$1:$B$547,2,FALSE))</f>
        <v/>
      </c>
      <c r="NI48" t="str">
        <f>IF(ISERROR(MATCH(NI$1,'CSC Mitre'!AU$1:AU$220,0)),"",VLOOKUP(NI$1,'Tactic Recode'!$A$1:$B$547,2,FALSE))</f>
        <v/>
      </c>
      <c r="NJ48" t="str">
        <f>IF(ISERROR(MATCH(NJ$1,'CSC Mitre'!AU$1:AU$220,0)),"",VLOOKUP(NJ$1,'Tactic Recode'!$A$1:$B$547,2,FALSE))</f>
        <v/>
      </c>
      <c r="NK48" t="str">
        <f>IF(ISERROR(MATCH(NK$1,'CSC Mitre'!AU$1:AU$220,0)),"",VLOOKUP(NK$1,'Tactic Recode'!$A$1:$B$547,2,FALSE))</f>
        <v/>
      </c>
      <c r="NL48" t="str">
        <f>IF(ISERROR(MATCH(NL$1,'CSC Mitre'!AU$1:AU$220,0)),"",VLOOKUP(NL$1,'Tactic Recode'!$A$1:$B$547,2,FALSE))</f>
        <v/>
      </c>
      <c r="NM48" t="str">
        <f>IF(ISERROR(MATCH(NM$1,'CSC Mitre'!AU$1:AU$220,0)),"",VLOOKUP(NM$1,'Tactic Recode'!$A$1:$B$547,2,FALSE))</f>
        <v/>
      </c>
      <c r="NN48" t="str">
        <f>IF(ISERROR(MATCH(NN$1,'CSC Mitre'!AU$1:AU$220,0)),"",VLOOKUP(NN$1,'Tactic Recode'!$A$1:$B$547,2,FALSE))</f>
        <v/>
      </c>
      <c r="NO48" t="str">
        <f>IF(ISERROR(MATCH(NO$1,'CSC Mitre'!AU$1:AU$220,0)),"",VLOOKUP(NO$1,'Tactic Recode'!$A$1:$B$547,2,FALSE))</f>
        <v/>
      </c>
      <c r="NP48" t="str">
        <f>IF(ISERROR(MATCH(NP$1,'CSC Mitre'!AU$1:AU$220,0)),"",VLOOKUP(NP$1,'Tactic Recode'!$A$1:$B$547,2,FALSE))</f>
        <v/>
      </c>
      <c r="NQ48" t="str">
        <f>IF(ISERROR(MATCH(NQ$1,'CSC Mitre'!AU$1:AU$220,0)),"",VLOOKUP(NQ$1,'Tactic Recode'!$A$1:$B$547,2,FALSE))</f>
        <v/>
      </c>
      <c r="NR48" t="str">
        <f>IF(ISERROR(MATCH(NR$1,'CSC Mitre'!AU$1:AU$220,0)),"",VLOOKUP(NR$1,'Tactic Recode'!$A$1:$B$547,2,FALSE))</f>
        <v/>
      </c>
      <c r="NS48" t="str">
        <f>IF(ISERROR(MATCH(NS$1,'CSC Mitre'!AU$1:AU$220,0)),"",VLOOKUP(NS$1,'Tactic Recode'!$A$1:$B$547,2,FALSE))</f>
        <v/>
      </c>
      <c r="NT48" t="str">
        <f>IF(ISERROR(MATCH(NT$1,'CSC Mitre'!AU$1:AU$220,0)),"",VLOOKUP(NT$1,'Tactic Recode'!$A$1:$B$547,2,FALSE))</f>
        <v/>
      </c>
      <c r="NU48" t="str">
        <f>IF(ISERROR(MATCH(NU$1,'CSC Mitre'!AU$1:AU$220,0)),"",VLOOKUP(NU$1,'Tactic Recode'!$A$1:$B$547,2,FALSE))</f>
        <v/>
      </c>
      <c r="NV48" t="str">
        <f>IF(ISERROR(MATCH(NV$1,'CSC Mitre'!AU$1:AU$220,0)),"",VLOOKUP(NV$1,'Tactic Recode'!$A$1:$B$547,2,FALSE))</f>
        <v/>
      </c>
      <c r="NW48" t="str">
        <f>IF(ISERROR(MATCH(NW$1,'CSC Mitre'!AU$1:AU$220,0)),"",VLOOKUP(NW$1,'Tactic Recode'!$A$1:$B$547,2,FALSE))</f>
        <v/>
      </c>
      <c r="NX48" t="str">
        <f>IF(ISERROR(MATCH(NX$1,'CSC Mitre'!AU$1:AU$220,0)),"",VLOOKUP(NX$1,'Tactic Recode'!$A$1:$B$547,2,FALSE))</f>
        <v/>
      </c>
      <c r="NY48" t="str">
        <f>IF(ISERROR(MATCH(NY$1,'CSC Mitre'!AU$1:AU$220,0)),"",VLOOKUP(NY$1,'Tactic Recode'!$A$1:$B$547,2,FALSE))</f>
        <v/>
      </c>
      <c r="NZ48" t="str">
        <f>IF(ISERROR(MATCH(NZ$1,'CSC Mitre'!AU$1:AU$220,0)),"",VLOOKUP(NZ$1,'Tactic Recode'!$A$1:$B$547,2,FALSE))</f>
        <v/>
      </c>
      <c r="OA48" t="str">
        <f>IF(ISERROR(MATCH(OA$1,'CSC Mitre'!AU$1:AU$220,0)),"",VLOOKUP(OA$1,'Tactic Recode'!$A$1:$B$547,2,FALSE))</f>
        <v/>
      </c>
      <c r="OB48" t="str">
        <f>IF(ISERROR(MATCH(OB$1,'CSC Mitre'!AU$1:AU$220,0)),"",VLOOKUP(OB$1,'Tactic Recode'!$A$1:$B$547,2,FALSE))</f>
        <v/>
      </c>
      <c r="OC48" t="str">
        <f>IF(ISERROR(MATCH(OC$1,'CSC Mitre'!AU$1:AU$220,0)),"",VLOOKUP(OC$1,'Tactic Recode'!$A$1:$B$547,2,FALSE))</f>
        <v/>
      </c>
      <c r="OD48" t="str">
        <f>IF(ISERROR(MATCH(OD$1,'CSC Mitre'!AU$1:AU$220,0)),"",VLOOKUP(OD$1,'Tactic Recode'!$A$1:$B$547,2,FALSE))</f>
        <v/>
      </c>
      <c r="OE48" t="str">
        <f>IF(ISERROR(MATCH(OE$1,'CSC Mitre'!AU$1:AU$220,0)),"",VLOOKUP(OE$1,'Tactic Recode'!$A$1:$B$547,2,FALSE))</f>
        <v/>
      </c>
      <c r="OF48" t="str">
        <f>IF(ISERROR(MATCH(OF$1,'CSC Mitre'!AU$1:AU$220,0)),"",VLOOKUP(OF$1,'Tactic Recode'!$A$1:$B$547,2,FALSE))</f>
        <v/>
      </c>
      <c r="OG48" t="str">
        <f>IF(ISERROR(MATCH(OG$1,'CSC Mitre'!AU$1:AU$220,0)),"",VLOOKUP(OG$1,'Tactic Recode'!$A$1:$B$547,2,FALSE))</f>
        <v/>
      </c>
      <c r="OH48" t="str">
        <f>IF(ISERROR(MATCH(OH$1,'CSC Mitre'!AU$1:AU$220,0)),"",VLOOKUP(OH$1,'Tactic Recode'!$A$1:$B$547,2,FALSE))</f>
        <v/>
      </c>
      <c r="OI48" t="str">
        <f>IF(ISERROR(MATCH(OI$1,'CSC Mitre'!AU$1:AU$220,0)),"",VLOOKUP(OI$1,'Tactic Recode'!$A$1:$B$547,2,FALSE))</f>
        <v/>
      </c>
      <c r="OJ48" t="str">
        <f>IF(ISERROR(MATCH(OJ$1,'CSC Mitre'!AU$1:AU$220,0)),"",VLOOKUP(OJ$1,'Tactic Recode'!$A$1:$B$547,2,FALSE))</f>
        <v/>
      </c>
      <c r="OK48" t="str">
        <f>IF(ISERROR(MATCH(OK$1,'CSC Mitre'!AU$1:AU$220,0)),"",VLOOKUP(OK$1,'Tactic Recode'!$A$1:$B$547,2,FALSE))</f>
        <v/>
      </c>
      <c r="OL48" t="str">
        <f>IF(ISERROR(MATCH(OL$1,'CSC Mitre'!AU$1:AU$220,0)),"",VLOOKUP(OL$1,'Tactic Recode'!$A$1:$B$547,2,FALSE))</f>
        <v/>
      </c>
      <c r="OM48" t="str">
        <f>IF(ISERROR(MATCH(OM$1,'CSC Mitre'!AU$1:AU$220,0)),"",VLOOKUP(OM$1,'Tactic Recode'!$A$1:$B$547,2,FALSE))</f>
        <v/>
      </c>
      <c r="ON48" t="str">
        <f>IF(ISERROR(MATCH(ON$1,'CSC Mitre'!AU$1:AU$220,0)),"",VLOOKUP(ON$1,'Tactic Recode'!$A$1:$B$547,2,FALSE))</f>
        <v/>
      </c>
      <c r="OO48" t="str">
        <f>IF(ISERROR(MATCH(OO$1,'CSC Mitre'!AU$1:AU$220,0)),"",VLOOKUP(OO$1,'Tactic Recode'!$A$1:$B$547,2,FALSE))</f>
        <v/>
      </c>
      <c r="OP48" t="str">
        <f>IF(ISERROR(MATCH(OP$1,'CSC Mitre'!AU$1:AU$220,0)),"",VLOOKUP(OP$1,'Tactic Recode'!$A$1:$B$547,2,FALSE))</f>
        <v/>
      </c>
      <c r="OQ48" t="str">
        <f>IF(ISERROR(MATCH(OQ$1,'CSC Mitre'!AU$1:AU$220,0)),"",VLOOKUP(OQ$1,'Tactic Recode'!$A$1:$B$547,2,FALSE))</f>
        <v/>
      </c>
      <c r="OR48" t="str">
        <f>IF(ISERROR(MATCH(OR$1,'CSC Mitre'!AU$1:AU$220,0)),"",VLOOKUP(OR$1,'Tactic Recode'!$A$1:$B$547,2,FALSE))</f>
        <v/>
      </c>
      <c r="OS48" t="str">
        <f>IF(ISERROR(MATCH(OS$1,'CSC Mitre'!AU$1:AU$220,0)),"",VLOOKUP(OS$1,'Tactic Recode'!$A$1:$B$547,2,FALSE))</f>
        <v/>
      </c>
      <c r="OT48" t="str">
        <f>IF(ISERROR(MATCH(OT$1,'CSC Mitre'!AU$1:AU$220,0)),"",VLOOKUP(OT$1,'Tactic Recode'!$A$1:$B$547,2,FALSE))</f>
        <v/>
      </c>
      <c r="OU48" t="str">
        <f>IF(ISERROR(MATCH(OU$1,'CSC Mitre'!AU$1:AU$220,0)),"",VLOOKUP(OU$1,'Tactic Recode'!$A$1:$B$547,2,FALSE))</f>
        <v/>
      </c>
      <c r="OV48" t="str">
        <f>IF(ISERROR(MATCH(OV$1,'CSC Mitre'!AU$1:AU$220,0)),"",VLOOKUP(OV$1,'Tactic Recode'!$A$1:$B$547,2,FALSE))</f>
        <v/>
      </c>
      <c r="OW48" t="str">
        <f>IF(ISERROR(MATCH(OW$1,'CSC Mitre'!AU$1:AU$220,0)),"",VLOOKUP(OW$1,'Tactic Recode'!$A$1:$B$547,2,FALSE))</f>
        <v/>
      </c>
      <c r="OX48" t="str">
        <f>IF(ISERROR(MATCH(OX$1,'CSC Mitre'!AU$1:AU$220,0)),"",VLOOKUP(OX$1,'Tactic Recode'!$A$1:$B$547,2,FALSE))</f>
        <v/>
      </c>
      <c r="OY48" t="str">
        <f>IF(ISERROR(MATCH(OY$1,'CSC Mitre'!AU$1:AU$220,0)),"",VLOOKUP(OY$1,'Tactic Recode'!$A$1:$B$547,2,FALSE))</f>
        <v/>
      </c>
      <c r="OZ48" t="str">
        <f>IF(ISERROR(MATCH(OZ$1,'CSC Mitre'!AU$1:AU$220,0)),"",VLOOKUP(OZ$1,'Tactic Recode'!$A$1:$B$547,2,FALSE))</f>
        <v/>
      </c>
      <c r="PA48" t="str">
        <f>IF(ISERROR(MATCH(PA$1,'CSC Mitre'!AU$1:AU$220,0)),"",VLOOKUP(PA$1,'Tactic Recode'!$A$1:$B$547,2,FALSE))</f>
        <v/>
      </c>
      <c r="PB48" t="str">
        <f>IF(ISERROR(MATCH(PB$1,'CSC Mitre'!AU$1:AU$220,0)),"",VLOOKUP(PB$1,'Tactic Recode'!$A$1:$B$547,2,FALSE))</f>
        <v/>
      </c>
      <c r="PC48" t="str">
        <f>IF(ISERROR(MATCH(PC$1,'CSC Mitre'!AU$1:AU$220,0)),"",VLOOKUP(PC$1,'Tactic Recode'!$A$1:$B$547,2,FALSE))</f>
        <v/>
      </c>
      <c r="PD48" t="str">
        <f>IF(ISERROR(MATCH(PD$1,'CSC Mitre'!AU$1:AU$220,0)),"",VLOOKUP(PD$1,'Tactic Recode'!$A$1:$B$547,2,FALSE))</f>
        <v/>
      </c>
      <c r="PE48" t="str">
        <f>IF(ISERROR(MATCH(PE$1,'CSC Mitre'!AU$1:AU$220,0)),"",VLOOKUP(PE$1,'Tactic Recode'!$A$1:$B$547,2,FALSE))</f>
        <v/>
      </c>
      <c r="PF48" t="str">
        <f>IF(ISERROR(MATCH(PF$1,'CSC Mitre'!AU$1:AU$220,0)),"",VLOOKUP(PF$1,'Tactic Recode'!$A$1:$B$547,2,FALSE))</f>
        <v/>
      </c>
      <c r="PG48" t="str">
        <f>IF(ISERROR(MATCH(PG$1,'CSC Mitre'!AU$1:AU$220,0)),"",VLOOKUP(PG$1,'Tactic Recode'!$A$1:$B$547,2,FALSE))</f>
        <v/>
      </c>
      <c r="PH48" t="str">
        <f>IF(ISERROR(MATCH(PH$1,'CSC Mitre'!AU$1:AU$220,0)),"",VLOOKUP(PH$1,'Tactic Recode'!$A$1:$B$547,2,FALSE))</f>
        <v/>
      </c>
      <c r="PI48" t="str">
        <f>IF(ISERROR(MATCH(PI$1,'CSC Mitre'!AU$1:AU$220,0)),"",VLOOKUP(PI$1,'Tactic Recode'!$A$1:$B$547,2,FALSE))</f>
        <v/>
      </c>
      <c r="PJ48" t="str">
        <f>IF(ISERROR(MATCH(PJ$1,'CSC Mitre'!AU$1:AU$220,0)),"",VLOOKUP(PJ$1,'Tactic Recode'!$A$1:$B$547,2,FALSE))</f>
        <v/>
      </c>
      <c r="PK48" t="str">
        <f>IF(ISERROR(MATCH(PK$1,'CSC Mitre'!AU$1:AU$220,0)),"",VLOOKUP(PK$1,'Tactic Recode'!$A$1:$B$547,2,FALSE))</f>
        <v/>
      </c>
      <c r="PL48" t="str">
        <f>IF(ISERROR(MATCH(PL$1,'CSC Mitre'!AU$1:AU$220,0)),"",VLOOKUP(PL$1,'Tactic Recode'!$A$1:$B$547,2,FALSE))</f>
        <v/>
      </c>
      <c r="PM48" t="str">
        <f>IF(ISERROR(MATCH(PM$1,'CSC Mitre'!AU$1:AU$220,0)),"",VLOOKUP(PM$1,'Tactic Recode'!$A$1:$B$547,2,FALSE))</f>
        <v/>
      </c>
      <c r="PN48" t="str">
        <f>IF(ISERROR(MATCH(PN$1,'CSC Mitre'!AU$1:AU$220,0)),"",VLOOKUP(PN$1,'Tactic Recode'!$A$1:$B$547,2,FALSE))</f>
        <v/>
      </c>
      <c r="PO48" t="str">
        <f>IF(ISERROR(MATCH(PO$1,'CSC Mitre'!AU$1:AU$220,0)),"",VLOOKUP(PO$1,'Tactic Recode'!$A$1:$B$547,2,FALSE))</f>
        <v/>
      </c>
      <c r="PP48" t="str">
        <f>IF(ISERROR(MATCH(PP$1,'CSC Mitre'!AU$1:AU$220,0)),"",VLOOKUP(PP$1,'Tactic Recode'!$A$1:$B$547,2,FALSE))</f>
        <v/>
      </c>
      <c r="PQ48" t="str">
        <f>IF(ISERROR(MATCH(PQ$1,'CSC Mitre'!AU$1:AU$220,0)),"",VLOOKUP(PQ$1,'Tactic Recode'!$A$1:$B$547,2,FALSE))</f>
        <v/>
      </c>
      <c r="PR48" t="str">
        <f>IF(ISERROR(MATCH(PR$1,'CSC Mitre'!AU$1:AU$220,0)),"",VLOOKUP(PR$1,'Tactic Recode'!$A$1:$B$547,2,FALSE))</f>
        <v/>
      </c>
      <c r="PS48" t="str">
        <f>IF(ISERROR(MATCH(PS$1,'CSC Mitre'!AU$1:AU$220,0)),"",VLOOKUP(PS$1,'Tactic Recode'!$A$1:$B$547,2,FALSE))</f>
        <v/>
      </c>
      <c r="PT48" t="str">
        <f>IF(ISERROR(MATCH(PT$1,'CSC Mitre'!AU$1:AU$220,0)),"",VLOOKUP(PT$1,'Tactic Recode'!$A$1:$B$547,2,FALSE))</f>
        <v/>
      </c>
      <c r="PU48" t="str">
        <f>IF(ISERROR(MATCH(PU$1,'CSC Mitre'!AU$1:AU$220,0)),"",VLOOKUP(PU$1,'Tactic Recode'!$A$1:$B$547,2,FALSE))</f>
        <v/>
      </c>
      <c r="PV48" t="str">
        <f>IF(ISERROR(MATCH(PV$1,'CSC Mitre'!AU$1:AU$220,0)),"",VLOOKUP(PV$1,'Tactic Recode'!$A$1:$B$547,2,FALSE))</f>
        <v/>
      </c>
      <c r="PW48" t="str">
        <f>IF(ISERROR(MATCH(PW$1,'CSC Mitre'!AU$1:AU$220,0)),"",VLOOKUP(PW$1,'Tactic Recode'!$A$1:$B$547,2,FALSE))</f>
        <v/>
      </c>
      <c r="PX48" t="str">
        <f>IF(ISERROR(MATCH(PX$1,'CSC Mitre'!AU$1:AU$220,0)),"",VLOOKUP(PX$1,'Tactic Recode'!$A$1:$B$547,2,FALSE))</f>
        <v/>
      </c>
      <c r="PY48" t="str">
        <f>IF(ISERROR(MATCH(PY$1,'CSC Mitre'!AU$1:AU$220,0)),"",VLOOKUP(PY$1,'Tactic Recode'!$A$1:$B$547,2,FALSE))</f>
        <v/>
      </c>
      <c r="PZ48" t="str">
        <f>IF(ISERROR(MATCH(PZ$1,'CSC Mitre'!AU$1:AU$220,0)),"",VLOOKUP(PZ$1,'Tactic Recode'!$A$1:$B$547,2,FALSE))</f>
        <v/>
      </c>
      <c r="QA48" t="str">
        <f>IF(ISERROR(MATCH(QA$1,'CSC Mitre'!AU$1:AU$220,0)),"",VLOOKUP(QA$1,'Tactic Recode'!$A$1:$B$547,2,FALSE))</f>
        <v/>
      </c>
      <c r="QB48" t="str">
        <f>IF(ISERROR(MATCH(QB$1,'CSC Mitre'!AU$1:AU$220,0)),"",VLOOKUP(QB$1,'Tactic Recode'!$A$1:$B$547,2,FALSE))</f>
        <v/>
      </c>
      <c r="QC48" t="str">
        <f>IF(ISERROR(MATCH(QC$1,'CSC Mitre'!AU$1:AU$220,0)),"",VLOOKUP(QC$1,'Tactic Recode'!$A$1:$B$547,2,FALSE))</f>
        <v/>
      </c>
      <c r="QD48" t="str">
        <f>IF(ISERROR(MATCH(QD$1,'CSC Mitre'!AU$1:AU$220,0)),"",VLOOKUP(QD$1,'Tactic Recode'!$A$1:$B$547,2,FALSE))</f>
        <v/>
      </c>
      <c r="QE48" t="str">
        <f>IF(ISERROR(MATCH(QE$1,'CSC Mitre'!AU$1:AU$220,0)),"",VLOOKUP(QE$1,'Tactic Recode'!$A$1:$B$547,2,FALSE))</f>
        <v/>
      </c>
      <c r="QF48" t="str">
        <f>IF(ISERROR(MATCH(QF$1,'CSC Mitre'!AU$1:AU$220,0)),"",VLOOKUP(QF$1,'Tactic Recode'!$A$1:$B$547,2,FALSE))</f>
        <v/>
      </c>
      <c r="QG48" t="str">
        <f>IF(ISERROR(MATCH(QG$1,'CSC Mitre'!AU$1:AU$220,0)),"",VLOOKUP(QG$1,'Tactic Recode'!$A$1:$B$547,2,FALSE))</f>
        <v/>
      </c>
      <c r="QH48" t="str">
        <f>IF(ISERROR(MATCH(QH$1,'CSC Mitre'!AU$1:AU$220,0)),"",VLOOKUP(QH$1,'Tactic Recode'!$A$1:$B$547,2,FALSE))</f>
        <v/>
      </c>
      <c r="QI48" t="str">
        <f>IF(ISERROR(MATCH(QI$1,'CSC Mitre'!AU$1:AU$220,0)),"",VLOOKUP(QI$1,'Tactic Recode'!$A$1:$B$547,2,FALSE))</f>
        <v/>
      </c>
      <c r="QJ48" t="str">
        <f>IF(ISERROR(MATCH(QJ$1,'CSC Mitre'!AU$1:AU$220,0)),"",VLOOKUP(QJ$1,'Tactic Recode'!$A$1:$B$547,2,FALSE))</f>
        <v/>
      </c>
      <c r="QK48" t="str">
        <f>IF(ISERROR(MATCH(QK$1,'CSC Mitre'!AU$1:AU$220,0)),"",VLOOKUP(QK$1,'Tactic Recode'!$A$1:$B$547,2,FALSE))</f>
        <v/>
      </c>
      <c r="QL48" t="str">
        <f>IF(ISERROR(MATCH(QL$1,'CSC Mitre'!AU$1:AU$220,0)),"",VLOOKUP(QL$1,'Tactic Recode'!$A$1:$B$547,2,FALSE))</f>
        <v/>
      </c>
      <c r="QM48" t="str">
        <f>IF(ISERROR(MATCH(QM$1,'CSC Mitre'!AU$1:AU$220,0)),"",VLOOKUP(QM$1,'Tactic Recode'!$A$1:$B$547,2,FALSE))</f>
        <v/>
      </c>
      <c r="QN48" t="str">
        <f>IF(ISERROR(MATCH(QN$1,'CSC Mitre'!AU$1:AU$220,0)),"",VLOOKUP(QN$1,'Tactic Recode'!$A$1:$B$547,2,FALSE))</f>
        <v/>
      </c>
      <c r="QO48" t="str">
        <f>IF(ISERROR(MATCH(QO$1,'CSC Mitre'!AU$1:AU$220,0)),"",VLOOKUP(QO$1,'Tactic Recode'!$A$1:$B$547,2,FALSE))</f>
        <v/>
      </c>
      <c r="QP48" t="str">
        <f>IF(ISERROR(MATCH(QP$1,'CSC Mitre'!AU$1:AU$220,0)),"",VLOOKUP(QP$1,'Tactic Recode'!$A$1:$B$547,2,FALSE))</f>
        <v/>
      </c>
      <c r="QQ48" t="str">
        <f>IF(ISERROR(MATCH(QQ$1,'CSC Mitre'!AU$1:AU$220,0)),"",VLOOKUP(QQ$1,'Tactic Recode'!$A$1:$B$547,2,FALSE))</f>
        <v/>
      </c>
      <c r="QR48" t="str">
        <f>IF(ISERROR(MATCH(QR$1,'CSC Mitre'!AU$1:AU$220,0)),"",VLOOKUP(QR$1,'Tactic Recode'!$A$1:$B$547,2,FALSE))</f>
        <v/>
      </c>
      <c r="QS48" t="str">
        <f>IF(ISERROR(MATCH(QS$1,'CSC Mitre'!AU$1:AU$220,0)),"",VLOOKUP(QS$1,'Tactic Recode'!$A$1:$B$547,2,FALSE))</f>
        <v/>
      </c>
      <c r="QT48" t="str">
        <f>IF(ISERROR(MATCH(QT$1,'CSC Mitre'!AU$1:AU$220,0)),"",VLOOKUP(QT$1,'Tactic Recode'!$A$1:$B$547,2,FALSE))</f>
        <v/>
      </c>
      <c r="QU48" t="str">
        <f>IF(ISERROR(MATCH(QU$1,'CSC Mitre'!AU$1:AU$220,0)),"",VLOOKUP(QU$1,'Tactic Recode'!$A$1:$B$547,2,FALSE))</f>
        <v/>
      </c>
      <c r="QV48" t="str">
        <f>IF(ISERROR(MATCH(QV$1,'CSC Mitre'!AU$1:AU$220,0)),"",VLOOKUP(QV$1,'Tactic Recode'!$A$1:$B$547,2,FALSE))</f>
        <v/>
      </c>
      <c r="QW48" t="str">
        <f>IF(ISERROR(MATCH(QW$1,'CSC Mitre'!AU$1:AU$220,0)),"",VLOOKUP(QW$1,'Tactic Recode'!$A$1:$B$547,2,FALSE))</f>
        <v/>
      </c>
      <c r="QX48" t="str">
        <f>IF(ISERROR(MATCH(QX$1,'CSC Mitre'!AU$1:AU$220,0)),"",VLOOKUP(QX$1,'Tactic Recode'!$A$1:$B$547,2,FALSE))</f>
        <v/>
      </c>
      <c r="QY48" t="str">
        <f>IF(ISERROR(MATCH(QY$1,'CSC Mitre'!AU$1:AU$220,0)),"",VLOOKUP(QY$1,'Tactic Recode'!$A$1:$B$547,2,FALSE))</f>
        <v/>
      </c>
      <c r="QZ48" t="str">
        <f>IF(ISERROR(MATCH(QZ$1,'CSC Mitre'!AU$1:AU$220,0)),"",VLOOKUP(QZ$1,'Tactic Recode'!$A$1:$B$547,2,FALSE))</f>
        <v/>
      </c>
      <c r="RA48" t="str">
        <f>IF(ISERROR(MATCH(RA$1,'CSC Mitre'!AU$1:AU$220,0)),"",VLOOKUP(RA$1,'Tactic Recode'!$A$1:$B$547,2,FALSE))</f>
        <v/>
      </c>
      <c r="RB48" t="str">
        <f>IF(ISERROR(MATCH(RB$1,'CSC Mitre'!AU$1:AU$220,0)),"",VLOOKUP(RB$1,'Tactic Recode'!$A$1:$B$547,2,FALSE))</f>
        <v/>
      </c>
      <c r="RC48" t="str">
        <f>IF(ISERROR(MATCH(RC$1,'CSC Mitre'!AU$1:AU$220,0)),"",VLOOKUP(RC$1,'Tactic Recode'!$A$1:$B$547,2,FALSE))</f>
        <v/>
      </c>
      <c r="RD48" t="str">
        <f>IF(ISERROR(MATCH(RD$1,'CSC Mitre'!AU$1:AU$220,0)),"",VLOOKUP(RD$1,'Tactic Recode'!$A$1:$B$547,2,FALSE))</f>
        <v/>
      </c>
      <c r="RE48" t="str">
        <f>IF(ISERROR(MATCH(RE$1,'CSC Mitre'!AU$1:AU$220,0)),"",VLOOKUP(RE$1,'Tactic Recode'!$A$1:$B$547,2,FALSE))</f>
        <v/>
      </c>
      <c r="RF48" t="str">
        <f>IF(ISERROR(MATCH(RF$1,'CSC Mitre'!AU$1:AU$220,0)),"",VLOOKUP(RF$1,'Tactic Recode'!$A$1:$B$547,2,FALSE))</f>
        <v/>
      </c>
      <c r="RG48" t="str">
        <f>IF(ISERROR(MATCH(RG$1,'CSC Mitre'!AU$1:AU$220,0)),"",VLOOKUP(RG$1,'Tactic Recode'!$A$1:$B$547,2,FALSE))</f>
        <v/>
      </c>
      <c r="RH48" t="str">
        <f>IF(ISERROR(MATCH(RH$1,'CSC Mitre'!AU$1:AU$220,0)),"",VLOOKUP(RH$1,'Tactic Recode'!$A$1:$B$547,2,FALSE))</f>
        <v/>
      </c>
      <c r="RI48" t="str">
        <f>IF(ISERROR(MATCH(RI$1,'CSC Mitre'!AU$1:AU$220,0)),"",VLOOKUP(RI$1,'Tactic Recode'!$A$1:$B$547,2,FALSE))</f>
        <v/>
      </c>
      <c r="RJ48" t="str">
        <f>IF(ISERROR(MATCH(RJ$1,'CSC Mitre'!AU$1:AU$220,0)),"",VLOOKUP(RJ$1,'Tactic Recode'!$A$1:$B$547,2,FALSE))</f>
        <v/>
      </c>
      <c r="RK48" t="str">
        <f>IF(ISERROR(MATCH(RK$1,'CSC Mitre'!AU$1:AU$220,0)),"",VLOOKUP(RK$1,'Tactic Recode'!$A$1:$B$547,2,FALSE))</f>
        <v/>
      </c>
      <c r="RL48" t="str">
        <f>IF(ISERROR(MATCH(RL$1,'CSC Mitre'!AU$1:AU$220,0)),"",VLOOKUP(RL$1,'Tactic Recode'!$A$1:$B$547,2,FALSE))</f>
        <v/>
      </c>
      <c r="RM48" t="str">
        <f>IF(ISERROR(MATCH(RM$1,'CSC Mitre'!AU$1:AU$220,0)),"",VLOOKUP(RM$1,'Tactic Recode'!$A$1:$B$547,2,FALSE))</f>
        <v/>
      </c>
      <c r="RN48" t="str">
        <f>IF(ISERROR(MATCH(RN$1,'CSC Mitre'!AU$1:AU$220,0)),"",VLOOKUP(RN$1,'Tactic Recode'!$A$1:$B$547,2,FALSE))</f>
        <v/>
      </c>
      <c r="RO48" t="str">
        <f>IF(ISERROR(MATCH(RO$1,'CSC Mitre'!AU$1:AU$220,0)),"",VLOOKUP(RO$1,'Tactic Recode'!$A$1:$B$547,2,FALSE))</f>
        <v/>
      </c>
      <c r="RP48" t="str">
        <f>IF(ISERROR(MATCH(RP$1,'CSC Mitre'!AU$1:AU$220,0)),"",VLOOKUP(RP$1,'Tactic Recode'!$A$1:$B$547,2,FALSE))</f>
        <v/>
      </c>
      <c r="RQ48" t="str">
        <f>IF(ISERROR(MATCH(RQ$1,'CSC Mitre'!AU$1:AU$220,0)),"",VLOOKUP(RQ$1,'Tactic Recode'!$A$1:$B$547,2,FALSE))</f>
        <v/>
      </c>
      <c r="RR48" t="str">
        <f>IF(ISERROR(MATCH(RR$1,'CSC Mitre'!AU$1:AU$220,0)),"",VLOOKUP(RR$1,'Tactic Recode'!$A$1:$B$547,2,FALSE))</f>
        <v/>
      </c>
      <c r="RS48" t="str">
        <f>IF(ISERROR(MATCH(RS$1,'CSC Mitre'!AU$1:AU$220,0)),"",VLOOKUP(RS$1,'Tactic Recode'!$A$1:$B$547,2,FALSE))</f>
        <v/>
      </c>
      <c r="RT48" t="str">
        <f>IF(ISERROR(MATCH(RT$1,'CSC Mitre'!AU$1:AU$220,0)),"",VLOOKUP(RT$1,'Tactic Recode'!$A$1:$B$547,2,FALSE))</f>
        <v/>
      </c>
      <c r="RU48" t="str">
        <f>IF(ISERROR(MATCH(RU$1,'CSC Mitre'!AU$1:AU$220,0)),"",VLOOKUP(RU$1,'Tactic Recode'!$A$1:$B$547,2,FALSE))</f>
        <v/>
      </c>
      <c r="RV48" t="str">
        <f>IF(ISERROR(MATCH(RV$1,'CSC Mitre'!AU$1:AU$220,0)),"",VLOOKUP(RV$1,'Tactic Recode'!$A$1:$B$547,2,FALSE))</f>
        <v/>
      </c>
      <c r="RW48" t="str">
        <f>IF(ISERROR(MATCH(RW$1,'CSC Mitre'!AU$1:AU$220,0)),"",VLOOKUP(RW$1,'Tactic Recode'!$A$1:$B$547,2,FALSE))</f>
        <v/>
      </c>
      <c r="RX48" t="str">
        <f>IF(ISERROR(MATCH(RX$1,'CSC Mitre'!AU$1:AU$220,0)),"",VLOOKUP(RX$1,'Tactic Recode'!$A$1:$B$547,2,FALSE))</f>
        <v/>
      </c>
      <c r="RY48" t="str">
        <f>IF(ISERROR(MATCH(RY$1,'CSC Mitre'!AU$1:AU$220,0)),"",VLOOKUP(RY$1,'Tactic Recode'!$A$1:$B$547,2,FALSE))</f>
        <v/>
      </c>
      <c r="RZ48" t="str">
        <f>IF(ISERROR(MATCH(RZ$1,'CSC Mitre'!AU$1:AU$220,0)),"",VLOOKUP(RZ$1,'Tactic Recode'!$A$1:$B$547,2,FALSE))</f>
        <v/>
      </c>
      <c r="SA48" t="str">
        <f>IF(ISERROR(MATCH(SA$1,'CSC Mitre'!AU$1:AU$220,0)),"",VLOOKUP(SA$1,'Tactic Recode'!$A$1:$B$547,2,FALSE))</f>
        <v/>
      </c>
      <c r="SB48" t="str">
        <f>IF(ISERROR(MATCH(SB$1,'CSC Mitre'!AU$1:AU$220,0)),"",VLOOKUP(SB$1,'Tactic Recode'!$A$1:$B$547,2,FALSE))</f>
        <v/>
      </c>
      <c r="SC48" t="str">
        <f>IF(ISERROR(MATCH(SC$1,'CSC Mitre'!AU$1:AU$220,0)),"",VLOOKUP(SC$1,'Tactic Recode'!$A$1:$B$547,2,FALSE))</f>
        <v/>
      </c>
      <c r="SD48" t="str">
        <f>IF(ISERROR(MATCH(SD$1,'CSC Mitre'!AU$1:AU$220,0)),"",VLOOKUP(SD$1,'Tactic Recode'!$A$1:$B$547,2,FALSE))</f>
        <v/>
      </c>
      <c r="SE48" t="str">
        <f>IF(ISERROR(MATCH(SE$1,'CSC Mitre'!AU$1:AU$220,0)),"",VLOOKUP(SE$1,'Tactic Recode'!$A$1:$B$547,2,FALSE))</f>
        <v/>
      </c>
      <c r="SF48" t="str">
        <f>IF(ISERROR(MATCH(SF$1,'CSC Mitre'!AU$1:AU$220,0)),"",VLOOKUP(SF$1,'Tactic Recode'!$A$1:$B$547,2,FALSE))</f>
        <v/>
      </c>
      <c r="SG48" t="str">
        <f>IF(ISERROR(MATCH(SG$1,'CSC Mitre'!AU$1:AU$220,0)),"",VLOOKUP(SG$1,'Tactic Recode'!$A$1:$B$547,2,FALSE))</f>
        <v/>
      </c>
      <c r="SH48" t="str">
        <f>IF(ISERROR(MATCH(SH$1,'CSC Mitre'!AU$1:AU$220,0)),"",VLOOKUP(SH$1,'Tactic Recode'!$A$1:$B$547,2,FALSE))</f>
        <v/>
      </c>
      <c r="SI48" t="str">
        <f>IF(ISERROR(MATCH(SI$1,'CSC Mitre'!AU$1:AU$220,0)),"",VLOOKUP(SI$1,'Tactic Recode'!$A$1:$B$547,2,FALSE))</f>
        <v/>
      </c>
      <c r="SJ48" t="str">
        <f>IF(ISERROR(MATCH(SJ$1,'CSC Mitre'!AU$1:AU$220,0)),"",VLOOKUP(SJ$1,'Tactic Recode'!$A$1:$B$547,2,FALSE))</f>
        <v/>
      </c>
      <c r="SK48" t="str">
        <f>IF(ISERROR(MATCH(SK$1,'CSC Mitre'!AU$1:AU$220,0)),"",VLOOKUP(SK$1,'Tactic Recode'!$A$1:$B$547,2,FALSE))</f>
        <v/>
      </c>
      <c r="SL48" t="str">
        <f>IF(ISERROR(MATCH(SL$1,'CSC Mitre'!AU$1:AU$220,0)),"",VLOOKUP(SL$1,'Tactic Recode'!$A$1:$B$547,2,FALSE))</f>
        <v/>
      </c>
      <c r="SM48" t="str">
        <f>IF(ISERROR(MATCH(SM$1,'CSC Mitre'!AU$1:AU$220,0)),"",VLOOKUP(SM$1,'Tactic Recode'!$A$1:$B$547,2,FALSE))</f>
        <v/>
      </c>
      <c r="SN48" t="str">
        <f>IF(ISERROR(MATCH(SN$1,'CSC Mitre'!AU$1:AU$220,0)),"",VLOOKUP(SN$1,'Tactic Recode'!$A$1:$B$547,2,FALSE))</f>
        <v/>
      </c>
      <c r="SO48" t="str">
        <f>IF(ISERROR(MATCH(SO$1,'CSC Mitre'!AU$1:AU$220,0)),"",VLOOKUP(SO$1,'Tactic Recode'!$A$1:$B$547,2,FALSE))</f>
        <v/>
      </c>
      <c r="SP48" t="str">
        <f>IF(ISERROR(MATCH(SP$1,'CSC Mitre'!AU$1:AU$220,0)),"",VLOOKUP(SP$1,'Tactic Recode'!$A$1:$B$547,2,FALSE))</f>
        <v/>
      </c>
      <c r="SQ48" t="str">
        <f>IF(ISERROR(MATCH(SQ$1,'CSC Mitre'!AU$1:AU$220,0)),"",VLOOKUP(SQ$1,'Tactic Recode'!$A$1:$B$547,2,FALSE))</f>
        <v/>
      </c>
      <c r="SR48" t="str">
        <f>IF(ISERROR(MATCH(SR$1,'CSC Mitre'!AU$1:AU$220,0)),"",VLOOKUP(SR$1,'Tactic Recode'!$A$1:$B$547,2,FALSE))</f>
        <v/>
      </c>
      <c r="SS48" t="str">
        <f>IF(ISERROR(MATCH(SS$1,'CSC Mitre'!AU$1:AU$220,0)),"",VLOOKUP(SS$1,'Tactic Recode'!$A$1:$B$547,2,FALSE))</f>
        <v/>
      </c>
      <c r="ST48" t="str">
        <f>IF(ISERROR(MATCH(ST$1,'CSC Mitre'!AU$1:AU$220,0)),"",VLOOKUP(ST$1,'Tactic Recode'!$A$1:$B$547,2,FALSE))</f>
        <v/>
      </c>
      <c r="SU48" t="str">
        <f>IF(ISERROR(MATCH(SU$1,'CSC Mitre'!AU$1:AU$220,0)),"",VLOOKUP(SU$1,'Tactic Recode'!$A$1:$B$547,2,FALSE))</f>
        <v/>
      </c>
      <c r="SV48" t="str">
        <f>IF(ISERROR(MATCH(SV$1,'CSC Mitre'!AU$1:AU$220,0)),"",VLOOKUP(SV$1,'Tactic Recode'!$A$1:$B$547,2,FALSE))</f>
        <v/>
      </c>
      <c r="SW48" t="str">
        <f>IF(ISERROR(MATCH(SW$1,'CSC Mitre'!AU$1:AU$220,0)),"",VLOOKUP(SW$1,'Tactic Recode'!$A$1:$B$547,2,FALSE))</f>
        <v/>
      </c>
      <c r="SX48" t="str">
        <f>IF(ISERROR(MATCH(SX$1,'CSC Mitre'!AU$1:AU$220,0)),"",VLOOKUP(SX$1,'Tactic Recode'!$A$1:$B$547,2,FALSE))</f>
        <v/>
      </c>
      <c r="SY48" t="str">
        <f>IF(ISERROR(MATCH(SY$1,'CSC Mitre'!AU$1:AU$220,0)),"",VLOOKUP(SY$1,'Tactic Recode'!$A$1:$B$547,2,FALSE))</f>
        <v/>
      </c>
      <c r="SZ48" t="str">
        <f>IF(ISERROR(MATCH(SZ$1,'CSC Mitre'!AU$1:AU$220,0)),"",VLOOKUP(SZ$1,'Tactic Recode'!$A$1:$B$547,2,FALSE))</f>
        <v/>
      </c>
      <c r="TA48" t="str">
        <f>IF(ISERROR(MATCH(TA$1,'CSC Mitre'!AU$1:AU$220,0)),"",VLOOKUP(TA$1,'Tactic Recode'!$A$1:$B$547,2,FALSE))</f>
        <v/>
      </c>
      <c r="TB48" t="str">
        <f>IF(ISERROR(MATCH(TB$1,'CSC Mitre'!AU$1:AU$220,0)),"",VLOOKUP(TB$1,'Tactic Recode'!$A$1:$B$547,2,FALSE))</f>
        <v/>
      </c>
      <c r="TC48" t="str">
        <f>IF(ISERROR(MATCH(TC$1,'CSC Mitre'!AU$1:AU$220,0)),"",VLOOKUP(TC$1,'Tactic Recode'!$A$1:$B$547,2,FALSE))</f>
        <v/>
      </c>
      <c r="TD48" t="str">
        <f>IF(ISERROR(MATCH(TD$1,'CSC Mitre'!AU$1:AU$220,0)),"",VLOOKUP(TD$1,'Tactic Recode'!$A$1:$B$547,2,FALSE))</f>
        <v/>
      </c>
      <c r="TE48" t="str">
        <f>IF(ISERROR(MATCH(TE$1,'CSC Mitre'!AU$1:AU$220,0)),"",VLOOKUP(TE$1,'Tactic Recode'!$A$1:$B$547,2,FALSE))</f>
        <v/>
      </c>
      <c r="TF48" t="str">
        <f>IF(ISERROR(MATCH(TF$1,'CSC Mitre'!AU$1:AU$220,0)),"",VLOOKUP(TF$1,'Tactic Recode'!$A$1:$B$547,2,FALSE))</f>
        <v/>
      </c>
      <c r="TG48" t="str">
        <f>IF(ISERROR(MATCH(TG$1,'CSC Mitre'!AU$1:AU$220,0)),"",VLOOKUP(TG$1,'Tactic Recode'!$A$1:$B$547,2,FALSE))</f>
        <v/>
      </c>
      <c r="TH48" t="str">
        <f>IF(ISERROR(MATCH(TH$1,'CSC Mitre'!AU$1:AU$220,0)),"",VLOOKUP(TH$1,'Tactic Recode'!$A$1:$B$547,2,FALSE))</f>
        <v/>
      </c>
      <c r="TI48" t="str">
        <f>IF(ISERROR(MATCH(TI$1,'CSC Mitre'!AU$1:AU$220,0)),"",VLOOKUP(TI$1,'Tactic Recode'!$A$1:$B$547,2,FALSE))</f>
        <v/>
      </c>
      <c r="TJ48" t="str">
        <f>IF(ISERROR(MATCH(TJ$1,'CSC Mitre'!AU$1:AU$220,0)),"",VLOOKUP(TJ$1,'Tactic Recode'!$A$1:$B$547,2,FALSE))</f>
        <v/>
      </c>
      <c r="TK48" t="str">
        <f>IF(ISERROR(MATCH(TK$1,'CSC Mitre'!AU$1:AU$220,0)),"",VLOOKUP(TK$1,'Tactic Recode'!$A$1:$B$547,2,FALSE))</f>
        <v/>
      </c>
      <c r="TL48" t="str">
        <f>IF(ISERROR(MATCH(TL$1,'CSC Mitre'!AU$1:AU$220,0)),"",VLOOKUP(TL$1,'Tactic Recode'!$A$1:$B$547,2,FALSE))</f>
        <v/>
      </c>
      <c r="TM48" t="str">
        <f>IF(ISERROR(MATCH(TM$1,'CSC Mitre'!AU$1:AU$220,0)),"",VLOOKUP(TM$1,'Tactic Recode'!$A$1:$B$547,2,FALSE))</f>
        <v/>
      </c>
      <c r="TN48" t="str">
        <f>IF(ISERROR(MATCH(TN$1,'CSC Mitre'!AU$1:AU$220,0)),"",VLOOKUP(TN$1,'Tactic Recode'!$A$1:$B$547,2,FALSE))</f>
        <v/>
      </c>
      <c r="TO48" t="str">
        <f>IF(ISERROR(MATCH(TO$1,'CSC Mitre'!AU$1:AU$220,0)),"",VLOOKUP(TO$1,'Tactic Recode'!$A$1:$B$547,2,FALSE))</f>
        <v/>
      </c>
      <c r="TP48" t="str">
        <f>IF(ISERROR(MATCH(TP$1,'CSC Mitre'!AU$1:AU$220,0)),"",VLOOKUP(TP$1,'Tactic Recode'!$A$1:$B$547,2,FALSE))</f>
        <v/>
      </c>
      <c r="TQ48" t="str">
        <f>IF(ISERROR(MATCH(TQ$1,'CSC Mitre'!AU$1:AU$220,0)),"",VLOOKUP(TQ$1,'Tactic Recode'!$A$1:$B$547,2,FALSE))</f>
        <v/>
      </c>
      <c r="TR48" t="str">
        <f>IF(ISERROR(MATCH(TR$1,'CSC Mitre'!AU$1:AU$220,0)),"",VLOOKUP(TR$1,'Tactic Recode'!$A$1:$B$547,2,FALSE))</f>
        <v/>
      </c>
      <c r="TS48" t="str">
        <f>IF(ISERROR(MATCH(TS$1,'CSC Mitre'!AU$1:AU$220,0)),"",VLOOKUP(TS$1,'Tactic Recode'!$A$1:$B$547,2,FALSE))</f>
        <v/>
      </c>
      <c r="TT48" t="str">
        <f>IF(ISERROR(MATCH(TT$1,'CSC Mitre'!AU$1:AU$220,0)),"",VLOOKUP(TT$1,'Tactic Recode'!$A$1:$B$547,2,FALSE))</f>
        <v/>
      </c>
      <c r="TU48" t="str">
        <f>IF(ISERROR(MATCH(TU$1,'CSC Mitre'!AU$1:AU$220,0)),"",VLOOKUP(TU$1,'Tactic Recode'!$A$1:$B$547,2,FALSE))</f>
        <v/>
      </c>
      <c r="TV48" t="str">
        <f>IF(ISERROR(MATCH(TV$1,'CSC Mitre'!AU$1:AU$220,0)),"",VLOOKUP(TV$1,'Tactic Recode'!$A$1:$B$547,2,FALSE))</f>
        <v/>
      </c>
      <c r="TW48" t="str">
        <f>IF(ISERROR(MATCH(TW$1,'CSC Mitre'!AU$1:AU$220,0)),"",VLOOKUP(TW$1,'Tactic Recode'!$A$1:$B$547,2,FALSE))</f>
        <v/>
      </c>
      <c r="TX48" t="str">
        <f>IF(ISERROR(MATCH(TX$1,'CSC Mitre'!AU$1:AU$220,0)),"",VLOOKUP(TX$1,'Tactic Recode'!$A$1:$B$547,2,FALSE))</f>
        <v/>
      </c>
      <c r="TY48" t="str">
        <f>IF(ISERROR(MATCH(TY$1,'CSC Mitre'!AU$1:AU$220,0)),"",VLOOKUP(TY$1,'Tactic Recode'!$A$1:$B$547,2,FALSE))</f>
        <v/>
      </c>
      <c r="TZ48" t="str">
        <f>IF(ISERROR(MATCH(TZ$1,'CSC Mitre'!AU$1:AU$220,0)),"",VLOOKUP(TZ$1,'Tactic Recode'!$A$1:$B$547,2,FALSE))</f>
        <v/>
      </c>
      <c r="UA48" t="str">
        <f>IF(ISERROR(MATCH(UA$1,'CSC Mitre'!AU$1:AU$220,0)),"",VLOOKUP(UA$1,'Tactic Recode'!$A$1:$B$547,2,FALSE))</f>
        <v/>
      </c>
      <c r="UB48" t="str">
        <f>IF(ISERROR(MATCH(UB$1,'CSC Mitre'!AU$1:AU$220,0)),"",VLOOKUP(UB$1,'Tactic Recode'!$A$1:$B$547,2,FALSE))</f>
        <v/>
      </c>
    </row>
    <row r="49" spans="1:548" x14ac:dyDescent="0.25">
      <c r="A49" s="59" t="s">
        <v>446</v>
      </c>
      <c r="B49" t="str">
        <f>IF(ISERROR(MATCH(B$1,'CSC Mitre'!AV$1:AV$220,0)),"",VLOOKUP(B$1,'Tactic Recode'!$A$1:$B$547,2,FALSE))</f>
        <v/>
      </c>
      <c r="C49" t="str">
        <f>IF(ISERROR(MATCH(C$1,'CSC Mitre'!AV$1:AV$220,0)),"",VLOOKUP(C$1,'Tactic Recode'!$A$1:$B$547,2,FALSE))</f>
        <v/>
      </c>
      <c r="D49" t="str">
        <f>IF(ISERROR(MATCH(D$1,'CSC Mitre'!AV$1:AV$220,0)),"",VLOOKUP(D$1,'Tactic Recode'!$A$1:$B$547,2,FALSE))</f>
        <v/>
      </c>
      <c r="E49" t="str">
        <f>IF(ISERROR(MATCH(E$1,'CSC Mitre'!AV$1:AV$220,0)),"",VLOOKUP(E$1,'Tactic Recode'!$A$1:$B$547,2,FALSE))</f>
        <v/>
      </c>
      <c r="F49" t="str">
        <f>IF(ISERROR(MATCH(F$1,'CSC Mitre'!AV$1:AV$220,0)),"",VLOOKUP(F$1,'Tactic Recode'!$A$1:$B$547,2,FALSE))</f>
        <v/>
      </c>
      <c r="G49" t="str">
        <f>IF(ISERROR(MATCH(G$1,'CSC Mitre'!AV$1:AV$220,0)),"",VLOOKUP(G$1,'Tactic Recode'!$A$1:$B$547,2,FALSE))</f>
        <v/>
      </c>
      <c r="H49" t="str">
        <f>IF(ISERROR(MATCH(H$1,'CSC Mitre'!AV$1:AV$220,0)),"",VLOOKUP(H$1,'Tactic Recode'!$A$1:$B$547,2,FALSE))</f>
        <v/>
      </c>
      <c r="I49" t="str">
        <f>IF(ISERROR(MATCH(I$1,'CSC Mitre'!AV$1:AV$220,0)),"",VLOOKUP(I$1,'Tactic Recode'!$A$1:$B$547,2,FALSE))</f>
        <v/>
      </c>
      <c r="J49" t="str">
        <f>IF(ISERROR(MATCH(J$1,'CSC Mitre'!AV$1:AV$220,0)),"",VLOOKUP(J$1,'Tactic Recode'!$A$1:$B$547,2,FALSE))</f>
        <v/>
      </c>
      <c r="K49" t="str">
        <f>IF(ISERROR(MATCH(K$1,'CSC Mitre'!AV$1:AV$220,0)),"",VLOOKUP(K$1,'Tactic Recode'!$A$1:$B$547,2,FALSE))</f>
        <v/>
      </c>
      <c r="L49" t="str">
        <f>IF(ISERROR(MATCH(L$1,'CSC Mitre'!AV$1:AV$220,0)),"",VLOOKUP(L$1,'Tactic Recode'!$A$1:$B$547,2,FALSE))</f>
        <v/>
      </c>
      <c r="M49" t="str">
        <f>IF(ISERROR(MATCH(M$1,'CSC Mitre'!AV$1:AV$220,0)),"",VLOOKUP(M$1,'Tactic Recode'!$A$1:$B$547,2,FALSE))</f>
        <v/>
      </c>
      <c r="N49" t="str">
        <f>IF(ISERROR(MATCH(N$1,'CSC Mitre'!AV$1:AV$220,0)),"",VLOOKUP(N$1,'Tactic Recode'!$A$1:$B$547,2,FALSE))</f>
        <v/>
      </c>
      <c r="O49" t="str">
        <f>IF(ISERROR(MATCH(O$1,'CSC Mitre'!AV$1:AV$220,0)),"",VLOOKUP(O$1,'Tactic Recode'!$A$1:$B$547,2,FALSE))</f>
        <v/>
      </c>
      <c r="P49" t="str">
        <f>IF(ISERROR(MATCH(P$1,'CSC Mitre'!AV$1:AV$220,0)),"",VLOOKUP(P$1,'Tactic Recode'!$A$1:$B$547,2,FALSE))</f>
        <v/>
      </c>
      <c r="Q49" t="str">
        <f>IF(ISERROR(MATCH(Q$1,'CSC Mitre'!AV$1:AV$220,0)),"",VLOOKUP(Q$1,'Tactic Recode'!$A$1:$B$547,2,FALSE))</f>
        <v/>
      </c>
      <c r="R49" t="str">
        <f>IF(ISERROR(MATCH(R$1,'CSC Mitre'!AV$1:AV$220,0)),"",VLOOKUP(R$1,'Tactic Recode'!$A$1:$B$547,2,FALSE))</f>
        <v/>
      </c>
      <c r="S49" t="str">
        <f>IF(ISERROR(MATCH(S$1,'CSC Mitre'!AV$1:AV$220,0)),"",VLOOKUP(S$1,'Tactic Recode'!$A$1:$B$547,2,FALSE))</f>
        <v/>
      </c>
      <c r="T49" t="str">
        <f>IF(ISERROR(MATCH(T$1,'CSC Mitre'!AV$1:AV$220,0)),"",VLOOKUP(T$1,'Tactic Recode'!$A$1:$B$547,2,FALSE))</f>
        <v/>
      </c>
      <c r="U49" t="str">
        <f>IF(ISERROR(MATCH(U$1,'CSC Mitre'!AV$1:AV$220,0)),"",VLOOKUP(U$1,'Tactic Recode'!$A$1:$B$547,2,FALSE))</f>
        <v/>
      </c>
      <c r="V49" t="str">
        <f>IF(ISERROR(MATCH(V$1,'CSC Mitre'!AV$1:AV$220,0)),"",VLOOKUP(V$1,'Tactic Recode'!$A$1:$B$547,2,FALSE))</f>
        <v/>
      </c>
      <c r="W49" t="str">
        <f>IF(ISERROR(MATCH(W$1,'CSC Mitre'!AV$1:AV$220,0)),"",VLOOKUP(W$1,'Tactic Recode'!$A$1:$B$547,2,FALSE))</f>
        <v/>
      </c>
      <c r="X49" t="str">
        <f>IF(ISERROR(MATCH(X$1,'CSC Mitre'!AV$1:AV$220,0)),"",VLOOKUP(X$1,'Tactic Recode'!$A$1:$B$547,2,FALSE))</f>
        <v/>
      </c>
      <c r="Y49" t="str">
        <f>IF(ISERROR(MATCH(Y$1,'CSC Mitre'!AV$1:AV$220,0)),"",VLOOKUP(Y$1,'Tactic Recode'!$A$1:$B$547,2,FALSE))</f>
        <v/>
      </c>
      <c r="Z49" t="str">
        <f>IF(ISERROR(MATCH(Z$1,'CSC Mitre'!AV$1:AV$220,0)),"",VLOOKUP(Z$1,'Tactic Recode'!$A$1:$B$547,2,FALSE))</f>
        <v/>
      </c>
      <c r="AA49" t="str">
        <f>IF(ISERROR(MATCH(AA$1,'CSC Mitre'!AV$1:AV$220,0)),"",VLOOKUP(AA$1,'Tactic Recode'!$A$1:$B$547,2,FALSE))</f>
        <v/>
      </c>
      <c r="AB49" t="str">
        <f>IF(ISERROR(MATCH(AB$1,'CSC Mitre'!AV$1:AV$220,0)),"",VLOOKUP(AB$1,'Tactic Recode'!$A$1:$B$547,2,FALSE))</f>
        <v/>
      </c>
      <c r="AC49" t="str">
        <f>IF(ISERROR(MATCH(AC$1,'CSC Mitre'!AV$1:AV$220,0)),"",VLOOKUP(AC$1,'Tactic Recode'!$A$1:$B$547,2,FALSE))</f>
        <v>Lateral Movement</v>
      </c>
      <c r="AD49" t="str">
        <f>IF(ISERROR(MATCH(AD$1,'CSC Mitre'!AV$1:AV$220,0)),"",VLOOKUP(AD$1,'Tactic Recode'!$A$1:$B$547,2,FALSE))</f>
        <v>Lateral Movement</v>
      </c>
      <c r="AE49" t="str">
        <f>IF(ISERROR(MATCH(AE$1,'CSC Mitre'!AV$1:AV$220,0)),"",VLOOKUP(AE$1,'Tactic Recode'!$A$1:$B$547,2,FALSE))</f>
        <v/>
      </c>
      <c r="AF49" t="str">
        <f>IF(ISERROR(MATCH(AF$1,'CSC Mitre'!AV$1:AV$220,0)),"",VLOOKUP(AF$1,'Tactic Recode'!$A$1:$B$547,2,FALSE))</f>
        <v/>
      </c>
      <c r="AG49" t="str">
        <f>IF(ISERROR(MATCH(AG$1,'CSC Mitre'!AV$1:AV$220,0)),"",VLOOKUP(AG$1,'Tactic Recode'!$A$1:$B$547,2,FALSE))</f>
        <v>Lateral Movement</v>
      </c>
      <c r="AH49" t="str">
        <f>IF(ISERROR(MATCH(AH$1,'CSC Mitre'!AV$1:AV$220,0)),"",VLOOKUP(AH$1,'Tactic Recode'!$A$1:$B$547,2,FALSE))</f>
        <v/>
      </c>
      <c r="AI49" t="str">
        <f>IF(ISERROR(MATCH(AI$1,'CSC Mitre'!AV$1:AV$220,0)),"",VLOOKUP(AI$1,'Tactic Recode'!$A$1:$B$547,2,FALSE))</f>
        <v/>
      </c>
      <c r="AJ49" t="str">
        <f>IF(ISERROR(MATCH(AJ$1,'CSC Mitre'!AV$1:AV$220,0)),"",VLOOKUP(AJ$1,'Tactic Recode'!$A$1:$B$547,2,FALSE))</f>
        <v/>
      </c>
      <c r="AK49" t="str">
        <f>IF(ISERROR(MATCH(AK$1,'CSC Mitre'!AV$1:AV$220,0)),"",VLOOKUP(AK$1,'Tactic Recode'!$A$1:$B$547,2,FALSE))</f>
        <v/>
      </c>
      <c r="AL49" t="str">
        <f>IF(ISERROR(MATCH(AL$1,'CSC Mitre'!AV$1:AV$220,0)),"",VLOOKUP(AL$1,'Tactic Recode'!$A$1:$B$547,2,FALSE))</f>
        <v/>
      </c>
      <c r="AM49" t="str">
        <f>IF(ISERROR(MATCH(AM$1,'CSC Mitre'!AV$1:AV$220,0)),"",VLOOKUP(AM$1,'Tactic Recode'!$A$1:$B$547,2,FALSE))</f>
        <v/>
      </c>
      <c r="AN49" t="str">
        <f>IF(ISERROR(MATCH(AN$1,'CSC Mitre'!AV$1:AV$220,0)),"",VLOOKUP(AN$1,'Tactic Recode'!$A$1:$B$547,2,FALSE))</f>
        <v/>
      </c>
      <c r="AO49" t="str">
        <f>IF(ISERROR(MATCH(AO$1,'CSC Mitre'!AV$1:AV$220,0)),"",VLOOKUP(AO$1,'Tactic Recode'!$A$1:$B$547,2,FALSE))</f>
        <v/>
      </c>
      <c r="AP49" t="str">
        <f>IF(ISERROR(MATCH(AP$1,'CSC Mitre'!AV$1:AV$220,0)),"",VLOOKUP(AP$1,'Tactic Recode'!$A$1:$B$547,2,FALSE))</f>
        <v/>
      </c>
      <c r="AQ49" t="str">
        <f>IF(ISERROR(MATCH(AQ$1,'CSC Mitre'!AV$1:AV$220,0)),"",VLOOKUP(AQ$1,'Tactic Recode'!$A$1:$B$547,2,FALSE))</f>
        <v/>
      </c>
      <c r="AR49" t="str">
        <f>IF(ISERROR(MATCH(AR$1,'CSC Mitre'!AV$1:AV$220,0)),"",VLOOKUP(AR$1,'Tactic Recode'!$A$1:$B$547,2,FALSE))</f>
        <v/>
      </c>
      <c r="AS49" t="str">
        <f>IF(ISERROR(MATCH(AS$1,'CSC Mitre'!AV$1:AV$220,0)),"",VLOOKUP(AS$1,'Tactic Recode'!$A$1:$B$547,2,FALSE))</f>
        <v/>
      </c>
      <c r="AT49" t="str">
        <f>IF(ISERROR(MATCH(AT$1,'CSC Mitre'!AV$1:AV$220,0)),"",VLOOKUP(AT$1,'Tactic Recode'!$A$1:$B$547,2,FALSE))</f>
        <v/>
      </c>
      <c r="AU49" t="str">
        <f>IF(ISERROR(MATCH(AU$1,'CSC Mitre'!AV$1:AV$220,0)),"",VLOOKUP(AU$1,'Tactic Recode'!$A$1:$B$547,2,FALSE))</f>
        <v/>
      </c>
      <c r="AV49" t="str">
        <f>IF(ISERROR(MATCH(AV$1,'CSC Mitre'!AV$1:AV$220,0)),"",VLOOKUP(AV$1,'Tactic Recode'!$A$1:$B$547,2,FALSE))</f>
        <v/>
      </c>
      <c r="AW49" t="str">
        <f>IF(ISERROR(MATCH(AW$1,'CSC Mitre'!AV$1:AV$220,0)),"",VLOOKUP(AW$1,'Tactic Recode'!$A$1:$B$547,2,FALSE))</f>
        <v/>
      </c>
      <c r="AX49" t="str">
        <f>IF(ISERROR(MATCH(AX$1,'CSC Mitre'!AV$1:AV$220,0)),"",VLOOKUP(AX$1,'Tactic Recode'!$A$1:$B$547,2,FALSE))</f>
        <v/>
      </c>
      <c r="AY49" t="str">
        <f>IF(ISERROR(MATCH(AY$1,'CSC Mitre'!AV$1:AV$220,0)),"",VLOOKUP(AY$1,'Tactic Recode'!$A$1:$B$547,2,FALSE))</f>
        <v/>
      </c>
      <c r="AZ49" t="str">
        <f>IF(ISERROR(MATCH(AZ$1,'CSC Mitre'!AV$1:AV$220,0)),"",VLOOKUP(AZ$1,'Tactic Recode'!$A$1:$B$547,2,FALSE))</f>
        <v/>
      </c>
      <c r="BA49" t="str">
        <f>IF(ISERROR(MATCH(BA$1,'CSC Mitre'!AV$1:AV$220,0)),"",VLOOKUP(BA$1,'Tactic Recode'!$A$1:$B$547,2,FALSE))</f>
        <v/>
      </c>
      <c r="BB49" t="str">
        <f>IF(ISERROR(MATCH(BB$1,'CSC Mitre'!AV$1:AV$220,0)),"",VLOOKUP(BB$1,'Tactic Recode'!$A$1:$B$547,2,FALSE))</f>
        <v/>
      </c>
      <c r="BC49" t="str">
        <f>IF(ISERROR(MATCH(BC$1,'CSC Mitre'!AV$1:AV$220,0)),"",VLOOKUP(BC$1,'Tactic Recode'!$A$1:$B$547,2,FALSE))</f>
        <v/>
      </c>
      <c r="BD49" t="str">
        <f>IF(ISERROR(MATCH(BD$1,'CSC Mitre'!AV$1:AV$220,0)),"",VLOOKUP(BD$1,'Tactic Recode'!$A$1:$B$547,2,FALSE))</f>
        <v/>
      </c>
      <c r="BE49" t="str">
        <f>IF(ISERROR(MATCH(BE$1,'CSC Mitre'!AV$1:AV$220,0)),"",VLOOKUP(BE$1,'Tactic Recode'!$A$1:$B$547,2,FALSE))</f>
        <v/>
      </c>
      <c r="BF49" t="str">
        <f>IF(ISERROR(MATCH(BF$1,'CSC Mitre'!AV$1:AV$220,0)),"",VLOOKUP(BF$1,'Tactic Recode'!$A$1:$B$547,2,FALSE))</f>
        <v/>
      </c>
      <c r="BG49" t="str">
        <f>IF(ISERROR(MATCH(BG$1,'CSC Mitre'!AV$1:AV$220,0)),"",VLOOKUP(BG$1,'Tactic Recode'!$A$1:$B$547,2,FALSE))</f>
        <v/>
      </c>
      <c r="BH49" t="str">
        <f>IF(ISERROR(MATCH(BH$1,'CSC Mitre'!AV$1:AV$220,0)),"",VLOOKUP(BH$1,'Tactic Recode'!$A$1:$B$547,2,FALSE))</f>
        <v>Credential Access, Discovery</v>
      </c>
      <c r="BI49" t="str">
        <f>IF(ISERROR(MATCH(BI$1,'CSC Mitre'!AV$1:AV$220,0)),"",VLOOKUP(BI$1,'Tactic Recode'!$A$1:$B$547,2,FALSE))</f>
        <v/>
      </c>
      <c r="BJ49" t="str">
        <f>IF(ISERROR(MATCH(BJ$1,'CSC Mitre'!AV$1:AV$220,0)),"",VLOOKUP(BJ$1,'Tactic Recode'!$A$1:$B$547,2,FALSE))</f>
        <v/>
      </c>
      <c r="BK49" t="str">
        <f>IF(ISERROR(MATCH(BK$1,'CSC Mitre'!AV$1:AV$220,0)),"",VLOOKUP(BK$1,'Tactic Recode'!$A$1:$B$547,2,FALSE))</f>
        <v/>
      </c>
      <c r="BL49" t="str">
        <f>IF(ISERROR(MATCH(BL$1,'CSC Mitre'!AV$1:AV$220,0)),"",VLOOKUP(BL$1,'Tactic Recode'!$A$1:$B$547,2,FALSE))</f>
        <v/>
      </c>
      <c r="BM49" t="str">
        <f>IF(ISERROR(MATCH(BM$1,'CSC Mitre'!AV$1:AV$220,0)),"",VLOOKUP(BM$1,'Tactic Recode'!$A$1:$B$547,2,FALSE))</f>
        <v/>
      </c>
      <c r="BN49" t="str">
        <f>IF(ISERROR(MATCH(BN$1,'CSC Mitre'!AV$1:AV$220,0)),"",VLOOKUP(BN$1,'Tactic Recode'!$A$1:$B$547,2,FALSE))</f>
        <v/>
      </c>
      <c r="BO49" t="str">
        <f>IF(ISERROR(MATCH(BO$1,'CSC Mitre'!AV$1:AV$220,0)),"",VLOOKUP(BO$1,'Tactic Recode'!$A$1:$B$547,2,FALSE))</f>
        <v/>
      </c>
      <c r="BP49" t="str">
        <f>IF(ISERROR(MATCH(BP$1,'CSC Mitre'!AV$1:AV$220,0)),"",VLOOKUP(BP$1,'Tactic Recode'!$A$1:$B$547,2,FALSE))</f>
        <v/>
      </c>
      <c r="BQ49" t="str">
        <f>IF(ISERROR(MATCH(BQ$1,'CSC Mitre'!AV$1:AV$220,0)),"",VLOOKUP(BQ$1,'Tactic Recode'!$A$1:$B$547,2,FALSE))</f>
        <v/>
      </c>
      <c r="BR49" t="str">
        <f>IF(ISERROR(MATCH(BR$1,'CSC Mitre'!AV$1:AV$220,0)),"",VLOOKUP(BR$1,'Tactic Recode'!$A$1:$B$547,2,FALSE))</f>
        <v/>
      </c>
      <c r="BS49" t="str">
        <f>IF(ISERROR(MATCH(BS$1,'CSC Mitre'!AV$1:AV$220,0)),"",VLOOKUP(BS$1,'Tactic Recode'!$A$1:$B$547,2,FALSE))</f>
        <v/>
      </c>
      <c r="BT49" t="str">
        <f>IF(ISERROR(MATCH(BT$1,'CSC Mitre'!AV$1:AV$220,0)),"",VLOOKUP(BT$1,'Tactic Recode'!$A$1:$B$547,2,FALSE))</f>
        <v/>
      </c>
      <c r="BU49" t="str">
        <f>IF(ISERROR(MATCH(BU$1,'CSC Mitre'!AV$1:AV$220,0)),"",VLOOKUP(BU$1,'Tactic Recode'!$A$1:$B$547,2,FALSE))</f>
        <v/>
      </c>
      <c r="BV49" t="str">
        <f>IF(ISERROR(MATCH(BV$1,'CSC Mitre'!AV$1:AV$220,0)),"",VLOOKUP(BV$1,'Tactic Recode'!$A$1:$B$547,2,FALSE))</f>
        <v/>
      </c>
      <c r="BW49" t="str">
        <f>IF(ISERROR(MATCH(BW$1,'CSC Mitre'!AV$1:AV$220,0)),"",VLOOKUP(BW$1,'Tactic Recode'!$A$1:$B$547,2,FALSE))</f>
        <v/>
      </c>
      <c r="BX49" t="str">
        <f>IF(ISERROR(MATCH(BX$1,'CSC Mitre'!AV$1:AV$220,0)),"",VLOOKUP(BX$1,'Tactic Recode'!$A$1:$B$547,2,FALSE))</f>
        <v/>
      </c>
      <c r="BY49" t="str">
        <f>IF(ISERROR(MATCH(BY$1,'CSC Mitre'!AV$1:AV$220,0)),"",VLOOKUP(BY$1,'Tactic Recode'!$A$1:$B$547,2,FALSE))</f>
        <v/>
      </c>
      <c r="BZ49" t="str">
        <f>IF(ISERROR(MATCH(BZ$1,'CSC Mitre'!AV$1:AV$220,0)),"",VLOOKUP(BZ$1,'Tactic Recode'!$A$1:$B$547,2,FALSE))</f>
        <v/>
      </c>
      <c r="CA49" t="str">
        <f>IF(ISERROR(MATCH(CA$1,'CSC Mitre'!AV$1:AV$220,0)),"",VLOOKUP(CA$1,'Tactic Recode'!$A$1:$B$547,2,FALSE))</f>
        <v/>
      </c>
      <c r="CB49" t="str">
        <f>IF(ISERROR(MATCH(CB$1,'CSC Mitre'!AV$1:AV$220,0)),"",VLOOKUP(CB$1,'Tactic Recode'!$A$1:$B$547,2,FALSE))</f>
        <v/>
      </c>
      <c r="CC49" t="str">
        <f>IF(ISERROR(MATCH(CC$1,'CSC Mitre'!AV$1:AV$220,0)),"",VLOOKUP(CC$1,'Tactic Recode'!$A$1:$B$547,2,FALSE))</f>
        <v/>
      </c>
      <c r="CD49" t="str">
        <f>IF(ISERROR(MATCH(CD$1,'CSC Mitre'!AV$1:AV$220,0)),"",VLOOKUP(CD$1,'Tactic Recode'!$A$1:$B$547,2,FALSE))</f>
        <v/>
      </c>
      <c r="CE49" t="str">
        <f>IF(ISERROR(MATCH(CE$1,'CSC Mitre'!AV$1:AV$220,0)),"",VLOOKUP(CE$1,'Tactic Recode'!$A$1:$B$547,2,FALSE))</f>
        <v/>
      </c>
      <c r="CF49" t="str">
        <f>IF(ISERROR(MATCH(CF$1,'CSC Mitre'!AV$1:AV$220,0)),"",VLOOKUP(CF$1,'Tactic Recode'!$A$1:$B$547,2,FALSE))</f>
        <v/>
      </c>
      <c r="CG49" t="str">
        <f>IF(ISERROR(MATCH(CG$1,'CSC Mitre'!AV$1:AV$220,0)),"",VLOOKUP(CG$1,'Tactic Recode'!$A$1:$B$547,2,FALSE))</f>
        <v/>
      </c>
      <c r="CH49" t="str">
        <f>IF(ISERROR(MATCH(CH$1,'CSC Mitre'!AV$1:AV$220,0)),"",VLOOKUP(CH$1,'Tactic Recode'!$A$1:$B$547,2,FALSE))</f>
        <v/>
      </c>
      <c r="CI49" t="str">
        <f>IF(ISERROR(MATCH(CI$1,'CSC Mitre'!AV$1:AV$220,0)),"",VLOOKUP(CI$1,'Tactic Recode'!$A$1:$B$547,2,FALSE))</f>
        <v/>
      </c>
      <c r="CJ49" t="str">
        <f>IF(ISERROR(MATCH(CJ$1,'CSC Mitre'!AV$1:AV$220,0)),"",VLOOKUP(CJ$1,'Tactic Recode'!$A$1:$B$547,2,FALSE))</f>
        <v/>
      </c>
      <c r="CK49" t="str">
        <f>IF(ISERROR(MATCH(CK$1,'CSC Mitre'!AV$1:AV$220,0)),"",VLOOKUP(CK$1,'Tactic Recode'!$A$1:$B$547,2,FALSE))</f>
        <v/>
      </c>
      <c r="CL49" t="str">
        <f>IF(ISERROR(MATCH(CL$1,'CSC Mitre'!AV$1:AV$220,0)),"",VLOOKUP(CL$1,'Tactic Recode'!$A$1:$B$547,2,FALSE))</f>
        <v/>
      </c>
      <c r="CM49" t="str">
        <f>IF(ISERROR(MATCH(CM$1,'CSC Mitre'!AV$1:AV$220,0)),"",VLOOKUP(CM$1,'Tactic Recode'!$A$1:$B$547,2,FALSE))</f>
        <v/>
      </c>
      <c r="CN49" t="str">
        <f>IF(ISERROR(MATCH(CN$1,'CSC Mitre'!AV$1:AV$220,0)),"",VLOOKUP(CN$1,'Tactic Recode'!$A$1:$B$547,2,FALSE))</f>
        <v/>
      </c>
      <c r="CO49" t="str">
        <f>IF(ISERROR(MATCH(CO$1,'CSC Mitre'!AV$1:AV$220,0)),"",VLOOKUP(CO$1,'Tactic Recode'!$A$1:$B$547,2,FALSE))</f>
        <v/>
      </c>
      <c r="CP49" t="str">
        <f>IF(ISERROR(MATCH(CP$1,'CSC Mitre'!AV$1:AV$220,0)),"",VLOOKUP(CP$1,'Tactic Recode'!$A$1:$B$547,2,FALSE))</f>
        <v/>
      </c>
      <c r="CQ49" t="str">
        <f>IF(ISERROR(MATCH(CQ$1,'CSC Mitre'!AV$1:AV$220,0)),"",VLOOKUP(CQ$1,'Tactic Recode'!$A$1:$B$547,2,FALSE))</f>
        <v/>
      </c>
      <c r="CR49" t="str">
        <f>IF(ISERROR(MATCH(CR$1,'CSC Mitre'!AV$1:AV$220,0)),"",VLOOKUP(CR$1,'Tactic Recode'!$A$1:$B$547,2,FALSE))</f>
        <v/>
      </c>
      <c r="CS49" t="str">
        <f>IF(ISERROR(MATCH(CS$1,'CSC Mitre'!AV$1:AV$220,0)),"",VLOOKUP(CS$1,'Tactic Recode'!$A$1:$B$547,2,FALSE))</f>
        <v/>
      </c>
      <c r="CT49" t="str">
        <f>IF(ISERROR(MATCH(CT$1,'CSC Mitre'!AV$1:AV$220,0)),"",VLOOKUP(CT$1,'Tactic Recode'!$A$1:$B$547,2,FALSE))</f>
        <v/>
      </c>
      <c r="CU49" t="str">
        <f>IF(ISERROR(MATCH(CU$1,'CSC Mitre'!AV$1:AV$220,0)),"",VLOOKUP(CU$1,'Tactic Recode'!$A$1:$B$547,2,FALSE))</f>
        <v/>
      </c>
      <c r="CV49" t="str">
        <f>IF(ISERROR(MATCH(CV$1,'CSC Mitre'!AV$1:AV$220,0)),"",VLOOKUP(CV$1,'Tactic Recode'!$A$1:$B$547,2,FALSE))</f>
        <v/>
      </c>
      <c r="CW49" t="str">
        <f>IF(ISERROR(MATCH(CW$1,'CSC Mitre'!AV$1:AV$220,0)),"",VLOOKUP(CW$1,'Tactic Recode'!$A$1:$B$547,2,FALSE))</f>
        <v/>
      </c>
      <c r="CX49" t="str">
        <f>IF(ISERROR(MATCH(CX$1,'CSC Mitre'!AV$1:AV$220,0)),"",VLOOKUP(CX$1,'Tactic Recode'!$A$1:$B$547,2,FALSE))</f>
        <v/>
      </c>
      <c r="CY49" t="str">
        <f>IF(ISERROR(MATCH(CY$1,'CSC Mitre'!AV$1:AV$220,0)),"",VLOOKUP(CY$1,'Tactic Recode'!$A$1:$B$547,2,FALSE))</f>
        <v/>
      </c>
      <c r="CZ49" t="str">
        <f>IF(ISERROR(MATCH(CZ$1,'CSC Mitre'!AV$1:AV$220,0)),"",VLOOKUP(CZ$1,'Tactic Recode'!$A$1:$B$547,2,FALSE))</f>
        <v/>
      </c>
      <c r="DA49" t="str">
        <f>IF(ISERROR(MATCH(DA$1,'CSC Mitre'!AV$1:AV$220,0)),"",VLOOKUP(DA$1,'Tactic Recode'!$A$1:$B$547,2,FALSE))</f>
        <v/>
      </c>
      <c r="DB49" t="str">
        <f>IF(ISERROR(MATCH(DB$1,'CSC Mitre'!AV$1:AV$220,0)),"",VLOOKUP(DB$1,'Tactic Recode'!$A$1:$B$547,2,FALSE))</f>
        <v/>
      </c>
      <c r="DC49" t="str">
        <f>IF(ISERROR(MATCH(DC$1,'CSC Mitre'!AV$1:AV$220,0)),"",VLOOKUP(DC$1,'Tactic Recode'!$A$1:$B$547,2,FALSE))</f>
        <v/>
      </c>
      <c r="DD49" t="str">
        <f>IF(ISERROR(MATCH(DD$1,'CSC Mitre'!AV$1:AV$220,0)),"",VLOOKUP(DD$1,'Tactic Recode'!$A$1:$B$547,2,FALSE))</f>
        <v/>
      </c>
      <c r="DE49" t="str">
        <f>IF(ISERROR(MATCH(DE$1,'CSC Mitre'!AV$1:AV$220,0)),"",VLOOKUP(DE$1,'Tactic Recode'!$A$1:$B$547,2,FALSE))</f>
        <v/>
      </c>
      <c r="DF49" t="str">
        <f>IF(ISERROR(MATCH(DF$1,'CSC Mitre'!AV$1:AV$220,0)),"",VLOOKUP(DF$1,'Tactic Recode'!$A$1:$B$547,2,FALSE))</f>
        <v/>
      </c>
      <c r="DG49" t="str">
        <f>IF(ISERROR(MATCH(DG$1,'CSC Mitre'!AV$1:AV$220,0)),"",VLOOKUP(DG$1,'Tactic Recode'!$A$1:$B$547,2,FALSE))</f>
        <v/>
      </c>
      <c r="DH49" t="str">
        <f>IF(ISERROR(MATCH(DH$1,'CSC Mitre'!AV$1:AV$220,0)),"",VLOOKUP(DH$1,'Tactic Recode'!$A$1:$B$547,2,FALSE))</f>
        <v/>
      </c>
      <c r="DI49" t="str">
        <f>IF(ISERROR(MATCH(DI$1,'CSC Mitre'!AV$1:AV$220,0)),"",VLOOKUP(DI$1,'Tactic Recode'!$A$1:$B$547,2,FALSE))</f>
        <v/>
      </c>
      <c r="DJ49" t="str">
        <f>IF(ISERROR(MATCH(DJ$1,'CSC Mitre'!AV$1:AV$220,0)),"",VLOOKUP(DJ$1,'Tactic Recode'!$A$1:$B$547,2,FALSE))</f>
        <v/>
      </c>
      <c r="DK49" t="str">
        <f>IF(ISERROR(MATCH(DK$1,'CSC Mitre'!AV$1:AV$220,0)),"",VLOOKUP(DK$1,'Tactic Recode'!$A$1:$B$547,2,FALSE))</f>
        <v/>
      </c>
      <c r="DL49" t="str">
        <f>IF(ISERROR(MATCH(DL$1,'CSC Mitre'!AV$1:AV$220,0)),"",VLOOKUP(DL$1,'Tactic Recode'!$A$1:$B$547,2,FALSE))</f>
        <v/>
      </c>
      <c r="DM49" t="str">
        <f>IF(ISERROR(MATCH(DM$1,'CSC Mitre'!AV$1:AV$220,0)),"",VLOOKUP(DM$1,'Tactic Recode'!$A$1:$B$547,2,FALSE))</f>
        <v/>
      </c>
      <c r="DN49" t="str">
        <f>IF(ISERROR(MATCH(DN$1,'CSC Mitre'!AV$1:AV$220,0)),"",VLOOKUP(DN$1,'Tactic Recode'!$A$1:$B$547,2,FALSE))</f>
        <v/>
      </c>
      <c r="DO49" t="str">
        <f>IF(ISERROR(MATCH(DO$1,'CSC Mitre'!AV$1:AV$220,0)),"",VLOOKUP(DO$1,'Tactic Recode'!$A$1:$B$547,2,FALSE))</f>
        <v/>
      </c>
      <c r="DP49" t="str">
        <f>IF(ISERROR(MATCH(DP$1,'CSC Mitre'!AV$1:AV$220,0)),"",VLOOKUP(DP$1,'Tactic Recode'!$A$1:$B$547,2,FALSE))</f>
        <v/>
      </c>
      <c r="DQ49" t="str">
        <f>IF(ISERROR(MATCH(DQ$1,'CSC Mitre'!AV$1:AV$220,0)),"",VLOOKUP(DQ$1,'Tactic Recode'!$A$1:$B$547,2,FALSE))</f>
        <v/>
      </c>
      <c r="DR49" t="str">
        <f>IF(ISERROR(MATCH(DR$1,'CSC Mitre'!AV$1:AV$220,0)),"",VLOOKUP(DR$1,'Tactic Recode'!$A$1:$B$547,2,FALSE))</f>
        <v/>
      </c>
      <c r="DS49" t="str">
        <f>IF(ISERROR(MATCH(DS$1,'CSC Mitre'!AV$1:AV$220,0)),"",VLOOKUP(DS$1,'Tactic Recode'!$A$1:$B$547,2,FALSE))</f>
        <v>Execution, Lateral Movement</v>
      </c>
      <c r="DT49" t="str">
        <f>IF(ISERROR(MATCH(DT$1,'CSC Mitre'!AV$1:AV$220,0)),"",VLOOKUP(DT$1,'Tactic Recode'!$A$1:$B$547,2,FALSE))</f>
        <v/>
      </c>
      <c r="DU49" t="str">
        <f>IF(ISERROR(MATCH(DU$1,'CSC Mitre'!AV$1:AV$220,0)),"",VLOOKUP(DU$1,'Tactic Recode'!$A$1:$B$547,2,FALSE))</f>
        <v/>
      </c>
      <c r="DV49" t="str">
        <f>IF(ISERROR(MATCH(DV$1,'CSC Mitre'!AV$1:AV$220,0)),"",VLOOKUP(DV$1,'Tactic Recode'!$A$1:$B$547,2,FALSE))</f>
        <v/>
      </c>
      <c r="DW49" t="str">
        <f>IF(ISERROR(MATCH(DW$1,'CSC Mitre'!AV$1:AV$220,0)),"",VLOOKUP(DW$1,'Tactic Recode'!$A$1:$B$547,2,FALSE))</f>
        <v/>
      </c>
      <c r="DX49" t="str">
        <f>IF(ISERROR(MATCH(DX$1,'CSC Mitre'!AV$1:AV$220,0)),"",VLOOKUP(DX$1,'Tactic Recode'!$A$1:$B$547,2,FALSE))</f>
        <v/>
      </c>
      <c r="DY49" t="str">
        <f>IF(ISERROR(MATCH(DY$1,'CSC Mitre'!AV$1:AV$220,0)),"",VLOOKUP(DY$1,'Tactic Recode'!$A$1:$B$547,2,FALSE))</f>
        <v>Defense Evasion, Initial Access, Persistence, Privilage Escalation</v>
      </c>
      <c r="DZ49" t="str">
        <f>IF(ISERROR(MATCH(DZ$1,'CSC Mitre'!AV$1:AV$220,0)),"",VLOOKUP(DZ$1,'Tactic Recode'!$A$1:$B$547,2,FALSE))</f>
        <v/>
      </c>
      <c r="EA49" t="str">
        <f>IF(ISERROR(MATCH(EA$1,'CSC Mitre'!AV$1:AV$220,0)),"",VLOOKUP(EA$1,'Tactic Recode'!$A$1:$B$547,2,FALSE))</f>
        <v>Defense Evasion, Initial Access, Persistence, Privilage Escalation</v>
      </c>
      <c r="EB49" t="str">
        <f>IF(ISERROR(MATCH(EB$1,'CSC Mitre'!AV$1:AV$220,0)),"",VLOOKUP(EB$1,'Tactic Recode'!$A$1:$B$547,2,FALSE))</f>
        <v/>
      </c>
      <c r="EC49" t="str">
        <f>IF(ISERROR(MATCH(EC$1,'CSC Mitre'!AV$1:AV$220,0)),"",VLOOKUP(EC$1,'Tactic Recode'!$A$1:$B$547,2,FALSE))</f>
        <v/>
      </c>
      <c r="ED49" t="str">
        <f>IF(ISERROR(MATCH(ED$1,'CSC Mitre'!AV$1:AV$220,0)),"",VLOOKUP(ED$1,'Tactic Recode'!$A$1:$B$547,2,FALSE))</f>
        <v/>
      </c>
      <c r="EE49" t="str">
        <f>IF(ISERROR(MATCH(EE$1,'CSC Mitre'!AV$1:AV$220,0)),"",VLOOKUP(EE$1,'Tactic Recode'!$A$1:$B$547,2,FALSE))</f>
        <v/>
      </c>
      <c r="EF49" t="str">
        <f>IF(ISERROR(MATCH(EF$1,'CSC Mitre'!AV$1:AV$220,0)),"",VLOOKUP(EF$1,'Tactic Recode'!$A$1:$B$547,2,FALSE))</f>
        <v/>
      </c>
      <c r="EG49" t="str">
        <f>IF(ISERROR(MATCH(EG$1,'CSC Mitre'!AV$1:AV$220,0)),"",VLOOKUP(EG$1,'Tactic Recode'!$A$1:$B$547,2,FALSE))</f>
        <v/>
      </c>
      <c r="EH49" t="str">
        <f>IF(ISERROR(MATCH(EH$1,'CSC Mitre'!AV$1:AV$220,0)),"",VLOOKUP(EH$1,'Tactic Recode'!$A$1:$B$547,2,FALSE))</f>
        <v/>
      </c>
      <c r="EI49" t="str">
        <f>IF(ISERROR(MATCH(EI$1,'CSC Mitre'!AV$1:AV$220,0)),"",VLOOKUP(EI$1,'Tactic Recode'!$A$1:$B$547,2,FALSE))</f>
        <v/>
      </c>
      <c r="EJ49" t="str">
        <f>IF(ISERROR(MATCH(EJ$1,'CSC Mitre'!AV$1:AV$220,0)),"",VLOOKUP(EJ$1,'Tactic Recode'!$A$1:$B$547,2,FALSE))</f>
        <v/>
      </c>
      <c r="EK49" t="str">
        <f>IF(ISERROR(MATCH(EK$1,'CSC Mitre'!AV$1:AV$220,0)),"",VLOOKUP(EK$1,'Tactic Recode'!$A$1:$B$547,2,FALSE))</f>
        <v/>
      </c>
      <c r="EL49" t="str">
        <f>IF(ISERROR(MATCH(EL$1,'CSC Mitre'!AV$1:AV$220,0)),"",VLOOKUP(EL$1,'Tactic Recode'!$A$1:$B$547,2,FALSE))</f>
        <v/>
      </c>
      <c r="EM49" t="str">
        <f>IF(ISERROR(MATCH(EM$1,'CSC Mitre'!AV$1:AV$220,0)),"",VLOOKUP(EM$1,'Tactic Recode'!$A$1:$B$547,2,FALSE))</f>
        <v/>
      </c>
      <c r="EN49" t="str">
        <f>IF(ISERROR(MATCH(EN$1,'CSC Mitre'!AV$1:AV$220,0)),"",VLOOKUP(EN$1,'Tactic Recode'!$A$1:$B$547,2,FALSE))</f>
        <v/>
      </c>
      <c r="EO49" t="str">
        <f>IF(ISERROR(MATCH(EO$1,'CSC Mitre'!AV$1:AV$220,0)),"",VLOOKUP(EO$1,'Tactic Recode'!$A$1:$B$547,2,FALSE))</f>
        <v/>
      </c>
      <c r="EP49" t="str">
        <f>IF(ISERROR(MATCH(EP$1,'CSC Mitre'!AV$1:AV$220,0)),"",VLOOKUP(EP$1,'Tactic Recode'!$A$1:$B$547,2,FALSE))</f>
        <v/>
      </c>
      <c r="EQ49" t="str">
        <f>IF(ISERROR(MATCH(EQ$1,'CSC Mitre'!AV$1:AV$220,0)),"",VLOOKUP(EQ$1,'Tactic Recode'!$A$1:$B$547,2,FALSE))</f>
        <v/>
      </c>
      <c r="ER49" t="str">
        <f>IF(ISERROR(MATCH(ER$1,'CSC Mitre'!AV$1:AV$220,0)),"",VLOOKUP(ER$1,'Tactic Recode'!$A$1:$B$547,2,FALSE))</f>
        <v>Persistence</v>
      </c>
      <c r="ES49" t="str">
        <f>IF(ISERROR(MATCH(ES$1,'CSC Mitre'!AV$1:AV$220,0)),"",VLOOKUP(ES$1,'Tactic Recode'!$A$1:$B$547,2,FALSE))</f>
        <v>Persistence</v>
      </c>
      <c r="ET49" t="str">
        <f>IF(ISERROR(MATCH(ET$1,'CSC Mitre'!AV$1:AV$220,0)),"",VLOOKUP(ET$1,'Tactic Recode'!$A$1:$B$547,2,FALSE))</f>
        <v>Persistence</v>
      </c>
      <c r="EU49" t="str">
        <f>IF(ISERROR(MATCH(EU$1,'CSC Mitre'!AV$1:AV$220,0)),"",VLOOKUP(EU$1,'Tactic Recode'!$A$1:$B$547,2,FALSE))</f>
        <v/>
      </c>
      <c r="EV49" t="str">
        <f>IF(ISERROR(MATCH(EV$1,'CSC Mitre'!AV$1:AV$220,0)),"",VLOOKUP(EV$1,'Tactic Recode'!$A$1:$B$547,2,FALSE))</f>
        <v/>
      </c>
      <c r="EW49" t="str">
        <f>IF(ISERROR(MATCH(EW$1,'CSC Mitre'!AV$1:AV$220,0)),"",VLOOKUP(EW$1,'Tactic Recode'!$A$1:$B$547,2,FALSE))</f>
        <v/>
      </c>
      <c r="EX49" t="str">
        <f>IF(ISERROR(MATCH(EX$1,'CSC Mitre'!AV$1:AV$220,0)),"",VLOOKUP(EX$1,'Tactic Recode'!$A$1:$B$547,2,FALSE))</f>
        <v/>
      </c>
      <c r="EY49" t="str">
        <f>IF(ISERROR(MATCH(EY$1,'CSC Mitre'!AV$1:AV$220,0)),"",VLOOKUP(EY$1,'Tactic Recode'!$A$1:$B$547,2,FALSE))</f>
        <v/>
      </c>
      <c r="EZ49" t="str">
        <f>IF(ISERROR(MATCH(EZ$1,'CSC Mitre'!AV$1:AV$220,0)),"",VLOOKUP(EZ$1,'Tactic Recode'!$A$1:$B$547,2,FALSE))</f>
        <v/>
      </c>
      <c r="FA49" t="str">
        <f>IF(ISERROR(MATCH(FA$1,'CSC Mitre'!AV$1:AV$220,0)),"",VLOOKUP(FA$1,'Tactic Recode'!$A$1:$B$547,2,FALSE))</f>
        <v/>
      </c>
      <c r="FB49" t="str">
        <f>IF(ISERROR(MATCH(FB$1,'CSC Mitre'!AV$1:AV$220,0)),"",VLOOKUP(FB$1,'Tactic Recode'!$A$1:$B$547,2,FALSE))</f>
        <v/>
      </c>
      <c r="FC49" t="str">
        <f>IF(ISERROR(MATCH(FC$1,'CSC Mitre'!AV$1:AV$220,0)),"",VLOOKUP(FC$1,'Tactic Recode'!$A$1:$B$547,2,FALSE))</f>
        <v>Credential Access</v>
      </c>
      <c r="FD49" t="str">
        <f>IF(ISERROR(MATCH(FD$1,'CSC Mitre'!AV$1:AV$220,0)),"",VLOOKUP(FD$1,'Tactic Recode'!$A$1:$B$547,2,FALSE))</f>
        <v>Credential Access</v>
      </c>
      <c r="FE49" t="str">
        <f>IF(ISERROR(MATCH(FE$1,'CSC Mitre'!AV$1:AV$220,0)),"",VLOOKUP(FE$1,'Tactic Recode'!$A$1:$B$547,2,FALSE))</f>
        <v>Credential Access</v>
      </c>
      <c r="FF49" t="str">
        <f>IF(ISERROR(MATCH(FF$1,'CSC Mitre'!AV$1:AV$220,0)),"",VLOOKUP(FF$1,'Tactic Recode'!$A$1:$B$547,2,FALSE))</f>
        <v>Credential Access</v>
      </c>
      <c r="FG49" t="str">
        <f>IF(ISERROR(MATCH(FG$1,'CSC Mitre'!AV$1:AV$220,0)),"",VLOOKUP(FG$1,'Tactic Recode'!$A$1:$B$547,2,FALSE))</f>
        <v>Credential Access</v>
      </c>
      <c r="FH49" t="str">
        <f>IF(ISERROR(MATCH(FH$1,'CSC Mitre'!AV$1:AV$220,0)),"",VLOOKUP(FH$1,'Tactic Recode'!$A$1:$B$547,2,FALSE))</f>
        <v/>
      </c>
      <c r="FI49" t="str">
        <f>IF(ISERROR(MATCH(FI$1,'CSC Mitre'!AV$1:AV$220,0)),"",VLOOKUP(FI$1,'Tactic Recode'!$A$1:$B$547,2,FALSE))</f>
        <v/>
      </c>
      <c r="FJ49" t="str">
        <f>IF(ISERROR(MATCH(FJ$1,'CSC Mitre'!AV$1:AV$220,0)),"",VLOOKUP(FJ$1,'Tactic Recode'!$A$1:$B$547,2,FALSE))</f>
        <v/>
      </c>
      <c r="FK49" t="str">
        <f>IF(ISERROR(MATCH(FK$1,'CSC Mitre'!AV$1:AV$220,0)),"",VLOOKUP(FK$1,'Tactic Recode'!$A$1:$B$547,2,FALSE))</f>
        <v/>
      </c>
      <c r="FL49" t="str">
        <f>IF(ISERROR(MATCH(FL$1,'CSC Mitre'!AV$1:AV$220,0)),"",VLOOKUP(FL$1,'Tactic Recode'!$A$1:$B$547,2,FALSE))</f>
        <v/>
      </c>
      <c r="FM49" t="str">
        <f>IF(ISERROR(MATCH(FM$1,'CSC Mitre'!AV$1:AV$220,0)),"",VLOOKUP(FM$1,'Tactic Recode'!$A$1:$B$547,2,FALSE))</f>
        <v>Collection</v>
      </c>
      <c r="FN49" t="str">
        <f>IF(ISERROR(MATCH(FN$1,'CSC Mitre'!AV$1:AV$220,0)),"",VLOOKUP(FN$1,'Tactic Recode'!$A$1:$B$547,2,FALSE))</f>
        <v/>
      </c>
      <c r="FO49" t="str">
        <f>IF(ISERROR(MATCH(FO$1,'CSC Mitre'!AV$1:AV$220,0)),"",VLOOKUP(FO$1,'Tactic Recode'!$A$1:$B$547,2,FALSE))</f>
        <v/>
      </c>
      <c r="FP49" t="str">
        <f>IF(ISERROR(MATCH(FP$1,'CSC Mitre'!AV$1:AV$220,0)),"",VLOOKUP(FP$1,'Tactic Recode'!$A$1:$B$547,2,FALSE))</f>
        <v/>
      </c>
      <c r="FQ49" t="str">
        <f>IF(ISERROR(MATCH(FQ$1,'CSC Mitre'!AV$1:AV$220,0)),"",VLOOKUP(FQ$1,'Tactic Recode'!$A$1:$B$547,2,FALSE))</f>
        <v/>
      </c>
      <c r="FR49" t="str">
        <f>IF(ISERROR(MATCH(FR$1,'CSC Mitre'!AV$1:AV$220,0)),"",VLOOKUP(FR$1,'Tactic Recode'!$A$1:$B$547,2,FALSE))</f>
        <v/>
      </c>
      <c r="FS49" t="str">
        <f>IF(ISERROR(MATCH(FS$1,'CSC Mitre'!AV$1:AV$220,0)),"",VLOOKUP(FS$1,'Tactic Recode'!$A$1:$B$547,2,FALSE))</f>
        <v/>
      </c>
      <c r="FT49" t="str">
        <f>IF(ISERROR(MATCH(FT$1,'CSC Mitre'!AV$1:AV$220,0)),"",VLOOKUP(FT$1,'Tactic Recode'!$A$1:$B$547,2,FALSE))</f>
        <v/>
      </c>
      <c r="FU49" t="str">
        <f>IF(ISERROR(MATCH(FU$1,'CSC Mitre'!AV$1:AV$220,0)),"",VLOOKUP(FU$1,'Tactic Recode'!$A$1:$B$547,2,FALSE))</f>
        <v/>
      </c>
      <c r="FV49" t="str">
        <f>IF(ISERROR(MATCH(FV$1,'CSC Mitre'!AV$1:AV$220,0)),"",VLOOKUP(FV$1,'Tactic Recode'!$A$1:$B$547,2,FALSE))</f>
        <v/>
      </c>
      <c r="FW49" t="str">
        <f>IF(ISERROR(MATCH(FW$1,'CSC Mitre'!AV$1:AV$220,0)),"",VLOOKUP(FW$1,'Tactic Recode'!$A$1:$B$547,2,FALSE))</f>
        <v/>
      </c>
      <c r="FX49" t="str">
        <f>IF(ISERROR(MATCH(FX$1,'CSC Mitre'!AV$1:AV$220,0)),"",VLOOKUP(FX$1,'Tactic Recode'!$A$1:$B$547,2,FALSE))</f>
        <v/>
      </c>
      <c r="FY49" t="str">
        <f>IF(ISERROR(MATCH(FY$1,'CSC Mitre'!AV$1:AV$220,0)),"",VLOOKUP(FY$1,'Tactic Recode'!$A$1:$B$547,2,FALSE))</f>
        <v/>
      </c>
      <c r="FZ49" t="str">
        <f>IF(ISERROR(MATCH(FZ$1,'CSC Mitre'!AV$1:AV$220,0)),"",VLOOKUP(FZ$1,'Tactic Recode'!$A$1:$B$547,2,FALSE))</f>
        <v/>
      </c>
      <c r="GA49" t="str">
        <f>IF(ISERROR(MATCH(GA$1,'CSC Mitre'!AV$1:AV$220,0)),"",VLOOKUP(GA$1,'Tactic Recode'!$A$1:$B$547,2,FALSE))</f>
        <v>Initial Access, Persistence</v>
      </c>
      <c r="GB49" t="str">
        <f>IF(ISERROR(MATCH(GB$1,'CSC Mitre'!AV$1:AV$220,0)),"",VLOOKUP(GB$1,'Tactic Recode'!$A$1:$B$547,2,FALSE))</f>
        <v/>
      </c>
      <c r="GC49" t="str">
        <f>IF(ISERROR(MATCH(GC$1,'CSC Mitre'!AV$1:AV$220,0)),"",VLOOKUP(GC$1,'Tactic Recode'!$A$1:$B$547,2,FALSE))</f>
        <v/>
      </c>
      <c r="GD49" t="str">
        <f>IF(ISERROR(MATCH(GD$1,'CSC Mitre'!AV$1:AV$220,0)),"",VLOOKUP(GD$1,'Tactic Recode'!$A$1:$B$547,2,FALSE))</f>
        <v/>
      </c>
      <c r="GE49" t="str">
        <f>IF(ISERROR(MATCH(GE$1,'CSC Mitre'!AV$1:AV$220,0)),"",VLOOKUP(GE$1,'Tactic Recode'!$A$1:$B$547,2,FALSE))</f>
        <v/>
      </c>
      <c r="GF49" t="str">
        <f>IF(ISERROR(MATCH(GF$1,'CSC Mitre'!AV$1:AV$220,0)),"",VLOOKUP(GF$1,'Tactic Recode'!$A$1:$B$547,2,FALSE))</f>
        <v/>
      </c>
      <c r="GG49" t="str">
        <f>IF(ISERROR(MATCH(GG$1,'CSC Mitre'!AV$1:AV$220,0)),"",VLOOKUP(GG$1,'Tactic Recode'!$A$1:$B$547,2,FALSE))</f>
        <v/>
      </c>
      <c r="GH49" t="str">
        <f>IF(ISERROR(MATCH(GH$1,'CSC Mitre'!AV$1:AV$220,0)),"",VLOOKUP(GH$1,'Tactic Recode'!$A$1:$B$547,2,FALSE))</f>
        <v/>
      </c>
      <c r="GI49" t="str">
        <f>IF(ISERROR(MATCH(GI$1,'CSC Mitre'!AV$1:AV$220,0)),"",VLOOKUP(GI$1,'Tactic Recode'!$A$1:$B$547,2,FALSE))</f>
        <v>Persistence</v>
      </c>
      <c r="GJ49" t="str">
        <f>IF(ISERROR(MATCH(GJ$1,'CSC Mitre'!AV$1:AV$220,0)),"",VLOOKUP(GJ$1,'Tactic Recode'!$A$1:$B$547,2,FALSE))</f>
        <v>Persistence</v>
      </c>
      <c r="GK49" t="str">
        <f>IF(ISERROR(MATCH(GK$1,'CSC Mitre'!AV$1:AV$220,0)),"",VLOOKUP(GK$1,'Tactic Recode'!$A$1:$B$547,2,FALSE))</f>
        <v>Persistence</v>
      </c>
      <c r="GL49" t="str">
        <f>IF(ISERROR(MATCH(GL$1,'CSC Mitre'!AV$1:AV$220,0)),"",VLOOKUP(GL$1,'Tactic Recode'!$A$1:$B$547,2,FALSE))</f>
        <v>Persistence</v>
      </c>
      <c r="GM49" t="str">
        <f>IF(ISERROR(MATCH(GM$1,'CSC Mitre'!AV$1:AV$220,0)),"",VLOOKUP(GM$1,'Tactic Recode'!$A$1:$B$547,2,FALSE))</f>
        <v/>
      </c>
      <c r="GN49" t="str">
        <f>IF(ISERROR(MATCH(GN$1,'CSC Mitre'!AV$1:AV$220,0)),"",VLOOKUP(GN$1,'Tactic Recode'!$A$1:$B$547,2,FALSE))</f>
        <v/>
      </c>
      <c r="GO49" t="str">
        <f>IF(ISERROR(MATCH(GO$1,'CSC Mitre'!AV$1:AV$220,0)),"",VLOOKUP(GO$1,'Tactic Recode'!$A$1:$B$547,2,FALSE))</f>
        <v/>
      </c>
      <c r="GP49" t="str">
        <f>IF(ISERROR(MATCH(GP$1,'CSC Mitre'!AV$1:AV$220,0)),"",VLOOKUP(GP$1,'Tactic Recode'!$A$1:$B$547,2,FALSE))</f>
        <v/>
      </c>
      <c r="GQ49" t="str">
        <f>IF(ISERROR(MATCH(GQ$1,'CSC Mitre'!AV$1:AV$220,0)),"",VLOOKUP(GQ$1,'Tactic Recode'!$A$1:$B$547,2,FALSE))</f>
        <v/>
      </c>
      <c r="GR49" t="str">
        <f>IF(ISERROR(MATCH(GR$1,'CSC Mitre'!AV$1:AV$220,0)),"",VLOOKUP(GR$1,'Tactic Recode'!$A$1:$B$547,2,FALSE))</f>
        <v/>
      </c>
      <c r="GS49" t="str">
        <f>IF(ISERROR(MATCH(GS$1,'CSC Mitre'!AV$1:AV$220,0)),"",VLOOKUP(GS$1,'Tactic Recode'!$A$1:$B$547,2,FALSE))</f>
        <v/>
      </c>
      <c r="GT49" t="str">
        <f>IF(ISERROR(MATCH(GT$1,'CSC Mitre'!AV$1:AV$220,0)),"",VLOOKUP(GT$1,'Tactic Recode'!$A$1:$B$547,2,FALSE))</f>
        <v/>
      </c>
      <c r="GU49" t="str">
        <f>IF(ISERROR(MATCH(GU$1,'CSC Mitre'!AV$1:AV$220,0)),"",VLOOKUP(GU$1,'Tactic Recode'!$A$1:$B$547,2,FALSE))</f>
        <v/>
      </c>
      <c r="GV49" t="str">
        <f>IF(ISERROR(MATCH(GV$1,'CSC Mitre'!AV$1:AV$220,0)),"",VLOOKUP(GV$1,'Tactic Recode'!$A$1:$B$547,2,FALSE))</f>
        <v/>
      </c>
      <c r="GW49" t="str">
        <f>IF(ISERROR(MATCH(GW$1,'CSC Mitre'!AV$1:AV$220,0)),"",VLOOKUP(GW$1,'Tactic Recode'!$A$1:$B$547,2,FALSE))</f>
        <v/>
      </c>
      <c r="GX49" t="str">
        <f>IF(ISERROR(MATCH(GX$1,'CSC Mitre'!AV$1:AV$220,0)),"",VLOOKUP(GX$1,'Tactic Recode'!$A$1:$B$547,2,FALSE))</f>
        <v/>
      </c>
      <c r="GY49" t="str">
        <f>IF(ISERROR(MATCH(GY$1,'CSC Mitre'!AV$1:AV$220,0)),"",VLOOKUP(GY$1,'Tactic Recode'!$A$1:$B$547,2,FALSE))</f>
        <v/>
      </c>
      <c r="GZ49" t="str">
        <f>IF(ISERROR(MATCH(GZ$1,'CSC Mitre'!AV$1:AV$220,0)),"",VLOOKUP(GZ$1,'Tactic Recode'!$A$1:$B$547,2,FALSE))</f>
        <v/>
      </c>
      <c r="HA49" t="str">
        <f>IF(ISERROR(MATCH(HA$1,'CSC Mitre'!AV$1:AV$220,0)),"",VLOOKUP(HA$1,'Tactic Recode'!$A$1:$B$547,2,FALSE))</f>
        <v/>
      </c>
      <c r="HB49" t="str">
        <f>IF(ISERROR(MATCH(HB$1,'CSC Mitre'!AV$1:AV$220,0)),"",VLOOKUP(HB$1,'Tactic Recode'!$A$1:$B$547,2,FALSE))</f>
        <v/>
      </c>
      <c r="HC49" t="str">
        <f>IF(ISERROR(MATCH(HC$1,'CSC Mitre'!AV$1:AV$220,0)),"",VLOOKUP(HC$1,'Tactic Recode'!$A$1:$B$547,2,FALSE))</f>
        <v/>
      </c>
      <c r="HD49" t="str">
        <f>IF(ISERROR(MATCH(HD$1,'CSC Mitre'!AV$1:AV$220,0)),"",VLOOKUP(HD$1,'Tactic Recode'!$A$1:$B$547,2,FALSE))</f>
        <v/>
      </c>
      <c r="HE49" t="str">
        <f>IF(ISERROR(MATCH(HE$1,'CSC Mitre'!AV$1:AV$220,0)),"",VLOOKUP(HE$1,'Tactic Recode'!$A$1:$B$547,2,FALSE))</f>
        <v/>
      </c>
      <c r="HF49" t="str">
        <f>IF(ISERROR(MATCH(HF$1,'CSC Mitre'!AV$1:AV$220,0)),"",VLOOKUP(HF$1,'Tactic Recode'!$A$1:$B$547,2,FALSE))</f>
        <v/>
      </c>
      <c r="HG49" t="str">
        <f>IF(ISERROR(MATCH(HG$1,'CSC Mitre'!AV$1:AV$220,0)),"",VLOOKUP(HG$1,'Tactic Recode'!$A$1:$B$547,2,FALSE))</f>
        <v/>
      </c>
      <c r="HH49" t="str">
        <f>IF(ISERROR(MATCH(HH$1,'CSC Mitre'!AV$1:AV$220,0)),"",VLOOKUP(HH$1,'Tactic Recode'!$A$1:$B$547,2,FALSE))</f>
        <v/>
      </c>
      <c r="HI49" t="str">
        <f>IF(ISERROR(MATCH(HI$1,'CSC Mitre'!AV$1:AV$220,0)),"",VLOOKUP(HI$1,'Tactic Recode'!$A$1:$B$547,2,FALSE))</f>
        <v/>
      </c>
      <c r="HJ49" t="str">
        <f>IF(ISERROR(MATCH(HJ$1,'CSC Mitre'!AV$1:AV$220,0)),"",VLOOKUP(HJ$1,'Tactic Recode'!$A$1:$B$547,2,FALSE))</f>
        <v/>
      </c>
      <c r="HK49" t="str">
        <f>IF(ISERROR(MATCH(HK$1,'CSC Mitre'!AV$1:AV$220,0)),"",VLOOKUP(HK$1,'Tactic Recode'!$A$1:$B$547,2,FALSE))</f>
        <v/>
      </c>
      <c r="HL49" t="str">
        <f>IF(ISERROR(MATCH(HL$1,'CSC Mitre'!AV$1:AV$220,0)),"",VLOOKUP(HL$1,'Tactic Recode'!$A$1:$B$547,2,FALSE))</f>
        <v/>
      </c>
      <c r="HM49" t="str">
        <f>IF(ISERROR(MATCH(HM$1,'CSC Mitre'!AV$1:AV$220,0)),"",VLOOKUP(HM$1,'Tactic Recode'!$A$1:$B$547,2,FALSE))</f>
        <v/>
      </c>
      <c r="HN49" t="str">
        <f>IF(ISERROR(MATCH(HN$1,'CSC Mitre'!AV$1:AV$220,0)),"",VLOOKUP(HN$1,'Tactic Recode'!$A$1:$B$547,2,FALSE))</f>
        <v/>
      </c>
      <c r="HO49" t="str">
        <f>IF(ISERROR(MATCH(HO$1,'CSC Mitre'!AV$1:AV$220,0)),"",VLOOKUP(HO$1,'Tactic Recode'!$A$1:$B$547,2,FALSE))</f>
        <v/>
      </c>
      <c r="HP49" t="str">
        <f>IF(ISERROR(MATCH(HP$1,'CSC Mitre'!AV$1:AV$220,0)),"",VLOOKUP(HP$1,'Tactic Recode'!$A$1:$B$547,2,FALSE))</f>
        <v/>
      </c>
      <c r="HQ49" t="str">
        <f>IF(ISERROR(MATCH(HQ$1,'CSC Mitre'!AV$1:AV$220,0)),"",VLOOKUP(HQ$1,'Tactic Recode'!$A$1:$B$547,2,FALSE))</f>
        <v/>
      </c>
      <c r="HR49" t="str">
        <f>IF(ISERROR(MATCH(HR$1,'CSC Mitre'!AV$1:AV$220,0)),"",VLOOKUP(HR$1,'Tactic Recode'!$A$1:$B$547,2,FALSE))</f>
        <v/>
      </c>
      <c r="HS49" t="str">
        <f>IF(ISERROR(MATCH(HS$1,'CSC Mitre'!AV$1:AV$220,0)),"",VLOOKUP(HS$1,'Tactic Recode'!$A$1:$B$547,2,FALSE))</f>
        <v/>
      </c>
      <c r="HT49" t="str">
        <f>IF(ISERROR(MATCH(HT$1,'CSC Mitre'!AV$1:AV$220,0)),"",VLOOKUP(HT$1,'Tactic Recode'!$A$1:$B$547,2,FALSE))</f>
        <v/>
      </c>
      <c r="HU49" t="str">
        <f>IF(ISERROR(MATCH(HU$1,'CSC Mitre'!AV$1:AV$220,0)),"",VLOOKUP(HU$1,'Tactic Recode'!$A$1:$B$547,2,FALSE))</f>
        <v/>
      </c>
      <c r="HV49" t="str">
        <f>IF(ISERROR(MATCH(HV$1,'CSC Mitre'!AV$1:AV$220,0)),"",VLOOKUP(HV$1,'Tactic Recode'!$A$1:$B$547,2,FALSE))</f>
        <v/>
      </c>
      <c r="HW49" t="str">
        <f>IF(ISERROR(MATCH(HW$1,'CSC Mitre'!AV$1:AV$220,0)),"",VLOOKUP(HW$1,'Tactic Recode'!$A$1:$B$547,2,FALSE))</f>
        <v/>
      </c>
      <c r="HX49" t="str">
        <f>IF(ISERROR(MATCH(HX$1,'CSC Mitre'!AV$1:AV$220,0)),"",VLOOKUP(HX$1,'Tactic Recode'!$A$1:$B$547,2,FALSE))</f>
        <v/>
      </c>
      <c r="HY49" t="str">
        <f>IF(ISERROR(MATCH(HY$1,'CSC Mitre'!AV$1:AV$220,0)),"",VLOOKUP(HY$1,'Tactic Recode'!$A$1:$B$547,2,FALSE))</f>
        <v/>
      </c>
      <c r="HZ49" t="str">
        <f>IF(ISERROR(MATCH(HZ$1,'CSC Mitre'!AV$1:AV$220,0)),"",VLOOKUP(HZ$1,'Tactic Recode'!$A$1:$B$547,2,FALSE))</f>
        <v/>
      </c>
      <c r="IA49" t="str">
        <f>IF(ISERROR(MATCH(IA$1,'CSC Mitre'!AV$1:AV$220,0)),"",VLOOKUP(IA$1,'Tactic Recode'!$A$1:$B$547,2,FALSE))</f>
        <v/>
      </c>
      <c r="IB49" t="str">
        <f>IF(ISERROR(MATCH(IB$1,'CSC Mitre'!AV$1:AV$220,0)),"",VLOOKUP(IB$1,'Tactic Recode'!$A$1:$B$547,2,FALSE))</f>
        <v/>
      </c>
      <c r="IC49" t="str">
        <f>IF(ISERROR(MATCH(IC$1,'CSC Mitre'!AV$1:AV$220,0)),"",VLOOKUP(IC$1,'Tactic Recode'!$A$1:$B$547,2,FALSE))</f>
        <v/>
      </c>
      <c r="ID49" t="str">
        <f>IF(ISERROR(MATCH(ID$1,'CSC Mitre'!AV$1:AV$220,0)),"",VLOOKUP(ID$1,'Tactic Recode'!$A$1:$B$547,2,FALSE))</f>
        <v/>
      </c>
      <c r="IE49" t="str">
        <f>IF(ISERROR(MATCH(IE$1,'CSC Mitre'!AV$1:AV$220,0)),"",VLOOKUP(IE$1,'Tactic Recode'!$A$1:$B$547,2,FALSE))</f>
        <v/>
      </c>
      <c r="IF49" t="str">
        <f>IF(ISERROR(MATCH(IF$1,'CSC Mitre'!AV$1:AV$220,0)),"",VLOOKUP(IF$1,'Tactic Recode'!$A$1:$B$547,2,FALSE))</f>
        <v/>
      </c>
      <c r="IG49" t="str">
        <f>IF(ISERROR(MATCH(IG$1,'CSC Mitre'!AV$1:AV$220,0)),"",VLOOKUP(IG$1,'Tactic Recode'!$A$1:$B$547,2,FALSE))</f>
        <v/>
      </c>
      <c r="IH49" t="str">
        <f>IF(ISERROR(MATCH(IH$1,'CSC Mitre'!AV$1:AV$220,0)),"",VLOOKUP(IH$1,'Tactic Recode'!$A$1:$B$547,2,FALSE))</f>
        <v/>
      </c>
      <c r="II49" t="str">
        <f>IF(ISERROR(MATCH(II$1,'CSC Mitre'!AV$1:AV$220,0)),"",VLOOKUP(II$1,'Tactic Recode'!$A$1:$B$547,2,FALSE))</f>
        <v/>
      </c>
      <c r="IJ49" t="str">
        <f>IF(ISERROR(MATCH(IJ$1,'CSC Mitre'!AV$1:AV$220,0)),"",VLOOKUP(IJ$1,'Tactic Recode'!$A$1:$B$547,2,FALSE))</f>
        <v/>
      </c>
      <c r="IK49" t="str">
        <f>IF(ISERROR(MATCH(IK$1,'CSC Mitre'!AV$1:AV$220,0)),"",VLOOKUP(IK$1,'Tactic Recode'!$A$1:$B$547,2,FALSE))</f>
        <v/>
      </c>
      <c r="IL49" t="str">
        <f>IF(ISERROR(MATCH(IL$1,'CSC Mitre'!AV$1:AV$220,0)),"",VLOOKUP(IL$1,'Tactic Recode'!$A$1:$B$547,2,FALSE))</f>
        <v/>
      </c>
      <c r="IM49" t="str">
        <f>IF(ISERROR(MATCH(IM$1,'CSC Mitre'!AV$1:AV$220,0)),"",VLOOKUP(IM$1,'Tactic Recode'!$A$1:$B$547,2,FALSE))</f>
        <v/>
      </c>
      <c r="IN49" t="str">
        <f>IF(ISERROR(MATCH(IN$1,'CSC Mitre'!AV$1:AV$220,0)),"",VLOOKUP(IN$1,'Tactic Recode'!$A$1:$B$547,2,FALSE))</f>
        <v/>
      </c>
      <c r="IO49" t="str">
        <f>IF(ISERROR(MATCH(IO$1,'CSC Mitre'!AV$1:AV$220,0)),"",VLOOKUP(IO$1,'Tactic Recode'!$A$1:$B$547,2,FALSE))</f>
        <v/>
      </c>
      <c r="IP49" t="str">
        <f>IF(ISERROR(MATCH(IP$1,'CSC Mitre'!AV$1:AV$220,0)),"",VLOOKUP(IP$1,'Tactic Recode'!$A$1:$B$547,2,FALSE))</f>
        <v/>
      </c>
      <c r="IQ49" t="str">
        <f>IF(ISERROR(MATCH(IQ$1,'CSC Mitre'!AV$1:AV$220,0)),"",VLOOKUP(IQ$1,'Tactic Recode'!$A$1:$B$547,2,FALSE))</f>
        <v/>
      </c>
      <c r="IR49" t="str">
        <f>IF(ISERROR(MATCH(IR$1,'CSC Mitre'!AV$1:AV$220,0)),"",VLOOKUP(IR$1,'Tactic Recode'!$A$1:$B$547,2,FALSE))</f>
        <v/>
      </c>
      <c r="IS49" t="str">
        <f>IF(ISERROR(MATCH(IS$1,'CSC Mitre'!AV$1:AV$220,0)),"",VLOOKUP(IS$1,'Tactic Recode'!$A$1:$B$547,2,FALSE))</f>
        <v/>
      </c>
      <c r="IT49" t="str">
        <f>IF(ISERROR(MATCH(IT$1,'CSC Mitre'!AV$1:AV$220,0)),"",VLOOKUP(IT$1,'Tactic Recode'!$A$1:$B$547,2,FALSE))</f>
        <v/>
      </c>
      <c r="IU49" t="str">
        <f>IF(ISERROR(MATCH(IU$1,'CSC Mitre'!AV$1:AV$220,0)),"",VLOOKUP(IU$1,'Tactic Recode'!$A$1:$B$547,2,FALSE))</f>
        <v/>
      </c>
      <c r="IV49" t="str">
        <f>IF(ISERROR(MATCH(IV$1,'CSC Mitre'!AV$1:AV$220,0)),"",VLOOKUP(IV$1,'Tactic Recode'!$A$1:$B$547,2,FALSE))</f>
        <v/>
      </c>
      <c r="IW49" t="str">
        <f>IF(ISERROR(MATCH(IW$1,'CSC Mitre'!AV$1:AV$220,0)),"",VLOOKUP(IW$1,'Tactic Recode'!$A$1:$B$547,2,FALSE))</f>
        <v/>
      </c>
      <c r="IX49" t="str">
        <f>IF(ISERROR(MATCH(IX$1,'CSC Mitre'!AV$1:AV$220,0)),"",VLOOKUP(IX$1,'Tactic Recode'!$A$1:$B$547,2,FALSE))</f>
        <v/>
      </c>
      <c r="IY49" t="str">
        <f>IF(ISERROR(MATCH(IY$1,'CSC Mitre'!AV$1:AV$220,0)),"",VLOOKUP(IY$1,'Tactic Recode'!$A$1:$B$547,2,FALSE))</f>
        <v/>
      </c>
      <c r="IZ49" t="str">
        <f>IF(ISERROR(MATCH(IZ$1,'CSC Mitre'!AV$1:AV$220,0)),"",VLOOKUP(IZ$1,'Tactic Recode'!$A$1:$B$547,2,FALSE))</f>
        <v/>
      </c>
      <c r="JA49" t="str">
        <f>IF(ISERROR(MATCH(JA$1,'CSC Mitre'!AV$1:AV$220,0)),"",VLOOKUP(JA$1,'Tactic Recode'!$A$1:$B$547,2,FALSE))</f>
        <v/>
      </c>
      <c r="JB49" t="str">
        <f>IF(ISERROR(MATCH(JB$1,'CSC Mitre'!AV$1:AV$220,0)),"",VLOOKUP(JB$1,'Tactic Recode'!$A$1:$B$547,2,FALSE))</f>
        <v/>
      </c>
      <c r="JC49" t="str">
        <f>IF(ISERROR(MATCH(JC$1,'CSC Mitre'!AV$1:AV$220,0)),"",VLOOKUP(JC$1,'Tactic Recode'!$A$1:$B$547,2,FALSE))</f>
        <v/>
      </c>
      <c r="JD49" t="str">
        <f>IF(ISERROR(MATCH(JD$1,'CSC Mitre'!AV$1:AV$220,0)),"",VLOOKUP(JD$1,'Tactic Recode'!$A$1:$B$547,2,FALSE))</f>
        <v/>
      </c>
      <c r="JE49" t="str">
        <f>IF(ISERROR(MATCH(JE$1,'CSC Mitre'!AV$1:AV$220,0)),"",VLOOKUP(JE$1,'Tactic Recode'!$A$1:$B$547,2,FALSE))</f>
        <v/>
      </c>
      <c r="JF49" t="str">
        <f>IF(ISERROR(MATCH(JF$1,'CSC Mitre'!AV$1:AV$220,0)),"",VLOOKUP(JF$1,'Tactic Recode'!$A$1:$B$547,2,FALSE))</f>
        <v/>
      </c>
      <c r="JG49" t="str">
        <f>IF(ISERROR(MATCH(JG$1,'CSC Mitre'!AV$1:AV$220,0)),"",VLOOKUP(JG$1,'Tactic Recode'!$A$1:$B$547,2,FALSE))</f>
        <v/>
      </c>
      <c r="JH49" t="str">
        <f>IF(ISERROR(MATCH(JH$1,'CSC Mitre'!AV$1:AV$220,0)),"",VLOOKUP(JH$1,'Tactic Recode'!$A$1:$B$547,2,FALSE))</f>
        <v/>
      </c>
      <c r="JI49" t="str">
        <f>IF(ISERROR(MATCH(JI$1,'CSC Mitre'!AV$1:AV$220,0)),"",VLOOKUP(JI$1,'Tactic Recode'!$A$1:$B$547,2,FALSE))</f>
        <v/>
      </c>
      <c r="JJ49" t="str">
        <f>IF(ISERROR(MATCH(JJ$1,'CSC Mitre'!AV$1:AV$220,0)),"",VLOOKUP(JJ$1,'Tactic Recode'!$A$1:$B$547,2,FALSE))</f>
        <v/>
      </c>
      <c r="JK49" t="str">
        <f>IF(ISERROR(MATCH(JK$1,'CSC Mitre'!AV$1:AV$220,0)),"",VLOOKUP(JK$1,'Tactic Recode'!$A$1:$B$547,2,FALSE))</f>
        <v/>
      </c>
      <c r="JL49" t="str">
        <f>IF(ISERROR(MATCH(JL$1,'CSC Mitre'!AV$1:AV$220,0)),"",VLOOKUP(JL$1,'Tactic Recode'!$A$1:$B$547,2,FALSE))</f>
        <v/>
      </c>
      <c r="JM49" t="str">
        <f>IF(ISERROR(MATCH(JM$1,'CSC Mitre'!AV$1:AV$220,0)),"",VLOOKUP(JM$1,'Tactic Recode'!$A$1:$B$547,2,FALSE))</f>
        <v/>
      </c>
      <c r="JN49" t="str">
        <f>IF(ISERROR(MATCH(JN$1,'CSC Mitre'!AV$1:AV$220,0)),"",VLOOKUP(JN$1,'Tactic Recode'!$A$1:$B$547,2,FALSE))</f>
        <v/>
      </c>
      <c r="JO49" t="str">
        <f>IF(ISERROR(MATCH(JO$1,'CSC Mitre'!AV$1:AV$220,0)),"",VLOOKUP(JO$1,'Tactic Recode'!$A$1:$B$547,2,FALSE))</f>
        <v/>
      </c>
      <c r="JP49" t="str">
        <f>IF(ISERROR(MATCH(JP$1,'CSC Mitre'!AV$1:AV$220,0)),"",VLOOKUP(JP$1,'Tactic Recode'!$A$1:$B$547,2,FALSE))</f>
        <v/>
      </c>
      <c r="JQ49" t="str">
        <f>IF(ISERROR(MATCH(JQ$1,'CSC Mitre'!AV$1:AV$220,0)),"",VLOOKUP(JQ$1,'Tactic Recode'!$A$1:$B$547,2,FALSE))</f>
        <v/>
      </c>
      <c r="JR49" t="str">
        <f>IF(ISERROR(MATCH(JR$1,'CSC Mitre'!AV$1:AV$220,0)),"",VLOOKUP(JR$1,'Tactic Recode'!$A$1:$B$547,2,FALSE))</f>
        <v/>
      </c>
      <c r="JS49" t="str">
        <f>IF(ISERROR(MATCH(JS$1,'CSC Mitre'!AV$1:AV$220,0)),"",VLOOKUP(JS$1,'Tactic Recode'!$A$1:$B$547,2,FALSE))</f>
        <v/>
      </c>
      <c r="JT49" t="str">
        <f>IF(ISERROR(MATCH(JT$1,'CSC Mitre'!AV$1:AV$220,0)),"",VLOOKUP(JT$1,'Tactic Recode'!$A$1:$B$547,2,FALSE))</f>
        <v/>
      </c>
      <c r="JU49" t="str">
        <f>IF(ISERROR(MATCH(JU$1,'CSC Mitre'!AV$1:AV$220,0)),"",VLOOKUP(JU$1,'Tactic Recode'!$A$1:$B$547,2,FALSE))</f>
        <v/>
      </c>
      <c r="JV49" t="str">
        <f>IF(ISERROR(MATCH(JV$1,'CSC Mitre'!AV$1:AV$220,0)),"",VLOOKUP(JV$1,'Tactic Recode'!$A$1:$B$547,2,FALSE))</f>
        <v/>
      </c>
      <c r="JW49" t="str">
        <f>IF(ISERROR(MATCH(JW$1,'CSC Mitre'!AV$1:AV$220,0)),"",VLOOKUP(JW$1,'Tactic Recode'!$A$1:$B$547,2,FALSE))</f>
        <v/>
      </c>
      <c r="JX49" t="str">
        <f>IF(ISERROR(MATCH(JX$1,'CSC Mitre'!AV$1:AV$220,0)),"",VLOOKUP(JX$1,'Tactic Recode'!$A$1:$B$547,2,FALSE))</f>
        <v/>
      </c>
      <c r="JY49" t="str">
        <f>IF(ISERROR(MATCH(JY$1,'CSC Mitre'!AV$1:AV$220,0)),"",VLOOKUP(JY$1,'Tactic Recode'!$A$1:$B$547,2,FALSE))</f>
        <v/>
      </c>
      <c r="JZ49" t="str">
        <f>IF(ISERROR(MATCH(JZ$1,'CSC Mitre'!AV$1:AV$220,0)),"",VLOOKUP(JZ$1,'Tactic Recode'!$A$1:$B$547,2,FALSE))</f>
        <v/>
      </c>
      <c r="KA49" t="str">
        <f>IF(ISERROR(MATCH(KA$1,'CSC Mitre'!AV$1:AV$220,0)),"",VLOOKUP(KA$1,'Tactic Recode'!$A$1:$B$547,2,FALSE))</f>
        <v/>
      </c>
      <c r="KB49" t="str">
        <f>IF(ISERROR(MATCH(KB$1,'CSC Mitre'!AV$1:AV$220,0)),"",VLOOKUP(KB$1,'Tactic Recode'!$A$1:$B$547,2,FALSE))</f>
        <v/>
      </c>
      <c r="KC49" t="str">
        <f>IF(ISERROR(MATCH(KC$1,'CSC Mitre'!AV$1:AV$220,0)),"",VLOOKUP(KC$1,'Tactic Recode'!$A$1:$B$547,2,FALSE))</f>
        <v/>
      </c>
      <c r="KD49" t="str">
        <f>IF(ISERROR(MATCH(KD$1,'CSC Mitre'!AV$1:AV$220,0)),"",VLOOKUP(KD$1,'Tactic Recode'!$A$1:$B$547,2,FALSE))</f>
        <v/>
      </c>
      <c r="KE49" t="str">
        <f>IF(ISERROR(MATCH(KE$1,'CSC Mitre'!AV$1:AV$220,0)),"",VLOOKUP(KE$1,'Tactic Recode'!$A$1:$B$547,2,FALSE))</f>
        <v>Collection</v>
      </c>
      <c r="KF49" t="str">
        <f>IF(ISERROR(MATCH(KF$1,'CSC Mitre'!AV$1:AV$220,0)),"",VLOOKUP(KF$1,'Tactic Recode'!$A$1:$B$547,2,FALSE))</f>
        <v/>
      </c>
      <c r="KG49" t="str">
        <f>IF(ISERROR(MATCH(KG$1,'CSC Mitre'!AV$1:AV$220,0)),"",VLOOKUP(KG$1,'Tactic Recode'!$A$1:$B$547,2,FALSE))</f>
        <v/>
      </c>
      <c r="KH49" t="str">
        <f>IF(ISERROR(MATCH(KH$1,'CSC Mitre'!AV$1:AV$220,0)),"",VLOOKUP(KH$1,'Tactic Recode'!$A$1:$B$547,2,FALSE))</f>
        <v/>
      </c>
      <c r="KI49" t="str">
        <f>IF(ISERROR(MATCH(KI$1,'CSC Mitre'!AV$1:AV$220,0)),"",VLOOKUP(KI$1,'Tactic Recode'!$A$1:$B$547,2,FALSE))</f>
        <v/>
      </c>
      <c r="KJ49" t="str">
        <f>IF(ISERROR(MATCH(KJ$1,'CSC Mitre'!AV$1:AV$220,0)),"",VLOOKUP(KJ$1,'Tactic Recode'!$A$1:$B$547,2,FALSE))</f>
        <v/>
      </c>
      <c r="KK49" t="str">
        <f>IF(ISERROR(MATCH(KK$1,'CSC Mitre'!AV$1:AV$220,0)),"",VLOOKUP(KK$1,'Tactic Recode'!$A$1:$B$547,2,FALSE))</f>
        <v/>
      </c>
      <c r="KL49" t="str">
        <f>IF(ISERROR(MATCH(KL$1,'CSC Mitre'!AV$1:AV$220,0)),"",VLOOKUP(KL$1,'Tactic Recode'!$A$1:$B$547,2,FALSE))</f>
        <v/>
      </c>
      <c r="KM49" t="str">
        <f>IF(ISERROR(MATCH(KM$1,'CSC Mitre'!AV$1:AV$220,0)),"",VLOOKUP(KM$1,'Tactic Recode'!$A$1:$B$547,2,FALSE))</f>
        <v/>
      </c>
      <c r="KN49" t="str">
        <f>IF(ISERROR(MATCH(KN$1,'CSC Mitre'!AV$1:AV$220,0)),"",VLOOKUP(KN$1,'Tactic Recode'!$A$1:$B$547,2,FALSE))</f>
        <v/>
      </c>
      <c r="KO49" t="str">
        <f>IF(ISERROR(MATCH(KO$1,'CSC Mitre'!AV$1:AV$220,0)),"",VLOOKUP(KO$1,'Tactic Recode'!$A$1:$B$547,2,FALSE))</f>
        <v/>
      </c>
      <c r="KP49" t="str">
        <f>IF(ISERROR(MATCH(KP$1,'CSC Mitre'!AV$1:AV$220,0)),"",VLOOKUP(KP$1,'Tactic Recode'!$A$1:$B$547,2,FALSE))</f>
        <v/>
      </c>
      <c r="KQ49" t="str">
        <f>IF(ISERROR(MATCH(KQ$1,'CSC Mitre'!AV$1:AV$220,0)),"",VLOOKUP(KQ$1,'Tactic Recode'!$A$1:$B$547,2,FALSE))</f>
        <v/>
      </c>
      <c r="KR49" t="str">
        <f>IF(ISERROR(MATCH(KR$1,'CSC Mitre'!AV$1:AV$220,0)),"",VLOOKUP(KR$1,'Tactic Recode'!$A$1:$B$547,2,FALSE))</f>
        <v/>
      </c>
      <c r="KS49" t="str">
        <f>IF(ISERROR(MATCH(KS$1,'CSC Mitre'!AV$1:AV$220,0)),"",VLOOKUP(KS$1,'Tactic Recode'!$A$1:$B$547,2,FALSE))</f>
        <v/>
      </c>
      <c r="KT49" t="str">
        <f>IF(ISERROR(MATCH(KT$1,'CSC Mitre'!AV$1:AV$220,0)),"",VLOOKUP(KT$1,'Tactic Recode'!$A$1:$B$547,2,FALSE))</f>
        <v/>
      </c>
      <c r="KU49" t="str">
        <f>IF(ISERROR(MATCH(KU$1,'CSC Mitre'!AV$1:AV$220,0)),"",VLOOKUP(KU$1,'Tactic Recode'!$A$1:$B$547,2,FALSE))</f>
        <v/>
      </c>
      <c r="KV49" t="str">
        <f>IF(ISERROR(MATCH(KV$1,'CSC Mitre'!AV$1:AV$220,0)),"",VLOOKUP(KV$1,'Tactic Recode'!$A$1:$B$547,2,FALSE))</f>
        <v/>
      </c>
      <c r="KW49" t="str">
        <f>IF(ISERROR(MATCH(KW$1,'CSC Mitre'!AV$1:AV$220,0)),"",VLOOKUP(KW$1,'Tactic Recode'!$A$1:$B$547,2,FALSE))</f>
        <v/>
      </c>
      <c r="KX49" t="str">
        <f>IF(ISERROR(MATCH(KX$1,'CSC Mitre'!AV$1:AV$220,0)),"",VLOOKUP(KX$1,'Tactic Recode'!$A$1:$B$547,2,FALSE))</f>
        <v/>
      </c>
      <c r="KY49" t="str">
        <f>IF(ISERROR(MATCH(KY$1,'CSC Mitre'!AV$1:AV$220,0)),"",VLOOKUP(KY$1,'Tactic Recode'!$A$1:$B$547,2,FALSE))</f>
        <v/>
      </c>
      <c r="KZ49" t="str">
        <f>IF(ISERROR(MATCH(KZ$1,'CSC Mitre'!AV$1:AV$220,0)),"",VLOOKUP(KZ$1,'Tactic Recode'!$A$1:$B$547,2,FALSE))</f>
        <v/>
      </c>
      <c r="LA49" t="str">
        <f>IF(ISERROR(MATCH(LA$1,'CSC Mitre'!AV$1:AV$220,0)),"",VLOOKUP(LA$1,'Tactic Recode'!$A$1:$B$547,2,FALSE))</f>
        <v/>
      </c>
      <c r="LB49" t="str">
        <f>IF(ISERROR(MATCH(LB$1,'CSC Mitre'!AV$1:AV$220,0)),"",VLOOKUP(LB$1,'Tactic Recode'!$A$1:$B$547,2,FALSE))</f>
        <v/>
      </c>
      <c r="LC49" t="str">
        <f>IF(ISERROR(MATCH(LC$1,'CSC Mitre'!AV$1:AV$220,0)),"",VLOOKUP(LC$1,'Tactic Recode'!$A$1:$B$547,2,FALSE))</f>
        <v/>
      </c>
      <c r="LD49" t="str">
        <f>IF(ISERROR(MATCH(LD$1,'CSC Mitre'!AV$1:AV$220,0)),"",VLOOKUP(LD$1,'Tactic Recode'!$A$1:$B$547,2,FALSE))</f>
        <v/>
      </c>
      <c r="LE49" t="str">
        <f>IF(ISERROR(MATCH(LE$1,'CSC Mitre'!AV$1:AV$220,0)),"",VLOOKUP(LE$1,'Tactic Recode'!$A$1:$B$547,2,FALSE))</f>
        <v/>
      </c>
      <c r="LF49" t="str">
        <f>IF(ISERROR(MATCH(LF$1,'CSC Mitre'!AV$1:AV$220,0)),"",VLOOKUP(LF$1,'Tactic Recode'!$A$1:$B$547,2,FALSE))</f>
        <v/>
      </c>
      <c r="LG49" t="str">
        <f>IF(ISERROR(MATCH(LG$1,'CSC Mitre'!AV$1:AV$220,0)),"",VLOOKUP(LG$1,'Tactic Recode'!$A$1:$B$547,2,FALSE))</f>
        <v/>
      </c>
      <c r="LH49" t="str">
        <f>IF(ISERROR(MATCH(LH$1,'CSC Mitre'!AV$1:AV$220,0)),"",VLOOKUP(LH$1,'Tactic Recode'!$A$1:$B$547,2,FALSE))</f>
        <v/>
      </c>
      <c r="LI49" t="str">
        <f>IF(ISERROR(MATCH(LI$1,'CSC Mitre'!AV$1:AV$220,0)),"",VLOOKUP(LI$1,'Tactic Recode'!$A$1:$B$547,2,FALSE))</f>
        <v/>
      </c>
      <c r="LJ49" t="str">
        <f>IF(ISERROR(MATCH(LJ$1,'CSC Mitre'!AV$1:AV$220,0)),"",VLOOKUP(LJ$1,'Tactic Recode'!$A$1:$B$547,2,FALSE))</f>
        <v/>
      </c>
      <c r="LK49" t="str">
        <f>IF(ISERROR(MATCH(LK$1,'CSC Mitre'!AV$1:AV$220,0)),"",VLOOKUP(LK$1,'Tactic Recode'!$A$1:$B$547,2,FALSE))</f>
        <v/>
      </c>
      <c r="LL49" t="str">
        <f>IF(ISERROR(MATCH(LL$1,'CSC Mitre'!AV$1:AV$220,0)),"",VLOOKUP(LL$1,'Tactic Recode'!$A$1:$B$547,2,FALSE))</f>
        <v/>
      </c>
      <c r="LM49" t="str">
        <f>IF(ISERROR(MATCH(LM$1,'CSC Mitre'!AV$1:AV$220,0)),"",VLOOKUP(LM$1,'Tactic Recode'!$A$1:$B$547,2,FALSE))</f>
        <v/>
      </c>
      <c r="LN49" t="str">
        <f>IF(ISERROR(MATCH(LN$1,'CSC Mitre'!AV$1:AV$220,0)),"",VLOOKUP(LN$1,'Tactic Recode'!$A$1:$B$547,2,FALSE))</f>
        <v/>
      </c>
      <c r="LO49" t="str">
        <f>IF(ISERROR(MATCH(LO$1,'CSC Mitre'!AV$1:AV$220,0)),"",VLOOKUP(LO$1,'Tactic Recode'!$A$1:$B$547,2,FALSE))</f>
        <v/>
      </c>
      <c r="LP49" t="str">
        <f>IF(ISERROR(MATCH(LP$1,'CSC Mitre'!AV$1:AV$220,0)),"",VLOOKUP(LP$1,'Tactic Recode'!$A$1:$B$547,2,FALSE))</f>
        <v/>
      </c>
      <c r="LQ49" t="str">
        <f>IF(ISERROR(MATCH(LQ$1,'CSC Mitre'!AV$1:AV$220,0)),"",VLOOKUP(LQ$1,'Tactic Recode'!$A$1:$B$547,2,FALSE))</f>
        <v/>
      </c>
      <c r="LR49" t="str">
        <f>IF(ISERROR(MATCH(LR$1,'CSC Mitre'!AV$1:AV$220,0)),"",VLOOKUP(LR$1,'Tactic Recode'!$A$1:$B$547,2,FALSE))</f>
        <v/>
      </c>
      <c r="LS49" t="str">
        <f>IF(ISERROR(MATCH(LS$1,'CSC Mitre'!AV$1:AV$220,0)),"",VLOOKUP(LS$1,'Tactic Recode'!$A$1:$B$547,2,FALSE))</f>
        <v/>
      </c>
      <c r="LT49" t="str">
        <f>IF(ISERROR(MATCH(LT$1,'CSC Mitre'!AV$1:AV$220,0)),"",VLOOKUP(LT$1,'Tactic Recode'!$A$1:$B$547,2,FALSE))</f>
        <v/>
      </c>
      <c r="LU49" t="str">
        <f>IF(ISERROR(MATCH(LU$1,'CSC Mitre'!AV$1:AV$220,0)),"",VLOOKUP(LU$1,'Tactic Recode'!$A$1:$B$547,2,FALSE))</f>
        <v/>
      </c>
      <c r="LV49" t="str">
        <f>IF(ISERROR(MATCH(LV$1,'CSC Mitre'!AV$1:AV$220,0)),"",VLOOKUP(LV$1,'Tactic Recode'!$A$1:$B$547,2,FALSE))</f>
        <v/>
      </c>
      <c r="LW49" t="str">
        <f>IF(ISERROR(MATCH(LW$1,'CSC Mitre'!AV$1:AV$220,0)),"",VLOOKUP(LW$1,'Tactic Recode'!$A$1:$B$547,2,FALSE))</f>
        <v/>
      </c>
      <c r="LX49" t="str">
        <f>IF(ISERROR(MATCH(LX$1,'CSC Mitre'!AV$1:AV$220,0)),"",VLOOKUP(LX$1,'Tactic Recode'!$A$1:$B$547,2,FALSE))</f>
        <v/>
      </c>
      <c r="LY49" t="str">
        <f>IF(ISERROR(MATCH(LY$1,'CSC Mitre'!AV$1:AV$220,0)),"",VLOOKUP(LY$1,'Tactic Recode'!$A$1:$B$547,2,FALSE))</f>
        <v/>
      </c>
      <c r="LZ49" t="str">
        <f>IF(ISERROR(MATCH(LZ$1,'CSC Mitre'!AV$1:AV$220,0)),"",VLOOKUP(LZ$1,'Tactic Recode'!$A$1:$B$547,2,FALSE))</f>
        <v/>
      </c>
      <c r="MA49" t="str">
        <f>IF(ISERROR(MATCH(MA$1,'CSC Mitre'!AV$1:AV$220,0)),"",VLOOKUP(MA$1,'Tactic Recode'!$A$1:$B$547,2,FALSE))</f>
        <v/>
      </c>
      <c r="MB49" t="str">
        <f>IF(ISERROR(MATCH(MB$1,'CSC Mitre'!AV$1:AV$220,0)),"",VLOOKUP(MB$1,'Tactic Recode'!$A$1:$B$547,2,FALSE))</f>
        <v/>
      </c>
      <c r="MC49" t="str">
        <f>IF(ISERROR(MATCH(MC$1,'CSC Mitre'!AV$1:AV$220,0)),"",VLOOKUP(MC$1,'Tactic Recode'!$A$1:$B$547,2,FALSE))</f>
        <v/>
      </c>
      <c r="MD49" t="str">
        <f>IF(ISERROR(MATCH(MD$1,'CSC Mitre'!AV$1:AV$220,0)),"",VLOOKUP(MD$1,'Tactic Recode'!$A$1:$B$547,2,FALSE))</f>
        <v/>
      </c>
      <c r="ME49" t="str">
        <f>IF(ISERROR(MATCH(ME$1,'CSC Mitre'!AV$1:AV$220,0)),"",VLOOKUP(ME$1,'Tactic Recode'!$A$1:$B$547,2,FALSE))</f>
        <v/>
      </c>
      <c r="MF49" t="str">
        <f>IF(ISERROR(MATCH(MF$1,'CSC Mitre'!AV$1:AV$220,0)),"",VLOOKUP(MF$1,'Tactic Recode'!$A$1:$B$547,2,FALSE))</f>
        <v/>
      </c>
      <c r="MG49" t="str">
        <f>IF(ISERROR(MATCH(MG$1,'CSC Mitre'!AV$1:AV$220,0)),"",VLOOKUP(MG$1,'Tactic Recode'!$A$1:$B$547,2,FALSE))</f>
        <v/>
      </c>
      <c r="MH49" t="str">
        <f>IF(ISERROR(MATCH(MH$1,'CSC Mitre'!AV$1:AV$220,0)),"",VLOOKUP(MH$1,'Tactic Recode'!$A$1:$B$547,2,FALSE))</f>
        <v/>
      </c>
      <c r="MI49" t="str">
        <f>IF(ISERROR(MATCH(MI$1,'CSC Mitre'!AV$1:AV$220,0)),"",VLOOKUP(MI$1,'Tactic Recode'!$A$1:$B$547,2,FALSE))</f>
        <v/>
      </c>
      <c r="MJ49" t="str">
        <f>IF(ISERROR(MATCH(MJ$1,'CSC Mitre'!AV$1:AV$220,0)),"",VLOOKUP(MJ$1,'Tactic Recode'!$A$1:$B$547,2,FALSE))</f>
        <v/>
      </c>
      <c r="MK49" t="str">
        <f>IF(ISERROR(MATCH(MK$1,'CSC Mitre'!AV$1:AV$220,0)),"",VLOOKUP(MK$1,'Tactic Recode'!$A$1:$B$547,2,FALSE))</f>
        <v/>
      </c>
      <c r="ML49" t="str">
        <f>IF(ISERROR(MATCH(ML$1,'CSC Mitre'!AV$1:AV$220,0)),"",VLOOKUP(ML$1,'Tactic Recode'!$A$1:$B$547,2,FALSE))</f>
        <v/>
      </c>
      <c r="MM49" t="str">
        <f>IF(ISERROR(MATCH(MM$1,'CSC Mitre'!AV$1:AV$220,0)),"",VLOOKUP(MM$1,'Tactic Recode'!$A$1:$B$547,2,FALSE))</f>
        <v/>
      </c>
      <c r="MN49" t="str">
        <f>IF(ISERROR(MATCH(MN$1,'CSC Mitre'!AV$1:AV$220,0)),"",VLOOKUP(MN$1,'Tactic Recode'!$A$1:$B$547,2,FALSE))</f>
        <v/>
      </c>
      <c r="MO49" t="str">
        <f>IF(ISERROR(MATCH(MO$1,'CSC Mitre'!AV$1:AV$220,0)),"",VLOOKUP(MO$1,'Tactic Recode'!$A$1:$B$547,2,FALSE))</f>
        <v/>
      </c>
      <c r="MP49" t="str">
        <f>IF(ISERROR(MATCH(MP$1,'CSC Mitre'!AV$1:AV$220,0)),"",VLOOKUP(MP$1,'Tactic Recode'!$A$1:$B$547,2,FALSE))</f>
        <v/>
      </c>
      <c r="MQ49" t="str">
        <f>IF(ISERROR(MATCH(MQ$1,'CSC Mitre'!AV$1:AV$220,0)),"",VLOOKUP(MQ$1,'Tactic Recode'!$A$1:$B$547,2,FALSE))</f>
        <v/>
      </c>
      <c r="MR49" t="str">
        <f>IF(ISERROR(MATCH(MR$1,'CSC Mitre'!AV$1:AV$220,0)),"",VLOOKUP(MR$1,'Tactic Recode'!$A$1:$B$547,2,FALSE))</f>
        <v/>
      </c>
      <c r="MS49" t="str">
        <f>IF(ISERROR(MATCH(MS$1,'CSC Mitre'!AV$1:AV$220,0)),"",VLOOKUP(MS$1,'Tactic Recode'!$A$1:$B$547,2,FALSE))</f>
        <v/>
      </c>
      <c r="MT49" t="str">
        <f>IF(ISERROR(MATCH(MT$1,'CSC Mitre'!AV$1:AV$220,0)),"",VLOOKUP(MT$1,'Tactic Recode'!$A$1:$B$547,2,FALSE))</f>
        <v/>
      </c>
      <c r="MU49" t="str">
        <f>IF(ISERROR(MATCH(MU$1,'CSC Mitre'!AV$1:AV$220,0)),"",VLOOKUP(MU$1,'Tactic Recode'!$A$1:$B$547,2,FALSE))</f>
        <v/>
      </c>
      <c r="MV49" t="str">
        <f>IF(ISERROR(MATCH(MV$1,'CSC Mitre'!AV$1:AV$220,0)),"",VLOOKUP(MV$1,'Tactic Recode'!$A$1:$B$547,2,FALSE))</f>
        <v/>
      </c>
      <c r="MW49" t="str">
        <f>IF(ISERROR(MATCH(MW$1,'CSC Mitre'!AV$1:AV$220,0)),"",VLOOKUP(MW$1,'Tactic Recode'!$A$1:$B$547,2,FALSE))</f>
        <v/>
      </c>
      <c r="MX49" t="str">
        <f>IF(ISERROR(MATCH(MX$1,'CSC Mitre'!AV$1:AV$220,0)),"",VLOOKUP(MX$1,'Tactic Recode'!$A$1:$B$547,2,FALSE))</f>
        <v/>
      </c>
      <c r="MY49" t="str">
        <f>IF(ISERROR(MATCH(MY$1,'CSC Mitre'!AV$1:AV$220,0)),"",VLOOKUP(MY$1,'Tactic Recode'!$A$1:$B$547,2,FALSE))</f>
        <v/>
      </c>
      <c r="MZ49" t="str">
        <f>IF(ISERROR(MATCH(MZ$1,'CSC Mitre'!AV$1:AV$220,0)),"",VLOOKUP(MZ$1,'Tactic Recode'!$A$1:$B$547,2,FALSE))</f>
        <v/>
      </c>
      <c r="NA49" t="str">
        <f>IF(ISERROR(MATCH(NA$1,'CSC Mitre'!AV$1:AV$220,0)),"",VLOOKUP(NA$1,'Tactic Recode'!$A$1:$B$547,2,FALSE))</f>
        <v/>
      </c>
      <c r="NB49" t="str">
        <f>IF(ISERROR(MATCH(NB$1,'CSC Mitre'!AV$1:AV$220,0)),"",VLOOKUP(NB$1,'Tactic Recode'!$A$1:$B$547,2,FALSE))</f>
        <v/>
      </c>
      <c r="NC49" t="str">
        <f>IF(ISERROR(MATCH(NC$1,'CSC Mitre'!AV$1:AV$220,0)),"",VLOOKUP(NC$1,'Tactic Recode'!$A$1:$B$547,2,FALSE))</f>
        <v/>
      </c>
      <c r="ND49" t="str">
        <f>IF(ISERROR(MATCH(ND$1,'CSC Mitre'!AV$1:AV$220,0)),"",VLOOKUP(ND$1,'Tactic Recode'!$A$1:$B$547,2,FALSE))</f>
        <v/>
      </c>
      <c r="NE49" t="str">
        <f>IF(ISERROR(MATCH(NE$1,'CSC Mitre'!AV$1:AV$220,0)),"",VLOOKUP(NE$1,'Tactic Recode'!$A$1:$B$547,2,FALSE))</f>
        <v/>
      </c>
      <c r="NF49" t="str">
        <f>IF(ISERROR(MATCH(NF$1,'CSC Mitre'!AV$1:AV$220,0)),"",VLOOKUP(NF$1,'Tactic Recode'!$A$1:$B$547,2,FALSE))</f>
        <v/>
      </c>
      <c r="NG49" t="str">
        <f>IF(ISERROR(MATCH(NG$1,'CSC Mitre'!AV$1:AV$220,0)),"",VLOOKUP(NG$1,'Tactic Recode'!$A$1:$B$547,2,FALSE))</f>
        <v/>
      </c>
      <c r="NH49" t="str">
        <f>IF(ISERROR(MATCH(NH$1,'CSC Mitre'!AV$1:AV$220,0)),"",VLOOKUP(NH$1,'Tactic Recode'!$A$1:$B$547,2,FALSE))</f>
        <v>Credential Access, Defense Evasion, Persistence</v>
      </c>
      <c r="NI49" t="str">
        <f>IF(ISERROR(MATCH(NI$1,'CSC Mitre'!AV$1:AV$220,0)),"",VLOOKUP(NI$1,'Tactic Recode'!$A$1:$B$547,2,FALSE))</f>
        <v>Credential Access, Defense Evasion, Persistence</v>
      </c>
      <c r="NJ49" t="str">
        <f>IF(ISERROR(MATCH(NJ$1,'CSC Mitre'!AV$1:AV$220,0)),"",VLOOKUP(NJ$1,'Tactic Recode'!$A$1:$B$547,2,FALSE))</f>
        <v/>
      </c>
      <c r="NK49" t="str">
        <f>IF(ISERROR(MATCH(NK$1,'CSC Mitre'!AV$1:AV$220,0)),"",VLOOKUP(NK$1,'Tactic Recode'!$A$1:$B$547,2,FALSE))</f>
        <v>Credential Access, Defense Evasion, Persistence</v>
      </c>
      <c r="NL49" t="str">
        <f>IF(ISERROR(MATCH(NL$1,'CSC Mitre'!AV$1:AV$220,0)),"",VLOOKUP(NL$1,'Tactic Recode'!$A$1:$B$547,2,FALSE))</f>
        <v>Credential Access, Defense Evasion, Persistence</v>
      </c>
      <c r="NM49" t="str">
        <f>IF(ISERROR(MATCH(NM$1,'CSC Mitre'!AV$1:AV$220,0)),"",VLOOKUP(NM$1,'Tactic Recode'!$A$1:$B$547,2,FALSE))</f>
        <v/>
      </c>
      <c r="NN49" t="str">
        <f>IF(ISERROR(MATCH(NN$1,'CSC Mitre'!AV$1:AV$220,0)),"",VLOOKUP(NN$1,'Tactic Recode'!$A$1:$B$547,2,FALSE))</f>
        <v/>
      </c>
      <c r="NO49" t="str">
        <f>IF(ISERROR(MATCH(NO$1,'CSC Mitre'!AV$1:AV$220,0)),"",VLOOKUP(NO$1,'Tactic Recode'!$A$1:$B$547,2,FALSE))</f>
        <v/>
      </c>
      <c r="NP49" t="str">
        <f>IF(ISERROR(MATCH(NP$1,'CSC Mitre'!AV$1:AV$220,0)),"",VLOOKUP(NP$1,'Tactic Recode'!$A$1:$B$547,2,FALSE))</f>
        <v/>
      </c>
      <c r="NQ49" t="str">
        <f>IF(ISERROR(MATCH(NQ$1,'CSC Mitre'!AV$1:AV$220,0)),"",VLOOKUP(NQ$1,'Tactic Recode'!$A$1:$B$547,2,FALSE))</f>
        <v/>
      </c>
      <c r="NR49" t="str">
        <f>IF(ISERROR(MATCH(NR$1,'CSC Mitre'!AV$1:AV$220,0)),"",VLOOKUP(NR$1,'Tactic Recode'!$A$1:$B$547,2,FALSE))</f>
        <v/>
      </c>
      <c r="NS49" t="str">
        <f>IF(ISERROR(MATCH(NS$1,'CSC Mitre'!AV$1:AV$220,0)),"",VLOOKUP(NS$1,'Tactic Recode'!$A$1:$B$547,2,FALSE))</f>
        <v/>
      </c>
      <c r="NT49" t="str">
        <f>IF(ISERROR(MATCH(NT$1,'CSC Mitre'!AV$1:AV$220,0)),"",VLOOKUP(NT$1,'Tactic Recode'!$A$1:$B$547,2,FALSE))</f>
        <v/>
      </c>
      <c r="NU49" t="str">
        <f>IF(ISERROR(MATCH(NU$1,'CSC Mitre'!AV$1:AV$220,0)),"",VLOOKUP(NU$1,'Tactic Recode'!$A$1:$B$547,2,FALSE))</f>
        <v/>
      </c>
      <c r="NV49" t="str">
        <f>IF(ISERROR(MATCH(NV$1,'CSC Mitre'!AV$1:AV$220,0)),"",VLOOKUP(NV$1,'Tactic Recode'!$A$1:$B$547,2,FALSE))</f>
        <v/>
      </c>
      <c r="NW49" t="str">
        <f>IF(ISERROR(MATCH(NW$1,'CSC Mitre'!AV$1:AV$220,0)),"",VLOOKUP(NW$1,'Tactic Recode'!$A$1:$B$547,2,FALSE))</f>
        <v/>
      </c>
      <c r="NX49" t="str">
        <f>IF(ISERROR(MATCH(NX$1,'CSC Mitre'!AV$1:AV$220,0)),"",VLOOKUP(NX$1,'Tactic Recode'!$A$1:$B$547,2,FALSE))</f>
        <v/>
      </c>
      <c r="NY49" t="str">
        <f>IF(ISERROR(MATCH(NY$1,'CSC Mitre'!AV$1:AV$220,0)),"",VLOOKUP(NY$1,'Tactic Recode'!$A$1:$B$547,2,FALSE))</f>
        <v/>
      </c>
      <c r="NZ49" t="str">
        <f>IF(ISERROR(MATCH(NZ$1,'CSC Mitre'!AV$1:AV$220,0)),"",VLOOKUP(NZ$1,'Tactic Recode'!$A$1:$B$547,2,FALSE))</f>
        <v/>
      </c>
      <c r="OA49" t="str">
        <f>IF(ISERROR(MATCH(OA$1,'CSC Mitre'!AV$1:AV$220,0)),"",VLOOKUP(OA$1,'Tactic Recode'!$A$1:$B$547,2,FALSE))</f>
        <v/>
      </c>
      <c r="OB49" t="str">
        <f>IF(ISERROR(MATCH(OB$1,'CSC Mitre'!AV$1:AV$220,0)),"",VLOOKUP(OB$1,'Tactic Recode'!$A$1:$B$547,2,FALSE))</f>
        <v/>
      </c>
      <c r="OC49" t="str">
        <f>IF(ISERROR(MATCH(OC$1,'CSC Mitre'!AV$1:AV$220,0)),"",VLOOKUP(OC$1,'Tactic Recode'!$A$1:$B$547,2,FALSE))</f>
        <v/>
      </c>
      <c r="OD49" t="str">
        <f>IF(ISERROR(MATCH(OD$1,'CSC Mitre'!AV$1:AV$220,0)),"",VLOOKUP(OD$1,'Tactic Recode'!$A$1:$B$547,2,FALSE))</f>
        <v/>
      </c>
      <c r="OE49" t="str">
        <f>IF(ISERROR(MATCH(OE$1,'CSC Mitre'!AV$1:AV$220,0)),"",VLOOKUP(OE$1,'Tactic Recode'!$A$1:$B$547,2,FALSE))</f>
        <v/>
      </c>
      <c r="OF49" t="str">
        <f>IF(ISERROR(MATCH(OF$1,'CSC Mitre'!AV$1:AV$220,0)),"",VLOOKUP(OF$1,'Tactic Recode'!$A$1:$B$547,2,FALSE))</f>
        <v/>
      </c>
      <c r="OG49" t="str">
        <f>IF(ISERROR(MATCH(OG$1,'CSC Mitre'!AV$1:AV$220,0)),"",VLOOKUP(OG$1,'Tactic Recode'!$A$1:$B$547,2,FALSE))</f>
        <v/>
      </c>
      <c r="OH49" t="str">
        <f>IF(ISERROR(MATCH(OH$1,'CSC Mitre'!AV$1:AV$220,0)),"",VLOOKUP(OH$1,'Tactic Recode'!$A$1:$B$547,2,FALSE))</f>
        <v/>
      </c>
      <c r="OI49" t="str">
        <f>IF(ISERROR(MATCH(OI$1,'CSC Mitre'!AV$1:AV$220,0)),"",VLOOKUP(OI$1,'Tactic Recode'!$A$1:$B$547,2,FALSE))</f>
        <v/>
      </c>
      <c r="OJ49" t="str">
        <f>IF(ISERROR(MATCH(OJ$1,'CSC Mitre'!AV$1:AV$220,0)),"",VLOOKUP(OJ$1,'Tactic Recode'!$A$1:$B$547,2,FALSE))</f>
        <v/>
      </c>
      <c r="OK49" t="str">
        <f>IF(ISERROR(MATCH(OK$1,'CSC Mitre'!AV$1:AV$220,0)),"",VLOOKUP(OK$1,'Tactic Recode'!$A$1:$B$547,2,FALSE))</f>
        <v/>
      </c>
      <c r="OL49" t="str">
        <f>IF(ISERROR(MATCH(OL$1,'CSC Mitre'!AV$1:AV$220,0)),"",VLOOKUP(OL$1,'Tactic Recode'!$A$1:$B$547,2,FALSE))</f>
        <v/>
      </c>
      <c r="OM49" t="str">
        <f>IF(ISERROR(MATCH(OM$1,'CSC Mitre'!AV$1:AV$220,0)),"",VLOOKUP(OM$1,'Tactic Recode'!$A$1:$B$547,2,FALSE))</f>
        <v/>
      </c>
      <c r="ON49" t="str">
        <f>IF(ISERROR(MATCH(ON$1,'CSC Mitre'!AV$1:AV$220,0)),"",VLOOKUP(ON$1,'Tactic Recode'!$A$1:$B$547,2,FALSE))</f>
        <v/>
      </c>
      <c r="OO49" t="str">
        <f>IF(ISERROR(MATCH(OO$1,'CSC Mitre'!AV$1:AV$220,0)),"",VLOOKUP(OO$1,'Tactic Recode'!$A$1:$B$547,2,FALSE))</f>
        <v/>
      </c>
      <c r="OP49" t="str">
        <f>IF(ISERROR(MATCH(OP$1,'CSC Mitre'!AV$1:AV$220,0)),"",VLOOKUP(OP$1,'Tactic Recode'!$A$1:$B$547,2,FALSE))</f>
        <v/>
      </c>
      <c r="OQ49" t="str">
        <f>IF(ISERROR(MATCH(OQ$1,'CSC Mitre'!AV$1:AV$220,0)),"",VLOOKUP(OQ$1,'Tactic Recode'!$A$1:$B$547,2,FALSE))</f>
        <v/>
      </c>
      <c r="OR49" t="str">
        <f>IF(ISERROR(MATCH(OR$1,'CSC Mitre'!AV$1:AV$220,0)),"",VLOOKUP(OR$1,'Tactic Recode'!$A$1:$B$547,2,FALSE))</f>
        <v/>
      </c>
      <c r="OS49" t="str">
        <f>IF(ISERROR(MATCH(OS$1,'CSC Mitre'!AV$1:AV$220,0)),"",VLOOKUP(OS$1,'Tactic Recode'!$A$1:$B$547,2,FALSE))</f>
        <v/>
      </c>
      <c r="OT49" t="str">
        <f>IF(ISERROR(MATCH(OT$1,'CSC Mitre'!AV$1:AV$220,0)),"",VLOOKUP(OT$1,'Tactic Recode'!$A$1:$B$547,2,FALSE))</f>
        <v/>
      </c>
      <c r="OU49" t="str">
        <f>IF(ISERROR(MATCH(OU$1,'CSC Mitre'!AV$1:AV$220,0)),"",VLOOKUP(OU$1,'Tactic Recode'!$A$1:$B$547,2,FALSE))</f>
        <v/>
      </c>
      <c r="OV49" t="str">
        <f>IF(ISERROR(MATCH(OV$1,'CSC Mitre'!AV$1:AV$220,0)),"",VLOOKUP(OV$1,'Tactic Recode'!$A$1:$B$547,2,FALSE))</f>
        <v/>
      </c>
      <c r="OW49" t="str">
        <f>IF(ISERROR(MATCH(OW$1,'CSC Mitre'!AV$1:AV$220,0)),"",VLOOKUP(OW$1,'Tactic Recode'!$A$1:$B$547,2,FALSE))</f>
        <v/>
      </c>
      <c r="OX49" t="str">
        <f>IF(ISERROR(MATCH(OX$1,'CSC Mitre'!AV$1:AV$220,0)),"",VLOOKUP(OX$1,'Tactic Recode'!$A$1:$B$547,2,FALSE))</f>
        <v/>
      </c>
      <c r="OY49" t="str">
        <f>IF(ISERROR(MATCH(OY$1,'CSC Mitre'!AV$1:AV$220,0)),"",VLOOKUP(OY$1,'Tactic Recode'!$A$1:$B$547,2,FALSE))</f>
        <v/>
      </c>
      <c r="OZ49" t="str">
        <f>IF(ISERROR(MATCH(OZ$1,'CSC Mitre'!AV$1:AV$220,0)),"",VLOOKUP(OZ$1,'Tactic Recode'!$A$1:$B$547,2,FALSE))</f>
        <v/>
      </c>
      <c r="PA49" t="str">
        <f>IF(ISERROR(MATCH(PA$1,'CSC Mitre'!AV$1:AV$220,0)),"",VLOOKUP(PA$1,'Tactic Recode'!$A$1:$B$547,2,FALSE))</f>
        <v/>
      </c>
      <c r="PB49" t="str">
        <f>IF(ISERROR(MATCH(PB$1,'CSC Mitre'!AV$1:AV$220,0)),"",VLOOKUP(PB$1,'Tactic Recode'!$A$1:$B$547,2,FALSE))</f>
        <v/>
      </c>
      <c r="PC49" t="str">
        <f>IF(ISERROR(MATCH(PC$1,'CSC Mitre'!AV$1:AV$220,0)),"",VLOOKUP(PC$1,'Tactic Recode'!$A$1:$B$547,2,FALSE))</f>
        <v/>
      </c>
      <c r="PD49" t="str">
        <f>IF(ISERROR(MATCH(PD$1,'CSC Mitre'!AV$1:AV$220,0)),"",VLOOKUP(PD$1,'Tactic Recode'!$A$1:$B$547,2,FALSE))</f>
        <v/>
      </c>
      <c r="PE49" t="str">
        <f>IF(ISERROR(MATCH(PE$1,'CSC Mitre'!AV$1:AV$220,0)),"",VLOOKUP(PE$1,'Tactic Recode'!$A$1:$B$547,2,FALSE))</f>
        <v/>
      </c>
      <c r="PF49" t="str">
        <f>IF(ISERROR(MATCH(PF$1,'CSC Mitre'!AV$1:AV$220,0)),"",VLOOKUP(PF$1,'Tactic Recode'!$A$1:$B$547,2,FALSE))</f>
        <v/>
      </c>
      <c r="PG49" t="str">
        <f>IF(ISERROR(MATCH(PG$1,'CSC Mitre'!AV$1:AV$220,0)),"",VLOOKUP(PG$1,'Tactic Recode'!$A$1:$B$547,2,FALSE))</f>
        <v/>
      </c>
      <c r="PH49" t="str">
        <f>IF(ISERROR(MATCH(PH$1,'CSC Mitre'!AV$1:AV$220,0)),"",VLOOKUP(PH$1,'Tactic Recode'!$A$1:$B$547,2,FALSE))</f>
        <v/>
      </c>
      <c r="PI49" t="str">
        <f>IF(ISERROR(MATCH(PI$1,'CSC Mitre'!AV$1:AV$220,0)),"",VLOOKUP(PI$1,'Tactic Recode'!$A$1:$B$547,2,FALSE))</f>
        <v/>
      </c>
      <c r="PJ49" t="str">
        <f>IF(ISERROR(MATCH(PJ$1,'CSC Mitre'!AV$1:AV$220,0)),"",VLOOKUP(PJ$1,'Tactic Recode'!$A$1:$B$547,2,FALSE))</f>
        <v/>
      </c>
      <c r="PK49" t="str">
        <f>IF(ISERROR(MATCH(PK$1,'CSC Mitre'!AV$1:AV$220,0)),"",VLOOKUP(PK$1,'Tactic Recode'!$A$1:$B$547,2,FALSE))</f>
        <v/>
      </c>
      <c r="PL49" t="str">
        <f>IF(ISERROR(MATCH(PL$1,'CSC Mitre'!AV$1:AV$220,0)),"",VLOOKUP(PL$1,'Tactic Recode'!$A$1:$B$547,2,FALSE))</f>
        <v/>
      </c>
      <c r="PM49" t="str">
        <f>IF(ISERROR(MATCH(PM$1,'CSC Mitre'!AV$1:AV$220,0)),"",VLOOKUP(PM$1,'Tactic Recode'!$A$1:$B$547,2,FALSE))</f>
        <v/>
      </c>
      <c r="PN49" t="str">
        <f>IF(ISERROR(MATCH(PN$1,'CSC Mitre'!AV$1:AV$220,0)),"",VLOOKUP(PN$1,'Tactic Recode'!$A$1:$B$547,2,FALSE))</f>
        <v/>
      </c>
      <c r="PO49" t="str">
        <f>IF(ISERROR(MATCH(PO$1,'CSC Mitre'!AV$1:AV$220,0)),"",VLOOKUP(PO$1,'Tactic Recode'!$A$1:$B$547,2,FALSE))</f>
        <v/>
      </c>
      <c r="PP49" t="str">
        <f>IF(ISERROR(MATCH(PP$1,'CSC Mitre'!AV$1:AV$220,0)),"",VLOOKUP(PP$1,'Tactic Recode'!$A$1:$B$547,2,FALSE))</f>
        <v/>
      </c>
      <c r="PQ49" t="str">
        <f>IF(ISERROR(MATCH(PQ$1,'CSC Mitre'!AV$1:AV$220,0)),"",VLOOKUP(PQ$1,'Tactic Recode'!$A$1:$B$547,2,FALSE))</f>
        <v/>
      </c>
      <c r="PR49" t="str">
        <f>IF(ISERROR(MATCH(PR$1,'CSC Mitre'!AV$1:AV$220,0)),"",VLOOKUP(PR$1,'Tactic Recode'!$A$1:$B$547,2,FALSE))</f>
        <v/>
      </c>
      <c r="PS49" t="str">
        <f>IF(ISERROR(MATCH(PS$1,'CSC Mitre'!AV$1:AV$220,0)),"",VLOOKUP(PS$1,'Tactic Recode'!$A$1:$B$547,2,FALSE))</f>
        <v/>
      </c>
      <c r="PT49" t="str">
        <f>IF(ISERROR(MATCH(PT$1,'CSC Mitre'!AV$1:AV$220,0)),"",VLOOKUP(PT$1,'Tactic Recode'!$A$1:$B$547,2,FALSE))</f>
        <v/>
      </c>
      <c r="PU49" t="str">
        <f>IF(ISERROR(MATCH(PU$1,'CSC Mitre'!AV$1:AV$220,0)),"",VLOOKUP(PU$1,'Tactic Recode'!$A$1:$B$547,2,FALSE))</f>
        <v/>
      </c>
      <c r="PV49" t="str">
        <f>IF(ISERROR(MATCH(PV$1,'CSC Mitre'!AV$1:AV$220,0)),"",VLOOKUP(PV$1,'Tactic Recode'!$A$1:$B$547,2,FALSE))</f>
        <v/>
      </c>
      <c r="PW49" t="str">
        <f>IF(ISERROR(MATCH(PW$1,'CSC Mitre'!AV$1:AV$220,0)),"",VLOOKUP(PW$1,'Tactic Recode'!$A$1:$B$547,2,FALSE))</f>
        <v/>
      </c>
      <c r="PX49" t="str">
        <f>IF(ISERROR(MATCH(PX$1,'CSC Mitre'!AV$1:AV$220,0)),"",VLOOKUP(PX$1,'Tactic Recode'!$A$1:$B$547,2,FALSE))</f>
        <v/>
      </c>
      <c r="PY49" t="str">
        <f>IF(ISERROR(MATCH(PY$1,'CSC Mitre'!AV$1:AV$220,0)),"",VLOOKUP(PY$1,'Tactic Recode'!$A$1:$B$547,2,FALSE))</f>
        <v/>
      </c>
      <c r="PZ49" t="str">
        <f>IF(ISERROR(MATCH(PZ$1,'CSC Mitre'!AV$1:AV$220,0)),"",VLOOKUP(PZ$1,'Tactic Recode'!$A$1:$B$547,2,FALSE))</f>
        <v/>
      </c>
      <c r="QA49" t="str">
        <f>IF(ISERROR(MATCH(QA$1,'CSC Mitre'!AV$1:AV$220,0)),"",VLOOKUP(QA$1,'Tactic Recode'!$A$1:$B$547,2,FALSE))</f>
        <v/>
      </c>
      <c r="QB49" t="str">
        <f>IF(ISERROR(MATCH(QB$1,'CSC Mitre'!AV$1:AV$220,0)),"",VLOOKUP(QB$1,'Tactic Recode'!$A$1:$B$547,2,FALSE))</f>
        <v/>
      </c>
      <c r="QC49" t="str">
        <f>IF(ISERROR(MATCH(QC$1,'CSC Mitre'!AV$1:AV$220,0)),"",VLOOKUP(QC$1,'Tactic Recode'!$A$1:$B$547,2,FALSE))</f>
        <v/>
      </c>
      <c r="QD49" t="str">
        <f>IF(ISERROR(MATCH(QD$1,'CSC Mitre'!AV$1:AV$220,0)),"",VLOOKUP(QD$1,'Tactic Recode'!$A$1:$B$547,2,FALSE))</f>
        <v/>
      </c>
      <c r="QE49" t="str">
        <f>IF(ISERROR(MATCH(QE$1,'CSC Mitre'!AV$1:AV$220,0)),"",VLOOKUP(QE$1,'Tactic Recode'!$A$1:$B$547,2,FALSE))</f>
        <v/>
      </c>
      <c r="QF49" t="str">
        <f>IF(ISERROR(MATCH(QF$1,'CSC Mitre'!AV$1:AV$220,0)),"",VLOOKUP(QF$1,'Tactic Recode'!$A$1:$B$547,2,FALSE))</f>
        <v/>
      </c>
      <c r="QG49" t="str">
        <f>IF(ISERROR(MATCH(QG$1,'CSC Mitre'!AV$1:AV$220,0)),"",VLOOKUP(QG$1,'Tactic Recode'!$A$1:$B$547,2,FALSE))</f>
        <v/>
      </c>
      <c r="QH49" t="str">
        <f>IF(ISERROR(MATCH(QH$1,'CSC Mitre'!AV$1:AV$220,0)),"",VLOOKUP(QH$1,'Tactic Recode'!$A$1:$B$547,2,FALSE))</f>
        <v/>
      </c>
      <c r="QI49" t="str">
        <f>IF(ISERROR(MATCH(QI$1,'CSC Mitre'!AV$1:AV$220,0)),"",VLOOKUP(QI$1,'Tactic Recode'!$A$1:$B$547,2,FALSE))</f>
        <v/>
      </c>
      <c r="QJ49" t="str">
        <f>IF(ISERROR(MATCH(QJ$1,'CSC Mitre'!AV$1:AV$220,0)),"",VLOOKUP(QJ$1,'Tactic Recode'!$A$1:$B$547,2,FALSE))</f>
        <v/>
      </c>
      <c r="QK49" t="str">
        <f>IF(ISERROR(MATCH(QK$1,'CSC Mitre'!AV$1:AV$220,0)),"",VLOOKUP(QK$1,'Tactic Recode'!$A$1:$B$547,2,FALSE))</f>
        <v/>
      </c>
      <c r="QL49" t="str">
        <f>IF(ISERROR(MATCH(QL$1,'CSC Mitre'!AV$1:AV$220,0)),"",VLOOKUP(QL$1,'Tactic Recode'!$A$1:$B$547,2,FALSE))</f>
        <v/>
      </c>
      <c r="QM49" t="str">
        <f>IF(ISERROR(MATCH(QM$1,'CSC Mitre'!AV$1:AV$220,0)),"",VLOOKUP(QM$1,'Tactic Recode'!$A$1:$B$547,2,FALSE))</f>
        <v/>
      </c>
      <c r="QN49" t="str">
        <f>IF(ISERROR(MATCH(QN$1,'CSC Mitre'!AV$1:AV$220,0)),"",VLOOKUP(QN$1,'Tactic Recode'!$A$1:$B$547,2,FALSE))</f>
        <v/>
      </c>
      <c r="QO49" t="str">
        <f>IF(ISERROR(MATCH(QO$1,'CSC Mitre'!AV$1:AV$220,0)),"",VLOOKUP(QO$1,'Tactic Recode'!$A$1:$B$547,2,FALSE))</f>
        <v/>
      </c>
      <c r="QP49" t="str">
        <f>IF(ISERROR(MATCH(QP$1,'CSC Mitre'!AV$1:AV$220,0)),"",VLOOKUP(QP$1,'Tactic Recode'!$A$1:$B$547,2,FALSE))</f>
        <v/>
      </c>
      <c r="QQ49" t="str">
        <f>IF(ISERROR(MATCH(QQ$1,'CSC Mitre'!AV$1:AV$220,0)),"",VLOOKUP(QQ$1,'Tactic Recode'!$A$1:$B$547,2,FALSE))</f>
        <v/>
      </c>
      <c r="QR49" t="str">
        <f>IF(ISERROR(MATCH(QR$1,'CSC Mitre'!AV$1:AV$220,0)),"",VLOOKUP(QR$1,'Tactic Recode'!$A$1:$B$547,2,FALSE))</f>
        <v/>
      </c>
      <c r="QS49" t="str">
        <f>IF(ISERROR(MATCH(QS$1,'CSC Mitre'!AV$1:AV$220,0)),"",VLOOKUP(QS$1,'Tactic Recode'!$A$1:$B$547,2,FALSE))</f>
        <v/>
      </c>
      <c r="QT49" t="str">
        <f>IF(ISERROR(MATCH(QT$1,'CSC Mitre'!AV$1:AV$220,0)),"",VLOOKUP(QT$1,'Tactic Recode'!$A$1:$B$547,2,FALSE))</f>
        <v/>
      </c>
      <c r="QU49" t="str">
        <f>IF(ISERROR(MATCH(QU$1,'CSC Mitre'!AV$1:AV$220,0)),"",VLOOKUP(QU$1,'Tactic Recode'!$A$1:$B$547,2,FALSE))</f>
        <v/>
      </c>
      <c r="QV49" t="str">
        <f>IF(ISERROR(MATCH(QV$1,'CSC Mitre'!AV$1:AV$220,0)),"",VLOOKUP(QV$1,'Tactic Recode'!$A$1:$B$547,2,FALSE))</f>
        <v/>
      </c>
      <c r="QW49" t="str">
        <f>IF(ISERROR(MATCH(QW$1,'CSC Mitre'!AV$1:AV$220,0)),"",VLOOKUP(QW$1,'Tactic Recode'!$A$1:$B$547,2,FALSE))</f>
        <v/>
      </c>
      <c r="QX49" t="str">
        <f>IF(ISERROR(MATCH(QX$1,'CSC Mitre'!AV$1:AV$220,0)),"",VLOOKUP(QX$1,'Tactic Recode'!$A$1:$B$547,2,FALSE))</f>
        <v/>
      </c>
      <c r="QY49" t="str">
        <f>IF(ISERROR(MATCH(QY$1,'CSC Mitre'!AV$1:AV$220,0)),"",VLOOKUP(QY$1,'Tactic Recode'!$A$1:$B$547,2,FALSE))</f>
        <v/>
      </c>
      <c r="QZ49" t="str">
        <f>IF(ISERROR(MATCH(QZ$1,'CSC Mitre'!AV$1:AV$220,0)),"",VLOOKUP(QZ$1,'Tactic Recode'!$A$1:$B$547,2,FALSE))</f>
        <v/>
      </c>
      <c r="RA49" t="str">
        <f>IF(ISERROR(MATCH(RA$1,'CSC Mitre'!AV$1:AV$220,0)),"",VLOOKUP(RA$1,'Tactic Recode'!$A$1:$B$547,2,FALSE))</f>
        <v/>
      </c>
      <c r="RB49" t="str">
        <f>IF(ISERROR(MATCH(RB$1,'CSC Mitre'!AV$1:AV$220,0)),"",VLOOKUP(RB$1,'Tactic Recode'!$A$1:$B$547,2,FALSE))</f>
        <v/>
      </c>
      <c r="RC49" t="str">
        <f>IF(ISERROR(MATCH(RC$1,'CSC Mitre'!AV$1:AV$220,0)),"",VLOOKUP(RC$1,'Tactic Recode'!$A$1:$B$547,2,FALSE))</f>
        <v/>
      </c>
      <c r="RD49" t="str">
        <f>IF(ISERROR(MATCH(RD$1,'CSC Mitre'!AV$1:AV$220,0)),"",VLOOKUP(RD$1,'Tactic Recode'!$A$1:$B$547,2,FALSE))</f>
        <v/>
      </c>
      <c r="RE49" t="str">
        <f>IF(ISERROR(MATCH(RE$1,'CSC Mitre'!AV$1:AV$220,0)),"",VLOOKUP(RE$1,'Tactic Recode'!$A$1:$B$547,2,FALSE))</f>
        <v/>
      </c>
      <c r="RF49" t="str">
        <f>IF(ISERROR(MATCH(RF$1,'CSC Mitre'!AV$1:AV$220,0)),"",VLOOKUP(RF$1,'Tactic Recode'!$A$1:$B$547,2,FALSE))</f>
        <v/>
      </c>
      <c r="RG49" t="str">
        <f>IF(ISERROR(MATCH(RG$1,'CSC Mitre'!AV$1:AV$220,0)),"",VLOOKUP(RG$1,'Tactic Recode'!$A$1:$B$547,2,FALSE))</f>
        <v/>
      </c>
      <c r="RH49" t="str">
        <f>IF(ISERROR(MATCH(RH$1,'CSC Mitre'!AV$1:AV$220,0)),"",VLOOKUP(RH$1,'Tactic Recode'!$A$1:$B$547,2,FALSE))</f>
        <v/>
      </c>
      <c r="RI49" t="str">
        <f>IF(ISERROR(MATCH(RI$1,'CSC Mitre'!AV$1:AV$220,0)),"",VLOOKUP(RI$1,'Tactic Recode'!$A$1:$B$547,2,FALSE))</f>
        <v/>
      </c>
      <c r="RJ49" t="str">
        <f>IF(ISERROR(MATCH(RJ$1,'CSC Mitre'!AV$1:AV$220,0)),"",VLOOKUP(RJ$1,'Tactic Recode'!$A$1:$B$547,2,FALSE))</f>
        <v/>
      </c>
      <c r="RK49" t="str">
        <f>IF(ISERROR(MATCH(RK$1,'CSC Mitre'!AV$1:AV$220,0)),"",VLOOKUP(RK$1,'Tactic Recode'!$A$1:$B$547,2,FALSE))</f>
        <v/>
      </c>
      <c r="RL49" t="str">
        <f>IF(ISERROR(MATCH(RL$1,'CSC Mitre'!AV$1:AV$220,0)),"",VLOOKUP(RL$1,'Tactic Recode'!$A$1:$B$547,2,FALSE))</f>
        <v/>
      </c>
      <c r="RM49" t="str">
        <f>IF(ISERROR(MATCH(RM$1,'CSC Mitre'!AV$1:AV$220,0)),"",VLOOKUP(RM$1,'Tactic Recode'!$A$1:$B$547,2,FALSE))</f>
        <v/>
      </c>
      <c r="RN49" t="str">
        <f>IF(ISERROR(MATCH(RN$1,'CSC Mitre'!AV$1:AV$220,0)),"",VLOOKUP(RN$1,'Tactic Recode'!$A$1:$B$547,2,FALSE))</f>
        <v/>
      </c>
      <c r="RO49" t="str">
        <f>IF(ISERROR(MATCH(RO$1,'CSC Mitre'!AV$1:AV$220,0)),"",VLOOKUP(RO$1,'Tactic Recode'!$A$1:$B$547,2,FALSE))</f>
        <v/>
      </c>
      <c r="RP49" t="str">
        <f>IF(ISERROR(MATCH(RP$1,'CSC Mitre'!AV$1:AV$220,0)),"",VLOOKUP(RP$1,'Tactic Recode'!$A$1:$B$547,2,FALSE))</f>
        <v/>
      </c>
      <c r="RQ49" t="str">
        <f>IF(ISERROR(MATCH(RQ$1,'CSC Mitre'!AV$1:AV$220,0)),"",VLOOKUP(RQ$1,'Tactic Recode'!$A$1:$B$547,2,FALSE))</f>
        <v/>
      </c>
      <c r="RR49" t="str">
        <f>IF(ISERROR(MATCH(RR$1,'CSC Mitre'!AV$1:AV$220,0)),"",VLOOKUP(RR$1,'Tactic Recode'!$A$1:$B$547,2,FALSE))</f>
        <v/>
      </c>
      <c r="RS49" t="str">
        <f>IF(ISERROR(MATCH(RS$1,'CSC Mitre'!AV$1:AV$220,0)),"",VLOOKUP(RS$1,'Tactic Recode'!$A$1:$B$547,2,FALSE))</f>
        <v/>
      </c>
      <c r="RT49" t="str">
        <f>IF(ISERROR(MATCH(RT$1,'CSC Mitre'!AV$1:AV$220,0)),"",VLOOKUP(RT$1,'Tactic Recode'!$A$1:$B$547,2,FALSE))</f>
        <v/>
      </c>
      <c r="RU49" t="str">
        <f>IF(ISERROR(MATCH(RU$1,'CSC Mitre'!AV$1:AV$220,0)),"",VLOOKUP(RU$1,'Tactic Recode'!$A$1:$B$547,2,FALSE))</f>
        <v/>
      </c>
      <c r="RV49" t="str">
        <f>IF(ISERROR(MATCH(RV$1,'CSC Mitre'!AV$1:AV$220,0)),"",VLOOKUP(RV$1,'Tactic Recode'!$A$1:$B$547,2,FALSE))</f>
        <v/>
      </c>
      <c r="RW49" t="str">
        <f>IF(ISERROR(MATCH(RW$1,'CSC Mitre'!AV$1:AV$220,0)),"",VLOOKUP(RW$1,'Tactic Recode'!$A$1:$B$547,2,FALSE))</f>
        <v/>
      </c>
      <c r="RX49" t="str">
        <f>IF(ISERROR(MATCH(RX$1,'CSC Mitre'!AV$1:AV$220,0)),"",VLOOKUP(RX$1,'Tactic Recode'!$A$1:$B$547,2,FALSE))</f>
        <v/>
      </c>
      <c r="RY49" t="str">
        <f>IF(ISERROR(MATCH(RY$1,'CSC Mitre'!AV$1:AV$220,0)),"",VLOOKUP(RY$1,'Tactic Recode'!$A$1:$B$547,2,FALSE))</f>
        <v/>
      </c>
      <c r="RZ49" t="str">
        <f>IF(ISERROR(MATCH(RZ$1,'CSC Mitre'!AV$1:AV$220,0)),"",VLOOKUP(RZ$1,'Tactic Recode'!$A$1:$B$547,2,FALSE))</f>
        <v/>
      </c>
      <c r="SA49" t="str">
        <f>IF(ISERROR(MATCH(SA$1,'CSC Mitre'!AV$1:AV$220,0)),"",VLOOKUP(SA$1,'Tactic Recode'!$A$1:$B$547,2,FALSE))</f>
        <v/>
      </c>
      <c r="SB49" t="str">
        <f>IF(ISERROR(MATCH(SB$1,'CSC Mitre'!AV$1:AV$220,0)),"",VLOOKUP(SB$1,'Tactic Recode'!$A$1:$B$547,2,FALSE))</f>
        <v/>
      </c>
      <c r="SC49" t="str">
        <f>IF(ISERROR(MATCH(SC$1,'CSC Mitre'!AV$1:AV$220,0)),"",VLOOKUP(SC$1,'Tactic Recode'!$A$1:$B$547,2,FALSE))</f>
        <v/>
      </c>
      <c r="SD49" t="str">
        <f>IF(ISERROR(MATCH(SD$1,'CSC Mitre'!AV$1:AV$220,0)),"",VLOOKUP(SD$1,'Tactic Recode'!$A$1:$B$547,2,FALSE))</f>
        <v/>
      </c>
      <c r="SE49" t="str">
        <f>IF(ISERROR(MATCH(SE$1,'CSC Mitre'!AV$1:AV$220,0)),"",VLOOKUP(SE$1,'Tactic Recode'!$A$1:$B$547,2,FALSE))</f>
        <v/>
      </c>
      <c r="SF49" t="str">
        <f>IF(ISERROR(MATCH(SF$1,'CSC Mitre'!AV$1:AV$220,0)),"",VLOOKUP(SF$1,'Tactic Recode'!$A$1:$B$547,2,FALSE))</f>
        <v/>
      </c>
      <c r="SG49" t="str">
        <f>IF(ISERROR(MATCH(SG$1,'CSC Mitre'!AV$1:AV$220,0)),"",VLOOKUP(SG$1,'Tactic Recode'!$A$1:$B$547,2,FALSE))</f>
        <v/>
      </c>
      <c r="SH49" t="str">
        <f>IF(ISERROR(MATCH(SH$1,'CSC Mitre'!AV$1:AV$220,0)),"",VLOOKUP(SH$1,'Tactic Recode'!$A$1:$B$547,2,FALSE))</f>
        <v/>
      </c>
      <c r="SI49" t="str">
        <f>IF(ISERROR(MATCH(SI$1,'CSC Mitre'!AV$1:AV$220,0)),"",VLOOKUP(SI$1,'Tactic Recode'!$A$1:$B$547,2,FALSE))</f>
        <v/>
      </c>
      <c r="SJ49" t="str">
        <f>IF(ISERROR(MATCH(SJ$1,'CSC Mitre'!AV$1:AV$220,0)),"",VLOOKUP(SJ$1,'Tactic Recode'!$A$1:$B$547,2,FALSE))</f>
        <v/>
      </c>
      <c r="SK49" t="str">
        <f>IF(ISERROR(MATCH(SK$1,'CSC Mitre'!AV$1:AV$220,0)),"",VLOOKUP(SK$1,'Tactic Recode'!$A$1:$B$547,2,FALSE))</f>
        <v/>
      </c>
      <c r="SL49" t="str">
        <f>IF(ISERROR(MATCH(SL$1,'CSC Mitre'!AV$1:AV$220,0)),"",VLOOKUP(SL$1,'Tactic Recode'!$A$1:$B$547,2,FALSE))</f>
        <v/>
      </c>
      <c r="SM49" t="str">
        <f>IF(ISERROR(MATCH(SM$1,'CSC Mitre'!AV$1:AV$220,0)),"",VLOOKUP(SM$1,'Tactic Recode'!$A$1:$B$547,2,FALSE))</f>
        <v/>
      </c>
      <c r="SN49" t="str">
        <f>IF(ISERROR(MATCH(SN$1,'CSC Mitre'!AV$1:AV$220,0)),"",VLOOKUP(SN$1,'Tactic Recode'!$A$1:$B$547,2,FALSE))</f>
        <v/>
      </c>
      <c r="SO49" t="str">
        <f>IF(ISERROR(MATCH(SO$1,'CSC Mitre'!AV$1:AV$220,0)),"",VLOOKUP(SO$1,'Tactic Recode'!$A$1:$B$547,2,FALSE))</f>
        <v/>
      </c>
      <c r="SP49" t="str">
        <f>IF(ISERROR(MATCH(SP$1,'CSC Mitre'!AV$1:AV$220,0)),"",VLOOKUP(SP$1,'Tactic Recode'!$A$1:$B$547,2,FALSE))</f>
        <v/>
      </c>
      <c r="SQ49" t="str">
        <f>IF(ISERROR(MATCH(SQ$1,'CSC Mitre'!AV$1:AV$220,0)),"",VLOOKUP(SQ$1,'Tactic Recode'!$A$1:$B$547,2,FALSE))</f>
        <v/>
      </c>
      <c r="SR49" t="str">
        <f>IF(ISERROR(MATCH(SR$1,'CSC Mitre'!AV$1:AV$220,0)),"",VLOOKUP(SR$1,'Tactic Recode'!$A$1:$B$547,2,FALSE))</f>
        <v/>
      </c>
      <c r="SS49" t="str">
        <f>IF(ISERROR(MATCH(SS$1,'CSC Mitre'!AV$1:AV$220,0)),"",VLOOKUP(SS$1,'Tactic Recode'!$A$1:$B$547,2,FALSE))</f>
        <v/>
      </c>
      <c r="ST49" t="str">
        <f>IF(ISERROR(MATCH(ST$1,'CSC Mitre'!AV$1:AV$220,0)),"",VLOOKUP(ST$1,'Tactic Recode'!$A$1:$B$547,2,FALSE))</f>
        <v/>
      </c>
      <c r="SU49" t="str">
        <f>IF(ISERROR(MATCH(SU$1,'CSC Mitre'!AV$1:AV$220,0)),"",VLOOKUP(SU$1,'Tactic Recode'!$A$1:$B$547,2,FALSE))</f>
        <v/>
      </c>
      <c r="SV49" t="str">
        <f>IF(ISERROR(MATCH(SV$1,'CSC Mitre'!AV$1:AV$220,0)),"",VLOOKUP(SV$1,'Tactic Recode'!$A$1:$B$547,2,FALSE))</f>
        <v/>
      </c>
      <c r="SW49" t="str">
        <f>IF(ISERROR(MATCH(SW$1,'CSC Mitre'!AV$1:AV$220,0)),"",VLOOKUP(SW$1,'Tactic Recode'!$A$1:$B$547,2,FALSE))</f>
        <v/>
      </c>
      <c r="SX49" t="str">
        <f>IF(ISERROR(MATCH(SX$1,'CSC Mitre'!AV$1:AV$220,0)),"",VLOOKUP(SX$1,'Tactic Recode'!$A$1:$B$547,2,FALSE))</f>
        <v/>
      </c>
      <c r="SY49" t="str">
        <f>IF(ISERROR(MATCH(SY$1,'CSC Mitre'!AV$1:AV$220,0)),"",VLOOKUP(SY$1,'Tactic Recode'!$A$1:$B$547,2,FALSE))</f>
        <v/>
      </c>
      <c r="SZ49" t="str">
        <f>IF(ISERROR(MATCH(SZ$1,'CSC Mitre'!AV$1:AV$220,0)),"",VLOOKUP(SZ$1,'Tactic Recode'!$A$1:$B$547,2,FALSE))</f>
        <v/>
      </c>
      <c r="TA49" t="str">
        <f>IF(ISERROR(MATCH(TA$1,'CSC Mitre'!AV$1:AV$220,0)),"",VLOOKUP(TA$1,'Tactic Recode'!$A$1:$B$547,2,FALSE))</f>
        <v/>
      </c>
      <c r="TB49" t="str">
        <f>IF(ISERROR(MATCH(TB$1,'CSC Mitre'!AV$1:AV$220,0)),"",VLOOKUP(TB$1,'Tactic Recode'!$A$1:$B$547,2,FALSE))</f>
        <v/>
      </c>
      <c r="TC49" t="str">
        <f>IF(ISERROR(MATCH(TC$1,'CSC Mitre'!AV$1:AV$220,0)),"",VLOOKUP(TC$1,'Tactic Recode'!$A$1:$B$547,2,FALSE))</f>
        <v/>
      </c>
      <c r="TD49" t="str">
        <f>IF(ISERROR(MATCH(TD$1,'CSC Mitre'!AV$1:AV$220,0)),"",VLOOKUP(TD$1,'Tactic Recode'!$A$1:$B$547,2,FALSE))</f>
        <v/>
      </c>
      <c r="TE49" t="str">
        <f>IF(ISERROR(MATCH(TE$1,'CSC Mitre'!AV$1:AV$220,0)),"",VLOOKUP(TE$1,'Tactic Recode'!$A$1:$B$547,2,FALSE))</f>
        <v/>
      </c>
      <c r="TF49" t="str">
        <f>IF(ISERROR(MATCH(TF$1,'CSC Mitre'!AV$1:AV$220,0)),"",VLOOKUP(TF$1,'Tactic Recode'!$A$1:$B$547,2,FALSE))</f>
        <v>Defense Evasion</v>
      </c>
      <c r="TG49" t="str">
        <f>IF(ISERROR(MATCH(TG$1,'CSC Mitre'!AV$1:AV$220,0)),"",VLOOKUP(TG$1,'Tactic Recode'!$A$1:$B$547,2,FALSE))</f>
        <v>Defense Evasion</v>
      </c>
      <c r="TH49" t="str">
        <f>IF(ISERROR(MATCH(TH$1,'CSC Mitre'!AV$1:AV$220,0)),"",VLOOKUP(TH$1,'Tactic Recode'!$A$1:$B$547,2,FALSE))</f>
        <v/>
      </c>
      <c r="TI49" t="str">
        <f>IF(ISERROR(MATCH(TI$1,'CSC Mitre'!AV$1:AV$220,0)),"",VLOOKUP(TI$1,'Tactic Recode'!$A$1:$B$547,2,FALSE))</f>
        <v/>
      </c>
      <c r="TJ49" t="str">
        <f>IF(ISERROR(MATCH(TJ$1,'CSC Mitre'!AV$1:AV$220,0)),"",VLOOKUP(TJ$1,'Tactic Recode'!$A$1:$B$547,2,FALSE))</f>
        <v/>
      </c>
      <c r="TK49" t="str">
        <f>IF(ISERROR(MATCH(TK$1,'CSC Mitre'!AV$1:AV$220,0)),"",VLOOKUP(TK$1,'Tactic Recode'!$A$1:$B$547,2,FALSE))</f>
        <v>Defense Evasion</v>
      </c>
      <c r="TL49" t="str">
        <f>IF(ISERROR(MATCH(TL$1,'CSC Mitre'!AV$1:AV$220,0)),"",VLOOKUP(TL$1,'Tactic Recode'!$A$1:$B$547,2,FALSE))</f>
        <v>Defense Evasion</v>
      </c>
      <c r="TM49" t="str">
        <f>IF(ISERROR(MATCH(TM$1,'CSC Mitre'!AV$1:AV$220,0)),"",VLOOKUP(TM$1,'Tactic Recode'!$A$1:$B$547,2,FALSE))</f>
        <v>Defense Evasion</v>
      </c>
      <c r="TN49" t="str">
        <f>IF(ISERROR(MATCH(TN$1,'CSC Mitre'!AV$1:AV$220,0)),"",VLOOKUP(TN$1,'Tactic Recode'!$A$1:$B$547,2,FALSE))</f>
        <v/>
      </c>
      <c r="TO49" t="str">
        <f>IF(ISERROR(MATCH(TO$1,'CSC Mitre'!AV$1:AV$220,0)),"",VLOOKUP(TO$1,'Tactic Recode'!$A$1:$B$547,2,FALSE))</f>
        <v/>
      </c>
      <c r="TP49" t="str">
        <f>IF(ISERROR(MATCH(TP$1,'CSC Mitre'!AV$1:AV$220,0)),"",VLOOKUP(TP$1,'Tactic Recode'!$A$1:$B$547,2,FALSE))</f>
        <v/>
      </c>
      <c r="TQ49" t="str">
        <f>IF(ISERROR(MATCH(TQ$1,'CSC Mitre'!AV$1:AV$220,0)),"",VLOOKUP(TQ$1,'Tactic Recode'!$A$1:$B$547,2,FALSE))</f>
        <v/>
      </c>
      <c r="TR49" t="str">
        <f>IF(ISERROR(MATCH(TR$1,'CSC Mitre'!AV$1:AV$220,0)),"",VLOOKUP(TR$1,'Tactic Recode'!$A$1:$B$547,2,FALSE))</f>
        <v/>
      </c>
      <c r="TS49" t="str">
        <f>IF(ISERROR(MATCH(TS$1,'CSC Mitre'!AV$1:AV$220,0)),"",VLOOKUP(TS$1,'Tactic Recode'!$A$1:$B$547,2,FALSE))</f>
        <v/>
      </c>
      <c r="TT49" t="str">
        <f>IF(ISERROR(MATCH(TT$1,'CSC Mitre'!AV$1:AV$220,0)),"",VLOOKUP(TT$1,'Tactic Recode'!$A$1:$B$547,2,FALSE))</f>
        <v/>
      </c>
      <c r="TU49" t="str">
        <f>IF(ISERROR(MATCH(TU$1,'CSC Mitre'!AV$1:AV$220,0)),"",VLOOKUP(TU$1,'Tactic Recode'!$A$1:$B$547,2,FALSE))</f>
        <v/>
      </c>
      <c r="TV49" t="str">
        <f>IF(ISERROR(MATCH(TV$1,'CSC Mitre'!AV$1:AV$220,0)),"",VLOOKUP(TV$1,'Tactic Recode'!$A$1:$B$547,2,FALSE))</f>
        <v/>
      </c>
      <c r="TW49" t="str">
        <f>IF(ISERROR(MATCH(TW$1,'CSC Mitre'!AV$1:AV$220,0)),"",VLOOKUP(TW$1,'Tactic Recode'!$A$1:$B$547,2,FALSE))</f>
        <v/>
      </c>
      <c r="TX49" t="str">
        <f>IF(ISERROR(MATCH(TX$1,'CSC Mitre'!AV$1:AV$220,0)),"",VLOOKUP(TX$1,'Tactic Recode'!$A$1:$B$547,2,FALSE))</f>
        <v/>
      </c>
      <c r="TY49" t="str">
        <f>IF(ISERROR(MATCH(TY$1,'CSC Mitre'!AV$1:AV$220,0)),"",VLOOKUP(TY$1,'Tactic Recode'!$A$1:$B$547,2,FALSE))</f>
        <v/>
      </c>
      <c r="TZ49" t="str">
        <f>IF(ISERROR(MATCH(TZ$1,'CSC Mitre'!AV$1:AV$220,0)),"",VLOOKUP(TZ$1,'Tactic Recode'!$A$1:$B$547,2,FALSE))</f>
        <v/>
      </c>
      <c r="UA49" t="str">
        <f>IF(ISERROR(MATCH(UA$1,'CSC Mitre'!AV$1:AV$220,0)),"",VLOOKUP(UA$1,'Tactic Recode'!$A$1:$B$547,2,FALSE))</f>
        <v/>
      </c>
      <c r="UB49" t="str">
        <f>IF(ISERROR(MATCH(UB$1,'CSC Mitre'!AV$1:AV$220,0)),"",VLOOKUP(UB$1,'Tactic Recode'!$A$1:$B$547,2,FALSE))</f>
        <v/>
      </c>
    </row>
    <row r="50" spans="1:548" x14ac:dyDescent="0.25">
      <c r="A50" s="59" t="s">
        <v>447</v>
      </c>
      <c r="B50" t="str">
        <f>IF(ISERROR(MATCH(B$1,'CSC Mitre'!AW$1:AW$220,0)),"",VLOOKUP(B$1,'Tactic Recode'!$A$1:$B$547,2,FALSE))</f>
        <v/>
      </c>
      <c r="C50" t="str">
        <f>IF(ISERROR(MATCH(C$1,'CSC Mitre'!AW$1:AW$220,0)),"",VLOOKUP(C$1,'Tactic Recode'!$A$1:$B$547,2,FALSE))</f>
        <v/>
      </c>
      <c r="D50" t="str">
        <f>IF(ISERROR(MATCH(D$1,'CSC Mitre'!AW$1:AW$220,0)),"",VLOOKUP(D$1,'Tactic Recode'!$A$1:$B$547,2,FALSE))</f>
        <v/>
      </c>
      <c r="E50" t="str">
        <f>IF(ISERROR(MATCH(E$1,'CSC Mitre'!AW$1:AW$220,0)),"",VLOOKUP(E$1,'Tactic Recode'!$A$1:$B$547,2,FALSE))</f>
        <v/>
      </c>
      <c r="F50" t="str">
        <f>IF(ISERROR(MATCH(F$1,'CSC Mitre'!AW$1:AW$220,0)),"",VLOOKUP(F$1,'Tactic Recode'!$A$1:$B$547,2,FALSE))</f>
        <v/>
      </c>
      <c r="G50" t="str">
        <f>IF(ISERROR(MATCH(G$1,'CSC Mitre'!AW$1:AW$220,0)),"",VLOOKUP(G$1,'Tactic Recode'!$A$1:$B$547,2,FALSE))</f>
        <v/>
      </c>
      <c r="H50" t="str">
        <f>IF(ISERROR(MATCH(H$1,'CSC Mitre'!AW$1:AW$220,0)),"",VLOOKUP(H$1,'Tactic Recode'!$A$1:$B$547,2,FALSE))</f>
        <v/>
      </c>
      <c r="I50" t="str">
        <f>IF(ISERROR(MATCH(I$1,'CSC Mitre'!AW$1:AW$220,0)),"",VLOOKUP(I$1,'Tactic Recode'!$A$1:$B$547,2,FALSE))</f>
        <v/>
      </c>
      <c r="J50" t="str">
        <f>IF(ISERROR(MATCH(J$1,'CSC Mitre'!AW$1:AW$220,0)),"",VLOOKUP(J$1,'Tactic Recode'!$A$1:$B$547,2,FALSE))</f>
        <v/>
      </c>
      <c r="K50" t="str">
        <f>IF(ISERROR(MATCH(K$1,'CSC Mitre'!AW$1:AW$220,0)),"",VLOOKUP(K$1,'Tactic Recode'!$A$1:$B$547,2,FALSE))</f>
        <v/>
      </c>
      <c r="L50" t="str">
        <f>IF(ISERROR(MATCH(L$1,'CSC Mitre'!AW$1:AW$220,0)),"",VLOOKUP(L$1,'Tactic Recode'!$A$1:$B$547,2,FALSE))</f>
        <v/>
      </c>
      <c r="M50" t="str">
        <f>IF(ISERROR(MATCH(M$1,'CSC Mitre'!AW$1:AW$220,0)),"",VLOOKUP(M$1,'Tactic Recode'!$A$1:$B$547,2,FALSE))</f>
        <v/>
      </c>
      <c r="N50" t="str">
        <f>IF(ISERROR(MATCH(N$1,'CSC Mitre'!AW$1:AW$220,0)),"",VLOOKUP(N$1,'Tactic Recode'!$A$1:$B$547,2,FALSE))</f>
        <v/>
      </c>
      <c r="O50" t="str">
        <f>IF(ISERROR(MATCH(O$1,'CSC Mitre'!AW$1:AW$220,0)),"",VLOOKUP(O$1,'Tactic Recode'!$A$1:$B$547,2,FALSE))</f>
        <v/>
      </c>
      <c r="P50" t="str">
        <f>IF(ISERROR(MATCH(P$1,'CSC Mitre'!AW$1:AW$220,0)),"",VLOOKUP(P$1,'Tactic Recode'!$A$1:$B$547,2,FALSE))</f>
        <v/>
      </c>
      <c r="Q50" t="str">
        <f>IF(ISERROR(MATCH(Q$1,'CSC Mitre'!AW$1:AW$220,0)),"",VLOOKUP(Q$1,'Tactic Recode'!$A$1:$B$547,2,FALSE))</f>
        <v/>
      </c>
      <c r="R50" t="str">
        <f>IF(ISERROR(MATCH(R$1,'CSC Mitre'!AW$1:AW$220,0)),"",VLOOKUP(R$1,'Tactic Recode'!$A$1:$B$547,2,FALSE))</f>
        <v/>
      </c>
      <c r="S50" t="str">
        <f>IF(ISERROR(MATCH(S$1,'CSC Mitre'!AW$1:AW$220,0)),"",VLOOKUP(S$1,'Tactic Recode'!$A$1:$B$547,2,FALSE))</f>
        <v/>
      </c>
      <c r="T50" t="str">
        <f>IF(ISERROR(MATCH(T$1,'CSC Mitre'!AW$1:AW$220,0)),"",VLOOKUP(T$1,'Tactic Recode'!$A$1:$B$547,2,FALSE))</f>
        <v/>
      </c>
      <c r="U50" t="str">
        <f>IF(ISERROR(MATCH(U$1,'CSC Mitre'!AW$1:AW$220,0)),"",VLOOKUP(U$1,'Tactic Recode'!$A$1:$B$547,2,FALSE))</f>
        <v/>
      </c>
      <c r="V50" t="str">
        <f>IF(ISERROR(MATCH(V$1,'CSC Mitre'!AW$1:AW$220,0)),"",VLOOKUP(V$1,'Tactic Recode'!$A$1:$B$547,2,FALSE))</f>
        <v/>
      </c>
      <c r="W50" t="str">
        <f>IF(ISERROR(MATCH(W$1,'CSC Mitre'!AW$1:AW$220,0)),"",VLOOKUP(W$1,'Tactic Recode'!$A$1:$B$547,2,FALSE))</f>
        <v/>
      </c>
      <c r="X50" t="str">
        <f>IF(ISERROR(MATCH(X$1,'CSC Mitre'!AW$1:AW$220,0)),"",VLOOKUP(X$1,'Tactic Recode'!$A$1:$B$547,2,FALSE))</f>
        <v/>
      </c>
      <c r="Y50" t="str">
        <f>IF(ISERROR(MATCH(Y$1,'CSC Mitre'!AW$1:AW$220,0)),"",VLOOKUP(Y$1,'Tactic Recode'!$A$1:$B$547,2,FALSE))</f>
        <v/>
      </c>
      <c r="Z50" t="str">
        <f>IF(ISERROR(MATCH(Z$1,'CSC Mitre'!AW$1:AW$220,0)),"",VLOOKUP(Z$1,'Tactic Recode'!$A$1:$B$547,2,FALSE))</f>
        <v/>
      </c>
      <c r="AA50" t="str">
        <f>IF(ISERROR(MATCH(AA$1,'CSC Mitre'!AW$1:AW$220,0)),"",VLOOKUP(AA$1,'Tactic Recode'!$A$1:$B$547,2,FALSE))</f>
        <v/>
      </c>
      <c r="AB50" t="str">
        <f>IF(ISERROR(MATCH(AB$1,'CSC Mitre'!AW$1:AW$220,0)),"",VLOOKUP(AB$1,'Tactic Recode'!$A$1:$B$547,2,FALSE))</f>
        <v/>
      </c>
      <c r="AC50" t="str">
        <f>IF(ISERROR(MATCH(AC$1,'CSC Mitre'!AW$1:AW$220,0)),"",VLOOKUP(AC$1,'Tactic Recode'!$A$1:$B$547,2,FALSE))</f>
        <v>Lateral Movement</v>
      </c>
      <c r="AD50" t="str">
        <f>IF(ISERROR(MATCH(AD$1,'CSC Mitre'!AW$1:AW$220,0)),"",VLOOKUP(AD$1,'Tactic Recode'!$A$1:$B$547,2,FALSE))</f>
        <v>Lateral Movement</v>
      </c>
      <c r="AE50" t="str">
        <f>IF(ISERROR(MATCH(AE$1,'CSC Mitre'!AW$1:AW$220,0)),"",VLOOKUP(AE$1,'Tactic Recode'!$A$1:$B$547,2,FALSE))</f>
        <v/>
      </c>
      <c r="AF50" t="str">
        <f>IF(ISERROR(MATCH(AF$1,'CSC Mitre'!AW$1:AW$220,0)),"",VLOOKUP(AF$1,'Tactic Recode'!$A$1:$B$547,2,FALSE))</f>
        <v/>
      </c>
      <c r="AG50" t="str">
        <f>IF(ISERROR(MATCH(AG$1,'CSC Mitre'!AW$1:AW$220,0)),"",VLOOKUP(AG$1,'Tactic Recode'!$A$1:$B$547,2,FALSE))</f>
        <v>Lateral Movement</v>
      </c>
      <c r="AH50" t="str">
        <f>IF(ISERROR(MATCH(AH$1,'CSC Mitre'!AW$1:AW$220,0)),"",VLOOKUP(AH$1,'Tactic Recode'!$A$1:$B$547,2,FALSE))</f>
        <v/>
      </c>
      <c r="AI50" t="str">
        <f>IF(ISERROR(MATCH(AI$1,'CSC Mitre'!AW$1:AW$220,0)),"",VLOOKUP(AI$1,'Tactic Recode'!$A$1:$B$547,2,FALSE))</f>
        <v/>
      </c>
      <c r="AJ50" t="str">
        <f>IF(ISERROR(MATCH(AJ$1,'CSC Mitre'!AW$1:AW$220,0)),"",VLOOKUP(AJ$1,'Tactic Recode'!$A$1:$B$547,2,FALSE))</f>
        <v/>
      </c>
      <c r="AK50" t="str">
        <f>IF(ISERROR(MATCH(AK$1,'CSC Mitre'!AW$1:AW$220,0)),"",VLOOKUP(AK$1,'Tactic Recode'!$A$1:$B$547,2,FALSE))</f>
        <v/>
      </c>
      <c r="AL50" t="str">
        <f>IF(ISERROR(MATCH(AL$1,'CSC Mitre'!AW$1:AW$220,0)),"",VLOOKUP(AL$1,'Tactic Recode'!$A$1:$B$547,2,FALSE))</f>
        <v/>
      </c>
      <c r="AM50" t="str">
        <f>IF(ISERROR(MATCH(AM$1,'CSC Mitre'!AW$1:AW$220,0)),"",VLOOKUP(AM$1,'Tactic Recode'!$A$1:$B$547,2,FALSE))</f>
        <v/>
      </c>
      <c r="AN50" t="str">
        <f>IF(ISERROR(MATCH(AN$1,'CSC Mitre'!AW$1:AW$220,0)),"",VLOOKUP(AN$1,'Tactic Recode'!$A$1:$B$547,2,FALSE))</f>
        <v/>
      </c>
      <c r="AO50" t="str">
        <f>IF(ISERROR(MATCH(AO$1,'CSC Mitre'!AW$1:AW$220,0)),"",VLOOKUP(AO$1,'Tactic Recode'!$A$1:$B$547,2,FALSE))</f>
        <v/>
      </c>
      <c r="AP50" t="str">
        <f>IF(ISERROR(MATCH(AP$1,'CSC Mitre'!AW$1:AW$220,0)),"",VLOOKUP(AP$1,'Tactic Recode'!$A$1:$B$547,2,FALSE))</f>
        <v/>
      </c>
      <c r="AQ50" t="str">
        <f>IF(ISERROR(MATCH(AQ$1,'CSC Mitre'!AW$1:AW$220,0)),"",VLOOKUP(AQ$1,'Tactic Recode'!$A$1:$B$547,2,FALSE))</f>
        <v/>
      </c>
      <c r="AR50" t="str">
        <f>IF(ISERROR(MATCH(AR$1,'CSC Mitre'!AW$1:AW$220,0)),"",VLOOKUP(AR$1,'Tactic Recode'!$A$1:$B$547,2,FALSE))</f>
        <v/>
      </c>
      <c r="AS50" t="str">
        <f>IF(ISERROR(MATCH(AS$1,'CSC Mitre'!AW$1:AW$220,0)),"",VLOOKUP(AS$1,'Tactic Recode'!$A$1:$B$547,2,FALSE))</f>
        <v/>
      </c>
      <c r="AT50" t="str">
        <f>IF(ISERROR(MATCH(AT$1,'CSC Mitre'!AW$1:AW$220,0)),"",VLOOKUP(AT$1,'Tactic Recode'!$A$1:$B$547,2,FALSE))</f>
        <v/>
      </c>
      <c r="AU50" t="str">
        <f>IF(ISERROR(MATCH(AU$1,'CSC Mitre'!AW$1:AW$220,0)),"",VLOOKUP(AU$1,'Tactic Recode'!$A$1:$B$547,2,FALSE))</f>
        <v/>
      </c>
      <c r="AV50" t="str">
        <f>IF(ISERROR(MATCH(AV$1,'CSC Mitre'!AW$1:AW$220,0)),"",VLOOKUP(AV$1,'Tactic Recode'!$A$1:$B$547,2,FALSE))</f>
        <v/>
      </c>
      <c r="AW50" t="str">
        <f>IF(ISERROR(MATCH(AW$1,'CSC Mitre'!AW$1:AW$220,0)),"",VLOOKUP(AW$1,'Tactic Recode'!$A$1:$B$547,2,FALSE))</f>
        <v/>
      </c>
      <c r="AX50" t="str">
        <f>IF(ISERROR(MATCH(AX$1,'CSC Mitre'!AW$1:AW$220,0)),"",VLOOKUP(AX$1,'Tactic Recode'!$A$1:$B$547,2,FALSE))</f>
        <v/>
      </c>
      <c r="AY50" t="str">
        <f>IF(ISERROR(MATCH(AY$1,'CSC Mitre'!AW$1:AW$220,0)),"",VLOOKUP(AY$1,'Tactic Recode'!$A$1:$B$547,2,FALSE))</f>
        <v/>
      </c>
      <c r="AZ50" t="str">
        <f>IF(ISERROR(MATCH(AZ$1,'CSC Mitre'!AW$1:AW$220,0)),"",VLOOKUP(AZ$1,'Tactic Recode'!$A$1:$B$547,2,FALSE))</f>
        <v/>
      </c>
      <c r="BA50" t="str">
        <f>IF(ISERROR(MATCH(BA$1,'CSC Mitre'!AW$1:AW$220,0)),"",VLOOKUP(BA$1,'Tactic Recode'!$A$1:$B$547,2,FALSE))</f>
        <v/>
      </c>
      <c r="BB50" t="str">
        <f>IF(ISERROR(MATCH(BB$1,'CSC Mitre'!AW$1:AW$220,0)),"",VLOOKUP(BB$1,'Tactic Recode'!$A$1:$B$547,2,FALSE))</f>
        <v/>
      </c>
      <c r="BC50" t="str">
        <f>IF(ISERROR(MATCH(BC$1,'CSC Mitre'!AW$1:AW$220,0)),"",VLOOKUP(BC$1,'Tactic Recode'!$A$1:$B$547,2,FALSE))</f>
        <v/>
      </c>
      <c r="BD50" t="str">
        <f>IF(ISERROR(MATCH(BD$1,'CSC Mitre'!AW$1:AW$220,0)),"",VLOOKUP(BD$1,'Tactic Recode'!$A$1:$B$547,2,FALSE))</f>
        <v/>
      </c>
      <c r="BE50" t="str">
        <f>IF(ISERROR(MATCH(BE$1,'CSC Mitre'!AW$1:AW$220,0)),"",VLOOKUP(BE$1,'Tactic Recode'!$A$1:$B$547,2,FALSE))</f>
        <v/>
      </c>
      <c r="BF50" t="str">
        <f>IF(ISERROR(MATCH(BF$1,'CSC Mitre'!AW$1:AW$220,0)),"",VLOOKUP(BF$1,'Tactic Recode'!$A$1:$B$547,2,FALSE))</f>
        <v/>
      </c>
      <c r="BG50" t="str">
        <f>IF(ISERROR(MATCH(BG$1,'CSC Mitre'!AW$1:AW$220,0)),"",VLOOKUP(BG$1,'Tactic Recode'!$A$1:$B$547,2,FALSE))</f>
        <v/>
      </c>
      <c r="BH50" t="str">
        <f>IF(ISERROR(MATCH(BH$1,'CSC Mitre'!AW$1:AW$220,0)),"",VLOOKUP(BH$1,'Tactic Recode'!$A$1:$B$547,2,FALSE))</f>
        <v>Credential Access, Discovery</v>
      </c>
      <c r="BI50" t="str">
        <f>IF(ISERROR(MATCH(BI$1,'CSC Mitre'!AW$1:AW$220,0)),"",VLOOKUP(BI$1,'Tactic Recode'!$A$1:$B$547,2,FALSE))</f>
        <v/>
      </c>
      <c r="BJ50" t="str">
        <f>IF(ISERROR(MATCH(BJ$1,'CSC Mitre'!AW$1:AW$220,0)),"",VLOOKUP(BJ$1,'Tactic Recode'!$A$1:$B$547,2,FALSE))</f>
        <v/>
      </c>
      <c r="BK50" t="str">
        <f>IF(ISERROR(MATCH(BK$1,'CSC Mitre'!AW$1:AW$220,0)),"",VLOOKUP(BK$1,'Tactic Recode'!$A$1:$B$547,2,FALSE))</f>
        <v/>
      </c>
      <c r="BL50" t="str">
        <f>IF(ISERROR(MATCH(BL$1,'CSC Mitre'!AW$1:AW$220,0)),"",VLOOKUP(BL$1,'Tactic Recode'!$A$1:$B$547,2,FALSE))</f>
        <v/>
      </c>
      <c r="BM50" t="str">
        <f>IF(ISERROR(MATCH(BM$1,'CSC Mitre'!AW$1:AW$220,0)),"",VLOOKUP(BM$1,'Tactic Recode'!$A$1:$B$547,2,FALSE))</f>
        <v/>
      </c>
      <c r="BN50" t="str">
        <f>IF(ISERROR(MATCH(BN$1,'CSC Mitre'!AW$1:AW$220,0)),"",VLOOKUP(BN$1,'Tactic Recode'!$A$1:$B$547,2,FALSE))</f>
        <v/>
      </c>
      <c r="BO50" t="str">
        <f>IF(ISERROR(MATCH(BO$1,'CSC Mitre'!AW$1:AW$220,0)),"",VLOOKUP(BO$1,'Tactic Recode'!$A$1:$B$547,2,FALSE))</f>
        <v/>
      </c>
      <c r="BP50" t="str">
        <f>IF(ISERROR(MATCH(BP$1,'CSC Mitre'!AW$1:AW$220,0)),"",VLOOKUP(BP$1,'Tactic Recode'!$A$1:$B$547,2,FALSE))</f>
        <v/>
      </c>
      <c r="BQ50" t="str">
        <f>IF(ISERROR(MATCH(BQ$1,'CSC Mitre'!AW$1:AW$220,0)),"",VLOOKUP(BQ$1,'Tactic Recode'!$A$1:$B$547,2,FALSE))</f>
        <v/>
      </c>
      <c r="BR50" t="str">
        <f>IF(ISERROR(MATCH(BR$1,'CSC Mitre'!AW$1:AW$220,0)),"",VLOOKUP(BR$1,'Tactic Recode'!$A$1:$B$547,2,FALSE))</f>
        <v/>
      </c>
      <c r="BS50" t="str">
        <f>IF(ISERROR(MATCH(BS$1,'CSC Mitre'!AW$1:AW$220,0)),"",VLOOKUP(BS$1,'Tactic Recode'!$A$1:$B$547,2,FALSE))</f>
        <v/>
      </c>
      <c r="BT50" t="str">
        <f>IF(ISERROR(MATCH(BT$1,'CSC Mitre'!AW$1:AW$220,0)),"",VLOOKUP(BT$1,'Tactic Recode'!$A$1:$B$547,2,FALSE))</f>
        <v/>
      </c>
      <c r="BU50" t="str">
        <f>IF(ISERROR(MATCH(BU$1,'CSC Mitre'!AW$1:AW$220,0)),"",VLOOKUP(BU$1,'Tactic Recode'!$A$1:$B$547,2,FALSE))</f>
        <v/>
      </c>
      <c r="BV50" t="str">
        <f>IF(ISERROR(MATCH(BV$1,'CSC Mitre'!AW$1:AW$220,0)),"",VLOOKUP(BV$1,'Tactic Recode'!$A$1:$B$547,2,FALSE))</f>
        <v/>
      </c>
      <c r="BW50" t="str">
        <f>IF(ISERROR(MATCH(BW$1,'CSC Mitre'!AW$1:AW$220,0)),"",VLOOKUP(BW$1,'Tactic Recode'!$A$1:$B$547,2,FALSE))</f>
        <v/>
      </c>
      <c r="BX50" t="str">
        <f>IF(ISERROR(MATCH(BX$1,'CSC Mitre'!AW$1:AW$220,0)),"",VLOOKUP(BX$1,'Tactic Recode'!$A$1:$B$547,2,FALSE))</f>
        <v/>
      </c>
      <c r="BY50" t="str">
        <f>IF(ISERROR(MATCH(BY$1,'CSC Mitre'!AW$1:AW$220,0)),"",VLOOKUP(BY$1,'Tactic Recode'!$A$1:$B$547,2,FALSE))</f>
        <v/>
      </c>
      <c r="BZ50" t="str">
        <f>IF(ISERROR(MATCH(BZ$1,'CSC Mitre'!AW$1:AW$220,0)),"",VLOOKUP(BZ$1,'Tactic Recode'!$A$1:$B$547,2,FALSE))</f>
        <v/>
      </c>
      <c r="CA50" t="str">
        <f>IF(ISERROR(MATCH(CA$1,'CSC Mitre'!AW$1:AW$220,0)),"",VLOOKUP(CA$1,'Tactic Recode'!$A$1:$B$547,2,FALSE))</f>
        <v/>
      </c>
      <c r="CB50" t="str">
        <f>IF(ISERROR(MATCH(CB$1,'CSC Mitre'!AW$1:AW$220,0)),"",VLOOKUP(CB$1,'Tactic Recode'!$A$1:$B$547,2,FALSE))</f>
        <v/>
      </c>
      <c r="CC50" t="str">
        <f>IF(ISERROR(MATCH(CC$1,'CSC Mitre'!AW$1:AW$220,0)),"",VLOOKUP(CC$1,'Tactic Recode'!$A$1:$B$547,2,FALSE))</f>
        <v/>
      </c>
      <c r="CD50" t="str">
        <f>IF(ISERROR(MATCH(CD$1,'CSC Mitre'!AW$1:AW$220,0)),"",VLOOKUP(CD$1,'Tactic Recode'!$A$1:$B$547,2,FALSE))</f>
        <v/>
      </c>
      <c r="CE50" t="str">
        <f>IF(ISERROR(MATCH(CE$1,'CSC Mitre'!AW$1:AW$220,0)),"",VLOOKUP(CE$1,'Tactic Recode'!$A$1:$B$547,2,FALSE))</f>
        <v/>
      </c>
      <c r="CF50" t="str">
        <f>IF(ISERROR(MATCH(CF$1,'CSC Mitre'!AW$1:AW$220,0)),"",VLOOKUP(CF$1,'Tactic Recode'!$A$1:$B$547,2,FALSE))</f>
        <v/>
      </c>
      <c r="CG50" t="str">
        <f>IF(ISERROR(MATCH(CG$1,'CSC Mitre'!AW$1:AW$220,0)),"",VLOOKUP(CG$1,'Tactic Recode'!$A$1:$B$547,2,FALSE))</f>
        <v/>
      </c>
      <c r="CH50" t="str">
        <f>IF(ISERROR(MATCH(CH$1,'CSC Mitre'!AW$1:AW$220,0)),"",VLOOKUP(CH$1,'Tactic Recode'!$A$1:$B$547,2,FALSE))</f>
        <v/>
      </c>
      <c r="CI50" t="str">
        <f>IF(ISERROR(MATCH(CI$1,'CSC Mitre'!AW$1:AW$220,0)),"",VLOOKUP(CI$1,'Tactic Recode'!$A$1:$B$547,2,FALSE))</f>
        <v/>
      </c>
      <c r="CJ50" t="str">
        <f>IF(ISERROR(MATCH(CJ$1,'CSC Mitre'!AW$1:AW$220,0)),"",VLOOKUP(CJ$1,'Tactic Recode'!$A$1:$B$547,2,FALSE))</f>
        <v/>
      </c>
      <c r="CK50" t="str">
        <f>IF(ISERROR(MATCH(CK$1,'CSC Mitre'!AW$1:AW$220,0)),"",VLOOKUP(CK$1,'Tactic Recode'!$A$1:$B$547,2,FALSE))</f>
        <v/>
      </c>
      <c r="CL50" t="str">
        <f>IF(ISERROR(MATCH(CL$1,'CSC Mitre'!AW$1:AW$220,0)),"",VLOOKUP(CL$1,'Tactic Recode'!$A$1:$B$547,2,FALSE))</f>
        <v/>
      </c>
      <c r="CM50" t="str">
        <f>IF(ISERROR(MATCH(CM$1,'CSC Mitre'!AW$1:AW$220,0)),"",VLOOKUP(CM$1,'Tactic Recode'!$A$1:$B$547,2,FALSE))</f>
        <v/>
      </c>
      <c r="CN50" t="str">
        <f>IF(ISERROR(MATCH(CN$1,'CSC Mitre'!AW$1:AW$220,0)),"",VLOOKUP(CN$1,'Tactic Recode'!$A$1:$B$547,2,FALSE))</f>
        <v/>
      </c>
      <c r="CO50" t="str">
        <f>IF(ISERROR(MATCH(CO$1,'CSC Mitre'!AW$1:AW$220,0)),"",VLOOKUP(CO$1,'Tactic Recode'!$A$1:$B$547,2,FALSE))</f>
        <v/>
      </c>
      <c r="CP50" t="str">
        <f>IF(ISERROR(MATCH(CP$1,'CSC Mitre'!AW$1:AW$220,0)),"",VLOOKUP(CP$1,'Tactic Recode'!$A$1:$B$547,2,FALSE))</f>
        <v/>
      </c>
      <c r="CQ50" t="str">
        <f>IF(ISERROR(MATCH(CQ$1,'CSC Mitre'!AW$1:AW$220,0)),"",VLOOKUP(CQ$1,'Tactic Recode'!$A$1:$B$547,2,FALSE))</f>
        <v/>
      </c>
      <c r="CR50" t="str">
        <f>IF(ISERROR(MATCH(CR$1,'CSC Mitre'!AW$1:AW$220,0)),"",VLOOKUP(CR$1,'Tactic Recode'!$A$1:$B$547,2,FALSE))</f>
        <v/>
      </c>
      <c r="CS50" t="str">
        <f>IF(ISERROR(MATCH(CS$1,'CSC Mitre'!AW$1:AW$220,0)),"",VLOOKUP(CS$1,'Tactic Recode'!$A$1:$B$547,2,FALSE))</f>
        <v/>
      </c>
      <c r="CT50" t="str">
        <f>IF(ISERROR(MATCH(CT$1,'CSC Mitre'!AW$1:AW$220,0)),"",VLOOKUP(CT$1,'Tactic Recode'!$A$1:$B$547,2,FALSE))</f>
        <v/>
      </c>
      <c r="CU50" t="str">
        <f>IF(ISERROR(MATCH(CU$1,'CSC Mitre'!AW$1:AW$220,0)),"",VLOOKUP(CU$1,'Tactic Recode'!$A$1:$B$547,2,FALSE))</f>
        <v/>
      </c>
      <c r="CV50" t="str">
        <f>IF(ISERROR(MATCH(CV$1,'CSC Mitre'!AW$1:AW$220,0)),"",VLOOKUP(CV$1,'Tactic Recode'!$A$1:$B$547,2,FALSE))</f>
        <v/>
      </c>
      <c r="CW50" t="str">
        <f>IF(ISERROR(MATCH(CW$1,'CSC Mitre'!AW$1:AW$220,0)),"",VLOOKUP(CW$1,'Tactic Recode'!$A$1:$B$547,2,FALSE))</f>
        <v/>
      </c>
      <c r="CX50" t="str">
        <f>IF(ISERROR(MATCH(CX$1,'CSC Mitre'!AW$1:AW$220,0)),"",VLOOKUP(CX$1,'Tactic Recode'!$A$1:$B$547,2,FALSE))</f>
        <v/>
      </c>
      <c r="CY50" t="str">
        <f>IF(ISERROR(MATCH(CY$1,'CSC Mitre'!AW$1:AW$220,0)),"",VLOOKUP(CY$1,'Tactic Recode'!$A$1:$B$547,2,FALSE))</f>
        <v/>
      </c>
      <c r="CZ50" t="str">
        <f>IF(ISERROR(MATCH(CZ$1,'CSC Mitre'!AW$1:AW$220,0)),"",VLOOKUP(CZ$1,'Tactic Recode'!$A$1:$B$547,2,FALSE))</f>
        <v/>
      </c>
      <c r="DA50" t="str">
        <f>IF(ISERROR(MATCH(DA$1,'CSC Mitre'!AW$1:AW$220,0)),"",VLOOKUP(DA$1,'Tactic Recode'!$A$1:$B$547,2,FALSE))</f>
        <v/>
      </c>
      <c r="DB50" t="str">
        <f>IF(ISERROR(MATCH(DB$1,'CSC Mitre'!AW$1:AW$220,0)),"",VLOOKUP(DB$1,'Tactic Recode'!$A$1:$B$547,2,FALSE))</f>
        <v/>
      </c>
      <c r="DC50" t="str">
        <f>IF(ISERROR(MATCH(DC$1,'CSC Mitre'!AW$1:AW$220,0)),"",VLOOKUP(DC$1,'Tactic Recode'!$A$1:$B$547,2,FALSE))</f>
        <v/>
      </c>
      <c r="DD50" t="str">
        <f>IF(ISERROR(MATCH(DD$1,'CSC Mitre'!AW$1:AW$220,0)),"",VLOOKUP(DD$1,'Tactic Recode'!$A$1:$B$547,2,FALSE))</f>
        <v/>
      </c>
      <c r="DE50" t="str">
        <f>IF(ISERROR(MATCH(DE$1,'CSC Mitre'!AW$1:AW$220,0)),"",VLOOKUP(DE$1,'Tactic Recode'!$A$1:$B$547,2,FALSE))</f>
        <v/>
      </c>
      <c r="DF50" t="str">
        <f>IF(ISERROR(MATCH(DF$1,'CSC Mitre'!AW$1:AW$220,0)),"",VLOOKUP(DF$1,'Tactic Recode'!$A$1:$B$547,2,FALSE))</f>
        <v/>
      </c>
      <c r="DG50" t="str">
        <f>IF(ISERROR(MATCH(DG$1,'CSC Mitre'!AW$1:AW$220,0)),"",VLOOKUP(DG$1,'Tactic Recode'!$A$1:$B$547,2,FALSE))</f>
        <v/>
      </c>
      <c r="DH50" t="str">
        <f>IF(ISERROR(MATCH(DH$1,'CSC Mitre'!AW$1:AW$220,0)),"",VLOOKUP(DH$1,'Tactic Recode'!$A$1:$B$547,2,FALSE))</f>
        <v/>
      </c>
      <c r="DI50" t="str">
        <f>IF(ISERROR(MATCH(DI$1,'CSC Mitre'!AW$1:AW$220,0)),"",VLOOKUP(DI$1,'Tactic Recode'!$A$1:$B$547,2,FALSE))</f>
        <v/>
      </c>
      <c r="DJ50" t="str">
        <f>IF(ISERROR(MATCH(DJ$1,'CSC Mitre'!AW$1:AW$220,0)),"",VLOOKUP(DJ$1,'Tactic Recode'!$A$1:$B$547,2,FALSE))</f>
        <v/>
      </c>
      <c r="DK50" t="str">
        <f>IF(ISERROR(MATCH(DK$1,'CSC Mitre'!AW$1:AW$220,0)),"",VLOOKUP(DK$1,'Tactic Recode'!$A$1:$B$547,2,FALSE))</f>
        <v/>
      </c>
      <c r="DL50" t="str">
        <f>IF(ISERROR(MATCH(DL$1,'CSC Mitre'!AW$1:AW$220,0)),"",VLOOKUP(DL$1,'Tactic Recode'!$A$1:$B$547,2,FALSE))</f>
        <v/>
      </c>
      <c r="DM50" t="str">
        <f>IF(ISERROR(MATCH(DM$1,'CSC Mitre'!AW$1:AW$220,0)),"",VLOOKUP(DM$1,'Tactic Recode'!$A$1:$B$547,2,FALSE))</f>
        <v/>
      </c>
      <c r="DN50" t="str">
        <f>IF(ISERROR(MATCH(DN$1,'CSC Mitre'!AW$1:AW$220,0)),"",VLOOKUP(DN$1,'Tactic Recode'!$A$1:$B$547,2,FALSE))</f>
        <v/>
      </c>
      <c r="DO50" t="str">
        <f>IF(ISERROR(MATCH(DO$1,'CSC Mitre'!AW$1:AW$220,0)),"",VLOOKUP(DO$1,'Tactic Recode'!$A$1:$B$547,2,FALSE))</f>
        <v/>
      </c>
      <c r="DP50" t="str">
        <f>IF(ISERROR(MATCH(DP$1,'CSC Mitre'!AW$1:AW$220,0)),"",VLOOKUP(DP$1,'Tactic Recode'!$A$1:$B$547,2,FALSE))</f>
        <v/>
      </c>
      <c r="DQ50" t="str">
        <f>IF(ISERROR(MATCH(DQ$1,'CSC Mitre'!AW$1:AW$220,0)),"",VLOOKUP(DQ$1,'Tactic Recode'!$A$1:$B$547,2,FALSE))</f>
        <v/>
      </c>
      <c r="DR50" t="str">
        <f>IF(ISERROR(MATCH(DR$1,'CSC Mitre'!AW$1:AW$220,0)),"",VLOOKUP(DR$1,'Tactic Recode'!$A$1:$B$547,2,FALSE))</f>
        <v/>
      </c>
      <c r="DS50" t="str">
        <f>IF(ISERROR(MATCH(DS$1,'CSC Mitre'!AW$1:AW$220,0)),"",VLOOKUP(DS$1,'Tactic Recode'!$A$1:$B$547,2,FALSE))</f>
        <v>Execution, Lateral Movement</v>
      </c>
      <c r="DT50" t="str">
        <f>IF(ISERROR(MATCH(DT$1,'CSC Mitre'!AW$1:AW$220,0)),"",VLOOKUP(DT$1,'Tactic Recode'!$A$1:$B$547,2,FALSE))</f>
        <v/>
      </c>
      <c r="DU50" t="str">
        <f>IF(ISERROR(MATCH(DU$1,'CSC Mitre'!AW$1:AW$220,0)),"",VLOOKUP(DU$1,'Tactic Recode'!$A$1:$B$547,2,FALSE))</f>
        <v/>
      </c>
      <c r="DV50" t="str">
        <f>IF(ISERROR(MATCH(DV$1,'CSC Mitre'!AW$1:AW$220,0)),"",VLOOKUP(DV$1,'Tactic Recode'!$A$1:$B$547,2,FALSE))</f>
        <v/>
      </c>
      <c r="DW50" t="str">
        <f>IF(ISERROR(MATCH(DW$1,'CSC Mitre'!AW$1:AW$220,0)),"",VLOOKUP(DW$1,'Tactic Recode'!$A$1:$B$547,2,FALSE))</f>
        <v/>
      </c>
      <c r="DX50" t="str">
        <f>IF(ISERROR(MATCH(DX$1,'CSC Mitre'!AW$1:AW$220,0)),"",VLOOKUP(DX$1,'Tactic Recode'!$A$1:$B$547,2,FALSE))</f>
        <v/>
      </c>
      <c r="DY50" t="str">
        <f>IF(ISERROR(MATCH(DY$1,'CSC Mitre'!AW$1:AW$220,0)),"",VLOOKUP(DY$1,'Tactic Recode'!$A$1:$B$547,2,FALSE))</f>
        <v>Defense Evasion, Initial Access, Persistence, Privilage Escalation</v>
      </c>
      <c r="DZ50" t="str">
        <f>IF(ISERROR(MATCH(DZ$1,'CSC Mitre'!AW$1:AW$220,0)),"",VLOOKUP(DZ$1,'Tactic Recode'!$A$1:$B$547,2,FALSE))</f>
        <v/>
      </c>
      <c r="EA50" t="str">
        <f>IF(ISERROR(MATCH(EA$1,'CSC Mitre'!AW$1:AW$220,0)),"",VLOOKUP(EA$1,'Tactic Recode'!$A$1:$B$547,2,FALSE))</f>
        <v>Defense Evasion, Initial Access, Persistence, Privilage Escalation</v>
      </c>
      <c r="EB50" t="str">
        <f>IF(ISERROR(MATCH(EB$1,'CSC Mitre'!AW$1:AW$220,0)),"",VLOOKUP(EB$1,'Tactic Recode'!$A$1:$B$547,2,FALSE))</f>
        <v/>
      </c>
      <c r="EC50" t="str">
        <f>IF(ISERROR(MATCH(EC$1,'CSC Mitre'!AW$1:AW$220,0)),"",VLOOKUP(EC$1,'Tactic Recode'!$A$1:$B$547,2,FALSE))</f>
        <v/>
      </c>
      <c r="ED50" t="str">
        <f>IF(ISERROR(MATCH(ED$1,'CSC Mitre'!AW$1:AW$220,0)),"",VLOOKUP(ED$1,'Tactic Recode'!$A$1:$B$547,2,FALSE))</f>
        <v/>
      </c>
      <c r="EE50" t="str">
        <f>IF(ISERROR(MATCH(EE$1,'CSC Mitre'!AW$1:AW$220,0)),"",VLOOKUP(EE$1,'Tactic Recode'!$A$1:$B$547,2,FALSE))</f>
        <v/>
      </c>
      <c r="EF50" t="str">
        <f>IF(ISERROR(MATCH(EF$1,'CSC Mitre'!AW$1:AW$220,0)),"",VLOOKUP(EF$1,'Tactic Recode'!$A$1:$B$547,2,FALSE))</f>
        <v/>
      </c>
      <c r="EG50" t="str">
        <f>IF(ISERROR(MATCH(EG$1,'CSC Mitre'!AW$1:AW$220,0)),"",VLOOKUP(EG$1,'Tactic Recode'!$A$1:$B$547,2,FALSE))</f>
        <v/>
      </c>
      <c r="EH50" t="str">
        <f>IF(ISERROR(MATCH(EH$1,'CSC Mitre'!AW$1:AW$220,0)),"",VLOOKUP(EH$1,'Tactic Recode'!$A$1:$B$547,2,FALSE))</f>
        <v/>
      </c>
      <c r="EI50" t="str">
        <f>IF(ISERROR(MATCH(EI$1,'CSC Mitre'!AW$1:AW$220,0)),"",VLOOKUP(EI$1,'Tactic Recode'!$A$1:$B$547,2,FALSE))</f>
        <v/>
      </c>
      <c r="EJ50" t="str">
        <f>IF(ISERROR(MATCH(EJ$1,'CSC Mitre'!AW$1:AW$220,0)),"",VLOOKUP(EJ$1,'Tactic Recode'!$A$1:$B$547,2,FALSE))</f>
        <v/>
      </c>
      <c r="EK50" t="str">
        <f>IF(ISERROR(MATCH(EK$1,'CSC Mitre'!AW$1:AW$220,0)),"",VLOOKUP(EK$1,'Tactic Recode'!$A$1:$B$547,2,FALSE))</f>
        <v/>
      </c>
      <c r="EL50" t="str">
        <f>IF(ISERROR(MATCH(EL$1,'CSC Mitre'!AW$1:AW$220,0)),"",VLOOKUP(EL$1,'Tactic Recode'!$A$1:$B$547,2,FALSE))</f>
        <v/>
      </c>
      <c r="EM50" t="str">
        <f>IF(ISERROR(MATCH(EM$1,'CSC Mitre'!AW$1:AW$220,0)),"",VLOOKUP(EM$1,'Tactic Recode'!$A$1:$B$547,2,FALSE))</f>
        <v/>
      </c>
      <c r="EN50" t="str">
        <f>IF(ISERROR(MATCH(EN$1,'CSC Mitre'!AW$1:AW$220,0)),"",VLOOKUP(EN$1,'Tactic Recode'!$A$1:$B$547,2,FALSE))</f>
        <v/>
      </c>
      <c r="EO50" t="str">
        <f>IF(ISERROR(MATCH(EO$1,'CSC Mitre'!AW$1:AW$220,0)),"",VLOOKUP(EO$1,'Tactic Recode'!$A$1:$B$547,2,FALSE))</f>
        <v/>
      </c>
      <c r="EP50" t="str">
        <f>IF(ISERROR(MATCH(EP$1,'CSC Mitre'!AW$1:AW$220,0)),"",VLOOKUP(EP$1,'Tactic Recode'!$A$1:$B$547,2,FALSE))</f>
        <v/>
      </c>
      <c r="EQ50" t="str">
        <f>IF(ISERROR(MATCH(EQ$1,'CSC Mitre'!AW$1:AW$220,0)),"",VLOOKUP(EQ$1,'Tactic Recode'!$A$1:$B$547,2,FALSE))</f>
        <v/>
      </c>
      <c r="ER50" t="str">
        <f>IF(ISERROR(MATCH(ER$1,'CSC Mitre'!AW$1:AW$220,0)),"",VLOOKUP(ER$1,'Tactic Recode'!$A$1:$B$547,2,FALSE))</f>
        <v>Persistence</v>
      </c>
      <c r="ES50" t="str">
        <f>IF(ISERROR(MATCH(ES$1,'CSC Mitre'!AW$1:AW$220,0)),"",VLOOKUP(ES$1,'Tactic Recode'!$A$1:$B$547,2,FALSE))</f>
        <v>Persistence</v>
      </c>
      <c r="ET50" t="str">
        <f>IF(ISERROR(MATCH(ET$1,'CSC Mitre'!AW$1:AW$220,0)),"",VLOOKUP(ET$1,'Tactic Recode'!$A$1:$B$547,2,FALSE))</f>
        <v>Persistence</v>
      </c>
      <c r="EU50" t="str">
        <f>IF(ISERROR(MATCH(EU$1,'CSC Mitre'!AW$1:AW$220,0)),"",VLOOKUP(EU$1,'Tactic Recode'!$A$1:$B$547,2,FALSE))</f>
        <v>Persistence</v>
      </c>
      <c r="EV50" t="str">
        <f>IF(ISERROR(MATCH(EV$1,'CSC Mitre'!AW$1:AW$220,0)),"",VLOOKUP(EV$1,'Tactic Recode'!$A$1:$B$547,2,FALSE))</f>
        <v/>
      </c>
      <c r="EW50" t="str">
        <f>IF(ISERROR(MATCH(EW$1,'CSC Mitre'!AW$1:AW$220,0)),"",VLOOKUP(EW$1,'Tactic Recode'!$A$1:$B$547,2,FALSE))</f>
        <v/>
      </c>
      <c r="EX50" t="str">
        <f>IF(ISERROR(MATCH(EX$1,'CSC Mitre'!AW$1:AW$220,0)),"",VLOOKUP(EX$1,'Tactic Recode'!$A$1:$B$547,2,FALSE))</f>
        <v/>
      </c>
      <c r="EY50" t="str">
        <f>IF(ISERROR(MATCH(EY$1,'CSC Mitre'!AW$1:AW$220,0)),"",VLOOKUP(EY$1,'Tactic Recode'!$A$1:$B$547,2,FALSE))</f>
        <v/>
      </c>
      <c r="EZ50" t="str">
        <f>IF(ISERROR(MATCH(EZ$1,'CSC Mitre'!AW$1:AW$220,0)),"",VLOOKUP(EZ$1,'Tactic Recode'!$A$1:$B$547,2,FALSE))</f>
        <v/>
      </c>
      <c r="FA50" t="str">
        <f>IF(ISERROR(MATCH(FA$1,'CSC Mitre'!AW$1:AW$220,0)),"",VLOOKUP(FA$1,'Tactic Recode'!$A$1:$B$547,2,FALSE))</f>
        <v/>
      </c>
      <c r="FB50" t="str">
        <f>IF(ISERROR(MATCH(FB$1,'CSC Mitre'!AW$1:AW$220,0)),"",VLOOKUP(FB$1,'Tactic Recode'!$A$1:$B$547,2,FALSE))</f>
        <v/>
      </c>
      <c r="FC50" t="str">
        <f>IF(ISERROR(MATCH(FC$1,'CSC Mitre'!AW$1:AW$220,0)),"",VLOOKUP(FC$1,'Tactic Recode'!$A$1:$B$547,2,FALSE))</f>
        <v>Credential Access</v>
      </c>
      <c r="FD50" t="str">
        <f>IF(ISERROR(MATCH(FD$1,'CSC Mitre'!AW$1:AW$220,0)),"",VLOOKUP(FD$1,'Tactic Recode'!$A$1:$B$547,2,FALSE))</f>
        <v>Credential Access</v>
      </c>
      <c r="FE50" t="str">
        <f>IF(ISERROR(MATCH(FE$1,'CSC Mitre'!AW$1:AW$220,0)),"",VLOOKUP(FE$1,'Tactic Recode'!$A$1:$B$547,2,FALSE))</f>
        <v>Credential Access</v>
      </c>
      <c r="FF50" t="str">
        <f>IF(ISERROR(MATCH(FF$1,'CSC Mitre'!AW$1:AW$220,0)),"",VLOOKUP(FF$1,'Tactic Recode'!$A$1:$B$547,2,FALSE))</f>
        <v>Credential Access</v>
      </c>
      <c r="FG50" t="str">
        <f>IF(ISERROR(MATCH(FG$1,'CSC Mitre'!AW$1:AW$220,0)),"",VLOOKUP(FG$1,'Tactic Recode'!$A$1:$B$547,2,FALSE))</f>
        <v>Credential Access</v>
      </c>
      <c r="FH50" t="str">
        <f>IF(ISERROR(MATCH(FH$1,'CSC Mitre'!AW$1:AW$220,0)),"",VLOOKUP(FH$1,'Tactic Recode'!$A$1:$B$547,2,FALSE))</f>
        <v/>
      </c>
      <c r="FI50" t="str">
        <f>IF(ISERROR(MATCH(FI$1,'CSC Mitre'!AW$1:AW$220,0)),"",VLOOKUP(FI$1,'Tactic Recode'!$A$1:$B$547,2,FALSE))</f>
        <v/>
      </c>
      <c r="FJ50" t="str">
        <f>IF(ISERROR(MATCH(FJ$1,'CSC Mitre'!AW$1:AW$220,0)),"",VLOOKUP(FJ$1,'Tactic Recode'!$A$1:$B$547,2,FALSE))</f>
        <v/>
      </c>
      <c r="FK50" t="str">
        <f>IF(ISERROR(MATCH(FK$1,'CSC Mitre'!AW$1:AW$220,0)),"",VLOOKUP(FK$1,'Tactic Recode'!$A$1:$B$547,2,FALSE))</f>
        <v>Collection</v>
      </c>
      <c r="FL50" t="str">
        <f>IF(ISERROR(MATCH(FL$1,'CSC Mitre'!AW$1:AW$220,0)),"",VLOOKUP(FL$1,'Tactic Recode'!$A$1:$B$547,2,FALSE))</f>
        <v/>
      </c>
      <c r="FM50" t="str">
        <f>IF(ISERROR(MATCH(FM$1,'CSC Mitre'!AW$1:AW$220,0)),"",VLOOKUP(FM$1,'Tactic Recode'!$A$1:$B$547,2,FALSE))</f>
        <v>Collection</v>
      </c>
      <c r="FN50" t="str">
        <f>IF(ISERROR(MATCH(FN$1,'CSC Mitre'!AW$1:AW$220,0)),"",VLOOKUP(FN$1,'Tactic Recode'!$A$1:$B$547,2,FALSE))</f>
        <v/>
      </c>
      <c r="FO50" t="str">
        <f>IF(ISERROR(MATCH(FO$1,'CSC Mitre'!AW$1:AW$220,0)),"",VLOOKUP(FO$1,'Tactic Recode'!$A$1:$B$547,2,FALSE))</f>
        <v/>
      </c>
      <c r="FP50" t="str">
        <f>IF(ISERROR(MATCH(FP$1,'CSC Mitre'!AW$1:AW$220,0)),"",VLOOKUP(FP$1,'Tactic Recode'!$A$1:$B$547,2,FALSE))</f>
        <v/>
      </c>
      <c r="FQ50" t="str">
        <f>IF(ISERROR(MATCH(FQ$1,'CSC Mitre'!AW$1:AW$220,0)),"",VLOOKUP(FQ$1,'Tactic Recode'!$A$1:$B$547,2,FALSE))</f>
        <v/>
      </c>
      <c r="FR50" t="str">
        <f>IF(ISERROR(MATCH(FR$1,'CSC Mitre'!AW$1:AW$220,0)),"",VLOOKUP(FR$1,'Tactic Recode'!$A$1:$B$547,2,FALSE))</f>
        <v/>
      </c>
      <c r="FS50" t="str">
        <f>IF(ISERROR(MATCH(FS$1,'CSC Mitre'!AW$1:AW$220,0)),"",VLOOKUP(FS$1,'Tactic Recode'!$A$1:$B$547,2,FALSE))</f>
        <v/>
      </c>
      <c r="FT50" t="str">
        <f>IF(ISERROR(MATCH(FT$1,'CSC Mitre'!AW$1:AW$220,0)),"",VLOOKUP(FT$1,'Tactic Recode'!$A$1:$B$547,2,FALSE))</f>
        <v/>
      </c>
      <c r="FU50" t="str">
        <f>IF(ISERROR(MATCH(FU$1,'CSC Mitre'!AW$1:AW$220,0)),"",VLOOKUP(FU$1,'Tactic Recode'!$A$1:$B$547,2,FALSE))</f>
        <v/>
      </c>
      <c r="FV50" t="str">
        <f>IF(ISERROR(MATCH(FV$1,'CSC Mitre'!AW$1:AW$220,0)),"",VLOOKUP(FV$1,'Tactic Recode'!$A$1:$B$547,2,FALSE))</f>
        <v/>
      </c>
      <c r="FW50" t="str">
        <f>IF(ISERROR(MATCH(FW$1,'CSC Mitre'!AW$1:AW$220,0)),"",VLOOKUP(FW$1,'Tactic Recode'!$A$1:$B$547,2,FALSE))</f>
        <v/>
      </c>
      <c r="FX50" t="str">
        <f>IF(ISERROR(MATCH(FX$1,'CSC Mitre'!AW$1:AW$220,0)),"",VLOOKUP(FX$1,'Tactic Recode'!$A$1:$B$547,2,FALSE))</f>
        <v/>
      </c>
      <c r="FY50" t="str">
        <f>IF(ISERROR(MATCH(FY$1,'CSC Mitre'!AW$1:AW$220,0)),"",VLOOKUP(FY$1,'Tactic Recode'!$A$1:$B$547,2,FALSE))</f>
        <v/>
      </c>
      <c r="FZ50" t="str">
        <f>IF(ISERROR(MATCH(FZ$1,'CSC Mitre'!AW$1:AW$220,0)),"",VLOOKUP(FZ$1,'Tactic Recode'!$A$1:$B$547,2,FALSE))</f>
        <v/>
      </c>
      <c r="GA50" t="str">
        <f>IF(ISERROR(MATCH(GA$1,'CSC Mitre'!AW$1:AW$220,0)),"",VLOOKUP(GA$1,'Tactic Recode'!$A$1:$B$547,2,FALSE))</f>
        <v>Initial Access, Persistence</v>
      </c>
      <c r="GB50" t="str">
        <f>IF(ISERROR(MATCH(GB$1,'CSC Mitre'!AW$1:AW$220,0)),"",VLOOKUP(GB$1,'Tactic Recode'!$A$1:$B$547,2,FALSE))</f>
        <v/>
      </c>
      <c r="GC50" t="str">
        <f>IF(ISERROR(MATCH(GC$1,'CSC Mitre'!AW$1:AW$220,0)),"",VLOOKUP(GC$1,'Tactic Recode'!$A$1:$B$547,2,FALSE))</f>
        <v/>
      </c>
      <c r="GD50" t="str">
        <f>IF(ISERROR(MATCH(GD$1,'CSC Mitre'!AW$1:AW$220,0)),"",VLOOKUP(GD$1,'Tactic Recode'!$A$1:$B$547,2,FALSE))</f>
        <v/>
      </c>
      <c r="GE50" t="str">
        <f>IF(ISERROR(MATCH(GE$1,'CSC Mitre'!AW$1:AW$220,0)),"",VLOOKUP(GE$1,'Tactic Recode'!$A$1:$B$547,2,FALSE))</f>
        <v/>
      </c>
      <c r="GF50" t="str">
        <f>IF(ISERROR(MATCH(GF$1,'CSC Mitre'!AW$1:AW$220,0)),"",VLOOKUP(GF$1,'Tactic Recode'!$A$1:$B$547,2,FALSE))</f>
        <v/>
      </c>
      <c r="GG50" t="str">
        <f>IF(ISERROR(MATCH(GG$1,'CSC Mitre'!AW$1:AW$220,0)),"",VLOOKUP(GG$1,'Tactic Recode'!$A$1:$B$547,2,FALSE))</f>
        <v/>
      </c>
      <c r="GH50" t="str">
        <f>IF(ISERROR(MATCH(GH$1,'CSC Mitre'!AW$1:AW$220,0)),"",VLOOKUP(GH$1,'Tactic Recode'!$A$1:$B$547,2,FALSE))</f>
        <v/>
      </c>
      <c r="GI50" t="str">
        <f>IF(ISERROR(MATCH(GI$1,'CSC Mitre'!AW$1:AW$220,0)),"",VLOOKUP(GI$1,'Tactic Recode'!$A$1:$B$547,2,FALSE))</f>
        <v>Persistence</v>
      </c>
      <c r="GJ50" t="str">
        <f>IF(ISERROR(MATCH(GJ$1,'CSC Mitre'!AW$1:AW$220,0)),"",VLOOKUP(GJ$1,'Tactic Recode'!$A$1:$B$547,2,FALSE))</f>
        <v>Persistence</v>
      </c>
      <c r="GK50" t="str">
        <f>IF(ISERROR(MATCH(GK$1,'CSC Mitre'!AW$1:AW$220,0)),"",VLOOKUP(GK$1,'Tactic Recode'!$A$1:$B$547,2,FALSE))</f>
        <v>Persistence</v>
      </c>
      <c r="GL50" t="str">
        <f>IF(ISERROR(MATCH(GL$1,'CSC Mitre'!AW$1:AW$220,0)),"",VLOOKUP(GL$1,'Tactic Recode'!$A$1:$B$547,2,FALSE))</f>
        <v>Persistence</v>
      </c>
      <c r="GM50" t="str">
        <f>IF(ISERROR(MATCH(GM$1,'CSC Mitre'!AW$1:AW$220,0)),"",VLOOKUP(GM$1,'Tactic Recode'!$A$1:$B$547,2,FALSE))</f>
        <v/>
      </c>
      <c r="GN50" t="str">
        <f>IF(ISERROR(MATCH(GN$1,'CSC Mitre'!AW$1:AW$220,0)),"",VLOOKUP(GN$1,'Tactic Recode'!$A$1:$B$547,2,FALSE))</f>
        <v/>
      </c>
      <c r="GO50" t="str">
        <f>IF(ISERROR(MATCH(GO$1,'CSC Mitre'!AW$1:AW$220,0)),"",VLOOKUP(GO$1,'Tactic Recode'!$A$1:$B$547,2,FALSE))</f>
        <v/>
      </c>
      <c r="GP50" t="str">
        <f>IF(ISERROR(MATCH(GP$1,'CSC Mitre'!AW$1:AW$220,0)),"",VLOOKUP(GP$1,'Tactic Recode'!$A$1:$B$547,2,FALSE))</f>
        <v/>
      </c>
      <c r="GQ50" t="str">
        <f>IF(ISERROR(MATCH(GQ$1,'CSC Mitre'!AW$1:AW$220,0)),"",VLOOKUP(GQ$1,'Tactic Recode'!$A$1:$B$547,2,FALSE))</f>
        <v/>
      </c>
      <c r="GR50" t="str">
        <f>IF(ISERROR(MATCH(GR$1,'CSC Mitre'!AW$1:AW$220,0)),"",VLOOKUP(GR$1,'Tactic Recode'!$A$1:$B$547,2,FALSE))</f>
        <v/>
      </c>
      <c r="GS50" t="str">
        <f>IF(ISERROR(MATCH(GS$1,'CSC Mitre'!AW$1:AW$220,0)),"",VLOOKUP(GS$1,'Tactic Recode'!$A$1:$B$547,2,FALSE))</f>
        <v/>
      </c>
      <c r="GT50" t="str">
        <f>IF(ISERROR(MATCH(GT$1,'CSC Mitre'!AW$1:AW$220,0)),"",VLOOKUP(GT$1,'Tactic Recode'!$A$1:$B$547,2,FALSE))</f>
        <v/>
      </c>
      <c r="GU50" t="str">
        <f>IF(ISERROR(MATCH(GU$1,'CSC Mitre'!AW$1:AW$220,0)),"",VLOOKUP(GU$1,'Tactic Recode'!$A$1:$B$547,2,FALSE))</f>
        <v/>
      </c>
      <c r="GV50" t="str">
        <f>IF(ISERROR(MATCH(GV$1,'CSC Mitre'!AW$1:AW$220,0)),"",VLOOKUP(GV$1,'Tactic Recode'!$A$1:$B$547,2,FALSE))</f>
        <v/>
      </c>
      <c r="GW50" t="str">
        <f>IF(ISERROR(MATCH(GW$1,'CSC Mitre'!AW$1:AW$220,0)),"",VLOOKUP(GW$1,'Tactic Recode'!$A$1:$B$547,2,FALSE))</f>
        <v/>
      </c>
      <c r="GX50" t="str">
        <f>IF(ISERROR(MATCH(GX$1,'CSC Mitre'!AW$1:AW$220,0)),"",VLOOKUP(GX$1,'Tactic Recode'!$A$1:$B$547,2,FALSE))</f>
        <v/>
      </c>
      <c r="GY50" t="str">
        <f>IF(ISERROR(MATCH(GY$1,'CSC Mitre'!AW$1:AW$220,0)),"",VLOOKUP(GY$1,'Tactic Recode'!$A$1:$B$547,2,FALSE))</f>
        <v/>
      </c>
      <c r="GZ50" t="str">
        <f>IF(ISERROR(MATCH(GZ$1,'CSC Mitre'!AW$1:AW$220,0)),"",VLOOKUP(GZ$1,'Tactic Recode'!$A$1:$B$547,2,FALSE))</f>
        <v/>
      </c>
      <c r="HA50" t="str">
        <f>IF(ISERROR(MATCH(HA$1,'CSC Mitre'!AW$1:AW$220,0)),"",VLOOKUP(HA$1,'Tactic Recode'!$A$1:$B$547,2,FALSE))</f>
        <v/>
      </c>
      <c r="HB50" t="str">
        <f>IF(ISERROR(MATCH(HB$1,'CSC Mitre'!AW$1:AW$220,0)),"",VLOOKUP(HB$1,'Tactic Recode'!$A$1:$B$547,2,FALSE))</f>
        <v/>
      </c>
      <c r="HC50" t="str">
        <f>IF(ISERROR(MATCH(HC$1,'CSC Mitre'!AW$1:AW$220,0)),"",VLOOKUP(HC$1,'Tactic Recode'!$A$1:$B$547,2,FALSE))</f>
        <v/>
      </c>
      <c r="HD50" t="str">
        <f>IF(ISERROR(MATCH(HD$1,'CSC Mitre'!AW$1:AW$220,0)),"",VLOOKUP(HD$1,'Tactic Recode'!$A$1:$B$547,2,FALSE))</f>
        <v/>
      </c>
      <c r="HE50" t="str">
        <f>IF(ISERROR(MATCH(HE$1,'CSC Mitre'!AW$1:AW$220,0)),"",VLOOKUP(HE$1,'Tactic Recode'!$A$1:$B$547,2,FALSE))</f>
        <v/>
      </c>
      <c r="HF50" t="str">
        <f>IF(ISERROR(MATCH(HF$1,'CSC Mitre'!AW$1:AW$220,0)),"",VLOOKUP(HF$1,'Tactic Recode'!$A$1:$B$547,2,FALSE))</f>
        <v/>
      </c>
      <c r="HG50" t="str">
        <f>IF(ISERROR(MATCH(HG$1,'CSC Mitre'!AW$1:AW$220,0)),"",VLOOKUP(HG$1,'Tactic Recode'!$A$1:$B$547,2,FALSE))</f>
        <v/>
      </c>
      <c r="HH50" t="str">
        <f>IF(ISERROR(MATCH(HH$1,'CSC Mitre'!AW$1:AW$220,0)),"",VLOOKUP(HH$1,'Tactic Recode'!$A$1:$B$547,2,FALSE))</f>
        <v/>
      </c>
      <c r="HI50" t="str">
        <f>IF(ISERROR(MATCH(HI$1,'CSC Mitre'!AW$1:AW$220,0)),"",VLOOKUP(HI$1,'Tactic Recode'!$A$1:$B$547,2,FALSE))</f>
        <v/>
      </c>
      <c r="HJ50" t="str">
        <f>IF(ISERROR(MATCH(HJ$1,'CSC Mitre'!AW$1:AW$220,0)),"",VLOOKUP(HJ$1,'Tactic Recode'!$A$1:$B$547,2,FALSE))</f>
        <v/>
      </c>
      <c r="HK50" t="str">
        <f>IF(ISERROR(MATCH(HK$1,'CSC Mitre'!AW$1:AW$220,0)),"",VLOOKUP(HK$1,'Tactic Recode'!$A$1:$B$547,2,FALSE))</f>
        <v/>
      </c>
      <c r="HL50" t="str">
        <f>IF(ISERROR(MATCH(HL$1,'CSC Mitre'!AW$1:AW$220,0)),"",VLOOKUP(HL$1,'Tactic Recode'!$A$1:$B$547,2,FALSE))</f>
        <v/>
      </c>
      <c r="HM50" t="str">
        <f>IF(ISERROR(MATCH(HM$1,'CSC Mitre'!AW$1:AW$220,0)),"",VLOOKUP(HM$1,'Tactic Recode'!$A$1:$B$547,2,FALSE))</f>
        <v/>
      </c>
      <c r="HN50" t="str">
        <f>IF(ISERROR(MATCH(HN$1,'CSC Mitre'!AW$1:AW$220,0)),"",VLOOKUP(HN$1,'Tactic Recode'!$A$1:$B$547,2,FALSE))</f>
        <v/>
      </c>
      <c r="HO50" t="str">
        <f>IF(ISERROR(MATCH(HO$1,'CSC Mitre'!AW$1:AW$220,0)),"",VLOOKUP(HO$1,'Tactic Recode'!$A$1:$B$547,2,FALSE))</f>
        <v/>
      </c>
      <c r="HP50" t="str">
        <f>IF(ISERROR(MATCH(HP$1,'CSC Mitre'!AW$1:AW$220,0)),"",VLOOKUP(HP$1,'Tactic Recode'!$A$1:$B$547,2,FALSE))</f>
        <v/>
      </c>
      <c r="HQ50" t="str">
        <f>IF(ISERROR(MATCH(HQ$1,'CSC Mitre'!AW$1:AW$220,0)),"",VLOOKUP(HQ$1,'Tactic Recode'!$A$1:$B$547,2,FALSE))</f>
        <v/>
      </c>
      <c r="HR50" t="str">
        <f>IF(ISERROR(MATCH(HR$1,'CSC Mitre'!AW$1:AW$220,0)),"",VLOOKUP(HR$1,'Tactic Recode'!$A$1:$B$547,2,FALSE))</f>
        <v/>
      </c>
      <c r="HS50" t="str">
        <f>IF(ISERROR(MATCH(HS$1,'CSC Mitre'!AW$1:AW$220,0)),"",VLOOKUP(HS$1,'Tactic Recode'!$A$1:$B$547,2,FALSE))</f>
        <v/>
      </c>
      <c r="HT50" t="str">
        <f>IF(ISERROR(MATCH(HT$1,'CSC Mitre'!AW$1:AW$220,0)),"",VLOOKUP(HT$1,'Tactic Recode'!$A$1:$B$547,2,FALSE))</f>
        <v/>
      </c>
      <c r="HU50" t="str">
        <f>IF(ISERROR(MATCH(HU$1,'CSC Mitre'!AW$1:AW$220,0)),"",VLOOKUP(HU$1,'Tactic Recode'!$A$1:$B$547,2,FALSE))</f>
        <v/>
      </c>
      <c r="HV50" t="str">
        <f>IF(ISERROR(MATCH(HV$1,'CSC Mitre'!AW$1:AW$220,0)),"",VLOOKUP(HV$1,'Tactic Recode'!$A$1:$B$547,2,FALSE))</f>
        <v/>
      </c>
      <c r="HW50" t="str">
        <f>IF(ISERROR(MATCH(HW$1,'CSC Mitre'!AW$1:AW$220,0)),"",VLOOKUP(HW$1,'Tactic Recode'!$A$1:$B$547,2,FALSE))</f>
        <v/>
      </c>
      <c r="HX50" t="str">
        <f>IF(ISERROR(MATCH(HX$1,'CSC Mitre'!AW$1:AW$220,0)),"",VLOOKUP(HX$1,'Tactic Recode'!$A$1:$B$547,2,FALSE))</f>
        <v/>
      </c>
      <c r="HY50" t="str">
        <f>IF(ISERROR(MATCH(HY$1,'CSC Mitre'!AW$1:AW$220,0)),"",VLOOKUP(HY$1,'Tactic Recode'!$A$1:$B$547,2,FALSE))</f>
        <v/>
      </c>
      <c r="HZ50" t="str">
        <f>IF(ISERROR(MATCH(HZ$1,'CSC Mitre'!AW$1:AW$220,0)),"",VLOOKUP(HZ$1,'Tactic Recode'!$A$1:$B$547,2,FALSE))</f>
        <v/>
      </c>
      <c r="IA50" t="str">
        <f>IF(ISERROR(MATCH(IA$1,'CSC Mitre'!AW$1:AW$220,0)),"",VLOOKUP(IA$1,'Tactic Recode'!$A$1:$B$547,2,FALSE))</f>
        <v/>
      </c>
      <c r="IB50" t="str">
        <f>IF(ISERROR(MATCH(IB$1,'CSC Mitre'!AW$1:AW$220,0)),"",VLOOKUP(IB$1,'Tactic Recode'!$A$1:$B$547,2,FALSE))</f>
        <v/>
      </c>
      <c r="IC50" t="str">
        <f>IF(ISERROR(MATCH(IC$1,'CSC Mitre'!AW$1:AW$220,0)),"",VLOOKUP(IC$1,'Tactic Recode'!$A$1:$B$547,2,FALSE))</f>
        <v/>
      </c>
      <c r="ID50" t="str">
        <f>IF(ISERROR(MATCH(ID$1,'CSC Mitre'!AW$1:AW$220,0)),"",VLOOKUP(ID$1,'Tactic Recode'!$A$1:$B$547,2,FALSE))</f>
        <v/>
      </c>
      <c r="IE50" t="str">
        <f>IF(ISERROR(MATCH(IE$1,'CSC Mitre'!AW$1:AW$220,0)),"",VLOOKUP(IE$1,'Tactic Recode'!$A$1:$B$547,2,FALSE))</f>
        <v/>
      </c>
      <c r="IF50" t="str">
        <f>IF(ISERROR(MATCH(IF$1,'CSC Mitre'!AW$1:AW$220,0)),"",VLOOKUP(IF$1,'Tactic Recode'!$A$1:$B$547,2,FALSE))</f>
        <v/>
      </c>
      <c r="IG50" t="str">
        <f>IF(ISERROR(MATCH(IG$1,'CSC Mitre'!AW$1:AW$220,0)),"",VLOOKUP(IG$1,'Tactic Recode'!$A$1:$B$547,2,FALSE))</f>
        <v/>
      </c>
      <c r="IH50" t="str">
        <f>IF(ISERROR(MATCH(IH$1,'CSC Mitre'!AW$1:AW$220,0)),"",VLOOKUP(IH$1,'Tactic Recode'!$A$1:$B$547,2,FALSE))</f>
        <v/>
      </c>
      <c r="II50" t="str">
        <f>IF(ISERROR(MATCH(II$1,'CSC Mitre'!AW$1:AW$220,0)),"",VLOOKUP(II$1,'Tactic Recode'!$A$1:$B$547,2,FALSE))</f>
        <v/>
      </c>
      <c r="IJ50" t="str">
        <f>IF(ISERROR(MATCH(IJ$1,'CSC Mitre'!AW$1:AW$220,0)),"",VLOOKUP(IJ$1,'Tactic Recode'!$A$1:$B$547,2,FALSE))</f>
        <v/>
      </c>
      <c r="IK50" t="str">
        <f>IF(ISERROR(MATCH(IK$1,'CSC Mitre'!AW$1:AW$220,0)),"",VLOOKUP(IK$1,'Tactic Recode'!$A$1:$B$547,2,FALSE))</f>
        <v/>
      </c>
      <c r="IL50" t="str">
        <f>IF(ISERROR(MATCH(IL$1,'CSC Mitre'!AW$1:AW$220,0)),"",VLOOKUP(IL$1,'Tactic Recode'!$A$1:$B$547,2,FALSE))</f>
        <v/>
      </c>
      <c r="IM50" t="str">
        <f>IF(ISERROR(MATCH(IM$1,'CSC Mitre'!AW$1:AW$220,0)),"",VLOOKUP(IM$1,'Tactic Recode'!$A$1:$B$547,2,FALSE))</f>
        <v/>
      </c>
      <c r="IN50" t="str">
        <f>IF(ISERROR(MATCH(IN$1,'CSC Mitre'!AW$1:AW$220,0)),"",VLOOKUP(IN$1,'Tactic Recode'!$A$1:$B$547,2,FALSE))</f>
        <v/>
      </c>
      <c r="IO50" t="str">
        <f>IF(ISERROR(MATCH(IO$1,'CSC Mitre'!AW$1:AW$220,0)),"",VLOOKUP(IO$1,'Tactic Recode'!$A$1:$B$547,2,FALSE))</f>
        <v/>
      </c>
      <c r="IP50" t="str">
        <f>IF(ISERROR(MATCH(IP$1,'CSC Mitre'!AW$1:AW$220,0)),"",VLOOKUP(IP$1,'Tactic Recode'!$A$1:$B$547,2,FALSE))</f>
        <v/>
      </c>
      <c r="IQ50" t="str">
        <f>IF(ISERROR(MATCH(IQ$1,'CSC Mitre'!AW$1:AW$220,0)),"",VLOOKUP(IQ$1,'Tactic Recode'!$A$1:$B$547,2,FALSE))</f>
        <v/>
      </c>
      <c r="IR50" t="str">
        <f>IF(ISERROR(MATCH(IR$1,'CSC Mitre'!AW$1:AW$220,0)),"",VLOOKUP(IR$1,'Tactic Recode'!$A$1:$B$547,2,FALSE))</f>
        <v/>
      </c>
      <c r="IS50" t="str">
        <f>IF(ISERROR(MATCH(IS$1,'CSC Mitre'!AW$1:AW$220,0)),"",VLOOKUP(IS$1,'Tactic Recode'!$A$1:$B$547,2,FALSE))</f>
        <v/>
      </c>
      <c r="IT50" t="str">
        <f>IF(ISERROR(MATCH(IT$1,'CSC Mitre'!AW$1:AW$220,0)),"",VLOOKUP(IT$1,'Tactic Recode'!$A$1:$B$547,2,FALSE))</f>
        <v/>
      </c>
      <c r="IU50" t="str">
        <f>IF(ISERROR(MATCH(IU$1,'CSC Mitre'!AW$1:AW$220,0)),"",VLOOKUP(IU$1,'Tactic Recode'!$A$1:$B$547,2,FALSE))</f>
        <v/>
      </c>
      <c r="IV50" t="str">
        <f>IF(ISERROR(MATCH(IV$1,'CSC Mitre'!AW$1:AW$220,0)),"",VLOOKUP(IV$1,'Tactic Recode'!$A$1:$B$547,2,FALSE))</f>
        <v/>
      </c>
      <c r="IW50" t="str">
        <f>IF(ISERROR(MATCH(IW$1,'CSC Mitre'!AW$1:AW$220,0)),"",VLOOKUP(IW$1,'Tactic Recode'!$A$1:$B$547,2,FALSE))</f>
        <v/>
      </c>
      <c r="IX50" t="str">
        <f>IF(ISERROR(MATCH(IX$1,'CSC Mitre'!AW$1:AW$220,0)),"",VLOOKUP(IX$1,'Tactic Recode'!$A$1:$B$547,2,FALSE))</f>
        <v/>
      </c>
      <c r="IY50" t="str">
        <f>IF(ISERROR(MATCH(IY$1,'CSC Mitre'!AW$1:AW$220,0)),"",VLOOKUP(IY$1,'Tactic Recode'!$A$1:$B$547,2,FALSE))</f>
        <v/>
      </c>
      <c r="IZ50" t="str">
        <f>IF(ISERROR(MATCH(IZ$1,'CSC Mitre'!AW$1:AW$220,0)),"",VLOOKUP(IZ$1,'Tactic Recode'!$A$1:$B$547,2,FALSE))</f>
        <v/>
      </c>
      <c r="JA50" t="str">
        <f>IF(ISERROR(MATCH(JA$1,'CSC Mitre'!AW$1:AW$220,0)),"",VLOOKUP(JA$1,'Tactic Recode'!$A$1:$B$547,2,FALSE))</f>
        <v/>
      </c>
      <c r="JB50" t="str">
        <f>IF(ISERROR(MATCH(JB$1,'CSC Mitre'!AW$1:AW$220,0)),"",VLOOKUP(JB$1,'Tactic Recode'!$A$1:$B$547,2,FALSE))</f>
        <v/>
      </c>
      <c r="JC50" t="str">
        <f>IF(ISERROR(MATCH(JC$1,'CSC Mitre'!AW$1:AW$220,0)),"",VLOOKUP(JC$1,'Tactic Recode'!$A$1:$B$547,2,FALSE))</f>
        <v/>
      </c>
      <c r="JD50" t="str">
        <f>IF(ISERROR(MATCH(JD$1,'CSC Mitre'!AW$1:AW$220,0)),"",VLOOKUP(JD$1,'Tactic Recode'!$A$1:$B$547,2,FALSE))</f>
        <v/>
      </c>
      <c r="JE50" t="str">
        <f>IF(ISERROR(MATCH(JE$1,'CSC Mitre'!AW$1:AW$220,0)),"",VLOOKUP(JE$1,'Tactic Recode'!$A$1:$B$547,2,FALSE))</f>
        <v/>
      </c>
      <c r="JF50" t="str">
        <f>IF(ISERROR(MATCH(JF$1,'CSC Mitre'!AW$1:AW$220,0)),"",VLOOKUP(JF$1,'Tactic Recode'!$A$1:$B$547,2,FALSE))</f>
        <v/>
      </c>
      <c r="JG50" t="str">
        <f>IF(ISERROR(MATCH(JG$1,'CSC Mitre'!AW$1:AW$220,0)),"",VLOOKUP(JG$1,'Tactic Recode'!$A$1:$B$547,2,FALSE))</f>
        <v/>
      </c>
      <c r="JH50" t="str">
        <f>IF(ISERROR(MATCH(JH$1,'CSC Mitre'!AW$1:AW$220,0)),"",VLOOKUP(JH$1,'Tactic Recode'!$A$1:$B$547,2,FALSE))</f>
        <v/>
      </c>
      <c r="JI50" t="str">
        <f>IF(ISERROR(MATCH(JI$1,'CSC Mitre'!AW$1:AW$220,0)),"",VLOOKUP(JI$1,'Tactic Recode'!$A$1:$B$547,2,FALSE))</f>
        <v/>
      </c>
      <c r="JJ50" t="str">
        <f>IF(ISERROR(MATCH(JJ$1,'CSC Mitre'!AW$1:AW$220,0)),"",VLOOKUP(JJ$1,'Tactic Recode'!$A$1:$B$547,2,FALSE))</f>
        <v/>
      </c>
      <c r="JK50" t="str">
        <f>IF(ISERROR(MATCH(JK$1,'CSC Mitre'!AW$1:AW$220,0)),"",VLOOKUP(JK$1,'Tactic Recode'!$A$1:$B$547,2,FALSE))</f>
        <v/>
      </c>
      <c r="JL50" t="str">
        <f>IF(ISERROR(MATCH(JL$1,'CSC Mitre'!AW$1:AW$220,0)),"",VLOOKUP(JL$1,'Tactic Recode'!$A$1:$B$547,2,FALSE))</f>
        <v/>
      </c>
      <c r="JM50" t="str">
        <f>IF(ISERROR(MATCH(JM$1,'CSC Mitre'!AW$1:AW$220,0)),"",VLOOKUP(JM$1,'Tactic Recode'!$A$1:$B$547,2,FALSE))</f>
        <v/>
      </c>
      <c r="JN50" t="str">
        <f>IF(ISERROR(MATCH(JN$1,'CSC Mitre'!AW$1:AW$220,0)),"",VLOOKUP(JN$1,'Tactic Recode'!$A$1:$B$547,2,FALSE))</f>
        <v/>
      </c>
      <c r="JO50" t="str">
        <f>IF(ISERROR(MATCH(JO$1,'CSC Mitre'!AW$1:AW$220,0)),"",VLOOKUP(JO$1,'Tactic Recode'!$A$1:$B$547,2,FALSE))</f>
        <v/>
      </c>
      <c r="JP50" t="str">
        <f>IF(ISERROR(MATCH(JP$1,'CSC Mitre'!AW$1:AW$220,0)),"",VLOOKUP(JP$1,'Tactic Recode'!$A$1:$B$547,2,FALSE))</f>
        <v/>
      </c>
      <c r="JQ50" t="str">
        <f>IF(ISERROR(MATCH(JQ$1,'CSC Mitre'!AW$1:AW$220,0)),"",VLOOKUP(JQ$1,'Tactic Recode'!$A$1:$B$547,2,FALSE))</f>
        <v/>
      </c>
      <c r="JR50" t="str">
        <f>IF(ISERROR(MATCH(JR$1,'CSC Mitre'!AW$1:AW$220,0)),"",VLOOKUP(JR$1,'Tactic Recode'!$A$1:$B$547,2,FALSE))</f>
        <v/>
      </c>
      <c r="JS50" t="str">
        <f>IF(ISERROR(MATCH(JS$1,'CSC Mitre'!AW$1:AW$220,0)),"",VLOOKUP(JS$1,'Tactic Recode'!$A$1:$B$547,2,FALSE))</f>
        <v/>
      </c>
      <c r="JT50" t="str">
        <f>IF(ISERROR(MATCH(JT$1,'CSC Mitre'!AW$1:AW$220,0)),"",VLOOKUP(JT$1,'Tactic Recode'!$A$1:$B$547,2,FALSE))</f>
        <v/>
      </c>
      <c r="JU50" t="str">
        <f>IF(ISERROR(MATCH(JU$1,'CSC Mitre'!AW$1:AW$220,0)),"",VLOOKUP(JU$1,'Tactic Recode'!$A$1:$B$547,2,FALSE))</f>
        <v/>
      </c>
      <c r="JV50" t="str">
        <f>IF(ISERROR(MATCH(JV$1,'CSC Mitre'!AW$1:AW$220,0)),"",VLOOKUP(JV$1,'Tactic Recode'!$A$1:$B$547,2,FALSE))</f>
        <v/>
      </c>
      <c r="JW50" t="str">
        <f>IF(ISERROR(MATCH(JW$1,'CSC Mitre'!AW$1:AW$220,0)),"",VLOOKUP(JW$1,'Tactic Recode'!$A$1:$B$547,2,FALSE))</f>
        <v/>
      </c>
      <c r="JX50" t="str">
        <f>IF(ISERROR(MATCH(JX$1,'CSC Mitre'!AW$1:AW$220,0)),"",VLOOKUP(JX$1,'Tactic Recode'!$A$1:$B$547,2,FALSE))</f>
        <v/>
      </c>
      <c r="JY50" t="str">
        <f>IF(ISERROR(MATCH(JY$1,'CSC Mitre'!AW$1:AW$220,0)),"",VLOOKUP(JY$1,'Tactic Recode'!$A$1:$B$547,2,FALSE))</f>
        <v/>
      </c>
      <c r="JZ50" t="str">
        <f>IF(ISERROR(MATCH(JZ$1,'CSC Mitre'!AW$1:AW$220,0)),"",VLOOKUP(JZ$1,'Tactic Recode'!$A$1:$B$547,2,FALSE))</f>
        <v/>
      </c>
      <c r="KA50" t="str">
        <f>IF(ISERROR(MATCH(KA$1,'CSC Mitre'!AW$1:AW$220,0)),"",VLOOKUP(KA$1,'Tactic Recode'!$A$1:$B$547,2,FALSE))</f>
        <v/>
      </c>
      <c r="KB50" t="str">
        <f>IF(ISERROR(MATCH(KB$1,'CSC Mitre'!AW$1:AW$220,0)),"",VLOOKUP(KB$1,'Tactic Recode'!$A$1:$B$547,2,FALSE))</f>
        <v/>
      </c>
      <c r="KC50" t="str">
        <f>IF(ISERROR(MATCH(KC$1,'CSC Mitre'!AW$1:AW$220,0)),"",VLOOKUP(KC$1,'Tactic Recode'!$A$1:$B$547,2,FALSE))</f>
        <v/>
      </c>
      <c r="KD50" t="str">
        <f>IF(ISERROR(MATCH(KD$1,'CSC Mitre'!AW$1:AW$220,0)),"",VLOOKUP(KD$1,'Tactic Recode'!$A$1:$B$547,2,FALSE))</f>
        <v/>
      </c>
      <c r="KE50" t="str">
        <f>IF(ISERROR(MATCH(KE$1,'CSC Mitre'!AW$1:AW$220,0)),"",VLOOKUP(KE$1,'Tactic Recode'!$A$1:$B$547,2,FALSE))</f>
        <v>Collection</v>
      </c>
      <c r="KF50" t="str">
        <f>IF(ISERROR(MATCH(KF$1,'CSC Mitre'!AW$1:AW$220,0)),"",VLOOKUP(KF$1,'Tactic Recode'!$A$1:$B$547,2,FALSE))</f>
        <v/>
      </c>
      <c r="KG50" t="str">
        <f>IF(ISERROR(MATCH(KG$1,'CSC Mitre'!AW$1:AW$220,0)),"",VLOOKUP(KG$1,'Tactic Recode'!$A$1:$B$547,2,FALSE))</f>
        <v/>
      </c>
      <c r="KH50" t="str">
        <f>IF(ISERROR(MATCH(KH$1,'CSC Mitre'!AW$1:AW$220,0)),"",VLOOKUP(KH$1,'Tactic Recode'!$A$1:$B$547,2,FALSE))</f>
        <v/>
      </c>
      <c r="KI50" t="str">
        <f>IF(ISERROR(MATCH(KI$1,'CSC Mitre'!AW$1:AW$220,0)),"",VLOOKUP(KI$1,'Tactic Recode'!$A$1:$B$547,2,FALSE))</f>
        <v/>
      </c>
      <c r="KJ50" t="str">
        <f>IF(ISERROR(MATCH(KJ$1,'CSC Mitre'!AW$1:AW$220,0)),"",VLOOKUP(KJ$1,'Tactic Recode'!$A$1:$B$547,2,FALSE))</f>
        <v/>
      </c>
      <c r="KK50" t="str">
        <f>IF(ISERROR(MATCH(KK$1,'CSC Mitre'!AW$1:AW$220,0)),"",VLOOKUP(KK$1,'Tactic Recode'!$A$1:$B$547,2,FALSE))</f>
        <v/>
      </c>
      <c r="KL50" t="str">
        <f>IF(ISERROR(MATCH(KL$1,'CSC Mitre'!AW$1:AW$220,0)),"",VLOOKUP(KL$1,'Tactic Recode'!$A$1:$B$547,2,FALSE))</f>
        <v/>
      </c>
      <c r="KM50" t="str">
        <f>IF(ISERROR(MATCH(KM$1,'CSC Mitre'!AW$1:AW$220,0)),"",VLOOKUP(KM$1,'Tactic Recode'!$A$1:$B$547,2,FALSE))</f>
        <v/>
      </c>
      <c r="KN50" t="str">
        <f>IF(ISERROR(MATCH(KN$1,'CSC Mitre'!AW$1:AW$220,0)),"",VLOOKUP(KN$1,'Tactic Recode'!$A$1:$B$547,2,FALSE))</f>
        <v/>
      </c>
      <c r="KO50" t="str">
        <f>IF(ISERROR(MATCH(KO$1,'CSC Mitre'!AW$1:AW$220,0)),"",VLOOKUP(KO$1,'Tactic Recode'!$A$1:$B$547,2,FALSE))</f>
        <v/>
      </c>
      <c r="KP50" t="str">
        <f>IF(ISERROR(MATCH(KP$1,'CSC Mitre'!AW$1:AW$220,0)),"",VLOOKUP(KP$1,'Tactic Recode'!$A$1:$B$547,2,FALSE))</f>
        <v/>
      </c>
      <c r="KQ50" t="str">
        <f>IF(ISERROR(MATCH(KQ$1,'CSC Mitre'!AW$1:AW$220,0)),"",VLOOKUP(KQ$1,'Tactic Recode'!$A$1:$B$547,2,FALSE))</f>
        <v/>
      </c>
      <c r="KR50" t="str">
        <f>IF(ISERROR(MATCH(KR$1,'CSC Mitre'!AW$1:AW$220,0)),"",VLOOKUP(KR$1,'Tactic Recode'!$A$1:$B$547,2,FALSE))</f>
        <v/>
      </c>
      <c r="KS50" t="str">
        <f>IF(ISERROR(MATCH(KS$1,'CSC Mitre'!AW$1:AW$220,0)),"",VLOOKUP(KS$1,'Tactic Recode'!$A$1:$B$547,2,FALSE))</f>
        <v/>
      </c>
      <c r="KT50" t="str">
        <f>IF(ISERROR(MATCH(KT$1,'CSC Mitre'!AW$1:AW$220,0)),"",VLOOKUP(KT$1,'Tactic Recode'!$A$1:$B$547,2,FALSE))</f>
        <v/>
      </c>
      <c r="KU50" t="str">
        <f>IF(ISERROR(MATCH(KU$1,'CSC Mitre'!AW$1:AW$220,0)),"",VLOOKUP(KU$1,'Tactic Recode'!$A$1:$B$547,2,FALSE))</f>
        <v/>
      </c>
      <c r="KV50" t="str">
        <f>IF(ISERROR(MATCH(KV$1,'CSC Mitre'!AW$1:AW$220,0)),"",VLOOKUP(KV$1,'Tactic Recode'!$A$1:$B$547,2,FALSE))</f>
        <v/>
      </c>
      <c r="KW50" t="str">
        <f>IF(ISERROR(MATCH(KW$1,'CSC Mitre'!AW$1:AW$220,0)),"",VLOOKUP(KW$1,'Tactic Recode'!$A$1:$B$547,2,FALSE))</f>
        <v/>
      </c>
      <c r="KX50" t="str">
        <f>IF(ISERROR(MATCH(KX$1,'CSC Mitre'!AW$1:AW$220,0)),"",VLOOKUP(KX$1,'Tactic Recode'!$A$1:$B$547,2,FALSE))</f>
        <v/>
      </c>
      <c r="KY50" t="str">
        <f>IF(ISERROR(MATCH(KY$1,'CSC Mitre'!AW$1:AW$220,0)),"",VLOOKUP(KY$1,'Tactic Recode'!$A$1:$B$547,2,FALSE))</f>
        <v/>
      </c>
      <c r="KZ50" t="str">
        <f>IF(ISERROR(MATCH(KZ$1,'CSC Mitre'!AW$1:AW$220,0)),"",VLOOKUP(KZ$1,'Tactic Recode'!$A$1:$B$547,2,FALSE))</f>
        <v/>
      </c>
      <c r="LA50" t="str">
        <f>IF(ISERROR(MATCH(LA$1,'CSC Mitre'!AW$1:AW$220,0)),"",VLOOKUP(LA$1,'Tactic Recode'!$A$1:$B$547,2,FALSE))</f>
        <v/>
      </c>
      <c r="LB50" t="str">
        <f>IF(ISERROR(MATCH(LB$1,'CSC Mitre'!AW$1:AW$220,0)),"",VLOOKUP(LB$1,'Tactic Recode'!$A$1:$B$547,2,FALSE))</f>
        <v/>
      </c>
      <c r="LC50" t="str">
        <f>IF(ISERROR(MATCH(LC$1,'CSC Mitre'!AW$1:AW$220,0)),"",VLOOKUP(LC$1,'Tactic Recode'!$A$1:$B$547,2,FALSE))</f>
        <v/>
      </c>
      <c r="LD50" t="str">
        <f>IF(ISERROR(MATCH(LD$1,'CSC Mitre'!AW$1:AW$220,0)),"",VLOOKUP(LD$1,'Tactic Recode'!$A$1:$B$547,2,FALSE))</f>
        <v/>
      </c>
      <c r="LE50" t="str">
        <f>IF(ISERROR(MATCH(LE$1,'CSC Mitre'!AW$1:AW$220,0)),"",VLOOKUP(LE$1,'Tactic Recode'!$A$1:$B$547,2,FALSE))</f>
        <v/>
      </c>
      <c r="LF50" t="str">
        <f>IF(ISERROR(MATCH(LF$1,'CSC Mitre'!AW$1:AW$220,0)),"",VLOOKUP(LF$1,'Tactic Recode'!$A$1:$B$547,2,FALSE))</f>
        <v/>
      </c>
      <c r="LG50" t="str">
        <f>IF(ISERROR(MATCH(LG$1,'CSC Mitre'!AW$1:AW$220,0)),"",VLOOKUP(LG$1,'Tactic Recode'!$A$1:$B$547,2,FALSE))</f>
        <v/>
      </c>
      <c r="LH50" t="str">
        <f>IF(ISERROR(MATCH(LH$1,'CSC Mitre'!AW$1:AW$220,0)),"",VLOOKUP(LH$1,'Tactic Recode'!$A$1:$B$547,2,FALSE))</f>
        <v/>
      </c>
      <c r="LI50" t="str">
        <f>IF(ISERROR(MATCH(LI$1,'CSC Mitre'!AW$1:AW$220,0)),"",VLOOKUP(LI$1,'Tactic Recode'!$A$1:$B$547,2,FALSE))</f>
        <v/>
      </c>
      <c r="LJ50" t="str">
        <f>IF(ISERROR(MATCH(LJ$1,'CSC Mitre'!AW$1:AW$220,0)),"",VLOOKUP(LJ$1,'Tactic Recode'!$A$1:$B$547,2,FALSE))</f>
        <v/>
      </c>
      <c r="LK50" t="str">
        <f>IF(ISERROR(MATCH(LK$1,'CSC Mitre'!AW$1:AW$220,0)),"",VLOOKUP(LK$1,'Tactic Recode'!$A$1:$B$547,2,FALSE))</f>
        <v/>
      </c>
      <c r="LL50" t="str">
        <f>IF(ISERROR(MATCH(LL$1,'CSC Mitre'!AW$1:AW$220,0)),"",VLOOKUP(LL$1,'Tactic Recode'!$A$1:$B$547,2,FALSE))</f>
        <v/>
      </c>
      <c r="LM50" t="str">
        <f>IF(ISERROR(MATCH(LM$1,'CSC Mitre'!AW$1:AW$220,0)),"",VLOOKUP(LM$1,'Tactic Recode'!$A$1:$B$547,2,FALSE))</f>
        <v/>
      </c>
      <c r="LN50" t="str">
        <f>IF(ISERROR(MATCH(LN$1,'CSC Mitre'!AW$1:AW$220,0)),"",VLOOKUP(LN$1,'Tactic Recode'!$A$1:$B$547,2,FALSE))</f>
        <v/>
      </c>
      <c r="LO50" t="str">
        <f>IF(ISERROR(MATCH(LO$1,'CSC Mitre'!AW$1:AW$220,0)),"",VLOOKUP(LO$1,'Tactic Recode'!$A$1:$B$547,2,FALSE))</f>
        <v/>
      </c>
      <c r="LP50" t="str">
        <f>IF(ISERROR(MATCH(LP$1,'CSC Mitre'!AW$1:AW$220,0)),"",VLOOKUP(LP$1,'Tactic Recode'!$A$1:$B$547,2,FALSE))</f>
        <v/>
      </c>
      <c r="LQ50" t="str">
        <f>IF(ISERROR(MATCH(LQ$1,'CSC Mitre'!AW$1:AW$220,0)),"",VLOOKUP(LQ$1,'Tactic Recode'!$A$1:$B$547,2,FALSE))</f>
        <v/>
      </c>
      <c r="LR50" t="str">
        <f>IF(ISERROR(MATCH(LR$1,'CSC Mitre'!AW$1:AW$220,0)),"",VLOOKUP(LR$1,'Tactic Recode'!$A$1:$B$547,2,FALSE))</f>
        <v/>
      </c>
      <c r="LS50" t="str">
        <f>IF(ISERROR(MATCH(LS$1,'CSC Mitre'!AW$1:AW$220,0)),"",VLOOKUP(LS$1,'Tactic Recode'!$A$1:$B$547,2,FALSE))</f>
        <v/>
      </c>
      <c r="LT50" t="str">
        <f>IF(ISERROR(MATCH(LT$1,'CSC Mitre'!AW$1:AW$220,0)),"",VLOOKUP(LT$1,'Tactic Recode'!$A$1:$B$547,2,FALSE))</f>
        <v/>
      </c>
      <c r="LU50" t="str">
        <f>IF(ISERROR(MATCH(LU$1,'CSC Mitre'!AW$1:AW$220,0)),"",VLOOKUP(LU$1,'Tactic Recode'!$A$1:$B$547,2,FALSE))</f>
        <v/>
      </c>
      <c r="LV50" t="str">
        <f>IF(ISERROR(MATCH(LV$1,'CSC Mitre'!AW$1:AW$220,0)),"",VLOOKUP(LV$1,'Tactic Recode'!$A$1:$B$547,2,FALSE))</f>
        <v/>
      </c>
      <c r="LW50" t="str">
        <f>IF(ISERROR(MATCH(LW$1,'CSC Mitre'!AW$1:AW$220,0)),"",VLOOKUP(LW$1,'Tactic Recode'!$A$1:$B$547,2,FALSE))</f>
        <v/>
      </c>
      <c r="LX50" t="str">
        <f>IF(ISERROR(MATCH(LX$1,'CSC Mitre'!AW$1:AW$220,0)),"",VLOOKUP(LX$1,'Tactic Recode'!$A$1:$B$547,2,FALSE))</f>
        <v/>
      </c>
      <c r="LY50" t="str">
        <f>IF(ISERROR(MATCH(LY$1,'CSC Mitre'!AW$1:AW$220,0)),"",VLOOKUP(LY$1,'Tactic Recode'!$A$1:$B$547,2,FALSE))</f>
        <v/>
      </c>
      <c r="LZ50" t="str">
        <f>IF(ISERROR(MATCH(LZ$1,'CSC Mitre'!AW$1:AW$220,0)),"",VLOOKUP(LZ$1,'Tactic Recode'!$A$1:$B$547,2,FALSE))</f>
        <v/>
      </c>
      <c r="MA50" t="str">
        <f>IF(ISERROR(MATCH(MA$1,'CSC Mitre'!AW$1:AW$220,0)),"",VLOOKUP(MA$1,'Tactic Recode'!$A$1:$B$547,2,FALSE))</f>
        <v/>
      </c>
      <c r="MB50" t="str">
        <f>IF(ISERROR(MATCH(MB$1,'CSC Mitre'!AW$1:AW$220,0)),"",VLOOKUP(MB$1,'Tactic Recode'!$A$1:$B$547,2,FALSE))</f>
        <v/>
      </c>
      <c r="MC50" t="str">
        <f>IF(ISERROR(MATCH(MC$1,'CSC Mitre'!AW$1:AW$220,0)),"",VLOOKUP(MC$1,'Tactic Recode'!$A$1:$B$547,2,FALSE))</f>
        <v/>
      </c>
      <c r="MD50" t="str">
        <f>IF(ISERROR(MATCH(MD$1,'CSC Mitre'!AW$1:AW$220,0)),"",VLOOKUP(MD$1,'Tactic Recode'!$A$1:$B$547,2,FALSE))</f>
        <v/>
      </c>
      <c r="ME50" t="str">
        <f>IF(ISERROR(MATCH(ME$1,'CSC Mitre'!AW$1:AW$220,0)),"",VLOOKUP(ME$1,'Tactic Recode'!$A$1:$B$547,2,FALSE))</f>
        <v/>
      </c>
      <c r="MF50" t="str">
        <f>IF(ISERROR(MATCH(MF$1,'CSC Mitre'!AW$1:AW$220,0)),"",VLOOKUP(MF$1,'Tactic Recode'!$A$1:$B$547,2,FALSE))</f>
        <v/>
      </c>
      <c r="MG50" t="str">
        <f>IF(ISERROR(MATCH(MG$1,'CSC Mitre'!AW$1:AW$220,0)),"",VLOOKUP(MG$1,'Tactic Recode'!$A$1:$B$547,2,FALSE))</f>
        <v/>
      </c>
      <c r="MH50" t="str">
        <f>IF(ISERROR(MATCH(MH$1,'CSC Mitre'!AW$1:AW$220,0)),"",VLOOKUP(MH$1,'Tactic Recode'!$A$1:$B$547,2,FALSE))</f>
        <v/>
      </c>
      <c r="MI50" t="str">
        <f>IF(ISERROR(MATCH(MI$1,'CSC Mitre'!AW$1:AW$220,0)),"",VLOOKUP(MI$1,'Tactic Recode'!$A$1:$B$547,2,FALSE))</f>
        <v/>
      </c>
      <c r="MJ50" t="str">
        <f>IF(ISERROR(MATCH(MJ$1,'CSC Mitre'!AW$1:AW$220,0)),"",VLOOKUP(MJ$1,'Tactic Recode'!$A$1:$B$547,2,FALSE))</f>
        <v/>
      </c>
      <c r="MK50" t="str">
        <f>IF(ISERROR(MATCH(MK$1,'CSC Mitre'!AW$1:AW$220,0)),"",VLOOKUP(MK$1,'Tactic Recode'!$A$1:$B$547,2,FALSE))</f>
        <v/>
      </c>
      <c r="ML50" t="str">
        <f>IF(ISERROR(MATCH(ML$1,'CSC Mitre'!AW$1:AW$220,0)),"",VLOOKUP(ML$1,'Tactic Recode'!$A$1:$B$547,2,FALSE))</f>
        <v/>
      </c>
      <c r="MM50" t="str">
        <f>IF(ISERROR(MATCH(MM$1,'CSC Mitre'!AW$1:AW$220,0)),"",VLOOKUP(MM$1,'Tactic Recode'!$A$1:$B$547,2,FALSE))</f>
        <v/>
      </c>
      <c r="MN50" t="str">
        <f>IF(ISERROR(MATCH(MN$1,'CSC Mitre'!AW$1:AW$220,0)),"",VLOOKUP(MN$1,'Tactic Recode'!$A$1:$B$547,2,FALSE))</f>
        <v/>
      </c>
      <c r="MO50" t="str">
        <f>IF(ISERROR(MATCH(MO$1,'CSC Mitre'!AW$1:AW$220,0)),"",VLOOKUP(MO$1,'Tactic Recode'!$A$1:$B$547,2,FALSE))</f>
        <v/>
      </c>
      <c r="MP50" t="str">
        <f>IF(ISERROR(MATCH(MP$1,'CSC Mitre'!AW$1:AW$220,0)),"",VLOOKUP(MP$1,'Tactic Recode'!$A$1:$B$547,2,FALSE))</f>
        <v/>
      </c>
      <c r="MQ50" t="str">
        <f>IF(ISERROR(MATCH(MQ$1,'CSC Mitre'!AW$1:AW$220,0)),"",VLOOKUP(MQ$1,'Tactic Recode'!$A$1:$B$547,2,FALSE))</f>
        <v/>
      </c>
      <c r="MR50" t="str">
        <f>IF(ISERROR(MATCH(MR$1,'CSC Mitre'!AW$1:AW$220,0)),"",VLOOKUP(MR$1,'Tactic Recode'!$A$1:$B$547,2,FALSE))</f>
        <v/>
      </c>
      <c r="MS50" t="str">
        <f>IF(ISERROR(MATCH(MS$1,'CSC Mitre'!AW$1:AW$220,0)),"",VLOOKUP(MS$1,'Tactic Recode'!$A$1:$B$547,2,FALSE))</f>
        <v/>
      </c>
      <c r="MT50" t="str">
        <f>IF(ISERROR(MATCH(MT$1,'CSC Mitre'!AW$1:AW$220,0)),"",VLOOKUP(MT$1,'Tactic Recode'!$A$1:$B$547,2,FALSE))</f>
        <v/>
      </c>
      <c r="MU50" t="str">
        <f>IF(ISERROR(MATCH(MU$1,'CSC Mitre'!AW$1:AW$220,0)),"",VLOOKUP(MU$1,'Tactic Recode'!$A$1:$B$547,2,FALSE))</f>
        <v/>
      </c>
      <c r="MV50" t="str">
        <f>IF(ISERROR(MATCH(MV$1,'CSC Mitre'!AW$1:AW$220,0)),"",VLOOKUP(MV$1,'Tactic Recode'!$A$1:$B$547,2,FALSE))</f>
        <v/>
      </c>
      <c r="MW50" t="str">
        <f>IF(ISERROR(MATCH(MW$1,'CSC Mitre'!AW$1:AW$220,0)),"",VLOOKUP(MW$1,'Tactic Recode'!$A$1:$B$547,2,FALSE))</f>
        <v/>
      </c>
      <c r="MX50" t="str">
        <f>IF(ISERROR(MATCH(MX$1,'CSC Mitre'!AW$1:AW$220,0)),"",VLOOKUP(MX$1,'Tactic Recode'!$A$1:$B$547,2,FALSE))</f>
        <v/>
      </c>
      <c r="MY50" t="str">
        <f>IF(ISERROR(MATCH(MY$1,'CSC Mitre'!AW$1:AW$220,0)),"",VLOOKUP(MY$1,'Tactic Recode'!$A$1:$B$547,2,FALSE))</f>
        <v/>
      </c>
      <c r="MZ50" t="str">
        <f>IF(ISERROR(MATCH(MZ$1,'CSC Mitre'!AW$1:AW$220,0)),"",VLOOKUP(MZ$1,'Tactic Recode'!$A$1:$B$547,2,FALSE))</f>
        <v/>
      </c>
      <c r="NA50" t="str">
        <f>IF(ISERROR(MATCH(NA$1,'CSC Mitre'!AW$1:AW$220,0)),"",VLOOKUP(NA$1,'Tactic Recode'!$A$1:$B$547,2,FALSE))</f>
        <v/>
      </c>
      <c r="NB50" t="str">
        <f>IF(ISERROR(MATCH(NB$1,'CSC Mitre'!AW$1:AW$220,0)),"",VLOOKUP(NB$1,'Tactic Recode'!$A$1:$B$547,2,FALSE))</f>
        <v/>
      </c>
      <c r="NC50" t="str">
        <f>IF(ISERROR(MATCH(NC$1,'CSC Mitre'!AW$1:AW$220,0)),"",VLOOKUP(NC$1,'Tactic Recode'!$A$1:$B$547,2,FALSE))</f>
        <v/>
      </c>
      <c r="ND50" t="str">
        <f>IF(ISERROR(MATCH(ND$1,'CSC Mitre'!AW$1:AW$220,0)),"",VLOOKUP(ND$1,'Tactic Recode'!$A$1:$B$547,2,FALSE))</f>
        <v/>
      </c>
      <c r="NE50" t="str">
        <f>IF(ISERROR(MATCH(NE$1,'CSC Mitre'!AW$1:AW$220,0)),"",VLOOKUP(NE$1,'Tactic Recode'!$A$1:$B$547,2,FALSE))</f>
        <v/>
      </c>
      <c r="NF50" t="str">
        <f>IF(ISERROR(MATCH(NF$1,'CSC Mitre'!AW$1:AW$220,0)),"",VLOOKUP(NF$1,'Tactic Recode'!$A$1:$B$547,2,FALSE))</f>
        <v/>
      </c>
      <c r="NG50" t="str">
        <f>IF(ISERROR(MATCH(NG$1,'CSC Mitre'!AW$1:AW$220,0)),"",VLOOKUP(NG$1,'Tactic Recode'!$A$1:$B$547,2,FALSE))</f>
        <v/>
      </c>
      <c r="NH50" t="str">
        <f>IF(ISERROR(MATCH(NH$1,'CSC Mitre'!AW$1:AW$220,0)),"",VLOOKUP(NH$1,'Tactic Recode'!$A$1:$B$547,2,FALSE))</f>
        <v>Credential Access, Defense Evasion, Persistence</v>
      </c>
      <c r="NI50" t="str">
        <f>IF(ISERROR(MATCH(NI$1,'CSC Mitre'!AW$1:AW$220,0)),"",VLOOKUP(NI$1,'Tactic Recode'!$A$1:$B$547,2,FALSE))</f>
        <v>Credential Access, Defense Evasion, Persistence</v>
      </c>
      <c r="NJ50" t="str">
        <f>IF(ISERROR(MATCH(NJ$1,'CSC Mitre'!AW$1:AW$220,0)),"",VLOOKUP(NJ$1,'Tactic Recode'!$A$1:$B$547,2,FALSE))</f>
        <v/>
      </c>
      <c r="NK50" t="str">
        <f>IF(ISERROR(MATCH(NK$1,'CSC Mitre'!AW$1:AW$220,0)),"",VLOOKUP(NK$1,'Tactic Recode'!$A$1:$B$547,2,FALSE))</f>
        <v>Credential Access, Defense Evasion, Persistence</v>
      </c>
      <c r="NL50" t="str">
        <f>IF(ISERROR(MATCH(NL$1,'CSC Mitre'!AW$1:AW$220,0)),"",VLOOKUP(NL$1,'Tactic Recode'!$A$1:$B$547,2,FALSE))</f>
        <v>Credential Access, Defense Evasion, Persistence</v>
      </c>
      <c r="NM50" t="str">
        <f>IF(ISERROR(MATCH(NM$1,'CSC Mitre'!AW$1:AW$220,0)),"",VLOOKUP(NM$1,'Tactic Recode'!$A$1:$B$547,2,FALSE))</f>
        <v/>
      </c>
      <c r="NN50" t="str">
        <f>IF(ISERROR(MATCH(NN$1,'CSC Mitre'!AW$1:AW$220,0)),"",VLOOKUP(NN$1,'Tactic Recode'!$A$1:$B$547,2,FALSE))</f>
        <v/>
      </c>
      <c r="NO50" t="str">
        <f>IF(ISERROR(MATCH(NO$1,'CSC Mitre'!AW$1:AW$220,0)),"",VLOOKUP(NO$1,'Tactic Recode'!$A$1:$B$547,2,FALSE))</f>
        <v/>
      </c>
      <c r="NP50" t="str">
        <f>IF(ISERROR(MATCH(NP$1,'CSC Mitre'!AW$1:AW$220,0)),"",VLOOKUP(NP$1,'Tactic Recode'!$A$1:$B$547,2,FALSE))</f>
        <v/>
      </c>
      <c r="NQ50" t="str">
        <f>IF(ISERROR(MATCH(NQ$1,'CSC Mitre'!AW$1:AW$220,0)),"",VLOOKUP(NQ$1,'Tactic Recode'!$A$1:$B$547,2,FALSE))</f>
        <v/>
      </c>
      <c r="NR50" t="str">
        <f>IF(ISERROR(MATCH(NR$1,'CSC Mitre'!AW$1:AW$220,0)),"",VLOOKUP(NR$1,'Tactic Recode'!$A$1:$B$547,2,FALSE))</f>
        <v/>
      </c>
      <c r="NS50" t="str">
        <f>IF(ISERROR(MATCH(NS$1,'CSC Mitre'!AW$1:AW$220,0)),"",VLOOKUP(NS$1,'Tactic Recode'!$A$1:$B$547,2,FALSE))</f>
        <v/>
      </c>
      <c r="NT50" t="str">
        <f>IF(ISERROR(MATCH(NT$1,'CSC Mitre'!AW$1:AW$220,0)),"",VLOOKUP(NT$1,'Tactic Recode'!$A$1:$B$547,2,FALSE))</f>
        <v/>
      </c>
      <c r="NU50" t="str">
        <f>IF(ISERROR(MATCH(NU$1,'CSC Mitre'!AW$1:AW$220,0)),"",VLOOKUP(NU$1,'Tactic Recode'!$A$1:$B$547,2,FALSE))</f>
        <v/>
      </c>
      <c r="NV50" t="str">
        <f>IF(ISERROR(MATCH(NV$1,'CSC Mitre'!AW$1:AW$220,0)),"",VLOOKUP(NV$1,'Tactic Recode'!$A$1:$B$547,2,FALSE))</f>
        <v/>
      </c>
      <c r="NW50" t="str">
        <f>IF(ISERROR(MATCH(NW$1,'CSC Mitre'!AW$1:AW$220,0)),"",VLOOKUP(NW$1,'Tactic Recode'!$A$1:$B$547,2,FALSE))</f>
        <v/>
      </c>
      <c r="NX50" t="str">
        <f>IF(ISERROR(MATCH(NX$1,'CSC Mitre'!AW$1:AW$220,0)),"",VLOOKUP(NX$1,'Tactic Recode'!$A$1:$B$547,2,FALSE))</f>
        <v/>
      </c>
      <c r="NY50" t="str">
        <f>IF(ISERROR(MATCH(NY$1,'CSC Mitre'!AW$1:AW$220,0)),"",VLOOKUP(NY$1,'Tactic Recode'!$A$1:$B$547,2,FALSE))</f>
        <v/>
      </c>
      <c r="NZ50" t="str">
        <f>IF(ISERROR(MATCH(NZ$1,'CSC Mitre'!AW$1:AW$220,0)),"",VLOOKUP(NZ$1,'Tactic Recode'!$A$1:$B$547,2,FALSE))</f>
        <v/>
      </c>
      <c r="OA50" t="str">
        <f>IF(ISERROR(MATCH(OA$1,'CSC Mitre'!AW$1:AW$220,0)),"",VLOOKUP(OA$1,'Tactic Recode'!$A$1:$B$547,2,FALSE))</f>
        <v/>
      </c>
      <c r="OB50" t="str">
        <f>IF(ISERROR(MATCH(OB$1,'CSC Mitre'!AW$1:AW$220,0)),"",VLOOKUP(OB$1,'Tactic Recode'!$A$1:$B$547,2,FALSE))</f>
        <v/>
      </c>
      <c r="OC50" t="str">
        <f>IF(ISERROR(MATCH(OC$1,'CSC Mitre'!AW$1:AW$220,0)),"",VLOOKUP(OC$1,'Tactic Recode'!$A$1:$B$547,2,FALSE))</f>
        <v/>
      </c>
      <c r="OD50" t="str">
        <f>IF(ISERROR(MATCH(OD$1,'CSC Mitre'!AW$1:AW$220,0)),"",VLOOKUP(OD$1,'Tactic Recode'!$A$1:$B$547,2,FALSE))</f>
        <v/>
      </c>
      <c r="OE50" t="str">
        <f>IF(ISERROR(MATCH(OE$1,'CSC Mitre'!AW$1:AW$220,0)),"",VLOOKUP(OE$1,'Tactic Recode'!$A$1:$B$547,2,FALSE))</f>
        <v/>
      </c>
      <c r="OF50" t="str">
        <f>IF(ISERROR(MATCH(OF$1,'CSC Mitre'!AW$1:AW$220,0)),"",VLOOKUP(OF$1,'Tactic Recode'!$A$1:$B$547,2,FALSE))</f>
        <v/>
      </c>
      <c r="OG50" t="str">
        <f>IF(ISERROR(MATCH(OG$1,'CSC Mitre'!AW$1:AW$220,0)),"",VLOOKUP(OG$1,'Tactic Recode'!$A$1:$B$547,2,FALSE))</f>
        <v/>
      </c>
      <c r="OH50" t="str">
        <f>IF(ISERROR(MATCH(OH$1,'CSC Mitre'!AW$1:AW$220,0)),"",VLOOKUP(OH$1,'Tactic Recode'!$A$1:$B$547,2,FALSE))</f>
        <v/>
      </c>
      <c r="OI50" t="str">
        <f>IF(ISERROR(MATCH(OI$1,'CSC Mitre'!AW$1:AW$220,0)),"",VLOOKUP(OI$1,'Tactic Recode'!$A$1:$B$547,2,FALSE))</f>
        <v/>
      </c>
      <c r="OJ50" t="str">
        <f>IF(ISERROR(MATCH(OJ$1,'CSC Mitre'!AW$1:AW$220,0)),"",VLOOKUP(OJ$1,'Tactic Recode'!$A$1:$B$547,2,FALSE))</f>
        <v/>
      </c>
      <c r="OK50" t="str">
        <f>IF(ISERROR(MATCH(OK$1,'CSC Mitre'!AW$1:AW$220,0)),"",VLOOKUP(OK$1,'Tactic Recode'!$A$1:$B$547,2,FALSE))</f>
        <v/>
      </c>
      <c r="OL50" t="str">
        <f>IF(ISERROR(MATCH(OL$1,'CSC Mitre'!AW$1:AW$220,0)),"",VLOOKUP(OL$1,'Tactic Recode'!$A$1:$B$547,2,FALSE))</f>
        <v/>
      </c>
      <c r="OM50" t="str">
        <f>IF(ISERROR(MATCH(OM$1,'CSC Mitre'!AW$1:AW$220,0)),"",VLOOKUP(OM$1,'Tactic Recode'!$A$1:$B$547,2,FALSE))</f>
        <v/>
      </c>
      <c r="ON50" t="str">
        <f>IF(ISERROR(MATCH(ON$1,'CSC Mitre'!AW$1:AW$220,0)),"",VLOOKUP(ON$1,'Tactic Recode'!$A$1:$B$547,2,FALSE))</f>
        <v/>
      </c>
      <c r="OO50" t="str">
        <f>IF(ISERROR(MATCH(OO$1,'CSC Mitre'!AW$1:AW$220,0)),"",VLOOKUP(OO$1,'Tactic Recode'!$A$1:$B$547,2,FALSE))</f>
        <v/>
      </c>
      <c r="OP50" t="str">
        <f>IF(ISERROR(MATCH(OP$1,'CSC Mitre'!AW$1:AW$220,0)),"",VLOOKUP(OP$1,'Tactic Recode'!$A$1:$B$547,2,FALSE))</f>
        <v/>
      </c>
      <c r="OQ50" t="str">
        <f>IF(ISERROR(MATCH(OQ$1,'CSC Mitre'!AW$1:AW$220,0)),"",VLOOKUP(OQ$1,'Tactic Recode'!$A$1:$B$547,2,FALSE))</f>
        <v/>
      </c>
      <c r="OR50" t="str">
        <f>IF(ISERROR(MATCH(OR$1,'CSC Mitre'!AW$1:AW$220,0)),"",VLOOKUP(OR$1,'Tactic Recode'!$A$1:$B$547,2,FALSE))</f>
        <v/>
      </c>
      <c r="OS50" t="str">
        <f>IF(ISERROR(MATCH(OS$1,'CSC Mitre'!AW$1:AW$220,0)),"",VLOOKUP(OS$1,'Tactic Recode'!$A$1:$B$547,2,FALSE))</f>
        <v/>
      </c>
      <c r="OT50" t="str">
        <f>IF(ISERROR(MATCH(OT$1,'CSC Mitre'!AW$1:AW$220,0)),"",VLOOKUP(OT$1,'Tactic Recode'!$A$1:$B$547,2,FALSE))</f>
        <v/>
      </c>
      <c r="OU50" t="str">
        <f>IF(ISERROR(MATCH(OU$1,'CSC Mitre'!AW$1:AW$220,0)),"",VLOOKUP(OU$1,'Tactic Recode'!$A$1:$B$547,2,FALSE))</f>
        <v/>
      </c>
      <c r="OV50" t="str">
        <f>IF(ISERROR(MATCH(OV$1,'CSC Mitre'!AW$1:AW$220,0)),"",VLOOKUP(OV$1,'Tactic Recode'!$A$1:$B$547,2,FALSE))</f>
        <v/>
      </c>
      <c r="OW50" t="str">
        <f>IF(ISERROR(MATCH(OW$1,'CSC Mitre'!AW$1:AW$220,0)),"",VLOOKUP(OW$1,'Tactic Recode'!$A$1:$B$547,2,FALSE))</f>
        <v/>
      </c>
      <c r="OX50" t="str">
        <f>IF(ISERROR(MATCH(OX$1,'CSC Mitre'!AW$1:AW$220,0)),"",VLOOKUP(OX$1,'Tactic Recode'!$A$1:$B$547,2,FALSE))</f>
        <v/>
      </c>
      <c r="OY50" t="str">
        <f>IF(ISERROR(MATCH(OY$1,'CSC Mitre'!AW$1:AW$220,0)),"",VLOOKUP(OY$1,'Tactic Recode'!$A$1:$B$547,2,FALSE))</f>
        <v/>
      </c>
      <c r="OZ50" t="str">
        <f>IF(ISERROR(MATCH(OZ$1,'CSC Mitre'!AW$1:AW$220,0)),"",VLOOKUP(OZ$1,'Tactic Recode'!$A$1:$B$547,2,FALSE))</f>
        <v/>
      </c>
      <c r="PA50" t="str">
        <f>IF(ISERROR(MATCH(PA$1,'CSC Mitre'!AW$1:AW$220,0)),"",VLOOKUP(PA$1,'Tactic Recode'!$A$1:$B$547,2,FALSE))</f>
        <v/>
      </c>
      <c r="PB50" t="str">
        <f>IF(ISERROR(MATCH(PB$1,'CSC Mitre'!AW$1:AW$220,0)),"",VLOOKUP(PB$1,'Tactic Recode'!$A$1:$B$547,2,FALSE))</f>
        <v/>
      </c>
      <c r="PC50" t="str">
        <f>IF(ISERROR(MATCH(PC$1,'CSC Mitre'!AW$1:AW$220,0)),"",VLOOKUP(PC$1,'Tactic Recode'!$A$1:$B$547,2,FALSE))</f>
        <v/>
      </c>
      <c r="PD50" t="str">
        <f>IF(ISERROR(MATCH(PD$1,'CSC Mitre'!AW$1:AW$220,0)),"",VLOOKUP(PD$1,'Tactic Recode'!$A$1:$B$547,2,FALSE))</f>
        <v/>
      </c>
      <c r="PE50" t="str">
        <f>IF(ISERROR(MATCH(PE$1,'CSC Mitre'!AW$1:AW$220,0)),"",VLOOKUP(PE$1,'Tactic Recode'!$A$1:$B$547,2,FALSE))</f>
        <v/>
      </c>
      <c r="PF50" t="str">
        <f>IF(ISERROR(MATCH(PF$1,'CSC Mitre'!AW$1:AW$220,0)),"",VLOOKUP(PF$1,'Tactic Recode'!$A$1:$B$547,2,FALSE))</f>
        <v/>
      </c>
      <c r="PG50" t="str">
        <f>IF(ISERROR(MATCH(PG$1,'CSC Mitre'!AW$1:AW$220,0)),"",VLOOKUP(PG$1,'Tactic Recode'!$A$1:$B$547,2,FALSE))</f>
        <v/>
      </c>
      <c r="PH50" t="str">
        <f>IF(ISERROR(MATCH(PH$1,'CSC Mitre'!AW$1:AW$220,0)),"",VLOOKUP(PH$1,'Tactic Recode'!$A$1:$B$547,2,FALSE))</f>
        <v/>
      </c>
      <c r="PI50" t="str">
        <f>IF(ISERROR(MATCH(PI$1,'CSC Mitre'!AW$1:AW$220,0)),"",VLOOKUP(PI$1,'Tactic Recode'!$A$1:$B$547,2,FALSE))</f>
        <v/>
      </c>
      <c r="PJ50" t="str">
        <f>IF(ISERROR(MATCH(PJ$1,'CSC Mitre'!AW$1:AW$220,0)),"",VLOOKUP(PJ$1,'Tactic Recode'!$A$1:$B$547,2,FALSE))</f>
        <v/>
      </c>
      <c r="PK50" t="str">
        <f>IF(ISERROR(MATCH(PK$1,'CSC Mitre'!AW$1:AW$220,0)),"",VLOOKUP(PK$1,'Tactic Recode'!$A$1:$B$547,2,FALSE))</f>
        <v/>
      </c>
      <c r="PL50" t="str">
        <f>IF(ISERROR(MATCH(PL$1,'CSC Mitre'!AW$1:AW$220,0)),"",VLOOKUP(PL$1,'Tactic Recode'!$A$1:$B$547,2,FALSE))</f>
        <v/>
      </c>
      <c r="PM50" t="str">
        <f>IF(ISERROR(MATCH(PM$1,'CSC Mitre'!AW$1:AW$220,0)),"",VLOOKUP(PM$1,'Tactic Recode'!$A$1:$B$547,2,FALSE))</f>
        <v/>
      </c>
      <c r="PN50" t="str">
        <f>IF(ISERROR(MATCH(PN$1,'CSC Mitre'!AW$1:AW$220,0)),"",VLOOKUP(PN$1,'Tactic Recode'!$A$1:$B$547,2,FALSE))</f>
        <v/>
      </c>
      <c r="PO50" t="str">
        <f>IF(ISERROR(MATCH(PO$1,'CSC Mitre'!AW$1:AW$220,0)),"",VLOOKUP(PO$1,'Tactic Recode'!$A$1:$B$547,2,FALSE))</f>
        <v/>
      </c>
      <c r="PP50" t="str">
        <f>IF(ISERROR(MATCH(PP$1,'CSC Mitre'!AW$1:AW$220,0)),"",VLOOKUP(PP$1,'Tactic Recode'!$A$1:$B$547,2,FALSE))</f>
        <v/>
      </c>
      <c r="PQ50" t="str">
        <f>IF(ISERROR(MATCH(PQ$1,'CSC Mitre'!AW$1:AW$220,0)),"",VLOOKUP(PQ$1,'Tactic Recode'!$A$1:$B$547,2,FALSE))</f>
        <v/>
      </c>
      <c r="PR50" t="str">
        <f>IF(ISERROR(MATCH(PR$1,'CSC Mitre'!AW$1:AW$220,0)),"",VLOOKUP(PR$1,'Tactic Recode'!$A$1:$B$547,2,FALSE))</f>
        <v/>
      </c>
      <c r="PS50" t="str">
        <f>IF(ISERROR(MATCH(PS$1,'CSC Mitre'!AW$1:AW$220,0)),"",VLOOKUP(PS$1,'Tactic Recode'!$A$1:$B$547,2,FALSE))</f>
        <v/>
      </c>
      <c r="PT50" t="str">
        <f>IF(ISERROR(MATCH(PT$1,'CSC Mitre'!AW$1:AW$220,0)),"",VLOOKUP(PT$1,'Tactic Recode'!$A$1:$B$547,2,FALSE))</f>
        <v/>
      </c>
      <c r="PU50" t="str">
        <f>IF(ISERROR(MATCH(PU$1,'CSC Mitre'!AW$1:AW$220,0)),"",VLOOKUP(PU$1,'Tactic Recode'!$A$1:$B$547,2,FALSE))</f>
        <v/>
      </c>
      <c r="PV50" t="str">
        <f>IF(ISERROR(MATCH(PV$1,'CSC Mitre'!AW$1:AW$220,0)),"",VLOOKUP(PV$1,'Tactic Recode'!$A$1:$B$547,2,FALSE))</f>
        <v/>
      </c>
      <c r="PW50" t="str">
        <f>IF(ISERROR(MATCH(PW$1,'CSC Mitre'!AW$1:AW$220,0)),"",VLOOKUP(PW$1,'Tactic Recode'!$A$1:$B$547,2,FALSE))</f>
        <v/>
      </c>
      <c r="PX50" t="str">
        <f>IF(ISERROR(MATCH(PX$1,'CSC Mitre'!AW$1:AW$220,0)),"",VLOOKUP(PX$1,'Tactic Recode'!$A$1:$B$547,2,FALSE))</f>
        <v/>
      </c>
      <c r="PY50" t="str">
        <f>IF(ISERROR(MATCH(PY$1,'CSC Mitre'!AW$1:AW$220,0)),"",VLOOKUP(PY$1,'Tactic Recode'!$A$1:$B$547,2,FALSE))</f>
        <v/>
      </c>
      <c r="PZ50" t="str">
        <f>IF(ISERROR(MATCH(PZ$1,'CSC Mitre'!AW$1:AW$220,0)),"",VLOOKUP(PZ$1,'Tactic Recode'!$A$1:$B$547,2,FALSE))</f>
        <v/>
      </c>
      <c r="QA50" t="str">
        <f>IF(ISERROR(MATCH(QA$1,'CSC Mitre'!AW$1:AW$220,0)),"",VLOOKUP(QA$1,'Tactic Recode'!$A$1:$B$547,2,FALSE))</f>
        <v/>
      </c>
      <c r="QB50" t="str">
        <f>IF(ISERROR(MATCH(QB$1,'CSC Mitre'!AW$1:AW$220,0)),"",VLOOKUP(QB$1,'Tactic Recode'!$A$1:$B$547,2,FALSE))</f>
        <v/>
      </c>
      <c r="QC50" t="str">
        <f>IF(ISERROR(MATCH(QC$1,'CSC Mitre'!AW$1:AW$220,0)),"",VLOOKUP(QC$1,'Tactic Recode'!$A$1:$B$547,2,FALSE))</f>
        <v/>
      </c>
      <c r="QD50" t="str">
        <f>IF(ISERROR(MATCH(QD$1,'CSC Mitre'!AW$1:AW$220,0)),"",VLOOKUP(QD$1,'Tactic Recode'!$A$1:$B$547,2,FALSE))</f>
        <v/>
      </c>
      <c r="QE50" t="str">
        <f>IF(ISERROR(MATCH(QE$1,'CSC Mitre'!AW$1:AW$220,0)),"",VLOOKUP(QE$1,'Tactic Recode'!$A$1:$B$547,2,FALSE))</f>
        <v/>
      </c>
      <c r="QF50" t="str">
        <f>IF(ISERROR(MATCH(QF$1,'CSC Mitre'!AW$1:AW$220,0)),"",VLOOKUP(QF$1,'Tactic Recode'!$A$1:$B$547,2,FALSE))</f>
        <v/>
      </c>
      <c r="QG50" t="str">
        <f>IF(ISERROR(MATCH(QG$1,'CSC Mitre'!AW$1:AW$220,0)),"",VLOOKUP(QG$1,'Tactic Recode'!$A$1:$B$547,2,FALSE))</f>
        <v/>
      </c>
      <c r="QH50" t="str">
        <f>IF(ISERROR(MATCH(QH$1,'CSC Mitre'!AW$1:AW$220,0)),"",VLOOKUP(QH$1,'Tactic Recode'!$A$1:$B$547,2,FALSE))</f>
        <v/>
      </c>
      <c r="QI50" t="str">
        <f>IF(ISERROR(MATCH(QI$1,'CSC Mitre'!AW$1:AW$220,0)),"",VLOOKUP(QI$1,'Tactic Recode'!$A$1:$B$547,2,FALSE))</f>
        <v/>
      </c>
      <c r="QJ50" t="str">
        <f>IF(ISERROR(MATCH(QJ$1,'CSC Mitre'!AW$1:AW$220,0)),"",VLOOKUP(QJ$1,'Tactic Recode'!$A$1:$B$547,2,FALSE))</f>
        <v/>
      </c>
      <c r="QK50" t="str">
        <f>IF(ISERROR(MATCH(QK$1,'CSC Mitre'!AW$1:AW$220,0)),"",VLOOKUP(QK$1,'Tactic Recode'!$A$1:$B$547,2,FALSE))</f>
        <v/>
      </c>
      <c r="QL50" t="str">
        <f>IF(ISERROR(MATCH(QL$1,'CSC Mitre'!AW$1:AW$220,0)),"",VLOOKUP(QL$1,'Tactic Recode'!$A$1:$B$547,2,FALSE))</f>
        <v/>
      </c>
      <c r="QM50" t="str">
        <f>IF(ISERROR(MATCH(QM$1,'CSC Mitre'!AW$1:AW$220,0)),"",VLOOKUP(QM$1,'Tactic Recode'!$A$1:$B$547,2,FALSE))</f>
        <v/>
      </c>
      <c r="QN50" t="str">
        <f>IF(ISERROR(MATCH(QN$1,'CSC Mitre'!AW$1:AW$220,0)),"",VLOOKUP(QN$1,'Tactic Recode'!$A$1:$B$547,2,FALSE))</f>
        <v/>
      </c>
      <c r="QO50" t="str">
        <f>IF(ISERROR(MATCH(QO$1,'CSC Mitre'!AW$1:AW$220,0)),"",VLOOKUP(QO$1,'Tactic Recode'!$A$1:$B$547,2,FALSE))</f>
        <v/>
      </c>
      <c r="QP50" t="str">
        <f>IF(ISERROR(MATCH(QP$1,'CSC Mitre'!AW$1:AW$220,0)),"",VLOOKUP(QP$1,'Tactic Recode'!$A$1:$B$547,2,FALSE))</f>
        <v/>
      </c>
      <c r="QQ50" t="str">
        <f>IF(ISERROR(MATCH(QQ$1,'CSC Mitre'!AW$1:AW$220,0)),"",VLOOKUP(QQ$1,'Tactic Recode'!$A$1:$B$547,2,FALSE))</f>
        <v/>
      </c>
      <c r="QR50" t="str">
        <f>IF(ISERROR(MATCH(QR$1,'CSC Mitre'!AW$1:AW$220,0)),"",VLOOKUP(QR$1,'Tactic Recode'!$A$1:$B$547,2,FALSE))</f>
        <v/>
      </c>
      <c r="QS50" t="str">
        <f>IF(ISERROR(MATCH(QS$1,'CSC Mitre'!AW$1:AW$220,0)),"",VLOOKUP(QS$1,'Tactic Recode'!$A$1:$B$547,2,FALSE))</f>
        <v/>
      </c>
      <c r="QT50" t="str">
        <f>IF(ISERROR(MATCH(QT$1,'CSC Mitre'!AW$1:AW$220,0)),"",VLOOKUP(QT$1,'Tactic Recode'!$A$1:$B$547,2,FALSE))</f>
        <v/>
      </c>
      <c r="QU50" t="str">
        <f>IF(ISERROR(MATCH(QU$1,'CSC Mitre'!AW$1:AW$220,0)),"",VLOOKUP(QU$1,'Tactic Recode'!$A$1:$B$547,2,FALSE))</f>
        <v/>
      </c>
      <c r="QV50" t="str">
        <f>IF(ISERROR(MATCH(QV$1,'CSC Mitre'!AW$1:AW$220,0)),"",VLOOKUP(QV$1,'Tactic Recode'!$A$1:$B$547,2,FALSE))</f>
        <v/>
      </c>
      <c r="QW50" t="str">
        <f>IF(ISERROR(MATCH(QW$1,'CSC Mitre'!AW$1:AW$220,0)),"",VLOOKUP(QW$1,'Tactic Recode'!$A$1:$B$547,2,FALSE))</f>
        <v/>
      </c>
      <c r="QX50" t="str">
        <f>IF(ISERROR(MATCH(QX$1,'CSC Mitre'!AW$1:AW$220,0)),"",VLOOKUP(QX$1,'Tactic Recode'!$A$1:$B$547,2,FALSE))</f>
        <v/>
      </c>
      <c r="QY50" t="str">
        <f>IF(ISERROR(MATCH(QY$1,'CSC Mitre'!AW$1:AW$220,0)),"",VLOOKUP(QY$1,'Tactic Recode'!$A$1:$B$547,2,FALSE))</f>
        <v/>
      </c>
      <c r="QZ50" t="str">
        <f>IF(ISERROR(MATCH(QZ$1,'CSC Mitre'!AW$1:AW$220,0)),"",VLOOKUP(QZ$1,'Tactic Recode'!$A$1:$B$547,2,FALSE))</f>
        <v/>
      </c>
      <c r="RA50" t="str">
        <f>IF(ISERROR(MATCH(RA$1,'CSC Mitre'!AW$1:AW$220,0)),"",VLOOKUP(RA$1,'Tactic Recode'!$A$1:$B$547,2,FALSE))</f>
        <v/>
      </c>
      <c r="RB50" t="str">
        <f>IF(ISERROR(MATCH(RB$1,'CSC Mitre'!AW$1:AW$220,0)),"",VLOOKUP(RB$1,'Tactic Recode'!$A$1:$B$547,2,FALSE))</f>
        <v/>
      </c>
      <c r="RC50" t="str">
        <f>IF(ISERROR(MATCH(RC$1,'CSC Mitre'!AW$1:AW$220,0)),"",VLOOKUP(RC$1,'Tactic Recode'!$A$1:$B$547,2,FALSE))</f>
        <v/>
      </c>
      <c r="RD50" t="str">
        <f>IF(ISERROR(MATCH(RD$1,'CSC Mitre'!AW$1:AW$220,0)),"",VLOOKUP(RD$1,'Tactic Recode'!$A$1:$B$547,2,FALSE))</f>
        <v/>
      </c>
      <c r="RE50" t="str">
        <f>IF(ISERROR(MATCH(RE$1,'CSC Mitre'!AW$1:AW$220,0)),"",VLOOKUP(RE$1,'Tactic Recode'!$A$1:$B$547,2,FALSE))</f>
        <v/>
      </c>
      <c r="RF50" t="str">
        <f>IF(ISERROR(MATCH(RF$1,'CSC Mitre'!AW$1:AW$220,0)),"",VLOOKUP(RF$1,'Tactic Recode'!$A$1:$B$547,2,FALSE))</f>
        <v/>
      </c>
      <c r="RG50" t="str">
        <f>IF(ISERROR(MATCH(RG$1,'CSC Mitre'!AW$1:AW$220,0)),"",VLOOKUP(RG$1,'Tactic Recode'!$A$1:$B$547,2,FALSE))</f>
        <v/>
      </c>
      <c r="RH50" t="str">
        <f>IF(ISERROR(MATCH(RH$1,'CSC Mitre'!AW$1:AW$220,0)),"",VLOOKUP(RH$1,'Tactic Recode'!$A$1:$B$547,2,FALSE))</f>
        <v/>
      </c>
      <c r="RI50" t="str">
        <f>IF(ISERROR(MATCH(RI$1,'CSC Mitre'!AW$1:AW$220,0)),"",VLOOKUP(RI$1,'Tactic Recode'!$A$1:$B$547,2,FALSE))</f>
        <v/>
      </c>
      <c r="RJ50" t="str">
        <f>IF(ISERROR(MATCH(RJ$1,'CSC Mitre'!AW$1:AW$220,0)),"",VLOOKUP(RJ$1,'Tactic Recode'!$A$1:$B$547,2,FALSE))</f>
        <v/>
      </c>
      <c r="RK50" t="str">
        <f>IF(ISERROR(MATCH(RK$1,'CSC Mitre'!AW$1:AW$220,0)),"",VLOOKUP(RK$1,'Tactic Recode'!$A$1:$B$547,2,FALSE))</f>
        <v/>
      </c>
      <c r="RL50" t="str">
        <f>IF(ISERROR(MATCH(RL$1,'CSC Mitre'!AW$1:AW$220,0)),"",VLOOKUP(RL$1,'Tactic Recode'!$A$1:$B$547,2,FALSE))</f>
        <v/>
      </c>
      <c r="RM50" t="str">
        <f>IF(ISERROR(MATCH(RM$1,'CSC Mitre'!AW$1:AW$220,0)),"",VLOOKUP(RM$1,'Tactic Recode'!$A$1:$B$547,2,FALSE))</f>
        <v/>
      </c>
      <c r="RN50" t="str">
        <f>IF(ISERROR(MATCH(RN$1,'CSC Mitre'!AW$1:AW$220,0)),"",VLOOKUP(RN$1,'Tactic Recode'!$A$1:$B$547,2,FALSE))</f>
        <v/>
      </c>
      <c r="RO50" t="str">
        <f>IF(ISERROR(MATCH(RO$1,'CSC Mitre'!AW$1:AW$220,0)),"",VLOOKUP(RO$1,'Tactic Recode'!$A$1:$B$547,2,FALSE))</f>
        <v/>
      </c>
      <c r="RP50" t="str">
        <f>IF(ISERROR(MATCH(RP$1,'CSC Mitre'!AW$1:AW$220,0)),"",VLOOKUP(RP$1,'Tactic Recode'!$A$1:$B$547,2,FALSE))</f>
        <v/>
      </c>
      <c r="RQ50" t="str">
        <f>IF(ISERROR(MATCH(RQ$1,'CSC Mitre'!AW$1:AW$220,0)),"",VLOOKUP(RQ$1,'Tactic Recode'!$A$1:$B$547,2,FALSE))</f>
        <v/>
      </c>
      <c r="RR50" t="str">
        <f>IF(ISERROR(MATCH(RR$1,'CSC Mitre'!AW$1:AW$220,0)),"",VLOOKUP(RR$1,'Tactic Recode'!$A$1:$B$547,2,FALSE))</f>
        <v/>
      </c>
      <c r="RS50" t="str">
        <f>IF(ISERROR(MATCH(RS$1,'CSC Mitre'!AW$1:AW$220,0)),"",VLOOKUP(RS$1,'Tactic Recode'!$A$1:$B$547,2,FALSE))</f>
        <v/>
      </c>
      <c r="RT50" t="str">
        <f>IF(ISERROR(MATCH(RT$1,'CSC Mitre'!AW$1:AW$220,0)),"",VLOOKUP(RT$1,'Tactic Recode'!$A$1:$B$547,2,FALSE))</f>
        <v/>
      </c>
      <c r="RU50" t="str">
        <f>IF(ISERROR(MATCH(RU$1,'CSC Mitre'!AW$1:AW$220,0)),"",VLOOKUP(RU$1,'Tactic Recode'!$A$1:$B$547,2,FALSE))</f>
        <v/>
      </c>
      <c r="RV50" t="str">
        <f>IF(ISERROR(MATCH(RV$1,'CSC Mitre'!AW$1:AW$220,0)),"",VLOOKUP(RV$1,'Tactic Recode'!$A$1:$B$547,2,FALSE))</f>
        <v/>
      </c>
      <c r="RW50" t="str">
        <f>IF(ISERROR(MATCH(RW$1,'CSC Mitre'!AW$1:AW$220,0)),"",VLOOKUP(RW$1,'Tactic Recode'!$A$1:$B$547,2,FALSE))</f>
        <v/>
      </c>
      <c r="RX50" t="str">
        <f>IF(ISERROR(MATCH(RX$1,'CSC Mitre'!AW$1:AW$220,0)),"",VLOOKUP(RX$1,'Tactic Recode'!$A$1:$B$547,2,FALSE))</f>
        <v/>
      </c>
      <c r="RY50" t="str">
        <f>IF(ISERROR(MATCH(RY$1,'CSC Mitre'!AW$1:AW$220,0)),"",VLOOKUP(RY$1,'Tactic Recode'!$A$1:$B$547,2,FALSE))</f>
        <v/>
      </c>
      <c r="RZ50" t="str">
        <f>IF(ISERROR(MATCH(RZ$1,'CSC Mitre'!AW$1:AW$220,0)),"",VLOOKUP(RZ$1,'Tactic Recode'!$A$1:$B$547,2,FALSE))</f>
        <v/>
      </c>
      <c r="SA50" t="str">
        <f>IF(ISERROR(MATCH(SA$1,'CSC Mitre'!AW$1:AW$220,0)),"",VLOOKUP(SA$1,'Tactic Recode'!$A$1:$B$547,2,FALSE))</f>
        <v/>
      </c>
      <c r="SB50" t="str">
        <f>IF(ISERROR(MATCH(SB$1,'CSC Mitre'!AW$1:AW$220,0)),"",VLOOKUP(SB$1,'Tactic Recode'!$A$1:$B$547,2,FALSE))</f>
        <v/>
      </c>
      <c r="SC50" t="str">
        <f>IF(ISERROR(MATCH(SC$1,'CSC Mitre'!AW$1:AW$220,0)),"",VLOOKUP(SC$1,'Tactic Recode'!$A$1:$B$547,2,FALSE))</f>
        <v/>
      </c>
      <c r="SD50" t="str">
        <f>IF(ISERROR(MATCH(SD$1,'CSC Mitre'!AW$1:AW$220,0)),"",VLOOKUP(SD$1,'Tactic Recode'!$A$1:$B$547,2,FALSE))</f>
        <v/>
      </c>
      <c r="SE50" t="str">
        <f>IF(ISERROR(MATCH(SE$1,'CSC Mitre'!AW$1:AW$220,0)),"",VLOOKUP(SE$1,'Tactic Recode'!$A$1:$B$547,2,FALSE))</f>
        <v/>
      </c>
      <c r="SF50" t="str">
        <f>IF(ISERROR(MATCH(SF$1,'CSC Mitre'!AW$1:AW$220,0)),"",VLOOKUP(SF$1,'Tactic Recode'!$A$1:$B$547,2,FALSE))</f>
        <v/>
      </c>
      <c r="SG50" t="str">
        <f>IF(ISERROR(MATCH(SG$1,'CSC Mitre'!AW$1:AW$220,0)),"",VLOOKUP(SG$1,'Tactic Recode'!$A$1:$B$547,2,FALSE))</f>
        <v/>
      </c>
      <c r="SH50" t="str">
        <f>IF(ISERROR(MATCH(SH$1,'CSC Mitre'!AW$1:AW$220,0)),"",VLOOKUP(SH$1,'Tactic Recode'!$A$1:$B$547,2,FALSE))</f>
        <v/>
      </c>
      <c r="SI50" t="str">
        <f>IF(ISERROR(MATCH(SI$1,'CSC Mitre'!AW$1:AW$220,0)),"",VLOOKUP(SI$1,'Tactic Recode'!$A$1:$B$547,2,FALSE))</f>
        <v/>
      </c>
      <c r="SJ50" t="str">
        <f>IF(ISERROR(MATCH(SJ$1,'CSC Mitre'!AW$1:AW$220,0)),"",VLOOKUP(SJ$1,'Tactic Recode'!$A$1:$B$547,2,FALSE))</f>
        <v/>
      </c>
      <c r="SK50" t="str">
        <f>IF(ISERROR(MATCH(SK$1,'CSC Mitre'!AW$1:AW$220,0)),"",VLOOKUP(SK$1,'Tactic Recode'!$A$1:$B$547,2,FALSE))</f>
        <v/>
      </c>
      <c r="SL50" t="str">
        <f>IF(ISERROR(MATCH(SL$1,'CSC Mitre'!AW$1:AW$220,0)),"",VLOOKUP(SL$1,'Tactic Recode'!$A$1:$B$547,2,FALSE))</f>
        <v/>
      </c>
      <c r="SM50" t="str">
        <f>IF(ISERROR(MATCH(SM$1,'CSC Mitre'!AW$1:AW$220,0)),"",VLOOKUP(SM$1,'Tactic Recode'!$A$1:$B$547,2,FALSE))</f>
        <v/>
      </c>
      <c r="SN50" t="str">
        <f>IF(ISERROR(MATCH(SN$1,'CSC Mitre'!AW$1:AW$220,0)),"",VLOOKUP(SN$1,'Tactic Recode'!$A$1:$B$547,2,FALSE))</f>
        <v/>
      </c>
      <c r="SO50" t="str">
        <f>IF(ISERROR(MATCH(SO$1,'CSC Mitre'!AW$1:AW$220,0)),"",VLOOKUP(SO$1,'Tactic Recode'!$A$1:$B$547,2,FALSE))</f>
        <v/>
      </c>
      <c r="SP50" t="str">
        <f>IF(ISERROR(MATCH(SP$1,'CSC Mitre'!AW$1:AW$220,0)),"",VLOOKUP(SP$1,'Tactic Recode'!$A$1:$B$547,2,FALSE))</f>
        <v/>
      </c>
      <c r="SQ50" t="str">
        <f>IF(ISERROR(MATCH(SQ$1,'CSC Mitre'!AW$1:AW$220,0)),"",VLOOKUP(SQ$1,'Tactic Recode'!$A$1:$B$547,2,FALSE))</f>
        <v/>
      </c>
      <c r="SR50" t="str">
        <f>IF(ISERROR(MATCH(SR$1,'CSC Mitre'!AW$1:AW$220,0)),"",VLOOKUP(SR$1,'Tactic Recode'!$A$1:$B$547,2,FALSE))</f>
        <v/>
      </c>
      <c r="SS50" t="str">
        <f>IF(ISERROR(MATCH(SS$1,'CSC Mitre'!AW$1:AW$220,0)),"",VLOOKUP(SS$1,'Tactic Recode'!$A$1:$B$547,2,FALSE))</f>
        <v/>
      </c>
      <c r="ST50" t="str">
        <f>IF(ISERROR(MATCH(ST$1,'CSC Mitre'!AW$1:AW$220,0)),"",VLOOKUP(ST$1,'Tactic Recode'!$A$1:$B$547,2,FALSE))</f>
        <v/>
      </c>
      <c r="SU50" t="str">
        <f>IF(ISERROR(MATCH(SU$1,'CSC Mitre'!AW$1:AW$220,0)),"",VLOOKUP(SU$1,'Tactic Recode'!$A$1:$B$547,2,FALSE))</f>
        <v/>
      </c>
      <c r="SV50" t="str">
        <f>IF(ISERROR(MATCH(SV$1,'CSC Mitre'!AW$1:AW$220,0)),"",VLOOKUP(SV$1,'Tactic Recode'!$A$1:$B$547,2,FALSE))</f>
        <v/>
      </c>
      <c r="SW50" t="str">
        <f>IF(ISERROR(MATCH(SW$1,'CSC Mitre'!AW$1:AW$220,0)),"",VLOOKUP(SW$1,'Tactic Recode'!$A$1:$B$547,2,FALSE))</f>
        <v/>
      </c>
      <c r="SX50" t="str">
        <f>IF(ISERROR(MATCH(SX$1,'CSC Mitre'!AW$1:AW$220,0)),"",VLOOKUP(SX$1,'Tactic Recode'!$A$1:$B$547,2,FALSE))</f>
        <v/>
      </c>
      <c r="SY50" t="str">
        <f>IF(ISERROR(MATCH(SY$1,'CSC Mitre'!AW$1:AW$220,0)),"",VLOOKUP(SY$1,'Tactic Recode'!$A$1:$B$547,2,FALSE))</f>
        <v/>
      </c>
      <c r="SZ50" t="str">
        <f>IF(ISERROR(MATCH(SZ$1,'CSC Mitre'!AW$1:AW$220,0)),"",VLOOKUP(SZ$1,'Tactic Recode'!$A$1:$B$547,2,FALSE))</f>
        <v/>
      </c>
      <c r="TA50" t="str">
        <f>IF(ISERROR(MATCH(TA$1,'CSC Mitre'!AW$1:AW$220,0)),"",VLOOKUP(TA$1,'Tactic Recode'!$A$1:$B$547,2,FALSE))</f>
        <v/>
      </c>
      <c r="TB50" t="str">
        <f>IF(ISERROR(MATCH(TB$1,'CSC Mitre'!AW$1:AW$220,0)),"",VLOOKUP(TB$1,'Tactic Recode'!$A$1:$B$547,2,FALSE))</f>
        <v/>
      </c>
      <c r="TC50" t="str">
        <f>IF(ISERROR(MATCH(TC$1,'CSC Mitre'!AW$1:AW$220,0)),"",VLOOKUP(TC$1,'Tactic Recode'!$A$1:$B$547,2,FALSE))</f>
        <v/>
      </c>
      <c r="TD50" t="str">
        <f>IF(ISERROR(MATCH(TD$1,'CSC Mitre'!AW$1:AW$220,0)),"",VLOOKUP(TD$1,'Tactic Recode'!$A$1:$B$547,2,FALSE))</f>
        <v/>
      </c>
      <c r="TE50" t="str">
        <f>IF(ISERROR(MATCH(TE$1,'CSC Mitre'!AW$1:AW$220,0)),"",VLOOKUP(TE$1,'Tactic Recode'!$A$1:$B$547,2,FALSE))</f>
        <v/>
      </c>
      <c r="TF50" t="str">
        <f>IF(ISERROR(MATCH(TF$1,'CSC Mitre'!AW$1:AW$220,0)),"",VLOOKUP(TF$1,'Tactic Recode'!$A$1:$B$547,2,FALSE))</f>
        <v>Defense Evasion</v>
      </c>
      <c r="TG50" t="str">
        <f>IF(ISERROR(MATCH(TG$1,'CSC Mitre'!AW$1:AW$220,0)),"",VLOOKUP(TG$1,'Tactic Recode'!$A$1:$B$547,2,FALSE))</f>
        <v>Defense Evasion</v>
      </c>
      <c r="TH50" t="str">
        <f>IF(ISERROR(MATCH(TH$1,'CSC Mitre'!AW$1:AW$220,0)),"",VLOOKUP(TH$1,'Tactic Recode'!$A$1:$B$547,2,FALSE))</f>
        <v/>
      </c>
      <c r="TI50" t="str">
        <f>IF(ISERROR(MATCH(TI$1,'CSC Mitre'!AW$1:AW$220,0)),"",VLOOKUP(TI$1,'Tactic Recode'!$A$1:$B$547,2,FALSE))</f>
        <v/>
      </c>
      <c r="TJ50" t="str">
        <f>IF(ISERROR(MATCH(TJ$1,'CSC Mitre'!AW$1:AW$220,0)),"",VLOOKUP(TJ$1,'Tactic Recode'!$A$1:$B$547,2,FALSE))</f>
        <v/>
      </c>
      <c r="TK50" t="str">
        <f>IF(ISERROR(MATCH(TK$1,'CSC Mitre'!AW$1:AW$220,0)),"",VLOOKUP(TK$1,'Tactic Recode'!$A$1:$B$547,2,FALSE))</f>
        <v>Defense Evasion</v>
      </c>
      <c r="TL50" t="str">
        <f>IF(ISERROR(MATCH(TL$1,'CSC Mitre'!AW$1:AW$220,0)),"",VLOOKUP(TL$1,'Tactic Recode'!$A$1:$B$547,2,FALSE))</f>
        <v>Defense Evasion</v>
      </c>
      <c r="TM50" t="str">
        <f>IF(ISERROR(MATCH(TM$1,'CSC Mitre'!AW$1:AW$220,0)),"",VLOOKUP(TM$1,'Tactic Recode'!$A$1:$B$547,2,FALSE))</f>
        <v>Defense Evasion</v>
      </c>
      <c r="TN50" t="str">
        <f>IF(ISERROR(MATCH(TN$1,'CSC Mitre'!AW$1:AW$220,0)),"",VLOOKUP(TN$1,'Tactic Recode'!$A$1:$B$547,2,FALSE))</f>
        <v/>
      </c>
      <c r="TO50" t="str">
        <f>IF(ISERROR(MATCH(TO$1,'CSC Mitre'!AW$1:AW$220,0)),"",VLOOKUP(TO$1,'Tactic Recode'!$A$1:$B$547,2,FALSE))</f>
        <v/>
      </c>
      <c r="TP50" t="str">
        <f>IF(ISERROR(MATCH(TP$1,'CSC Mitre'!AW$1:AW$220,0)),"",VLOOKUP(TP$1,'Tactic Recode'!$A$1:$B$547,2,FALSE))</f>
        <v/>
      </c>
      <c r="TQ50" t="str">
        <f>IF(ISERROR(MATCH(TQ$1,'CSC Mitre'!AW$1:AW$220,0)),"",VLOOKUP(TQ$1,'Tactic Recode'!$A$1:$B$547,2,FALSE))</f>
        <v/>
      </c>
      <c r="TR50" t="str">
        <f>IF(ISERROR(MATCH(TR$1,'CSC Mitre'!AW$1:AW$220,0)),"",VLOOKUP(TR$1,'Tactic Recode'!$A$1:$B$547,2,FALSE))</f>
        <v/>
      </c>
      <c r="TS50" t="str">
        <f>IF(ISERROR(MATCH(TS$1,'CSC Mitre'!AW$1:AW$220,0)),"",VLOOKUP(TS$1,'Tactic Recode'!$A$1:$B$547,2,FALSE))</f>
        <v/>
      </c>
      <c r="TT50" t="str">
        <f>IF(ISERROR(MATCH(TT$1,'CSC Mitre'!AW$1:AW$220,0)),"",VLOOKUP(TT$1,'Tactic Recode'!$A$1:$B$547,2,FALSE))</f>
        <v/>
      </c>
      <c r="TU50" t="str">
        <f>IF(ISERROR(MATCH(TU$1,'CSC Mitre'!AW$1:AW$220,0)),"",VLOOKUP(TU$1,'Tactic Recode'!$A$1:$B$547,2,FALSE))</f>
        <v/>
      </c>
      <c r="TV50" t="str">
        <f>IF(ISERROR(MATCH(TV$1,'CSC Mitre'!AW$1:AW$220,0)),"",VLOOKUP(TV$1,'Tactic Recode'!$A$1:$B$547,2,FALSE))</f>
        <v/>
      </c>
      <c r="TW50" t="str">
        <f>IF(ISERROR(MATCH(TW$1,'CSC Mitre'!AW$1:AW$220,0)),"",VLOOKUP(TW$1,'Tactic Recode'!$A$1:$B$547,2,FALSE))</f>
        <v/>
      </c>
      <c r="TX50" t="str">
        <f>IF(ISERROR(MATCH(TX$1,'CSC Mitre'!AW$1:AW$220,0)),"",VLOOKUP(TX$1,'Tactic Recode'!$A$1:$B$547,2,FALSE))</f>
        <v/>
      </c>
      <c r="TY50" t="str">
        <f>IF(ISERROR(MATCH(TY$1,'CSC Mitre'!AW$1:AW$220,0)),"",VLOOKUP(TY$1,'Tactic Recode'!$A$1:$B$547,2,FALSE))</f>
        <v/>
      </c>
      <c r="TZ50" t="str">
        <f>IF(ISERROR(MATCH(TZ$1,'CSC Mitre'!AW$1:AW$220,0)),"",VLOOKUP(TZ$1,'Tactic Recode'!$A$1:$B$547,2,FALSE))</f>
        <v/>
      </c>
      <c r="UA50" t="str">
        <f>IF(ISERROR(MATCH(UA$1,'CSC Mitre'!AW$1:AW$220,0)),"",VLOOKUP(UA$1,'Tactic Recode'!$A$1:$B$547,2,FALSE))</f>
        <v/>
      </c>
      <c r="UB50" t="str">
        <f>IF(ISERROR(MATCH(UB$1,'CSC Mitre'!AW$1:AW$220,0)),"",VLOOKUP(UB$1,'Tactic Recode'!$A$1:$B$547,2,FALSE))</f>
        <v/>
      </c>
    </row>
    <row r="51" spans="1:548" x14ac:dyDescent="0.25">
      <c r="A51" s="59" t="s">
        <v>448</v>
      </c>
      <c r="B51" t="str">
        <f>IF(ISERROR(MATCH(B$1,'CSC Mitre'!AX$1:AX$220,0)),"",VLOOKUP(B$1,'Tactic Recode'!$A$1:$B$547,2,FALSE))</f>
        <v/>
      </c>
      <c r="C51" t="str">
        <f>IF(ISERROR(MATCH(C$1,'CSC Mitre'!AX$1:AX$220,0)),"",VLOOKUP(C$1,'Tactic Recode'!$A$1:$B$547,2,FALSE))</f>
        <v/>
      </c>
      <c r="D51" t="str">
        <f>IF(ISERROR(MATCH(D$1,'CSC Mitre'!AX$1:AX$220,0)),"",VLOOKUP(D$1,'Tactic Recode'!$A$1:$B$547,2,FALSE))</f>
        <v/>
      </c>
      <c r="E51" t="str">
        <f>IF(ISERROR(MATCH(E$1,'CSC Mitre'!AX$1:AX$220,0)),"",VLOOKUP(E$1,'Tactic Recode'!$A$1:$B$547,2,FALSE))</f>
        <v/>
      </c>
      <c r="F51" t="str">
        <f>IF(ISERROR(MATCH(F$1,'CSC Mitre'!AX$1:AX$220,0)),"",VLOOKUP(F$1,'Tactic Recode'!$A$1:$B$547,2,FALSE))</f>
        <v/>
      </c>
      <c r="G51" t="str">
        <f>IF(ISERROR(MATCH(G$1,'CSC Mitre'!AX$1:AX$220,0)),"",VLOOKUP(G$1,'Tactic Recode'!$A$1:$B$547,2,FALSE))</f>
        <v/>
      </c>
      <c r="H51" t="str">
        <f>IF(ISERROR(MATCH(H$1,'CSC Mitre'!AX$1:AX$220,0)),"",VLOOKUP(H$1,'Tactic Recode'!$A$1:$B$547,2,FALSE))</f>
        <v/>
      </c>
      <c r="I51" t="str">
        <f>IF(ISERROR(MATCH(I$1,'CSC Mitre'!AX$1:AX$220,0)),"",VLOOKUP(I$1,'Tactic Recode'!$A$1:$B$547,2,FALSE))</f>
        <v/>
      </c>
      <c r="J51" t="str">
        <f>IF(ISERROR(MATCH(J$1,'CSC Mitre'!AX$1:AX$220,0)),"",VLOOKUP(J$1,'Tactic Recode'!$A$1:$B$547,2,FALSE))</f>
        <v/>
      </c>
      <c r="K51" t="str">
        <f>IF(ISERROR(MATCH(K$1,'CSC Mitre'!AX$1:AX$220,0)),"",VLOOKUP(K$1,'Tactic Recode'!$A$1:$B$547,2,FALSE))</f>
        <v/>
      </c>
      <c r="L51" t="str">
        <f>IF(ISERROR(MATCH(L$1,'CSC Mitre'!AX$1:AX$220,0)),"",VLOOKUP(L$1,'Tactic Recode'!$A$1:$B$547,2,FALSE))</f>
        <v/>
      </c>
      <c r="M51" t="str">
        <f>IF(ISERROR(MATCH(M$1,'CSC Mitre'!AX$1:AX$220,0)),"",VLOOKUP(M$1,'Tactic Recode'!$A$1:$B$547,2,FALSE))</f>
        <v/>
      </c>
      <c r="N51" t="str">
        <f>IF(ISERROR(MATCH(N$1,'CSC Mitre'!AX$1:AX$220,0)),"",VLOOKUP(N$1,'Tactic Recode'!$A$1:$B$547,2,FALSE))</f>
        <v/>
      </c>
      <c r="O51" t="str">
        <f>IF(ISERROR(MATCH(O$1,'CSC Mitre'!AX$1:AX$220,0)),"",VLOOKUP(O$1,'Tactic Recode'!$A$1:$B$547,2,FALSE))</f>
        <v/>
      </c>
      <c r="P51" t="str">
        <f>IF(ISERROR(MATCH(P$1,'CSC Mitre'!AX$1:AX$220,0)),"",VLOOKUP(P$1,'Tactic Recode'!$A$1:$B$547,2,FALSE))</f>
        <v/>
      </c>
      <c r="Q51" t="str">
        <f>IF(ISERROR(MATCH(Q$1,'CSC Mitre'!AX$1:AX$220,0)),"",VLOOKUP(Q$1,'Tactic Recode'!$A$1:$B$547,2,FALSE))</f>
        <v/>
      </c>
      <c r="R51" t="str">
        <f>IF(ISERROR(MATCH(R$1,'CSC Mitre'!AX$1:AX$220,0)),"",VLOOKUP(R$1,'Tactic Recode'!$A$1:$B$547,2,FALSE))</f>
        <v/>
      </c>
      <c r="S51" t="str">
        <f>IF(ISERROR(MATCH(S$1,'CSC Mitre'!AX$1:AX$220,0)),"",VLOOKUP(S$1,'Tactic Recode'!$A$1:$B$547,2,FALSE))</f>
        <v/>
      </c>
      <c r="T51" t="str">
        <f>IF(ISERROR(MATCH(T$1,'CSC Mitre'!AX$1:AX$220,0)),"",VLOOKUP(T$1,'Tactic Recode'!$A$1:$B$547,2,FALSE))</f>
        <v/>
      </c>
      <c r="U51" t="str">
        <f>IF(ISERROR(MATCH(U$1,'CSC Mitre'!AX$1:AX$220,0)),"",VLOOKUP(U$1,'Tactic Recode'!$A$1:$B$547,2,FALSE))</f>
        <v/>
      </c>
      <c r="V51" t="str">
        <f>IF(ISERROR(MATCH(V$1,'CSC Mitre'!AX$1:AX$220,0)),"",VLOOKUP(V$1,'Tactic Recode'!$A$1:$B$547,2,FALSE))</f>
        <v/>
      </c>
      <c r="W51" t="str">
        <f>IF(ISERROR(MATCH(W$1,'CSC Mitre'!AX$1:AX$220,0)),"",VLOOKUP(W$1,'Tactic Recode'!$A$1:$B$547,2,FALSE))</f>
        <v/>
      </c>
      <c r="X51" t="str">
        <f>IF(ISERROR(MATCH(X$1,'CSC Mitre'!AX$1:AX$220,0)),"",VLOOKUP(X$1,'Tactic Recode'!$A$1:$B$547,2,FALSE))</f>
        <v/>
      </c>
      <c r="Y51" t="str">
        <f>IF(ISERROR(MATCH(Y$1,'CSC Mitre'!AX$1:AX$220,0)),"",VLOOKUP(Y$1,'Tactic Recode'!$A$1:$B$547,2,FALSE))</f>
        <v/>
      </c>
      <c r="Z51" t="str">
        <f>IF(ISERROR(MATCH(Z$1,'CSC Mitre'!AX$1:AX$220,0)),"",VLOOKUP(Z$1,'Tactic Recode'!$A$1:$B$547,2,FALSE))</f>
        <v/>
      </c>
      <c r="AA51" t="str">
        <f>IF(ISERROR(MATCH(AA$1,'CSC Mitre'!AX$1:AX$220,0)),"",VLOOKUP(AA$1,'Tactic Recode'!$A$1:$B$547,2,FALSE))</f>
        <v/>
      </c>
      <c r="AB51" t="str">
        <f>IF(ISERROR(MATCH(AB$1,'CSC Mitre'!AX$1:AX$220,0)),"",VLOOKUP(AB$1,'Tactic Recode'!$A$1:$B$547,2,FALSE))</f>
        <v/>
      </c>
      <c r="AC51" t="str">
        <f>IF(ISERROR(MATCH(AC$1,'CSC Mitre'!AX$1:AX$220,0)),"",VLOOKUP(AC$1,'Tactic Recode'!$A$1:$B$547,2,FALSE))</f>
        <v/>
      </c>
      <c r="AD51" t="str">
        <f>IF(ISERROR(MATCH(AD$1,'CSC Mitre'!AX$1:AX$220,0)),"",VLOOKUP(AD$1,'Tactic Recode'!$A$1:$B$547,2,FALSE))</f>
        <v/>
      </c>
      <c r="AE51" t="str">
        <f>IF(ISERROR(MATCH(AE$1,'CSC Mitre'!AX$1:AX$220,0)),"",VLOOKUP(AE$1,'Tactic Recode'!$A$1:$B$547,2,FALSE))</f>
        <v/>
      </c>
      <c r="AF51" t="str">
        <f>IF(ISERROR(MATCH(AF$1,'CSC Mitre'!AX$1:AX$220,0)),"",VLOOKUP(AF$1,'Tactic Recode'!$A$1:$B$547,2,FALSE))</f>
        <v/>
      </c>
      <c r="AG51" t="str">
        <f>IF(ISERROR(MATCH(AG$1,'CSC Mitre'!AX$1:AX$220,0)),"",VLOOKUP(AG$1,'Tactic Recode'!$A$1:$B$547,2,FALSE))</f>
        <v/>
      </c>
      <c r="AH51" t="str">
        <f>IF(ISERROR(MATCH(AH$1,'CSC Mitre'!AX$1:AX$220,0)),"",VLOOKUP(AH$1,'Tactic Recode'!$A$1:$B$547,2,FALSE))</f>
        <v/>
      </c>
      <c r="AI51" t="str">
        <f>IF(ISERROR(MATCH(AI$1,'CSC Mitre'!AX$1:AX$220,0)),"",VLOOKUP(AI$1,'Tactic Recode'!$A$1:$B$547,2,FALSE))</f>
        <v/>
      </c>
      <c r="AJ51" t="str">
        <f>IF(ISERROR(MATCH(AJ$1,'CSC Mitre'!AX$1:AX$220,0)),"",VLOOKUP(AJ$1,'Tactic Recode'!$A$1:$B$547,2,FALSE))</f>
        <v/>
      </c>
      <c r="AK51" t="str">
        <f>IF(ISERROR(MATCH(AK$1,'CSC Mitre'!AX$1:AX$220,0)),"",VLOOKUP(AK$1,'Tactic Recode'!$A$1:$B$547,2,FALSE))</f>
        <v/>
      </c>
      <c r="AL51" t="str">
        <f>IF(ISERROR(MATCH(AL$1,'CSC Mitre'!AX$1:AX$220,0)),"",VLOOKUP(AL$1,'Tactic Recode'!$A$1:$B$547,2,FALSE))</f>
        <v/>
      </c>
      <c r="AM51" t="str">
        <f>IF(ISERROR(MATCH(AM$1,'CSC Mitre'!AX$1:AX$220,0)),"",VLOOKUP(AM$1,'Tactic Recode'!$A$1:$B$547,2,FALSE))</f>
        <v/>
      </c>
      <c r="AN51" t="str">
        <f>IF(ISERROR(MATCH(AN$1,'CSC Mitre'!AX$1:AX$220,0)),"",VLOOKUP(AN$1,'Tactic Recode'!$A$1:$B$547,2,FALSE))</f>
        <v/>
      </c>
      <c r="AO51" t="str">
        <f>IF(ISERROR(MATCH(AO$1,'CSC Mitre'!AX$1:AX$220,0)),"",VLOOKUP(AO$1,'Tactic Recode'!$A$1:$B$547,2,FALSE))</f>
        <v/>
      </c>
      <c r="AP51" t="str">
        <f>IF(ISERROR(MATCH(AP$1,'CSC Mitre'!AX$1:AX$220,0)),"",VLOOKUP(AP$1,'Tactic Recode'!$A$1:$B$547,2,FALSE))</f>
        <v/>
      </c>
      <c r="AQ51" t="str">
        <f>IF(ISERROR(MATCH(AQ$1,'CSC Mitre'!AX$1:AX$220,0)),"",VLOOKUP(AQ$1,'Tactic Recode'!$A$1:$B$547,2,FALSE))</f>
        <v/>
      </c>
      <c r="AR51" t="str">
        <f>IF(ISERROR(MATCH(AR$1,'CSC Mitre'!AX$1:AX$220,0)),"",VLOOKUP(AR$1,'Tactic Recode'!$A$1:$B$547,2,FALSE))</f>
        <v/>
      </c>
      <c r="AS51" t="str">
        <f>IF(ISERROR(MATCH(AS$1,'CSC Mitre'!AX$1:AX$220,0)),"",VLOOKUP(AS$1,'Tactic Recode'!$A$1:$B$547,2,FALSE))</f>
        <v/>
      </c>
      <c r="AT51" t="str">
        <f>IF(ISERROR(MATCH(AT$1,'CSC Mitre'!AX$1:AX$220,0)),"",VLOOKUP(AT$1,'Tactic Recode'!$A$1:$B$547,2,FALSE))</f>
        <v/>
      </c>
      <c r="AU51" t="str">
        <f>IF(ISERROR(MATCH(AU$1,'CSC Mitre'!AX$1:AX$220,0)),"",VLOOKUP(AU$1,'Tactic Recode'!$A$1:$B$547,2,FALSE))</f>
        <v/>
      </c>
      <c r="AV51" t="str">
        <f>IF(ISERROR(MATCH(AV$1,'CSC Mitre'!AX$1:AX$220,0)),"",VLOOKUP(AV$1,'Tactic Recode'!$A$1:$B$547,2,FALSE))</f>
        <v/>
      </c>
      <c r="AW51" t="str">
        <f>IF(ISERROR(MATCH(AW$1,'CSC Mitre'!AX$1:AX$220,0)),"",VLOOKUP(AW$1,'Tactic Recode'!$A$1:$B$547,2,FALSE))</f>
        <v/>
      </c>
      <c r="AX51" t="str">
        <f>IF(ISERROR(MATCH(AX$1,'CSC Mitre'!AX$1:AX$220,0)),"",VLOOKUP(AX$1,'Tactic Recode'!$A$1:$B$547,2,FALSE))</f>
        <v/>
      </c>
      <c r="AY51" t="str">
        <f>IF(ISERROR(MATCH(AY$1,'CSC Mitre'!AX$1:AX$220,0)),"",VLOOKUP(AY$1,'Tactic Recode'!$A$1:$B$547,2,FALSE))</f>
        <v/>
      </c>
      <c r="AZ51" t="str">
        <f>IF(ISERROR(MATCH(AZ$1,'CSC Mitre'!AX$1:AX$220,0)),"",VLOOKUP(AZ$1,'Tactic Recode'!$A$1:$B$547,2,FALSE))</f>
        <v/>
      </c>
      <c r="BA51" t="str">
        <f>IF(ISERROR(MATCH(BA$1,'CSC Mitre'!AX$1:AX$220,0)),"",VLOOKUP(BA$1,'Tactic Recode'!$A$1:$B$547,2,FALSE))</f>
        <v/>
      </c>
      <c r="BB51" t="str">
        <f>IF(ISERROR(MATCH(BB$1,'CSC Mitre'!AX$1:AX$220,0)),"",VLOOKUP(BB$1,'Tactic Recode'!$A$1:$B$547,2,FALSE))</f>
        <v/>
      </c>
      <c r="BC51" t="str">
        <f>IF(ISERROR(MATCH(BC$1,'CSC Mitre'!AX$1:AX$220,0)),"",VLOOKUP(BC$1,'Tactic Recode'!$A$1:$B$547,2,FALSE))</f>
        <v/>
      </c>
      <c r="BD51" t="str">
        <f>IF(ISERROR(MATCH(BD$1,'CSC Mitre'!AX$1:AX$220,0)),"",VLOOKUP(BD$1,'Tactic Recode'!$A$1:$B$547,2,FALSE))</f>
        <v/>
      </c>
      <c r="BE51" t="str">
        <f>IF(ISERROR(MATCH(BE$1,'CSC Mitre'!AX$1:AX$220,0)),"",VLOOKUP(BE$1,'Tactic Recode'!$A$1:$B$547,2,FALSE))</f>
        <v/>
      </c>
      <c r="BF51" t="str">
        <f>IF(ISERROR(MATCH(BF$1,'CSC Mitre'!AX$1:AX$220,0)),"",VLOOKUP(BF$1,'Tactic Recode'!$A$1:$B$547,2,FALSE))</f>
        <v/>
      </c>
      <c r="BG51" t="str">
        <f>IF(ISERROR(MATCH(BG$1,'CSC Mitre'!AX$1:AX$220,0)),"",VLOOKUP(BG$1,'Tactic Recode'!$A$1:$B$547,2,FALSE))</f>
        <v/>
      </c>
      <c r="BH51" t="str">
        <f>IF(ISERROR(MATCH(BH$1,'CSC Mitre'!AX$1:AX$220,0)),"",VLOOKUP(BH$1,'Tactic Recode'!$A$1:$B$547,2,FALSE))</f>
        <v/>
      </c>
      <c r="BI51" t="str">
        <f>IF(ISERROR(MATCH(BI$1,'CSC Mitre'!AX$1:AX$220,0)),"",VLOOKUP(BI$1,'Tactic Recode'!$A$1:$B$547,2,FALSE))</f>
        <v/>
      </c>
      <c r="BJ51" t="str">
        <f>IF(ISERROR(MATCH(BJ$1,'CSC Mitre'!AX$1:AX$220,0)),"",VLOOKUP(BJ$1,'Tactic Recode'!$A$1:$B$547,2,FALSE))</f>
        <v/>
      </c>
      <c r="BK51" t="str">
        <f>IF(ISERROR(MATCH(BK$1,'CSC Mitre'!AX$1:AX$220,0)),"",VLOOKUP(BK$1,'Tactic Recode'!$A$1:$B$547,2,FALSE))</f>
        <v/>
      </c>
      <c r="BL51" t="str">
        <f>IF(ISERROR(MATCH(BL$1,'CSC Mitre'!AX$1:AX$220,0)),"",VLOOKUP(BL$1,'Tactic Recode'!$A$1:$B$547,2,FALSE))</f>
        <v/>
      </c>
      <c r="BM51" t="str">
        <f>IF(ISERROR(MATCH(BM$1,'CSC Mitre'!AX$1:AX$220,0)),"",VLOOKUP(BM$1,'Tactic Recode'!$A$1:$B$547,2,FALSE))</f>
        <v/>
      </c>
      <c r="BN51" t="str">
        <f>IF(ISERROR(MATCH(BN$1,'CSC Mitre'!AX$1:AX$220,0)),"",VLOOKUP(BN$1,'Tactic Recode'!$A$1:$B$547,2,FALSE))</f>
        <v/>
      </c>
      <c r="BO51" t="str">
        <f>IF(ISERROR(MATCH(BO$1,'CSC Mitre'!AX$1:AX$220,0)),"",VLOOKUP(BO$1,'Tactic Recode'!$A$1:$B$547,2,FALSE))</f>
        <v/>
      </c>
      <c r="BP51" t="str">
        <f>IF(ISERROR(MATCH(BP$1,'CSC Mitre'!AX$1:AX$220,0)),"",VLOOKUP(BP$1,'Tactic Recode'!$A$1:$B$547,2,FALSE))</f>
        <v/>
      </c>
      <c r="BQ51" t="str">
        <f>IF(ISERROR(MATCH(BQ$1,'CSC Mitre'!AX$1:AX$220,0)),"",VLOOKUP(BQ$1,'Tactic Recode'!$A$1:$B$547,2,FALSE))</f>
        <v/>
      </c>
      <c r="BR51" t="str">
        <f>IF(ISERROR(MATCH(BR$1,'CSC Mitre'!AX$1:AX$220,0)),"",VLOOKUP(BR$1,'Tactic Recode'!$A$1:$B$547,2,FALSE))</f>
        <v/>
      </c>
      <c r="BS51" t="str">
        <f>IF(ISERROR(MATCH(BS$1,'CSC Mitre'!AX$1:AX$220,0)),"",VLOOKUP(BS$1,'Tactic Recode'!$A$1:$B$547,2,FALSE))</f>
        <v/>
      </c>
      <c r="BT51" t="str">
        <f>IF(ISERROR(MATCH(BT$1,'CSC Mitre'!AX$1:AX$220,0)),"",VLOOKUP(BT$1,'Tactic Recode'!$A$1:$B$547,2,FALSE))</f>
        <v/>
      </c>
      <c r="BU51" t="str">
        <f>IF(ISERROR(MATCH(BU$1,'CSC Mitre'!AX$1:AX$220,0)),"",VLOOKUP(BU$1,'Tactic Recode'!$A$1:$B$547,2,FALSE))</f>
        <v/>
      </c>
      <c r="BV51" t="str">
        <f>IF(ISERROR(MATCH(BV$1,'CSC Mitre'!AX$1:AX$220,0)),"",VLOOKUP(BV$1,'Tactic Recode'!$A$1:$B$547,2,FALSE))</f>
        <v/>
      </c>
      <c r="BW51" t="str">
        <f>IF(ISERROR(MATCH(BW$1,'CSC Mitre'!AX$1:AX$220,0)),"",VLOOKUP(BW$1,'Tactic Recode'!$A$1:$B$547,2,FALSE))</f>
        <v/>
      </c>
      <c r="BX51" t="str">
        <f>IF(ISERROR(MATCH(BX$1,'CSC Mitre'!AX$1:AX$220,0)),"",VLOOKUP(BX$1,'Tactic Recode'!$A$1:$B$547,2,FALSE))</f>
        <v/>
      </c>
      <c r="BY51" t="str">
        <f>IF(ISERROR(MATCH(BY$1,'CSC Mitre'!AX$1:AX$220,0)),"",VLOOKUP(BY$1,'Tactic Recode'!$A$1:$B$547,2,FALSE))</f>
        <v/>
      </c>
      <c r="BZ51" t="str">
        <f>IF(ISERROR(MATCH(BZ$1,'CSC Mitre'!AX$1:AX$220,0)),"",VLOOKUP(BZ$1,'Tactic Recode'!$A$1:$B$547,2,FALSE))</f>
        <v/>
      </c>
      <c r="CA51" t="str">
        <f>IF(ISERROR(MATCH(CA$1,'CSC Mitre'!AX$1:AX$220,0)),"",VLOOKUP(CA$1,'Tactic Recode'!$A$1:$B$547,2,FALSE))</f>
        <v/>
      </c>
      <c r="CB51" t="str">
        <f>IF(ISERROR(MATCH(CB$1,'CSC Mitre'!AX$1:AX$220,0)),"",VLOOKUP(CB$1,'Tactic Recode'!$A$1:$B$547,2,FALSE))</f>
        <v/>
      </c>
      <c r="CC51" t="str">
        <f>IF(ISERROR(MATCH(CC$1,'CSC Mitre'!AX$1:AX$220,0)),"",VLOOKUP(CC$1,'Tactic Recode'!$A$1:$B$547,2,FALSE))</f>
        <v/>
      </c>
      <c r="CD51" t="str">
        <f>IF(ISERROR(MATCH(CD$1,'CSC Mitre'!AX$1:AX$220,0)),"",VLOOKUP(CD$1,'Tactic Recode'!$A$1:$B$547,2,FALSE))</f>
        <v/>
      </c>
      <c r="CE51" t="str">
        <f>IF(ISERROR(MATCH(CE$1,'CSC Mitre'!AX$1:AX$220,0)),"",VLOOKUP(CE$1,'Tactic Recode'!$A$1:$B$547,2,FALSE))</f>
        <v/>
      </c>
      <c r="CF51" t="str">
        <f>IF(ISERROR(MATCH(CF$1,'CSC Mitre'!AX$1:AX$220,0)),"",VLOOKUP(CF$1,'Tactic Recode'!$A$1:$B$547,2,FALSE))</f>
        <v/>
      </c>
      <c r="CG51" t="str">
        <f>IF(ISERROR(MATCH(CG$1,'CSC Mitre'!AX$1:AX$220,0)),"",VLOOKUP(CG$1,'Tactic Recode'!$A$1:$B$547,2,FALSE))</f>
        <v/>
      </c>
      <c r="CH51" t="str">
        <f>IF(ISERROR(MATCH(CH$1,'CSC Mitre'!AX$1:AX$220,0)),"",VLOOKUP(CH$1,'Tactic Recode'!$A$1:$B$547,2,FALSE))</f>
        <v/>
      </c>
      <c r="CI51" t="str">
        <f>IF(ISERROR(MATCH(CI$1,'CSC Mitre'!AX$1:AX$220,0)),"",VLOOKUP(CI$1,'Tactic Recode'!$A$1:$B$547,2,FALSE))</f>
        <v/>
      </c>
      <c r="CJ51" t="str">
        <f>IF(ISERROR(MATCH(CJ$1,'CSC Mitre'!AX$1:AX$220,0)),"",VLOOKUP(CJ$1,'Tactic Recode'!$A$1:$B$547,2,FALSE))</f>
        <v/>
      </c>
      <c r="CK51" t="str">
        <f>IF(ISERROR(MATCH(CK$1,'CSC Mitre'!AX$1:AX$220,0)),"",VLOOKUP(CK$1,'Tactic Recode'!$A$1:$B$547,2,FALSE))</f>
        <v/>
      </c>
      <c r="CL51" t="str">
        <f>IF(ISERROR(MATCH(CL$1,'CSC Mitre'!AX$1:AX$220,0)),"",VLOOKUP(CL$1,'Tactic Recode'!$A$1:$B$547,2,FALSE))</f>
        <v/>
      </c>
      <c r="CM51" t="str">
        <f>IF(ISERROR(MATCH(CM$1,'CSC Mitre'!AX$1:AX$220,0)),"",VLOOKUP(CM$1,'Tactic Recode'!$A$1:$B$547,2,FALSE))</f>
        <v/>
      </c>
      <c r="CN51" t="str">
        <f>IF(ISERROR(MATCH(CN$1,'CSC Mitre'!AX$1:AX$220,0)),"",VLOOKUP(CN$1,'Tactic Recode'!$A$1:$B$547,2,FALSE))</f>
        <v/>
      </c>
      <c r="CO51" t="str">
        <f>IF(ISERROR(MATCH(CO$1,'CSC Mitre'!AX$1:AX$220,0)),"",VLOOKUP(CO$1,'Tactic Recode'!$A$1:$B$547,2,FALSE))</f>
        <v/>
      </c>
      <c r="CP51" t="str">
        <f>IF(ISERROR(MATCH(CP$1,'CSC Mitre'!AX$1:AX$220,0)),"",VLOOKUP(CP$1,'Tactic Recode'!$A$1:$B$547,2,FALSE))</f>
        <v/>
      </c>
      <c r="CQ51" t="str">
        <f>IF(ISERROR(MATCH(CQ$1,'CSC Mitre'!AX$1:AX$220,0)),"",VLOOKUP(CQ$1,'Tactic Recode'!$A$1:$B$547,2,FALSE))</f>
        <v/>
      </c>
      <c r="CR51" t="str">
        <f>IF(ISERROR(MATCH(CR$1,'CSC Mitre'!AX$1:AX$220,0)),"",VLOOKUP(CR$1,'Tactic Recode'!$A$1:$B$547,2,FALSE))</f>
        <v/>
      </c>
      <c r="CS51" t="str">
        <f>IF(ISERROR(MATCH(CS$1,'CSC Mitre'!AX$1:AX$220,0)),"",VLOOKUP(CS$1,'Tactic Recode'!$A$1:$B$547,2,FALSE))</f>
        <v/>
      </c>
      <c r="CT51" t="str">
        <f>IF(ISERROR(MATCH(CT$1,'CSC Mitre'!AX$1:AX$220,0)),"",VLOOKUP(CT$1,'Tactic Recode'!$A$1:$B$547,2,FALSE))</f>
        <v/>
      </c>
      <c r="CU51" t="str">
        <f>IF(ISERROR(MATCH(CU$1,'CSC Mitre'!AX$1:AX$220,0)),"",VLOOKUP(CU$1,'Tactic Recode'!$A$1:$B$547,2,FALSE))</f>
        <v/>
      </c>
      <c r="CV51" t="str">
        <f>IF(ISERROR(MATCH(CV$1,'CSC Mitre'!AX$1:AX$220,0)),"",VLOOKUP(CV$1,'Tactic Recode'!$A$1:$B$547,2,FALSE))</f>
        <v/>
      </c>
      <c r="CW51" t="str">
        <f>IF(ISERROR(MATCH(CW$1,'CSC Mitre'!AX$1:AX$220,0)),"",VLOOKUP(CW$1,'Tactic Recode'!$A$1:$B$547,2,FALSE))</f>
        <v/>
      </c>
      <c r="CX51" t="str">
        <f>IF(ISERROR(MATCH(CX$1,'CSC Mitre'!AX$1:AX$220,0)),"",VLOOKUP(CX$1,'Tactic Recode'!$A$1:$B$547,2,FALSE))</f>
        <v/>
      </c>
      <c r="CY51" t="str">
        <f>IF(ISERROR(MATCH(CY$1,'CSC Mitre'!AX$1:AX$220,0)),"",VLOOKUP(CY$1,'Tactic Recode'!$A$1:$B$547,2,FALSE))</f>
        <v/>
      </c>
      <c r="CZ51" t="str">
        <f>IF(ISERROR(MATCH(CZ$1,'CSC Mitre'!AX$1:AX$220,0)),"",VLOOKUP(CZ$1,'Tactic Recode'!$A$1:$B$547,2,FALSE))</f>
        <v/>
      </c>
      <c r="DA51" t="str">
        <f>IF(ISERROR(MATCH(DA$1,'CSC Mitre'!AX$1:AX$220,0)),"",VLOOKUP(DA$1,'Tactic Recode'!$A$1:$B$547,2,FALSE))</f>
        <v/>
      </c>
      <c r="DB51" t="str">
        <f>IF(ISERROR(MATCH(DB$1,'CSC Mitre'!AX$1:AX$220,0)),"",VLOOKUP(DB$1,'Tactic Recode'!$A$1:$B$547,2,FALSE))</f>
        <v/>
      </c>
      <c r="DC51" t="str">
        <f>IF(ISERROR(MATCH(DC$1,'CSC Mitre'!AX$1:AX$220,0)),"",VLOOKUP(DC$1,'Tactic Recode'!$A$1:$B$547,2,FALSE))</f>
        <v/>
      </c>
      <c r="DD51" t="str">
        <f>IF(ISERROR(MATCH(DD$1,'CSC Mitre'!AX$1:AX$220,0)),"",VLOOKUP(DD$1,'Tactic Recode'!$A$1:$B$547,2,FALSE))</f>
        <v/>
      </c>
      <c r="DE51" t="str">
        <f>IF(ISERROR(MATCH(DE$1,'CSC Mitre'!AX$1:AX$220,0)),"",VLOOKUP(DE$1,'Tactic Recode'!$A$1:$B$547,2,FALSE))</f>
        <v/>
      </c>
      <c r="DF51" t="str">
        <f>IF(ISERROR(MATCH(DF$1,'CSC Mitre'!AX$1:AX$220,0)),"",VLOOKUP(DF$1,'Tactic Recode'!$A$1:$B$547,2,FALSE))</f>
        <v/>
      </c>
      <c r="DG51" t="str">
        <f>IF(ISERROR(MATCH(DG$1,'CSC Mitre'!AX$1:AX$220,0)),"",VLOOKUP(DG$1,'Tactic Recode'!$A$1:$B$547,2,FALSE))</f>
        <v/>
      </c>
      <c r="DH51" t="str">
        <f>IF(ISERROR(MATCH(DH$1,'CSC Mitre'!AX$1:AX$220,0)),"",VLOOKUP(DH$1,'Tactic Recode'!$A$1:$B$547,2,FALSE))</f>
        <v/>
      </c>
      <c r="DI51" t="str">
        <f>IF(ISERROR(MATCH(DI$1,'CSC Mitre'!AX$1:AX$220,0)),"",VLOOKUP(DI$1,'Tactic Recode'!$A$1:$B$547,2,FALSE))</f>
        <v/>
      </c>
      <c r="DJ51" t="str">
        <f>IF(ISERROR(MATCH(DJ$1,'CSC Mitre'!AX$1:AX$220,0)),"",VLOOKUP(DJ$1,'Tactic Recode'!$A$1:$B$547,2,FALSE))</f>
        <v/>
      </c>
      <c r="DK51" t="str">
        <f>IF(ISERROR(MATCH(DK$1,'CSC Mitre'!AX$1:AX$220,0)),"",VLOOKUP(DK$1,'Tactic Recode'!$A$1:$B$547,2,FALSE))</f>
        <v/>
      </c>
      <c r="DL51" t="str">
        <f>IF(ISERROR(MATCH(DL$1,'CSC Mitre'!AX$1:AX$220,0)),"",VLOOKUP(DL$1,'Tactic Recode'!$A$1:$B$547,2,FALSE))</f>
        <v/>
      </c>
      <c r="DM51" t="str">
        <f>IF(ISERROR(MATCH(DM$1,'CSC Mitre'!AX$1:AX$220,0)),"",VLOOKUP(DM$1,'Tactic Recode'!$A$1:$B$547,2,FALSE))</f>
        <v/>
      </c>
      <c r="DN51" t="str">
        <f>IF(ISERROR(MATCH(DN$1,'CSC Mitre'!AX$1:AX$220,0)),"",VLOOKUP(DN$1,'Tactic Recode'!$A$1:$B$547,2,FALSE))</f>
        <v/>
      </c>
      <c r="DO51" t="str">
        <f>IF(ISERROR(MATCH(DO$1,'CSC Mitre'!AX$1:AX$220,0)),"",VLOOKUP(DO$1,'Tactic Recode'!$A$1:$B$547,2,FALSE))</f>
        <v/>
      </c>
      <c r="DP51" t="str">
        <f>IF(ISERROR(MATCH(DP$1,'CSC Mitre'!AX$1:AX$220,0)),"",VLOOKUP(DP$1,'Tactic Recode'!$A$1:$B$547,2,FALSE))</f>
        <v/>
      </c>
      <c r="DQ51" t="str">
        <f>IF(ISERROR(MATCH(DQ$1,'CSC Mitre'!AX$1:AX$220,0)),"",VLOOKUP(DQ$1,'Tactic Recode'!$A$1:$B$547,2,FALSE))</f>
        <v/>
      </c>
      <c r="DR51" t="str">
        <f>IF(ISERROR(MATCH(DR$1,'CSC Mitre'!AX$1:AX$220,0)),"",VLOOKUP(DR$1,'Tactic Recode'!$A$1:$B$547,2,FALSE))</f>
        <v/>
      </c>
      <c r="DS51" t="str">
        <f>IF(ISERROR(MATCH(DS$1,'CSC Mitre'!AX$1:AX$220,0)),"",VLOOKUP(DS$1,'Tactic Recode'!$A$1:$B$547,2,FALSE))</f>
        <v/>
      </c>
      <c r="DT51" t="str">
        <f>IF(ISERROR(MATCH(DT$1,'CSC Mitre'!AX$1:AX$220,0)),"",VLOOKUP(DT$1,'Tactic Recode'!$A$1:$B$547,2,FALSE))</f>
        <v/>
      </c>
      <c r="DU51" t="str">
        <f>IF(ISERROR(MATCH(DU$1,'CSC Mitre'!AX$1:AX$220,0)),"",VLOOKUP(DU$1,'Tactic Recode'!$A$1:$B$547,2,FALSE))</f>
        <v/>
      </c>
      <c r="DV51" t="str">
        <f>IF(ISERROR(MATCH(DV$1,'CSC Mitre'!AX$1:AX$220,0)),"",VLOOKUP(DV$1,'Tactic Recode'!$A$1:$B$547,2,FALSE))</f>
        <v/>
      </c>
      <c r="DW51" t="str">
        <f>IF(ISERROR(MATCH(DW$1,'CSC Mitre'!AX$1:AX$220,0)),"",VLOOKUP(DW$1,'Tactic Recode'!$A$1:$B$547,2,FALSE))</f>
        <v/>
      </c>
      <c r="DX51" t="str">
        <f>IF(ISERROR(MATCH(DX$1,'CSC Mitre'!AX$1:AX$220,0)),"",VLOOKUP(DX$1,'Tactic Recode'!$A$1:$B$547,2,FALSE))</f>
        <v/>
      </c>
      <c r="DY51" t="str">
        <f>IF(ISERROR(MATCH(DY$1,'CSC Mitre'!AX$1:AX$220,0)),"",VLOOKUP(DY$1,'Tactic Recode'!$A$1:$B$547,2,FALSE))</f>
        <v/>
      </c>
      <c r="DZ51" t="str">
        <f>IF(ISERROR(MATCH(DZ$1,'CSC Mitre'!AX$1:AX$220,0)),"",VLOOKUP(DZ$1,'Tactic Recode'!$A$1:$B$547,2,FALSE))</f>
        <v/>
      </c>
      <c r="EA51" t="str">
        <f>IF(ISERROR(MATCH(EA$1,'CSC Mitre'!AX$1:AX$220,0)),"",VLOOKUP(EA$1,'Tactic Recode'!$A$1:$B$547,2,FALSE))</f>
        <v/>
      </c>
      <c r="EB51" t="str">
        <f>IF(ISERROR(MATCH(EB$1,'CSC Mitre'!AX$1:AX$220,0)),"",VLOOKUP(EB$1,'Tactic Recode'!$A$1:$B$547,2,FALSE))</f>
        <v/>
      </c>
      <c r="EC51" t="str">
        <f>IF(ISERROR(MATCH(EC$1,'CSC Mitre'!AX$1:AX$220,0)),"",VLOOKUP(EC$1,'Tactic Recode'!$A$1:$B$547,2,FALSE))</f>
        <v/>
      </c>
      <c r="ED51" t="str">
        <f>IF(ISERROR(MATCH(ED$1,'CSC Mitre'!AX$1:AX$220,0)),"",VLOOKUP(ED$1,'Tactic Recode'!$A$1:$B$547,2,FALSE))</f>
        <v/>
      </c>
      <c r="EE51" t="str">
        <f>IF(ISERROR(MATCH(EE$1,'CSC Mitre'!AX$1:AX$220,0)),"",VLOOKUP(EE$1,'Tactic Recode'!$A$1:$B$547,2,FALSE))</f>
        <v/>
      </c>
      <c r="EF51" t="str">
        <f>IF(ISERROR(MATCH(EF$1,'CSC Mitre'!AX$1:AX$220,0)),"",VLOOKUP(EF$1,'Tactic Recode'!$A$1:$B$547,2,FALSE))</f>
        <v/>
      </c>
      <c r="EG51" t="str">
        <f>IF(ISERROR(MATCH(EG$1,'CSC Mitre'!AX$1:AX$220,0)),"",VLOOKUP(EG$1,'Tactic Recode'!$A$1:$B$547,2,FALSE))</f>
        <v/>
      </c>
      <c r="EH51" t="str">
        <f>IF(ISERROR(MATCH(EH$1,'CSC Mitre'!AX$1:AX$220,0)),"",VLOOKUP(EH$1,'Tactic Recode'!$A$1:$B$547,2,FALSE))</f>
        <v/>
      </c>
      <c r="EI51" t="str">
        <f>IF(ISERROR(MATCH(EI$1,'CSC Mitre'!AX$1:AX$220,0)),"",VLOOKUP(EI$1,'Tactic Recode'!$A$1:$B$547,2,FALSE))</f>
        <v/>
      </c>
      <c r="EJ51" t="str">
        <f>IF(ISERROR(MATCH(EJ$1,'CSC Mitre'!AX$1:AX$220,0)),"",VLOOKUP(EJ$1,'Tactic Recode'!$A$1:$B$547,2,FALSE))</f>
        <v/>
      </c>
      <c r="EK51" t="str">
        <f>IF(ISERROR(MATCH(EK$1,'CSC Mitre'!AX$1:AX$220,0)),"",VLOOKUP(EK$1,'Tactic Recode'!$A$1:$B$547,2,FALSE))</f>
        <v/>
      </c>
      <c r="EL51" t="str">
        <f>IF(ISERROR(MATCH(EL$1,'CSC Mitre'!AX$1:AX$220,0)),"",VLOOKUP(EL$1,'Tactic Recode'!$A$1:$B$547,2,FALSE))</f>
        <v/>
      </c>
      <c r="EM51" t="str">
        <f>IF(ISERROR(MATCH(EM$1,'CSC Mitre'!AX$1:AX$220,0)),"",VLOOKUP(EM$1,'Tactic Recode'!$A$1:$B$547,2,FALSE))</f>
        <v/>
      </c>
      <c r="EN51" t="str">
        <f>IF(ISERROR(MATCH(EN$1,'CSC Mitre'!AX$1:AX$220,0)),"",VLOOKUP(EN$1,'Tactic Recode'!$A$1:$B$547,2,FALSE))</f>
        <v/>
      </c>
      <c r="EO51" t="str">
        <f>IF(ISERROR(MATCH(EO$1,'CSC Mitre'!AX$1:AX$220,0)),"",VLOOKUP(EO$1,'Tactic Recode'!$A$1:$B$547,2,FALSE))</f>
        <v/>
      </c>
      <c r="EP51" t="str">
        <f>IF(ISERROR(MATCH(EP$1,'CSC Mitre'!AX$1:AX$220,0)),"",VLOOKUP(EP$1,'Tactic Recode'!$A$1:$B$547,2,FALSE))</f>
        <v/>
      </c>
      <c r="EQ51" t="str">
        <f>IF(ISERROR(MATCH(EQ$1,'CSC Mitre'!AX$1:AX$220,0)),"",VLOOKUP(EQ$1,'Tactic Recode'!$A$1:$B$547,2,FALSE))</f>
        <v/>
      </c>
      <c r="ER51" t="str">
        <f>IF(ISERROR(MATCH(ER$1,'CSC Mitre'!AX$1:AX$220,0)),"",VLOOKUP(ER$1,'Tactic Recode'!$A$1:$B$547,2,FALSE))</f>
        <v/>
      </c>
      <c r="ES51" t="str">
        <f>IF(ISERROR(MATCH(ES$1,'CSC Mitre'!AX$1:AX$220,0)),"",VLOOKUP(ES$1,'Tactic Recode'!$A$1:$B$547,2,FALSE))</f>
        <v/>
      </c>
      <c r="ET51" t="str">
        <f>IF(ISERROR(MATCH(ET$1,'CSC Mitre'!AX$1:AX$220,0)),"",VLOOKUP(ET$1,'Tactic Recode'!$A$1:$B$547,2,FALSE))</f>
        <v/>
      </c>
      <c r="EU51" t="str">
        <f>IF(ISERROR(MATCH(EU$1,'CSC Mitre'!AX$1:AX$220,0)),"",VLOOKUP(EU$1,'Tactic Recode'!$A$1:$B$547,2,FALSE))</f>
        <v/>
      </c>
      <c r="EV51" t="str">
        <f>IF(ISERROR(MATCH(EV$1,'CSC Mitre'!AX$1:AX$220,0)),"",VLOOKUP(EV$1,'Tactic Recode'!$A$1:$B$547,2,FALSE))</f>
        <v/>
      </c>
      <c r="EW51" t="str">
        <f>IF(ISERROR(MATCH(EW$1,'CSC Mitre'!AX$1:AX$220,0)),"",VLOOKUP(EW$1,'Tactic Recode'!$A$1:$B$547,2,FALSE))</f>
        <v/>
      </c>
      <c r="EX51" t="str">
        <f>IF(ISERROR(MATCH(EX$1,'CSC Mitre'!AX$1:AX$220,0)),"",VLOOKUP(EX$1,'Tactic Recode'!$A$1:$B$547,2,FALSE))</f>
        <v/>
      </c>
      <c r="EY51" t="str">
        <f>IF(ISERROR(MATCH(EY$1,'CSC Mitre'!AX$1:AX$220,0)),"",VLOOKUP(EY$1,'Tactic Recode'!$A$1:$B$547,2,FALSE))</f>
        <v/>
      </c>
      <c r="EZ51" t="str">
        <f>IF(ISERROR(MATCH(EZ$1,'CSC Mitre'!AX$1:AX$220,0)),"",VLOOKUP(EZ$1,'Tactic Recode'!$A$1:$B$547,2,FALSE))</f>
        <v/>
      </c>
      <c r="FA51" t="str">
        <f>IF(ISERROR(MATCH(FA$1,'CSC Mitre'!AX$1:AX$220,0)),"",VLOOKUP(FA$1,'Tactic Recode'!$A$1:$B$547,2,FALSE))</f>
        <v/>
      </c>
      <c r="FB51" t="str">
        <f>IF(ISERROR(MATCH(FB$1,'CSC Mitre'!AX$1:AX$220,0)),"",VLOOKUP(FB$1,'Tactic Recode'!$A$1:$B$547,2,FALSE))</f>
        <v/>
      </c>
      <c r="FC51" t="str">
        <f>IF(ISERROR(MATCH(FC$1,'CSC Mitre'!AX$1:AX$220,0)),"",VLOOKUP(FC$1,'Tactic Recode'!$A$1:$B$547,2,FALSE))</f>
        <v/>
      </c>
      <c r="FD51" t="str">
        <f>IF(ISERROR(MATCH(FD$1,'CSC Mitre'!AX$1:AX$220,0)),"",VLOOKUP(FD$1,'Tactic Recode'!$A$1:$B$547,2,FALSE))</f>
        <v/>
      </c>
      <c r="FE51" t="str">
        <f>IF(ISERROR(MATCH(FE$1,'CSC Mitre'!AX$1:AX$220,0)),"",VLOOKUP(FE$1,'Tactic Recode'!$A$1:$B$547,2,FALSE))</f>
        <v/>
      </c>
      <c r="FF51" t="str">
        <f>IF(ISERROR(MATCH(FF$1,'CSC Mitre'!AX$1:AX$220,0)),"",VLOOKUP(FF$1,'Tactic Recode'!$A$1:$B$547,2,FALSE))</f>
        <v/>
      </c>
      <c r="FG51" t="str">
        <f>IF(ISERROR(MATCH(FG$1,'CSC Mitre'!AX$1:AX$220,0)),"",VLOOKUP(FG$1,'Tactic Recode'!$A$1:$B$547,2,FALSE))</f>
        <v/>
      </c>
      <c r="FH51" t="str">
        <f>IF(ISERROR(MATCH(FH$1,'CSC Mitre'!AX$1:AX$220,0)),"",VLOOKUP(FH$1,'Tactic Recode'!$A$1:$B$547,2,FALSE))</f>
        <v/>
      </c>
      <c r="FI51" t="str">
        <f>IF(ISERROR(MATCH(FI$1,'CSC Mitre'!AX$1:AX$220,0)),"",VLOOKUP(FI$1,'Tactic Recode'!$A$1:$B$547,2,FALSE))</f>
        <v/>
      </c>
      <c r="FJ51" t="str">
        <f>IF(ISERROR(MATCH(FJ$1,'CSC Mitre'!AX$1:AX$220,0)),"",VLOOKUP(FJ$1,'Tactic Recode'!$A$1:$B$547,2,FALSE))</f>
        <v/>
      </c>
      <c r="FK51" t="str">
        <f>IF(ISERROR(MATCH(FK$1,'CSC Mitre'!AX$1:AX$220,0)),"",VLOOKUP(FK$1,'Tactic Recode'!$A$1:$B$547,2,FALSE))</f>
        <v/>
      </c>
      <c r="FL51" t="str">
        <f>IF(ISERROR(MATCH(FL$1,'CSC Mitre'!AX$1:AX$220,0)),"",VLOOKUP(FL$1,'Tactic Recode'!$A$1:$B$547,2,FALSE))</f>
        <v/>
      </c>
      <c r="FM51" t="str">
        <f>IF(ISERROR(MATCH(FM$1,'CSC Mitre'!AX$1:AX$220,0)),"",VLOOKUP(FM$1,'Tactic Recode'!$A$1:$B$547,2,FALSE))</f>
        <v/>
      </c>
      <c r="FN51" t="str">
        <f>IF(ISERROR(MATCH(FN$1,'CSC Mitre'!AX$1:AX$220,0)),"",VLOOKUP(FN$1,'Tactic Recode'!$A$1:$B$547,2,FALSE))</f>
        <v/>
      </c>
      <c r="FO51" t="str">
        <f>IF(ISERROR(MATCH(FO$1,'CSC Mitre'!AX$1:AX$220,0)),"",VLOOKUP(FO$1,'Tactic Recode'!$A$1:$B$547,2,FALSE))</f>
        <v/>
      </c>
      <c r="FP51" t="str">
        <f>IF(ISERROR(MATCH(FP$1,'CSC Mitre'!AX$1:AX$220,0)),"",VLOOKUP(FP$1,'Tactic Recode'!$A$1:$B$547,2,FALSE))</f>
        <v/>
      </c>
      <c r="FQ51" t="str">
        <f>IF(ISERROR(MATCH(FQ$1,'CSC Mitre'!AX$1:AX$220,0)),"",VLOOKUP(FQ$1,'Tactic Recode'!$A$1:$B$547,2,FALSE))</f>
        <v/>
      </c>
      <c r="FR51" t="str">
        <f>IF(ISERROR(MATCH(FR$1,'CSC Mitre'!AX$1:AX$220,0)),"",VLOOKUP(FR$1,'Tactic Recode'!$A$1:$B$547,2,FALSE))</f>
        <v/>
      </c>
      <c r="FS51" t="str">
        <f>IF(ISERROR(MATCH(FS$1,'CSC Mitre'!AX$1:AX$220,0)),"",VLOOKUP(FS$1,'Tactic Recode'!$A$1:$B$547,2,FALSE))</f>
        <v/>
      </c>
      <c r="FT51" t="str">
        <f>IF(ISERROR(MATCH(FT$1,'CSC Mitre'!AX$1:AX$220,0)),"",VLOOKUP(FT$1,'Tactic Recode'!$A$1:$B$547,2,FALSE))</f>
        <v/>
      </c>
      <c r="FU51" t="str">
        <f>IF(ISERROR(MATCH(FU$1,'CSC Mitre'!AX$1:AX$220,0)),"",VLOOKUP(FU$1,'Tactic Recode'!$A$1:$B$547,2,FALSE))</f>
        <v/>
      </c>
      <c r="FV51" t="str">
        <f>IF(ISERROR(MATCH(FV$1,'CSC Mitre'!AX$1:AX$220,0)),"",VLOOKUP(FV$1,'Tactic Recode'!$A$1:$B$547,2,FALSE))</f>
        <v/>
      </c>
      <c r="FW51" t="str">
        <f>IF(ISERROR(MATCH(FW$1,'CSC Mitre'!AX$1:AX$220,0)),"",VLOOKUP(FW$1,'Tactic Recode'!$A$1:$B$547,2,FALSE))</f>
        <v/>
      </c>
      <c r="FX51" t="str">
        <f>IF(ISERROR(MATCH(FX$1,'CSC Mitre'!AX$1:AX$220,0)),"",VLOOKUP(FX$1,'Tactic Recode'!$A$1:$B$547,2,FALSE))</f>
        <v/>
      </c>
      <c r="FY51" t="str">
        <f>IF(ISERROR(MATCH(FY$1,'CSC Mitre'!AX$1:AX$220,0)),"",VLOOKUP(FY$1,'Tactic Recode'!$A$1:$B$547,2,FALSE))</f>
        <v/>
      </c>
      <c r="FZ51" t="str">
        <f>IF(ISERROR(MATCH(FZ$1,'CSC Mitre'!AX$1:AX$220,0)),"",VLOOKUP(FZ$1,'Tactic Recode'!$A$1:$B$547,2,FALSE))</f>
        <v/>
      </c>
      <c r="GA51" t="str">
        <f>IF(ISERROR(MATCH(GA$1,'CSC Mitre'!AX$1:AX$220,0)),"",VLOOKUP(GA$1,'Tactic Recode'!$A$1:$B$547,2,FALSE))</f>
        <v/>
      </c>
      <c r="GB51" t="str">
        <f>IF(ISERROR(MATCH(GB$1,'CSC Mitre'!AX$1:AX$220,0)),"",VLOOKUP(GB$1,'Tactic Recode'!$A$1:$B$547,2,FALSE))</f>
        <v/>
      </c>
      <c r="GC51" t="str">
        <f>IF(ISERROR(MATCH(GC$1,'CSC Mitre'!AX$1:AX$220,0)),"",VLOOKUP(GC$1,'Tactic Recode'!$A$1:$B$547,2,FALSE))</f>
        <v/>
      </c>
      <c r="GD51" t="str">
        <f>IF(ISERROR(MATCH(GD$1,'CSC Mitre'!AX$1:AX$220,0)),"",VLOOKUP(GD$1,'Tactic Recode'!$A$1:$B$547,2,FALSE))</f>
        <v/>
      </c>
      <c r="GE51" t="str">
        <f>IF(ISERROR(MATCH(GE$1,'CSC Mitre'!AX$1:AX$220,0)),"",VLOOKUP(GE$1,'Tactic Recode'!$A$1:$B$547,2,FALSE))</f>
        <v/>
      </c>
      <c r="GF51" t="str">
        <f>IF(ISERROR(MATCH(GF$1,'CSC Mitre'!AX$1:AX$220,0)),"",VLOOKUP(GF$1,'Tactic Recode'!$A$1:$B$547,2,FALSE))</f>
        <v/>
      </c>
      <c r="GG51" t="str">
        <f>IF(ISERROR(MATCH(GG$1,'CSC Mitre'!AX$1:AX$220,0)),"",VLOOKUP(GG$1,'Tactic Recode'!$A$1:$B$547,2,FALSE))</f>
        <v/>
      </c>
      <c r="GH51" t="str">
        <f>IF(ISERROR(MATCH(GH$1,'CSC Mitre'!AX$1:AX$220,0)),"",VLOOKUP(GH$1,'Tactic Recode'!$A$1:$B$547,2,FALSE))</f>
        <v/>
      </c>
      <c r="GI51" t="str">
        <f>IF(ISERROR(MATCH(GI$1,'CSC Mitre'!AX$1:AX$220,0)),"",VLOOKUP(GI$1,'Tactic Recode'!$A$1:$B$547,2,FALSE))</f>
        <v/>
      </c>
      <c r="GJ51" t="str">
        <f>IF(ISERROR(MATCH(GJ$1,'CSC Mitre'!AX$1:AX$220,0)),"",VLOOKUP(GJ$1,'Tactic Recode'!$A$1:$B$547,2,FALSE))</f>
        <v/>
      </c>
      <c r="GK51" t="str">
        <f>IF(ISERROR(MATCH(GK$1,'CSC Mitre'!AX$1:AX$220,0)),"",VLOOKUP(GK$1,'Tactic Recode'!$A$1:$B$547,2,FALSE))</f>
        <v/>
      </c>
      <c r="GL51" t="str">
        <f>IF(ISERROR(MATCH(GL$1,'CSC Mitre'!AX$1:AX$220,0)),"",VLOOKUP(GL$1,'Tactic Recode'!$A$1:$B$547,2,FALSE))</f>
        <v/>
      </c>
      <c r="GM51" t="str">
        <f>IF(ISERROR(MATCH(GM$1,'CSC Mitre'!AX$1:AX$220,0)),"",VLOOKUP(GM$1,'Tactic Recode'!$A$1:$B$547,2,FALSE))</f>
        <v/>
      </c>
      <c r="GN51" t="str">
        <f>IF(ISERROR(MATCH(GN$1,'CSC Mitre'!AX$1:AX$220,0)),"",VLOOKUP(GN$1,'Tactic Recode'!$A$1:$B$547,2,FALSE))</f>
        <v/>
      </c>
      <c r="GO51" t="str">
        <f>IF(ISERROR(MATCH(GO$1,'CSC Mitre'!AX$1:AX$220,0)),"",VLOOKUP(GO$1,'Tactic Recode'!$A$1:$B$547,2,FALSE))</f>
        <v/>
      </c>
      <c r="GP51" t="str">
        <f>IF(ISERROR(MATCH(GP$1,'CSC Mitre'!AX$1:AX$220,0)),"",VLOOKUP(GP$1,'Tactic Recode'!$A$1:$B$547,2,FALSE))</f>
        <v/>
      </c>
      <c r="GQ51" t="str">
        <f>IF(ISERROR(MATCH(GQ$1,'CSC Mitre'!AX$1:AX$220,0)),"",VLOOKUP(GQ$1,'Tactic Recode'!$A$1:$B$547,2,FALSE))</f>
        <v/>
      </c>
      <c r="GR51" t="str">
        <f>IF(ISERROR(MATCH(GR$1,'CSC Mitre'!AX$1:AX$220,0)),"",VLOOKUP(GR$1,'Tactic Recode'!$A$1:$B$547,2,FALSE))</f>
        <v/>
      </c>
      <c r="GS51" t="str">
        <f>IF(ISERROR(MATCH(GS$1,'CSC Mitre'!AX$1:AX$220,0)),"",VLOOKUP(GS$1,'Tactic Recode'!$A$1:$B$547,2,FALSE))</f>
        <v/>
      </c>
      <c r="GT51" t="str">
        <f>IF(ISERROR(MATCH(GT$1,'CSC Mitre'!AX$1:AX$220,0)),"",VLOOKUP(GT$1,'Tactic Recode'!$A$1:$B$547,2,FALSE))</f>
        <v/>
      </c>
      <c r="GU51" t="str">
        <f>IF(ISERROR(MATCH(GU$1,'CSC Mitre'!AX$1:AX$220,0)),"",VLOOKUP(GU$1,'Tactic Recode'!$A$1:$B$547,2,FALSE))</f>
        <v/>
      </c>
      <c r="GV51" t="str">
        <f>IF(ISERROR(MATCH(GV$1,'CSC Mitre'!AX$1:AX$220,0)),"",VLOOKUP(GV$1,'Tactic Recode'!$A$1:$B$547,2,FALSE))</f>
        <v/>
      </c>
      <c r="GW51" t="str">
        <f>IF(ISERROR(MATCH(GW$1,'CSC Mitre'!AX$1:AX$220,0)),"",VLOOKUP(GW$1,'Tactic Recode'!$A$1:$B$547,2,FALSE))</f>
        <v/>
      </c>
      <c r="GX51" t="str">
        <f>IF(ISERROR(MATCH(GX$1,'CSC Mitre'!AX$1:AX$220,0)),"",VLOOKUP(GX$1,'Tactic Recode'!$A$1:$B$547,2,FALSE))</f>
        <v/>
      </c>
      <c r="GY51" t="str">
        <f>IF(ISERROR(MATCH(GY$1,'CSC Mitre'!AX$1:AX$220,0)),"",VLOOKUP(GY$1,'Tactic Recode'!$A$1:$B$547,2,FALSE))</f>
        <v/>
      </c>
      <c r="GZ51" t="str">
        <f>IF(ISERROR(MATCH(GZ$1,'CSC Mitre'!AX$1:AX$220,0)),"",VLOOKUP(GZ$1,'Tactic Recode'!$A$1:$B$547,2,FALSE))</f>
        <v/>
      </c>
      <c r="HA51" t="str">
        <f>IF(ISERROR(MATCH(HA$1,'CSC Mitre'!AX$1:AX$220,0)),"",VLOOKUP(HA$1,'Tactic Recode'!$A$1:$B$547,2,FALSE))</f>
        <v/>
      </c>
      <c r="HB51" t="str">
        <f>IF(ISERROR(MATCH(HB$1,'CSC Mitre'!AX$1:AX$220,0)),"",VLOOKUP(HB$1,'Tactic Recode'!$A$1:$B$547,2,FALSE))</f>
        <v/>
      </c>
      <c r="HC51" t="str">
        <f>IF(ISERROR(MATCH(HC$1,'CSC Mitre'!AX$1:AX$220,0)),"",VLOOKUP(HC$1,'Tactic Recode'!$A$1:$B$547,2,FALSE))</f>
        <v/>
      </c>
      <c r="HD51" t="str">
        <f>IF(ISERROR(MATCH(HD$1,'CSC Mitre'!AX$1:AX$220,0)),"",VLOOKUP(HD$1,'Tactic Recode'!$A$1:$B$547,2,FALSE))</f>
        <v/>
      </c>
      <c r="HE51" t="str">
        <f>IF(ISERROR(MATCH(HE$1,'CSC Mitre'!AX$1:AX$220,0)),"",VLOOKUP(HE$1,'Tactic Recode'!$A$1:$B$547,2,FALSE))</f>
        <v/>
      </c>
      <c r="HF51" t="str">
        <f>IF(ISERROR(MATCH(HF$1,'CSC Mitre'!AX$1:AX$220,0)),"",VLOOKUP(HF$1,'Tactic Recode'!$A$1:$B$547,2,FALSE))</f>
        <v/>
      </c>
      <c r="HG51" t="str">
        <f>IF(ISERROR(MATCH(HG$1,'CSC Mitre'!AX$1:AX$220,0)),"",VLOOKUP(HG$1,'Tactic Recode'!$A$1:$B$547,2,FALSE))</f>
        <v/>
      </c>
      <c r="HH51" t="str">
        <f>IF(ISERROR(MATCH(HH$1,'CSC Mitre'!AX$1:AX$220,0)),"",VLOOKUP(HH$1,'Tactic Recode'!$A$1:$B$547,2,FALSE))</f>
        <v/>
      </c>
      <c r="HI51" t="str">
        <f>IF(ISERROR(MATCH(HI$1,'CSC Mitre'!AX$1:AX$220,0)),"",VLOOKUP(HI$1,'Tactic Recode'!$A$1:$B$547,2,FALSE))</f>
        <v/>
      </c>
      <c r="HJ51" t="str">
        <f>IF(ISERROR(MATCH(HJ$1,'CSC Mitre'!AX$1:AX$220,0)),"",VLOOKUP(HJ$1,'Tactic Recode'!$A$1:$B$547,2,FALSE))</f>
        <v/>
      </c>
      <c r="HK51" t="str">
        <f>IF(ISERROR(MATCH(HK$1,'CSC Mitre'!AX$1:AX$220,0)),"",VLOOKUP(HK$1,'Tactic Recode'!$A$1:$B$547,2,FALSE))</f>
        <v/>
      </c>
      <c r="HL51" t="str">
        <f>IF(ISERROR(MATCH(HL$1,'CSC Mitre'!AX$1:AX$220,0)),"",VLOOKUP(HL$1,'Tactic Recode'!$A$1:$B$547,2,FALSE))</f>
        <v/>
      </c>
      <c r="HM51" t="str">
        <f>IF(ISERROR(MATCH(HM$1,'CSC Mitre'!AX$1:AX$220,0)),"",VLOOKUP(HM$1,'Tactic Recode'!$A$1:$B$547,2,FALSE))</f>
        <v/>
      </c>
      <c r="HN51" t="str">
        <f>IF(ISERROR(MATCH(HN$1,'CSC Mitre'!AX$1:AX$220,0)),"",VLOOKUP(HN$1,'Tactic Recode'!$A$1:$B$547,2,FALSE))</f>
        <v/>
      </c>
      <c r="HO51" t="str">
        <f>IF(ISERROR(MATCH(HO$1,'CSC Mitre'!AX$1:AX$220,0)),"",VLOOKUP(HO$1,'Tactic Recode'!$A$1:$B$547,2,FALSE))</f>
        <v/>
      </c>
      <c r="HP51" t="str">
        <f>IF(ISERROR(MATCH(HP$1,'CSC Mitre'!AX$1:AX$220,0)),"",VLOOKUP(HP$1,'Tactic Recode'!$A$1:$B$547,2,FALSE))</f>
        <v/>
      </c>
      <c r="HQ51" t="str">
        <f>IF(ISERROR(MATCH(HQ$1,'CSC Mitre'!AX$1:AX$220,0)),"",VLOOKUP(HQ$1,'Tactic Recode'!$A$1:$B$547,2,FALSE))</f>
        <v/>
      </c>
      <c r="HR51" t="str">
        <f>IF(ISERROR(MATCH(HR$1,'CSC Mitre'!AX$1:AX$220,0)),"",VLOOKUP(HR$1,'Tactic Recode'!$A$1:$B$547,2,FALSE))</f>
        <v/>
      </c>
      <c r="HS51" t="str">
        <f>IF(ISERROR(MATCH(HS$1,'CSC Mitre'!AX$1:AX$220,0)),"",VLOOKUP(HS$1,'Tactic Recode'!$A$1:$B$547,2,FALSE))</f>
        <v/>
      </c>
      <c r="HT51" t="str">
        <f>IF(ISERROR(MATCH(HT$1,'CSC Mitre'!AX$1:AX$220,0)),"",VLOOKUP(HT$1,'Tactic Recode'!$A$1:$B$547,2,FALSE))</f>
        <v/>
      </c>
      <c r="HU51" t="str">
        <f>IF(ISERROR(MATCH(HU$1,'CSC Mitre'!AX$1:AX$220,0)),"",VLOOKUP(HU$1,'Tactic Recode'!$A$1:$B$547,2,FALSE))</f>
        <v/>
      </c>
      <c r="HV51" t="str">
        <f>IF(ISERROR(MATCH(HV$1,'CSC Mitre'!AX$1:AX$220,0)),"",VLOOKUP(HV$1,'Tactic Recode'!$A$1:$B$547,2,FALSE))</f>
        <v/>
      </c>
      <c r="HW51" t="str">
        <f>IF(ISERROR(MATCH(HW$1,'CSC Mitre'!AX$1:AX$220,0)),"",VLOOKUP(HW$1,'Tactic Recode'!$A$1:$B$547,2,FALSE))</f>
        <v/>
      </c>
      <c r="HX51" t="str">
        <f>IF(ISERROR(MATCH(HX$1,'CSC Mitre'!AX$1:AX$220,0)),"",VLOOKUP(HX$1,'Tactic Recode'!$A$1:$B$547,2,FALSE))</f>
        <v/>
      </c>
      <c r="HY51" t="str">
        <f>IF(ISERROR(MATCH(HY$1,'CSC Mitre'!AX$1:AX$220,0)),"",VLOOKUP(HY$1,'Tactic Recode'!$A$1:$B$547,2,FALSE))</f>
        <v/>
      </c>
      <c r="HZ51" t="str">
        <f>IF(ISERROR(MATCH(HZ$1,'CSC Mitre'!AX$1:AX$220,0)),"",VLOOKUP(HZ$1,'Tactic Recode'!$A$1:$B$547,2,FALSE))</f>
        <v/>
      </c>
      <c r="IA51" t="str">
        <f>IF(ISERROR(MATCH(IA$1,'CSC Mitre'!AX$1:AX$220,0)),"",VLOOKUP(IA$1,'Tactic Recode'!$A$1:$B$547,2,FALSE))</f>
        <v/>
      </c>
      <c r="IB51" t="str">
        <f>IF(ISERROR(MATCH(IB$1,'CSC Mitre'!AX$1:AX$220,0)),"",VLOOKUP(IB$1,'Tactic Recode'!$A$1:$B$547,2,FALSE))</f>
        <v/>
      </c>
      <c r="IC51" t="str">
        <f>IF(ISERROR(MATCH(IC$1,'CSC Mitre'!AX$1:AX$220,0)),"",VLOOKUP(IC$1,'Tactic Recode'!$A$1:$B$547,2,FALSE))</f>
        <v/>
      </c>
      <c r="ID51" t="str">
        <f>IF(ISERROR(MATCH(ID$1,'CSC Mitre'!AX$1:AX$220,0)),"",VLOOKUP(ID$1,'Tactic Recode'!$A$1:$B$547,2,FALSE))</f>
        <v/>
      </c>
      <c r="IE51" t="str">
        <f>IF(ISERROR(MATCH(IE$1,'CSC Mitre'!AX$1:AX$220,0)),"",VLOOKUP(IE$1,'Tactic Recode'!$A$1:$B$547,2,FALSE))</f>
        <v/>
      </c>
      <c r="IF51" t="str">
        <f>IF(ISERROR(MATCH(IF$1,'CSC Mitre'!AX$1:AX$220,0)),"",VLOOKUP(IF$1,'Tactic Recode'!$A$1:$B$547,2,FALSE))</f>
        <v/>
      </c>
      <c r="IG51" t="str">
        <f>IF(ISERROR(MATCH(IG$1,'CSC Mitre'!AX$1:AX$220,0)),"",VLOOKUP(IG$1,'Tactic Recode'!$A$1:$B$547,2,FALSE))</f>
        <v/>
      </c>
      <c r="IH51" t="str">
        <f>IF(ISERROR(MATCH(IH$1,'CSC Mitre'!AX$1:AX$220,0)),"",VLOOKUP(IH$1,'Tactic Recode'!$A$1:$B$547,2,FALSE))</f>
        <v/>
      </c>
      <c r="II51" t="str">
        <f>IF(ISERROR(MATCH(II$1,'CSC Mitre'!AX$1:AX$220,0)),"",VLOOKUP(II$1,'Tactic Recode'!$A$1:$B$547,2,FALSE))</f>
        <v/>
      </c>
      <c r="IJ51" t="str">
        <f>IF(ISERROR(MATCH(IJ$1,'CSC Mitre'!AX$1:AX$220,0)),"",VLOOKUP(IJ$1,'Tactic Recode'!$A$1:$B$547,2,FALSE))</f>
        <v/>
      </c>
      <c r="IK51" t="str">
        <f>IF(ISERROR(MATCH(IK$1,'CSC Mitre'!AX$1:AX$220,0)),"",VLOOKUP(IK$1,'Tactic Recode'!$A$1:$B$547,2,FALSE))</f>
        <v/>
      </c>
      <c r="IL51" t="str">
        <f>IF(ISERROR(MATCH(IL$1,'CSC Mitre'!AX$1:AX$220,0)),"",VLOOKUP(IL$1,'Tactic Recode'!$A$1:$B$547,2,FALSE))</f>
        <v/>
      </c>
      <c r="IM51" t="str">
        <f>IF(ISERROR(MATCH(IM$1,'CSC Mitre'!AX$1:AX$220,0)),"",VLOOKUP(IM$1,'Tactic Recode'!$A$1:$B$547,2,FALSE))</f>
        <v/>
      </c>
      <c r="IN51" t="str">
        <f>IF(ISERROR(MATCH(IN$1,'CSC Mitre'!AX$1:AX$220,0)),"",VLOOKUP(IN$1,'Tactic Recode'!$A$1:$B$547,2,FALSE))</f>
        <v/>
      </c>
      <c r="IO51" t="str">
        <f>IF(ISERROR(MATCH(IO$1,'CSC Mitre'!AX$1:AX$220,0)),"",VLOOKUP(IO$1,'Tactic Recode'!$A$1:$B$547,2,FALSE))</f>
        <v/>
      </c>
      <c r="IP51" t="str">
        <f>IF(ISERROR(MATCH(IP$1,'CSC Mitre'!AX$1:AX$220,0)),"",VLOOKUP(IP$1,'Tactic Recode'!$A$1:$B$547,2,FALSE))</f>
        <v/>
      </c>
      <c r="IQ51" t="str">
        <f>IF(ISERROR(MATCH(IQ$1,'CSC Mitre'!AX$1:AX$220,0)),"",VLOOKUP(IQ$1,'Tactic Recode'!$A$1:$B$547,2,FALSE))</f>
        <v/>
      </c>
      <c r="IR51" t="str">
        <f>IF(ISERROR(MATCH(IR$1,'CSC Mitre'!AX$1:AX$220,0)),"",VLOOKUP(IR$1,'Tactic Recode'!$A$1:$B$547,2,FALSE))</f>
        <v/>
      </c>
      <c r="IS51" t="str">
        <f>IF(ISERROR(MATCH(IS$1,'CSC Mitre'!AX$1:AX$220,0)),"",VLOOKUP(IS$1,'Tactic Recode'!$A$1:$B$547,2,FALSE))</f>
        <v/>
      </c>
      <c r="IT51" t="str">
        <f>IF(ISERROR(MATCH(IT$1,'CSC Mitre'!AX$1:AX$220,0)),"",VLOOKUP(IT$1,'Tactic Recode'!$A$1:$B$547,2,FALSE))</f>
        <v/>
      </c>
      <c r="IU51" t="str">
        <f>IF(ISERROR(MATCH(IU$1,'CSC Mitre'!AX$1:AX$220,0)),"",VLOOKUP(IU$1,'Tactic Recode'!$A$1:$B$547,2,FALSE))</f>
        <v/>
      </c>
      <c r="IV51" t="str">
        <f>IF(ISERROR(MATCH(IV$1,'CSC Mitre'!AX$1:AX$220,0)),"",VLOOKUP(IV$1,'Tactic Recode'!$A$1:$B$547,2,FALSE))</f>
        <v/>
      </c>
      <c r="IW51" t="str">
        <f>IF(ISERROR(MATCH(IW$1,'CSC Mitre'!AX$1:AX$220,0)),"",VLOOKUP(IW$1,'Tactic Recode'!$A$1:$B$547,2,FALSE))</f>
        <v/>
      </c>
      <c r="IX51" t="str">
        <f>IF(ISERROR(MATCH(IX$1,'CSC Mitre'!AX$1:AX$220,0)),"",VLOOKUP(IX$1,'Tactic Recode'!$A$1:$B$547,2,FALSE))</f>
        <v/>
      </c>
      <c r="IY51" t="str">
        <f>IF(ISERROR(MATCH(IY$1,'CSC Mitre'!AX$1:AX$220,0)),"",VLOOKUP(IY$1,'Tactic Recode'!$A$1:$B$547,2,FALSE))</f>
        <v/>
      </c>
      <c r="IZ51" t="str">
        <f>IF(ISERROR(MATCH(IZ$1,'CSC Mitre'!AX$1:AX$220,0)),"",VLOOKUP(IZ$1,'Tactic Recode'!$A$1:$B$547,2,FALSE))</f>
        <v/>
      </c>
      <c r="JA51" t="str">
        <f>IF(ISERROR(MATCH(JA$1,'CSC Mitre'!AX$1:AX$220,0)),"",VLOOKUP(JA$1,'Tactic Recode'!$A$1:$B$547,2,FALSE))</f>
        <v/>
      </c>
      <c r="JB51" t="str">
        <f>IF(ISERROR(MATCH(JB$1,'CSC Mitre'!AX$1:AX$220,0)),"",VLOOKUP(JB$1,'Tactic Recode'!$A$1:$B$547,2,FALSE))</f>
        <v/>
      </c>
      <c r="JC51" t="str">
        <f>IF(ISERROR(MATCH(JC$1,'CSC Mitre'!AX$1:AX$220,0)),"",VLOOKUP(JC$1,'Tactic Recode'!$A$1:$B$547,2,FALSE))</f>
        <v/>
      </c>
      <c r="JD51" t="str">
        <f>IF(ISERROR(MATCH(JD$1,'CSC Mitre'!AX$1:AX$220,0)),"",VLOOKUP(JD$1,'Tactic Recode'!$A$1:$B$547,2,FALSE))</f>
        <v/>
      </c>
      <c r="JE51" t="str">
        <f>IF(ISERROR(MATCH(JE$1,'CSC Mitre'!AX$1:AX$220,0)),"",VLOOKUP(JE$1,'Tactic Recode'!$A$1:$B$547,2,FALSE))</f>
        <v/>
      </c>
      <c r="JF51" t="str">
        <f>IF(ISERROR(MATCH(JF$1,'CSC Mitre'!AX$1:AX$220,0)),"",VLOOKUP(JF$1,'Tactic Recode'!$A$1:$B$547,2,FALSE))</f>
        <v/>
      </c>
      <c r="JG51" t="str">
        <f>IF(ISERROR(MATCH(JG$1,'CSC Mitre'!AX$1:AX$220,0)),"",VLOOKUP(JG$1,'Tactic Recode'!$A$1:$B$547,2,FALSE))</f>
        <v/>
      </c>
      <c r="JH51" t="str">
        <f>IF(ISERROR(MATCH(JH$1,'CSC Mitre'!AX$1:AX$220,0)),"",VLOOKUP(JH$1,'Tactic Recode'!$A$1:$B$547,2,FALSE))</f>
        <v/>
      </c>
      <c r="JI51" t="str">
        <f>IF(ISERROR(MATCH(JI$1,'CSC Mitre'!AX$1:AX$220,0)),"",VLOOKUP(JI$1,'Tactic Recode'!$A$1:$B$547,2,FALSE))</f>
        <v/>
      </c>
      <c r="JJ51" t="str">
        <f>IF(ISERROR(MATCH(JJ$1,'CSC Mitre'!AX$1:AX$220,0)),"",VLOOKUP(JJ$1,'Tactic Recode'!$A$1:$B$547,2,FALSE))</f>
        <v/>
      </c>
      <c r="JK51" t="str">
        <f>IF(ISERROR(MATCH(JK$1,'CSC Mitre'!AX$1:AX$220,0)),"",VLOOKUP(JK$1,'Tactic Recode'!$A$1:$B$547,2,FALSE))</f>
        <v/>
      </c>
      <c r="JL51" t="str">
        <f>IF(ISERROR(MATCH(JL$1,'CSC Mitre'!AX$1:AX$220,0)),"",VLOOKUP(JL$1,'Tactic Recode'!$A$1:$B$547,2,FALSE))</f>
        <v/>
      </c>
      <c r="JM51" t="str">
        <f>IF(ISERROR(MATCH(JM$1,'CSC Mitre'!AX$1:AX$220,0)),"",VLOOKUP(JM$1,'Tactic Recode'!$A$1:$B$547,2,FALSE))</f>
        <v/>
      </c>
      <c r="JN51" t="str">
        <f>IF(ISERROR(MATCH(JN$1,'CSC Mitre'!AX$1:AX$220,0)),"",VLOOKUP(JN$1,'Tactic Recode'!$A$1:$B$547,2,FALSE))</f>
        <v/>
      </c>
      <c r="JO51" t="str">
        <f>IF(ISERROR(MATCH(JO$1,'CSC Mitre'!AX$1:AX$220,0)),"",VLOOKUP(JO$1,'Tactic Recode'!$A$1:$B$547,2,FALSE))</f>
        <v/>
      </c>
      <c r="JP51" t="str">
        <f>IF(ISERROR(MATCH(JP$1,'CSC Mitre'!AX$1:AX$220,0)),"",VLOOKUP(JP$1,'Tactic Recode'!$A$1:$B$547,2,FALSE))</f>
        <v/>
      </c>
      <c r="JQ51" t="str">
        <f>IF(ISERROR(MATCH(JQ$1,'CSC Mitre'!AX$1:AX$220,0)),"",VLOOKUP(JQ$1,'Tactic Recode'!$A$1:$B$547,2,FALSE))</f>
        <v/>
      </c>
      <c r="JR51" t="str">
        <f>IF(ISERROR(MATCH(JR$1,'CSC Mitre'!AX$1:AX$220,0)),"",VLOOKUP(JR$1,'Tactic Recode'!$A$1:$B$547,2,FALSE))</f>
        <v/>
      </c>
      <c r="JS51" t="str">
        <f>IF(ISERROR(MATCH(JS$1,'CSC Mitre'!AX$1:AX$220,0)),"",VLOOKUP(JS$1,'Tactic Recode'!$A$1:$B$547,2,FALSE))</f>
        <v/>
      </c>
      <c r="JT51" t="str">
        <f>IF(ISERROR(MATCH(JT$1,'CSC Mitre'!AX$1:AX$220,0)),"",VLOOKUP(JT$1,'Tactic Recode'!$A$1:$B$547,2,FALSE))</f>
        <v/>
      </c>
      <c r="JU51" t="str">
        <f>IF(ISERROR(MATCH(JU$1,'CSC Mitre'!AX$1:AX$220,0)),"",VLOOKUP(JU$1,'Tactic Recode'!$A$1:$B$547,2,FALSE))</f>
        <v/>
      </c>
      <c r="JV51" t="str">
        <f>IF(ISERROR(MATCH(JV$1,'CSC Mitre'!AX$1:AX$220,0)),"",VLOOKUP(JV$1,'Tactic Recode'!$A$1:$B$547,2,FALSE))</f>
        <v/>
      </c>
      <c r="JW51" t="str">
        <f>IF(ISERROR(MATCH(JW$1,'CSC Mitre'!AX$1:AX$220,0)),"",VLOOKUP(JW$1,'Tactic Recode'!$A$1:$B$547,2,FALSE))</f>
        <v/>
      </c>
      <c r="JX51" t="str">
        <f>IF(ISERROR(MATCH(JX$1,'CSC Mitre'!AX$1:AX$220,0)),"",VLOOKUP(JX$1,'Tactic Recode'!$A$1:$B$547,2,FALSE))</f>
        <v/>
      </c>
      <c r="JY51" t="str">
        <f>IF(ISERROR(MATCH(JY$1,'CSC Mitre'!AX$1:AX$220,0)),"",VLOOKUP(JY$1,'Tactic Recode'!$A$1:$B$547,2,FALSE))</f>
        <v/>
      </c>
      <c r="JZ51" t="str">
        <f>IF(ISERROR(MATCH(JZ$1,'CSC Mitre'!AX$1:AX$220,0)),"",VLOOKUP(JZ$1,'Tactic Recode'!$A$1:$B$547,2,FALSE))</f>
        <v/>
      </c>
      <c r="KA51" t="str">
        <f>IF(ISERROR(MATCH(KA$1,'CSC Mitre'!AX$1:AX$220,0)),"",VLOOKUP(KA$1,'Tactic Recode'!$A$1:$B$547,2,FALSE))</f>
        <v/>
      </c>
      <c r="KB51" t="str">
        <f>IF(ISERROR(MATCH(KB$1,'CSC Mitre'!AX$1:AX$220,0)),"",VLOOKUP(KB$1,'Tactic Recode'!$A$1:$B$547,2,FALSE))</f>
        <v/>
      </c>
      <c r="KC51" t="str">
        <f>IF(ISERROR(MATCH(KC$1,'CSC Mitre'!AX$1:AX$220,0)),"",VLOOKUP(KC$1,'Tactic Recode'!$A$1:$B$547,2,FALSE))</f>
        <v/>
      </c>
      <c r="KD51" t="str">
        <f>IF(ISERROR(MATCH(KD$1,'CSC Mitre'!AX$1:AX$220,0)),"",VLOOKUP(KD$1,'Tactic Recode'!$A$1:$B$547,2,FALSE))</f>
        <v/>
      </c>
      <c r="KE51" t="str">
        <f>IF(ISERROR(MATCH(KE$1,'CSC Mitre'!AX$1:AX$220,0)),"",VLOOKUP(KE$1,'Tactic Recode'!$A$1:$B$547,2,FALSE))</f>
        <v/>
      </c>
      <c r="KF51" t="str">
        <f>IF(ISERROR(MATCH(KF$1,'CSC Mitre'!AX$1:AX$220,0)),"",VLOOKUP(KF$1,'Tactic Recode'!$A$1:$B$547,2,FALSE))</f>
        <v/>
      </c>
      <c r="KG51" t="str">
        <f>IF(ISERROR(MATCH(KG$1,'CSC Mitre'!AX$1:AX$220,0)),"",VLOOKUP(KG$1,'Tactic Recode'!$A$1:$B$547,2,FALSE))</f>
        <v/>
      </c>
      <c r="KH51" t="str">
        <f>IF(ISERROR(MATCH(KH$1,'CSC Mitre'!AX$1:AX$220,0)),"",VLOOKUP(KH$1,'Tactic Recode'!$A$1:$B$547,2,FALSE))</f>
        <v/>
      </c>
      <c r="KI51" t="str">
        <f>IF(ISERROR(MATCH(KI$1,'CSC Mitre'!AX$1:AX$220,0)),"",VLOOKUP(KI$1,'Tactic Recode'!$A$1:$B$547,2,FALSE))</f>
        <v/>
      </c>
      <c r="KJ51" t="str">
        <f>IF(ISERROR(MATCH(KJ$1,'CSC Mitre'!AX$1:AX$220,0)),"",VLOOKUP(KJ$1,'Tactic Recode'!$A$1:$B$547,2,FALSE))</f>
        <v/>
      </c>
      <c r="KK51" t="str">
        <f>IF(ISERROR(MATCH(KK$1,'CSC Mitre'!AX$1:AX$220,0)),"",VLOOKUP(KK$1,'Tactic Recode'!$A$1:$B$547,2,FALSE))</f>
        <v/>
      </c>
      <c r="KL51" t="str">
        <f>IF(ISERROR(MATCH(KL$1,'CSC Mitre'!AX$1:AX$220,0)),"",VLOOKUP(KL$1,'Tactic Recode'!$A$1:$B$547,2,FALSE))</f>
        <v/>
      </c>
      <c r="KM51" t="str">
        <f>IF(ISERROR(MATCH(KM$1,'CSC Mitre'!AX$1:AX$220,0)),"",VLOOKUP(KM$1,'Tactic Recode'!$A$1:$B$547,2,FALSE))</f>
        <v/>
      </c>
      <c r="KN51" t="str">
        <f>IF(ISERROR(MATCH(KN$1,'CSC Mitre'!AX$1:AX$220,0)),"",VLOOKUP(KN$1,'Tactic Recode'!$A$1:$B$547,2,FALSE))</f>
        <v/>
      </c>
      <c r="KO51" t="str">
        <f>IF(ISERROR(MATCH(KO$1,'CSC Mitre'!AX$1:AX$220,0)),"",VLOOKUP(KO$1,'Tactic Recode'!$A$1:$B$547,2,FALSE))</f>
        <v/>
      </c>
      <c r="KP51" t="str">
        <f>IF(ISERROR(MATCH(KP$1,'CSC Mitre'!AX$1:AX$220,0)),"",VLOOKUP(KP$1,'Tactic Recode'!$A$1:$B$547,2,FALSE))</f>
        <v/>
      </c>
      <c r="KQ51" t="str">
        <f>IF(ISERROR(MATCH(KQ$1,'CSC Mitre'!AX$1:AX$220,0)),"",VLOOKUP(KQ$1,'Tactic Recode'!$A$1:$B$547,2,FALSE))</f>
        <v/>
      </c>
      <c r="KR51" t="str">
        <f>IF(ISERROR(MATCH(KR$1,'CSC Mitre'!AX$1:AX$220,0)),"",VLOOKUP(KR$1,'Tactic Recode'!$A$1:$B$547,2,FALSE))</f>
        <v/>
      </c>
      <c r="KS51" t="str">
        <f>IF(ISERROR(MATCH(KS$1,'CSC Mitre'!AX$1:AX$220,0)),"",VLOOKUP(KS$1,'Tactic Recode'!$A$1:$B$547,2,FALSE))</f>
        <v/>
      </c>
      <c r="KT51" t="str">
        <f>IF(ISERROR(MATCH(KT$1,'CSC Mitre'!AX$1:AX$220,0)),"",VLOOKUP(KT$1,'Tactic Recode'!$A$1:$B$547,2,FALSE))</f>
        <v/>
      </c>
      <c r="KU51" t="str">
        <f>IF(ISERROR(MATCH(KU$1,'CSC Mitre'!AX$1:AX$220,0)),"",VLOOKUP(KU$1,'Tactic Recode'!$A$1:$B$547,2,FALSE))</f>
        <v/>
      </c>
      <c r="KV51" t="str">
        <f>IF(ISERROR(MATCH(KV$1,'CSC Mitre'!AX$1:AX$220,0)),"",VLOOKUP(KV$1,'Tactic Recode'!$A$1:$B$547,2,FALSE))</f>
        <v/>
      </c>
      <c r="KW51" t="str">
        <f>IF(ISERROR(MATCH(KW$1,'CSC Mitre'!AX$1:AX$220,0)),"",VLOOKUP(KW$1,'Tactic Recode'!$A$1:$B$547,2,FALSE))</f>
        <v/>
      </c>
      <c r="KX51" t="str">
        <f>IF(ISERROR(MATCH(KX$1,'CSC Mitre'!AX$1:AX$220,0)),"",VLOOKUP(KX$1,'Tactic Recode'!$A$1:$B$547,2,FALSE))</f>
        <v/>
      </c>
      <c r="KY51" t="str">
        <f>IF(ISERROR(MATCH(KY$1,'CSC Mitre'!AX$1:AX$220,0)),"",VLOOKUP(KY$1,'Tactic Recode'!$A$1:$B$547,2,FALSE))</f>
        <v/>
      </c>
      <c r="KZ51" t="str">
        <f>IF(ISERROR(MATCH(KZ$1,'CSC Mitre'!AX$1:AX$220,0)),"",VLOOKUP(KZ$1,'Tactic Recode'!$A$1:$B$547,2,FALSE))</f>
        <v/>
      </c>
      <c r="LA51" t="str">
        <f>IF(ISERROR(MATCH(LA$1,'CSC Mitre'!AX$1:AX$220,0)),"",VLOOKUP(LA$1,'Tactic Recode'!$A$1:$B$547,2,FALSE))</f>
        <v/>
      </c>
      <c r="LB51" t="str">
        <f>IF(ISERROR(MATCH(LB$1,'CSC Mitre'!AX$1:AX$220,0)),"",VLOOKUP(LB$1,'Tactic Recode'!$A$1:$B$547,2,FALSE))</f>
        <v/>
      </c>
      <c r="LC51" t="str">
        <f>IF(ISERROR(MATCH(LC$1,'CSC Mitre'!AX$1:AX$220,0)),"",VLOOKUP(LC$1,'Tactic Recode'!$A$1:$B$547,2,FALSE))</f>
        <v/>
      </c>
      <c r="LD51" t="str">
        <f>IF(ISERROR(MATCH(LD$1,'CSC Mitre'!AX$1:AX$220,0)),"",VLOOKUP(LD$1,'Tactic Recode'!$A$1:$B$547,2,FALSE))</f>
        <v/>
      </c>
      <c r="LE51" t="str">
        <f>IF(ISERROR(MATCH(LE$1,'CSC Mitre'!AX$1:AX$220,0)),"",VLOOKUP(LE$1,'Tactic Recode'!$A$1:$B$547,2,FALSE))</f>
        <v/>
      </c>
      <c r="LF51" t="str">
        <f>IF(ISERROR(MATCH(LF$1,'CSC Mitre'!AX$1:AX$220,0)),"",VLOOKUP(LF$1,'Tactic Recode'!$A$1:$B$547,2,FALSE))</f>
        <v/>
      </c>
      <c r="LG51" t="str">
        <f>IF(ISERROR(MATCH(LG$1,'CSC Mitre'!AX$1:AX$220,0)),"",VLOOKUP(LG$1,'Tactic Recode'!$A$1:$B$547,2,FALSE))</f>
        <v/>
      </c>
      <c r="LH51" t="str">
        <f>IF(ISERROR(MATCH(LH$1,'CSC Mitre'!AX$1:AX$220,0)),"",VLOOKUP(LH$1,'Tactic Recode'!$A$1:$B$547,2,FALSE))</f>
        <v/>
      </c>
      <c r="LI51" t="str">
        <f>IF(ISERROR(MATCH(LI$1,'CSC Mitre'!AX$1:AX$220,0)),"",VLOOKUP(LI$1,'Tactic Recode'!$A$1:$B$547,2,FALSE))</f>
        <v/>
      </c>
      <c r="LJ51" t="str">
        <f>IF(ISERROR(MATCH(LJ$1,'CSC Mitre'!AX$1:AX$220,0)),"",VLOOKUP(LJ$1,'Tactic Recode'!$A$1:$B$547,2,FALSE))</f>
        <v/>
      </c>
      <c r="LK51" t="str">
        <f>IF(ISERROR(MATCH(LK$1,'CSC Mitre'!AX$1:AX$220,0)),"",VLOOKUP(LK$1,'Tactic Recode'!$A$1:$B$547,2,FALSE))</f>
        <v/>
      </c>
      <c r="LL51" t="str">
        <f>IF(ISERROR(MATCH(LL$1,'CSC Mitre'!AX$1:AX$220,0)),"",VLOOKUP(LL$1,'Tactic Recode'!$A$1:$B$547,2,FALSE))</f>
        <v/>
      </c>
      <c r="LM51" t="str">
        <f>IF(ISERROR(MATCH(LM$1,'CSC Mitre'!AX$1:AX$220,0)),"",VLOOKUP(LM$1,'Tactic Recode'!$A$1:$B$547,2,FALSE))</f>
        <v/>
      </c>
      <c r="LN51" t="str">
        <f>IF(ISERROR(MATCH(LN$1,'CSC Mitre'!AX$1:AX$220,0)),"",VLOOKUP(LN$1,'Tactic Recode'!$A$1:$B$547,2,FALSE))</f>
        <v/>
      </c>
      <c r="LO51" t="str">
        <f>IF(ISERROR(MATCH(LO$1,'CSC Mitre'!AX$1:AX$220,0)),"",VLOOKUP(LO$1,'Tactic Recode'!$A$1:$B$547,2,FALSE))</f>
        <v/>
      </c>
      <c r="LP51" t="str">
        <f>IF(ISERROR(MATCH(LP$1,'CSC Mitre'!AX$1:AX$220,0)),"",VLOOKUP(LP$1,'Tactic Recode'!$A$1:$B$547,2,FALSE))</f>
        <v/>
      </c>
      <c r="LQ51" t="str">
        <f>IF(ISERROR(MATCH(LQ$1,'CSC Mitre'!AX$1:AX$220,0)),"",VLOOKUP(LQ$1,'Tactic Recode'!$A$1:$B$547,2,FALSE))</f>
        <v/>
      </c>
      <c r="LR51" t="str">
        <f>IF(ISERROR(MATCH(LR$1,'CSC Mitre'!AX$1:AX$220,0)),"",VLOOKUP(LR$1,'Tactic Recode'!$A$1:$B$547,2,FALSE))</f>
        <v/>
      </c>
      <c r="LS51" t="str">
        <f>IF(ISERROR(MATCH(LS$1,'CSC Mitre'!AX$1:AX$220,0)),"",VLOOKUP(LS$1,'Tactic Recode'!$A$1:$B$547,2,FALSE))</f>
        <v/>
      </c>
      <c r="LT51" t="str">
        <f>IF(ISERROR(MATCH(LT$1,'CSC Mitre'!AX$1:AX$220,0)),"",VLOOKUP(LT$1,'Tactic Recode'!$A$1:$B$547,2,FALSE))</f>
        <v/>
      </c>
      <c r="LU51" t="str">
        <f>IF(ISERROR(MATCH(LU$1,'CSC Mitre'!AX$1:AX$220,0)),"",VLOOKUP(LU$1,'Tactic Recode'!$A$1:$B$547,2,FALSE))</f>
        <v/>
      </c>
      <c r="LV51" t="str">
        <f>IF(ISERROR(MATCH(LV$1,'CSC Mitre'!AX$1:AX$220,0)),"",VLOOKUP(LV$1,'Tactic Recode'!$A$1:$B$547,2,FALSE))</f>
        <v/>
      </c>
      <c r="LW51" t="str">
        <f>IF(ISERROR(MATCH(LW$1,'CSC Mitre'!AX$1:AX$220,0)),"",VLOOKUP(LW$1,'Tactic Recode'!$A$1:$B$547,2,FALSE))</f>
        <v/>
      </c>
      <c r="LX51" t="str">
        <f>IF(ISERROR(MATCH(LX$1,'CSC Mitre'!AX$1:AX$220,0)),"",VLOOKUP(LX$1,'Tactic Recode'!$A$1:$B$547,2,FALSE))</f>
        <v/>
      </c>
      <c r="LY51" t="str">
        <f>IF(ISERROR(MATCH(LY$1,'CSC Mitre'!AX$1:AX$220,0)),"",VLOOKUP(LY$1,'Tactic Recode'!$A$1:$B$547,2,FALSE))</f>
        <v/>
      </c>
      <c r="LZ51" t="str">
        <f>IF(ISERROR(MATCH(LZ$1,'CSC Mitre'!AX$1:AX$220,0)),"",VLOOKUP(LZ$1,'Tactic Recode'!$A$1:$B$547,2,FALSE))</f>
        <v/>
      </c>
      <c r="MA51" t="str">
        <f>IF(ISERROR(MATCH(MA$1,'CSC Mitre'!AX$1:AX$220,0)),"",VLOOKUP(MA$1,'Tactic Recode'!$A$1:$B$547,2,FALSE))</f>
        <v/>
      </c>
      <c r="MB51" t="str">
        <f>IF(ISERROR(MATCH(MB$1,'CSC Mitre'!AX$1:AX$220,0)),"",VLOOKUP(MB$1,'Tactic Recode'!$A$1:$B$547,2,FALSE))</f>
        <v/>
      </c>
      <c r="MC51" t="str">
        <f>IF(ISERROR(MATCH(MC$1,'CSC Mitre'!AX$1:AX$220,0)),"",VLOOKUP(MC$1,'Tactic Recode'!$A$1:$B$547,2,FALSE))</f>
        <v/>
      </c>
      <c r="MD51" t="str">
        <f>IF(ISERROR(MATCH(MD$1,'CSC Mitre'!AX$1:AX$220,0)),"",VLOOKUP(MD$1,'Tactic Recode'!$A$1:$B$547,2,FALSE))</f>
        <v/>
      </c>
      <c r="ME51" t="str">
        <f>IF(ISERROR(MATCH(ME$1,'CSC Mitre'!AX$1:AX$220,0)),"",VLOOKUP(ME$1,'Tactic Recode'!$A$1:$B$547,2,FALSE))</f>
        <v/>
      </c>
      <c r="MF51" t="str">
        <f>IF(ISERROR(MATCH(MF$1,'CSC Mitre'!AX$1:AX$220,0)),"",VLOOKUP(MF$1,'Tactic Recode'!$A$1:$B$547,2,FALSE))</f>
        <v/>
      </c>
      <c r="MG51" t="str">
        <f>IF(ISERROR(MATCH(MG$1,'CSC Mitre'!AX$1:AX$220,0)),"",VLOOKUP(MG$1,'Tactic Recode'!$A$1:$B$547,2,FALSE))</f>
        <v/>
      </c>
      <c r="MH51" t="str">
        <f>IF(ISERROR(MATCH(MH$1,'CSC Mitre'!AX$1:AX$220,0)),"",VLOOKUP(MH$1,'Tactic Recode'!$A$1:$B$547,2,FALSE))</f>
        <v/>
      </c>
      <c r="MI51" t="str">
        <f>IF(ISERROR(MATCH(MI$1,'CSC Mitre'!AX$1:AX$220,0)),"",VLOOKUP(MI$1,'Tactic Recode'!$A$1:$B$547,2,FALSE))</f>
        <v/>
      </c>
      <c r="MJ51" t="str">
        <f>IF(ISERROR(MATCH(MJ$1,'CSC Mitre'!AX$1:AX$220,0)),"",VLOOKUP(MJ$1,'Tactic Recode'!$A$1:$B$547,2,FALSE))</f>
        <v/>
      </c>
      <c r="MK51" t="str">
        <f>IF(ISERROR(MATCH(MK$1,'CSC Mitre'!AX$1:AX$220,0)),"",VLOOKUP(MK$1,'Tactic Recode'!$A$1:$B$547,2,FALSE))</f>
        <v/>
      </c>
      <c r="ML51" t="str">
        <f>IF(ISERROR(MATCH(ML$1,'CSC Mitre'!AX$1:AX$220,0)),"",VLOOKUP(ML$1,'Tactic Recode'!$A$1:$B$547,2,FALSE))</f>
        <v/>
      </c>
      <c r="MM51" t="str">
        <f>IF(ISERROR(MATCH(MM$1,'CSC Mitre'!AX$1:AX$220,0)),"",VLOOKUP(MM$1,'Tactic Recode'!$A$1:$B$547,2,FALSE))</f>
        <v/>
      </c>
      <c r="MN51" t="str">
        <f>IF(ISERROR(MATCH(MN$1,'CSC Mitre'!AX$1:AX$220,0)),"",VLOOKUP(MN$1,'Tactic Recode'!$A$1:$B$547,2,FALSE))</f>
        <v/>
      </c>
      <c r="MO51" t="str">
        <f>IF(ISERROR(MATCH(MO$1,'CSC Mitre'!AX$1:AX$220,0)),"",VLOOKUP(MO$1,'Tactic Recode'!$A$1:$B$547,2,FALSE))</f>
        <v/>
      </c>
      <c r="MP51" t="str">
        <f>IF(ISERROR(MATCH(MP$1,'CSC Mitre'!AX$1:AX$220,0)),"",VLOOKUP(MP$1,'Tactic Recode'!$A$1:$B$547,2,FALSE))</f>
        <v/>
      </c>
      <c r="MQ51" t="str">
        <f>IF(ISERROR(MATCH(MQ$1,'CSC Mitre'!AX$1:AX$220,0)),"",VLOOKUP(MQ$1,'Tactic Recode'!$A$1:$B$547,2,FALSE))</f>
        <v/>
      </c>
      <c r="MR51" t="str">
        <f>IF(ISERROR(MATCH(MR$1,'CSC Mitre'!AX$1:AX$220,0)),"",VLOOKUP(MR$1,'Tactic Recode'!$A$1:$B$547,2,FALSE))</f>
        <v/>
      </c>
      <c r="MS51" t="str">
        <f>IF(ISERROR(MATCH(MS$1,'CSC Mitre'!AX$1:AX$220,0)),"",VLOOKUP(MS$1,'Tactic Recode'!$A$1:$B$547,2,FALSE))</f>
        <v/>
      </c>
      <c r="MT51" t="str">
        <f>IF(ISERROR(MATCH(MT$1,'CSC Mitre'!AX$1:AX$220,0)),"",VLOOKUP(MT$1,'Tactic Recode'!$A$1:$B$547,2,FALSE))</f>
        <v/>
      </c>
      <c r="MU51" t="str">
        <f>IF(ISERROR(MATCH(MU$1,'CSC Mitre'!AX$1:AX$220,0)),"",VLOOKUP(MU$1,'Tactic Recode'!$A$1:$B$547,2,FALSE))</f>
        <v/>
      </c>
      <c r="MV51" t="str">
        <f>IF(ISERROR(MATCH(MV$1,'CSC Mitre'!AX$1:AX$220,0)),"",VLOOKUP(MV$1,'Tactic Recode'!$A$1:$B$547,2,FALSE))</f>
        <v/>
      </c>
      <c r="MW51" t="str">
        <f>IF(ISERROR(MATCH(MW$1,'CSC Mitre'!AX$1:AX$220,0)),"",VLOOKUP(MW$1,'Tactic Recode'!$A$1:$B$547,2,FALSE))</f>
        <v/>
      </c>
      <c r="MX51" t="str">
        <f>IF(ISERROR(MATCH(MX$1,'CSC Mitre'!AX$1:AX$220,0)),"",VLOOKUP(MX$1,'Tactic Recode'!$A$1:$B$547,2,FALSE))</f>
        <v/>
      </c>
      <c r="MY51" t="str">
        <f>IF(ISERROR(MATCH(MY$1,'CSC Mitre'!AX$1:AX$220,0)),"",VLOOKUP(MY$1,'Tactic Recode'!$A$1:$B$547,2,FALSE))</f>
        <v/>
      </c>
      <c r="MZ51" t="str">
        <f>IF(ISERROR(MATCH(MZ$1,'CSC Mitre'!AX$1:AX$220,0)),"",VLOOKUP(MZ$1,'Tactic Recode'!$A$1:$B$547,2,FALSE))</f>
        <v/>
      </c>
      <c r="NA51" t="str">
        <f>IF(ISERROR(MATCH(NA$1,'CSC Mitre'!AX$1:AX$220,0)),"",VLOOKUP(NA$1,'Tactic Recode'!$A$1:$B$547,2,FALSE))</f>
        <v/>
      </c>
      <c r="NB51" t="str">
        <f>IF(ISERROR(MATCH(NB$1,'CSC Mitre'!AX$1:AX$220,0)),"",VLOOKUP(NB$1,'Tactic Recode'!$A$1:$B$547,2,FALSE))</f>
        <v/>
      </c>
      <c r="NC51" t="str">
        <f>IF(ISERROR(MATCH(NC$1,'CSC Mitre'!AX$1:AX$220,0)),"",VLOOKUP(NC$1,'Tactic Recode'!$A$1:$B$547,2,FALSE))</f>
        <v/>
      </c>
      <c r="ND51" t="str">
        <f>IF(ISERROR(MATCH(ND$1,'CSC Mitre'!AX$1:AX$220,0)),"",VLOOKUP(ND$1,'Tactic Recode'!$A$1:$B$547,2,FALSE))</f>
        <v/>
      </c>
      <c r="NE51" t="str">
        <f>IF(ISERROR(MATCH(NE$1,'CSC Mitre'!AX$1:AX$220,0)),"",VLOOKUP(NE$1,'Tactic Recode'!$A$1:$B$547,2,FALSE))</f>
        <v/>
      </c>
      <c r="NF51" t="str">
        <f>IF(ISERROR(MATCH(NF$1,'CSC Mitre'!AX$1:AX$220,0)),"",VLOOKUP(NF$1,'Tactic Recode'!$A$1:$B$547,2,FALSE))</f>
        <v/>
      </c>
      <c r="NG51" t="str">
        <f>IF(ISERROR(MATCH(NG$1,'CSC Mitre'!AX$1:AX$220,0)),"",VLOOKUP(NG$1,'Tactic Recode'!$A$1:$B$547,2,FALSE))</f>
        <v/>
      </c>
      <c r="NH51" t="str">
        <f>IF(ISERROR(MATCH(NH$1,'CSC Mitre'!AX$1:AX$220,0)),"",VLOOKUP(NH$1,'Tactic Recode'!$A$1:$B$547,2,FALSE))</f>
        <v/>
      </c>
      <c r="NI51" t="str">
        <f>IF(ISERROR(MATCH(NI$1,'CSC Mitre'!AX$1:AX$220,0)),"",VLOOKUP(NI$1,'Tactic Recode'!$A$1:$B$547,2,FALSE))</f>
        <v/>
      </c>
      <c r="NJ51" t="str">
        <f>IF(ISERROR(MATCH(NJ$1,'CSC Mitre'!AX$1:AX$220,0)),"",VLOOKUP(NJ$1,'Tactic Recode'!$A$1:$B$547,2,FALSE))</f>
        <v/>
      </c>
      <c r="NK51" t="str">
        <f>IF(ISERROR(MATCH(NK$1,'CSC Mitre'!AX$1:AX$220,0)),"",VLOOKUP(NK$1,'Tactic Recode'!$A$1:$B$547,2,FALSE))</f>
        <v/>
      </c>
      <c r="NL51" t="str">
        <f>IF(ISERROR(MATCH(NL$1,'CSC Mitre'!AX$1:AX$220,0)),"",VLOOKUP(NL$1,'Tactic Recode'!$A$1:$B$547,2,FALSE))</f>
        <v/>
      </c>
      <c r="NM51" t="str">
        <f>IF(ISERROR(MATCH(NM$1,'CSC Mitre'!AX$1:AX$220,0)),"",VLOOKUP(NM$1,'Tactic Recode'!$A$1:$B$547,2,FALSE))</f>
        <v/>
      </c>
      <c r="NN51" t="str">
        <f>IF(ISERROR(MATCH(NN$1,'CSC Mitre'!AX$1:AX$220,0)),"",VLOOKUP(NN$1,'Tactic Recode'!$A$1:$B$547,2,FALSE))</f>
        <v/>
      </c>
      <c r="NO51" t="str">
        <f>IF(ISERROR(MATCH(NO$1,'CSC Mitre'!AX$1:AX$220,0)),"",VLOOKUP(NO$1,'Tactic Recode'!$A$1:$B$547,2,FALSE))</f>
        <v/>
      </c>
      <c r="NP51" t="str">
        <f>IF(ISERROR(MATCH(NP$1,'CSC Mitre'!AX$1:AX$220,0)),"",VLOOKUP(NP$1,'Tactic Recode'!$A$1:$B$547,2,FALSE))</f>
        <v/>
      </c>
      <c r="NQ51" t="str">
        <f>IF(ISERROR(MATCH(NQ$1,'CSC Mitre'!AX$1:AX$220,0)),"",VLOOKUP(NQ$1,'Tactic Recode'!$A$1:$B$547,2,FALSE))</f>
        <v/>
      </c>
      <c r="NR51" t="str">
        <f>IF(ISERROR(MATCH(NR$1,'CSC Mitre'!AX$1:AX$220,0)),"",VLOOKUP(NR$1,'Tactic Recode'!$A$1:$B$547,2,FALSE))</f>
        <v/>
      </c>
      <c r="NS51" t="str">
        <f>IF(ISERROR(MATCH(NS$1,'CSC Mitre'!AX$1:AX$220,0)),"",VLOOKUP(NS$1,'Tactic Recode'!$A$1:$B$547,2,FALSE))</f>
        <v/>
      </c>
      <c r="NT51" t="str">
        <f>IF(ISERROR(MATCH(NT$1,'CSC Mitre'!AX$1:AX$220,0)),"",VLOOKUP(NT$1,'Tactic Recode'!$A$1:$B$547,2,FALSE))</f>
        <v/>
      </c>
      <c r="NU51" t="str">
        <f>IF(ISERROR(MATCH(NU$1,'CSC Mitre'!AX$1:AX$220,0)),"",VLOOKUP(NU$1,'Tactic Recode'!$A$1:$B$547,2,FALSE))</f>
        <v/>
      </c>
      <c r="NV51" t="str">
        <f>IF(ISERROR(MATCH(NV$1,'CSC Mitre'!AX$1:AX$220,0)),"",VLOOKUP(NV$1,'Tactic Recode'!$A$1:$B$547,2,FALSE))</f>
        <v/>
      </c>
      <c r="NW51" t="str">
        <f>IF(ISERROR(MATCH(NW$1,'CSC Mitre'!AX$1:AX$220,0)),"",VLOOKUP(NW$1,'Tactic Recode'!$A$1:$B$547,2,FALSE))</f>
        <v/>
      </c>
      <c r="NX51" t="str">
        <f>IF(ISERROR(MATCH(NX$1,'CSC Mitre'!AX$1:AX$220,0)),"",VLOOKUP(NX$1,'Tactic Recode'!$A$1:$B$547,2,FALSE))</f>
        <v/>
      </c>
      <c r="NY51" t="str">
        <f>IF(ISERROR(MATCH(NY$1,'CSC Mitre'!AX$1:AX$220,0)),"",VLOOKUP(NY$1,'Tactic Recode'!$A$1:$B$547,2,FALSE))</f>
        <v/>
      </c>
      <c r="NZ51" t="str">
        <f>IF(ISERROR(MATCH(NZ$1,'CSC Mitre'!AX$1:AX$220,0)),"",VLOOKUP(NZ$1,'Tactic Recode'!$A$1:$B$547,2,FALSE))</f>
        <v/>
      </c>
      <c r="OA51" t="str">
        <f>IF(ISERROR(MATCH(OA$1,'CSC Mitre'!AX$1:AX$220,0)),"",VLOOKUP(OA$1,'Tactic Recode'!$A$1:$B$547,2,FALSE))</f>
        <v/>
      </c>
      <c r="OB51" t="str">
        <f>IF(ISERROR(MATCH(OB$1,'CSC Mitre'!AX$1:AX$220,0)),"",VLOOKUP(OB$1,'Tactic Recode'!$A$1:$B$547,2,FALSE))</f>
        <v/>
      </c>
      <c r="OC51" t="str">
        <f>IF(ISERROR(MATCH(OC$1,'CSC Mitre'!AX$1:AX$220,0)),"",VLOOKUP(OC$1,'Tactic Recode'!$A$1:$B$547,2,FALSE))</f>
        <v/>
      </c>
      <c r="OD51" t="str">
        <f>IF(ISERROR(MATCH(OD$1,'CSC Mitre'!AX$1:AX$220,0)),"",VLOOKUP(OD$1,'Tactic Recode'!$A$1:$B$547,2,FALSE))</f>
        <v/>
      </c>
      <c r="OE51" t="str">
        <f>IF(ISERROR(MATCH(OE$1,'CSC Mitre'!AX$1:AX$220,0)),"",VLOOKUP(OE$1,'Tactic Recode'!$A$1:$B$547,2,FALSE))</f>
        <v/>
      </c>
      <c r="OF51" t="str">
        <f>IF(ISERROR(MATCH(OF$1,'CSC Mitre'!AX$1:AX$220,0)),"",VLOOKUP(OF$1,'Tactic Recode'!$A$1:$B$547,2,FALSE))</f>
        <v/>
      </c>
      <c r="OG51" t="str">
        <f>IF(ISERROR(MATCH(OG$1,'CSC Mitre'!AX$1:AX$220,0)),"",VLOOKUP(OG$1,'Tactic Recode'!$A$1:$B$547,2,FALSE))</f>
        <v/>
      </c>
      <c r="OH51" t="str">
        <f>IF(ISERROR(MATCH(OH$1,'CSC Mitre'!AX$1:AX$220,0)),"",VLOOKUP(OH$1,'Tactic Recode'!$A$1:$B$547,2,FALSE))</f>
        <v/>
      </c>
      <c r="OI51" t="str">
        <f>IF(ISERROR(MATCH(OI$1,'CSC Mitre'!AX$1:AX$220,0)),"",VLOOKUP(OI$1,'Tactic Recode'!$A$1:$B$547,2,FALSE))</f>
        <v/>
      </c>
      <c r="OJ51" t="str">
        <f>IF(ISERROR(MATCH(OJ$1,'CSC Mitre'!AX$1:AX$220,0)),"",VLOOKUP(OJ$1,'Tactic Recode'!$A$1:$B$547,2,FALSE))</f>
        <v/>
      </c>
      <c r="OK51" t="str">
        <f>IF(ISERROR(MATCH(OK$1,'CSC Mitre'!AX$1:AX$220,0)),"",VLOOKUP(OK$1,'Tactic Recode'!$A$1:$B$547,2,FALSE))</f>
        <v/>
      </c>
      <c r="OL51" t="str">
        <f>IF(ISERROR(MATCH(OL$1,'CSC Mitre'!AX$1:AX$220,0)),"",VLOOKUP(OL$1,'Tactic Recode'!$A$1:$B$547,2,FALSE))</f>
        <v/>
      </c>
      <c r="OM51" t="str">
        <f>IF(ISERROR(MATCH(OM$1,'CSC Mitre'!AX$1:AX$220,0)),"",VLOOKUP(OM$1,'Tactic Recode'!$A$1:$B$547,2,FALSE))</f>
        <v/>
      </c>
      <c r="ON51" t="str">
        <f>IF(ISERROR(MATCH(ON$1,'CSC Mitre'!AX$1:AX$220,0)),"",VLOOKUP(ON$1,'Tactic Recode'!$A$1:$B$547,2,FALSE))</f>
        <v/>
      </c>
      <c r="OO51" t="str">
        <f>IF(ISERROR(MATCH(OO$1,'CSC Mitre'!AX$1:AX$220,0)),"",VLOOKUP(OO$1,'Tactic Recode'!$A$1:$B$547,2,FALSE))</f>
        <v/>
      </c>
      <c r="OP51" t="str">
        <f>IF(ISERROR(MATCH(OP$1,'CSC Mitre'!AX$1:AX$220,0)),"",VLOOKUP(OP$1,'Tactic Recode'!$A$1:$B$547,2,FALSE))</f>
        <v/>
      </c>
      <c r="OQ51" t="str">
        <f>IF(ISERROR(MATCH(OQ$1,'CSC Mitre'!AX$1:AX$220,0)),"",VLOOKUP(OQ$1,'Tactic Recode'!$A$1:$B$547,2,FALSE))</f>
        <v/>
      </c>
      <c r="OR51" t="str">
        <f>IF(ISERROR(MATCH(OR$1,'CSC Mitre'!AX$1:AX$220,0)),"",VLOOKUP(OR$1,'Tactic Recode'!$A$1:$B$547,2,FALSE))</f>
        <v/>
      </c>
      <c r="OS51" t="str">
        <f>IF(ISERROR(MATCH(OS$1,'CSC Mitre'!AX$1:AX$220,0)),"",VLOOKUP(OS$1,'Tactic Recode'!$A$1:$B$547,2,FALSE))</f>
        <v/>
      </c>
      <c r="OT51" t="str">
        <f>IF(ISERROR(MATCH(OT$1,'CSC Mitre'!AX$1:AX$220,0)),"",VLOOKUP(OT$1,'Tactic Recode'!$A$1:$B$547,2,FALSE))</f>
        <v/>
      </c>
      <c r="OU51" t="str">
        <f>IF(ISERROR(MATCH(OU$1,'CSC Mitre'!AX$1:AX$220,0)),"",VLOOKUP(OU$1,'Tactic Recode'!$A$1:$B$547,2,FALSE))</f>
        <v/>
      </c>
      <c r="OV51" t="str">
        <f>IF(ISERROR(MATCH(OV$1,'CSC Mitre'!AX$1:AX$220,0)),"",VLOOKUP(OV$1,'Tactic Recode'!$A$1:$B$547,2,FALSE))</f>
        <v/>
      </c>
      <c r="OW51" t="str">
        <f>IF(ISERROR(MATCH(OW$1,'CSC Mitre'!AX$1:AX$220,0)),"",VLOOKUP(OW$1,'Tactic Recode'!$A$1:$B$547,2,FALSE))</f>
        <v/>
      </c>
      <c r="OX51" t="str">
        <f>IF(ISERROR(MATCH(OX$1,'CSC Mitre'!AX$1:AX$220,0)),"",VLOOKUP(OX$1,'Tactic Recode'!$A$1:$B$547,2,FALSE))</f>
        <v/>
      </c>
      <c r="OY51" t="str">
        <f>IF(ISERROR(MATCH(OY$1,'CSC Mitre'!AX$1:AX$220,0)),"",VLOOKUP(OY$1,'Tactic Recode'!$A$1:$B$547,2,FALSE))</f>
        <v/>
      </c>
      <c r="OZ51" t="str">
        <f>IF(ISERROR(MATCH(OZ$1,'CSC Mitre'!AX$1:AX$220,0)),"",VLOOKUP(OZ$1,'Tactic Recode'!$A$1:$B$547,2,FALSE))</f>
        <v/>
      </c>
      <c r="PA51" t="str">
        <f>IF(ISERROR(MATCH(PA$1,'CSC Mitre'!AX$1:AX$220,0)),"",VLOOKUP(PA$1,'Tactic Recode'!$A$1:$B$547,2,FALSE))</f>
        <v/>
      </c>
      <c r="PB51" t="str">
        <f>IF(ISERROR(MATCH(PB$1,'CSC Mitre'!AX$1:AX$220,0)),"",VLOOKUP(PB$1,'Tactic Recode'!$A$1:$B$547,2,FALSE))</f>
        <v/>
      </c>
      <c r="PC51" t="str">
        <f>IF(ISERROR(MATCH(PC$1,'CSC Mitre'!AX$1:AX$220,0)),"",VLOOKUP(PC$1,'Tactic Recode'!$A$1:$B$547,2,FALSE))</f>
        <v/>
      </c>
      <c r="PD51" t="str">
        <f>IF(ISERROR(MATCH(PD$1,'CSC Mitre'!AX$1:AX$220,0)),"",VLOOKUP(PD$1,'Tactic Recode'!$A$1:$B$547,2,FALSE))</f>
        <v/>
      </c>
      <c r="PE51" t="str">
        <f>IF(ISERROR(MATCH(PE$1,'CSC Mitre'!AX$1:AX$220,0)),"",VLOOKUP(PE$1,'Tactic Recode'!$A$1:$B$547,2,FALSE))</f>
        <v/>
      </c>
      <c r="PF51" t="str">
        <f>IF(ISERROR(MATCH(PF$1,'CSC Mitre'!AX$1:AX$220,0)),"",VLOOKUP(PF$1,'Tactic Recode'!$A$1:$B$547,2,FALSE))</f>
        <v/>
      </c>
      <c r="PG51" t="str">
        <f>IF(ISERROR(MATCH(PG$1,'CSC Mitre'!AX$1:AX$220,0)),"",VLOOKUP(PG$1,'Tactic Recode'!$A$1:$B$547,2,FALSE))</f>
        <v/>
      </c>
      <c r="PH51" t="str">
        <f>IF(ISERROR(MATCH(PH$1,'CSC Mitre'!AX$1:AX$220,0)),"",VLOOKUP(PH$1,'Tactic Recode'!$A$1:$B$547,2,FALSE))</f>
        <v/>
      </c>
      <c r="PI51" t="str">
        <f>IF(ISERROR(MATCH(PI$1,'CSC Mitre'!AX$1:AX$220,0)),"",VLOOKUP(PI$1,'Tactic Recode'!$A$1:$B$547,2,FALSE))</f>
        <v/>
      </c>
      <c r="PJ51" t="str">
        <f>IF(ISERROR(MATCH(PJ$1,'CSC Mitre'!AX$1:AX$220,0)),"",VLOOKUP(PJ$1,'Tactic Recode'!$A$1:$B$547,2,FALSE))</f>
        <v/>
      </c>
      <c r="PK51" t="str">
        <f>IF(ISERROR(MATCH(PK$1,'CSC Mitre'!AX$1:AX$220,0)),"",VLOOKUP(PK$1,'Tactic Recode'!$A$1:$B$547,2,FALSE))</f>
        <v/>
      </c>
      <c r="PL51" t="str">
        <f>IF(ISERROR(MATCH(PL$1,'CSC Mitre'!AX$1:AX$220,0)),"",VLOOKUP(PL$1,'Tactic Recode'!$A$1:$B$547,2,FALSE))</f>
        <v/>
      </c>
      <c r="PM51" t="str">
        <f>IF(ISERROR(MATCH(PM$1,'CSC Mitre'!AX$1:AX$220,0)),"",VLOOKUP(PM$1,'Tactic Recode'!$A$1:$B$547,2,FALSE))</f>
        <v/>
      </c>
      <c r="PN51" t="str">
        <f>IF(ISERROR(MATCH(PN$1,'CSC Mitre'!AX$1:AX$220,0)),"",VLOOKUP(PN$1,'Tactic Recode'!$A$1:$B$547,2,FALSE))</f>
        <v/>
      </c>
      <c r="PO51" t="str">
        <f>IF(ISERROR(MATCH(PO$1,'CSC Mitre'!AX$1:AX$220,0)),"",VLOOKUP(PO$1,'Tactic Recode'!$A$1:$B$547,2,FALSE))</f>
        <v/>
      </c>
      <c r="PP51" t="str">
        <f>IF(ISERROR(MATCH(PP$1,'CSC Mitre'!AX$1:AX$220,0)),"",VLOOKUP(PP$1,'Tactic Recode'!$A$1:$B$547,2,FALSE))</f>
        <v/>
      </c>
      <c r="PQ51" t="str">
        <f>IF(ISERROR(MATCH(PQ$1,'CSC Mitre'!AX$1:AX$220,0)),"",VLOOKUP(PQ$1,'Tactic Recode'!$A$1:$B$547,2,FALSE))</f>
        <v/>
      </c>
      <c r="PR51" t="str">
        <f>IF(ISERROR(MATCH(PR$1,'CSC Mitre'!AX$1:AX$220,0)),"",VLOOKUP(PR$1,'Tactic Recode'!$A$1:$B$547,2,FALSE))</f>
        <v/>
      </c>
      <c r="PS51" t="str">
        <f>IF(ISERROR(MATCH(PS$1,'CSC Mitre'!AX$1:AX$220,0)),"",VLOOKUP(PS$1,'Tactic Recode'!$A$1:$B$547,2,FALSE))</f>
        <v/>
      </c>
      <c r="PT51" t="str">
        <f>IF(ISERROR(MATCH(PT$1,'CSC Mitre'!AX$1:AX$220,0)),"",VLOOKUP(PT$1,'Tactic Recode'!$A$1:$B$547,2,FALSE))</f>
        <v/>
      </c>
      <c r="PU51" t="str">
        <f>IF(ISERROR(MATCH(PU$1,'CSC Mitre'!AX$1:AX$220,0)),"",VLOOKUP(PU$1,'Tactic Recode'!$A$1:$B$547,2,FALSE))</f>
        <v/>
      </c>
      <c r="PV51" t="str">
        <f>IF(ISERROR(MATCH(PV$1,'CSC Mitre'!AX$1:AX$220,0)),"",VLOOKUP(PV$1,'Tactic Recode'!$A$1:$B$547,2,FALSE))</f>
        <v/>
      </c>
      <c r="PW51" t="str">
        <f>IF(ISERROR(MATCH(PW$1,'CSC Mitre'!AX$1:AX$220,0)),"",VLOOKUP(PW$1,'Tactic Recode'!$A$1:$B$547,2,FALSE))</f>
        <v/>
      </c>
      <c r="PX51" t="str">
        <f>IF(ISERROR(MATCH(PX$1,'CSC Mitre'!AX$1:AX$220,0)),"",VLOOKUP(PX$1,'Tactic Recode'!$A$1:$B$547,2,FALSE))</f>
        <v/>
      </c>
      <c r="PY51" t="str">
        <f>IF(ISERROR(MATCH(PY$1,'CSC Mitre'!AX$1:AX$220,0)),"",VLOOKUP(PY$1,'Tactic Recode'!$A$1:$B$547,2,FALSE))</f>
        <v/>
      </c>
      <c r="PZ51" t="str">
        <f>IF(ISERROR(MATCH(PZ$1,'CSC Mitre'!AX$1:AX$220,0)),"",VLOOKUP(PZ$1,'Tactic Recode'!$A$1:$B$547,2,FALSE))</f>
        <v/>
      </c>
      <c r="QA51" t="str">
        <f>IF(ISERROR(MATCH(QA$1,'CSC Mitre'!AX$1:AX$220,0)),"",VLOOKUP(QA$1,'Tactic Recode'!$A$1:$B$547,2,FALSE))</f>
        <v/>
      </c>
      <c r="QB51" t="str">
        <f>IF(ISERROR(MATCH(QB$1,'CSC Mitre'!AX$1:AX$220,0)),"",VLOOKUP(QB$1,'Tactic Recode'!$A$1:$B$547,2,FALSE))</f>
        <v/>
      </c>
      <c r="QC51" t="str">
        <f>IF(ISERROR(MATCH(QC$1,'CSC Mitre'!AX$1:AX$220,0)),"",VLOOKUP(QC$1,'Tactic Recode'!$A$1:$B$547,2,FALSE))</f>
        <v/>
      </c>
      <c r="QD51" t="str">
        <f>IF(ISERROR(MATCH(QD$1,'CSC Mitre'!AX$1:AX$220,0)),"",VLOOKUP(QD$1,'Tactic Recode'!$A$1:$B$547,2,FALSE))</f>
        <v/>
      </c>
      <c r="QE51" t="str">
        <f>IF(ISERROR(MATCH(QE$1,'CSC Mitre'!AX$1:AX$220,0)),"",VLOOKUP(QE$1,'Tactic Recode'!$A$1:$B$547,2,FALSE))</f>
        <v/>
      </c>
      <c r="QF51" t="str">
        <f>IF(ISERROR(MATCH(QF$1,'CSC Mitre'!AX$1:AX$220,0)),"",VLOOKUP(QF$1,'Tactic Recode'!$A$1:$B$547,2,FALSE))</f>
        <v/>
      </c>
      <c r="QG51" t="str">
        <f>IF(ISERROR(MATCH(QG$1,'CSC Mitre'!AX$1:AX$220,0)),"",VLOOKUP(QG$1,'Tactic Recode'!$A$1:$B$547,2,FALSE))</f>
        <v/>
      </c>
      <c r="QH51" t="str">
        <f>IF(ISERROR(MATCH(QH$1,'CSC Mitre'!AX$1:AX$220,0)),"",VLOOKUP(QH$1,'Tactic Recode'!$A$1:$B$547,2,FALSE))</f>
        <v/>
      </c>
      <c r="QI51" t="str">
        <f>IF(ISERROR(MATCH(QI$1,'CSC Mitre'!AX$1:AX$220,0)),"",VLOOKUP(QI$1,'Tactic Recode'!$A$1:$B$547,2,FALSE))</f>
        <v/>
      </c>
      <c r="QJ51" t="str">
        <f>IF(ISERROR(MATCH(QJ$1,'CSC Mitre'!AX$1:AX$220,0)),"",VLOOKUP(QJ$1,'Tactic Recode'!$A$1:$B$547,2,FALSE))</f>
        <v/>
      </c>
      <c r="QK51" t="str">
        <f>IF(ISERROR(MATCH(QK$1,'CSC Mitre'!AX$1:AX$220,0)),"",VLOOKUP(QK$1,'Tactic Recode'!$A$1:$B$547,2,FALSE))</f>
        <v/>
      </c>
      <c r="QL51" t="str">
        <f>IF(ISERROR(MATCH(QL$1,'CSC Mitre'!AX$1:AX$220,0)),"",VLOOKUP(QL$1,'Tactic Recode'!$A$1:$B$547,2,FALSE))</f>
        <v/>
      </c>
      <c r="QM51" t="str">
        <f>IF(ISERROR(MATCH(QM$1,'CSC Mitre'!AX$1:AX$220,0)),"",VLOOKUP(QM$1,'Tactic Recode'!$A$1:$B$547,2,FALSE))</f>
        <v/>
      </c>
      <c r="QN51" t="str">
        <f>IF(ISERROR(MATCH(QN$1,'CSC Mitre'!AX$1:AX$220,0)),"",VLOOKUP(QN$1,'Tactic Recode'!$A$1:$B$547,2,FALSE))</f>
        <v/>
      </c>
      <c r="QO51" t="str">
        <f>IF(ISERROR(MATCH(QO$1,'CSC Mitre'!AX$1:AX$220,0)),"",VLOOKUP(QO$1,'Tactic Recode'!$A$1:$B$547,2,FALSE))</f>
        <v/>
      </c>
      <c r="QP51" t="str">
        <f>IF(ISERROR(MATCH(QP$1,'CSC Mitre'!AX$1:AX$220,0)),"",VLOOKUP(QP$1,'Tactic Recode'!$A$1:$B$547,2,FALSE))</f>
        <v/>
      </c>
      <c r="QQ51" t="str">
        <f>IF(ISERROR(MATCH(QQ$1,'CSC Mitre'!AX$1:AX$220,0)),"",VLOOKUP(QQ$1,'Tactic Recode'!$A$1:$B$547,2,FALSE))</f>
        <v/>
      </c>
      <c r="QR51" t="str">
        <f>IF(ISERROR(MATCH(QR$1,'CSC Mitre'!AX$1:AX$220,0)),"",VLOOKUP(QR$1,'Tactic Recode'!$A$1:$B$547,2,FALSE))</f>
        <v/>
      </c>
      <c r="QS51" t="str">
        <f>IF(ISERROR(MATCH(QS$1,'CSC Mitre'!AX$1:AX$220,0)),"",VLOOKUP(QS$1,'Tactic Recode'!$A$1:$B$547,2,FALSE))</f>
        <v/>
      </c>
      <c r="QT51" t="str">
        <f>IF(ISERROR(MATCH(QT$1,'CSC Mitre'!AX$1:AX$220,0)),"",VLOOKUP(QT$1,'Tactic Recode'!$A$1:$B$547,2,FALSE))</f>
        <v/>
      </c>
      <c r="QU51" t="str">
        <f>IF(ISERROR(MATCH(QU$1,'CSC Mitre'!AX$1:AX$220,0)),"",VLOOKUP(QU$1,'Tactic Recode'!$A$1:$B$547,2,FALSE))</f>
        <v/>
      </c>
      <c r="QV51" t="str">
        <f>IF(ISERROR(MATCH(QV$1,'CSC Mitre'!AX$1:AX$220,0)),"",VLOOKUP(QV$1,'Tactic Recode'!$A$1:$B$547,2,FALSE))</f>
        <v/>
      </c>
      <c r="QW51" t="str">
        <f>IF(ISERROR(MATCH(QW$1,'CSC Mitre'!AX$1:AX$220,0)),"",VLOOKUP(QW$1,'Tactic Recode'!$A$1:$B$547,2,FALSE))</f>
        <v/>
      </c>
      <c r="QX51" t="str">
        <f>IF(ISERROR(MATCH(QX$1,'CSC Mitre'!AX$1:AX$220,0)),"",VLOOKUP(QX$1,'Tactic Recode'!$A$1:$B$547,2,FALSE))</f>
        <v/>
      </c>
      <c r="QY51" t="str">
        <f>IF(ISERROR(MATCH(QY$1,'CSC Mitre'!AX$1:AX$220,0)),"",VLOOKUP(QY$1,'Tactic Recode'!$A$1:$B$547,2,FALSE))</f>
        <v/>
      </c>
      <c r="QZ51" t="str">
        <f>IF(ISERROR(MATCH(QZ$1,'CSC Mitre'!AX$1:AX$220,0)),"",VLOOKUP(QZ$1,'Tactic Recode'!$A$1:$B$547,2,FALSE))</f>
        <v/>
      </c>
      <c r="RA51" t="str">
        <f>IF(ISERROR(MATCH(RA$1,'CSC Mitre'!AX$1:AX$220,0)),"",VLOOKUP(RA$1,'Tactic Recode'!$A$1:$B$547,2,FALSE))</f>
        <v/>
      </c>
      <c r="RB51" t="str">
        <f>IF(ISERROR(MATCH(RB$1,'CSC Mitre'!AX$1:AX$220,0)),"",VLOOKUP(RB$1,'Tactic Recode'!$A$1:$B$547,2,FALSE))</f>
        <v/>
      </c>
      <c r="RC51" t="str">
        <f>IF(ISERROR(MATCH(RC$1,'CSC Mitre'!AX$1:AX$220,0)),"",VLOOKUP(RC$1,'Tactic Recode'!$A$1:$B$547,2,FALSE))</f>
        <v/>
      </c>
      <c r="RD51" t="str">
        <f>IF(ISERROR(MATCH(RD$1,'CSC Mitre'!AX$1:AX$220,0)),"",VLOOKUP(RD$1,'Tactic Recode'!$A$1:$B$547,2,FALSE))</f>
        <v/>
      </c>
      <c r="RE51" t="str">
        <f>IF(ISERROR(MATCH(RE$1,'CSC Mitre'!AX$1:AX$220,0)),"",VLOOKUP(RE$1,'Tactic Recode'!$A$1:$B$547,2,FALSE))</f>
        <v/>
      </c>
      <c r="RF51" t="str">
        <f>IF(ISERROR(MATCH(RF$1,'CSC Mitre'!AX$1:AX$220,0)),"",VLOOKUP(RF$1,'Tactic Recode'!$A$1:$B$547,2,FALSE))</f>
        <v/>
      </c>
      <c r="RG51" t="str">
        <f>IF(ISERROR(MATCH(RG$1,'CSC Mitre'!AX$1:AX$220,0)),"",VLOOKUP(RG$1,'Tactic Recode'!$A$1:$B$547,2,FALSE))</f>
        <v/>
      </c>
      <c r="RH51" t="str">
        <f>IF(ISERROR(MATCH(RH$1,'CSC Mitre'!AX$1:AX$220,0)),"",VLOOKUP(RH$1,'Tactic Recode'!$A$1:$B$547,2,FALSE))</f>
        <v/>
      </c>
      <c r="RI51" t="str">
        <f>IF(ISERROR(MATCH(RI$1,'CSC Mitre'!AX$1:AX$220,0)),"",VLOOKUP(RI$1,'Tactic Recode'!$A$1:$B$547,2,FALSE))</f>
        <v/>
      </c>
      <c r="RJ51" t="str">
        <f>IF(ISERROR(MATCH(RJ$1,'CSC Mitre'!AX$1:AX$220,0)),"",VLOOKUP(RJ$1,'Tactic Recode'!$A$1:$B$547,2,FALSE))</f>
        <v/>
      </c>
      <c r="RK51" t="str">
        <f>IF(ISERROR(MATCH(RK$1,'CSC Mitre'!AX$1:AX$220,0)),"",VLOOKUP(RK$1,'Tactic Recode'!$A$1:$B$547,2,FALSE))</f>
        <v/>
      </c>
      <c r="RL51" t="str">
        <f>IF(ISERROR(MATCH(RL$1,'CSC Mitre'!AX$1:AX$220,0)),"",VLOOKUP(RL$1,'Tactic Recode'!$A$1:$B$547,2,FALSE))</f>
        <v/>
      </c>
      <c r="RM51" t="str">
        <f>IF(ISERROR(MATCH(RM$1,'CSC Mitre'!AX$1:AX$220,0)),"",VLOOKUP(RM$1,'Tactic Recode'!$A$1:$B$547,2,FALSE))</f>
        <v/>
      </c>
      <c r="RN51" t="str">
        <f>IF(ISERROR(MATCH(RN$1,'CSC Mitre'!AX$1:AX$220,0)),"",VLOOKUP(RN$1,'Tactic Recode'!$A$1:$B$547,2,FALSE))</f>
        <v/>
      </c>
      <c r="RO51" t="str">
        <f>IF(ISERROR(MATCH(RO$1,'CSC Mitre'!AX$1:AX$220,0)),"",VLOOKUP(RO$1,'Tactic Recode'!$A$1:$B$547,2,FALSE))</f>
        <v/>
      </c>
      <c r="RP51" t="str">
        <f>IF(ISERROR(MATCH(RP$1,'CSC Mitre'!AX$1:AX$220,0)),"",VLOOKUP(RP$1,'Tactic Recode'!$A$1:$B$547,2,FALSE))</f>
        <v/>
      </c>
      <c r="RQ51" t="str">
        <f>IF(ISERROR(MATCH(RQ$1,'CSC Mitre'!AX$1:AX$220,0)),"",VLOOKUP(RQ$1,'Tactic Recode'!$A$1:$B$547,2,FALSE))</f>
        <v/>
      </c>
      <c r="RR51" t="str">
        <f>IF(ISERROR(MATCH(RR$1,'CSC Mitre'!AX$1:AX$220,0)),"",VLOOKUP(RR$1,'Tactic Recode'!$A$1:$B$547,2,FALSE))</f>
        <v/>
      </c>
      <c r="RS51" t="str">
        <f>IF(ISERROR(MATCH(RS$1,'CSC Mitre'!AX$1:AX$220,0)),"",VLOOKUP(RS$1,'Tactic Recode'!$A$1:$B$547,2,FALSE))</f>
        <v/>
      </c>
      <c r="RT51" t="str">
        <f>IF(ISERROR(MATCH(RT$1,'CSC Mitre'!AX$1:AX$220,0)),"",VLOOKUP(RT$1,'Tactic Recode'!$A$1:$B$547,2,FALSE))</f>
        <v/>
      </c>
      <c r="RU51" t="str">
        <f>IF(ISERROR(MATCH(RU$1,'CSC Mitre'!AX$1:AX$220,0)),"",VLOOKUP(RU$1,'Tactic Recode'!$A$1:$B$547,2,FALSE))</f>
        <v/>
      </c>
      <c r="RV51" t="str">
        <f>IF(ISERROR(MATCH(RV$1,'CSC Mitre'!AX$1:AX$220,0)),"",VLOOKUP(RV$1,'Tactic Recode'!$A$1:$B$547,2,FALSE))</f>
        <v/>
      </c>
      <c r="RW51" t="str">
        <f>IF(ISERROR(MATCH(RW$1,'CSC Mitre'!AX$1:AX$220,0)),"",VLOOKUP(RW$1,'Tactic Recode'!$A$1:$B$547,2,FALSE))</f>
        <v/>
      </c>
      <c r="RX51" t="str">
        <f>IF(ISERROR(MATCH(RX$1,'CSC Mitre'!AX$1:AX$220,0)),"",VLOOKUP(RX$1,'Tactic Recode'!$A$1:$B$547,2,FALSE))</f>
        <v/>
      </c>
      <c r="RY51" t="str">
        <f>IF(ISERROR(MATCH(RY$1,'CSC Mitre'!AX$1:AX$220,0)),"",VLOOKUP(RY$1,'Tactic Recode'!$A$1:$B$547,2,FALSE))</f>
        <v/>
      </c>
      <c r="RZ51" t="str">
        <f>IF(ISERROR(MATCH(RZ$1,'CSC Mitre'!AX$1:AX$220,0)),"",VLOOKUP(RZ$1,'Tactic Recode'!$A$1:$B$547,2,FALSE))</f>
        <v/>
      </c>
      <c r="SA51" t="str">
        <f>IF(ISERROR(MATCH(SA$1,'CSC Mitre'!AX$1:AX$220,0)),"",VLOOKUP(SA$1,'Tactic Recode'!$A$1:$B$547,2,FALSE))</f>
        <v/>
      </c>
      <c r="SB51" t="str">
        <f>IF(ISERROR(MATCH(SB$1,'CSC Mitre'!AX$1:AX$220,0)),"",VLOOKUP(SB$1,'Tactic Recode'!$A$1:$B$547,2,FALSE))</f>
        <v/>
      </c>
      <c r="SC51" t="str">
        <f>IF(ISERROR(MATCH(SC$1,'CSC Mitre'!AX$1:AX$220,0)),"",VLOOKUP(SC$1,'Tactic Recode'!$A$1:$B$547,2,FALSE))</f>
        <v/>
      </c>
      <c r="SD51" t="str">
        <f>IF(ISERROR(MATCH(SD$1,'CSC Mitre'!AX$1:AX$220,0)),"",VLOOKUP(SD$1,'Tactic Recode'!$A$1:$B$547,2,FALSE))</f>
        <v/>
      </c>
      <c r="SE51" t="str">
        <f>IF(ISERROR(MATCH(SE$1,'CSC Mitre'!AX$1:AX$220,0)),"",VLOOKUP(SE$1,'Tactic Recode'!$A$1:$B$547,2,FALSE))</f>
        <v/>
      </c>
      <c r="SF51" t="str">
        <f>IF(ISERROR(MATCH(SF$1,'CSC Mitre'!AX$1:AX$220,0)),"",VLOOKUP(SF$1,'Tactic Recode'!$A$1:$B$547,2,FALSE))</f>
        <v/>
      </c>
      <c r="SG51" t="str">
        <f>IF(ISERROR(MATCH(SG$1,'CSC Mitre'!AX$1:AX$220,0)),"",VLOOKUP(SG$1,'Tactic Recode'!$A$1:$B$547,2,FALSE))</f>
        <v/>
      </c>
      <c r="SH51" t="str">
        <f>IF(ISERROR(MATCH(SH$1,'CSC Mitre'!AX$1:AX$220,0)),"",VLOOKUP(SH$1,'Tactic Recode'!$A$1:$B$547,2,FALSE))</f>
        <v/>
      </c>
      <c r="SI51" t="str">
        <f>IF(ISERROR(MATCH(SI$1,'CSC Mitre'!AX$1:AX$220,0)),"",VLOOKUP(SI$1,'Tactic Recode'!$A$1:$B$547,2,FALSE))</f>
        <v/>
      </c>
      <c r="SJ51" t="str">
        <f>IF(ISERROR(MATCH(SJ$1,'CSC Mitre'!AX$1:AX$220,0)),"",VLOOKUP(SJ$1,'Tactic Recode'!$A$1:$B$547,2,FALSE))</f>
        <v/>
      </c>
      <c r="SK51" t="str">
        <f>IF(ISERROR(MATCH(SK$1,'CSC Mitre'!AX$1:AX$220,0)),"",VLOOKUP(SK$1,'Tactic Recode'!$A$1:$B$547,2,FALSE))</f>
        <v/>
      </c>
      <c r="SL51" t="str">
        <f>IF(ISERROR(MATCH(SL$1,'CSC Mitre'!AX$1:AX$220,0)),"",VLOOKUP(SL$1,'Tactic Recode'!$A$1:$B$547,2,FALSE))</f>
        <v/>
      </c>
      <c r="SM51" t="str">
        <f>IF(ISERROR(MATCH(SM$1,'CSC Mitre'!AX$1:AX$220,0)),"",VLOOKUP(SM$1,'Tactic Recode'!$A$1:$B$547,2,FALSE))</f>
        <v/>
      </c>
      <c r="SN51" t="str">
        <f>IF(ISERROR(MATCH(SN$1,'CSC Mitre'!AX$1:AX$220,0)),"",VLOOKUP(SN$1,'Tactic Recode'!$A$1:$B$547,2,FALSE))</f>
        <v/>
      </c>
      <c r="SO51" t="str">
        <f>IF(ISERROR(MATCH(SO$1,'CSC Mitre'!AX$1:AX$220,0)),"",VLOOKUP(SO$1,'Tactic Recode'!$A$1:$B$547,2,FALSE))</f>
        <v/>
      </c>
      <c r="SP51" t="str">
        <f>IF(ISERROR(MATCH(SP$1,'CSC Mitre'!AX$1:AX$220,0)),"",VLOOKUP(SP$1,'Tactic Recode'!$A$1:$B$547,2,FALSE))</f>
        <v/>
      </c>
      <c r="SQ51" t="str">
        <f>IF(ISERROR(MATCH(SQ$1,'CSC Mitre'!AX$1:AX$220,0)),"",VLOOKUP(SQ$1,'Tactic Recode'!$A$1:$B$547,2,FALSE))</f>
        <v/>
      </c>
      <c r="SR51" t="str">
        <f>IF(ISERROR(MATCH(SR$1,'CSC Mitre'!AX$1:AX$220,0)),"",VLOOKUP(SR$1,'Tactic Recode'!$A$1:$B$547,2,FALSE))</f>
        <v/>
      </c>
      <c r="SS51" t="str">
        <f>IF(ISERROR(MATCH(SS$1,'CSC Mitre'!AX$1:AX$220,0)),"",VLOOKUP(SS$1,'Tactic Recode'!$A$1:$B$547,2,FALSE))</f>
        <v/>
      </c>
      <c r="ST51" t="str">
        <f>IF(ISERROR(MATCH(ST$1,'CSC Mitre'!AX$1:AX$220,0)),"",VLOOKUP(ST$1,'Tactic Recode'!$A$1:$B$547,2,FALSE))</f>
        <v/>
      </c>
      <c r="SU51" t="str">
        <f>IF(ISERROR(MATCH(SU$1,'CSC Mitre'!AX$1:AX$220,0)),"",VLOOKUP(SU$1,'Tactic Recode'!$A$1:$B$547,2,FALSE))</f>
        <v/>
      </c>
      <c r="SV51" t="str">
        <f>IF(ISERROR(MATCH(SV$1,'CSC Mitre'!AX$1:AX$220,0)),"",VLOOKUP(SV$1,'Tactic Recode'!$A$1:$B$547,2,FALSE))</f>
        <v/>
      </c>
      <c r="SW51" t="str">
        <f>IF(ISERROR(MATCH(SW$1,'CSC Mitre'!AX$1:AX$220,0)),"",VLOOKUP(SW$1,'Tactic Recode'!$A$1:$B$547,2,FALSE))</f>
        <v/>
      </c>
      <c r="SX51" t="str">
        <f>IF(ISERROR(MATCH(SX$1,'CSC Mitre'!AX$1:AX$220,0)),"",VLOOKUP(SX$1,'Tactic Recode'!$A$1:$B$547,2,FALSE))</f>
        <v/>
      </c>
      <c r="SY51" t="str">
        <f>IF(ISERROR(MATCH(SY$1,'CSC Mitre'!AX$1:AX$220,0)),"",VLOOKUP(SY$1,'Tactic Recode'!$A$1:$B$547,2,FALSE))</f>
        <v/>
      </c>
      <c r="SZ51" t="str">
        <f>IF(ISERROR(MATCH(SZ$1,'CSC Mitre'!AX$1:AX$220,0)),"",VLOOKUP(SZ$1,'Tactic Recode'!$A$1:$B$547,2,FALSE))</f>
        <v/>
      </c>
      <c r="TA51" t="str">
        <f>IF(ISERROR(MATCH(TA$1,'CSC Mitre'!AX$1:AX$220,0)),"",VLOOKUP(TA$1,'Tactic Recode'!$A$1:$B$547,2,FALSE))</f>
        <v/>
      </c>
      <c r="TB51" t="str">
        <f>IF(ISERROR(MATCH(TB$1,'CSC Mitre'!AX$1:AX$220,0)),"",VLOOKUP(TB$1,'Tactic Recode'!$A$1:$B$547,2,FALSE))</f>
        <v/>
      </c>
      <c r="TC51" t="str">
        <f>IF(ISERROR(MATCH(TC$1,'CSC Mitre'!AX$1:AX$220,0)),"",VLOOKUP(TC$1,'Tactic Recode'!$A$1:$B$547,2,FALSE))</f>
        <v/>
      </c>
      <c r="TD51" t="str">
        <f>IF(ISERROR(MATCH(TD$1,'CSC Mitre'!AX$1:AX$220,0)),"",VLOOKUP(TD$1,'Tactic Recode'!$A$1:$B$547,2,FALSE))</f>
        <v/>
      </c>
      <c r="TE51" t="str">
        <f>IF(ISERROR(MATCH(TE$1,'CSC Mitre'!AX$1:AX$220,0)),"",VLOOKUP(TE$1,'Tactic Recode'!$A$1:$B$547,2,FALSE))</f>
        <v/>
      </c>
      <c r="TF51" t="str">
        <f>IF(ISERROR(MATCH(TF$1,'CSC Mitre'!AX$1:AX$220,0)),"",VLOOKUP(TF$1,'Tactic Recode'!$A$1:$B$547,2,FALSE))</f>
        <v/>
      </c>
      <c r="TG51" t="str">
        <f>IF(ISERROR(MATCH(TG$1,'CSC Mitre'!AX$1:AX$220,0)),"",VLOOKUP(TG$1,'Tactic Recode'!$A$1:$B$547,2,FALSE))</f>
        <v/>
      </c>
      <c r="TH51" t="str">
        <f>IF(ISERROR(MATCH(TH$1,'CSC Mitre'!AX$1:AX$220,0)),"",VLOOKUP(TH$1,'Tactic Recode'!$A$1:$B$547,2,FALSE))</f>
        <v/>
      </c>
      <c r="TI51" t="str">
        <f>IF(ISERROR(MATCH(TI$1,'CSC Mitre'!AX$1:AX$220,0)),"",VLOOKUP(TI$1,'Tactic Recode'!$A$1:$B$547,2,FALSE))</f>
        <v/>
      </c>
      <c r="TJ51" t="str">
        <f>IF(ISERROR(MATCH(TJ$1,'CSC Mitre'!AX$1:AX$220,0)),"",VLOOKUP(TJ$1,'Tactic Recode'!$A$1:$B$547,2,FALSE))</f>
        <v/>
      </c>
      <c r="TK51" t="str">
        <f>IF(ISERROR(MATCH(TK$1,'CSC Mitre'!AX$1:AX$220,0)),"",VLOOKUP(TK$1,'Tactic Recode'!$A$1:$B$547,2,FALSE))</f>
        <v/>
      </c>
      <c r="TL51" t="str">
        <f>IF(ISERROR(MATCH(TL$1,'CSC Mitre'!AX$1:AX$220,0)),"",VLOOKUP(TL$1,'Tactic Recode'!$A$1:$B$547,2,FALSE))</f>
        <v/>
      </c>
      <c r="TM51" t="str">
        <f>IF(ISERROR(MATCH(TM$1,'CSC Mitre'!AX$1:AX$220,0)),"",VLOOKUP(TM$1,'Tactic Recode'!$A$1:$B$547,2,FALSE))</f>
        <v/>
      </c>
      <c r="TN51" t="str">
        <f>IF(ISERROR(MATCH(TN$1,'CSC Mitre'!AX$1:AX$220,0)),"",VLOOKUP(TN$1,'Tactic Recode'!$A$1:$B$547,2,FALSE))</f>
        <v/>
      </c>
      <c r="TO51" t="str">
        <f>IF(ISERROR(MATCH(TO$1,'CSC Mitre'!AX$1:AX$220,0)),"",VLOOKUP(TO$1,'Tactic Recode'!$A$1:$B$547,2,FALSE))</f>
        <v/>
      </c>
      <c r="TP51" t="str">
        <f>IF(ISERROR(MATCH(TP$1,'CSC Mitre'!AX$1:AX$220,0)),"",VLOOKUP(TP$1,'Tactic Recode'!$A$1:$B$547,2,FALSE))</f>
        <v/>
      </c>
      <c r="TQ51" t="str">
        <f>IF(ISERROR(MATCH(TQ$1,'CSC Mitre'!AX$1:AX$220,0)),"",VLOOKUP(TQ$1,'Tactic Recode'!$A$1:$B$547,2,FALSE))</f>
        <v/>
      </c>
      <c r="TR51" t="str">
        <f>IF(ISERROR(MATCH(TR$1,'CSC Mitre'!AX$1:AX$220,0)),"",VLOOKUP(TR$1,'Tactic Recode'!$A$1:$B$547,2,FALSE))</f>
        <v/>
      </c>
      <c r="TS51" t="str">
        <f>IF(ISERROR(MATCH(TS$1,'CSC Mitre'!AX$1:AX$220,0)),"",VLOOKUP(TS$1,'Tactic Recode'!$A$1:$B$547,2,FALSE))</f>
        <v/>
      </c>
      <c r="TT51" t="str">
        <f>IF(ISERROR(MATCH(TT$1,'CSC Mitre'!AX$1:AX$220,0)),"",VLOOKUP(TT$1,'Tactic Recode'!$A$1:$B$547,2,FALSE))</f>
        <v/>
      </c>
      <c r="TU51" t="str">
        <f>IF(ISERROR(MATCH(TU$1,'CSC Mitre'!AX$1:AX$220,0)),"",VLOOKUP(TU$1,'Tactic Recode'!$A$1:$B$547,2,FALSE))</f>
        <v/>
      </c>
      <c r="TV51" t="str">
        <f>IF(ISERROR(MATCH(TV$1,'CSC Mitre'!AX$1:AX$220,0)),"",VLOOKUP(TV$1,'Tactic Recode'!$A$1:$B$547,2,FALSE))</f>
        <v/>
      </c>
      <c r="TW51" t="str">
        <f>IF(ISERROR(MATCH(TW$1,'CSC Mitre'!AX$1:AX$220,0)),"",VLOOKUP(TW$1,'Tactic Recode'!$A$1:$B$547,2,FALSE))</f>
        <v/>
      </c>
      <c r="TX51" t="str">
        <f>IF(ISERROR(MATCH(TX$1,'CSC Mitre'!AX$1:AX$220,0)),"",VLOOKUP(TX$1,'Tactic Recode'!$A$1:$B$547,2,FALSE))</f>
        <v/>
      </c>
      <c r="TY51" t="str">
        <f>IF(ISERROR(MATCH(TY$1,'CSC Mitre'!AX$1:AX$220,0)),"",VLOOKUP(TY$1,'Tactic Recode'!$A$1:$B$547,2,FALSE))</f>
        <v/>
      </c>
      <c r="TZ51" t="str">
        <f>IF(ISERROR(MATCH(TZ$1,'CSC Mitre'!AX$1:AX$220,0)),"",VLOOKUP(TZ$1,'Tactic Recode'!$A$1:$B$547,2,FALSE))</f>
        <v/>
      </c>
      <c r="UA51" t="str">
        <f>IF(ISERROR(MATCH(UA$1,'CSC Mitre'!AX$1:AX$220,0)),"",VLOOKUP(UA$1,'Tactic Recode'!$A$1:$B$547,2,FALSE))</f>
        <v/>
      </c>
      <c r="UB51" t="str">
        <f>IF(ISERROR(MATCH(UB$1,'CSC Mitre'!AX$1:AX$220,0)),"",VLOOKUP(UB$1,'Tactic Recode'!$A$1:$B$547,2,FALSE))</f>
        <v/>
      </c>
    </row>
    <row r="52" spans="1:548" x14ac:dyDescent="0.25">
      <c r="A52" s="59" t="s">
        <v>449</v>
      </c>
      <c r="B52" t="str">
        <f>IF(ISERROR(MATCH(B$1,'CSC Mitre'!AY$1:AY$220,0)),"",VLOOKUP(B$1,'Tactic Recode'!$A$1:$B$547,2,FALSE))</f>
        <v/>
      </c>
      <c r="C52" t="str">
        <f>IF(ISERROR(MATCH(C$1,'CSC Mitre'!AY$1:AY$220,0)),"",VLOOKUP(C$1,'Tactic Recode'!$A$1:$B$547,2,FALSE))</f>
        <v/>
      </c>
      <c r="D52" t="str">
        <f>IF(ISERROR(MATCH(D$1,'CSC Mitre'!AY$1:AY$220,0)),"",VLOOKUP(D$1,'Tactic Recode'!$A$1:$B$547,2,FALSE))</f>
        <v/>
      </c>
      <c r="E52" t="str">
        <f>IF(ISERROR(MATCH(E$1,'CSC Mitre'!AY$1:AY$220,0)),"",VLOOKUP(E$1,'Tactic Recode'!$A$1:$B$547,2,FALSE))</f>
        <v/>
      </c>
      <c r="F52" t="str">
        <f>IF(ISERROR(MATCH(F$1,'CSC Mitre'!AY$1:AY$220,0)),"",VLOOKUP(F$1,'Tactic Recode'!$A$1:$B$547,2,FALSE))</f>
        <v/>
      </c>
      <c r="G52" t="str">
        <f>IF(ISERROR(MATCH(G$1,'CSC Mitre'!AY$1:AY$220,0)),"",VLOOKUP(G$1,'Tactic Recode'!$A$1:$B$547,2,FALSE))</f>
        <v/>
      </c>
      <c r="H52" t="str">
        <f>IF(ISERROR(MATCH(H$1,'CSC Mitre'!AY$1:AY$220,0)),"",VLOOKUP(H$1,'Tactic Recode'!$A$1:$B$547,2,FALSE))</f>
        <v/>
      </c>
      <c r="I52" t="str">
        <f>IF(ISERROR(MATCH(I$1,'CSC Mitre'!AY$1:AY$220,0)),"",VLOOKUP(I$1,'Tactic Recode'!$A$1:$B$547,2,FALSE))</f>
        <v/>
      </c>
      <c r="J52" t="str">
        <f>IF(ISERROR(MATCH(J$1,'CSC Mitre'!AY$1:AY$220,0)),"",VLOOKUP(J$1,'Tactic Recode'!$A$1:$B$547,2,FALSE))</f>
        <v/>
      </c>
      <c r="K52" t="str">
        <f>IF(ISERROR(MATCH(K$1,'CSC Mitre'!AY$1:AY$220,0)),"",VLOOKUP(K$1,'Tactic Recode'!$A$1:$B$547,2,FALSE))</f>
        <v/>
      </c>
      <c r="L52" t="str">
        <f>IF(ISERROR(MATCH(L$1,'CSC Mitre'!AY$1:AY$220,0)),"",VLOOKUP(L$1,'Tactic Recode'!$A$1:$B$547,2,FALSE))</f>
        <v/>
      </c>
      <c r="M52" t="str">
        <f>IF(ISERROR(MATCH(M$1,'CSC Mitre'!AY$1:AY$220,0)),"",VLOOKUP(M$1,'Tactic Recode'!$A$1:$B$547,2,FALSE))</f>
        <v/>
      </c>
      <c r="N52" t="str">
        <f>IF(ISERROR(MATCH(N$1,'CSC Mitre'!AY$1:AY$220,0)),"",VLOOKUP(N$1,'Tactic Recode'!$A$1:$B$547,2,FALSE))</f>
        <v/>
      </c>
      <c r="O52" t="str">
        <f>IF(ISERROR(MATCH(O$1,'CSC Mitre'!AY$1:AY$220,0)),"",VLOOKUP(O$1,'Tactic Recode'!$A$1:$B$547,2,FALSE))</f>
        <v/>
      </c>
      <c r="P52" t="str">
        <f>IF(ISERROR(MATCH(P$1,'CSC Mitre'!AY$1:AY$220,0)),"",VLOOKUP(P$1,'Tactic Recode'!$A$1:$B$547,2,FALSE))</f>
        <v/>
      </c>
      <c r="Q52" t="str">
        <f>IF(ISERROR(MATCH(Q$1,'CSC Mitre'!AY$1:AY$220,0)),"",VLOOKUP(Q$1,'Tactic Recode'!$A$1:$B$547,2,FALSE))</f>
        <v/>
      </c>
      <c r="R52" t="str">
        <f>IF(ISERROR(MATCH(R$1,'CSC Mitre'!AY$1:AY$220,0)),"",VLOOKUP(R$1,'Tactic Recode'!$A$1:$B$547,2,FALSE))</f>
        <v/>
      </c>
      <c r="S52" t="str">
        <f>IF(ISERROR(MATCH(S$1,'CSC Mitre'!AY$1:AY$220,0)),"",VLOOKUP(S$1,'Tactic Recode'!$A$1:$B$547,2,FALSE))</f>
        <v/>
      </c>
      <c r="T52" t="str">
        <f>IF(ISERROR(MATCH(T$1,'CSC Mitre'!AY$1:AY$220,0)),"",VLOOKUP(T$1,'Tactic Recode'!$A$1:$B$547,2,FALSE))</f>
        <v/>
      </c>
      <c r="U52" t="str">
        <f>IF(ISERROR(MATCH(U$1,'CSC Mitre'!AY$1:AY$220,0)),"",VLOOKUP(U$1,'Tactic Recode'!$A$1:$B$547,2,FALSE))</f>
        <v/>
      </c>
      <c r="V52" t="str">
        <f>IF(ISERROR(MATCH(V$1,'CSC Mitre'!AY$1:AY$220,0)),"",VLOOKUP(V$1,'Tactic Recode'!$A$1:$B$547,2,FALSE))</f>
        <v/>
      </c>
      <c r="W52" t="str">
        <f>IF(ISERROR(MATCH(W$1,'CSC Mitre'!AY$1:AY$220,0)),"",VLOOKUP(W$1,'Tactic Recode'!$A$1:$B$547,2,FALSE))</f>
        <v/>
      </c>
      <c r="X52" t="str">
        <f>IF(ISERROR(MATCH(X$1,'CSC Mitre'!AY$1:AY$220,0)),"",VLOOKUP(X$1,'Tactic Recode'!$A$1:$B$547,2,FALSE))</f>
        <v/>
      </c>
      <c r="Y52" t="str">
        <f>IF(ISERROR(MATCH(Y$1,'CSC Mitre'!AY$1:AY$220,0)),"",VLOOKUP(Y$1,'Tactic Recode'!$A$1:$B$547,2,FALSE))</f>
        <v/>
      </c>
      <c r="Z52" t="str">
        <f>IF(ISERROR(MATCH(Z$1,'CSC Mitre'!AY$1:AY$220,0)),"",VLOOKUP(Z$1,'Tactic Recode'!$A$1:$B$547,2,FALSE))</f>
        <v/>
      </c>
      <c r="AA52" t="str">
        <f>IF(ISERROR(MATCH(AA$1,'CSC Mitre'!AY$1:AY$220,0)),"",VLOOKUP(AA$1,'Tactic Recode'!$A$1:$B$547,2,FALSE))</f>
        <v/>
      </c>
      <c r="AB52" t="str">
        <f>IF(ISERROR(MATCH(AB$1,'CSC Mitre'!AY$1:AY$220,0)),"",VLOOKUP(AB$1,'Tactic Recode'!$A$1:$B$547,2,FALSE))</f>
        <v/>
      </c>
      <c r="AC52" t="str">
        <f>IF(ISERROR(MATCH(AC$1,'CSC Mitre'!AY$1:AY$220,0)),"",VLOOKUP(AC$1,'Tactic Recode'!$A$1:$B$547,2,FALSE))</f>
        <v/>
      </c>
      <c r="AD52" t="str">
        <f>IF(ISERROR(MATCH(AD$1,'CSC Mitre'!AY$1:AY$220,0)),"",VLOOKUP(AD$1,'Tactic Recode'!$A$1:$B$547,2,FALSE))</f>
        <v/>
      </c>
      <c r="AE52" t="str">
        <f>IF(ISERROR(MATCH(AE$1,'CSC Mitre'!AY$1:AY$220,0)),"",VLOOKUP(AE$1,'Tactic Recode'!$A$1:$B$547,2,FALSE))</f>
        <v/>
      </c>
      <c r="AF52" t="str">
        <f>IF(ISERROR(MATCH(AF$1,'CSC Mitre'!AY$1:AY$220,0)),"",VLOOKUP(AF$1,'Tactic Recode'!$A$1:$B$547,2,FALSE))</f>
        <v/>
      </c>
      <c r="AG52" t="str">
        <f>IF(ISERROR(MATCH(AG$1,'CSC Mitre'!AY$1:AY$220,0)),"",VLOOKUP(AG$1,'Tactic Recode'!$A$1:$B$547,2,FALSE))</f>
        <v/>
      </c>
      <c r="AH52" t="str">
        <f>IF(ISERROR(MATCH(AH$1,'CSC Mitre'!AY$1:AY$220,0)),"",VLOOKUP(AH$1,'Tactic Recode'!$A$1:$B$547,2,FALSE))</f>
        <v/>
      </c>
      <c r="AI52" t="str">
        <f>IF(ISERROR(MATCH(AI$1,'CSC Mitre'!AY$1:AY$220,0)),"",VLOOKUP(AI$1,'Tactic Recode'!$A$1:$B$547,2,FALSE))</f>
        <v/>
      </c>
      <c r="AJ52" t="str">
        <f>IF(ISERROR(MATCH(AJ$1,'CSC Mitre'!AY$1:AY$220,0)),"",VLOOKUP(AJ$1,'Tactic Recode'!$A$1:$B$547,2,FALSE))</f>
        <v/>
      </c>
      <c r="AK52" t="str">
        <f>IF(ISERROR(MATCH(AK$1,'CSC Mitre'!AY$1:AY$220,0)),"",VLOOKUP(AK$1,'Tactic Recode'!$A$1:$B$547,2,FALSE))</f>
        <v/>
      </c>
      <c r="AL52" t="str">
        <f>IF(ISERROR(MATCH(AL$1,'CSC Mitre'!AY$1:AY$220,0)),"",VLOOKUP(AL$1,'Tactic Recode'!$A$1:$B$547,2,FALSE))</f>
        <v/>
      </c>
      <c r="AM52" t="str">
        <f>IF(ISERROR(MATCH(AM$1,'CSC Mitre'!AY$1:AY$220,0)),"",VLOOKUP(AM$1,'Tactic Recode'!$A$1:$B$547,2,FALSE))</f>
        <v/>
      </c>
      <c r="AN52" t="str">
        <f>IF(ISERROR(MATCH(AN$1,'CSC Mitre'!AY$1:AY$220,0)),"",VLOOKUP(AN$1,'Tactic Recode'!$A$1:$B$547,2,FALSE))</f>
        <v/>
      </c>
      <c r="AO52" t="str">
        <f>IF(ISERROR(MATCH(AO$1,'CSC Mitre'!AY$1:AY$220,0)),"",VLOOKUP(AO$1,'Tactic Recode'!$A$1:$B$547,2,FALSE))</f>
        <v/>
      </c>
      <c r="AP52" t="str">
        <f>IF(ISERROR(MATCH(AP$1,'CSC Mitre'!AY$1:AY$220,0)),"",VLOOKUP(AP$1,'Tactic Recode'!$A$1:$B$547,2,FALSE))</f>
        <v/>
      </c>
      <c r="AQ52" t="str">
        <f>IF(ISERROR(MATCH(AQ$1,'CSC Mitre'!AY$1:AY$220,0)),"",VLOOKUP(AQ$1,'Tactic Recode'!$A$1:$B$547,2,FALSE))</f>
        <v/>
      </c>
      <c r="AR52" t="str">
        <f>IF(ISERROR(MATCH(AR$1,'CSC Mitre'!AY$1:AY$220,0)),"",VLOOKUP(AR$1,'Tactic Recode'!$A$1:$B$547,2,FALSE))</f>
        <v/>
      </c>
      <c r="AS52" t="str">
        <f>IF(ISERROR(MATCH(AS$1,'CSC Mitre'!AY$1:AY$220,0)),"",VLOOKUP(AS$1,'Tactic Recode'!$A$1:$B$547,2,FALSE))</f>
        <v/>
      </c>
      <c r="AT52" t="str">
        <f>IF(ISERROR(MATCH(AT$1,'CSC Mitre'!AY$1:AY$220,0)),"",VLOOKUP(AT$1,'Tactic Recode'!$A$1:$B$547,2,FALSE))</f>
        <v/>
      </c>
      <c r="AU52" t="str">
        <f>IF(ISERROR(MATCH(AU$1,'CSC Mitre'!AY$1:AY$220,0)),"",VLOOKUP(AU$1,'Tactic Recode'!$A$1:$B$547,2,FALSE))</f>
        <v/>
      </c>
      <c r="AV52" t="str">
        <f>IF(ISERROR(MATCH(AV$1,'CSC Mitre'!AY$1:AY$220,0)),"",VLOOKUP(AV$1,'Tactic Recode'!$A$1:$B$547,2,FALSE))</f>
        <v/>
      </c>
      <c r="AW52" t="str">
        <f>IF(ISERROR(MATCH(AW$1,'CSC Mitre'!AY$1:AY$220,0)),"",VLOOKUP(AW$1,'Tactic Recode'!$A$1:$B$547,2,FALSE))</f>
        <v/>
      </c>
      <c r="AX52" t="str">
        <f>IF(ISERROR(MATCH(AX$1,'CSC Mitre'!AY$1:AY$220,0)),"",VLOOKUP(AX$1,'Tactic Recode'!$A$1:$B$547,2,FALSE))</f>
        <v/>
      </c>
      <c r="AY52" t="str">
        <f>IF(ISERROR(MATCH(AY$1,'CSC Mitre'!AY$1:AY$220,0)),"",VLOOKUP(AY$1,'Tactic Recode'!$A$1:$B$547,2,FALSE))</f>
        <v/>
      </c>
      <c r="AZ52" t="str">
        <f>IF(ISERROR(MATCH(AZ$1,'CSC Mitre'!AY$1:AY$220,0)),"",VLOOKUP(AZ$1,'Tactic Recode'!$A$1:$B$547,2,FALSE))</f>
        <v/>
      </c>
      <c r="BA52" t="str">
        <f>IF(ISERROR(MATCH(BA$1,'CSC Mitre'!AY$1:AY$220,0)),"",VLOOKUP(BA$1,'Tactic Recode'!$A$1:$B$547,2,FALSE))</f>
        <v/>
      </c>
      <c r="BB52" t="str">
        <f>IF(ISERROR(MATCH(BB$1,'CSC Mitre'!AY$1:AY$220,0)),"",VLOOKUP(BB$1,'Tactic Recode'!$A$1:$B$547,2,FALSE))</f>
        <v/>
      </c>
      <c r="BC52" t="str">
        <f>IF(ISERROR(MATCH(BC$1,'CSC Mitre'!AY$1:AY$220,0)),"",VLOOKUP(BC$1,'Tactic Recode'!$A$1:$B$547,2,FALSE))</f>
        <v/>
      </c>
      <c r="BD52" t="str">
        <f>IF(ISERROR(MATCH(BD$1,'CSC Mitre'!AY$1:AY$220,0)),"",VLOOKUP(BD$1,'Tactic Recode'!$A$1:$B$547,2,FALSE))</f>
        <v/>
      </c>
      <c r="BE52" t="str">
        <f>IF(ISERROR(MATCH(BE$1,'CSC Mitre'!AY$1:AY$220,0)),"",VLOOKUP(BE$1,'Tactic Recode'!$A$1:$B$547,2,FALSE))</f>
        <v/>
      </c>
      <c r="BF52" t="str">
        <f>IF(ISERROR(MATCH(BF$1,'CSC Mitre'!AY$1:AY$220,0)),"",VLOOKUP(BF$1,'Tactic Recode'!$A$1:$B$547,2,FALSE))</f>
        <v/>
      </c>
      <c r="BG52" t="str">
        <f>IF(ISERROR(MATCH(BG$1,'CSC Mitre'!AY$1:AY$220,0)),"",VLOOKUP(BG$1,'Tactic Recode'!$A$1:$B$547,2,FALSE))</f>
        <v/>
      </c>
      <c r="BH52" t="str">
        <f>IF(ISERROR(MATCH(BH$1,'CSC Mitre'!AY$1:AY$220,0)),"",VLOOKUP(BH$1,'Tactic Recode'!$A$1:$B$547,2,FALSE))</f>
        <v/>
      </c>
      <c r="BI52" t="str">
        <f>IF(ISERROR(MATCH(BI$1,'CSC Mitre'!AY$1:AY$220,0)),"",VLOOKUP(BI$1,'Tactic Recode'!$A$1:$B$547,2,FALSE))</f>
        <v/>
      </c>
      <c r="BJ52" t="str">
        <f>IF(ISERROR(MATCH(BJ$1,'CSC Mitre'!AY$1:AY$220,0)),"",VLOOKUP(BJ$1,'Tactic Recode'!$A$1:$B$547,2,FALSE))</f>
        <v/>
      </c>
      <c r="BK52" t="str">
        <f>IF(ISERROR(MATCH(BK$1,'CSC Mitre'!AY$1:AY$220,0)),"",VLOOKUP(BK$1,'Tactic Recode'!$A$1:$B$547,2,FALSE))</f>
        <v/>
      </c>
      <c r="BL52" t="str">
        <f>IF(ISERROR(MATCH(BL$1,'CSC Mitre'!AY$1:AY$220,0)),"",VLOOKUP(BL$1,'Tactic Recode'!$A$1:$B$547,2,FALSE))</f>
        <v/>
      </c>
      <c r="BM52" t="str">
        <f>IF(ISERROR(MATCH(BM$1,'CSC Mitre'!AY$1:AY$220,0)),"",VLOOKUP(BM$1,'Tactic Recode'!$A$1:$B$547,2,FALSE))</f>
        <v/>
      </c>
      <c r="BN52" t="str">
        <f>IF(ISERROR(MATCH(BN$1,'CSC Mitre'!AY$1:AY$220,0)),"",VLOOKUP(BN$1,'Tactic Recode'!$A$1:$B$547,2,FALSE))</f>
        <v/>
      </c>
      <c r="BO52" t="str">
        <f>IF(ISERROR(MATCH(BO$1,'CSC Mitre'!AY$1:AY$220,0)),"",VLOOKUP(BO$1,'Tactic Recode'!$A$1:$B$547,2,FALSE))</f>
        <v/>
      </c>
      <c r="BP52" t="str">
        <f>IF(ISERROR(MATCH(BP$1,'CSC Mitre'!AY$1:AY$220,0)),"",VLOOKUP(BP$1,'Tactic Recode'!$A$1:$B$547,2,FALSE))</f>
        <v/>
      </c>
      <c r="BQ52" t="str">
        <f>IF(ISERROR(MATCH(BQ$1,'CSC Mitre'!AY$1:AY$220,0)),"",VLOOKUP(BQ$1,'Tactic Recode'!$A$1:$B$547,2,FALSE))</f>
        <v/>
      </c>
      <c r="BR52" t="str">
        <f>IF(ISERROR(MATCH(BR$1,'CSC Mitre'!AY$1:AY$220,0)),"",VLOOKUP(BR$1,'Tactic Recode'!$A$1:$B$547,2,FALSE))</f>
        <v/>
      </c>
      <c r="BS52" t="str">
        <f>IF(ISERROR(MATCH(BS$1,'CSC Mitre'!AY$1:AY$220,0)),"",VLOOKUP(BS$1,'Tactic Recode'!$A$1:$B$547,2,FALSE))</f>
        <v/>
      </c>
      <c r="BT52" t="str">
        <f>IF(ISERROR(MATCH(BT$1,'CSC Mitre'!AY$1:AY$220,0)),"",VLOOKUP(BT$1,'Tactic Recode'!$A$1:$B$547,2,FALSE))</f>
        <v/>
      </c>
      <c r="BU52" t="str">
        <f>IF(ISERROR(MATCH(BU$1,'CSC Mitre'!AY$1:AY$220,0)),"",VLOOKUP(BU$1,'Tactic Recode'!$A$1:$B$547,2,FALSE))</f>
        <v/>
      </c>
      <c r="BV52" t="str">
        <f>IF(ISERROR(MATCH(BV$1,'CSC Mitre'!AY$1:AY$220,0)),"",VLOOKUP(BV$1,'Tactic Recode'!$A$1:$B$547,2,FALSE))</f>
        <v/>
      </c>
      <c r="BW52" t="str">
        <f>IF(ISERROR(MATCH(BW$1,'CSC Mitre'!AY$1:AY$220,0)),"",VLOOKUP(BW$1,'Tactic Recode'!$A$1:$B$547,2,FALSE))</f>
        <v/>
      </c>
      <c r="BX52" t="str">
        <f>IF(ISERROR(MATCH(BX$1,'CSC Mitre'!AY$1:AY$220,0)),"",VLOOKUP(BX$1,'Tactic Recode'!$A$1:$B$547,2,FALSE))</f>
        <v/>
      </c>
      <c r="BY52" t="str">
        <f>IF(ISERROR(MATCH(BY$1,'CSC Mitre'!AY$1:AY$220,0)),"",VLOOKUP(BY$1,'Tactic Recode'!$A$1:$B$547,2,FALSE))</f>
        <v/>
      </c>
      <c r="BZ52" t="str">
        <f>IF(ISERROR(MATCH(BZ$1,'CSC Mitre'!AY$1:AY$220,0)),"",VLOOKUP(BZ$1,'Tactic Recode'!$A$1:$B$547,2,FALSE))</f>
        <v/>
      </c>
      <c r="CA52" t="str">
        <f>IF(ISERROR(MATCH(CA$1,'CSC Mitre'!AY$1:AY$220,0)),"",VLOOKUP(CA$1,'Tactic Recode'!$A$1:$B$547,2,FALSE))</f>
        <v/>
      </c>
      <c r="CB52" t="str">
        <f>IF(ISERROR(MATCH(CB$1,'CSC Mitre'!AY$1:AY$220,0)),"",VLOOKUP(CB$1,'Tactic Recode'!$A$1:$B$547,2,FALSE))</f>
        <v/>
      </c>
      <c r="CC52" t="str">
        <f>IF(ISERROR(MATCH(CC$1,'CSC Mitre'!AY$1:AY$220,0)),"",VLOOKUP(CC$1,'Tactic Recode'!$A$1:$B$547,2,FALSE))</f>
        <v/>
      </c>
      <c r="CD52" t="str">
        <f>IF(ISERROR(MATCH(CD$1,'CSC Mitre'!AY$1:AY$220,0)),"",VLOOKUP(CD$1,'Tactic Recode'!$A$1:$B$547,2,FALSE))</f>
        <v/>
      </c>
      <c r="CE52" t="str">
        <f>IF(ISERROR(MATCH(CE$1,'CSC Mitre'!AY$1:AY$220,0)),"",VLOOKUP(CE$1,'Tactic Recode'!$A$1:$B$547,2,FALSE))</f>
        <v/>
      </c>
      <c r="CF52" t="str">
        <f>IF(ISERROR(MATCH(CF$1,'CSC Mitre'!AY$1:AY$220,0)),"",VLOOKUP(CF$1,'Tactic Recode'!$A$1:$B$547,2,FALSE))</f>
        <v/>
      </c>
      <c r="CG52" t="str">
        <f>IF(ISERROR(MATCH(CG$1,'CSC Mitre'!AY$1:AY$220,0)),"",VLOOKUP(CG$1,'Tactic Recode'!$A$1:$B$547,2,FALSE))</f>
        <v/>
      </c>
      <c r="CH52" t="str">
        <f>IF(ISERROR(MATCH(CH$1,'CSC Mitre'!AY$1:AY$220,0)),"",VLOOKUP(CH$1,'Tactic Recode'!$A$1:$B$547,2,FALSE))</f>
        <v/>
      </c>
      <c r="CI52" t="str">
        <f>IF(ISERROR(MATCH(CI$1,'CSC Mitre'!AY$1:AY$220,0)),"",VLOOKUP(CI$1,'Tactic Recode'!$A$1:$B$547,2,FALSE))</f>
        <v/>
      </c>
      <c r="CJ52" t="str">
        <f>IF(ISERROR(MATCH(CJ$1,'CSC Mitre'!AY$1:AY$220,0)),"",VLOOKUP(CJ$1,'Tactic Recode'!$A$1:$B$547,2,FALSE))</f>
        <v/>
      </c>
      <c r="CK52" t="str">
        <f>IF(ISERROR(MATCH(CK$1,'CSC Mitre'!AY$1:AY$220,0)),"",VLOOKUP(CK$1,'Tactic Recode'!$A$1:$B$547,2,FALSE))</f>
        <v/>
      </c>
      <c r="CL52" t="str">
        <f>IF(ISERROR(MATCH(CL$1,'CSC Mitre'!AY$1:AY$220,0)),"",VLOOKUP(CL$1,'Tactic Recode'!$A$1:$B$547,2,FALSE))</f>
        <v/>
      </c>
      <c r="CM52" t="str">
        <f>IF(ISERROR(MATCH(CM$1,'CSC Mitre'!AY$1:AY$220,0)),"",VLOOKUP(CM$1,'Tactic Recode'!$A$1:$B$547,2,FALSE))</f>
        <v/>
      </c>
      <c r="CN52" t="str">
        <f>IF(ISERROR(MATCH(CN$1,'CSC Mitre'!AY$1:AY$220,0)),"",VLOOKUP(CN$1,'Tactic Recode'!$A$1:$B$547,2,FALSE))</f>
        <v/>
      </c>
      <c r="CO52" t="str">
        <f>IF(ISERROR(MATCH(CO$1,'CSC Mitre'!AY$1:AY$220,0)),"",VLOOKUP(CO$1,'Tactic Recode'!$A$1:$B$547,2,FALSE))</f>
        <v/>
      </c>
      <c r="CP52" t="str">
        <f>IF(ISERROR(MATCH(CP$1,'CSC Mitre'!AY$1:AY$220,0)),"",VLOOKUP(CP$1,'Tactic Recode'!$A$1:$B$547,2,FALSE))</f>
        <v/>
      </c>
      <c r="CQ52" t="str">
        <f>IF(ISERROR(MATCH(CQ$1,'CSC Mitre'!AY$1:AY$220,0)),"",VLOOKUP(CQ$1,'Tactic Recode'!$A$1:$B$547,2,FALSE))</f>
        <v/>
      </c>
      <c r="CR52" t="str">
        <f>IF(ISERROR(MATCH(CR$1,'CSC Mitre'!AY$1:AY$220,0)),"",VLOOKUP(CR$1,'Tactic Recode'!$A$1:$B$547,2,FALSE))</f>
        <v/>
      </c>
      <c r="CS52" t="str">
        <f>IF(ISERROR(MATCH(CS$1,'CSC Mitre'!AY$1:AY$220,0)),"",VLOOKUP(CS$1,'Tactic Recode'!$A$1:$B$547,2,FALSE))</f>
        <v/>
      </c>
      <c r="CT52" t="str">
        <f>IF(ISERROR(MATCH(CT$1,'CSC Mitre'!AY$1:AY$220,0)),"",VLOOKUP(CT$1,'Tactic Recode'!$A$1:$B$547,2,FALSE))</f>
        <v/>
      </c>
      <c r="CU52" t="str">
        <f>IF(ISERROR(MATCH(CU$1,'CSC Mitre'!AY$1:AY$220,0)),"",VLOOKUP(CU$1,'Tactic Recode'!$A$1:$B$547,2,FALSE))</f>
        <v/>
      </c>
      <c r="CV52" t="str">
        <f>IF(ISERROR(MATCH(CV$1,'CSC Mitre'!AY$1:AY$220,0)),"",VLOOKUP(CV$1,'Tactic Recode'!$A$1:$B$547,2,FALSE))</f>
        <v/>
      </c>
      <c r="CW52" t="str">
        <f>IF(ISERROR(MATCH(CW$1,'CSC Mitre'!AY$1:AY$220,0)),"",VLOOKUP(CW$1,'Tactic Recode'!$A$1:$B$547,2,FALSE))</f>
        <v/>
      </c>
      <c r="CX52" t="str">
        <f>IF(ISERROR(MATCH(CX$1,'CSC Mitre'!AY$1:AY$220,0)),"",VLOOKUP(CX$1,'Tactic Recode'!$A$1:$B$547,2,FALSE))</f>
        <v/>
      </c>
      <c r="CY52" t="str">
        <f>IF(ISERROR(MATCH(CY$1,'CSC Mitre'!AY$1:AY$220,0)),"",VLOOKUP(CY$1,'Tactic Recode'!$A$1:$B$547,2,FALSE))</f>
        <v/>
      </c>
      <c r="CZ52" t="str">
        <f>IF(ISERROR(MATCH(CZ$1,'CSC Mitre'!AY$1:AY$220,0)),"",VLOOKUP(CZ$1,'Tactic Recode'!$A$1:$B$547,2,FALSE))</f>
        <v/>
      </c>
      <c r="DA52" t="str">
        <f>IF(ISERROR(MATCH(DA$1,'CSC Mitre'!AY$1:AY$220,0)),"",VLOOKUP(DA$1,'Tactic Recode'!$A$1:$B$547,2,FALSE))</f>
        <v/>
      </c>
      <c r="DB52" t="str">
        <f>IF(ISERROR(MATCH(DB$1,'CSC Mitre'!AY$1:AY$220,0)),"",VLOOKUP(DB$1,'Tactic Recode'!$A$1:$B$547,2,FALSE))</f>
        <v/>
      </c>
      <c r="DC52" t="str">
        <f>IF(ISERROR(MATCH(DC$1,'CSC Mitre'!AY$1:AY$220,0)),"",VLOOKUP(DC$1,'Tactic Recode'!$A$1:$B$547,2,FALSE))</f>
        <v/>
      </c>
      <c r="DD52" t="str">
        <f>IF(ISERROR(MATCH(DD$1,'CSC Mitre'!AY$1:AY$220,0)),"",VLOOKUP(DD$1,'Tactic Recode'!$A$1:$B$547,2,FALSE))</f>
        <v/>
      </c>
      <c r="DE52" t="str">
        <f>IF(ISERROR(MATCH(DE$1,'CSC Mitre'!AY$1:AY$220,0)),"",VLOOKUP(DE$1,'Tactic Recode'!$A$1:$B$547,2,FALSE))</f>
        <v/>
      </c>
      <c r="DF52" t="str">
        <f>IF(ISERROR(MATCH(DF$1,'CSC Mitre'!AY$1:AY$220,0)),"",VLOOKUP(DF$1,'Tactic Recode'!$A$1:$B$547,2,FALSE))</f>
        <v/>
      </c>
      <c r="DG52" t="str">
        <f>IF(ISERROR(MATCH(DG$1,'CSC Mitre'!AY$1:AY$220,0)),"",VLOOKUP(DG$1,'Tactic Recode'!$A$1:$B$547,2,FALSE))</f>
        <v/>
      </c>
      <c r="DH52" t="str">
        <f>IF(ISERROR(MATCH(DH$1,'CSC Mitre'!AY$1:AY$220,0)),"",VLOOKUP(DH$1,'Tactic Recode'!$A$1:$B$547,2,FALSE))</f>
        <v/>
      </c>
      <c r="DI52" t="str">
        <f>IF(ISERROR(MATCH(DI$1,'CSC Mitre'!AY$1:AY$220,0)),"",VLOOKUP(DI$1,'Tactic Recode'!$A$1:$B$547,2,FALSE))</f>
        <v/>
      </c>
      <c r="DJ52" t="str">
        <f>IF(ISERROR(MATCH(DJ$1,'CSC Mitre'!AY$1:AY$220,0)),"",VLOOKUP(DJ$1,'Tactic Recode'!$A$1:$B$547,2,FALSE))</f>
        <v/>
      </c>
      <c r="DK52" t="str">
        <f>IF(ISERROR(MATCH(DK$1,'CSC Mitre'!AY$1:AY$220,0)),"",VLOOKUP(DK$1,'Tactic Recode'!$A$1:$B$547,2,FALSE))</f>
        <v/>
      </c>
      <c r="DL52" t="str">
        <f>IF(ISERROR(MATCH(DL$1,'CSC Mitre'!AY$1:AY$220,0)),"",VLOOKUP(DL$1,'Tactic Recode'!$A$1:$B$547,2,FALSE))</f>
        <v/>
      </c>
      <c r="DM52" t="str">
        <f>IF(ISERROR(MATCH(DM$1,'CSC Mitre'!AY$1:AY$220,0)),"",VLOOKUP(DM$1,'Tactic Recode'!$A$1:$B$547,2,FALSE))</f>
        <v/>
      </c>
      <c r="DN52" t="str">
        <f>IF(ISERROR(MATCH(DN$1,'CSC Mitre'!AY$1:AY$220,0)),"",VLOOKUP(DN$1,'Tactic Recode'!$A$1:$B$547,2,FALSE))</f>
        <v/>
      </c>
      <c r="DO52" t="str">
        <f>IF(ISERROR(MATCH(DO$1,'CSC Mitre'!AY$1:AY$220,0)),"",VLOOKUP(DO$1,'Tactic Recode'!$A$1:$B$547,2,FALSE))</f>
        <v/>
      </c>
      <c r="DP52" t="str">
        <f>IF(ISERROR(MATCH(DP$1,'CSC Mitre'!AY$1:AY$220,0)),"",VLOOKUP(DP$1,'Tactic Recode'!$A$1:$B$547,2,FALSE))</f>
        <v/>
      </c>
      <c r="DQ52" t="str">
        <f>IF(ISERROR(MATCH(DQ$1,'CSC Mitre'!AY$1:AY$220,0)),"",VLOOKUP(DQ$1,'Tactic Recode'!$A$1:$B$547,2,FALSE))</f>
        <v/>
      </c>
      <c r="DR52" t="str">
        <f>IF(ISERROR(MATCH(DR$1,'CSC Mitre'!AY$1:AY$220,0)),"",VLOOKUP(DR$1,'Tactic Recode'!$A$1:$B$547,2,FALSE))</f>
        <v/>
      </c>
      <c r="DS52" t="str">
        <f>IF(ISERROR(MATCH(DS$1,'CSC Mitre'!AY$1:AY$220,0)),"",VLOOKUP(DS$1,'Tactic Recode'!$A$1:$B$547,2,FALSE))</f>
        <v/>
      </c>
      <c r="DT52" t="str">
        <f>IF(ISERROR(MATCH(DT$1,'CSC Mitre'!AY$1:AY$220,0)),"",VLOOKUP(DT$1,'Tactic Recode'!$A$1:$B$547,2,FALSE))</f>
        <v/>
      </c>
      <c r="DU52" t="str">
        <f>IF(ISERROR(MATCH(DU$1,'CSC Mitre'!AY$1:AY$220,0)),"",VLOOKUP(DU$1,'Tactic Recode'!$A$1:$B$547,2,FALSE))</f>
        <v/>
      </c>
      <c r="DV52" t="str">
        <f>IF(ISERROR(MATCH(DV$1,'CSC Mitre'!AY$1:AY$220,0)),"",VLOOKUP(DV$1,'Tactic Recode'!$A$1:$B$547,2,FALSE))</f>
        <v/>
      </c>
      <c r="DW52" t="str">
        <f>IF(ISERROR(MATCH(DW$1,'CSC Mitre'!AY$1:AY$220,0)),"",VLOOKUP(DW$1,'Tactic Recode'!$A$1:$B$547,2,FALSE))</f>
        <v/>
      </c>
      <c r="DX52" t="str">
        <f>IF(ISERROR(MATCH(DX$1,'CSC Mitre'!AY$1:AY$220,0)),"",VLOOKUP(DX$1,'Tactic Recode'!$A$1:$B$547,2,FALSE))</f>
        <v/>
      </c>
      <c r="DY52" t="str">
        <f>IF(ISERROR(MATCH(DY$1,'CSC Mitre'!AY$1:AY$220,0)),"",VLOOKUP(DY$1,'Tactic Recode'!$A$1:$B$547,2,FALSE))</f>
        <v/>
      </c>
      <c r="DZ52" t="str">
        <f>IF(ISERROR(MATCH(DZ$1,'CSC Mitre'!AY$1:AY$220,0)),"",VLOOKUP(DZ$1,'Tactic Recode'!$A$1:$B$547,2,FALSE))</f>
        <v/>
      </c>
      <c r="EA52" t="str">
        <f>IF(ISERROR(MATCH(EA$1,'CSC Mitre'!AY$1:AY$220,0)),"",VLOOKUP(EA$1,'Tactic Recode'!$A$1:$B$547,2,FALSE))</f>
        <v/>
      </c>
      <c r="EB52" t="str">
        <f>IF(ISERROR(MATCH(EB$1,'CSC Mitre'!AY$1:AY$220,0)),"",VLOOKUP(EB$1,'Tactic Recode'!$A$1:$B$547,2,FALSE))</f>
        <v/>
      </c>
      <c r="EC52" t="str">
        <f>IF(ISERROR(MATCH(EC$1,'CSC Mitre'!AY$1:AY$220,0)),"",VLOOKUP(EC$1,'Tactic Recode'!$A$1:$B$547,2,FALSE))</f>
        <v/>
      </c>
      <c r="ED52" t="str">
        <f>IF(ISERROR(MATCH(ED$1,'CSC Mitre'!AY$1:AY$220,0)),"",VLOOKUP(ED$1,'Tactic Recode'!$A$1:$B$547,2,FALSE))</f>
        <v/>
      </c>
      <c r="EE52" t="str">
        <f>IF(ISERROR(MATCH(EE$1,'CSC Mitre'!AY$1:AY$220,0)),"",VLOOKUP(EE$1,'Tactic Recode'!$A$1:$B$547,2,FALSE))</f>
        <v/>
      </c>
      <c r="EF52" t="str">
        <f>IF(ISERROR(MATCH(EF$1,'CSC Mitre'!AY$1:AY$220,0)),"",VLOOKUP(EF$1,'Tactic Recode'!$A$1:$B$547,2,FALSE))</f>
        <v/>
      </c>
      <c r="EG52" t="str">
        <f>IF(ISERROR(MATCH(EG$1,'CSC Mitre'!AY$1:AY$220,0)),"",VLOOKUP(EG$1,'Tactic Recode'!$A$1:$B$547,2,FALSE))</f>
        <v/>
      </c>
      <c r="EH52" t="str">
        <f>IF(ISERROR(MATCH(EH$1,'CSC Mitre'!AY$1:AY$220,0)),"",VLOOKUP(EH$1,'Tactic Recode'!$A$1:$B$547,2,FALSE))</f>
        <v/>
      </c>
      <c r="EI52" t="str">
        <f>IF(ISERROR(MATCH(EI$1,'CSC Mitre'!AY$1:AY$220,0)),"",VLOOKUP(EI$1,'Tactic Recode'!$A$1:$B$547,2,FALSE))</f>
        <v/>
      </c>
      <c r="EJ52" t="str">
        <f>IF(ISERROR(MATCH(EJ$1,'CSC Mitre'!AY$1:AY$220,0)),"",VLOOKUP(EJ$1,'Tactic Recode'!$A$1:$B$547,2,FALSE))</f>
        <v/>
      </c>
      <c r="EK52" t="str">
        <f>IF(ISERROR(MATCH(EK$1,'CSC Mitre'!AY$1:AY$220,0)),"",VLOOKUP(EK$1,'Tactic Recode'!$A$1:$B$547,2,FALSE))</f>
        <v/>
      </c>
      <c r="EL52" t="str">
        <f>IF(ISERROR(MATCH(EL$1,'CSC Mitre'!AY$1:AY$220,0)),"",VLOOKUP(EL$1,'Tactic Recode'!$A$1:$B$547,2,FALSE))</f>
        <v/>
      </c>
      <c r="EM52" t="str">
        <f>IF(ISERROR(MATCH(EM$1,'CSC Mitre'!AY$1:AY$220,0)),"",VLOOKUP(EM$1,'Tactic Recode'!$A$1:$B$547,2,FALSE))</f>
        <v/>
      </c>
      <c r="EN52" t="str">
        <f>IF(ISERROR(MATCH(EN$1,'CSC Mitre'!AY$1:AY$220,0)),"",VLOOKUP(EN$1,'Tactic Recode'!$A$1:$B$547,2,FALSE))</f>
        <v/>
      </c>
      <c r="EO52" t="str">
        <f>IF(ISERROR(MATCH(EO$1,'CSC Mitre'!AY$1:AY$220,0)),"",VLOOKUP(EO$1,'Tactic Recode'!$A$1:$B$547,2,FALSE))</f>
        <v/>
      </c>
      <c r="EP52" t="str">
        <f>IF(ISERROR(MATCH(EP$1,'CSC Mitre'!AY$1:AY$220,0)),"",VLOOKUP(EP$1,'Tactic Recode'!$A$1:$B$547,2,FALSE))</f>
        <v/>
      </c>
      <c r="EQ52" t="str">
        <f>IF(ISERROR(MATCH(EQ$1,'CSC Mitre'!AY$1:AY$220,0)),"",VLOOKUP(EQ$1,'Tactic Recode'!$A$1:$B$547,2,FALSE))</f>
        <v/>
      </c>
      <c r="ER52" t="str">
        <f>IF(ISERROR(MATCH(ER$1,'CSC Mitre'!AY$1:AY$220,0)),"",VLOOKUP(ER$1,'Tactic Recode'!$A$1:$B$547,2,FALSE))</f>
        <v/>
      </c>
      <c r="ES52" t="str">
        <f>IF(ISERROR(MATCH(ES$1,'CSC Mitre'!AY$1:AY$220,0)),"",VLOOKUP(ES$1,'Tactic Recode'!$A$1:$B$547,2,FALSE))</f>
        <v/>
      </c>
      <c r="ET52" t="str">
        <f>IF(ISERROR(MATCH(ET$1,'CSC Mitre'!AY$1:AY$220,0)),"",VLOOKUP(ET$1,'Tactic Recode'!$A$1:$B$547,2,FALSE))</f>
        <v/>
      </c>
      <c r="EU52" t="str">
        <f>IF(ISERROR(MATCH(EU$1,'CSC Mitre'!AY$1:AY$220,0)),"",VLOOKUP(EU$1,'Tactic Recode'!$A$1:$B$547,2,FALSE))</f>
        <v/>
      </c>
      <c r="EV52" t="str">
        <f>IF(ISERROR(MATCH(EV$1,'CSC Mitre'!AY$1:AY$220,0)),"",VLOOKUP(EV$1,'Tactic Recode'!$A$1:$B$547,2,FALSE))</f>
        <v/>
      </c>
      <c r="EW52" t="str">
        <f>IF(ISERROR(MATCH(EW$1,'CSC Mitre'!AY$1:AY$220,0)),"",VLOOKUP(EW$1,'Tactic Recode'!$A$1:$B$547,2,FALSE))</f>
        <v/>
      </c>
      <c r="EX52" t="str">
        <f>IF(ISERROR(MATCH(EX$1,'CSC Mitre'!AY$1:AY$220,0)),"",VLOOKUP(EX$1,'Tactic Recode'!$A$1:$B$547,2,FALSE))</f>
        <v/>
      </c>
      <c r="EY52" t="str">
        <f>IF(ISERROR(MATCH(EY$1,'CSC Mitre'!AY$1:AY$220,0)),"",VLOOKUP(EY$1,'Tactic Recode'!$A$1:$B$547,2,FALSE))</f>
        <v/>
      </c>
      <c r="EZ52" t="str">
        <f>IF(ISERROR(MATCH(EZ$1,'CSC Mitre'!AY$1:AY$220,0)),"",VLOOKUP(EZ$1,'Tactic Recode'!$A$1:$B$547,2,FALSE))</f>
        <v/>
      </c>
      <c r="FA52" t="str">
        <f>IF(ISERROR(MATCH(FA$1,'CSC Mitre'!AY$1:AY$220,0)),"",VLOOKUP(FA$1,'Tactic Recode'!$A$1:$B$547,2,FALSE))</f>
        <v/>
      </c>
      <c r="FB52" t="str">
        <f>IF(ISERROR(MATCH(FB$1,'CSC Mitre'!AY$1:AY$220,0)),"",VLOOKUP(FB$1,'Tactic Recode'!$A$1:$B$547,2,FALSE))</f>
        <v/>
      </c>
      <c r="FC52" t="str">
        <f>IF(ISERROR(MATCH(FC$1,'CSC Mitre'!AY$1:AY$220,0)),"",VLOOKUP(FC$1,'Tactic Recode'!$A$1:$B$547,2,FALSE))</f>
        <v/>
      </c>
      <c r="FD52" t="str">
        <f>IF(ISERROR(MATCH(FD$1,'CSC Mitre'!AY$1:AY$220,0)),"",VLOOKUP(FD$1,'Tactic Recode'!$A$1:$B$547,2,FALSE))</f>
        <v/>
      </c>
      <c r="FE52" t="str">
        <f>IF(ISERROR(MATCH(FE$1,'CSC Mitre'!AY$1:AY$220,0)),"",VLOOKUP(FE$1,'Tactic Recode'!$A$1:$B$547,2,FALSE))</f>
        <v/>
      </c>
      <c r="FF52" t="str">
        <f>IF(ISERROR(MATCH(FF$1,'CSC Mitre'!AY$1:AY$220,0)),"",VLOOKUP(FF$1,'Tactic Recode'!$A$1:$B$547,2,FALSE))</f>
        <v/>
      </c>
      <c r="FG52" t="str">
        <f>IF(ISERROR(MATCH(FG$1,'CSC Mitre'!AY$1:AY$220,0)),"",VLOOKUP(FG$1,'Tactic Recode'!$A$1:$B$547,2,FALSE))</f>
        <v/>
      </c>
      <c r="FH52" t="str">
        <f>IF(ISERROR(MATCH(FH$1,'CSC Mitre'!AY$1:AY$220,0)),"",VLOOKUP(FH$1,'Tactic Recode'!$A$1:$B$547,2,FALSE))</f>
        <v/>
      </c>
      <c r="FI52" t="str">
        <f>IF(ISERROR(MATCH(FI$1,'CSC Mitre'!AY$1:AY$220,0)),"",VLOOKUP(FI$1,'Tactic Recode'!$A$1:$B$547,2,FALSE))</f>
        <v/>
      </c>
      <c r="FJ52" t="str">
        <f>IF(ISERROR(MATCH(FJ$1,'CSC Mitre'!AY$1:AY$220,0)),"",VLOOKUP(FJ$1,'Tactic Recode'!$A$1:$B$547,2,FALSE))</f>
        <v/>
      </c>
      <c r="FK52" t="str">
        <f>IF(ISERROR(MATCH(FK$1,'CSC Mitre'!AY$1:AY$220,0)),"",VLOOKUP(FK$1,'Tactic Recode'!$A$1:$B$547,2,FALSE))</f>
        <v/>
      </c>
      <c r="FL52" t="str">
        <f>IF(ISERROR(MATCH(FL$1,'CSC Mitre'!AY$1:AY$220,0)),"",VLOOKUP(FL$1,'Tactic Recode'!$A$1:$B$547,2,FALSE))</f>
        <v/>
      </c>
      <c r="FM52" t="str">
        <f>IF(ISERROR(MATCH(FM$1,'CSC Mitre'!AY$1:AY$220,0)),"",VLOOKUP(FM$1,'Tactic Recode'!$A$1:$B$547,2,FALSE))</f>
        <v/>
      </c>
      <c r="FN52" t="str">
        <f>IF(ISERROR(MATCH(FN$1,'CSC Mitre'!AY$1:AY$220,0)),"",VLOOKUP(FN$1,'Tactic Recode'!$A$1:$B$547,2,FALSE))</f>
        <v/>
      </c>
      <c r="FO52" t="str">
        <f>IF(ISERROR(MATCH(FO$1,'CSC Mitre'!AY$1:AY$220,0)),"",VLOOKUP(FO$1,'Tactic Recode'!$A$1:$B$547,2,FALSE))</f>
        <v/>
      </c>
      <c r="FP52" t="str">
        <f>IF(ISERROR(MATCH(FP$1,'CSC Mitre'!AY$1:AY$220,0)),"",VLOOKUP(FP$1,'Tactic Recode'!$A$1:$B$547,2,FALSE))</f>
        <v/>
      </c>
      <c r="FQ52" t="str">
        <f>IF(ISERROR(MATCH(FQ$1,'CSC Mitre'!AY$1:AY$220,0)),"",VLOOKUP(FQ$1,'Tactic Recode'!$A$1:$B$547,2,FALSE))</f>
        <v/>
      </c>
      <c r="FR52" t="str">
        <f>IF(ISERROR(MATCH(FR$1,'CSC Mitre'!AY$1:AY$220,0)),"",VLOOKUP(FR$1,'Tactic Recode'!$A$1:$B$547,2,FALSE))</f>
        <v/>
      </c>
      <c r="FS52" t="str">
        <f>IF(ISERROR(MATCH(FS$1,'CSC Mitre'!AY$1:AY$220,0)),"",VLOOKUP(FS$1,'Tactic Recode'!$A$1:$B$547,2,FALSE))</f>
        <v/>
      </c>
      <c r="FT52" t="str">
        <f>IF(ISERROR(MATCH(FT$1,'CSC Mitre'!AY$1:AY$220,0)),"",VLOOKUP(FT$1,'Tactic Recode'!$A$1:$B$547,2,FALSE))</f>
        <v/>
      </c>
      <c r="FU52" t="str">
        <f>IF(ISERROR(MATCH(FU$1,'CSC Mitre'!AY$1:AY$220,0)),"",VLOOKUP(FU$1,'Tactic Recode'!$A$1:$B$547,2,FALSE))</f>
        <v/>
      </c>
      <c r="FV52" t="str">
        <f>IF(ISERROR(MATCH(FV$1,'CSC Mitre'!AY$1:AY$220,0)),"",VLOOKUP(FV$1,'Tactic Recode'!$A$1:$B$547,2,FALSE))</f>
        <v/>
      </c>
      <c r="FW52" t="str">
        <f>IF(ISERROR(MATCH(FW$1,'CSC Mitre'!AY$1:AY$220,0)),"",VLOOKUP(FW$1,'Tactic Recode'!$A$1:$B$547,2,FALSE))</f>
        <v/>
      </c>
      <c r="FX52" t="str">
        <f>IF(ISERROR(MATCH(FX$1,'CSC Mitre'!AY$1:AY$220,0)),"",VLOOKUP(FX$1,'Tactic Recode'!$A$1:$B$547,2,FALSE))</f>
        <v/>
      </c>
      <c r="FY52" t="str">
        <f>IF(ISERROR(MATCH(FY$1,'CSC Mitre'!AY$1:AY$220,0)),"",VLOOKUP(FY$1,'Tactic Recode'!$A$1:$B$547,2,FALSE))</f>
        <v/>
      </c>
      <c r="FZ52" t="str">
        <f>IF(ISERROR(MATCH(FZ$1,'CSC Mitre'!AY$1:AY$220,0)),"",VLOOKUP(FZ$1,'Tactic Recode'!$A$1:$B$547,2,FALSE))</f>
        <v/>
      </c>
      <c r="GA52" t="str">
        <f>IF(ISERROR(MATCH(GA$1,'CSC Mitre'!AY$1:AY$220,0)),"",VLOOKUP(GA$1,'Tactic Recode'!$A$1:$B$547,2,FALSE))</f>
        <v/>
      </c>
      <c r="GB52" t="str">
        <f>IF(ISERROR(MATCH(GB$1,'CSC Mitre'!AY$1:AY$220,0)),"",VLOOKUP(GB$1,'Tactic Recode'!$A$1:$B$547,2,FALSE))</f>
        <v/>
      </c>
      <c r="GC52" t="str">
        <f>IF(ISERROR(MATCH(GC$1,'CSC Mitre'!AY$1:AY$220,0)),"",VLOOKUP(GC$1,'Tactic Recode'!$A$1:$B$547,2,FALSE))</f>
        <v/>
      </c>
      <c r="GD52" t="str">
        <f>IF(ISERROR(MATCH(GD$1,'CSC Mitre'!AY$1:AY$220,0)),"",VLOOKUP(GD$1,'Tactic Recode'!$A$1:$B$547,2,FALSE))</f>
        <v/>
      </c>
      <c r="GE52" t="str">
        <f>IF(ISERROR(MATCH(GE$1,'CSC Mitre'!AY$1:AY$220,0)),"",VLOOKUP(GE$1,'Tactic Recode'!$A$1:$B$547,2,FALSE))</f>
        <v/>
      </c>
      <c r="GF52" t="str">
        <f>IF(ISERROR(MATCH(GF$1,'CSC Mitre'!AY$1:AY$220,0)),"",VLOOKUP(GF$1,'Tactic Recode'!$A$1:$B$547,2,FALSE))</f>
        <v/>
      </c>
      <c r="GG52" t="str">
        <f>IF(ISERROR(MATCH(GG$1,'CSC Mitre'!AY$1:AY$220,0)),"",VLOOKUP(GG$1,'Tactic Recode'!$A$1:$B$547,2,FALSE))</f>
        <v/>
      </c>
      <c r="GH52" t="str">
        <f>IF(ISERROR(MATCH(GH$1,'CSC Mitre'!AY$1:AY$220,0)),"",VLOOKUP(GH$1,'Tactic Recode'!$A$1:$B$547,2,FALSE))</f>
        <v/>
      </c>
      <c r="GI52" t="str">
        <f>IF(ISERROR(MATCH(GI$1,'CSC Mitre'!AY$1:AY$220,0)),"",VLOOKUP(GI$1,'Tactic Recode'!$A$1:$B$547,2,FALSE))</f>
        <v/>
      </c>
      <c r="GJ52" t="str">
        <f>IF(ISERROR(MATCH(GJ$1,'CSC Mitre'!AY$1:AY$220,0)),"",VLOOKUP(GJ$1,'Tactic Recode'!$A$1:$B$547,2,FALSE))</f>
        <v/>
      </c>
      <c r="GK52" t="str">
        <f>IF(ISERROR(MATCH(GK$1,'CSC Mitre'!AY$1:AY$220,0)),"",VLOOKUP(GK$1,'Tactic Recode'!$A$1:$B$547,2,FALSE))</f>
        <v/>
      </c>
      <c r="GL52" t="str">
        <f>IF(ISERROR(MATCH(GL$1,'CSC Mitre'!AY$1:AY$220,0)),"",VLOOKUP(GL$1,'Tactic Recode'!$A$1:$B$547,2,FALSE))</f>
        <v/>
      </c>
      <c r="GM52" t="str">
        <f>IF(ISERROR(MATCH(GM$1,'CSC Mitre'!AY$1:AY$220,0)),"",VLOOKUP(GM$1,'Tactic Recode'!$A$1:$B$547,2,FALSE))</f>
        <v/>
      </c>
      <c r="GN52" t="str">
        <f>IF(ISERROR(MATCH(GN$1,'CSC Mitre'!AY$1:AY$220,0)),"",VLOOKUP(GN$1,'Tactic Recode'!$A$1:$B$547,2,FALSE))</f>
        <v/>
      </c>
      <c r="GO52" t="str">
        <f>IF(ISERROR(MATCH(GO$1,'CSC Mitre'!AY$1:AY$220,0)),"",VLOOKUP(GO$1,'Tactic Recode'!$A$1:$B$547,2,FALSE))</f>
        <v/>
      </c>
      <c r="GP52" t="str">
        <f>IF(ISERROR(MATCH(GP$1,'CSC Mitre'!AY$1:AY$220,0)),"",VLOOKUP(GP$1,'Tactic Recode'!$A$1:$B$547,2,FALSE))</f>
        <v/>
      </c>
      <c r="GQ52" t="str">
        <f>IF(ISERROR(MATCH(GQ$1,'CSC Mitre'!AY$1:AY$220,0)),"",VLOOKUP(GQ$1,'Tactic Recode'!$A$1:$B$547,2,FALSE))</f>
        <v/>
      </c>
      <c r="GR52" t="str">
        <f>IF(ISERROR(MATCH(GR$1,'CSC Mitre'!AY$1:AY$220,0)),"",VLOOKUP(GR$1,'Tactic Recode'!$A$1:$B$547,2,FALSE))</f>
        <v/>
      </c>
      <c r="GS52" t="str">
        <f>IF(ISERROR(MATCH(GS$1,'CSC Mitre'!AY$1:AY$220,0)),"",VLOOKUP(GS$1,'Tactic Recode'!$A$1:$B$547,2,FALSE))</f>
        <v/>
      </c>
      <c r="GT52" t="str">
        <f>IF(ISERROR(MATCH(GT$1,'CSC Mitre'!AY$1:AY$220,0)),"",VLOOKUP(GT$1,'Tactic Recode'!$A$1:$B$547,2,FALSE))</f>
        <v/>
      </c>
      <c r="GU52" t="str">
        <f>IF(ISERROR(MATCH(GU$1,'CSC Mitre'!AY$1:AY$220,0)),"",VLOOKUP(GU$1,'Tactic Recode'!$A$1:$B$547,2,FALSE))</f>
        <v/>
      </c>
      <c r="GV52" t="str">
        <f>IF(ISERROR(MATCH(GV$1,'CSC Mitre'!AY$1:AY$220,0)),"",VLOOKUP(GV$1,'Tactic Recode'!$A$1:$B$547,2,FALSE))</f>
        <v/>
      </c>
      <c r="GW52" t="str">
        <f>IF(ISERROR(MATCH(GW$1,'CSC Mitre'!AY$1:AY$220,0)),"",VLOOKUP(GW$1,'Tactic Recode'!$A$1:$B$547,2,FALSE))</f>
        <v/>
      </c>
      <c r="GX52" t="str">
        <f>IF(ISERROR(MATCH(GX$1,'CSC Mitre'!AY$1:AY$220,0)),"",VLOOKUP(GX$1,'Tactic Recode'!$A$1:$B$547,2,FALSE))</f>
        <v/>
      </c>
      <c r="GY52" t="str">
        <f>IF(ISERROR(MATCH(GY$1,'CSC Mitre'!AY$1:AY$220,0)),"",VLOOKUP(GY$1,'Tactic Recode'!$A$1:$B$547,2,FALSE))</f>
        <v/>
      </c>
      <c r="GZ52" t="str">
        <f>IF(ISERROR(MATCH(GZ$1,'CSC Mitre'!AY$1:AY$220,0)),"",VLOOKUP(GZ$1,'Tactic Recode'!$A$1:$B$547,2,FALSE))</f>
        <v/>
      </c>
      <c r="HA52" t="str">
        <f>IF(ISERROR(MATCH(HA$1,'CSC Mitre'!AY$1:AY$220,0)),"",VLOOKUP(HA$1,'Tactic Recode'!$A$1:$B$547,2,FALSE))</f>
        <v/>
      </c>
      <c r="HB52" t="str">
        <f>IF(ISERROR(MATCH(HB$1,'CSC Mitre'!AY$1:AY$220,0)),"",VLOOKUP(HB$1,'Tactic Recode'!$A$1:$B$547,2,FALSE))</f>
        <v/>
      </c>
      <c r="HC52" t="str">
        <f>IF(ISERROR(MATCH(HC$1,'CSC Mitre'!AY$1:AY$220,0)),"",VLOOKUP(HC$1,'Tactic Recode'!$A$1:$B$547,2,FALSE))</f>
        <v/>
      </c>
      <c r="HD52" t="str">
        <f>IF(ISERROR(MATCH(HD$1,'CSC Mitre'!AY$1:AY$220,0)),"",VLOOKUP(HD$1,'Tactic Recode'!$A$1:$B$547,2,FALSE))</f>
        <v/>
      </c>
      <c r="HE52" t="str">
        <f>IF(ISERROR(MATCH(HE$1,'CSC Mitre'!AY$1:AY$220,0)),"",VLOOKUP(HE$1,'Tactic Recode'!$A$1:$B$547,2,FALSE))</f>
        <v/>
      </c>
      <c r="HF52" t="str">
        <f>IF(ISERROR(MATCH(HF$1,'CSC Mitre'!AY$1:AY$220,0)),"",VLOOKUP(HF$1,'Tactic Recode'!$A$1:$B$547,2,FALSE))</f>
        <v/>
      </c>
      <c r="HG52" t="str">
        <f>IF(ISERROR(MATCH(HG$1,'CSC Mitre'!AY$1:AY$220,0)),"",VLOOKUP(HG$1,'Tactic Recode'!$A$1:$B$547,2,FALSE))</f>
        <v/>
      </c>
      <c r="HH52" t="str">
        <f>IF(ISERROR(MATCH(HH$1,'CSC Mitre'!AY$1:AY$220,0)),"",VLOOKUP(HH$1,'Tactic Recode'!$A$1:$B$547,2,FALSE))</f>
        <v/>
      </c>
      <c r="HI52" t="str">
        <f>IF(ISERROR(MATCH(HI$1,'CSC Mitre'!AY$1:AY$220,0)),"",VLOOKUP(HI$1,'Tactic Recode'!$A$1:$B$547,2,FALSE))</f>
        <v/>
      </c>
      <c r="HJ52" t="str">
        <f>IF(ISERROR(MATCH(HJ$1,'CSC Mitre'!AY$1:AY$220,0)),"",VLOOKUP(HJ$1,'Tactic Recode'!$A$1:$B$547,2,FALSE))</f>
        <v/>
      </c>
      <c r="HK52" t="str">
        <f>IF(ISERROR(MATCH(HK$1,'CSC Mitre'!AY$1:AY$220,0)),"",VLOOKUP(HK$1,'Tactic Recode'!$A$1:$B$547,2,FALSE))</f>
        <v/>
      </c>
      <c r="HL52" t="str">
        <f>IF(ISERROR(MATCH(HL$1,'CSC Mitre'!AY$1:AY$220,0)),"",VLOOKUP(HL$1,'Tactic Recode'!$A$1:$B$547,2,FALSE))</f>
        <v/>
      </c>
      <c r="HM52" t="str">
        <f>IF(ISERROR(MATCH(HM$1,'CSC Mitre'!AY$1:AY$220,0)),"",VLOOKUP(HM$1,'Tactic Recode'!$A$1:$B$547,2,FALSE))</f>
        <v/>
      </c>
      <c r="HN52" t="str">
        <f>IF(ISERROR(MATCH(HN$1,'CSC Mitre'!AY$1:AY$220,0)),"",VLOOKUP(HN$1,'Tactic Recode'!$A$1:$B$547,2,FALSE))</f>
        <v/>
      </c>
      <c r="HO52" t="str">
        <f>IF(ISERROR(MATCH(HO$1,'CSC Mitre'!AY$1:AY$220,0)),"",VLOOKUP(HO$1,'Tactic Recode'!$A$1:$B$547,2,FALSE))</f>
        <v/>
      </c>
      <c r="HP52" t="str">
        <f>IF(ISERROR(MATCH(HP$1,'CSC Mitre'!AY$1:AY$220,0)),"",VLOOKUP(HP$1,'Tactic Recode'!$A$1:$B$547,2,FALSE))</f>
        <v/>
      </c>
      <c r="HQ52" t="str">
        <f>IF(ISERROR(MATCH(HQ$1,'CSC Mitre'!AY$1:AY$220,0)),"",VLOOKUP(HQ$1,'Tactic Recode'!$A$1:$B$547,2,FALSE))</f>
        <v/>
      </c>
      <c r="HR52" t="str">
        <f>IF(ISERROR(MATCH(HR$1,'CSC Mitre'!AY$1:AY$220,0)),"",VLOOKUP(HR$1,'Tactic Recode'!$A$1:$B$547,2,FALSE))</f>
        <v/>
      </c>
      <c r="HS52" t="str">
        <f>IF(ISERROR(MATCH(HS$1,'CSC Mitre'!AY$1:AY$220,0)),"",VLOOKUP(HS$1,'Tactic Recode'!$A$1:$B$547,2,FALSE))</f>
        <v/>
      </c>
      <c r="HT52" t="str">
        <f>IF(ISERROR(MATCH(HT$1,'CSC Mitre'!AY$1:AY$220,0)),"",VLOOKUP(HT$1,'Tactic Recode'!$A$1:$B$547,2,FALSE))</f>
        <v/>
      </c>
      <c r="HU52" t="str">
        <f>IF(ISERROR(MATCH(HU$1,'CSC Mitre'!AY$1:AY$220,0)),"",VLOOKUP(HU$1,'Tactic Recode'!$A$1:$B$547,2,FALSE))</f>
        <v/>
      </c>
      <c r="HV52" t="str">
        <f>IF(ISERROR(MATCH(HV$1,'CSC Mitre'!AY$1:AY$220,0)),"",VLOOKUP(HV$1,'Tactic Recode'!$A$1:$B$547,2,FALSE))</f>
        <v/>
      </c>
      <c r="HW52" t="str">
        <f>IF(ISERROR(MATCH(HW$1,'CSC Mitre'!AY$1:AY$220,0)),"",VLOOKUP(HW$1,'Tactic Recode'!$A$1:$B$547,2,FALSE))</f>
        <v/>
      </c>
      <c r="HX52" t="str">
        <f>IF(ISERROR(MATCH(HX$1,'CSC Mitre'!AY$1:AY$220,0)),"",VLOOKUP(HX$1,'Tactic Recode'!$A$1:$B$547,2,FALSE))</f>
        <v/>
      </c>
      <c r="HY52" t="str">
        <f>IF(ISERROR(MATCH(HY$1,'CSC Mitre'!AY$1:AY$220,0)),"",VLOOKUP(HY$1,'Tactic Recode'!$A$1:$B$547,2,FALSE))</f>
        <v/>
      </c>
      <c r="HZ52" t="str">
        <f>IF(ISERROR(MATCH(HZ$1,'CSC Mitre'!AY$1:AY$220,0)),"",VLOOKUP(HZ$1,'Tactic Recode'!$A$1:$B$547,2,FALSE))</f>
        <v/>
      </c>
      <c r="IA52" t="str">
        <f>IF(ISERROR(MATCH(IA$1,'CSC Mitre'!AY$1:AY$220,0)),"",VLOOKUP(IA$1,'Tactic Recode'!$A$1:$B$547,2,FALSE))</f>
        <v/>
      </c>
      <c r="IB52" t="str">
        <f>IF(ISERROR(MATCH(IB$1,'CSC Mitre'!AY$1:AY$220,0)),"",VLOOKUP(IB$1,'Tactic Recode'!$A$1:$B$547,2,FALSE))</f>
        <v/>
      </c>
      <c r="IC52" t="str">
        <f>IF(ISERROR(MATCH(IC$1,'CSC Mitre'!AY$1:AY$220,0)),"",VLOOKUP(IC$1,'Tactic Recode'!$A$1:$B$547,2,FALSE))</f>
        <v/>
      </c>
      <c r="ID52" t="str">
        <f>IF(ISERROR(MATCH(ID$1,'CSC Mitre'!AY$1:AY$220,0)),"",VLOOKUP(ID$1,'Tactic Recode'!$A$1:$B$547,2,FALSE))</f>
        <v/>
      </c>
      <c r="IE52" t="str">
        <f>IF(ISERROR(MATCH(IE$1,'CSC Mitre'!AY$1:AY$220,0)),"",VLOOKUP(IE$1,'Tactic Recode'!$A$1:$B$547,2,FALSE))</f>
        <v/>
      </c>
      <c r="IF52" t="str">
        <f>IF(ISERROR(MATCH(IF$1,'CSC Mitre'!AY$1:AY$220,0)),"",VLOOKUP(IF$1,'Tactic Recode'!$A$1:$B$547,2,FALSE))</f>
        <v/>
      </c>
      <c r="IG52" t="str">
        <f>IF(ISERROR(MATCH(IG$1,'CSC Mitre'!AY$1:AY$220,0)),"",VLOOKUP(IG$1,'Tactic Recode'!$A$1:$B$547,2,FALSE))</f>
        <v/>
      </c>
      <c r="IH52" t="str">
        <f>IF(ISERROR(MATCH(IH$1,'CSC Mitre'!AY$1:AY$220,0)),"",VLOOKUP(IH$1,'Tactic Recode'!$A$1:$B$547,2,FALSE))</f>
        <v/>
      </c>
      <c r="II52" t="str">
        <f>IF(ISERROR(MATCH(II$1,'CSC Mitre'!AY$1:AY$220,0)),"",VLOOKUP(II$1,'Tactic Recode'!$A$1:$B$547,2,FALSE))</f>
        <v/>
      </c>
      <c r="IJ52" t="str">
        <f>IF(ISERROR(MATCH(IJ$1,'CSC Mitre'!AY$1:AY$220,0)),"",VLOOKUP(IJ$1,'Tactic Recode'!$A$1:$B$547,2,FALSE))</f>
        <v/>
      </c>
      <c r="IK52" t="str">
        <f>IF(ISERROR(MATCH(IK$1,'CSC Mitre'!AY$1:AY$220,0)),"",VLOOKUP(IK$1,'Tactic Recode'!$A$1:$B$547,2,FALSE))</f>
        <v/>
      </c>
      <c r="IL52" t="str">
        <f>IF(ISERROR(MATCH(IL$1,'CSC Mitre'!AY$1:AY$220,0)),"",VLOOKUP(IL$1,'Tactic Recode'!$A$1:$B$547,2,FALSE))</f>
        <v/>
      </c>
      <c r="IM52" t="str">
        <f>IF(ISERROR(MATCH(IM$1,'CSC Mitre'!AY$1:AY$220,0)),"",VLOOKUP(IM$1,'Tactic Recode'!$A$1:$B$547,2,FALSE))</f>
        <v/>
      </c>
      <c r="IN52" t="str">
        <f>IF(ISERROR(MATCH(IN$1,'CSC Mitre'!AY$1:AY$220,0)),"",VLOOKUP(IN$1,'Tactic Recode'!$A$1:$B$547,2,FALSE))</f>
        <v/>
      </c>
      <c r="IO52" t="str">
        <f>IF(ISERROR(MATCH(IO$1,'CSC Mitre'!AY$1:AY$220,0)),"",VLOOKUP(IO$1,'Tactic Recode'!$A$1:$B$547,2,FALSE))</f>
        <v/>
      </c>
      <c r="IP52" t="str">
        <f>IF(ISERROR(MATCH(IP$1,'CSC Mitre'!AY$1:AY$220,0)),"",VLOOKUP(IP$1,'Tactic Recode'!$A$1:$B$547,2,FALSE))</f>
        <v/>
      </c>
      <c r="IQ52" t="str">
        <f>IF(ISERROR(MATCH(IQ$1,'CSC Mitre'!AY$1:AY$220,0)),"",VLOOKUP(IQ$1,'Tactic Recode'!$A$1:$B$547,2,FALSE))</f>
        <v/>
      </c>
      <c r="IR52" t="str">
        <f>IF(ISERROR(MATCH(IR$1,'CSC Mitre'!AY$1:AY$220,0)),"",VLOOKUP(IR$1,'Tactic Recode'!$A$1:$B$547,2,FALSE))</f>
        <v/>
      </c>
      <c r="IS52" t="str">
        <f>IF(ISERROR(MATCH(IS$1,'CSC Mitre'!AY$1:AY$220,0)),"",VLOOKUP(IS$1,'Tactic Recode'!$A$1:$B$547,2,FALSE))</f>
        <v/>
      </c>
      <c r="IT52" t="str">
        <f>IF(ISERROR(MATCH(IT$1,'CSC Mitre'!AY$1:AY$220,0)),"",VLOOKUP(IT$1,'Tactic Recode'!$A$1:$B$547,2,FALSE))</f>
        <v/>
      </c>
      <c r="IU52" t="str">
        <f>IF(ISERROR(MATCH(IU$1,'CSC Mitre'!AY$1:AY$220,0)),"",VLOOKUP(IU$1,'Tactic Recode'!$A$1:$B$547,2,FALSE))</f>
        <v/>
      </c>
      <c r="IV52" t="str">
        <f>IF(ISERROR(MATCH(IV$1,'CSC Mitre'!AY$1:AY$220,0)),"",VLOOKUP(IV$1,'Tactic Recode'!$A$1:$B$547,2,FALSE))</f>
        <v/>
      </c>
      <c r="IW52" t="str">
        <f>IF(ISERROR(MATCH(IW$1,'CSC Mitre'!AY$1:AY$220,0)),"",VLOOKUP(IW$1,'Tactic Recode'!$A$1:$B$547,2,FALSE))</f>
        <v/>
      </c>
      <c r="IX52" t="str">
        <f>IF(ISERROR(MATCH(IX$1,'CSC Mitre'!AY$1:AY$220,0)),"",VLOOKUP(IX$1,'Tactic Recode'!$A$1:$B$547,2,FALSE))</f>
        <v/>
      </c>
      <c r="IY52" t="str">
        <f>IF(ISERROR(MATCH(IY$1,'CSC Mitre'!AY$1:AY$220,0)),"",VLOOKUP(IY$1,'Tactic Recode'!$A$1:$B$547,2,FALSE))</f>
        <v/>
      </c>
      <c r="IZ52" t="str">
        <f>IF(ISERROR(MATCH(IZ$1,'CSC Mitre'!AY$1:AY$220,0)),"",VLOOKUP(IZ$1,'Tactic Recode'!$A$1:$B$547,2,FALSE))</f>
        <v/>
      </c>
      <c r="JA52" t="str">
        <f>IF(ISERROR(MATCH(JA$1,'CSC Mitre'!AY$1:AY$220,0)),"",VLOOKUP(JA$1,'Tactic Recode'!$A$1:$B$547,2,FALSE))</f>
        <v/>
      </c>
      <c r="JB52" t="str">
        <f>IF(ISERROR(MATCH(JB$1,'CSC Mitre'!AY$1:AY$220,0)),"",VLOOKUP(JB$1,'Tactic Recode'!$A$1:$B$547,2,FALSE))</f>
        <v/>
      </c>
      <c r="JC52" t="str">
        <f>IF(ISERROR(MATCH(JC$1,'CSC Mitre'!AY$1:AY$220,0)),"",VLOOKUP(JC$1,'Tactic Recode'!$A$1:$B$547,2,FALSE))</f>
        <v/>
      </c>
      <c r="JD52" t="str">
        <f>IF(ISERROR(MATCH(JD$1,'CSC Mitre'!AY$1:AY$220,0)),"",VLOOKUP(JD$1,'Tactic Recode'!$A$1:$B$547,2,FALSE))</f>
        <v/>
      </c>
      <c r="JE52" t="str">
        <f>IF(ISERROR(MATCH(JE$1,'CSC Mitre'!AY$1:AY$220,0)),"",VLOOKUP(JE$1,'Tactic Recode'!$A$1:$B$547,2,FALSE))</f>
        <v/>
      </c>
      <c r="JF52" t="str">
        <f>IF(ISERROR(MATCH(JF$1,'CSC Mitre'!AY$1:AY$220,0)),"",VLOOKUP(JF$1,'Tactic Recode'!$A$1:$B$547,2,FALSE))</f>
        <v/>
      </c>
      <c r="JG52" t="str">
        <f>IF(ISERROR(MATCH(JG$1,'CSC Mitre'!AY$1:AY$220,0)),"",VLOOKUP(JG$1,'Tactic Recode'!$A$1:$B$547,2,FALSE))</f>
        <v/>
      </c>
      <c r="JH52" t="str">
        <f>IF(ISERROR(MATCH(JH$1,'CSC Mitre'!AY$1:AY$220,0)),"",VLOOKUP(JH$1,'Tactic Recode'!$A$1:$B$547,2,FALSE))</f>
        <v/>
      </c>
      <c r="JI52" t="str">
        <f>IF(ISERROR(MATCH(JI$1,'CSC Mitre'!AY$1:AY$220,0)),"",VLOOKUP(JI$1,'Tactic Recode'!$A$1:$B$547,2,FALSE))</f>
        <v/>
      </c>
      <c r="JJ52" t="str">
        <f>IF(ISERROR(MATCH(JJ$1,'CSC Mitre'!AY$1:AY$220,0)),"",VLOOKUP(JJ$1,'Tactic Recode'!$A$1:$B$547,2,FALSE))</f>
        <v/>
      </c>
      <c r="JK52" t="str">
        <f>IF(ISERROR(MATCH(JK$1,'CSC Mitre'!AY$1:AY$220,0)),"",VLOOKUP(JK$1,'Tactic Recode'!$A$1:$B$547,2,FALSE))</f>
        <v/>
      </c>
      <c r="JL52" t="str">
        <f>IF(ISERROR(MATCH(JL$1,'CSC Mitre'!AY$1:AY$220,0)),"",VLOOKUP(JL$1,'Tactic Recode'!$A$1:$B$547,2,FALSE))</f>
        <v/>
      </c>
      <c r="JM52" t="str">
        <f>IF(ISERROR(MATCH(JM$1,'CSC Mitre'!AY$1:AY$220,0)),"",VLOOKUP(JM$1,'Tactic Recode'!$A$1:$B$547,2,FALSE))</f>
        <v/>
      </c>
      <c r="JN52" t="str">
        <f>IF(ISERROR(MATCH(JN$1,'CSC Mitre'!AY$1:AY$220,0)),"",VLOOKUP(JN$1,'Tactic Recode'!$A$1:$B$547,2,FALSE))</f>
        <v/>
      </c>
      <c r="JO52" t="str">
        <f>IF(ISERROR(MATCH(JO$1,'CSC Mitre'!AY$1:AY$220,0)),"",VLOOKUP(JO$1,'Tactic Recode'!$A$1:$B$547,2,FALSE))</f>
        <v/>
      </c>
      <c r="JP52" t="str">
        <f>IF(ISERROR(MATCH(JP$1,'CSC Mitre'!AY$1:AY$220,0)),"",VLOOKUP(JP$1,'Tactic Recode'!$A$1:$B$547,2,FALSE))</f>
        <v/>
      </c>
      <c r="JQ52" t="str">
        <f>IF(ISERROR(MATCH(JQ$1,'CSC Mitre'!AY$1:AY$220,0)),"",VLOOKUP(JQ$1,'Tactic Recode'!$A$1:$B$547,2,FALSE))</f>
        <v/>
      </c>
      <c r="JR52" t="str">
        <f>IF(ISERROR(MATCH(JR$1,'CSC Mitre'!AY$1:AY$220,0)),"",VLOOKUP(JR$1,'Tactic Recode'!$A$1:$B$547,2,FALSE))</f>
        <v/>
      </c>
      <c r="JS52" t="str">
        <f>IF(ISERROR(MATCH(JS$1,'CSC Mitre'!AY$1:AY$220,0)),"",VLOOKUP(JS$1,'Tactic Recode'!$A$1:$B$547,2,FALSE))</f>
        <v/>
      </c>
      <c r="JT52" t="str">
        <f>IF(ISERROR(MATCH(JT$1,'CSC Mitre'!AY$1:AY$220,0)),"",VLOOKUP(JT$1,'Tactic Recode'!$A$1:$B$547,2,FALSE))</f>
        <v/>
      </c>
      <c r="JU52" t="str">
        <f>IF(ISERROR(MATCH(JU$1,'CSC Mitre'!AY$1:AY$220,0)),"",VLOOKUP(JU$1,'Tactic Recode'!$A$1:$B$547,2,FALSE))</f>
        <v/>
      </c>
      <c r="JV52" t="str">
        <f>IF(ISERROR(MATCH(JV$1,'CSC Mitre'!AY$1:AY$220,0)),"",VLOOKUP(JV$1,'Tactic Recode'!$A$1:$B$547,2,FALSE))</f>
        <v/>
      </c>
      <c r="JW52" t="str">
        <f>IF(ISERROR(MATCH(JW$1,'CSC Mitre'!AY$1:AY$220,0)),"",VLOOKUP(JW$1,'Tactic Recode'!$A$1:$B$547,2,FALSE))</f>
        <v/>
      </c>
      <c r="JX52" t="str">
        <f>IF(ISERROR(MATCH(JX$1,'CSC Mitre'!AY$1:AY$220,0)),"",VLOOKUP(JX$1,'Tactic Recode'!$A$1:$B$547,2,FALSE))</f>
        <v/>
      </c>
      <c r="JY52" t="str">
        <f>IF(ISERROR(MATCH(JY$1,'CSC Mitre'!AY$1:AY$220,0)),"",VLOOKUP(JY$1,'Tactic Recode'!$A$1:$B$547,2,FALSE))</f>
        <v/>
      </c>
      <c r="JZ52" t="str">
        <f>IF(ISERROR(MATCH(JZ$1,'CSC Mitre'!AY$1:AY$220,0)),"",VLOOKUP(JZ$1,'Tactic Recode'!$A$1:$B$547,2,FALSE))</f>
        <v/>
      </c>
      <c r="KA52" t="str">
        <f>IF(ISERROR(MATCH(KA$1,'CSC Mitre'!AY$1:AY$220,0)),"",VLOOKUP(KA$1,'Tactic Recode'!$A$1:$B$547,2,FALSE))</f>
        <v/>
      </c>
      <c r="KB52" t="str">
        <f>IF(ISERROR(MATCH(KB$1,'CSC Mitre'!AY$1:AY$220,0)),"",VLOOKUP(KB$1,'Tactic Recode'!$A$1:$B$547,2,FALSE))</f>
        <v/>
      </c>
      <c r="KC52" t="str">
        <f>IF(ISERROR(MATCH(KC$1,'CSC Mitre'!AY$1:AY$220,0)),"",VLOOKUP(KC$1,'Tactic Recode'!$A$1:$B$547,2,FALSE))</f>
        <v/>
      </c>
      <c r="KD52" t="str">
        <f>IF(ISERROR(MATCH(KD$1,'CSC Mitre'!AY$1:AY$220,0)),"",VLOOKUP(KD$1,'Tactic Recode'!$A$1:$B$547,2,FALSE))</f>
        <v/>
      </c>
      <c r="KE52" t="str">
        <f>IF(ISERROR(MATCH(KE$1,'CSC Mitre'!AY$1:AY$220,0)),"",VLOOKUP(KE$1,'Tactic Recode'!$A$1:$B$547,2,FALSE))</f>
        <v/>
      </c>
      <c r="KF52" t="str">
        <f>IF(ISERROR(MATCH(KF$1,'CSC Mitre'!AY$1:AY$220,0)),"",VLOOKUP(KF$1,'Tactic Recode'!$A$1:$B$547,2,FALSE))</f>
        <v/>
      </c>
      <c r="KG52" t="str">
        <f>IF(ISERROR(MATCH(KG$1,'CSC Mitre'!AY$1:AY$220,0)),"",VLOOKUP(KG$1,'Tactic Recode'!$A$1:$B$547,2,FALSE))</f>
        <v/>
      </c>
      <c r="KH52" t="str">
        <f>IF(ISERROR(MATCH(KH$1,'CSC Mitre'!AY$1:AY$220,0)),"",VLOOKUP(KH$1,'Tactic Recode'!$A$1:$B$547,2,FALSE))</f>
        <v/>
      </c>
      <c r="KI52" t="str">
        <f>IF(ISERROR(MATCH(KI$1,'CSC Mitre'!AY$1:AY$220,0)),"",VLOOKUP(KI$1,'Tactic Recode'!$A$1:$B$547,2,FALSE))</f>
        <v/>
      </c>
      <c r="KJ52" t="str">
        <f>IF(ISERROR(MATCH(KJ$1,'CSC Mitre'!AY$1:AY$220,0)),"",VLOOKUP(KJ$1,'Tactic Recode'!$A$1:$B$547,2,FALSE))</f>
        <v/>
      </c>
      <c r="KK52" t="str">
        <f>IF(ISERROR(MATCH(KK$1,'CSC Mitre'!AY$1:AY$220,0)),"",VLOOKUP(KK$1,'Tactic Recode'!$A$1:$B$547,2,FALSE))</f>
        <v/>
      </c>
      <c r="KL52" t="str">
        <f>IF(ISERROR(MATCH(KL$1,'CSC Mitre'!AY$1:AY$220,0)),"",VLOOKUP(KL$1,'Tactic Recode'!$A$1:$B$547,2,FALSE))</f>
        <v/>
      </c>
      <c r="KM52" t="str">
        <f>IF(ISERROR(MATCH(KM$1,'CSC Mitre'!AY$1:AY$220,0)),"",VLOOKUP(KM$1,'Tactic Recode'!$A$1:$B$547,2,FALSE))</f>
        <v/>
      </c>
      <c r="KN52" t="str">
        <f>IF(ISERROR(MATCH(KN$1,'CSC Mitre'!AY$1:AY$220,0)),"",VLOOKUP(KN$1,'Tactic Recode'!$A$1:$B$547,2,FALSE))</f>
        <v/>
      </c>
      <c r="KO52" t="str">
        <f>IF(ISERROR(MATCH(KO$1,'CSC Mitre'!AY$1:AY$220,0)),"",VLOOKUP(KO$1,'Tactic Recode'!$A$1:$B$547,2,FALSE))</f>
        <v/>
      </c>
      <c r="KP52" t="str">
        <f>IF(ISERROR(MATCH(KP$1,'CSC Mitre'!AY$1:AY$220,0)),"",VLOOKUP(KP$1,'Tactic Recode'!$A$1:$B$547,2,FALSE))</f>
        <v/>
      </c>
      <c r="KQ52" t="str">
        <f>IF(ISERROR(MATCH(KQ$1,'CSC Mitre'!AY$1:AY$220,0)),"",VLOOKUP(KQ$1,'Tactic Recode'!$A$1:$B$547,2,FALSE))</f>
        <v/>
      </c>
      <c r="KR52" t="str">
        <f>IF(ISERROR(MATCH(KR$1,'CSC Mitre'!AY$1:AY$220,0)),"",VLOOKUP(KR$1,'Tactic Recode'!$A$1:$B$547,2,FALSE))</f>
        <v/>
      </c>
      <c r="KS52" t="str">
        <f>IF(ISERROR(MATCH(KS$1,'CSC Mitre'!AY$1:AY$220,0)),"",VLOOKUP(KS$1,'Tactic Recode'!$A$1:$B$547,2,FALSE))</f>
        <v/>
      </c>
      <c r="KT52" t="str">
        <f>IF(ISERROR(MATCH(KT$1,'CSC Mitre'!AY$1:AY$220,0)),"",VLOOKUP(KT$1,'Tactic Recode'!$A$1:$B$547,2,FALSE))</f>
        <v/>
      </c>
      <c r="KU52" t="str">
        <f>IF(ISERROR(MATCH(KU$1,'CSC Mitre'!AY$1:AY$220,0)),"",VLOOKUP(KU$1,'Tactic Recode'!$A$1:$B$547,2,FALSE))</f>
        <v/>
      </c>
      <c r="KV52" t="str">
        <f>IF(ISERROR(MATCH(KV$1,'CSC Mitre'!AY$1:AY$220,0)),"",VLOOKUP(KV$1,'Tactic Recode'!$A$1:$B$547,2,FALSE))</f>
        <v/>
      </c>
      <c r="KW52" t="str">
        <f>IF(ISERROR(MATCH(KW$1,'CSC Mitre'!AY$1:AY$220,0)),"",VLOOKUP(KW$1,'Tactic Recode'!$A$1:$B$547,2,FALSE))</f>
        <v/>
      </c>
      <c r="KX52" t="str">
        <f>IF(ISERROR(MATCH(KX$1,'CSC Mitre'!AY$1:AY$220,0)),"",VLOOKUP(KX$1,'Tactic Recode'!$A$1:$B$547,2,FALSE))</f>
        <v/>
      </c>
      <c r="KY52" t="str">
        <f>IF(ISERROR(MATCH(KY$1,'CSC Mitre'!AY$1:AY$220,0)),"",VLOOKUP(KY$1,'Tactic Recode'!$A$1:$B$547,2,FALSE))</f>
        <v/>
      </c>
      <c r="KZ52" t="str">
        <f>IF(ISERROR(MATCH(KZ$1,'CSC Mitre'!AY$1:AY$220,0)),"",VLOOKUP(KZ$1,'Tactic Recode'!$A$1:$B$547,2,FALSE))</f>
        <v/>
      </c>
      <c r="LA52" t="str">
        <f>IF(ISERROR(MATCH(LA$1,'CSC Mitre'!AY$1:AY$220,0)),"",VLOOKUP(LA$1,'Tactic Recode'!$A$1:$B$547,2,FALSE))</f>
        <v/>
      </c>
      <c r="LB52" t="str">
        <f>IF(ISERROR(MATCH(LB$1,'CSC Mitre'!AY$1:AY$220,0)),"",VLOOKUP(LB$1,'Tactic Recode'!$A$1:$B$547,2,FALSE))</f>
        <v/>
      </c>
      <c r="LC52" t="str">
        <f>IF(ISERROR(MATCH(LC$1,'CSC Mitre'!AY$1:AY$220,0)),"",VLOOKUP(LC$1,'Tactic Recode'!$A$1:$B$547,2,FALSE))</f>
        <v/>
      </c>
      <c r="LD52" t="str">
        <f>IF(ISERROR(MATCH(LD$1,'CSC Mitre'!AY$1:AY$220,0)),"",VLOOKUP(LD$1,'Tactic Recode'!$A$1:$B$547,2,FALSE))</f>
        <v/>
      </c>
      <c r="LE52" t="str">
        <f>IF(ISERROR(MATCH(LE$1,'CSC Mitre'!AY$1:AY$220,0)),"",VLOOKUP(LE$1,'Tactic Recode'!$A$1:$B$547,2,FALSE))</f>
        <v/>
      </c>
      <c r="LF52" t="str">
        <f>IF(ISERROR(MATCH(LF$1,'CSC Mitre'!AY$1:AY$220,0)),"",VLOOKUP(LF$1,'Tactic Recode'!$A$1:$B$547,2,FALSE))</f>
        <v/>
      </c>
      <c r="LG52" t="str">
        <f>IF(ISERROR(MATCH(LG$1,'CSC Mitre'!AY$1:AY$220,0)),"",VLOOKUP(LG$1,'Tactic Recode'!$A$1:$B$547,2,FALSE))</f>
        <v/>
      </c>
      <c r="LH52" t="str">
        <f>IF(ISERROR(MATCH(LH$1,'CSC Mitre'!AY$1:AY$220,0)),"",VLOOKUP(LH$1,'Tactic Recode'!$A$1:$B$547,2,FALSE))</f>
        <v/>
      </c>
      <c r="LI52" t="str">
        <f>IF(ISERROR(MATCH(LI$1,'CSC Mitre'!AY$1:AY$220,0)),"",VLOOKUP(LI$1,'Tactic Recode'!$A$1:$B$547,2,FALSE))</f>
        <v/>
      </c>
      <c r="LJ52" t="str">
        <f>IF(ISERROR(MATCH(LJ$1,'CSC Mitre'!AY$1:AY$220,0)),"",VLOOKUP(LJ$1,'Tactic Recode'!$A$1:$B$547,2,FALSE))</f>
        <v/>
      </c>
      <c r="LK52" t="str">
        <f>IF(ISERROR(MATCH(LK$1,'CSC Mitre'!AY$1:AY$220,0)),"",VLOOKUP(LK$1,'Tactic Recode'!$A$1:$B$547,2,FALSE))</f>
        <v/>
      </c>
      <c r="LL52" t="str">
        <f>IF(ISERROR(MATCH(LL$1,'CSC Mitre'!AY$1:AY$220,0)),"",VLOOKUP(LL$1,'Tactic Recode'!$A$1:$B$547,2,FALSE))</f>
        <v/>
      </c>
      <c r="LM52" t="str">
        <f>IF(ISERROR(MATCH(LM$1,'CSC Mitre'!AY$1:AY$220,0)),"",VLOOKUP(LM$1,'Tactic Recode'!$A$1:$B$547,2,FALSE))</f>
        <v/>
      </c>
      <c r="LN52" t="str">
        <f>IF(ISERROR(MATCH(LN$1,'CSC Mitre'!AY$1:AY$220,0)),"",VLOOKUP(LN$1,'Tactic Recode'!$A$1:$B$547,2,FALSE))</f>
        <v/>
      </c>
      <c r="LO52" t="str">
        <f>IF(ISERROR(MATCH(LO$1,'CSC Mitre'!AY$1:AY$220,0)),"",VLOOKUP(LO$1,'Tactic Recode'!$A$1:$B$547,2,FALSE))</f>
        <v/>
      </c>
      <c r="LP52" t="str">
        <f>IF(ISERROR(MATCH(LP$1,'CSC Mitre'!AY$1:AY$220,0)),"",VLOOKUP(LP$1,'Tactic Recode'!$A$1:$B$547,2,FALSE))</f>
        <v/>
      </c>
      <c r="LQ52" t="str">
        <f>IF(ISERROR(MATCH(LQ$1,'CSC Mitre'!AY$1:AY$220,0)),"",VLOOKUP(LQ$1,'Tactic Recode'!$A$1:$B$547,2,FALSE))</f>
        <v/>
      </c>
      <c r="LR52" t="str">
        <f>IF(ISERROR(MATCH(LR$1,'CSC Mitre'!AY$1:AY$220,0)),"",VLOOKUP(LR$1,'Tactic Recode'!$A$1:$B$547,2,FALSE))</f>
        <v/>
      </c>
      <c r="LS52" t="str">
        <f>IF(ISERROR(MATCH(LS$1,'CSC Mitre'!AY$1:AY$220,0)),"",VLOOKUP(LS$1,'Tactic Recode'!$A$1:$B$547,2,FALSE))</f>
        <v/>
      </c>
      <c r="LT52" t="str">
        <f>IF(ISERROR(MATCH(LT$1,'CSC Mitre'!AY$1:AY$220,0)),"",VLOOKUP(LT$1,'Tactic Recode'!$A$1:$B$547,2,FALSE))</f>
        <v/>
      </c>
      <c r="LU52" t="str">
        <f>IF(ISERROR(MATCH(LU$1,'CSC Mitre'!AY$1:AY$220,0)),"",VLOOKUP(LU$1,'Tactic Recode'!$A$1:$B$547,2,FALSE))</f>
        <v/>
      </c>
      <c r="LV52" t="str">
        <f>IF(ISERROR(MATCH(LV$1,'CSC Mitre'!AY$1:AY$220,0)),"",VLOOKUP(LV$1,'Tactic Recode'!$A$1:$B$547,2,FALSE))</f>
        <v/>
      </c>
      <c r="LW52" t="str">
        <f>IF(ISERROR(MATCH(LW$1,'CSC Mitre'!AY$1:AY$220,0)),"",VLOOKUP(LW$1,'Tactic Recode'!$A$1:$B$547,2,FALSE))</f>
        <v/>
      </c>
      <c r="LX52" t="str">
        <f>IF(ISERROR(MATCH(LX$1,'CSC Mitre'!AY$1:AY$220,0)),"",VLOOKUP(LX$1,'Tactic Recode'!$A$1:$B$547,2,FALSE))</f>
        <v/>
      </c>
      <c r="LY52" t="str">
        <f>IF(ISERROR(MATCH(LY$1,'CSC Mitre'!AY$1:AY$220,0)),"",VLOOKUP(LY$1,'Tactic Recode'!$A$1:$B$547,2,FALSE))</f>
        <v/>
      </c>
      <c r="LZ52" t="str">
        <f>IF(ISERROR(MATCH(LZ$1,'CSC Mitre'!AY$1:AY$220,0)),"",VLOOKUP(LZ$1,'Tactic Recode'!$A$1:$B$547,2,FALSE))</f>
        <v/>
      </c>
      <c r="MA52" t="str">
        <f>IF(ISERROR(MATCH(MA$1,'CSC Mitre'!AY$1:AY$220,0)),"",VLOOKUP(MA$1,'Tactic Recode'!$A$1:$B$547,2,FALSE))</f>
        <v/>
      </c>
      <c r="MB52" t="str">
        <f>IF(ISERROR(MATCH(MB$1,'CSC Mitre'!AY$1:AY$220,0)),"",VLOOKUP(MB$1,'Tactic Recode'!$A$1:$B$547,2,FALSE))</f>
        <v/>
      </c>
      <c r="MC52" t="str">
        <f>IF(ISERROR(MATCH(MC$1,'CSC Mitre'!AY$1:AY$220,0)),"",VLOOKUP(MC$1,'Tactic Recode'!$A$1:$B$547,2,FALSE))</f>
        <v/>
      </c>
      <c r="MD52" t="str">
        <f>IF(ISERROR(MATCH(MD$1,'CSC Mitre'!AY$1:AY$220,0)),"",VLOOKUP(MD$1,'Tactic Recode'!$A$1:$B$547,2,FALSE))</f>
        <v/>
      </c>
      <c r="ME52" t="str">
        <f>IF(ISERROR(MATCH(ME$1,'CSC Mitre'!AY$1:AY$220,0)),"",VLOOKUP(ME$1,'Tactic Recode'!$A$1:$B$547,2,FALSE))</f>
        <v/>
      </c>
      <c r="MF52" t="str">
        <f>IF(ISERROR(MATCH(MF$1,'CSC Mitre'!AY$1:AY$220,0)),"",VLOOKUP(MF$1,'Tactic Recode'!$A$1:$B$547,2,FALSE))</f>
        <v/>
      </c>
      <c r="MG52" t="str">
        <f>IF(ISERROR(MATCH(MG$1,'CSC Mitre'!AY$1:AY$220,0)),"",VLOOKUP(MG$1,'Tactic Recode'!$A$1:$B$547,2,FALSE))</f>
        <v/>
      </c>
      <c r="MH52" t="str">
        <f>IF(ISERROR(MATCH(MH$1,'CSC Mitre'!AY$1:AY$220,0)),"",VLOOKUP(MH$1,'Tactic Recode'!$A$1:$B$547,2,FALSE))</f>
        <v/>
      </c>
      <c r="MI52" t="str">
        <f>IF(ISERROR(MATCH(MI$1,'CSC Mitre'!AY$1:AY$220,0)),"",VLOOKUP(MI$1,'Tactic Recode'!$A$1:$B$547,2,FALSE))</f>
        <v/>
      </c>
      <c r="MJ52" t="str">
        <f>IF(ISERROR(MATCH(MJ$1,'CSC Mitre'!AY$1:AY$220,0)),"",VLOOKUP(MJ$1,'Tactic Recode'!$A$1:$B$547,2,FALSE))</f>
        <v/>
      </c>
      <c r="MK52" t="str">
        <f>IF(ISERROR(MATCH(MK$1,'CSC Mitre'!AY$1:AY$220,0)),"",VLOOKUP(MK$1,'Tactic Recode'!$A$1:$B$547,2,FALSE))</f>
        <v/>
      </c>
      <c r="ML52" t="str">
        <f>IF(ISERROR(MATCH(ML$1,'CSC Mitre'!AY$1:AY$220,0)),"",VLOOKUP(ML$1,'Tactic Recode'!$A$1:$B$547,2,FALSE))</f>
        <v/>
      </c>
      <c r="MM52" t="str">
        <f>IF(ISERROR(MATCH(MM$1,'CSC Mitre'!AY$1:AY$220,0)),"",VLOOKUP(MM$1,'Tactic Recode'!$A$1:$B$547,2,FALSE))</f>
        <v/>
      </c>
      <c r="MN52" t="str">
        <f>IF(ISERROR(MATCH(MN$1,'CSC Mitre'!AY$1:AY$220,0)),"",VLOOKUP(MN$1,'Tactic Recode'!$A$1:$B$547,2,FALSE))</f>
        <v/>
      </c>
      <c r="MO52" t="str">
        <f>IF(ISERROR(MATCH(MO$1,'CSC Mitre'!AY$1:AY$220,0)),"",VLOOKUP(MO$1,'Tactic Recode'!$A$1:$B$547,2,FALSE))</f>
        <v/>
      </c>
      <c r="MP52" t="str">
        <f>IF(ISERROR(MATCH(MP$1,'CSC Mitre'!AY$1:AY$220,0)),"",VLOOKUP(MP$1,'Tactic Recode'!$A$1:$B$547,2,FALSE))</f>
        <v/>
      </c>
      <c r="MQ52" t="str">
        <f>IF(ISERROR(MATCH(MQ$1,'CSC Mitre'!AY$1:AY$220,0)),"",VLOOKUP(MQ$1,'Tactic Recode'!$A$1:$B$547,2,FALSE))</f>
        <v/>
      </c>
      <c r="MR52" t="str">
        <f>IF(ISERROR(MATCH(MR$1,'CSC Mitre'!AY$1:AY$220,0)),"",VLOOKUP(MR$1,'Tactic Recode'!$A$1:$B$547,2,FALSE))</f>
        <v/>
      </c>
      <c r="MS52" t="str">
        <f>IF(ISERROR(MATCH(MS$1,'CSC Mitre'!AY$1:AY$220,0)),"",VLOOKUP(MS$1,'Tactic Recode'!$A$1:$B$547,2,FALSE))</f>
        <v/>
      </c>
      <c r="MT52" t="str">
        <f>IF(ISERROR(MATCH(MT$1,'CSC Mitre'!AY$1:AY$220,0)),"",VLOOKUP(MT$1,'Tactic Recode'!$A$1:$B$547,2,FALSE))</f>
        <v/>
      </c>
      <c r="MU52" t="str">
        <f>IF(ISERROR(MATCH(MU$1,'CSC Mitre'!AY$1:AY$220,0)),"",VLOOKUP(MU$1,'Tactic Recode'!$A$1:$B$547,2,FALSE))</f>
        <v/>
      </c>
      <c r="MV52" t="str">
        <f>IF(ISERROR(MATCH(MV$1,'CSC Mitre'!AY$1:AY$220,0)),"",VLOOKUP(MV$1,'Tactic Recode'!$A$1:$B$547,2,FALSE))</f>
        <v/>
      </c>
      <c r="MW52" t="str">
        <f>IF(ISERROR(MATCH(MW$1,'CSC Mitre'!AY$1:AY$220,0)),"",VLOOKUP(MW$1,'Tactic Recode'!$A$1:$B$547,2,FALSE))</f>
        <v/>
      </c>
      <c r="MX52" t="str">
        <f>IF(ISERROR(MATCH(MX$1,'CSC Mitre'!AY$1:AY$220,0)),"",VLOOKUP(MX$1,'Tactic Recode'!$A$1:$B$547,2,FALSE))</f>
        <v/>
      </c>
      <c r="MY52" t="str">
        <f>IF(ISERROR(MATCH(MY$1,'CSC Mitre'!AY$1:AY$220,0)),"",VLOOKUP(MY$1,'Tactic Recode'!$A$1:$B$547,2,FALSE))</f>
        <v/>
      </c>
      <c r="MZ52" t="str">
        <f>IF(ISERROR(MATCH(MZ$1,'CSC Mitre'!AY$1:AY$220,0)),"",VLOOKUP(MZ$1,'Tactic Recode'!$A$1:$B$547,2,FALSE))</f>
        <v/>
      </c>
      <c r="NA52" t="str">
        <f>IF(ISERROR(MATCH(NA$1,'CSC Mitre'!AY$1:AY$220,0)),"",VLOOKUP(NA$1,'Tactic Recode'!$A$1:$B$547,2,FALSE))</f>
        <v/>
      </c>
      <c r="NB52" t="str">
        <f>IF(ISERROR(MATCH(NB$1,'CSC Mitre'!AY$1:AY$220,0)),"",VLOOKUP(NB$1,'Tactic Recode'!$A$1:$B$547,2,FALSE))</f>
        <v/>
      </c>
      <c r="NC52" t="str">
        <f>IF(ISERROR(MATCH(NC$1,'CSC Mitre'!AY$1:AY$220,0)),"",VLOOKUP(NC$1,'Tactic Recode'!$A$1:$B$547,2,FALSE))</f>
        <v/>
      </c>
      <c r="ND52" t="str">
        <f>IF(ISERROR(MATCH(ND$1,'CSC Mitre'!AY$1:AY$220,0)),"",VLOOKUP(ND$1,'Tactic Recode'!$A$1:$B$547,2,FALSE))</f>
        <v/>
      </c>
      <c r="NE52" t="str">
        <f>IF(ISERROR(MATCH(NE$1,'CSC Mitre'!AY$1:AY$220,0)),"",VLOOKUP(NE$1,'Tactic Recode'!$A$1:$B$547,2,FALSE))</f>
        <v/>
      </c>
      <c r="NF52" t="str">
        <f>IF(ISERROR(MATCH(NF$1,'CSC Mitre'!AY$1:AY$220,0)),"",VLOOKUP(NF$1,'Tactic Recode'!$A$1:$B$547,2,FALSE))</f>
        <v/>
      </c>
      <c r="NG52" t="str">
        <f>IF(ISERROR(MATCH(NG$1,'CSC Mitre'!AY$1:AY$220,0)),"",VLOOKUP(NG$1,'Tactic Recode'!$A$1:$B$547,2,FALSE))</f>
        <v/>
      </c>
      <c r="NH52" t="str">
        <f>IF(ISERROR(MATCH(NH$1,'CSC Mitre'!AY$1:AY$220,0)),"",VLOOKUP(NH$1,'Tactic Recode'!$A$1:$B$547,2,FALSE))</f>
        <v/>
      </c>
      <c r="NI52" t="str">
        <f>IF(ISERROR(MATCH(NI$1,'CSC Mitre'!AY$1:AY$220,0)),"",VLOOKUP(NI$1,'Tactic Recode'!$A$1:$B$547,2,FALSE))</f>
        <v/>
      </c>
      <c r="NJ52" t="str">
        <f>IF(ISERROR(MATCH(NJ$1,'CSC Mitre'!AY$1:AY$220,0)),"",VLOOKUP(NJ$1,'Tactic Recode'!$A$1:$B$547,2,FALSE))</f>
        <v/>
      </c>
      <c r="NK52" t="str">
        <f>IF(ISERROR(MATCH(NK$1,'CSC Mitre'!AY$1:AY$220,0)),"",VLOOKUP(NK$1,'Tactic Recode'!$A$1:$B$547,2,FALSE))</f>
        <v/>
      </c>
      <c r="NL52" t="str">
        <f>IF(ISERROR(MATCH(NL$1,'CSC Mitre'!AY$1:AY$220,0)),"",VLOOKUP(NL$1,'Tactic Recode'!$A$1:$B$547,2,FALSE))</f>
        <v/>
      </c>
      <c r="NM52" t="str">
        <f>IF(ISERROR(MATCH(NM$1,'CSC Mitre'!AY$1:AY$220,0)),"",VLOOKUP(NM$1,'Tactic Recode'!$A$1:$B$547,2,FALSE))</f>
        <v/>
      </c>
      <c r="NN52" t="str">
        <f>IF(ISERROR(MATCH(NN$1,'CSC Mitre'!AY$1:AY$220,0)),"",VLOOKUP(NN$1,'Tactic Recode'!$A$1:$B$547,2,FALSE))</f>
        <v/>
      </c>
      <c r="NO52" t="str">
        <f>IF(ISERROR(MATCH(NO$1,'CSC Mitre'!AY$1:AY$220,0)),"",VLOOKUP(NO$1,'Tactic Recode'!$A$1:$B$547,2,FALSE))</f>
        <v/>
      </c>
      <c r="NP52" t="str">
        <f>IF(ISERROR(MATCH(NP$1,'CSC Mitre'!AY$1:AY$220,0)),"",VLOOKUP(NP$1,'Tactic Recode'!$A$1:$B$547,2,FALSE))</f>
        <v/>
      </c>
      <c r="NQ52" t="str">
        <f>IF(ISERROR(MATCH(NQ$1,'CSC Mitre'!AY$1:AY$220,0)),"",VLOOKUP(NQ$1,'Tactic Recode'!$A$1:$B$547,2,FALSE))</f>
        <v/>
      </c>
      <c r="NR52" t="str">
        <f>IF(ISERROR(MATCH(NR$1,'CSC Mitre'!AY$1:AY$220,0)),"",VLOOKUP(NR$1,'Tactic Recode'!$A$1:$B$547,2,FALSE))</f>
        <v/>
      </c>
      <c r="NS52" t="str">
        <f>IF(ISERROR(MATCH(NS$1,'CSC Mitre'!AY$1:AY$220,0)),"",VLOOKUP(NS$1,'Tactic Recode'!$A$1:$B$547,2,FALSE))</f>
        <v/>
      </c>
      <c r="NT52" t="str">
        <f>IF(ISERROR(MATCH(NT$1,'CSC Mitre'!AY$1:AY$220,0)),"",VLOOKUP(NT$1,'Tactic Recode'!$A$1:$B$547,2,FALSE))</f>
        <v/>
      </c>
      <c r="NU52" t="str">
        <f>IF(ISERROR(MATCH(NU$1,'CSC Mitre'!AY$1:AY$220,0)),"",VLOOKUP(NU$1,'Tactic Recode'!$A$1:$B$547,2,FALSE))</f>
        <v/>
      </c>
      <c r="NV52" t="str">
        <f>IF(ISERROR(MATCH(NV$1,'CSC Mitre'!AY$1:AY$220,0)),"",VLOOKUP(NV$1,'Tactic Recode'!$A$1:$B$547,2,FALSE))</f>
        <v/>
      </c>
      <c r="NW52" t="str">
        <f>IF(ISERROR(MATCH(NW$1,'CSC Mitre'!AY$1:AY$220,0)),"",VLOOKUP(NW$1,'Tactic Recode'!$A$1:$B$547,2,FALSE))</f>
        <v/>
      </c>
      <c r="NX52" t="str">
        <f>IF(ISERROR(MATCH(NX$1,'CSC Mitre'!AY$1:AY$220,0)),"",VLOOKUP(NX$1,'Tactic Recode'!$A$1:$B$547,2,FALSE))</f>
        <v/>
      </c>
      <c r="NY52" t="str">
        <f>IF(ISERROR(MATCH(NY$1,'CSC Mitre'!AY$1:AY$220,0)),"",VLOOKUP(NY$1,'Tactic Recode'!$A$1:$B$547,2,FALSE))</f>
        <v/>
      </c>
      <c r="NZ52" t="str">
        <f>IF(ISERROR(MATCH(NZ$1,'CSC Mitre'!AY$1:AY$220,0)),"",VLOOKUP(NZ$1,'Tactic Recode'!$A$1:$B$547,2,FALSE))</f>
        <v/>
      </c>
      <c r="OA52" t="str">
        <f>IF(ISERROR(MATCH(OA$1,'CSC Mitre'!AY$1:AY$220,0)),"",VLOOKUP(OA$1,'Tactic Recode'!$A$1:$B$547,2,FALSE))</f>
        <v/>
      </c>
      <c r="OB52" t="str">
        <f>IF(ISERROR(MATCH(OB$1,'CSC Mitre'!AY$1:AY$220,0)),"",VLOOKUP(OB$1,'Tactic Recode'!$A$1:$B$547,2,FALSE))</f>
        <v/>
      </c>
      <c r="OC52" t="str">
        <f>IF(ISERROR(MATCH(OC$1,'CSC Mitre'!AY$1:AY$220,0)),"",VLOOKUP(OC$1,'Tactic Recode'!$A$1:$B$547,2,FALSE))</f>
        <v/>
      </c>
      <c r="OD52" t="str">
        <f>IF(ISERROR(MATCH(OD$1,'CSC Mitre'!AY$1:AY$220,0)),"",VLOOKUP(OD$1,'Tactic Recode'!$A$1:$B$547,2,FALSE))</f>
        <v/>
      </c>
      <c r="OE52" t="str">
        <f>IF(ISERROR(MATCH(OE$1,'CSC Mitre'!AY$1:AY$220,0)),"",VLOOKUP(OE$1,'Tactic Recode'!$A$1:$B$547,2,FALSE))</f>
        <v/>
      </c>
      <c r="OF52" t="str">
        <f>IF(ISERROR(MATCH(OF$1,'CSC Mitre'!AY$1:AY$220,0)),"",VLOOKUP(OF$1,'Tactic Recode'!$A$1:$B$547,2,FALSE))</f>
        <v/>
      </c>
      <c r="OG52" t="str">
        <f>IF(ISERROR(MATCH(OG$1,'CSC Mitre'!AY$1:AY$220,0)),"",VLOOKUP(OG$1,'Tactic Recode'!$A$1:$B$547,2,FALSE))</f>
        <v/>
      </c>
      <c r="OH52" t="str">
        <f>IF(ISERROR(MATCH(OH$1,'CSC Mitre'!AY$1:AY$220,0)),"",VLOOKUP(OH$1,'Tactic Recode'!$A$1:$B$547,2,FALSE))</f>
        <v/>
      </c>
      <c r="OI52" t="str">
        <f>IF(ISERROR(MATCH(OI$1,'CSC Mitre'!AY$1:AY$220,0)),"",VLOOKUP(OI$1,'Tactic Recode'!$A$1:$B$547,2,FALSE))</f>
        <v/>
      </c>
      <c r="OJ52" t="str">
        <f>IF(ISERROR(MATCH(OJ$1,'CSC Mitre'!AY$1:AY$220,0)),"",VLOOKUP(OJ$1,'Tactic Recode'!$A$1:$B$547,2,FALSE))</f>
        <v/>
      </c>
      <c r="OK52" t="str">
        <f>IF(ISERROR(MATCH(OK$1,'CSC Mitre'!AY$1:AY$220,0)),"",VLOOKUP(OK$1,'Tactic Recode'!$A$1:$B$547,2,FALSE))</f>
        <v/>
      </c>
      <c r="OL52" t="str">
        <f>IF(ISERROR(MATCH(OL$1,'CSC Mitre'!AY$1:AY$220,0)),"",VLOOKUP(OL$1,'Tactic Recode'!$A$1:$B$547,2,FALSE))</f>
        <v/>
      </c>
      <c r="OM52" t="str">
        <f>IF(ISERROR(MATCH(OM$1,'CSC Mitre'!AY$1:AY$220,0)),"",VLOOKUP(OM$1,'Tactic Recode'!$A$1:$B$547,2,FALSE))</f>
        <v/>
      </c>
      <c r="ON52" t="str">
        <f>IF(ISERROR(MATCH(ON$1,'CSC Mitre'!AY$1:AY$220,0)),"",VLOOKUP(ON$1,'Tactic Recode'!$A$1:$B$547,2,FALSE))</f>
        <v/>
      </c>
      <c r="OO52" t="str">
        <f>IF(ISERROR(MATCH(OO$1,'CSC Mitre'!AY$1:AY$220,0)),"",VLOOKUP(OO$1,'Tactic Recode'!$A$1:$B$547,2,FALSE))</f>
        <v/>
      </c>
      <c r="OP52" t="str">
        <f>IF(ISERROR(MATCH(OP$1,'CSC Mitre'!AY$1:AY$220,0)),"",VLOOKUP(OP$1,'Tactic Recode'!$A$1:$B$547,2,FALSE))</f>
        <v/>
      </c>
      <c r="OQ52" t="str">
        <f>IF(ISERROR(MATCH(OQ$1,'CSC Mitre'!AY$1:AY$220,0)),"",VLOOKUP(OQ$1,'Tactic Recode'!$A$1:$B$547,2,FALSE))</f>
        <v/>
      </c>
      <c r="OR52" t="str">
        <f>IF(ISERROR(MATCH(OR$1,'CSC Mitre'!AY$1:AY$220,0)),"",VLOOKUP(OR$1,'Tactic Recode'!$A$1:$B$547,2,FALSE))</f>
        <v/>
      </c>
      <c r="OS52" t="str">
        <f>IF(ISERROR(MATCH(OS$1,'CSC Mitre'!AY$1:AY$220,0)),"",VLOOKUP(OS$1,'Tactic Recode'!$A$1:$B$547,2,FALSE))</f>
        <v/>
      </c>
      <c r="OT52" t="str">
        <f>IF(ISERROR(MATCH(OT$1,'CSC Mitre'!AY$1:AY$220,0)),"",VLOOKUP(OT$1,'Tactic Recode'!$A$1:$B$547,2,FALSE))</f>
        <v/>
      </c>
      <c r="OU52" t="str">
        <f>IF(ISERROR(MATCH(OU$1,'CSC Mitre'!AY$1:AY$220,0)),"",VLOOKUP(OU$1,'Tactic Recode'!$A$1:$B$547,2,FALSE))</f>
        <v/>
      </c>
      <c r="OV52" t="str">
        <f>IF(ISERROR(MATCH(OV$1,'CSC Mitre'!AY$1:AY$220,0)),"",VLOOKUP(OV$1,'Tactic Recode'!$A$1:$B$547,2,FALSE))</f>
        <v/>
      </c>
      <c r="OW52" t="str">
        <f>IF(ISERROR(MATCH(OW$1,'CSC Mitre'!AY$1:AY$220,0)),"",VLOOKUP(OW$1,'Tactic Recode'!$A$1:$B$547,2,FALSE))</f>
        <v/>
      </c>
      <c r="OX52" t="str">
        <f>IF(ISERROR(MATCH(OX$1,'CSC Mitre'!AY$1:AY$220,0)),"",VLOOKUP(OX$1,'Tactic Recode'!$A$1:$B$547,2,FALSE))</f>
        <v/>
      </c>
      <c r="OY52" t="str">
        <f>IF(ISERROR(MATCH(OY$1,'CSC Mitre'!AY$1:AY$220,0)),"",VLOOKUP(OY$1,'Tactic Recode'!$A$1:$B$547,2,FALSE))</f>
        <v/>
      </c>
      <c r="OZ52" t="str">
        <f>IF(ISERROR(MATCH(OZ$1,'CSC Mitre'!AY$1:AY$220,0)),"",VLOOKUP(OZ$1,'Tactic Recode'!$A$1:$B$547,2,FALSE))</f>
        <v/>
      </c>
      <c r="PA52" t="str">
        <f>IF(ISERROR(MATCH(PA$1,'CSC Mitre'!AY$1:AY$220,0)),"",VLOOKUP(PA$1,'Tactic Recode'!$A$1:$B$547,2,FALSE))</f>
        <v/>
      </c>
      <c r="PB52" t="str">
        <f>IF(ISERROR(MATCH(PB$1,'CSC Mitre'!AY$1:AY$220,0)),"",VLOOKUP(PB$1,'Tactic Recode'!$A$1:$B$547,2,FALSE))</f>
        <v/>
      </c>
      <c r="PC52" t="str">
        <f>IF(ISERROR(MATCH(PC$1,'CSC Mitre'!AY$1:AY$220,0)),"",VLOOKUP(PC$1,'Tactic Recode'!$A$1:$B$547,2,FALSE))</f>
        <v/>
      </c>
      <c r="PD52" t="str">
        <f>IF(ISERROR(MATCH(PD$1,'CSC Mitre'!AY$1:AY$220,0)),"",VLOOKUP(PD$1,'Tactic Recode'!$A$1:$B$547,2,FALSE))</f>
        <v/>
      </c>
      <c r="PE52" t="str">
        <f>IF(ISERROR(MATCH(PE$1,'CSC Mitre'!AY$1:AY$220,0)),"",VLOOKUP(PE$1,'Tactic Recode'!$A$1:$B$547,2,FALSE))</f>
        <v/>
      </c>
      <c r="PF52" t="str">
        <f>IF(ISERROR(MATCH(PF$1,'CSC Mitre'!AY$1:AY$220,0)),"",VLOOKUP(PF$1,'Tactic Recode'!$A$1:$B$547,2,FALSE))</f>
        <v/>
      </c>
      <c r="PG52" t="str">
        <f>IF(ISERROR(MATCH(PG$1,'CSC Mitre'!AY$1:AY$220,0)),"",VLOOKUP(PG$1,'Tactic Recode'!$A$1:$B$547,2,FALSE))</f>
        <v/>
      </c>
      <c r="PH52" t="str">
        <f>IF(ISERROR(MATCH(PH$1,'CSC Mitre'!AY$1:AY$220,0)),"",VLOOKUP(PH$1,'Tactic Recode'!$A$1:$B$547,2,FALSE))</f>
        <v/>
      </c>
      <c r="PI52" t="str">
        <f>IF(ISERROR(MATCH(PI$1,'CSC Mitre'!AY$1:AY$220,0)),"",VLOOKUP(PI$1,'Tactic Recode'!$A$1:$B$547,2,FALSE))</f>
        <v/>
      </c>
      <c r="PJ52" t="str">
        <f>IF(ISERROR(MATCH(PJ$1,'CSC Mitre'!AY$1:AY$220,0)),"",VLOOKUP(PJ$1,'Tactic Recode'!$A$1:$B$547,2,FALSE))</f>
        <v/>
      </c>
      <c r="PK52" t="str">
        <f>IF(ISERROR(MATCH(PK$1,'CSC Mitre'!AY$1:AY$220,0)),"",VLOOKUP(PK$1,'Tactic Recode'!$A$1:$B$547,2,FALSE))</f>
        <v/>
      </c>
      <c r="PL52" t="str">
        <f>IF(ISERROR(MATCH(PL$1,'CSC Mitre'!AY$1:AY$220,0)),"",VLOOKUP(PL$1,'Tactic Recode'!$A$1:$B$547,2,FALSE))</f>
        <v/>
      </c>
      <c r="PM52" t="str">
        <f>IF(ISERROR(MATCH(PM$1,'CSC Mitre'!AY$1:AY$220,0)),"",VLOOKUP(PM$1,'Tactic Recode'!$A$1:$B$547,2,FALSE))</f>
        <v/>
      </c>
      <c r="PN52" t="str">
        <f>IF(ISERROR(MATCH(PN$1,'CSC Mitre'!AY$1:AY$220,0)),"",VLOOKUP(PN$1,'Tactic Recode'!$A$1:$B$547,2,FALSE))</f>
        <v/>
      </c>
      <c r="PO52" t="str">
        <f>IF(ISERROR(MATCH(PO$1,'CSC Mitre'!AY$1:AY$220,0)),"",VLOOKUP(PO$1,'Tactic Recode'!$A$1:$B$547,2,FALSE))</f>
        <v/>
      </c>
      <c r="PP52" t="str">
        <f>IF(ISERROR(MATCH(PP$1,'CSC Mitre'!AY$1:AY$220,0)),"",VLOOKUP(PP$1,'Tactic Recode'!$A$1:$B$547,2,FALSE))</f>
        <v/>
      </c>
      <c r="PQ52" t="str">
        <f>IF(ISERROR(MATCH(PQ$1,'CSC Mitre'!AY$1:AY$220,0)),"",VLOOKUP(PQ$1,'Tactic Recode'!$A$1:$B$547,2,FALSE))</f>
        <v/>
      </c>
      <c r="PR52" t="str">
        <f>IF(ISERROR(MATCH(PR$1,'CSC Mitre'!AY$1:AY$220,0)),"",VLOOKUP(PR$1,'Tactic Recode'!$A$1:$B$547,2,FALSE))</f>
        <v/>
      </c>
      <c r="PS52" t="str">
        <f>IF(ISERROR(MATCH(PS$1,'CSC Mitre'!AY$1:AY$220,0)),"",VLOOKUP(PS$1,'Tactic Recode'!$A$1:$B$547,2,FALSE))</f>
        <v/>
      </c>
      <c r="PT52" t="str">
        <f>IF(ISERROR(MATCH(PT$1,'CSC Mitre'!AY$1:AY$220,0)),"",VLOOKUP(PT$1,'Tactic Recode'!$A$1:$B$547,2,FALSE))</f>
        <v/>
      </c>
      <c r="PU52" t="str">
        <f>IF(ISERROR(MATCH(PU$1,'CSC Mitre'!AY$1:AY$220,0)),"",VLOOKUP(PU$1,'Tactic Recode'!$A$1:$B$547,2,FALSE))</f>
        <v/>
      </c>
      <c r="PV52" t="str">
        <f>IF(ISERROR(MATCH(PV$1,'CSC Mitre'!AY$1:AY$220,0)),"",VLOOKUP(PV$1,'Tactic Recode'!$A$1:$B$547,2,FALSE))</f>
        <v/>
      </c>
      <c r="PW52" t="str">
        <f>IF(ISERROR(MATCH(PW$1,'CSC Mitre'!AY$1:AY$220,0)),"",VLOOKUP(PW$1,'Tactic Recode'!$A$1:$B$547,2,FALSE))</f>
        <v/>
      </c>
      <c r="PX52" t="str">
        <f>IF(ISERROR(MATCH(PX$1,'CSC Mitre'!AY$1:AY$220,0)),"",VLOOKUP(PX$1,'Tactic Recode'!$A$1:$B$547,2,FALSE))</f>
        <v/>
      </c>
      <c r="PY52" t="str">
        <f>IF(ISERROR(MATCH(PY$1,'CSC Mitre'!AY$1:AY$220,0)),"",VLOOKUP(PY$1,'Tactic Recode'!$A$1:$B$547,2,FALSE))</f>
        <v/>
      </c>
      <c r="PZ52" t="str">
        <f>IF(ISERROR(MATCH(PZ$1,'CSC Mitre'!AY$1:AY$220,0)),"",VLOOKUP(PZ$1,'Tactic Recode'!$A$1:$B$547,2,FALSE))</f>
        <v/>
      </c>
      <c r="QA52" t="str">
        <f>IF(ISERROR(MATCH(QA$1,'CSC Mitre'!AY$1:AY$220,0)),"",VLOOKUP(QA$1,'Tactic Recode'!$A$1:$B$547,2,FALSE))</f>
        <v/>
      </c>
      <c r="QB52" t="str">
        <f>IF(ISERROR(MATCH(QB$1,'CSC Mitre'!AY$1:AY$220,0)),"",VLOOKUP(QB$1,'Tactic Recode'!$A$1:$B$547,2,FALSE))</f>
        <v/>
      </c>
      <c r="QC52" t="str">
        <f>IF(ISERROR(MATCH(QC$1,'CSC Mitre'!AY$1:AY$220,0)),"",VLOOKUP(QC$1,'Tactic Recode'!$A$1:$B$547,2,FALSE))</f>
        <v/>
      </c>
      <c r="QD52" t="str">
        <f>IF(ISERROR(MATCH(QD$1,'CSC Mitre'!AY$1:AY$220,0)),"",VLOOKUP(QD$1,'Tactic Recode'!$A$1:$B$547,2,FALSE))</f>
        <v/>
      </c>
      <c r="QE52" t="str">
        <f>IF(ISERROR(MATCH(QE$1,'CSC Mitre'!AY$1:AY$220,0)),"",VLOOKUP(QE$1,'Tactic Recode'!$A$1:$B$547,2,FALSE))</f>
        <v/>
      </c>
      <c r="QF52" t="str">
        <f>IF(ISERROR(MATCH(QF$1,'CSC Mitre'!AY$1:AY$220,0)),"",VLOOKUP(QF$1,'Tactic Recode'!$A$1:$B$547,2,FALSE))</f>
        <v/>
      </c>
      <c r="QG52" t="str">
        <f>IF(ISERROR(MATCH(QG$1,'CSC Mitre'!AY$1:AY$220,0)),"",VLOOKUP(QG$1,'Tactic Recode'!$A$1:$B$547,2,FALSE))</f>
        <v/>
      </c>
      <c r="QH52" t="str">
        <f>IF(ISERROR(MATCH(QH$1,'CSC Mitre'!AY$1:AY$220,0)),"",VLOOKUP(QH$1,'Tactic Recode'!$A$1:$B$547,2,FALSE))</f>
        <v/>
      </c>
      <c r="QI52" t="str">
        <f>IF(ISERROR(MATCH(QI$1,'CSC Mitre'!AY$1:AY$220,0)),"",VLOOKUP(QI$1,'Tactic Recode'!$A$1:$B$547,2,FALSE))</f>
        <v/>
      </c>
      <c r="QJ52" t="str">
        <f>IF(ISERROR(MATCH(QJ$1,'CSC Mitre'!AY$1:AY$220,0)),"",VLOOKUP(QJ$1,'Tactic Recode'!$A$1:$B$547,2,FALSE))</f>
        <v/>
      </c>
      <c r="QK52" t="str">
        <f>IF(ISERROR(MATCH(QK$1,'CSC Mitre'!AY$1:AY$220,0)),"",VLOOKUP(QK$1,'Tactic Recode'!$A$1:$B$547,2,FALSE))</f>
        <v/>
      </c>
      <c r="QL52" t="str">
        <f>IF(ISERROR(MATCH(QL$1,'CSC Mitre'!AY$1:AY$220,0)),"",VLOOKUP(QL$1,'Tactic Recode'!$A$1:$B$547,2,FALSE))</f>
        <v/>
      </c>
      <c r="QM52" t="str">
        <f>IF(ISERROR(MATCH(QM$1,'CSC Mitre'!AY$1:AY$220,0)),"",VLOOKUP(QM$1,'Tactic Recode'!$A$1:$B$547,2,FALSE))</f>
        <v/>
      </c>
      <c r="QN52" t="str">
        <f>IF(ISERROR(MATCH(QN$1,'CSC Mitre'!AY$1:AY$220,0)),"",VLOOKUP(QN$1,'Tactic Recode'!$A$1:$B$547,2,FALSE))</f>
        <v/>
      </c>
      <c r="QO52" t="str">
        <f>IF(ISERROR(MATCH(QO$1,'CSC Mitre'!AY$1:AY$220,0)),"",VLOOKUP(QO$1,'Tactic Recode'!$A$1:$B$547,2,FALSE))</f>
        <v/>
      </c>
      <c r="QP52" t="str">
        <f>IF(ISERROR(MATCH(QP$1,'CSC Mitre'!AY$1:AY$220,0)),"",VLOOKUP(QP$1,'Tactic Recode'!$A$1:$B$547,2,FALSE))</f>
        <v/>
      </c>
      <c r="QQ52" t="str">
        <f>IF(ISERROR(MATCH(QQ$1,'CSC Mitre'!AY$1:AY$220,0)),"",VLOOKUP(QQ$1,'Tactic Recode'!$A$1:$B$547,2,FALSE))</f>
        <v/>
      </c>
      <c r="QR52" t="str">
        <f>IF(ISERROR(MATCH(QR$1,'CSC Mitre'!AY$1:AY$220,0)),"",VLOOKUP(QR$1,'Tactic Recode'!$A$1:$B$547,2,FALSE))</f>
        <v/>
      </c>
      <c r="QS52" t="str">
        <f>IF(ISERROR(MATCH(QS$1,'CSC Mitre'!AY$1:AY$220,0)),"",VLOOKUP(QS$1,'Tactic Recode'!$A$1:$B$547,2,FALSE))</f>
        <v/>
      </c>
      <c r="QT52" t="str">
        <f>IF(ISERROR(MATCH(QT$1,'CSC Mitre'!AY$1:AY$220,0)),"",VLOOKUP(QT$1,'Tactic Recode'!$A$1:$B$547,2,FALSE))</f>
        <v/>
      </c>
      <c r="QU52" t="str">
        <f>IF(ISERROR(MATCH(QU$1,'CSC Mitre'!AY$1:AY$220,0)),"",VLOOKUP(QU$1,'Tactic Recode'!$A$1:$B$547,2,FALSE))</f>
        <v/>
      </c>
      <c r="QV52" t="str">
        <f>IF(ISERROR(MATCH(QV$1,'CSC Mitre'!AY$1:AY$220,0)),"",VLOOKUP(QV$1,'Tactic Recode'!$A$1:$B$547,2,FALSE))</f>
        <v/>
      </c>
      <c r="QW52" t="str">
        <f>IF(ISERROR(MATCH(QW$1,'CSC Mitre'!AY$1:AY$220,0)),"",VLOOKUP(QW$1,'Tactic Recode'!$A$1:$B$547,2,FALSE))</f>
        <v/>
      </c>
      <c r="QX52" t="str">
        <f>IF(ISERROR(MATCH(QX$1,'CSC Mitre'!AY$1:AY$220,0)),"",VLOOKUP(QX$1,'Tactic Recode'!$A$1:$B$547,2,FALSE))</f>
        <v/>
      </c>
      <c r="QY52" t="str">
        <f>IF(ISERROR(MATCH(QY$1,'CSC Mitre'!AY$1:AY$220,0)),"",VLOOKUP(QY$1,'Tactic Recode'!$A$1:$B$547,2,FALSE))</f>
        <v/>
      </c>
      <c r="QZ52" t="str">
        <f>IF(ISERROR(MATCH(QZ$1,'CSC Mitre'!AY$1:AY$220,0)),"",VLOOKUP(QZ$1,'Tactic Recode'!$A$1:$B$547,2,FALSE))</f>
        <v/>
      </c>
      <c r="RA52" t="str">
        <f>IF(ISERROR(MATCH(RA$1,'CSC Mitre'!AY$1:AY$220,0)),"",VLOOKUP(RA$1,'Tactic Recode'!$A$1:$B$547,2,FALSE))</f>
        <v/>
      </c>
      <c r="RB52" t="str">
        <f>IF(ISERROR(MATCH(RB$1,'CSC Mitre'!AY$1:AY$220,0)),"",VLOOKUP(RB$1,'Tactic Recode'!$A$1:$B$547,2,FALSE))</f>
        <v/>
      </c>
      <c r="RC52" t="str">
        <f>IF(ISERROR(MATCH(RC$1,'CSC Mitre'!AY$1:AY$220,0)),"",VLOOKUP(RC$1,'Tactic Recode'!$A$1:$B$547,2,FALSE))</f>
        <v/>
      </c>
      <c r="RD52" t="str">
        <f>IF(ISERROR(MATCH(RD$1,'CSC Mitre'!AY$1:AY$220,0)),"",VLOOKUP(RD$1,'Tactic Recode'!$A$1:$B$547,2,FALSE))</f>
        <v/>
      </c>
      <c r="RE52" t="str">
        <f>IF(ISERROR(MATCH(RE$1,'CSC Mitre'!AY$1:AY$220,0)),"",VLOOKUP(RE$1,'Tactic Recode'!$A$1:$B$547,2,FALSE))</f>
        <v/>
      </c>
      <c r="RF52" t="str">
        <f>IF(ISERROR(MATCH(RF$1,'CSC Mitre'!AY$1:AY$220,0)),"",VLOOKUP(RF$1,'Tactic Recode'!$A$1:$B$547,2,FALSE))</f>
        <v/>
      </c>
      <c r="RG52" t="str">
        <f>IF(ISERROR(MATCH(RG$1,'CSC Mitre'!AY$1:AY$220,0)),"",VLOOKUP(RG$1,'Tactic Recode'!$A$1:$B$547,2,FALSE))</f>
        <v/>
      </c>
      <c r="RH52" t="str">
        <f>IF(ISERROR(MATCH(RH$1,'CSC Mitre'!AY$1:AY$220,0)),"",VLOOKUP(RH$1,'Tactic Recode'!$A$1:$B$547,2,FALSE))</f>
        <v/>
      </c>
      <c r="RI52" t="str">
        <f>IF(ISERROR(MATCH(RI$1,'CSC Mitre'!AY$1:AY$220,0)),"",VLOOKUP(RI$1,'Tactic Recode'!$A$1:$B$547,2,FALSE))</f>
        <v/>
      </c>
      <c r="RJ52" t="str">
        <f>IF(ISERROR(MATCH(RJ$1,'CSC Mitre'!AY$1:AY$220,0)),"",VLOOKUP(RJ$1,'Tactic Recode'!$A$1:$B$547,2,FALSE))</f>
        <v/>
      </c>
      <c r="RK52" t="str">
        <f>IF(ISERROR(MATCH(RK$1,'CSC Mitre'!AY$1:AY$220,0)),"",VLOOKUP(RK$1,'Tactic Recode'!$A$1:$B$547,2,FALSE))</f>
        <v/>
      </c>
      <c r="RL52" t="str">
        <f>IF(ISERROR(MATCH(RL$1,'CSC Mitre'!AY$1:AY$220,0)),"",VLOOKUP(RL$1,'Tactic Recode'!$A$1:$B$547,2,FALSE))</f>
        <v/>
      </c>
      <c r="RM52" t="str">
        <f>IF(ISERROR(MATCH(RM$1,'CSC Mitre'!AY$1:AY$220,0)),"",VLOOKUP(RM$1,'Tactic Recode'!$A$1:$B$547,2,FALSE))</f>
        <v/>
      </c>
      <c r="RN52" t="str">
        <f>IF(ISERROR(MATCH(RN$1,'CSC Mitre'!AY$1:AY$220,0)),"",VLOOKUP(RN$1,'Tactic Recode'!$A$1:$B$547,2,FALSE))</f>
        <v/>
      </c>
      <c r="RO52" t="str">
        <f>IF(ISERROR(MATCH(RO$1,'CSC Mitre'!AY$1:AY$220,0)),"",VLOOKUP(RO$1,'Tactic Recode'!$A$1:$B$547,2,FALSE))</f>
        <v/>
      </c>
      <c r="RP52" t="str">
        <f>IF(ISERROR(MATCH(RP$1,'CSC Mitre'!AY$1:AY$220,0)),"",VLOOKUP(RP$1,'Tactic Recode'!$A$1:$B$547,2,FALSE))</f>
        <v/>
      </c>
      <c r="RQ52" t="str">
        <f>IF(ISERROR(MATCH(RQ$1,'CSC Mitre'!AY$1:AY$220,0)),"",VLOOKUP(RQ$1,'Tactic Recode'!$A$1:$B$547,2,FALSE))</f>
        <v/>
      </c>
      <c r="RR52" t="str">
        <f>IF(ISERROR(MATCH(RR$1,'CSC Mitre'!AY$1:AY$220,0)),"",VLOOKUP(RR$1,'Tactic Recode'!$A$1:$B$547,2,FALSE))</f>
        <v/>
      </c>
      <c r="RS52" t="str">
        <f>IF(ISERROR(MATCH(RS$1,'CSC Mitre'!AY$1:AY$220,0)),"",VLOOKUP(RS$1,'Tactic Recode'!$A$1:$B$547,2,FALSE))</f>
        <v/>
      </c>
      <c r="RT52" t="str">
        <f>IF(ISERROR(MATCH(RT$1,'CSC Mitre'!AY$1:AY$220,0)),"",VLOOKUP(RT$1,'Tactic Recode'!$A$1:$B$547,2,FALSE))</f>
        <v/>
      </c>
      <c r="RU52" t="str">
        <f>IF(ISERROR(MATCH(RU$1,'CSC Mitre'!AY$1:AY$220,0)),"",VLOOKUP(RU$1,'Tactic Recode'!$A$1:$B$547,2,FALSE))</f>
        <v/>
      </c>
      <c r="RV52" t="str">
        <f>IF(ISERROR(MATCH(RV$1,'CSC Mitre'!AY$1:AY$220,0)),"",VLOOKUP(RV$1,'Tactic Recode'!$A$1:$B$547,2,FALSE))</f>
        <v/>
      </c>
      <c r="RW52" t="str">
        <f>IF(ISERROR(MATCH(RW$1,'CSC Mitre'!AY$1:AY$220,0)),"",VLOOKUP(RW$1,'Tactic Recode'!$A$1:$B$547,2,FALSE))</f>
        <v/>
      </c>
      <c r="RX52" t="str">
        <f>IF(ISERROR(MATCH(RX$1,'CSC Mitre'!AY$1:AY$220,0)),"",VLOOKUP(RX$1,'Tactic Recode'!$A$1:$B$547,2,FALSE))</f>
        <v/>
      </c>
      <c r="RY52" t="str">
        <f>IF(ISERROR(MATCH(RY$1,'CSC Mitre'!AY$1:AY$220,0)),"",VLOOKUP(RY$1,'Tactic Recode'!$A$1:$B$547,2,FALSE))</f>
        <v/>
      </c>
      <c r="RZ52" t="str">
        <f>IF(ISERROR(MATCH(RZ$1,'CSC Mitre'!AY$1:AY$220,0)),"",VLOOKUP(RZ$1,'Tactic Recode'!$A$1:$B$547,2,FALSE))</f>
        <v/>
      </c>
      <c r="SA52" t="str">
        <f>IF(ISERROR(MATCH(SA$1,'CSC Mitre'!AY$1:AY$220,0)),"",VLOOKUP(SA$1,'Tactic Recode'!$A$1:$B$547,2,FALSE))</f>
        <v/>
      </c>
      <c r="SB52" t="str">
        <f>IF(ISERROR(MATCH(SB$1,'CSC Mitre'!AY$1:AY$220,0)),"",VLOOKUP(SB$1,'Tactic Recode'!$A$1:$B$547,2,FALSE))</f>
        <v/>
      </c>
      <c r="SC52" t="str">
        <f>IF(ISERROR(MATCH(SC$1,'CSC Mitre'!AY$1:AY$220,0)),"",VLOOKUP(SC$1,'Tactic Recode'!$A$1:$B$547,2,FALSE))</f>
        <v/>
      </c>
      <c r="SD52" t="str">
        <f>IF(ISERROR(MATCH(SD$1,'CSC Mitre'!AY$1:AY$220,0)),"",VLOOKUP(SD$1,'Tactic Recode'!$A$1:$B$547,2,FALSE))</f>
        <v/>
      </c>
      <c r="SE52" t="str">
        <f>IF(ISERROR(MATCH(SE$1,'CSC Mitre'!AY$1:AY$220,0)),"",VLOOKUP(SE$1,'Tactic Recode'!$A$1:$B$547,2,FALSE))</f>
        <v/>
      </c>
      <c r="SF52" t="str">
        <f>IF(ISERROR(MATCH(SF$1,'CSC Mitre'!AY$1:AY$220,0)),"",VLOOKUP(SF$1,'Tactic Recode'!$A$1:$B$547,2,FALSE))</f>
        <v/>
      </c>
      <c r="SG52" t="str">
        <f>IF(ISERROR(MATCH(SG$1,'CSC Mitre'!AY$1:AY$220,0)),"",VLOOKUP(SG$1,'Tactic Recode'!$A$1:$B$547,2,FALSE))</f>
        <v/>
      </c>
      <c r="SH52" t="str">
        <f>IF(ISERROR(MATCH(SH$1,'CSC Mitre'!AY$1:AY$220,0)),"",VLOOKUP(SH$1,'Tactic Recode'!$A$1:$B$547,2,FALSE))</f>
        <v/>
      </c>
      <c r="SI52" t="str">
        <f>IF(ISERROR(MATCH(SI$1,'CSC Mitre'!AY$1:AY$220,0)),"",VLOOKUP(SI$1,'Tactic Recode'!$A$1:$B$547,2,FALSE))</f>
        <v/>
      </c>
      <c r="SJ52" t="str">
        <f>IF(ISERROR(MATCH(SJ$1,'CSC Mitre'!AY$1:AY$220,0)),"",VLOOKUP(SJ$1,'Tactic Recode'!$A$1:$B$547,2,FALSE))</f>
        <v/>
      </c>
      <c r="SK52" t="str">
        <f>IF(ISERROR(MATCH(SK$1,'CSC Mitre'!AY$1:AY$220,0)),"",VLOOKUP(SK$1,'Tactic Recode'!$A$1:$B$547,2,FALSE))</f>
        <v/>
      </c>
      <c r="SL52" t="str">
        <f>IF(ISERROR(MATCH(SL$1,'CSC Mitre'!AY$1:AY$220,0)),"",VLOOKUP(SL$1,'Tactic Recode'!$A$1:$B$547,2,FALSE))</f>
        <v/>
      </c>
      <c r="SM52" t="str">
        <f>IF(ISERROR(MATCH(SM$1,'CSC Mitre'!AY$1:AY$220,0)),"",VLOOKUP(SM$1,'Tactic Recode'!$A$1:$B$547,2,FALSE))</f>
        <v/>
      </c>
      <c r="SN52" t="str">
        <f>IF(ISERROR(MATCH(SN$1,'CSC Mitre'!AY$1:AY$220,0)),"",VLOOKUP(SN$1,'Tactic Recode'!$A$1:$B$547,2,FALSE))</f>
        <v/>
      </c>
      <c r="SO52" t="str">
        <f>IF(ISERROR(MATCH(SO$1,'CSC Mitre'!AY$1:AY$220,0)),"",VLOOKUP(SO$1,'Tactic Recode'!$A$1:$B$547,2,FALSE))</f>
        <v/>
      </c>
      <c r="SP52" t="str">
        <f>IF(ISERROR(MATCH(SP$1,'CSC Mitre'!AY$1:AY$220,0)),"",VLOOKUP(SP$1,'Tactic Recode'!$A$1:$B$547,2,FALSE))</f>
        <v/>
      </c>
      <c r="SQ52" t="str">
        <f>IF(ISERROR(MATCH(SQ$1,'CSC Mitre'!AY$1:AY$220,0)),"",VLOOKUP(SQ$1,'Tactic Recode'!$A$1:$B$547,2,FALSE))</f>
        <v/>
      </c>
      <c r="SR52" t="str">
        <f>IF(ISERROR(MATCH(SR$1,'CSC Mitre'!AY$1:AY$220,0)),"",VLOOKUP(SR$1,'Tactic Recode'!$A$1:$B$547,2,FALSE))</f>
        <v/>
      </c>
      <c r="SS52" t="str">
        <f>IF(ISERROR(MATCH(SS$1,'CSC Mitre'!AY$1:AY$220,0)),"",VLOOKUP(SS$1,'Tactic Recode'!$A$1:$B$547,2,FALSE))</f>
        <v/>
      </c>
      <c r="ST52" t="str">
        <f>IF(ISERROR(MATCH(ST$1,'CSC Mitre'!AY$1:AY$220,0)),"",VLOOKUP(ST$1,'Tactic Recode'!$A$1:$B$547,2,FALSE))</f>
        <v/>
      </c>
      <c r="SU52" t="str">
        <f>IF(ISERROR(MATCH(SU$1,'CSC Mitre'!AY$1:AY$220,0)),"",VLOOKUP(SU$1,'Tactic Recode'!$A$1:$B$547,2,FALSE))</f>
        <v/>
      </c>
      <c r="SV52" t="str">
        <f>IF(ISERROR(MATCH(SV$1,'CSC Mitre'!AY$1:AY$220,0)),"",VLOOKUP(SV$1,'Tactic Recode'!$A$1:$B$547,2,FALSE))</f>
        <v/>
      </c>
      <c r="SW52" t="str">
        <f>IF(ISERROR(MATCH(SW$1,'CSC Mitre'!AY$1:AY$220,0)),"",VLOOKUP(SW$1,'Tactic Recode'!$A$1:$B$547,2,FALSE))</f>
        <v/>
      </c>
      <c r="SX52" t="str">
        <f>IF(ISERROR(MATCH(SX$1,'CSC Mitre'!AY$1:AY$220,0)),"",VLOOKUP(SX$1,'Tactic Recode'!$A$1:$B$547,2,FALSE))</f>
        <v/>
      </c>
      <c r="SY52" t="str">
        <f>IF(ISERROR(MATCH(SY$1,'CSC Mitre'!AY$1:AY$220,0)),"",VLOOKUP(SY$1,'Tactic Recode'!$A$1:$B$547,2,FALSE))</f>
        <v/>
      </c>
      <c r="SZ52" t="str">
        <f>IF(ISERROR(MATCH(SZ$1,'CSC Mitre'!AY$1:AY$220,0)),"",VLOOKUP(SZ$1,'Tactic Recode'!$A$1:$B$547,2,FALSE))</f>
        <v/>
      </c>
      <c r="TA52" t="str">
        <f>IF(ISERROR(MATCH(TA$1,'CSC Mitre'!AY$1:AY$220,0)),"",VLOOKUP(TA$1,'Tactic Recode'!$A$1:$B$547,2,FALSE))</f>
        <v/>
      </c>
      <c r="TB52" t="str">
        <f>IF(ISERROR(MATCH(TB$1,'CSC Mitre'!AY$1:AY$220,0)),"",VLOOKUP(TB$1,'Tactic Recode'!$A$1:$B$547,2,FALSE))</f>
        <v/>
      </c>
      <c r="TC52" t="str">
        <f>IF(ISERROR(MATCH(TC$1,'CSC Mitre'!AY$1:AY$220,0)),"",VLOOKUP(TC$1,'Tactic Recode'!$A$1:$B$547,2,FALSE))</f>
        <v/>
      </c>
      <c r="TD52" t="str">
        <f>IF(ISERROR(MATCH(TD$1,'CSC Mitre'!AY$1:AY$220,0)),"",VLOOKUP(TD$1,'Tactic Recode'!$A$1:$B$547,2,FALSE))</f>
        <v/>
      </c>
      <c r="TE52" t="str">
        <f>IF(ISERROR(MATCH(TE$1,'CSC Mitre'!AY$1:AY$220,0)),"",VLOOKUP(TE$1,'Tactic Recode'!$A$1:$B$547,2,FALSE))</f>
        <v/>
      </c>
      <c r="TF52" t="str">
        <f>IF(ISERROR(MATCH(TF$1,'CSC Mitre'!AY$1:AY$220,0)),"",VLOOKUP(TF$1,'Tactic Recode'!$A$1:$B$547,2,FALSE))</f>
        <v/>
      </c>
      <c r="TG52" t="str">
        <f>IF(ISERROR(MATCH(TG$1,'CSC Mitre'!AY$1:AY$220,0)),"",VLOOKUP(TG$1,'Tactic Recode'!$A$1:$B$547,2,FALSE))</f>
        <v/>
      </c>
      <c r="TH52" t="str">
        <f>IF(ISERROR(MATCH(TH$1,'CSC Mitre'!AY$1:AY$220,0)),"",VLOOKUP(TH$1,'Tactic Recode'!$A$1:$B$547,2,FALSE))</f>
        <v/>
      </c>
      <c r="TI52" t="str">
        <f>IF(ISERROR(MATCH(TI$1,'CSC Mitre'!AY$1:AY$220,0)),"",VLOOKUP(TI$1,'Tactic Recode'!$A$1:$B$547,2,FALSE))</f>
        <v/>
      </c>
      <c r="TJ52" t="str">
        <f>IF(ISERROR(MATCH(TJ$1,'CSC Mitre'!AY$1:AY$220,0)),"",VLOOKUP(TJ$1,'Tactic Recode'!$A$1:$B$547,2,FALSE))</f>
        <v/>
      </c>
      <c r="TK52" t="str">
        <f>IF(ISERROR(MATCH(TK$1,'CSC Mitre'!AY$1:AY$220,0)),"",VLOOKUP(TK$1,'Tactic Recode'!$A$1:$B$547,2,FALSE))</f>
        <v/>
      </c>
      <c r="TL52" t="str">
        <f>IF(ISERROR(MATCH(TL$1,'CSC Mitre'!AY$1:AY$220,0)),"",VLOOKUP(TL$1,'Tactic Recode'!$A$1:$B$547,2,FALSE))</f>
        <v/>
      </c>
      <c r="TM52" t="str">
        <f>IF(ISERROR(MATCH(TM$1,'CSC Mitre'!AY$1:AY$220,0)),"",VLOOKUP(TM$1,'Tactic Recode'!$A$1:$B$547,2,FALSE))</f>
        <v/>
      </c>
      <c r="TN52" t="str">
        <f>IF(ISERROR(MATCH(TN$1,'CSC Mitre'!AY$1:AY$220,0)),"",VLOOKUP(TN$1,'Tactic Recode'!$A$1:$B$547,2,FALSE))</f>
        <v/>
      </c>
      <c r="TO52" t="str">
        <f>IF(ISERROR(MATCH(TO$1,'CSC Mitre'!AY$1:AY$220,0)),"",VLOOKUP(TO$1,'Tactic Recode'!$A$1:$B$547,2,FALSE))</f>
        <v/>
      </c>
      <c r="TP52" t="str">
        <f>IF(ISERROR(MATCH(TP$1,'CSC Mitre'!AY$1:AY$220,0)),"",VLOOKUP(TP$1,'Tactic Recode'!$A$1:$B$547,2,FALSE))</f>
        <v/>
      </c>
      <c r="TQ52" t="str">
        <f>IF(ISERROR(MATCH(TQ$1,'CSC Mitre'!AY$1:AY$220,0)),"",VLOOKUP(TQ$1,'Tactic Recode'!$A$1:$B$547,2,FALSE))</f>
        <v/>
      </c>
      <c r="TR52" t="str">
        <f>IF(ISERROR(MATCH(TR$1,'CSC Mitre'!AY$1:AY$220,0)),"",VLOOKUP(TR$1,'Tactic Recode'!$A$1:$B$547,2,FALSE))</f>
        <v/>
      </c>
      <c r="TS52" t="str">
        <f>IF(ISERROR(MATCH(TS$1,'CSC Mitre'!AY$1:AY$220,0)),"",VLOOKUP(TS$1,'Tactic Recode'!$A$1:$B$547,2,FALSE))</f>
        <v/>
      </c>
      <c r="TT52" t="str">
        <f>IF(ISERROR(MATCH(TT$1,'CSC Mitre'!AY$1:AY$220,0)),"",VLOOKUP(TT$1,'Tactic Recode'!$A$1:$B$547,2,FALSE))</f>
        <v/>
      </c>
      <c r="TU52" t="str">
        <f>IF(ISERROR(MATCH(TU$1,'CSC Mitre'!AY$1:AY$220,0)),"",VLOOKUP(TU$1,'Tactic Recode'!$A$1:$B$547,2,FALSE))</f>
        <v/>
      </c>
      <c r="TV52" t="str">
        <f>IF(ISERROR(MATCH(TV$1,'CSC Mitre'!AY$1:AY$220,0)),"",VLOOKUP(TV$1,'Tactic Recode'!$A$1:$B$547,2,FALSE))</f>
        <v/>
      </c>
      <c r="TW52" t="str">
        <f>IF(ISERROR(MATCH(TW$1,'CSC Mitre'!AY$1:AY$220,0)),"",VLOOKUP(TW$1,'Tactic Recode'!$A$1:$B$547,2,FALSE))</f>
        <v/>
      </c>
      <c r="TX52" t="str">
        <f>IF(ISERROR(MATCH(TX$1,'CSC Mitre'!AY$1:AY$220,0)),"",VLOOKUP(TX$1,'Tactic Recode'!$A$1:$B$547,2,FALSE))</f>
        <v/>
      </c>
      <c r="TY52" t="str">
        <f>IF(ISERROR(MATCH(TY$1,'CSC Mitre'!AY$1:AY$220,0)),"",VLOOKUP(TY$1,'Tactic Recode'!$A$1:$B$547,2,FALSE))</f>
        <v/>
      </c>
      <c r="TZ52" t="str">
        <f>IF(ISERROR(MATCH(TZ$1,'CSC Mitre'!AY$1:AY$220,0)),"",VLOOKUP(TZ$1,'Tactic Recode'!$A$1:$B$547,2,FALSE))</f>
        <v/>
      </c>
      <c r="UA52" t="str">
        <f>IF(ISERROR(MATCH(UA$1,'CSC Mitre'!AY$1:AY$220,0)),"",VLOOKUP(UA$1,'Tactic Recode'!$A$1:$B$547,2,FALSE))</f>
        <v/>
      </c>
      <c r="UB52" t="str">
        <f>IF(ISERROR(MATCH(UB$1,'CSC Mitre'!AY$1:AY$220,0)),"",VLOOKUP(UB$1,'Tactic Recode'!$A$1:$B$547,2,FALSE))</f>
        <v/>
      </c>
    </row>
    <row r="53" spans="1:548" x14ac:dyDescent="0.25">
      <c r="A53" s="59" t="s">
        <v>450</v>
      </c>
      <c r="B53" t="str">
        <f>IF(ISERROR(MATCH(B$1,'CSC Mitre'!AZ$1:AZ$220,0)),"",VLOOKUP(B$1,'Tactic Recode'!$A$1:$B$547,2,FALSE))</f>
        <v/>
      </c>
      <c r="C53" t="str">
        <f>IF(ISERROR(MATCH(C$1,'CSC Mitre'!AZ$1:AZ$220,0)),"",VLOOKUP(C$1,'Tactic Recode'!$A$1:$B$547,2,FALSE))</f>
        <v/>
      </c>
      <c r="D53" t="str">
        <f>IF(ISERROR(MATCH(D$1,'CSC Mitre'!AZ$1:AZ$220,0)),"",VLOOKUP(D$1,'Tactic Recode'!$A$1:$B$547,2,FALSE))</f>
        <v/>
      </c>
      <c r="E53" t="str">
        <f>IF(ISERROR(MATCH(E$1,'CSC Mitre'!AZ$1:AZ$220,0)),"",VLOOKUP(E$1,'Tactic Recode'!$A$1:$B$547,2,FALSE))</f>
        <v/>
      </c>
      <c r="F53" t="str">
        <f>IF(ISERROR(MATCH(F$1,'CSC Mitre'!AZ$1:AZ$220,0)),"",VLOOKUP(F$1,'Tactic Recode'!$A$1:$B$547,2,FALSE))</f>
        <v>Credential Access</v>
      </c>
      <c r="G53" t="str">
        <f>IF(ISERROR(MATCH(G$1,'CSC Mitre'!AZ$1:AZ$220,0)),"",VLOOKUP(G$1,'Tactic Recode'!$A$1:$B$547,2,FALSE))</f>
        <v>Credential Access</v>
      </c>
      <c r="H53" t="str">
        <f>IF(ISERROR(MATCH(H$1,'CSC Mitre'!AZ$1:AZ$220,0)),"",VLOOKUP(H$1,'Tactic Recode'!$A$1:$B$547,2,FALSE))</f>
        <v>Credential Access</v>
      </c>
      <c r="I53" t="str">
        <f>IF(ISERROR(MATCH(I$1,'CSC Mitre'!AZ$1:AZ$220,0)),"",VLOOKUP(I$1,'Tactic Recode'!$A$1:$B$547,2,FALSE))</f>
        <v>Credential Access</v>
      </c>
      <c r="J53" t="str">
        <f>IF(ISERROR(MATCH(J$1,'CSC Mitre'!AZ$1:AZ$220,0)),"",VLOOKUP(J$1,'Tactic Recode'!$A$1:$B$547,2,FALSE))</f>
        <v>Credential Access</v>
      </c>
      <c r="K53" t="str">
        <f>IF(ISERROR(MATCH(K$1,'CSC Mitre'!AZ$1:AZ$220,0)),"",VLOOKUP(K$1,'Tactic Recode'!$A$1:$B$547,2,FALSE))</f>
        <v>Credential Access</v>
      </c>
      <c r="L53" t="str">
        <f>IF(ISERROR(MATCH(L$1,'CSC Mitre'!AZ$1:AZ$220,0)),"",VLOOKUP(L$1,'Tactic Recode'!$A$1:$B$547,2,FALSE))</f>
        <v>Credential Access</v>
      </c>
      <c r="M53" t="str">
        <f>IF(ISERROR(MATCH(M$1,'CSC Mitre'!AZ$1:AZ$220,0)),"",VLOOKUP(M$1,'Tactic Recode'!$A$1:$B$547,2,FALSE))</f>
        <v>Credential Access</v>
      </c>
      <c r="N53" t="str">
        <f>IF(ISERROR(MATCH(N$1,'CSC Mitre'!AZ$1:AZ$220,0)),"",VLOOKUP(N$1,'Tactic Recode'!$A$1:$B$547,2,FALSE))</f>
        <v>Credential Access</v>
      </c>
      <c r="O53" t="str">
        <f>IF(ISERROR(MATCH(O$1,'CSC Mitre'!AZ$1:AZ$220,0)),"",VLOOKUP(O$1,'Tactic Recode'!$A$1:$B$547,2,FALSE))</f>
        <v/>
      </c>
      <c r="P53" t="str">
        <f>IF(ISERROR(MATCH(P$1,'CSC Mitre'!AZ$1:AZ$220,0)),"",VLOOKUP(P$1,'Tactic Recode'!$A$1:$B$547,2,FALSE))</f>
        <v/>
      </c>
      <c r="Q53" t="str">
        <f>IF(ISERROR(MATCH(Q$1,'CSC Mitre'!AZ$1:AZ$220,0)),"",VLOOKUP(Q$1,'Tactic Recode'!$A$1:$B$547,2,FALSE))</f>
        <v/>
      </c>
      <c r="R53" t="str">
        <f>IF(ISERROR(MATCH(R$1,'CSC Mitre'!AZ$1:AZ$220,0)),"",VLOOKUP(R$1,'Tactic Recode'!$A$1:$B$547,2,FALSE))</f>
        <v/>
      </c>
      <c r="S53" t="str">
        <f>IF(ISERROR(MATCH(S$1,'CSC Mitre'!AZ$1:AZ$220,0)),"",VLOOKUP(S$1,'Tactic Recode'!$A$1:$B$547,2,FALSE))</f>
        <v/>
      </c>
      <c r="T53" t="str">
        <f>IF(ISERROR(MATCH(T$1,'CSC Mitre'!AZ$1:AZ$220,0)),"",VLOOKUP(T$1,'Tactic Recode'!$A$1:$B$547,2,FALSE))</f>
        <v/>
      </c>
      <c r="U53" t="str">
        <f>IF(ISERROR(MATCH(U$1,'CSC Mitre'!AZ$1:AZ$220,0)),"",VLOOKUP(U$1,'Tactic Recode'!$A$1:$B$547,2,FALSE))</f>
        <v/>
      </c>
      <c r="V53" t="str">
        <f>IF(ISERROR(MATCH(V$1,'CSC Mitre'!AZ$1:AZ$220,0)),"",VLOOKUP(V$1,'Tactic Recode'!$A$1:$B$547,2,FALSE))</f>
        <v/>
      </c>
      <c r="W53" t="str">
        <f>IF(ISERROR(MATCH(W$1,'CSC Mitre'!AZ$1:AZ$220,0)),"",VLOOKUP(W$1,'Tactic Recode'!$A$1:$B$547,2,FALSE))</f>
        <v/>
      </c>
      <c r="X53" t="str">
        <f>IF(ISERROR(MATCH(X$1,'CSC Mitre'!AZ$1:AZ$220,0)),"",VLOOKUP(X$1,'Tactic Recode'!$A$1:$B$547,2,FALSE))</f>
        <v/>
      </c>
      <c r="Y53" t="str">
        <f>IF(ISERROR(MATCH(Y$1,'CSC Mitre'!AZ$1:AZ$220,0)),"",VLOOKUP(Y$1,'Tactic Recode'!$A$1:$B$547,2,FALSE))</f>
        <v/>
      </c>
      <c r="Z53" t="str">
        <f>IF(ISERROR(MATCH(Z$1,'CSC Mitre'!AZ$1:AZ$220,0)),"",VLOOKUP(Z$1,'Tactic Recode'!$A$1:$B$547,2,FALSE))</f>
        <v/>
      </c>
      <c r="AA53" t="str">
        <f>IF(ISERROR(MATCH(AA$1,'CSC Mitre'!AZ$1:AZ$220,0)),"",VLOOKUP(AA$1,'Tactic Recode'!$A$1:$B$547,2,FALSE))</f>
        <v/>
      </c>
      <c r="AB53" t="str">
        <f>IF(ISERROR(MATCH(AB$1,'CSC Mitre'!AZ$1:AZ$220,0)),"",VLOOKUP(AB$1,'Tactic Recode'!$A$1:$B$547,2,FALSE))</f>
        <v/>
      </c>
      <c r="AC53" t="str">
        <f>IF(ISERROR(MATCH(AC$1,'CSC Mitre'!AZ$1:AZ$220,0)),"",VLOOKUP(AC$1,'Tactic Recode'!$A$1:$B$547,2,FALSE))</f>
        <v>Lateral Movement</v>
      </c>
      <c r="AD53" t="str">
        <f>IF(ISERROR(MATCH(AD$1,'CSC Mitre'!AZ$1:AZ$220,0)),"",VLOOKUP(AD$1,'Tactic Recode'!$A$1:$B$547,2,FALSE))</f>
        <v>Lateral Movement</v>
      </c>
      <c r="AE53" t="str">
        <f>IF(ISERROR(MATCH(AE$1,'CSC Mitre'!AZ$1:AZ$220,0)),"",VLOOKUP(AE$1,'Tactic Recode'!$A$1:$B$547,2,FALSE))</f>
        <v>Lateral Movement</v>
      </c>
      <c r="AF53" t="str">
        <f>IF(ISERROR(MATCH(AF$1,'CSC Mitre'!AZ$1:AZ$220,0)),"",VLOOKUP(AF$1,'Tactic Recode'!$A$1:$B$547,2,FALSE))</f>
        <v/>
      </c>
      <c r="AG53" t="str">
        <f>IF(ISERROR(MATCH(AG$1,'CSC Mitre'!AZ$1:AZ$220,0)),"",VLOOKUP(AG$1,'Tactic Recode'!$A$1:$B$547,2,FALSE))</f>
        <v>Lateral Movement</v>
      </c>
      <c r="AH53" t="str">
        <f>IF(ISERROR(MATCH(AH$1,'CSC Mitre'!AZ$1:AZ$220,0)),"",VLOOKUP(AH$1,'Tactic Recode'!$A$1:$B$547,2,FALSE))</f>
        <v/>
      </c>
      <c r="AI53" t="str">
        <f>IF(ISERROR(MATCH(AI$1,'CSC Mitre'!AZ$1:AZ$220,0)),"",VLOOKUP(AI$1,'Tactic Recode'!$A$1:$B$547,2,FALSE))</f>
        <v>Lateral Movement</v>
      </c>
      <c r="AJ53" t="str">
        <f>IF(ISERROR(MATCH(AJ$1,'CSC Mitre'!AZ$1:AZ$220,0)),"",VLOOKUP(AJ$1,'Tactic Recode'!$A$1:$B$547,2,FALSE))</f>
        <v/>
      </c>
      <c r="AK53" t="str">
        <f>IF(ISERROR(MATCH(AK$1,'CSC Mitre'!AZ$1:AZ$220,0)),"",VLOOKUP(AK$1,'Tactic Recode'!$A$1:$B$547,2,FALSE))</f>
        <v/>
      </c>
      <c r="AL53" t="str">
        <f>IF(ISERROR(MATCH(AL$1,'CSC Mitre'!AZ$1:AZ$220,0)),"",VLOOKUP(AL$1,'Tactic Recode'!$A$1:$B$547,2,FALSE))</f>
        <v/>
      </c>
      <c r="AM53" t="str">
        <f>IF(ISERROR(MATCH(AM$1,'CSC Mitre'!AZ$1:AZ$220,0)),"",VLOOKUP(AM$1,'Tactic Recode'!$A$1:$B$547,2,FALSE))</f>
        <v/>
      </c>
      <c r="AN53" t="str">
        <f>IF(ISERROR(MATCH(AN$1,'CSC Mitre'!AZ$1:AZ$220,0)),"",VLOOKUP(AN$1,'Tactic Recode'!$A$1:$B$547,2,FALSE))</f>
        <v/>
      </c>
      <c r="AO53" t="str">
        <f>IF(ISERROR(MATCH(AO$1,'CSC Mitre'!AZ$1:AZ$220,0)),"",VLOOKUP(AO$1,'Tactic Recode'!$A$1:$B$547,2,FALSE))</f>
        <v/>
      </c>
      <c r="AP53" t="str">
        <f>IF(ISERROR(MATCH(AP$1,'CSC Mitre'!AZ$1:AZ$220,0)),"",VLOOKUP(AP$1,'Tactic Recode'!$A$1:$B$547,2,FALSE))</f>
        <v/>
      </c>
      <c r="AQ53" t="str">
        <f>IF(ISERROR(MATCH(AQ$1,'CSC Mitre'!AZ$1:AZ$220,0)),"",VLOOKUP(AQ$1,'Tactic Recode'!$A$1:$B$547,2,FALSE))</f>
        <v/>
      </c>
      <c r="AR53" t="str">
        <f>IF(ISERROR(MATCH(AR$1,'CSC Mitre'!AZ$1:AZ$220,0)),"",VLOOKUP(AR$1,'Tactic Recode'!$A$1:$B$547,2,FALSE))</f>
        <v/>
      </c>
      <c r="AS53" t="str">
        <f>IF(ISERROR(MATCH(AS$1,'CSC Mitre'!AZ$1:AZ$220,0)),"",VLOOKUP(AS$1,'Tactic Recode'!$A$1:$B$547,2,FALSE))</f>
        <v/>
      </c>
      <c r="AT53" t="str">
        <f>IF(ISERROR(MATCH(AT$1,'CSC Mitre'!AZ$1:AZ$220,0)),"",VLOOKUP(AT$1,'Tactic Recode'!$A$1:$B$547,2,FALSE))</f>
        <v>Defense Evasion</v>
      </c>
      <c r="AU53" t="str">
        <f>IF(ISERROR(MATCH(AU$1,'CSC Mitre'!AZ$1:AZ$220,0)),"",VLOOKUP(AU$1,'Tactic Recode'!$A$1:$B$547,2,FALSE))</f>
        <v/>
      </c>
      <c r="AV53" t="str">
        <f>IF(ISERROR(MATCH(AV$1,'CSC Mitre'!AZ$1:AZ$220,0)),"",VLOOKUP(AV$1,'Tactic Recode'!$A$1:$B$547,2,FALSE))</f>
        <v/>
      </c>
      <c r="AW53" t="str">
        <f>IF(ISERROR(MATCH(AW$1,'CSC Mitre'!AZ$1:AZ$220,0)),"",VLOOKUP(AW$1,'Tactic Recode'!$A$1:$B$547,2,FALSE))</f>
        <v>Defense Evasion</v>
      </c>
      <c r="AX53" t="str">
        <f>IF(ISERROR(MATCH(AX$1,'CSC Mitre'!AZ$1:AZ$220,0)),"",VLOOKUP(AX$1,'Tactic Recode'!$A$1:$B$547,2,FALSE))</f>
        <v/>
      </c>
      <c r="AY53" t="str">
        <f>IF(ISERROR(MATCH(AY$1,'CSC Mitre'!AZ$1:AZ$220,0)),"",VLOOKUP(AY$1,'Tactic Recode'!$A$1:$B$547,2,FALSE))</f>
        <v>Defense Evasion</v>
      </c>
      <c r="AZ53" t="str">
        <f>IF(ISERROR(MATCH(AZ$1,'CSC Mitre'!AZ$1:AZ$220,0)),"",VLOOKUP(AZ$1,'Tactic Recode'!$A$1:$B$547,2,FALSE))</f>
        <v/>
      </c>
      <c r="BA53" t="str">
        <f>IF(ISERROR(MATCH(BA$1,'CSC Mitre'!AZ$1:AZ$220,0)),"",VLOOKUP(BA$1,'Tactic Recode'!$A$1:$B$547,2,FALSE))</f>
        <v>Persistence, Privilage Escalation</v>
      </c>
      <c r="BB53" t="str">
        <f>IF(ISERROR(MATCH(BB$1,'CSC Mitre'!AZ$1:AZ$220,0)),"",VLOOKUP(BB$1,'Tactic Recode'!$A$1:$B$547,2,FALSE))</f>
        <v/>
      </c>
      <c r="BC53" t="str">
        <f>IF(ISERROR(MATCH(BC$1,'CSC Mitre'!AZ$1:AZ$220,0)),"",VLOOKUP(BC$1,'Tactic Recode'!$A$1:$B$547,2,FALSE))</f>
        <v>Persistence, Privilage Escalation</v>
      </c>
      <c r="BD53" t="str">
        <f>IF(ISERROR(MATCH(BD$1,'CSC Mitre'!AZ$1:AZ$220,0)),"",VLOOKUP(BD$1,'Tactic Recode'!$A$1:$B$547,2,FALSE))</f>
        <v>Persistence, Privilage Escalation</v>
      </c>
      <c r="BE53" t="str">
        <f>IF(ISERROR(MATCH(BE$1,'CSC Mitre'!AZ$1:AZ$220,0)),"",VLOOKUP(BE$1,'Tactic Recode'!$A$1:$B$547,2,FALSE))</f>
        <v>Persistence, Privilage Escalation</v>
      </c>
      <c r="BF53" t="str">
        <f>IF(ISERROR(MATCH(BF$1,'CSC Mitre'!AZ$1:AZ$220,0)),"",VLOOKUP(BF$1,'Tactic Recode'!$A$1:$B$547,2,FALSE))</f>
        <v/>
      </c>
      <c r="BG53" t="str">
        <f>IF(ISERROR(MATCH(BG$1,'CSC Mitre'!AZ$1:AZ$220,0)),"",VLOOKUP(BG$1,'Tactic Recode'!$A$1:$B$547,2,FALSE))</f>
        <v/>
      </c>
      <c r="BH53" t="str">
        <f>IF(ISERROR(MATCH(BH$1,'CSC Mitre'!AZ$1:AZ$220,0)),"",VLOOKUP(BH$1,'Tactic Recode'!$A$1:$B$547,2,FALSE))</f>
        <v/>
      </c>
      <c r="BI53" t="str">
        <f>IF(ISERROR(MATCH(BI$1,'CSC Mitre'!AZ$1:AZ$220,0)),"",VLOOKUP(BI$1,'Tactic Recode'!$A$1:$B$547,2,FALSE))</f>
        <v/>
      </c>
      <c r="BJ53" t="str">
        <f>IF(ISERROR(MATCH(BJ$1,'CSC Mitre'!AZ$1:AZ$220,0)),"",VLOOKUP(BJ$1,'Tactic Recode'!$A$1:$B$547,2,FALSE))</f>
        <v/>
      </c>
      <c r="BK53" t="str">
        <f>IF(ISERROR(MATCH(BK$1,'CSC Mitre'!AZ$1:AZ$220,0)),"",VLOOKUP(BK$1,'Tactic Recode'!$A$1:$B$547,2,FALSE))</f>
        <v>Execution</v>
      </c>
      <c r="BL53" t="str">
        <f>IF(ISERROR(MATCH(BL$1,'CSC Mitre'!AZ$1:AZ$220,0)),"",VLOOKUP(BL$1,'Tactic Recode'!$A$1:$B$547,2,FALSE))</f>
        <v/>
      </c>
      <c r="BM53" t="str">
        <f>IF(ISERROR(MATCH(BM$1,'CSC Mitre'!AZ$1:AZ$220,0)),"",VLOOKUP(BM$1,'Tactic Recode'!$A$1:$B$547,2,FALSE))</f>
        <v/>
      </c>
      <c r="BN53" t="str">
        <f>IF(ISERROR(MATCH(BN$1,'CSC Mitre'!AZ$1:AZ$220,0)),"",VLOOKUP(BN$1,'Tactic Recode'!$A$1:$B$547,2,FALSE))</f>
        <v/>
      </c>
      <c r="BO53" t="str">
        <f>IF(ISERROR(MATCH(BO$1,'CSC Mitre'!AZ$1:AZ$220,0)),"",VLOOKUP(BO$1,'Tactic Recode'!$A$1:$B$547,2,FALSE))</f>
        <v/>
      </c>
      <c r="BP53" t="str">
        <f>IF(ISERROR(MATCH(BP$1,'CSC Mitre'!AZ$1:AZ$220,0)),"",VLOOKUP(BP$1,'Tactic Recode'!$A$1:$B$547,2,FALSE))</f>
        <v/>
      </c>
      <c r="BQ53" t="str">
        <f>IF(ISERROR(MATCH(BQ$1,'CSC Mitre'!AZ$1:AZ$220,0)),"",VLOOKUP(BQ$1,'Tactic Recode'!$A$1:$B$547,2,FALSE))</f>
        <v/>
      </c>
      <c r="BR53" t="str">
        <f>IF(ISERROR(MATCH(BR$1,'CSC Mitre'!AZ$1:AZ$220,0)),"",VLOOKUP(BR$1,'Tactic Recode'!$A$1:$B$547,2,FALSE))</f>
        <v/>
      </c>
      <c r="BS53" t="str">
        <f>IF(ISERROR(MATCH(BS$1,'CSC Mitre'!AZ$1:AZ$220,0)),"",VLOOKUP(BS$1,'Tactic Recode'!$A$1:$B$547,2,FALSE))</f>
        <v>Execution, Persistence, Privilage Escalation</v>
      </c>
      <c r="BT53" t="str">
        <f>IF(ISERROR(MATCH(BT$1,'CSC Mitre'!AZ$1:AZ$220,0)),"",VLOOKUP(BT$1,'Tactic Recode'!$A$1:$B$547,2,FALSE))</f>
        <v>Execution, Persistence, Privilage Escalation</v>
      </c>
      <c r="BU53" t="str">
        <f>IF(ISERROR(MATCH(BU$1,'CSC Mitre'!AZ$1:AZ$220,0)),"",VLOOKUP(BU$1,'Tactic Recode'!$A$1:$B$547,2,FALSE))</f>
        <v>Execution, Persistence, Privilage Escalation</v>
      </c>
      <c r="BV53" t="str">
        <f>IF(ISERROR(MATCH(BV$1,'CSC Mitre'!AZ$1:AZ$220,0)),"",VLOOKUP(BV$1,'Tactic Recode'!$A$1:$B$547,2,FALSE))</f>
        <v>Execution, Persistence, Privilage Escalation</v>
      </c>
      <c r="BW53" t="str">
        <f>IF(ISERROR(MATCH(BW$1,'CSC Mitre'!AZ$1:AZ$220,0)),"",VLOOKUP(BW$1,'Tactic Recode'!$A$1:$B$547,2,FALSE))</f>
        <v>Execution, Persistence, Privilage Escalation</v>
      </c>
      <c r="BX53" t="str">
        <f>IF(ISERROR(MATCH(BX$1,'CSC Mitre'!AZ$1:AZ$220,0)),"",VLOOKUP(BX$1,'Tactic Recode'!$A$1:$B$547,2,FALSE))</f>
        <v>Execution, Persistence, Privilage Escalation</v>
      </c>
      <c r="BY53" t="str">
        <f>IF(ISERROR(MATCH(BY$1,'CSC Mitre'!AZ$1:AZ$220,0)),"",VLOOKUP(BY$1,'Tactic Recode'!$A$1:$B$547,2,FALSE))</f>
        <v>Execution, Persistence, Privilage Escalation</v>
      </c>
      <c r="BZ53" t="str">
        <f>IF(ISERROR(MATCH(BZ$1,'CSC Mitre'!AZ$1:AZ$220,0)),"",VLOOKUP(BZ$1,'Tactic Recode'!$A$1:$B$547,2,FALSE))</f>
        <v/>
      </c>
      <c r="CA53" t="str">
        <f>IF(ISERROR(MATCH(CA$1,'CSC Mitre'!AZ$1:AZ$220,0)),"",VLOOKUP(CA$1,'Tactic Recode'!$A$1:$B$547,2,FALSE))</f>
        <v>Defense Evasion, Privilage Escalation</v>
      </c>
      <c r="CB53" t="str">
        <f>IF(ISERROR(MATCH(CB$1,'CSC Mitre'!AZ$1:AZ$220,0)),"",VLOOKUP(CB$1,'Tactic Recode'!$A$1:$B$547,2,FALSE))</f>
        <v/>
      </c>
      <c r="CC53" t="str">
        <f>IF(ISERROR(MATCH(CC$1,'CSC Mitre'!AZ$1:AZ$220,0)),"",VLOOKUP(CC$1,'Tactic Recode'!$A$1:$B$547,2,FALSE))</f>
        <v/>
      </c>
      <c r="CD53" t="str">
        <f>IF(ISERROR(MATCH(CD$1,'CSC Mitre'!AZ$1:AZ$220,0)),"",VLOOKUP(CD$1,'Tactic Recode'!$A$1:$B$547,2,FALSE))</f>
        <v/>
      </c>
      <c r="CE53" t="str">
        <f>IF(ISERROR(MATCH(CE$1,'CSC Mitre'!AZ$1:AZ$220,0)),"",VLOOKUP(CE$1,'Tactic Recode'!$A$1:$B$547,2,FALSE))</f>
        <v/>
      </c>
      <c r="CF53" t="str">
        <f>IF(ISERROR(MATCH(CF$1,'CSC Mitre'!AZ$1:AZ$220,0)),"",VLOOKUP(CF$1,'Tactic Recode'!$A$1:$B$547,2,FALSE))</f>
        <v/>
      </c>
      <c r="CG53" t="str">
        <f>IF(ISERROR(MATCH(CG$1,'CSC Mitre'!AZ$1:AZ$220,0)),"",VLOOKUP(CG$1,'Tactic Recode'!$A$1:$B$547,2,FALSE))</f>
        <v>Defense Evasion, Privilage Escalation</v>
      </c>
      <c r="CH53" t="str">
        <f>IF(ISERROR(MATCH(CH$1,'CSC Mitre'!AZ$1:AZ$220,0)),"",VLOOKUP(CH$1,'Tactic Recode'!$A$1:$B$547,2,FALSE))</f>
        <v>Defense Evasion, Privilage Escalation</v>
      </c>
      <c r="CI53" t="str">
        <f>IF(ISERROR(MATCH(CI$1,'CSC Mitre'!AZ$1:AZ$220,0)),"",VLOOKUP(CI$1,'Tactic Recode'!$A$1:$B$547,2,FALSE))</f>
        <v/>
      </c>
      <c r="CJ53" t="str">
        <f>IF(ISERROR(MATCH(CJ$1,'CSC Mitre'!AZ$1:AZ$220,0)),"",VLOOKUP(CJ$1,'Tactic Recode'!$A$1:$B$547,2,FALSE))</f>
        <v/>
      </c>
      <c r="CK53" t="str">
        <f>IF(ISERROR(MATCH(CK$1,'CSC Mitre'!AZ$1:AZ$220,0)),"",VLOOKUP(CK$1,'Tactic Recode'!$A$1:$B$547,2,FALSE))</f>
        <v/>
      </c>
      <c r="CL53" t="str">
        <f>IF(ISERROR(MATCH(CL$1,'CSC Mitre'!AZ$1:AZ$220,0)),"",VLOOKUP(CL$1,'Tactic Recode'!$A$1:$B$547,2,FALSE))</f>
        <v/>
      </c>
      <c r="CM53" t="str">
        <f>IF(ISERROR(MATCH(CM$1,'CSC Mitre'!AZ$1:AZ$220,0)),"",VLOOKUP(CM$1,'Tactic Recode'!$A$1:$B$547,2,FALSE))</f>
        <v/>
      </c>
      <c r="CN53" t="str">
        <f>IF(ISERROR(MATCH(CN$1,'CSC Mitre'!AZ$1:AZ$220,0)),"",VLOOKUP(CN$1,'Tactic Recode'!$A$1:$B$547,2,FALSE))</f>
        <v/>
      </c>
      <c r="CO53" t="str">
        <f>IF(ISERROR(MATCH(CO$1,'CSC Mitre'!AZ$1:AZ$220,0)),"",VLOOKUP(CO$1,'Tactic Recode'!$A$1:$B$547,2,FALSE))</f>
        <v/>
      </c>
      <c r="CP53" t="str">
        <f>IF(ISERROR(MATCH(CP$1,'CSC Mitre'!AZ$1:AZ$220,0)),"",VLOOKUP(CP$1,'Tactic Recode'!$A$1:$B$547,2,FALSE))</f>
        <v/>
      </c>
      <c r="CQ53" t="str">
        <f>IF(ISERROR(MATCH(CQ$1,'CSC Mitre'!AZ$1:AZ$220,0)),"",VLOOKUP(CQ$1,'Tactic Recode'!$A$1:$B$547,2,FALSE))</f>
        <v/>
      </c>
      <c r="CR53" t="str">
        <f>IF(ISERROR(MATCH(CR$1,'CSC Mitre'!AZ$1:AZ$220,0)),"",VLOOKUP(CR$1,'Tactic Recode'!$A$1:$B$547,2,FALSE))</f>
        <v/>
      </c>
      <c r="CS53" t="str">
        <f>IF(ISERROR(MATCH(CS$1,'CSC Mitre'!AZ$1:AZ$220,0)),"",VLOOKUP(CS$1,'Tactic Recode'!$A$1:$B$547,2,FALSE))</f>
        <v>Execution</v>
      </c>
      <c r="CT53" t="str">
        <f>IF(ISERROR(MATCH(CT$1,'CSC Mitre'!AZ$1:AZ$220,0)),"",VLOOKUP(CT$1,'Tactic Recode'!$A$1:$B$547,2,FALSE))</f>
        <v>Execution</v>
      </c>
      <c r="CU53" t="str">
        <f>IF(ISERROR(MATCH(CU$1,'CSC Mitre'!AZ$1:AZ$220,0)),"",VLOOKUP(CU$1,'Tactic Recode'!$A$1:$B$547,2,FALSE))</f>
        <v/>
      </c>
      <c r="CV53" t="str">
        <f>IF(ISERROR(MATCH(CV$1,'CSC Mitre'!AZ$1:AZ$220,0)),"",VLOOKUP(CV$1,'Tactic Recode'!$A$1:$B$547,2,FALSE))</f>
        <v/>
      </c>
      <c r="CW53" t="str">
        <f>IF(ISERROR(MATCH(CW$1,'CSC Mitre'!AZ$1:AZ$220,0)),"",VLOOKUP(CW$1,'Tactic Recode'!$A$1:$B$547,2,FALSE))</f>
        <v/>
      </c>
      <c r="CX53" t="str">
        <f>IF(ISERROR(MATCH(CX$1,'CSC Mitre'!AZ$1:AZ$220,0)),"",VLOOKUP(CX$1,'Tactic Recode'!$A$1:$B$547,2,FALSE))</f>
        <v/>
      </c>
      <c r="CY53" t="str">
        <f>IF(ISERROR(MATCH(CY$1,'CSC Mitre'!AZ$1:AZ$220,0)),"",VLOOKUP(CY$1,'Tactic Recode'!$A$1:$B$547,2,FALSE))</f>
        <v/>
      </c>
      <c r="CZ53" t="str">
        <f>IF(ISERROR(MATCH(CZ$1,'CSC Mitre'!AZ$1:AZ$220,0)),"",VLOOKUP(CZ$1,'Tactic Recode'!$A$1:$B$547,2,FALSE))</f>
        <v/>
      </c>
      <c r="DA53" t="str">
        <f>IF(ISERROR(MATCH(DA$1,'CSC Mitre'!AZ$1:AZ$220,0)),"",VLOOKUP(DA$1,'Tactic Recode'!$A$1:$B$547,2,FALSE))</f>
        <v>Execution</v>
      </c>
      <c r="DB53" t="str">
        <f>IF(ISERROR(MATCH(DB$1,'CSC Mitre'!AZ$1:AZ$220,0)),"",VLOOKUP(DB$1,'Tactic Recode'!$A$1:$B$547,2,FALSE))</f>
        <v/>
      </c>
      <c r="DC53" t="str">
        <f>IF(ISERROR(MATCH(DC$1,'CSC Mitre'!AZ$1:AZ$220,0)),"",VLOOKUP(DC$1,'Tactic Recode'!$A$1:$B$547,2,FALSE))</f>
        <v/>
      </c>
      <c r="DD53" t="str">
        <f>IF(ISERROR(MATCH(DD$1,'CSC Mitre'!AZ$1:AZ$220,0)),"",VLOOKUP(DD$1,'Tactic Recode'!$A$1:$B$547,2,FALSE))</f>
        <v/>
      </c>
      <c r="DE53" t="str">
        <f>IF(ISERROR(MATCH(DE$1,'CSC Mitre'!AZ$1:AZ$220,0)),"",VLOOKUP(DE$1,'Tactic Recode'!$A$1:$B$547,2,FALSE))</f>
        <v/>
      </c>
      <c r="DF53" t="str">
        <f>IF(ISERROR(MATCH(DF$1,'CSC Mitre'!AZ$1:AZ$220,0)),"",VLOOKUP(DF$1,'Tactic Recode'!$A$1:$B$547,2,FALSE))</f>
        <v/>
      </c>
      <c r="DG53" t="str">
        <f>IF(ISERROR(MATCH(DG$1,'CSC Mitre'!AZ$1:AZ$220,0)),"",VLOOKUP(DG$1,'Tactic Recode'!$A$1:$B$547,2,FALSE))</f>
        <v>Defense Evasion</v>
      </c>
      <c r="DH53" t="str">
        <f>IF(ISERROR(MATCH(DH$1,'CSC Mitre'!AZ$1:AZ$220,0)),"",VLOOKUP(DH$1,'Tactic Recode'!$A$1:$B$547,2,FALSE))</f>
        <v>Defense Evasion</v>
      </c>
      <c r="DI53" t="str">
        <f>IF(ISERROR(MATCH(DI$1,'CSC Mitre'!AZ$1:AZ$220,0)),"",VLOOKUP(DI$1,'Tactic Recode'!$A$1:$B$547,2,FALSE))</f>
        <v>Defense Evasion</v>
      </c>
      <c r="DJ53" t="str">
        <f>IF(ISERROR(MATCH(DJ$1,'CSC Mitre'!AZ$1:AZ$220,0)),"",VLOOKUP(DJ$1,'Tactic Recode'!$A$1:$B$547,2,FALSE))</f>
        <v>Defense Evasion</v>
      </c>
      <c r="DK53" t="str">
        <f>IF(ISERROR(MATCH(DK$1,'CSC Mitre'!AZ$1:AZ$220,0)),"",VLOOKUP(DK$1,'Tactic Recode'!$A$1:$B$547,2,FALSE))</f>
        <v/>
      </c>
      <c r="DL53" t="str">
        <f>IF(ISERROR(MATCH(DL$1,'CSC Mitre'!AZ$1:AZ$220,0)),"",VLOOKUP(DL$1,'Tactic Recode'!$A$1:$B$547,2,FALSE))</f>
        <v/>
      </c>
      <c r="DM53" t="str">
        <f>IF(ISERROR(MATCH(DM$1,'CSC Mitre'!AZ$1:AZ$220,0)),"",VLOOKUP(DM$1,'Tactic Recode'!$A$1:$B$547,2,FALSE))</f>
        <v/>
      </c>
      <c r="DN53" t="str">
        <f>IF(ISERROR(MATCH(DN$1,'CSC Mitre'!AZ$1:AZ$220,0)),"",VLOOKUP(DN$1,'Tactic Recode'!$A$1:$B$547,2,FALSE))</f>
        <v/>
      </c>
      <c r="DO53" t="str">
        <f>IF(ISERROR(MATCH(DO$1,'CSC Mitre'!AZ$1:AZ$220,0)),"",VLOOKUP(DO$1,'Tactic Recode'!$A$1:$B$547,2,FALSE))</f>
        <v/>
      </c>
      <c r="DP53" t="str">
        <f>IF(ISERROR(MATCH(DP$1,'CSC Mitre'!AZ$1:AZ$220,0)),"",VLOOKUP(DP$1,'Tactic Recode'!$A$1:$B$547,2,FALSE))</f>
        <v/>
      </c>
      <c r="DQ53" t="str">
        <f>IF(ISERROR(MATCH(DQ$1,'CSC Mitre'!AZ$1:AZ$220,0)),"",VLOOKUP(DQ$1,'Tactic Recode'!$A$1:$B$547,2,FALSE))</f>
        <v/>
      </c>
      <c r="DR53" t="str">
        <f>IF(ISERROR(MATCH(DR$1,'CSC Mitre'!AZ$1:AZ$220,0)),"",VLOOKUP(DR$1,'Tactic Recode'!$A$1:$B$547,2,FALSE))</f>
        <v/>
      </c>
      <c r="DS53" t="str">
        <f>IF(ISERROR(MATCH(DS$1,'CSC Mitre'!AZ$1:AZ$220,0)),"",VLOOKUP(DS$1,'Tactic Recode'!$A$1:$B$547,2,FALSE))</f>
        <v>Execution, Lateral Movement</v>
      </c>
      <c r="DT53" t="str">
        <f>IF(ISERROR(MATCH(DT$1,'CSC Mitre'!AZ$1:AZ$220,0)),"",VLOOKUP(DT$1,'Tactic Recode'!$A$1:$B$547,2,FALSE))</f>
        <v/>
      </c>
      <c r="DU53" t="str">
        <f>IF(ISERROR(MATCH(DU$1,'CSC Mitre'!AZ$1:AZ$220,0)),"",VLOOKUP(DU$1,'Tactic Recode'!$A$1:$B$547,2,FALSE))</f>
        <v/>
      </c>
      <c r="DV53" t="str">
        <f>IF(ISERROR(MATCH(DV$1,'CSC Mitre'!AZ$1:AZ$220,0)),"",VLOOKUP(DV$1,'Tactic Recode'!$A$1:$B$547,2,FALSE))</f>
        <v/>
      </c>
      <c r="DW53" t="str">
        <f>IF(ISERROR(MATCH(DW$1,'CSC Mitre'!AZ$1:AZ$220,0)),"",VLOOKUP(DW$1,'Tactic Recode'!$A$1:$B$547,2,FALSE))</f>
        <v>Defense Evasion, Initial Access, Persistence, Privilage Escalation</v>
      </c>
      <c r="DX53" t="str">
        <f>IF(ISERROR(MATCH(DX$1,'CSC Mitre'!AZ$1:AZ$220,0)),"",VLOOKUP(DX$1,'Tactic Recode'!$A$1:$B$547,2,FALSE))</f>
        <v/>
      </c>
      <c r="DY53" t="str">
        <f>IF(ISERROR(MATCH(DY$1,'CSC Mitre'!AZ$1:AZ$220,0)),"",VLOOKUP(DY$1,'Tactic Recode'!$A$1:$B$547,2,FALSE))</f>
        <v>Defense Evasion, Initial Access, Persistence, Privilage Escalation</v>
      </c>
      <c r="DZ53" t="str">
        <f>IF(ISERROR(MATCH(DZ$1,'CSC Mitre'!AZ$1:AZ$220,0)),"",VLOOKUP(DZ$1,'Tactic Recode'!$A$1:$B$547,2,FALSE))</f>
        <v>Defense Evasion, Initial Access, Persistence, Privilage Escalation</v>
      </c>
      <c r="EA53" t="str">
        <f>IF(ISERROR(MATCH(EA$1,'CSC Mitre'!AZ$1:AZ$220,0)),"",VLOOKUP(EA$1,'Tactic Recode'!$A$1:$B$547,2,FALSE))</f>
        <v>Defense Evasion, Initial Access, Persistence, Privilage Escalation</v>
      </c>
      <c r="EB53" t="str">
        <f>IF(ISERROR(MATCH(EB$1,'CSC Mitre'!AZ$1:AZ$220,0)),"",VLOOKUP(EB$1,'Tactic Recode'!$A$1:$B$547,2,FALSE))</f>
        <v>Lateral Movement</v>
      </c>
      <c r="EC53" t="str">
        <f>IF(ISERROR(MATCH(EC$1,'CSC Mitre'!AZ$1:AZ$220,0)),"",VLOOKUP(EC$1,'Tactic Recode'!$A$1:$B$547,2,FALSE))</f>
        <v/>
      </c>
      <c r="ED53" t="str">
        <f>IF(ISERROR(MATCH(ED$1,'CSC Mitre'!AZ$1:AZ$220,0)),"",VLOOKUP(ED$1,'Tactic Recode'!$A$1:$B$547,2,FALSE))</f>
        <v/>
      </c>
      <c r="EE53" t="str">
        <f>IF(ISERROR(MATCH(EE$1,'CSC Mitre'!AZ$1:AZ$220,0)),"",VLOOKUP(EE$1,'Tactic Recode'!$A$1:$B$547,2,FALSE))</f>
        <v/>
      </c>
      <c r="EF53" t="str">
        <f>IF(ISERROR(MATCH(EF$1,'CSC Mitre'!AZ$1:AZ$220,0)),"",VLOOKUP(EF$1,'Tactic Recode'!$A$1:$B$547,2,FALSE))</f>
        <v/>
      </c>
      <c r="EG53" t="str">
        <f>IF(ISERROR(MATCH(EG$1,'CSC Mitre'!AZ$1:AZ$220,0)),"",VLOOKUP(EG$1,'Tactic Recode'!$A$1:$B$547,2,FALSE))</f>
        <v/>
      </c>
      <c r="EH53" t="str">
        <f>IF(ISERROR(MATCH(EH$1,'CSC Mitre'!AZ$1:AZ$220,0)),"",VLOOKUP(EH$1,'Tactic Recode'!$A$1:$B$547,2,FALSE))</f>
        <v/>
      </c>
      <c r="EI53" t="str">
        <f>IF(ISERROR(MATCH(EI$1,'CSC Mitre'!AZ$1:AZ$220,0)),"",VLOOKUP(EI$1,'Tactic Recode'!$A$1:$B$547,2,FALSE))</f>
        <v>Discovery</v>
      </c>
      <c r="EJ53" t="str">
        <f>IF(ISERROR(MATCH(EJ$1,'CSC Mitre'!AZ$1:AZ$220,0)),"",VLOOKUP(EJ$1,'Tactic Recode'!$A$1:$B$547,2,FALSE))</f>
        <v/>
      </c>
      <c r="EK53" t="str">
        <f>IF(ISERROR(MATCH(EK$1,'CSC Mitre'!AZ$1:AZ$220,0)),"",VLOOKUP(EK$1,'Tactic Recode'!$A$1:$B$547,2,FALSE))</f>
        <v/>
      </c>
      <c r="EL53" t="str">
        <f>IF(ISERROR(MATCH(EL$1,'CSC Mitre'!AZ$1:AZ$220,0)),"",VLOOKUP(EL$1,'Tactic Recode'!$A$1:$B$547,2,FALSE))</f>
        <v/>
      </c>
      <c r="EM53" t="str">
        <f>IF(ISERROR(MATCH(EM$1,'CSC Mitre'!AZ$1:AZ$220,0)),"",VLOOKUP(EM$1,'Tactic Recode'!$A$1:$B$547,2,FALSE))</f>
        <v/>
      </c>
      <c r="EN53" t="str">
        <f>IF(ISERROR(MATCH(EN$1,'CSC Mitre'!AZ$1:AZ$220,0)),"",VLOOKUP(EN$1,'Tactic Recode'!$A$1:$B$547,2,FALSE))</f>
        <v/>
      </c>
      <c r="EO53" t="str">
        <f>IF(ISERROR(MATCH(EO$1,'CSC Mitre'!AZ$1:AZ$220,0)),"",VLOOKUP(EO$1,'Tactic Recode'!$A$1:$B$547,2,FALSE))</f>
        <v/>
      </c>
      <c r="EP53" t="str">
        <f>IF(ISERROR(MATCH(EP$1,'CSC Mitre'!AZ$1:AZ$220,0)),"",VLOOKUP(EP$1,'Tactic Recode'!$A$1:$B$547,2,FALSE))</f>
        <v/>
      </c>
      <c r="EQ53" t="str">
        <f>IF(ISERROR(MATCH(EQ$1,'CSC Mitre'!AZ$1:AZ$220,0)),"",VLOOKUP(EQ$1,'Tactic Recode'!$A$1:$B$547,2,FALSE))</f>
        <v/>
      </c>
      <c r="ER53" t="str">
        <f>IF(ISERROR(MATCH(ER$1,'CSC Mitre'!AZ$1:AZ$220,0)),"",VLOOKUP(ER$1,'Tactic Recode'!$A$1:$B$547,2,FALSE))</f>
        <v/>
      </c>
      <c r="ES53" t="str">
        <f>IF(ISERROR(MATCH(ES$1,'CSC Mitre'!AZ$1:AZ$220,0)),"",VLOOKUP(ES$1,'Tactic Recode'!$A$1:$B$547,2,FALSE))</f>
        <v/>
      </c>
      <c r="ET53" t="str">
        <f>IF(ISERROR(MATCH(ET$1,'CSC Mitre'!AZ$1:AZ$220,0)),"",VLOOKUP(ET$1,'Tactic Recode'!$A$1:$B$547,2,FALSE))</f>
        <v/>
      </c>
      <c r="EU53" t="str">
        <f>IF(ISERROR(MATCH(EU$1,'CSC Mitre'!AZ$1:AZ$220,0)),"",VLOOKUP(EU$1,'Tactic Recode'!$A$1:$B$547,2,FALSE))</f>
        <v/>
      </c>
      <c r="EV53" t="str">
        <f>IF(ISERROR(MATCH(EV$1,'CSC Mitre'!AZ$1:AZ$220,0)),"",VLOOKUP(EV$1,'Tactic Recode'!$A$1:$B$547,2,FALSE))</f>
        <v/>
      </c>
      <c r="EW53" t="str">
        <f>IF(ISERROR(MATCH(EW$1,'CSC Mitre'!AZ$1:AZ$220,0)),"",VLOOKUP(EW$1,'Tactic Recode'!$A$1:$B$547,2,FALSE))</f>
        <v/>
      </c>
      <c r="EX53" t="str">
        <f>IF(ISERROR(MATCH(EX$1,'CSC Mitre'!AZ$1:AZ$220,0)),"",VLOOKUP(EX$1,'Tactic Recode'!$A$1:$B$547,2,FALSE))</f>
        <v/>
      </c>
      <c r="EY53" t="str">
        <f>IF(ISERROR(MATCH(EY$1,'CSC Mitre'!AZ$1:AZ$220,0)),"",VLOOKUP(EY$1,'Tactic Recode'!$A$1:$B$547,2,FALSE))</f>
        <v/>
      </c>
      <c r="EZ53" t="str">
        <f>IF(ISERROR(MATCH(EZ$1,'CSC Mitre'!AZ$1:AZ$220,0)),"",VLOOKUP(EZ$1,'Tactic Recode'!$A$1:$B$547,2,FALSE))</f>
        <v/>
      </c>
      <c r="FA53" t="str">
        <f>IF(ISERROR(MATCH(FA$1,'CSC Mitre'!AZ$1:AZ$220,0)),"",VLOOKUP(FA$1,'Tactic Recode'!$A$1:$B$547,2,FALSE))</f>
        <v/>
      </c>
      <c r="FB53" t="str">
        <f>IF(ISERROR(MATCH(FB$1,'CSC Mitre'!AZ$1:AZ$220,0)),"",VLOOKUP(FB$1,'Tactic Recode'!$A$1:$B$547,2,FALSE))</f>
        <v/>
      </c>
      <c r="FC53" t="str">
        <f>IF(ISERROR(MATCH(FC$1,'CSC Mitre'!AZ$1:AZ$220,0)),"",VLOOKUP(FC$1,'Tactic Recode'!$A$1:$B$547,2,FALSE))</f>
        <v/>
      </c>
      <c r="FD53" t="str">
        <f>IF(ISERROR(MATCH(FD$1,'CSC Mitre'!AZ$1:AZ$220,0)),"",VLOOKUP(FD$1,'Tactic Recode'!$A$1:$B$547,2,FALSE))</f>
        <v/>
      </c>
      <c r="FE53" t="str">
        <f>IF(ISERROR(MATCH(FE$1,'CSC Mitre'!AZ$1:AZ$220,0)),"",VLOOKUP(FE$1,'Tactic Recode'!$A$1:$B$547,2,FALSE))</f>
        <v/>
      </c>
      <c r="FF53" t="str">
        <f>IF(ISERROR(MATCH(FF$1,'CSC Mitre'!AZ$1:AZ$220,0)),"",VLOOKUP(FF$1,'Tactic Recode'!$A$1:$B$547,2,FALSE))</f>
        <v/>
      </c>
      <c r="FG53" t="str">
        <f>IF(ISERROR(MATCH(FG$1,'CSC Mitre'!AZ$1:AZ$220,0)),"",VLOOKUP(FG$1,'Tactic Recode'!$A$1:$B$547,2,FALSE))</f>
        <v/>
      </c>
      <c r="FH53" t="str">
        <f>IF(ISERROR(MATCH(FH$1,'CSC Mitre'!AZ$1:AZ$220,0)),"",VLOOKUP(FH$1,'Tactic Recode'!$A$1:$B$547,2,FALSE))</f>
        <v/>
      </c>
      <c r="FI53" t="str">
        <f>IF(ISERROR(MATCH(FI$1,'CSC Mitre'!AZ$1:AZ$220,0)),"",VLOOKUP(FI$1,'Tactic Recode'!$A$1:$B$547,2,FALSE))</f>
        <v/>
      </c>
      <c r="FJ53" t="str">
        <f>IF(ISERROR(MATCH(FJ$1,'CSC Mitre'!AZ$1:AZ$220,0)),"",VLOOKUP(FJ$1,'Tactic Recode'!$A$1:$B$547,2,FALSE))</f>
        <v/>
      </c>
      <c r="FK53" t="str">
        <f>IF(ISERROR(MATCH(FK$1,'CSC Mitre'!AZ$1:AZ$220,0)),"",VLOOKUP(FK$1,'Tactic Recode'!$A$1:$B$547,2,FALSE))</f>
        <v/>
      </c>
      <c r="FL53" t="str">
        <f>IF(ISERROR(MATCH(FL$1,'CSC Mitre'!AZ$1:AZ$220,0)),"",VLOOKUP(FL$1,'Tactic Recode'!$A$1:$B$547,2,FALSE))</f>
        <v/>
      </c>
      <c r="FM53" t="str">
        <f>IF(ISERROR(MATCH(FM$1,'CSC Mitre'!AZ$1:AZ$220,0)),"",VLOOKUP(FM$1,'Tactic Recode'!$A$1:$B$547,2,FALSE))</f>
        <v/>
      </c>
      <c r="FN53" t="str">
        <f>IF(ISERROR(MATCH(FN$1,'CSC Mitre'!AZ$1:AZ$220,0)),"",VLOOKUP(FN$1,'Tactic Recode'!$A$1:$B$547,2,FALSE))</f>
        <v/>
      </c>
      <c r="FO53" t="str">
        <f>IF(ISERROR(MATCH(FO$1,'CSC Mitre'!AZ$1:AZ$220,0)),"",VLOOKUP(FO$1,'Tactic Recode'!$A$1:$B$547,2,FALSE))</f>
        <v/>
      </c>
      <c r="FP53" t="str">
        <f>IF(ISERROR(MATCH(FP$1,'CSC Mitre'!AZ$1:AZ$220,0)),"",VLOOKUP(FP$1,'Tactic Recode'!$A$1:$B$547,2,FALSE))</f>
        <v/>
      </c>
      <c r="FQ53" t="str">
        <f>IF(ISERROR(MATCH(FQ$1,'CSC Mitre'!AZ$1:AZ$220,0)),"",VLOOKUP(FQ$1,'Tactic Recode'!$A$1:$B$547,2,FALSE))</f>
        <v/>
      </c>
      <c r="FR53" t="str">
        <f>IF(ISERROR(MATCH(FR$1,'CSC Mitre'!AZ$1:AZ$220,0)),"",VLOOKUP(FR$1,'Tactic Recode'!$A$1:$B$547,2,FALSE))</f>
        <v/>
      </c>
      <c r="FS53" t="str">
        <f>IF(ISERROR(MATCH(FS$1,'CSC Mitre'!AZ$1:AZ$220,0)),"",VLOOKUP(FS$1,'Tactic Recode'!$A$1:$B$547,2,FALSE))</f>
        <v/>
      </c>
      <c r="FT53" t="str">
        <f>IF(ISERROR(MATCH(FT$1,'CSC Mitre'!AZ$1:AZ$220,0)),"",VLOOKUP(FT$1,'Tactic Recode'!$A$1:$B$547,2,FALSE))</f>
        <v/>
      </c>
      <c r="FU53" t="str">
        <f>IF(ISERROR(MATCH(FU$1,'CSC Mitre'!AZ$1:AZ$220,0)),"",VLOOKUP(FU$1,'Tactic Recode'!$A$1:$B$547,2,FALSE))</f>
        <v/>
      </c>
      <c r="FV53" t="str">
        <f>IF(ISERROR(MATCH(FV$1,'CSC Mitre'!AZ$1:AZ$220,0)),"",VLOOKUP(FV$1,'Tactic Recode'!$A$1:$B$547,2,FALSE))</f>
        <v/>
      </c>
      <c r="FW53" t="str">
        <f>IF(ISERROR(MATCH(FW$1,'CSC Mitre'!AZ$1:AZ$220,0)),"",VLOOKUP(FW$1,'Tactic Recode'!$A$1:$B$547,2,FALSE))</f>
        <v/>
      </c>
      <c r="FX53" t="str">
        <f>IF(ISERROR(MATCH(FX$1,'CSC Mitre'!AZ$1:AZ$220,0)),"",VLOOKUP(FX$1,'Tactic Recode'!$A$1:$B$547,2,FALSE))</f>
        <v/>
      </c>
      <c r="FY53" t="str">
        <f>IF(ISERROR(MATCH(FY$1,'CSC Mitre'!AZ$1:AZ$220,0)),"",VLOOKUP(FY$1,'Tactic Recode'!$A$1:$B$547,2,FALSE))</f>
        <v/>
      </c>
      <c r="FZ53" t="str">
        <f>IF(ISERROR(MATCH(FZ$1,'CSC Mitre'!AZ$1:AZ$220,0)),"",VLOOKUP(FZ$1,'Tactic Recode'!$A$1:$B$547,2,FALSE))</f>
        <v/>
      </c>
      <c r="GA53" t="str">
        <f>IF(ISERROR(MATCH(GA$1,'CSC Mitre'!AZ$1:AZ$220,0)),"",VLOOKUP(GA$1,'Tactic Recode'!$A$1:$B$547,2,FALSE))</f>
        <v/>
      </c>
      <c r="GB53" t="str">
        <f>IF(ISERROR(MATCH(GB$1,'CSC Mitre'!AZ$1:AZ$220,0)),"",VLOOKUP(GB$1,'Tactic Recode'!$A$1:$B$547,2,FALSE))</f>
        <v>Defense Evasion, Privilage Escalation</v>
      </c>
      <c r="GC53" t="str">
        <f>IF(ISERROR(MATCH(GC$1,'CSC Mitre'!AZ$1:AZ$220,0)),"",VLOOKUP(GC$1,'Tactic Recode'!$A$1:$B$547,2,FALSE))</f>
        <v>Defense Evasion, Privilage Escalation</v>
      </c>
      <c r="GD53" t="str">
        <f>IF(ISERROR(MATCH(GD$1,'CSC Mitre'!AZ$1:AZ$220,0)),"",VLOOKUP(GD$1,'Tactic Recode'!$A$1:$B$547,2,FALSE))</f>
        <v>Defense Evasion, Privilage Escalation</v>
      </c>
      <c r="GE53" t="str">
        <f>IF(ISERROR(MATCH(GE$1,'CSC Mitre'!AZ$1:AZ$220,0)),"",VLOOKUP(GE$1,'Tactic Recode'!$A$1:$B$547,2,FALSE))</f>
        <v>Defense Evasion, Privilage Escalation</v>
      </c>
      <c r="GF53" t="str">
        <f>IF(ISERROR(MATCH(GF$1,'CSC Mitre'!AZ$1:AZ$220,0)),"",VLOOKUP(GF$1,'Tactic Recode'!$A$1:$B$547,2,FALSE))</f>
        <v/>
      </c>
      <c r="GG53" t="str">
        <f>IF(ISERROR(MATCH(GG$1,'CSC Mitre'!AZ$1:AZ$220,0)),"",VLOOKUP(GG$1,'Tactic Recode'!$A$1:$B$547,2,FALSE))</f>
        <v/>
      </c>
      <c r="GH53" t="str">
        <f>IF(ISERROR(MATCH(GH$1,'CSC Mitre'!AZ$1:AZ$220,0)),"",VLOOKUP(GH$1,'Tactic Recode'!$A$1:$B$547,2,FALSE))</f>
        <v/>
      </c>
      <c r="GI53" t="str">
        <f>IF(ISERROR(MATCH(GI$1,'CSC Mitre'!AZ$1:AZ$220,0)),"",VLOOKUP(GI$1,'Tactic Recode'!$A$1:$B$547,2,FALSE))</f>
        <v/>
      </c>
      <c r="GJ53" t="str">
        <f>IF(ISERROR(MATCH(GJ$1,'CSC Mitre'!AZ$1:AZ$220,0)),"",VLOOKUP(GJ$1,'Tactic Recode'!$A$1:$B$547,2,FALSE))</f>
        <v/>
      </c>
      <c r="GK53" t="str">
        <f>IF(ISERROR(MATCH(GK$1,'CSC Mitre'!AZ$1:AZ$220,0)),"",VLOOKUP(GK$1,'Tactic Recode'!$A$1:$B$547,2,FALSE))</f>
        <v/>
      </c>
      <c r="GL53" t="str">
        <f>IF(ISERROR(MATCH(GL$1,'CSC Mitre'!AZ$1:AZ$220,0)),"",VLOOKUP(GL$1,'Tactic Recode'!$A$1:$B$547,2,FALSE))</f>
        <v/>
      </c>
      <c r="GM53" t="str">
        <f>IF(ISERROR(MATCH(GM$1,'CSC Mitre'!AZ$1:AZ$220,0)),"",VLOOKUP(GM$1,'Tactic Recode'!$A$1:$B$547,2,FALSE))</f>
        <v/>
      </c>
      <c r="GN53" t="str">
        <f>IF(ISERROR(MATCH(GN$1,'CSC Mitre'!AZ$1:AZ$220,0)),"",VLOOKUP(GN$1,'Tactic Recode'!$A$1:$B$547,2,FALSE))</f>
        <v/>
      </c>
      <c r="GO53" t="str">
        <f>IF(ISERROR(MATCH(GO$1,'CSC Mitre'!AZ$1:AZ$220,0)),"",VLOOKUP(GO$1,'Tactic Recode'!$A$1:$B$547,2,FALSE))</f>
        <v/>
      </c>
      <c r="GP53" t="str">
        <f>IF(ISERROR(MATCH(GP$1,'CSC Mitre'!AZ$1:AZ$220,0)),"",VLOOKUP(GP$1,'Tactic Recode'!$A$1:$B$547,2,FALSE))</f>
        <v/>
      </c>
      <c r="GQ53" t="str">
        <f>IF(ISERROR(MATCH(GQ$1,'CSC Mitre'!AZ$1:AZ$220,0)),"",VLOOKUP(GQ$1,'Tactic Recode'!$A$1:$B$547,2,FALSE))</f>
        <v/>
      </c>
      <c r="GR53" t="str">
        <f>IF(ISERROR(MATCH(GR$1,'CSC Mitre'!AZ$1:AZ$220,0)),"",VLOOKUP(GR$1,'Tactic Recode'!$A$1:$B$547,2,FALSE))</f>
        <v/>
      </c>
      <c r="GS53" t="str">
        <f>IF(ISERROR(MATCH(GS$1,'CSC Mitre'!AZ$1:AZ$220,0)),"",VLOOKUP(GS$1,'Tactic Recode'!$A$1:$B$547,2,FALSE))</f>
        <v/>
      </c>
      <c r="GT53" t="str">
        <f>IF(ISERROR(MATCH(GT$1,'CSC Mitre'!AZ$1:AZ$220,0)),"",VLOOKUP(GT$1,'Tactic Recode'!$A$1:$B$547,2,FALSE))</f>
        <v/>
      </c>
      <c r="GU53" t="str">
        <f>IF(ISERROR(MATCH(GU$1,'CSC Mitre'!AZ$1:AZ$220,0)),"",VLOOKUP(GU$1,'Tactic Recode'!$A$1:$B$547,2,FALSE))</f>
        <v/>
      </c>
      <c r="GV53" t="str">
        <f>IF(ISERROR(MATCH(GV$1,'CSC Mitre'!AZ$1:AZ$220,0)),"",VLOOKUP(GV$1,'Tactic Recode'!$A$1:$B$547,2,FALSE))</f>
        <v>Collection</v>
      </c>
      <c r="GW53" t="str">
        <f>IF(ISERROR(MATCH(GW$1,'CSC Mitre'!AZ$1:AZ$220,0)),"",VLOOKUP(GW$1,'Tactic Recode'!$A$1:$B$547,2,FALSE))</f>
        <v/>
      </c>
      <c r="GX53" t="str">
        <f>IF(ISERROR(MATCH(GX$1,'CSC Mitre'!AZ$1:AZ$220,0)),"",VLOOKUP(GX$1,'Tactic Recode'!$A$1:$B$547,2,FALSE))</f>
        <v/>
      </c>
      <c r="GY53" t="str">
        <f>IF(ISERROR(MATCH(GY$1,'CSC Mitre'!AZ$1:AZ$220,0)),"",VLOOKUP(GY$1,'Tactic Recode'!$A$1:$B$547,2,FALSE))</f>
        <v/>
      </c>
      <c r="GZ53" t="str">
        <f>IF(ISERROR(MATCH(GZ$1,'CSC Mitre'!AZ$1:AZ$220,0)),"",VLOOKUP(GZ$1,'Tactic Recode'!$A$1:$B$547,2,FALSE))</f>
        <v/>
      </c>
      <c r="HA53" t="str">
        <f>IF(ISERROR(MATCH(HA$1,'CSC Mitre'!AZ$1:AZ$220,0)),"",VLOOKUP(HA$1,'Tactic Recode'!$A$1:$B$547,2,FALSE))</f>
        <v>Initial Access</v>
      </c>
      <c r="HB53" t="str">
        <f>IF(ISERROR(MATCH(HB$1,'CSC Mitre'!AZ$1:AZ$220,0)),"",VLOOKUP(HB$1,'Tactic Recode'!$A$1:$B$547,2,FALSE))</f>
        <v/>
      </c>
      <c r="HC53" t="str">
        <f>IF(ISERROR(MATCH(HC$1,'CSC Mitre'!AZ$1:AZ$220,0)),"",VLOOKUP(HC$1,'Tactic Recode'!$A$1:$B$547,2,FALSE))</f>
        <v/>
      </c>
      <c r="HD53" t="str">
        <f>IF(ISERROR(MATCH(HD$1,'CSC Mitre'!AZ$1:AZ$220,0)),"",VLOOKUP(HD$1,'Tactic Recode'!$A$1:$B$547,2,FALSE))</f>
        <v/>
      </c>
      <c r="HE53" t="str">
        <f>IF(ISERROR(MATCH(HE$1,'CSC Mitre'!AZ$1:AZ$220,0)),"",VLOOKUP(HE$1,'Tactic Recode'!$A$1:$B$547,2,FALSE))</f>
        <v/>
      </c>
      <c r="HF53" t="str">
        <f>IF(ISERROR(MATCH(HF$1,'CSC Mitre'!AZ$1:AZ$220,0)),"",VLOOKUP(HF$1,'Tactic Recode'!$A$1:$B$547,2,FALSE))</f>
        <v>Defense Evasion, Persistence</v>
      </c>
      <c r="HG53" t="str">
        <f>IF(ISERROR(MATCH(HG$1,'CSC Mitre'!AZ$1:AZ$220,0)),"",VLOOKUP(HG$1,'Tactic Recode'!$A$1:$B$547,2,FALSE))</f>
        <v/>
      </c>
      <c r="HH53" t="str">
        <f>IF(ISERROR(MATCH(HH$1,'CSC Mitre'!AZ$1:AZ$220,0)),"",VLOOKUP(HH$1,'Tactic Recode'!$A$1:$B$547,2,FALSE))</f>
        <v/>
      </c>
      <c r="HI53" t="str">
        <f>IF(ISERROR(MATCH(HI$1,'CSC Mitre'!AZ$1:AZ$220,0)),"",VLOOKUP(HI$1,'Tactic Recode'!$A$1:$B$547,2,FALSE))</f>
        <v/>
      </c>
      <c r="HJ53" t="str">
        <f>IF(ISERROR(MATCH(HJ$1,'CSC Mitre'!AZ$1:AZ$220,0)),"",VLOOKUP(HJ$1,'Tactic Recode'!$A$1:$B$547,2,FALSE))</f>
        <v/>
      </c>
      <c r="HK53" t="str">
        <f>IF(ISERROR(MATCH(HK$1,'CSC Mitre'!AZ$1:AZ$220,0)),"",VLOOKUP(HK$1,'Tactic Recode'!$A$1:$B$547,2,FALSE))</f>
        <v/>
      </c>
      <c r="HL53" t="str">
        <f>IF(ISERROR(MATCH(HL$1,'CSC Mitre'!AZ$1:AZ$220,0)),"",VLOOKUP(HL$1,'Tactic Recode'!$A$1:$B$547,2,FALSE))</f>
        <v/>
      </c>
      <c r="HM53" t="str">
        <f>IF(ISERROR(MATCH(HM$1,'CSC Mitre'!AZ$1:AZ$220,0)),"",VLOOKUP(HM$1,'Tactic Recode'!$A$1:$B$547,2,FALSE))</f>
        <v/>
      </c>
      <c r="HN53" t="str">
        <f>IF(ISERROR(MATCH(HN$1,'CSC Mitre'!AZ$1:AZ$220,0)),"",VLOOKUP(HN$1,'Tactic Recode'!$A$1:$B$547,2,FALSE))</f>
        <v/>
      </c>
      <c r="HO53" t="str">
        <f>IF(ISERROR(MATCH(HO$1,'CSC Mitre'!AZ$1:AZ$220,0)),"",VLOOKUP(HO$1,'Tactic Recode'!$A$1:$B$547,2,FALSE))</f>
        <v/>
      </c>
      <c r="HP53" t="str">
        <f>IF(ISERROR(MATCH(HP$1,'CSC Mitre'!AZ$1:AZ$220,0)),"",VLOOKUP(HP$1,'Tactic Recode'!$A$1:$B$547,2,FALSE))</f>
        <v/>
      </c>
      <c r="HQ53" t="str">
        <f>IF(ISERROR(MATCH(HQ$1,'CSC Mitre'!AZ$1:AZ$220,0)),"",VLOOKUP(HQ$1,'Tactic Recode'!$A$1:$B$547,2,FALSE))</f>
        <v/>
      </c>
      <c r="HR53" t="str">
        <f>IF(ISERROR(MATCH(HR$1,'CSC Mitre'!AZ$1:AZ$220,0)),"",VLOOKUP(HR$1,'Tactic Recode'!$A$1:$B$547,2,FALSE))</f>
        <v/>
      </c>
      <c r="HS53" t="str">
        <f>IF(ISERROR(MATCH(HS$1,'CSC Mitre'!AZ$1:AZ$220,0)),"",VLOOKUP(HS$1,'Tactic Recode'!$A$1:$B$547,2,FALSE))</f>
        <v>Lateral Movement</v>
      </c>
      <c r="HT53" t="str">
        <f>IF(ISERROR(MATCH(HT$1,'CSC Mitre'!AZ$1:AZ$220,0)),"",VLOOKUP(HT$1,'Tactic Recode'!$A$1:$B$547,2,FALSE))</f>
        <v/>
      </c>
      <c r="HU53" t="str">
        <f>IF(ISERROR(MATCH(HU$1,'CSC Mitre'!AZ$1:AZ$220,0)),"",VLOOKUP(HU$1,'Tactic Recode'!$A$1:$B$547,2,FALSE))</f>
        <v/>
      </c>
      <c r="HV53" t="str">
        <f>IF(ISERROR(MATCH(HV$1,'CSC Mitre'!AZ$1:AZ$220,0)),"",VLOOKUP(HV$1,'Tactic Recode'!$A$1:$B$547,2,FALSE))</f>
        <v>Collection</v>
      </c>
      <c r="HW53" t="str">
        <f>IF(ISERROR(MATCH(HW$1,'CSC Mitre'!AZ$1:AZ$220,0)),"",VLOOKUP(HW$1,'Tactic Recode'!$A$1:$B$547,2,FALSE))</f>
        <v>Collection</v>
      </c>
      <c r="HX53" t="str">
        <f>IF(ISERROR(MATCH(HX$1,'CSC Mitre'!AZ$1:AZ$220,0)),"",VLOOKUP(HX$1,'Tactic Recode'!$A$1:$B$547,2,FALSE))</f>
        <v>Collection</v>
      </c>
      <c r="HY53" t="str">
        <f>IF(ISERROR(MATCH(HY$1,'CSC Mitre'!AZ$1:AZ$220,0)),"",VLOOKUP(HY$1,'Tactic Recode'!$A$1:$B$547,2,FALSE))</f>
        <v/>
      </c>
      <c r="HZ53" t="str">
        <f>IF(ISERROR(MATCH(HZ$1,'CSC Mitre'!AZ$1:AZ$220,0)),"",VLOOKUP(HZ$1,'Tactic Recode'!$A$1:$B$547,2,FALSE))</f>
        <v/>
      </c>
      <c r="IA53" t="str">
        <f>IF(ISERROR(MATCH(IA$1,'CSC Mitre'!AZ$1:AZ$220,0)),"",VLOOKUP(IA$1,'Tactic Recode'!$A$1:$B$547,2,FALSE))</f>
        <v/>
      </c>
      <c r="IB53" t="str">
        <f>IF(ISERROR(MATCH(IB$1,'CSC Mitre'!AZ$1:AZ$220,0)),"",VLOOKUP(IB$1,'Tactic Recode'!$A$1:$B$547,2,FALSE))</f>
        <v>Defense Evasion</v>
      </c>
      <c r="IC53" t="str">
        <f>IF(ISERROR(MATCH(IC$1,'CSC Mitre'!AZ$1:AZ$220,0)),"",VLOOKUP(IC$1,'Tactic Recode'!$A$1:$B$547,2,FALSE))</f>
        <v/>
      </c>
      <c r="ID53" t="str">
        <f>IF(ISERROR(MATCH(ID$1,'CSC Mitre'!AZ$1:AZ$220,0)),"",VLOOKUP(ID$1,'Tactic Recode'!$A$1:$B$547,2,FALSE))</f>
        <v>Defense Evasion</v>
      </c>
      <c r="IE53" t="str">
        <f>IF(ISERROR(MATCH(IE$1,'CSC Mitre'!AZ$1:AZ$220,0)),"",VLOOKUP(IE$1,'Tactic Recode'!$A$1:$B$547,2,FALSE))</f>
        <v/>
      </c>
      <c r="IF53" t="str">
        <f>IF(ISERROR(MATCH(IF$1,'CSC Mitre'!AZ$1:AZ$220,0)),"",VLOOKUP(IF$1,'Tactic Recode'!$A$1:$B$547,2,FALSE))</f>
        <v/>
      </c>
      <c r="IG53" t="str">
        <f>IF(ISERROR(MATCH(IG$1,'CSC Mitre'!AZ$1:AZ$220,0)),"",VLOOKUP(IG$1,'Tactic Recode'!$A$1:$B$547,2,FALSE))</f>
        <v/>
      </c>
      <c r="IH53" t="str">
        <f>IF(ISERROR(MATCH(IH$1,'CSC Mitre'!AZ$1:AZ$220,0)),"",VLOOKUP(IH$1,'Tactic Recode'!$A$1:$B$547,2,FALSE))</f>
        <v>Defense Evasion</v>
      </c>
      <c r="II53" t="str">
        <f>IF(ISERROR(MATCH(II$1,'CSC Mitre'!AZ$1:AZ$220,0)),"",VLOOKUP(II$1,'Tactic Recode'!$A$1:$B$547,2,FALSE))</f>
        <v/>
      </c>
      <c r="IJ53" t="str">
        <f>IF(ISERROR(MATCH(IJ$1,'CSC Mitre'!AZ$1:AZ$220,0)),"",VLOOKUP(IJ$1,'Tactic Recode'!$A$1:$B$547,2,FALSE))</f>
        <v/>
      </c>
      <c r="IK53" t="str">
        <f>IF(ISERROR(MATCH(IK$1,'CSC Mitre'!AZ$1:AZ$220,0)),"",VLOOKUP(IK$1,'Tactic Recode'!$A$1:$B$547,2,FALSE))</f>
        <v/>
      </c>
      <c r="IL53" t="str">
        <f>IF(ISERROR(MATCH(IL$1,'CSC Mitre'!AZ$1:AZ$220,0)),"",VLOOKUP(IL$1,'Tactic Recode'!$A$1:$B$547,2,FALSE))</f>
        <v/>
      </c>
      <c r="IM53" t="str">
        <f>IF(ISERROR(MATCH(IM$1,'CSC Mitre'!AZ$1:AZ$220,0)),"",VLOOKUP(IM$1,'Tactic Recode'!$A$1:$B$547,2,FALSE))</f>
        <v/>
      </c>
      <c r="IN53" t="str">
        <f>IF(ISERROR(MATCH(IN$1,'CSC Mitre'!AZ$1:AZ$220,0)),"",VLOOKUP(IN$1,'Tactic Recode'!$A$1:$B$547,2,FALSE))</f>
        <v/>
      </c>
      <c r="IO53" t="str">
        <f>IF(ISERROR(MATCH(IO$1,'CSC Mitre'!AZ$1:AZ$220,0)),"",VLOOKUP(IO$1,'Tactic Recode'!$A$1:$B$547,2,FALSE))</f>
        <v/>
      </c>
      <c r="IP53" t="str">
        <f>IF(ISERROR(MATCH(IP$1,'CSC Mitre'!AZ$1:AZ$220,0)),"",VLOOKUP(IP$1,'Tactic Recode'!$A$1:$B$547,2,FALSE))</f>
        <v/>
      </c>
      <c r="IQ53" t="str">
        <f>IF(ISERROR(MATCH(IQ$1,'CSC Mitre'!AZ$1:AZ$220,0)),"",VLOOKUP(IQ$1,'Tactic Recode'!$A$1:$B$547,2,FALSE))</f>
        <v>Defense Evasion</v>
      </c>
      <c r="IR53" t="str">
        <f>IF(ISERROR(MATCH(IR$1,'CSC Mitre'!AZ$1:AZ$220,0)),"",VLOOKUP(IR$1,'Tactic Recode'!$A$1:$B$547,2,FALSE))</f>
        <v>Defense Evasion</v>
      </c>
      <c r="IS53" t="str">
        <f>IF(ISERROR(MATCH(IS$1,'CSC Mitre'!AZ$1:AZ$220,0)),"",VLOOKUP(IS$1,'Tactic Recode'!$A$1:$B$547,2,FALSE))</f>
        <v>Defense Evasion</v>
      </c>
      <c r="IT53" t="str">
        <f>IF(ISERROR(MATCH(IT$1,'CSC Mitre'!AZ$1:AZ$220,0)),"",VLOOKUP(IT$1,'Tactic Recode'!$A$1:$B$547,2,FALSE))</f>
        <v/>
      </c>
      <c r="IU53" t="str">
        <f>IF(ISERROR(MATCH(IU$1,'CSC Mitre'!AZ$1:AZ$220,0)),"",VLOOKUP(IU$1,'Tactic Recode'!$A$1:$B$547,2,FALSE))</f>
        <v/>
      </c>
      <c r="IV53" t="str">
        <f>IF(ISERROR(MATCH(IV$1,'CSC Mitre'!AZ$1:AZ$220,0)),"",VLOOKUP(IV$1,'Tactic Recode'!$A$1:$B$547,2,FALSE))</f>
        <v/>
      </c>
      <c r="IW53" t="str">
        <f>IF(ISERROR(MATCH(IW$1,'CSC Mitre'!AZ$1:AZ$220,0)),"",VLOOKUP(IW$1,'Tactic Recode'!$A$1:$B$547,2,FALSE))</f>
        <v>Defense Evasion, Privilage Escalation</v>
      </c>
      <c r="IX53" t="str">
        <f>IF(ISERROR(MATCH(IX$1,'CSC Mitre'!AZ$1:AZ$220,0)),"",VLOOKUP(IX$1,'Tactic Recode'!$A$1:$B$547,2,FALSE))</f>
        <v>Defense Evasion, Privilage Escalation</v>
      </c>
      <c r="IY53" t="str">
        <f>IF(ISERROR(MATCH(IY$1,'CSC Mitre'!AZ$1:AZ$220,0)),"",VLOOKUP(IY$1,'Tactic Recode'!$A$1:$B$547,2,FALSE))</f>
        <v>Defense Evasion, Privilage Escalation</v>
      </c>
      <c r="IZ53" t="str">
        <f>IF(ISERROR(MATCH(IZ$1,'CSC Mitre'!AZ$1:AZ$220,0)),"",VLOOKUP(IZ$1,'Tactic Recode'!$A$1:$B$547,2,FALSE))</f>
        <v/>
      </c>
      <c r="JA53" t="str">
        <f>IF(ISERROR(MATCH(JA$1,'CSC Mitre'!AZ$1:AZ$220,0)),"",VLOOKUP(JA$1,'Tactic Recode'!$A$1:$B$547,2,FALSE))</f>
        <v/>
      </c>
      <c r="JB53" t="str">
        <f>IF(ISERROR(MATCH(JB$1,'CSC Mitre'!AZ$1:AZ$220,0)),"",VLOOKUP(JB$1,'Tactic Recode'!$A$1:$B$547,2,FALSE))</f>
        <v>Impact</v>
      </c>
      <c r="JC53" t="str">
        <f>IF(ISERROR(MATCH(JC$1,'CSC Mitre'!AZ$1:AZ$220,0)),"",VLOOKUP(JC$1,'Tactic Recode'!$A$1:$B$547,2,FALSE))</f>
        <v/>
      </c>
      <c r="JD53" t="str">
        <f>IF(ISERROR(MATCH(JD$1,'CSC Mitre'!AZ$1:AZ$220,0)),"",VLOOKUP(JD$1,'Tactic Recode'!$A$1:$B$547,2,FALSE))</f>
        <v/>
      </c>
      <c r="JE53" t="str">
        <f>IF(ISERROR(MATCH(JE$1,'CSC Mitre'!AZ$1:AZ$220,0)),"",VLOOKUP(JE$1,'Tactic Recode'!$A$1:$B$547,2,FALSE))</f>
        <v/>
      </c>
      <c r="JF53" t="str">
        <f>IF(ISERROR(MATCH(JF$1,'CSC Mitre'!AZ$1:AZ$220,0)),"",VLOOKUP(JF$1,'Tactic Recode'!$A$1:$B$547,2,FALSE))</f>
        <v/>
      </c>
      <c r="JG53" t="str">
        <f>IF(ISERROR(MATCH(JG$1,'CSC Mitre'!AZ$1:AZ$220,0)),"",VLOOKUP(JG$1,'Tactic Recode'!$A$1:$B$547,2,FALSE))</f>
        <v>Impact</v>
      </c>
      <c r="JH53" t="str">
        <f>IF(ISERROR(MATCH(JH$1,'CSC Mitre'!AZ$1:AZ$220,0)),"",VLOOKUP(JH$1,'Tactic Recode'!$A$1:$B$547,2,FALSE))</f>
        <v/>
      </c>
      <c r="JI53" t="str">
        <f>IF(ISERROR(MATCH(JI$1,'CSC Mitre'!AZ$1:AZ$220,0)),"",VLOOKUP(JI$1,'Tactic Recode'!$A$1:$B$547,2,FALSE))</f>
        <v/>
      </c>
      <c r="JJ53" t="str">
        <f>IF(ISERROR(MATCH(JJ$1,'CSC Mitre'!AZ$1:AZ$220,0)),"",VLOOKUP(JJ$1,'Tactic Recode'!$A$1:$B$547,2,FALSE))</f>
        <v/>
      </c>
      <c r="JK53" t="str">
        <f>IF(ISERROR(MATCH(JK$1,'CSC Mitre'!AZ$1:AZ$220,0)),"",VLOOKUP(JK$1,'Tactic Recode'!$A$1:$B$547,2,FALSE))</f>
        <v/>
      </c>
      <c r="JL53" t="str">
        <f>IF(ISERROR(MATCH(JL$1,'CSC Mitre'!AZ$1:AZ$220,0)),"",VLOOKUP(JL$1,'Tactic Recode'!$A$1:$B$547,2,FALSE))</f>
        <v/>
      </c>
      <c r="JM53" t="str">
        <f>IF(ISERROR(MATCH(JM$1,'CSC Mitre'!AZ$1:AZ$220,0)),"",VLOOKUP(JM$1,'Tactic Recode'!$A$1:$B$547,2,FALSE))</f>
        <v/>
      </c>
      <c r="JN53" t="str">
        <f>IF(ISERROR(MATCH(JN$1,'CSC Mitre'!AZ$1:AZ$220,0)),"",VLOOKUP(JN$1,'Tactic Recode'!$A$1:$B$547,2,FALSE))</f>
        <v/>
      </c>
      <c r="JO53" t="str">
        <f>IF(ISERROR(MATCH(JO$1,'CSC Mitre'!AZ$1:AZ$220,0)),"",VLOOKUP(JO$1,'Tactic Recode'!$A$1:$B$547,2,FALSE))</f>
        <v/>
      </c>
      <c r="JP53" t="str">
        <f>IF(ISERROR(MATCH(JP$1,'CSC Mitre'!AZ$1:AZ$220,0)),"",VLOOKUP(JP$1,'Tactic Recode'!$A$1:$B$547,2,FALSE))</f>
        <v/>
      </c>
      <c r="JQ53" t="str">
        <f>IF(ISERROR(MATCH(JQ$1,'CSC Mitre'!AZ$1:AZ$220,0)),"",VLOOKUP(JQ$1,'Tactic Recode'!$A$1:$B$547,2,FALSE))</f>
        <v/>
      </c>
      <c r="JR53" t="str">
        <f>IF(ISERROR(MATCH(JR$1,'CSC Mitre'!AZ$1:AZ$220,0)),"",VLOOKUP(JR$1,'Tactic Recode'!$A$1:$B$547,2,FALSE))</f>
        <v/>
      </c>
      <c r="JS53" t="str">
        <f>IF(ISERROR(MATCH(JS$1,'CSC Mitre'!AZ$1:AZ$220,0)),"",VLOOKUP(JS$1,'Tactic Recode'!$A$1:$B$547,2,FALSE))</f>
        <v/>
      </c>
      <c r="JT53" t="str">
        <f>IF(ISERROR(MATCH(JT$1,'CSC Mitre'!AZ$1:AZ$220,0)),"",VLOOKUP(JT$1,'Tactic Recode'!$A$1:$B$547,2,FALSE))</f>
        <v/>
      </c>
      <c r="JU53" t="str">
        <f>IF(ISERROR(MATCH(JU$1,'CSC Mitre'!AZ$1:AZ$220,0)),"",VLOOKUP(JU$1,'Tactic Recode'!$A$1:$B$547,2,FALSE))</f>
        <v/>
      </c>
      <c r="JV53" t="str">
        <f>IF(ISERROR(MATCH(JV$1,'CSC Mitre'!AZ$1:AZ$220,0)),"",VLOOKUP(JV$1,'Tactic Recode'!$A$1:$B$547,2,FALSE))</f>
        <v/>
      </c>
      <c r="JW53" t="str">
        <f>IF(ISERROR(MATCH(JW$1,'CSC Mitre'!AZ$1:AZ$220,0)),"",VLOOKUP(JW$1,'Tactic Recode'!$A$1:$B$547,2,FALSE))</f>
        <v/>
      </c>
      <c r="JX53" t="str">
        <f>IF(ISERROR(MATCH(JX$1,'CSC Mitre'!AZ$1:AZ$220,0)),"",VLOOKUP(JX$1,'Tactic Recode'!$A$1:$B$547,2,FALSE))</f>
        <v/>
      </c>
      <c r="JY53" t="str">
        <f>IF(ISERROR(MATCH(JY$1,'CSC Mitre'!AZ$1:AZ$220,0)),"",VLOOKUP(JY$1,'Tactic Recode'!$A$1:$B$547,2,FALSE))</f>
        <v/>
      </c>
      <c r="JZ53" t="str">
        <f>IF(ISERROR(MATCH(JZ$1,'CSC Mitre'!AZ$1:AZ$220,0)),"",VLOOKUP(JZ$1,'Tactic Recode'!$A$1:$B$547,2,FALSE))</f>
        <v/>
      </c>
      <c r="KA53" t="str">
        <f>IF(ISERROR(MATCH(KA$1,'CSC Mitre'!AZ$1:AZ$220,0)),"",VLOOKUP(KA$1,'Tactic Recode'!$A$1:$B$547,2,FALSE))</f>
        <v>Persistence</v>
      </c>
      <c r="KB53" t="str">
        <f>IF(ISERROR(MATCH(KB$1,'CSC Mitre'!AZ$1:AZ$220,0)),"",VLOOKUP(KB$1,'Tactic Recode'!$A$1:$B$547,2,FALSE))</f>
        <v/>
      </c>
      <c r="KC53" t="str">
        <f>IF(ISERROR(MATCH(KC$1,'CSC Mitre'!AZ$1:AZ$220,0)),"",VLOOKUP(KC$1,'Tactic Recode'!$A$1:$B$547,2,FALSE))</f>
        <v/>
      </c>
      <c r="KD53" t="str">
        <f>IF(ISERROR(MATCH(KD$1,'CSC Mitre'!AZ$1:AZ$220,0)),"",VLOOKUP(KD$1,'Tactic Recode'!$A$1:$B$547,2,FALSE))</f>
        <v/>
      </c>
      <c r="KE53" t="str">
        <f>IF(ISERROR(MATCH(KE$1,'CSC Mitre'!AZ$1:AZ$220,0)),"",VLOOKUP(KE$1,'Tactic Recode'!$A$1:$B$547,2,FALSE))</f>
        <v>Collection</v>
      </c>
      <c r="KF53" t="str">
        <f>IF(ISERROR(MATCH(KF$1,'CSC Mitre'!AZ$1:AZ$220,0)),"",VLOOKUP(KF$1,'Tactic Recode'!$A$1:$B$547,2,FALSE))</f>
        <v/>
      </c>
      <c r="KG53" t="str">
        <f>IF(ISERROR(MATCH(KG$1,'CSC Mitre'!AZ$1:AZ$220,0)),"",VLOOKUP(KG$1,'Tactic Recode'!$A$1:$B$547,2,FALSE))</f>
        <v/>
      </c>
      <c r="KH53" t="str">
        <f>IF(ISERROR(MATCH(KH$1,'CSC Mitre'!AZ$1:AZ$220,0)),"",VLOOKUP(KH$1,'Tactic Recode'!$A$1:$B$547,2,FALSE))</f>
        <v/>
      </c>
      <c r="KI53" t="str">
        <f>IF(ISERROR(MATCH(KI$1,'CSC Mitre'!AZ$1:AZ$220,0)),"",VLOOKUP(KI$1,'Tactic Recode'!$A$1:$B$547,2,FALSE))</f>
        <v>Exfiltration</v>
      </c>
      <c r="KJ53" t="str">
        <f>IF(ISERROR(MATCH(KJ$1,'CSC Mitre'!AZ$1:AZ$220,0)),"",VLOOKUP(KJ$1,'Tactic Recode'!$A$1:$B$547,2,FALSE))</f>
        <v>Discovery</v>
      </c>
      <c r="KK53" t="str">
        <f>IF(ISERROR(MATCH(KK$1,'CSC Mitre'!AZ$1:AZ$220,0)),"",VLOOKUP(KK$1,'Tactic Recode'!$A$1:$B$547,2,FALSE))</f>
        <v/>
      </c>
      <c r="KL53" t="str">
        <f>IF(ISERROR(MATCH(KL$1,'CSC Mitre'!AZ$1:AZ$220,0)),"",VLOOKUP(KL$1,'Tactic Recode'!$A$1:$B$547,2,FALSE))</f>
        <v>Defense Evasion, Persistence</v>
      </c>
      <c r="KM53" t="str">
        <f>IF(ISERROR(MATCH(KM$1,'CSC Mitre'!AZ$1:AZ$220,0)),"",VLOOKUP(KM$1,'Tactic Recode'!$A$1:$B$547,2,FALSE))</f>
        <v>Defense Evasion, Persistence</v>
      </c>
      <c r="KN53" t="str">
        <f>IF(ISERROR(MATCH(KN$1,'CSC Mitre'!AZ$1:AZ$220,0)),"",VLOOKUP(KN$1,'Tactic Recode'!$A$1:$B$547,2,FALSE))</f>
        <v/>
      </c>
      <c r="KO53" t="str">
        <f>IF(ISERROR(MATCH(KO$1,'CSC Mitre'!AZ$1:AZ$220,0)),"",VLOOKUP(KO$1,'Tactic Recode'!$A$1:$B$547,2,FALSE))</f>
        <v>Defense Evasion, Persistence</v>
      </c>
      <c r="KP53" t="str">
        <f>IF(ISERROR(MATCH(KP$1,'CSC Mitre'!AZ$1:AZ$220,0)),"",VLOOKUP(KP$1,'Tactic Recode'!$A$1:$B$547,2,FALSE))</f>
        <v/>
      </c>
      <c r="KQ53" t="str">
        <f>IF(ISERROR(MATCH(KQ$1,'CSC Mitre'!AZ$1:AZ$220,0)),"",VLOOKUP(KQ$1,'Tactic Recode'!$A$1:$B$547,2,FALSE))</f>
        <v>Defense Evasion, Persistence</v>
      </c>
      <c r="KR53" t="str">
        <f>IF(ISERROR(MATCH(KR$1,'CSC Mitre'!AZ$1:AZ$220,0)),"",VLOOKUP(KR$1,'Tactic Recode'!$A$1:$B$547,2,FALSE))</f>
        <v>Persistence, Privilage Escalation</v>
      </c>
      <c r="KS53" t="str">
        <f>IF(ISERROR(MATCH(KS$1,'CSC Mitre'!AZ$1:AZ$220,0)),"",VLOOKUP(KS$1,'Tactic Recode'!$A$1:$B$547,2,FALSE))</f>
        <v>Persistence, Privilage Escalation</v>
      </c>
      <c r="KT53" t="str">
        <f>IF(ISERROR(MATCH(KT$1,'CSC Mitre'!AZ$1:AZ$220,0)),"",VLOOKUP(KT$1,'Tactic Recode'!$A$1:$B$547,2,FALSE))</f>
        <v>Persistence, Privilage Escalation</v>
      </c>
      <c r="KU53" t="str">
        <f>IF(ISERROR(MATCH(KU$1,'CSC Mitre'!AZ$1:AZ$220,0)),"",VLOOKUP(KU$1,'Tactic Recode'!$A$1:$B$547,2,FALSE))</f>
        <v>Persistence, Privilage Escalation</v>
      </c>
      <c r="KV53" t="str">
        <f>IF(ISERROR(MATCH(KV$1,'CSC Mitre'!AZ$1:AZ$220,0)),"",VLOOKUP(KV$1,'Tactic Recode'!$A$1:$B$547,2,FALSE))</f>
        <v>Persistence, Privilage Escalation</v>
      </c>
      <c r="KW53" t="str">
        <f>IF(ISERROR(MATCH(KW$1,'CSC Mitre'!AZ$1:AZ$220,0)),"",VLOOKUP(KW$1,'Tactic Recode'!$A$1:$B$547,2,FALSE))</f>
        <v/>
      </c>
      <c r="KX53" t="str">
        <f>IF(ISERROR(MATCH(KX$1,'CSC Mitre'!AZ$1:AZ$220,0)),"",VLOOKUP(KX$1,'Tactic Recode'!$A$1:$B$547,2,FALSE))</f>
        <v/>
      </c>
      <c r="KY53" t="str">
        <f>IF(ISERROR(MATCH(KY$1,'CSC Mitre'!AZ$1:AZ$220,0)),"",VLOOKUP(KY$1,'Tactic Recode'!$A$1:$B$547,2,FALSE))</f>
        <v/>
      </c>
      <c r="KZ53" t="str">
        <f>IF(ISERROR(MATCH(KZ$1,'CSC Mitre'!AZ$1:AZ$220,0)),"",VLOOKUP(KZ$1,'Tactic Recode'!$A$1:$B$547,2,FALSE))</f>
        <v>Persistence, Privilage Escalation</v>
      </c>
      <c r="LA53" t="str">
        <f>IF(ISERROR(MATCH(LA$1,'CSC Mitre'!AZ$1:AZ$220,0)),"",VLOOKUP(LA$1,'Tactic Recode'!$A$1:$B$547,2,FALSE))</f>
        <v>Persistence, Privilage Escalation</v>
      </c>
      <c r="LB53" t="str">
        <f>IF(ISERROR(MATCH(LB$1,'CSC Mitre'!AZ$1:AZ$220,0)),"",VLOOKUP(LB$1,'Tactic Recode'!$A$1:$B$547,2,FALSE))</f>
        <v/>
      </c>
      <c r="LC53" t="str">
        <f>IF(ISERROR(MATCH(LC$1,'CSC Mitre'!AZ$1:AZ$220,0)),"",VLOOKUP(LC$1,'Tactic Recode'!$A$1:$B$547,2,FALSE))</f>
        <v/>
      </c>
      <c r="LD53" t="str">
        <f>IF(ISERROR(MATCH(LD$1,'CSC Mitre'!AZ$1:AZ$220,0)),"",VLOOKUP(LD$1,'Tactic Recode'!$A$1:$B$547,2,FALSE))</f>
        <v/>
      </c>
      <c r="LE53" t="str">
        <f>IF(ISERROR(MATCH(LE$1,'CSC Mitre'!AZ$1:AZ$220,0)),"",VLOOKUP(LE$1,'Tactic Recode'!$A$1:$B$547,2,FALSE))</f>
        <v/>
      </c>
      <c r="LF53" t="str">
        <f>IF(ISERROR(MATCH(LF$1,'CSC Mitre'!AZ$1:AZ$220,0)),"",VLOOKUP(LF$1,'Tactic Recode'!$A$1:$B$547,2,FALSE))</f>
        <v/>
      </c>
      <c r="LG53" t="str">
        <f>IF(ISERROR(MATCH(LG$1,'CSC Mitre'!AZ$1:AZ$220,0)),"",VLOOKUP(LG$1,'Tactic Recode'!$A$1:$B$547,2,FALSE))</f>
        <v/>
      </c>
      <c r="LH53" t="str">
        <f>IF(ISERROR(MATCH(LH$1,'CSC Mitre'!AZ$1:AZ$220,0)),"",VLOOKUP(LH$1,'Tactic Recode'!$A$1:$B$547,2,FALSE))</f>
        <v/>
      </c>
      <c r="LI53" t="str">
        <f>IF(ISERROR(MATCH(LI$1,'CSC Mitre'!AZ$1:AZ$220,0)),"",VLOOKUP(LI$1,'Tactic Recode'!$A$1:$B$547,2,FALSE))</f>
        <v/>
      </c>
      <c r="LJ53" t="str">
        <f>IF(ISERROR(MATCH(LJ$1,'CSC Mitre'!AZ$1:AZ$220,0)),"",VLOOKUP(LJ$1,'Tactic Recode'!$A$1:$B$547,2,FALSE))</f>
        <v>Persistence, Privilage Escalation</v>
      </c>
      <c r="LK53" t="str">
        <f>IF(ISERROR(MATCH(LK$1,'CSC Mitre'!AZ$1:AZ$220,0)),"",VLOOKUP(LK$1,'Tactic Recode'!$A$1:$B$547,2,FALSE))</f>
        <v/>
      </c>
      <c r="LL53" t="str">
        <f>IF(ISERROR(MATCH(LL$1,'CSC Mitre'!AZ$1:AZ$220,0)),"",VLOOKUP(LL$1,'Tactic Recode'!$A$1:$B$547,2,FALSE))</f>
        <v/>
      </c>
      <c r="LM53" t="str">
        <f>IF(ISERROR(MATCH(LM$1,'CSC Mitre'!AZ$1:AZ$220,0)),"",VLOOKUP(LM$1,'Tactic Recode'!$A$1:$B$547,2,FALSE))</f>
        <v/>
      </c>
      <c r="LN53" t="str">
        <f>IF(ISERROR(MATCH(LN$1,'CSC Mitre'!AZ$1:AZ$220,0)),"",VLOOKUP(LN$1,'Tactic Recode'!$A$1:$B$547,2,FALSE))</f>
        <v/>
      </c>
      <c r="LO53" t="str">
        <f>IF(ISERROR(MATCH(LO$1,'CSC Mitre'!AZ$1:AZ$220,0)),"",VLOOKUP(LO$1,'Tactic Recode'!$A$1:$B$547,2,FALSE))</f>
        <v/>
      </c>
      <c r="LP53" t="str">
        <f>IF(ISERROR(MATCH(LP$1,'CSC Mitre'!AZ$1:AZ$220,0)),"",VLOOKUP(LP$1,'Tactic Recode'!$A$1:$B$547,2,FALSE))</f>
        <v>Persistence, Privilage Escalation</v>
      </c>
      <c r="LQ53" t="str">
        <f>IF(ISERROR(MATCH(LQ$1,'CSC Mitre'!AZ$1:AZ$220,0)),"",VLOOKUP(LQ$1,'Tactic Recode'!$A$1:$B$547,2,FALSE))</f>
        <v>Persistence, Privilage Escalation</v>
      </c>
      <c r="LR53" t="str">
        <f>IF(ISERROR(MATCH(LR$1,'CSC Mitre'!AZ$1:AZ$220,0)),"",VLOOKUP(LR$1,'Tactic Recode'!$A$1:$B$547,2,FALSE))</f>
        <v/>
      </c>
      <c r="LS53" t="str">
        <f>IF(ISERROR(MATCH(LS$1,'CSC Mitre'!AZ$1:AZ$220,0)),"",VLOOKUP(LS$1,'Tactic Recode'!$A$1:$B$547,2,FALSE))</f>
        <v>Persistence, Privilage Escalation</v>
      </c>
      <c r="LT53" t="str">
        <f>IF(ISERROR(MATCH(LT$1,'CSC Mitre'!AZ$1:AZ$220,0)),"",VLOOKUP(LT$1,'Tactic Recode'!$A$1:$B$547,2,FALSE))</f>
        <v/>
      </c>
      <c r="LU53" t="str">
        <f>IF(ISERROR(MATCH(LU$1,'CSC Mitre'!AZ$1:AZ$220,0)),"",VLOOKUP(LU$1,'Tactic Recode'!$A$1:$B$547,2,FALSE))</f>
        <v/>
      </c>
      <c r="LV53" t="str">
        <f>IF(ISERROR(MATCH(LV$1,'CSC Mitre'!AZ$1:AZ$220,0)),"",VLOOKUP(LV$1,'Tactic Recode'!$A$1:$B$547,2,FALSE))</f>
        <v>Persistence, Privilage Escalation</v>
      </c>
      <c r="LW53" t="str">
        <f>IF(ISERROR(MATCH(LW$1,'CSC Mitre'!AZ$1:AZ$220,0)),"",VLOOKUP(LW$1,'Tactic Recode'!$A$1:$B$547,2,FALSE))</f>
        <v/>
      </c>
      <c r="LX53" t="str">
        <f>IF(ISERROR(MATCH(LX$1,'CSC Mitre'!AZ$1:AZ$220,0)),"",VLOOKUP(LX$1,'Tactic Recode'!$A$1:$B$547,2,FALSE))</f>
        <v>Persistence, Privilage Escalation</v>
      </c>
      <c r="LY53" t="str">
        <f>IF(ISERROR(MATCH(LY$1,'CSC Mitre'!AZ$1:AZ$220,0)),"",VLOOKUP(LY$1,'Tactic Recode'!$A$1:$B$547,2,FALSE))</f>
        <v>Persistence, Privilage Escalation</v>
      </c>
      <c r="LZ53" t="str">
        <f>IF(ISERROR(MATCH(LZ$1,'CSC Mitre'!AZ$1:AZ$220,0)),"",VLOOKUP(LZ$1,'Tactic Recode'!$A$1:$B$547,2,FALSE))</f>
        <v/>
      </c>
      <c r="MA53" t="str">
        <f>IF(ISERROR(MATCH(MA$1,'CSC Mitre'!AZ$1:AZ$220,0)),"",VLOOKUP(MA$1,'Tactic Recode'!$A$1:$B$547,2,FALSE))</f>
        <v/>
      </c>
      <c r="MB53" t="str">
        <f>IF(ISERROR(MATCH(MB$1,'CSC Mitre'!AZ$1:AZ$220,0)),"",VLOOKUP(MB$1,'Tactic Recode'!$A$1:$B$547,2,FALSE))</f>
        <v>Defense Evasion, Privilage Escalation</v>
      </c>
      <c r="MC53" t="str">
        <f>IF(ISERROR(MATCH(MC$1,'CSC Mitre'!AZ$1:AZ$220,0)),"",VLOOKUP(MC$1,'Tactic Recode'!$A$1:$B$547,2,FALSE))</f>
        <v/>
      </c>
      <c r="MD53" t="str">
        <f>IF(ISERROR(MATCH(MD$1,'CSC Mitre'!AZ$1:AZ$220,0)),"",VLOOKUP(MD$1,'Tactic Recode'!$A$1:$B$547,2,FALSE))</f>
        <v>Defense Evasion, Privilage Escalation</v>
      </c>
      <c r="ME53" t="str">
        <f>IF(ISERROR(MATCH(ME$1,'CSC Mitre'!AZ$1:AZ$220,0)),"",VLOOKUP(ME$1,'Tactic Recode'!$A$1:$B$547,2,FALSE))</f>
        <v>Defense Evasion, Privilage Escalation</v>
      </c>
      <c r="MF53" t="str">
        <f>IF(ISERROR(MATCH(MF$1,'CSC Mitre'!AZ$1:AZ$220,0)),"",VLOOKUP(MF$1,'Tactic Recode'!$A$1:$B$547,2,FALSE))</f>
        <v/>
      </c>
      <c r="MG53" t="str">
        <f>IF(ISERROR(MATCH(MG$1,'CSC Mitre'!AZ$1:AZ$220,0)),"",VLOOKUP(MG$1,'Tactic Recode'!$A$1:$B$547,2,FALSE))</f>
        <v/>
      </c>
      <c r="MH53" t="str">
        <f>IF(ISERROR(MATCH(MH$1,'CSC Mitre'!AZ$1:AZ$220,0)),"",VLOOKUP(MH$1,'Tactic Recode'!$A$1:$B$547,2,FALSE))</f>
        <v/>
      </c>
      <c r="MI53" t="str">
        <f>IF(ISERROR(MATCH(MI$1,'CSC Mitre'!AZ$1:AZ$220,0)),"",VLOOKUP(MI$1,'Tactic Recode'!$A$1:$B$547,2,FALSE))</f>
        <v/>
      </c>
      <c r="MJ53" t="str">
        <f>IF(ISERROR(MATCH(MJ$1,'CSC Mitre'!AZ$1:AZ$220,0)),"",VLOOKUP(MJ$1,'Tactic Recode'!$A$1:$B$547,2,FALSE))</f>
        <v>Defense Evasion, Lateral Movement</v>
      </c>
      <c r="MK53" t="str">
        <f>IF(ISERROR(MATCH(MK$1,'CSC Mitre'!AZ$1:AZ$220,0)),"",VLOOKUP(MK$1,'Tactic Recode'!$A$1:$B$547,2,FALSE))</f>
        <v/>
      </c>
      <c r="ML53" t="str">
        <f>IF(ISERROR(MATCH(ML$1,'CSC Mitre'!AZ$1:AZ$220,0)),"",VLOOKUP(ML$1,'Tactic Recode'!$A$1:$B$547,2,FALSE))</f>
        <v>Credential Access</v>
      </c>
      <c r="MM53" t="str">
        <f>IF(ISERROR(MATCH(MM$1,'CSC Mitre'!AZ$1:AZ$220,0)),"",VLOOKUP(MM$1,'Tactic Recode'!$A$1:$B$547,2,FALSE))</f>
        <v>Credential Access</v>
      </c>
      <c r="MN53" t="str">
        <f>IF(ISERROR(MATCH(MN$1,'CSC Mitre'!AZ$1:AZ$220,0)),"",VLOOKUP(MN$1,'Tactic Recode'!$A$1:$B$547,2,FALSE))</f>
        <v>Credential Access</v>
      </c>
      <c r="MO53" t="str">
        <f>IF(ISERROR(MATCH(MO$1,'CSC Mitre'!AZ$1:AZ$220,0)),"",VLOOKUP(MO$1,'Tactic Recode'!$A$1:$B$547,2,FALSE))</f>
        <v/>
      </c>
      <c r="MP53" t="str">
        <f>IF(ISERROR(MATCH(MP$1,'CSC Mitre'!AZ$1:AZ$220,0)),"",VLOOKUP(MP$1,'Tactic Recode'!$A$1:$B$547,2,FALSE))</f>
        <v>Credential Access</v>
      </c>
      <c r="MQ53" t="str">
        <f>IF(ISERROR(MATCH(MQ$1,'CSC Mitre'!AZ$1:AZ$220,0)),"",VLOOKUP(MQ$1,'Tactic Recode'!$A$1:$B$547,2,FALSE))</f>
        <v/>
      </c>
      <c r="MR53" t="str">
        <f>IF(ISERROR(MATCH(MR$1,'CSC Mitre'!AZ$1:AZ$220,0)),"",VLOOKUP(MR$1,'Tactic Recode'!$A$1:$B$547,2,FALSE))</f>
        <v/>
      </c>
      <c r="MS53" t="str">
        <f>IF(ISERROR(MATCH(MS$1,'CSC Mitre'!AZ$1:AZ$220,0)),"",VLOOKUP(MS$1,'Tactic Recode'!$A$1:$B$547,2,FALSE))</f>
        <v/>
      </c>
      <c r="MT53" t="str">
        <f>IF(ISERROR(MATCH(MT$1,'CSC Mitre'!AZ$1:AZ$220,0)),"",VLOOKUP(MT$1,'Tactic Recode'!$A$1:$B$547,2,FALSE))</f>
        <v/>
      </c>
      <c r="MU53" t="str">
        <f>IF(ISERROR(MATCH(MU$1,'CSC Mitre'!AZ$1:AZ$220,0)),"",VLOOKUP(MU$1,'Tactic Recode'!$A$1:$B$547,2,FALSE))</f>
        <v/>
      </c>
      <c r="MV53" t="str">
        <f>IF(ISERROR(MATCH(MV$1,'CSC Mitre'!AZ$1:AZ$220,0)),"",VLOOKUP(MV$1,'Tactic Recode'!$A$1:$B$547,2,FALSE))</f>
        <v/>
      </c>
      <c r="MW53" t="str">
        <f>IF(ISERROR(MATCH(MW$1,'CSC Mitre'!AZ$1:AZ$220,0)),"",VLOOKUP(MW$1,'Tactic Recode'!$A$1:$B$547,2,FALSE))</f>
        <v>Defense Evasion</v>
      </c>
      <c r="MX53" t="str">
        <f>IF(ISERROR(MATCH(MX$1,'CSC Mitre'!AZ$1:AZ$220,0)),"",VLOOKUP(MX$1,'Tactic Recode'!$A$1:$B$547,2,FALSE))</f>
        <v/>
      </c>
      <c r="MY53" t="str">
        <f>IF(ISERROR(MATCH(MY$1,'CSC Mitre'!AZ$1:AZ$220,0)),"",VLOOKUP(MY$1,'Tactic Recode'!$A$1:$B$547,2,FALSE))</f>
        <v/>
      </c>
      <c r="MZ53" t="str">
        <f>IF(ISERROR(MATCH(MZ$1,'CSC Mitre'!AZ$1:AZ$220,0)),"",VLOOKUP(MZ$1,'Tactic Recode'!$A$1:$B$547,2,FALSE))</f>
        <v/>
      </c>
      <c r="NA53" t="str">
        <f>IF(ISERROR(MATCH(NA$1,'CSC Mitre'!AZ$1:AZ$220,0)),"",VLOOKUP(NA$1,'Tactic Recode'!$A$1:$B$547,2,FALSE))</f>
        <v/>
      </c>
      <c r="NB53" t="str">
        <f>IF(ISERROR(MATCH(NB$1,'CSC Mitre'!AZ$1:AZ$220,0)),"",VLOOKUP(NB$1,'Tactic Recode'!$A$1:$B$547,2,FALSE))</f>
        <v/>
      </c>
      <c r="NC53" t="str">
        <f>IF(ISERROR(MATCH(NC$1,'CSC Mitre'!AZ$1:AZ$220,0)),"",VLOOKUP(NC$1,'Tactic Recode'!$A$1:$B$547,2,FALSE))</f>
        <v/>
      </c>
      <c r="ND53" t="str">
        <f>IF(ISERROR(MATCH(ND$1,'CSC Mitre'!AZ$1:AZ$220,0)),"",VLOOKUP(ND$1,'Tactic Recode'!$A$1:$B$547,2,FALSE))</f>
        <v/>
      </c>
      <c r="NE53" t="str">
        <f>IF(ISERROR(MATCH(NE$1,'CSC Mitre'!AZ$1:AZ$220,0)),"",VLOOKUP(NE$1,'Tactic Recode'!$A$1:$B$547,2,FALSE))</f>
        <v/>
      </c>
      <c r="NF53" t="str">
        <f>IF(ISERROR(MATCH(NF$1,'CSC Mitre'!AZ$1:AZ$220,0)),"",VLOOKUP(NF$1,'Tactic Recode'!$A$1:$B$547,2,FALSE))</f>
        <v/>
      </c>
      <c r="NG53" t="str">
        <f>IF(ISERROR(MATCH(NG$1,'CSC Mitre'!AZ$1:AZ$220,0)),"",VLOOKUP(NG$1,'Tactic Recode'!$A$1:$B$547,2,FALSE))</f>
        <v/>
      </c>
      <c r="NH53" t="str">
        <f>IF(ISERROR(MATCH(NH$1,'CSC Mitre'!AZ$1:AZ$220,0)),"",VLOOKUP(NH$1,'Tactic Recode'!$A$1:$B$547,2,FALSE))</f>
        <v>Credential Access, Defense Evasion, Persistence</v>
      </c>
      <c r="NI53" t="str">
        <f>IF(ISERROR(MATCH(NI$1,'CSC Mitre'!AZ$1:AZ$220,0)),"",VLOOKUP(NI$1,'Tactic Recode'!$A$1:$B$547,2,FALSE))</f>
        <v>Credential Access, Defense Evasion, Persistence</v>
      </c>
      <c r="NJ53" t="str">
        <f>IF(ISERROR(MATCH(NJ$1,'CSC Mitre'!AZ$1:AZ$220,0)),"",VLOOKUP(NJ$1,'Tactic Recode'!$A$1:$B$547,2,FALSE))</f>
        <v/>
      </c>
      <c r="NK53" t="str">
        <f>IF(ISERROR(MATCH(NK$1,'CSC Mitre'!AZ$1:AZ$220,0)),"",VLOOKUP(NK$1,'Tactic Recode'!$A$1:$B$547,2,FALSE))</f>
        <v>Credential Access, Defense Evasion, Persistence</v>
      </c>
      <c r="NL53" t="str">
        <f>IF(ISERROR(MATCH(NL$1,'CSC Mitre'!AZ$1:AZ$220,0)),"",VLOOKUP(NL$1,'Tactic Recode'!$A$1:$B$547,2,FALSE))</f>
        <v>Credential Access, Defense Evasion, Persistence</v>
      </c>
      <c r="NM53" t="str">
        <f>IF(ISERROR(MATCH(NM$1,'CSC Mitre'!AZ$1:AZ$220,0)),"",VLOOKUP(NM$1,'Tactic Recode'!$A$1:$B$547,2,FALSE))</f>
        <v/>
      </c>
      <c r="NN53" t="str">
        <f>IF(ISERROR(MATCH(NN$1,'CSC Mitre'!AZ$1:AZ$220,0)),"",VLOOKUP(NN$1,'Tactic Recode'!$A$1:$B$547,2,FALSE))</f>
        <v/>
      </c>
      <c r="NO53" t="str">
        <f>IF(ISERROR(MATCH(NO$1,'CSC Mitre'!AZ$1:AZ$220,0)),"",VLOOKUP(NO$1,'Tactic Recode'!$A$1:$B$547,2,FALSE))</f>
        <v/>
      </c>
      <c r="NP53" t="str">
        <f>IF(ISERROR(MATCH(NP$1,'CSC Mitre'!AZ$1:AZ$220,0)),"",VLOOKUP(NP$1,'Tactic Recode'!$A$1:$B$547,2,FALSE))</f>
        <v>Credential Access</v>
      </c>
      <c r="NQ53" t="str">
        <f>IF(ISERROR(MATCH(NQ$1,'CSC Mitre'!AZ$1:AZ$220,0)),"",VLOOKUP(NQ$1,'Tactic Recode'!$A$1:$B$547,2,FALSE))</f>
        <v>Credential Access</v>
      </c>
      <c r="NR53" t="str">
        <f>IF(ISERROR(MATCH(NR$1,'CSC Mitre'!AZ$1:AZ$220,0)),"",VLOOKUP(NR$1,'Tactic Recode'!$A$1:$B$547,2,FALSE))</f>
        <v>Credential Access</v>
      </c>
      <c r="NS53" t="str">
        <f>IF(ISERROR(MATCH(NS$1,'CSC Mitre'!AZ$1:AZ$220,0)),"",VLOOKUP(NS$1,'Tactic Recode'!$A$1:$B$547,2,FALSE))</f>
        <v>Credential Access</v>
      </c>
      <c r="NT53" t="str">
        <f>IF(ISERROR(MATCH(NT$1,'CSC Mitre'!AZ$1:AZ$220,0)),"",VLOOKUP(NT$1,'Tactic Recode'!$A$1:$B$547,2,FALSE))</f>
        <v/>
      </c>
      <c r="NU53" t="str">
        <f>IF(ISERROR(MATCH(NU$1,'CSC Mitre'!AZ$1:AZ$220,0)),"",VLOOKUP(NU$1,'Tactic Recode'!$A$1:$B$547,2,FALSE))</f>
        <v/>
      </c>
      <c r="NV53" t="str">
        <f>IF(ISERROR(MATCH(NV$1,'CSC Mitre'!AZ$1:AZ$220,0)),"",VLOOKUP(NV$1,'Tactic Recode'!$A$1:$B$547,2,FALSE))</f>
        <v/>
      </c>
      <c r="NW53" t="str">
        <f>IF(ISERROR(MATCH(NW$1,'CSC Mitre'!AZ$1:AZ$220,0)),"",VLOOKUP(NW$1,'Tactic Recode'!$A$1:$B$547,2,FALSE))</f>
        <v/>
      </c>
      <c r="NX53" t="str">
        <f>IF(ISERROR(MATCH(NX$1,'CSC Mitre'!AZ$1:AZ$220,0)),"",VLOOKUP(NX$1,'Tactic Recode'!$A$1:$B$547,2,FALSE))</f>
        <v/>
      </c>
      <c r="NY53" t="str">
        <f>IF(ISERROR(MATCH(NY$1,'CSC Mitre'!AZ$1:AZ$220,0)),"",VLOOKUP(NY$1,'Tactic Recode'!$A$1:$B$547,2,FALSE))</f>
        <v/>
      </c>
      <c r="NZ53" t="str">
        <f>IF(ISERROR(MATCH(NZ$1,'CSC Mitre'!AZ$1:AZ$220,0)),"",VLOOKUP(NZ$1,'Tactic Recode'!$A$1:$B$547,2,FALSE))</f>
        <v/>
      </c>
      <c r="OA53" t="str">
        <f>IF(ISERROR(MATCH(OA$1,'CSC Mitre'!AZ$1:AZ$220,0)),"",VLOOKUP(OA$1,'Tactic Recode'!$A$1:$B$547,2,FALSE))</f>
        <v/>
      </c>
      <c r="OB53" t="str">
        <f>IF(ISERROR(MATCH(OB$1,'CSC Mitre'!AZ$1:AZ$220,0)),"",VLOOKUP(OB$1,'Tactic Recode'!$A$1:$B$547,2,FALSE))</f>
        <v/>
      </c>
      <c r="OC53" t="str">
        <f>IF(ISERROR(MATCH(OC$1,'CSC Mitre'!AZ$1:AZ$220,0)),"",VLOOKUP(OC$1,'Tactic Recode'!$A$1:$B$547,2,FALSE))</f>
        <v/>
      </c>
      <c r="OD53" t="str">
        <f>IF(ISERROR(MATCH(OD$1,'CSC Mitre'!AZ$1:AZ$220,0)),"",VLOOKUP(OD$1,'Tactic Recode'!$A$1:$B$547,2,FALSE))</f>
        <v/>
      </c>
      <c r="OE53" t="str">
        <f>IF(ISERROR(MATCH(OE$1,'CSC Mitre'!AZ$1:AZ$220,0)),"",VLOOKUP(OE$1,'Tactic Recode'!$A$1:$B$547,2,FALSE))</f>
        <v>Defense Evasion</v>
      </c>
      <c r="OF53" t="str">
        <f>IF(ISERROR(MATCH(OF$1,'CSC Mitre'!AZ$1:AZ$220,0)),"",VLOOKUP(OF$1,'Tactic Recode'!$A$1:$B$547,2,FALSE))</f>
        <v>Defense Evasion</v>
      </c>
      <c r="OG53" t="str">
        <f>IF(ISERROR(MATCH(OG$1,'CSC Mitre'!AZ$1:AZ$220,0)),"",VLOOKUP(OG$1,'Tactic Recode'!$A$1:$B$547,2,FALSE))</f>
        <v>Defense Evasion</v>
      </c>
      <c r="OH53" t="str">
        <f>IF(ISERROR(MATCH(OH$1,'CSC Mitre'!AZ$1:AZ$220,0)),"",VLOOKUP(OH$1,'Tactic Recode'!$A$1:$B$547,2,FALSE))</f>
        <v/>
      </c>
      <c r="OI53" t="str">
        <f>IF(ISERROR(MATCH(OI$1,'CSC Mitre'!AZ$1:AZ$220,0)),"",VLOOKUP(OI$1,'Tactic Recode'!$A$1:$B$547,2,FALSE))</f>
        <v>Defense Evasion</v>
      </c>
      <c r="OJ53" t="str">
        <f>IF(ISERROR(MATCH(OJ$1,'CSC Mitre'!AZ$1:AZ$220,0)),"",VLOOKUP(OJ$1,'Tactic Recode'!$A$1:$B$547,2,FALSE))</f>
        <v>Defense Evasion</v>
      </c>
      <c r="OK53" t="str">
        <f>IF(ISERROR(MATCH(OK$1,'CSC Mitre'!AZ$1:AZ$220,0)),"",VLOOKUP(OK$1,'Tactic Recode'!$A$1:$B$547,2,FALSE))</f>
        <v>Defense Evasion</v>
      </c>
      <c r="OL53" t="str">
        <f>IF(ISERROR(MATCH(OL$1,'CSC Mitre'!AZ$1:AZ$220,0)),"",VLOOKUP(OL$1,'Tactic Recode'!$A$1:$B$547,2,FALSE))</f>
        <v>Defense Evasion</v>
      </c>
      <c r="OM53" t="str">
        <f>IF(ISERROR(MATCH(OM$1,'CSC Mitre'!AZ$1:AZ$220,0)),"",VLOOKUP(OM$1,'Tactic Recode'!$A$1:$B$547,2,FALSE))</f>
        <v>Lateral Movement</v>
      </c>
      <c r="ON53" t="str">
        <f>IF(ISERROR(MATCH(ON$1,'CSC Mitre'!AZ$1:AZ$220,0)),"",VLOOKUP(ON$1,'Tactic Recode'!$A$1:$B$547,2,FALSE))</f>
        <v>Lateral Movement</v>
      </c>
      <c r="OO53" t="str">
        <f>IF(ISERROR(MATCH(OO$1,'CSC Mitre'!AZ$1:AZ$220,0)),"",VLOOKUP(OO$1,'Tactic Recode'!$A$1:$B$547,2,FALSE))</f>
        <v>Lateral Movement</v>
      </c>
      <c r="OP53" t="str">
        <f>IF(ISERROR(MATCH(OP$1,'CSC Mitre'!AZ$1:AZ$220,0)),"",VLOOKUP(OP$1,'Tactic Recode'!$A$1:$B$547,2,FALSE))</f>
        <v>Defense Evasion, Impact</v>
      </c>
      <c r="OQ53" t="str">
        <f>IF(ISERROR(MATCH(OQ$1,'CSC Mitre'!AZ$1:AZ$220,0)),"",VLOOKUP(OQ$1,'Tactic Recode'!$A$1:$B$547,2,FALSE))</f>
        <v>Defense Evasion, Impact</v>
      </c>
      <c r="OR53" t="str">
        <f>IF(ISERROR(MATCH(OR$1,'CSC Mitre'!AZ$1:AZ$220,0)),"",VLOOKUP(OR$1,'Tactic Recode'!$A$1:$B$547,2,FALSE))</f>
        <v/>
      </c>
      <c r="OS53" t="str">
        <f>IF(ISERROR(MATCH(OS$1,'CSC Mitre'!AZ$1:AZ$220,0)),"",VLOOKUP(OS$1,'Tactic Recode'!$A$1:$B$547,2,FALSE))</f>
        <v>Defense Evasion, Impact</v>
      </c>
      <c r="OT53" t="str">
        <f>IF(ISERROR(MATCH(OT$1,'CSC Mitre'!AZ$1:AZ$220,0)),"",VLOOKUP(OT$1,'Tactic Recode'!$A$1:$B$547,2,FALSE))</f>
        <v/>
      </c>
      <c r="OU53" t="str">
        <f>IF(ISERROR(MATCH(OU$1,'CSC Mitre'!AZ$1:AZ$220,0)),"",VLOOKUP(OU$1,'Tactic Recode'!$A$1:$B$547,2,FALSE))</f>
        <v/>
      </c>
      <c r="OV53" t="str">
        <f>IF(ISERROR(MATCH(OV$1,'CSC Mitre'!AZ$1:AZ$220,0)),"",VLOOKUP(OV$1,'Tactic Recode'!$A$1:$B$547,2,FALSE))</f>
        <v/>
      </c>
      <c r="OW53" t="str">
        <f>IF(ISERROR(MATCH(OW$1,'CSC Mitre'!AZ$1:AZ$220,0)),"",VLOOKUP(OW$1,'Tactic Recode'!$A$1:$B$547,2,FALSE))</f>
        <v/>
      </c>
      <c r="OX53" t="str">
        <f>IF(ISERROR(MATCH(OX$1,'CSC Mitre'!AZ$1:AZ$220,0)),"",VLOOKUP(OX$1,'Tactic Recode'!$A$1:$B$547,2,FALSE))</f>
        <v/>
      </c>
      <c r="OY53" t="str">
        <f>IF(ISERROR(MATCH(OY$1,'CSC Mitre'!AZ$1:AZ$220,0)),"",VLOOKUP(OY$1,'Tactic Recode'!$A$1:$B$547,2,FALSE))</f>
        <v/>
      </c>
      <c r="OZ53" t="str">
        <f>IF(ISERROR(MATCH(OZ$1,'CSC Mitre'!AZ$1:AZ$220,0)),"",VLOOKUP(OZ$1,'Tactic Recode'!$A$1:$B$547,2,FALSE))</f>
        <v/>
      </c>
      <c r="PA53" t="str">
        <f>IF(ISERROR(MATCH(PA$1,'CSC Mitre'!AZ$1:AZ$220,0)),"",VLOOKUP(PA$1,'Tactic Recode'!$A$1:$B$547,2,FALSE))</f>
        <v/>
      </c>
      <c r="PB53" t="str">
        <f>IF(ISERROR(MATCH(PB$1,'CSC Mitre'!AZ$1:AZ$220,0)),"",VLOOKUP(PB$1,'Tactic Recode'!$A$1:$B$547,2,FALSE))</f>
        <v/>
      </c>
      <c r="PC53" t="str">
        <f>IF(ISERROR(MATCH(PC$1,'CSC Mitre'!AZ$1:AZ$220,0)),"",VLOOKUP(PC$1,'Tactic Recode'!$A$1:$B$547,2,FALSE))</f>
        <v/>
      </c>
      <c r="PD53" t="str">
        <f>IF(ISERROR(MATCH(PD$1,'CSC Mitre'!AZ$1:AZ$220,0)),"",VLOOKUP(PD$1,'Tactic Recode'!$A$1:$B$547,2,FALSE))</f>
        <v/>
      </c>
      <c r="PE53" t="str">
        <f>IF(ISERROR(MATCH(PE$1,'CSC Mitre'!AZ$1:AZ$220,0)),"",VLOOKUP(PE$1,'Tactic Recode'!$A$1:$B$547,2,FALSE))</f>
        <v/>
      </c>
      <c r="PF53" t="str">
        <f>IF(ISERROR(MATCH(PF$1,'CSC Mitre'!AZ$1:AZ$220,0)),"",VLOOKUP(PF$1,'Tactic Recode'!$A$1:$B$547,2,FALSE))</f>
        <v/>
      </c>
      <c r="PG53" t="str">
        <f>IF(ISERROR(MATCH(PG$1,'CSC Mitre'!AZ$1:AZ$220,0)),"",VLOOKUP(PG$1,'Tactic Recode'!$A$1:$B$547,2,FALSE))</f>
        <v/>
      </c>
      <c r="PH53" t="str">
        <f>IF(ISERROR(MATCH(PH$1,'CSC Mitre'!AZ$1:AZ$220,0)),"",VLOOKUP(PH$1,'Tactic Recode'!$A$1:$B$547,2,FALSE))</f>
        <v/>
      </c>
      <c r="PI53" t="str">
        <f>IF(ISERROR(MATCH(PI$1,'CSC Mitre'!AZ$1:AZ$220,0)),"",VLOOKUP(PI$1,'Tactic Recode'!$A$1:$B$547,2,FALSE))</f>
        <v>Execution</v>
      </c>
      <c r="PJ53" t="str">
        <f>IF(ISERROR(MATCH(PJ$1,'CSC Mitre'!AZ$1:AZ$220,0)),"",VLOOKUP(PJ$1,'Tactic Recode'!$A$1:$B$547,2,FALSE))</f>
        <v>Execution</v>
      </c>
      <c r="PK53" t="str">
        <f>IF(ISERROR(MATCH(PK$1,'CSC Mitre'!AZ$1:AZ$220,0)),"",VLOOKUP(PK$1,'Tactic Recode'!$A$1:$B$547,2,FALSE))</f>
        <v>Execution</v>
      </c>
      <c r="PL53" t="str">
        <f>IF(ISERROR(MATCH(PL$1,'CSC Mitre'!AZ$1:AZ$220,0)),"",VLOOKUP(PL$1,'Tactic Recode'!$A$1:$B$547,2,FALSE))</f>
        <v/>
      </c>
      <c r="PM53" t="str">
        <f>IF(ISERROR(MATCH(PM$1,'CSC Mitre'!AZ$1:AZ$220,0)),"",VLOOKUP(PM$1,'Tactic Recode'!$A$1:$B$547,2,FALSE))</f>
        <v/>
      </c>
      <c r="PN53" t="str">
        <f>IF(ISERROR(MATCH(PN$1,'CSC Mitre'!AZ$1:AZ$220,0)),"",VLOOKUP(PN$1,'Tactic Recode'!$A$1:$B$547,2,FALSE))</f>
        <v/>
      </c>
      <c r="PO53" t="str">
        <f>IF(ISERROR(MATCH(PO$1,'CSC Mitre'!AZ$1:AZ$220,0)),"",VLOOKUP(PO$1,'Tactic Recode'!$A$1:$B$547,2,FALSE))</f>
        <v/>
      </c>
      <c r="PP53" t="str">
        <f>IF(ISERROR(MATCH(PP$1,'CSC Mitre'!AZ$1:AZ$220,0)),"",VLOOKUP(PP$1,'Tactic Recode'!$A$1:$B$547,2,FALSE))</f>
        <v/>
      </c>
      <c r="PQ53" t="str">
        <f>IF(ISERROR(MATCH(PQ$1,'CSC Mitre'!AZ$1:AZ$220,0)),"",VLOOKUP(PQ$1,'Tactic Recode'!$A$1:$B$547,2,FALSE))</f>
        <v/>
      </c>
      <c r="PR53" t="str">
        <f>IF(ISERROR(MATCH(PR$1,'CSC Mitre'!AZ$1:AZ$220,0)),"",VLOOKUP(PR$1,'Tactic Recode'!$A$1:$B$547,2,FALSE))</f>
        <v>Defense Evasion, Persistence, Privilage Escalation</v>
      </c>
      <c r="PS53" t="str">
        <f>IF(ISERROR(MATCH(PS$1,'CSC Mitre'!AZ$1:AZ$220,0)),"",VLOOKUP(PS$1,'Tactic Recode'!$A$1:$B$547,2,FALSE))</f>
        <v/>
      </c>
      <c r="PT53" t="str">
        <f>IF(ISERROR(MATCH(PT$1,'CSC Mitre'!AZ$1:AZ$220,0)),"",VLOOKUP(PT$1,'Tactic Recode'!$A$1:$B$547,2,FALSE))</f>
        <v>Defense Evasion, Persistence, Privilage Escalation</v>
      </c>
      <c r="PU53" t="str">
        <f>IF(ISERROR(MATCH(PU$1,'CSC Mitre'!AZ$1:AZ$220,0)),"",VLOOKUP(PU$1,'Tactic Recode'!$A$1:$B$547,2,FALSE))</f>
        <v/>
      </c>
      <c r="PV53" t="str">
        <f>IF(ISERROR(MATCH(PV$1,'CSC Mitre'!AZ$1:AZ$220,0)),"",VLOOKUP(PV$1,'Tactic Recode'!$A$1:$B$547,2,FALSE))</f>
        <v>Defense Evasion, Persistence, Privilage Escalation</v>
      </c>
      <c r="PW53" t="str">
        <f>IF(ISERROR(MATCH(PW$1,'CSC Mitre'!AZ$1:AZ$220,0)),"",VLOOKUP(PW$1,'Tactic Recode'!$A$1:$B$547,2,FALSE))</f>
        <v>Defense Evasion, Persistence, Privilage Escalation</v>
      </c>
      <c r="PX53" t="str">
        <f>IF(ISERROR(MATCH(PX$1,'CSC Mitre'!AZ$1:AZ$220,0)),"",VLOOKUP(PX$1,'Tactic Recode'!$A$1:$B$547,2,FALSE))</f>
        <v/>
      </c>
      <c r="PY53" t="str">
        <f>IF(ISERROR(MATCH(PY$1,'CSC Mitre'!AZ$1:AZ$220,0)),"",VLOOKUP(PY$1,'Tactic Recode'!$A$1:$B$547,2,FALSE))</f>
        <v>Defense Evasion, Persistence, Privilage Escalation</v>
      </c>
      <c r="PZ53" t="str">
        <f>IF(ISERROR(MATCH(PZ$1,'CSC Mitre'!AZ$1:AZ$220,0)),"",VLOOKUP(PZ$1,'Tactic Recode'!$A$1:$B$547,2,FALSE))</f>
        <v>Defense Evasion, Persistence, Privilage Escalation</v>
      </c>
      <c r="QA53" t="str">
        <f>IF(ISERROR(MATCH(QA$1,'CSC Mitre'!AZ$1:AZ$220,0)),"",VLOOKUP(QA$1,'Tactic Recode'!$A$1:$B$547,2,FALSE))</f>
        <v>Defense Evasion, Persistence, Privilage Escalation</v>
      </c>
      <c r="QB53" t="str">
        <f>IF(ISERROR(MATCH(QB$1,'CSC Mitre'!AZ$1:AZ$220,0)),"",VLOOKUP(QB$1,'Tactic Recode'!$A$1:$B$547,2,FALSE))</f>
        <v>Defense Evasion, Persistence, Privilage Escalation</v>
      </c>
      <c r="QC53" t="str">
        <f>IF(ISERROR(MATCH(QC$1,'CSC Mitre'!AZ$1:AZ$220,0)),"",VLOOKUP(QC$1,'Tactic Recode'!$A$1:$B$547,2,FALSE))</f>
        <v/>
      </c>
      <c r="QD53" t="str">
        <f>IF(ISERROR(MATCH(QD$1,'CSC Mitre'!AZ$1:AZ$220,0)),"",VLOOKUP(QD$1,'Tactic Recode'!$A$1:$B$547,2,FALSE))</f>
        <v>Defense Evasion</v>
      </c>
      <c r="QE53" t="str">
        <f>IF(ISERROR(MATCH(QE$1,'CSC Mitre'!AZ$1:AZ$220,0)),"",VLOOKUP(QE$1,'Tactic Recode'!$A$1:$B$547,2,FALSE))</f>
        <v>Defense Evasion</v>
      </c>
      <c r="QF53" t="str">
        <f>IF(ISERROR(MATCH(QF$1,'CSC Mitre'!AZ$1:AZ$220,0)),"",VLOOKUP(QF$1,'Tactic Recode'!$A$1:$B$547,2,FALSE))</f>
        <v>Defense Evasion</v>
      </c>
      <c r="QG53" t="str">
        <f>IF(ISERROR(MATCH(QG$1,'CSC Mitre'!AZ$1:AZ$220,0)),"",VLOOKUP(QG$1,'Tactic Recode'!$A$1:$B$547,2,FALSE))</f>
        <v>Defense Evasion</v>
      </c>
      <c r="QH53" t="str">
        <f>IF(ISERROR(MATCH(QH$1,'CSC Mitre'!AZ$1:AZ$220,0)),"",VLOOKUP(QH$1,'Tactic Recode'!$A$1:$B$547,2,FALSE))</f>
        <v>Defense Evasion</v>
      </c>
      <c r="QI53" t="str">
        <f>IF(ISERROR(MATCH(QI$1,'CSC Mitre'!AZ$1:AZ$220,0)),"",VLOOKUP(QI$1,'Tactic Recode'!$A$1:$B$547,2,FALSE))</f>
        <v/>
      </c>
      <c r="QJ53" t="str">
        <f>IF(ISERROR(MATCH(QJ$1,'CSC Mitre'!AZ$1:AZ$220,0)),"",VLOOKUP(QJ$1,'Tactic Recode'!$A$1:$B$547,2,FALSE))</f>
        <v>Discovery</v>
      </c>
      <c r="QK53" t="str">
        <f>IF(ISERROR(MATCH(QK$1,'CSC Mitre'!AZ$1:AZ$220,0)),"",VLOOKUP(QK$1,'Tactic Recode'!$A$1:$B$547,2,FALSE))</f>
        <v/>
      </c>
      <c r="QL53" t="str">
        <f>IF(ISERROR(MATCH(QL$1,'CSC Mitre'!AZ$1:AZ$220,0)),"",VLOOKUP(QL$1,'Tactic Recode'!$A$1:$B$547,2,FALSE))</f>
        <v/>
      </c>
      <c r="QM53" t="str">
        <f>IF(ISERROR(MATCH(QM$1,'CSC Mitre'!AZ$1:AZ$220,0)),"",VLOOKUP(QM$1,'Tactic Recode'!$A$1:$B$547,2,FALSE))</f>
        <v/>
      </c>
      <c r="QN53" t="str">
        <f>IF(ISERROR(MATCH(QN$1,'CSC Mitre'!AZ$1:AZ$220,0)),"",VLOOKUP(QN$1,'Tactic Recode'!$A$1:$B$547,2,FALSE))</f>
        <v/>
      </c>
      <c r="QO53" t="str">
        <f>IF(ISERROR(MATCH(QO$1,'CSC Mitre'!AZ$1:AZ$220,0)),"",VLOOKUP(QO$1,'Tactic Recode'!$A$1:$B$547,2,FALSE))</f>
        <v/>
      </c>
      <c r="QP53" t="str">
        <f>IF(ISERROR(MATCH(QP$1,'CSC Mitre'!AZ$1:AZ$220,0)),"",VLOOKUP(QP$1,'Tactic Recode'!$A$1:$B$547,2,FALSE))</f>
        <v/>
      </c>
      <c r="QQ53" t="str">
        <f>IF(ISERROR(MATCH(QQ$1,'CSC Mitre'!AZ$1:AZ$220,0)),"",VLOOKUP(QQ$1,'Tactic Recode'!$A$1:$B$547,2,FALSE))</f>
        <v/>
      </c>
      <c r="QR53" t="str">
        <f>IF(ISERROR(MATCH(QR$1,'CSC Mitre'!AZ$1:AZ$220,0)),"",VLOOKUP(QR$1,'Tactic Recode'!$A$1:$B$547,2,FALSE))</f>
        <v/>
      </c>
      <c r="QS53" t="str">
        <f>IF(ISERROR(MATCH(QS$1,'CSC Mitre'!AZ$1:AZ$220,0)),"",VLOOKUP(QS$1,'Tactic Recode'!$A$1:$B$547,2,FALSE))</f>
        <v/>
      </c>
      <c r="QT53" t="str">
        <f>IF(ISERROR(MATCH(QT$1,'CSC Mitre'!AZ$1:AZ$220,0)),"",VLOOKUP(QT$1,'Tactic Recode'!$A$1:$B$547,2,FALSE))</f>
        <v/>
      </c>
      <c r="QU53" t="str">
        <f>IF(ISERROR(MATCH(QU$1,'CSC Mitre'!AZ$1:AZ$220,0)),"",VLOOKUP(QU$1,'Tactic Recode'!$A$1:$B$547,2,FALSE))</f>
        <v/>
      </c>
      <c r="QV53" t="str">
        <f>IF(ISERROR(MATCH(QV$1,'CSC Mitre'!AZ$1:AZ$220,0)),"",VLOOKUP(QV$1,'Tactic Recode'!$A$1:$B$547,2,FALSE))</f>
        <v/>
      </c>
      <c r="QW53" t="str">
        <f>IF(ISERROR(MATCH(QW$1,'CSC Mitre'!AZ$1:AZ$220,0)),"",VLOOKUP(QW$1,'Tactic Recode'!$A$1:$B$547,2,FALSE))</f>
        <v/>
      </c>
      <c r="QX53" t="str">
        <f>IF(ISERROR(MATCH(QX$1,'CSC Mitre'!AZ$1:AZ$220,0)),"",VLOOKUP(QX$1,'Tactic Recode'!$A$1:$B$547,2,FALSE))</f>
        <v/>
      </c>
      <c r="QY53" t="str">
        <f>IF(ISERROR(MATCH(QY$1,'CSC Mitre'!AZ$1:AZ$220,0)),"",VLOOKUP(QY$1,'Tactic Recode'!$A$1:$B$547,2,FALSE))</f>
        <v/>
      </c>
      <c r="QZ53" t="str">
        <f>IF(ISERROR(MATCH(QZ$1,'CSC Mitre'!AZ$1:AZ$220,0)),"",VLOOKUP(QZ$1,'Tactic Recode'!$A$1:$B$547,2,FALSE))</f>
        <v/>
      </c>
      <c r="RA53" t="str">
        <f>IF(ISERROR(MATCH(RA$1,'CSC Mitre'!AZ$1:AZ$220,0)),"",VLOOKUP(RA$1,'Tactic Recode'!$A$1:$B$547,2,FALSE))</f>
        <v/>
      </c>
      <c r="RB53" t="str">
        <f>IF(ISERROR(MATCH(RB$1,'CSC Mitre'!AZ$1:AZ$220,0)),"",VLOOKUP(RB$1,'Tactic Recode'!$A$1:$B$547,2,FALSE))</f>
        <v/>
      </c>
      <c r="RC53" t="str">
        <f>IF(ISERROR(MATCH(RC$1,'CSC Mitre'!AZ$1:AZ$220,0)),"",VLOOKUP(RC$1,'Tactic Recode'!$A$1:$B$547,2,FALSE))</f>
        <v/>
      </c>
      <c r="RD53" t="str">
        <f>IF(ISERROR(MATCH(RD$1,'CSC Mitre'!AZ$1:AZ$220,0)),"",VLOOKUP(RD$1,'Tactic Recode'!$A$1:$B$547,2,FALSE))</f>
        <v/>
      </c>
      <c r="RE53" t="str">
        <f>IF(ISERROR(MATCH(RE$1,'CSC Mitre'!AZ$1:AZ$220,0)),"",VLOOKUP(RE$1,'Tactic Recode'!$A$1:$B$547,2,FALSE))</f>
        <v/>
      </c>
      <c r="RF53" t="str">
        <f>IF(ISERROR(MATCH(RF$1,'CSC Mitre'!AZ$1:AZ$220,0)),"",VLOOKUP(RF$1,'Tactic Recode'!$A$1:$B$547,2,FALSE))</f>
        <v/>
      </c>
      <c r="RG53" t="str">
        <f>IF(ISERROR(MATCH(RG$1,'CSC Mitre'!AZ$1:AZ$220,0)),"",VLOOKUP(RG$1,'Tactic Recode'!$A$1:$B$547,2,FALSE))</f>
        <v/>
      </c>
      <c r="RH53" t="str">
        <f>IF(ISERROR(MATCH(RH$1,'CSC Mitre'!AZ$1:AZ$220,0)),"",VLOOKUP(RH$1,'Tactic Recode'!$A$1:$B$547,2,FALSE))</f>
        <v/>
      </c>
      <c r="RI53" t="str">
        <f>IF(ISERROR(MATCH(RI$1,'CSC Mitre'!AZ$1:AZ$220,0)),"",VLOOKUP(RI$1,'Tactic Recode'!$A$1:$B$547,2,FALSE))</f>
        <v/>
      </c>
      <c r="RJ53" t="str">
        <f>IF(ISERROR(MATCH(RJ$1,'CSC Mitre'!AZ$1:AZ$220,0)),"",VLOOKUP(RJ$1,'Tactic Recode'!$A$1:$B$547,2,FALSE))</f>
        <v/>
      </c>
      <c r="RK53" t="str">
        <f>IF(ISERROR(MATCH(RK$1,'CSC Mitre'!AZ$1:AZ$220,0)),"",VLOOKUP(RK$1,'Tactic Recode'!$A$1:$B$547,2,FALSE))</f>
        <v/>
      </c>
      <c r="RL53" t="str">
        <f>IF(ISERROR(MATCH(RL$1,'CSC Mitre'!AZ$1:AZ$220,0)),"",VLOOKUP(RL$1,'Tactic Recode'!$A$1:$B$547,2,FALSE))</f>
        <v/>
      </c>
      <c r="RM53" t="str">
        <f>IF(ISERROR(MATCH(RM$1,'CSC Mitre'!AZ$1:AZ$220,0)),"",VLOOKUP(RM$1,'Tactic Recode'!$A$1:$B$547,2,FALSE))</f>
        <v/>
      </c>
      <c r="RN53" t="str">
        <f>IF(ISERROR(MATCH(RN$1,'CSC Mitre'!AZ$1:AZ$220,0)),"",VLOOKUP(RN$1,'Tactic Recode'!$A$1:$B$547,2,FALSE))</f>
        <v/>
      </c>
      <c r="RO53" t="str">
        <f>IF(ISERROR(MATCH(RO$1,'CSC Mitre'!AZ$1:AZ$220,0)),"",VLOOKUP(RO$1,'Tactic Recode'!$A$1:$B$547,2,FALSE))</f>
        <v/>
      </c>
      <c r="RP53" t="str">
        <f>IF(ISERROR(MATCH(RP$1,'CSC Mitre'!AZ$1:AZ$220,0)),"",VLOOKUP(RP$1,'Tactic Recode'!$A$1:$B$547,2,FALSE))</f>
        <v/>
      </c>
      <c r="RQ53" t="str">
        <f>IF(ISERROR(MATCH(RQ$1,'CSC Mitre'!AZ$1:AZ$220,0)),"",VLOOKUP(RQ$1,'Tactic Recode'!$A$1:$B$547,2,FALSE))</f>
        <v/>
      </c>
      <c r="RR53" t="str">
        <f>IF(ISERROR(MATCH(RR$1,'CSC Mitre'!AZ$1:AZ$220,0)),"",VLOOKUP(RR$1,'Tactic Recode'!$A$1:$B$547,2,FALSE))</f>
        <v/>
      </c>
      <c r="RS53" t="str">
        <f>IF(ISERROR(MATCH(RS$1,'CSC Mitre'!AZ$1:AZ$220,0)),"",VLOOKUP(RS$1,'Tactic Recode'!$A$1:$B$547,2,FALSE))</f>
        <v/>
      </c>
      <c r="RT53" t="str">
        <f>IF(ISERROR(MATCH(RT$1,'CSC Mitre'!AZ$1:AZ$220,0)),"",VLOOKUP(RT$1,'Tactic Recode'!$A$1:$B$547,2,FALSE))</f>
        <v/>
      </c>
      <c r="RU53" t="str">
        <f>IF(ISERROR(MATCH(RU$1,'CSC Mitre'!AZ$1:AZ$220,0)),"",VLOOKUP(RU$1,'Tactic Recode'!$A$1:$B$547,2,FALSE))</f>
        <v/>
      </c>
      <c r="RV53" t="str">
        <f>IF(ISERROR(MATCH(RV$1,'CSC Mitre'!AZ$1:AZ$220,0)),"",VLOOKUP(RV$1,'Tactic Recode'!$A$1:$B$547,2,FALSE))</f>
        <v/>
      </c>
      <c r="RW53" t="str">
        <f>IF(ISERROR(MATCH(RW$1,'CSC Mitre'!AZ$1:AZ$220,0)),"",VLOOKUP(RW$1,'Tactic Recode'!$A$1:$B$547,2,FALSE))</f>
        <v/>
      </c>
      <c r="RX53" t="str">
        <f>IF(ISERROR(MATCH(RX$1,'CSC Mitre'!AZ$1:AZ$220,0)),"",VLOOKUP(RX$1,'Tactic Recode'!$A$1:$B$547,2,FALSE))</f>
        <v/>
      </c>
      <c r="RY53" t="str">
        <f>IF(ISERROR(MATCH(RY$1,'CSC Mitre'!AZ$1:AZ$220,0)),"",VLOOKUP(RY$1,'Tactic Recode'!$A$1:$B$547,2,FALSE))</f>
        <v/>
      </c>
      <c r="RZ53" t="str">
        <f>IF(ISERROR(MATCH(RZ$1,'CSC Mitre'!AZ$1:AZ$220,0)),"",VLOOKUP(RZ$1,'Tactic Recode'!$A$1:$B$547,2,FALSE))</f>
        <v/>
      </c>
      <c r="SA53" t="str">
        <f>IF(ISERROR(MATCH(SA$1,'CSC Mitre'!AZ$1:AZ$220,0)),"",VLOOKUP(SA$1,'Tactic Recode'!$A$1:$B$547,2,FALSE))</f>
        <v/>
      </c>
      <c r="SB53" t="str">
        <f>IF(ISERROR(MATCH(SB$1,'CSC Mitre'!AZ$1:AZ$220,0)),"",VLOOKUP(SB$1,'Tactic Recode'!$A$1:$B$547,2,FALSE))</f>
        <v/>
      </c>
      <c r="SC53" t="str">
        <f>IF(ISERROR(MATCH(SC$1,'CSC Mitre'!AZ$1:AZ$220,0)),"",VLOOKUP(SC$1,'Tactic Recode'!$A$1:$B$547,2,FALSE))</f>
        <v/>
      </c>
      <c r="SD53" t="str">
        <f>IF(ISERROR(MATCH(SD$1,'CSC Mitre'!AZ$1:AZ$220,0)),"",VLOOKUP(SD$1,'Tactic Recode'!$A$1:$B$547,2,FALSE))</f>
        <v/>
      </c>
      <c r="SE53" t="str">
        <f>IF(ISERROR(MATCH(SE$1,'CSC Mitre'!AZ$1:AZ$220,0)),"",VLOOKUP(SE$1,'Tactic Recode'!$A$1:$B$547,2,FALSE))</f>
        <v/>
      </c>
      <c r="SF53" t="str">
        <f>IF(ISERROR(MATCH(SF$1,'CSC Mitre'!AZ$1:AZ$220,0)),"",VLOOKUP(SF$1,'Tactic Recode'!$A$1:$B$547,2,FALSE))</f>
        <v/>
      </c>
      <c r="SG53" t="str">
        <f>IF(ISERROR(MATCH(SG$1,'CSC Mitre'!AZ$1:AZ$220,0)),"",VLOOKUP(SG$1,'Tactic Recode'!$A$1:$B$547,2,FALSE))</f>
        <v/>
      </c>
      <c r="SH53" t="str">
        <f>IF(ISERROR(MATCH(SH$1,'CSC Mitre'!AZ$1:AZ$220,0)),"",VLOOKUP(SH$1,'Tactic Recode'!$A$1:$B$547,2,FALSE))</f>
        <v/>
      </c>
      <c r="SI53" t="str">
        <f>IF(ISERROR(MATCH(SI$1,'CSC Mitre'!AZ$1:AZ$220,0)),"",VLOOKUP(SI$1,'Tactic Recode'!$A$1:$B$547,2,FALSE))</f>
        <v/>
      </c>
      <c r="SJ53" t="str">
        <f>IF(ISERROR(MATCH(SJ$1,'CSC Mitre'!AZ$1:AZ$220,0)),"",VLOOKUP(SJ$1,'Tactic Recode'!$A$1:$B$547,2,FALSE))</f>
        <v/>
      </c>
      <c r="SK53" t="str">
        <f>IF(ISERROR(MATCH(SK$1,'CSC Mitre'!AZ$1:AZ$220,0)),"",VLOOKUP(SK$1,'Tactic Recode'!$A$1:$B$547,2,FALSE))</f>
        <v/>
      </c>
      <c r="SL53" t="str">
        <f>IF(ISERROR(MATCH(SL$1,'CSC Mitre'!AZ$1:AZ$220,0)),"",VLOOKUP(SL$1,'Tactic Recode'!$A$1:$B$547,2,FALSE))</f>
        <v/>
      </c>
      <c r="SM53" t="str">
        <f>IF(ISERROR(MATCH(SM$1,'CSC Mitre'!AZ$1:AZ$220,0)),"",VLOOKUP(SM$1,'Tactic Recode'!$A$1:$B$547,2,FALSE))</f>
        <v/>
      </c>
      <c r="SN53" t="str">
        <f>IF(ISERROR(MATCH(SN$1,'CSC Mitre'!AZ$1:AZ$220,0)),"",VLOOKUP(SN$1,'Tactic Recode'!$A$1:$B$547,2,FALSE))</f>
        <v/>
      </c>
      <c r="SO53" t="str">
        <f>IF(ISERROR(MATCH(SO$1,'CSC Mitre'!AZ$1:AZ$220,0)),"",VLOOKUP(SO$1,'Tactic Recode'!$A$1:$B$547,2,FALSE))</f>
        <v/>
      </c>
      <c r="SP53" t="str">
        <f>IF(ISERROR(MATCH(SP$1,'CSC Mitre'!AZ$1:AZ$220,0)),"",VLOOKUP(SP$1,'Tactic Recode'!$A$1:$B$547,2,FALSE))</f>
        <v/>
      </c>
      <c r="SQ53" t="str">
        <f>IF(ISERROR(MATCH(SQ$1,'CSC Mitre'!AZ$1:AZ$220,0)),"",VLOOKUP(SQ$1,'Tactic Recode'!$A$1:$B$547,2,FALSE))</f>
        <v/>
      </c>
      <c r="SR53" t="str">
        <f>IF(ISERROR(MATCH(SR$1,'CSC Mitre'!AZ$1:AZ$220,0)),"",VLOOKUP(SR$1,'Tactic Recode'!$A$1:$B$547,2,FALSE))</f>
        <v/>
      </c>
      <c r="SS53" t="str">
        <f>IF(ISERROR(MATCH(SS$1,'CSC Mitre'!AZ$1:AZ$220,0)),"",VLOOKUP(SS$1,'Tactic Recode'!$A$1:$B$547,2,FALSE))</f>
        <v/>
      </c>
      <c r="ST53" t="str">
        <f>IF(ISERROR(MATCH(ST$1,'CSC Mitre'!AZ$1:AZ$220,0)),"",VLOOKUP(ST$1,'Tactic Recode'!$A$1:$B$547,2,FALSE))</f>
        <v/>
      </c>
      <c r="SU53" t="str">
        <f>IF(ISERROR(MATCH(SU$1,'CSC Mitre'!AZ$1:AZ$220,0)),"",VLOOKUP(SU$1,'Tactic Recode'!$A$1:$B$547,2,FALSE))</f>
        <v/>
      </c>
      <c r="SV53" t="str">
        <f>IF(ISERROR(MATCH(SV$1,'CSC Mitre'!AZ$1:AZ$220,0)),"",VLOOKUP(SV$1,'Tactic Recode'!$A$1:$B$547,2,FALSE))</f>
        <v/>
      </c>
      <c r="SW53" t="str">
        <f>IF(ISERROR(MATCH(SW$1,'CSC Mitre'!AZ$1:AZ$220,0)),"",VLOOKUP(SW$1,'Tactic Recode'!$A$1:$B$547,2,FALSE))</f>
        <v/>
      </c>
      <c r="SX53" t="str">
        <f>IF(ISERROR(MATCH(SX$1,'CSC Mitre'!AZ$1:AZ$220,0)),"",VLOOKUP(SX$1,'Tactic Recode'!$A$1:$B$547,2,FALSE))</f>
        <v/>
      </c>
      <c r="SY53" t="str">
        <f>IF(ISERROR(MATCH(SY$1,'CSC Mitre'!AZ$1:AZ$220,0)),"",VLOOKUP(SY$1,'Tactic Recode'!$A$1:$B$547,2,FALSE))</f>
        <v/>
      </c>
      <c r="SZ53" t="str">
        <f>IF(ISERROR(MATCH(SZ$1,'CSC Mitre'!AZ$1:AZ$220,0)),"",VLOOKUP(SZ$1,'Tactic Recode'!$A$1:$B$547,2,FALSE))</f>
        <v/>
      </c>
      <c r="TA53" t="str">
        <f>IF(ISERROR(MATCH(TA$1,'CSC Mitre'!AZ$1:AZ$220,0)),"",VLOOKUP(TA$1,'Tactic Recode'!$A$1:$B$547,2,FALSE))</f>
        <v/>
      </c>
      <c r="TB53" t="str">
        <f>IF(ISERROR(MATCH(TB$1,'CSC Mitre'!AZ$1:AZ$220,0)),"",VLOOKUP(TB$1,'Tactic Recode'!$A$1:$B$547,2,FALSE))</f>
        <v/>
      </c>
      <c r="TC53" t="str">
        <f>IF(ISERROR(MATCH(TC$1,'CSC Mitre'!AZ$1:AZ$220,0)),"",VLOOKUP(TC$1,'Tactic Recode'!$A$1:$B$547,2,FALSE))</f>
        <v/>
      </c>
      <c r="TD53" t="str">
        <f>IF(ISERROR(MATCH(TD$1,'CSC Mitre'!AZ$1:AZ$220,0)),"",VLOOKUP(TD$1,'Tactic Recode'!$A$1:$B$547,2,FALSE))</f>
        <v/>
      </c>
      <c r="TE53" t="str">
        <f>IF(ISERROR(MATCH(TE$1,'CSC Mitre'!AZ$1:AZ$220,0)),"",VLOOKUP(TE$1,'Tactic Recode'!$A$1:$B$547,2,FALSE))</f>
        <v/>
      </c>
      <c r="TF53" t="str">
        <f>IF(ISERROR(MATCH(TF$1,'CSC Mitre'!AZ$1:AZ$220,0)),"",VLOOKUP(TF$1,'Tactic Recode'!$A$1:$B$547,2,FALSE))</f>
        <v>Defense Evasion</v>
      </c>
      <c r="TG53" t="str">
        <f>IF(ISERROR(MATCH(TG$1,'CSC Mitre'!AZ$1:AZ$220,0)),"",VLOOKUP(TG$1,'Tactic Recode'!$A$1:$B$547,2,FALSE))</f>
        <v>Defense Evasion</v>
      </c>
      <c r="TH53" t="str">
        <f>IF(ISERROR(MATCH(TH$1,'CSC Mitre'!AZ$1:AZ$220,0)),"",VLOOKUP(TH$1,'Tactic Recode'!$A$1:$B$547,2,FALSE))</f>
        <v/>
      </c>
      <c r="TI53" t="str">
        <f>IF(ISERROR(MATCH(TI$1,'CSC Mitre'!AZ$1:AZ$220,0)),"",VLOOKUP(TI$1,'Tactic Recode'!$A$1:$B$547,2,FALSE))</f>
        <v/>
      </c>
      <c r="TJ53" t="str">
        <f>IF(ISERROR(MATCH(TJ$1,'CSC Mitre'!AZ$1:AZ$220,0)),"",VLOOKUP(TJ$1,'Tactic Recode'!$A$1:$B$547,2,FALSE))</f>
        <v/>
      </c>
      <c r="TK53" t="str">
        <f>IF(ISERROR(MATCH(TK$1,'CSC Mitre'!AZ$1:AZ$220,0)),"",VLOOKUP(TK$1,'Tactic Recode'!$A$1:$B$547,2,FALSE))</f>
        <v>Defense Evasion</v>
      </c>
      <c r="TL53" t="str">
        <f>IF(ISERROR(MATCH(TL$1,'CSC Mitre'!AZ$1:AZ$220,0)),"",VLOOKUP(TL$1,'Tactic Recode'!$A$1:$B$547,2,FALSE))</f>
        <v>Defense Evasion</v>
      </c>
      <c r="TM53" t="str">
        <f>IF(ISERROR(MATCH(TM$1,'CSC Mitre'!AZ$1:AZ$220,0)),"",VLOOKUP(TM$1,'Tactic Recode'!$A$1:$B$547,2,FALSE))</f>
        <v>Defense Evasion</v>
      </c>
      <c r="TN53" t="str">
        <f>IF(ISERROR(MATCH(TN$1,'CSC Mitre'!AZ$1:AZ$220,0)),"",VLOOKUP(TN$1,'Tactic Recode'!$A$1:$B$547,2,FALSE))</f>
        <v/>
      </c>
      <c r="TO53" t="str">
        <f>IF(ISERROR(MATCH(TO$1,'CSC Mitre'!AZ$1:AZ$220,0)),"",VLOOKUP(TO$1,'Tactic Recode'!$A$1:$B$547,2,FALSE))</f>
        <v/>
      </c>
      <c r="TP53" t="str">
        <f>IF(ISERROR(MATCH(TP$1,'CSC Mitre'!AZ$1:AZ$220,0)),"",VLOOKUP(TP$1,'Tactic Recode'!$A$1:$B$547,2,FALSE))</f>
        <v/>
      </c>
      <c r="TQ53" t="str">
        <f>IF(ISERROR(MATCH(TQ$1,'CSC Mitre'!AZ$1:AZ$220,0)),"",VLOOKUP(TQ$1,'Tactic Recode'!$A$1:$B$547,2,FALSE))</f>
        <v/>
      </c>
      <c r="TR53" t="str">
        <f>IF(ISERROR(MATCH(TR$1,'CSC Mitre'!AZ$1:AZ$220,0)),"",VLOOKUP(TR$1,'Tactic Recode'!$A$1:$B$547,2,FALSE))</f>
        <v/>
      </c>
      <c r="TS53" t="str">
        <f>IF(ISERROR(MATCH(TS$1,'CSC Mitre'!AZ$1:AZ$220,0)),"",VLOOKUP(TS$1,'Tactic Recode'!$A$1:$B$547,2,FALSE))</f>
        <v/>
      </c>
      <c r="TT53" t="str">
        <f>IF(ISERROR(MATCH(TT$1,'CSC Mitre'!AZ$1:AZ$220,0)),"",VLOOKUP(TT$1,'Tactic Recode'!$A$1:$B$547,2,FALSE))</f>
        <v/>
      </c>
      <c r="TU53" t="str">
        <f>IF(ISERROR(MATCH(TU$1,'CSC Mitre'!AZ$1:AZ$220,0)),"",VLOOKUP(TU$1,'Tactic Recode'!$A$1:$B$547,2,FALSE))</f>
        <v/>
      </c>
      <c r="TV53" t="str">
        <f>IF(ISERROR(MATCH(TV$1,'CSC Mitre'!AZ$1:AZ$220,0)),"",VLOOKUP(TV$1,'Tactic Recode'!$A$1:$B$547,2,FALSE))</f>
        <v/>
      </c>
      <c r="TW53" t="str">
        <f>IF(ISERROR(MATCH(TW$1,'CSC Mitre'!AZ$1:AZ$220,0)),"",VLOOKUP(TW$1,'Tactic Recode'!$A$1:$B$547,2,FALSE))</f>
        <v/>
      </c>
      <c r="TX53" t="str">
        <f>IF(ISERROR(MATCH(TX$1,'CSC Mitre'!AZ$1:AZ$220,0)),"",VLOOKUP(TX$1,'Tactic Recode'!$A$1:$B$547,2,FALSE))</f>
        <v/>
      </c>
      <c r="TY53" t="str">
        <f>IF(ISERROR(MATCH(TY$1,'CSC Mitre'!AZ$1:AZ$220,0)),"",VLOOKUP(TY$1,'Tactic Recode'!$A$1:$B$547,2,FALSE))</f>
        <v/>
      </c>
      <c r="TZ53" t="str">
        <f>IF(ISERROR(MATCH(TZ$1,'CSC Mitre'!AZ$1:AZ$220,0)),"",VLOOKUP(TZ$1,'Tactic Recode'!$A$1:$B$547,2,FALSE))</f>
        <v/>
      </c>
      <c r="UA53" t="str">
        <f>IF(ISERROR(MATCH(UA$1,'CSC Mitre'!AZ$1:AZ$220,0)),"",VLOOKUP(UA$1,'Tactic Recode'!$A$1:$B$547,2,FALSE))</f>
        <v/>
      </c>
      <c r="UB53" t="str">
        <f>IF(ISERROR(MATCH(UB$1,'CSC Mitre'!AZ$1:AZ$220,0)),"",VLOOKUP(UB$1,'Tactic Recode'!$A$1:$B$547,2,FALSE))</f>
        <v/>
      </c>
    </row>
    <row r="54" spans="1:548" x14ac:dyDescent="0.25">
      <c r="A54" s="59" t="s">
        <v>451</v>
      </c>
      <c r="B54" t="str">
        <f>IF(ISERROR(MATCH(B$1,'CSC Mitre'!BA$1:BA$220,0)),"",VLOOKUP(B$1,'Tactic Recode'!$A$1:$B$547,2,FALSE))</f>
        <v/>
      </c>
      <c r="C54" t="str">
        <f>IF(ISERROR(MATCH(C$1,'CSC Mitre'!BA$1:BA$220,0)),"",VLOOKUP(C$1,'Tactic Recode'!$A$1:$B$547,2,FALSE))</f>
        <v/>
      </c>
      <c r="D54" t="str">
        <f>IF(ISERROR(MATCH(D$1,'CSC Mitre'!BA$1:BA$220,0)),"",VLOOKUP(D$1,'Tactic Recode'!$A$1:$B$547,2,FALSE))</f>
        <v/>
      </c>
      <c r="E54" t="str">
        <f>IF(ISERROR(MATCH(E$1,'CSC Mitre'!BA$1:BA$220,0)),"",VLOOKUP(E$1,'Tactic Recode'!$A$1:$B$547,2,FALSE))</f>
        <v/>
      </c>
      <c r="F54" t="str">
        <f>IF(ISERROR(MATCH(F$1,'CSC Mitre'!BA$1:BA$220,0)),"",VLOOKUP(F$1,'Tactic Recode'!$A$1:$B$547,2,FALSE))</f>
        <v/>
      </c>
      <c r="G54" t="str">
        <f>IF(ISERROR(MATCH(G$1,'CSC Mitre'!BA$1:BA$220,0)),"",VLOOKUP(G$1,'Tactic Recode'!$A$1:$B$547,2,FALSE))</f>
        <v/>
      </c>
      <c r="H54" t="str">
        <f>IF(ISERROR(MATCH(H$1,'CSC Mitre'!BA$1:BA$220,0)),"",VLOOKUP(H$1,'Tactic Recode'!$A$1:$B$547,2,FALSE))</f>
        <v/>
      </c>
      <c r="I54" t="str">
        <f>IF(ISERROR(MATCH(I$1,'CSC Mitre'!BA$1:BA$220,0)),"",VLOOKUP(I$1,'Tactic Recode'!$A$1:$B$547,2,FALSE))</f>
        <v/>
      </c>
      <c r="J54" t="str">
        <f>IF(ISERROR(MATCH(J$1,'CSC Mitre'!BA$1:BA$220,0)),"",VLOOKUP(J$1,'Tactic Recode'!$A$1:$B$547,2,FALSE))</f>
        <v/>
      </c>
      <c r="K54" t="str">
        <f>IF(ISERROR(MATCH(K$1,'CSC Mitre'!BA$1:BA$220,0)),"",VLOOKUP(K$1,'Tactic Recode'!$A$1:$B$547,2,FALSE))</f>
        <v/>
      </c>
      <c r="L54" t="str">
        <f>IF(ISERROR(MATCH(L$1,'CSC Mitre'!BA$1:BA$220,0)),"",VLOOKUP(L$1,'Tactic Recode'!$A$1:$B$547,2,FALSE))</f>
        <v/>
      </c>
      <c r="M54" t="str">
        <f>IF(ISERROR(MATCH(M$1,'CSC Mitre'!BA$1:BA$220,0)),"",VLOOKUP(M$1,'Tactic Recode'!$A$1:$B$547,2,FALSE))</f>
        <v/>
      </c>
      <c r="N54" t="str">
        <f>IF(ISERROR(MATCH(N$1,'CSC Mitre'!BA$1:BA$220,0)),"",VLOOKUP(N$1,'Tactic Recode'!$A$1:$B$547,2,FALSE))</f>
        <v/>
      </c>
      <c r="O54" t="str">
        <f>IF(ISERROR(MATCH(O$1,'CSC Mitre'!BA$1:BA$220,0)),"",VLOOKUP(O$1,'Tactic Recode'!$A$1:$B$547,2,FALSE))</f>
        <v/>
      </c>
      <c r="P54" t="str">
        <f>IF(ISERROR(MATCH(P$1,'CSC Mitre'!BA$1:BA$220,0)),"",VLOOKUP(P$1,'Tactic Recode'!$A$1:$B$547,2,FALSE))</f>
        <v/>
      </c>
      <c r="Q54" t="str">
        <f>IF(ISERROR(MATCH(Q$1,'CSC Mitre'!BA$1:BA$220,0)),"",VLOOKUP(Q$1,'Tactic Recode'!$A$1:$B$547,2,FALSE))</f>
        <v/>
      </c>
      <c r="R54" t="str">
        <f>IF(ISERROR(MATCH(R$1,'CSC Mitre'!BA$1:BA$220,0)),"",VLOOKUP(R$1,'Tactic Recode'!$A$1:$B$547,2,FALSE))</f>
        <v/>
      </c>
      <c r="S54" t="str">
        <f>IF(ISERROR(MATCH(S$1,'CSC Mitre'!BA$1:BA$220,0)),"",VLOOKUP(S$1,'Tactic Recode'!$A$1:$B$547,2,FALSE))</f>
        <v/>
      </c>
      <c r="T54" t="str">
        <f>IF(ISERROR(MATCH(T$1,'CSC Mitre'!BA$1:BA$220,0)),"",VLOOKUP(T$1,'Tactic Recode'!$A$1:$B$547,2,FALSE))</f>
        <v/>
      </c>
      <c r="U54" t="str">
        <f>IF(ISERROR(MATCH(U$1,'CSC Mitre'!BA$1:BA$220,0)),"",VLOOKUP(U$1,'Tactic Recode'!$A$1:$B$547,2,FALSE))</f>
        <v/>
      </c>
      <c r="V54" t="str">
        <f>IF(ISERROR(MATCH(V$1,'CSC Mitre'!BA$1:BA$220,0)),"",VLOOKUP(V$1,'Tactic Recode'!$A$1:$B$547,2,FALSE))</f>
        <v/>
      </c>
      <c r="W54" t="str">
        <f>IF(ISERROR(MATCH(W$1,'CSC Mitre'!BA$1:BA$220,0)),"",VLOOKUP(W$1,'Tactic Recode'!$A$1:$B$547,2,FALSE))</f>
        <v/>
      </c>
      <c r="X54" t="str">
        <f>IF(ISERROR(MATCH(X$1,'CSC Mitre'!BA$1:BA$220,0)),"",VLOOKUP(X$1,'Tactic Recode'!$A$1:$B$547,2,FALSE))</f>
        <v/>
      </c>
      <c r="Y54" t="str">
        <f>IF(ISERROR(MATCH(Y$1,'CSC Mitre'!BA$1:BA$220,0)),"",VLOOKUP(Y$1,'Tactic Recode'!$A$1:$B$547,2,FALSE))</f>
        <v/>
      </c>
      <c r="Z54" t="str">
        <f>IF(ISERROR(MATCH(Z$1,'CSC Mitre'!BA$1:BA$220,0)),"",VLOOKUP(Z$1,'Tactic Recode'!$A$1:$B$547,2,FALSE))</f>
        <v/>
      </c>
      <c r="AA54" t="str">
        <f>IF(ISERROR(MATCH(AA$1,'CSC Mitre'!BA$1:BA$220,0)),"",VLOOKUP(AA$1,'Tactic Recode'!$A$1:$B$547,2,FALSE))</f>
        <v/>
      </c>
      <c r="AB54" t="str">
        <f>IF(ISERROR(MATCH(AB$1,'CSC Mitre'!BA$1:BA$220,0)),"",VLOOKUP(AB$1,'Tactic Recode'!$A$1:$B$547,2,FALSE))</f>
        <v/>
      </c>
      <c r="AC54" t="str">
        <f>IF(ISERROR(MATCH(AC$1,'CSC Mitre'!BA$1:BA$220,0)),"",VLOOKUP(AC$1,'Tactic Recode'!$A$1:$B$547,2,FALSE))</f>
        <v/>
      </c>
      <c r="AD54" t="str">
        <f>IF(ISERROR(MATCH(AD$1,'CSC Mitre'!BA$1:BA$220,0)),"",VLOOKUP(AD$1,'Tactic Recode'!$A$1:$B$547,2,FALSE))</f>
        <v/>
      </c>
      <c r="AE54" t="str">
        <f>IF(ISERROR(MATCH(AE$1,'CSC Mitre'!BA$1:BA$220,0)),"",VLOOKUP(AE$1,'Tactic Recode'!$A$1:$B$547,2,FALSE))</f>
        <v/>
      </c>
      <c r="AF54" t="str">
        <f>IF(ISERROR(MATCH(AF$1,'CSC Mitre'!BA$1:BA$220,0)),"",VLOOKUP(AF$1,'Tactic Recode'!$A$1:$B$547,2,FALSE))</f>
        <v/>
      </c>
      <c r="AG54" t="str">
        <f>IF(ISERROR(MATCH(AG$1,'CSC Mitre'!BA$1:BA$220,0)),"",VLOOKUP(AG$1,'Tactic Recode'!$A$1:$B$547,2,FALSE))</f>
        <v/>
      </c>
      <c r="AH54" t="str">
        <f>IF(ISERROR(MATCH(AH$1,'CSC Mitre'!BA$1:BA$220,0)),"",VLOOKUP(AH$1,'Tactic Recode'!$A$1:$B$547,2,FALSE))</f>
        <v/>
      </c>
      <c r="AI54" t="str">
        <f>IF(ISERROR(MATCH(AI$1,'CSC Mitre'!BA$1:BA$220,0)),"",VLOOKUP(AI$1,'Tactic Recode'!$A$1:$B$547,2,FALSE))</f>
        <v/>
      </c>
      <c r="AJ54" t="str">
        <f>IF(ISERROR(MATCH(AJ$1,'CSC Mitre'!BA$1:BA$220,0)),"",VLOOKUP(AJ$1,'Tactic Recode'!$A$1:$B$547,2,FALSE))</f>
        <v/>
      </c>
      <c r="AK54" t="str">
        <f>IF(ISERROR(MATCH(AK$1,'CSC Mitre'!BA$1:BA$220,0)),"",VLOOKUP(AK$1,'Tactic Recode'!$A$1:$B$547,2,FALSE))</f>
        <v/>
      </c>
      <c r="AL54" t="str">
        <f>IF(ISERROR(MATCH(AL$1,'CSC Mitre'!BA$1:BA$220,0)),"",VLOOKUP(AL$1,'Tactic Recode'!$A$1:$B$547,2,FALSE))</f>
        <v/>
      </c>
      <c r="AM54" t="str">
        <f>IF(ISERROR(MATCH(AM$1,'CSC Mitre'!BA$1:BA$220,0)),"",VLOOKUP(AM$1,'Tactic Recode'!$A$1:$B$547,2,FALSE))</f>
        <v/>
      </c>
      <c r="AN54" t="str">
        <f>IF(ISERROR(MATCH(AN$1,'CSC Mitre'!BA$1:BA$220,0)),"",VLOOKUP(AN$1,'Tactic Recode'!$A$1:$B$547,2,FALSE))</f>
        <v/>
      </c>
      <c r="AO54" t="str">
        <f>IF(ISERROR(MATCH(AO$1,'CSC Mitre'!BA$1:BA$220,0)),"",VLOOKUP(AO$1,'Tactic Recode'!$A$1:$B$547,2,FALSE))</f>
        <v/>
      </c>
      <c r="AP54" t="str">
        <f>IF(ISERROR(MATCH(AP$1,'CSC Mitre'!BA$1:BA$220,0)),"",VLOOKUP(AP$1,'Tactic Recode'!$A$1:$B$547,2,FALSE))</f>
        <v/>
      </c>
      <c r="AQ54" t="str">
        <f>IF(ISERROR(MATCH(AQ$1,'CSC Mitre'!BA$1:BA$220,0)),"",VLOOKUP(AQ$1,'Tactic Recode'!$A$1:$B$547,2,FALSE))</f>
        <v/>
      </c>
      <c r="AR54" t="str">
        <f>IF(ISERROR(MATCH(AR$1,'CSC Mitre'!BA$1:BA$220,0)),"",VLOOKUP(AR$1,'Tactic Recode'!$A$1:$B$547,2,FALSE))</f>
        <v/>
      </c>
      <c r="AS54" t="str">
        <f>IF(ISERROR(MATCH(AS$1,'CSC Mitre'!BA$1:BA$220,0)),"",VLOOKUP(AS$1,'Tactic Recode'!$A$1:$B$547,2,FALSE))</f>
        <v/>
      </c>
      <c r="AT54" t="str">
        <f>IF(ISERROR(MATCH(AT$1,'CSC Mitre'!BA$1:BA$220,0)),"",VLOOKUP(AT$1,'Tactic Recode'!$A$1:$B$547,2,FALSE))</f>
        <v/>
      </c>
      <c r="AU54" t="str">
        <f>IF(ISERROR(MATCH(AU$1,'CSC Mitre'!BA$1:BA$220,0)),"",VLOOKUP(AU$1,'Tactic Recode'!$A$1:$B$547,2,FALSE))</f>
        <v/>
      </c>
      <c r="AV54" t="str">
        <f>IF(ISERROR(MATCH(AV$1,'CSC Mitre'!BA$1:BA$220,0)),"",VLOOKUP(AV$1,'Tactic Recode'!$A$1:$B$547,2,FALSE))</f>
        <v/>
      </c>
      <c r="AW54" t="str">
        <f>IF(ISERROR(MATCH(AW$1,'CSC Mitre'!BA$1:BA$220,0)),"",VLOOKUP(AW$1,'Tactic Recode'!$A$1:$B$547,2,FALSE))</f>
        <v/>
      </c>
      <c r="AX54" t="str">
        <f>IF(ISERROR(MATCH(AX$1,'CSC Mitre'!BA$1:BA$220,0)),"",VLOOKUP(AX$1,'Tactic Recode'!$A$1:$B$547,2,FALSE))</f>
        <v/>
      </c>
      <c r="AY54" t="str">
        <f>IF(ISERROR(MATCH(AY$1,'CSC Mitre'!BA$1:BA$220,0)),"",VLOOKUP(AY$1,'Tactic Recode'!$A$1:$B$547,2,FALSE))</f>
        <v/>
      </c>
      <c r="AZ54" t="str">
        <f>IF(ISERROR(MATCH(AZ$1,'CSC Mitre'!BA$1:BA$220,0)),"",VLOOKUP(AZ$1,'Tactic Recode'!$A$1:$B$547,2,FALSE))</f>
        <v/>
      </c>
      <c r="BA54" t="str">
        <f>IF(ISERROR(MATCH(BA$1,'CSC Mitre'!BA$1:BA$220,0)),"",VLOOKUP(BA$1,'Tactic Recode'!$A$1:$B$547,2,FALSE))</f>
        <v/>
      </c>
      <c r="BB54" t="str">
        <f>IF(ISERROR(MATCH(BB$1,'CSC Mitre'!BA$1:BA$220,0)),"",VLOOKUP(BB$1,'Tactic Recode'!$A$1:$B$547,2,FALSE))</f>
        <v/>
      </c>
      <c r="BC54" t="str">
        <f>IF(ISERROR(MATCH(BC$1,'CSC Mitre'!BA$1:BA$220,0)),"",VLOOKUP(BC$1,'Tactic Recode'!$A$1:$B$547,2,FALSE))</f>
        <v/>
      </c>
      <c r="BD54" t="str">
        <f>IF(ISERROR(MATCH(BD$1,'CSC Mitre'!BA$1:BA$220,0)),"",VLOOKUP(BD$1,'Tactic Recode'!$A$1:$B$547,2,FALSE))</f>
        <v/>
      </c>
      <c r="BE54" t="str">
        <f>IF(ISERROR(MATCH(BE$1,'CSC Mitre'!BA$1:BA$220,0)),"",VLOOKUP(BE$1,'Tactic Recode'!$A$1:$B$547,2,FALSE))</f>
        <v/>
      </c>
      <c r="BF54" t="str">
        <f>IF(ISERROR(MATCH(BF$1,'CSC Mitre'!BA$1:BA$220,0)),"",VLOOKUP(BF$1,'Tactic Recode'!$A$1:$B$547,2,FALSE))</f>
        <v/>
      </c>
      <c r="BG54" t="str">
        <f>IF(ISERROR(MATCH(BG$1,'CSC Mitre'!BA$1:BA$220,0)),"",VLOOKUP(BG$1,'Tactic Recode'!$A$1:$B$547,2,FALSE))</f>
        <v/>
      </c>
      <c r="BH54" t="str">
        <f>IF(ISERROR(MATCH(BH$1,'CSC Mitre'!BA$1:BA$220,0)),"",VLOOKUP(BH$1,'Tactic Recode'!$A$1:$B$547,2,FALSE))</f>
        <v/>
      </c>
      <c r="BI54" t="str">
        <f>IF(ISERROR(MATCH(BI$1,'CSC Mitre'!BA$1:BA$220,0)),"",VLOOKUP(BI$1,'Tactic Recode'!$A$1:$B$547,2,FALSE))</f>
        <v/>
      </c>
      <c r="BJ54" t="str">
        <f>IF(ISERROR(MATCH(BJ$1,'CSC Mitre'!BA$1:BA$220,0)),"",VLOOKUP(BJ$1,'Tactic Recode'!$A$1:$B$547,2,FALSE))</f>
        <v/>
      </c>
      <c r="BK54" t="str">
        <f>IF(ISERROR(MATCH(BK$1,'CSC Mitre'!BA$1:BA$220,0)),"",VLOOKUP(BK$1,'Tactic Recode'!$A$1:$B$547,2,FALSE))</f>
        <v/>
      </c>
      <c r="BL54" t="str">
        <f>IF(ISERROR(MATCH(BL$1,'CSC Mitre'!BA$1:BA$220,0)),"",VLOOKUP(BL$1,'Tactic Recode'!$A$1:$B$547,2,FALSE))</f>
        <v/>
      </c>
      <c r="BM54" t="str">
        <f>IF(ISERROR(MATCH(BM$1,'CSC Mitre'!BA$1:BA$220,0)),"",VLOOKUP(BM$1,'Tactic Recode'!$A$1:$B$547,2,FALSE))</f>
        <v/>
      </c>
      <c r="BN54" t="str">
        <f>IF(ISERROR(MATCH(BN$1,'CSC Mitre'!BA$1:BA$220,0)),"",VLOOKUP(BN$1,'Tactic Recode'!$A$1:$B$547,2,FALSE))</f>
        <v/>
      </c>
      <c r="BO54" t="str">
        <f>IF(ISERROR(MATCH(BO$1,'CSC Mitre'!BA$1:BA$220,0)),"",VLOOKUP(BO$1,'Tactic Recode'!$A$1:$B$547,2,FALSE))</f>
        <v/>
      </c>
      <c r="BP54" t="str">
        <f>IF(ISERROR(MATCH(BP$1,'CSC Mitre'!BA$1:BA$220,0)),"",VLOOKUP(BP$1,'Tactic Recode'!$A$1:$B$547,2,FALSE))</f>
        <v/>
      </c>
      <c r="BQ54" t="str">
        <f>IF(ISERROR(MATCH(BQ$1,'CSC Mitre'!BA$1:BA$220,0)),"",VLOOKUP(BQ$1,'Tactic Recode'!$A$1:$B$547,2,FALSE))</f>
        <v/>
      </c>
      <c r="BR54" t="str">
        <f>IF(ISERROR(MATCH(BR$1,'CSC Mitre'!BA$1:BA$220,0)),"",VLOOKUP(BR$1,'Tactic Recode'!$A$1:$B$547,2,FALSE))</f>
        <v/>
      </c>
      <c r="BS54" t="str">
        <f>IF(ISERROR(MATCH(BS$1,'CSC Mitre'!BA$1:BA$220,0)),"",VLOOKUP(BS$1,'Tactic Recode'!$A$1:$B$547,2,FALSE))</f>
        <v/>
      </c>
      <c r="BT54" t="str">
        <f>IF(ISERROR(MATCH(BT$1,'CSC Mitre'!BA$1:BA$220,0)),"",VLOOKUP(BT$1,'Tactic Recode'!$A$1:$B$547,2,FALSE))</f>
        <v/>
      </c>
      <c r="BU54" t="str">
        <f>IF(ISERROR(MATCH(BU$1,'CSC Mitre'!BA$1:BA$220,0)),"",VLOOKUP(BU$1,'Tactic Recode'!$A$1:$B$547,2,FALSE))</f>
        <v/>
      </c>
      <c r="BV54" t="str">
        <f>IF(ISERROR(MATCH(BV$1,'CSC Mitre'!BA$1:BA$220,0)),"",VLOOKUP(BV$1,'Tactic Recode'!$A$1:$B$547,2,FALSE))</f>
        <v/>
      </c>
      <c r="BW54" t="str">
        <f>IF(ISERROR(MATCH(BW$1,'CSC Mitre'!BA$1:BA$220,0)),"",VLOOKUP(BW$1,'Tactic Recode'!$A$1:$B$547,2,FALSE))</f>
        <v/>
      </c>
      <c r="BX54" t="str">
        <f>IF(ISERROR(MATCH(BX$1,'CSC Mitre'!BA$1:BA$220,0)),"",VLOOKUP(BX$1,'Tactic Recode'!$A$1:$B$547,2,FALSE))</f>
        <v/>
      </c>
      <c r="BY54" t="str">
        <f>IF(ISERROR(MATCH(BY$1,'CSC Mitre'!BA$1:BA$220,0)),"",VLOOKUP(BY$1,'Tactic Recode'!$A$1:$B$547,2,FALSE))</f>
        <v/>
      </c>
      <c r="BZ54" t="str">
        <f>IF(ISERROR(MATCH(BZ$1,'CSC Mitre'!BA$1:BA$220,0)),"",VLOOKUP(BZ$1,'Tactic Recode'!$A$1:$B$547,2,FALSE))</f>
        <v/>
      </c>
      <c r="CA54" t="str">
        <f>IF(ISERROR(MATCH(CA$1,'CSC Mitre'!BA$1:BA$220,0)),"",VLOOKUP(CA$1,'Tactic Recode'!$A$1:$B$547,2,FALSE))</f>
        <v/>
      </c>
      <c r="CB54" t="str">
        <f>IF(ISERROR(MATCH(CB$1,'CSC Mitre'!BA$1:BA$220,0)),"",VLOOKUP(CB$1,'Tactic Recode'!$A$1:$B$547,2,FALSE))</f>
        <v/>
      </c>
      <c r="CC54" t="str">
        <f>IF(ISERROR(MATCH(CC$1,'CSC Mitre'!BA$1:BA$220,0)),"",VLOOKUP(CC$1,'Tactic Recode'!$A$1:$B$547,2,FALSE))</f>
        <v/>
      </c>
      <c r="CD54" t="str">
        <f>IF(ISERROR(MATCH(CD$1,'CSC Mitre'!BA$1:BA$220,0)),"",VLOOKUP(CD$1,'Tactic Recode'!$A$1:$B$547,2,FALSE))</f>
        <v/>
      </c>
      <c r="CE54" t="str">
        <f>IF(ISERROR(MATCH(CE$1,'CSC Mitre'!BA$1:BA$220,0)),"",VLOOKUP(CE$1,'Tactic Recode'!$A$1:$B$547,2,FALSE))</f>
        <v/>
      </c>
      <c r="CF54" t="str">
        <f>IF(ISERROR(MATCH(CF$1,'CSC Mitre'!BA$1:BA$220,0)),"",VLOOKUP(CF$1,'Tactic Recode'!$A$1:$B$547,2,FALSE))</f>
        <v/>
      </c>
      <c r="CG54" t="str">
        <f>IF(ISERROR(MATCH(CG$1,'CSC Mitre'!BA$1:BA$220,0)),"",VLOOKUP(CG$1,'Tactic Recode'!$A$1:$B$547,2,FALSE))</f>
        <v/>
      </c>
      <c r="CH54" t="str">
        <f>IF(ISERROR(MATCH(CH$1,'CSC Mitre'!BA$1:BA$220,0)),"",VLOOKUP(CH$1,'Tactic Recode'!$A$1:$B$547,2,FALSE))</f>
        <v/>
      </c>
      <c r="CI54" t="str">
        <f>IF(ISERROR(MATCH(CI$1,'CSC Mitre'!BA$1:BA$220,0)),"",VLOOKUP(CI$1,'Tactic Recode'!$A$1:$B$547,2,FALSE))</f>
        <v/>
      </c>
      <c r="CJ54" t="str">
        <f>IF(ISERROR(MATCH(CJ$1,'CSC Mitre'!BA$1:BA$220,0)),"",VLOOKUP(CJ$1,'Tactic Recode'!$A$1:$B$547,2,FALSE))</f>
        <v/>
      </c>
      <c r="CK54" t="str">
        <f>IF(ISERROR(MATCH(CK$1,'CSC Mitre'!BA$1:BA$220,0)),"",VLOOKUP(CK$1,'Tactic Recode'!$A$1:$B$547,2,FALSE))</f>
        <v/>
      </c>
      <c r="CL54" t="str">
        <f>IF(ISERROR(MATCH(CL$1,'CSC Mitre'!BA$1:BA$220,0)),"",VLOOKUP(CL$1,'Tactic Recode'!$A$1:$B$547,2,FALSE))</f>
        <v/>
      </c>
      <c r="CM54" t="str">
        <f>IF(ISERROR(MATCH(CM$1,'CSC Mitre'!BA$1:BA$220,0)),"",VLOOKUP(CM$1,'Tactic Recode'!$A$1:$B$547,2,FALSE))</f>
        <v/>
      </c>
      <c r="CN54" t="str">
        <f>IF(ISERROR(MATCH(CN$1,'CSC Mitre'!BA$1:BA$220,0)),"",VLOOKUP(CN$1,'Tactic Recode'!$A$1:$B$547,2,FALSE))</f>
        <v/>
      </c>
      <c r="CO54" t="str">
        <f>IF(ISERROR(MATCH(CO$1,'CSC Mitre'!BA$1:BA$220,0)),"",VLOOKUP(CO$1,'Tactic Recode'!$A$1:$B$547,2,FALSE))</f>
        <v/>
      </c>
      <c r="CP54" t="str">
        <f>IF(ISERROR(MATCH(CP$1,'CSC Mitre'!BA$1:BA$220,0)),"",VLOOKUP(CP$1,'Tactic Recode'!$A$1:$B$547,2,FALSE))</f>
        <v/>
      </c>
      <c r="CQ54" t="str">
        <f>IF(ISERROR(MATCH(CQ$1,'CSC Mitre'!BA$1:BA$220,0)),"",VLOOKUP(CQ$1,'Tactic Recode'!$A$1:$B$547,2,FALSE))</f>
        <v/>
      </c>
      <c r="CR54" t="str">
        <f>IF(ISERROR(MATCH(CR$1,'CSC Mitre'!BA$1:BA$220,0)),"",VLOOKUP(CR$1,'Tactic Recode'!$A$1:$B$547,2,FALSE))</f>
        <v/>
      </c>
      <c r="CS54" t="str">
        <f>IF(ISERROR(MATCH(CS$1,'CSC Mitre'!BA$1:BA$220,0)),"",VLOOKUP(CS$1,'Tactic Recode'!$A$1:$B$547,2,FALSE))</f>
        <v/>
      </c>
      <c r="CT54" t="str">
        <f>IF(ISERROR(MATCH(CT$1,'CSC Mitre'!BA$1:BA$220,0)),"",VLOOKUP(CT$1,'Tactic Recode'!$A$1:$B$547,2,FALSE))</f>
        <v/>
      </c>
      <c r="CU54" t="str">
        <f>IF(ISERROR(MATCH(CU$1,'CSC Mitre'!BA$1:BA$220,0)),"",VLOOKUP(CU$1,'Tactic Recode'!$A$1:$B$547,2,FALSE))</f>
        <v/>
      </c>
      <c r="CV54" t="str">
        <f>IF(ISERROR(MATCH(CV$1,'CSC Mitre'!BA$1:BA$220,0)),"",VLOOKUP(CV$1,'Tactic Recode'!$A$1:$B$547,2,FALSE))</f>
        <v/>
      </c>
      <c r="CW54" t="str">
        <f>IF(ISERROR(MATCH(CW$1,'CSC Mitre'!BA$1:BA$220,0)),"",VLOOKUP(CW$1,'Tactic Recode'!$A$1:$B$547,2,FALSE))</f>
        <v/>
      </c>
      <c r="CX54" t="str">
        <f>IF(ISERROR(MATCH(CX$1,'CSC Mitre'!BA$1:BA$220,0)),"",VLOOKUP(CX$1,'Tactic Recode'!$A$1:$B$547,2,FALSE))</f>
        <v/>
      </c>
      <c r="CY54" t="str">
        <f>IF(ISERROR(MATCH(CY$1,'CSC Mitre'!BA$1:BA$220,0)),"",VLOOKUP(CY$1,'Tactic Recode'!$A$1:$B$547,2,FALSE))</f>
        <v/>
      </c>
      <c r="CZ54" t="str">
        <f>IF(ISERROR(MATCH(CZ$1,'CSC Mitre'!BA$1:BA$220,0)),"",VLOOKUP(CZ$1,'Tactic Recode'!$A$1:$B$547,2,FALSE))</f>
        <v/>
      </c>
      <c r="DA54" t="str">
        <f>IF(ISERROR(MATCH(DA$1,'CSC Mitre'!BA$1:BA$220,0)),"",VLOOKUP(DA$1,'Tactic Recode'!$A$1:$B$547,2,FALSE))</f>
        <v/>
      </c>
      <c r="DB54" t="str">
        <f>IF(ISERROR(MATCH(DB$1,'CSC Mitre'!BA$1:BA$220,0)),"",VLOOKUP(DB$1,'Tactic Recode'!$A$1:$B$547,2,FALSE))</f>
        <v>Privilage Escalation</v>
      </c>
      <c r="DC54" t="str">
        <f>IF(ISERROR(MATCH(DC$1,'CSC Mitre'!BA$1:BA$220,0)),"",VLOOKUP(DC$1,'Tactic Recode'!$A$1:$B$547,2,FALSE))</f>
        <v/>
      </c>
      <c r="DD54" t="str">
        <f>IF(ISERROR(MATCH(DD$1,'CSC Mitre'!BA$1:BA$220,0)),"",VLOOKUP(DD$1,'Tactic Recode'!$A$1:$B$547,2,FALSE))</f>
        <v/>
      </c>
      <c r="DE54" t="str">
        <f>IF(ISERROR(MATCH(DE$1,'CSC Mitre'!BA$1:BA$220,0)),"",VLOOKUP(DE$1,'Tactic Recode'!$A$1:$B$547,2,FALSE))</f>
        <v/>
      </c>
      <c r="DF54" t="str">
        <f>IF(ISERROR(MATCH(DF$1,'CSC Mitre'!BA$1:BA$220,0)),"",VLOOKUP(DF$1,'Tactic Recode'!$A$1:$B$547,2,FALSE))</f>
        <v/>
      </c>
      <c r="DG54" t="str">
        <f>IF(ISERROR(MATCH(DG$1,'CSC Mitre'!BA$1:BA$220,0)),"",VLOOKUP(DG$1,'Tactic Recode'!$A$1:$B$547,2,FALSE))</f>
        <v/>
      </c>
      <c r="DH54" t="str">
        <f>IF(ISERROR(MATCH(DH$1,'CSC Mitre'!BA$1:BA$220,0)),"",VLOOKUP(DH$1,'Tactic Recode'!$A$1:$B$547,2,FALSE))</f>
        <v/>
      </c>
      <c r="DI54" t="str">
        <f>IF(ISERROR(MATCH(DI$1,'CSC Mitre'!BA$1:BA$220,0)),"",VLOOKUP(DI$1,'Tactic Recode'!$A$1:$B$547,2,FALSE))</f>
        <v/>
      </c>
      <c r="DJ54" t="str">
        <f>IF(ISERROR(MATCH(DJ$1,'CSC Mitre'!BA$1:BA$220,0)),"",VLOOKUP(DJ$1,'Tactic Recode'!$A$1:$B$547,2,FALSE))</f>
        <v/>
      </c>
      <c r="DK54" t="str">
        <f>IF(ISERROR(MATCH(DK$1,'CSC Mitre'!BA$1:BA$220,0)),"",VLOOKUP(DK$1,'Tactic Recode'!$A$1:$B$547,2,FALSE))</f>
        <v/>
      </c>
      <c r="DL54" t="str">
        <f>IF(ISERROR(MATCH(DL$1,'CSC Mitre'!BA$1:BA$220,0)),"",VLOOKUP(DL$1,'Tactic Recode'!$A$1:$B$547,2,FALSE))</f>
        <v/>
      </c>
      <c r="DM54" t="str">
        <f>IF(ISERROR(MATCH(DM$1,'CSC Mitre'!BA$1:BA$220,0)),"",VLOOKUP(DM$1,'Tactic Recode'!$A$1:$B$547,2,FALSE))</f>
        <v/>
      </c>
      <c r="DN54" t="str">
        <f>IF(ISERROR(MATCH(DN$1,'CSC Mitre'!BA$1:BA$220,0)),"",VLOOKUP(DN$1,'Tactic Recode'!$A$1:$B$547,2,FALSE))</f>
        <v/>
      </c>
      <c r="DO54" t="str">
        <f>IF(ISERROR(MATCH(DO$1,'CSC Mitre'!BA$1:BA$220,0)),"",VLOOKUP(DO$1,'Tactic Recode'!$A$1:$B$547,2,FALSE))</f>
        <v/>
      </c>
      <c r="DP54" t="str">
        <f>IF(ISERROR(MATCH(DP$1,'CSC Mitre'!BA$1:BA$220,0)),"",VLOOKUP(DP$1,'Tactic Recode'!$A$1:$B$547,2,FALSE))</f>
        <v/>
      </c>
      <c r="DQ54" t="str">
        <f>IF(ISERROR(MATCH(DQ$1,'CSC Mitre'!BA$1:BA$220,0)),"",VLOOKUP(DQ$1,'Tactic Recode'!$A$1:$B$547,2,FALSE))</f>
        <v/>
      </c>
      <c r="DR54" t="str">
        <f>IF(ISERROR(MATCH(DR$1,'CSC Mitre'!BA$1:BA$220,0)),"",VLOOKUP(DR$1,'Tactic Recode'!$A$1:$B$547,2,FALSE))</f>
        <v/>
      </c>
      <c r="DS54" t="str">
        <f>IF(ISERROR(MATCH(DS$1,'CSC Mitre'!BA$1:BA$220,0)),"",VLOOKUP(DS$1,'Tactic Recode'!$A$1:$B$547,2,FALSE))</f>
        <v>Execution, Lateral Movement</v>
      </c>
      <c r="DT54" t="str">
        <f>IF(ISERROR(MATCH(DT$1,'CSC Mitre'!BA$1:BA$220,0)),"",VLOOKUP(DT$1,'Tactic Recode'!$A$1:$B$547,2,FALSE))</f>
        <v/>
      </c>
      <c r="DU54" t="str">
        <f>IF(ISERROR(MATCH(DU$1,'CSC Mitre'!BA$1:BA$220,0)),"",VLOOKUP(DU$1,'Tactic Recode'!$A$1:$B$547,2,FALSE))</f>
        <v/>
      </c>
      <c r="DV54" t="str">
        <f>IF(ISERROR(MATCH(DV$1,'CSC Mitre'!BA$1:BA$220,0)),"",VLOOKUP(DV$1,'Tactic Recode'!$A$1:$B$547,2,FALSE))</f>
        <v/>
      </c>
      <c r="DW54" t="str">
        <f>IF(ISERROR(MATCH(DW$1,'CSC Mitre'!BA$1:BA$220,0)),"",VLOOKUP(DW$1,'Tactic Recode'!$A$1:$B$547,2,FALSE))</f>
        <v/>
      </c>
      <c r="DX54" t="str">
        <f>IF(ISERROR(MATCH(DX$1,'CSC Mitre'!BA$1:BA$220,0)),"",VLOOKUP(DX$1,'Tactic Recode'!$A$1:$B$547,2,FALSE))</f>
        <v/>
      </c>
      <c r="DY54" t="str">
        <f>IF(ISERROR(MATCH(DY$1,'CSC Mitre'!BA$1:BA$220,0)),"",VLOOKUP(DY$1,'Tactic Recode'!$A$1:$B$547,2,FALSE))</f>
        <v/>
      </c>
      <c r="DZ54" t="str">
        <f>IF(ISERROR(MATCH(DZ$1,'CSC Mitre'!BA$1:BA$220,0)),"",VLOOKUP(DZ$1,'Tactic Recode'!$A$1:$B$547,2,FALSE))</f>
        <v/>
      </c>
      <c r="EA54" t="str">
        <f>IF(ISERROR(MATCH(EA$1,'CSC Mitre'!BA$1:BA$220,0)),"",VLOOKUP(EA$1,'Tactic Recode'!$A$1:$B$547,2,FALSE))</f>
        <v/>
      </c>
      <c r="EB54" t="str">
        <f>IF(ISERROR(MATCH(EB$1,'CSC Mitre'!BA$1:BA$220,0)),"",VLOOKUP(EB$1,'Tactic Recode'!$A$1:$B$547,2,FALSE))</f>
        <v/>
      </c>
      <c r="EC54" t="str">
        <f>IF(ISERROR(MATCH(EC$1,'CSC Mitre'!BA$1:BA$220,0)),"",VLOOKUP(EC$1,'Tactic Recode'!$A$1:$B$547,2,FALSE))</f>
        <v/>
      </c>
      <c r="ED54" t="str">
        <f>IF(ISERROR(MATCH(ED$1,'CSC Mitre'!BA$1:BA$220,0)),"",VLOOKUP(ED$1,'Tactic Recode'!$A$1:$B$547,2,FALSE))</f>
        <v/>
      </c>
      <c r="EE54" t="str">
        <f>IF(ISERROR(MATCH(EE$1,'CSC Mitre'!BA$1:BA$220,0)),"",VLOOKUP(EE$1,'Tactic Recode'!$A$1:$B$547,2,FALSE))</f>
        <v/>
      </c>
      <c r="EF54" t="str">
        <f>IF(ISERROR(MATCH(EF$1,'CSC Mitre'!BA$1:BA$220,0)),"",VLOOKUP(EF$1,'Tactic Recode'!$A$1:$B$547,2,FALSE))</f>
        <v/>
      </c>
      <c r="EG54" t="str">
        <f>IF(ISERROR(MATCH(EG$1,'CSC Mitre'!BA$1:BA$220,0)),"",VLOOKUP(EG$1,'Tactic Recode'!$A$1:$B$547,2,FALSE))</f>
        <v/>
      </c>
      <c r="EH54" t="str">
        <f>IF(ISERROR(MATCH(EH$1,'CSC Mitre'!BA$1:BA$220,0)),"",VLOOKUP(EH$1,'Tactic Recode'!$A$1:$B$547,2,FALSE))</f>
        <v/>
      </c>
      <c r="EI54" t="str">
        <f>IF(ISERROR(MATCH(EI$1,'CSC Mitre'!BA$1:BA$220,0)),"",VLOOKUP(EI$1,'Tactic Recode'!$A$1:$B$547,2,FALSE))</f>
        <v/>
      </c>
      <c r="EJ54" t="str">
        <f>IF(ISERROR(MATCH(EJ$1,'CSC Mitre'!BA$1:BA$220,0)),"",VLOOKUP(EJ$1,'Tactic Recode'!$A$1:$B$547,2,FALSE))</f>
        <v/>
      </c>
      <c r="EK54" t="str">
        <f>IF(ISERROR(MATCH(EK$1,'CSC Mitre'!BA$1:BA$220,0)),"",VLOOKUP(EK$1,'Tactic Recode'!$A$1:$B$547,2,FALSE))</f>
        <v/>
      </c>
      <c r="EL54" t="str">
        <f>IF(ISERROR(MATCH(EL$1,'CSC Mitre'!BA$1:BA$220,0)),"",VLOOKUP(EL$1,'Tactic Recode'!$A$1:$B$547,2,FALSE))</f>
        <v/>
      </c>
      <c r="EM54" t="str">
        <f>IF(ISERROR(MATCH(EM$1,'CSC Mitre'!BA$1:BA$220,0)),"",VLOOKUP(EM$1,'Tactic Recode'!$A$1:$B$547,2,FALSE))</f>
        <v/>
      </c>
      <c r="EN54" t="str">
        <f>IF(ISERROR(MATCH(EN$1,'CSC Mitre'!BA$1:BA$220,0)),"",VLOOKUP(EN$1,'Tactic Recode'!$A$1:$B$547,2,FALSE))</f>
        <v/>
      </c>
      <c r="EO54" t="str">
        <f>IF(ISERROR(MATCH(EO$1,'CSC Mitre'!BA$1:BA$220,0)),"",VLOOKUP(EO$1,'Tactic Recode'!$A$1:$B$547,2,FALSE))</f>
        <v/>
      </c>
      <c r="EP54" t="str">
        <f>IF(ISERROR(MATCH(EP$1,'CSC Mitre'!BA$1:BA$220,0)),"",VLOOKUP(EP$1,'Tactic Recode'!$A$1:$B$547,2,FALSE))</f>
        <v/>
      </c>
      <c r="EQ54" t="str">
        <f>IF(ISERROR(MATCH(EQ$1,'CSC Mitre'!BA$1:BA$220,0)),"",VLOOKUP(EQ$1,'Tactic Recode'!$A$1:$B$547,2,FALSE))</f>
        <v/>
      </c>
      <c r="ER54" t="str">
        <f>IF(ISERROR(MATCH(ER$1,'CSC Mitre'!BA$1:BA$220,0)),"",VLOOKUP(ER$1,'Tactic Recode'!$A$1:$B$547,2,FALSE))</f>
        <v/>
      </c>
      <c r="ES54" t="str">
        <f>IF(ISERROR(MATCH(ES$1,'CSC Mitre'!BA$1:BA$220,0)),"",VLOOKUP(ES$1,'Tactic Recode'!$A$1:$B$547,2,FALSE))</f>
        <v/>
      </c>
      <c r="ET54" t="str">
        <f>IF(ISERROR(MATCH(ET$1,'CSC Mitre'!BA$1:BA$220,0)),"",VLOOKUP(ET$1,'Tactic Recode'!$A$1:$B$547,2,FALSE))</f>
        <v/>
      </c>
      <c r="EU54" t="str">
        <f>IF(ISERROR(MATCH(EU$1,'CSC Mitre'!BA$1:BA$220,0)),"",VLOOKUP(EU$1,'Tactic Recode'!$A$1:$B$547,2,FALSE))</f>
        <v/>
      </c>
      <c r="EV54" t="str">
        <f>IF(ISERROR(MATCH(EV$1,'CSC Mitre'!BA$1:BA$220,0)),"",VLOOKUP(EV$1,'Tactic Recode'!$A$1:$B$547,2,FALSE))</f>
        <v/>
      </c>
      <c r="EW54" t="str">
        <f>IF(ISERROR(MATCH(EW$1,'CSC Mitre'!BA$1:BA$220,0)),"",VLOOKUP(EW$1,'Tactic Recode'!$A$1:$B$547,2,FALSE))</f>
        <v/>
      </c>
      <c r="EX54" t="str">
        <f>IF(ISERROR(MATCH(EX$1,'CSC Mitre'!BA$1:BA$220,0)),"",VLOOKUP(EX$1,'Tactic Recode'!$A$1:$B$547,2,FALSE))</f>
        <v/>
      </c>
      <c r="EY54" t="str">
        <f>IF(ISERROR(MATCH(EY$1,'CSC Mitre'!BA$1:BA$220,0)),"",VLOOKUP(EY$1,'Tactic Recode'!$A$1:$B$547,2,FALSE))</f>
        <v/>
      </c>
      <c r="EZ54" t="str">
        <f>IF(ISERROR(MATCH(EZ$1,'CSC Mitre'!BA$1:BA$220,0)),"",VLOOKUP(EZ$1,'Tactic Recode'!$A$1:$B$547,2,FALSE))</f>
        <v/>
      </c>
      <c r="FA54" t="str">
        <f>IF(ISERROR(MATCH(FA$1,'CSC Mitre'!BA$1:BA$220,0)),"",VLOOKUP(FA$1,'Tactic Recode'!$A$1:$B$547,2,FALSE))</f>
        <v/>
      </c>
      <c r="FB54" t="str">
        <f>IF(ISERROR(MATCH(FB$1,'CSC Mitre'!BA$1:BA$220,0)),"",VLOOKUP(FB$1,'Tactic Recode'!$A$1:$B$547,2,FALSE))</f>
        <v/>
      </c>
      <c r="FC54" t="str">
        <f>IF(ISERROR(MATCH(FC$1,'CSC Mitre'!BA$1:BA$220,0)),"",VLOOKUP(FC$1,'Tactic Recode'!$A$1:$B$547,2,FALSE))</f>
        <v/>
      </c>
      <c r="FD54" t="str">
        <f>IF(ISERROR(MATCH(FD$1,'CSC Mitre'!BA$1:BA$220,0)),"",VLOOKUP(FD$1,'Tactic Recode'!$A$1:$B$547,2,FALSE))</f>
        <v/>
      </c>
      <c r="FE54" t="str">
        <f>IF(ISERROR(MATCH(FE$1,'CSC Mitre'!BA$1:BA$220,0)),"",VLOOKUP(FE$1,'Tactic Recode'!$A$1:$B$547,2,FALSE))</f>
        <v/>
      </c>
      <c r="FF54" t="str">
        <f>IF(ISERROR(MATCH(FF$1,'CSC Mitre'!BA$1:BA$220,0)),"",VLOOKUP(FF$1,'Tactic Recode'!$A$1:$B$547,2,FALSE))</f>
        <v/>
      </c>
      <c r="FG54" t="str">
        <f>IF(ISERROR(MATCH(FG$1,'CSC Mitre'!BA$1:BA$220,0)),"",VLOOKUP(FG$1,'Tactic Recode'!$A$1:$B$547,2,FALSE))</f>
        <v/>
      </c>
      <c r="FH54" t="str">
        <f>IF(ISERROR(MATCH(FH$1,'CSC Mitre'!BA$1:BA$220,0)),"",VLOOKUP(FH$1,'Tactic Recode'!$A$1:$B$547,2,FALSE))</f>
        <v/>
      </c>
      <c r="FI54" t="str">
        <f>IF(ISERROR(MATCH(FI$1,'CSC Mitre'!BA$1:BA$220,0)),"",VLOOKUP(FI$1,'Tactic Recode'!$A$1:$B$547,2,FALSE))</f>
        <v/>
      </c>
      <c r="FJ54" t="str">
        <f>IF(ISERROR(MATCH(FJ$1,'CSC Mitre'!BA$1:BA$220,0)),"",VLOOKUP(FJ$1,'Tactic Recode'!$A$1:$B$547,2,FALSE))</f>
        <v/>
      </c>
      <c r="FK54" t="str">
        <f>IF(ISERROR(MATCH(FK$1,'CSC Mitre'!BA$1:BA$220,0)),"",VLOOKUP(FK$1,'Tactic Recode'!$A$1:$B$547,2,FALSE))</f>
        <v/>
      </c>
      <c r="FL54" t="str">
        <f>IF(ISERROR(MATCH(FL$1,'CSC Mitre'!BA$1:BA$220,0)),"",VLOOKUP(FL$1,'Tactic Recode'!$A$1:$B$547,2,FALSE))</f>
        <v/>
      </c>
      <c r="FM54" t="str">
        <f>IF(ISERROR(MATCH(FM$1,'CSC Mitre'!BA$1:BA$220,0)),"",VLOOKUP(FM$1,'Tactic Recode'!$A$1:$B$547,2,FALSE))</f>
        <v/>
      </c>
      <c r="FN54" t="str">
        <f>IF(ISERROR(MATCH(FN$1,'CSC Mitre'!BA$1:BA$220,0)),"",VLOOKUP(FN$1,'Tactic Recode'!$A$1:$B$547,2,FALSE))</f>
        <v/>
      </c>
      <c r="FO54" t="str">
        <f>IF(ISERROR(MATCH(FO$1,'CSC Mitre'!BA$1:BA$220,0)),"",VLOOKUP(FO$1,'Tactic Recode'!$A$1:$B$547,2,FALSE))</f>
        <v/>
      </c>
      <c r="FP54" t="str">
        <f>IF(ISERROR(MATCH(FP$1,'CSC Mitre'!BA$1:BA$220,0)),"",VLOOKUP(FP$1,'Tactic Recode'!$A$1:$B$547,2,FALSE))</f>
        <v/>
      </c>
      <c r="FQ54" t="str">
        <f>IF(ISERROR(MATCH(FQ$1,'CSC Mitre'!BA$1:BA$220,0)),"",VLOOKUP(FQ$1,'Tactic Recode'!$A$1:$B$547,2,FALSE))</f>
        <v/>
      </c>
      <c r="FR54" t="str">
        <f>IF(ISERROR(MATCH(FR$1,'CSC Mitre'!BA$1:BA$220,0)),"",VLOOKUP(FR$1,'Tactic Recode'!$A$1:$B$547,2,FALSE))</f>
        <v/>
      </c>
      <c r="FS54" t="str">
        <f>IF(ISERROR(MATCH(FS$1,'CSC Mitre'!BA$1:BA$220,0)),"",VLOOKUP(FS$1,'Tactic Recode'!$A$1:$B$547,2,FALSE))</f>
        <v/>
      </c>
      <c r="FT54" t="str">
        <f>IF(ISERROR(MATCH(FT$1,'CSC Mitre'!BA$1:BA$220,0)),"",VLOOKUP(FT$1,'Tactic Recode'!$A$1:$B$547,2,FALSE))</f>
        <v/>
      </c>
      <c r="FU54" t="str">
        <f>IF(ISERROR(MATCH(FU$1,'CSC Mitre'!BA$1:BA$220,0)),"",VLOOKUP(FU$1,'Tactic Recode'!$A$1:$B$547,2,FALSE))</f>
        <v/>
      </c>
      <c r="FV54" t="str">
        <f>IF(ISERROR(MATCH(FV$1,'CSC Mitre'!BA$1:BA$220,0)),"",VLOOKUP(FV$1,'Tactic Recode'!$A$1:$B$547,2,FALSE))</f>
        <v/>
      </c>
      <c r="FW54" t="str">
        <f>IF(ISERROR(MATCH(FW$1,'CSC Mitre'!BA$1:BA$220,0)),"",VLOOKUP(FW$1,'Tactic Recode'!$A$1:$B$547,2,FALSE))</f>
        <v/>
      </c>
      <c r="FX54" t="str">
        <f>IF(ISERROR(MATCH(FX$1,'CSC Mitre'!BA$1:BA$220,0)),"",VLOOKUP(FX$1,'Tactic Recode'!$A$1:$B$547,2,FALSE))</f>
        <v/>
      </c>
      <c r="FY54" t="str">
        <f>IF(ISERROR(MATCH(FY$1,'CSC Mitre'!BA$1:BA$220,0)),"",VLOOKUP(FY$1,'Tactic Recode'!$A$1:$B$547,2,FALSE))</f>
        <v/>
      </c>
      <c r="FZ54" t="str">
        <f>IF(ISERROR(MATCH(FZ$1,'CSC Mitre'!BA$1:BA$220,0)),"",VLOOKUP(FZ$1,'Tactic Recode'!$A$1:$B$547,2,FALSE))</f>
        <v/>
      </c>
      <c r="GA54" t="str">
        <f>IF(ISERROR(MATCH(GA$1,'CSC Mitre'!BA$1:BA$220,0)),"",VLOOKUP(GA$1,'Tactic Recode'!$A$1:$B$547,2,FALSE))</f>
        <v/>
      </c>
      <c r="GB54" t="str">
        <f>IF(ISERROR(MATCH(GB$1,'CSC Mitre'!BA$1:BA$220,0)),"",VLOOKUP(GB$1,'Tactic Recode'!$A$1:$B$547,2,FALSE))</f>
        <v/>
      </c>
      <c r="GC54" t="str">
        <f>IF(ISERROR(MATCH(GC$1,'CSC Mitre'!BA$1:BA$220,0)),"",VLOOKUP(GC$1,'Tactic Recode'!$A$1:$B$547,2,FALSE))</f>
        <v/>
      </c>
      <c r="GD54" t="str">
        <f>IF(ISERROR(MATCH(GD$1,'CSC Mitre'!BA$1:BA$220,0)),"",VLOOKUP(GD$1,'Tactic Recode'!$A$1:$B$547,2,FALSE))</f>
        <v/>
      </c>
      <c r="GE54" t="str">
        <f>IF(ISERROR(MATCH(GE$1,'CSC Mitre'!BA$1:BA$220,0)),"",VLOOKUP(GE$1,'Tactic Recode'!$A$1:$B$547,2,FALSE))</f>
        <v/>
      </c>
      <c r="GF54" t="str">
        <f>IF(ISERROR(MATCH(GF$1,'CSC Mitre'!BA$1:BA$220,0)),"",VLOOKUP(GF$1,'Tactic Recode'!$A$1:$B$547,2,FALSE))</f>
        <v/>
      </c>
      <c r="GG54" t="str">
        <f>IF(ISERROR(MATCH(GG$1,'CSC Mitre'!BA$1:BA$220,0)),"",VLOOKUP(GG$1,'Tactic Recode'!$A$1:$B$547,2,FALSE))</f>
        <v/>
      </c>
      <c r="GH54" t="str">
        <f>IF(ISERROR(MATCH(GH$1,'CSC Mitre'!BA$1:BA$220,0)),"",VLOOKUP(GH$1,'Tactic Recode'!$A$1:$B$547,2,FALSE))</f>
        <v/>
      </c>
      <c r="GI54" t="str">
        <f>IF(ISERROR(MATCH(GI$1,'CSC Mitre'!BA$1:BA$220,0)),"",VLOOKUP(GI$1,'Tactic Recode'!$A$1:$B$547,2,FALSE))</f>
        <v/>
      </c>
      <c r="GJ54" t="str">
        <f>IF(ISERROR(MATCH(GJ$1,'CSC Mitre'!BA$1:BA$220,0)),"",VLOOKUP(GJ$1,'Tactic Recode'!$A$1:$B$547,2,FALSE))</f>
        <v/>
      </c>
      <c r="GK54" t="str">
        <f>IF(ISERROR(MATCH(GK$1,'CSC Mitre'!BA$1:BA$220,0)),"",VLOOKUP(GK$1,'Tactic Recode'!$A$1:$B$547,2,FALSE))</f>
        <v/>
      </c>
      <c r="GL54" t="str">
        <f>IF(ISERROR(MATCH(GL$1,'CSC Mitre'!BA$1:BA$220,0)),"",VLOOKUP(GL$1,'Tactic Recode'!$A$1:$B$547,2,FALSE))</f>
        <v/>
      </c>
      <c r="GM54" t="str">
        <f>IF(ISERROR(MATCH(GM$1,'CSC Mitre'!BA$1:BA$220,0)),"",VLOOKUP(GM$1,'Tactic Recode'!$A$1:$B$547,2,FALSE))</f>
        <v>Persistence</v>
      </c>
      <c r="GN54" t="str">
        <f>IF(ISERROR(MATCH(GN$1,'CSC Mitre'!BA$1:BA$220,0)),"",VLOOKUP(GN$1,'Tactic Recode'!$A$1:$B$547,2,FALSE))</f>
        <v/>
      </c>
      <c r="GO54" t="str">
        <f>IF(ISERROR(MATCH(GO$1,'CSC Mitre'!BA$1:BA$220,0)),"",VLOOKUP(GO$1,'Tactic Recode'!$A$1:$B$547,2,FALSE))</f>
        <v/>
      </c>
      <c r="GP54" t="str">
        <f>IF(ISERROR(MATCH(GP$1,'CSC Mitre'!BA$1:BA$220,0)),"",VLOOKUP(GP$1,'Tactic Recode'!$A$1:$B$547,2,FALSE))</f>
        <v>Persistence</v>
      </c>
      <c r="GQ54" t="str">
        <f>IF(ISERROR(MATCH(GQ$1,'CSC Mitre'!BA$1:BA$220,0)),"",VLOOKUP(GQ$1,'Tactic Recode'!$A$1:$B$547,2,FALSE))</f>
        <v>Persistence</v>
      </c>
      <c r="GR54" t="str">
        <f>IF(ISERROR(MATCH(GR$1,'CSC Mitre'!BA$1:BA$220,0)),"",VLOOKUP(GR$1,'Tactic Recode'!$A$1:$B$547,2,FALSE))</f>
        <v>Persistence</v>
      </c>
      <c r="GS54" t="str">
        <f>IF(ISERROR(MATCH(GS$1,'CSC Mitre'!BA$1:BA$220,0)),"",VLOOKUP(GS$1,'Tactic Recode'!$A$1:$B$547,2,FALSE))</f>
        <v/>
      </c>
      <c r="GT54" t="str">
        <f>IF(ISERROR(MATCH(GT$1,'CSC Mitre'!BA$1:BA$220,0)),"",VLOOKUP(GT$1,'Tactic Recode'!$A$1:$B$547,2,FALSE))</f>
        <v/>
      </c>
      <c r="GU54" t="str">
        <f>IF(ISERROR(MATCH(GU$1,'CSC Mitre'!BA$1:BA$220,0)),"",VLOOKUP(GU$1,'Tactic Recode'!$A$1:$B$547,2,FALSE))</f>
        <v/>
      </c>
      <c r="GV54" t="str">
        <f>IF(ISERROR(MATCH(GV$1,'CSC Mitre'!BA$1:BA$220,0)),"",VLOOKUP(GV$1,'Tactic Recode'!$A$1:$B$547,2,FALSE))</f>
        <v/>
      </c>
      <c r="GW54" t="str">
        <f>IF(ISERROR(MATCH(GW$1,'CSC Mitre'!BA$1:BA$220,0)),"",VLOOKUP(GW$1,'Tactic Recode'!$A$1:$B$547,2,FALSE))</f>
        <v/>
      </c>
      <c r="GX54" t="str">
        <f>IF(ISERROR(MATCH(GX$1,'CSC Mitre'!BA$1:BA$220,0)),"",VLOOKUP(GX$1,'Tactic Recode'!$A$1:$B$547,2,FALSE))</f>
        <v/>
      </c>
      <c r="GY54" t="str">
        <f>IF(ISERROR(MATCH(GY$1,'CSC Mitre'!BA$1:BA$220,0)),"",VLOOKUP(GY$1,'Tactic Recode'!$A$1:$B$547,2,FALSE))</f>
        <v/>
      </c>
      <c r="GZ54" t="str">
        <f>IF(ISERROR(MATCH(GZ$1,'CSC Mitre'!BA$1:BA$220,0)),"",VLOOKUP(GZ$1,'Tactic Recode'!$A$1:$B$547,2,FALSE))</f>
        <v>Initial Access</v>
      </c>
      <c r="HA54" t="str">
        <f>IF(ISERROR(MATCH(HA$1,'CSC Mitre'!BA$1:BA$220,0)),"",VLOOKUP(HA$1,'Tactic Recode'!$A$1:$B$547,2,FALSE))</f>
        <v>Initial Access</v>
      </c>
      <c r="HB54" t="str">
        <f>IF(ISERROR(MATCH(HB$1,'CSC Mitre'!BA$1:BA$220,0)),"",VLOOKUP(HB$1,'Tactic Recode'!$A$1:$B$547,2,FALSE))</f>
        <v>Initial Access</v>
      </c>
      <c r="HC54" t="str">
        <f>IF(ISERROR(MATCH(HC$1,'CSC Mitre'!BA$1:BA$220,0)),"",VLOOKUP(HC$1,'Tactic Recode'!$A$1:$B$547,2,FALSE))</f>
        <v>Initial Access</v>
      </c>
      <c r="HD54" t="str">
        <f>IF(ISERROR(MATCH(HD$1,'CSC Mitre'!BA$1:BA$220,0)),"",VLOOKUP(HD$1,'Tactic Recode'!$A$1:$B$547,2,FALSE))</f>
        <v>Initial Access</v>
      </c>
      <c r="HE54" t="str">
        <f>IF(ISERROR(MATCH(HE$1,'CSC Mitre'!BA$1:BA$220,0)),"",VLOOKUP(HE$1,'Tactic Recode'!$A$1:$B$547,2,FALSE))</f>
        <v/>
      </c>
      <c r="HF54" t="str">
        <f>IF(ISERROR(MATCH(HF$1,'CSC Mitre'!BA$1:BA$220,0)),"",VLOOKUP(HF$1,'Tactic Recode'!$A$1:$B$547,2,FALSE))</f>
        <v/>
      </c>
      <c r="HG54" t="str">
        <f>IF(ISERROR(MATCH(HG$1,'CSC Mitre'!BA$1:BA$220,0)),"",VLOOKUP(HG$1,'Tactic Recode'!$A$1:$B$547,2,FALSE))</f>
        <v/>
      </c>
      <c r="HH54" t="str">
        <f>IF(ISERROR(MATCH(HH$1,'CSC Mitre'!BA$1:BA$220,0)),"",VLOOKUP(HH$1,'Tactic Recode'!$A$1:$B$547,2,FALSE))</f>
        <v/>
      </c>
      <c r="HI54" t="str">
        <f>IF(ISERROR(MATCH(HI$1,'CSC Mitre'!BA$1:BA$220,0)),"",VLOOKUP(HI$1,'Tactic Recode'!$A$1:$B$547,2,FALSE))</f>
        <v/>
      </c>
      <c r="HJ54" t="str">
        <f>IF(ISERROR(MATCH(HJ$1,'CSC Mitre'!BA$1:BA$220,0)),"",VLOOKUP(HJ$1,'Tactic Recode'!$A$1:$B$547,2,FALSE))</f>
        <v/>
      </c>
      <c r="HK54" t="str">
        <f>IF(ISERROR(MATCH(HK$1,'CSC Mitre'!BA$1:BA$220,0)),"",VLOOKUP(HK$1,'Tactic Recode'!$A$1:$B$547,2,FALSE))</f>
        <v/>
      </c>
      <c r="HL54" t="str">
        <f>IF(ISERROR(MATCH(HL$1,'CSC Mitre'!BA$1:BA$220,0)),"",VLOOKUP(HL$1,'Tactic Recode'!$A$1:$B$547,2,FALSE))</f>
        <v/>
      </c>
      <c r="HM54" t="str">
        <f>IF(ISERROR(MATCH(HM$1,'CSC Mitre'!BA$1:BA$220,0)),"",VLOOKUP(HM$1,'Tactic Recode'!$A$1:$B$547,2,FALSE))</f>
        <v/>
      </c>
      <c r="HN54" t="str">
        <f>IF(ISERROR(MATCH(HN$1,'CSC Mitre'!BA$1:BA$220,0)),"",VLOOKUP(HN$1,'Tactic Recode'!$A$1:$B$547,2,FALSE))</f>
        <v/>
      </c>
      <c r="HO54" t="str">
        <f>IF(ISERROR(MATCH(HO$1,'CSC Mitre'!BA$1:BA$220,0)),"",VLOOKUP(HO$1,'Tactic Recode'!$A$1:$B$547,2,FALSE))</f>
        <v/>
      </c>
      <c r="HP54" t="str">
        <f>IF(ISERROR(MATCH(HP$1,'CSC Mitre'!BA$1:BA$220,0)),"",VLOOKUP(HP$1,'Tactic Recode'!$A$1:$B$547,2,FALSE))</f>
        <v/>
      </c>
      <c r="HQ54" t="str">
        <f>IF(ISERROR(MATCH(HQ$1,'CSC Mitre'!BA$1:BA$220,0)),"",VLOOKUP(HQ$1,'Tactic Recode'!$A$1:$B$547,2,FALSE))</f>
        <v/>
      </c>
      <c r="HR54" t="str">
        <f>IF(ISERROR(MATCH(HR$1,'CSC Mitre'!BA$1:BA$220,0)),"",VLOOKUP(HR$1,'Tactic Recode'!$A$1:$B$547,2,FALSE))</f>
        <v/>
      </c>
      <c r="HS54" t="str">
        <f>IF(ISERROR(MATCH(HS$1,'CSC Mitre'!BA$1:BA$220,0)),"",VLOOKUP(HS$1,'Tactic Recode'!$A$1:$B$547,2,FALSE))</f>
        <v>Lateral Movement</v>
      </c>
      <c r="HT54" t="str">
        <f>IF(ISERROR(MATCH(HT$1,'CSC Mitre'!BA$1:BA$220,0)),"",VLOOKUP(HT$1,'Tactic Recode'!$A$1:$B$547,2,FALSE))</f>
        <v>Defense Evasion</v>
      </c>
      <c r="HU54" t="str">
        <f>IF(ISERROR(MATCH(HU$1,'CSC Mitre'!BA$1:BA$220,0)),"",VLOOKUP(HU$1,'Tactic Recode'!$A$1:$B$547,2,FALSE))</f>
        <v>Credential Access</v>
      </c>
      <c r="HV54" t="str">
        <f>IF(ISERROR(MATCH(HV$1,'CSC Mitre'!BA$1:BA$220,0)),"",VLOOKUP(HV$1,'Tactic Recode'!$A$1:$B$547,2,FALSE))</f>
        <v/>
      </c>
      <c r="HW54" t="str">
        <f>IF(ISERROR(MATCH(HW$1,'CSC Mitre'!BA$1:BA$220,0)),"",VLOOKUP(HW$1,'Tactic Recode'!$A$1:$B$547,2,FALSE))</f>
        <v/>
      </c>
      <c r="HX54" t="str">
        <f>IF(ISERROR(MATCH(HX$1,'CSC Mitre'!BA$1:BA$220,0)),"",VLOOKUP(HX$1,'Tactic Recode'!$A$1:$B$547,2,FALSE))</f>
        <v/>
      </c>
      <c r="HY54" t="str">
        <f>IF(ISERROR(MATCH(HY$1,'CSC Mitre'!BA$1:BA$220,0)),"",VLOOKUP(HY$1,'Tactic Recode'!$A$1:$B$547,2,FALSE))</f>
        <v/>
      </c>
      <c r="HZ54" t="str">
        <f>IF(ISERROR(MATCH(HZ$1,'CSC Mitre'!BA$1:BA$220,0)),"",VLOOKUP(HZ$1,'Tactic Recode'!$A$1:$B$547,2,FALSE))</f>
        <v/>
      </c>
      <c r="IA54" t="str">
        <f>IF(ISERROR(MATCH(IA$1,'CSC Mitre'!BA$1:BA$220,0)),"",VLOOKUP(IA$1,'Tactic Recode'!$A$1:$B$547,2,FALSE))</f>
        <v/>
      </c>
      <c r="IB54" t="str">
        <f>IF(ISERROR(MATCH(IB$1,'CSC Mitre'!BA$1:BA$220,0)),"",VLOOKUP(IB$1,'Tactic Recode'!$A$1:$B$547,2,FALSE))</f>
        <v/>
      </c>
      <c r="IC54" t="str">
        <f>IF(ISERROR(MATCH(IC$1,'CSC Mitre'!BA$1:BA$220,0)),"",VLOOKUP(IC$1,'Tactic Recode'!$A$1:$B$547,2,FALSE))</f>
        <v/>
      </c>
      <c r="ID54" t="str">
        <f>IF(ISERROR(MATCH(ID$1,'CSC Mitre'!BA$1:BA$220,0)),"",VLOOKUP(ID$1,'Tactic Recode'!$A$1:$B$547,2,FALSE))</f>
        <v/>
      </c>
      <c r="IE54" t="str">
        <f>IF(ISERROR(MATCH(IE$1,'CSC Mitre'!BA$1:BA$220,0)),"",VLOOKUP(IE$1,'Tactic Recode'!$A$1:$B$547,2,FALSE))</f>
        <v/>
      </c>
      <c r="IF54" t="str">
        <f>IF(ISERROR(MATCH(IF$1,'CSC Mitre'!BA$1:BA$220,0)),"",VLOOKUP(IF$1,'Tactic Recode'!$A$1:$B$547,2,FALSE))</f>
        <v/>
      </c>
      <c r="IG54" t="str">
        <f>IF(ISERROR(MATCH(IG$1,'CSC Mitre'!BA$1:BA$220,0)),"",VLOOKUP(IG$1,'Tactic Recode'!$A$1:$B$547,2,FALSE))</f>
        <v/>
      </c>
      <c r="IH54" t="str">
        <f>IF(ISERROR(MATCH(IH$1,'CSC Mitre'!BA$1:BA$220,0)),"",VLOOKUP(IH$1,'Tactic Recode'!$A$1:$B$547,2,FALSE))</f>
        <v/>
      </c>
      <c r="II54" t="str">
        <f>IF(ISERROR(MATCH(II$1,'CSC Mitre'!BA$1:BA$220,0)),"",VLOOKUP(II$1,'Tactic Recode'!$A$1:$B$547,2,FALSE))</f>
        <v/>
      </c>
      <c r="IJ54" t="str">
        <f>IF(ISERROR(MATCH(IJ$1,'CSC Mitre'!BA$1:BA$220,0)),"",VLOOKUP(IJ$1,'Tactic Recode'!$A$1:$B$547,2,FALSE))</f>
        <v/>
      </c>
      <c r="IK54" t="str">
        <f>IF(ISERROR(MATCH(IK$1,'CSC Mitre'!BA$1:BA$220,0)),"",VLOOKUP(IK$1,'Tactic Recode'!$A$1:$B$547,2,FALSE))</f>
        <v/>
      </c>
      <c r="IL54" t="str">
        <f>IF(ISERROR(MATCH(IL$1,'CSC Mitre'!BA$1:BA$220,0)),"",VLOOKUP(IL$1,'Tactic Recode'!$A$1:$B$547,2,FALSE))</f>
        <v/>
      </c>
      <c r="IM54" t="str">
        <f>IF(ISERROR(MATCH(IM$1,'CSC Mitre'!BA$1:BA$220,0)),"",VLOOKUP(IM$1,'Tactic Recode'!$A$1:$B$547,2,FALSE))</f>
        <v/>
      </c>
      <c r="IN54" t="str">
        <f>IF(ISERROR(MATCH(IN$1,'CSC Mitre'!BA$1:BA$220,0)),"",VLOOKUP(IN$1,'Tactic Recode'!$A$1:$B$547,2,FALSE))</f>
        <v/>
      </c>
      <c r="IO54" t="str">
        <f>IF(ISERROR(MATCH(IO$1,'CSC Mitre'!BA$1:BA$220,0)),"",VLOOKUP(IO$1,'Tactic Recode'!$A$1:$B$547,2,FALSE))</f>
        <v/>
      </c>
      <c r="IP54" t="str">
        <f>IF(ISERROR(MATCH(IP$1,'CSC Mitre'!BA$1:BA$220,0)),"",VLOOKUP(IP$1,'Tactic Recode'!$A$1:$B$547,2,FALSE))</f>
        <v/>
      </c>
      <c r="IQ54" t="str">
        <f>IF(ISERROR(MATCH(IQ$1,'CSC Mitre'!BA$1:BA$220,0)),"",VLOOKUP(IQ$1,'Tactic Recode'!$A$1:$B$547,2,FALSE))</f>
        <v/>
      </c>
      <c r="IR54" t="str">
        <f>IF(ISERROR(MATCH(IR$1,'CSC Mitre'!BA$1:BA$220,0)),"",VLOOKUP(IR$1,'Tactic Recode'!$A$1:$B$547,2,FALSE))</f>
        <v/>
      </c>
      <c r="IS54" t="str">
        <f>IF(ISERROR(MATCH(IS$1,'CSC Mitre'!BA$1:BA$220,0)),"",VLOOKUP(IS$1,'Tactic Recode'!$A$1:$B$547,2,FALSE))</f>
        <v/>
      </c>
      <c r="IT54" t="str">
        <f>IF(ISERROR(MATCH(IT$1,'CSC Mitre'!BA$1:BA$220,0)),"",VLOOKUP(IT$1,'Tactic Recode'!$A$1:$B$547,2,FALSE))</f>
        <v/>
      </c>
      <c r="IU54" t="str">
        <f>IF(ISERROR(MATCH(IU$1,'CSC Mitre'!BA$1:BA$220,0)),"",VLOOKUP(IU$1,'Tactic Recode'!$A$1:$B$547,2,FALSE))</f>
        <v/>
      </c>
      <c r="IV54" t="str">
        <f>IF(ISERROR(MATCH(IV$1,'CSC Mitre'!BA$1:BA$220,0)),"",VLOOKUP(IV$1,'Tactic Recode'!$A$1:$B$547,2,FALSE))</f>
        <v/>
      </c>
      <c r="IW54" t="str">
        <f>IF(ISERROR(MATCH(IW$1,'CSC Mitre'!BA$1:BA$220,0)),"",VLOOKUP(IW$1,'Tactic Recode'!$A$1:$B$547,2,FALSE))</f>
        <v/>
      </c>
      <c r="IX54" t="str">
        <f>IF(ISERROR(MATCH(IX$1,'CSC Mitre'!BA$1:BA$220,0)),"",VLOOKUP(IX$1,'Tactic Recode'!$A$1:$B$547,2,FALSE))</f>
        <v/>
      </c>
      <c r="IY54" t="str">
        <f>IF(ISERROR(MATCH(IY$1,'CSC Mitre'!BA$1:BA$220,0)),"",VLOOKUP(IY$1,'Tactic Recode'!$A$1:$B$547,2,FALSE))</f>
        <v/>
      </c>
      <c r="IZ54" t="str">
        <f>IF(ISERROR(MATCH(IZ$1,'CSC Mitre'!BA$1:BA$220,0)),"",VLOOKUP(IZ$1,'Tactic Recode'!$A$1:$B$547,2,FALSE))</f>
        <v/>
      </c>
      <c r="JA54" t="str">
        <f>IF(ISERROR(MATCH(JA$1,'CSC Mitre'!BA$1:BA$220,0)),"",VLOOKUP(JA$1,'Tactic Recode'!$A$1:$B$547,2,FALSE))</f>
        <v/>
      </c>
      <c r="JB54" t="str">
        <f>IF(ISERROR(MATCH(JB$1,'CSC Mitre'!BA$1:BA$220,0)),"",VLOOKUP(JB$1,'Tactic Recode'!$A$1:$B$547,2,FALSE))</f>
        <v/>
      </c>
      <c r="JC54" t="str">
        <f>IF(ISERROR(MATCH(JC$1,'CSC Mitre'!BA$1:BA$220,0)),"",VLOOKUP(JC$1,'Tactic Recode'!$A$1:$B$547,2,FALSE))</f>
        <v/>
      </c>
      <c r="JD54" t="str">
        <f>IF(ISERROR(MATCH(JD$1,'CSC Mitre'!BA$1:BA$220,0)),"",VLOOKUP(JD$1,'Tactic Recode'!$A$1:$B$547,2,FALSE))</f>
        <v/>
      </c>
      <c r="JE54" t="str">
        <f>IF(ISERROR(MATCH(JE$1,'CSC Mitre'!BA$1:BA$220,0)),"",VLOOKUP(JE$1,'Tactic Recode'!$A$1:$B$547,2,FALSE))</f>
        <v/>
      </c>
      <c r="JF54" t="str">
        <f>IF(ISERROR(MATCH(JF$1,'CSC Mitre'!BA$1:BA$220,0)),"",VLOOKUP(JF$1,'Tactic Recode'!$A$1:$B$547,2,FALSE))</f>
        <v/>
      </c>
      <c r="JG54" t="str">
        <f>IF(ISERROR(MATCH(JG$1,'CSC Mitre'!BA$1:BA$220,0)),"",VLOOKUP(JG$1,'Tactic Recode'!$A$1:$B$547,2,FALSE))</f>
        <v>Impact</v>
      </c>
      <c r="JH54" t="str">
        <f>IF(ISERROR(MATCH(JH$1,'CSC Mitre'!BA$1:BA$220,0)),"",VLOOKUP(JH$1,'Tactic Recode'!$A$1:$B$547,2,FALSE))</f>
        <v/>
      </c>
      <c r="JI54" t="str">
        <f>IF(ISERROR(MATCH(JI$1,'CSC Mitre'!BA$1:BA$220,0)),"",VLOOKUP(JI$1,'Tactic Recode'!$A$1:$B$547,2,FALSE))</f>
        <v/>
      </c>
      <c r="JJ54" t="str">
        <f>IF(ISERROR(MATCH(JJ$1,'CSC Mitre'!BA$1:BA$220,0)),"",VLOOKUP(JJ$1,'Tactic Recode'!$A$1:$B$547,2,FALSE))</f>
        <v/>
      </c>
      <c r="JK54" t="str">
        <f>IF(ISERROR(MATCH(JK$1,'CSC Mitre'!BA$1:BA$220,0)),"",VLOOKUP(JK$1,'Tactic Recode'!$A$1:$B$547,2,FALSE))</f>
        <v/>
      </c>
      <c r="JL54" t="str">
        <f>IF(ISERROR(MATCH(JL$1,'CSC Mitre'!BA$1:BA$220,0)),"",VLOOKUP(JL$1,'Tactic Recode'!$A$1:$B$547,2,FALSE))</f>
        <v/>
      </c>
      <c r="JM54" t="str">
        <f>IF(ISERROR(MATCH(JM$1,'CSC Mitre'!BA$1:BA$220,0)),"",VLOOKUP(JM$1,'Tactic Recode'!$A$1:$B$547,2,FALSE))</f>
        <v/>
      </c>
      <c r="JN54" t="str">
        <f>IF(ISERROR(MATCH(JN$1,'CSC Mitre'!BA$1:BA$220,0)),"",VLOOKUP(JN$1,'Tactic Recode'!$A$1:$B$547,2,FALSE))</f>
        <v/>
      </c>
      <c r="JO54" t="str">
        <f>IF(ISERROR(MATCH(JO$1,'CSC Mitre'!BA$1:BA$220,0)),"",VLOOKUP(JO$1,'Tactic Recode'!$A$1:$B$547,2,FALSE))</f>
        <v/>
      </c>
      <c r="JP54" t="str">
        <f>IF(ISERROR(MATCH(JP$1,'CSC Mitre'!BA$1:BA$220,0)),"",VLOOKUP(JP$1,'Tactic Recode'!$A$1:$B$547,2,FALSE))</f>
        <v/>
      </c>
      <c r="JQ54" t="str">
        <f>IF(ISERROR(MATCH(JQ$1,'CSC Mitre'!BA$1:BA$220,0)),"",VLOOKUP(JQ$1,'Tactic Recode'!$A$1:$B$547,2,FALSE))</f>
        <v/>
      </c>
      <c r="JR54" t="str">
        <f>IF(ISERROR(MATCH(JR$1,'CSC Mitre'!BA$1:BA$220,0)),"",VLOOKUP(JR$1,'Tactic Recode'!$A$1:$B$547,2,FALSE))</f>
        <v/>
      </c>
      <c r="JS54" t="str">
        <f>IF(ISERROR(MATCH(JS$1,'CSC Mitre'!BA$1:BA$220,0)),"",VLOOKUP(JS$1,'Tactic Recode'!$A$1:$B$547,2,FALSE))</f>
        <v/>
      </c>
      <c r="JT54" t="str">
        <f>IF(ISERROR(MATCH(JT$1,'CSC Mitre'!BA$1:BA$220,0)),"",VLOOKUP(JT$1,'Tactic Recode'!$A$1:$B$547,2,FALSE))</f>
        <v/>
      </c>
      <c r="JU54" t="str">
        <f>IF(ISERROR(MATCH(JU$1,'CSC Mitre'!BA$1:BA$220,0)),"",VLOOKUP(JU$1,'Tactic Recode'!$A$1:$B$547,2,FALSE))</f>
        <v/>
      </c>
      <c r="JV54" t="str">
        <f>IF(ISERROR(MATCH(JV$1,'CSC Mitre'!BA$1:BA$220,0)),"",VLOOKUP(JV$1,'Tactic Recode'!$A$1:$B$547,2,FALSE))</f>
        <v/>
      </c>
      <c r="JW54" t="str">
        <f>IF(ISERROR(MATCH(JW$1,'CSC Mitre'!BA$1:BA$220,0)),"",VLOOKUP(JW$1,'Tactic Recode'!$A$1:$B$547,2,FALSE))</f>
        <v/>
      </c>
      <c r="JX54" t="str">
        <f>IF(ISERROR(MATCH(JX$1,'CSC Mitre'!BA$1:BA$220,0)),"",VLOOKUP(JX$1,'Tactic Recode'!$A$1:$B$547,2,FALSE))</f>
        <v/>
      </c>
      <c r="JY54" t="str">
        <f>IF(ISERROR(MATCH(JY$1,'CSC Mitre'!BA$1:BA$220,0)),"",VLOOKUP(JY$1,'Tactic Recode'!$A$1:$B$547,2,FALSE))</f>
        <v/>
      </c>
      <c r="JZ54" t="str">
        <f>IF(ISERROR(MATCH(JZ$1,'CSC Mitre'!BA$1:BA$220,0)),"",VLOOKUP(JZ$1,'Tactic Recode'!$A$1:$B$547,2,FALSE))</f>
        <v/>
      </c>
      <c r="KA54" t="str">
        <f>IF(ISERROR(MATCH(KA$1,'CSC Mitre'!BA$1:BA$220,0)),"",VLOOKUP(KA$1,'Tactic Recode'!$A$1:$B$547,2,FALSE))</f>
        <v/>
      </c>
      <c r="KB54" t="str">
        <f>IF(ISERROR(MATCH(KB$1,'CSC Mitre'!BA$1:BA$220,0)),"",VLOOKUP(KB$1,'Tactic Recode'!$A$1:$B$547,2,FALSE))</f>
        <v/>
      </c>
      <c r="KC54" t="str">
        <f>IF(ISERROR(MATCH(KC$1,'CSC Mitre'!BA$1:BA$220,0)),"",VLOOKUP(KC$1,'Tactic Recode'!$A$1:$B$547,2,FALSE))</f>
        <v/>
      </c>
      <c r="KD54" t="str">
        <f>IF(ISERROR(MATCH(KD$1,'CSC Mitre'!BA$1:BA$220,0)),"",VLOOKUP(KD$1,'Tactic Recode'!$A$1:$B$547,2,FALSE))</f>
        <v/>
      </c>
      <c r="KE54" t="str">
        <f>IF(ISERROR(MATCH(KE$1,'CSC Mitre'!BA$1:BA$220,0)),"",VLOOKUP(KE$1,'Tactic Recode'!$A$1:$B$547,2,FALSE))</f>
        <v/>
      </c>
      <c r="KF54" t="str">
        <f>IF(ISERROR(MATCH(KF$1,'CSC Mitre'!BA$1:BA$220,0)),"",VLOOKUP(KF$1,'Tactic Recode'!$A$1:$B$547,2,FALSE))</f>
        <v/>
      </c>
      <c r="KG54" t="str">
        <f>IF(ISERROR(MATCH(KG$1,'CSC Mitre'!BA$1:BA$220,0)),"",VLOOKUP(KG$1,'Tactic Recode'!$A$1:$B$547,2,FALSE))</f>
        <v/>
      </c>
      <c r="KH54" t="str">
        <f>IF(ISERROR(MATCH(KH$1,'CSC Mitre'!BA$1:BA$220,0)),"",VLOOKUP(KH$1,'Tactic Recode'!$A$1:$B$547,2,FALSE))</f>
        <v/>
      </c>
      <c r="KI54" t="str">
        <f>IF(ISERROR(MATCH(KI$1,'CSC Mitre'!BA$1:BA$220,0)),"",VLOOKUP(KI$1,'Tactic Recode'!$A$1:$B$547,2,FALSE))</f>
        <v/>
      </c>
      <c r="KJ54" t="str">
        <f>IF(ISERROR(MATCH(KJ$1,'CSC Mitre'!BA$1:BA$220,0)),"",VLOOKUP(KJ$1,'Tactic Recode'!$A$1:$B$547,2,FALSE))</f>
        <v/>
      </c>
      <c r="KK54" t="str">
        <f>IF(ISERROR(MATCH(KK$1,'CSC Mitre'!BA$1:BA$220,0)),"",VLOOKUP(KK$1,'Tactic Recode'!$A$1:$B$547,2,FALSE))</f>
        <v/>
      </c>
      <c r="KL54" t="str">
        <f>IF(ISERROR(MATCH(KL$1,'CSC Mitre'!BA$1:BA$220,0)),"",VLOOKUP(KL$1,'Tactic Recode'!$A$1:$B$547,2,FALSE))</f>
        <v>Defense Evasion, Persistence</v>
      </c>
      <c r="KM54" t="str">
        <f>IF(ISERROR(MATCH(KM$1,'CSC Mitre'!BA$1:BA$220,0)),"",VLOOKUP(KM$1,'Tactic Recode'!$A$1:$B$547,2,FALSE))</f>
        <v>Defense Evasion, Persistence</v>
      </c>
      <c r="KN54" t="str">
        <f>IF(ISERROR(MATCH(KN$1,'CSC Mitre'!BA$1:BA$220,0)),"",VLOOKUP(KN$1,'Tactic Recode'!$A$1:$B$547,2,FALSE))</f>
        <v/>
      </c>
      <c r="KO54" t="str">
        <f>IF(ISERROR(MATCH(KO$1,'CSC Mitre'!BA$1:BA$220,0)),"",VLOOKUP(KO$1,'Tactic Recode'!$A$1:$B$547,2,FALSE))</f>
        <v/>
      </c>
      <c r="KP54" t="str">
        <f>IF(ISERROR(MATCH(KP$1,'CSC Mitre'!BA$1:BA$220,0)),"",VLOOKUP(KP$1,'Tactic Recode'!$A$1:$B$547,2,FALSE))</f>
        <v/>
      </c>
      <c r="KQ54" t="str">
        <f>IF(ISERROR(MATCH(KQ$1,'CSC Mitre'!BA$1:BA$220,0)),"",VLOOKUP(KQ$1,'Tactic Recode'!$A$1:$B$547,2,FALSE))</f>
        <v/>
      </c>
      <c r="KR54" t="str">
        <f>IF(ISERROR(MATCH(KR$1,'CSC Mitre'!BA$1:BA$220,0)),"",VLOOKUP(KR$1,'Tactic Recode'!$A$1:$B$547,2,FALSE))</f>
        <v/>
      </c>
      <c r="KS54" t="str">
        <f>IF(ISERROR(MATCH(KS$1,'CSC Mitre'!BA$1:BA$220,0)),"",VLOOKUP(KS$1,'Tactic Recode'!$A$1:$B$547,2,FALSE))</f>
        <v/>
      </c>
      <c r="KT54" t="str">
        <f>IF(ISERROR(MATCH(KT$1,'CSC Mitre'!BA$1:BA$220,0)),"",VLOOKUP(KT$1,'Tactic Recode'!$A$1:$B$547,2,FALSE))</f>
        <v/>
      </c>
      <c r="KU54" t="str">
        <f>IF(ISERROR(MATCH(KU$1,'CSC Mitre'!BA$1:BA$220,0)),"",VLOOKUP(KU$1,'Tactic Recode'!$A$1:$B$547,2,FALSE))</f>
        <v/>
      </c>
      <c r="KV54" t="str">
        <f>IF(ISERROR(MATCH(KV$1,'CSC Mitre'!BA$1:BA$220,0)),"",VLOOKUP(KV$1,'Tactic Recode'!$A$1:$B$547,2,FALSE))</f>
        <v/>
      </c>
      <c r="KW54" t="str">
        <f>IF(ISERROR(MATCH(KW$1,'CSC Mitre'!BA$1:BA$220,0)),"",VLOOKUP(KW$1,'Tactic Recode'!$A$1:$B$547,2,FALSE))</f>
        <v/>
      </c>
      <c r="KX54" t="str">
        <f>IF(ISERROR(MATCH(KX$1,'CSC Mitre'!BA$1:BA$220,0)),"",VLOOKUP(KX$1,'Tactic Recode'!$A$1:$B$547,2,FALSE))</f>
        <v/>
      </c>
      <c r="KY54" t="str">
        <f>IF(ISERROR(MATCH(KY$1,'CSC Mitre'!BA$1:BA$220,0)),"",VLOOKUP(KY$1,'Tactic Recode'!$A$1:$B$547,2,FALSE))</f>
        <v/>
      </c>
      <c r="KZ54" t="str">
        <f>IF(ISERROR(MATCH(KZ$1,'CSC Mitre'!BA$1:BA$220,0)),"",VLOOKUP(KZ$1,'Tactic Recode'!$A$1:$B$547,2,FALSE))</f>
        <v/>
      </c>
      <c r="LA54" t="str">
        <f>IF(ISERROR(MATCH(LA$1,'CSC Mitre'!BA$1:BA$220,0)),"",VLOOKUP(LA$1,'Tactic Recode'!$A$1:$B$547,2,FALSE))</f>
        <v/>
      </c>
      <c r="LB54" t="str">
        <f>IF(ISERROR(MATCH(LB$1,'CSC Mitre'!BA$1:BA$220,0)),"",VLOOKUP(LB$1,'Tactic Recode'!$A$1:$B$547,2,FALSE))</f>
        <v/>
      </c>
      <c r="LC54" t="str">
        <f>IF(ISERROR(MATCH(LC$1,'CSC Mitre'!BA$1:BA$220,0)),"",VLOOKUP(LC$1,'Tactic Recode'!$A$1:$B$547,2,FALSE))</f>
        <v/>
      </c>
      <c r="LD54" t="str">
        <f>IF(ISERROR(MATCH(LD$1,'CSC Mitre'!BA$1:BA$220,0)),"",VLOOKUP(LD$1,'Tactic Recode'!$A$1:$B$547,2,FALSE))</f>
        <v/>
      </c>
      <c r="LE54" t="str">
        <f>IF(ISERROR(MATCH(LE$1,'CSC Mitre'!BA$1:BA$220,0)),"",VLOOKUP(LE$1,'Tactic Recode'!$A$1:$B$547,2,FALSE))</f>
        <v/>
      </c>
      <c r="LF54" t="str">
        <f>IF(ISERROR(MATCH(LF$1,'CSC Mitre'!BA$1:BA$220,0)),"",VLOOKUP(LF$1,'Tactic Recode'!$A$1:$B$547,2,FALSE))</f>
        <v/>
      </c>
      <c r="LG54" t="str">
        <f>IF(ISERROR(MATCH(LG$1,'CSC Mitre'!BA$1:BA$220,0)),"",VLOOKUP(LG$1,'Tactic Recode'!$A$1:$B$547,2,FALSE))</f>
        <v>Persistence, Privilage Escalation</v>
      </c>
      <c r="LH54" t="str">
        <f>IF(ISERROR(MATCH(LH$1,'CSC Mitre'!BA$1:BA$220,0)),"",VLOOKUP(LH$1,'Tactic Recode'!$A$1:$B$547,2,FALSE))</f>
        <v>Persistence, Privilage Escalation</v>
      </c>
      <c r="LI54" t="str">
        <f>IF(ISERROR(MATCH(LI$1,'CSC Mitre'!BA$1:BA$220,0)),"",VLOOKUP(LI$1,'Tactic Recode'!$A$1:$B$547,2,FALSE))</f>
        <v/>
      </c>
      <c r="LJ54" t="str">
        <f>IF(ISERROR(MATCH(LJ$1,'CSC Mitre'!BA$1:BA$220,0)),"",VLOOKUP(LJ$1,'Tactic Recode'!$A$1:$B$547,2,FALSE))</f>
        <v/>
      </c>
      <c r="LK54" t="str">
        <f>IF(ISERROR(MATCH(LK$1,'CSC Mitre'!BA$1:BA$220,0)),"",VLOOKUP(LK$1,'Tactic Recode'!$A$1:$B$547,2,FALSE))</f>
        <v/>
      </c>
      <c r="LL54" t="str">
        <f>IF(ISERROR(MATCH(LL$1,'CSC Mitre'!BA$1:BA$220,0)),"",VLOOKUP(LL$1,'Tactic Recode'!$A$1:$B$547,2,FALSE))</f>
        <v/>
      </c>
      <c r="LM54" t="str">
        <f>IF(ISERROR(MATCH(LM$1,'CSC Mitre'!BA$1:BA$220,0)),"",VLOOKUP(LM$1,'Tactic Recode'!$A$1:$B$547,2,FALSE))</f>
        <v/>
      </c>
      <c r="LN54" t="str">
        <f>IF(ISERROR(MATCH(LN$1,'CSC Mitre'!BA$1:BA$220,0)),"",VLOOKUP(LN$1,'Tactic Recode'!$A$1:$B$547,2,FALSE))</f>
        <v/>
      </c>
      <c r="LO54" t="str">
        <f>IF(ISERROR(MATCH(LO$1,'CSC Mitre'!BA$1:BA$220,0)),"",VLOOKUP(LO$1,'Tactic Recode'!$A$1:$B$547,2,FALSE))</f>
        <v/>
      </c>
      <c r="LP54" t="str">
        <f>IF(ISERROR(MATCH(LP$1,'CSC Mitre'!BA$1:BA$220,0)),"",VLOOKUP(LP$1,'Tactic Recode'!$A$1:$B$547,2,FALSE))</f>
        <v/>
      </c>
      <c r="LQ54" t="str">
        <f>IF(ISERROR(MATCH(LQ$1,'CSC Mitre'!BA$1:BA$220,0)),"",VLOOKUP(LQ$1,'Tactic Recode'!$A$1:$B$547,2,FALSE))</f>
        <v/>
      </c>
      <c r="LR54" t="str">
        <f>IF(ISERROR(MATCH(LR$1,'CSC Mitre'!BA$1:BA$220,0)),"",VLOOKUP(LR$1,'Tactic Recode'!$A$1:$B$547,2,FALSE))</f>
        <v/>
      </c>
      <c r="LS54" t="str">
        <f>IF(ISERROR(MATCH(LS$1,'CSC Mitre'!BA$1:BA$220,0)),"",VLOOKUP(LS$1,'Tactic Recode'!$A$1:$B$547,2,FALSE))</f>
        <v/>
      </c>
      <c r="LT54" t="str">
        <f>IF(ISERROR(MATCH(LT$1,'CSC Mitre'!BA$1:BA$220,0)),"",VLOOKUP(LT$1,'Tactic Recode'!$A$1:$B$547,2,FALSE))</f>
        <v/>
      </c>
      <c r="LU54" t="str">
        <f>IF(ISERROR(MATCH(LU$1,'CSC Mitre'!BA$1:BA$220,0)),"",VLOOKUP(LU$1,'Tactic Recode'!$A$1:$B$547,2,FALSE))</f>
        <v/>
      </c>
      <c r="LV54" t="str">
        <f>IF(ISERROR(MATCH(LV$1,'CSC Mitre'!BA$1:BA$220,0)),"",VLOOKUP(LV$1,'Tactic Recode'!$A$1:$B$547,2,FALSE))</f>
        <v/>
      </c>
      <c r="LW54" t="str">
        <f>IF(ISERROR(MATCH(LW$1,'CSC Mitre'!BA$1:BA$220,0)),"",VLOOKUP(LW$1,'Tactic Recode'!$A$1:$B$547,2,FALSE))</f>
        <v/>
      </c>
      <c r="LX54" t="str">
        <f>IF(ISERROR(MATCH(LX$1,'CSC Mitre'!BA$1:BA$220,0)),"",VLOOKUP(LX$1,'Tactic Recode'!$A$1:$B$547,2,FALSE))</f>
        <v/>
      </c>
      <c r="LY54" t="str">
        <f>IF(ISERROR(MATCH(LY$1,'CSC Mitre'!BA$1:BA$220,0)),"",VLOOKUP(LY$1,'Tactic Recode'!$A$1:$B$547,2,FALSE))</f>
        <v/>
      </c>
      <c r="LZ54" t="str">
        <f>IF(ISERROR(MATCH(LZ$1,'CSC Mitre'!BA$1:BA$220,0)),"",VLOOKUP(LZ$1,'Tactic Recode'!$A$1:$B$547,2,FALSE))</f>
        <v/>
      </c>
      <c r="MA54" t="str">
        <f>IF(ISERROR(MATCH(MA$1,'CSC Mitre'!BA$1:BA$220,0)),"",VLOOKUP(MA$1,'Tactic Recode'!$A$1:$B$547,2,FALSE))</f>
        <v/>
      </c>
      <c r="MB54" t="str">
        <f>IF(ISERROR(MATCH(MB$1,'CSC Mitre'!BA$1:BA$220,0)),"",VLOOKUP(MB$1,'Tactic Recode'!$A$1:$B$547,2,FALSE))</f>
        <v/>
      </c>
      <c r="MC54" t="str">
        <f>IF(ISERROR(MATCH(MC$1,'CSC Mitre'!BA$1:BA$220,0)),"",VLOOKUP(MC$1,'Tactic Recode'!$A$1:$B$547,2,FALSE))</f>
        <v/>
      </c>
      <c r="MD54" t="str">
        <f>IF(ISERROR(MATCH(MD$1,'CSC Mitre'!BA$1:BA$220,0)),"",VLOOKUP(MD$1,'Tactic Recode'!$A$1:$B$547,2,FALSE))</f>
        <v>Defense Evasion, Privilage Escalation</v>
      </c>
      <c r="ME54" t="str">
        <f>IF(ISERROR(MATCH(ME$1,'CSC Mitre'!BA$1:BA$220,0)),"",VLOOKUP(ME$1,'Tactic Recode'!$A$1:$B$547,2,FALSE))</f>
        <v/>
      </c>
      <c r="MF54" t="str">
        <f>IF(ISERROR(MATCH(MF$1,'CSC Mitre'!BA$1:BA$220,0)),"",VLOOKUP(MF$1,'Tactic Recode'!$A$1:$B$547,2,FALSE))</f>
        <v/>
      </c>
      <c r="MG54" t="str">
        <f>IF(ISERROR(MATCH(MG$1,'CSC Mitre'!BA$1:BA$220,0)),"",VLOOKUP(MG$1,'Tactic Recode'!$A$1:$B$547,2,FALSE))</f>
        <v/>
      </c>
      <c r="MH54" t="str">
        <f>IF(ISERROR(MATCH(MH$1,'CSC Mitre'!BA$1:BA$220,0)),"",VLOOKUP(MH$1,'Tactic Recode'!$A$1:$B$547,2,FALSE))</f>
        <v/>
      </c>
      <c r="MI54" t="str">
        <f>IF(ISERROR(MATCH(MI$1,'CSC Mitre'!BA$1:BA$220,0)),"",VLOOKUP(MI$1,'Tactic Recode'!$A$1:$B$547,2,FALSE))</f>
        <v>Defense Evasion, Lateral Movement</v>
      </c>
      <c r="MJ54" t="str">
        <f>IF(ISERROR(MATCH(MJ$1,'CSC Mitre'!BA$1:BA$220,0)),"",VLOOKUP(MJ$1,'Tactic Recode'!$A$1:$B$547,2,FALSE))</f>
        <v/>
      </c>
      <c r="MK54" t="str">
        <f>IF(ISERROR(MATCH(MK$1,'CSC Mitre'!BA$1:BA$220,0)),"",VLOOKUP(MK$1,'Tactic Recode'!$A$1:$B$547,2,FALSE))</f>
        <v/>
      </c>
      <c r="ML54" t="str">
        <f>IF(ISERROR(MATCH(ML$1,'CSC Mitre'!BA$1:BA$220,0)),"",VLOOKUP(ML$1,'Tactic Recode'!$A$1:$B$547,2,FALSE))</f>
        <v>Credential Access</v>
      </c>
      <c r="MM54" t="str">
        <f>IF(ISERROR(MATCH(MM$1,'CSC Mitre'!BA$1:BA$220,0)),"",VLOOKUP(MM$1,'Tactic Recode'!$A$1:$B$547,2,FALSE))</f>
        <v/>
      </c>
      <c r="MN54" t="str">
        <f>IF(ISERROR(MATCH(MN$1,'CSC Mitre'!BA$1:BA$220,0)),"",VLOOKUP(MN$1,'Tactic Recode'!$A$1:$B$547,2,FALSE))</f>
        <v/>
      </c>
      <c r="MO54" t="str">
        <f>IF(ISERROR(MATCH(MO$1,'CSC Mitre'!BA$1:BA$220,0)),"",VLOOKUP(MO$1,'Tactic Recode'!$A$1:$B$547,2,FALSE))</f>
        <v/>
      </c>
      <c r="MP54" t="str">
        <f>IF(ISERROR(MATCH(MP$1,'CSC Mitre'!BA$1:BA$220,0)),"",VLOOKUP(MP$1,'Tactic Recode'!$A$1:$B$547,2,FALSE))</f>
        <v/>
      </c>
      <c r="MQ54" t="str">
        <f>IF(ISERROR(MATCH(MQ$1,'CSC Mitre'!BA$1:BA$220,0)),"",VLOOKUP(MQ$1,'Tactic Recode'!$A$1:$B$547,2,FALSE))</f>
        <v/>
      </c>
      <c r="MR54" t="str">
        <f>IF(ISERROR(MATCH(MR$1,'CSC Mitre'!BA$1:BA$220,0)),"",VLOOKUP(MR$1,'Tactic Recode'!$A$1:$B$547,2,FALSE))</f>
        <v>Credential Access</v>
      </c>
      <c r="MS54" t="str">
        <f>IF(ISERROR(MATCH(MS$1,'CSC Mitre'!BA$1:BA$220,0)),"",VLOOKUP(MS$1,'Tactic Recode'!$A$1:$B$547,2,FALSE))</f>
        <v/>
      </c>
      <c r="MT54" t="str">
        <f>IF(ISERROR(MATCH(MT$1,'CSC Mitre'!BA$1:BA$220,0)),"",VLOOKUP(MT$1,'Tactic Recode'!$A$1:$B$547,2,FALSE))</f>
        <v/>
      </c>
      <c r="MU54" t="str">
        <f>IF(ISERROR(MATCH(MU$1,'CSC Mitre'!BA$1:BA$220,0)),"",VLOOKUP(MU$1,'Tactic Recode'!$A$1:$B$547,2,FALSE))</f>
        <v/>
      </c>
      <c r="MV54" t="str">
        <f>IF(ISERROR(MATCH(MV$1,'CSC Mitre'!BA$1:BA$220,0)),"",VLOOKUP(MV$1,'Tactic Recode'!$A$1:$B$547,2,FALSE))</f>
        <v/>
      </c>
      <c r="MW54" t="str">
        <f>IF(ISERROR(MATCH(MW$1,'CSC Mitre'!BA$1:BA$220,0)),"",VLOOKUP(MW$1,'Tactic Recode'!$A$1:$B$547,2,FALSE))</f>
        <v/>
      </c>
      <c r="MX54" t="str">
        <f>IF(ISERROR(MATCH(MX$1,'CSC Mitre'!BA$1:BA$220,0)),"",VLOOKUP(MX$1,'Tactic Recode'!$A$1:$B$547,2,FALSE))</f>
        <v/>
      </c>
      <c r="MY54" t="str">
        <f>IF(ISERROR(MATCH(MY$1,'CSC Mitre'!BA$1:BA$220,0)),"",VLOOKUP(MY$1,'Tactic Recode'!$A$1:$B$547,2,FALSE))</f>
        <v/>
      </c>
      <c r="MZ54" t="str">
        <f>IF(ISERROR(MATCH(MZ$1,'CSC Mitre'!BA$1:BA$220,0)),"",VLOOKUP(MZ$1,'Tactic Recode'!$A$1:$B$547,2,FALSE))</f>
        <v/>
      </c>
      <c r="NA54" t="str">
        <f>IF(ISERROR(MATCH(NA$1,'CSC Mitre'!BA$1:BA$220,0)),"",VLOOKUP(NA$1,'Tactic Recode'!$A$1:$B$547,2,FALSE))</f>
        <v/>
      </c>
      <c r="NB54" t="str">
        <f>IF(ISERROR(MATCH(NB$1,'CSC Mitre'!BA$1:BA$220,0)),"",VLOOKUP(NB$1,'Tactic Recode'!$A$1:$B$547,2,FALSE))</f>
        <v/>
      </c>
      <c r="NC54" t="str">
        <f>IF(ISERROR(MATCH(NC$1,'CSC Mitre'!BA$1:BA$220,0)),"",VLOOKUP(NC$1,'Tactic Recode'!$A$1:$B$547,2,FALSE))</f>
        <v/>
      </c>
      <c r="ND54" t="str">
        <f>IF(ISERROR(MATCH(ND$1,'CSC Mitre'!BA$1:BA$220,0)),"",VLOOKUP(ND$1,'Tactic Recode'!$A$1:$B$547,2,FALSE))</f>
        <v/>
      </c>
      <c r="NE54" t="str">
        <f>IF(ISERROR(MATCH(NE$1,'CSC Mitre'!BA$1:BA$220,0)),"",VLOOKUP(NE$1,'Tactic Recode'!$A$1:$B$547,2,FALSE))</f>
        <v/>
      </c>
      <c r="NF54" t="str">
        <f>IF(ISERROR(MATCH(NF$1,'CSC Mitre'!BA$1:BA$220,0)),"",VLOOKUP(NF$1,'Tactic Recode'!$A$1:$B$547,2,FALSE))</f>
        <v/>
      </c>
      <c r="NG54" t="str">
        <f>IF(ISERROR(MATCH(NG$1,'CSC Mitre'!BA$1:BA$220,0)),"",VLOOKUP(NG$1,'Tactic Recode'!$A$1:$B$547,2,FALSE))</f>
        <v/>
      </c>
      <c r="NH54" t="str">
        <f>IF(ISERROR(MATCH(NH$1,'CSC Mitre'!BA$1:BA$220,0)),"",VLOOKUP(NH$1,'Tactic Recode'!$A$1:$B$547,2,FALSE))</f>
        <v/>
      </c>
      <c r="NI54" t="str">
        <f>IF(ISERROR(MATCH(NI$1,'CSC Mitre'!BA$1:BA$220,0)),"",VLOOKUP(NI$1,'Tactic Recode'!$A$1:$B$547,2,FALSE))</f>
        <v/>
      </c>
      <c r="NJ54" t="str">
        <f>IF(ISERROR(MATCH(NJ$1,'CSC Mitre'!BA$1:BA$220,0)),"",VLOOKUP(NJ$1,'Tactic Recode'!$A$1:$B$547,2,FALSE))</f>
        <v/>
      </c>
      <c r="NK54" t="str">
        <f>IF(ISERROR(MATCH(NK$1,'CSC Mitre'!BA$1:BA$220,0)),"",VLOOKUP(NK$1,'Tactic Recode'!$A$1:$B$547,2,FALSE))</f>
        <v/>
      </c>
      <c r="NL54" t="str">
        <f>IF(ISERROR(MATCH(NL$1,'CSC Mitre'!BA$1:BA$220,0)),"",VLOOKUP(NL$1,'Tactic Recode'!$A$1:$B$547,2,FALSE))</f>
        <v/>
      </c>
      <c r="NM54" t="str">
        <f>IF(ISERROR(MATCH(NM$1,'CSC Mitre'!BA$1:BA$220,0)),"",VLOOKUP(NM$1,'Tactic Recode'!$A$1:$B$547,2,FALSE))</f>
        <v/>
      </c>
      <c r="NN54" t="str">
        <f>IF(ISERROR(MATCH(NN$1,'CSC Mitre'!BA$1:BA$220,0)),"",VLOOKUP(NN$1,'Tactic Recode'!$A$1:$B$547,2,FALSE))</f>
        <v/>
      </c>
      <c r="NO54" t="str">
        <f>IF(ISERROR(MATCH(NO$1,'CSC Mitre'!BA$1:BA$220,0)),"",VLOOKUP(NO$1,'Tactic Recode'!$A$1:$B$547,2,FALSE))</f>
        <v/>
      </c>
      <c r="NP54" t="str">
        <f>IF(ISERROR(MATCH(NP$1,'CSC Mitre'!BA$1:BA$220,0)),"",VLOOKUP(NP$1,'Tactic Recode'!$A$1:$B$547,2,FALSE))</f>
        <v/>
      </c>
      <c r="NQ54" t="str">
        <f>IF(ISERROR(MATCH(NQ$1,'CSC Mitre'!BA$1:BA$220,0)),"",VLOOKUP(NQ$1,'Tactic Recode'!$A$1:$B$547,2,FALSE))</f>
        <v/>
      </c>
      <c r="NR54" t="str">
        <f>IF(ISERROR(MATCH(NR$1,'CSC Mitre'!BA$1:BA$220,0)),"",VLOOKUP(NR$1,'Tactic Recode'!$A$1:$B$547,2,FALSE))</f>
        <v/>
      </c>
      <c r="NS54" t="str">
        <f>IF(ISERROR(MATCH(NS$1,'CSC Mitre'!BA$1:BA$220,0)),"",VLOOKUP(NS$1,'Tactic Recode'!$A$1:$B$547,2,FALSE))</f>
        <v/>
      </c>
      <c r="NT54" t="str">
        <f>IF(ISERROR(MATCH(NT$1,'CSC Mitre'!BA$1:BA$220,0)),"",VLOOKUP(NT$1,'Tactic Recode'!$A$1:$B$547,2,FALSE))</f>
        <v/>
      </c>
      <c r="NU54" t="str">
        <f>IF(ISERROR(MATCH(NU$1,'CSC Mitre'!BA$1:BA$220,0)),"",VLOOKUP(NU$1,'Tactic Recode'!$A$1:$B$547,2,FALSE))</f>
        <v/>
      </c>
      <c r="NV54" t="str">
        <f>IF(ISERROR(MATCH(NV$1,'CSC Mitre'!BA$1:BA$220,0)),"",VLOOKUP(NV$1,'Tactic Recode'!$A$1:$B$547,2,FALSE))</f>
        <v/>
      </c>
      <c r="NW54" t="str">
        <f>IF(ISERROR(MATCH(NW$1,'CSC Mitre'!BA$1:BA$220,0)),"",VLOOKUP(NW$1,'Tactic Recode'!$A$1:$B$547,2,FALSE))</f>
        <v/>
      </c>
      <c r="NX54" t="str">
        <f>IF(ISERROR(MATCH(NX$1,'CSC Mitre'!BA$1:BA$220,0)),"",VLOOKUP(NX$1,'Tactic Recode'!$A$1:$B$547,2,FALSE))</f>
        <v/>
      </c>
      <c r="NY54" t="str">
        <f>IF(ISERROR(MATCH(NY$1,'CSC Mitre'!BA$1:BA$220,0)),"",VLOOKUP(NY$1,'Tactic Recode'!$A$1:$B$547,2,FALSE))</f>
        <v/>
      </c>
      <c r="NZ54" t="str">
        <f>IF(ISERROR(MATCH(NZ$1,'CSC Mitre'!BA$1:BA$220,0)),"",VLOOKUP(NZ$1,'Tactic Recode'!$A$1:$B$547,2,FALSE))</f>
        <v/>
      </c>
      <c r="OA54" t="str">
        <f>IF(ISERROR(MATCH(OA$1,'CSC Mitre'!BA$1:BA$220,0)),"",VLOOKUP(OA$1,'Tactic Recode'!$A$1:$B$547,2,FALSE))</f>
        <v/>
      </c>
      <c r="OB54" t="str">
        <f>IF(ISERROR(MATCH(OB$1,'CSC Mitre'!BA$1:BA$220,0)),"",VLOOKUP(OB$1,'Tactic Recode'!$A$1:$B$547,2,FALSE))</f>
        <v/>
      </c>
      <c r="OC54" t="str">
        <f>IF(ISERROR(MATCH(OC$1,'CSC Mitre'!BA$1:BA$220,0)),"",VLOOKUP(OC$1,'Tactic Recode'!$A$1:$B$547,2,FALSE))</f>
        <v/>
      </c>
      <c r="OD54" t="str">
        <f>IF(ISERROR(MATCH(OD$1,'CSC Mitre'!BA$1:BA$220,0)),"",VLOOKUP(OD$1,'Tactic Recode'!$A$1:$B$547,2,FALSE))</f>
        <v/>
      </c>
      <c r="OE54" t="str">
        <f>IF(ISERROR(MATCH(OE$1,'CSC Mitre'!BA$1:BA$220,0)),"",VLOOKUP(OE$1,'Tactic Recode'!$A$1:$B$547,2,FALSE))</f>
        <v/>
      </c>
      <c r="OF54" t="str">
        <f>IF(ISERROR(MATCH(OF$1,'CSC Mitre'!BA$1:BA$220,0)),"",VLOOKUP(OF$1,'Tactic Recode'!$A$1:$B$547,2,FALSE))</f>
        <v/>
      </c>
      <c r="OG54" t="str">
        <f>IF(ISERROR(MATCH(OG$1,'CSC Mitre'!BA$1:BA$220,0)),"",VLOOKUP(OG$1,'Tactic Recode'!$A$1:$B$547,2,FALSE))</f>
        <v/>
      </c>
      <c r="OH54" t="str">
        <f>IF(ISERROR(MATCH(OH$1,'CSC Mitre'!BA$1:BA$220,0)),"",VLOOKUP(OH$1,'Tactic Recode'!$A$1:$B$547,2,FALSE))</f>
        <v/>
      </c>
      <c r="OI54" t="str">
        <f>IF(ISERROR(MATCH(OI$1,'CSC Mitre'!BA$1:BA$220,0)),"",VLOOKUP(OI$1,'Tactic Recode'!$A$1:$B$547,2,FALSE))</f>
        <v/>
      </c>
      <c r="OJ54" t="str">
        <f>IF(ISERROR(MATCH(OJ$1,'CSC Mitre'!BA$1:BA$220,0)),"",VLOOKUP(OJ$1,'Tactic Recode'!$A$1:$B$547,2,FALSE))</f>
        <v/>
      </c>
      <c r="OK54" t="str">
        <f>IF(ISERROR(MATCH(OK$1,'CSC Mitre'!BA$1:BA$220,0)),"",VLOOKUP(OK$1,'Tactic Recode'!$A$1:$B$547,2,FALSE))</f>
        <v/>
      </c>
      <c r="OL54" t="str">
        <f>IF(ISERROR(MATCH(OL$1,'CSC Mitre'!BA$1:BA$220,0)),"",VLOOKUP(OL$1,'Tactic Recode'!$A$1:$B$547,2,FALSE))</f>
        <v/>
      </c>
      <c r="OM54" t="str">
        <f>IF(ISERROR(MATCH(OM$1,'CSC Mitre'!BA$1:BA$220,0)),"",VLOOKUP(OM$1,'Tactic Recode'!$A$1:$B$547,2,FALSE))</f>
        <v/>
      </c>
      <c r="ON54" t="str">
        <f>IF(ISERROR(MATCH(ON$1,'CSC Mitre'!BA$1:BA$220,0)),"",VLOOKUP(ON$1,'Tactic Recode'!$A$1:$B$547,2,FALSE))</f>
        <v/>
      </c>
      <c r="OO54" t="str">
        <f>IF(ISERROR(MATCH(OO$1,'CSC Mitre'!BA$1:BA$220,0)),"",VLOOKUP(OO$1,'Tactic Recode'!$A$1:$B$547,2,FALSE))</f>
        <v/>
      </c>
      <c r="OP54" t="str">
        <f>IF(ISERROR(MATCH(OP$1,'CSC Mitre'!BA$1:BA$220,0)),"",VLOOKUP(OP$1,'Tactic Recode'!$A$1:$B$547,2,FALSE))</f>
        <v/>
      </c>
      <c r="OQ54" t="str">
        <f>IF(ISERROR(MATCH(OQ$1,'CSC Mitre'!BA$1:BA$220,0)),"",VLOOKUP(OQ$1,'Tactic Recode'!$A$1:$B$547,2,FALSE))</f>
        <v/>
      </c>
      <c r="OR54" t="str">
        <f>IF(ISERROR(MATCH(OR$1,'CSC Mitre'!BA$1:BA$220,0)),"",VLOOKUP(OR$1,'Tactic Recode'!$A$1:$B$547,2,FALSE))</f>
        <v/>
      </c>
      <c r="OS54" t="str">
        <f>IF(ISERROR(MATCH(OS$1,'CSC Mitre'!BA$1:BA$220,0)),"",VLOOKUP(OS$1,'Tactic Recode'!$A$1:$B$547,2,FALSE))</f>
        <v/>
      </c>
      <c r="OT54" t="str">
        <f>IF(ISERROR(MATCH(OT$1,'CSC Mitre'!BA$1:BA$220,0)),"",VLOOKUP(OT$1,'Tactic Recode'!$A$1:$B$547,2,FALSE))</f>
        <v/>
      </c>
      <c r="OU54" t="str">
        <f>IF(ISERROR(MATCH(OU$1,'CSC Mitre'!BA$1:BA$220,0)),"",VLOOKUP(OU$1,'Tactic Recode'!$A$1:$B$547,2,FALSE))</f>
        <v/>
      </c>
      <c r="OV54" t="str">
        <f>IF(ISERROR(MATCH(OV$1,'CSC Mitre'!BA$1:BA$220,0)),"",VLOOKUP(OV$1,'Tactic Recode'!$A$1:$B$547,2,FALSE))</f>
        <v/>
      </c>
      <c r="OW54" t="str">
        <f>IF(ISERROR(MATCH(OW$1,'CSC Mitre'!BA$1:BA$220,0)),"",VLOOKUP(OW$1,'Tactic Recode'!$A$1:$B$547,2,FALSE))</f>
        <v/>
      </c>
      <c r="OX54" t="str">
        <f>IF(ISERROR(MATCH(OX$1,'CSC Mitre'!BA$1:BA$220,0)),"",VLOOKUP(OX$1,'Tactic Recode'!$A$1:$B$547,2,FALSE))</f>
        <v/>
      </c>
      <c r="OY54" t="str">
        <f>IF(ISERROR(MATCH(OY$1,'CSC Mitre'!BA$1:BA$220,0)),"",VLOOKUP(OY$1,'Tactic Recode'!$A$1:$B$547,2,FALSE))</f>
        <v/>
      </c>
      <c r="OZ54" t="str">
        <f>IF(ISERROR(MATCH(OZ$1,'CSC Mitre'!BA$1:BA$220,0)),"",VLOOKUP(OZ$1,'Tactic Recode'!$A$1:$B$547,2,FALSE))</f>
        <v/>
      </c>
      <c r="PA54" t="str">
        <f>IF(ISERROR(MATCH(PA$1,'CSC Mitre'!BA$1:BA$220,0)),"",VLOOKUP(PA$1,'Tactic Recode'!$A$1:$B$547,2,FALSE))</f>
        <v/>
      </c>
      <c r="PB54" t="str">
        <f>IF(ISERROR(MATCH(PB$1,'CSC Mitre'!BA$1:BA$220,0)),"",VLOOKUP(PB$1,'Tactic Recode'!$A$1:$B$547,2,FALSE))</f>
        <v/>
      </c>
      <c r="PC54" t="str">
        <f>IF(ISERROR(MATCH(PC$1,'CSC Mitre'!BA$1:BA$220,0)),"",VLOOKUP(PC$1,'Tactic Recode'!$A$1:$B$547,2,FALSE))</f>
        <v/>
      </c>
      <c r="PD54" t="str">
        <f>IF(ISERROR(MATCH(PD$1,'CSC Mitre'!BA$1:BA$220,0)),"",VLOOKUP(PD$1,'Tactic Recode'!$A$1:$B$547,2,FALSE))</f>
        <v/>
      </c>
      <c r="PE54" t="str">
        <f>IF(ISERROR(MATCH(PE$1,'CSC Mitre'!BA$1:BA$220,0)),"",VLOOKUP(PE$1,'Tactic Recode'!$A$1:$B$547,2,FALSE))</f>
        <v/>
      </c>
      <c r="PF54" t="str">
        <f>IF(ISERROR(MATCH(PF$1,'CSC Mitre'!BA$1:BA$220,0)),"",VLOOKUP(PF$1,'Tactic Recode'!$A$1:$B$547,2,FALSE))</f>
        <v/>
      </c>
      <c r="PG54" t="str">
        <f>IF(ISERROR(MATCH(PG$1,'CSC Mitre'!BA$1:BA$220,0)),"",VLOOKUP(PG$1,'Tactic Recode'!$A$1:$B$547,2,FALSE))</f>
        <v/>
      </c>
      <c r="PH54" t="str">
        <f>IF(ISERROR(MATCH(PH$1,'CSC Mitre'!BA$1:BA$220,0)),"",VLOOKUP(PH$1,'Tactic Recode'!$A$1:$B$547,2,FALSE))</f>
        <v/>
      </c>
      <c r="PI54" t="str">
        <f>IF(ISERROR(MATCH(PI$1,'CSC Mitre'!BA$1:BA$220,0)),"",VLOOKUP(PI$1,'Tactic Recode'!$A$1:$B$547,2,FALSE))</f>
        <v/>
      </c>
      <c r="PJ54" t="str">
        <f>IF(ISERROR(MATCH(PJ$1,'CSC Mitre'!BA$1:BA$220,0)),"",VLOOKUP(PJ$1,'Tactic Recode'!$A$1:$B$547,2,FALSE))</f>
        <v/>
      </c>
      <c r="PK54" t="str">
        <f>IF(ISERROR(MATCH(PK$1,'CSC Mitre'!BA$1:BA$220,0)),"",VLOOKUP(PK$1,'Tactic Recode'!$A$1:$B$547,2,FALSE))</f>
        <v/>
      </c>
      <c r="PL54" t="str">
        <f>IF(ISERROR(MATCH(PL$1,'CSC Mitre'!BA$1:BA$220,0)),"",VLOOKUP(PL$1,'Tactic Recode'!$A$1:$B$547,2,FALSE))</f>
        <v/>
      </c>
      <c r="PM54" t="str">
        <f>IF(ISERROR(MATCH(PM$1,'CSC Mitre'!BA$1:BA$220,0)),"",VLOOKUP(PM$1,'Tactic Recode'!$A$1:$B$547,2,FALSE))</f>
        <v/>
      </c>
      <c r="PN54" t="str">
        <f>IF(ISERROR(MATCH(PN$1,'CSC Mitre'!BA$1:BA$220,0)),"",VLOOKUP(PN$1,'Tactic Recode'!$A$1:$B$547,2,FALSE))</f>
        <v/>
      </c>
      <c r="PO54" t="str">
        <f>IF(ISERROR(MATCH(PO$1,'CSC Mitre'!BA$1:BA$220,0)),"",VLOOKUP(PO$1,'Tactic Recode'!$A$1:$B$547,2,FALSE))</f>
        <v/>
      </c>
      <c r="PP54" t="str">
        <f>IF(ISERROR(MATCH(PP$1,'CSC Mitre'!BA$1:BA$220,0)),"",VLOOKUP(PP$1,'Tactic Recode'!$A$1:$B$547,2,FALSE))</f>
        <v/>
      </c>
      <c r="PQ54" t="str">
        <f>IF(ISERROR(MATCH(PQ$1,'CSC Mitre'!BA$1:BA$220,0)),"",VLOOKUP(PQ$1,'Tactic Recode'!$A$1:$B$547,2,FALSE))</f>
        <v/>
      </c>
      <c r="PR54" t="str">
        <f>IF(ISERROR(MATCH(PR$1,'CSC Mitre'!BA$1:BA$220,0)),"",VLOOKUP(PR$1,'Tactic Recode'!$A$1:$B$547,2,FALSE))</f>
        <v>Defense Evasion, Persistence, Privilage Escalation</v>
      </c>
      <c r="PS54" t="str">
        <f>IF(ISERROR(MATCH(PS$1,'CSC Mitre'!BA$1:BA$220,0)),"",VLOOKUP(PS$1,'Tactic Recode'!$A$1:$B$547,2,FALSE))</f>
        <v/>
      </c>
      <c r="PT54" t="str">
        <f>IF(ISERROR(MATCH(PT$1,'CSC Mitre'!BA$1:BA$220,0)),"",VLOOKUP(PT$1,'Tactic Recode'!$A$1:$B$547,2,FALSE))</f>
        <v>Defense Evasion, Persistence, Privilage Escalation</v>
      </c>
      <c r="PU54" t="str">
        <f>IF(ISERROR(MATCH(PU$1,'CSC Mitre'!BA$1:BA$220,0)),"",VLOOKUP(PU$1,'Tactic Recode'!$A$1:$B$547,2,FALSE))</f>
        <v/>
      </c>
      <c r="PV54" t="str">
        <f>IF(ISERROR(MATCH(PV$1,'CSC Mitre'!BA$1:BA$220,0)),"",VLOOKUP(PV$1,'Tactic Recode'!$A$1:$B$547,2,FALSE))</f>
        <v/>
      </c>
      <c r="PW54" t="str">
        <f>IF(ISERROR(MATCH(PW$1,'CSC Mitre'!BA$1:BA$220,0)),"",VLOOKUP(PW$1,'Tactic Recode'!$A$1:$B$547,2,FALSE))</f>
        <v/>
      </c>
      <c r="PX54" t="str">
        <f>IF(ISERROR(MATCH(PX$1,'CSC Mitre'!BA$1:BA$220,0)),"",VLOOKUP(PX$1,'Tactic Recode'!$A$1:$B$547,2,FALSE))</f>
        <v/>
      </c>
      <c r="PY54" t="str">
        <f>IF(ISERROR(MATCH(PY$1,'CSC Mitre'!BA$1:BA$220,0)),"",VLOOKUP(PY$1,'Tactic Recode'!$A$1:$B$547,2,FALSE))</f>
        <v/>
      </c>
      <c r="PZ54" t="str">
        <f>IF(ISERROR(MATCH(PZ$1,'CSC Mitre'!BA$1:BA$220,0)),"",VLOOKUP(PZ$1,'Tactic Recode'!$A$1:$B$547,2,FALSE))</f>
        <v/>
      </c>
      <c r="QA54" t="str">
        <f>IF(ISERROR(MATCH(QA$1,'CSC Mitre'!BA$1:BA$220,0)),"",VLOOKUP(QA$1,'Tactic Recode'!$A$1:$B$547,2,FALSE))</f>
        <v/>
      </c>
      <c r="QB54" t="str">
        <f>IF(ISERROR(MATCH(QB$1,'CSC Mitre'!BA$1:BA$220,0)),"",VLOOKUP(QB$1,'Tactic Recode'!$A$1:$B$547,2,FALSE))</f>
        <v/>
      </c>
      <c r="QC54" t="str">
        <f>IF(ISERROR(MATCH(QC$1,'CSC Mitre'!BA$1:BA$220,0)),"",VLOOKUP(QC$1,'Tactic Recode'!$A$1:$B$547,2,FALSE))</f>
        <v/>
      </c>
      <c r="QD54" t="str">
        <f>IF(ISERROR(MATCH(QD$1,'CSC Mitre'!BA$1:BA$220,0)),"",VLOOKUP(QD$1,'Tactic Recode'!$A$1:$B$547,2,FALSE))</f>
        <v/>
      </c>
      <c r="QE54" t="str">
        <f>IF(ISERROR(MATCH(QE$1,'CSC Mitre'!BA$1:BA$220,0)),"",VLOOKUP(QE$1,'Tactic Recode'!$A$1:$B$547,2,FALSE))</f>
        <v/>
      </c>
      <c r="QF54" t="str">
        <f>IF(ISERROR(MATCH(QF$1,'CSC Mitre'!BA$1:BA$220,0)),"",VLOOKUP(QF$1,'Tactic Recode'!$A$1:$B$547,2,FALSE))</f>
        <v/>
      </c>
      <c r="QG54" t="str">
        <f>IF(ISERROR(MATCH(QG$1,'CSC Mitre'!BA$1:BA$220,0)),"",VLOOKUP(QG$1,'Tactic Recode'!$A$1:$B$547,2,FALSE))</f>
        <v/>
      </c>
      <c r="QH54" t="str">
        <f>IF(ISERROR(MATCH(QH$1,'CSC Mitre'!BA$1:BA$220,0)),"",VLOOKUP(QH$1,'Tactic Recode'!$A$1:$B$547,2,FALSE))</f>
        <v/>
      </c>
      <c r="QI54" t="str">
        <f>IF(ISERROR(MATCH(QI$1,'CSC Mitre'!BA$1:BA$220,0)),"",VLOOKUP(QI$1,'Tactic Recode'!$A$1:$B$547,2,FALSE))</f>
        <v/>
      </c>
      <c r="QJ54" t="str">
        <f>IF(ISERROR(MATCH(QJ$1,'CSC Mitre'!BA$1:BA$220,0)),"",VLOOKUP(QJ$1,'Tactic Recode'!$A$1:$B$547,2,FALSE))</f>
        <v/>
      </c>
      <c r="QK54" t="str">
        <f>IF(ISERROR(MATCH(QK$1,'CSC Mitre'!BA$1:BA$220,0)),"",VLOOKUP(QK$1,'Tactic Recode'!$A$1:$B$547,2,FALSE))</f>
        <v/>
      </c>
      <c r="QL54" t="str">
        <f>IF(ISERROR(MATCH(QL$1,'CSC Mitre'!BA$1:BA$220,0)),"",VLOOKUP(QL$1,'Tactic Recode'!$A$1:$B$547,2,FALSE))</f>
        <v/>
      </c>
      <c r="QM54" t="str">
        <f>IF(ISERROR(MATCH(QM$1,'CSC Mitre'!BA$1:BA$220,0)),"",VLOOKUP(QM$1,'Tactic Recode'!$A$1:$B$547,2,FALSE))</f>
        <v/>
      </c>
      <c r="QN54" t="str">
        <f>IF(ISERROR(MATCH(QN$1,'CSC Mitre'!BA$1:BA$220,0)),"",VLOOKUP(QN$1,'Tactic Recode'!$A$1:$B$547,2,FALSE))</f>
        <v/>
      </c>
      <c r="QO54" t="str">
        <f>IF(ISERROR(MATCH(QO$1,'CSC Mitre'!BA$1:BA$220,0)),"",VLOOKUP(QO$1,'Tactic Recode'!$A$1:$B$547,2,FALSE))</f>
        <v/>
      </c>
      <c r="QP54" t="str">
        <f>IF(ISERROR(MATCH(QP$1,'CSC Mitre'!BA$1:BA$220,0)),"",VLOOKUP(QP$1,'Tactic Recode'!$A$1:$B$547,2,FALSE))</f>
        <v/>
      </c>
      <c r="QQ54" t="str">
        <f>IF(ISERROR(MATCH(QQ$1,'CSC Mitre'!BA$1:BA$220,0)),"",VLOOKUP(QQ$1,'Tactic Recode'!$A$1:$B$547,2,FALSE))</f>
        <v/>
      </c>
      <c r="QR54" t="str">
        <f>IF(ISERROR(MATCH(QR$1,'CSC Mitre'!BA$1:BA$220,0)),"",VLOOKUP(QR$1,'Tactic Recode'!$A$1:$B$547,2,FALSE))</f>
        <v/>
      </c>
      <c r="QS54" t="str">
        <f>IF(ISERROR(MATCH(QS$1,'CSC Mitre'!BA$1:BA$220,0)),"",VLOOKUP(QS$1,'Tactic Recode'!$A$1:$B$547,2,FALSE))</f>
        <v/>
      </c>
      <c r="QT54" t="str">
        <f>IF(ISERROR(MATCH(QT$1,'CSC Mitre'!BA$1:BA$220,0)),"",VLOOKUP(QT$1,'Tactic Recode'!$A$1:$B$547,2,FALSE))</f>
        <v/>
      </c>
      <c r="QU54" t="str">
        <f>IF(ISERROR(MATCH(QU$1,'CSC Mitre'!BA$1:BA$220,0)),"",VLOOKUP(QU$1,'Tactic Recode'!$A$1:$B$547,2,FALSE))</f>
        <v/>
      </c>
      <c r="QV54" t="str">
        <f>IF(ISERROR(MATCH(QV$1,'CSC Mitre'!BA$1:BA$220,0)),"",VLOOKUP(QV$1,'Tactic Recode'!$A$1:$B$547,2,FALSE))</f>
        <v/>
      </c>
      <c r="QW54" t="str">
        <f>IF(ISERROR(MATCH(QW$1,'CSC Mitre'!BA$1:BA$220,0)),"",VLOOKUP(QW$1,'Tactic Recode'!$A$1:$B$547,2,FALSE))</f>
        <v/>
      </c>
      <c r="QX54" t="str">
        <f>IF(ISERROR(MATCH(QX$1,'CSC Mitre'!BA$1:BA$220,0)),"",VLOOKUP(QX$1,'Tactic Recode'!$A$1:$B$547,2,FALSE))</f>
        <v/>
      </c>
      <c r="QY54" t="str">
        <f>IF(ISERROR(MATCH(QY$1,'CSC Mitre'!BA$1:BA$220,0)),"",VLOOKUP(QY$1,'Tactic Recode'!$A$1:$B$547,2,FALSE))</f>
        <v/>
      </c>
      <c r="QZ54" t="str">
        <f>IF(ISERROR(MATCH(QZ$1,'CSC Mitre'!BA$1:BA$220,0)),"",VLOOKUP(QZ$1,'Tactic Recode'!$A$1:$B$547,2,FALSE))</f>
        <v/>
      </c>
      <c r="RA54" t="str">
        <f>IF(ISERROR(MATCH(RA$1,'CSC Mitre'!BA$1:BA$220,0)),"",VLOOKUP(RA$1,'Tactic Recode'!$A$1:$B$547,2,FALSE))</f>
        <v/>
      </c>
      <c r="RB54" t="str">
        <f>IF(ISERROR(MATCH(RB$1,'CSC Mitre'!BA$1:BA$220,0)),"",VLOOKUP(RB$1,'Tactic Recode'!$A$1:$B$547,2,FALSE))</f>
        <v/>
      </c>
      <c r="RC54" t="str">
        <f>IF(ISERROR(MATCH(RC$1,'CSC Mitre'!BA$1:BA$220,0)),"",VLOOKUP(RC$1,'Tactic Recode'!$A$1:$B$547,2,FALSE))</f>
        <v/>
      </c>
      <c r="RD54" t="str">
        <f>IF(ISERROR(MATCH(RD$1,'CSC Mitre'!BA$1:BA$220,0)),"",VLOOKUP(RD$1,'Tactic Recode'!$A$1:$B$547,2,FALSE))</f>
        <v/>
      </c>
      <c r="RE54" t="str">
        <f>IF(ISERROR(MATCH(RE$1,'CSC Mitre'!BA$1:BA$220,0)),"",VLOOKUP(RE$1,'Tactic Recode'!$A$1:$B$547,2,FALSE))</f>
        <v/>
      </c>
      <c r="RF54" t="str">
        <f>IF(ISERROR(MATCH(RF$1,'CSC Mitre'!BA$1:BA$220,0)),"",VLOOKUP(RF$1,'Tactic Recode'!$A$1:$B$547,2,FALSE))</f>
        <v/>
      </c>
      <c r="RG54" t="str">
        <f>IF(ISERROR(MATCH(RG$1,'CSC Mitre'!BA$1:BA$220,0)),"",VLOOKUP(RG$1,'Tactic Recode'!$A$1:$B$547,2,FALSE))</f>
        <v/>
      </c>
      <c r="RH54" t="str">
        <f>IF(ISERROR(MATCH(RH$1,'CSC Mitre'!BA$1:BA$220,0)),"",VLOOKUP(RH$1,'Tactic Recode'!$A$1:$B$547,2,FALSE))</f>
        <v/>
      </c>
      <c r="RI54" t="str">
        <f>IF(ISERROR(MATCH(RI$1,'CSC Mitre'!BA$1:BA$220,0)),"",VLOOKUP(RI$1,'Tactic Recode'!$A$1:$B$547,2,FALSE))</f>
        <v/>
      </c>
      <c r="RJ54" t="str">
        <f>IF(ISERROR(MATCH(RJ$1,'CSC Mitre'!BA$1:BA$220,0)),"",VLOOKUP(RJ$1,'Tactic Recode'!$A$1:$B$547,2,FALSE))</f>
        <v/>
      </c>
      <c r="RK54" t="str">
        <f>IF(ISERROR(MATCH(RK$1,'CSC Mitre'!BA$1:BA$220,0)),"",VLOOKUP(RK$1,'Tactic Recode'!$A$1:$B$547,2,FALSE))</f>
        <v/>
      </c>
      <c r="RL54" t="str">
        <f>IF(ISERROR(MATCH(RL$1,'CSC Mitre'!BA$1:BA$220,0)),"",VLOOKUP(RL$1,'Tactic Recode'!$A$1:$B$547,2,FALSE))</f>
        <v/>
      </c>
      <c r="RM54" t="str">
        <f>IF(ISERROR(MATCH(RM$1,'CSC Mitre'!BA$1:BA$220,0)),"",VLOOKUP(RM$1,'Tactic Recode'!$A$1:$B$547,2,FALSE))</f>
        <v/>
      </c>
      <c r="RN54" t="str">
        <f>IF(ISERROR(MATCH(RN$1,'CSC Mitre'!BA$1:BA$220,0)),"",VLOOKUP(RN$1,'Tactic Recode'!$A$1:$B$547,2,FALSE))</f>
        <v/>
      </c>
      <c r="RO54" t="str">
        <f>IF(ISERROR(MATCH(RO$1,'CSC Mitre'!BA$1:BA$220,0)),"",VLOOKUP(RO$1,'Tactic Recode'!$A$1:$B$547,2,FALSE))</f>
        <v/>
      </c>
      <c r="RP54" t="str">
        <f>IF(ISERROR(MATCH(RP$1,'CSC Mitre'!BA$1:BA$220,0)),"",VLOOKUP(RP$1,'Tactic Recode'!$A$1:$B$547,2,FALSE))</f>
        <v/>
      </c>
      <c r="RQ54" t="str">
        <f>IF(ISERROR(MATCH(RQ$1,'CSC Mitre'!BA$1:BA$220,0)),"",VLOOKUP(RQ$1,'Tactic Recode'!$A$1:$B$547,2,FALSE))</f>
        <v/>
      </c>
      <c r="RR54" t="str">
        <f>IF(ISERROR(MATCH(RR$1,'CSC Mitre'!BA$1:BA$220,0)),"",VLOOKUP(RR$1,'Tactic Recode'!$A$1:$B$547,2,FALSE))</f>
        <v/>
      </c>
      <c r="RS54" t="str">
        <f>IF(ISERROR(MATCH(RS$1,'CSC Mitre'!BA$1:BA$220,0)),"",VLOOKUP(RS$1,'Tactic Recode'!$A$1:$B$547,2,FALSE))</f>
        <v/>
      </c>
      <c r="RT54" t="str">
        <f>IF(ISERROR(MATCH(RT$1,'CSC Mitre'!BA$1:BA$220,0)),"",VLOOKUP(RT$1,'Tactic Recode'!$A$1:$B$547,2,FALSE))</f>
        <v/>
      </c>
      <c r="RU54" t="str">
        <f>IF(ISERROR(MATCH(RU$1,'CSC Mitre'!BA$1:BA$220,0)),"",VLOOKUP(RU$1,'Tactic Recode'!$A$1:$B$547,2,FALSE))</f>
        <v/>
      </c>
      <c r="RV54" t="str">
        <f>IF(ISERROR(MATCH(RV$1,'CSC Mitre'!BA$1:BA$220,0)),"",VLOOKUP(RV$1,'Tactic Recode'!$A$1:$B$547,2,FALSE))</f>
        <v/>
      </c>
      <c r="RW54" t="str">
        <f>IF(ISERROR(MATCH(RW$1,'CSC Mitre'!BA$1:BA$220,0)),"",VLOOKUP(RW$1,'Tactic Recode'!$A$1:$B$547,2,FALSE))</f>
        <v/>
      </c>
      <c r="RX54" t="str">
        <f>IF(ISERROR(MATCH(RX$1,'CSC Mitre'!BA$1:BA$220,0)),"",VLOOKUP(RX$1,'Tactic Recode'!$A$1:$B$547,2,FALSE))</f>
        <v/>
      </c>
      <c r="RY54" t="str">
        <f>IF(ISERROR(MATCH(RY$1,'CSC Mitre'!BA$1:BA$220,0)),"",VLOOKUP(RY$1,'Tactic Recode'!$A$1:$B$547,2,FALSE))</f>
        <v/>
      </c>
      <c r="RZ54" t="str">
        <f>IF(ISERROR(MATCH(RZ$1,'CSC Mitre'!BA$1:BA$220,0)),"",VLOOKUP(RZ$1,'Tactic Recode'!$A$1:$B$547,2,FALSE))</f>
        <v/>
      </c>
      <c r="SA54" t="str">
        <f>IF(ISERROR(MATCH(SA$1,'CSC Mitre'!BA$1:BA$220,0)),"",VLOOKUP(SA$1,'Tactic Recode'!$A$1:$B$547,2,FALSE))</f>
        <v/>
      </c>
      <c r="SB54" t="str">
        <f>IF(ISERROR(MATCH(SB$1,'CSC Mitre'!BA$1:BA$220,0)),"",VLOOKUP(SB$1,'Tactic Recode'!$A$1:$B$547,2,FALSE))</f>
        <v/>
      </c>
      <c r="SC54" t="str">
        <f>IF(ISERROR(MATCH(SC$1,'CSC Mitre'!BA$1:BA$220,0)),"",VLOOKUP(SC$1,'Tactic Recode'!$A$1:$B$547,2,FALSE))</f>
        <v/>
      </c>
      <c r="SD54" t="str">
        <f>IF(ISERROR(MATCH(SD$1,'CSC Mitre'!BA$1:BA$220,0)),"",VLOOKUP(SD$1,'Tactic Recode'!$A$1:$B$547,2,FALSE))</f>
        <v/>
      </c>
      <c r="SE54" t="str">
        <f>IF(ISERROR(MATCH(SE$1,'CSC Mitre'!BA$1:BA$220,0)),"",VLOOKUP(SE$1,'Tactic Recode'!$A$1:$B$547,2,FALSE))</f>
        <v/>
      </c>
      <c r="SF54" t="str">
        <f>IF(ISERROR(MATCH(SF$1,'CSC Mitre'!BA$1:BA$220,0)),"",VLOOKUP(SF$1,'Tactic Recode'!$A$1:$B$547,2,FALSE))</f>
        <v/>
      </c>
      <c r="SG54" t="str">
        <f>IF(ISERROR(MATCH(SG$1,'CSC Mitre'!BA$1:BA$220,0)),"",VLOOKUP(SG$1,'Tactic Recode'!$A$1:$B$547,2,FALSE))</f>
        <v/>
      </c>
      <c r="SH54" t="str">
        <f>IF(ISERROR(MATCH(SH$1,'CSC Mitre'!BA$1:BA$220,0)),"",VLOOKUP(SH$1,'Tactic Recode'!$A$1:$B$547,2,FALSE))</f>
        <v/>
      </c>
      <c r="SI54" t="str">
        <f>IF(ISERROR(MATCH(SI$1,'CSC Mitre'!BA$1:BA$220,0)),"",VLOOKUP(SI$1,'Tactic Recode'!$A$1:$B$547,2,FALSE))</f>
        <v/>
      </c>
      <c r="SJ54" t="str">
        <f>IF(ISERROR(MATCH(SJ$1,'CSC Mitre'!BA$1:BA$220,0)),"",VLOOKUP(SJ$1,'Tactic Recode'!$A$1:$B$547,2,FALSE))</f>
        <v/>
      </c>
      <c r="SK54" t="str">
        <f>IF(ISERROR(MATCH(SK$1,'CSC Mitre'!BA$1:BA$220,0)),"",VLOOKUP(SK$1,'Tactic Recode'!$A$1:$B$547,2,FALSE))</f>
        <v/>
      </c>
      <c r="SL54" t="str">
        <f>IF(ISERROR(MATCH(SL$1,'CSC Mitre'!BA$1:BA$220,0)),"",VLOOKUP(SL$1,'Tactic Recode'!$A$1:$B$547,2,FALSE))</f>
        <v/>
      </c>
      <c r="SM54" t="str">
        <f>IF(ISERROR(MATCH(SM$1,'CSC Mitre'!BA$1:BA$220,0)),"",VLOOKUP(SM$1,'Tactic Recode'!$A$1:$B$547,2,FALSE))</f>
        <v/>
      </c>
      <c r="SN54" t="str">
        <f>IF(ISERROR(MATCH(SN$1,'CSC Mitre'!BA$1:BA$220,0)),"",VLOOKUP(SN$1,'Tactic Recode'!$A$1:$B$547,2,FALSE))</f>
        <v/>
      </c>
      <c r="SO54" t="str">
        <f>IF(ISERROR(MATCH(SO$1,'CSC Mitre'!BA$1:BA$220,0)),"",VLOOKUP(SO$1,'Tactic Recode'!$A$1:$B$547,2,FALSE))</f>
        <v/>
      </c>
      <c r="SP54" t="str">
        <f>IF(ISERROR(MATCH(SP$1,'CSC Mitre'!BA$1:BA$220,0)),"",VLOOKUP(SP$1,'Tactic Recode'!$A$1:$B$547,2,FALSE))</f>
        <v/>
      </c>
      <c r="SQ54" t="str">
        <f>IF(ISERROR(MATCH(SQ$1,'CSC Mitre'!BA$1:BA$220,0)),"",VLOOKUP(SQ$1,'Tactic Recode'!$A$1:$B$547,2,FALSE))</f>
        <v/>
      </c>
      <c r="SR54" t="str">
        <f>IF(ISERROR(MATCH(SR$1,'CSC Mitre'!BA$1:BA$220,0)),"",VLOOKUP(SR$1,'Tactic Recode'!$A$1:$B$547,2,FALSE))</f>
        <v/>
      </c>
      <c r="SS54" t="str">
        <f>IF(ISERROR(MATCH(SS$1,'CSC Mitre'!BA$1:BA$220,0)),"",VLOOKUP(SS$1,'Tactic Recode'!$A$1:$B$547,2,FALSE))</f>
        <v/>
      </c>
      <c r="ST54" t="str">
        <f>IF(ISERROR(MATCH(ST$1,'CSC Mitre'!BA$1:BA$220,0)),"",VLOOKUP(ST$1,'Tactic Recode'!$A$1:$B$547,2,FALSE))</f>
        <v/>
      </c>
      <c r="SU54" t="str">
        <f>IF(ISERROR(MATCH(SU$1,'CSC Mitre'!BA$1:BA$220,0)),"",VLOOKUP(SU$1,'Tactic Recode'!$A$1:$B$547,2,FALSE))</f>
        <v/>
      </c>
      <c r="SV54" t="str">
        <f>IF(ISERROR(MATCH(SV$1,'CSC Mitre'!BA$1:BA$220,0)),"",VLOOKUP(SV$1,'Tactic Recode'!$A$1:$B$547,2,FALSE))</f>
        <v/>
      </c>
      <c r="SW54" t="str">
        <f>IF(ISERROR(MATCH(SW$1,'CSC Mitre'!BA$1:BA$220,0)),"",VLOOKUP(SW$1,'Tactic Recode'!$A$1:$B$547,2,FALSE))</f>
        <v/>
      </c>
      <c r="SX54" t="str">
        <f>IF(ISERROR(MATCH(SX$1,'CSC Mitre'!BA$1:BA$220,0)),"",VLOOKUP(SX$1,'Tactic Recode'!$A$1:$B$547,2,FALSE))</f>
        <v/>
      </c>
      <c r="SY54" t="str">
        <f>IF(ISERROR(MATCH(SY$1,'CSC Mitre'!BA$1:BA$220,0)),"",VLOOKUP(SY$1,'Tactic Recode'!$A$1:$B$547,2,FALSE))</f>
        <v/>
      </c>
      <c r="SZ54" t="str">
        <f>IF(ISERROR(MATCH(SZ$1,'CSC Mitre'!BA$1:BA$220,0)),"",VLOOKUP(SZ$1,'Tactic Recode'!$A$1:$B$547,2,FALSE))</f>
        <v/>
      </c>
      <c r="TA54" t="str">
        <f>IF(ISERROR(MATCH(TA$1,'CSC Mitre'!BA$1:BA$220,0)),"",VLOOKUP(TA$1,'Tactic Recode'!$A$1:$B$547,2,FALSE))</f>
        <v/>
      </c>
      <c r="TB54" t="str">
        <f>IF(ISERROR(MATCH(TB$1,'CSC Mitre'!BA$1:BA$220,0)),"",VLOOKUP(TB$1,'Tactic Recode'!$A$1:$B$547,2,FALSE))</f>
        <v/>
      </c>
      <c r="TC54" t="str">
        <f>IF(ISERROR(MATCH(TC$1,'CSC Mitre'!BA$1:BA$220,0)),"",VLOOKUP(TC$1,'Tactic Recode'!$A$1:$B$547,2,FALSE))</f>
        <v/>
      </c>
      <c r="TD54" t="str">
        <f>IF(ISERROR(MATCH(TD$1,'CSC Mitre'!BA$1:BA$220,0)),"",VLOOKUP(TD$1,'Tactic Recode'!$A$1:$B$547,2,FALSE))</f>
        <v/>
      </c>
      <c r="TE54" t="str">
        <f>IF(ISERROR(MATCH(TE$1,'CSC Mitre'!BA$1:BA$220,0)),"",VLOOKUP(TE$1,'Tactic Recode'!$A$1:$B$547,2,FALSE))</f>
        <v/>
      </c>
      <c r="TF54" t="str">
        <f>IF(ISERROR(MATCH(TF$1,'CSC Mitre'!BA$1:BA$220,0)),"",VLOOKUP(TF$1,'Tactic Recode'!$A$1:$B$547,2,FALSE))</f>
        <v/>
      </c>
      <c r="TG54" t="str">
        <f>IF(ISERROR(MATCH(TG$1,'CSC Mitre'!BA$1:BA$220,0)),"",VLOOKUP(TG$1,'Tactic Recode'!$A$1:$B$547,2,FALSE))</f>
        <v/>
      </c>
      <c r="TH54" t="str">
        <f>IF(ISERROR(MATCH(TH$1,'CSC Mitre'!BA$1:BA$220,0)),"",VLOOKUP(TH$1,'Tactic Recode'!$A$1:$B$547,2,FALSE))</f>
        <v/>
      </c>
      <c r="TI54" t="str">
        <f>IF(ISERROR(MATCH(TI$1,'CSC Mitre'!BA$1:BA$220,0)),"",VLOOKUP(TI$1,'Tactic Recode'!$A$1:$B$547,2,FALSE))</f>
        <v/>
      </c>
      <c r="TJ54" t="str">
        <f>IF(ISERROR(MATCH(TJ$1,'CSC Mitre'!BA$1:BA$220,0)),"",VLOOKUP(TJ$1,'Tactic Recode'!$A$1:$B$547,2,FALSE))</f>
        <v/>
      </c>
      <c r="TK54" t="str">
        <f>IF(ISERROR(MATCH(TK$1,'CSC Mitre'!BA$1:BA$220,0)),"",VLOOKUP(TK$1,'Tactic Recode'!$A$1:$B$547,2,FALSE))</f>
        <v/>
      </c>
      <c r="TL54" t="str">
        <f>IF(ISERROR(MATCH(TL$1,'CSC Mitre'!BA$1:BA$220,0)),"",VLOOKUP(TL$1,'Tactic Recode'!$A$1:$B$547,2,FALSE))</f>
        <v/>
      </c>
      <c r="TM54" t="str">
        <f>IF(ISERROR(MATCH(TM$1,'CSC Mitre'!BA$1:BA$220,0)),"",VLOOKUP(TM$1,'Tactic Recode'!$A$1:$B$547,2,FALSE))</f>
        <v/>
      </c>
      <c r="TN54" t="str">
        <f>IF(ISERROR(MATCH(TN$1,'CSC Mitre'!BA$1:BA$220,0)),"",VLOOKUP(TN$1,'Tactic Recode'!$A$1:$B$547,2,FALSE))</f>
        <v/>
      </c>
      <c r="TO54" t="str">
        <f>IF(ISERROR(MATCH(TO$1,'CSC Mitre'!BA$1:BA$220,0)),"",VLOOKUP(TO$1,'Tactic Recode'!$A$1:$B$547,2,FALSE))</f>
        <v/>
      </c>
      <c r="TP54" t="str">
        <f>IF(ISERROR(MATCH(TP$1,'CSC Mitre'!BA$1:BA$220,0)),"",VLOOKUP(TP$1,'Tactic Recode'!$A$1:$B$547,2,FALSE))</f>
        <v/>
      </c>
      <c r="TQ54" t="str">
        <f>IF(ISERROR(MATCH(TQ$1,'CSC Mitre'!BA$1:BA$220,0)),"",VLOOKUP(TQ$1,'Tactic Recode'!$A$1:$B$547,2,FALSE))</f>
        <v/>
      </c>
      <c r="TR54" t="str">
        <f>IF(ISERROR(MATCH(TR$1,'CSC Mitre'!BA$1:BA$220,0)),"",VLOOKUP(TR$1,'Tactic Recode'!$A$1:$B$547,2,FALSE))</f>
        <v/>
      </c>
      <c r="TS54" t="str">
        <f>IF(ISERROR(MATCH(TS$1,'CSC Mitre'!BA$1:BA$220,0)),"",VLOOKUP(TS$1,'Tactic Recode'!$A$1:$B$547,2,FALSE))</f>
        <v/>
      </c>
      <c r="TT54" t="str">
        <f>IF(ISERROR(MATCH(TT$1,'CSC Mitre'!BA$1:BA$220,0)),"",VLOOKUP(TT$1,'Tactic Recode'!$A$1:$B$547,2,FALSE))</f>
        <v/>
      </c>
      <c r="TU54" t="str">
        <f>IF(ISERROR(MATCH(TU$1,'CSC Mitre'!BA$1:BA$220,0)),"",VLOOKUP(TU$1,'Tactic Recode'!$A$1:$B$547,2,FALSE))</f>
        <v/>
      </c>
      <c r="TV54" t="str">
        <f>IF(ISERROR(MATCH(TV$1,'CSC Mitre'!BA$1:BA$220,0)),"",VLOOKUP(TV$1,'Tactic Recode'!$A$1:$B$547,2,FALSE))</f>
        <v/>
      </c>
      <c r="TW54" t="str">
        <f>IF(ISERROR(MATCH(TW$1,'CSC Mitre'!BA$1:BA$220,0)),"",VLOOKUP(TW$1,'Tactic Recode'!$A$1:$B$547,2,FALSE))</f>
        <v/>
      </c>
      <c r="TX54" t="str">
        <f>IF(ISERROR(MATCH(TX$1,'CSC Mitre'!BA$1:BA$220,0)),"",VLOOKUP(TX$1,'Tactic Recode'!$A$1:$B$547,2,FALSE))</f>
        <v/>
      </c>
      <c r="TY54" t="str">
        <f>IF(ISERROR(MATCH(TY$1,'CSC Mitre'!BA$1:BA$220,0)),"",VLOOKUP(TY$1,'Tactic Recode'!$A$1:$B$547,2,FALSE))</f>
        <v/>
      </c>
      <c r="TZ54" t="str">
        <f>IF(ISERROR(MATCH(TZ$1,'CSC Mitre'!BA$1:BA$220,0)),"",VLOOKUP(TZ$1,'Tactic Recode'!$A$1:$B$547,2,FALSE))</f>
        <v/>
      </c>
      <c r="UA54" t="str">
        <f>IF(ISERROR(MATCH(UA$1,'CSC Mitre'!BA$1:BA$220,0)),"",VLOOKUP(UA$1,'Tactic Recode'!$A$1:$B$547,2,FALSE))</f>
        <v/>
      </c>
      <c r="UB54" t="str">
        <f>IF(ISERROR(MATCH(UB$1,'CSC Mitre'!BA$1:BA$220,0)),"",VLOOKUP(UB$1,'Tactic Recode'!$A$1:$B$547,2,FALSE))</f>
        <v/>
      </c>
    </row>
    <row r="55" spans="1:548" x14ac:dyDescent="0.25">
      <c r="A55" s="59" t="s">
        <v>452</v>
      </c>
      <c r="B55" t="str">
        <f>IF(ISERROR(MATCH(B$1,'CSC Mitre'!BB$1:BB$220,0)),"",VLOOKUP(B$1,'Tactic Recode'!$A$1:$B$547,2,FALSE))</f>
        <v/>
      </c>
      <c r="C55" t="str">
        <f>IF(ISERROR(MATCH(C$1,'CSC Mitre'!BB$1:BB$220,0)),"",VLOOKUP(C$1,'Tactic Recode'!$A$1:$B$547,2,FALSE))</f>
        <v/>
      </c>
      <c r="D55" t="str">
        <f>IF(ISERROR(MATCH(D$1,'CSC Mitre'!BB$1:BB$220,0)),"",VLOOKUP(D$1,'Tactic Recode'!$A$1:$B$547,2,FALSE))</f>
        <v/>
      </c>
      <c r="E55" t="str">
        <f>IF(ISERROR(MATCH(E$1,'CSC Mitre'!BB$1:BB$220,0)),"",VLOOKUP(E$1,'Tactic Recode'!$A$1:$B$547,2,FALSE))</f>
        <v/>
      </c>
      <c r="F55" t="str">
        <f>IF(ISERROR(MATCH(F$1,'CSC Mitre'!BB$1:BB$220,0)),"",VLOOKUP(F$1,'Tactic Recode'!$A$1:$B$547,2,FALSE))</f>
        <v/>
      </c>
      <c r="G55" t="str">
        <f>IF(ISERROR(MATCH(G$1,'CSC Mitre'!BB$1:BB$220,0)),"",VLOOKUP(G$1,'Tactic Recode'!$A$1:$B$547,2,FALSE))</f>
        <v/>
      </c>
      <c r="H55" t="str">
        <f>IF(ISERROR(MATCH(H$1,'CSC Mitre'!BB$1:BB$220,0)),"",VLOOKUP(H$1,'Tactic Recode'!$A$1:$B$547,2,FALSE))</f>
        <v/>
      </c>
      <c r="I55" t="str">
        <f>IF(ISERROR(MATCH(I$1,'CSC Mitre'!BB$1:BB$220,0)),"",VLOOKUP(I$1,'Tactic Recode'!$A$1:$B$547,2,FALSE))</f>
        <v/>
      </c>
      <c r="J55" t="str">
        <f>IF(ISERROR(MATCH(J$1,'CSC Mitre'!BB$1:BB$220,0)),"",VLOOKUP(J$1,'Tactic Recode'!$A$1:$B$547,2,FALSE))</f>
        <v/>
      </c>
      <c r="K55" t="str">
        <f>IF(ISERROR(MATCH(K$1,'CSC Mitre'!BB$1:BB$220,0)),"",VLOOKUP(K$1,'Tactic Recode'!$A$1:$B$547,2,FALSE))</f>
        <v/>
      </c>
      <c r="L55" t="str">
        <f>IF(ISERROR(MATCH(L$1,'CSC Mitre'!BB$1:BB$220,0)),"",VLOOKUP(L$1,'Tactic Recode'!$A$1:$B$547,2,FALSE))</f>
        <v/>
      </c>
      <c r="M55" t="str">
        <f>IF(ISERROR(MATCH(M$1,'CSC Mitre'!BB$1:BB$220,0)),"",VLOOKUP(M$1,'Tactic Recode'!$A$1:$B$547,2,FALSE))</f>
        <v/>
      </c>
      <c r="N55" t="str">
        <f>IF(ISERROR(MATCH(N$1,'CSC Mitre'!BB$1:BB$220,0)),"",VLOOKUP(N$1,'Tactic Recode'!$A$1:$B$547,2,FALSE))</f>
        <v/>
      </c>
      <c r="O55" t="str">
        <f>IF(ISERROR(MATCH(O$1,'CSC Mitre'!BB$1:BB$220,0)),"",VLOOKUP(O$1,'Tactic Recode'!$A$1:$B$547,2,FALSE))</f>
        <v/>
      </c>
      <c r="P55" t="str">
        <f>IF(ISERROR(MATCH(P$1,'CSC Mitre'!BB$1:BB$220,0)),"",VLOOKUP(P$1,'Tactic Recode'!$A$1:$B$547,2,FALSE))</f>
        <v/>
      </c>
      <c r="Q55" t="str">
        <f>IF(ISERROR(MATCH(Q$1,'CSC Mitre'!BB$1:BB$220,0)),"",VLOOKUP(Q$1,'Tactic Recode'!$A$1:$B$547,2,FALSE))</f>
        <v/>
      </c>
      <c r="R55" t="str">
        <f>IF(ISERROR(MATCH(R$1,'CSC Mitre'!BB$1:BB$220,0)),"",VLOOKUP(R$1,'Tactic Recode'!$A$1:$B$547,2,FALSE))</f>
        <v/>
      </c>
      <c r="S55" t="str">
        <f>IF(ISERROR(MATCH(S$1,'CSC Mitre'!BB$1:BB$220,0)),"",VLOOKUP(S$1,'Tactic Recode'!$A$1:$B$547,2,FALSE))</f>
        <v/>
      </c>
      <c r="T55" t="str">
        <f>IF(ISERROR(MATCH(T$1,'CSC Mitre'!BB$1:BB$220,0)),"",VLOOKUP(T$1,'Tactic Recode'!$A$1:$B$547,2,FALSE))</f>
        <v/>
      </c>
      <c r="U55" t="str">
        <f>IF(ISERROR(MATCH(U$1,'CSC Mitre'!BB$1:BB$220,0)),"",VLOOKUP(U$1,'Tactic Recode'!$A$1:$B$547,2,FALSE))</f>
        <v/>
      </c>
      <c r="V55" t="str">
        <f>IF(ISERROR(MATCH(V$1,'CSC Mitre'!BB$1:BB$220,0)),"",VLOOKUP(V$1,'Tactic Recode'!$A$1:$B$547,2,FALSE))</f>
        <v/>
      </c>
      <c r="W55" t="str">
        <f>IF(ISERROR(MATCH(W$1,'CSC Mitre'!BB$1:BB$220,0)),"",VLOOKUP(W$1,'Tactic Recode'!$A$1:$B$547,2,FALSE))</f>
        <v/>
      </c>
      <c r="X55" t="str">
        <f>IF(ISERROR(MATCH(X$1,'CSC Mitre'!BB$1:BB$220,0)),"",VLOOKUP(X$1,'Tactic Recode'!$A$1:$B$547,2,FALSE))</f>
        <v/>
      </c>
      <c r="Y55" t="str">
        <f>IF(ISERROR(MATCH(Y$1,'CSC Mitre'!BB$1:BB$220,0)),"",VLOOKUP(Y$1,'Tactic Recode'!$A$1:$B$547,2,FALSE))</f>
        <v/>
      </c>
      <c r="Z55" t="str">
        <f>IF(ISERROR(MATCH(Z$1,'CSC Mitre'!BB$1:BB$220,0)),"",VLOOKUP(Z$1,'Tactic Recode'!$A$1:$B$547,2,FALSE))</f>
        <v/>
      </c>
      <c r="AA55" t="str">
        <f>IF(ISERROR(MATCH(AA$1,'CSC Mitre'!BB$1:BB$220,0)),"",VLOOKUP(AA$1,'Tactic Recode'!$A$1:$B$547,2,FALSE))</f>
        <v/>
      </c>
      <c r="AB55" t="str">
        <f>IF(ISERROR(MATCH(AB$1,'CSC Mitre'!BB$1:BB$220,0)),"",VLOOKUP(AB$1,'Tactic Recode'!$A$1:$B$547,2,FALSE))</f>
        <v/>
      </c>
      <c r="AC55" t="str">
        <f>IF(ISERROR(MATCH(AC$1,'CSC Mitre'!BB$1:BB$220,0)),"",VLOOKUP(AC$1,'Tactic Recode'!$A$1:$B$547,2,FALSE))</f>
        <v/>
      </c>
      <c r="AD55" t="str">
        <f>IF(ISERROR(MATCH(AD$1,'CSC Mitre'!BB$1:BB$220,0)),"",VLOOKUP(AD$1,'Tactic Recode'!$A$1:$B$547,2,FALSE))</f>
        <v/>
      </c>
      <c r="AE55" t="str">
        <f>IF(ISERROR(MATCH(AE$1,'CSC Mitre'!BB$1:BB$220,0)),"",VLOOKUP(AE$1,'Tactic Recode'!$A$1:$B$547,2,FALSE))</f>
        <v/>
      </c>
      <c r="AF55" t="str">
        <f>IF(ISERROR(MATCH(AF$1,'CSC Mitre'!BB$1:BB$220,0)),"",VLOOKUP(AF$1,'Tactic Recode'!$A$1:$B$547,2,FALSE))</f>
        <v/>
      </c>
      <c r="AG55" t="str">
        <f>IF(ISERROR(MATCH(AG$1,'CSC Mitre'!BB$1:BB$220,0)),"",VLOOKUP(AG$1,'Tactic Recode'!$A$1:$B$547,2,FALSE))</f>
        <v/>
      </c>
      <c r="AH55" t="str">
        <f>IF(ISERROR(MATCH(AH$1,'CSC Mitre'!BB$1:BB$220,0)),"",VLOOKUP(AH$1,'Tactic Recode'!$A$1:$B$547,2,FALSE))</f>
        <v/>
      </c>
      <c r="AI55" t="str">
        <f>IF(ISERROR(MATCH(AI$1,'CSC Mitre'!BB$1:BB$220,0)),"",VLOOKUP(AI$1,'Tactic Recode'!$A$1:$B$547,2,FALSE))</f>
        <v/>
      </c>
      <c r="AJ55" t="str">
        <f>IF(ISERROR(MATCH(AJ$1,'CSC Mitre'!BB$1:BB$220,0)),"",VLOOKUP(AJ$1,'Tactic Recode'!$A$1:$B$547,2,FALSE))</f>
        <v/>
      </c>
      <c r="AK55" t="str">
        <f>IF(ISERROR(MATCH(AK$1,'CSC Mitre'!BB$1:BB$220,0)),"",VLOOKUP(AK$1,'Tactic Recode'!$A$1:$B$547,2,FALSE))</f>
        <v/>
      </c>
      <c r="AL55" t="str">
        <f>IF(ISERROR(MATCH(AL$1,'CSC Mitre'!BB$1:BB$220,0)),"",VLOOKUP(AL$1,'Tactic Recode'!$A$1:$B$547,2,FALSE))</f>
        <v/>
      </c>
      <c r="AM55" t="str">
        <f>IF(ISERROR(MATCH(AM$1,'CSC Mitre'!BB$1:BB$220,0)),"",VLOOKUP(AM$1,'Tactic Recode'!$A$1:$B$547,2,FALSE))</f>
        <v/>
      </c>
      <c r="AN55" t="str">
        <f>IF(ISERROR(MATCH(AN$1,'CSC Mitre'!BB$1:BB$220,0)),"",VLOOKUP(AN$1,'Tactic Recode'!$A$1:$B$547,2,FALSE))</f>
        <v/>
      </c>
      <c r="AO55" t="str">
        <f>IF(ISERROR(MATCH(AO$1,'CSC Mitre'!BB$1:BB$220,0)),"",VLOOKUP(AO$1,'Tactic Recode'!$A$1:$B$547,2,FALSE))</f>
        <v/>
      </c>
      <c r="AP55" t="str">
        <f>IF(ISERROR(MATCH(AP$1,'CSC Mitre'!BB$1:BB$220,0)),"",VLOOKUP(AP$1,'Tactic Recode'!$A$1:$B$547,2,FALSE))</f>
        <v/>
      </c>
      <c r="AQ55" t="str">
        <f>IF(ISERROR(MATCH(AQ$1,'CSC Mitre'!BB$1:BB$220,0)),"",VLOOKUP(AQ$1,'Tactic Recode'!$A$1:$B$547,2,FALSE))</f>
        <v/>
      </c>
      <c r="AR55" t="str">
        <f>IF(ISERROR(MATCH(AR$1,'CSC Mitre'!BB$1:BB$220,0)),"",VLOOKUP(AR$1,'Tactic Recode'!$A$1:$B$547,2,FALSE))</f>
        <v/>
      </c>
      <c r="AS55" t="str">
        <f>IF(ISERROR(MATCH(AS$1,'CSC Mitre'!BB$1:BB$220,0)),"",VLOOKUP(AS$1,'Tactic Recode'!$A$1:$B$547,2,FALSE))</f>
        <v/>
      </c>
      <c r="AT55" t="str">
        <f>IF(ISERROR(MATCH(AT$1,'CSC Mitre'!BB$1:BB$220,0)),"",VLOOKUP(AT$1,'Tactic Recode'!$A$1:$B$547,2,FALSE))</f>
        <v/>
      </c>
      <c r="AU55" t="str">
        <f>IF(ISERROR(MATCH(AU$1,'CSC Mitre'!BB$1:BB$220,0)),"",VLOOKUP(AU$1,'Tactic Recode'!$A$1:$B$547,2,FALSE))</f>
        <v/>
      </c>
      <c r="AV55" t="str">
        <f>IF(ISERROR(MATCH(AV$1,'CSC Mitre'!BB$1:BB$220,0)),"",VLOOKUP(AV$1,'Tactic Recode'!$A$1:$B$547,2,FALSE))</f>
        <v/>
      </c>
      <c r="AW55" t="str">
        <f>IF(ISERROR(MATCH(AW$1,'CSC Mitre'!BB$1:BB$220,0)),"",VLOOKUP(AW$1,'Tactic Recode'!$A$1:$B$547,2,FALSE))</f>
        <v/>
      </c>
      <c r="AX55" t="str">
        <f>IF(ISERROR(MATCH(AX$1,'CSC Mitre'!BB$1:BB$220,0)),"",VLOOKUP(AX$1,'Tactic Recode'!$A$1:$B$547,2,FALSE))</f>
        <v/>
      </c>
      <c r="AY55" t="str">
        <f>IF(ISERROR(MATCH(AY$1,'CSC Mitre'!BB$1:BB$220,0)),"",VLOOKUP(AY$1,'Tactic Recode'!$A$1:$B$547,2,FALSE))</f>
        <v/>
      </c>
      <c r="AZ55" t="str">
        <f>IF(ISERROR(MATCH(AZ$1,'CSC Mitre'!BB$1:BB$220,0)),"",VLOOKUP(AZ$1,'Tactic Recode'!$A$1:$B$547,2,FALSE))</f>
        <v/>
      </c>
      <c r="BA55" t="str">
        <f>IF(ISERROR(MATCH(BA$1,'CSC Mitre'!BB$1:BB$220,0)),"",VLOOKUP(BA$1,'Tactic Recode'!$A$1:$B$547,2,FALSE))</f>
        <v/>
      </c>
      <c r="BB55" t="str">
        <f>IF(ISERROR(MATCH(BB$1,'CSC Mitre'!BB$1:BB$220,0)),"",VLOOKUP(BB$1,'Tactic Recode'!$A$1:$B$547,2,FALSE))</f>
        <v/>
      </c>
      <c r="BC55" t="str">
        <f>IF(ISERROR(MATCH(BC$1,'CSC Mitre'!BB$1:BB$220,0)),"",VLOOKUP(BC$1,'Tactic Recode'!$A$1:$B$547,2,FALSE))</f>
        <v/>
      </c>
      <c r="BD55" t="str">
        <f>IF(ISERROR(MATCH(BD$1,'CSC Mitre'!BB$1:BB$220,0)),"",VLOOKUP(BD$1,'Tactic Recode'!$A$1:$B$547,2,FALSE))</f>
        <v/>
      </c>
      <c r="BE55" t="str">
        <f>IF(ISERROR(MATCH(BE$1,'CSC Mitre'!BB$1:BB$220,0)),"",VLOOKUP(BE$1,'Tactic Recode'!$A$1:$B$547,2,FALSE))</f>
        <v/>
      </c>
      <c r="BF55" t="str">
        <f>IF(ISERROR(MATCH(BF$1,'CSC Mitre'!BB$1:BB$220,0)),"",VLOOKUP(BF$1,'Tactic Recode'!$A$1:$B$547,2,FALSE))</f>
        <v/>
      </c>
      <c r="BG55" t="str">
        <f>IF(ISERROR(MATCH(BG$1,'CSC Mitre'!BB$1:BB$220,0)),"",VLOOKUP(BG$1,'Tactic Recode'!$A$1:$B$547,2,FALSE))</f>
        <v/>
      </c>
      <c r="BH55" t="str">
        <f>IF(ISERROR(MATCH(BH$1,'CSC Mitre'!BB$1:BB$220,0)),"",VLOOKUP(BH$1,'Tactic Recode'!$A$1:$B$547,2,FALSE))</f>
        <v/>
      </c>
      <c r="BI55" t="str">
        <f>IF(ISERROR(MATCH(BI$1,'CSC Mitre'!BB$1:BB$220,0)),"",VLOOKUP(BI$1,'Tactic Recode'!$A$1:$B$547,2,FALSE))</f>
        <v/>
      </c>
      <c r="BJ55" t="str">
        <f>IF(ISERROR(MATCH(BJ$1,'CSC Mitre'!BB$1:BB$220,0)),"",VLOOKUP(BJ$1,'Tactic Recode'!$A$1:$B$547,2,FALSE))</f>
        <v/>
      </c>
      <c r="BK55" t="str">
        <f>IF(ISERROR(MATCH(BK$1,'CSC Mitre'!BB$1:BB$220,0)),"",VLOOKUP(BK$1,'Tactic Recode'!$A$1:$B$547,2,FALSE))</f>
        <v/>
      </c>
      <c r="BL55" t="str">
        <f>IF(ISERROR(MATCH(BL$1,'CSC Mitre'!BB$1:BB$220,0)),"",VLOOKUP(BL$1,'Tactic Recode'!$A$1:$B$547,2,FALSE))</f>
        <v/>
      </c>
      <c r="BM55" t="str">
        <f>IF(ISERROR(MATCH(BM$1,'CSC Mitre'!BB$1:BB$220,0)),"",VLOOKUP(BM$1,'Tactic Recode'!$A$1:$B$547,2,FALSE))</f>
        <v/>
      </c>
      <c r="BN55" t="str">
        <f>IF(ISERROR(MATCH(BN$1,'CSC Mitre'!BB$1:BB$220,0)),"",VLOOKUP(BN$1,'Tactic Recode'!$A$1:$B$547,2,FALSE))</f>
        <v/>
      </c>
      <c r="BO55" t="str">
        <f>IF(ISERROR(MATCH(BO$1,'CSC Mitre'!BB$1:BB$220,0)),"",VLOOKUP(BO$1,'Tactic Recode'!$A$1:$B$547,2,FALSE))</f>
        <v/>
      </c>
      <c r="BP55" t="str">
        <f>IF(ISERROR(MATCH(BP$1,'CSC Mitre'!BB$1:BB$220,0)),"",VLOOKUP(BP$1,'Tactic Recode'!$A$1:$B$547,2,FALSE))</f>
        <v/>
      </c>
      <c r="BQ55" t="str">
        <f>IF(ISERROR(MATCH(BQ$1,'CSC Mitre'!BB$1:BB$220,0)),"",VLOOKUP(BQ$1,'Tactic Recode'!$A$1:$B$547,2,FALSE))</f>
        <v/>
      </c>
      <c r="BR55" t="str">
        <f>IF(ISERROR(MATCH(BR$1,'CSC Mitre'!BB$1:BB$220,0)),"",VLOOKUP(BR$1,'Tactic Recode'!$A$1:$B$547,2,FALSE))</f>
        <v/>
      </c>
      <c r="BS55" t="str">
        <f>IF(ISERROR(MATCH(BS$1,'CSC Mitre'!BB$1:BB$220,0)),"",VLOOKUP(BS$1,'Tactic Recode'!$A$1:$B$547,2,FALSE))</f>
        <v/>
      </c>
      <c r="BT55" t="str">
        <f>IF(ISERROR(MATCH(BT$1,'CSC Mitre'!BB$1:BB$220,0)),"",VLOOKUP(BT$1,'Tactic Recode'!$A$1:$B$547,2,FALSE))</f>
        <v/>
      </c>
      <c r="BU55" t="str">
        <f>IF(ISERROR(MATCH(BU$1,'CSC Mitre'!BB$1:BB$220,0)),"",VLOOKUP(BU$1,'Tactic Recode'!$A$1:$B$547,2,FALSE))</f>
        <v/>
      </c>
      <c r="BV55" t="str">
        <f>IF(ISERROR(MATCH(BV$1,'CSC Mitre'!BB$1:BB$220,0)),"",VLOOKUP(BV$1,'Tactic Recode'!$A$1:$B$547,2,FALSE))</f>
        <v/>
      </c>
      <c r="BW55" t="str">
        <f>IF(ISERROR(MATCH(BW$1,'CSC Mitre'!BB$1:BB$220,0)),"",VLOOKUP(BW$1,'Tactic Recode'!$A$1:$B$547,2,FALSE))</f>
        <v/>
      </c>
      <c r="BX55" t="str">
        <f>IF(ISERROR(MATCH(BX$1,'CSC Mitre'!BB$1:BB$220,0)),"",VLOOKUP(BX$1,'Tactic Recode'!$A$1:$B$547,2,FALSE))</f>
        <v/>
      </c>
      <c r="BY55" t="str">
        <f>IF(ISERROR(MATCH(BY$1,'CSC Mitre'!BB$1:BB$220,0)),"",VLOOKUP(BY$1,'Tactic Recode'!$A$1:$B$547,2,FALSE))</f>
        <v/>
      </c>
      <c r="BZ55" t="str">
        <f>IF(ISERROR(MATCH(BZ$1,'CSC Mitre'!BB$1:BB$220,0)),"",VLOOKUP(BZ$1,'Tactic Recode'!$A$1:$B$547,2,FALSE))</f>
        <v/>
      </c>
      <c r="CA55" t="str">
        <f>IF(ISERROR(MATCH(CA$1,'CSC Mitre'!BB$1:BB$220,0)),"",VLOOKUP(CA$1,'Tactic Recode'!$A$1:$B$547,2,FALSE))</f>
        <v/>
      </c>
      <c r="CB55" t="str">
        <f>IF(ISERROR(MATCH(CB$1,'CSC Mitre'!BB$1:BB$220,0)),"",VLOOKUP(CB$1,'Tactic Recode'!$A$1:$B$547,2,FALSE))</f>
        <v/>
      </c>
      <c r="CC55" t="str">
        <f>IF(ISERROR(MATCH(CC$1,'CSC Mitre'!BB$1:BB$220,0)),"",VLOOKUP(CC$1,'Tactic Recode'!$A$1:$B$547,2,FALSE))</f>
        <v/>
      </c>
      <c r="CD55" t="str">
        <f>IF(ISERROR(MATCH(CD$1,'CSC Mitre'!BB$1:BB$220,0)),"",VLOOKUP(CD$1,'Tactic Recode'!$A$1:$B$547,2,FALSE))</f>
        <v/>
      </c>
      <c r="CE55" t="str">
        <f>IF(ISERROR(MATCH(CE$1,'CSC Mitre'!BB$1:BB$220,0)),"",VLOOKUP(CE$1,'Tactic Recode'!$A$1:$B$547,2,FALSE))</f>
        <v/>
      </c>
      <c r="CF55" t="str">
        <f>IF(ISERROR(MATCH(CF$1,'CSC Mitre'!BB$1:BB$220,0)),"",VLOOKUP(CF$1,'Tactic Recode'!$A$1:$B$547,2,FALSE))</f>
        <v/>
      </c>
      <c r="CG55" t="str">
        <f>IF(ISERROR(MATCH(CG$1,'CSC Mitre'!BB$1:BB$220,0)),"",VLOOKUP(CG$1,'Tactic Recode'!$A$1:$B$547,2,FALSE))</f>
        <v/>
      </c>
      <c r="CH55" t="str">
        <f>IF(ISERROR(MATCH(CH$1,'CSC Mitre'!BB$1:BB$220,0)),"",VLOOKUP(CH$1,'Tactic Recode'!$A$1:$B$547,2,FALSE))</f>
        <v/>
      </c>
      <c r="CI55" t="str">
        <f>IF(ISERROR(MATCH(CI$1,'CSC Mitre'!BB$1:BB$220,0)),"",VLOOKUP(CI$1,'Tactic Recode'!$A$1:$B$547,2,FALSE))</f>
        <v/>
      </c>
      <c r="CJ55" t="str">
        <f>IF(ISERROR(MATCH(CJ$1,'CSC Mitre'!BB$1:BB$220,0)),"",VLOOKUP(CJ$1,'Tactic Recode'!$A$1:$B$547,2,FALSE))</f>
        <v/>
      </c>
      <c r="CK55" t="str">
        <f>IF(ISERROR(MATCH(CK$1,'CSC Mitre'!BB$1:BB$220,0)),"",VLOOKUP(CK$1,'Tactic Recode'!$A$1:$B$547,2,FALSE))</f>
        <v/>
      </c>
      <c r="CL55" t="str">
        <f>IF(ISERROR(MATCH(CL$1,'CSC Mitre'!BB$1:BB$220,0)),"",VLOOKUP(CL$1,'Tactic Recode'!$A$1:$B$547,2,FALSE))</f>
        <v/>
      </c>
      <c r="CM55" t="str">
        <f>IF(ISERROR(MATCH(CM$1,'CSC Mitre'!BB$1:BB$220,0)),"",VLOOKUP(CM$1,'Tactic Recode'!$A$1:$B$547,2,FALSE))</f>
        <v/>
      </c>
      <c r="CN55" t="str">
        <f>IF(ISERROR(MATCH(CN$1,'CSC Mitre'!BB$1:BB$220,0)),"",VLOOKUP(CN$1,'Tactic Recode'!$A$1:$B$547,2,FALSE))</f>
        <v/>
      </c>
      <c r="CO55" t="str">
        <f>IF(ISERROR(MATCH(CO$1,'CSC Mitre'!BB$1:BB$220,0)),"",VLOOKUP(CO$1,'Tactic Recode'!$A$1:$B$547,2,FALSE))</f>
        <v/>
      </c>
      <c r="CP55" t="str">
        <f>IF(ISERROR(MATCH(CP$1,'CSC Mitre'!BB$1:BB$220,0)),"",VLOOKUP(CP$1,'Tactic Recode'!$A$1:$B$547,2,FALSE))</f>
        <v/>
      </c>
      <c r="CQ55" t="str">
        <f>IF(ISERROR(MATCH(CQ$1,'CSC Mitre'!BB$1:BB$220,0)),"",VLOOKUP(CQ$1,'Tactic Recode'!$A$1:$B$547,2,FALSE))</f>
        <v/>
      </c>
      <c r="CR55" t="str">
        <f>IF(ISERROR(MATCH(CR$1,'CSC Mitre'!BB$1:BB$220,0)),"",VLOOKUP(CR$1,'Tactic Recode'!$A$1:$B$547,2,FALSE))</f>
        <v/>
      </c>
      <c r="CS55" t="str">
        <f>IF(ISERROR(MATCH(CS$1,'CSC Mitre'!BB$1:BB$220,0)),"",VLOOKUP(CS$1,'Tactic Recode'!$A$1:$B$547,2,FALSE))</f>
        <v/>
      </c>
      <c r="CT55" t="str">
        <f>IF(ISERROR(MATCH(CT$1,'CSC Mitre'!BB$1:BB$220,0)),"",VLOOKUP(CT$1,'Tactic Recode'!$A$1:$B$547,2,FALSE))</f>
        <v/>
      </c>
      <c r="CU55" t="str">
        <f>IF(ISERROR(MATCH(CU$1,'CSC Mitre'!BB$1:BB$220,0)),"",VLOOKUP(CU$1,'Tactic Recode'!$A$1:$B$547,2,FALSE))</f>
        <v/>
      </c>
      <c r="CV55" t="str">
        <f>IF(ISERROR(MATCH(CV$1,'CSC Mitre'!BB$1:BB$220,0)),"",VLOOKUP(CV$1,'Tactic Recode'!$A$1:$B$547,2,FALSE))</f>
        <v/>
      </c>
      <c r="CW55" t="str">
        <f>IF(ISERROR(MATCH(CW$1,'CSC Mitre'!BB$1:BB$220,0)),"",VLOOKUP(CW$1,'Tactic Recode'!$A$1:$B$547,2,FALSE))</f>
        <v/>
      </c>
      <c r="CX55" t="str">
        <f>IF(ISERROR(MATCH(CX$1,'CSC Mitre'!BB$1:BB$220,0)),"",VLOOKUP(CX$1,'Tactic Recode'!$A$1:$B$547,2,FALSE))</f>
        <v/>
      </c>
      <c r="CY55" t="str">
        <f>IF(ISERROR(MATCH(CY$1,'CSC Mitre'!BB$1:BB$220,0)),"",VLOOKUP(CY$1,'Tactic Recode'!$A$1:$B$547,2,FALSE))</f>
        <v/>
      </c>
      <c r="CZ55" t="str">
        <f>IF(ISERROR(MATCH(CZ$1,'CSC Mitre'!BB$1:BB$220,0)),"",VLOOKUP(CZ$1,'Tactic Recode'!$A$1:$B$547,2,FALSE))</f>
        <v/>
      </c>
      <c r="DA55" t="str">
        <f>IF(ISERROR(MATCH(DA$1,'CSC Mitre'!BB$1:BB$220,0)),"",VLOOKUP(DA$1,'Tactic Recode'!$A$1:$B$547,2,FALSE))</f>
        <v/>
      </c>
      <c r="DB55" t="str">
        <f>IF(ISERROR(MATCH(DB$1,'CSC Mitre'!BB$1:BB$220,0)),"",VLOOKUP(DB$1,'Tactic Recode'!$A$1:$B$547,2,FALSE))</f>
        <v>Privilage Escalation</v>
      </c>
      <c r="DC55" t="str">
        <f>IF(ISERROR(MATCH(DC$1,'CSC Mitre'!BB$1:BB$220,0)),"",VLOOKUP(DC$1,'Tactic Recode'!$A$1:$B$547,2,FALSE))</f>
        <v/>
      </c>
      <c r="DD55" t="str">
        <f>IF(ISERROR(MATCH(DD$1,'CSC Mitre'!BB$1:BB$220,0)),"",VLOOKUP(DD$1,'Tactic Recode'!$A$1:$B$547,2,FALSE))</f>
        <v/>
      </c>
      <c r="DE55" t="str">
        <f>IF(ISERROR(MATCH(DE$1,'CSC Mitre'!BB$1:BB$220,0)),"",VLOOKUP(DE$1,'Tactic Recode'!$A$1:$B$547,2,FALSE))</f>
        <v/>
      </c>
      <c r="DF55" t="str">
        <f>IF(ISERROR(MATCH(DF$1,'CSC Mitre'!BB$1:BB$220,0)),"",VLOOKUP(DF$1,'Tactic Recode'!$A$1:$B$547,2,FALSE))</f>
        <v/>
      </c>
      <c r="DG55" t="str">
        <f>IF(ISERROR(MATCH(DG$1,'CSC Mitre'!BB$1:BB$220,0)),"",VLOOKUP(DG$1,'Tactic Recode'!$A$1:$B$547,2,FALSE))</f>
        <v/>
      </c>
      <c r="DH55" t="str">
        <f>IF(ISERROR(MATCH(DH$1,'CSC Mitre'!BB$1:BB$220,0)),"",VLOOKUP(DH$1,'Tactic Recode'!$A$1:$B$547,2,FALSE))</f>
        <v/>
      </c>
      <c r="DI55" t="str">
        <f>IF(ISERROR(MATCH(DI$1,'CSC Mitre'!BB$1:BB$220,0)),"",VLOOKUP(DI$1,'Tactic Recode'!$A$1:$B$547,2,FALSE))</f>
        <v/>
      </c>
      <c r="DJ55" t="str">
        <f>IF(ISERROR(MATCH(DJ$1,'CSC Mitre'!BB$1:BB$220,0)),"",VLOOKUP(DJ$1,'Tactic Recode'!$A$1:$B$547,2,FALSE))</f>
        <v/>
      </c>
      <c r="DK55" t="str">
        <f>IF(ISERROR(MATCH(DK$1,'CSC Mitre'!BB$1:BB$220,0)),"",VLOOKUP(DK$1,'Tactic Recode'!$A$1:$B$547,2,FALSE))</f>
        <v/>
      </c>
      <c r="DL55" t="str">
        <f>IF(ISERROR(MATCH(DL$1,'CSC Mitre'!BB$1:BB$220,0)),"",VLOOKUP(DL$1,'Tactic Recode'!$A$1:$B$547,2,FALSE))</f>
        <v/>
      </c>
      <c r="DM55" t="str">
        <f>IF(ISERROR(MATCH(DM$1,'CSC Mitre'!BB$1:BB$220,0)),"",VLOOKUP(DM$1,'Tactic Recode'!$A$1:$B$547,2,FALSE))</f>
        <v/>
      </c>
      <c r="DN55" t="str">
        <f>IF(ISERROR(MATCH(DN$1,'CSC Mitre'!BB$1:BB$220,0)),"",VLOOKUP(DN$1,'Tactic Recode'!$A$1:$B$547,2,FALSE))</f>
        <v/>
      </c>
      <c r="DO55" t="str">
        <f>IF(ISERROR(MATCH(DO$1,'CSC Mitre'!BB$1:BB$220,0)),"",VLOOKUP(DO$1,'Tactic Recode'!$A$1:$B$547,2,FALSE))</f>
        <v/>
      </c>
      <c r="DP55" t="str">
        <f>IF(ISERROR(MATCH(DP$1,'CSC Mitre'!BB$1:BB$220,0)),"",VLOOKUP(DP$1,'Tactic Recode'!$A$1:$B$547,2,FALSE))</f>
        <v/>
      </c>
      <c r="DQ55" t="str">
        <f>IF(ISERROR(MATCH(DQ$1,'CSC Mitre'!BB$1:BB$220,0)),"",VLOOKUP(DQ$1,'Tactic Recode'!$A$1:$B$547,2,FALSE))</f>
        <v/>
      </c>
      <c r="DR55" t="str">
        <f>IF(ISERROR(MATCH(DR$1,'CSC Mitre'!BB$1:BB$220,0)),"",VLOOKUP(DR$1,'Tactic Recode'!$A$1:$B$547,2,FALSE))</f>
        <v/>
      </c>
      <c r="DS55" t="str">
        <f>IF(ISERROR(MATCH(DS$1,'CSC Mitre'!BB$1:BB$220,0)),"",VLOOKUP(DS$1,'Tactic Recode'!$A$1:$B$547,2,FALSE))</f>
        <v>Execution, Lateral Movement</v>
      </c>
      <c r="DT55" t="str">
        <f>IF(ISERROR(MATCH(DT$1,'CSC Mitre'!BB$1:BB$220,0)),"",VLOOKUP(DT$1,'Tactic Recode'!$A$1:$B$547,2,FALSE))</f>
        <v/>
      </c>
      <c r="DU55" t="str">
        <f>IF(ISERROR(MATCH(DU$1,'CSC Mitre'!BB$1:BB$220,0)),"",VLOOKUP(DU$1,'Tactic Recode'!$A$1:$B$547,2,FALSE))</f>
        <v/>
      </c>
      <c r="DV55" t="str">
        <f>IF(ISERROR(MATCH(DV$1,'CSC Mitre'!BB$1:BB$220,0)),"",VLOOKUP(DV$1,'Tactic Recode'!$A$1:$B$547,2,FALSE))</f>
        <v/>
      </c>
      <c r="DW55" t="str">
        <f>IF(ISERROR(MATCH(DW$1,'CSC Mitre'!BB$1:BB$220,0)),"",VLOOKUP(DW$1,'Tactic Recode'!$A$1:$B$547,2,FALSE))</f>
        <v/>
      </c>
      <c r="DX55" t="str">
        <f>IF(ISERROR(MATCH(DX$1,'CSC Mitre'!BB$1:BB$220,0)),"",VLOOKUP(DX$1,'Tactic Recode'!$A$1:$B$547,2,FALSE))</f>
        <v/>
      </c>
      <c r="DY55" t="str">
        <f>IF(ISERROR(MATCH(DY$1,'CSC Mitre'!BB$1:BB$220,0)),"",VLOOKUP(DY$1,'Tactic Recode'!$A$1:$B$547,2,FALSE))</f>
        <v/>
      </c>
      <c r="DZ55" t="str">
        <f>IF(ISERROR(MATCH(DZ$1,'CSC Mitre'!BB$1:BB$220,0)),"",VLOOKUP(DZ$1,'Tactic Recode'!$A$1:$B$547,2,FALSE))</f>
        <v/>
      </c>
      <c r="EA55" t="str">
        <f>IF(ISERROR(MATCH(EA$1,'CSC Mitre'!BB$1:BB$220,0)),"",VLOOKUP(EA$1,'Tactic Recode'!$A$1:$B$547,2,FALSE))</f>
        <v/>
      </c>
      <c r="EB55" t="str">
        <f>IF(ISERROR(MATCH(EB$1,'CSC Mitre'!BB$1:BB$220,0)),"",VLOOKUP(EB$1,'Tactic Recode'!$A$1:$B$547,2,FALSE))</f>
        <v/>
      </c>
      <c r="EC55" t="str">
        <f>IF(ISERROR(MATCH(EC$1,'CSC Mitre'!BB$1:BB$220,0)),"",VLOOKUP(EC$1,'Tactic Recode'!$A$1:$B$547,2,FALSE))</f>
        <v/>
      </c>
      <c r="ED55" t="str">
        <f>IF(ISERROR(MATCH(ED$1,'CSC Mitre'!BB$1:BB$220,0)),"",VLOOKUP(ED$1,'Tactic Recode'!$A$1:$B$547,2,FALSE))</f>
        <v/>
      </c>
      <c r="EE55" t="str">
        <f>IF(ISERROR(MATCH(EE$1,'CSC Mitre'!BB$1:BB$220,0)),"",VLOOKUP(EE$1,'Tactic Recode'!$A$1:$B$547,2,FALSE))</f>
        <v/>
      </c>
      <c r="EF55" t="str">
        <f>IF(ISERROR(MATCH(EF$1,'CSC Mitre'!BB$1:BB$220,0)),"",VLOOKUP(EF$1,'Tactic Recode'!$A$1:$B$547,2,FALSE))</f>
        <v/>
      </c>
      <c r="EG55" t="str">
        <f>IF(ISERROR(MATCH(EG$1,'CSC Mitre'!BB$1:BB$220,0)),"",VLOOKUP(EG$1,'Tactic Recode'!$A$1:$B$547,2,FALSE))</f>
        <v/>
      </c>
      <c r="EH55" t="str">
        <f>IF(ISERROR(MATCH(EH$1,'CSC Mitre'!BB$1:BB$220,0)),"",VLOOKUP(EH$1,'Tactic Recode'!$A$1:$B$547,2,FALSE))</f>
        <v/>
      </c>
      <c r="EI55" t="str">
        <f>IF(ISERROR(MATCH(EI$1,'CSC Mitre'!BB$1:BB$220,0)),"",VLOOKUP(EI$1,'Tactic Recode'!$A$1:$B$547,2,FALSE))</f>
        <v/>
      </c>
      <c r="EJ55" t="str">
        <f>IF(ISERROR(MATCH(EJ$1,'CSC Mitre'!BB$1:BB$220,0)),"",VLOOKUP(EJ$1,'Tactic Recode'!$A$1:$B$547,2,FALSE))</f>
        <v/>
      </c>
      <c r="EK55" t="str">
        <f>IF(ISERROR(MATCH(EK$1,'CSC Mitre'!BB$1:BB$220,0)),"",VLOOKUP(EK$1,'Tactic Recode'!$A$1:$B$547,2,FALSE))</f>
        <v/>
      </c>
      <c r="EL55" t="str">
        <f>IF(ISERROR(MATCH(EL$1,'CSC Mitre'!BB$1:BB$220,0)),"",VLOOKUP(EL$1,'Tactic Recode'!$A$1:$B$547,2,FALSE))</f>
        <v/>
      </c>
      <c r="EM55" t="str">
        <f>IF(ISERROR(MATCH(EM$1,'CSC Mitre'!BB$1:BB$220,0)),"",VLOOKUP(EM$1,'Tactic Recode'!$A$1:$B$547,2,FALSE))</f>
        <v/>
      </c>
      <c r="EN55" t="str">
        <f>IF(ISERROR(MATCH(EN$1,'CSC Mitre'!BB$1:BB$220,0)),"",VLOOKUP(EN$1,'Tactic Recode'!$A$1:$B$547,2,FALSE))</f>
        <v/>
      </c>
      <c r="EO55" t="str">
        <f>IF(ISERROR(MATCH(EO$1,'CSC Mitre'!BB$1:BB$220,0)),"",VLOOKUP(EO$1,'Tactic Recode'!$A$1:$B$547,2,FALSE))</f>
        <v/>
      </c>
      <c r="EP55" t="str">
        <f>IF(ISERROR(MATCH(EP$1,'CSC Mitre'!BB$1:BB$220,0)),"",VLOOKUP(EP$1,'Tactic Recode'!$A$1:$B$547,2,FALSE))</f>
        <v/>
      </c>
      <c r="EQ55" t="str">
        <f>IF(ISERROR(MATCH(EQ$1,'CSC Mitre'!BB$1:BB$220,0)),"",VLOOKUP(EQ$1,'Tactic Recode'!$A$1:$B$547,2,FALSE))</f>
        <v/>
      </c>
      <c r="ER55" t="str">
        <f>IF(ISERROR(MATCH(ER$1,'CSC Mitre'!BB$1:BB$220,0)),"",VLOOKUP(ER$1,'Tactic Recode'!$A$1:$B$547,2,FALSE))</f>
        <v/>
      </c>
      <c r="ES55" t="str">
        <f>IF(ISERROR(MATCH(ES$1,'CSC Mitre'!BB$1:BB$220,0)),"",VLOOKUP(ES$1,'Tactic Recode'!$A$1:$B$547,2,FALSE))</f>
        <v/>
      </c>
      <c r="ET55" t="str">
        <f>IF(ISERROR(MATCH(ET$1,'CSC Mitre'!BB$1:BB$220,0)),"",VLOOKUP(ET$1,'Tactic Recode'!$A$1:$B$547,2,FALSE))</f>
        <v/>
      </c>
      <c r="EU55" t="str">
        <f>IF(ISERROR(MATCH(EU$1,'CSC Mitre'!BB$1:BB$220,0)),"",VLOOKUP(EU$1,'Tactic Recode'!$A$1:$B$547,2,FALSE))</f>
        <v/>
      </c>
      <c r="EV55" t="str">
        <f>IF(ISERROR(MATCH(EV$1,'CSC Mitre'!BB$1:BB$220,0)),"",VLOOKUP(EV$1,'Tactic Recode'!$A$1:$B$547,2,FALSE))</f>
        <v/>
      </c>
      <c r="EW55" t="str">
        <f>IF(ISERROR(MATCH(EW$1,'CSC Mitre'!BB$1:BB$220,0)),"",VLOOKUP(EW$1,'Tactic Recode'!$A$1:$B$547,2,FALSE))</f>
        <v/>
      </c>
      <c r="EX55" t="str">
        <f>IF(ISERROR(MATCH(EX$1,'CSC Mitre'!BB$1:BB$220,0)),"",VLOOKUP(EX$1,'Tactic Recode'!$A$1:$B$547,2,FALSE))</f>
        <v/>
      </c>
      <c r="EY55" t="str">
        <f>IF(ISERROR(MATCH(EY$1,'CSC Mitre'!BB$1:BB$220,0)),"",VLOOKUP(EY$1,'Tactic Recode'!$A$1:$B$547,2,FALSE))</f>
        <v/>
      </c>
      <c r="EZ55" t="str">
        <f>IF(ISERROR(MATCH(EZ$1,'CSC Mitre'!BB$1:BB$220,0)),"",VLOOKUP(EZ$1,'Tactic Recode'!$A$1:$B$547,2,FALSE))</f>
        <v/>
      </c>
      <c r="FA55" t="str">
        <f>IF(ISERROR(MATCH(FA$1,'CSC Mitre'!BB$1:BB$220,0)),"",VLOOKUP(FA$1,'Tactic Recode'!$A$1:$B$547,2,FALSE))</f>
        <v/>
      </c>
      <c r="FB55" t="str">
        <f>IF(ISERROR(MATCH(FB$1,'CSC Mitre'!BB$1:BB$220,0)),"",VLOOKUP(FB$1,'Tactic Recode'!$A$1:$B$547,2,FALSE))</f>
        <v/>
      </c>
      <c r="FC55" t="str">
        <f>IF(ISERROR(MATCH(FC$1,'CSC Mitre'!BB$1:BB$220,0)),"",VLOOKUP(FC$1,'Tactic Recode'!$A$1:$B$547,2,FALSE))</f>
        <v/>
      </c>
      <c r="FD55" t="str">
        <f>IF(ISERROR(MATCH(FD$1,'CSC Mitre'!BB$1:BB$220,0)),"",VLOOKUP(FD$1,'Tactic Recode'!$A$1:$B$547,2,FALSE))</f>
        <v/>
      </c>
      <c r="FE55" t="str">
        <f>IF(ISERROR(MATCH(FE$1,'CSC Mitre'!BB$1:BB$220,0)),"",VLOOKUP(FE$1,'Tactic Recode'!$A$1:$B$547,2,FALSE))</f>
        <v/>
      </c>
      <c r="FF55" t="str">
        <f>IF(ISERROR(MATCH(FF$1,'CSC Mitre'!BB$1:BB$220,0)),"",VLOOKUP(FF$1,'Tactic Recode'!$A$1:$B$547,2,FALSE))</f>
        <v/>
      </c>
      <c r="FG55" t="str">
        <f>IF(ISERROR(MATCH(FG$1,'CSC Mitre'!BB$1:BB$220,0)),"",VLOOKUP(FG$1,'Tactic Recode'!$A$1:$B$547,2,FALSE))</f>
        <v/>
      </c>
      <c r="FH55" t="str">
        <f>IF(ISERROR(MATCH(FH$1,'CSC Mitre'!BB$1:BB$220,0)),"",VLOOKUP(FH$1,'Tactic Recode'!$A$1:$B$547,2,FALSE))</f>
        <v/>
      </c>
      <c r="FI55" t="str">
        <f>IF(ISERROR(MATCH(FI$1,'CSC Mitre'!BB$1:BB$220,0)),"",VLOOKUP(FI$1,'Tactic Recode'!$A$1:$B$547,2,FALSE))</f>
        <v/>
      </c>
      <c r="FJ55" t="str">
        <f>IF(ISERROR(MATCH(FJ$1,'CSC Mitre'!BB$1:BB$220,0)),"",VLOOKUP(FJ$1,'Tactic Recode'!$A$1:$B$547,2,FALSE))</f>
        <v/>
      </c>
      <c r="FK55" t="str">
        <f>IF(ISERROR(MATCH(FK$1,'CSC Mitre'!BB$1:BB$220,0)),"",VLOOKUP(FK$1,'Tactic Recode'!$A$1:$B$547,2,FALSE))</f>
        <v/>
      </c>
      <c r="FL55" t="str">
        <f>IF(ISERROR(MATCH(FL$1,'CSC Mitre'!BB$1:BB$220,0)),"",VLOOKUP(FL$1,'Tactic Recode'!$A$1:$B$547,2,FALSE))</f>
        <v/>
      </c>
      <c r="FM55" t="str">
        <f>IF(ISERROR(MATCH(FM$1,'CSC Mitre'!BB$1:BB$220,0)),"",VLOOKUP(FM$1,'Tactic Recode'!$A$1:$B$547,2,FALSE))</f>
        <v/>
      </c>
      <c r="FN55" t="str">
        <f>IF(ISERROR(MATCH(FN$1,'CSC Mitre'!BB$1:BB$220,0)),"",VLOOKUP(FN$1,'Tactic Recode'!$A$1:$B$547,2,FALSE))</f>
        <v/>
      </c>
      <c r="FO55" t="str">
        <f>IF(ISERROR(MATCH(FO$1,'CSC Mitre'!BB$1:BB$220,0)),"",VLOOKUP(FO$1,'Tactic Recode'!$A$1:$B$547,2,FALSE))</f>
        <v/>
      </c>
      <c r="FP55" t="str">
        <f>IF(ISERROR(MATCH(FP$1,'CSC Mitre'!BB$1:BB$220,0)),"",VLOOKUP(FP$1,'Tactic Recode'!$A$1:$B$547,2,FALSE))</f>
        <v/>
      </c>
      <c r="FQ55" t="str">
        <f>IF(ISERROR(MATCH(FQ$1,'CSC Mitre'!BB$1:BB$220,0)),"",VLOOKUP(FQ$1,'Tactic Recode'!$A$1:$B$547,2,FALSE))</f>
        <v/>
      </c>
      <c r="FR55" t="str">
        <f>IF(ISERROR(MATCH(FR$1,'CSC Mitre'!BB$1:BB$220,0)),"",VLOOKUP(FR$1,'Tactic Recode'!$A$1:$B$547,2,FALSE))</f>
        <v/>
      </c>
      <c r="FS55" t="str">
        <f>IF(ISERROR(MATCH(FS$1,'CSC Mitre'!BB$1:BB$220,0)),"",VLOOKUP(FS$1,'Tactic Recode'!$A$1:$B$547,2,FALSE))</f>
        <v/>
      </c>
      <c r="FT55" t="str">
        <f>IF(ISERROR(MATCH(FT$1,'CSC Mitre'!BB$1:BB$220,0)),"",VLOOKUP(FT$1,'Tactic Recode'!$A$1:$B$547,2,FALSE))</f>
        <v/>
      </c>
      <c r="FU55" t="str">
        <f>IF(ISERROR(MATCH(FU$1,'CSC Mitre'!BB$1:BB$220,0)),"",VLOOKUP(FU$1,'Tactic Recode'!$A$1:$B$547,2,FALSE))</f>
        <v/>
      </c>
      <c r="FV55" t="str">
        <f>IF(ISERROR(MATCH(FV$1,'CSC Mitre'!BB$1:BB$220,0)),"",VLOOKUP(FV$1,'Tactic Recode'!$A$1:$B$547,2,FALSE))</f>
        <v/>
      </c>
      <c r="FW55" t="str">
        <f>IF(ISERROR(MATCH(FW$1,'CSC Mitre'!BB$1:BB$220,0)),"",VLOOKUP(FW$1,'Tactic Recode'!$A$1:$B$547,2,FALSE))</f>
        <v/>
      </c>
      <c r="FX55" t="str">
        <f>IF(ISERROR(MATCH(FX$1,'CSC Mitre'!BB$1:BB$220,0)),"",VLOOKUP(FX$1,'Tactic Recode'!$A$1:$B$547,2,FALSE))</f>
        <v/>
      </c>
      <c r="FY55" t="str">
        <f>IF(ISERROR(MATCH(FY$1,'CSC Mitre'!BB$1:BB$220,0)),"",VLOOKUP(FY$1,'Tactic Recode'!$A$1:$B$547,2,FALSE))</f>
        <v/>
      </c>
      <c r="FZ55" t="str">
        <f>IF(ISERROR(MATCH(FZ$1,'CSC Mitre'!BB$1:BB$220,0)),"",VLOOKUP(FZ$1,'Tactic Recode'!$A$1:$B$547,2,FALSE))</f>
        <v/>
      </c>
      <c r="GA55" t="str">
        <f>IF(ISERROR(MATCH(GA$1,'CSC Mitre'!BB$1:BB$220,0)),"",VLOOKUP(GA$1,'Tactic Recode'!$A$1:$B$547,2,FALSE))</f>
        <v/>
      </c>
      <c r="GB55" t="str">
        <f>IF(ISERROR(MATCH(GB$1,'CSC Mitre'!BB$1:BB$220,0)),"",VLOOKUP(GB$1,'Tactic Recode'!$A$1:$B$547,2,FALSE))</f>
        <v/>
      </c>
      <c r="GC55" t="str">
        <f>IF(ISERROR(MATCH(GC$1,'CSC Mitre'!BB$1:BB$220,0)),"",VLOOKUP(GC$1,'Tactic Recode'!$A$1:$B$547,2,FALSE))</f>
        <v/>
      </c>
      <c r="GD55" t="str">
        <f>IF(ISERROR(MATCH(GD$1,'CSC Mitre'!BB$1:BB$220,0)),"",VLOOKUP(GD$1,'Tactic Recode'!$A$1:$B$547,2,FALSE))</f>
        <v/>
      </c>
      <c r="GE55" t="str">
        <f>IF(ISERROR(MATCH(GE$1,'CSC Mitre'!BB$1:BB$220,0)),"",VLOOKUP(GE$1,'Tactic Recode'!$A$1:$B$547,2,FALSE))</f>
        <v/>
      </c>
      <c r="GF55" t="str">
        <f>IF(ISERROR(MATCH(GF$1,'CSC Mitre'!BB$1:BB$220,0)),"",VLOOKUP(GF$1,'Tactic Recode'!$A$1:$B$547,2,FALSE))</f>
        <v/>
      </c>
      <c r="GG55" t="str">
        <f>IF(ISERROR(MATCH(GG$1,'CSC Mitre'!BB$1:BB$220,0)),"",VLOOKUP(GG$1,'Tactic Recode'!$A$1:$B$547,2,FALSE))</f>
        <v/>
      </c>
      <c r="GH55" t="str">
        <f>IF(ISERROR(MATCH(GH$1,'CSC Mitre'!BB$1:BB$220,0)),"",VLOOKUP(GH$1,'Tactic Recode'!$A$1:$B$547,2,FALSE))</f>
        <v/>
      </c>
      <c r="GI55" t="str">
        <f>IF(ISERROR(MATCH(GI$1,'CSC Mitre'!BB$1:BB$220,0)),"",VLOOKUP(GI$1,'Tactic Recode'!$A$1:$B$547,2,FALSE))</f>
        <v/>
      </c>
      <c r="GJ55" t="str">
        <f>IF(ISERROR(MATCH(GJ$1,'CSC Mitre'!BB$1:BB$220,0)),"",VLOOKUP(GJ$1,'Tactic Recode'!$A$1:$B$547,2,FALSE))</f>
        <v/>
      </c>
      <c r="GK55" t="str">
        <f>IF(ISERROR(MATCH(GK$1,'CSC Mitre'!BB$1:BB$220,0)),"",VLOOKUP(GK$1,'Tactic Recode'!$A$1:$B$547,2,FALSE))</f>
        <v/>
      </c>
      <c r="GL55" t="str">
        <f>IF(ISERROR(MATCH(GL$1,'CSC Mitre'!BB$1:BB$220,0)),"",VLOOKUP(GL$1,'Tactic Recode'!$A$1:$B$547,2,FALSE))</f>
        <v/>
      </c>
      <c r="GM55" t="str">
        <f>IF(ISERROR(MATCH(GM$1,'CSC Mitre'!BB$1:BB$220,0)),"",VLOOKUP(GM$1,'Tactic Recode'!$A$1:$B$547,2,FALSE))</f>
        <v>Persistence</v>
      </c>
      <c r="GN55" t="str">
        <f>IF(ISERROR(MATCH(GN$1,'CSC Mitre'!BB$1:BB$220,0)),"",VLOOKUP(GN$1,'Tactic Recode'!$A$1:$B$547,2,FALSE))</f>
        <v/>
      </c>
      <c r="GO55" t="str">
        <f>IF(ISERROR(MATCH(GO$1,'CSC Mitre'!BB$1:BB$220,0)),"",VLOOKUP(GO$1,'Tactic Recode'!$A$1:$B$547,2,FALSE))</f>
        <v/>
      </c>
      <c r="GP55" t="str">
        <f>IF(ISERROR(MATCH(GP$1,'CSC Mitre'!BB$1:BB$220,0)),"",VLOOKUP(GP$1,'Tactic Recode'!$A$1:$B$547,2,FALSE))</f>
        <v>Persistence</v>
      </c>
      <c r="GQ55" t="str">
        <f>IF(ISERROR(MATCH(GQ$1,'CSC Mitre'!BB$1:BB$220,0)),"",VLOOKUP(GQ$1,'Tactic Recode'!$A$1:$B$547,2,FALSE))</f>
        <v>Persistence</v>
      </c>
      <c r="GR55" t="str">
        <f>IF(ISERROR(MATCH(GR$1,'CSC Mitre'!BB$1:BB$220,0)),"",VLOOKUP(GR$1,'Tactic Recode'!$A$1:$B$547,2,FALSE))</f>
        <v>Persistence</v>
      </c>
      <c r="GS55" t="str">
        <f>IF(ISERROR(MATCH(GS$1,'CSC Mitre'!BB$1:BB$220,0)),"",VLOOKUP(GS$1,'Tactic Recode'!$A$1:$B$547,2,FALSE))</f>
        <v/>
      </c>
      <c r="GT55" t="str">
        <f>IF(ISERROR(MATCH(GT$1,'CSC Mitre'!BB$1:BB$220,0)),"",VLOOKUP(GT$1,'Tactic Recode'!$A$1:$B$547,2,FALSE))</f>
        <v/>
      </c>
      <c r="GU55" t="str">
        <f>IF(ISERROR(MATCH(GU$1,'CSC Mitre'!BB$1:BB$220,0)),"",VLOOKUP(GU$1,'Tactic Recode'!$A$1:$B$547,2,FALSE))</f>
        <v/>
      </c>
      <c r="GV55" t="str">
        <f>IF(ISERROR(MATCH(GV$1,'CSC Mitre'!BB$1:BB$220,0)),"",VLOOKUP(GV$1,'Tactic Recode'!$A$1:$B$547,2,FALSE))</f>
        <v/>
      </c>
      <c r="GW55" t="str">
        <f>IF(ISERROR(MATCH(GW$1,'CSC Mitre'!BB$1:BB$220,0)),"",VLOOKUP(GW$1,'Tactic Recode'!$A$1:$B$547,2,FALSE))</f>
        <v/>
      </c>
      <c r="GX55" t="str">
        <f>IF(ISERROR(MATCH(GX$1,'CSC Mitre'!BB$1:BB$220,0)),"",VLOOKUP(GX$1,'Tactic Recode'!$A$1:$B$547,2,FALSE))</f>
        <v/>
      </c>
      <c r="GY55" t="str">
        <f>IF(ISERROR(MATCH(GY$1,'CSC Mitre'!BB$1:BB$220,0)),"",VLOOKUP(GY$1,'Tactic Recode'!$A$1:$B$547,2,FALSE))</f>
        <v/>
      </c>
      <c r="GZ55" t="str">
        <f>IF(ISERROR(MATCH(GZ$1,'CSC Mitre'!BB$1:BB$220,0)),"",VLOOKUP(GZ$1,'Tactic Recode'!$A$1:$B$547,2,FALSE))</f>
        <v>Initial Access</v>
      </c>
      <c r="HA55" t="str">
        <f>IF(ISERROR(MATCH(HA$1,'CSC Mitre'!BB$1:BB$220,0)),"",VLOOKUP(HA$1,'Tactic Recode'!$A$1:$B$547,2,FALSE))</f>
        <v>Initial Access</v>
      </c>
      <c r="HB55" t="str">
        <f>IF(ISERROR(MATCH(HB$1,'CSC Mitre'!BB$1:BB$220,0)),"",VLOOKUP(HB$1,'Tactic Recode'!$A$1:$B$547,2,FALSE))</f>
        <v>Initial Access</v>
      </c>
      <c r="HC55" t="str">
        <f>IF(ISERROR(MATCH(HC$1,'CSC Mitre'!BB$1:BB$220,0)),"",VLOOKUP(HC$1,'Tactic Recode'!$A$1:$B$547,2,FALSE))</f>
        <v>Initial Access</v>
      </c>
      <c r="HD55" t="str">
        <f>IF(ISERROR(MATCH(HD$1,'CSC Mitre'!BB$1:BB$220,0)),"",VLOOKUP(HD$1,'Tactic Recode'!$A$1:$B$547,2,FALSE))</f>
        <v>Initial Access</v>
      </c>
      <c r="HE55" t="str">
        <f>IF(ISERROR(MATCH(HE$1,'CSC Mitre'!BB$1:BB$220,0)),"",VLOOKUP(HE$1,'Tactic Recode'!$A$1:$B$547,2,FALSE))</f>
        <v/>
      </c>
      <c r="HF55" t="str">
        <f>IF(ISERROR(MATCH(HF$1,'CSC Mitre'!BB$1:BB$220,0)),"",VLOOKUP(HF$1,'Tactic Recode'!$A$1:$B$547,2,FALSE))</f>
        <v/>
      </c>
      <c r="HG55" t="str">
        <f>IF(ISERROR(MATCH(HG$1,'CSC Mitre'!BB$1:BB$220,0)),"",VLOOKUP(HG$1,'Tactic Recode'!$A$1:$B$547,2,FALSE))</f>
        <v/>
      </c>
      <c r="HH55" t="str">
        <f>IF(ISERROR(MATCH(HH$1,'CSC Mitre'!BB$1:BB$220,0)),"",VLOOKUP(HH$1,'Tactic Recode'!$A$1:$B$547,2,FALSE))</f>
        <v/>
      </c>
      <c r="HI55" t="str">
        <f>IF(ISERROR(MATCH(HI$1,'CSC Mitre'!BB$1:BB$220,0)),"",VLOOKUP(HI$1,'Tactic Recode'!$A$1:$B$547,2,FALSE))</f>
        <v/>
      </c>
      <c r="HJ55" t="str">
        <f>IF(ISERROR(MATCH(HJ$1,'CSC Mitre'!BB$1:BB$220,0)),"",VLOOKUP(HJ$1,'Tactic Recode'!$A$1:$B$547,2,FALSE))</f>
        <v/>
      </c>
      <c r="HK55" t="str">
        <f>IF(ISERROR(MATCH(HK$1,'CSC Mitre'!BB$1:BB$220,0)),"",VLOOKUP(HK$1,'Tactic Recode'!$A$1:$B$547,2,FALSE))</f>
        <v/>
      </c>
      <c r="HL55" t="str">
        <f>IF(ISERROR(MATCH(HL$1,'CSC Mitre'!BB$1:BB$220,0)),"",VLOOKUP(HL$1,'Tactic Recode'!$A$1:$B$547,2,FALSE))</f>
        <v/>
      </c>
      <c r="HM55" t="str">
        <f>IF(ISERROR(MATCH(HM$1,'CSC Mitre'!BB$1:BB$220,0)),"",VLOOKUP(HM$1,'Tactic Recode'!$A$1:$B$547,2,FALSE))</f>
        <v/>
      </c>
      <c r="HN55" t="str">
        <f>IF(ISERROR(MATCH(HN$1,'CSC Mitre'!BB$1:BB$220,0)),"",VLOOKUP(HN$1,'Tactic Recode'!$A$1:$B$547,2,FALSE))</f>
        <v/>
      </c>
      <c r="HO55" t="str">
        <f>IF(ISERROR(MATCH(HO$1,'CSC Mitre'!BB$1:BB$220,0)),"",VLOOKUP(HO$1,'Tactic Recode'!$A$1:$B$547,2,FALSE))</f>
        <v/>
      </c>
      <c r="HP55" t="str">
        <f>IF(ISERROR(MATCH(HP$1,'CSC Mitre'!BB$1:BB$220,0)),"",VLOOKUP(HP$1,'Tactic Recode'!$A$1:$B$547,2,FALSE))</f>
        <v/>
      </c>
      <c r="HQ55" t="str">
        <f>IF(ISERROR(MATCH(HQ$1,'CSC Mitre'!BB$1:BB$220,0)),"",VLOOKUP(HQ$1,'Tactic Recode'!$A$1:$B$547,2,FALSE))</f>
        <v/>
      </c>
      <c r="HR55" t="str">
        <f>IF(ISERROR(MATCH(HR$1,'CSC Mitre'!BB$1:BB$220,0)),"",VLOOKUP(HR$1,'Tactic Recode'!$A$1:$B$547,2,FALSE))</f>
        <v/>
      </c>
      <c r="HS55" t="str">
        <f>IF(ISERROR(MATCH(HS$1,'CSC Mitre'!BB$1:BB$220,0)),"",VLOOKUP(HS$1,'Tactic Recode'!$A$1:$B$547,2,FALSE))</f>
        <v>Lateral Movement</v>
      </c>
      <c r="HT55" t="str">
        <f>IF(ISERROR(MATCH(HT$1,'CSC Mitre'!BB$1:BB$220,0)),"",VLOOKUP(HT$1,'Tactic Recode'!$A$1:$B$547,2,FALSE))</f>
        <v>Defense Evasion</v>
      </c>
      <c r="HU55" t="str">
        <f>IF(ISERROR(MATCH(HU$1,'CSC Mitre'!BB$1:BB$220,0)),"",VLOOKUP(HU$1,'Tactic Recode'!$A$1:$B$547,2,FALSE))</f>
        <v>Credential Access</v>
      </c>
      <c r="HV55" t="str">
        <f>IF(ISERROR(MATCH(HV$1,'CSC Mitre'!BB$1:BB$220,0)),"",VLOOKUP(HV$1,'Tactic Recode'!$A$1:$B$547,2,FALSE))</f>
        <v/>
      </c>
      <c r="HW55" t="str">
        <f>IF(ISERROR(MATCH(HW$1,'CSC Mitre'!BB$1:BB$220,0)),"",VLOOKUP(HW$1,'Tactic Recode'!$A$1:$B$547,2,FALSE))</f>
        <v/>
      </c>
      <c r="HX55" t="str">
        <f>IF(ISERROR(MATCH(HX$1,'CSC Mitre'!BB$1:BB$220,0)),"",VLOOKUP(HX$1,'Tactic Recode'!$A$1:$B$547,2,FALSE))</f>
        <v/>
      </c>
      <c r="HY55" t="str">
        <f>IF(ISERROR(MATCH(HY$1,'CSC Mitre'!BB$1:BB$220,0)),"",VLOOKUP(HY$1,'Tactic Recode'!$A$1:$B$547,2,FALSE))</f>
        <v/>
      </c>
      <c r="HZ55" t="str">
        <f>IF(ISERROR(MATCH(HZ$1,'CSC Mitre'!BB$1:BB$220,0)),"",VLOOKUP(HZ$1,'Tactic Recode'!$A$1:$B$547,2,FALSE))</f>
        <v/>
      </c>
      <c r="IA55" t="str">
        <f>IF(ISERROR(MATCH(IA$1,'CSC Mitre'!BB$1:BB$220,0)),"",VLOOKUP(IA$1,'Tactic Recode'!$A$1:$B$547,2,FALSE))</f>
        <v/>
      </c>
      <c r="IB55" t="str">
        <f>IF(ISERROR(MATCH(IB$1,'CSC Mitre'!BB$1:BB$220,0)),"",VLOOKUP(IB$1,'Tactic Recode'!$A$1:$B$547,2,FALSE))</f>
        <v/>
      </c>
      <c r="IC55" t="str">
        <f>IF(ISERROR(MATCH(IC$1,'CSC Mitre'!BB$1:BB$220,0)),"",VLOOKUP(IC$1,'Tactic Recode'!$A$1:$B$547,2,FALSE))</f>
        <v/>
      </c>
      <c r="ID55" t="str">
        <f>IF(ISERROR(MATCH(ID$1,'CSC Mitre'!BB$1:BB$220,0)),"",VLOOKUP(ID$1,'Tactic Recode'!$A$1:$B$547,2,FALSE))</f>
        <v/>
      </c>
      <c r="IE55" t="str">
        <f>IF(ISERROR(MATCH(IE$1,'CSC Mitre'!BB$1:BB$220,0)),"",VLOOKUP(IE$1,'Tactic Recode'!$A$1:$B$547,2,FALSE))</f>
        <v/>
      </c>
      <c r="IF55" t="str">
        <f>IF(ISERROR(MATCH(IF$1,'CSC Mitre'!BB$1:BB$220,0)),"",VLOOKUP(IF$1,'Tactic Recode'!$A$1:$B$547,2,FALSE))</f>
        <v/>
      </c>
      <c r="IG55" t="str">
        <f>IF(ISERROR(MATCH(IG$1,'CSC Mitre'!BB$1:BB$220,0)),"",VLOOKUP(IG$1,'Tactic Recode'!$A$1:$B$547,2,FALSE))</f>
        <v/>
      </c>
      <c r="IH55" t="str">
        <f>IF(ISERROR(MATCH(IH$1,'CSC Mitre'!BB$1:BB$220,0)),"",VLOOKUP(IH$1,'Tactic Recode'!$A$1:$B$547,2,FALSE))</f>
        <v/>
      </c>
      <c r="II55" t="str">
        <f>IF(ISERROR(MATCH(II$1,'CSC Mitre'!BB$1:BB$220,0)),"",VLOOKUP(II$1,'Tactic Recode'!$A$1:$B$547,2,FALSE))</f>
        <v/>
      </c>
      <c r="IJ55" t="str">
        <f>IF(ISERROR(MATCH(IJ$1,'CSC Mitre'!BB$1:BB$220,0)),"",VLOOKUP(IJ$1,'Tactic Recode'!$A$1:$B$547,2,FALSE))</f>
        <v/>
      </c>
      <c r="IK55" t="str">
        <f>IF(ISERROR(MATCH(IK$1,'CSC Mitre'!BB$1:BB$220,0)),"",VLOOKUP(IK$1,'Tactic Recode'!$A$1:$B$547,2,FALSE))</f>
        <v/>
      </c>
      <c r="IL55" t="str">
        <f>IF(ISERROR(MATCH(IL$1,'CSC Mitre'!BB$1:BB$220,0)),"",VLOOKUP(IL$1,'Tactic Recode'!$A$1:$B$547,2,FALSE))</f>
        <v/>
      </c>
      <c r="IM55" t="str">
        <f>IF(ISERROR(MATCH(IM$1,'CSC Mitre'!BB$1:BB$220,0)),"",VLOOKUP(IM$1,'Tactic Recode'!$A$1:$B$547,2,FALSE))</f>
        <v/>
      </c>
      <c r="IN55" t="str">
        <f>IF(ISERROR(MATCH(IN$1,'CSC Mitre'!BB$1:BB$220,0)),"",VLOOKUP(IN$1,'Tactic Recode'!$A$1:$B$547,2,FALSE))</f>
        <v/>
      </c>
      <c r="IO55" t="str">
        <f>IF(ISERROR(MATCH(IO$1,'CSC Mitre'!BB$1:BB$220,0)),"",VLOOKUP(IO$1,'Tactic Recode'!$A$1:$B$547,2,FALSE))</f>
        <v/>
      </c>
      <c r="IP55" t="str">
        <f>IF(ISERROR(MATCH(IP$1,'CSC Mitre'!BB$1:BB$220,0)),"",VLOOKUP(IP$1,'Tactic Recode'!$A$1:$B$547,2,FALSE))</f>
        <v/>
      </c>
      <c r="IQ55" t="str">
        <f>IF(ISERROR(MATCH(IQ$1,'CSC Mitre'!BB$1:BB$220,0)),"",VLOOKUP(IQ$1,'Tactic Recode'!$A$1:$B$547,2,FALSE))</f>
        <v/>
      </c>
      <c r="IR55" t="str">
        <f>IF(ISERROR(MATCH(IR$1,'CSC Mitre'!BB$1:BB$220,0)),"",VLOOKUP(IR$1,'Tactic Recode'!$A$1:$B$547,2,FALSE))</f>
        <v/>
      </c>
      <c r="IS55" t="str">
        <f>IF(ISERROR(MATCH(IS$1,'CSC Mitre'!BB$1:BB$220,0)),"",VLOOKUP(IS$1,'Tactic Recode'!$A$1:$B$547,2,FALSE))</f>
        <v/>
      </c>
      <c r="IT55" t="str">
        <f>IF(ISERROR(MATCH(IT$1,'CSC Mitre'!BB$1:BB$220,0)),"",VLOOKUP(IT$1,'Tactic Recode'!$A$1:$B$547,2,FALSE))</f>
        <v/>
      </c>
      <c r="IU55" t="str">
        <f>IF(ISERROR(MATCH(IU$1,'CSC Mitre'!BB$1:BB$220,0)),"",VLOOKUP(IU$1,'Tactic Recode'!$A$1:$B$547,2,FALSE))</f>
        <v/>
      </c>
      <c r="IV55" t="str">
        <f>IF(ISERROR(MATCH(IV$1,'CSC Mitre'!BB$1:BB$220,0)),"",VLOOKUP(IV$1,'Tactic Recode'!$A$1:$B$547,2,FALSE))</f>
        <v/>
      </c>
      <c r="IW55" t="str">
        <f>IF(ISERROR(MATCH(IW$1,'CSC Mitre'!BB$1:BB$220,0)),"",VLOOKUP(IW$1,'Tactic Recode'!$A$1:$B$547,2,FALSE))</f>
        <v/>
      </c>
      <c r="IX55" t="str">
        <f>IF(ISERROR(MATCH(IX$1,'CSC Mitre'!BB$1:BB$220,0)),"",VLOOKUP(IX$1,'Tactic Recode'!$A$1:$B$547,2,FALSE))</f>
        <v/>
      </c>
      <c r="IY55" t="str">
        <f>IF(ISERROR(MATCH(IY$1,'CSC Mitre'!BB$1:BB$220,0)),"",VLOOKUP(IY$1,'Tactic Recode'!$A$1:$B$547,2,FALSE))</f>
        <v/>
      </c>
      <c r="IZ55" t="str">
        <f>IF(ISERROR(MATCH(IZ$1,'CSC Mitre'!BB$1:BB$220,0)),"",VLOOKUP(IZ$1,'Tactic Recode'!$A$1:$B$547,2,FALSE))</f>
        <v/>
      </c>
      <c r="JA55" t="str">
        <f>IF(ISERROR(MATCH(JA$1,'CSC Mitre'!BB$1:BB$220,0)),"",VLOOKUP(JA$1,'Tactic Recode'!$A$1:$B$547,2,FALSE))</f>
        <v/>
      </c>
      <c r="JB55" t="str">
        <f>IF(ISERROR(MATCH(JB$1,'CSC Mitre'!BB$1:BB$220,0)),"",VLOOKUP(JB$1,'Tactic Recode'!$A$1:$B$547,2,FALSE))</f>
        <v/>
      </c>
      <c r="JC55" t="str">
        <f>IF(ISERROR(MATCH(JC$1,'CSC Mitre'!BB$1:BB$220,0)),"",VLOOKUP(JC$1,'Tactic Recode'!$A$1:$B$547,2,FALSE))</f>
        <v/>
      </c>
      <c r="JD55" t="str">
        <f>IF(ISERROR(MATCH(JD$1,'CSC Mitre'!BB$1:BB$220,0)),"",VLOOKUP(JD$1,'Tactic Recode'!$A$1:$B$547,2,FALSE))</f>
        <v/>
      </c>
      <c r="JE55" t="str">
        <f>IF(ISERROR(MATCH(JE$1,'CSC Mitre'!BB$1:BB$220,0)),"",VLOOKUP(JE$1,'Tactic Recode'!$A$1:$B$547,2,FALSE))</f>
        <v/>
      </c>
      <c r="JF55" t="str">
        <f>IF(ISERROR(MATCH(JF$1,'CSC Mitre'!BB$1:BB$220,0)),"",VLOOKUP(JF$1,'Tactic Recode'!$A$1:$B$547,2,FALSE))</f>
        <v/>
      </c>
      <c r="JG55" t="str">
        <f>IF(ISERROR(MATCH(JG$1,'CSC Mitre'!BB$1:BB$220,0)),"",VLOOKUP(JG$1,'Tactic Recode'!$A$1:$B$547,2,FALSE))</f>
        <v>Impact</v>
      </c>
      <c r="JH55" t="str">
        <f>IF(ISERROR(MATCH(JH$1,'CSC Mitre'!BB$1:BB$220,0)),"",VLOOKUP(JH$1,'Tactic Recode'!$A$1:$B$547,2,FALSE))</f>
        <v/>
      </c>
      <c r="JI55" t="str">
        <f>IF(ISERROR(MATCH(JI$1,'CSC Mitre'!BB$1:BB$220,0)),"",VLOOKUP(JI$1,'Tactic Recode'!$A$1:$B$547,2,FALSE))</f>
        <v/>
      </c>
      <c r="JJ55" t="str">
        <f>IF(ISERROR(MATCH(JJ$1,'CSC Mitre'!BB$1:BB$220,0)),"",VLOOKUP(JJ$1,'Tactic Recode'!$A$1:$B$547,2,FALSE))</f>
        <v/>
      </c>
      <c r="JK55" t="str">
        <f>IF(ISERROR(MATCH(JK$1,'CSC Mitre'!BB$1:BB$220,0)),"",VLOOKUP(JK$1,'Tactic Recode'!$A$1:$B$547,2,FALSE))</f>
        <v/>
      </c>
      <c r="JL55" t="str">
        <f>IF(ISERROR(MATCH(JL$1,'CSC Mitre'!BB$1:BB$220,0)),"",VLOOKUP(JL$1,'Tactic Recode'!$A$1:$B$547,2,FALSE))</f>
        <v/>
      </c>
      <c r="JM55" t="str">
        <f>IF(ISERROR(MATCH(JM$1,'CSC Mitre'!BB$1:BB$220,0)),"",VLOOKUP(JM$1,'Tactic Recode'!$A$1:$B$547,2,FALSE))</f>
        <v/>
      </c>
      <c r="JN55" t="str">
        <f>IF(ISERROR(MATCH(JN$1,'CSC Mitre'!BB$1:BB$220,0)),"",VLOOKUP(JN$1,'Tactic Recode'!$A$1:$B$547,2,FALSE))</f>
        <v/>
      </c>
      <c r="JO55" t="str">
        <f>IF(ISERROR(MATCH(JO$1,'CSC Mitre'!BB$1:BB$220,0)),"",VLOOKUP(JO$1,'Tactic Recode'!$A$1:$B$547,2,FALSE))</f>
        <v/>
      </c>
      <c r="JP55" t="str">
        <f>IF(ISERROR(MATCH(JP$1,'CSC Mitre'!BB$1:BB$220,0)),"",VLOOKUP(JP$1,'Tactic Recode'!$A$1:$B$547,2,FALSE))</f>
        <v/>
      </c>
      <c r="JQ55" t="str">
        <f>IF(ISERROR(MATCH(JQ$1,'CSC Mitre'!BB$1:BB$220,0)),"",VLOOKUP(JQ$1,'Tactic Recode'!$A$1:$B$547,2,FALSE))</f>
        <v/>
      </c>
      <c r="JR55" t="str">
        <f>IF(ISERROR(MATCH(JR$1,'CSC Mitre'!BB$1:BB$220,0)),"",VLOOKUP(JR$1,'Tactic Recode'!$A$1:$B$547,2,FALSE))</f>
        <v/>
      </c>
      <c r="JS55" t="str">
        <f>IF(ISERROR(MATCH(JS$1,'CSC Mitre'!BB$1:BB$220,0)),"",VLOOKUP(JS$1,'Tactic Recode'!$A$1:$B$547,2,FALSE))</f>
        <v/>
      </c>
      <c r="JT55" t="str">
        <f>IF(ISERROR(MATCH(JT$1,'CSC Mitre'!BB$1:BB$220,0)),"",VLOOKUP(JT$1,'Tactic Recode'!$A$1:$B$547,2,FALSE))</f>
        <v/>
      </c>
      <c r="JU55" t="str">
        <f>IF(ISERROR(MATCH(JU$1,'CSC Mitre'!BB$1:BB$220,0)),"",VLOOKUP(JU$1,'Tactic Recode'!$A$1:$B$547,2,FALSE))</f>
        <v/>
      </c>
      <c r="JV55" t="str">
        <f>IF(ISERROR(MATCH(JV$1,'CSC Mitre'!BB$1:BB$220,0)),"",VLOOKUP(JV$1,'Tactic Recode'!$A$1:$B$547,2,FALSE))</f>
        <v/>
      </c>
      <c r="JW55" t="str">
        <f>IF(ISERROR(MATCH(JW$1,'CSC Mitre'!BB$1:BB$220,0)),"",VLOOKUP(JW$1,'Tactic Recode'!$A$1:$B$547,2,FALSE))</f>
        <v/>
      </c>
      <c r="JX55" t="str">
        <f>IF(ISERROR(MATCH(JX$1,'CSC Mitre'!BB$1:BB$220,0)),"",VLOOKUP(JX$1,'Tactic Recode'!$A$1:$B$547,2,FALSE))</f>
        <v/>
      </c>
      <c r="JY55" t="str">
        <f>IF(ISERROR(MATCH(JY$1,'CSC Mitre'!BB$1:BB$220,0)),"",VLOOKUP(JY$1,'Tactic Recode'!$A$1:$B$547,2,FALSE))</f>
        <v/>
      </c>
      <c r="JZ55" t="str">
        <f>IF(ISERROR(MATCH(JZ$1,'CSC Mitre'!BB$1:BB$220,0)),"",VLOOKUP(JZ$1,'Tactic Recode'!$A$1:$B$547,2,FALSE))</f>
        <v/>
      </c>
      <c r="KA55" t="str">
        <f>IF(ISERROR(MATCH(KA$1,'CSC Mitre'!BB$1:BB$220,0)),"",VLOOKUP(KA$1,'Tactic Recode'!$A$1:$B$547,2,FALSE))</f>
        <v/>
      </c>
      <c r="KB55" t="str">
        <f>IF(ISERROR(MATCH(KB$1,'CSC Mitre'!BB$1:BB$220,0)),"",VLOOKUP(KB$1,'Tactic Recode'!$A$1:$B$547,2,FALSE))</f>
        <v/>
      </c>
      <c r="KC55" t="str">
        <f>IF(ISERROR(MATCH(KC$1,'CSC Mitre'!BB$1:BB$220,0)),"",VLOOKUP(KC$1,'Tactic Recode'!$A$1:$B$547,2,FALSE))</f>
        <v/>
      </c>
      <c r="KD55" t="str">
        <f>IF(ISERROR(MATCH(KD$1,'CSC Mitre'!BB$1:BB$220,0)),"",VLOOKUP(KD$1,'Tactic Recode'!$A$1:$B$547,2,FALSE))</f>
        <v/>
      </c>
      <c r="KE55" t="str">
        <f>IF(ISERROR(MATCH(KE$1,'CSC Mitre'!BB$1:BB$220,0)),"",VLOOKUP(KE$1,'Tactic Recode'!$A$1:$B$547,2,FALSE))</f>
        <v/>
      </c>
      <c r="KF55" t="str">
        <f>IF(ISERROR(MATCH(KF$1,'CSC Mitre'!BB$1:BB$220,0)),"",VLOOKUP(KF$1,'Tactic Recode'!$A$1:$B$547,2,FALSE))</f>
        <v/>
      </c>
      <c r="KG55" t="str">
        <f>IF(ISERROR(MATCH(KG$1,'CSC Mitre'!BB$1:BB$220,0)),"",VLOOKUP(KG$1,'Tactic Recode'!$A$1:$B$547,2,FALSE))</f>
        <v/>
      </c>
      <c r="KH55" t="str">
        <f>IF(ISERROR(MATCH(KH$1,'CSC Mitre'!BB$1:BB$220,0)),"",VLOOKUP(KH$1,'Tactic Recode'!$A$1:$B$547,2,FALSE))</f>
        <v/>
      </c>
      <c r="KI55" t="str">
        <f>IF(ISERROR(MATCH(KI$1,'CSC Mitre'!BB$1:BB$220,0)),"",VLOOKUP(KI$1,'Tactic Recode'!$A$1:$B$547,2,FALSE))</f>
        <v/>
      </c>
      <c r="KJ55" t="str">
        <f>IF(ISERROR(MATCH(KJ$1,'CSC Mitre'!BB$1:BB$220,0)),"",VLOOKUP(KJ$1,'Tactic Recode'!$A$1:$B$547,2,FALSE))</f>
        <v/>
      </c>
      <c r="KK55" t="str">
        <f>IF(ISERROR(MATCH(KK$1,'CSC Mitre'!BB$1:BB$220,0)),"",VLOOKUP(KK$1,'Tactic Recode'!$A$1:$B$547,2,FALSE))</f>
        <v/>
      </c>
      <c r="KL55" t="str">
        <f>IF(ISERROR(MATCH(KL$1,'CSC Mitre'!BB$1:BB$220,0)),"",VLOOKUP(KL$1,'Tactic Recode'!$A$1:$B$547,2,FALSE))</f>
        <v>Defense Evasion, Persistence</v>
      </c>
      <c r="KM55" t="str">
        <f>IF(ISERROR(MATCH(KM$1,'CSC Mitre'!BB$1:BB$220,0)),"",VLOOKUP(KM$1,'Tactic Recode'!$A$1:$B$547,2,FALSE))</f>
        <v>Defense Evasion, Persistence</v>
      </c>
      <c r="KN55" t="str">
        <f>IF(ISERROR(MATCH(KN$1,'CSC Mitre'!BB$1:BB$220,0)),"",VLOOKUP(KN$1,'Tactic Recode'!$A$1:$B$547,2,FALSE))</f>
        <v/>
      </c>
      <c r="KO55" t="str">
        <f>IF(ISERROR(MATCH(KO$1,'CSC Mitre'!BB$1:BB$220,0)),"",VLOOKUP(KO$1,'Tactic Recode'!$A$1:$B$547,2,FALSE))</f>
        <v/>
      </c>
      <c r="KP55" t="str">
        <f>IF(ISERROR(MATCH(KP$1,'CSC Mitre'!BB$1:BB$220,0)),"",VLOOKUP(KP$1,'Tactic Recode'!$A$1:$B$547,2,FALSE))</f>
        <v/>
      </c>
      <c r="KQ55" t="str">
        <f>IF(ISERROR(MATCH(KQ$1,'CSC Mitre'!BB$1:BB$220,0)),"",VLOOKUP(KQ$1,'Tactic Recode'!$A$1:$B$547,2,FALSE))</f>
        <v/>
      </c>
      <c r="KR55" t="str">
        <f>IF(ISERROR(MATCH(KR$1,'CSC Mitre'!BB$1:BB$220,0)),"",VLOOKUP(KR$1,'Tactic Recode'!$A$1:$B$547,2,FALSE))</f>
        <v/>
      </c>
      <c r="KS55" t="str">
        <f>IF(ISERROR(MATCH(KS$1,'CSC Mitre'!BB$1:BB$220,0)),"",VLOOKUP(KS$1,'Tactic Recode'!$A$1:$B$547,2,FALSE))</f>
        <v/>
      </c>
      <c r="KT55" t="str">
        <f>IF(ISERROR(MATCH(KT$1,'CSC Mitre'!BB$1:BB$220,0)),"",VLOOKUP(KT$1,'Tactic Recode'!$A$1:$B$547,2,FALSE))</f>
        <v/>
      </c>
      <c r="KU55" t="str">
        <f>IF(ISERROR(MATCH(KU$1,'CSC Mitre'!BB$1:BB$220,0)),"",VLOOKUP(KU$1,'Tactic Recode'!$A$1:$B$547,2,FALSE))</f>
        <v/>
      </c>
      <c r="KV55" t="str">
        <f>IF(ISERROR(MATCH(KV$1,'CSC Mitre'!BB$1:BB$220,0)),"",VLOOKUP(KV$1,'Tactic Recode'!$A$1:$B$547,2,FALSE))</f>
        <v/>
      </c>
      <c r="KW55" t="str">
        <f>IF(ISERROR(MATCH(KW$1,'CSC Mitre'!BB$1:BB$220,0)),"",VLOOKUP(KW$1,'Tactic Recode'!$A$1:$B$547,2,FALSE))</f>
        <v/>
      </c>
      <c r="KX55" t="str">
        <f>IF(ISERROR(MATCH(KX$1,'CSC Mitre'!BB$1:BB$220,0)),"",VLOOKUP(KX$1,'Tactic Recode'!$A$1:$B$547,2,FALSE))</f>
        <v/>
      </c>
      <c r="KY55" t="str">
        <f>IF(ISERROR(MATCH(KY$1,'CSC Mitre'!BB$1:BB$220,0)),"",VLOOKUP(KY$1,'Tactic Recode'!$A$1:$B$547,2,FALSE))</f>
        <v/>
      </c>
      <c r="KZ55" t="str">
        <f>IF(ISERROR(MATCH(KZ$1,'CSC Mitre'!BB$1:BB$220,0)),"",VLOOKUP(KZ$1,'Tactic Recode'!$A$1:$B$547,2,FALSE))</f>
        <v/>
      </c>
      <c r="LA55" t="str">
        <f>IF(ISERROR(MATCH(LA$1,'CSC Mitre'!BB$1:BB$220,0)),"",VLOOKUP(LA$1,'Tactic Recode'!$A$1:$B$547,2,FALSE))</f>
        <v/>
      </c>
      <c r="LB55" t="str">
        <f>IF(ISERROR(MATCH(LB$1,'CSC Mitre'!BB$1:BB$220,0)),"",VLOOKUP(LB$1,'Tactic Recode'!$A$1:$B$547,2,FALSE))</f>
        <v/>
      </c>
      <c r="LC55" t="str">
        <f>IF(ISERROR(MATCH(LC$1,'CSC Mitre'!BB$1:BB$220,0)),"",VLOOKUP(LC$1,'Tactic Recode'!$A$1:$B$547,2,FALSE))</f>
        <v/>
      </c>
      <c r="LD55" t="str">
        <f>IF(ISERROR(MATCH(LD$1,'CSC Mitre'!BB$1:BB$220,0)),"",VLOOKUP(LD$1,'Tactic Recode'!$A$1:$B$547,2,FALSE))</f>
        <v/>
      </c>
      <c r="LE55" t="str">
        <f>IF(ISERROR(MATCH(LE$1,'CSC Mitre'!BB$1:BB$220,0)),"",VLOOKUP(LE$1,'Tactic Recode'!$A$1:$B$547,2,FALSE))</f>
        <v/>
      </c>
      <c r="LF55" t="str">
        <f>IF(ISERROR(MATCH(LF$1,'CSC Mitre'!BB$1:BB$220,0)),"",VLOOKUP(LF$1,'Tactic Recode'!$A$1:$B$547,2,FALSE))</f>
        <v/>
      </c>
      <c r="LG55" t="str">
        <f>IF(ISERROR(MATCH(LG$1,'CSC Mitre'!BB$1:BB$220,0)),"",VLOOKUP(LG$1,'Tactic Recode'!$A$1:$B$547,2,FALSE))</f>
        <v>Persistence, Privilage Escalation</v>
      </c>
      <c r="LH55" t="str">
        <f>IF(ISERROR(MATCH(LH$1,'CSC Mitre'!BB$1:BB$220,0)),"",VLOOKUP(LH$1,'Tactic Recode'!$A$1:$B$547,2,FALSE))</f>
        <v>Persistence, Privilage Escalation</v>
      </c>
      <c r="LI55" t="str">
        <f>IF(ISERROR(MATCH(LI$1,'CSC Mitre'!BB$1:BB$220,0)),"",VLOOKUP(LI$1,'Tactic Recode'!$A$1:$B$547,2,FALSE))</f>
        <v/>
      </c>
      <c r="LJ55" t="str">
        <f>IF(ISERROR(MATCH(LJ$1,'CSC Mitre'!BB$1:BB$220,0)),"",VLOOKUP(LJ$1,'Tactic Recode'!$A$1:$B$547,2,FALSE))</f>
        <v/>
      </c>
      <c r="LK55" t="str">
        <f>IF(ISERROR(MATCH(LK$1,'CSC Mitre'!BB$1:BB$220,0)),"",VLOOKUP(LK$1,'Tactic Recode'!$A$1:$B$547,2,FALSE))</f>
        <v/>
      </c>
      <c r="LL55" t="str">
        <f>IF(ISERROR(MATCH(LL$1,'CSC Mitre'!BB$1:BB$220,0)),"",VLOOKUP(LL$1,'Tactic Recode'!$A$1:$B$547,2,FALSE))</f>
        <v/>
      </c>
      <c r="LM55" t="str">
        <f>IF(ISERROR(MATCH(LM$1,'CSC Mitre'!BB$1:BB$220,0)),"",VLOOKUP(LM$1,'Tactic Recode'!$A$1:$B$547,2,FALSE))</f>
        <v/>
      </c>
      <c r="LN55" t="str">
        <f>IF(ISERROR(MATCH(LN$1,'CSC Mitre'!BB$1:BB$220,0)),"",VLOOKUP(LN$1,'Tactic Recode'!$A$1:$B$547,2,FALSE))</f>
        <v/>
      </c>
      <c r="LO55" t="str">
        <f>IF(ISERROR(MATCH(LO$1,'CSC Mitre'!BB$1:BB$220,0)),"",VLOOKUP(LO$1,'Tactic Recode'!$A$1:$B$547,2,FALSE))</f>
        <v/>
      </c>
      <c r="LP55" t="str">
        <f>IF(ISERROR(MATCH(LP$1,'CSC Mitre'!BB$1:BB$220,0)),"",VLOOKUP(LP$1,'Tactic Recode'!$A$1:$B$547,2,FALSE))</f>
        <v/>
      </c>
      <c r="LQ55" t="str">
        <f>IF(ISERROR(MATCH(LQ$1,'CSC Mitre'!BB$1:BB$220,0)),"",VLOOKUP(LQ$1,'Tactic Recode'!$A$1:$B$547,2,FALSE))</f>
        <v/>
      </c>
      <c r="LR55" t="str">
        <f>IF(ISERROR(MATCH(LR$1,'CSC Mitre'!BB$1:BB$220,0)),"",VLOOKUP(LR$1,'Tactic Recode'!$A$1:$B$547,2,FALSE))</f>
        <v/>
      </c>
      <c r="LS55" t="str">
        <f>IF(ISERROR(MATCH(LS$1,'CSC Mitre'!BB$1:BB$220,0)),"",VLOOKUP(LS$1,'Tactic Recode'!$A$1:$B$547,2,FALSE))</f>
        <v/>
      </c>
      <c r="LT55" t="str">
        <f>IF(ISERROR(MATCH(LT$1,'CSC Mitre'!BB$1:BB$220,0)),"",VLOOKUP(LT$1,'Tactic Recode'!$A$1:$B$547,2,FALSE))</f>
        <v/>
      </c>
      <c r="LU55" t="str">
        <f>IF(ISERROR(MATCH(LU$1,'CSC Mitre'!BB$1:BB$220,0)),"",VLOOKUP(LU$1,'Tactic Recode'!$A$1:$B$547,2,FALSE))</f>
        <v/>
      </c>
      <c r="LV55" t="str">
        <f>IF(ISERROR(MATCH(LV$1,'CSC Mitre'!BB$1:BB$220,0)),"",VLOOKUP(LV$1,'Tactic Recode'!$A$1:$B$547,2,FALSE))</f>
        <v/>
      </c>
      <c r="LW55" t="str">
        <f>IF(ISERROR(MATCH(LW$1,'CSC Mitre'!BB$1:BB$220,0)),"",VLOOKUP(LW$1,'Tactic Recode'!$A$1:$B$547,2,FALSE))</f>
        <v/>
      </c>
      <c r="LX55" t="str">
        <f>IF(ISERROR(MATCH(LX$1,'CSC Mitre'!BB$1:BB$220,0)),"",VLOOKUP(LX$1,'Tactic Recode'!$A$1:$B$547,2,FALSE))</f>
        <v/>
      </c>
      <c r="LY55" t="str">
        <f>IF(ISERROR(MATCH(LY$1,'CSC Mitre'!BB$1:BB$220,0)),"",VLOOKUP(LY$1,'Tactic Recode'!$A$1:$B$547,2,FALSE))</f>
        <v/>
      </c>
      <c r="LZ55" t="str">
        <f>IF(ISERROR(MATCH(LZ$1,'CSC Mitre'!BB$1:BB$220,0)),"",VLOOKUP(LZ$1,'Tactic Recode'!$A$1:$B$547,2,FALSE))</f>
        <v/>
      </c>
      <c r="MA55" t="str">
        <f>IF(ISERROR(MATCH(MA$1,'CSC Mitre'!BB$1:BB$220,0)),"",VLOOKUP(MA$1,'Tactic Recode'!$A$1:$B$547,2,FALSE))</f>
        <v/>
      </c>
      <c r="MB55" t="str">
        <f>IF(ISERROR(MATCH(MB$1,'CSC Mitre'!BB$1:BB$220,0)),"",VLOOKUP(MB$1,'Tactic Recode'!$A$1:$B$547,2,FALSE))</f>
        <v/>
      </c>
      <c r="MC55" t="str">
        <f>IF(ISERROR(MATCH(MC$1,'CSC Mitre'!BB$1:BB$220,0)),"",VLOOKUP(MC$1,'Tactic Recode'!$A$1:$B$547,2,FALSE))</f>
        <v/>
      </c>
      <c r="MD55" t="str">
        <f>IF(ISERROR(MATCH(MD$1,'CSC Mitre'!BB$1:BB$220,0)),"",VLOOKUP(MD$1,'Tactic Recode'!$A$1:$B$547,2,FALSE))</f>
        <v>Defense Evasion, Privilage Escalation</v>
      </c>
      <c r="ME55" t="str">
        <f>IF(ISERROR(MATCH(ME$1,'CSC Mitre'!BB$1:BB$220,0)),"",VLOOKUP(ME$1,'Tactic Recode'!$A$1:$B$547,2,FALSE))</f>
        <v/>
      </c>
      <c r="MF55" t="str">
        <f>IF(ISERROR(MATCH(MF$1,'CSC Mitre'!BB$1:BB$220,0)),"",VLOOKUP(MF$1,'Tactic Recode'!$A$1:$B$547,2,FALSE))</f>
        <v/>
      </c>
      <c r="MG55" t="str">
        <f>IF(ISERROR(MATCH(MG$1,'CSC Mitre'!BB$1:BB$220,0)),"",VLOOKUP(MG$1,'Tactic Recode'!$A$1:$B$547,2,FALSE))</f>
        <v/>
      </c>
      <c r="MH55" t="str">
        <f>IF(ISERROR(MATCH(MH$1,'CSC Mitre'!BB$1:BB$220,0)),"",VLOOKUP(MH$1,'Tactic Recode'!$A$1:$B$547,2,FALSE))</f>
        <v/>
      </c>
      <c r="MI55" t="str">
        <f>IF(ISERROR(MATCH(MI$1,'CSC Mitre'!BB$1:BB$220,0)),"",VLOOKUP(MI$1,'Tactic Recode'!$A$1:$B$547,2,FALSE))</f>
        <v>Defense Evasion, Lateral Movement</v>
      </c>
      <c r="MJ55" t="str">
        <f>IF(ISERROR(MATCH(MJ$1,'CSC Mitre'!BB$1:BB$220,0)),"",VLOOKUP(MJ$1,'Tactic Recode'!$A$1:$B$547,2,FALSE))</f>
        <v/>
      </c>
      <c r="MK55" t="str">
        <f>IF(ISERROR(MATCH(MK$1,'CSC Mitre'!BB$1:BB$220,0)),"",VLOOKUP(MK$1,'Tactic Recode'!$A$1:$B$547,2,FALSE))</f>
        <v/>
      </c>
      <c r="ML55" t="str">
        <f>IF(ISERROR(MATCH(ML$1,'CSC Mitre'!BB$1:BB$220,0)),"",VLOOKUP(ML$1,'Tactic Recode'!$A$1:$B$547,2,FALSE))</f>
        <v>Credential Access</v>
      </c>
      <c r="MM55" t="str">
        <f>IF(ISERROR(MATCH(MM$1,'CSC Mitre'!BB$1:BB$220,0)),"",VLOOKUP(MM$1,'Tactic Recode'!$A$1:$B$547,2,FALSE))</f>
        <v/>
      </c>
      <c r="MN55" t="str">
        <f>IF(ISERROR(MATCH(MN$1,'CSC Mitre'!BB$1:BB$220,0)),"",VLOOKUP(MN$1,'Tactic Recode'!$A$1:$B$547,2,FALSE))</f>
        <v/>
      </c>
      <c r="MO55" t="str">
        <f>IF(ISERROR(MATCH(MO$1,'CSC Mitre'!BB$1:BB$220,0)),"",VLOOKUP(MO$1,'Tactic Recode'!$A$1:$B$547,2,FALSE))</f>
        <v/>
      </c>
      <c r="MP55" t="str">
        <f>IF(ISERROR(MATCH(MP$1,'CSC Mitre'!BB$1:BB$220,0)),"",VLOOKUP(MP$1,'Tactic Recode'!$A$1:$B$547,2,FALSE))</f>
        <v/>
      </c>
      <c r="MQ55" t="str">
        <f>IF(ISERROR(MATCH(MQ$1,'CSC Mitre'!BB$1:BB$220,0)),"",VLOOKUP(MQ$1,'Tactic Recode'!$A$1:$B$547,2,FALSE))</f>
        <v/>
      </c>
      <c r="MR55" t="str">
        <f>IF(ISERROR(MATCH(MR$1,'CSC Mitre'!BB$1:BB$220,0)),"",VLOOKUP(MR$1,'Tactic Recode'!$A$1:$B$547,2,FALSE))</f>
        <v>Credential Access</v>
      </c>
      <c r="MS55" t="str">
        <f>IF(ISERROR(MATCH(MS$1,'CSC Mitre'!BB$1:BB$220,0)),"",VLOOKUP(MS$1,'Tactic Recode'!$A$1:$B$547,2,FALSE))</f>
        <v/>
      </c>
      <c r="MT55" t="str">
        <f>IF(ISERROR(MATCH(MT$1,'CSC Mitre'!BB$1:BB$220,0)),"",VLOOKUP(MT$1,'Tactic Recode'!$A$1:$B$547,2,FALSE))</f>
        <v/>
      </c>
      <c r="MU55" t="str">
        <f>IF(ISERROR(MATCH(MU$1,'CSC Mitre'!BB$1:BB$220,0)),"",VLOOKUP(MU$1,'Tactic Recode'!$A$1:$B$547,2,FALSE))</f>
        <v/>
      </c>
      <c r="MV55" t="str">
        <f>IF(ISERROR(MATCH(MV$1,'CSC Mitre'!BB$1:BB$220,0)),"",VLOOKUP(MV$1,'Tactic Recode'!$A$1:$B$547,2,FALSE))</f>
        <v/>
      </c>
      <c r="MW55" t="str">
        <f>IF(ISERROR(MATCH(MW$1,'CSC Mitre'!BB$1:BB$220,0)),"",VLOOKUP(MW$1,'Tactic Recode'!$A$1:$B$547,2,FALSE))</f>
        <v/>
      </c>
      <c r="MX55" t="str">
        <f>IF(ISERROR(MATCH(MX$1,'CSC Mitre'!BB$1:BB$220,0)),"",VLOOKUP(MX$1,'Tactic Recode'!$A$1:$B$547,2,FALSE))</f>
        <v/>
      </c>
      <c r="MY55" t="str">
        <f>IF(ISERROR(MATCH(MY$1,'CSC Mitre'!BB$1:BB$220,0)),"",VLOOKUP(MY$1,'Tactic Recode'!$A$1:$B$547,2,FALSE))</f>
        <v/>
      </c>
      <c r="MZ55" t="str">
        <f>IF(ISERROR(MATCH(MZ$1,'CSC Mitre'!BB$1:BB$220,0)),"",VLOOKUP(MZ$1,'Tactic Recode'!$A$1:$B$547,2,FALSE))</f>
        <v/>
      </c>
      <c r="NA55" t="str">
        <f>IF(ISERROR(MATCH(NA$1,'CSC Mitre'!BB$1:BB$220,0)),"",VLOOKUP(NA$1,'Tactic Recode'!$A$1:$B$547,2,FALSE))</f>
        <v/>
      </c>
      <c r="NB55" t="str">
        <f>IF(ISERROR(MATCH(NB$1,'CSC Mitre'!BB$1:BB$220,0)),"",VLOOKUP(NB$1,'Tactic Recode'!$A$1:$B$547,2,FALSE))</f>
        <v/>
      </c>
      <c r="NC55" t="str">
        <f>IF(ISERROR(MATCH(NC$1,'CSC Mitre'!BB$1:BB$220,0)),"",VLOOKUP(NC$1,'Tactic Recode'!$A$1:$B$547,2,FALSE))</f>
        <v/>
      </c>
      <c r="ND55" t="str">
        <f>IF(ISERROR(MATCH(ND$1,'CSC Mitre'!BB$1:BB$220,0)),"",VLOOKUP(ND$1,'Tactic Recode'!$A$1:$B$547,2,FALSE))</f>
        <v/>
      </c>
      <c r="NE55" t="str">
        <f>IF(ISERROR(MATCH(NE$1,'CSC Mitre'!BB$1:BB$220,0)),"",VLOOKUP(NE$1,'Tactic Recode'!$A$1:$B$547,2,FALSE))</f>
        <v/>
      </c>
      <c r="NF55" t="str">
        <f>IF(ISERROR(MATCH(NF$1,'CSC Mitre'!BB$1:BB$220,0)),"",VLOOKUP(NF$1,'Tactic Recode'!$A$1:$B$547,2,FALSE))</f>
        <v/>
      </c>
      <c r="NG55" t="str">
        <f>IF(ISERROR(MATCH(NG$1,'CSC Mitre'!BB$1:BB$220,0)),"",VLOOKUP(NG$1,'Tactic Recode'!$A$1:$B$547,2,FALSE))</f>
        <v/>
      </c>
      <c r="NH55" t="str">
        <f>IF(ISERROR(MATCH(NH$1,'CSC Mitre'!BB$1:BB$220,0)),"",VLOOKUP(NH$1,'Tactic Recode'!$A$1:$B$547,2,FALSE))</f>
        <v/>
      </c>
      <c r="NI55" t="str">
        <f>IF(ISERROR(MATCH(NI$1,'CSC Mitre'!BB$1:BB$220,0)),"",VLOOKUP(NI$1,'Tactic Recode'!$A$1:$B$547,2,FALSE))</f>
        <v/>
      </c>
      <c r="NJ55" t="str">
        <f>IF(ISERROR(MATCH(NJ$1,'CSC Mitre'!BB$1:BB$220,0)),"",VLOOKUP(NJ$1,'Tactic Recode'!$A$1:$B$547,2,FALSE))</f>
        <v/>
      </c>
      <c r="NK55" t="str">
        <f>IF(ISERROR(MATCH(NK$1,'CSC Mitre'!BB$1:BB$220,0)),"",VLOOKUP(NK$1,'Tactic Recode'!$A$1:$B$547,2,FALSE))</f>
        <v/>
      </c>
      <c r="NL55" t="str">
        <f>IF(ISERROR(MATCH(NL$1,'CSC Mitre'!BB$1:BB$220,0)),"",VLOOKUP(NL$1,'Tactic Recode'!$A$1:$B$547,2,FALSE))</f>
        <v/>
      </c>
      <c r="NM55" t="str">
        <f>IF(ISERROR(MATCH(NM$1,'CSC Mitre'!BB$1:BB$220,0)),"",VLOOKUP(NM$1,'Tactic Recode'!$A$1:$B$547,2,FALSE))</f>
        <v/>
      </c>
      <c r="NN55" t="str">
        <f>IF(ISERROR(MATCH(NN$1,'CSC Mitre'!BB$1:BB$220,0)),"",VLOOKUP(NN$1,'Tactic Recode'!$A$1:$B$547,2,FALSE))</f>
        <v/>
      </c>
      <c r="NO55" t="str">
        <f>IF(ISERROR(MATCH(NO$1,'CSC Mitre'!BB$1:BB$220,0)),"",VLOOKUP(NO$1,'Tactic Recode'!$A$1:$B$547,2,FALSE))</f>
        <v/>
      </c>
      <c r="NP55" t="str">
        <f>IF(ISERROR(MATCH(NP$1,'CSC Mitre'!BB$1:BB$220,0)),"",VLOOKUP(NP$1,'Tactic Recode'!$A$1:$B$547,2,FALSE))</f>
        <v/>
      </c>
      <c r="NQ55" t="str">
        <f>IF(ISERROR(MATCH(NQ$1,'CSC Mitre'!BB$1:BB$220,0)),"",VLOOKUP(NQ$1,'Tactic Recode'!$A$1:$B$547,2,FALSE))</f>
        <v/>
      </c>
      <c r="NR55" t="str">
        <f>IF(ISERROR(MATCH(NR$1,'CSC Mitre'!BB$1:BB$220,0)),"",VLOOKUP(NR$1,'Tactic Recode'!$A$1:$B$547,2,FALSE))</f>
        <v/>
      </c>
      <c r="NS55" t="str">
        <f>IF(ISERROR(MATCH(NS$1,'CSC Mitre'!BB$1:BB$220,0)),"",VLOOKUP(NS$1,'Tactic Recode'!$A$1:$B$547,2,FALSE))</f>
        <v/>
      </c>
      <c r="NT55" t="str">
        <f>IF(ISERROR(MATCH(NT$1,'CSC Mitre'!BB$1:BB$220,0)),"",VLOOKUP(NT$1,'Tactic Recode'!$A$1:$B$547,2,FALSE))</f>
        <v/>
      </c>
      <c r="NU55" t="str">
        <f>IF(ISERROR(MATCH(NU$1,'CSC Mitre'!BB$1:BB$220,0)),"",VLOOKUP(NU$1,'Tactic Recode'!$A$1:$B$547,2,FALSE))</f>
        <v/>
      </c>
      <c r="NV55" t="str">
        <f>IF(ISERROR(MATCH(NV$1,'CSC Mitre'!BB$1:BB$220,0)),"",VLOOKUP(NV$1,'Tactic Recode'!$A$1:$B$547,2,FALSE))</f>
        <v/>
      </c>
      <c r="NW55" t="str">
        <f>IF(ISERROR(MATCH(NW$1,'CSC Mitre'!BB$1:BB$220,0)),"",VLOOKUP(NW$1,'Tactic Recode'!$A$1:$B$547,2,FALSE))</f>
        <v/>
      </c>
      <c r="NX55" t="str">
        <f>IF(ISERROR(MATCH(NX$1,'CSC Mitre'!BB$1:BB$220,0)),"",VLOOKUP(NX$1,'Tactic Recode'!$A$1:$B$547,2,FALSE))</f>
        <v/>
      </c>
      <c r="NY55" t="str">
        <f>IF(ISERROR(MATCH(NY$1,'CSC Mitre'!BB$1:BB$220,0)),"",VLOOKUP(NY$1,'Tactic Recode'!$A$1:$B$547,2,FALSE))</f>
        <v/>
      </c>
      <c r="NZ55" t="str">
        <f>IF(ISERROR(MATCH(NZ$1,'CSC Mitre'!BB$1:BB$220,0)),"",VLOOKUP(NZ$1,'Tactic Recode'!$A$1:$B$547,2,FALSE))</f>
        <v/>
      </c>
      <c r="OA55" t="str">
        <f>IF(ISERROR(MATCH(OA$1,'CSC Mitre'!BB$1:BB$220,0)),"",VLOOKUP(OA$1,'Tactic Recode'!$A$1:$B$547,2,FALSE))</f>
        <v/>
      </c>
      <c r="OB55" t="str">
        <f>IF(ISERROR(MATCH(OB$1,'CSC Mitre'!BB$1:BB$220,0)),"",VLOOKUP(OB$1,'Tactic Recode'!$A$1:$B$547,2,FALSE))</f>
        <v/>
      </c>
      <c r="OC55" t="str">
        <f>IF(ISERROR(MATCH(OC$1,'CSC Mitre'!BB$1:BB$220,0)),"",VLOOKUP(OC$1,'Tactic Recode'!$A$1:$B$547,2,FALSE))</f>
        <v/>
      </c>
      <c r="OD55" t="str">
        <f>IF(ISERROR(MATCH(OD$1,'CSC Mitre'!BB$1:BB$220,0)),"",VLOOKUP(OD$1,'Tactic Recode'!$A$1:$B$547,2,FALSE))</f>
        <v/>
      </c>
      <c r="OE55" t="str">
        <f>IF(ISERROR(MATCH(OE$1,'CSC Mitre'!BB$1:BB$220,0)),"",VLOOKUP(OE$1,'Tactic Recode'!$A$1:$B$547,2,FALSE))</f>
        <v/>
      </c>
      <c r="OF55" t="str">
        <f>IF(ISERROR(MATCH(OF$1,'CSC Mitre'!BB$1:BB$220,0)),"",VLOOKUP(OF$1,'Tactic Recode'!$A$1:$B$547,2,FALSE))</f>
        <v/>
      </c>
      <c r="OG55" t="str">
        <f>IF(ISERROR(MATCH(OG$1,'CSC Mitre'!BB$1:BB$220,0)),"",VLOOKUP(OG$1,'Tactic Recode'!$A$1:$B$547,2,FALSE))</f>
        <v/>
      </c>
      <c r="OH55" t="str">
        <f>IF(ISERROR(MATCH(OH$1,'CSC Mitre'!BB$1:BB$220,0)),"",VLOOKUP(OH$1,'Tactic Recode'!$A$1:$B$547,2,FALSE))</f>
        <v/>
      </c>
      <c r="OI55" t="str">
        <f>IF(ISERROR(MATCH(OI$1,'CSC Mitre'!BB$1:BB$220,0)),"",VLOOKUP(OI$1,'Tactic Recode'!$A$1:$B$547,2,FALSE))</f>
        <v/>
      </c>
      <c r="OJ55" t="str">
        <f>IF(ISERROR(MATCH(OJ$1,'CSC Mitre'!BB$1:BB$220,0)),"",VLOOKUP(OJ$1,'Tactic Recode'!$A$1:$B$547,2,FALSE))</f>
        <v/>
      </c>
      <c r="OK55" t="str">
        <f>IF(ISERROR(MATCH(OK$1,'CSC Mitre'!BB$1:BB$220,0)),"",VLOOKUP(OK$1,'Tactic Recode'!$A$1:$B$547,2,FALSE))</f>
        <v/>
      </c>
      <c r="OL55" t="str">
        <f>IF(ISERROR(MATCH(OL$1,'CSC Mitre'!BB$1:BB$220,0)),"",VLOOKUP(OL$1,'Tactic Recode'!$A$1:$B$547,2,FALSE))</f>
        <v/>
      </c>
      <c r="OM55" t="str">
        <f>IF(ISERROR(MATCH(OM$1,'CSC Mitre'!BB$1:BB$220,0)),"",VLOOKUP(OM$1,'Tactic Recode'!$A$1:$B$547,2,FALSE))</f>
        <v/>
      </c>
      <c r="ON55" t="str">
        <f>IF(ISERROR(MATCH(ON$1,'CSC Mitre'!BB$1:BB$220,0)),"",VLOOKUP(ON$1,'Tactic Recode'!$A$1:$B$547,2,FALSE))</f>
        <v/>
      </c>
      <c r="OO55" t="str">
        <f>IF(ISERROR(MATCH(OO$1,'CSC Mitre'!BB$1:BB$220,0)),"",VLOOKUP(OO$1,'Tactic Recode'!$A$1:$B$547,2,FALSE))</f>
        <v/>
      </c>
      <c r="OP55" t="str">
        <f>IF(ISERROR(MATCH(OP$1,'CSC Mitre'!BB$1:BB$220,0)),"",VLOOKUP(OP$1,'Tactic Recode'!$A$1:$B$547,2,FALSE))</f>
        <v/>
      </c>
      <c r="OQ55" t="str">
        <f>IF(ISERROR(MATCH(OQ$1,'CSC Mitre'!BB$1:BB$220,0)),"",VLOOKUP(OQ$1,'Tactic Recode'!$A$1:$B$547,2,FALSE))</f>
        <v/>
      </c>
      <c r="OR55" t="str">
        <f>IF(ISERROR(MATCH(OR$1,'CSC Mitre'!BB$1:BB$220,0)),"",VLOOKUP(OR$1,'Tactic Recode'!$A$1:$B$547,2,FALSE))</f>
        <v/>
      </c>
      <c r="OS55" t="str">
        <f>IF(ISERROR(MATCH(OS$1,'CSC Mitre'!BB$1:BB$220,0)),"",VLOOKUP(OS$1,'Tactic Recode'!$A$1:$B$547,2,FALSE))</f>
        <v/>
      </c>
      <c r="OT55" t="str">
        <f>IF(ISERROR(MATCH(OT$1,'CSC Mitre'!BB$1:BB$220,0)),"",VLOOKUP(OT$1,'Tactic Recode'!$A$1:$B$547,2,FALSE))</f>
        <v/>
      </c>
      <c r="OU55" t="str">
        <f>IF(ISERROR(MATCH(OU$1,'CSC Mitre'!BB$1:BB$220,0)),"",VLOOKUP(OU$1,'Tactic Recode'!$A$1:$B$547,2,FALSE))</f>
        <v/>
      </c>
      <c r="OV55" t="str">
        <f>IF(ISERROR(MATCH(OV$1,'CSC Mitre'!BB$1:BB$220,0)),"",VLOOKUP(OV$1,'Tactic Recode'!$A$1:$B$547,2,FALSE))</f>
        <v/>
      </c>
      <c r="OW55" t="str">
        <f>IF(ISERROR(MATCH(OW$1,'CSC Mitre'!BB$1:BB$220,0)),"",VLOOKUP(OW$1,'Tactic Recode'!$A$1:$B$547,2,FALSE))</f>
        <v/>
      </c>
      <c r="OX55" t="str">
        <f>IF(ISERROR(MATCH(OX$1,'CSC Mitre'!BB$1:BB$220,0)),"",VLOOKUP(OX$1,'Tactic Recode'!$A$1:$B$547,2,FALSE))</f>
        <v/>
      </c>
      <c r="OY55" t="str">
        <f>IF(ISERROR(MATCH(OY$1,'CSC Mitre'!BB$1:BB$220,0)),"",VLOOKUP(OY$1,'Tactic Recode'!$A$1:$B$547,2,FALSE))</f>
        <v/>
      </c>
      <c r="OZ55" t="str">
        <f>IF(ISERROR(MATCH(OZ$1,'CSC Mitre'!BB$1:BB$220,0)),"",VLOOKUP(OZ$1,'Tactic Recode'!$A$1:$B$547,2,FALSE))</f>
        <v/>
      </c>
      <c r="PA55" t="str">
        <f>IF(ISERROR(MATCH(PA$1,'CSC Mitre'!BB$1:BB$220,0)),"",VLOOKUP(PA$1,'Tactic Recode'!$A$1:$B$547,2,FALSE))</f>
        <v/>
      </c>
      <c r="PB55" t="str">
        <f>IF(ISERROR(MATCH(PB$1,'CSC Mitre'!BB$1:BB$220,0)),"",VLOOKUP(PB$1,'Tactic Recode'!$A$1:$B$547,2,FALSE))</f>
        <v/>
      </c>
      <c r="PC55" t="str">
        <f>IF(ISERROR(MATCH(PC$1,'CSC Mitre'!BB$1:BB$220,0)),"",VLOOKUP(PC$1,'Tactic Recode'!$A$1:$B$547,2,FALSE))</f>
        <v/>
      </c>
      <c r="PD55" t="str">
        <f>IF(ISERROR(MATCH(PD$1,'CSC Mitre'!BB$1:BB$220,0)),"",VLOOKUP(PD$1,'Tactic Recode'!$A$1:$B$547,2,FALSE))</f>
        <v/>
      </c>
      <c r="PE55" t="str">
        <f>IF(ISERROR(MATCH(PE$1,'CSC Mitre'!BB$1:BB$220,0)),"",VLOOKUP(PE$1,'Tactic Recode'!$A$1:$B$547,2,FALSE))</f>
        <v/>
      </c>
      <c r="PF55" t="str">
        <f>IF(ISERROR(MATCH(PF$1,'CSC Mitre'!BB$1:BB$220,0)),"",VLOOKUP(PF$1,'Tactic Recode'!$A$1:$B$547,2,FALSE))</f>
        <v/>
      </c>
      <c r="PG55" t="str">
        <f>IF(ISERROR(MATCH(PG$1,'CSC Mitre'!BB$1:BB$220,0)),"",VLOOKUP(PG$1,'Tactic Recode'!$A$1:$B$547,2,FALSE))</f>
        <v/>
      </c>
      <c r="PH55" t="str">
        <f>IF(ISERROR(MATCH(PH$1,'CSC Mitre'!BB$1:BB$220,0)),"",VLOOKUP(PH$1,'Tactic Recode'!$A$1:$B$547,2,FALSE))</f>
        <v/>
      </c>
      <c r="PI55" t="str">
        <f>IF(ISERROR(MATCH(PI$1,'CSC Mitre'!BB$1:BB$220,0)),"",VLOOKUP(PI$1,'Tactic Recode'!$A$1:$B$547,2,FALSE))</f>
        <v/>
      </c>
      <c r="PJ55" t="str">
        <f>IF(ISERROR(MATCH(PJ$1,'CSC Mitre'!BB$1:BB$220,0)),"",VLOOKUP(PJ$1,'Tactic Recode'!$A$1:$B$547,2,FALSE))</f>
        <v/>
      </c>
      <c r="PK55" t="str">
        <f>IF(ISERROR(MATCH(PK$1,'CSC Mitre'!BB$1:BB$220,0)),"",VLOOKUP(PK$1,'Tactic Recode'!$A$1:$B$547,2,FALSE))</f>
        <v/>
      </c>
      <c r="PL55" t="str">
        <f>IF(ISERROR(MATCH(PL$1,'CSC Mitre'!BB$1:BB$220,0)),"",VLOOKUP(PL$1,'Tactic Recode'!$A$1:$B$547,2,FALSE))</f>
        <v/>
      </c>
      <c r="PM55" t="str">
        <f>IF(ISERROR(MATCH(PM$1,'CSC Mitre'!BB$1:BB$220,0)),"",VLOOKUP(PM$1,'Tactic Recode'!$A$1:$B$547,2,FALSE))</f>
        <v/>
      </c>
      <c r="PN55" t="str">
        <f>IF(ISERROR(MATCH(PN$1,'CSC Mitre'!BB$1:BB$220,0)),"",VLOOKUP(PN$1,'Tactic Recode'!$A$1:$B$547,2,FALSE))</f>
        <v/>
      </c>
      <c r="PO55" t="str">
        <f>IF(ISERROR(MATCH(PO$1,'CSC Mitre'!BB$1:BB$220,0)),"",VLOOKUP(PO$1,'Tactic Recode'!$A$1:$B$547,2,FALSE))</f>
        <v/>
      </c>
      <c r="PP55" t="str">
        <f>IF(ISERROR(MATCH(PP$1,'CSC Mitre'!BB$1:BB$220,0)),"",VLOOKUP(PP$1,'Tactic Recode'!$A$1:$B$547,2,FALSE))</f>
        <v/>
      </c>
      <c r="PQ55" t="str">
        <f>IF(ISERROR(MATCH(PQ$1,'CSC Mitre'!BB$1:BB$220,0)),"",VLOOKUP(PQ$1,'Tactic Recode'!$A$1:$B$547,2,FALSE))</f>
        <v/>
      </c>
      <c r="PR55" t="str">
        <f>IF(ISERROR(MATCH(PR$1,'CSC Mitre'!BB$1:BB$220,0)),"",VLOOKUP(PR$1,'Tactic Recode'!$A$1:$B$547,2,FALSE))</f>
        <v>Defense Evasion, Persistence, Privilage Escalation</v>
      </c>
      <c r="PS55" t="str">
        <f>IF(ISERROR(MATCH(PS$1,'CSC Mitre'!BB$1:BB$220,0)),"",VLOOKUP(PS$1,'Tactic Recode'!$A$1:$B$547,2,FALSE))</f>
        <v/>
      </c>
      <c r="PT55" t="str">
        <f>IF(ISERROR(MATCH(PT$1,'CSC Mitre'!BB$1:BB$220,0)),"",VLOOKUP(PT$1,'Tactic Recode'!$A$1:$B$547,2,FALSE))</f>
        <v>Defense Evasion, Persistence, Privilage Escalation</v>
      </c>
      <c r="PU55" t="str">
        <f>IF(ISERROR(MATCH(PU$1,'CSC Mitre'!BB$1:BB$220,0)),"",VLOOKUP(PU$1,'Tactic Recode'!$A$1:$B$547,2,FALSE))</f>
        <v/>
      </c>
      <c r="PV55" t="str">
        <f>IF(ISERROR(MATCH(PV$1,'CSC Mitre'!BB$1:BB$220,0)),"",VLOOKUP(PV$1,'Tactic Recode'!$A$1:$B$547,2,FALSE))</f>
        <v/>
      </c>
      <c r="PW55" t="str">
        <f>IF(ISERROR(MATCH(PW$1,'CSC Mitre'!BB$1:BB$220,0)),"",VLOOKUP(PW$1,'Tactic Recode'!$A$1:$B$547,2,FALSE))</f>
        <v/>
      </c>
      <c r="PX55" t="str">
        <f>IF(ISERROR(MATCH(PX$1,'CSC Mitre'!BB$1:BB$220,0)),"",VLOOKUP(PX$1,'Tactic Recode'!$A$1:$B$547,2,FALSE))</f>
        <v/>
      </c>
      <c r="PY55" t="str">
        <f>IF(ISERROR(MATCH(PY$1,'CSC Mitre'!BB$1:BB$220,0)),"",VLOOKUP(PY$1,'Tactic Recode'!$A$1:$B$547,2,FALSE))</f>
        <v/>
      </c>
      <c r="PZ55" t="str">
        <f>IF(ISERROR(MATCH(PZ$1,'CSC Mitre'!BB$1:BB$220,0)),"",VLOOKUP(PZ$1,'Tactic Recode'!$A$1:$B$547,2,FALSE))</f>
        <v/>
      </c>
      <c r="QA55" t="str">
        <f>IF(ISERROR(MATCH(QA$1,'CSC Mitre'!BB$1:BB$220,0)),"",VLOOKUP(QA$1,'Tactic Recode'!$A$1:$B$547,2,FALSE))</f>
        <v/>
      </c>
      <c r="QB55" t="str">
        <f>IF(ISERROR(MATCH(QB$1,'CSC Mitre'!BB$1:BB$220,0)),"",VLOOKUP(QB$1,'Tactic Recode'!$A$1:$B$547,2,FALSE))</f>
        <v/>
      </c>
      <c r="QC55" t="str">
        <f>IF(ISERROR(MATCH(QC$1,'CSC Mitre'!BB$1:BB$220,0)),"",VLOOKUP(QC$1,'Tactic Recode'!$A$1:$B$547,2,FALSE))</f>
        <v/>
      </c>
      <c r="QD55" t="str">
        <f>IF(ISERROR(MATCH(QD$1,'CSC Mitre'!BB$1:BB$220,0)),"",VLOOKUP(QD$1,'Tactic Recode'!$A$1:$B$547,2,FALSE))</f>
        <v/>
      </c>
      <c r="QE55" t="str">
        <f>IF(ISERROR(MATCH(QE$1,'CSC Mitre'!BB$1:BB$220,0)),"",VLOOKUP(QE$1,'Tactic Recode'!$A$1:$B$547,2,FALSE))</f>
        <v/>
      </c>
      <c r="QF55" t="str">
        <f>IF(ISERROR(MATCH(QF$1,'CSC Mitre'!BB$1:BB$220,0)),"",VLOOKUP(QF$1,'Tactic Recode'!$A$1:$B$547,2,FALSE))</f>
        <v/>
      </c>
      <c r="QG55" t="str">
        <f>IF(ISERROR(MATCH(QG$1,'CSC Mitre'!BB$1:BB$220,0)),"",VLOOKUP(QG$1,'Tactic Recode'!$A$1:$B$547,2,FALSE))</f>
        <v/>
      </c>
      <c r="QH55" t="str">
        <f>IF(ISERROR(MATCH(QH$1,'CSC Mitre'!BB$1:BB$220,0)),"",VLOOKUP(QH$1,'Tactic Recode'!$A$1:$B$547,2,FALSE))</f>
        <v/>
      </c>
      <c r="QI55" t="str">
        <f>IF(ISERROR(MATCH(QI$1,'CSC Mitre'!BB$1:BB$220,0)),"",VLOOKUP(QI$1,'Tactic Recode'!$A$1:$B$547,2,FALSE))</f>
        <v/>
      </c>
      <c r="QJ55" t="str">
        <f>IF(ISERROR(MATCH(QJ$1,'CSC Mitre'!BB$1:BB$220,0)),"",VLOOKUP(QJ$1,'Tactic Recode'!$A$1:$B$547,2,FALSE))</f>
        <v/>
      </c>
      <c r="QK55" t="str">
        <f>IF(ISERROR(MATCH(QK$1,'CSC Mitre'!BB$1:BB$220,0)),"",VLOOKUP(QK$1,'Tactic Recode'!$A$1:$B$547,2,FALSE))</f>
        <v/>
      </c>
      <c r="QL55" t="str">
        <f>IF(ISERROR(MATCH(QL$1,'CSC Mitre'!BB$1:BB$220,0)),"",VLOOKUP(QL$1,'Tactic Recode'!$A$1:$B$547,2,FALSE))</f>
        <v/>
      </c>
      <c r="QM55" t="str">
        <f>IF(ISERROR(MATCH(QM$1,'CSC Mitre'!BB$1:BB$220,0)),"",VLOOKUP(QM$1,'Tactic Recode'!$A$1:$B$547,2,FALSE))</f>
        <v/>
      </c>
      <c r="QN55" t="str">
        <f>IF(ISERROR(MATCH(QN$1,'CSC Mitre'!BB$1:BB$220,0)),"",VLOOKUP(QN$1,'Tactic Recode'!$A$1:$B$547,2,FALSE))</f>
        <v/>
      </c>
      <c r="QO55" t="str">
        <f>IF(ISERROR(MATCH(QO$1,'CSC Mitre'!BB$1:BB$220,0)),"",VLOOKUP(QO$1,'Tactic Recode'!$A$1:$B$547,2,FALSE))</f>
        <v/>
      </c>
      <c r="QP55" t="str">
        <f>IF(ISERROR(MATCH(QP$1,'CSC Mitre'!BB$1:BB$220,0)),"",VLOOKUP(QP$1,'Tactic Recode'!$A$1:$B$547,2,FALSE))</f>
        <v/>
      </c>
      <c r="QQ55" t="str">
        <f>IF(ISERROR(MATCH(QQ$1,'CSC Mitre'!BB$1:BB$220,0)),"",VLOOKUP(QQ$1,'Tactic Recode'!$A$1:$B$547,2,FALSE))</f>
        <v/>
      </c>
      <c r="QR55" t="str">
        <f>IF(ISERROR(MATCH(QR$1,'CSC Mitre'!BB$1:BB$220,0)),"",VLOOKUP(QR$1,'Tactic Recode'!$A$1:$B$547,2,FALSE))</f>
        <v/>
      </c>
      <c r="QS55" t="str">
        <f>IF(ISERROR(MATCH(QS$1,'CSC Mitre'!BB$1:BB$220,0)),"",VLOOKUP(QS$1,'Tactic Recode'!$A$1:$B$547,2,FALSE))</f>
        <v/>
      </c>
      <c r="QT55" t="str">
        <f>IF(ISERROR(MATCH(QT$1,'CSC Mitre'!BB$1:BB$220,0)),"",VLOOKUP(QT$1,'Tactic Recode'!$A$1:$B$547,2,FALSE))</f>
        <v/>
      </c>
      <c r="QU55" t="str">
        <f>IF(ISERROR(MATCH(QU$1,'CSC Mitre'!BB$1:BB$220,0)),"",VLOOKUP(QU$1,'Tactic Recode'!$A$1:$B$547,2,FALSE))</f>
        <v/>
      </c>
      <c r="QV55" t="str">
        <f>IF(ISERROR(MATCH(QV$1,'CSC Mitre'!BB$1:BB$220,0)),"",VLOOKUP(QV$1,'Tactic Recode'!$A$1:$B$547,2,FALSE))</f>
        <v/>
      </c>
      <c r="QW55" t="str">
        <f>IF(ISERROR(MATCH(QW$1,'CSC Mitre'!BB$1:BB$220,0)),"",VLOOKUP(QW$1,'Tactic Recode'!$A$1:$B$547,2,FALSE))</f>
        <v/>
      </c>
      <c r="QX55" t="str">
        <f>IF(ISERROR(MATCH(QX$1,'CSC Mitre'!BB$1:BB$220,0)),"",VLOOKUP(QX$1,'Tactic Recode'!$A$1:$B$547,2,FALSE))</f>
        <v/>
      </c>
      <c r="QY55" t="str">
        <f>IF(ISERROR(MATCH(QY$1,'CSC Mitre'!BB$1:BB$220,0)),"",VLOOKUP(QY$1,'Tactic Recode'!$A$1:$B$547,2,FALSE))</f>
        <v/>
      </c>
      <c r="QZ55" t="str">
        <f>IF(ISERROR(MATCH(QZ$1,'CSC Mitre'!BB$1:BB$220,0)),"",VLOOKUP(QZ$1,'Tactic Recode'!$A$1:$B$547,2,FALSE))</f>
        <v/>
      </c>
      <c r="RA55" t="str">
        <f>IF(ISERROR(MATCH(RA$1,'CSC Mitre'!BB$1:BB$220,0)),"",VLOOKUP(RA$1,'Tactic Recode'!$A$1:$B$547,2,FALSE))</f>
        <v/>
      </c>
      <c r="RB55" t="str">
        <f>IF(ISERROR(MATCH(RB$1,'CSC Mitre'!BB$1:BB$220,0)),"",VLOOKUP(RB$1,'Tactic Recode'!$A$1:$B$547,2,FALSE))</f>
        <v/>
      </c>
      <c r="RC55" t="str">
        <f>IF(ISERROR(MATCH(RC$1,'CSC Mitre'!BB$1:BB$220,0)),"",VLOOKUP(RC$1,'Tactic Recode'!$A$1:$B$547,2,FALSE))</f>
        <v/>
      </c>
      <c r="RD55" t="str">
        <f>IF(ISERROR(MATCH(RD$1,'CSC Mitre'!BB$1:BB$220,0)),"",VLOOKUP(RD$1,'Tactic Recode'!$A$1:$B$547,2,FALSE))</f>
        <v/>
      </c>
      <c r="RE55" t="str">
        <f>IF(ISERROR(MATCH(RE$1,'CSC Mitre'!BB$1:BB$220,0)),"",VLOOKUP(RE$1,'Tactic Recode'!$A$1:$B$547,2,FALSE))</f>
        <v/>
      </c>
      <c r="RF55" t="str">
        <f>IF(ISERROR(MATCH(RF$1,'CSC Mitre'!BB$1:BB$220,0)),"",VLOOKUP(RF$1,'Tactic Recode'!$A$1:$B$547,2,FALSE))</f>
        <v/>
      </c>
      <c r="RG55" t="str">
        <f>IF(ISERROR(MATCH(RG$1,'CSC Mitre'!BB$1:BB$220,0)),"",VLOOKUP(RG$1,'Tactic Recode'!$A$1:$B$547,2,FALSE))</f>
        <v/>
      </c>
      <c r="RH55" t="str">
        <f>IF(ISERROR(MATCH(RH$1,'CSC Mitre'!BB$1:BB$220,0)),"",VLOOKUP(RH$1,'Tactic Recode'!$A$1:$B$547,2,FALSE))</f>
        <v/>
      </c>
      <c r="RI55" t="str">
        <f>IF(ISERROR(MATCH(RI$1,'CSC Mitre'!BB$1:BB$220,0)),"",VLOOKUP(RI$1,'Tactic Recode'!$A$1:$B$547,2,FALSE))</f>
        <v/>
      </c>
      <c r="RJ55" t="str">
        <f>IF(ISERROR(MATCH(RJ$1,'CSC Mitre'!BB$1:BB$220,0)),"",VLOOKUP(RJ$1,'Tactic Recode'!$A$1:$B$547,2,FALSE))</f>
        <v/>
      </c>
      <c r="RK55" t="str">
        <f>IF(ISERROR(MATCH(RK$1,'CSC Mitre'!BB$1:BB$220,0)),"",VLOOKUP(RK$1,'Tactic Recode'!$A$1:$B$547,2,FALSE))</f>
        <v/>
      </c>
      <c r="RL55" t="str">
        <f>IF(ISERROR(MATCH(RL$1,'CSC Mitre'!BB$1:BB$220,0)),"",VLOOKUP(RL$1,'Tactic Recode'!$A$1:$B$547,2,FALSE))</f>
        <v/>
      </c>
      <c r="RM55" t="str">
        <f>IF(ISERROR(MATCH(RM$1,'CSC Mitre'!BB$1:BB$220,0)),"",VLOOKUP(RM$1,'Tactic Recode'!$A$1:$B$547,2,FALSE))</f>
        <v/>
      </c>
      <c r="RN55" t="str">
        <f>IF(ISERROR(MATCH(RN$1,'CSC Mitre'!BB$1:BB$220,0)),"",VLOOKUP(RN$1,'Tactic Recode'!$A$1:$B$547,2,FALSE))</f>
        <v/>
      </c>
      <c r="RO55" t="str">
        <f>IF(ISERROR(MATCH(RO$1,'CSC Mitre'!BB$1:BB$220,0)),"",VLOOKUP(RO$1,'Tactic Recode'!$A$1:$B$547,2,FALSE))</f>
        <v/>
      </c>
      <c r="RP55" t="str">
        <f>IF(ISERROR(MATCH(RP$1,'CSC Mitre'!BB$1:BB$220,0)),"",VLOOKUP(RP$1,'Tactic Recode'!$A$1:$B$547,2,FALSE))</f>
        <v/>
      </c>
      <c r="RQ55" t="str">
        <f>IF(ISERROR(MATCH(RQ$1,'CSC Mitre'!BB$1:BB$220,0)),"",VLOOKUP(RQ$1,'Tactic Recode'!$A$1:$B$547,2,FALSE))</f>
        <v/>
      </c>
      <c r="RR55" t="str">
        <f>IF(ISERROR(MATCH(RR$1,'CSC Mitre'!BB$1:BB$220,0)),"",VLOOKUP(RR$1,'Tactic Recode'!$A$1:$B$547,2,FALSE))</f>
        <v/>
      </c>
      <c r="RS55" t="str">
        <f>IF(ISERROR(MATCH(RS$1,'CSC Mitre'!BB$1:BB$220,0)),"",VLOOKUP(RS$1,'Tactic Recode'!$A$1:$B$547,2,FALSE))</f>
        <v/>
      </c>
      <c r="RT55" t="str">
        <f>IF(ISERROR(MATCH(RT$1,'CSC Mitre'!BB$1:BB$220,0)),"",VLOOKUP(RT$1,'Tactic Recode'!$A$1:$B$547,2,FALSE))</f>
        <v/>
      </c>
      <c r="RU55" t="str">
        <f>IF(ISERROR(MATCH(RU$1,'CSC Mitre'!BB$1:BB$220,0)),"",VLOOKUP(RU$1,'Tactic Recode'!$A$1:$B$547,2,FALSE))</f>
        <v/>
      </c>
      <c r="RV55" t="str">
        <f>IF(ISERROR(MATCH(RV$1,'CSC Mitre'!BB$1:BB$220,0)),"",VLOOKUP(RV$1,'Tactic Recode'!$A$1:$B$547,2,FALSE))</f>
        <v/>
      </c>
      <c r="RW55" t="str">
        <f>IF(ISERROR(MATCH(RW$1,'CSC Mitre'!BB$1:BB$220,0)),"",VLOOKUP(RW$1,'Tactic Recode'!$A$1:$B$547,2,FALSE))</f>
        <v/>
      </c>
      <c r="RX55" t="str">
        <f>IF(ISERROR(MATCH(RX$1,'CSC Mitre'!BB$1:BB$220,0)),"",VLOOKUP(RX$1,'Tactic Recode'!$A$1:$B$547,2,FALSE))</f>
        <v/>
      </c>
      <c r="RY55" t="str">
        <f>IF(ISERROR(MATCH(RY$1,'CSC Mitre'!BB$1:BB$220,0)),"",VLOOKUP(RY$1,'Tactic Recode'!$A$1:$B$547,2,FALSE))</f>
        <v/>
      </c>
      <c r="RZ55" t="str">
        <f>IF(ISERROR(MATCH(RZ$1,'CSC Mitre'!BB$1:BB$220,0)),"",VLOOKUP(RZ$1,'Tactic Recode'!$A$1:$B$547,2,FALSE))</f>
        <v/>
      </c>
      <c r="SA55" t="str">
        <f>IF(ISERROR(MATCH(SA$1,'CSC Mitre'!BB$1:BB$220,0)),"",VLOOKUP(SA$1,'Tactic Recode'!$A$1:$B$547,2,FALSE))</f>
        <v/>
      </c>
      <c r="SB55" t="str">
        <f>IF(ISERROR(MATCH(SB$1,'CSC Mitre'!BB$1:BB$220,0)),"",VLOOKUP(SB$1,'Tactic Recode'!$A$1:$B$547,2,FALSE))</f>
        <v/>
      </c>
      <c r="SC55" t="str">
        <f>IF(ISERROR(MATCH(SC$1,'CSC Mitre'!BB$1:BB$220,0)),"",VLOOKUP(SC$1,'Tactic Recode'!$A$1:$B$547,2,FALSE))</f>
        <v/>
      </c>
      <c r="SD55" t="str">
        <f>IF(ISERROR(MATCH(SD$1,'CSC Mitre'!BB$1:BB$220,0)),"",VLOOKUP(SD$1,'Tactic Recode'!$A$1:$B$547,2,FALSE))</f>
        <v/>
      </c>
      <c r="SE55" t="str">
        <f>IF(ISERROR(MATCH(SE$1,'CSC Mitre'!BB$1:BB$220,0)),"",VLOOKUP(SE$1,'Tactic Recode'!$A$1:$B$547,2,FALSE))</f>
        <v/>
      </c>
      <c r="SF55" t="str">
        <f>IF(ISERROR(MATCH(SF$1,'CSC Mitre'!BB$1:BB$220,0)),"",VLOOKUP(SF$1,'Tactic Recode'!$A$1:$B$547,2,FALSE))</f>
        <v/>
      </c>
      <c r="SG55" t="str">
        <f>IF(ISERROR(MATCH(SG$1,'CSC Mitre'!BB$1:BB$220,0)),"",VLOOKUP(SG$1,'Tactic Recode'!$A$1:$B$547,2,FALSE))</f>
        <v/>
      </c>
      <c r="SH55" t="str">
        <f>IF(ISERROR(MATCH(SH$1,'CSC Mitre'!BB$1:BB$220,0)),"",VLOOKUP(SH$1,'Tactic Recode'!$A$1:$B$547,2,FALSE))</f>
        <v/>
      </c>
      <c r="SI55" t="str">
        <f>IF(ISERROR(MATCH(SI$1,'CSC Mitre'!BB$1:BB$220,0)),"",VLOOKUP(SI$1,'Tactic Recode'!$A$1:$B$547,2,FALSE))</f>
        <v/>
      </c>
      <c r="SJ55" t="str">
        <f>IF(ISERROR(MATCH(SJ$1,'CSC Mitre'!BB$1:BB$220,0)),"",VLOOKUP(SJ$1,'Tactic Recode'!$A$1:$B$547,2,FALSE))</f>
        <v/>
      </c>
      <c r="SK55" t="str">
        <f>IF(ISERROR(MATCH(SK$1,'CSC Mitre'!BB$1:BB$220,0)),"",VLOOKUP(SK$1,'Tactic Recode'!$A$1:$B$547,2,FALSE))</f>
        <v/>
      </c>
      <c r="SL55" t="str">
        <f>IF(ISERROR(MATCH(SL$1,'CSC Mitre'!BB$1:BB$220,0)),"",VLOOKUP(SL$1,'Tactic Recode'!$A$1:$B$547,2,FALSE))</f>
        <v/>
      </c>
      <c r="SM55" t="str">
        <f>IF(ISERROR(MATCH(SM$1,'CSC Mitre'!BB$1:BB$220,0)),"",VLOOKUP(SM$1,'Tactic Recode'!$A$1:$B$547,2,FALSE))</f>
        <v/>
      </c>
      <c r="SN55" t="str">
        <f>IF(ISERROR(MATCH(SN$1,'CSC Mitre'!BB$1:BB$220,0)),"",VLOOKUP(SN$1,'Tactic Recode'!$A$1:$B$547,2,FALSE))</f>
        <v/>
      </c>
      <c r="SO55" t="str">
        <f>IF(ISERROR(MATCH(SO$1,'CSC Mitre'!BB$1:BB$220,0)),"",VLOOKUP(SO$1,'Tactic Recode'!$A$1:$B$547,2,FALSE))</f>
        <v/>
      </c>
      <c r="SP55" t="str">
        <f>IF(ISERROR(MATCH(SP$1,'CSC Mitre'!BB$1:BB$220,0)),"",VLOOKUP(SP$1,'Tactic Recode'!$A$1:$B$547,2,FALSE))</f>
        <v/>
      </c>
      <c r="SQ55" t="str">
        <f>IF(ISERROR(MATCH(SQ$1,'CSC Mitre'!BB$1:BB$220,0)),"",VLOOKUP(SQ$1,'Tactic Recode'!$A$1:$B$547,2,FALSE))</f>
        <v/>
      </c>
      <c r="SR55" t="str">
        <f>IF(ISERROR(MATCH(SR$1,'CSC Mitre'!BB$1:BB$220,0)),"",VLOOKUP(SR$1,'Tactic Recode'!$A$1:$B$547,2,FALSE))</f>
        <v/>
      </c>
      <c r="SS55" t="str">
        <f>IF(ISERROR(MATCH(SS$1,'CSC Mitre'!BB$1:BB$220,0)),"",VLOOKUP(SS$1,'Tactic Recode'!$A$1:$B$547,2,FALSE))</f>
        <v/>
      </c>
      <c r="ST55" t="str">
        <f>IF(ISERROR(MATCH(ST$1,'CSC Mitre'!BB$1:BB$220,0)),"",VLOOKUP(ST$1,'Tactic Recode'!$A$1:$B$547,2,FALSE))</f>
        <v/>
      </c>
      <c r="SU55" t="str">
        <f>IF(ISERROR(MATCH(SU$1,'CSC Mitre'!BB$1:BB$220,0)),"",VLOOKUP(SU$1,'Tactic Recode'!$A$1:$B$547,2,FALSE))</f>
        <v/>
      </c>
      <c r="SV55" t="str">
        <f>IF(ISERROR(MATCH(SV$1,'CSC Mitre'!BB$1:BB$220,0)),"",VLOOKUP(SV$1,'Tactic Recode'!$A$1:$B$547,2,FALSE))</f>
        <v/>
      </c>
      <c r="SW55" t="str">
        <f>IF(ISERROR(MATCH(SW$1,'CSC Mitre'!BB$1:BB$220,0)),"",VLOOKUP(SW$1,'Tactic Recode'!$A$1:$B$547,2,FALSE))</f>
        <v/>
      </c>
      <c r="SX55" t="str">
        <f>IF(ISERROR(MATCH(SX$1,'CSC Mitre'!BB$1:BB$220,0)),"",VLOOKUP(SX$1,'Tactic Recode'!$A$1:$B$547,2,FALSE))</f>
        <v/>
      </c>
      <c r="SY55" t="str">
        <f>IF(ISERROR(MATCH(SY$1,'CSC Mitre'!BB$1:BB$220,0)),"",VLOOKUP(SY$1,'Tactic Recode'!$A$1:$B$547,2,FALSE))</f>
        <v/>
      </c>
      <c r="SZ55" t="str">
        <f>IF(ISERROR(MATCH(SZ$1,'CSC Mitre'!BB$1:BB$220,0)),"",VLOOKUP(SZ$1,'Tactic Recode'!$A$1:$B$547,2,FALSE))</f>
        <v/>
      </c>
      <c r="TA55" t="str">
        <f>IF(ISERROR(MATCH(TA$1,'CSC Mitre'!BB$1:BB$220,0)),"",VLOOKUP(TA$1,'Tactic Recode'!$A$1:$B$547,2,FALSE))</f>
        <v/>
      </c>
      <c r="TB55" t="str">
        <f>IF(ISERROR(MATCH(TB$1,'CSC Mitre'!BB$1:BB$220,0)),"",VLOOKUP(TB$1,'Tactic Recode'!$A$1:$B$547,2,FALSE))</f>
        <v/>
      </c>
      <c r="TC55" t="str">
        <f>IF(ISERROR(MATCH(TC$1,'CSC Mitre'!BB$1:BB$220,0)),"",VLOOKUP(TC$1,'Tactic Recode'!$A$1:$B$547,2,FALSE))</f>
        <v/>
      </c>
      <c r="TD55" t="str">
        <f>IF(ISERROR(MATCH(TD$1,'CSC Mitre'!BB$1:BB$220,0)),"",VLOOKUP(TD$1,'Tactic Recode'!$A$1:$B$547,2,FALSE))</f>
        <v/>
      </c>
      <c r="TE55" t="str">
        <f>IF(ISERROR(MATCH(TE$1,'CSC Mitre'!BB$1:BB$220,0)),"",VLOOKUP(TE$1,'Tactic Recode'!$A$1:$B$547,2,FALSE))</f>
        <v/>
      </c>
      <c r="TF55" t="str">
        <f>IF(ISERROR(MATCH(TF$1,'CSC Mitre'!BB$1:BB$220,0)),"",VLOOKUP(TF$1,'Tactic Recode'!$A$1:$B$547,2,FALSE))</f>
        <v/>
      </c>
      <c r="TG55" t="str">
        <f>IF(ISERROR(MATCH(TG$1,'CSC Mitre'!BB$1:BB$220,0)),"",VLOOKUP(TG$1,'Tactic Recode'!$A$1:$B$547,2,FALSE))</f>
        <v/>
      </c>
      <c r="TH55" t="str">
        <f>IF(ISERROR(MATCH(TH$1,'CSC Mitre'!BB$1:BB$220,0)),"",VLOOKUP(TH$1,'Tactic Recode'!$A$1:$B$547,2,FALSE))</f>
        <v/>
      </c>
      <c r="TI55" t="str">
        <f>IF(ISERROR(MATCH(TI$1,'CSC Mitre'!BB$1:BB$220,0)),"",VLOOKUP(TI$1,'Tactic Recode'!$A$1:$B$547,2,FALSE))</f>
        <v/>
      </c>
      <c r="TJ55" t="str">
        <f>IF(ISERROR(MATCH(TJ$1,'CSC Mitre'!BB$1:BB$220,0)),"",VLOOKUP(TJ$1,'Tactic Recode'!$A$1:$B$547,2,FALSE))</f>
        <v/>
      </c>
      <c r="TK55" t="str">
        <f>IF(ISERROR(MATCH(TK$1,'CSC Mitre'!BB$1:BB$220,0)),"",VLOOKUP(TK$1,'Tactic Recode'!$A$1:$B$547,2,FALSE))</f>
        <v/>
      </c>
      <c r="TL55" t="str">
        <f>IF(ISERROR(MATCH(TL$1,'CSC Mitre'!BB$1:BB$220,0)),"",VLOOKUP(TL$1,'Tactic Recode'!$A$1:$B$547,2,FALSE))</f>
        <v/>
      </c>
      <c r="TM55" t="str">
        <f>IF(ISERROR(MATCH(TM$1,'CSC Mitre'!BB$1:BB$220,0)),"",VLOOKUP(TM$1,'Tactic Recode'!$A$1:$B$547,2,FALSE))</f>
        <v/>
      </c>
      <c r="TN55" t="str">
        <f>IF(ISERROR(MATCH(TN$1,'CSC Mitre'!BB$1:BB$220,0)),"",VLOOKUP(TN$1,'Tactic Recode'!$A$1:$B$547,2,FALSE))</f>
        <v/>
      </c>
      <c r="TO55" t="str">
        <f>IF(ISERROR(MATCH(TO$1,'CSC Mitre'!BB$1:BB$220,0)),"",VLOOKUP(TO$1,'Tactic Recode'!$A$1:$B$547,2,FALSE))</f>
        <v/>
      </c>
      <c r="TP55" t="str">
        <f>IF(ISERROR(MATCH(TP$1,'CSC Mitre'!BB$1:BB$220,0)),"",VLOOKUP(TP$1,'Tactic Recode'!$A$1:$B$547,2,FALSE))</f>
        <v/>
      </c>
      <c r="TQ55" t="str">
        <f>IF(ISERROR(MATCH(TQ$1,'CSC Mitre'!BB$1:BB$220,0)),"",VLOOKUP(TQ$1,'Tactic Recode'!$A$1:$B$547,2,FALSE))</f>
        <v/>
      </c>
      <c r="TR55" t="str">
        <f>IF(ISERROR(MATCH(TR$1,'CSC Mitre'!BB$1:BB$220,0)),"",VLOOKUP(TR$1,'Tactic Recode'!$A$1:$B$547,2,FALSE))</f>
        <v/>
      </c>
      <c r="TS55" t="str">
        <f>IF(ISERROR(MATCH(TS$1,'CSC Mitre'!BB$1:BB$220,0)),"",VLOOKUP(TS$1,'Tactic Recode'!$A$1:$B$547,2,FALSE))</f>
        <v/>
      </c>
      <c r="TT55" t="str">
        <f>IF(ISERROR(MATCH(TT$1,'CSC Mitre'!BB$1:BB$220,0)),"",VLOOKUP(TT$1,'Tactic Recode'!$A$1:$B$547,2,FALSE))</f>
        <v/>
      </c>
      <c r="TU55" t="str">
        <f>IF(ISERROR(MATCH(TU$1,'CSC Mitre'!BB$1:BB$220,0)),"",VLOOKUP(TU$1,'Tactic Recode'!$A$1:$B$547,2,FALSE))</f>
        <v/>
      </c>
      <c r="TV55" t="str">
        <f>IF(ISERROR(MATCH(TV$1,'CSC Mitre'!BB$1:BB$220,0)),"",VLOOKUP(TV$1,'Tactic Recode'!$A$1:$B$547,2,FALSE))</f>
        <v/>
      </c>
      <c r="TW55" t="str">
        <f>IF(ISERROR(MATCH(TW$1,'CSC Mitre'!BB$1:BB$220,0)),"",VLOOKUP(TW$1,'Tactic Recode'!$A$1:$B$547,2,FALSE))</f>
        <v/>
      </c>
      <c r="TX55" t="str">
        <f>IF(ISERROR(MATCH(TX$1,'CSC Mitre'!BB$1:BB$220,0)),"",VLOOKUP(TX$1,'Tactic Recode'!$A$1:$B$547,2,FALSE))</f>
        <v/>
      </c>
      <c r="TY55" t="str">
        <f>IF(ISERROR(MATCH(TY$1,'CSC Mitre'!BB$1:BB$220,0)),"",VLOOKUP(TY$1,'Tactic Recode'!$A$1:$B$547,2,FALSE))</f>
        <v/>
      </c>
      <c r="TZ55" t="str">
        <f>IF(ISERROR(MATCH(TZ$1,'CSC Mitre'!BB$1:BB$220,0)),"",VLOOKUP(TZ$1,'Tactic Recode'!$A$1:$B$547,2,FALSE))</f>
        <v/>
      </c>
      <c r="UA55" t="str">
        <f>IF(ISERROR(MATCH(UA$1,'CSC Mitre'!BB$1:BB$220,0)),"",VLOOKUP(UA$1,'Tactic Recode'!$A$1:$B$547,2,FALSE))</f>
        <v/>
      </c>
      <c r="UB55" t="str">
        <f>IF(ISERROR(MATCH(UB$1,'CSC Mitre'!BB$1:BB$220,0)),"",VLOOKUP(UB$1,'Tactic Recode'!$A$1:$B$547,2,FALSE))</f>
        <v/>
      </c>
    </row>
    <row r="56" spans="1:548" x14ac:dyDescent="0.25">
      <c r="A56" s="59" t="s">
        <v>453</v>
      </c>
      <c r="B56" t="str">
        <f>IF(ISERROR(MATCH(B$1,'CSC Mitre'!BC$1:BC$220,0)),"",VLOOKUP(B$1,'Tactic Recode'!$A$1:$B$547,2,FALSE))</f>
        <v/>
      </c>
      <c r="C56" t="str">
        <f>IF(ISERROR(MATCH(C$1,'CSC Mitre'!BC$1:BC$220,0)),"",VLOOKUP(C$1,'Tactic Recode'!$A$1:$B$547,2,FALSE))</f>
        <v/>
      </c>
      <c r="D56" t="str">
        <f>IF(ISERROR(MATCH(D$1,'CSC Mitre'!BC$1:BC$220,0)),"",VLOOKUP(D$1,'Tactic Recode'!$A$1:$B$547,2,FALSE))</f>
        <v/>
      </c>
      <c r="E56" t="str">
        <f>IF(ISERROR(MATCH(E$1,'CSC Mitre'!BC$1:BC$220,0)),"",VLOOKUP(E$1,'Tactic Recode'!$A$1:$B$547,2,FALSE))</f>
        <v/>
      </c>
      <c r="F56" t="str">
        <f>IF(ISERROR(MATCH(F$1,'CSC Mitre'!BC$1:BC$220,0)),"",VLOOKUP(F$1,'Tactic Recode'!$A$1:$B$547,2,FALSE))</f>
        <v/>
      </c>
      <c r="G56" t="str">
        <f>IF(ISERROR(MATCH(G$1,'CSC Mitre'!BC$1:BC$220,0)),"",VLOOKUP(G$1,'Tactic Recode'!$A$1:$B$547,2,FALSE))</f>
        <v/>
      </c>
      <c r="H56" t="str">
        <f>IF(ISERROR(MATCH(H$1,'CSC Mitre'!BC$1:BC$220,0)),"",VLOOKUP(H$1,'Tactic Recode'!$A$1:$B$547,2,FALSE))</f>
        <v/>
      </c>
      <c r="I56" t="str">
        <f>IF(ISERROR(MATCH(I$1,'CSC Mitre'!BC$1:BC$220,0)),"",VLOOKUP(I$1,'Tactic Recode'!$A$1:$B$547,2,FALSE))</f>
        <v/>
      </c>
      <c r="J56" t="str">
        <f>IF(ISERROR(MATCH(J$1,'CSC Mitre'!BC$1:BC$220,0)),"",VLOOKUP(J$1,'Tactic Recode'!$A$1:$B$547,2,FALSE))</f>
        <v/>
      </c>
      <c r="K56" t="str">
        <f>IF(ISERROR(MATCH(K$1,'CSC Mitre'!BC$1:BC$220,0)),"",VLOOKUP(K$1,'Tactic Recode'!$A$1:$B$547,2,FALSE))</f>
        <v/>
      </c>
      <c r="L56" t="str">
        <f>IF(ISERROR(MATCH(L$1,'CSC Mitre'!BC$1:BC$220,0)),"",VLOOKUP(L$1,'Tactic Recode'!$A$1:$B$547,2,FALSE))</f>
        <v/>
      </c>
      <c r="M56" t="str">
        <f>IF(ISERROR(MATCH(M$1,'CSC Mitre'!BC$1:BC$220,0)),"",VLOOKUP(M$1,'Tactic Recode'!$A$1:$B$547,2,FALSE))</f>
        <v/>
      </c>
      <c r="N56" t="str">
        <f>IF(ISERROR(MATCH(N$1,'CSC Mitre'!BC$1:BC$220,0)),"",VLOOKUP(N$1,'Tactic Recode'!$A$1:$B$547,2,FALSE))</f>
        <v/>
      </c>
      <c r="O56" t="str">
        <f>IF(ISERROR(MATCH(O$1,'CSC Mitre'!BC$1:BC$220,0)),"",VLOOKUP(O$1,'Tactic Recode'!$A$1:$B$547,2,FALSE))</f>
        <v/>
      </c>
      <c r="P56" t="str">
        <f>IF(ISERROR(MATCH(P$1,'CSC Mitre'!BC$1:BC$220,0)),"",VLOOKUP(P$1,'Tactic Recode'!$A$1:$B$547,2,FALSE))</f>
        <v/>
      </c>
      <c r="Q56" t="str">
        <f>IF(ISERROR(MATCH(Q$1,'CSC Mitre'!BC$1:BC$220,0)),"",VLOOKUP(Q$1,'Tactic Recode'!$A$1:$B$547,2,FALSE))</f>
        <v/>
      </c>
      <c r="R56" t="str">
        <f>IF(ISERROR(MATCH(R$1,'CSC Mitre'!BC$1:BC$220,0)),"",VLOOKUP(R$1,'Tactic Recode'!$A$1:$B$547,2,FALSE))</f>
        <v/>
      </c>
      <c r="S56" t="str">
        <f>IF(ISERROR(MATCH(S$1,'CSC Mitre'!BC$1:BC$220,0)),"",VLOOKUP(S$1,'Tactic Recode'!$A$1:$B$547,2,FALSE))</f>
        <v/>
      </c>
      <c r="T56" t="str">
        <f>IF(ISERROR(MATCH(T$1,'CSC Mitre'!BC$1:BC$220,0)),"",VLOOKUP(T$1,'Tactic Recode'!$A$1:$B$547,2,FALSE))</f>
        <v/>
      </c>
      <c r="U56" t="str">
        <f>IF(ISERROR(MATCH(U$1,'CSC Mitre'!BC$1:BC$220,0)),"",VLOOKUP(U$1,'Tactic Recode'!$A$1:$B$547,2,FALSE))</f>
        <v/>
      </c>
      <c r="V56" t="str">
        <f>IF(ISERROR(MATCH(V$1,'CSC Mitre'!BC$1:BC$220,0)),"",VLOOKUP(V$1,'Tactic Recode'!$A$1:$B$547,2,FALSE))</f>
        <v/>
      </c>
      <c r="W56" t="str">
        <f>IF(ISERROR(MATCH(W$1,'CSC Mitre'!BC$1:BC$220,0)),"",VLOOKUP(W$1,'Tactic Recode'!$A$1:$B$547,2,FALSE))</f>
        <v/>
      </c>
      <c r="X56" t="str">
        <f>IF(ISERROR(MATCH(X$1,'CSC Mitre'!BC$1:BC$220,0)),"",VLOOKUP(X$1,'Tactic Recode'!$A$1:$B$547,2,FALSE))</f>
        <v/>
      </c>
      <c r="Y56" t="str">
        <f>IF(ISERROR(MATCH(Y$1,'CSC Mitre'!BC$1:BC$220,0)),"",VLOOKUP(Y$1,'Tactic Recode'!$A$1:$B$547,2,FALSE))</f>
        <v/>
      </c>
      <c r="Z56" t="str">
        <f>IF(ISERROR(MATCH(Z$1,'CSC Mitre'!BC$1:BC$220,0)),"",VLOOKUP(Z$1,'Tactic Recode'!$A$1:$B$547,2,FALSE))</f>
        <v/>
      </c>
      <c r="AA56" t="str">
        <f>IF(ISERROR(MATCH(AA$1,'CSC Mitre'!BC$1:BC$220,0)),"",VLOOKUP(AA$1,'Tactic Recode'!$A$1:$B$547,2,FALSE))</f>
        <v/>
      </c>
      <c r="AB56" t="str">
        <f>IF(ISERROR(MATCH(AB$1,'CSC Mitre'!BC$1:BC$220,0)),"",VLOOKUP(AB$1,'Tactic Recode'!$A$1:$B$547,2,FALSE))</f>
        <v/>
      </c>
      <c r="AC56" t="str">
        <f>IF(ISERROR(MATCH(AC$1,'CSC Mitre'!BC$1:BC$220,0)),"",VLOOKUP(AC$1,'Tactic Recode'!$A$1:$B$547,2,FALSE))</f>
        <v/>
      </c>
      <c r="AD56" t="str">
        <f>IF(ISERROR(MATCH(AD$1,'CSC Mitre'!BC$1:BC$220,0)),"",VLOOKUP(AD$1,'Tactic Recode'!$A$1:$B$547,2,FALSE))</f>
        <v/>
      </c>
      <c r="AE56" t="str">
        <f>IF(ISERROR(MATCH(AE$1,'CSC Mitre'!BC$1:BC$220,0)),"",VLOOKUP(AE$1,'Tactic Recode'!$A$1:$B$547,2,FALSE))</f>
        <v/>
      </c>
      <c r="AF56" t="str">
        <f>IF(ISERROR(MATCH(AF$1,'CSC Mitre'!BC$1:BC$220,0)),"",VLOOKUP(AF$1,'Tactic Recode'!$A$1:$B$547,2,FALSE))</f>
        <v/>
      </c>
      <c r="AG56" t="str">
        <f>IF(ISERROR(MATCH(AG$1,'CSC Mitre'!BC$1:BC$220,0)),"",VLOOKUP(AG$1,'Tactic Recode'!$A$1:$B$547,2,FALSE))</f>
        <v/>
      </c>
      <c r="AH56" t="str">
        <f>IF(ISERROR(MATCH(AH$1,'CSC Mitre'!BC$1:BC$220,0)),"",VLOOKUP(AH$1,'Tactic Recode'!$A$1:$B$547,2,FALSE))</f>
        <v/>
      </c>
      <c r="AI56" t="str">
        <f>IF(ISERROR(MATCH(AI$1,'CSC Mitre'!BC$1:BC$220,0)),"",VLOOKUP(AI$1,'Tactic Recode'!$A$1:$B$547,2,FALSE))</f>
        <v/>
      </c>
      <c r="AJ56" t="str">
        <f>IF(ISERROR(MATCH(AJ$1,'CSC Mitre'!BC$1:BC$220,0)),"",VLOOKUP(AJ$1,'Tactic Recode'!$A$1:$B$547,2,FALSE))</f>
        <v/>
      </c>
      <c r="AK56" t="str">
        <f>IF(ISERROR(MATCH(AK$1,'CSC Mitre'!BC$1:BC$220,0)),"",VLOOKUP(AK$1,'Tactic Recode'!$A$1:$B$547,2,FALSE))</f>
        <v/>
      </c>
      <c r="AL56" t="str">
        <f>IF(ISERROR(MATCH(AL$1,'CSC Mitre'!BC$1:BC$220,0)),"",VLOOKUP(AL$1,'Tactic Recode'!$A$1:$B$547,2,FALSE))</f>
        <v/>
      </c>
      <c r="AM56" t="str">
        <f>IF(ISERROR(MATCH(AM$1,'CSC Mitre'!BC$1:BC$220,0)),"",VLOOKUP(AM$1,'Tactic Recode'!$A$1:$B$547,2,FALSE))</f>
        <v/>
      </c>
      <c r="AN56" t="str">
        <f>IF(ISERROR(MATCH(AN$1,'CSC Mitre'!BC$1:BC$220,0)),"",VLOOKUP(AN$1,'Tactic Recode'!$A$1:$B$547,2,FALSE))</f>
        <v/>
      </c>
      <c r="AO56" t="str">
        <f>IF(ISERROR(MATCH(AO$1,'CSC Mitre'!BC$1:BC$220,0)),"",VLOOKUP(AO$1,'Tactic Recode'!$A$1:$B$547,2,FALSE))</f>
        <v/>
      </c>
      <c r="AP56" t="str">
        <f>IF(ISERROR(MATCH(AP$1,'CSC Mitre'!BC$1:BC$220,0)),"",VLOOKUP(AP$1,'Tactic Recode'!$A$1:$B$547,2,FALSE))</f>
        <v/>
      </c>
      <c r="AQ56" t="str">
        <f>IF(ISERROR(MATCH(AQ$1,'CSC Mitre'!BC$1:BC$220,0)),"",VLOOKUP(AQ$1,'Tactic Recode'!$A$1:$B$547,2,FALSE))</f>
        <v/>
      </c>
      <c r="AR56" t="str">
        <f>IF(ISERROR(MATCH(AR$1,'CSC Mitre'!BC$1:BC$220,0)),"",VLOOKUP(AR$1,'Tactic Recode'!$A$1:$B$547,2,FALSE))</f>
        <v/>
      </c>
      <c r="AS56" t="str">
        <f>IF(ISERROR(MATCH(AS$1,'CSC Mitre'!BC$1:BC$220,0)),"",VLOOKUP(AS$1,'Tactic Recode'!$A$1:$B$547,2,FALSE))</f>
        <v/>
      </c>
      <c r="AT56" t="str">
        <f>IF(ISERROR(MATCH(AT$1,'CSC Mitre'!BC$1:BC$220,0)),"",VLOOKUP(AT$1,'Tactic Recode'!$A$1:$B$547,2,FALSE))</f>
        <v/>
      </c>
      <c r="AU56" t="str">
        <f>IF(ISERROR(MATCH(AU$1,'CSC Mitre'!BC$1:BC$220,0)),"",VLOOKUP(AU$1,'Tactic Recode'!$A$1:$B$547,2,FALSE))</f>
        <v/>
      </c>
      <c r="AV56" t="str">
        <f>IF(ISERROR(MATCH(AV$1,'CSC Mitre'!BC$1:BC$220,0)),"",VLOOKUP(AV$1,'Tactic Recode'!$A$1:$B$547,2,FALSE))</f>
        <v/>
      </c>
      <c r="AW56" t="str">
        <f>IF(ISERROR(MATCH(AW$1,'CSC Mitre'!BC$1:BC$220,0)),"",VLOOKUP(AW$1,'Tactic Recode'!$A$1:$B$547,2,FALSE))</f>
        <v/>
      </c>
      <c r="AX56" t="str">
        <f>IF(ISERROR(MATCH(AX$1,'CSC Mitre'!BC$1:BC$220,0)),"",VLOOKUP(AX$1,'Tactic Recode'!$A$1:$B$547,2,FALSE))</f>
        <v/>
      </c>
      <c r="AY56" t="str">
        <f>IF(ISERROR(MATCH(AY$1,'CSC Mitre'!BC$1:BC$220,0)),"",VLOOKUP(AY$1,'Tactic Recode'!$A$1:$B$547,2,FALSE))</f>
        <v/>
      </c>
      <c r="AZ56" t="str">
        <f>IF(ISERROR(MATCH(AZ$1,'CSC Mitre'!BC$1:BC$220,0)),"",VLOOKUP(AZ$1,'Tactic Recode'!$A$1:$B$547,2,FALSE))</f>
        <v/>
      </c>
      <c r="BA56" t="str">
        <f>IF(ISERROR(MATCH(BA$1,'CSC Mitre'!BC$1:BC$220,0)),"",VLOOKUP(BA$1,'Tactic Recode'!$A$1:$B$547,2,FALSE))</f>
        <v/>
      </c>
      <c r="BB56" t="str">
        <f>IF(ISERROR(MATCH(BB$1,'CSC Mitre'!BC$1:BC$220,0)),"",VLOOKUP(BB$1,'Tactic Recode'!$A$1:$B$547,2,FALSE))</f>
        <v/>
      </c>
      <c r="BC56" t="str">
        <f>IF(ISERROR(MATCH(BC$1,'CSC Mitre'!BC$1:BC$220,0)),"",VLOOKUP(BC$1,'Tactic Recode'!$A$1:$B$547,2,FALSE))</f>
        <v/>
      </c>
      <c r="BD56" t="str">
        <f>IF(ISERROR(MATCH(BD$1,'CSC Mitre'!BC$1:BC$220,0)),"",VLOOKUP(BD$1,'Tactic Recode'!$A$1:$B$547,2,FALSE))</f>
        <v/>
      </c>
      <c r="BE56" t="str">
        <f>IF(ISERROR(MATCH(BE$1,'CSC Mitre'!BC$1:BC$220,0)),"",VLOOKUP(BE$1,'Tactic Recode'!$A$1:$B$547,2,FALSE))</f>
        <v/>
      </c>
      <c r="BF56" t="str">
        <f>IF(ISERROR(MATCH(BF$1,'CSC Mitre'!BC$1:BC$220,0)),"",VLOOKUP(BF$1,'Tactic Recode'!$A$1:$B$547,2,FALSE))</f>
        <v/>
      </c>
      <c r="BG56" t="str">
        <f>IF(ISERROR(MATCH(BG$1,'CSC Mitre'!BC$1:BC$220,0)),"",VLOOKUP(BG$1,'Tactic Recode'!$A$1:$B$547,2,FALSE))</f>
        <v/>
      </c>
      <c r="BH56" t="str">
        <f>IF(ISERROR(MATCH(BH$1,'CSC Mitre'!BC$1:BC$220,0)),"",VLOOKUP(BH$1,'Tactic Recode'!$A$1:$B$547,2,FALSE))</f>
        <v/>
      </c>
      <c r="BI56" t="str">
        <f>IF(ISERROR(MATCH(BI$1,'CSC Mitre'!BC$1:BC$220,0)),"",VLOOKUP(BI$1,'Tactic Recode'!$A$1:$B$547,2,FALSE))</f>
        <v/>
      </c>
      <c r="BJ56" t="str">
        <f>IF(ISERROR(MATCH(BJ$1,'CSC Mitre'!BC$1:BC$220,0)),"",VLOOKUP(BJ$1,'Tactic Recode'!$A$1:$B$547,2,FALSE))</f>
        <v/>
      </c>
      <c r="BK56" t="str">
        <f>IF(ISERROR(MATCH(BK$1,'CSC Mitre'!BC$1:BC$220,0)),"",VLOOKUP(BK$1,'Tactic Recode'!$A$1:$B$547,2,FALSE))</f>
        <v/>
      </c>
      <c r="BL56" t="str">
        <f>IF(ISERROR(MATCH(BL$1,'CSC Mitre'!BC$1:BC$220,0)),"",VLOOKUP(BL$1,'Tactic Recode'!$A$1:$B$547,2,FALSE))</f>
        <v/>
      </c>
      <c r="BM56" t="str">
        <f>IF(ISERROR(MATCH(BM$1,'CSC Mitre'!BC$1:BC$220,0)),"",VLOOKUP(BM$1,'Tactic Recode'!$A$1:$B$547,2,FALSE))</f>
        <v/>
      </c>
      <c r="BN56" t="str">
        <f>IF(ISERROR(MATCH(BN$1,'CSC Mitre'!BC$1:BC$220,0)),"",VLOOKUP(BN$1,'Tactic Recode'!$A$1:$B$547,2,FALSE))</f>
        <v/>
      </c>
      <c r="BO56" t="str">
        <f>IF(ISERROR(MATCH(BO$1,'CSC Mitre'!BC$1:BC$220,0)),"",VLOOKUP(BO$1,'Tactic Recode'!$A$1:$B$547,2,FALSE))</f>
        <v/>
      </c>
      <c r="BP56" t="str">
        <f>IF(ISERROR(MATCH(BP$1,'CSC Mitre'!BC$1:BC$220,0)),"",VLOOKUP(BP$1,'Tactic Recode'!$A$1:$B$547,2,FALSE))</f>
        <v/>
      </c>
      <c r="BQ56" t="str">
        <f>IF(ISERROR(MATCH(BQ$1,'CSC Mitre'!BC$1:BC$220,0)),"",VLOOKUP(BQ$1,'Tactic Recode'!$A$1:$B$547,2,FALSE))</f>
        <v/>
      </c>
      <c r="BR56" t="str">
        <f>IF(ISERROR(MATCH(BR$1,'CSC Mitre'!BC$1:BC$220,0)),"",VLOOKUP(BR$1,'Tactic Recode'!$A$1:$B$547,2,FALSE))</f>
        <v/>
      </c>
      <c r="BS56" t="str">
        <f>IF(ISERROR(MATCH(BS$1,'CSC Mitre'!BC$1:BC$220,0)),"",VLOOKUP(BS$1,'Tactic Recode'!$A$1:$B$547,2,FALSE))</f>
        <v/>
      </c>
      <c r="BT56" t="str">
        <f>IF(ISERROR(MATCH(BT$1,'CSC Mitre'!BC$1:BC$220,0)),"",VLOOKUP(BT$1,'Tactic Recode'!$A$1:$B$547,2,FALSE))</f>
        <v/>
      </c>
      <c r="BU56" t="str">
        <f>IF(ISERROR(MATCH(BU$1,'CSC Mitre'!BC$1:BC$220,0)),"",VLOOKUP(BU$1,'Tactic Recode'!$A$1:$B$547,2,FALSE))</f>
        <v/>
      </c>
      <c r="BV56" t="str">
        <f>IF(ISERROR(MATCH(BV$1,'CSC Mitre'!BC$1:BC$220,0)),"",VLOOKUP(BV$1,'Tactic Recode'!$A$1:$B$547,2,FALSE))</f>
        <v/>
      </c>
      <c r="BW56" t="str">
        <f>IF(ISERROR(MATCH(BW$1,'CSC Mitre'!BC$1:BC$220,0)),"",VLOOKUP(BW$1,'Tactic Recode'!$A$1:$B$547,2,FALSE))</f>
        <v/>
      </c>
      <c r="BX56" t="str">
        <f>IF(ISERROR(MATCH(BX$1,'CSC Mitre'!BC$1:BC$220,0)),"",VLOOKUP(BX$1,'Tactic Recode'!$A$1:$B$547,2,FALSE))</f>
        <v/>
      </c>
      <c r="BY56" t="str">
        <f>IF(ISERROR(MATCH(BY$1,'CSC Mitre'!BC$1:BC$220,0)),"",VLOOKUP(BY$1,'Tactic Recode'!$A$1:$B$547,2,FALSE))</f>
        <v/>
      </c>
      <c r="BZ56" t="str">
        <f>IF(ISERROR(MATCH(BZ$1,'CSC Mitre'!BC$1:BC$220,0)),"",VLOOKUP(BZ$1,'Tactic Recode'!$A$1:$B$547,2,FALSE))</f>
        <v/>
      </c>
      <c r="CA56" t="str">
        <f>IF(ISERROR(MATCH(CA$1,'CSC Mitre'!BC$1:BC$220,0)),"",VLOOKUP(CA$1,'Tactic Recode'!$A$1:$B$547,2,FALSE))</f>
        <v/>
      </c>
      <c r="CB56" t="str">
        <f>IF(ISERROR(MATCH(CB$1,'CSC Mitre'!BC$1:BC$220,0)),"",VLOOKUP(CB$1,'Tactic Recode'!$A$1:$B$547,2,FALSE))</f>
        <v/>
      </c>
      <c r="CC56" t="str">
        <f>IF(ISERROR(MATCH(CC$1,'CSC Mitre'!BC$1:BC$220,0)),"",VLOOKUP(CC$1,'Tactic Recode'!$A$1:$B$547,2,FALSE))</f>
        <v/>
      </c>
      <c r="CD56" t="str">
        <f>IF(ISERROR(MATCH(CD$1,'CSC Mitre'!BC$1:BC$220,0)),"",VLOOKUP(CD$1,'Tactic Recode'!$A$1:$B$547,2,FALSE))</f>
        <v/>
      </c>
      <c r="CE56" t="str">
        <f>IF(ISERROR(MATCH(CE$1,'CSC Mitre'!BC$1:BC$220,0)),"",VLOOKUP(CE$1,'Tactic Recode'!$A$1:$B$547,2,FALSE))</f>
        <v/>
      </c>
      <c r="CF56" t="str">
        <f>IF(ISERROR(MATCH(CF$1,'CSC Mitre'!BC$1:BC$220,0)),"",VLOOKUP(CF$1,'Tactic Recode'!$A$1:$B$547,2,FALSE))</f>
        <v/>
      </c>
      <c r="CG56" t="str">
        <f>IF(ISERROR(MATCH(CG$1,'CSC Mitre'!BC$1:BC$220,0)),"",VLOOKUP(CG$1,'Tactic Recode'!$A$1:$B$547,2,FALSE))</f>
        <v/>
      </c>
      <c r="CH56" t="str">
        <f>IF(ISERROR(MATCH(CH$1,'CSC Mitre'!BC$1:BC$220,0)),"",VLOOKUP(CH$1,'Tactic Recode'!$A$1:$B$547,2,FALSE))</f>
        <v/>
      </c>
      <c r="CI56" t="str">
        <f>IF(ISERROR(MATCH(CI$1,'CSC Mitre'!BC$1:BC$220,0)),"",VLOOKUP(CI$1,'Tactic Recode'!$A$1:$B$547,2,FALSE))</f>
        <v/>
      </c>
      <c r="CJ56" t="str">
        <f>IF(ISERROR(MATCH(CJ$1,'CSC Mitre'!BC$1:BC$220,0)),"",VLOOKUP(CJ$1,'Tactic Recode'!$A$1:$B$547,2,FALSE))</f>
        <v/>
      </c>
      <c r="CK56" t="str">
        <f>IF(ISERROR(MATCH(CK$1,'CSC Mitre'!BC$1:BC$220,0)),"",VLOOKUP(CK$1,'Tactic Recode'!$A$1:$B$547,2,FALSE))</f>
        <v/>
      </c>
      <c r="CL56" t="str">
        <f>IF(ISERROR(MATCH(CL$1,'CSC Mitre'!BC$1:BC$220,0)),"",VLOOKUP(CL$1,'Tactic Recode'!$A$1:$B$547,2,FALSE))</f>
        <v/>
      </c>
      <c r="CM56" t="str">
        <f>IF(ISERROR(MATCH(CM$1,'CSC Mitre'!BC$1:BC$220,0)),"",VLOOKUP(CM$1,'Tactic Recode'!$A$1:$B$547,2,FALSE))</f>
        <v/>
      </c>
      <c r="CN56" t="str">
        <f>IF(ISERROR(MATCH(CN$1,'CSC Mitre'!BC$1:BC$220,0)),"",VLOOKUP(CN$1,'Tactic Recode'!$A$1:$B$547,2,FALSE))</f>
        <v/>
      </c>
      <c r="CO56" t="str">
        <f>IF(ISERROR(MATCH(CO$1,'CSC Mitre'!BC$1:BC$220,0)),"",VLOOKUP(CO$1,'Tactic Recode'!$A$1:$B$547,2,FALSE))</f>
        <v/>
      </c>
      <c r="CP56" t="str">
        <f>IF(ISERROR(MATCH(CP$1,'CSC Mitre'!BC$1:BC$220,0)),"",VLOOKUP(CP$1,'Tactic Recode'!$A$1:$B$547,2,FALSE))</f>
        <v/>
      </c>
      <c r="CQ56" t="str">
        <f>IF(ISERROR(MATCH(CQ$1,'CSC Mitre'!BC$1:BC$220,0)),"",VLOOKUP(CQ$1,'Tactic Recode'!$A$1:$B$547,2,FALSE))</f>
        <v/>
      </c>
      <c r="CR56" t="str">
        <f>IF(ISERROR(MATCH(CR$1,'CSC Mitre'!BC$1:BC$220,0)),"",VLOOKUP(CR$1,'Tactic Recode'!$A$1:$B$547,2,FALSE))</f>
        <v/>
      </c>
      <c r="CS56" t="str">
        <f>IF(ISERROR(MATCH(CS$1,'CSC Mitre'!BC$1:BC$220,0)),"",VLOOKUP(CS$1,'Tactic Recode'!$A$1:$B$547,2,FALSE))</f>
        <v/>
      </c>
      <c r="CT56" t="str">
        <f>IF(ISERROR(MATCH(CT$1,'CSC Mitre'!BC$1:BC$220,0)),"",VLOOKUP(CT$1,'Tactic Recode'!$A$1:$B$547,2,FALSE))</f>
        <v/>
      </c>
      <c r="CU56" t="str">
        <f>IF(ISERROR(MATCH(CU$1,'CSC Mitre'!BC$1:BC$220,0)),"",VLOOKUP(CU$1,'Tactic Recode'!$A$1:$B$547,2,FALSE))</f>
        <v/>
      </c>
      <c r="CV56" t="str">
        <f>IF(ISERROR(MATCH(CV$1,'CSC Mitre'!BC$1:BC$220,0)),"",VLOOKUP(CV$1,'Tactic Recode'!$A$1:$B$547,2,FALSE))</f>
        <v/>
      </c>
      <c r="CW56" t="str">
        <f>IF(ISERROR(MATCH(CW$1,'CSC Mitre'!BC$1:BC$220,0)),"",VLOOKUP(CW$1,'Tactic Recode'!$A$1:$B$547,2,FALSE))</f>
        <v/>
      </c>
      <c r="CX56" t="str">
        <f>IF(ISERROR(MATCH(CX$1,'CSC Mitre'!BC$1:BC$220,0)),"",VLOOKUP(CX$1,'Tactic Recode'!$A$1:$B$547,2,FALSE))</f>
        <v/>
      </c>
      <c r="CY56" t="str">
        <f>IF(ISERROR(MATCH(CY$1,'CSC Mitre'!BC$1:BC$220,0)),"",VLOOKUP(CY$1,'Tactic Recode'!$A$1:$B$547,2,FALSE))</f>
        <v/>
      </c>
      <c r="CZ56" t="str">
        <f>IF(ISERROR(MATCH(CZ$1,'CSC Mitre'!BC$1:BC$220,0)),"",VLOOKUP(CZ$1,'Tactic Recode'!$A$1:$B$547,2,FALSE))</f>
        <v/>
      </c>
      <c r="DA56" t="str">
        <f>IF(ISERROR(MATCH(DA$1,'CSC Mitre'!BC$1:BC$220,0)),"",VLOOKUP(DA$1,'Tactic Recode'!$A$1:$B$547,2,FALSE))</f>
        <v/>
      </c>
      <c r="DB56" t="str">
        <f>IF(ISERROR(MATCH(DB$1,'CSC Mitre'!BC$1:BC$220,0)),"",VLOOKUP(DB$1,'Tactic Recode'!$A$1:$B$547,2,FALSE))</f>
        <v>Privilage Escalation</v>
      </c>
      <c r="DC56" t="str">
        <f>IF(ISERROR(MATCH(DC$1,'CSC Mitre'!BC$1:BC$220,0)),"",VLOOKUP(DC$1,'Tactic Recode'!$A$1:$B$547,2,FALSE))</f>
        <v/>
      </c>
      <c r="DD56" t="str">
        <f>IF(ISERROR(MATCH(DD$1,'CSC Mitre'!BC$1:BC$220,0)),"",VLOOKUP(DD$1,'Tactic Recode'!$A$1:$B$547,2,FALSE))</f>
        <v/>
      </c>
      <c r="DE56" t="str">
        <f>IF(ISERROR(MATCH(DE$1,'CSC Mitre'!BC$1:BC$220,0)),"",VLOOKUP(DE$1,'Tactic Recode'!$A$1:$B$547,2,FALSE))</f>
        <v/>
      </c>
      <c r="DF56" t="str">
        <f>IF(ISERROR(MATCH(DF$1,'CSC Mitre'!BC$1:BC$220,0)),"",VLOOKUP(DF$1,'Tactic Recode'!$A$1:$B$547,2,FALSE))</f>
        <v/>
      </c>
      <c r="DG56" t="str">
        <f>IF(ISERROR(MATCH(DG$1,'CSC Mitre'!BC$1:BC$220,0)),"",VLOOKUP(DG$1,'Tactic Recode'!$A$1:$B$547,2,FALSE))</f>
        <v/>
      </c>
      <c r="DH56" t="str">
        <f>IF(ISERROR(MATCH(DH$1,'CSC Mitre'!BC$1:BC$220,0)),"",VLOOKUP(DH$1,'Tactic Recode'!$A$1:$B$547,2,FALSE))</f>
        <v/>
      </c>
      <c r="DI56" t="str">
        <f>IF(ISERROR(MATCH(DI$1,'CSC Mitre'!BC$1:BC$220,0)),"",VLOOKUP(DI$1,'Tactic Recode'!$A$1:$B$547,2,FALSE))</f>
        <v/>
      </c>
      <c r="DJ56" t="str">
        <f>IF(ISERROR(MATCH(DJ$1,'CSC Mitre'!BC$1:BC$220,0)),"",VLOOKUP(DJ$1,'Tactic Recode'!$A$1:$B$547,2,FALSE))</f>
        <v/>
      </c>
      <c r="DK56" t="str">
        <f>IF(ISERROR(MATCH(DK$1,'CSC Mitre'!BC$1:BC$220,0)),"",VLOOKUP(DK$1,'Tactic Recode'!$A$1:$B$547,2,FALSE))</f>
        <v/>
      </c>
      <c r="DL56" t="str">
        <f>IF(ISERROR(MATCH(DL$1,'CSC Mitre'!BC$1:BC$220,0)),"",VLOOKUP(DL$1,'Tactic Recode'!$A$1:$B$547,2,FALSE))</f>
        <v/>
      </c>
      <c r="DM56" t="str">
        <f>IF(ISERROR(MATCH(DM$1,'CSC Mitre'!BC$1:BC$220,0)),"",VLOOKUP(DM$1,'Tactic Recode'!$A$1:$B$547,2,FALSE))</f>
        <v/>
      </c>
      <c r="DN56" t="str">
        <f>IF(ISERROR(MATCH(DN$1,'CSC Mitre'!BC$1:BC$220,0)),"",VLOOKUP(DN$1,'Tactic Recode'!$A$1:$B$547,2,FALSE))</f>
        <v/>
      </c>
      <c r="DO56" t="str">
        <f>IF(ISERROR(MATCH(DO$1,'CSC Mitre'!BC$1:BC$220,0)),"",VLOOKUP(DO$1,'Tactic Recode'!$A$1:$B$547,2,FALSE))</f>
        <v/>
      </c>
      <c r="DP56" t="str">
        <f>IF(ISERROR(MATCH(DP$1,'CSC Mitre'!BC$1:BC$220,0)),"",VLOOKUP(DP$1,'Tactic Recode'!$A$1:$B$547,2,FALSE))</f>
        <v/>
      </c>
      <c r="DQ56" t="str">
        <f>IF(ISERROR(MATCH(DQ$1,'CSC Mitre'!BC$1:BC$220,0)),"",VLOOKUP(DQ$1,'Tactic Recode'!$A$1:$B$547,2,FALSE))</f>
        <v/>
      </c>
      <c r="DR56" t="str">
        <f>IF(ISERROR(MATCH(DR$1,'CSC Mitre'!BC$1:BC$220,0)),"",VLOOKUP(DR$1,'Tactic Recode'!$A$1:$B$547,2,FALSE))</f>
        <v/>
      </c>
      <c r="DS56" t="str">
        <f>IF(ISERROR(MATCH(DS$1,'CSC Mitre'!BC$1:BC$220,0)),"",VLOOKUP(DS$1,'Tactic Recode'!$A$1:$B$547,2,FALSE))</f>
        <v>Execution, Lateral Movement</v>
      </c>
      <c r="DT56" t="str">
        <f>IF(ISERROR(MATCH(DT$1,'CSC Mitre'!BC$1:BC$220,0)),"",VLOOKUP(DT$1,'Tactic Recode'!$A$1:$B$547,2,FALSE))</f>
        <v/>
      </c>
      <c r="DU56" t="str">
        <f>IF(ISERROR(MATCH(DU$1,'CSC Mitre'!BC$1:BC$220,0)),"",VLOOKUP(DU$1,'Tactic Recode'!$A$1:$B$547,2,FALSE))</f>
        <v/>
      </c>
      <c r="DV56" t="str">
        <f>IF(ISERROR(MATCH(DV$1,'CSC Mitre'!BC$1:BC$220,0)),"",VLOOKUP(DV$1,'Tactic Recode'!$A$1:$B$547,2,FALSE))</f>
        <v/>
      </c>
      <c r="DW56" t="str">
        <f>IF(ISERROR(MATCH(DW$1,'CSC Mitre'!BC$1:BC$220,0)),"",VLOOKUP(DW$1,'Tactic Recode'!$A$1:$B$547,2,FALSE))</f>
        <v/>
      </c>
      <c r="DX56" t="str">
        <f>IF(ISERROR(MATCH(DX$1,'CSC Mitre'!BC$1:BC$220,0)),"",VLOOKUP(DX$1,'Tactic Recode'!$A$1:$B$547,2,FALSE))</f>
        <v/>
      </c>
      <c r="DY56" t="str">
        <f>IF(ISERROR(MATCH(DY$1,'CSC Mitre'!BC$1:BC$220,0)),"",VLOOKUP(DY$1,'Tactic Recode'!$A$1:$B$547,2,FALSE))</f>
        <v/>
      </c>
      <c r="DZ56" t="str">
        <f>IF(ISERROR(MATCH(DZ$1,'CSC Mitre'!BC$1:BC$220,0)),"",VLOOKUP(DZ$1,'Tactic Recode'!$A$1:$B$547,2,FALSE))</f>
        <v/>
      </c>
      <c r="EA56" t="str">
        <f>IF(ISERROR(MATCH(EA$1,'CSC Mitre'!BC$1:BC$220,0)),"",VLOOKUP(EA$1,'Tactic Recode'!$A$1:$B$547,2,FALSE))</f>
        <v/>
      </c>
      <c r="EB56" t="str">
        <f>IF(ISERROR(MATCH(EB$1,'CSC Mitre'!BC$1:BC$220,0)),"",VLOOKUP(EB$1,'Tactic Recode'!$A$1:$B$547,2,FALSE))</f>
        <v/>
      </c>
      <c r="EC56" t="str">
        <f>IF(ISERROR(MATCH(EC$1,'CSC Mitre'!BC$1:BC$220,0)),"",VLOOKUP(EC$1,'Tactic Recode'!$A$1:$B$547,2,FALSE))</f>
        <v/>
      </c>
      <c r="ED56" t="str">
        <f>IF(ISERROR(MATCH(ED$1,'CSC Mitre'!BC$1:BC$220,0)),"",VLOOKUP(ED$1,'Tactic Recode'!$A$1:$B$547,2,FALSE))</f>
        <v/>
      </c>
      <c r="EE56" t="str">
        <f>IF(ISERROR(MATCH(EE$1,'CSC Mitre'!BC$1:BC$220,0)),"",VLOOKUP(EE$1,'Tactic Recode'!$A$1:$B$547,2,FALSE))</f>
        <v/>
      </c>
      <c r="EF56" t="str">
        <f>IF(ISERROR(MATCH(EF$1,'CSC Mitre'!BC$1:BC$220,0)),"",VLOOKUP(EF$1,'Tactic Recode'!$A$1:$B$547,2,FALSE))</f>
        <v/>
      </c>
      <c r="EG56" t="str">
        <f>IF(ISERROR(MATCH(EG$1,'CSC Mitre'!BC$1:BC$220,0)),"",VLOOKUP(EG$1,'Tactic Recode'!$A$1:$B$547,2,FALSE))</f>
        <v/>
      </c>
      <c r="EH56" t="str">
        <f>IF(ISERROR(MATCH(EH$1,'CSC Mitre'!BC$1:BC$220,0)),"",VLOOKUP(EH$1,'Tactic Recode'!$A$1:$B$547,2,FALSE))</f>
        <v/>
      </c>
      <c r="EI56" t="str">
        <f>IF(ISERROR(MATCH(EI$1,'CSC Mitre'!BC$1:BC$220,0)),"",VLOOKUP(EI$1,'Tactic Recode'!$A$1:$B$547,2,FALSE))</f>
        <v/>
      </c>
      <c r="EJ56" t="str">
        <f>IF(ISERROR(MATCH(EJ$1,'CSC Mitre'!BC$1:BC$220,0)),"",VLOOKUP(EJ$1,'Tactic Recode'!$A$1:$B$547,2,FALSE))</f>
        <v/>
      </c>
      <c r="EK56" t="str">
        <f>IF(ISERROR(MATCH(EK$1,'CSC Mitre'!BC$1:BC$220,0)),"",VLOOKUP(EK$1,'Tactic Recode'!$A$1:$B$547,2,FALSE))</f>
        <v/>
      </c>
      <c r="EL56" t="str">
        <f>IF(ISERROR(MATCH(EL$1,'CSC Mitre'!BC$1:BC$220,0)),"",VLOOKUP(EL$1,'Tactic Recode'!$A$1:$B$547,2,FALSE))</f>
        <v/>
      </c>
      <c r="EM56" t="str">
        <f>IF(ISERROR(MATCH(EM$1,'CSC Mitre'!BC$1:BC$220,0)),"",VLOOKUP(EM$1,'Tactic Recode'!$A$1:$B$547,2,FALSE))</f>
        <v/>
      </c>
      <c r="EN56" t="str">
        <f>IF(ISERROR(MATCH(EN$1,'CSC Mitre'!BC$1:BC$220,0)),"",VLOOKUP(EN$1,'Tactic Recode'!$A$1:$B$547,2,FALSE))</f>
        <v/>
      </c>
      <c r="EO56" t="str">
        <f>IF(ISERROR(MATCH(EO$1,'CSC Mitre'!BC$1:BC$220,0)),"",VLOOKUP(EO$1,'Tactic Recode'!$A$1:$B$547,2,FALSE))</f>
        <v/>
      </c>
      <c r="EP56" t="str">
        <f>IF(ISERROR(MATCH(EP$1,'CSC Mitre'!BC$1:BC$220,0)),"",VLOOKUP(EP$1,'Tactic Recode'!$A$1:$B$547,2,FALSE))</f>
        <v/>
      </c>
      <c r="EQ56" t="str">
        <f>IF(ISERROR(MATCH(EQ$1,'CSC Mitre'!BC$1:BC$220,0)),"",VLOOKUP(EQ$1,'Tactic Recode'!$A$1:$B$547,2,FALSE))</f>
        <v/>
      </c>
      <c r="ER56" t="str">
        <f>IF(ISERROR(MATCH(ER$1,'CSC Mitre'!BC$1:BC$220,0)),"",VLOOKUP(ER$1,'Tactic Recode'!$A$1:$B$547,2,FALSE))</f>
        <v/>
      </c>
      <c r="ES56" t="str">
        <f>IF(ISERROR(MATCH(ES$1,'CSC Mitre'!BC$1:BC$220,0)),"",VLOOKUP(ES$1,'Tactic Recode'!$A$1:$B$547,2,FALSE))</f>
        <v/>
      </c>
      <c r="ET56" t="str">
        <f>IF(ISERROR(MATCH(ET$1,'CSC Mitre'!BC$1:BC$220,0)),"",VLOOKUP(ET$1,'Tactic Recode'!$A$1:$B$547,2,FALSE))</f>
        <v/>
      </c>
      <c r="EU56" t="str">
        <f>IF(ISERROR(MATCH(EU$1,'CSC Mitre'!BC$1:BC$220,0)),"",VLOOKUP(EU$1,'Tactic Recode'!$A$1:$B$547,2,FALSE))</f>
        <v/>
      </c>
      <c r="EV56" t="str">
        <f>IF(ISERROR(MATCH(EV$1,'CSC Mitre'!BC$1:BC$220,0)),"",VLOOKUP(EV$1,'Tactic Recode'!$A$1:$B$547,2,FALSE))</f>
        <v/>
      </c>
      <c r="EW56" t="str">
        <f>IF(ISERROR(MATCH(EW$1,'CSC Mitre'!BC$1:BC$220,0)),"",VLOOKUP(EW$1,'Tactic Recode'!$A$1:$B$547,2,FALSE))</f>
        <v/>
      </c>
      <c r="EX56" t="str">
        <f>IF(ISERROR(MATCH(EX$1,'CSC Mitre'!BC$1:BC$220,0)),"",VLOOKUP(EX$1,'Tactic Recode'!$A$1:$B$547,2,FALSE))</f>
        <v/>
      </c>
      <c r="EY56" t="str">
        <f>IF(ISERROR(MATCH(EY$1,'CSC Mitre'!BC$1:BC$220,0)),"",VLOOKUP(EY$1,'Tactic Recode'!$A$1:$B$547,2,FALSE))</f>
        <v/>
      </c>
      <c r="EZ56" t="str">
        <f>IF(ISERROR(MATCH(EZ$1,'CSC Mitre'!BC$1:BC$220,0)),"",VLOOKUP(EZ$1,'Tactic Recode'!$A$1:$B$547,2,FALSE))</f>
        <v/>
      </c>
      <c r="FA56" t="str">
        <f>IF(ISERROR(MATCH(FA$1,'CSC Mitre'!BC$1:BC$220,0)),"",VLOOKUP(FA$1,'Tactic Recode'!$A$1:$B$547,2,FALSE))</f>
        <v/>
      </c>
      <c r="FB56" t="str">
        <f>IF(ISERROR(MATCH(FB$1,'CSC Mitre'!BC$1:BC$220,0)),"",VLOOKUP(FB$1,'Tactic Recode'!$A$1:$B$547,2,FALSE))</f>
        <v/>
      </c>
      <c r="FC56" t="str">
        <f>IF(ISERROR(MATCH(FC$1,'CSC Mitre'!BC$1:BC$220,0)),"",VLOOKUP(FC$1,'Tactic Recode'!$A$1:$B$547,2,FALSE))</f>
        <v/>
      </c>
      <c r="FD56" t="str">
        <f>IF(ISERROR(MATCH(FD$1,'CSC Mitre'!BC$1:BC$220,0)),"",VLOOKUP(FD$1,'Tactic Recode'!$A$1:$B$547,2,FALSE))</f>
        <v/>
      </c>
      <c r="FE56" t="str">
        <f>IF(ISERROR(MATCH(FE$1,'CSC Mitre'!BC$1:BC$220,0)),"",VLOOKUP(FE$1,'Tactic Recode'!$A$1:$B$547,2,FALSE))</f>
        <v/>
      </c>
      <c r="FF56" t="str">
        <f>IF(ISERROR(MATCH(FF$1,'CSC Mitre'!BC$1:BC$220,0)),"",VLOOKUP(FF$1,'Tactic Recode'!$A$1:$B$547,2,FALSE))</f>
        <v/>
      </c>
      <c r="FG56" t="str">
        <f>IF(ISERROR(MATCH(FG$1,'CSC Mitre'!BC$1:BC$220,0)),"",VLOOKUP(FG$1,'Tactic Recode'!$A$1:$B$547,2,FALSE))</f>
        <v/>
      </c>
      <c r="FH56" t="str">
        <f>IF(ISERROR(MATCH(FH$1,'CSC Mitre'!BC$1:BC$220,0)),"",VLOOKUP(FH$1,'Tactic Recode'!$A$1:$B$547,2,FALSE))</f>
        <v/>
      </c>
      <c r="FI56" t="str">
        <f>IF(ISERROR(MATCH(FI$1,'CSC Mitre'!BC$1:BC$220,0)),"",VLOOKUP(FI$1,'Tactic Recode'!$A$1:$B$547,2,FALSE))</f>
        <v/>
      </c>
      <c r="FJ56" t="str">
        <f>IF(ISERROR(MATCH(FJ$1,'CSC Mitre'!BC$1:BC$220,0)),"",VLOOKUP(FJ$1,'Tactic Recode'!$A$1:$B$547,2,FALSE))</f>
        <v/>
      </c>
      <c r="FK56" t="str">
        <f>IF(ISERROR(MATCH(FK$1,'CSC Mitre'!BC$1:BC$220,0)),"",VLOOKUP(FK$1,'Tactic Recode'!$A$1:$B$547,2,FALSE))</f>
        <v/>
      </c>
      <c r="FL56" t="str">
        <f>IF(ISERROR(MATCH(FL$1,'CSC Mitre'!BC$1:BC$220,0)),"",VLOOKUP(FL$1,'Tactic Recode'!$A$1:$B$547,2,FALSE))</f>
        <v/>
      </c>
      <c r="FM56" t="str">
        <f>IF(ISERROR(MATCH(FM$1,'CSC Mitre'!BC$1:BC$220,0)),"",VLOOKUP(FM$1,'Tactic Recode'!$A$1:$B$547,2,FALSE))</f>
        <v/>
      </c>
      <c r="FN56" t="str">
        <f>IF(ISERROR(MATCH(FN$1,'CSC Mitre'!BC$1:BC$220,0)),"",VLOOKUP(FN$1,'Tactic Recode'!$A$1:$B$547,2,FALSE))</f>
        <v/>
      </c>
      <c r="FO56" t="str">
        <f>IF(ISERROR(MATCH(FO$1,'CSC Mitre'!BC$1:BC$220,0)),"",VLOOKUP(FO$1,'Tactic Recode'!$A$1:$B$547,2,FALSE))</f>
        <v/>
      </c>
      <c r="FP56" t="str">
        <f>IF(ISERROR(MATCH(FP$1,'CSC Mitre'!BC$1:BC$220,0)),"",VLOOKUP(FP$1,'Tactic Recode'!$A$1:$B$547,2,FALSE))</f>
        <v/>
      </c>
      <c r="FQ56" t="str">
        <f>IF(ISERROR(MATCH(FQ$1,'CSC Mitre'!BC$1:BC$220,0)),"",VLOOKUP(FQ$1,'Tactic Recode'!$A$1:$B$547,2,FALSE))</f>
        <v/>
      </c>
      <c r="FR56" t="str">
        <f>IF(ISERROR(MATCH(FR$1,'CSC Mitre'!BC$1:BC$220,0)),"",VLOOKUP(FR$1,'Tactic Recode'!$A$1:$B$547,2,FALSE))</f>
        <v/>
      </c>
      <c r="FS56" t="str">
        <f>IF(ISERROR(MATCH(FS$1,'CSC Mitre'!BC$1:BC$220,0)),"",VLOOKUP(FS$1,'Tactic Recode'!$A$1:$B$547,2,FALSE))</f>
        <v/>
      </c>
      <c r="FT56" t="str">
        <f>IF(ISERROR(MATCH(FT$1,'CSC Mitre'!BC$1:BC$220,0)),"",VLOOKUP(FT$1,'Tactic Recode'!$A$1:$B$547,2,FALSE))</f>
        <v/>
      </c>
      <c r="FU56" t="str">
        <f>IF(ISERROR(MATCH(FU$1,'CSC Mitre'!BC$1:BC$220,0)),"",VLOOKUP(FU$1,'Tactic Recode'!$A$1:$B$547,2,FALSE))</f>
        <v/>
      </c>
      <c r="FV56" t="str">
        <f>IF(ISERROR(MATCH(FV$1,'CSC Mitre'!BC$1:BC$220,0)),"",VLOOKUP(FV$1,'Tactic Recode'!$A$1:$B$547,2,FALSE))</f>
        <v/>
      </c>
      <c r="FW56" t="str">
        <f>IF(ISERROR(MATCH(FW$1,'CSC Mitre'!BC$1:BC$220,0)),"",VLOOKUP(FW$1,'Tactic Recode'!$A$1:$B$547,2,FALSE))</f>
        <v/>
      </c>
      <c r="FX56" t="str">
        <f>IF(ISERROR(MATCH(FX$1,'CSC Mitre'!BC$1:BC$220,0)),"",VLOOKUP(FX$1,'Tactic Recode'!$A$1:$B$547,2,FALSE))</f>
        <v/>
      </c>
      <c r="FY56" t="str">
        <f>IF(ISERROR(MATCH(FY$1,'CSC Mitre'!BC$1:BC$220,0)),"",VLOOKUP(FY$1,'Tactic Recode'!$A$1:$B$547,2,FALSE))</f>
        <v/>
      </c>
      <c r="FZ56" t="str">
        <f>IF(ISERROR(MATCH(FZ$1,'CSC Mitre'!BC$1:BC$220,0)),"",VLOOKUP(FZ$1,'Tactic Recode'!$A$1:$B$547,2,FALSE))</f>
        <v/>
      </c>
      <c r="GA56" t="str">
        <f>IF(ISERROR(MATCH(GA$1,'CSC Mitre'!BC$1:BC$220,0)),"",VLOOKUP(GA$1,'Tactic Recode'!$A$1:$B$547,2,FALSE))</f>
        <v/>
      </c>
      <c r="GB56" t="str">
        <f>IF(ISERROR(MATCH(GB$1,'CSC Mitre'!BC$1:BC$220,0)),"",VLOOKUP(GB$1,'Tactic Recode'!$A$1:$B$547,2,FALSE))</f>
        <v/>
      </c>
      <c r="GC56" t="str">
        <f>IF(ISERROR(MATCH(GC$1,'CSC Mitre'!BC$1:BC$220,0)),"",VLOOKUP(GC$1,'Tactic Recode'!$A$1:$B$547,2,FALSE))</f>
        <v/>
      </c>
      <c r="GD56" t="str">
        <f>IF(ISERROR(MATCH(GD$1,'CSC Mitre'!BC$1:BC$220,0)),"",VLOOKUP(GD$1,'Tactic Recode'!$A$1:$B$547,2,FALSE))</f>
        <v/>
      </c>
      <c r="GE56" t="str">
        <f>IF(ISERROR(MATCH(GE$1,'CSC Mitre'!BC$1:BC$220,0)),"",VLOOKUP(GE$1,'Tactic Recode'!$A$1:$B$547,2,FALSE))</f>
        <v/>
      </c>
      <c r="GF56" t="str">
        <f>IF(ISERROR(MATCH(GF$1,'CSC Mitre'!BC$1:BC$220,0)),"",VLOOKUP(GF$1,'Tactic Recode'!$A$1:$B$547,2,FALSE))</f>
        <v/>
      </c>
      <c r="GG56" t="str">
        <f>IF(ISERROR(MATCH(GG$1,'CSC Mitre'!BC$1:BC$220,0)),"",VLOOKUP(GG$1,'Tactic Recode'!$A$1:$B$547,2,FALSE))</f>
        <v/>
      </c>
      <c r="GH56" t="str">
        <f>IF(ISERROR(MATCH(GH$1,'CSC Mitre'!BC$1:BC$220,0)),"",VLOOKUP(GH$1,'Tactic Recode'!$A$1:$B$547,2,FALSE))</f>
        <v/>
      </c>
      <c r="GI56" t="str">
        <f>IF(ISERROR(MATCH(GI$1,'CSC Mitre'!BC$1:BC$220,0)),"",VLOOKUP(GI$1,'Tactic Recode'!$A$1:$B$547,2,FALSE))</f>
        <v/>
      </c>
      <c r="GJ56" t="str">
        <f>IF(ISERROR(MATCH(GJ$1,'CSC Mitre'!BC$1:BC$220,0)),"",VLOOKUP(GJ$1,'Tactic Recode'!$A$1:$B$547,2,FALSE))</f>
        <v/>
      </c>
      <c r="GK56" t="str">
        <f>IF(ISERROR(MATCH(GK$1,'CSC Mitre'!BC$1:BC$220,0)),"",VLOOKUP(GK$1,'Tactic Recode'!$A$1:$B$547,2,FALSE))</f>
        <v/>
      </c>
      <c r="GL56" t="str">
        <f>IF(ISERROR(MATCH(GL$1,'CSC Mitre'!BC$1:BC$220,0)),"",VLOOKUP(GL$1,'Tactic Recode'!$A$1:$B$547,2,FALSE))</f>
        <v/>
      </c>
      <c r="GM56" t="str">
        <f>IF(ISERROR(MATCH(GM$1,'CSC Mitre'!BC$1:BC$220,0)),"",VLOOKUP(GM$1,'Tactic Recode'!$A$1:$B$547,2,FALSE))</f>
        <v>Persistence</v>
      </c>
      <c r="GN56" t="str">
        <f>IF(ISERROR(MATCH(GN$1,'CSC Mitre'!BC$1:BC$220,0)),"",VLOOKUP(GN$1,'Tactic Recode'!$A$1:$B$547,2,FALSE))</f>
        <v/>
      </c>
      <c r="GO56" t="str">
        <f>IF(ISERROR(MATCH(GO$1,'CSC Mitre'!BC$1:BC$220,0)),"",VLOOKUP(GO$1,'Tactic Recode'!$A$1:$B$547,2,FALSE))</f>
        <v/>
      </c>
      <c r="GP56" t="str">
        <f>IF(ISERROR(MATCH(GP$1,'CSC Mitre'!BC$1:BC$220,0)),"",VLOOKUP(GP$1,'Tactic Recode'!$A$1:$B$547,2,FALSE))</f>
        <v>Persistence</v>
      </c>
      <c r="GQ56" t="str">
        <f>IF(ISERROR(MATCH(GQ$1,'CSC Mitre'!BC$1:BC$220,0)),"",VLOOKUP(GQ$1,'Tactic Recode'!$A$1:$B$547,2,FALSE))</f>
        <v>Persistence</v>
      </c>
      <c r="GR56" t="str">
        <f>IF(ISERROR(MATCH(GR$1,'CSC Mitre'!BC$1:BC$220,0)),"",VLOOKUP(GR$1,'Tactic Recode'!$A$1:$B$547,2,FALSE))</f>
        <v>Persistence</v>
      </c>
      <c r="GS56" t="str">
        <f>IF(ISERROR(MATCH(GS$1,'CSC Mitre'!BC$1:BC$220,0)),"",VLOOKUP(GS$1,'Tactic Recode'!$A$1:$B$547,2,FALSE))</f>
        <v/>
      </c>
      <c r="GT56" t="str">
        <f>IF(ISERROR(MATCH(GT$1,'CSC Mitre'!BC$1:BC$220,0)),"",VLOOKUP(GT$1,'Tactic Recode'!$A$1:$B$547,2,FALSE))</f>
        <v/>
      </c>
      <c r="GU56" t="str">
        <f>IF(ISERROR(MATCH(GU$1,'CSC Mitre'!BC$1:BC$220,0)),"",VLOOKUP(GU$1,'Tactic Recode'!$A$1:$B$547,2,FALSE))</f>
        <v/>
      </c>
      <c r="GV56" t="str">
        <f>IF(ISERROR(MATCH(GV$1,'CSC Mitre'!BC$1:BC$220,0)),"",VLOOKUP(GV$1,'Tactic Recode'!$A$1:$B$547,2,FALSE))</f>
        <v/>
      </c>
      <c r="GW56" t="str">
        <f>IF(ISERROR(MATCH(GW$1,'CSC Mitre'!BC$1:BC$220,0)),"",VLOOKUP(GW$1,'Tactic Recode'!$A$1:$B$547,2,FALSE))</f>
        <v/>
      </c>
      <c r="GX56" t="str">
        <f>IF(ISERROR(MATCH(GX$1,'CSC Mitre'!BC$1:BC$220,0)),"",VLOOKUP(GX$1,'Tactic Recode'!$A$1:$B$547,2,FALSE))</f>
        <v/>
      </c>
      <c r="GY56" t="str">
        <f>IF(ISERROR(MATCH(GY$1,'CSC Mitre'!BC$1:BC$220,0)),"",VLOOKUP(GY$1,'Tactic Recode'!$A$1:$B$547,2,FALSE))</f>
        <v/>
      </c>
      <c r="GZ56" t="str">
        <f>IF(ISERROR(MATCH(GZ$1,'CSC Mitre'!BC$1:BC$220,0)),"",VLOOKUP(GZ$1,'Tactic Recode'!$A$1:$B$547,2,FALSE))</f>
        <v/>
      </c>
      <c r="HA56" t="str">
        <f>IF(ISERROR(MATCH(HA$1,'CSC Mitre'!BC$1:BC$220,0)),"",VLOOKUP(HA$1,'Tactic Recode'!$A$1:$B$547,2,FALSE))</f>
        <v>Initial Access</v>
      </c>
      <c r="HB56" t="str">
        <f>IF(ISERROR(MATCH(HB$1,'CSC Mitre'!BC$1:BC$220,0)),"",VLOOKUP(HB$1,'Tactic Recode'!$A$1:$B$547,2,FALSE))</f>
        <v>Initial Access</v>
      </c>
      <c r="HC56" t="str">
        <f>IF(ISERROR(MATCH(HC$1,'CSC Mitre'!BC$1:BC$220,0)),"",VLOOKUP(HC$1,'Tactic Recode'!$A$1:$B$547,2,FALSE))</f>
        <v>Initial Access</v>
      </c>
      <c r="HD56" t="str">
        <f>IF(ISERROR(MATCH(HD$1,'CSC Mitre'!BC$1:BC$220,0)),"",VLOOKUP(HD$1,'Tactic Recode'!$A$1:$B$547,2,FALSE))</f>
        <v>Initial Access</v>
      </c>
      <c r="HE56" t="str">
        <f>IF(ISERROR(MATCH(HE$1,'CSC Mitre'!BC$1:BC$220,0)),"",VLOOKUP(HE$1,'Tactic Recode'!$A$1:$B$547,2,FALSE))</f>
        <v/>
      </c>
      <c r="HF56" t="str">
        <f>IF(ISERROR(MATCH(HF$1,'CSC Mitre'!BC$1:BC$220,0)),"",VLOOKUP(HF$1,'Tactic Recode'!$A$1:$B$547,2,FALSE))</f>
        <v/>
      </c>
      <c r="HG56" t="str">
        <f>IF(ISERROR(MATCH(HG$1,'CSC Mitre'!BC$1:BC$220,0)),"",VLOOKUP(HG$1,'Tactic Recode'!$A$1:$B$547,2,FALSE))</f>
        <v/>
      </c>
      <c r="HH56" t="str">
        <f>IF(ISERROR(MATCH(HH$1,'CSC Mitre'!BC$1:BC$220,0)),"",VLOOKUP(HH$1,'Tactic Recode'!$A$1:$B$547,2,FALSE))</f>
        <v/>
      </c>
      <c r="HI56" t="str">
        <f>IF(ISERROR(MATCH(HI$1,'CSC Mitre'!BC$1:BC$220,0)),"",VLOOKUP(HI$1,'Tactic Recode'!$A$1:$B$547,2,FALSE))</f>
        <v/>
      </c>
      <c r="HJ56" t="str">
        <f>IF(ISERROR(MATCH(HJ$1,'CSC Mitre'!BC$1:BC$220,0)),"",VLOOKUP(HJ$1,'Tactic Recode'!$A$1:$B$547,2,FALSE))</f>
        <v/>
      </c>
      <c r="HK56" t="str">
        <f>IF(ISERROR(MATCH(HK$1,'CSC Mitre'!BC$1:BC$220,0)),"",VLOOKUP(HK$1,'Tactic Recode'!$A$1:$B$547,2,FALSE))</f>
        <v/>
      </c>
      <c r="HL56" t="str">
        <f>IF(ISERROR(MATCH(HL$1,'CSC Mitre'!BC$1:BC$220,0)),"",VLOOKUP(HL$1,'Tactic Recode'!$A$1:$B$547,2,FALSE))</f>
        <v/>
      </c>
      <c r="HM56" t="str">
        <f>IF(ISERROR(MATCH(HM$1,'CSC Mitre'!BC$1:BC$220,0)),"",VLOOKUP(HM$1,'Tactic Recode'!$A$1:$B$547,2,FALSE))</f>
        <v/>
      </c>
      <c r="HN56" t="str">
        <f>IF(ISERROR(MATCH(HN$1,'CSC Mitre'!BC$1:BC$220,0)),"",VLOOKUP(HN$1,'Tactic Recode'!$A$1:$B$547,2,FALSE))</f>
        <v/>
      </c>
      <c r="HO56" t="str">
        <f>IF(ISERROR(MATCH(HO$1,'CSC Mitre'!BC$1:BC$220,0)),"",VLOOKUP(HO$1,'Tactic Recode'!$A$1:$B$547,2,FALSE))</f>
        <v/>
      </c>
      <c r="HP56" t="str">
        <f>IF(ISERROR(MATCH(HP$1,'CSC Mitre'!BC$1:BC$220,0)),"",VLOOKUP(HP$1,'Tactic Recode'!$A$1:$B$547,2,FALSE))</f>
        <v/>
      </c>
      <c r="HQ56" t="str">
        <f>IF(ISERROR(MATCH(HQ$1,'CSC Mitre'!BC$1:BC$220,0)),"",VLOOKUP(HQ$1,'Tactic Recode'!$A$1:$B$547,2,FALSE))</f>
        <v/>
      </c>
      <c r="HR56" t="str">
        <f>IF(ISERROR(MATCH(HR$1,'CSC Mitre'!BC$1:BC$220,0)),"",VLOOKUP(HR$1,'Tactic Recode'!$A$1:$B$547,2,FALSE))</f>
        <v/>
      </c>
      <c r="HS56" t="str">
        <f>IF(ISERROR(MATCH(HS$1,'CSC Mitre'!BC$1:BC$220,0)),"",VLOOKUP(HS$1,'Tactic Recode'!$A$1:$B$547,2,FALSE))</f>
        <v>Lateral Movement</v>
      </c>
      <c r="HT56" t="str">
        <f>IF(ISERROR(MATCH(HT$1,'CSC Mitre'!BC$1:BC$220,0)),"",VLOOKUP(HT$1,'Tactic Recode'!$A$1:$B$547,2,FALSE))</f>
        <v>Defense Evasion</v>
      </c>
      <c r="HU56" t="str">
        <f>IF(ISERROR(MATCH(HU$1,'CSC Mitre'!BC$1:BC$220,0)),"",VLOOKUP(HU$1,'Tactic Recode'!$A$1:$B$547,2,FALSE))</f>
        <v>Credential Access</v>
      </c>
      <c r="HV56" t="str">
        <f>IF(ISERROR(MATCH(HV$1,'CSC Mitre'!BC$1:BC$220,0)),"",VLOOKUP(HV$1,'Tactic Recode'!$A$1:$B$547,2,FALSE))</f>
        <v/>
      </c>
      <c r="HW56" t="str">
        <f>IF(ISERROR(MATCH(HW$1,'CSC Mitre'!BC$1:BC$220,0)),"",VLOOKUP(HW$1,'Tactic Recode'!$A$1:$B$547,2,FALSE))</f>
        <v/>
      </c>
      <c r="HX56" t="str">
        <f>IF(ISERROR(MATCH(HX$1,'CSC Mitre'!BC$1:BC$220,0)),"",VLOOKUP(HX$1,'Tactic Recode'!$A$1:$B$547,2,FALSE))</f>
        <v/>
      </c>
      <c r="HY56" t="str">
        <f>IF(ISERROR(MATCH(HY$1,'CSC Mitre'!BC$1:BC$220,0)),"",VLOOKUP(HY$1,'Tactic Recode'!$A$1:$B$547,2,FALSE))</f>
        <v/>
      </c>
      <c r="HZ56" t="str">
        <f>IF(ISERROR(MATCH(HZ$1,'CSC Mitre'!BC$1:BC$220,0)),"",VLOOKUP(HZ$1,'Tactic Recode'!$A$1:$B$547,2,FALSE))</f>
        <v/>
      </c>
      <c r="IA56" t="str">
        <f>IF(ISERROR(MATCH(IA$1,'CSC Mitre'!BC$1:BC$220,0)),"",VLOOKUP(IA$1,'Tactic Recode'!$A$1:$B$547,2,FALSE))</f>
        <v/>
      </c>
      <c r="IB56" t="str">
        <f>IF(ISERROR(MATCH(IB$1,'CSC Mitre'!BC$1:BC$220,0)),"",VLOOKUP(IB$1,'Tactic Recode'!$A$1:$B$547,2,FALSE))</f>
        <v/>
      </c>
      <c r="IC56" t="str">
        <f>IF(ISERROR(MATCH(IC$1,'CSC Mitre'!BC$1:BC$220,0)),"",VLOOKUP(IC$1,'Tactic Recode'!$A$1:$B$547,2,FALSE))</f>
        <v/>
      </c>
      <c r="ID56" t="str">
        <f>IF(ISERROR(MATCH(ID$1,'CSC Mitre'!BC$1:BC$220,0)),"",VLOOKUP(ID$1,'Tactic Recode'!$A$1:$B$547,2,FALSE))</f>
        <v/>
      </c>
      <c r="IE56" t="str">
        <f>IF(ISERROR(MATCH(IE$1,'CSC Mitre'!BC$1:BC$220,0)),"",VLOOKUP(IE$1,'Tactic Recode'!$A$1:$B$547,2,FALSE))</f>
        <v/>
      </c>
      <c r="IF56" t="str">
        <f>IF(ISERROR(MATCH(IF$1,'CSC Mitre'!BC$1:BC$220,0)),"",VLOOKUP(IF$1,'Tactic Recode'!$A$1:$B$547,2,FALSE))</f>
        <v/>
      </c>
      <c r="IG56" t="str">
        <f>IF(ISERROR(MATCH(IG$1,'CSC Mitre'!BC$1:BC$220,0)),"",VLOOKUP(IG$1,'Tactic Recode'!$A$1:$B$547,2,FALSE))</f>
        <v/>
      </c>
      <c r="IH56" t="str">
        <f>IF(ISERROR(MATCH(IH$1,'CSC Mitre'!BC$1:BC$220,0)),"",VLOOKUP(IH$1,'Tactic Recode'!$A$1:$B$547,2,FALSE))</f>
        <v/>
      </c>
      <c r="II56" t="str">
        <f>IF(ISERROR(MATCH(II$1,'CSC Mitre'!BC$1:BC$220,0)),"",VLOOKUP(II$1,'Tactic Recode'!$A$1:$B$547,2,FALSE))</f>
        <v/>
      </c>
      <c r="IJ56" t="str">
        <f>IF(ISERROR(MATCH(IJ$1,'CSC Mitre'!BC$1:BC$220,0)),"",VLOOKUP(IJ$1,'Tactic Recode'!$A$1:$B$547,2,FALSE))</f>
        <v/>
      </c>
      <c r="IK56" t="str">
        <f>IF(ISERROR(MATCH(IK$1,'CSC Mitre'!BC$1:BC$220,0)),"",VLOOKUP(IK$1,'Tactic Recode'!$A$1:$B$547,2,FALSE))</f>
        <v/>
      </c>
      <c r="IL56" t="str">
        <f>IF(ISERROR(MATCH(IL$1,'CSC Mitre'!BC$1:BC$220,0)),"",VLOOKUP(IL$1,'Tactic Recode'!$A$1:$B$547,2,FALSE))</f>
        <v/>
      </c>
      <c r="IM56" t="str">
        <f>IF(ISERROR(MATCH(IM$1,'CSC Mitre'!BC$1:BC$220,0)),"",VLOOKUP(IM$1,'Tactic Recode'!$A$1:$B$547,2,FALSE))</f>
        <v/>
      </c>
      <c r="IN56" t="str">
        <f>IF(ISERROR(MATCH(IN$1,'CSC Mitre'!BC$1:BC$220,0)),"",VLOOKUP(IN$1,'Tactic Recode'!$A$1:$B$547,2,FALSE))</f>
        <v/>
      </c>
      <c r="IO56" t="str">
        <f>IF(ISERROR(MATCH(IO$1,'CSC Mitre'!BC$1:BC$220,0)),"",VLOOKUP(IO$1,'Tactic Recode'!$A$1:$B$547,2,FALSE))</f>
        <v/>
      </c>
      <c r="IP56" t="str">
        <f>IF(ISERROR(MATCH(IP$1,'CSC Mitre'!BC$1:BC$220,0)),"",VLOOKUP(IP$1,'Tactic Recode'!$A$1:$B$547,2,FALSE))</f>
        <v/>
      </c>
      <c r="IQ56" t="str">
        <f>IF(ISERROR(MATCH(IQ$1,'CSC Mitre'!BC$1:BC$220,0)),"",VLOOKUP(IQ$1,'Tactic Recode'!$A$1:$B$547,2,FALSE))</f>
        <v/>
      </c>
      <c r="IR56" t="str">
        <f>IF(ISERROR(MATCH(IR$1,'CSC Mitre'!BC$1:BC$220,0)),"",VLOOKUP(IR$1,'Tactic Recode'!$A$1:$B$547,2,FALSE))</f>
        <v/>
      </c>
      <c r="IS56" t="str">
        <f>IF(ISERROR(MATCH(IS$1,'CSC Mitre'!BC$1:BC$220,0)),"",VLOOKUP(IS$1,'Tactic Recode'!$A$1:$B$547,2,FALSE))</f>
        <v/>
      </c>
      <c r="IT56" t="str">
        <f>IF(ISERROR(MATCH(IT$1,'CSC Mitre'!BC$1:BC$220,0)),"",VLOOKUP(IT$1,'Tactic Recode'!$A$1:$B$547,2,FALSE))</f>
        <v/>
      </c>
      <c r="IU56" t="str">
        <f>IF(ISERROR(MATCH(IU$1,'CSC Mitre'!BC$1:BC$220,0)),"",VLOOKUP(IU$1,'Tactic Recode'!$A$1:$B$547,2,FALSE))</f>
        <v/>
      </c>
      <c r="IV56" t="str">
        <f>IF(ISERROR(MATCH(IV$1,'CSC Mitre'!BC$1:BC$220,0)),"",VLOOKUP(IV$1,'Tactic Recode'!$A$1:$B$547,2,FALSE))</f>
        <v/>
      </c>
      <c r="IW56" t="str">
        <f>IF(ISERROR(MATCH(IW$1,'CSC Mitre'!BC$1:BC$220,0)),"",VLOOKUP(IW$1,'Tactic Recode'!$A$1:$B$547,2,FALSE))</f>
        <v/>
      </c>
      <c r="IX56" t="str">
        <f>IF(ISERROR(MATCH(IX$1,'CSC Mitre'!BC$1:BC$220,0)),"",VLOOKUP(IX$1,'Tactic Recode'!$A$1:$B$547,2,FALSE))</f>
        <v/>
      </c>
      <c r="IY56" t="str">
        <f>IF(ISERROR(MATCH(IY$1,'CSC Mitre'!BC$1:BC$220,0)),"",VLOOKUP(IY$1,'Tactic Recode'!$A$1:$B$547,2,FALSE))</f>
        <v/>
      </c>
      <c r="IZ56" t="str">
        <f>IF(ISERROR(MATCH(IZ$1,'CSC Mitre'!BC$1:BC$220,0)),"",VLOOKUP(IZ$1,'Tactic Recode'!$A$1:$B$547,2,FALSE))</f>
        <v/>
      </c>
      <c r="JA56" t="str">
        <f>IF(ISERROR(MATCH(JA$1,'CSC Mitre'!BC$1:BC$220,0)),"",VLOOKUP(JA$1,'Tactic Recode'!$A$1:$B$547,2,FALSE))</f>
        <v/>
      </c>
      <c r="JB56" t="str">
        <f>IF(ISERROR(MATCH(JB$1,'CSC Mitre'!BC$1:BC$220,0)),"",VLOOKUP(JB$1,'Tactic Recode'!$A$1:$B$547,2,FALSE))</f>
        <v/>
      </c>
      <c r="JC56" t="str">
        <f>IF(ISERROR(MATCH(JC$1,'CSC Mitre'!BC$1:BC$220,0)),"",VLOOKUP(JC$1,'Tactic Recode'!$A$1:$B$547,2,FALSE))</f>
        <v/>
      </c>
      <c r="JD56" t="str">
        <f>IF(ISERROR(MATCH(JD$1,'CSC Mitre'!BC$1:BC$220,0)),"",VLOOKUP(JD$1,'Tactic Recode'!$A$1:$B$547,2,FALSE))</f>
        <v/>
      </c>
      <c r="JE56" t="str">
        <f>IF(ISERROR(MATCH(JE$1,'CSC Mitre'!BC$1:BC$220,0)),"",VLOOKUP(JE$1,'Tactic Recode'!$A$1:$B$547,2,FALSE))</f>
        <v/>
      </c>
      <c r="JF56" t="str">
        <f>IF(ISERROR(MATCH(JF$1,'CSC Mitre'!BC$1:BC$220,0)),"",VLOOKUP(JF$1,'Tactic Recode'!$A$1:$B$547,2,FALSE))</f>
        <v/>
      </c>
      <c r="JG56" t="str">
        <f>IF(ISERROR(MATCH(JG$1,'CSC Mitre'!BC$1:BC$220,0)),"",VLOOKUP(JG$1,'Tactic Recode'!$A$1:$B$547,2,FALSE))</f>
        <v>Impact</v>
      </c>
      <c r="JH56" t="str">
        <f>IF(ISERROR(MATCH(JH$1,'CSC Mitre'!BC$1:BC$220,0)),"",VLOOKUP(JH$1,'Tactic Recode'!$A$1:$B$547,2,FALSE))</f>
        <v/>
      </c>
      <c r="JI56" t="str">
        <f>IF(ISERROR(MATCH(JI$1,'CSC Mitre'!BC$1:BC$220,0)),"",VLOOKUP(JI$1,'Tactic Recode'!$A$1:$B$547,2,FALSE))</f>
        <v/>
      </c>
      <c r="JJ56" t="str">
        <f>IF(ISERROR(MATCH(JJ$1,'CSC Mitre'!BC$1:BC$220,0)),"",VLOOKUP(JJ$1,'Tactic Recode'!$A$1:$B$547,2,FALSE))</f>
        <v/>
      </c>
      <c r="JK56" t="str">
        <f>IF(ISERROR(MATCH(JK$1,'CSC Mitre'!BC$1:BC$220,0)),"",VLOOKUP(JK$1,'Tactic Recode'!$A$1:$B$547,2,FALSE))</f>
        <v/>
      </c>
      <c r="JL56" t="str">
        <f>IF(ISERROR(MATCH(JL$1,'CSC Mitre'!BC$1:BC$220,0)),"",VLOOKUP(JL$1,'Tactic Recode'!$A$1:$B$547,2,FALSE))</f>
        <v/>
      </c>
      <c r="JM56" t="str">
        <f>IF(ISERROR(MATCH(JM$1,'CSC Mitre'!BC$1:BC$220,0)),"",VLOOKUP(JM$1,'Tactic Recode'!$A$1:$B$547,2,FALSE))</f>
        <v/>
      </c>
      <c r="JN56" t="str">
        <f>IF(ISERROR(MATCH(JN$1,'CSC Mitre'!BC$1:BC$220,0)),"",VLOOKUP(JN$1,'Tactic Recode'!$A$1:$B$547,2,FALSE))</f>
        <v/>
      </c>
      <c r="JO56" t="str">
        <f>IF(ISERROR(MATCH(JO$1,'CSC Mitre'!BC$1:BC$220,0)),"",VLOOKUP(JO$1,'Tactic Recode'!$A$1:$B$547,2,FALSE))</f>
        <v/>
      </c>
      <c r="JP56" t="str">
        <f>IF(ISERROR(MATCH(JP$1,'CSC Mitre'!BC$1:BC$220,0)),"",VLOOKUP(JP$1,'Tactic Recode'!$A$1:$B$547,2,FALSE))</f>
        <v/>
      </c>
      <c r="JQ56" t="str">
        <f>IF(ISERROR(MATCH(JQ$1,'CSC Mitre'!BC$1:BC$220,0)),"",VLOOKUP(JQ$1,'Tactic Recode'!$A$1:$B$547,2,FALSE))</f>
        <v/>
      </c>
      <c r="JR56" t="str">
        <f>IF(ISERROR(MATCH(JR$1,'CSC Mitre'!BC$1:BC$220,0)),"",VLOOKUP(JR$1,'Tactic Recode'!$A$1:$B$547,2,FALSE))</f>
        <v/>
      </c>
      <c r="JS56" t="str">
        <f>IF(ISERROR(MATCH(JS$1,'CSC Mitre'!BC$1:BC$220,0)),"",VLOOKUP(JS$1,'Tactic Recode'!$A$1:$B$547,2,FALSE))</f>
        <v/>
      </c>
      <c r="JT56" t="str">
        <f>IF(ISERROR(MATCH(JT$1,'CSC Mitre'!BC$1:BC$220,0)),"",VLOOKUP(JT$1,'Tactic Recode'!$A$1:$B$547,2,FALSE))</f>
        <v/>
      </c>
      <c r="JU56" t="str">
        <f>IF(ISERROR(MATCH(JU$1,'CSC Mitre'!BC$1:BC$220,0)),"",VLOOKUP(JU$1,'Tactic Recode'!$A$1:$B$547,2,FALSE))</f>
        <v/>
      </c>
      <c r="JV56" t="str">
        <f>IF(ISERROR(MATCH(JV$1,'CSC Mitre'!BC$1:BC$220,0)),"",VLOOKUP(JV$1,'Tactic Recode'!$A$1:$B$547,2,FALSE))</f>
        <v/>
      </c>
      <c r="JW56" t="str">
        <f>IF(ISERROR(MATCH(JW$1,'CSC Mitre'!BC$1:BC$220,0)),"",VLOOKUP(JW$1,'Tactic Recode'!$A$1:$B$547,2,FALSE))</f>
        <v/>
      </c>
      <c r="JX56" t="str">
        <f>IF(ISERROR(MATCH(JX$1,'CSC Mitre'!BC$1:BC$220,0)),"",VLOOKUP(JX$1,'Tactic Recode'!$A$1:$B$547,2,FALSE))</f>
        <v/>
      </c>
      <c r="JY56" t="str">
        <f>IF(ISERROR(MATCH(JY$1,'CSC Mitre'!BC$1:BC$220,0)),"",VLOOKUP(JY$1,'Tactic Recode'!$A$1:$B$547,2,FALSE))</f>
        <v/>
      </c>
      <c r="JZ56" t="str">
        <f>IF(ISERROR(MATCH(JZ$1,'CSC Mitre'!BC$1:BC$220,0)),"",VLOOKUP(JZ$1,'Tactic Recode'!$A$1:$B$547,2,FALSE))</f>
        <v/>
      </c>
      <c r="KA56" t="str">
        <f>IF(ISERROR(MATCH(KA$1,'CSC Mitre'!BC$1:BC$220,0)),"",VLOOKUP(KA$1,'Tactic Recode'!$A$1:$B$547,2,FALSE))</f>
        <v/>
      </c>
      <c r="KB56" t="str">
        <f>IF(ISERROR(MATCH(KB$1,'CSC Mitre'!BC$1:BC$220,0)),"",VLOOKUP(KB$1,'Tactic Recode'!$A$1:$B$547,2,FALSE))</f>
        <v/>
      </c>
      <c r="KC56" t="str">
        <f>IF(ISERROR(MATCH(KC$1,'CSC Mitre'!BC$1:BC$220,0)),"",VLOOKUP(KC$1,'Tactic Recode'!$A$1:$B$547,2,FALSE))</f>
        <v/>
      </c>
      <c r="KD56" t="str">
        <f>IF(ISERROR(MATCH(KD$1,'CSC Mitre'!BC$1:BC$220,0)),"",VLOOKUP(KD$1,'Tactic Recode'!$A$1:$B$547,2,FALSE))</f>
        <v/>
      </c>
      <c r="KE56" t="str">
        <f>IF(ISERROR(MATCH(KE$1,'CSC Mitre'!BC$1:BC$220,0)),"",VLOOKUP(KE$1,'Tactic Recode'!$A$1:$B$547,2,FALSE))</f>
        <v/>
      </c>
      <c r="KF56" t="str">
        <f>IF(ISERROR(MATCH(KF$1,'CSC Mitre'!BC$1:BC$220,0)),"",VLOOKUP(KF$1,'Tactic Recode'!$A$1:$B$547,2,FALSE))</f>
        <v/>
      </c>
      <c r="KG56" t="str">
        <f>IF(ISERROR(MATCH(KG$1,'CSC Mitre'!BC$1:BC$220,0)),"",VLOOKUP(KG$1,'Tactic Recode'!$A$1:$B$547,2,FALSE))</f>
        <v/>
      </c>
      <c r="KH56" t="str">
        <f>IF(ISERROR(MATCH(KH$1,'CSC Mitre'!BC$1:BC$220,0)),"",VLOOKUP(KH$1,'Tactic Recode'!$A$1:$B$547,2,FALSE))</f>
        <v/>
      </c>
      <c r="KI56" t="str">
        <f>IF(ISERROR(MATCH(KI$1,'CSC Mitre'!BC$1:BC$220,0)),"",VLOOKUP(KI$1,'Tactic Recode'!$A$1:$B$547,2,FALSE))</f>
        <v/>
      </c>
      <c r="KJ56" t="str">
        <f>IF(ISERROR(MATCH(KJ$1,'CSC Mitre'!BC$1:BC$220,0)),"",VLOOKUP(KJ$1,'Tactic Recode'!$A$1:$B$547,2,FALSE))</f>
        <v/>
      </c>
      <c r="KK56" t="str">
        <f>IF(ISERROR(MATCH(KK$1,'CSC Mitre'!BC$1:BC$220,0)),"",VLOOKUP(KK$1,'Tactic Recode'!$A$1:$B$547,2,FALSE))</f>
        <v/>
      </c>
      <c r="KL56" t="str">
        <f>IF(ISERROR(MATCH(KL$1,'CSC Mitre'!BC$1:BC$220,0)),"",VLOOKUP(KL$1,'Tactic Recode'!$A$1:$B$547,2,FALSE))</f>
        <v>Defense Evasion, Persistence</v>
      </c>
      <c r="KM56" t="str">
        <f>IF(ISERROR(MATCH(KM$1,'CSC Mitre'!BC$1:BC$220,0)),"",VLOOKUP(KM$1,'Tactic Recode'!$A$1:$B$547,2,FALSE))</f>
        <v>Defense Evasion, Persistence</v>
      </c>
      <c r="KN56" t="str">
        <f>IF(ISERROR(MATCH(KN$1,'CSC Mitre'!BC$1:BC$220,0)),"",VLOOKUP(KN$1,'Tactic Recode'!$A$1:$B$547,2,FALSE))</f>
        <v/>
      </c>
      <c r="KO56" t="str">
        <f>IF(ISERROR(MATCH(KO$1,'CSC Mitre'!BC$1:BC$220,0)),"",VLOOKUP(KO$1,'Tactic Recode'!$A$1:$B$547,2,FALSE))</f>
        <v/>
      </c>
      <c r="KP56" t="str">
        <f>IF(ISERROR(MATCH(KP$1,'CSC Mitre'!BC$1:BC$220,0)),"",VLOOKUP(KP$1,'Tactic Recode'!$A$1:$B$547,2,FALSE))</f>
        <v/>
      </c>
      <c r="KQ56" t="str">
        <f>IF(ISERROR(MATCH(KQ$1,'CSC Mitre'!BC$1:BC$220,0)),"",VLOOKUP(KQ$1,'Tactic Recode'!$A$1:$B$547,2,FALSE))</f>
        <v/>
      </c>
      <c r="KR56" t="str">
        <f>IF(ISERROR(MATCH(KR$1,'CSC Mitre'!BC$1:BC$220,0)),"",VLOOKUP(KR$1,'Tactic Recode'!$A$1:$B$547,2,FALSE))</f>
        <v/>
      </c>
      <c r="KS56" t="str">
        <f>IF(ISERROR(MATCH(KS$1,'CSC Mitre'!BC$1:BC$220,0)),"",VLOOKUP(KS$1,'Tactic Recode'!$A$1:$B$547,2,FALSE))</f>
        <v/>
      </c>
      <c r="KT56" t="str">
        <f>IF(ISERROR(MATCH(KT$1,'CSC Mitre'!BC$1:BC$220,0)),"",VLOOKUP(KT$1,'Tactic Recode'!$A$1:$B$547,2,FALSE))</f>
        <v/>
      </c>
      <c r="KU56" t="str">
        <f>IF(ISERROR(MATCH(KU$1,'CSC Mitre'!BC$1:BC$220,0)),"",VLOOKUP(KU$1,'Tactic Recode'!$A$1:$B$547,2,FALSE))</f>
        <v/>
      </c>
      <c r="KV56" t="str">
        <f>IF(ISERROR(MATCH(KV$1,'CSC Mitre'!BC$1:BC$220,0)),"",VLOOKUP(KV$1,'Tactic Recode'!$A$1:$B$547,2,FALSE))</f>
        <v/>
      </c>
      <c r="KW56" t="str">
        <f>IF(ISERROR(MATCH(KW$1,'CSC Mitre'!BC$1:BC$220,0)),"",VLOOKUP(KW$1,'Tactic Recode'!$A$1:$B$547,2,FALSE))</f>
        <v/>
      </c>
      <c r="KX56" t="str">
        <f>IF(ISERROR(MATCH(KX$1,'CSC Mitre'!BC$1:BC$220,0)),"",VLOOKUP(KX$1,'Tactic Recode'!$A$1:$B$547,2,FALSE))</f>
        <v/>
      </c>
      <c r="KY56" t="str">
        <f>IF(ISERROR(MATCH(KY$1,'CSC Mitre'!BC$1:BC$220,0)),"",VLOOKUP(KY$1,'Tactic Recode'!$A$1:$B$547,2,FALSE))</f>
        <v/>
      </c>
      <c r="KZ56" t="str">
        <f>IF(ISERROR(MATCH(KZ$1,'CSC Mitre'!BC$1:BC$220,0)),"",VLOOKUP(KZ$1,'Tactic Recode'!$A$1:$B$547,2,FALSE))</f>
        <v/>
      </c>
      <c r="LA56" t="str">
        <f>IF(ISERROR(MATCH(LA$1,'CSC Mitre'!BC$1:BC$220,0)),"",VLOOKUP(LA$1,'Tactic Recode'!$A$1:$B$547,2,FALSE))</f>
        <v/>
      </c>
      <c r="LB56" t="str">
        <f>IF(ISERROR(MATCH(LB$1,'CSC Mitre'!BC$1:BC$220,0)),"",VLOOKUP(LB$1,'Tactic Recode'!$A$1:$B$547,2,FALSE))</f>
        <v/>
      </c>
      <c r="LC56" t="str">
        <f>IF(ISERROR(MATCH(LC$1,'CSC Mitre'!BC$1:BC$220,0)),"",VLOOKUP(LC$1,'Tactic Recode'!$A$1:$B$547,2,FALSE))</f>
        <v/>
      </c>
      <c r="LD56" t="str">
        <f>IF(ISERROR(MATCH(LD$1,'CSC Mitre'!BC$1:BC$220,0)),"",VLOOKUP(LD$1,'Tactic Recode'!$A$1:$B$547,2,FALSE))</f>
        <v/>
      </c>
      <c r="LE56" t="str">
        <f>IF(ISERROR(MATCH(LE$1,'CSC Mitre'!BC$1:BC$220,0)),"",VLOOKUP(LE$1,'Tactic Recode'!$A$1:$B$547,2,FALSE))</f>
        <v/>
      </c>
      <c r="LF56" t="str">
        <f>IF(ISERROR(MATCH(LF$1,'CSC Mitre'!BC$1:BC$220,0)),"",VLOOKUP(LF$1,'Tactic Recode'!$A$1:$B$547,2,FALSE))</f>
        <v/>
      </c>
      <c r="LG56" t="str">
        <f>IF(ISERROR(MATCH(LG$1,'CSC Mitre'!BC$1:BC$220,0)),"",VLOOKUP(LG$1,'Tactic Recode'!$A$1:$B$547,2,FALSE))</f>
        <v>Persistence, Privilage Escalation</v>
      </c>
      <c r="LH56" t="str">
        <f>IF(ISERROR(MATCH(LH$1,'CSC Mitre'!BC$1:BC$220,0)),"",VLOOKUP(LH$1,'Tactic Recode'!$A$1:$B$547,2,FALSE))</f>
        <v>Persistence, Privilage Escalation</v>
      </c>
      <c r="LI56" t="str">
        <f>IF(ISERROR(MATCH(LI$1,'CSC Mitre'!BC$1:BC$220,0)),"",VLOOKUP(LI$1,'Tactic Recode'!$A$1:$B$547,2,FALSE))</f>
        <v/>
      </c>
      <c r="LJ56" t="str">
        <f>IF(ISERROR(MATCH(LJ$1,'CSC Mitre'!BC$1:BC$220,0)),"",VLOOKUP(LJ$1,'Tactic Recode'!$A$1:$B$547,2,FALSE))</f>
        <v/>
      </c>
      <c r="LK56" t="str">
        <f>IF(ISERROR(MATCH(LK$1,'CSC Mitre'!BC$1:BC$220,0)),"",VLOOKUP(LK$1,'Tactic Recode'!$A$1:$B$547,2,FALSE))</f>
        <v/>
      </c>
      <c r="LL56" t="str">
        <f>IF(ISERROR(MATCH(LL$1,'CSC Mitre'!BC$1:BC$220,0)),"",VLOOKUP(LL$1,'Tactic Recode'!$A$1:$B$547,2,FALSE))</f>
        <v/>
      </c>
      <c r="LM56" t="str">
        <f>IF(ISERROR(MATCH(LM$1,'CSC Mitre'!BC$1:BC$220,0)),"",VLOOKUP(LM$1,'Tactic Recode'!$A$1:$B$547,2,FALSE))</f>
        <v/>
      </c>
      <c r="LN56" t="str">
        <f>IF(ISERROR(MATCH(LN$1,'CSC Mitre'!BC$1:BC$220,0)),"",VLOOKUP(LN$1,'Tactic Recode'!$A$1:$B$547,2,FALSE))</f>
        <v/>
      </c>
      <c r="LO56" t="str">
        <f>IF(ISERROR(MATCH(LO$1,'CSC Mitre'!BC$1:BC$220,0)),"",VLOOKUP(LO$1,'Tactic Recode'!$A$1:$B$547,2,FALSE))</f>
        <v/>
      </c>
      <c r="LP56" t="str">
        <f>IF(ISERROR(MATCH(LP$1,'CSC Mitre'!BC$1:BC$220,0)),"",VLOOKUP(LP$1,'Tactic Recode'!$A$1:$B$547,2,FALSE))</f>
        <v/>
      </c>
      <c r="LQ56" t="str">
        <f>IF(ISERROR(MATCH(LQ$1,'CSC Mitre'!BC$1:BC$220,0)),"",VLOOKUP(LQ$1,'Tactic Recode'!$A$1:$B$547,2,FALSE))</f>
        <v/>
      </c>
      <c r="LR56" t="str">
        <f>IF(ISERROR(MATCH(LR$1,'CSC Mitre'!BC$1:BC$220,0)),"",VLOOKUP(LR$1,'Tactic Recode'!$A$1:$B$547,2,FALSE))</f>
        <v/>
      </c>
      <c r="LS56" t="str">
        <f>IF(ISERROR(MATCH(LS$1,'CSC Mitre'!BC$1:BC$220,0)),"",VLOOKUP(LS$1,'Tactic Recode'!$A$1:$B$547,2,FALSE))</f>
        <v/>
      </c>
      <c r="LT56" t="str">
        <f>IF(ISERROR(MATCH(LT$1,'CSC Mitre'!BC$1:BC$220,0)),"",VLOOKUP(LT$1,'Tactic Recode'!$A$1:$B$547,2,FALSE))</f>
        <v/>
      </c>
      <c r="LU56" t="str">
        <f>IF(ISERROR(MATCH(LU$1,'CSC Mitre'!BC$1:BC$220,0)),"",VLOOKUP(LU$1,'Tactic Recode'!$A$1:$B$547,2,FALSE))</f>
        <v/>
      </c>
      <c r="LV56" t="str">
        <f>IF(ISERROR(MATCH(LV$1,'CSC Mitre'!BC$1:BC$220,0)),"",VLOOKUP(LV$1,'Tactic Recode'!$A$1:$B$547,2,FALSE))</f>
        <v/>
      </c>
      <c r="LW56" t="str">
        <f>IF(ISERROR(MATCH(LW$1,'CSC Mitre'!BC$1:BC$220,0)),"",VLOOKUP(LW$1,'Tactic Recode'!$A$1:$B$547,2,FALSE))</f>
        <v/>
      </c>
      <c r="LX56" t="str">
        <f>IF(ISERROR(MATCH(LX$1,'CSC Mitre'!BC$1:BC$220,0)),"",VLOOKUP(LX$1,'Tactic Recode'!$A$1:$B$547,2,FALSE))</f>
        <v/>
      </c>
      <c r="LY56" t="str">
        <f>IF(ISERROR(MATCH(LY$1,'CSC Mitre'!BC$1:BC$220,0)),"",VLOOKUP(LY$1,'Tactic Recode'!$A$1:$B$547,2,FALSE))</f>
        <v/>
      </c>
      <c r="LZ56" t="str">
        <f>IF(ISERROR(MATCH(LZ$1,'CSC Mitre'!BC$1:BC$220,0)),"",VLOOKUP(LZ$1,'Tactic Recode'!$A$1:$B$547,2,FALSE))</f>
        <v/>
      </c>
      <c r="MA56" t="str">
        <f>IF(ISERROR(MATCH(MA$1,'CSC Mitre'!BC$1:BC$220,0)),"",VLOOKUP(MA$1,'Tactic Recode'!$A$1:$B$547,2,FALSE))</f>
        <v/>
      </c>
      <c r="MB56" t="str">
        <f>IF(ISERROR(MATCH(MB$1,'CSC Mitre'!BC$1:BC$220,0)),"",VLOOKUP(MB$1,'Tactic Recode'!$A$1:$B$547,2,FALSE))</f>
        <v/>
      </c>
      <c r="MC56" t="str">
        <f>IF(ISERROR(MATCH(MC$1,'CSC Mitre'!BC$1:BC$220,0)),"",VLOOKUP(MC$1,'Tactic Recode'!$A$1:$B$547,2,FALSE))</f>
        <v/>
      </c>
      <c r="MD56" t="str">
        <f>IF(ISERROR(MATCH(MD$1,'CSC Mitre'!BC$1:BC$220,0)),"",VLOOKUP(MD$1,'Tactic Recode'!$A$1:$B$547,2,FALSE))</f>
        <v>Defense Evasion, Privilage Escalation</v>
      </c>
      <c r="ME56" t="str">
        <f>IF(ISERROR(MATCH(ME$1,'CSC Mitre'!BC$1:BC$220,0)),"",VLOOKUP(ME$1,'Tactic Recode'!$A$1:$B$547,2,FALSE))</f>
        <v/>
      </c>
      <c r="MF56" t="str">
        <f>IF(ISERROR(MATCH(MF$1,'CSC Mitre'!BC$1:BC$220,0)),"",VLOOKUP(MF$1,'Tactic Recode'!$A$1:$B$547,2,FALSE))</f>
        <v/>
      </c>
      <c r="MG56" t="str">
        <f>IF(ISERROR(MATCH(MG$1,'CSC Mitre'!BC$1:BC$220,0)),"",VLOOKUP(MG$1,'Tactic Recode'!$A$1:$B$547,2,FALSE))</f>
        <v/>
      </c>
      <c r="MH56" t="str">
        <f>IF(ISERROR(MATCH(MH$1,'CSC Mitre'!BC$1:BC$220,0)),"",VLOOKUP(MH$1,'Tactic Recode'!$A$1:$B$547,2,FALSE))</f>
        <v/>
      </c>
      <c r="MI56" t="str">
        <f>IF(ISERROR(MATCH(MI$1,'CSC Mitre'!BC$1:BC$220,0)),"",VLOOKUP(MI$1,'Tactic Recode'!$A$1:$B$547,2,FALSE))</f>
        <v>Defense Evasion, Lateral Movement</v>
      </c>
      <c r="MJ56" t="str">
        <f>IF(ISERROR(MATCH(MJ$1,'CSC Mitre'!BC$1:BC$220,0)),"",VLOOKUP(MJ$1,'Tactic Recode'!$A$1:$B$547,2,FALSE))</f>
        <v/>
      </c>
      <c r="MK56" t="str">
        <f>IF(ISERROR(MATCH(MK$1,'CSC Mitre'!BC$1:BC$220,0)),"",VLOOKUP(MK$1,'Tactic Recode'!$A$1:$B$547,2,FALSE))</f>
        <v/>
      </c>
      <c r="ML56" t="str">
        <f>IF(ISERROR(MATCH(ML$1,'CSC Mitre'!BC$1:BC$220,0)),"",VLOOKUP(ML$1,'Tactic Recode'!$A$1:$B$547,2,FALSE))</f>
        <v>Credential Access</v>
      </c>
      <c r="MM56" t="str">
        <f>IF(ISERROR(MATCH(MM$1,'CSC Mitre'!BC$1:BC$220,0)),"",VLOOKUP(MM$1,'Tactic Recode'!$A$1:$B$547,2,FALSE))</f>
        <v/>
      </c>
      <c r="MN56" t="str">
        <f>IF(ISERROR(MATCH(MN$1,'CSC Mitre'!BC$1:BC$220,0)),"",VLOOKUP(MN$1,'Tactic Recode'!$A$1:$B$547,2,FALSE))</f>
        <v/>
      </c>
      <c r="MO56" t="str">
        <f>IF(ISERROR(MATCH(MO$1,'CSC Mitre'!BC$1:BC$220,0)),"",VLOOKUP(MO$1,'Tactic Recode'!$A$1:$B$547,2,FALSE))</f>
        <v/>
      </c>
      <c r="MP56" t="str">
        <f>IF(ISERROR(MATCH(MP$1,'CSC Mitre'!BC$1:BC$220,0)),"",VLOOKUP(MP$1,'Tactic Recode'!$A$1:$B$547,2,FALSE))</f>
        <v/>
      </c>
      <c r="MQ56" t="str">
        <f>IF(ISERROR(MATCH(MQ$1,'CSC Mitre'!BC$1:BC$220,0)),"",VLOOKUP(MQ$1,'Tactic Recode'!$A$1:$B$547,2,FALSE))</f>
        <v/>
      </c>
      <c r="MR56" t="str">
        <f>IF(ISERROR(MATCH(MR$1,'CSC Mitre'!BC$1:BC$220,0)),"",VLOOKUP(MR$1,'Tactic Recode'!$A$1:$B$547,2,FALSE))</f>
        <v>Credential Access</v>
      </c>
      <c r="MS56" t="str">
        <f>IF(ISERROR(MATCH(MS$1,'CSC Mitre'!BC$1:BC$220,0)),"",VLOOKUP(MS$1,'Tactic Recode'!$A$1:$B$547,2,FALSE))</f>
        <v/>
      </c>
      <c r="MT56" t="str">
        <f>IF(ISERROR(MATCH(MT$1,'CSC Mitre'!BC$1:BC$220,0)),"",VLOOKUP(MT$1,'Tactic Recode'!$A$1:$B$547,2,FALSE))</f>
        <v/>
      </c>
      <c r="MU56" t="str">
        <f>IF(ISERROR(MATCH(MU$1,'CSC Mitre'!BC$1:BC$220,0)),"",VLOOKUP(MU$1,'Tactic Recode'!$A$1:$B$547,2,FALSE))</f>
        <v/>
      </c>
      <c r="MV56" t="str">
        <f>IF(ISERROR(MATCH(MV$1,'CSC Mitre'!BC$1:BC$220,0)),"",VLOOKUP(MV$1,'Tactic Recode'!$A$1:$B$547,2,FALSE))</f>
        <v/>
      </c>
      <c r="MW56" t="str">
        <f>IF(ISERROR(MATCH(MW$1,'CSC Mitre'!BC$1:BC$220,0)),"",VLOOKUP(MW$1,'Tactic Recode'!$A$1:$B$547,2,FALSE))</f>
        <v/>
      </c>
      <c r="MX56" t="str">
        <f>IF(ISERROR(MATCH(MX$1,'CSC Mitre'!BC$1:BC$220,0)),"",VLOOKUP(MX$1,'Tactic Recode'!$A$1:$B$547,2,FALSE))</f>
        <v/>
      </c>
      <c r="MY56" t="str">
        <f>IF(ISERROR(MATCH(MY$1,'CSC Mitre'!BC$1:BC$220,0)),"",VLOOKUP(MY$1,'Tactic Recode'!$A$1:$B$547,2,FALSE))</f>
        <v/>
      </c>
      <c r="MZ56" t="str">
        <f>IF(ISERROR(MATCH(MZ$1,'CSC Mitre'!BC$1:BC$220,0)),"",VLOOKUP(MZ$1,'Tactic Recode'!$A$1:$B$547,2,FALSE))</f>
        <v/>
      </c>
      <c r="NA56" t="str">
        <f>IF(ISERROR(MATCH(NA$1,'CSC Mitre'!BC$1:BC$220,0)),"",VLOOKUP(NA$1,'Tactic Recode'!$A$1:$B$547,2,FALSE))</f>
        <v/>
      </c>
      <c r="NB56" t="str">
        <f>IF(ISERROR(MATCH(NB$1,'CSC Mitre'!BC$1:BC$220,0)),"",VLOOKUP(NB$1,'Tactic Recode'!$A$1:$B$547,2,FALSE))</f>
        <v/>
      </c>
      <c r="NC56" t="str">
        <f>IF(ISERROR(MATCH(NC$1,'CSC Mitre'!BC$1:BC$220,0)),"",VLOOKUP(NC$1,'Tactic Recode'!$A$1:$B$547,2,FALSE))</f>
        <v/>
      </c>
      <c r="ND56" t="str">
        <f>IF(ISERROR(MATCH(ND$1,'CSC Mitre'!BC$1:BC$220,0)),"",VLOOKUP(ND$1,'Tactic Recode'!$A$1:$B$547,2,FALSE))</f>
        <v/>
      </c>
      <c r="NE56" t="str">
        <f>IF(ISERROR(MATCH(NE$1,'CSC Mitre'!BC$1:BC$220,0)),"",VLOOKUP(NE$1,'Tactic Recode'!$A$1:$B$547,2,FALSE))</f>
        <v/>
      </c>
      <c r="NF56" t="str">
        <f>IF(ISERROR(MATCH(NF$1,'CSC Mitre'!BC$1:BC$220,0)),"",VLOOKUP(NF$1,'Tactic Recode'!$A$1:$B$547,2,FALSE))</f>
        <v/>
      </c>
      <c r="NG56" t="str">
        <f>IF(ISERROR(MATCH(NG$1,'CSC Mitre'!BC$1:BC$220,0)),"",VLOOKUP(NG$1,'Tactic Recode'!$A$1:$B$547,2,FALSE))</f>
        <v/>
      </c>
      <c r="NH56" t="str">
        <f>IF(ISERROR(MATCH(NH$1,'CSC Mitre'!BC$1:BC$220,0)),"",VLOOKUP(NH$1,'Tactic Recode'!$A$1:$B$547,2,FALSE))</f>
        <v/>
      </c>
      <c r="NI56" t="str">
        <f>IF(ISERROR(MATCH(NI$1,'CSC Mitre'!BC$1:BC$220,0)),"",VLOOKUP(NI$1,'Tactic Recode'!$A$1:$B$547,2,FALSE))</f>
        <v/>
      </c>
      <c r="NJ56" t="str">
        <f>IF(ISERROR(MATCH(NJ$1,'CSC Mitre'!BC$1:BC$220,0)),"",VLOOKUP(NJ$1,'Tactic Recode'!$A$1:$B$547,2,FALSE))</f>
        <v/>
      </c>
      <c r="NK56" t="str">
        <f>IF(ISERROR(MATCH(NK$1,'CSC Mitre'!BC$1:BC$220,0)),"",VLOOKUP(NK$1,'Tactic Recode'!$A$1:$B$547,2,FALSE))</f>
        <v/>
      </c>
      <c r="NL56" t="str">
        <f>IF(ISERROR(MATCH(NL$1,'CSC Mitre'!BC$1:BC$220,0)),"",VLOOKUP(NL$1,'Tactic Recode'!$A$1:$B$547,2,FALSE))</f>
        <v/>
      </c>
      <c r="NM56" t="str">
        <f>IF(ISERROR(MATCH(NM$1,'CSC Mitre'!BC$1:BC$220,0)),"",VLOOKUP(NM$1,'Tactic Recode'!$A$1:$B$547,2,FALSE))</f>
        <v/>
      </c>
      <c r="NN56" t="str">
        <f>IF(ISERROR(MATCH(NN$1,'CSC Mitre'!BC$1:BC$220,0)),"",VLOOKUP(NN$1,'Tactic Recode'!$A$1:$B$547,2,FALSE))</f>
        <v/>
      </c>
      <c r="NO56" t="str">
        <f>IF(ISERROR(MATCH(NO$1,'CSC Mitre'!BC$1:BC$220,0)),"",VLOOKUP(NO$1,'Tactic Recode'!$A$1:$B$547,2,FALSE))</f>
        <v/>
      </c>
      <c r="NP56" t="str">
        <f>IF(ISERROR(MATCH(NP$1,'CSC Mitre'!BC$1:BC$220,0)),"",VLOOKUP(NP$1,'Tactic Recode'!$A$1:$B$547,2,FALSE))</f>
        <v/>
      </c>
      <c r="NQ56" t="str">
        <f>IF(ISERROR(MATCH(NQ$1,'CSC Mitre'!BC$1:BC$220,0)),"",VLOOKUP(NQ$1,'Tactic Recode'!$A$1:$B$547,2,FALSE))</f>
        <v/>
      </c>
      <c r="NR56" t="str">
        <f>IF(ISERROR(MATCH(NR$1,'CSC Mitre'!BC$1:BC$220,0)),"",VLOOKUP(NR$1,'Tactic Recode'!$A$1:$B$547,2,FALSE))</f>
        <v/>
      </c>
      <c r="NS56" t="str">
        <f>IF(ISERROR(MATCH(NS$1,'CSC Mitre'!BC$1:BC$220,0)),"",VLOOKUP(NS$1,'Tactic Recode'!$A$1:$B$547,2,FALSE))</f>
        <v/>
      </c>
      <c r="NT56" t="str">
        <f>IF(ISERROR(MATCH(NT$1,'CSC Mitre'!BC$1:BC$220,0)),"",VLOOKUP(NT$1,'Tactic Recode'!$A$1:$B$547,2,FALSE))</f>
        <v/>
      </c>
      <c r="NU56" t="str">
        <f>IF(ISERROR(MATCH(NU$1,'CSC Mitre'!BC$1:BC$220,0)),"",VLOOKUP(NU$1,'Tactic Recode'!$A$1:$B$547,2,FALSE))</f>
        <v/>
      </c>
      <c r="NV56" t="str">
        <f>IF(ISERROR(MATCH(NV$1,'CSC Mitre'!BC$1:BC$220,0)),"",VLOOKUP(NV$1,'Tactic Recode'!$A$1:$B$547,2,FALSE))</f>
        <v/>
      </c>
      <c r="NW56" t="str">
        <f>IF(ISERROR(MATCH(NW$1,'CSC Mitre'!BC$1:BC$220,0)),"",VLOOKUP(NW$1,'Tactic Recode'!$A$1:$B$547,2,FALSE))</f>
        <v/>
      </c>
      <c r="NX56" t="str">
        <f>IF(ISERROR(MATCH(NX$1,'CSC Mitre'!BC$1:BC$220,0)),"",VLOOKUP(NX$1,'Tactic Recode'!$A$1:$B$547,2,FALSE))</f>
        <v/>
      </c>
      <c r="NY56" t="str">
        <f>IF(ISERROR(MATCH(NY$1,'CSC Mitre'!BC$1:BC$220,0)),"",VLOOKUP(NY$1,'Tactic Recode'!$A$1:$B$547,2,FALSE))</f>
        <v/>
      </c>
      <c r="NZ56" t="str">
        <f>IF(ISERROR(MATCH(NZ$1,'CSC Mitre'!BC$1:BC$220,0)),"",VLOOKUP(NZ$1,'Tactic Recode'!$A$1:$B$547,2,FALSE))</f>
        <v/>
      </c>
      <c r="OA56" t="str">
        <f>IF(ISERROR(MATCH(OA$1,'CSC Mitre'!BC$1:BC$220,0)),"",VLOOKUP(OA$1,'Tactic Recode'!$A$1:$B$547,2,FALSE))</f>
        <v/>
      </c>
      <c r="OB56" t="str">
        <f>IF(ISERROR(MATCH(OB$1,'CSC Mitre'!BC$1:BC$220,0)),"",VLOOKUP(OB$1,'Tactic Recode'!$A$1:$B$547,2,FALSE))</f>
        <v/>
      </c>
      <c r="OC56" t="str">
        <f>IF(ISERROR(MATCH(OC$1,'CSC Mitre'!BC$1:BC$220,0)),"",VLOOKUP(OC$1,'Tactic Recode'!$A$1:$B$547,2,FALSE))</f>
        <v/>
      </c>
      <c r="OD56" t="str">
        <f>IF(ISERROR(MATCH(OD$1,'CSC Mitre'!BC$1:BC$220,0)),"",VLOOKUP(OD$1,'Tactic Recode'!$A$1:$B$547,2,FALSE))</f>
        <v/>
      </c>
      <c r="OE56" t="str">
        <f>IF(ISERROR(MATCH(OE$1,'CSC Mitre'!BC$1:BC$220,0)),"",VLOOKUP(OE$1,'Tactic Recode'!$A$1:$B$547,2,FALSE))</f>
        <v/>
      </c>
      <c r="OF56" t="str">
        <f>IF(ISERROR(MATCH(OF$1,'CSC Mitre'!BC$1:BC$220,0)),"",VLOOKUP(OF$1,'Tactic Recode'!$A$1:$B$547,2,FALSE))</f>
        <v/>
      </c>
      <c r="OG56" t="str">
        <f>IF(ISERROR(MATCH(OG$1,'CSC Mitre'!BC$1:BC$220,0)),"",VLOOKUP(OG$1,'Tactic Recode'!$A$1:$B$547,2,FALSE))</f>
        <v/>
      </c>
      <c r="OH56" t="str">
        <f>IF(ISERROR(MATCH(OH$1,'CSC Mitre'!BC$1:BC$220,0)),"",VLOOKUP(OH$1,'Tactic Recode'!$A$1:$B$547,2,FALSE))</f>
        <v/>
      </c>
      <c r="OI56" t="str">
        <f>IF(ISERROR(MATCH(OI$1,'CSC Mitre'!BC$1:BC$220,0)),"",VLOOKUP(OI$1,'Tactic Recode'!$A$1:$B$547,2,FALSE))</f>
        <v/>
      </c>
      <c r="OJ56" t="str">
        <f>IF(ISERROR(MATCH(OJ$1,'CSC Mitre'!BC$1:BC$220,0)),"",VLOOKUP(OJ$1,'Tactic Recode'!$A$1:$B$547,2,FALSE))</f>
        <v/>
      </c>
      <c r="OK56" t="str">
        <f>IF(ISERROR(MATCH(OK$1,'CSC Mitre'!BC$1:BC$220,0)),"",VLOOKUP(OK$1,'Tactic Recode'!$A$1:$B$547,2,FALSE))</f>
        <v/>
      </c>
      <c r="OL56" t="str">
        <f>IF(ISERROR(MATCH(OL$1,'CSC Mitre'!BC$1:BC$220,0)),"",VLOOKUP(OL$1,'Tactic Recode'!$A$1:$B$547,2,FALSE))</f>
        <v/>
      </c>
      <c r="OM56" t="str">
        <f>IF(ISERROR(MATCH(OM$1,'CSC Mitre'!BC$1:BC$220,0)),"",VLOOKUP(OM$1,'Tactic Recode'!$A$1:$B$547,2,FALSE))</f>
        <v/>
      </c>
      <c r="ON56" t="str">
        <f>IF(ISERROR(MATCH(ON$1,'CSC Mitre'!BC$1:BC$220,0)),"",VLOOKUP(ON$1,'Tactic Recode'!$A$1:$B$547,2,FALSE))</f>
        <v/>
      </c>
      <c r="OO56" t="str">
        <f>IF(ISERROR(MATCH(OO$1,'CSC Mitre'!BC$1:BC$220,0)),"",VLOOKUP(OO$1,'Tactic Recode'!$A$1:$B$547,2,FALSE))</f>
        <v/>
      </c>
      <c r="OP56" t="str">
        <f>IF(ISERROR(MATCH(OP$1,'CSC Mitre'!BC$1:BC$220,0)),"",VLOOKUP(OP$1,'Tactic Recode'!$A$1:$B$547,2,FALSE))</f>
        <v/>
      </c>
      <c r="OQ56" t="str">
        <f>IF(ISERROR(MATCH(OQ$1,'CSC Mitre'!BC$1:BC$220,0)),"",VLOOKUP(OQ$1,'Tactic Recode'!$A$1:$B$547,2,FALSE))</f>
        <v/>
      </c>
      <c r="OR56" t="str">
        <f>IF(ISERROR(MATCH(OR$1,'CSC Mitre'!BC$1:BC$220,0)),"",VLOOKUP(OR$1,'Tactic Recode'!$A$1:$B$547,2,FALSE))</f>
        <v/>
      </c>
      <c r="OS56" t="str">
        <f>IF(ISERROR(MATCH(OS$1,'CSC Mitre'!BC$1:BC$220,0)),"",VLOOKUP(OS$1,'Tactic Recode'!$A$1:$B$547,2,FALSE))</f>
        <v/>
      </c>
      <c r="OT56" t="str">
        <f>IF(ISERROR(MATCH(OT$1,'CSC Mitre'!BC$1:BC$220,0)),"",VLOOKUP(OT$1,'Tactic Recode'!$A$1:$B$547,2,FALSE))</f>
        <v/>
      </c>
      <c r="OU56" t="str">
        <f>IF(ISERROR(MATCH(OU$1,'CSC Mitre'!BC$1:BC$220,0)),"",VLOOKUP(OU$1,'Tactic Recode'!$A$1:$B$547,2,FALSE))</f>
        <v/>
      </c>
      <c r="OV56" t="str">
        <f>IF(ISERROR(MATCH(OV$1,'CSC Mitre'!BC$1:BC$220,0)),"",VLOOKUP(OV$1,'Tactic Recode'!$A$1:$B$547,2,FALSE))</f>
        <v/>
      </c>
      <c r="OW56" t="str">
        <f>IF(ISERROR(MATCH(OW$1,'CSC Mitre'!BC$1:BC$220,0)),"",VLOOKUP(OW$1,'Tactic Recode'!$A$1:$B$547,2,FALSE))</f>
        <v/>
      </c>
      <c r="OX56" t="str">
        <f>IF(ISERROR(MATCH(OX$1,'CSC Mitre'!BC$1:BC$220,0)),"",VLOOKUP(OX$1,'Tactic Recode'!$A$1:$B$547,2,FALSE))</f>
        <v/>
      </c>
      <c r="OY56" t="str">
        <f>IF(ISERROR(MATCH(OY$1,'CSC Mitre'!BC$1:BC$220,0)),"",VLOOKUP(OY$1,'Tactic Recode'!$A$1:$B$547,2,FALSE))</f>
        <v/>
      </c>
      <c r="OZ56" t="str">
        <f>IF(ISERROR(MATCH(OZ$1,'CSC Mitre'!BC$1:BC$220,0)),"",VLOOKUP(OZ$1,'Tactic Recode'!$A$1:$B$547,2,FALSE))</f>
        <v/>
      </c>
      <c r="PA56" t="str">
        <f>IF(ISERROR(MATCH(PA$1,'CSC Mitre'!BC$1:BC$220,0)),"",VLOOKUP(PA$1,'Tactic Recode'!$A$1:$B$547,2,FALSE))</f>
        <v/>
      </c>
      <c r="PB56" t="str">
        <f>IF(ISERROR(MATCH(PB$1,'CSC Mitre'!BC$1:BC$220,0)),"",VLOOKUP(PB$1,'Tactic Recode'!$A$1:$B$547,2,FALSE))</f>
        <v/>
      </c>
      <c r="PC56" t="str">
        <f>IF(ISERROR(MATCH(PC$1,'CSC Mitre'!BC$1:BC$220,0)),"",VLOOKUP(PC$1,'Tactic Recode'!$A$1:$B$547,2,FALSE))</f>
        <v/>
      </c>
      <c r="PD56" t="str">
        <f>IF(ISERROR(MATCH(PD$1,'CSC Mitre'!BC$1:BC$220,0)),"",VLOOKUP(PD$1,'Tactic Recode'!$A$1:$B$547,2,FALSE))</f>
        <v/>
      </c>
      <c r="PE56" t="str">
        <f>IF(ISERROR(MATCH(PE$1,'CSC Mitre'!BC$1:BC$220,0)),"",VLOOKUP(PE$1,'Tactic Recode'!$A$1:$B$547,2,FALSE))</f>
        <v/>
      </c>
      <c r="PF56" t="str">
        <f>IF(ISERROR(MATCH(PF$1,'CSC Mitre'!BC$1:BC$220,0)),"",VLOOKUP(PF$1,'Tactic Recode'!$A$1:$B$547,2,FALSE))</f>
        <v/>
      </c>
      <c r="PG56" t="str">
        <f>IF(ISERROR(MATCH(PG$1,'CSC Mitre'!BC$1:BC$220,0)),"",VLOOKUP(PG$1,'Tactic Recode'!$A$1:$B$547,2,FALSE))</f>
        <v/>
      </c>
      <c r="PH56" t="str">
        <f>IF(ISERROR(MATCH(PH$1,'CSC Mitre'!BC$1:BC$220,0)),"",VLOOKUP(PH$1,'Tactic Recode'!$A$1:$B$547,2,FALSE))</f>
        <v/>
      </c>
      <c r="PI56" t="str">
        <f>IF(ISERROR(MATCH(PI$1,'CSC Mitre'!BC$1:BC$220,0)),"",VLOOKUP(PI$1,'Tactic Recode'!$A$1:$B$547,2,FALSE))</f>
        <v/>
      </c>
      <c r="PJ56" t="str">
        <f>IF(ISERROR(MATCH(PJ$1,'CSC Mitre'!BC$1:BC$220,0)),"",VLOOKUP(PJ$1,'Tactic Recode'!$A$1:$B$547,2,FALSE))</f>
        <v/>
      </c>
      <c r="PK56" t="str">
        <f>IF(ISERROR(MATCH(PK$1,'CSC Mitre'!BC$1:BC$220,0)),"",VLOOKUP(PK$1,'Tactic Recode'!$A$1:$B$547,2,FALSE))</f>
        <v/>
      </c>
      <c r="PL56" t="str">
        <f>IF(ISERROR(MATCH(PL$1,'CSC Mitre'!BC$1:BC$220,0)),"",VLOOKUP(PL$1,'Tactic Recode'!$A$1:$B$547,2,FALSE))</f>
        <v/>
      </c>
      <c r="PM56" t="str">
        <f>IF(ISERROR(MATCH(PM$1,'CSC Mitre'!BC$1:BC$220,0)),"",VLOOKUP(PM$1,'Tactic Recode'!$A$1:$B$547,2,FALSE))</f>
        <v/>
      </c>
      <c r="PN56" t="str">
        <f>IF(ISERROR(MATCH(PN$1,'CSC Mitre'!BC$1:BC$220,0)),"",VLOOKUP(PN$1,'Tactic Recode'!$A$1:$B$547,2,FALSE))</f>
        <v/>
      </c>
      <c r="PO56" t="str">
        <f>IF(ISERROR(MATCH(PO$1,'CSC Mitre'!BC$1:BC$220,0)),"",VLOOKUP(PO$1,'Tactic Recode'!$A$1:$B$547,2,FALSE))</f>
        <v/>
      </c>
      <c r="PP56" t="str">
        <f>IF(ISERROR(MATCH(PP$1,'CSC Mitre'!BC$1:BC$220,0)),"",VLOOKUP(PP$1,'Tactic Recode'!$A$1:$B$547,2,FALSE))</f>
        <v/>
      </c>
      <c r="PQ56" t="str">
        <f>IF(ISERROR(MATCH(PQ$1,'CSC Mitre'!BC$1:BC$220,0)),"",VLOOKUP(PQ$1,'Tactic Recode'!$A$1:$B$547,2,FALSE))</f>
        <v/>
      </c>
      <c r="PR56" t="str">
        <f>IF(ISERROR(MATCH(PR$1,'CSC Mitre'!BC$1:BC$220,0)),"",VLOOKUP(PR$1,'Tactic Recode'!$A$1:$B$547,2,FALSE))</f>
        <v>Defense Evasion, Persistence, Privilage Escalation</v>
      </c>
      <c r="PS56" t="str">
        <f>IF(ISERROR(MATCH(PS$1,'CSC Mitre'!BC$1:BC$220,0)),"",VLOOKUP(PS$1,'Tactic Recode'!$A$1:$B$547,2,FALSE))</f>
        <v/>
      </c>
      <c r="PT56" t="str">
        <f>IF(ISERROR(MATCH(PT$1,'CSC Mitre'!BC$1:BC$220,0)),"",VLOOKUP(PT$1,'Tactic Recode'!$A$1:$B$547,2,FALSE))</f>
        <v>Defense Evasion, Persistence, Privilage Escalation</v>
      </c>
      <c r="PU56" t="str">
        <f>IF(ISERROR(MATCH(PU$1,'CSC Mitre'!BC$1:BC$220,0)),"",VLOOKUP(PU$1,'Tactic Recode'!$A$1:$B$547,2,FALSE))</f>
        <v/>
      </c>
      <c r="PV56" t="str">
        <f>IF(ISERROR(MATCH(PV$1,'CSC Mitre'!BC$1:BC$220,0)),"",VLOOKUP(PV$1,'Tactic Recode'!$A$1:$B$547,2,FALSE))</f>
        <v/>
      </c>
      <c r="PW56" t="str">
        <f>IF(ISERROR(MATCH(PW$1,'CSC Mitre'!BC$1:BC$220,0)),"",VLOOKUP(PW$1,'Tactic Recode'!$A$1:$B$547,2,FALSE))</f>
        <v/>
      </c>
      <c r="PX56" t="str">
        <f>IF(ISERROR(MATCH(PX$1,'CSC Mitre'!BC$1:BC$220,0)),"",VLOOKUP(PX$1,'Tactic Recode'!$A$1:$B$547,2,FALSE))</f>
        <v/>
      </c>
      <c r="PY56" t="str">
        <f>IF(ISERROR(MATCH(PY$1,'CSC Mitre'!BC$1:BC$220,0)),"",VLOOKUP(PY$1,'Tactic Recode'!$A$1:$B$547,2,FALSE))</f>
        <v/>
      </c>
      <c r="PZ56" t="str">
        <f>IF(ISERROR(MATCH(PZ$1,'CSC Mitre'!BC$1:BC$220,0)),"",VLOOKUP(PZ$1,'Tactic Recode'!$A$1:$B$547,2,FALSE))</f>
        <v/>
      </c>
      <c r="QA56" t="str">
        <f>IF(ISERROR(MATCH(QA$1,'CSC Mitre'!BC$1:BC$220,0)),"",VLOOKUP(QA$1,'Tactic Recode'!$A$1:$B$547,2,FALSE))</f>
        <v/>
      </c>
      <c r="QB56" t="str">
        <f>IF(ISERROR(MATCH(QB$1,'CSC Mitre'!BC$1:BC$220,0)),"",VLOOKUP(QB$1,'Tactic Recode'!$A$1:$B$547,2,FALSE))</f>
        <v/>
      </c>
      <c r="QC56" t="str">
        <f>IF(ISERROR(MATCH(QC$1,'CSC Mitre'!BC$1:BC$220,0)),"",VLOOKUP(QC$1,'Tactic Recode'!$A$1:$B$547,2,FALSE))</f>
        <v/>
      </c>
      <c r="QD56" t="str">
        <f>IF(ISERROR(MATCH(QD$1,'CSC Mitre'!BC$1:BC$220,0)),"",VLOOKUP(QD$1,'Tactic Recode'!$A$1:$B$547,2,FALSE))</f>
        <v/>
      </c>
      <c r="QE56" t="str">
        <f>IF(ISERROR(MATCH(QE$1,'CSC Mitre'!BC$1:BC$220,0)),"",VLOOKUP(QE$1,'Tactic Recode'!$A$1:$B$547,2,FALSE))</f>
        <v/>
      </c>
      <c r="QF56" t="str">
        <f>IF(ISERROR(MATCH(QF$1,'CSC Mitre'!BC$1:BC$220,0)),"",VLOOKUP(QF$1,'Tactic Recode'!$A$1:$B$547,2,FALSE))</f>
        <v/>
      </c>
      <c r="QG56" t="str">
        <f>IF(ISERROR(MATCH(QG$1,'CSC Mitre'!BC$1:BC$220,0)),"",VLOOKUP(QG$1,'Tactic Recode'!$A$1:$B$547,2,FALSE))</f>
        <v/>
      </c>
      <c r="QH56" t="str">
        <f>IF(ISERROR(MATCH(QH$1,'CSC Mitre'!BC$1:BC$220,0)),"",VLOOKUP(QH$1,'Tactic Recode'!$A$1:$B$547,2,FALSE))</f>
        <v/>
      </c>
      <c r="QI56" t="str">
        <f>IF(ISERROR(MATCH(QI$1,'CSC Mitre'!BC$1:BC$220,0)),"",VLOOKUP(QI$1,'Tactic Recode'!$A$1:$B$547,2,FALSE))</f>
        <v/>
      </c>
      <c r="QJ56" t="str">
        <f>IF(ISERROR(MATCH(QJ$1,'CSC Mitre'!BC$1:BC$220,0)),"",VLOOKUP(QJ$1,'Tactic Recode'!$A$1:$B$547,2,FALSE))</f>
        <v/>
      </c>
      <c r="QK56" t="str">
        <f>IF(ISERROR(MATCH(QK$1,'CSC Mitre'!BC$1:BC$220,0)),"",VLOOKUP(QK$1,'Tactic Recode'!$A$1:$B$547,2,FALSE))</f>
        <v/>
      </c>
      <c r="QL56" t="str">
        <f>IF(ISERROR(MATCH(QL$1,'CSC Mitre'!BC$1:BC$220,0)),"",VLOOKUP(QL$1,'Tactic Recode'!$A$1:$B$547,2,FALSE))</f>
        <v/>
      </c>
      <c r="QM56" t="str">
        <f>IF(ISERROR(MATCH(QM$1,'CSC Mitre'!BC$1:BC$220,0)),"",VLOOKUP(QM$1,'Tactic Recode'!$A$1:$B$547,2,FALSE))</f>
        <v/>
      </c>
      <c r="QN56" t="str">
        <f>IF(ISERROR(MATCH(QN$1,'CSC Mitre'!BC$1:BC$220,0)),"",VLOOKUP(QN$1,'Tactic Recode'!$A$1:$B$547,2,FALSE))</f>
        <v/>
      </c>
      <c r="QO56" t="str">
        <f>IF(ISERROR(MATCH(QO$1,'CSC Mitre'!BC$1:BC$220,0)),"",VLOOKUP(QO$1,'Tactic Recode'!$A$1:$B$547,2,FALSE))</f>
        <v/>
      </c>
      <c r="QP56" t="str">
        <f>IF(ISERROR(MATCH(QP$1,'CSC Mitre'!BC$1:BC$220,0)),"",VLOOKUP(QP$1,'Tactic Recode'!$A$1:$B$547,2,FALSE))</f>
        <v/>
      </c>
      <c r="QQ56" t="str">
        <f>IF(ISERROR(MATCH(QQ$1,'CSC Mitre'!BC$1:BC$220,0)),"",VLOOKUP(QQ$1,'Tactic Recode'!$A$1:$B$547,2,FALSE))</f>
        <v/>
      </c>
      <c r="QR56" t="str">
        <f>IF(ISERROR(MATCH(QR$1,'CSC Mitre'!BC$1:BC$220,0)),"",VLOOKUP(QR$1,'Tactic Recode'!$A$1:$B$547,2,FALSE))</f>
        <v/>
      </c>
      <c r="QS56" t="str">
        <f>IF(ISERROR(MATCH(QS$1,'CSC Mitre'!BC$1:BC$220,0)),"",VLOOKUP(QS$1,'Tactic Recode'!$A$1:$B$547,2,FALSE))</f>
        <v/>
      </c>
      <c r="QT56" t="str">
        <f>IF(ISERROR(MATCH(QT$1,'CSC Mitre'!BC$1:BC$220,0)),"",VLOOKUP(QT$1,'Tactic Recode'!$A$1:$B$547,2,FALSE))</f>
        <v/>
      </c>
      <c r="QU56" t="str">
        <f>IF(ISERROR(MATCH(QU$1,'CSC Mitre'!BC$1:BC$220,0)),"",VLOOKUP(QU$1,'Tactic Recode'!$A$1:$B$547,2,FALSE))</f>
        <v/>
      </c>
      <c r="QV56" t="str">
        <f>IF(ISERROR(MATCH(QV$1,'CSC Mitre'!BC$1:BC$220,0)),"",VLOOKUP(QV$1,'Tactic Recode'!$A$1:$B$547,2,FALSE))</f>
        <v/>
      </c>
      <c r="QW56" t="str">
        <f>IF(ISERROR(MATCH(QW$1,'CSC Mitre'!BC$1:BC$220,0)),"",VLOOKUP(QW$1,'Tactic Recode'!$A$1:$B$547,2,FALSE))</f>
        <v/>
      </c>
      <c r="QX56" t="str">
        <f>IF(ISERROR(MATCH(QX$1,'CSC Mitre'!BC$1:BC$220,0)),"",VLOOKUP(QX$1,'Tactic Recode'!$A$1:$B$547,2,FALSE))</f>
        <v/>
      </c>
      <c r="QY56" t="str">
        <f>IF(ISERROR(MATCH(QY$1,'CSC Mitre'!BC$1:BC$220,0)),"",VLOOKUP(QY$1,'Tactic Recode'!$A$1:$B$547,2,FALSE))</f>
        <v/>
      </c>
      <c r="QZ56" t="str">
        <f>IF(ISERROR(MATCH(QZ$1,'CSC Mitre'!BC$1:BC$220,0)),"",VLOOKUP(QZ$1,'Tactic Recode'!$A$1:$B$547,2,FALSE))</f>
        <v/>
      </c>
      <c r="RA56" t="str">
        <f>IF(ISERROR(MATCH(RA$1,'CSC Mitre'!BC$1:BC$220,0)),"",VLOOKUP(RA$1,'Tactic Recode'!$A$1:$B$547,2,FALSE))</f>
        <v/>
      </c>
      <c r="RB56" t="str">
        <f>IF(ISERROR(MATCH(RB$1,'CSC Mitre'!BC$1:BC$220,0)),"",VLOOKUP(RB$1,'Tactic Recode'!$A$1:$B$547,2,FALSE))</f>
        <v/>
      </c>
      <c r="RC56" t="str">
        <f>IF(ISERROR(MATCH(RC$1,'CSC Mitre'!BC$1:BC$220,0)),"",VLOOKUP(RC$1,'Tactic Recode'!$A$1:$B$547,2,FALSE))</f>
        <v/>
      </c>
      <c r="RD56" t="str">
        <f>IF(ISERROR(MATCH(RD$1,'CSC Mitre'!BC$1:BC$220,0)),"",VLOOKUP(RD$1,'Tactic Recode'!$A$1:$B$547,2,FALSE))</f>
        <v/>
      </c>
      <c r="RE56" t="str">
        <f>IF(ISERROR(MATCH(RE$1,'CSC Mitre'!BC$1:BC$220,0)),"",VLOOKUP(RE$1,'Tactic Recode'!$A$1:$B$547,2,FALSE))</f>
        <v/>
      </c>
      <c r="RF56" t="str">
        <f>IF(ISERROR(MATCH(RF$1,'CSC Mitre'!BC$1:BC$220,0)),"",VLOOKUP(RF$1,'Tactic Recode'!$A$1:$B$547,2,FALSE))</f>
        <v/>
      </c>
      <c r="RG56" t="str">
        <f>IF(ISERROR(MATCH(RG$1,'CSC Mitre'!BC$1:BC$220,0)),"",VLOOKUP(RG$1,'Tactic Recode'!$A$1:$B$547,2,FALSE))</f>
        <v/>
      </c>
      <c r="RH56" t="str">
        <f>IF(ISERROR(MATCH(RH$1,'CSC Mitre'!BC$1:BC$220,0)),"",VLOOKUP(RH$1,'Tactic Recode'!$A$1:$B$547,2,FALSE))</f>
        <v/>
      </c>
      <c r="RI56" t="str">
        <f>IF(ISERROR(MATCH(RI$1,'CSC Mitre'!BC$1:BC$220,0)),"",VLOOKUP(RI$1,'Tactic Recode'!$A$1:$B$547,2,FALSE))</f>
        <v/>
      </c>
      <c r="RJ56" t="str">
        <f>IF(ISERROR(MATCH(RJ$1,'CSC Mitre'!BC$1:BC$220,0)),"",VLOOKUP(RJ$1,'Tactic Recode'!$A$1:$B$547,2,FALSE))</f>
        <v/>
      </c>
      <c r="RK56" t="str">
        <f>IF(ISERROR(MATCH(RK$1,'CSC Mitre'!BC$1:BC$220,0)),"",VLOOKUP(RK$1,'Tactic Recode'!$A$1:$B$547,2,FALSE))</f>
        <v/>
      </c>
      <c r="RL56" t="str">
        <f>IF(ISERROR(MATCH(RL$1,'CSC Mitre'!BC$1:BC$220,0)),"",VLOOKUP(RL$1,'Tactic Recode'!$A$1:$B$547,2,FALSE))</f>
        <v/>
      </c>
      <c r="RM56" t="str">
        <f>IF(ISERROR(MATCH(RM$1,'CSC Mitre'!BC$1:BC$220,0)),"",VLOOKUP(RM$1,'Tactic Recode'!$A$1:$B$547,2,FALSE))</f>
        <v/>
      </c>
      <c r="RN56" t="str">
        <f>IF(ISERROR(MATCH(RN$1,'CSC Mitre'!BC$1:BC$220,0)),"",VLOOKUP(RN$1,'Tactic Recode'!$A$1:$B$547,2,FALSE))</f>
        <v/>
      </c>
      <c r="RO56" t="str">
        <f>IF(ISERROR(MATCH(RO$1,'CSC Mitre'!BC$1:BC$220,0)),"",VLOOKUP(RO$1,'Tactic Recode'!$A$1:$B$547,2,FALSE))</f>
        <v/>
      </c>
      <c r="RP56" t="str">
        <f>IF(ISERROR(MATCH(RP$1,'CSC Mitre'!BC$1:BC$220,0)),"",VLOOKUP(RP$1,'Tactic Recode'!$A$1:$B$547,2,FALSE))</f>
        <v/>
      </c>
      <c r="RQ56" t="str">
        <f>IF(ISERROR(MATCH(RQ$1,'CSC Mitre'!BC$1:BC$220,0)),"",VLOOKUP(RQ$1,'Tactic Recode'!$A$1:$B$547,2,FALSE))</f>
        <v/>
      </c>
      <c r="RR56" t="str">
        <f>IF(ISERROR(MATCH(RR$1,'CSC Mitre'!BC$1:BC$220,0)),"",VLOOKUP(RR$1,'Tactic Recode'!$A$1:$B$547,2,FALSE))</f>
        <v/>
      </c>
      <c r="RS56" t="str">
        <f>IF(ISERROR(MATCH(RS$1,'CSC Mitre'!BC$1:BC$220,0)),"",VLOOKUP(RS$1,'Tactic Recode'!$A$1:$B$547,2,FALSE))</f>
        <v/>
      </c>
      <c r="RT56" t="str">
        <f>IF(ISERROR(MATCH(RT$1,'CSC Mitre'!BC$1:BC$220,0)),"",VLOOKUP(RT$1,'Tactic Recode'!$A$1:$B$547,2,FALSE))</f>
        <v/>
      </c>
      <c r="RU56" t="str">
        <f>IF(ISERROR(MATCH(RU$1,'CSC Mitre'!BC$1:BC$220,0)),"",VLOOKUP(RU$1,'Tactic Recode'!$A$1:$B$547,2,FALSE))</f>
        <v/>
      </c>
      <c r="RV56" t="str">
        <f>IF(ISERROR(MATCH(RV$1,'CSC Mitre'!BC$1:BC$220,0)),"",VLOOKUP(RV$1,'Tactic Recode'!$A$1:$B$547,2,FALSE))</f>
        <v/>
      </c>
      <c r="RW56" t="str">
        <f>IF(ISERROR(MATCH(RW$1,'CSC Mitre'!BC$1:BC$220,0)),"",VLOOKUP(RW$1,'Tactic Recode'!$A$1:$B$547,2,FALSE))</f>
        <v/>
      </c>
      <c r="RX56" t="str">
        <f>IF(ISERROR(MATCH(RX$1,'CSC Mitre'!BC$1:BC$220,0)),"",VLOOKUP(RX$1,'Tactic Recode'!$A$1:$B$547,2,FALSE))</f>
        <v/>
      </c>
      <c r="RY56" t="str">
        <f>IF(ISERROR(MATCH(RY$1,'CSC Mitre'!BC$1:BC$220,0)),"",VLOOKUP(RY$1,'Tactic Recode'!$A$1:$B$547,2,FALSE))</f>
        <v/>
      </c>
      <c r="RZ56" t="str">
        <f>IF(ISERROR(MATCH(RZ$1,'CSC Mitre'!BC$1:BC$220,0)),"",VLOOKUP(RZ$1,'Tactic Recode'!$A$1:$B$547,2,FALSE))</f>
        <v/>
      </c>
      <c r="SA56" t="str">
        <f>IF(ISERROR(MATCH(SA$1,'CSC Mitre'!BC$1:BC$220,0)),"",VLOOKUP(SA$1,'Tactic Recode'!$A$1:$B$547,2,FALSE))</f>
        <v/>
      </c>
      <c r="SB56" t="str">
        <f>IF(ISERROR(MATCH(SB$1,'CSC Mitre'!BC$1:BC$220,0)),"",VLOOKUP(SB$1,'Tactic Recode'!$A$1:$B$547,2,FALSE))</f>
        <v/>
      </c>
      <c r="SC56" t="str">
        <f>IF(ISERROR(MATCH(SC$1,'CSC Mitre'!BC$1:BC$220,0)),"",VLOOKUP(SC$1,'Tactic Recode'!$A$1:$B$547,2,FALSE))</f>
        <v/>
      </c>
      <c r="SD56" t="str">
        <f>IF(ISERROR(MATCH(SD$1,'CSC Mitre'!BC$1:BC$220,0)),"",VLOOKUP(SD$1,'Tactic Recode'!$A$1:$B$547,2,FALSE))</f>
        <v/>
      </c>
      <c r="SE56" t="str">
        <f>IF(ISERROR(MATCH(SE$1,'CSC Mitre'!BC$1:BC$220,0)),"",VLOOKUP(SE$1,'Tactic Recode'!$A$1:$B$547,2,FALSE))</f>
        <v/>
      </c>
      <c r="SF56" t="str">
        <f>IF(ISERROR(MATCH(SF$1,'CSC Mitre'!BC$1:BC$220,0)),"",VLOOKUP(SF$1,'Tactic Recode'!$A$1:$B$547,2,FALSE))</f>
        <v/>
      </c>
      <c r="SG56" t="str">
        <f>IF(ISERROR(MATCH(SG$1,'CSC Mitre'!BC$1:BC$220,0)),"",VLOOKUP(SG$1,'Tactic Recode'!$A$1:$B$547,2,FALSE))</f>
        <v/>
      </c>
      <c r="SH56" t="str">
        <f>IF(ISERROR(MATCH(SH$1,'CSC Mitre'!BC$1:BC$220,0)),"",VLOOKUP(SH$1,'Tactic Recode'!$A$1:$B$547,2,FALSE))</f>
        <v/>
      </c>
      <c r="SI56" t="str">
        <f>IF(ISERROR(MATCH(SI$1,'CSC Mitre'!BC$1:BC$220,0)),"",VLOOKUP(SI$1,'Tactic Recode'!$A$1:$B$547,2,FALSE))</f>
        <v/>
      </c>
      <c r="SJ56" t="str">
        <f>IF(ISERROR(MATCH(SJ$1,'CSC Mitre'!BC$1:BC$220,0)),"",VLOOKUP(SJ$1,'Tactic Recode'!$A$1:$B$547,2,FALSE))</f>
        <v/>
      </c>
      <c r="SK56" t="str">
        <f>IF(ISERROR(MATCH(SK$1,'CSC Mitre'!BC$1:BC$220,0)),"",VLOOKUP(SK$1,'Tactic Recode'!$A$1:$B$547,2,FALSE))</f>
        <v/>
      </c>
      <c r="SL56" t="str">
        <f>IF(ISERROR(MATCH(SL$1,'CSC Mitre'!BC$1:BC$220,0)),"",VLOOKUP(SL$1,'Tactic Recode'!$A$1:$B$547,2,FALSE))</f>
        <v/>
      </c>
      <c r="SM56" t="str">
        <f>IF(ISERROR(MATCH(SM$1,'CSC Mitre'!BC$1:BC$220,0)),"",VLOOKUP(SM$1,'Tactic Recode'!$A$1:$B$547,2,FALSE))</f>
        <v/>
      </c>
      <c r="SN56" t="str">
        <f>IF(ISERROR(MATCH(SN$1,'CSC Mitre'!BC$1:BC$220,0)),"",VLOOKUP(SN$1,'Tactic Recode'!$A$1:$B$547,2,FALSE))</f>
        <v/>
      </c>
      <c r="SO56" t="str">
        <f>IF(ISERROR(MATCH(SO$1,'CSC Mitre'!BC$1:BC$220,0)),"",VLOOKUP(SO$1,'Tactic Recode'!$A$1:$B$547,2,FALSE))</f>
        <v/>
      </c>
      <c r="SP56" t="str">
        <f>IF(ISERROR(MATCH(SP$1,'CSC Mitre'!BC$1:BC$220,0)),"",VLOOKUP(SP$1,'Tactic Recode'!$A$1:$B$547,2,FALSE))</f>
        <v/>
      </c>
      <c r="SQ56" t="str">
        <f>IF(ISERROR(MATCH(SQ$1,'CSC Mitre'!BC$1:BC$220,0)),"",VLOOKUP(SQ$1,'Tactic Recode'!$A$1:$B$547,2,FALSE))</f>
        <v/>
      </c>
      <c r="SR56" t="str">
        <f>IF(ISERROR(MATCH(SR$1,'CSC Mitre'!BC$1:BC$220,0)),"",VLOOKUP(SR$1,'Tactic Recode'!$A$1:$B$547,2,FALSE))</f>
        <v/>
      </c>
      <c r="SS56" t="str">
        <f>IF(ISERROR(MATCH(SS$1,'CSC Mitre'!BC$1:BC$220,0)),"",VLOOKUP(SS$1,'Tactic Recode'!$A$1:$B$547,2,FALSE))</f>
        <v/>
      </c>
      <c r="ST56" t="str">
        <f>IF(ISERROR(MATCH(ST$1,'CSC Mitre'!BC$1:BC$220,0)),"",VLOOKUP(ST$1,'Tactic Recode'!$A$1:$B$547,2,FALSE))</f>
        <v/>
      </c>
      <c r="SU56" t="str">
        <f>IF(ISERROR(MATCH(SU$1,'CSC Mitre'!BC$1:BC$220,0)),"",VLOOKUP(SU$1,'Tactic Recode'!$A$1:$B$547,2,FALSE))</f>
        <v/>
      </c>
      <c r="SV56" t="str">
        <f>IF(ISERROR(MATCH(SV$1,'CSC Mitre'!BC$1:BC$220,0)),"",VLOOKUP(SV$1,'Tactic Recode'!$A$1:$B$547,2,FALSE))</f>
        <v/>
      </c>
      <c r="SW56" t="str">
        <f>IF(ISERROR(MATCH(SW$1,'CSC Mitre'!BC$1:BC$220,0)),"",VLOOKUP(SW$1,'Tactic Recode'!$A$1:$B$547,2,FALSE))</f>
        <v/>
      </c>
      <c r="SX56" t="str">
        <f>IF(ISERROR(MATCH(SX$1,'CSC Mitre'!BC$1:BC$220,0)),"",VLOOKUP(SX$1,'Tactic Recode'!$A$1:$B$547,2,FALSE))</f>
        <v/>
      </c>
      <c r="SY56" t="str">
        <f>IF(ISERROR(MATCH(SY$1,'CSC Mitre'!BC$1:BC$220,0)),"",VLOOKUP(SY$1,'Tactic Recode'!$A$1:$B$547,2,FALSE))</f>
        <v/>
      </c>
      <c r="SZ56" t="str">
        <f>IF(ISERROR(MATCH(SZ$1,'CSC Mitre'!BC$1:BC$220,0)),"",VLOOKUP(SZ$1,'Tactic Recode'!$A$1:$B$547,2,FALSE))</f>
        <v/>
      </c>
      <c r="TA56" t="str">
        <f>IF(ISERROR(MATCH(TA$1,'CSC Mitre'!BC$1:BC$220,0)),"",VLOOKUP(TA$1,'Tactic Recode'!$A$1:$B$547,2,FALSE))</f>
        <v/>
      </c>
      <c r="TB56" t="str">
        <f>IF(ISERROR(MATCH(TB$1,'CSC Mitre'!BC$1:BC$220,0)),"",VLOOKUP(TB$1,'Tactic Recode'!$A$1:$B$547,2,FALSE))</f>
        <v/>
      </c>
      <c r="TC56" t="str">
        <f>IF(ISERROR(MATCH(TC$1,'CSC Mitre'!BC$1:BC$220,0)),"",VLOOKUP(TC$1,'Tactic Recode'!$A$1:$B$547,2,FALSE))</f>
        <v/>
      </c>
      <c r="TD56" t="str">
        <f>IF(ISERROR(MATCH(TD$1,'CSC Mitre'!BC$1:BC$220,0)),"",VLOOKUP(TD$1,'Tactic Recode'!$A$1:$B$547,2,FALSE))</f>
        <v/>
      </c>
      <c r="TE56" t="str">
        <f>IF(ISERROR(MATCH(TE$1,'CSC Mitre'!BC$1:BC$220,0)),"",VLOOKUP(TE$1,'Tactic Recode'!$A$1:$B$547,2,FALSE))</f>
        <v/>
      </c>
      <c r="TF56" t="str">
        <f>IF(ISERROR(MATCH(TF$1,'CSC Mitre'!BC$1:BC$220,0)),"",VLOOKUP(TF$1,'Tactic Recode'!$A$1:$B$547,2,FALSE))</f>
        <v/>
      </c>
      <c r="TG56" t="str">
        <f>IF(ISERROR(MATCH(TG$1,'CSC Mitre'!BC$1:BC$220,0)),"",VLOOKUP(TG$1,'Tactic Recode'!$A$1:$B$547,2,FALSE))</f>
        <v/>
      </c>
      <c r="TH56" t="str">
        <f>IF(ISERROR(MATCH(TH$1,'CSC Mitre'!BC$1:BC$220,0)),"",VLOOKUP(TH$1,'Tactic Recode'!$A$1:$B$547,2,FALSE))</f>
        <v/>
      </c>
      <c r="TI56" t="str">
        <f>IF(ISERROR(MATCH(TI$1,'CSC Mitre'!BC$1:BC$220,0)),"",VLOOKUP(TI$1,'Tactic Recode'!$A$1:$B$547,2,FALSE))</f>
        <v/>
      </c>
      <c r="TJ56" t="str">
        <f>IF(ISERROR(MATCH(TJ$1,'CSC Mitre'!BC$1:BC$220,0)),"",VLOOKUP(TJ$1,'Tactic Recode'!$A$1:$B$547,2,FALSE))</f>
        <v/>
      </c>
      <c r="TK56" t="str">
        <f>IF(ISERROR(MATCH(TK$1,'CSC Mitre'!BC$1:BC$220,0)),"",VLOOKUP(TK$1,'Tactic Recode'!$A$1:$B$547,2,FALSE))</f>
        <v/>
      </c>
      <c r="TL56" t="str">
        <f>IF(ISERROR(MATCH(TL$1,'CSC Mitre'!BC$1:BC$220,0)),"",VLOOKUP(TL$1,'Tactic Recode'!$A$1:$B$547,2,FALSE))</f>
        <v/>
      </c>
      <c r="TM56" t="str">
        <f>IF(ISERROR(MATCH(TM$1,'CSC Mitre'!BC$1:BC$220,0)),"",VLOOKUP(TM$1,'Tactic Recode'!$A$1:$B$547,2,FALSE))</f>
        <v/>
      </c>
      <c r="TN56" t="str">
        <f>IF(ISERROR(MATCH(TN$1,'CSC Mitre'!BC$1:BC$220,0)),"",VLOOKUP(TN$1,'Tactic Recode'!$A$1:$B$547,2,FALSE))</f>
        <v/>
      </c>
      <c r="TO56" t="str">
        <f>IF(ISERROR(MATCH(TO$1,'CSC Mitre'!BC$1:BC$220,0)),"",VLOOKUP(TO$1,'Tactic Recode'!$A$1:$B$547,2,FALSE))</f>
        <v/>
      </c>
      <c r="TP56" t="str">
        <f>IF(ISERROR(MATCH(TP$1,'CSC Mitre'!BC$1:BC$220,0)),"",VLOOKUP(TP$1,'Tactic Recode'!$A$1:$B$547,2,FALSE))</f>
        <v/>
      </c>
      <c r="TQ56" t="str">
        <f>IF(ISERROR(MATCH(TQ$1,'CSC Mitre'!BC$1:BC$220,0)),"",VLOOKUP(TQ$1,'Tactic Recode'!$A$1:$B$547,2,FALSE))</f>
        <v/>
      </c>
      <c r="TR56" t="str">
        <f>IF(ISERROR(MATCH(TR$1,'CSC Mitre'!BC$1:BC$220,0)),"",VLOOKUP(TR$1,'Tactic Recode'!$A$1:$B$547,2,FALSE))</f>
        <v/>
      </c>
      <c r="TS56" t="str">
        <f>IF(ISERROR(MATCH(TS$1,'CSC Mitre'!BC$1:BC$220,0)),"",VLOOKUP(TS$1,'Tactic Recode'!$A$1:$B$547,2,FALSE))</f>
        <v/>
      </c>
      <c r="TT56" t="str">
        <f>IF(ISERROR(MATCH(TT$1,'CSC Mitre'!BC$1:BC$220,0)),"",VLOOKUP(TT$1,'Tactic Recode'!$A$1:$B$547,2,FALSE))</f>
        <v/>
      </c>
      <c r="TU56" t="str">
        <f>IF(ISERROR(MATCH(TU$1,'CSC Mitre'!BC$1:BC$220,0)),"",VLOOKUP(TU$1,'Tactic Recode'!$A$1:$B$547,2,FALSE))</f>
        <v/>
      </c>
      <c r="TV56" t="str">
        <f>IF(ISERROR(MATCH(TV$1,'CSC Mitre'!BC$1:BC$220,0)),"",VLOOKUP(TV$1,'Tactic Recode'!$A$1:$B$547,2,FALSE))</f>
        <v/>
      </c>
      <c r="TW56" t="str">
        <f>IF(ISERROR(MATCH(TW$1,'CSC Mitre'!BC$1:BC$220,0)),"",VLOOKUP(TW$1,'Tactic Recode'!$A$1:$B$547,2,FALSE))</f>
        <v/>
      </c>
      <c r="TX56" t="str">
        <f>IF(ISERROR(MATCH(TX$1,'CSC Mitre'!BC$1:BC$220,0)),"",VLOOKUP(TX$1,'Tactic Recode'!$A$1:$B$547,2,FALSE))</f>
        <v/>
      </c>
      <c r="TY56" t="str">
        <f>IF(ISERROR(MATCH(TY$1,'CSC Mitre'!BC$1:BC$220,0)),"",VLOOKUP(TY$1,'Tactic Recode'!$A$1:$B$547,2,FALSE))</f>
        <v/>
      </c>
      <c r="TZ56" t="str">
        <f>IF(ISERROR(MATCH(TZ$1,'CSC Mitre'!BC$1:BC$220,0)),"",VLOOKUP(TZ$1,'Tactic Recode'!$A$1:$B$547,2,FALSE))</f>
        <v/>
      </c>
      <c r="UA56" t="str">
        <f>IF(ISERROR(MATCH(UA$1,'CSC Mitre'!BC$1:BC$220,0)),"",VLOOKUP(UA$1,'Tactic Recode'!$A$1:$B$547,2,FALSE))</f>
        <v/>
      </c>
      <c r="UB56" t="str">
        <f>IF(ISERROR(MATCH(UB$1,'CSC Mitre'!BC$1:BC$220,0)),"",VLOOKUP(UB$1,'Tactic Recode'!$A$1:$B$547,2,FALSE))</f>
        <v/>
      </c>
    </row>
    <row r="57" spans="1:548" x14ac:dyDescent="0.25">
      <c r="A57" s="59" t="s">
        <v>454</v>
      </c>
      <c r="B57" t="str">
        <f>IF(ISERROR(MATCH(B$1,'CSC Mitre'!BD$1:BD$220,0)),"",VLOOKUP(B$1,'Tactic Recode'!$A$1:$B$547,2,FALSE))</f>
        <v/>
      </c>
      <c r="C57" t="str">
        <f>IF(ISERROR(MATCH(C$1,'CSC Mitre'!BD$1:BD$220,0)),"",VLOOKUP(C$1,'Tactic Recode'!$A$1:$B$547,2,FALSE))</f>
        <v/>
      </c>
      <c r="D57" t="str">
        <f>IF(ISERROR(MATCH(D$1,'CSC Mitre'!BD$1:BD$220,0)),"",VLOOKUP(D$1,'Tactic Recode'!$A$1:$B$547,2,FALSE))</f>
        <v/>
      </c>
      <c r="E57" t="str">
        <f>IF(ISERROR(MATCH(E$1,'CSC Mitre'!BD$1:BD$220,0)),"",VLOOKUP(E$1,'Tactic Recode'!$A$1:$B$547,2,FALSE))</f>
        <v/>
      </c>
      <c r="F57" t="str">
        <f>IF(ISERROR(MATCH(F$1,'CSC Mitre'!BD$1:BD$220,0)),"",VLOOKUP(F$1,'Tactic Recode'!$A$1:$B$547,2,FALSE))</f>
        <v/>
      </c>
      <c r="G57" t="str">
        <f>IF(ISERROR(MATCH(G$1,'CSC Mitre'!BD$1:BD$220,0)),"",VLOOKUP(G$1,'Tactic Recode'!$A$1:$B$547,2,FALSE))</f>
        <v/>
      </c>
      <c r="H57" t="str">
        <f>IF(ISERROR(MATCH(H$1,'CSC Mitre'!BD$1:BD$220,0)),"",VLOOKUP(H$1,'Tactic Recode'!$A$1:$B$547,2,FALSE))</f>
        <v/>
      </c>
      <c r="I57" t="str">
        <f>IF(ISERROR(MATCH(I$1,'CSC Mitre'!BD$1:BD$220,0)),"",VLOOKUP(I$1,'Tactic Recode'!$A$1:$B$547,2,FALSE))</f>
        <v/>
      </c>
      <c r="J57" t="str">
        <f>IF(ISERROR(MATCH(J$1,'CSC Mitre'!BD$1:BD$220,0)),"",VLOOKUP(J$1,'Tactic Recode'!$A$1:$B$547,2,FALSE))</f>
        <v/>
      </c>
      <c r="K57" t="str">
        <f>IF(ISERROR(MATCH(K$1,'CSC Mitre'!BD$1:BD$220,0)),"",VLOOKUP(K$1,'Tactic Recode'!$A$1:$B$547,2,FALSE))</f>
        <v/>
      </c>
      <c r="L57" t="str">
        <f>IF(ISERROR(MATCH(L$1,'CSC Mitre'!BD$1:BD$220,0)),"",VLOOKUP(L$1,'Tactic Recode'!$A$1:$B$547,2,FALSE))</f>
        <v/>
      </c>
      <c r="M57" t="str">
        <f>IF(ISERROR(MATCH(M$1,'CSC Mitre'!BD$1:BD$220,0)),"",VLOOKUP(M$1,'Tactic Recode'!$A$1:$B$547,2,FALSE))</f>
        <v/>
      </c>
      <c r="N57" t="str">
        <f>IF(ISERROR(MATCH(N$1,'CSC Mitre'!BD$1:BD$220,0)),"",VLOOKUP(N$1,'Tactic Recode'!$A$1:$B$547,2,FALSE))</f>
        <v/>
      </c>
      <c r="O57" t="str">
        <f>IF(ISERROR(MATCH(O$1,'CSC Mitre'!BD$1:BD$220,0)),"",VLOOKUP(O$1,'Tactic Recode'!$A$1:$B$547,2,FALSE))</f>
        <v/>
      </c>
      <c r="P57" t="str">
        <f>IF(ISERROR(MATCH(P$1,'CSC Mitre'!BD$1:BD$220,0)),"",VLOOKUP(P$1,'Tactic Recode'!$A$1:$B$547,2,FALSE))</f>
        <v/>
      </c>
      <c r="Q57" t="str">
        <f>IF(ISERROR(MATCH(Q$1,'CSC Mitre'!BD$1:BD$220,0)),"",VLOOKUP(Q$1,'Tactic Recode'!$A$1:$B$547,2,FALSE))</f>
        <v/>
      </c>
      <c r="R57" t="str">
        <f>IF(ISERROR(MATCH(R$1,'CSC Mitre'!BD$1:BD$220,0)),"",VLOOKUP(R$1,'Tactic Recode'!$A$1:$B$547,2,FALSE))</f>
        <v/>
      </c>
      <c r="S57" t="str">
        <f>IF(ISERROR(MATCH(S$1,'CSC Mitre'!BD$1:BD$220,0)),"",VLOOKUP(S$1,'Tactic Recode'!$A$1:$B$547,2,FALSE))</f>
        <v/>
      </c>
      <c r="T57" t="str">
        <f>IF(ISERROR(MATCH(T$1,'CSC Mitre'!BD$1:BD$220,0)),"",VLOOKUP(T$1,'Tactic Recode'!$A$1:$B$547,2,FALSE))</f>
        <v/>
      </c>
      <c r="U57" t="str">
        <f>IF(ISERROR(MATCH(U$1,'CSC Mitre'!BD$1:BD$220,0)),"",VLOOKUP(U$1,'Tactic Recode'!$A$1:$B$547,2,FALSE))</f>
        <v/>
      </c>
      <c r="V57" t="str">
        <f>IF(ISERROR(MATCH(V$1,'CSC Mitre'!BD$1:BD$220,0)),"",VLOOKUP(V$1,'Tactic Recode'!$A$1:$B$547,2,FALSE))</f>
        <v/>
      </c>
      <c r="W57" t="str">
        <f>IF(ISERROR(MATCH(W$1,'CSC Mitre'!BD$1:BD$220,0)),"",VLOOKUP(W$1,'Tactic Recode'!$A$1:$B$547,2,FALSE))</f>
        <v/>
      </c>
      <c r="X57" t="str">
        <f>IF(ISERROR(MATCH(X$1,'CSC Mitre'!BD$1:BD$220,0)),"",VLOOKUP(X$1,'Tactic Recode'!$A$1:$B$547,2,FALSE))</f>
        <v/>
      </c>
      <c r="Y57" t="str">
        <f>IF(ISERROR(MATCH(Y$1,'CSC Mitre'!BD$1:BD$220,0)),"",VLOOKUP(Y$1,'Tactic Recode'!$A$1:$B$547,2,FALSE))</f>
        <v/>
      </c>
      <c r="Z57" t="str">
        <f>IF(ISERROR(MATCH(Z$1,'CSC Mitre'!BD$1:BD$220,0)),"",VLOOKUP(Z$1,'Tactic Recode'!$A$1:$B$547,2,FALSE))</f>
        <v/>
      </c>
      <c r="AA57" t="str">
        <f>IF(ISERROR(MATCH(AA$1,'CSC Mitre'!BD$1:BD$220,0)),"",VLOOKUP(AA$1,'Tactic Recode'!$A$1:$B$547,2,FALSE))</f>
        <v/>
      </c>
      <c r="AB57" t="str">
        <f>IF(ISERROR(MATCH(AB$1,'CSC Mitre'!BD$1:BD$220,0)),"",VLOOKUP(AB$1,'Tactic Recode'!$A$1:$B$547,2,FALSE))</f>
        <v/>
      </c>
      <c r="AC57" t="str">
        <f>IF(ISERROR(MATCH(AC$1,'CSC Mitre'!BD$1:BD$220,0)),"",VLOOKUP(AC$1,'Tactic Recode'!$A$1:$B$547,2,FALSE))</f>
        <v/>
      </c>
      <c r="AD57" t="str">
        <f>IF(ISERROR(MATCH(AD$1,'CSC Mitre'!BD$1:BD$220,0)),"",VLOOKUP(AD$1,'Tactic Recode'!$A$1:$B$547,2,FALSE))</f>
        <v/>
      </c>
      <c r="AE57" t="str">
        <f>IF(ISERROR(MATCH(AE$1,'CSC Mitre'!BD$1:BD$220,0)),"",VLOOKUP(AE$1,'Tactic Recode'!$A$1:$B$547,2,FALSE))</f>
        <v/>
      </c>
      <c r="AF57" t="str">
        <f>IF(ISERROR(MATCH(AF$1,'CSC Mitre'!BD$1:BD$220,0)),"",VLOOKUP(AF$1,'Tactic Recode'!$A$1:$B$547,2,FALSE))</f>
        <v/>
      </c>
      <c r="AG57" t="str">
        <f>IF(ISERROR(MATCH(AG$1,'CSC Mitre'!BD$1:BD$220,0)),"",VLOOKUP(AG$1,'Tactic Recode'!$A$1:$B$547,2,FALSE))</f>
        <v/>
      </c>
      <c r="AH57" t="str">
        <f>IF(ISERROR(MATCH(AH$1,'CSC Mitre'!BD$1:BD$220,0)),"",VLOOKUP(AH$1,'Tactic Recode'!$A$1:$B$547,2,FALSE))</f>
        <v/>
      </c>
      <c r="AI57" t="str">
        <f>IF(ISERROR(MATCH(AI$1,'CSC Mitre'!BD$1:BD$220,0)),"",VLOOKUP(AI$1,'Tactic Recode'!$A$1:$B$547,2,FALSE))</f>
        <v/>
      </c>
      <c r="AJ57" t="str">
        <f>IF(ISERROR(MATCH(AJ$1,'CSC Mitre'!BD$1:BD$220,0)),"",VLOOKUP(AJ$1,'Tactic Recode'!$A$1:$B$547,2,FALSE))</f>
        <v/>
      </c>
      <c r="AK57" t="str">
        <f>IF(ISERROR(MATCH(AK$1,'CSC Mitre'!BD$1:BD$220,0)),"",VLOOKUP(AK$1,'Tactic Recode'!$A$1:$B$547,2,FALSE))</f>
        <v/>
      </c>
      <c r="AL57" t="str">
        <f>IF(ISERROR(MATCH(AL$1,'CSC Mitre'!BD$1:BD$220,0)),"",VLOOKUP(AL$1,'Tactic Recode'!$A$1:$B$547,2,FALSE))</f>
        <v/>
      </c>
      <c r="AM57" t="str">
        <f>IF(ISERROR(MATCH(AM$1,'CSC Mitre'!BD$1:BD$220,0)),"",VLOOKUP(AM$1,'Tactic Recode'!$A$1:$B$547,2,FALSE))</f>
        <v/>
      </c>
      <c r="AN57" t="str">
        <f>IF(ISERROR(MATCH(AN$1,'CSC Mitre'!BD$1:BD$220,0)),"",VLOOKUP(AN$1,'Tactic Recode'!$A$1:$B$547,2,FALSE))</f>
        <v/>
      </c>
      <c r="AO57" t="str">
        <f>IF(ISERROR(MATCH(AO$1,'CSC Mitre'!BD$1:BD$220,0)),"",VLOOKUP(AO$1,'Tactic Recode'!$A$1:$B$547,2,FALSE))</f>
        <v/>
      </c>
      <c r="AP57" t="str">
        <f>IF(ISERROR(MATCH(AP$1,'CSC Mitre'!BD$1:BD$220,0)),"",VLOOKUP(AP$1,'Tactic Recode'!$A$1:$B$547,2,FALSE))</f>
        <v/>
      </c>
      <c r="AQ57" t="str">
        <f>IF(ISERROR(MATCH(AQ$1,'CSC Mitre'!BD$1:BD$220,0)),"",VLOOKUP(AQ$1,'Tactic Recode'!$A$1:$B$547,2,FALSE))</f>
        <v/>
      </c>
      <c r="AR57" t="str">
        <f>IF(ISERROR(MATCH(AR$1,'CSC Mitre'!BD$1:BD$220,0)),"",VLOOKUP(AR$1,'Tactic Recode'!$A$1:$B$547,2,FALSE))</f>
        <v/>
      </c>
      <c r="AS57" t="str">
        <f>IF(ISERROR(MATCH(AS$1,'CSC Mitre'!BD$1:BD$220,0)),"",VLOOKUP(AS$1,'Tactic Recode'!$A$1:$B$547,2,FALSE))</f>
        <v/>
      </c>
      <c r="AT57" t="str">
        <f>IF(ISERROR(MATCH(AT$1,'CSC Mitre'!BD$1:BD$220,0)),"",VLOOKUP(AT$1,'Tactic Recode'!$A$1:$B$547,2,FALSE))</f>
        <v/>
      </c>
      <c r="AU57" t="str">
        <f>IF(ISERROR(MATCH(AU$1,'CSC Mitre'!BD$1:BD$220,0)),"",VLOOKUP(AU$1,'Tactic Recode'!$A$1:$B$547,2,FALSE))</f>
        <v/>
      </c>
      <c r="AV57" t="str">
        <f>IF(ISERROR(MATCH(AV$1,'CSC Mitre'!BD$1:BD$220,0)),"",VLOOKUP(AV$1,'Tactic Recode'!$A$1:$B$547,2,FALSE))</f>
        <v/>
      </c>
      <c r="AW57" t="str">
        <f>IF(ISERROR(MATCH(AW$1,'CSC Mitre'!BD$1:BD$220,0)),"",VLOOKUP(AW$1,'Tactic Recode'!$A$1:$B$547,2,FALSE))</f>
        <v/>
      </c>
      <c r="AX57" t="str">
        <f>IF(ISERROR(MATCH(AX$1,'CSC Mitre'!BD$1:BD$220,0)),"",VLOOKUP(AX$1,'Tactic Recode'!$A$1:$B$547,2,FALSE))</f>
        <v/>
      </c>
      <c r="AY57" t="str">
        <f>IF(ISERROR(MATCH(AY$1,'CSC Mitre'!BD$1:BD$220,0)),"",VLOOKUP(AY$1,'Tactic Recode'!$A$1:$B$547,2,FALSE))</f>
        <v/>
      </c>
      <c r="AZ57" t="str">
        <f>IF(ISERROR(MATCH(AZ$1,'CSC Mitre'!BD$1:BD$220,0)),"",VLOOKUP(AZ$1,'Tactic Recode'!$A$1:$B$547,2,FALSE))</f>
        <v/>
      </c>
      <c r="BA57" t="str">
        <f>IF(ISERROR(MATCH(BA$1,'CSC Mitre'!BD$1:BD$220,0)),"",VLOOKUP(BA$1,'Tactic Recode'!$A$1:$B$547,2,FALSE))</f>
        <v/>
      </c>
      <c r="BB57" t="str">
        <f>IF(ISERROR(MATCH(BB$1,'CSC Mitre'!BD$1:BD$220,0)),"",VLOOKUP(BB$1,'Tactic Recode'!$A$1:$B$547,2,FALSE))</f>
        <v/>
      </c>
      <c r="BC57" t="str">
        <f>IF(ISERROR(MATCH(BC$1,'CSC Mitre'!BD$1:BD$220,0)),"",VLOOKUP(BC$1,'Tactic Recode'!$A$1:$B$547,2,FALSE))</f>
        <v/>
      </c>
      <c r="BD57" t="str">
        <f>IF(ISERROR(MATCH(BD$1,'CSC Mitre'!BD$1:BD$220,0)),"",VLOOKUP(BD$1,'Tactic Recode'!$A$1:$B$547,2,FALSE))</f>
        <v/>
      </c>
      <c r="BE57" t="str">
        <f>IF(ISERROR(MATCH(BE$1,'CSC Mitre'!BD$1:BD$220,0)),"",VLOOKUP(BE$1,'Tactic Recode'!$A$1:$B$547,2,FALSE))</f>
        <v/>
      </c>
      <c r="BF57" t="str">
        <f>IF(ISERROR(MATCH(BF$1,'CSC Mitre'!BD$1:BD$220,0)),"",VLOOKUP(BF$1,'Tactic Recode'!$A$1:$B$547,2,FALSE))</f>
        <v/>
      </c>
      <c r="BG57" t="str">
        <f>IF(ISERROR(MATCH(BG$1,'CSC Mitre'!BD$1:BD$220,0)),"",VLOOKUP(BG$1,'Tactic Recode'!$A$1:$B$547,2,FALSE))</f>
        <v/>
      </c>
      <c r="BH57" t="str">
        <f>IF(ISERROR(MATCH(BH$1,'CSC Mitre'!BD$1:BD$220,0)),"",VLOOKUP(BH$1,'Tactic Recode'!$A$1:$B$547,2,FALSE))</f>
        <v/>
      </c>
      <c r="BI57" t="str">
        <f>IF(ISERROR(MATCH(BI$1,'CSC Mitre'!BD$1:BD$220,0)),"",VLOOKUP(BI$1,'Tactic Recode'!$A$1:$B$547,2,FALSE))</f>
        <v/>
      </c>
      <c r="BJ57" t="str">
        <f>IF(ISERROR(MATCH(BJ$1,'CSC Mitre'!BD$1:BD$220,0)),"",VLOOKUP(BJ$1,'Tactic Recode'!$A$1:$B$547,2,FALSE))</f>
        <v/>
      </c>
      <c r="BK57" t="str">
        <f>IF(ISERROR(MATCH(BK$1,'CSC Mitre'!BD$1:BD$220,0)),"",VLOOKUP(BK$1,'Tactic Recode'!$A$1:$B$547,2,FALSE))</f>
        <v/>
      </c>
      <c r="BL57" t="str">
        <f>IF(ISERROR(MATCH(BL$1,'CSC Mitre'!BD$1:BD$220,0)),"",VLOOKUP(BL$1,'Tactic Recode'!$A$1:$B$547,2,FALSE))</f>
        <v/>
      </c>
      <c r="BM57" t="str">
        <f>IF(ISERROR(MATCH(BM$1,'CSC Mitre'!BD$1:BD$220,0)),"",VLOOKUP(BM$1,'Tactic Recode'!$A$1:$B$547,2,FALSE))</f>
        <v/>
      </c>
      <c r="BN57" t="str">
        <f>IF(ISERROR(MATCH(BN$1,'CSC Mitre'!BD$1:BD$220,0)),"",VLOOKUP(BN$1,'Tactic Recode'!$A$1:$B$547,2,FALSE))</f>
        <v/>
      </c>
      <c r="BO57" t="str">
        <f>IF(ISERROR(MATCH(BO$1,'CSC Mitre'!BD$1:BD$220,0)),"",VLOOKUP(BO$1,'Tactic Recode'!$A$1:$B$547,2,FALSE))</f>
        <v/>
      </c>
      <c r="BP57" t="str">
        <f>IF(ISERROR(MATCH(BP$1,'CSC Mitre'!BD$1:BD$220,0)),"",VLOOKUP(BP$1,'Tactic Recode'!$A$1:$B$547,2,FALSE))</f>
        <v/>
      </c>
      <c r="BQ57" t="str">
        <f>IF(ISERROR(MATCH(BQ$1,'CSC Mitre'!BD$1:BD$220,0)),"",VLOOKUP(BQ$1,'Tactic Recode'!$A$1:$B$547,2,FALSE))</f>
        <v/>
      </c>
      <c r="BR57" t="str">
        <f>IF(ISERROR(MATCH(BR$1,'CSC Mitre'!BD$1:BD$220,0)),"",VLOOKUP(BR$1,'Tactic Recode'!$A$1:$B$547,2,FALSE))</f>
        <v/>
      </c>
      <c r="BS57" t="str">
        <f>IF(ISERROR(MATCH(BS$1,'CSC Mitre'!BD$1:BD$220,0)),"",VLOOKUP(BS$1,'Tactic Recode'!$A$1:$B$547,2,FALSE))</f>
        <v/>
      </c>
      <c r="BT57" t="str">
        <f>IF(ISERROR(MATCH(BT$1,'CSC Mitre'!BD$1:BD$220,0)),"",VLOOKUP(BT$1,'Tactic Recode'!$A$1:$B$547,2,FALSE))</f>
        <v/>
      </c>
      <c r="BU57" t="str">
        <f>IF(ISERROR(MATCH(BU$1,'CSC Mitre'!BD$1:BD$220,0)),"",VLOOKUP(BU$1,'Tactic Recode'!$A$1:$B$547,2,FALSE))</f>
        <v/>
      </c>
      <c r="BV57" t="str">
        <f>IF(ISERROR(MATCH(BV$1,'CSC Mitre'!BD$1:BD$220,0)),"",VLOOKUP(BV$1,'Tactic Recode'!$A$1:$B$547,2,FALSE))</f>
        <v/>
      </c>
      <c r="BW57" t="str">
        <f>IF(ISERROR(MATCH(BW$1,'CSC Mitre'!BD$1:BD$220,0)),"",VLOOKUP(BW$1,'Tactic Recode'!$A$1:$B$547,2,FALSE))</f>
        <v/>
      </c>
      <c r="BX57" t="str">
        <f>IF(ISERROR(MATCH(BX$1,'CSC Mitre'!BD$1:BD$220,0)),"",VLOOKUP(BX$1,'Tactic Recode'!$A$1:$B$547,2,FALSE))</f>
        <v/>
      </c>
      <c r="BY57" t="str">
        <f>IF(ISERROR(MATCH(BY$1,'CSC Mitre'!BD$1:BD$220,0)),"",VLOOKUP(BY$1,'Tactic Recode'!$A$1:$B$547,2,FALSE))</f>
        <v/>
      </c>
      <c r="BZ57" t="str">
        <f>IF(ISERROR(MATCH(BZ$1,'CSC Mitre'!BD$1:BD$220,0)),"",VLOOKUP(BZ$1,'Tactic Recode'!$A$1:$B$547,2,FALSE))</f>
        <v/>
      </c>
      <c r="CA57" t="str">
        <f>IF(ISERROR(MATCH(CA$1,'CSC Mitre'!BD$1:BD$220,0)),"",VLOOKUP(CA$1,'Tactic Recode'!$A$1:$B$547,2,FALSE))</f>
        <v/>
      </c>
      <c r="CB57" t="str">
        <f>IF(ISERROR(MATCH(CB$1,'CSC Mitre'!BD$1:BD$220,0)),"",VLOOKUP(CB$1,'Tactic Recode'!$A$1:$B$547,2,FALSE))</f>
        <v/>
      </c>
      <c r="CC57" t="str">
        <f>IF(ISERROR(MATCH(CC$1,'CSC Mitre'!BD$1:BD$220,0)),"",VLOOKUP(CC$1,'Tactic Recode'!$A$1:$B$547,2,FALSE))</f>
        <v/>
      </c>
      <c r="CD57" t="str">
        <f>IF(ISERROR(MATCH(CD$1,'CSC Mitre'!BD$1:BD$220,0)),"",VLOOKUP(CD$1,'Tactic Recode'!$A$1:$B$547,2,FALSE))</f>
        <v/>
      </c>
      <c r="CE57" t="str">
        <f>IF(ISERROR(MATCH(CE$1,'CSC Mitre'!BD$1:BD$220,0)),"",VLOOKUP(CE$1,'Tactic Recode'!$A$1:$B$547,2,FALSE))</f>
        <v/>
      </c>
      <c r="CF57" t="str">
        <f>IF(ISERROR(MATCH(CF$1,'CSC Mitre'!BD$1:BD$220,0)),"",VLOOKUP(CF$1,'Tactic Recode'!$A$1:$B$547,2,FALSE))</f>
        <v/>
      </c>
      <c r="CG57" t="str">
        <f>IF(ISERROR(MATCH(CG$1,'CSC Mitre'!BD$1:BD$220,0)),"",VLOOKUP(CG$1,'Tactic Recode'!$A$1:$B$547,2,FALSE))</f>
        <v/>
      </c>
      <c r="CH57" t="str">
        <f>IF(ISERROR(MATCH(CH$1,'CSC Mitre'!BD$1:BD$220,0)),"",VLOOKUP(CH$1,'Tactic Recode'!$A$1:$B$547,2,FALSE))</f>
        <v/>
      </c>
      <c r="CI57" t="str">
        <f>IF(ISERROR(MATCH(CI$1,'CSC Mitre'!BD$1:BD$220,0)),"",VLOOKUP(CI$1,'Tactic Recode'!$A$1:$B$547,2,FALSE))</f>
        <v/>
      </c>
      <c r="CJ57" t="str">
        <f>IF(ISERROR(MATCH(CJ$1,'CSC Mitre'!BD$1:BD$220,0)),"",VLOOKUP(CJ$1,'Tactic Recode'!$A$1:$B$547,2,FALSE))</f>
        <v/>
      </c>
      <c r="CK57" t="str">
        <f>IF(ISERROR(MATCH(CK$1,'CSC Mitre'!BD$1:BD$220,0)),"",VLOOKUP(CK$1,'Tactic Recode'!$A$1:$B$547,2,FALSE))</f>
        <v/>
      </c>
      <c r="CL57" t="str">
        <f>IF(ISERROR(MATCH(CL$1,'CSC Mitre'!BD$1:BD$220,0)),"",VLOOKUP(CL$1,'Tactic Recode'!$A$1:$B$547,2,FALSE))</f>
        <v/>
      </c>
      <c r="CM57" t="str">
        <f>IF(ISERROR(MATCH(CM$1,'CSC Mitre'!BD$1:BD$220,0)),"",VLOOKUP(CM$1,'Tactic Recode'!$A$1:$B$547,2,FALSE))</f>
        <v/>
      </c>
      <c r="CN57" t="str">
        <f>IF(ISERROR(MATCH(CN$1,'CSC Mitre'!BD$1:BD$220,0)),"",VLOOKUP(CN$1,'Tactic Recode'!$A$1:$B$547,2,FALSE))</f>
        <v/>
      </c>
      <c r="CO57" t="str">
        <f>IF(ISERROR(MATCH(CO$1,'CSC Mitre'!BD$1:BD$220,0)),"",VLOOKUP(CO$1,'Tactic Recode'!$A$1:$B$547,2,FALSE))</f>
        <v/>
      </c>
      <c r="CP57" t="str">
        <f>IF(ISERROR(MATCH(CP$1,'CSC Mitre'!BD$1:BD$220,0)),"",VLOOKUP(CP$1,'Tactic Recode'!$A$1:$B$547,2,FALSE))</f>
        <v/>
      </c>
      <c r="CQ57" t="str">
        <f>IF(ISERROR(MATCH(CQ$1,'CSC Mitre'!BD$1:BD$220,0)),"",VLOOKUP(CQ$1,'Tactic Recode'!$A$1:$B$547,2,FALSE))</f>
        <v/>
      </c>
      <c r="CR57" t="str">
        <f>IF(ISERROR(MATCH(CR$1,'CSC Mitre'!BD$1:BD$220,0)),"",VLOOKUP(CR$1,'Tactic Recode'!$A$1:$B$547,2,FALSE))</f>
        <v/>
      </c>
      <c r="CS57" t="str">
        <f>IF(ISERROR(MATCH(CS$1,'CSC Mitre'!BD$1:BD$220,0)),"",VLOOKUP(CS$1,'Tactic Recode'!$A$1:$B$547,2,FALSE))</f>
        <v/>
      </c>
      <c r="CT57" t="str">
        <f>IF(ISERROR(MATCH(CT$1,'CSC Mitre'!BD$1:BD$220,0)),"",VLOOKUP(CT$1,'Tactic Recode'!$A$1:$B$547,2,FALSE))</f>
        <v/>
      </c>
      <c r="CU57" t="str">
        <f>IF(ISERROR(MATCH(CU$1,'CSC Mitre'!BD$1:BD$220,0)),"",VLOOKUP(CU$1,'Tactic Recode'!$A$1:$B$547,2,FALSE))</f>
        <v/>
      </c>
      <c r="CV57" t="str">
        <f>IF(ISERROR(MATCH(CV$1,'CSC Mitre'!BD$1:BD$220,0)),"",VLOOKUP(CV$1,'Tactic Recode'!$A$1:$B$547,2,FALSE))</f>
        <v/>
      </c>
      <c r="CW57" t="str">
        <f>IF(ISERROR(MATCH(CW$1,'CSC Mitre'!BD$1:BD$220,0)),"",VLOOKUP(CW$1,'Tactic Recode'!$A$1:$B$547,2,FALSE))</f>
        <v/>
      </c>
      <c r="CX57" t="str">
        <f>IF(ISERROR(MATCH(CX$1,'CSC Mitre'!BD$1:BD$220,0)),"",VLOOKUP(CX$1,'Tactic Recode'!$A$1:$B$547,2,FALSE))</f>
        <v/>
      </c>
      <c r="CY57" t="str">
        <f>IF(ISERROR(MATCH(CY$1,'CSC Mitre'!BD$1:BD$220,0)),"",VLOOKUP(CY$1,'Tactic Recode'!$A$1:$B$547,2,FALSE))</f>
        <v/>
      </c>
      <c r="CZ57" t="str">
        <f>IF(ISERROR(MATCH(CZ$1,'CSC Mitre'!BD$1:BD$220,0)),"",VLOOKUP(CZ$1,'Tactic Recode'!$A$1:$B$547,2,FALSE))</f>
        <v/>
      </c>
      <c r="DA57" t="str">
        <f>IF(ISERROR(MATCH(DA$1,'CSC Mitre'!BD$1:BD$220,0)),"",VLOOKUP(DA$1,'Tactic Recode'!$A$1:$B$547,2,FALSE))</f>
        <v/>
      </c>
      <c r="DB57" t="str">
        <f>IF(ISERROR(MATCH(DB$1,'CSC Mitre'!BD$1:BD$220,0)),"",VLOOKUP(DB$1,'Tactic Recode'!$A$1:$B$547,2,FALSE))</f>
        <v>Privilage Escalation</v>
      </c>
      <c r="DC57" t="str">
        <f>IF(ISERROR(MATCH(DC$1,'CSC Mitre'!BD$1:BD$220,0)),"",VLOOKUP(DC$1,'Tactic Recode'!$A$1:$B$547,2,FALSE))</f>
        <v/>
      </c>
      <c r="DD57" t="str">
        <f>IF(ISERROR(MATCH(DD$1,'CSC Mitre'!BD$1:BD$220,0)),"",VLOOKUP(DD$1,'Tactic Recode'!$A$1:$B$547,2,FALSE))</f>
        <v/>
      </c>
      <c r="DE57" t="str">
        <f>IF(ISERROR(MATCH(DE$1,'CSC Mitre'!BD$1:BD$220,0)),"",VLOOKUP(DE$1,'Tactic Recode'!$A$1:$B$547,2,FALSE))</f>
        <v/>
      </c>
      <c r="DF57" t="str">
        <f>IF(ISERROR(MATCH(DF$1,'CSC Mitre'!BD$1:BD$220,0)),"",VLOOKUP(DF$1,'Tactic Recode'!$A$1:$B$547,2,FALSE))</f>
        <v/>
      </c>
      <c r="DG57" t="str">
        <f>IF(ISERROR(MATCH(DG$1,'CSC Mitre'!BD$1:BD$220,0)),"",VLOOKUP(DG$1,'Tactic Recode'!$A$1:$B$547,2,FALSE))</f>
        <v/>
      </c>
      <c r="DH57" t="str">
        <f>IF(ISERROR(MATCH(DH$1,'CSC Mitre'!BD$1:BD$220,0)),"",VLOOKUP(DH$1,'Tactic Recode'!$A$1:$B$547,2,FALSE))</f>
        <v/>
      </c>
      <c r="DI57" t="str">
        <f>IF(ISERROR(MATCH(DI$1,'CSC Mitre'!BD$1:BD$220,0)),"",VLOOKUP(DI$1,'Tactic Recode'!$A$1:$B$547,2,FALSE))</f>
        <v/>
      </c>
      <c r="DJ57" t="str">
        <f>IF(ISERROR(MATCH(DJ$1,'CSC Mitre'!BD$1:BD$220,0)),"",VLOOKUP(DJ$1,'Tactic Recode'!$A$1:$B$547,2,FALSE))</f>
        <v/>
      </c>
      <c r="DK57" t="str">
        <f>IF(ISERROR(MATCH(DK$1,'CSC Mitre'!BD$1:BD$220,0)),"",VLOOKUP(DK$1,'Tactic Recode'!$A$1:$B$547,2,FALSE))</f>
        <v/>
      </c>
      <c r="DL57" t="str">
        <f>IF(ISERROR(MATCH(DL$1,'CSC Mitre'!BD$1:BD$220,0)),"",VLOOKUP(DL$1,'Tactic Recode'!$A$1:$B$547,2,FALSE))</f>
        <v/>
      </c>
      <c r="DM57" t="str">
        <f>IF(ISERROR(MATCH(DM$1,'CSC Mitre'!BD$1:BD$220,0)),"",VLOOKUP(DM$1,'Tactic Recode'!$A$1:$B$547,2,FALSE))</f>
        <v/>
      </c>
      <c r="DN57" t="str">
        <f>IF(ISERROR(MATCH(DN$1,'CSC Mitre'!BD$1:BD$220,0)),"",VLOOKUP(DN$1,'Tactic Recode'!$A$1:$B$547,2,FALSE))</f>
        <v/>
      </c>
      <c r="DO57" t="str">
        <f>IF(ISERROR(MATCH(DO$1,'CSC Mitre'!BD$1:BD$220,0)),"",VLOOKUP(DO$1,'Tactic Recode'!$A$1:$B$547,2,FALSE))</f>
        <v/>
      </c>
      <c r="DP57" t="str">
        <f>IF(ISERROR(MATCH(DP$1,'CSC Mitre'!BD$1:BD$220,0)),"",VLOOKUP(DP$1,'Tactic Recode'!$A$1:$B$547,2,FALSE))</f>
        <v/>
      </c>
      <c r="DQ57" t="str">
        <f>IF(ISERROR(MATCH(DQ$1,'CSC Mitre'!BD$1:BD$220,0)),"",VLOOKUP(DQ$1,'Tactic Recode'!$A$1:$B$547,2,FALSE))</f>
        <v/>
      </c>
      <c r="DR57" t="str">
        <f>IF(ISERROR(MATCH(DR$1,'CSC Mitre'!BD$1:BD$220,0)),"",VLOOKUP(DR$1,'Tactic Recode'!$A$1:$B$547,2,FALSE))</f>
        <v/>
      </c>
      <c r="DS57" t="str">
        <f>IF(ISERROR(MATCH(DS$1,'CSC Mitre'!BD$1:BD$220,0)),"",VLOOKUP(DS$1,'Tactic Recode'!$A$1:$B$547,2,FALSE))</f>
        <v>Execution, Lateral Movement</v>
      </c>
      <c r="DT57" t="str">
        <f>IF(ISERROR(MATCH(DT$1,'CSC Mitre'!BD$1:BD$220,0)),"",VLOOKUP(DT$1,'Tactic Recode'!$A$1:$B$547,2,FALSE))</f>
        <v/>
      </c>
      <c r="DU57" t="str">
        <f>IF(ISERROR(MATCH(DU$1,'CSC Mitre'!BD$1:BD$220,0)),"",VLOOKUP(DU$1,'Tactic Recode'!$A$1:$B$547,2,FALSE))</f>
        <v/>
      </c>
      <c r="DV57" t="str">
        <f>IF(ISERROR(MATCH(DV$1,'CSC Mitre'!BD$1:BD$220,0)),"",VLOOKUP(DV$1,'Tactic Recode'!$A$1:$B$547,2,FALSE))</f>
        <v/>
      </c>
      <c r="DW57" t="str">
        <f>IF(ISERROR(MATCH(DW$1,'CSC Mitre'!BD$1:BD$220,0)),"",VLOOKUP(DW$1,'Tactic Recode'!$A$1:$B$547,2,FALSE))</f>
        <v/>
      </c>
      <c r="DX57" t="str">
        <f>IF(ISERROR(MATCH(DX$1,'CSC Mitre'!BD$1:BD$220,0)),"",VLOOKUP(DX$1,'Tactic Recode'!$A$1:$B$547,2,FALSE))</f>
        <v/>
      </c>
      <c r="DY57" t="str">
        <f>IF(ISERROR(MATCH(DY$1,'CSC Mitre'!BD$1:BD$220,0)),"",VLOOKUP(DY$1,'Tactic Recode'!$A$1:$B$547,2,FALSE))</f>
        <v/>
      </c>
      <c r="DZ57" t="str">
        <f>IF(ISERROR(MATCH(DZ$1,'CSC Mitre'!BD$1:BD$220,0)),"",VLOOKUP(DZ$1,'Tactic Recode'!$A$1:$B$547,2,FALSE))</f>
        <v/>
      </c>
      <c r="EA57" t="str">
        <f>IF(ISERROR(MATCH(EA$1,'CSC Mitre'!BD$1:BD$220,0)),"",VLOOKUP(EA$1,'Tactic Recode'!$A$1:$B$547,2,FALSE))</f>
        <v/>
      </c>
      <c r="EB57" t="str">
        <f>IF(ISERROR(MATCH(EB$1,'CSC Mitre'!BD$1:BD$220,0)),"",VLOOKUP(EB$1,'Tactic Recode'!$A$1:$B$547,2,FALSE))</f>
        <v/>
      </c>
      <c r="EC57" t="str">
        <f>IF(ISERROR(MATCH(EC$1,'CSC Mitre'!BD$1:BD$220,0)),"",VLOOKUP(EC$1,'Tactic Recode'!$A$1:$B$547,2,FALSE))</f>
        <v/>
      </c>
      <c r="ED57" t="str">
        <f>IF(ISERROR(MATCH(ED$1,'CSC Mitre'!BD$1:BD$220,0)),"",VLOOKUP(ED$1,'Tactic Recode'!$A$1:$B$547,2,FALSE))</f>
        <v/>
      </c>
      <c r="EE57" t="str">
        <f>IF(ISERROR(MATCH(EE$1,'CSC Mitre'!BD$1:BD$220,0)),"",VLOOKUP(EE$1,'Tactic Recode'!$A$1:$B$547,2,FALSE))</f>
        <v/>
      </c>
      <c r="EF57" t="str">
        <f>IF(ISERROR(MATCH(EF$1,'CSC Mitre'!BD$1:BD$220,0)),"",VLOOKUP(EF$1,'Tactic Recode'!$A$1:$B$547,2,FALSE))</f>
        <v/>
      </c>
      <c r="EG57" t="str">
        <f>IF(ISERROR(MATCH(EG$1,'CSC Mitre'!BD$1:BD$220,0)),"",VLOOKUP(EG$1,'Tactic Recode'!$A$1:$B$547,2,FALSE))</f>
        <v/>
      </c>
      <c r="EH57" t="str">
        <f>IF(ISERROR(MATCH(EH$1,'CSC Mitre'!BD$1:BD$220,0)),"",VLOOKUP(EH$1,'Tactic Recode'!$A$1:$B$547,2,FALSE))</f>
        <v/>
      </c>
      <c r="EI57" t="str">
        <f>IF(ISERROR(MATCH(EI$1,'CSC Mitre'!BD$1:BD$220,0)),"",VLOOKUP(EI$1,'Tactic Recode'!$A$1:$B$547,2,FALSE))</f>
        <v/>
      </c>
      <c r="EJ57" t="str">
        <f>IF(ISERROR(MATCH(EJ$1,'CSC Mitre'!BD$1:BD$220,0)),"",VLOOKUP(EJ$1,'Tactic Recode'!$A$1:$B$547,2,FALSE))</f>
        <v/>
      </c>
      <c r="EK57" t="str">
        <f>IF(ISERROR(MATCH(EK$1,'CSC Mitre'!BD$1:BD$220,0)),"",VLOOKUP(EK$1,'Tactic Recode'!$A$1:$B$547,2,FALSE))</f>
        <v/>
      </c>
      <c r="EL57" t="str">
        <f>IF(ISERROR(MATCH(EL$1,'CSC Mitre'!BD$1:BD$220,0)),"",VLOOKUP(EL$1,'Tactic Recode'!$A$1:$B$547,2,FALSE))</f>
        <v/>
      </c>
      <c r="EM57" t="str">
        <f>IF(ISERROR(MATCH(EM$1,'CSC Mitre'!BD$1:BD$220,0)),"",VLOOKUP(EM$1,'Tactic Recode'!$A$1:$B$547,2,FALSE))</f>
        <v/>
      </c>
      <c r="EN57" t="str">
        <f>IF(ISERROR(MATCH(EN$1,'CSC Mitre'!BD$1:BD$220,0)),"",VLOOKUP(EN$1,'Tactic Recode'!$A$1:$B$547,2,FALSE))</f>
        <v/>
      </c>
      <c r="EO57" t="str">
        <f>IF(ISERROR(MATCH(EO$1,'CSC Mitre'!BD$1:BD$220,0)),"",VLOOKUP(EO$1,'Tactic Recode'!$A$1:$B$547,2,FALSE))</f>
        <v/>
      </c>
      <c r="EP57" t="str">
        <f>IF(ISERROR(MATCH(EP$1,'CSC Mitre'!BD$1:BD$220,0)),"",VLOOKUP(EP$1,'Tactic Recode'!$A$1:$B$547,2,FALSE))</f>
        <v/>
      </c>
      <c r="EQ57" t="str">
        <f>IF(ISERROR(MATCH(EQ$1,'CSC Mitre'!BD$1:BD$220,0)),"",VLOOKUP(EQ$1,'Tactic Recode'!$A$1:$B$547,2,FALSE))</f>
        <v/>
      </c>
      <c r="ER57" t="str">
        <f>IF(ISERROR(MATCH(ER$1,'CSC Mitre'!BD$1:BD$220,0)),"",VLOOKUP(ER$1,'Tactic Recode'!$A$1:$B$547,2,FALSE))</f>
        <v/>
      </c>
      <c r="ES57" t="str">
        <f>IF(ISERROR(MATCH(ES$1,'CSC Mitre'!BD$1:BD$220,0)),"",VLOOKUP(ES$1,'Tactic Recode'!$A$1:$B$547,2,FALSE))</f>
        <v/>
      </c>
      <c r="ET57" t="str">
        <f>IF(ISERROR(MATCH(ET$1,'CSC Mitre'!BD$1:BD$220,0)),"",VLOOKUP(ET$1,'Tactic Recode'!$A$1:$B$547,2,FALSE))</f>
        <v/>
      </c>
      <c r="EU57" t="str">
        <f>IF(ISERROR(MATCH(EU$1,'CSC Mitre'!BD$1:BD$220,0)),"",VLOOKUP(EU$1,'Tactic Recode'!$A$1:$B$547,2,FALSE))</f>
        <v/>
      </c>
      <c r="EV57" t="str">
        <f>IF(ISERROR(MATCH(EV$1,'CSC Mitre'!BD$1:BD$220,0)),"",VLOOKUP(EV$1,'Tactic Recode'!$A$1:$B$547,2,FALSE))</f>
        <v/>
      </c>
      <c r="EW57" t="str">
        <f>IF(ISERROR(MATCH(EW$1,'CSC Mitre'!BD$1:BD$220,0)),"",VLOOKUP(EW$1,'Tactic Recode'!$A$1:$B$547,2,FALSE))</f>
        <v/>
      </c>
      <c r="EX57" t="str">
        <f>IF(ISERROR(MATCH(EX$1,'CSC Mitre'!BD$1:BD$220,0)),"",VLOOKUP(EX$1,'Tactic Recode'!$A$1:$B$547,2,FALSE))</f>
        <v/>
      </c>
      <c r="EY57" t="str">
        <f>IF(ISERROR(MATCH(EY$1,'CSC Mitre'!BD$1:BD$220,0)),"",VLOOKUP(EY$1,'Tactic Recode'!$A$1:$B$547,2,FALSE))</f>
        <v/>
      </c>
      <c r="EZ57" t="str">
        <f>IF(ISERROR(MATCH(EZ$1,'CSC Mitre'!BD$1:BD$220,0)),"",VLOOKUP(EZ$1,'Tactic Recode'!$A$1:$B$547,2,FALSE))</f>
        <v/>
      </c>
      <c r="FA57" t="str">
        <f>IF(ISERROR(MATCH(FA$1,'CSC Mitre'!BD$1:BD$220,0)),"",VLOOKUP(FA$1,'Tactic Recode'!$A$1:$B$547,2,FALSE))</f>
        <v/>
      </c>
      <c r="FB57" t="str">
        <f>IF(ISERROR(MATCH(FB$1,'CSC Mitre'!BD$1:BD$220,0)),"",VLOOKUP(FB$1,'Tactic Recode'!$A$1:$B$547,2,FALSE))</f>
        <v/>
      </c>
      <c r="FC57" t="str">
        <f>IF(ISERROR(MATCH(FC$1,'CSC Mitre'!BD$1:BD$220,0)),"",VLOOKUP(FC$1,'Tactic Recode'!$A$1:$B$547,2,FALSE))</f>
        <v/>
      </c>
      <c r="FD57" t="str">
        <f>IF(ISERROR(MATCH(FD$1,'CSC Mitre'!BD$1:BD$220,0)),"",VLOOKUP(FD$1,'Tactic Recode'!$A$1:$B$547,2,FALSE))</f>
        <v/>
      </c>
      <c r="FE57" t="str">
        <f>IF(ISERROR(MATCH(FE$1,'CSC Mitre'!BD$1:BD$220,0)),"",VLOOKUP(FE$1,'Tactic Recode'!$A$1:$B$547,2,FALSE))</f>
        <v/>
      </c>
      <c r="FF57" t="str">
        <f>IF(ISERROR(MATCH(FF$1,'CSC Mitre'!BD$1:BD$220,0)),"",VLOOKUP(FF$1,'Tactic Recode'!$A$1:$B$547,2,FALSE))</f>
        <v/>
      </c>
      <c r="FG57" t="str">
        <f>IF(ISERROR(MATCH(FG$1,'CSC Mitre'!BD$1:BD$220,0)),"",VLOOKUP(FG$1,'Tactic Recode'!$A$1:$B$547,2,FALSE))</f>
        <v/>
      </c>
      <c r="FH57" t="str">
        <f>IF(ISERROR(MATCH(FH$1,'CSC Mitre'!BD$1:BD$220,0)),"",VLOOKUP(FH$1,'Tactic Recode'!$A$1:$B$547,2,FALSE))</f>
        <v/>
      </c>
      <c r="FI57" t="str">
        <f>IF(ISERROR(MATCH(FI$1,'CSC Mitre'!BD$1:BD$220,0)),"",VLOOKUP(FI$1,'Tactic Recode'!$A$1:$B$547,2,FALSE))</f>
        <v/>
      </c>
      <c r="FJ57" t="str">
        <f>IF(ISERROR(MATCH(FJ$1,'CSC Mitre'!BD$1:BD$220,0)),"",VLOOKUP(FJ$1,'Tactic Recode'!$A$1:$B$547,2,FALSE))</f>
        <v/>
      </c>
      <c r="FK57" t="str">
        <f>IF(ISERROR(MATCH(FK$1,'CSC Mitre'!BD$1:BD$220,0)),"",VLOOKUP(FK$1,'Tactic Recode'!$A$1:$B$547,2,FALSE))</f>
        <v/>
      </c>
      <c r="FL57" t="str">
        <f>IF(ISERROR(MATCH(FL$1,'CSC Mitre'!BD$1:BD$220,0)),"",VLOOKUP(FL$1,'Tactic Recode'!$A$1:$B$547,2,FALSE))</f>
        <v/>
      </c>
      <c r="FM57" t="str">
        <f>IF(ISERROR(MATCH(FM$1,'CSC Mitre'!BD$1:BD$220,0)),"",VLOOKUP(FM$1,'Tactic Recode'!$A$1:$B$547,2,FALSE))</f>
        <v/>
      </c>
      <c r="FN57" t="str">
        <f>IF(ISERROR(MATCH(FN$1,'CSC Mitre'!BD$1:BD$220,0)),"",VLOOKUP(FN$1,'Tactic Recode'!$A$1:$B$547,2,FALSE))</f>
        <v/>
      </c>
      <c r="FO57" t="str">
        <f>IF(ISERROR(MATCH(FO$1,'CSC Mitre'!BD$1:BD$220,0)),"",VLOOKUP(FO$1,'Tactic Recode'!$A$1:$B$547,2,FALSE))</f>
        <v/>
      </c>
      <c r="FP57" t="str">
        <f>IF(ISERROR(MATCH(FP$1,'CSC Mitre'!BD$1:BD$220,0)),"",VLOOKUP(FP$1,'Tactic Recode'!$A$1:$B$547,2,FALSE))</f>
        <v/>
      </c>
      <c r="FQ57" t="str">
        <f>IF(ISERROR(MATCH(FQ$1,'CSC Mitre'!BD$1:BD$220,0)),"",VLOOKUP(FQ$1,'Tactic Recode'!$A$1:$B$547,2,FALSE))</f>
        <v/>
      </c>
      <c r="FR57" t="str">
        <f>IF(ISERROR(MATCH(FR$1,'CSC Mitre'!BD$1:BD$220,0)),"",VLOOKUP(FR$1,'Tactic Recode'!$A$1:$B$547,2,FALSE))</f>
        <v/>
      </c>
      <c r="FS57" t="str">
        <f>IF(ISERROR(MATCH(FS$1,'CSC Mitre'!BD$1:BD$220,0)),"",VLOOKUP(FS$1,'Tactic Recode'!$A$1:$B$547,2,FALSE))</f>
        <v/>
      </c>
      <c r="FT57" t="str">
        <f>IF(ISERROR(MATCH(FT$1,'CSC Mitre'!BD$1:BD$220,0)),"",VLOOKUP(FT$1,'Tactic Recode'!$A$1:$B$547,2,FALSE))</f>
        <v/>
      </c>
      <c r="FU57" t="str">
        <f>IF(ISERROR(MATCH(FU$1,'CSC Mitre'!BD$1:BD$220,0)),"",VLOOKUP(FU$1,'Tactic Recode'!$A$1:$B$547,2,FALSE))</f>
        <v/>
      </c>
      <c r="FV57" t="str">
        <f>IF(ISERROR(MATCH(FV$1,'CSC Mitre'!BD$1:BD$220,0)),"",VLOOKUP(FV$1,'Tactic Recode'!$A$1:$B$547,2,FALSE))</f>
        <v/>
      </c>
      <c r="FW57" t="str">
        <f>IF(ISERROR(MATCH(FW$1,'CSC Mitre'!BD$1:BD$220,0)),"",VLOOKUP(FW$1,'Tactic Recode'!$A$1:$B$547,2,FALSE))</f>
        <v/>
      </c>
      <c r="FX57" t="str">
        <f>IF(ISERROR(MATCH(FX$1,'CSC Mitre'!BD$1:BD$220,0)),"",VLOOKUP(FX$1,'Tactic Recode'!$A$1:$B$547,2,FALSE))</f>
        <v/>
      </c>
      <c r="FY57" t="str">
        <f>IF(ISERROR(MATCH(FY$1,'CSC Mitre'!BD$1:BD$220,0)),"",VLOOKUP(FY$1,'Tactic Recode'!$A$1:$B$547,2,FALSE))</f>
        <v/>
      </c>
      <c r="FZ57" t="str">
        <f>IF(ISERROR(MATCH(FZ$1,'CSC Mitre'!BD$1:BD$220,0)),"",VLOOKUP(FZ$1,'Tactic Recode'!$A$1:$B$547,2,FALSE))</f>
        <v/>
      </c>
      <c r="GA57" t="str">
        <f>IF(ISERROR(MATCH(GA$1,'CSC Mitre'!BD$1:BD$220,0)),"",VLOOKUP(GA$1,'Tactic Recode'!$A$1:$B$547,2,FALSE))</f>
        <v/>
      </c>
      <c r="GB57" t="str">
        <f>IF(ISERROR(MATCH(GB$1,'CSC Mitre'!BD$1:BD$220,0)),"",VLOOKUP(GB$1,'Tactic Recode'!$A$1:$B$547,2,FALSE))</f>
        <v/>
      </c>
      <c r="GC57" t="str">
        <f>IF(ISERROR(MATCH(GC$1,'CSC Mitre'!BD$1:BD$220,0)),"",VLOOKUP(GC$1,'Tactic Recode'!$A$1:$B$547,2,FALSE))</f>
        <v/>
      </c>
      <c r="GD57" t="str">
        <f>IF(ISERROR(MATCH(GD$1,'CSC Mitre'!BD$1:BD$220,0)),"",VLOOKUP(GD$1,'Tactic Recode'!$A$1:$B$547,2,FALSE))</f>
        <v/>
      </c>
      <c r="GE57" t="str">
        <f>IF(ISERROR(MATCH(GE$1,'CSC Mitre'!BD$1:BD$220,0)),"",VLOOKUP(GE$1,'Tactic Recode'!$A$1:$B$547,2,FALSE))</f>
        <v/>
      </c>
      <c r="GF57" t="str">
        <f>IF(ISERROR(MATCH(GF$1,'CSC Mitre'!BD$1:BD$220,0)),"",VLOOKUP(GF$1,'Tactic Recode'!$A$1:$B$547,2,FALSE))</f>
        <v/>
      </c>
      <c r="GG57" t="str">
        <f>IF(ISERROR(MATCH(GG$1,'CSC Mitre'!BD$1:BD$220,0)),"",VLOOKUP(GG$1,'Tactic Recode'!$A$1:$B$547,2,FALSE))</f>
        <v/>
      </c>
      <c r="GH57" t="str">
        <f>IF(ISERROR(MATCH(GH$1,'CSC Mitre'!BD$1:BD$220,0)),"",VLOOKUP(GH$1,'Tactic Recode'!$A$1:$B$547,2,FALSE))</f>
        <v/>
      </c>
      <c r="GI57" t="str">
        <f>IF(ISERROR(MATCH(GI$1,'CSC Mitre'!BD$1:BD$220,0)),"",VLOOKUP(GI$1,'Tactic Recode'!$A$1:$B$547,2,FALSE))</f>
        <v/>
      </c>
      <c r="GJ57" t="str">
        <f>IF(ISERROR(MATCH(GJ$1,'CSC Mitre'!BD$1:BD$220,0)),"",VLOOKUP(GJ$1,'Tactic Recode'!$A$1:$B$547,2,FALSE))</f>
        <v/>
      </c>
      <c r="GK57" t="str">
        <f>IF(ISERROR(MATCH(GK$1,'CSC Mitre'!BD$1:BD$220,0)),"",VLOOKUP(GK$1,'Tactic Recode'!$A$1:$B$547,2,FALSE))</f>
        <v/>
      </c>
      <c r="GL57" t="str">
        <f>IF(ISERROR(MATCH(GL$1,'CSC Mitre'!BD$1:BD$220,0)),"",VLOOKUP(GL$1,'Tactic Recode'!$A$1:$B$547,2,FALSE))</f>
        <v/>
      </c>
      <c r="GM57" t="str">
        <f>IF(ISERROR(MATCH(GM$1,'CSC Mitre'!BD$1:BD$220,0)),"",VLOOKUP(GM$1,'Tactic Recode'!$A$1:$B$547,2,FALSE))</f>
        <v>Persistence</v>
      </c>
      <c r="GN57" t="str">
        <f>IF(ISERROR(MATCH(GN$1,'CSC Mitre'!BD$1:BD$220,0)),"",VLOOKUP(GN$1,'Tactic Recode'!$A$1:$B$547,2,FALSE))</f>
        <v/>
      </c>
      <c r="GO57" t="str">
        <f>IF(ISERROR(MATCH(GO$1,'CSC Mitre'!BD$1:BD$220,0)),"",VLOOKUP(GO$1,'Tactic Recode'!$A$1:$B$547,2,FALSE))</f>
        <v/>
      </c>
      <c r="GP57" t="str">
        <f>IF(ISERROR(MATCH(GP$1,'CSC Mitre'!BD$1:BD$220,0)),"",VLOOKUP(GP$1,'Tactic Recode'!$A$1:$B$547,2,FALSE))</f>
        <v>Persistence</v>
      </c>
      <c r="GQ57" t="str">
        <f>IF(ISERROR(MATCH(GQ$1,'CSC Mitre'!BD$1:BD$220,0)),"",VLOOKUP(GQ$1,'Tactic Recode'!$A$1:$B$547,2,FALSE))</f>
        <v>Persistence</v>
      </c>
      <c r="GR57" t="str">
        <f>IF(ISERROR(MATCH(GR$1,'CSC Mitre'!BD$1:BD$220,0)),"",VLOOKUP(GR$1,'Tactic Recode'!$A$1:$B$547,2,FALSE))</f>
        <v>Persistence</v>
      </c>
      <c r="GS57" t="str">
        <f>IF(ISERROR(MATCH(GS$1,'CSC Mitre'!BD$1:BD$220,0)),"",VLOOKUP(GS$1,'Tactic Recode'!$A$1:$B$547,2,FALSE))</f>
        <v/>
      </c>
      <c r="GT57" t="str">
        <f>IF(ISERROR(MATCH(GT$1,'CSC Mitre'!BD$1:BD$220,0)),"",VLOOKUP(GT$1,'Tactic Recode'!$A$1:$B$547,2,FALSE))</f>
        <v/>
      </c>
      <c r="GU57" t="str">
        <f>IF(ISERROR(MATCH(GU$1,'CSC Mitre'!BD$1:BD$220,0)),"",VLOOKUP(GU$1,'Tactic Recode'!$A$1:$B$547,2,FALSE))</f>
        <v/>
      </c>
      <c r="GV57" t="str">
        <f>IF(ISERROR(MATCH(GV$1,'CSC Mitre'!BD$1:BD$220,0)),"",VLOOKUP(GV$1,'Tactic Recode'!$A$1:$B$547,2,FALSE))</f>
        <v/>
      </c>
      <c r="GW57" t="str">
        <f>IF(ISERROR(MATCH(GW$1,'CSC Mitre'!BD$1:BD$220,0)),"",VLOOKUP(GW$1,'Tactic Recode'!$A$1:$B$547,2,FALSE))</f>
        <v/>
      </c>
      <c r="GX57" t="str">
        <f>IF(ISERROR(MATCH(GX$1,'CSC Mitre'!BD$1:BD$220,0)),"",VLOOKUP(GX$1,'Tactic Recode'!$A$1:$B$547,2,FALSE))</f>
        <v/>
      </c>
      <c r="GY57" t="str">
        <f>IF(ISERROR(MATCH(GY$1,'CSC Mitre'!BD$1:BD$220,0)),"",VLOOKUP(GY$1,'Tactic Recode'!$A$1:$B$547,2,FALSE))</f>
        <v/>
      </c>
      <c r="GZ57" t="str">
        <f>IF(ISERROR(MATCH(GZ$1,'CSC Mitre'!BD$1:BD$220,0)),"",VLOOKUP(GZ$1,'Tactic Recode'!$A$1:$B$547,2,FALSE))</f>
        <v>Initial Access</v>
      </c>
      <c r="HA57" t="str">
        <f>IF(ISERROR(MATCH(HA$1,'CSC Mitre'!BD$1:BD$220,0)),"",VLOOKUP(HA$1,'Tactic Recode'!$A$1:$B$547,2,FALSE))</f>
        <v>Initial Access</v>
      </c>
      <c r="HB57" t="str">
        <f>IF(ISERROR(MATCH(HB$1,'CSC Mitre'!BD$1:BD$220,0)),"",VLOOKUP(HB$1,'Tactic Recode'!$A$1:$B$547,2,FALSE))</f>
        <v>Initial Access</v>
      </c>
      <c r="HC57" t="str">
        <f>IF(ISERROR(MATCH(HC$1,'CSC Mitre'!BD$1:BD$220,0)),"",VLOOKUP(HC$1,'Tactic Recode'!$A$1:$B$547,2,FALSE))</f>
        <v>Initial Access</v>
      </c>
      <c r="HD57" t="str">
        <f>IF(ISERROR(MATCH(HD$1,'CSC Mitre'!BD$1:BD$220,0)),"",VLOOKUP(HD$1,'Tactic Recode'!$A$1:$B$547,2,FALSE))</f>
        <v>Initial Access</v>
      </c>
      <c r="HE57" t="str">
        <f>IF(ISERROR(MATCH(HE$1,'CSC Mitre'!BD$1:BD$220,0)),"",VLOOKUP(HE$1,'Tactic Recode'!$A$1:$B$547,2,FALSE))</f>
        <v/>
      </c>
      <c r="HF57" t="str">
        <f>IF(ISERROR(MATCH(HF$1,'CSC Mitre'!BD$1:BD$220,0)),"",VLOOKUP(HF$1,'Tactic Recode'!$A$1:$B$547,2,FALSE))</f>
        <v/>
      </c>
      <c r="HG57" t="str">
        <f>IF(ISERROR(MATCH(HG$1,'CSC Mitre'!BD$1:BD$220,0)),"",VLOOKUP(HG$1,'Tactic Recode'!$A$1:$B$547,2,FALSE))</f>
        <v/>
      </c>
      <c r="HH57" t="str">
        <f>IF(ISERROR(MATCH(HH$1,'CSC Mitre'!BD$1:BD$220,0)),"",VLOOKUP(HH$1,'Tactic Recode'!$A$1:$B$547,2,FALSE))</f>
        <v/>
      </c>
      <c r="HI57" t="str">
        <f>IF(ISERROR(MATCH(HI$1,'CSC Mitre'!BD$1:BD$220,0)),"",VLOOKUP(HI$1,'Tactic Recode'!$A$1:$B$547,2,FALSE))</f>
        <v/>
      </c>
      <c r="HJ57" t="str">
        <f>IF(ISERROR(MATCH(HJ$1,'CSC Mitre'!BD$1:BD$220,0)),"",VLOOKUP(HJ$1,'Tactic Recode'!$A$1:$B$547,2,FALSE))</f>
        <v/>
      </c>
      <c r="HK57" t="str">
        <f>IF(ISERROR(MATCH(HK$1,'CSC Mitre'!BD$1:BD$220,0)),"",VLOOKUP(HK$1,'Tactic Recode'!$A$1:$B$547,2,FALSE))</f>
        <v/>
      </c>
      <c r="HL57" t="str">
        <f>IF(ISERROR(MATCH(HL$1,'CSC Mitre'!BD$1:BD$220,0)),"",VLOOKUP(HL$1,'Tactic Recode'!$A$1:$B$547,2,FALSE))</f>
        <v/>
      </c>
      <c r="HM57" t="str">
        <f>IF(ISERROR(MATCH(HM$1,'CSC Mitre'!BD$1:BD$220,0)),"",VLOOKUP(HM$1,'Tactic Recode'!$A$1:$B$547,2,FALSE))</f>
        <v/>
      </c>
      <c r="HN57" t="str">
        <f>IF(ISERROR(MATCH(HN$1,'CSC Mitre'!BD$1:BD$220,0)),"",VLOOKUP(HN$1,'Tactic Recode'!$A$1:$B$547,2,FALSE))</f>
        <v/>
      </c>
      <c r="HO57" t="str">
        <f>IF(ISERROR(MATCH(HO$1,'CSC Mitre'!BD$1:BD$220,0)),"",VLOOKUP(HO$1,'Tactic Recode'!$A$1:$B$547,2,FALSE))</f>
        <v/>
      </c>
      <c r="HP57" t="str">
        <f>IF(ISERROR(MATCH(HP$1,'CSC Mitre'!BD$1:BD$220,0)),"",VLOOKUP(HP$1,'Tactic Recode'!$A$1:$B$547,2,FALSE))</f>
        <v/>
      </c>
      <c r="HQ57" t="str">
        <f>IF(ISERROR(MATCH(HQ$1,'CSC Mitre'!BD$1:BD$220,0)),"",VLOOKUP(HQ$1,'Tactic Recode'!$A$1:$B$547,2,FALSE))</f>
        <v/>
      </c>
      <c r="HR57" t="str">
        <f>IF(ISERROR(MATCH(HR$1,'CSC Mitre'!BD$1:BD$220,0)),"",VLOOKUP(HR$1,'Tactic Recode'!$A$1:$B$547,2,FALSE))</f>
        <v/>
      </c>
      <c r="HS57" t="str">
        <f>IF(ISERROR(MATCH(HS$1,'CSC Mitre'!BD$1:BD$220,0)),"",VLOOKUP(HS$1,'Tactic Recode'!$A$1:$B$547,2,FALSE))</f>
        <v>Lateral Movement</v>
      </c>
      <c r="HT57" t="str">
        <f>IF(ISERROR(MATCH(HT$1,'CSC Mitre'!BD$1:BD$220,0)),"",VLOOKUP(HT$1,'Tactic Recode'!$A$1:$B$547,2,FALSE))</f>
        <v>Defense Evasion</v>
      </c>
      <c r="HU57" t="str">
        <f>IF(ISERROR(MATCH(HU$1,'CSC Mitre'!BD$1:BD$220,0)),"",VLOOKUP(HU$1,'Tactic Recode'!$A$1:$B$547,2,FALSE))</f>
        <v>Credential Access</v>
      </c>
      <c r="HV57" t="str">
        <f>IF(ISERROR(MATCH(HV$1,'CSC Mitre'!BD$1:BD$220,0)),"",VLOOKUP(HV$1,'Tactic Recode'!$A$1:$B$547,2,FALSE))</f>
        <v/>
      </c>
      <c r="HW57" t="str">
        <f>IF(ISERROR(MATCH(HW$1,'CSC Mitre'!BD$1:BD$220,0)),"",VLOOKUP(HW$1,'Tactic Recode'!$A$1:$B$547,2,FALSE))</f>
        <v/>
      </c>
      <c r="HX57" t="str">
        <f>IF(ISERROR(MATCH(HX$1,'CSC Mitre'!BD$1:BD$220,0)),"",VLOOKUP(HX$1,'Tactic Recode'!$A$1:$B$547,2,FALSE))</f>
        <v/>
      </c>
      <c r="HY57" t="str">
        <f>IF(ISERROR(MATCH(HY$1,'CSC Mitre'!BD$1:BD$220,0)),"",VLOOKUP(HY$1,'Tactic Recode'!$A$1:$B$547,2,FALSE))</f>
        <v/>
      </c>
      <c r="HZ57" t="str">
        <f>IF(ISERROR(MATCH(HZ$1,'CSC Mitre'!BD$1:BD$220,0)),"",VLOOKUP(HZ$1,'Tactic Recode'!$A$1:$B$547,2,FALSE))</f>
        <v/>
      </c>
      <c r="IA57" t="str">
        <f>IF(ISERROR(MATCH(IA$1,'CSC Mitre'!BD$1:BD$220,0)),"",VLOOKUP(IA$1,'Tactic Recode'!$A$1:$B$547,2,FALSE))</f>
        <v/>
      </c>
      <c r="IB57" t="str">
        <f>IF(ISERROR(MATCH(IB$1,'CSC Mitre'!BD$1:BD$220,0)),"",VLOOKUP(IB$1,'Tactic Recode'!$A$1:$B$547,2,FALSE))</f>
        <v/>
      </c>
      <c r="IC57" t="str">
        <f>IF(ISERROR(MATCH(IC$1,'CSC Mitre'!BD$1:BD$220,0)),"",VLOOKUP(IC$1,'Tactic Recode'!$A$1:$B$547,2,FALSE))</f>
        <v/>
      </c>
      <c r="ID57" t="str">
        <f>IF(ISERROR(MATCH(ID$1,'CSC Mitre'!BD$1:BD$220,0)),"",VLOOKUP(ID$1,'Tactic Recode'!$A$1:$B$547,2,FALSE))</f>
        <v/>
      </c>
      <c r="IE57" t="str">
        <f>IF(ISERROR(MATCH(IE$1,'CSC Mitre'!BD$1:BD$220,0)),"",VLOOKUP(IE$1,'Tactic Recode'!$A$1:$B$547,2,FALSE))</f>
        <v/>
      </c>
      <c r="IF57" t="str">
        <f>IF(ISERROR(MATCH(IF$1,'CSC Mitre'!BD$1:BD$220,0)),"",VLOOKUP(IF$1,'Tactic Recode'!$A$1:$B$547,2,FALSE))</f>
        <v/>
      </c>
      <c r="IG57" t="str">
        <f>IF(ISERROR(MATCH(IG$1,'CSC Mitre'!BD$1:BD$220,0)),"",VLOOKUP(IG$1,'Tactic Recode'!$A$1:$B$547,2,FALSE))</f>
        <v/>
      </c>
      <c r="IH57" t="str">
        <f>IF(ISERROR(MATCH(IH$1,'CSC Mitre'!BD$1:BD$220,0)),"",VLOOKUP(IH$1,'Tactic Recode'!$A$1:$B$547,2,FALSE))</f>
        <v/>
      </c>
      <c r="II57" t="str">
        <f>IF(ISERROR(MATCH(II$1,'CSC Mitre'!BD$1:BD$220,0)),"",VLOOKUP(II$1,'Tactic Recode'!$A$1:$B$547,2,FALSE))</f>
        <v/>
      </c>
      <c r="IJ57" t="str">
        <f>IF(ISERROR(MATCH(IJ$1,'CSC Mitre'!BD$1:BD$220,0)),"",VLOOKUP(IJ$1,'Tactic Recode'!$A$1:$B$547,2,FALSE))</f>
        <v/>
      </c>
      <c r="IK57" t="str">
        <f>IF(ISERROR(MATCH(IK$1,'CSC Mitre'!BD$1:BD$220,0)),"",VLOOKUP(IK$1,'Tactic Recode'!$A$1:$B$547,2,FALSE))</f>
        <v/>
      </c>
      <c r="IL57" t="str">
        <f>IF(ISERROR(MATCH(IL$1,'CSC Mitre'!BD$1:BD$220,0)),"",VLOOKUP(IL$1,'Tactic Recode'!$A$1:$B$547,2,FALSE))</f>
        <v/>
      </c>
      <c r="IM57" t="str">
        <f>IF(ISERROR(MATCH(IM$1,'CSC Mitre'!BD$1:BD$220,0)),"",VLOOKUP(IM$1,'Tactic Recode'!$A$1:$B$547,2,FALSE))</f>
        <v/>
      </c>
      <c r="IN57" t="str">
        <f>IF(ISERROR(MATCH(IN$1,'CSC Mitre'!BD$1:BD$220,0)),"",VLOOKUP(IN$1,'Tactic Recode'!$A$1:$B$547,2,FALSE))</f>
        <v/>
      </c>
      <c r="IO57" t="str">
        <f>IF(ISERROR(MATCH(IO$1,'CSC Mitre'!BD$1:BD$220,0)),"",VLOOKUP(IO$1,'Tactic Recode'!$A$1:$B$547,2,FALSE))</f>
        <v/>
      </c>
      <c r="IP57" t="str">
        <f>IF(ISERROR(MATCH(IP$1,'CSC Mitre'!BD$1:BD$220,0)),"",VLOOKUP(IP$1,'Tactic Recode'!$A$1:$B$547,2,FALSE))</f>
        <v/>
      </c>
      <c r="IQ57" t="str">
        <f>IF(ISERROR(MATCH(IQ$1,'CSC Mitre'!BD$1:BD$220,0)),"",VLOOKUP(IQ$1,'Tactic Recode'!$A$1:$B$547,2,FALSE))</f>
        <v/>
      </c>
      <c r="IR57" t="str">
        <f>IF(ISERROR(MATCH(IR$1,'CSC Mitre'!BD$1:BD$220,0)),"",VLOOKUP(IR$1,'Tactic Recode'!$A$1:$B$547,2,FALSE))</f>
        <v/>
      </c>
      <c r="IS57" t="str">
        <f>IF(ISERROR(MATCH(IS$1,'CSC Mitre'!BD$1:BD$220,0)),"",VLOOKUP(IS$1,'Tactic Recode'!$A$1:$B$547,2,FALSE))</f>
        <v/>
      </c>
      <c r="IT57" t="str">
        <f>IF(ISERROR(MATCH(IT$1,'CSC Mitre'!BD$1:BD$220,0)),"",VLOOKUP(IT$1,'Tactic Recode'!$A$1:$B$547,2,FALSE))</f>
        <v/>
      </c>
      <c r="IU57" t="str">
        <f>IF(ISERROR(MATCH(IU$1,'CSC Mitre'!BD$1:BD$220,0)),"",VLOOKUP(IU$1,'Tactic Recode'!$A$1:$B$547,2,FALSE))</f>
        <v/>
      </c>
      <c r="IV57" t="str">
        <f>IF(ISERROR(MATCH(IV$1,'CSC Mitre'!BD$1:BD$220,0)),"",VLOOKUP(IV$1,'Tactic Recode'!$A$1:$B$547,2,FALSE))</f>
        <v/>
      </c>
      <c r="IW57" t="str">
        <f>IF(ISERROR(MATCH(IW$1,'CSC Mitre'!BD$1:BD$220,0)),"",VLOOKUP(IW$1,'Tactic Recode'!$A$1:$B$547,2,FALSE))</f>
        <v/>
      </c>
      <c r="IX57" t="str">
        <f>IF(ISERROR(MATCH(IX$1,'CSC Mitre'!BD$1:BD$220,0)),"",VLOOKUP(IX$1,'Tactic Recode'!$A$1:$B$547,2,FALSE))</f>
        <v/>
      </c>
      <c r="IY57" t="str">
        <f>IF(ISERROR(MATCH(IY$1,'CSC Mitre'!BD$1:BD$220,0)),"",VLOOKUP(IY$1,'Tactic Recode'!$A$1:$B$547,2,FALSE))</f>
        <v/>
      </c>
      <c r="IZ57" t="str">
        <f>IF(ISERROR(MATCH(IZ$1,'CSC Mitre'!BD$1:BD$220,0)),"",VLOOKUP(IZ$1,'Tactic Recode'!$A$1:$B$547,2,FALSE))</f>
        <v/>
      </c>
      <c r="JA57" t="str">
        <f>IF(ISERROR(MATCH(JA$1,'CSC Mitre'!BD$1:BD$220,0)),"",VLOOKUP(JA$1,'Tactic Recode'!$A$1:$B$547,2,FALSE))</f>
        <v/>
      </c>
      <c r="JB57" t="str">
        <f>IF(ISERROR(MATCH(JB$1,'CSC Mitre'!BD$1:BD$220,0)),"",VLOOKUP(JB$1,'Tactic Recode'!$A$1:$B$547,2,FALSE))</f>
        <v/>
      </c>
      <c r="JC57" t="str">
        <f>IF(ISERROR(MATCH(JC$1,'CSC Mitre'!BD$1:BD$220,0)),"",VLOOKUP(JC$1,'Tactic Recode'!$A$1:$B$547,2,FALSE))</f>
        <v/>
      </c>
      <c r="JD57" t="str">
        <f>IF(ISERROR(MATCH(JD$1,'CSC Mitre'!BD$1:BD$220,0)),"",VLOOKUP(JD$1,'Tactic Recode'!$A$1:$B$547,2,FALSE))</f>
        <v/>
      </c>
      <c r="JE57" t="str">
        <f>IF(ISERROR(MATCH(JE$1,'CSC Mitre'!BD$1:BD$220,0)),"",VLOOKUP(JE$1,'Tactic Recode'!$A$1:$B$547,2,FALSE))</f>
        <v/>
      </c>
      <c r="JF57" t="str">
        <f>IF(ISERROR(MATCH(JF$1,'CSC Mitre'!BD$1:BD$220,0)),"",VLOOKUP(JF$1,'Tactic Recode'!$A$1:$B$547,2,FALSE))</f>
        <v/>
      </c>
      <c r="JG57" t="str">
        <f>IF(ISERROR(MATCH(JG$1,'CSC Mitre'!BD$1:BD$220,0)),"",VLOOKUP(JG$1,'Tactic Recode'!$A$1:$B$547,2,FALSE))</f>
        <v/>
      </c>
      <c r="JH57" t="str">
        <f>IF(ISERROR(MATCH(JH$1,'CSC Mitre'!BD$1:BD$220,0)),"",VLOOKUP(JH$1,'Tactic Recode'!$A$1:$B$547,2,FALSE))</f>
        <v/>
      </c>
      <c r="JI57" t="str">
        <f>IF(ISERROR(MATCH(JI$1,'CSC Mitre'!BD$1:BD$220,0)),"",VLOOKUP(JI$1,'Tactic Recode'!$A$1:$B$547,2,FALSE))</f>
        <v/>
      </c>
      <c r="JJ57" t="str">
        <f>IF(ISERROR(MATCH(JJ$1,'CSC Mitre'!BD$1:BD$220,0)),"",VLOOKUP(JJ$1,'Tactic Recode'!$A$1:$B$547,2,FALSE))</f>
        <v/>
      </c>
      <c r="JK57" t="str">
        <f>IF(ISERROR(MATCH(JK$1,'CSC Mitre'!BD$1:BD$220,0)),"",VLOOKUP(JK$1,'Tactic Recode'!$A$1:$B$547,2,FALSE))</f>
        <v/>
      </c>
      <c r="JL57" t="str">
        <f>IF(ISERROR(MATCH(JL$1,'CSC Mitre'!BD$1:BD$220,0)),"",VLOOKUP(JL$1,'Tactic Recode'!$A$1:$B$547,2,FALSE))</f>
        <v/>
      </c>
      <c r="JM57" t="str">
        <f>IF(ISERROR(MATCH(JM$1,'CSC Mitre'!BD$1:BD$220,0)),"",VLOOKUP(JM$1,'Tactic Recode'!$A$1:$B$547,2,FALSE))</f>
        <v/>
      </c>
      <c r="JN57" t="str">
        <f>IF(ISERROR(MATCH(JN$1,'CSC Mitre'!BD$1:BD$220,0)),"",VLOOKUP(JN$1,'Tactic Recode'!$A$1:$B$547,2,FALSE))</f>
        <v/>
      </c>
      <c r="JO57" t="str">
        <f>IF(ISERROR(MATCH(JO$1,'CSC Mitre'!BD$1:BD$220,0)),"",VLOOKUP(JO$1,'Tactic Recode'!$A$1:$B$547,2,FALSE))</f>
        <v/>
      </c>
      <c r="JP57" t="str">
        <f>IF(ISERROR(MATCH(JP$1,'CSC Mitre'!BD$1:BD$220,0)),"",VLOOKUP(JP$1,'Tactic Recode'!$A$1:$B$547,2,FALSE))</f>
        <v/>
      </c>
      <c r="JQ57" t="str">
        <f>IF(ISERROR(MATCH(JQ$1,'CSC Mitre'!BD$1:BD$220,0)),"",VLOOKUP(JQ$1,'Tactic Recode'!$A$1:$B$547,2,FALSE))</f>
        <v/>
      </c>
      <c r="JR57" t="str">
        <f>IF(ISERROR(MATCH(JR$1,'CSC Mitre'!BD$1:BD$220,0)),"",VLOOKUP(JR$1,'Tactic Recode'!$A$1:$B$547,2,FALSE))</f>
        <v/>
      </c>
      <c r="JS57" t="str">
        <f>IF(ISERROR(MATCH(JS$1,'CSC Mitre'!BD$1:BD$220,0)),"",VLOOKUP(JS$1,'Tactic Recode'!$A$1:$B$547,2,FALSE))</f>
        <v/>
      </c>
      <c r="JT57" t="str">
        <f>IF(ISERROR(MATCH(JT$1,'CSC Mitre'!BD$1:BD$220,0)),"",VLOOKUP(JT$1,'Tactic Recode'!$A$1:$B$547,2,FALSE))</f>
        <v/>
      </c>
      <c r="JU57" t="str">
        <f>IF(ISERROR(MATCH(JU$1,'CSC Mitre'!BD$1:BD$220,0)),"",VLOOKUP(JU$1,'Tactic Recode'!$A$1:$B$547,2,FALSE))</f>
        <v/>
      </c>
      <c r="JV57" t="str">
        <f>IF(ISERROR(MATCH(JV$1,'CSC Mitre'!BD$1:BD$220,0)),"",VLOOKUP(JV$1,'Tactic Recode'!$A$1:$B$547,2,FALSE))</f>
        <v/>
      </c>
      <c r="JW57" t="str">
        <f>IF(ISERROR(MATCH(JW$1,'CSC Mitre'!BD$1:BD$220,0)),"",VLOOKUP(JW$1,'Tactic Recode'!$A$1:$B$547,2,FALSE))</f>
        <v/>
      </c>
      <c r="JX57" t="str">
        <f>IF(ISERROR(MATCH(JX$1,'CSC Mitre'!BD$1:BD$220,0)),"",VLOOKUP(JX$1,'Tactic Recode'!$A$1:$B$547,2,FALSE))</f>
        <v/>
      </c>
      <c r="JY57" t="str">
        <f>IF(ISERROR(MATCH(JY$1,'CSC Mitre'!BD$1:BD$220,0)),"",VLOOKUP(JY$1,'Tactic Recode'!$A$1:$B$547,2,FALSE))</f>
        <v/>
      </c>
      <c r="JZ57" t="str">
        <f>IF(ISERROR(MATCH(JZ$1,'CSC Mitre'!BD$1:BD$220,0)),"",VLOOKUP(JZ$1,'Tactic Recode'!$A$1:$B$547,2,FALSE))</f>
        <v/>
      </c>
      <c r="KA57" t="str">
        <f>IF(ISERROR(MATCH(KA$1,'CSC Mitre'!BD$1:BD$220,0)),"",VLOOKUP(KA$1,'Tactic Recode'!$A$1:$B$547,2,FALSE))</f>
        <v/>
      </c>
      <c r="KB57" t="str">
        <f>IF(ISERROR(MATCH(KB$1,'CSC Mitre'!BD$1:BD$220,0)),"",VLOOKUP(KB$1,'Tactic Recode'!$A$1:$B$547,2,FALSE))</f>
        <v/>
      </c>
      <c r="KC57" t="str">
        <f>IF(ISERROR(MATCH(KC$1,'CSC Mitre'!BD$1:BD$220,0)),"",VLOOKUP(KC$1,'Tactic Recode'!$A$1:$B$547,2,FALSE))</f>
        <v/>
      </c>
      <c r="KD57" t="str">
        <f>IF(ISERROR(MATCH(KD$1,'CSC Mitre'!BD$1:BD$220,0)),"",VLOOKUP(KD$1,'Tactic Recode'!$A$1:$B$547,2,FALSE))</f>
        <v/>
      </c>
      <c r="KE57" t="str">
        <f>IF(ISERROR(MATCH(KE$1,'CSC Mitre'!BD$1:BD$220,0)),"",VLOOKUP(KE$1,'Tactic Recode'!$A$1:$B$547,2,FALSE))</f>
        <v/>
      </c>
      <c r="KF57" t="str">
        <f>IF(ISERROR(MATCH(KF$1,'CSC Mitre'!BD$1:BD$220,0)),"",VLOOKUP(KF$1,'Tactic Recode'!$A$1:$B$547,2,FALSE))</f>
        <v/>
      </c>
      <c r="KG57" t="str">
        <f>IF(ISERROR(MATCH(KG$1,'CSC Mitre'!BD$1:BD$220,0)),"",VLOOKUP(KG$1,'Tactic Recode'!$A$1:$B$547,2,FALSE))</f>
        <v/>
      </c>
      <c r="KH57" t="str">
        <f>IF(ISERROR(MATCH(KH$1,'CSC Mitre'!BD$1:BD$220,0)),"",VLOOKUP(KH$1,'Tactic Recode'!$A$1:$B$547,2,FALSE))</f>
        <v/>
      </c>
      <c r="KI57" t="str">
        <f>IF(ISERROR(MATCH(KI$1,'CSC Mitre'!BD$1:BD$220,0)),"",VLOOKUP(KI$1,'Tactic Recode'!$A$1:$B$547,2,FALSE))</f>
        <v/>
      </c>
      <c r="KJ57" t="str">
        <f>IF(ISERROR(MATCH(KJ$1,'CSC Mitre'!BD$1:BD$220,0)),"",VLOOKUP(KJ$1,'Tactic Recode'!$A$1:$B$547,2,FALSE))</f>
        <v/>
      </c>
      <c r="KK57" t="str">
        <f>IF(ISERROR(MATCH(KK$1,'CSC Mitre'!BD$1:BD$220,0)),"",VLOOKUP(KK$1,'Tactic Recode'!$A$1:$B$547,2,FALSE))</f>
        <v/>
      </c>
      <c r="KL57" t="str">
        <f>IF(ISERROR(MATCH(KL$1,'CSC Mitre'!BD$1:BD$220,0)),"",VLOOKUP(KL$1,'Tactic Recode'!$A$1:$B$547,2,FALSE))</f>
        <v/>
      </c>
      <c r="KM57" t="str">
        <f>IF(ISERROR(MATCH(KM$1,'CSC Mitre'!BD$1:BD$220,0)),"",VLOOKUP(KM$1,'Tactic Recode'!$A$1:$B$547,2,FALSE))</f>
        <v/>
      </c>
      <c r="KN57" t="str">
        <f>IF(ISERROR(MATCH(KN$1,'CSC Mitre'!BD$1:BD$220,0)),"",VLOOKUP(KN$1,'Tactic Recode'!$A$1:$B$547,2,FALSE))</f>
        <v/>
      </c>
      <c r="KO57" t="str">
        <f>IF(ISERROR(MATCH(KO$1,'CSC Mitre'!BD$1:BD$220,0)),"",VLOOKUP(KO$1,'Tactic Recode'!$A$1:$B$547,2,FALSE))</f>
        <v/>
      </c>
      <c r="KP57" t="str">
        <f>IF(ISERROR(MATCH(KP$1,'CSC Mitre'!BD$1:BD$220,0)),"",VLOOKUP(KP$1,'Tactic Recode'!$A$1:$B$547,2,FALSE))</f>
        <v/>
      </c>
      <c r="KQ57" t="str">
        <f>IF(ISERROR(MATCH(KQ$1,'CSC Mitre'!BD$1:BD$220,0)),"",VLOOKUP(KQ$1,'Tactic Recode'!$A$1:$B$547,2,FALSE))</f>
        <v/>
      </c>
      <c r="KR57" t="str">
        <f>IF(ISERROR(MATCH(KR$1,'CSC Mitre'!BD$1:BD$220,0)),"",VLOOKUP(KR$1,'Tactic Recode'!$A$1:$B$547,2,FALSE))</f>
        <v/>
      </c>
      <c r="KS57" t="str">
        <f>IF(ISERROR(MATCH(KS$1,'CSC Mitre'!BD$1:BD$220,0)),"",VLOOKUP(KS$1,'Tactic Recode'!$A$1:$B$547,2,FALSE))</f>
        <v/>
      </c>
      <c r="KT57" t="str">
        <f>IF(ISERROR(MATCH(KT$1,'CSC Mitre'!BD$1:BD$220,0)),"",VLOOKUP(KT$1,'Tactic Recode'!$A$1:$B$547,2,FALSE))</f>
        <v/>
      </c>
      <c r="KU57" t="str">
        <f>IF(ISERROR(MATCH(KU$1,'CSC Mitre'!BD$1:BD$220,0)),"",VLOOKUP(KU$1,'Tactic Recode'!$A$1:$B$547,2,FALSE))</f>
        <v/>
      </c>
      <c r="KV57" t="str">
        <f>IF(ISERROR(MATCH(KV$1,'CSC Mitre'!BD$1:BD$220,0)),"",VLOOKUP(KV$1,'Tactic Recode'!$A$1:$B$547,2,FALSE))</f>
        <v/>
      </c>
      <c r="KW57" t="str">
        <f>IF(ISERROR(MATCH(KW$1,'CSC Mitre'!BD$1:BD$220,0)),"",VLOOKUP(KW$1,'Tactic Recode'!$A$1:$B$547,2,FALSE))</f>
        <v/>
      </c>
      <c r="KX57" t="str">
        <f>IF(ISERROR(MATCH(KX$1,'CSC Mitre'!BD$1:BD$220,0)),"",VLOOKUP(KX$1,'Tactic Recode'!$A$1:$B$547,2,FALSE))</f>
        <v/>
      </c>
      <c r="KY57" t="str">
        <f>IF(ISERROR(MATCH(KY$1,'CSC Mitre'!BD$1:BD$220,0)),"",VLOOKUP(KY$1,'Tactic Recode'!$A$1:$B$547,2,FALSE))</f>
        <v/>
      </c>
      <c r="KZ57" t="str">
        <f>IF(ISERROR(MATCH(KZ$1,'CSC Mitre'!BD$1:BD$220,0)),"",VLOOKUP(KZ$1,'Tactic Recode'!$A$1:$B$547,2,FALSE))</f>
        <v/>
      </c>
      <c r="LA57" t="str">
        <f>IF(ISERROR(MATCH(LA$1,'CSC Mitre'!BD$1:BD$220,0)),"",VLOOKUP(LA$1,'Tactic Recode'!$A$1:$B$547,2,FALSE))</f>
        <v/>
      </c>
      <c r="LB57" t="str">
        <f>IF(ISERROR(MATCH(LB$1,'CSC Mitre'!BD$1:BD$220,0)),"",VLOOKUP(LB$1,'Tactic Recode'!$A$1:$B$547,2,FALSE))</f>
        <v/>
      </c>
      <c r="LC57" t="str">
        <f>IF(ISERROR(MATCH(LC$1,'CSC Mitre'!BD$1:BD$220,0)),"",VLOOKUP(LC$1,'Tactic Recode'!$A$1:$B$547,2,FALSE))</f>
        <v/>
      </c>
      <c r="LD57" t="str">
        <f>IF(ISERROR(MATCH(LD$1,'CSC Mitre'!BD$1:BD$220,0)),"",VLOOKUP(LD$1,'Tactic Recode'!$A$1:$B$547,2,FALSE))</f>
        <v/>
      </c>
      <c r="LE57" t="str">
        <f>IF(ISERROR(MATCH(LE$1,'CSC Mitre'!BD$1:BD$220,0)),"",VLOOKUP(LE$1,'Tactic Recode'!$A$1:$B$547,2,FALSE))</f>
        <v/>
      </c>
      <c r="LF57" t="str">
        <f>IF(ISERROR(MATCH(LF$1,'CSC Mitre'!BD$1:BD$220,0)),"",VLOOKUP(LF$1,'Tactic Recode'!$A$1:$B$547,2,FALSE))</f>
        <v/>
      </c>
      <c r="LG57" t="str">
        <f>IF(ISERROR(MATCH(LG$1,'CSC Mitre'!BD$1:BD$220,0)),"",VLOOKUP(LG$1,'Tactic Recode'!$A$1:$B$547,2,FALSE))</f>
        <v/>
      </c>
      <c r="LH57" t="str">
        <f>IF(ISERROR(MATCH(LH$1,'CSC Mitre'!BD$1:BD$220,0)),"",VLOOKUP(LH$1,'Tactic Recode'!$A$1:$B$547,2,FALSE))</f>
        <v/>
      </c>
      <c r="LI57" t="str">
        <f>IF(ISERROR(MATCH(LI$1,'CSC Mitre'!BD$1:BD$220,0)),"",VLOOKUP(LI$1,'Tactic Recode'!$A$1:$B$547,2,FALSE))</f>
        <v/>
      </c>
      <c r="LJ57" t="str">
        <f>IF(ISERROR(MATCH(LJ$1,'CSC Mitre'!BD$1:BD$220,0)),"",VLOOKUP(LJ$1,'Tactic Recode'!$A$1:$B$547,2,FALSE))</f>
        <v/>
      </c>
      <c r="LK57" t="str">
        <f>IF(ISERROR(MATCH(LK$1,'CSC Mitre'!BD$1:BD$220,0)),"",VLOOKUP(LK$1,'Tactic Recode'!$A$1:$B$547,2,FALSE))</f>
        <v/>
      </c>
      <c r="LL57" t="str">
        <f>IF(ISERROR(MATCH(LL$1,'CSC Mitre'!BD$1:BD$220,0)),"",VLOOKUP(LL$1,'Tactic Recode'!$A$1:$B$547,2,FALSE))</f>
        <v/>
      </c>
      <c r="LM57" t="str">
        <f>IF(ISERROR(MATCH(LM$1,'CSC Mitre'!BD$1:BD$220,0)),"",VLOOKUP(LM$1,'Tactic Recode'!$A$1:$B$547,2,FALSE))</f>
        <v/>
      </c>
      <c r="LN57" t="str">
        <f>IF(ISERROR(MATCH(LN$1,'CSC Mitre'!BD$1:BD$220,0)),"",VLOOKUP(LN$1,'Tactic Recode'!$A$1:$B$547,2,FALSE))</f>
        <v/>
      </c>
      <c r="LO57" t="str">
        <f>IF(ISERROR(MATCH(LO$1,'CSC Mitre'!BD$1:BD$220,0)),"",VLOOKUP(LO$1,'Tactic Recode'!$A$1:$B$547,2,FALSE))</f>
        <v/>
      </c>
      <c r="LP57" t="str">
        <f>IF(ISERROR(MATCH(LP$1,'CSC Mitre'!BD$1:BD$220,0)),"",VLOOKUP(LP$1,'Tactic Recode'!$A$1:$B$547,2,FALSE))</f>
        <v/>
      </c>
      <c r="LQ57" t="str">
        <f>IF(ISERROR(MATCH(LQ$1,'CSC Mitre'!BD$1:BD$220,0)),"",VLOOKUP(LQ$1,'Tactic Recode'!$A$1:$B$547,2,FALSE))</f>
        <v/>
      </c>
      <c r="LR57" t="str">
        <f>IF(ISERROR(MATCH(LR$1,'CSC Mitre'!BD$1:BD$220,0)),"",VLOOKUP(LR$1,'Tactic Recode'!$A$1:$B$547,2,FALSE))</f>
        <v/>
      </c>
      <c r="LS57" t="str">
        <f>IF(ISERROR(MATCH(LS$1,'CSC Mitre'!BD$1:BD$220,0)),"",VLOOKUP(LS$1,'Tactic Recode'!$A$1:$B$547,2,FALSE))</f>
        <v/>
      </c>
      <c r="LT57" t="str">
        <f>IF(ISERROR(MATCH(LT$1,'CSC Mitre'!BD$1:BD$220,0)),"",VLOOKUP(LT$1,'Tactic Recode'!$A$1:$B$547,2,FALSE))</f>
        <v/>
      </c>
      <c r="LU57" t="str">
        <f>IF(ISERROR(MATCH(LU$1,'CSC Mitre'!BD$1:BD$220,0)),"",VLOOKUP(LU$1,'Tactic Recode'!$A$1:$B$547,2,FALSE))</f>
        <v/>
      </c>
      <c r="LV57" t="str">
        <f>IF(ISERROR(MATCH(LV$1,'CSC Mitre'!BD$1:BD$220,0)),"",VLOOKUP(LV$1,'Tactic Recode'!$A$1:$B$547,2,FALSE))</f>
        <v/>
      </c>
      <c r="LW57" t="str">
        <f>IF(ISERROR(MATCH(LW$1,'CSC Mitre'!BD$1:BD$220,0)),"",VLOOKUP(LW$1,'Tactic Recode'!$A$1:$B$547,2,FALSE))</f>
        <v/>
      </c>
      <c r="LX57" t="str">
        <f>IF(ISERROR(MATCH(LX$1,'CSC Mitre'!BD$1:BD$220,0)),"",VLOOKUP(LX$1,'Tactic Recode'!$A$1:$B$547,2,FALSE))</f>
        <v/>
      </c>
      <c r="LY57" t="str">
        <f>IF(ISERROR(MATCH(LY$1,'CSC Mitre'!BD$1:BD$220,0)),"",VLOOKUP(LY$1,'Tactic Recode'!$A$1:$B$547,2,FALSE))</f>
        <v/>
      </c>
      <c r="LZ57" t="str">
        <f>IF(ISERROR(MATCH(LZ$1,'CSC Mitre'!BD$1:BD$220,0)),"",VLOOKUP(LZ$1,'Tactic Recode'!$A$1:$B$547,2,FALSE))</f>
        <v/>
      </c>
      <c r="MA57" t="str">
        <f>IF(ISERROR(MATCH(MA$1,'CSC Mitre'!BD$1:BD$220,0)),"",VLOOKUP(MA$1,'Tactic Recode'!$A$1:$B$547,2,FALSE))</f>
        <v/>
      </c>
      <c r="MB57" t="str">
        <f>IF(ISERROR(MATCH(MB$1,'CSC Mitre'!BD$1:BD$220,0)),"",VLOOKUP(MB$1,'Tactic Recode'!$A$1:$B$547,2,FALSE))</f>
        <v/>
      </c>
      <c r="MC57" t="str">
        <f>IF(ISERROR(MATCH(MC$1,'CSC Mitre'!BD$1:BD$220,0)),"",VLOOKUP(MC$1,'Tactic Recode'!$A$1:$B$547,2,FALSE))</f>
        <v/>
      </c>
      <c r="MD57" t="str">
        <f>IF(ISERROR(MATCH(MD$1,'CSC Mitre'!BD$1:BD$220,0)),"",VLOOKUP(MD$1,'Tactic Recode'!$A$1:$B$547,2,FALSE))</f>
        <v/>
      </c>
      <c r="ME57" t="str">
        <f>IF(ISERROR(MATCH(ME$1,'CSC Mitre'!BD$1:BD$220,0)),"",VLOOKUP(ME$1,'Tactic Recode'!$A$1:$B$547,2,FALSE))</f>
        <v/>
      </c>
      <c r="MF57" t="str">
        <f>IF(ISERROR(MATCH(MF$1,'CSC Mitre'!BD$1:BD$220,0)),"",VLOOKUP(MF$1,'Tactic Recode'!$A$1:$B$547,2,FALSE))</f>
        <v/>
      </c>
      <c r="MG57" t="str">
        <f>IF(ISERROR(MATCH(MG$1,'CSC Mitre'!BD$1:BD$220,0)),"",VLOOKUP(MG$1,'Tactic Recode'!$A$1:$B$547,2,FALSE))</f>
        <v/>
      </c>
      <c r="MH57" t="str">
        <f>IF(ISERROR(MATCH(MH$1,'CSC Mitre'!BD$1:BD$220,0)),"",VLOOKUP(MH$1,'Tactic Recode'!$A$1:$B$547,2,FALSE))</f>
        <v/>
      </c>
      <c r="MI57" t="str">
        <f>IF(ISERROR(MATCH(MI$1,'CSC Mitre'!BD$1:BD$220,0)),"",VLOOKUP(MI$1,'Tactic Recode'!$A$1:$B$547,2,FALSE))</f>
        <v/>
      </c>
      <c r="MJ57" t="str">
        <f>IF(ISERROR(MATCH(MJ$1,'CSC Mitre'!BD$1:BD$220,0)),"",VLOOKUP(MJ$1,'Tactic Recode'!$A$1:$B$547,2,FALSE))</f>
        <v/>
      </c>
      <c r="MK57" t="str">
        <f>IF(ISERROR(MATCH(MK$1,'CSC Mitre'!BD$1:BD$220,0)),"",VLOOKUP(MK$1,'Tactic Recode'!$A$1:$B$547,2,FALSE))</f>
        <v/>
      </c>
      <c r="ML57" t="str">
        <f>IF(ISERROR(MATCH(ML$1,'CSC Mitre'!BD$1:BD$220,0)),"",VLOOKUP(ML$1,'Tactic Recode'!$A$1:$B$547,2,FALSE))</f>
        <v/>
      </c>
      <c r="MM57" t="str">
        <f>IF(ISERROR(MATCH(MM$1,'CSC Mitre'!BD$1:BD$220,0)),"",VLOOKUP(MM$1,'Tactic Recode'!$A$1:$B$547,2,FALSE))</f>
        <v/>
      </c>
      <c r="MN57" t="str">
        <f>IF(ISERROR(MATCH(MN$1,'CSC Mitre'!BD$1:BD$220,0)),"",VLOOKUP(MN$1,'Tactic Recode'!$A$1:$B$547,2,FALSE))</f>
        <v/>
      </c>
      <c r="MO57" t="str">
        <f>IF(ISERROR(MATCH(MO$1,'CSC Mitre'!BD$1:BD$220,0)),"",VLOOKUP(MO$1,'Tactic Recode'!$A$1:$B$547,2,FALSE))</f>
        <v/>
      </c>
      <c r="MP57" t="str">
        <f>IF(ISERROR(MATCH(MP$1,'CSC Mitre'!BD$1:BD$220,0)),"",VLOOKUP(MP$1,'Tactic Recode'!$A$1:$B$547,2,FALSE))</f>
        <v/>
      </c>
      <c r="MQ57" t="str">
        <f>IF(ISERROR(MATCH(MQ$1,'CSC Mitre'!BD$1:BD$220,0)),"",VLOOKUP(MQ$1,'Tactic Recode'!$A$1:$B$547,2,FALSE))</f>
        <v/>
      </c>
      <c r="MR57" t="str">
        <f>IF(ISERROR(MATCH(MR$1,'CSC Mitre'!BD$1:BD$220,0)),"",VLOOKUP(MR$1,'Tactic Recode'!$A$1:$B$547,2,FALSE))</f>
        <v/>
      </c>
      <c r="MS57" t="str">
        <f>IF(ISERROR(MATCH(MS$1,'CSC Mitre'!BD$1:BD$220,0)),"",VLOOKUP(MS$1,'Tactic Recode'!$A$1:$B$547,2,FALSE))</f>
        <v/>
      </c>
      <c r="MT57" t="str">
        <f>IF(ISERROR(MATCH(MT$1,'CSC Mitre'!BD$1:BD$220,0)),"",VLOOKUP(MT$1,'Tactic Recode'!$A$1:$B$547,2,FALSE))</f>
        <v/>
      </c>
      <c r="MU57" t="str">
        <f>IF(ISERROR(MATCH(MU$1,'CSC Mitre'!BD$1:BD$220,0)),"",VLOOKUP(MU$1,'Tactic Recode'!$A$1:$B$547,2,FALSE))</f>
        <v/>
      </c>
      <c r="MV57" t="str">
        <f>IF(ISERROR(MATCH(MV$1,'CSC Mitre'!BD$1:BD$220,0)),"",VLOOKUP(MV$1,'Tactic Recode'!$A$1:$B$547,2,FALSE))</f>
        <v/>
      </c>
      <c r="MW57" t="str">
        <f>IF(ISERROR(MATCH(MW$1,'CSC Mitre'!BD$1:BD$220,0)),"",VLOOKUP(MW$1,'Tactic Recode'!$A$1:$B$547,2,FALSE))</f>
        <v/>
      </c>
      <c r="MX57" t="str">
        <f>IF(ISERROR(MATCH(MX$1,'CSC Mitre'!BD$1:BD$220,0)),"",VLOOKUP(MX$1,'Tactic Recode'!$A$1:$B$547,2,FALSE))</f>
        <v/>
      </c>
      <c r="MY57" t="str">
        <f>IF(ISERROR(MATCH(MY$1,'CSC Mitre'!BD$1:BD$220,0)),"",VLOOKUP(MY$1,'Tactic Recode'!$A$1:$B$547,2,FALSE))</f>
        <v/>
      </c>
      <c r="MZ57" t="str">
        <f>IF(ISERROR(MATCH(MZ$1,'CSC Mitre'!BD$1:BD$220,0)),"",VLOOKUP(MZ$1,'Tactic Recode'!$A$1:$B$547,2,FALSE))</f>
        <v/>
      </c>
      <c r="NA57" t="str">
        <f>IF(ISERROR(MATCH(NA$1,'CSC Mitre'!BD$1:BD$220,0)),"",VLOOKUP(NA$1,'Tactic Recode'!$A$1:$B$547,2,FALSE))</f>
        <v/>
      </c>
      <c r="NB57" t="str">
        <f>IF(ISERROR(MATCH(NB$1,'CSC Mitre'!BD$1:BD$220,0)),"",VLOOKUP(NB$1,'Tactic Recode'!$A$1:$B$547,2,FALSE))</f>
        <v/>
      </c>
      <c r="NC57" t="str">
        <f>IF(ISERROR(MATCH(NC$1,'CSC Mitre'!BD$1:BD$220,0)),"",VLOOKUP(NC$1,'Tactic Recode'!$A$1:$B$547,2,FALSE))</f>
        <v/>
      </c>
      <c r="ND57" t="str">
        <f>IF(ISERROR(MATCH(ND$1,'CSC Mitre'!BD$1:BD$220,0)),"",VLOOKUP(ND$1,'Tactic Recode'!$A$1:$B$547,2,FALSE))</f>
        <v/>
      </c>
      <c r="NE57" t="str">
        <f>IF(ISERROR(MATCH(NE$1,'CSC Mitre'!BD$1:BD$220,0)),"",VLOOKUP(NE$1,'Tactic Recode'!$A$1:$B$547,2,FALSE))</f>
        <v/>
      </c>
      <c r="NF57" t="str">
        <f>IF(ISERROR(MATCH(NF$1,'CSC Mitre'!BD$1:BD$220,0)),"",VLOOKUP(NF$1,'Tactic Recode'!$A$1:$B$547,2,FALSE))</f>
        <v/>
      </c>
      <c r="NG57" t="str">
        <f>IF(ISERROR(MATCH(NG$1,'CSC Mitre'!BD$1:BD$220,0)),"",VLOOKUP(NG$1,'Tactic Recode'!$A$1:$B$547,2,FALSE))</f>
        <v/>
      </c>
      <c r="NH57" t="str">
        <f>IF(ISERROR(MATCH(NH$1,'CSC Mitre'!BD$1:BD$220,0)),"",VLOOKUP(NH$1,'Tactic Recode'!$A$1:$B$547,2,FALSE))</f>
        <v/>
      </c>
      <c r="NI57" t="str">
        <f>IF(ISERROR(MATCH(NI$1,'CSC Mitre'!BD$1:BD$220,0)),"",VLOOKUP(NI$1,'Tactic Recode'!$A$1:$B$547,2,FALSE))</f>
        <v/>
      </c>
      <c r="NJ57" t="str">
        <f>IF(ISERROR(MATCH(NJ$1,'CSC Mitre'!BD$1:BD$220,0)),"",VLOOKUP(NJ$1,'Tactic Recode'!$A$1:$B$547,2,FALSE))</f>
        <v/>
      </c>
      <c r="NK57" t="str">
        <f>IF(ISERROR(MATCH(NK$1,'CSC Mitre'!BD$1:BD$220,0)),"",VLOOKUP(NK$1,'Tactic Recode'!$A$1:$B$547,2,FALSE))</f>
        <v/>
      </c>
      <c r="NL57" t="str">
        <f>IF(ISERROR(MATCH(NL$1,'CSC Mitre'!BD$1:BD$220,0)),"",VLOOKUP(NL$1,'Tactic Recode'!$A$1:$B$547,2,FALSE))</f>
        <v/>
      </c>
      <c r="NM57" t="str">
        <f>IF(ISERROR(MATCH(NM$1,'CSC Mitre'!BD$1:BD$220,0)),"",VLOOKUP(NM$1,'Tactic Recode'!$A$1:$B$547,2,FALSE))</f>
        <v/>
      </c>
      <c r="NN57" t="str">
        <f>IF(ISERROR(MATCH(NN$1,'CSC Mitre'!BD$1:BD$220,0)),"",VLOOKUP(NN$1,'Tactic Recode'!$A$1:$B$547,2,FALSE))</f>
        <v/>
      </c>
      <c r="NO57" t="str">
        <f>IF(ISERROR(MATCH(NO$1,'CSC Mitre'!BD$1:BD$220,0)),"",VLOOKUP(NO$1,'Tactic Recode'!$A$1:$B$547,2,FALSE))</f>
        <v/>
      </c>
      <c r="NP57" t="str">
        <f>IF(ISERROR(MATCH(NP$1,'CSC Mitre'!BD$1:BD$220,0)),"",VLOOKUP(NP$1,'Tactic Recode'!$A$1:$B$547,2,FALSE))</f>
        <v/>
      </c>
      <c r="NQ57" t="str">
        <f>IF(ISERROR(MATCH(NQ$1,'CSC Mitre'!BD$1:BD$220,0)),"",VLOOKUP(NQ$1,'Tactic Recode'!$A$1:$B$547,2,FALSE))</f>
        <v/>
      </c>
      <c r="NR57" t="str">
        <f>IF(ISERROR(MATCH(NR$1,'CSC Mitre'!BD$1:BD$220,0)),"",VLOOKUP(NR$1,'Tactic Recode'!$A$1:$B$547,2,FALSE))</f>
        <v/>
      </c>
      <c r="NS57" t="str">
        <f>IF(ISERROR(MATCH(NS$1,'CSC Mitre'!BD$1:BD$220,0)),"",VLOOKUP(NS$1,'Tactic Recode'!$A$1:$B$547,2,FALSE))</f>
        <v/>
      </c>
      <c r="NT57" t="str">
        <f>IF(ISERROR(MATCH(NT$1,'CSC Mitre'!BD$1:BD$220,0)),"",VLOOKUP(NT$1,'Tactic Recode'!$A$1:$B$547,2,FALSE))</f>
        <v/>
      </c>
      <c r="NU57" t="str">
        <f>IF(ISERROR(MATCH(NU$1,'CSC Mitre'!BD$1:BD$220,0)),"",VLOOKUP(NU$1,'Tactic Recode'!$A$1:$B$547,2,FALSE))</f>
        <v/>
      </c>
      <c r="NV57" t="str">
        <f>IF(ISERROR(MATCH(NV$1,'CSC Mitre'!BD$1:BD$220,0)),"",VLOOKUP(NV$1,'Tactic Recode'!$A$1:$B$547,2,FALSE))</f>
        <v/>
      </c>
      <c r="NW57" t="str">
        <f>IF(ISERROR(MATCH(NW$1,'CSC Mitre'!BD$1:BD$220,0)),"",VLOOKUP(NW$1,'Tactic Recode'!$A$1:$B$547,2,FALSE))</f>
        <v/>
      </c>
      <c r="NX57" t="str">
        <f>IF(ISERROR(MATCH(NX$1,'CSC Mitre'!BD$1:BD$220,0)),"",VLOOKUP(NX$1,'Tactic Recode'!$A$1:$B$547,2,FALSE))</f>
        <v/>
      </c>
      <c r="NY57" t="str">
        <f>IF(ISERROR(MATCH(NY$1,'CSC Mitre'!BD$1:BD$220,0)),"",VLOOKUP(NY$1,'Tactic Recode'!$A$1:$B$547,2,FALSE))</f>
        <v/>
      </c>
      <c r="NZ57" t="str">
        <f>IF(ISERROR(MATCH(NZ$1,'CSC Mitre'!BD$1:BD$220,0)),"",VLOOKUP(NZ$1,'Tactic Recode'!$A$1:$B$547,2,FALSE))</f>
        <v/>
      </c>
      <c r="OA57" t="str">
        <f>IF(ISERROR(MATCH(OA$1,'CSC Mitre'!BD$1:BD$220,0)),"",VLOOKUP(OA$1,'Tactic Recode'!$A$1:$B$547,2,FALSE))</f>
        <v/>
      </c>
      <c r="OB57" t="str">
        <f>IF(ISERROR(MATCH(OB$1,'CSC Mitre'!BD$1:BD$220,0)),"",VLOOKUP(OB$1,'Tactic Recode'!$A$1:$B$547,2,FALSE))</f>
        <v/>
      </c>
      <c r="OC57" t="str">
        <f>IF(ISERROR(MATCH(OC$1,'CSC Mitre'!BD$1:BD$220,0)),"",VLOOKUP(OC$1,'Tactic Recode'!$A$1:$B$547,2,FALSE))</f>
        <v/>
      </c>
      <c r="OD57" t="str">
        <f>IF(ISERROR(MATCH(OD$1,'CSC Mitre'!BD$1:BD$220,0)),"",VLOOKUP(OD$1,'Tactic Recode'!$A$1:$B$547,2,FALSE))</f>
        <v/>
      </c>
      <c r="OE57" t="str">
        <f>IF(ISERROR(MATCH(OE$1,'CSC Mitre'!BD$1:BD$220,0)),"",VLOOKUP(OE$1,'Tactic Recode'!$A$1:$B$547,2,FALSE))</f>
        <v/>
      </c>
      <c r="OF57" t="str">
        <f>IF(ISERROR(MATCH(OF$1,'CSC Mitre'!BD$1:BD$220,0)),"",VLOOKUP(OF$1,'Tactic Recode'!$A$1:$B$547,2,FALSE))</f>
        <v/>
      </c>
      <c r="OG57" t="str">
        <f>IF(ISERROR(MATCH(OG$1,'CSC Mitre'!BD$1:BD$220,0)),"",VLOOKUP(OG$1,'Tactic Recode'!$A$1:$B$547,2,FALSE))</f>
        <v/>
      </c>
      <c r="OH57" t="str">
        <f>IF(ISERROR(MATCH(OH$1,'CSC Mitre'!BD$1:BD$220,0)),"",VLOOKUP(OH$1,'Tactic Recode'!$A$1:$B$547,2,FALSE))</f>
        <v/>
      </c>
      <c r="OI57" t="str">
        <f>IF(ISERROR(MATCH(OI$1,'CSC Mitre'!BD$1:BD$220,0)),"",VLOOKUP(OI$1,'Tactic Recode'!$A$1:$B$547,2,FALSE))</f>
        <v/>
      </c>
      <c r="OJ57" t="str">
        <f>IF(ISERROR(MATCH(OJ$1,'CSC Mitre'!BD$1:BD$220,0)),"",VLOOKUP(OJ$1,'Tactic Recode'!$A$1:$B$547,2,FALSE))</f>
        <v/>
      </c>
      <c r="OK57" t="str">
        <f>IF(ISERROR(MATCH(OK$1,'CSC Mitre'!BD$1:BD$220,0)),"",VLOOKUP(OK$1,'Tactic Recode'!$A$1:$B$547,2,FALSE))</f>
        <v/>
      </c>
      <c r="OL57" t="str">
        <f>IF(ISERROR(MATCH(OL$1,'CSC Mitre'!BD$1:BD$220,0)),"",VLOOKUP(OL$1,'Tactic Recode'!$A$1:$B$547,2,FALSE))</f>
        <v/>
      </c>
      <c r="OM57" t="str">
        <f>IF(ISERROR(MATCH(OM$1,'CSC Mitre'!BD$1:BD$220,0)),"",VLOOKUP(OM$1,'Tactic Recode'!$A$1:$B$547,2,FALSE))</f>
        <v/>
      </c>
      <c r="ON57" t="str">
        <f>IF(ISERROR(MATCH(ON$1,'CSC Mitre'!BD$1:BD$220,0)),"",VLOOKUP(ON$1,'Tactic Recode'!$A$1:$B$547,2,FALSE))</f>
        <v/>
      </c>
      <c r="OO57" t="str">
        <f>IF(ISERROR(MATCH(OO$1,'CSC Mitre'!BD$1:BD$220,0)),"",VLOOKUP(OO$1,'Tactic Recode'!$A$1:$B$547,2,FALSE))</f>
        <v/>
      </c>
      <c r="OP57" t="str">
        <f>IF(ISERROR(MATCH(OP$1,'CSC Mitre'!BD$1:BD$220,0)),"",VLOOKUP(OP$1,'Tactic Recode'!$A$1:$B$547,2,FALSE))</f>
        <v/>
      </c>
      <c r="OQ57" t="str">
        <f>IF(ISERROR(MATCH(OQ$1,'CSC Mitre'!BD$1:BD$220,0)),"",VLOOKUP(OQ$1,'Tactic Recode'!$A$1:$B$547,2,FALSE))</f>
        <v/>
      </c>
      <c r="OR57" t="str">
        <f>IF(ISERROR(MATCH(OR$1,'CSC Mitre'!BD$1:BD$220,0)),"",VLOOKUP(OR$1,'Tactic Recode'!$A$1:$B$547,2,FALSE))</f>
        <v/>
      </c>
      <c r="OS57" t="str">
        <f>IF(ISERROR(MATCH(OS$1,'CSC Mitre'!BD$1:BD$220,0)),"",VLOOKUP(OS$1,'Tactic Recode'!$A$1:$B$547,2,FALSE))</f>
        <v/>
      </c>
      <c r="OT57" t="str">
        <f>IF(ISERROR(MATCH(OT$1,'CSC Mitre'!BD$1:BD$220,0)),"",VLOOKUP(OT$1,'Tactic Recode'!$A$1:$B$547,2,FALSE))</f>
        <v/>
      </c>
      <c r="OU57" t="str">
        <f>IF(ISERROR(MATCH(OU$1,'CSC Mitre'!BD$1:BD$220,0)),"",VLOOKUP(OU$1,'Tactic Recode'!$A$1:$B$547,2,FALSE))</f>
        <v/>
      </c>
      <c r="OV57" t="str">
        <f>IF(ISERROR(MATCH(OV$1,'CSC Mitre'!BD$1:BD$220,0)),"",VLOOKUP(OV$1,'Tactic Recode'!$A$1:$B$547,2,FALSE))</f>
        <v/>
      </c>
      <c r="OW57" t="str">
        <f>IF(ISERROR(MATCH(OW$1,'CSC Mitre'!BD$1:BD$220,0)),"",VLOOKUP(OW$1,'Tactic Recode'!$A$1:$B$547,2,FALSE))</f>
        <v/>
      </c>
      <c r="OX57" t="str">
        <f>IF(ISERROR(MATCH(OX$1,'CSC Mitre'!BD$1:BD$220,0)),"",VLOOKUP(OX$1,'Tactic Recode'!$A$1:$B$547,2,FALSE))</f>
        <v/>
      </c>
      <c r="OY57" t="str">
        <f>IF(ISERROR(MATCH(OY$1,'CSC Mitre'!BD$1:BD$220,0)),"",VLOOKUP(OY$1,'Tactic Recode'!$A$1:$B$547,2,FALSE))</f>
        <v/>
      </c>
      <c r="OZ57" t="str">
        <f>IF(ISERROR(MATCH(OZ$1,'CSC Mitre'!BD$1:BD$220,0)),"",VLOOKUP(OZ$1,'Tactic Recode'!$A$1:$B$547,2,FALSE))</f>
        <v/>
      </c>
      <c r="PA57" t="str">
        <f>IF(ISERROR(MATCH(PA$1,'CSC Mitre'!BD$1:BD$220,0)),"",VLOOKUP(PA$1,'Tactic Recode'!$A$1:$B$547,2,FALSE))</f>
        <v/>
      </c>
      <c r="PB57" t="str">
        <f>IF(ISERROR(MATCH(PB$1,'CSC Mitre'!BD$1:BD$220,0)),"",VLOOKUP(PB$1,'Tactic Recode'!$A$1:$B$547,2,FALSE))</f>
        <v/>
      </c>
      <c r="PC57" t="str">
        <f>IF(ISERROR(MATCH(PC$1,'CSC Mitre'!BD$1:BD$220,0)),"",VLOOKUP(PC$1,'Tactic Recode'!$A$1:$B$547,2,FALSE))</f>
        <v/>
      </c>
      <c r="PD57" t="str">
        <f>IF(ISERROR(MATCH(PD$1,'CSC Mitre'!BD$1:BD$220,0)),"",VLOOKUP(PD$1,'Tactic Recode'!$A$1:$B$547,2,FALSE))</f>
        <v/>
      </c>
      <c r="PE57" t="str">
        <f>IF(ISERROR(MATCH(PE$1,'CSC Mitre'!BD$1:BD$220,0)),"",VLOOKUP(PE$1,'Tactic Recode'!$A$1:$B$547,2,FALSE))</f>
        <v/>
      </c>
      <c r="PF57" t="str">
        <f>IF(ISERROR(MATCH(PF$1,'CSC Mitre'!BD$1:BD$220,0)),"",VLOOKUP(PF$1,'Tactic Recode'!$A$1:$B$547,2,FALSE))</f>
        <v/>
      </c>
      <c r="PG57" t="str">
        <f>IF(ISERROR(MATCH(PG$1,'CSC Mitre'!BD$1:BD$220,0)),"",VLOOKUP(PG$1,'Tactic Recode'!$A$1:$B$547,2,FALSE))</f>
        <v/>
      </c>
      <c r="PH57" t="str">
        <f>IF(ISERROR(MATCH(PH$1,'CSC Mitre'!BD$1:BD$220,0)),"",VLOOKUP(PH$1,'Tactic Recode'!$A$1:$B$547,2,FALSE))</f>
        <v/>
      </c>
      <c r="PI57" t="str">
        <f>IF(ISERROR(MATCH(PI$1,'CSC Mitre'!BD$1:BD$220,0)),"",VLOOKUP(PI$1,'Tactic Recode'!$A$1:$B$547,2,FALSE))</f>
        <v/>
      </c>
      <c r="PJ57" t="str">
        <f>IF(ISERROR(MATCH(PJ$1,'CSC Mitre'!BD$1:BD$220,0)),"",VLOOKUP(PJ$1,'Tactic Recode'!$A$1:$B$547,2,FALSE))</f>
        <v/>
      </c>
      <c r="PK57" t="str">
        <f>IF(ISERROR(MATCH(PK$1,'CSC Mitre'!BD$1:BD$220,0)),"",VLOOKUP(PK$1,'Tactic Recode'!$A$1:$B$547,2,FALSE))</f>
        <v/>
      </c>
      <c r="PL57" t="str">
        <f>IF(ISERROR(MATCH(PL$1,'CSC Mitre'!BD$1:BD$220,0)),"",VLOOKUP(PL$1,'Tactic Recode'!$A$1:$B$547,2,FALSE))</f>
        <v/>
      </c>
      <c r="PM57" t="str">
        <f>IF(ISERROR(MATCH(PM$1,'CSC Mitre'!BD$1:BD$220,0)),"",VLOOKUP(PM$1,'Tactic Recode'!$A$1:$B$547,2,FALSE))</f>
        <v/>
      </c>
      <c r="PN57" t="str">
        <f>IF(ISERROR(MATCH(PN$1,'CSC Mitre'!BD$1:BD$220,0)),"",VLOOKUP(PN$1,'Tactic Recode'!$A$1:$B$547,2,FALSE))</f>
        <v/>
      </c>
      <c r="PO57" t="str">
        <f>IF(ISERROR(MATCH(PO$1,'CSC Mitre'!BD$1:BD$220,0)),"",VLOOKUP(PO$1,'Tactic Recode'!$A$1:$B$547,2,FALSE))</f>
        <v/>
      </c>
      <c r="PP57" t="str">
        <f>IF(ISERROR(MATCH(PP$1,'CSC Mitre'!BD$1:BD$220,0)),"",VLOOKUP(PP$1,'Tactic Recode'!$A$1:$B$547,2,FALSE))</f>
        <v/>
      </c>
      <c r="PQ57" t="str">
        <f>IF(ISERROR(MATCH(PQ$1,'CSC Mitre'!BD$1:BD$220,0)),"",VLOOKUP(PQ$1,'Tactic Recode'!$A$1:$B$547,2,FALSE))</f>
        <v/>
      </c>
      <c r="PR57" t="str">
        <f>IF(ISERROR(MATCH(PR$1,'CSC Mitre'!BD$1:BD$220,0)),"",VLOOKUP(PR$1,'Tactic Recode'!$A$1:$B$547,2,FALSE))</f>
        <v>Defense Evasion, Persistence, Privilage Escalation</v>
      </c>
      <c r="PS57" t="str">
        <f>IF(ISERROR(MATCH(PS$1,'CSC Mitre'!BD$1:BD$220,0)),"",VLOOKUP(PS$1,'Tactic Recode'!$A$1:$B$547,2,FALSE))</f>
        <v/>
      </c>
      <c r="PT57" t="str">
        <f>IF(ISERROR(MATCH(PT$1,'CSC Mitre'!BD$1:BD$220,0)),"",VLOOKUP(PT$1,'Tactic Recode'!$A$1:$B$547,2,FALSE))</f>
        <v>Defense Evasion, Persistence, Privilage Escalation</v>
      </c>
      <c r="PU57" t="str">
        <f>IF(ISERROR(MATCH(PU$1,'CSC Mitre'!BD$1:BD$220,0)),"",VLOOKUP(PU$1,'Tactic Recode'!$A$1:$B$547,2,FALSE))</f>
        <v/>
      </c>
      <c r="PV57" t="str">
        <f>IF(ISERROR(MATCH(PV$1,'CSC Mitre'!BD$1:BD$220,0)),"",VLOOKUP(PV$1,'Tactic Recode'!$A$1:$B$547,2,FALSE))</f>
        <v/>
      </c>
      <c r="PW57" t="str">
        <f>IF(ISERROR(MATCH(PW$1,'CSC Mitre'!BD$1:BD$220,0)),"",VLOOKUP(PW$1,'Tactic Recode'!$A$1:$B$547,2,FALSE))</f>
        <v/>
      </c>
      <c r="PX57" t="str">
        <f>IF(ISERROR(MATCH(PX$1,'CSC Mitre'!BD$1:BD$220,0)),"",VLOOKUP(PX$1,'Tactic Recode'!$A$1:$B$547,2,FALSE))</f>
        <v/>
      </c>
      <c r="PY57" t="str">
        <f>IF(ISERROR(MATCH(PY$1,'CSC Mitre'!BD$1:BD$220,0)),"",VLOOKUP(PY$1,'Tactic Recode'!$A$1:$B$547,2,FALSE))</f>
        <v/>
      </c>
      <c r="PZ57" t="str">
        <f>IF(ISERROR(MATCH(PZ$1,'CSC Mitre'!BD$1:BD$220,0)),"",VLOOKUP(PZ$1,'Tactic Recode'!$A$1:$B$547,2,FALSE))</f>
        <v/>
      </c>
      <c r="QA57" t="str">
        <f>IF(ISERROR(MATCH(QA$1,'CSC Mitre'!BD$1:BD$220,0)),"",VLOOKUP(QA$1,'Tactic Recode'!$A$1:$B$547,2,FALSE))</f>
        <v/>
      </c>
      <c r="QB57" t="str">
        <f>IF(ISERROR(MATCH(QB$1,'CSC Mitre'!BD$1:BD$220,0)),"",VLOOKUP(QB$1,'Tactic Recode'!$A$1:$B$547,2,FALSE))</f>
        <v/>
      </c>
      <c r="QC57" t="str">
        <f>IF(ISERROR(MATCH(QC$1,'CSC Mitre'!BD$1:BD$220,0)),"",VLOOKUP(QC$1,'Tactic Recode'!$A$1:$B$547,2,FALSE))</f>
        <v/>
      </c>
      <c r="QD57" t="str">
        <f>IF(ISERROR(MATCH(QD$1,'CSC Mitre'!BD$1:BD$220,0)),"",VLOOKUP(QD$1,'Tactic Recode'!$A$1:$B$547,2,FALSE))</f>
        <v/>
      </c>
      <c r="QE57" t="str">
        <f>IF(ISERROR(MATCH(QE$1,'CSC Mitre'!BD$1:BD$220,0)),"",VLOOKUP(QE$1,'Tactic Recode'!$A$1:$B$547,2,FALSE))</f>
        <v/>
      </c>
      <c r="QF57" t="str">
        <f>IF(ISERROR(MATCH(QF$1,'CSC Mitre'!BD$1:BD$220,0)),"",VLOOKUP(QF$1,'Tactic Recode'!$A$1:$B$547,2,FALSE))</f>
        <v/>
      </c>
      <c r="QG57" t="str">
        <f>IF(ISERROR(MATCH(QG$1,'CSC Mitre'!BD$1:BD$220,0)),"",VLOOKUP(QG$1,'Tactic Recode'!$A$1:$B$547,2,FALSE))</f>
        <v/>
      </c>
      <c r="QH57" t="str">
        <f>IF(ISERROR(MATCH(QH$1,'CSC Mitre'!BD$1:BD$220,0)),"",VLOOKUP(QH$1,'Tactic Recode'!$A$1:$B$547,2,FALSE))</f>
        <v/>
      </c>
      <c r="QI57" t="str">
        <f>IF(ISERROR(MATCH(QI$1,'CSC Mitre'!BD$1:BD$220,0)),"",VLOOKUP(QI$1,'Tactic Recode'!$A$1:$B$547,2,FALSE))</f>
        <v/>
      </c>
      <c r="QJ57" t="str">
        <f>IF(ISERROR(MATCH(QJ$1,'CSC Mitre'!BD$1:BD$220,0)),"",VLOOKUP(QJ$1,'Tactic Recode'!$A$1:$B$547,2,FALSE))</f>
        <v/>
      </c>
      <c r="QK57" t="str">
        <f>IF(ISERROR(MATCH(QK$1,'CSC Mitre'!BD$1:BD$220,0)),"",VLOOKUP(QK$1,'Tactic Recode'!$A$1:$B$547,2,FALSE))</f>
        <v/>
      </c>
      <c r="QL57" t="str">
        <f>IF(ISERROR(MATCH(QL$1,'CSC Mitre'!BD$1:BD$220,0)),"",VLOOKUP(QL$1,'Tactic Recode'!$A$1:$B$547,2,FALSE))</f>
        <v/>
      </c>
      <c r="QM57" t="str">
        <f>IF(ISERROR(MATCH(QM$1,'CSC Mitre'!BD$1:BD$220,0)),"",VLOOKUP(QM$1,'Tactic Recode'!$A$1:$B$547,2,FALSE))</f>
        <v/>
      </c>
      <c r="QN57" t="str">
        <f>IF(ISERROR(MATCH(QN$1,'CSC Mitre'!BD$1:BD$220,0)),"",VLOOKUP(QN$1,'Tactic Recode'!$A$1:$B$547,2,FALSE))</f>
        <v/>
      </c>
      <c r="QO57" t="str">
        <f>IF(ISERROR(MATCH(QO$1,'CSC Mitre'!BD$1:BD$220,0)),"",VLOOKUP(QO$1,'Tactic Recode'!$A$1:$B$547,2,FALSE))</f>
        <v/>
      </c>
      <c r="QP57" t="str">
        <f>IF(ISERROR(MATCH(QP$1,'CSC Mitre'!BD$1:BD$220,0)),"",VLOOKUP(QP$1,'Tactic Recode'!$A$1:$B$547,2,FALSE))</f>
        <v/>
      </c>
      <c r="QQ57" t="str">
        <f>IF(ISERROR(MATCH(QQ$1,'CSC Mitre'!BD$1:BD$220,0)),"",VLOOKUP(QQ$1,'Tactic Recode'!$A$1:$B$547,2,FALSE))</f>
        <v/>
      </c>
      <c r="QR57" t="str">
        <f>IF(ISERROR(MATCH(QR$1,'CSC Mitre'!BD$1:BD$220,0)),"",VLOOKUP(QR$1,'Tactic Recode'!$A$1:$B$547,2,FALSE))</f>
        <v/>
      </c>
      <c r="QS57" t="str">
        <f>IF(ISERROR(MATCH(QS$1,'CSC Mitre'!BD$1:BD$220,0)),"",VLOOKUP(QS$1,'Tactic Recode'!$A$1:$B$547,2,FALSE))</f>
        <v/>
      </c>
      <c r="QT57" t="str">
        <f>IF(ISERROR(MATCH(QT$1,'CSC Mitre'!BD$1:BD$220,0)),"",VLOOKUP(QT$1,'Tactic Recode'!$A$1:$B$547,2,FALSE))</f>
        <v/>
      </c>
      <c r="QU57" t="str">
        <f>IF(ISERROR(MATCH(QU$1,'CSC Mitre'!BD$1:BD$220,0)),"",VLOOKUP(QU$1,'Tactic Recode'!$A$1:$B$547,2,FALSE))</f>
        <v/>
      </c>
      <c r="QV57" t="str">
        <f>IF(ISERROR(MATCH(QV$1,'CSC Mitre'!BD$1:BD$220,0)),"",VLOOKUP(QV$1,'Tactic Recode'!$A$1:$B$547,2,FALSE))</f>
        <v/>
      </c>
      <c r="QW57" t="str">
        <f>IF(ISERROR(MATCH(QW$1,'CSC Mitre'!BD$1:BD$220,0)),"",VLOOKUP(QW$1,'Tactic Recode'!$A$1:$B$547,2,FALSE))</f>
        <v/>
      </c>
      <c r="QX57" t="str">
        <f>IF(ISERROR(MATCH(QX$1,'CSC Mitre'!BD$1:BD$220,0)),"",VLOOKUP(QX$1,'Tactic Recode'!$A$1:$B$547,2,FALSE))</f>
        <v/>
      </c>
      <c r="QY57" t="str">
        <f>IF(ISERROR(MATCH(QY$1,'CSC Mitre'!BD$1:BD$220,0)),"",VLOOKUP(QY$1,'Tactic Recode'!$A$1:$B$547,2,FALSE))</f>
        <v/>
      </c>
      <c r="QZ57" t="str">
        <f>IF(ISERROR(MATCH(QZ$1,'CSC Mitre'!BD$1:BD$220,0)),"",VLOOKUP(QZ$1,'Tactic Recode'!$A$1:$B$547,2,FALSE))</f>
        <v/>
      </c>
      <c r="RA57" t="str">
        <f>IF(ISERROR(MATCH(RA$1,'CSC Mitre'!BD$1:BD$220,0)),"",VLOOKUP(RA$1,'Tactic Recode'!$A$1:$B$547,2,FALSE))</f>
        <v/>
      </c>
      <c r="RB57" t="str">
        <f>IF(ISERROR(MATCH(RB$1,'CSC Mitre'!BD$1:BD$220,0)),"",VLOOKUP(RB$1,'Tactic Recode'!$A$1:$B$547,2,FALSE))</f>
        <v/>
      </c>
      <c r="RC57" t="str">
        <f>IF(ISERROR(MATCH(RC$1,'CSC Mitre'!BD$1:BD$220,0)),"",VLOOKUP(RC$1,'Tactic Recode'!$A$1:$B$547,2,FALSE))</f>
        <v/>
      </c>
      <c r="RD57" t="str">
        <f>IF(ISERROR(MATCH(RD$1,'CSC Mitre'!BD$1:BD$220,0)),"",VLOOKUP(RD$1,'Tactic Recode'!$A$1:$B$547,2,FALSE))</f>
        <v/>
      </c>
      <c r="RE57" t="str">
        <f>IF(ISERROR(MATCH(RE$1,'CSC Mitre'!BD$1:BD$220,0)),"",VLOOKUP(RE$1,'Tactic Recode'!$A$1:$B$547,2,FALSE))</f>
        <v/>
      </c>
      <c r="RF57" t="str">
        <f>IF(ISERROR(MATCH(RF$1,'CSC Mitre'!BD$1:BD$220,0)),"",VLOOKUP(RF$1,'Tactic Recode'!$A$1:$B$547,2,FALSE))</f>
        <v/>
      </c>
      <c r="RG57" t="str">
        <f>IF(ISERROR(MATCH(RG$1,'CSC Mitre'!BD$1:BD$220,0)),"",VLOOKUP(RG$1,'Tactic Recode'!$A$1:$B$547,2,FALSE))</f>
        <v/>
      </c>
      <c r="RH57" t="str">
        <f>IF(ISERROR(MATCH(RH$1,'CSC Mitre'!BD$1:BD$220,0)),"",VLOOKUP(RH$1,'Tactic Recode'!$A$1:$B$547,2,FALSE))</f>
        <v/>
      </c>
      <c r="RI57" t="str">
        <f>IF(ISERROR(MATCH(RI$1,'CSC Mitre'!BD$1:BD$220,0)),"",VLOOKUP(RI$1,'Tactic Recode'!$A$1:$B$547,2,FALSE))</f>
        <v/>
      </c>
      <c r="RJ57" t="str">
        <f>IF(ISERROR(MATCH(RJ$1,'CSC Mitre'!BD$1:BD$220,0)),"",VLOOKUP(RJ$1,'Tactic Recode'!$A$1:$B$547,2,FALSE))</f>
        <v/>
      </c>
      <c r="RK57" t="str">
        <f>IF(ISERROR(MATCH(RK$1,'CSC Mitre'!BD$1:BD$220,0)),"",VLOOKUP(RK$1,'Tactic Recode'!$A$1:$B$547,2,FALSE))</f>
        <v/>
      </c>
      <c r="RL57" t="str">
        <f>IF(ISERROR(MATCH(RL$1,'CSC Mitre'!BD$1:BD$220,0)),"",VLOOKUP(RL$1,'Tactic Recode'!$A$1:$B$547,2,FALSE))</f>
        <v/>
      </c>
      <c r="RM57" t="str">
        <f>IF(ISERROR(MATCH(RM$1,'CSC Mitre'!BD$1:BD$220,0)),"",VLOOKUP(RM$1,'Tactic Recode'!$A$1:$B$547,2,FALSE))</f>
        <v/>
      </c>
      <c r="RN57" t="str">
        <f>IF(ISERROR(MATCH(RN$1,'CSC Mitre'!BD$1:BD$220,0)),"",VLOOKUP(RN$1,'Tactic Recode'!$A$1:$B$547,2,FALSE))</f>
        <v/>
      </c>
      <c r="RO57" t="str">
        <f>IF(ISERROR(MATCH(RO$1,'CSC Mitre'!BD$1:BD$220,0)),"",VLOOKUP(RO$1,'Tactic Recode'!$A$1:$B$547,2,FALSE))</f>
        <v/>
      </c>
      <c r="RP57" t="str">
        <f>IF(ISERROR(MATCH(RP$1,'CSC Mitre'!BD$1:BD$220,0)),"",VLOOKUP(RP$1,'Tactic Recode'!$A$1:$B$547,2,FALSE))</f>
        <v/>
      </c>
      <c r="RQ57" t="str">
        <f>IF(ISERROR(MATCH(RQ$1,'CSC Mitre'!BD$1:BD$220,0)),"",VLOOKUP(RQ$1,'Tactic Recode'!$A$1:$B$547,2,FALSE))</f>
        <v/>
      </c>
      <c r="RR57" t="str">
        <f>IF(ISERROR(MATCH(RR$1,'CSC Mitre'!BD$1:BD$220,0)),"",VLOOKUP(RR$1,'Tactic Recode'!$A$1:$B$547,2,FALSE))</f>
        <v/>
      </c>
      <c r="RS57" t="str">
        <f>IF(ISERROR(MATCH(RS$1,'CSC Mitre'!BD$1:BD$220,0)),"",VLOOKUP(RS$1,'Tactic Recode'!$A$1:$B$547,2,FALSE))</f>
        <v/>
      </c>
      <c r="RT57" t="str">
        <f>IF(ISERROR(MATCH(RT$1,'CSC Mitre'!BD$1:BD$220,0)),"",VLOOKUP(RT$1,'Tactic Recode'!$A$1:$B$547,2,FALSE))</f>
        <v/>
      </c>
      <c r="RU57" t="str">
        <f>IF(ISERROR(MATCH(RU$1,'CSC Mitre'!BD$1:BD$220,0)),"",VLOOKUP(RU$1,'Tactic Recode'!$A$1:$B$547,2,FALSE))</f>
        <v/>
      </c>
      <c r="RV57" t="str">
        <f>IF(ISERROR(MATCH(RV$1,'CSC Mitre'!BD$1:BD$220,0)),"",VLOOKUP(RV$1,'Tactic Recode'!$A$1:$B$547,2,FALSE))</f>
        <v/>
      </c>
      <c r="RW57" t="str">
        <f>IF(ISERROR(MATCH(RW$1,'CSC Mitre'!BD$1:BD$220,0)),"",VLOOKUP(RW$1,'Tactic Recode'!$A$1:$B$547,2,FALSE))</f>
        <v/>
      </c>
      <c r="RX57" t="str">
        <f>IF(ISERROR(MATCH(RX$1,'CSC Mitre'!BD$1:BD$220,0)),"",VLOOKUP(RX$1,'Tactic Recode'!$A$1:$B$547,2,FALSE))</f>
        <v/>
      </c>
      <c r="RY57" t="str">
        <f>IF(ISERROR(MATCH(RY$1,'CSC Mitre'!BD$1:BD$220,0)),"",VLOOKUP(RY$1,'Tactic Recode'!$A$1:$B$547,2,FALSE))</f>
        <v/>
      </c>
      <c r="RZ57" t="str">
        <f>IF(ISERROR(MATCH(RZ$1,'CSC Mitre'!BD$1:BD$220,0)),"",VLOOKUP(RZ$1,'Tactic Recode'!$A$1:$B$547,2,FALSE))</f>
        <v/>
      </c>
      <c r="SA57" t="str">
        <f>IF(ISERROR(MATCH(SA$1,'CSC Mitre'!BD$1:BD$220,0)),"",VLOOKUP(SA$1,'Tactic Recode'!$A$1:$B$547,2,FALSE))</f>
        <v/>
      </c>
      <c r="SB57" t="str">
        <f>IF(ISERROR(MATCH(SB$1,'CSC Mitre'!BD$1:BD$220,0)),"",VLOOKUP(SB$1,'Tactic Recode'!$A$1:$B$547,2,FALSE))</f>
        <v/>
      </c>
      <c r="SC57" t="str">
        <f>IF(ISERROR(MATCH(SC$1,'CSC Mitre'!BD$1:BD$220,0)),"",VLOOKUP(SC$1,'Tactic Recode'!$A$1:$B$547,2,FALSE))</f>
        <v/>
      </c>
      <c r="SD57" t="str">
        <f>IF(ISERROR(MATCH(SD$1,'CSC Mitre'!BD$1:BD$220,0)),"",VLOOKUP(SD$1,'Tactic Recode'!$A$1:$B$547,2,FALSE))</f>
        <v/>
      </c>
      <c r="SE57" t="str">
        <f>IF(ISERROR(MATCH(SE$1,'CSC Mitre'!BD$1:BD$220,0)),"",VLOOKUP(SE$1,'Tactic Recode'!$A$1:$B$547,2,FALSE))</f>
        <v/>
      </c>
      <c r="SF57" t="str">
        <f>IF(ISERROR(MATCH(SF$1,'CSC Mitre'!BD$1:BD$220,0)),"",VLOOKUP(SF$1,'Tactic Recode'!$A$1:$B$547,2,FALSE))</f>
        <v/>
      </c>
      <c r="SG57" t="str">
        <f>IF(ISERROR(MATCH(SG$1,'CSC Mitre'!BD$1:BD$220,0)),"",VLOOKUP(SG$1,'Tactic Recode'!$A$1:$B$547,2,FALSE))</f>
        <v/>
      </c>
      <c r="SH57" t="str">
        <f>IF(ISERROR(MATCH(SH$1,'CSC Mitre'!BD$1:BD$220,0)),"",VLOOKUP(SH$1,'Tactic Recode'!$A$1:$B$547,2,FALSE))</f>
        <v/>
      </c>
      <c r="SI57" t="str">
        <f>IF(ISERROR(MATCH(SI$1,'CSC Mitre'!BD$1:BD$220,0)),"",VLOOKUP(SI$1,'Tactic Recode'!$A$1:$B$547,2,FALSE))</f>
        <v/>
      </c>
      <c r="SJ57" t="str">
        <f>IF(ISERROR(MATCH(SJ$1,'CSC Mitre'!BD$1:BD$220,0)),"",VLOOKUP(SJ$1,'Tactic Recode'!$A$1:$B$547,2,FALSE))</f>
        <v/>
      </c>
      <c r="SK57" t="str">
        <f>IF(ISERROR(MATCH(SK$1,'CSC Mitre'!BD$1:BD$220,0)),"",VLOOKUP(SK$1,'Tactic Recode'!$A$1:$B$547,2,FALSE))</f>
        <v/>
      </c>
      <c r="SL57" t="str">
        <f>IF(ISERROR(MATCH(SL$1,'CSC Mitre'!BD$1:BD$220,0)),"",VLOOKUP(SL$1,'Tactic Recode'!$A$1:$B$547,2,FALSE))</f>
        <v/>
      </c>
      <c r="SM57" t="str">
        <f>IF(ISERROR(MATCH(SM$1,'CSC Mitre'!BD$1:BD$220,0)),"",VLOOKUP(SM$1,'Tactic Recode'!$A$1:$B$547,2,FALSE))</f>
        <v/>
      </c>
      <c r="SN57" t="str">
        <f>IF(ISERROR(MATCH(SN$1,'CSC Mitre'!BD$1:BD$220,0)),"",VLOOKUP(SN$1,'Tactic Recode'!$A$1:$B$547,2,FALSE))</f>
        <v/>
      </c>
      <c r="SO57" t="str">
        <f>IF(ISERROR(MATCH(SO$1,'CSC Mitre'!BD$1:BD$220,0)),"",VLOOKUP(SO$1,'Tactic Recode'!$A$1:$B$547,2,FALSE))</f>
        <v/>
      </c>
      <c r="SP57" t="str">
        <f>IF(ISERROR(MATCH(SP$1,'CSC Mitre'!BD$1:BD$220,0)),"",VLOOKUP(SP$1,'Tactic Recode'!$A$1:$B$547,2,FALSE))</f>
        <v/>
      </c>
      <c r="SQ57" t="str">
        <f>IF(ISERROR(MATCH(SQ$1,'CSC Mitre'!BD$1:BD$220,0)),"",VLOOKUP(SQ$1,'Tactic Recode'!$A$1:$B$547,2,FALSE))</f>
        <v/>
      </c>
      <c r="SR57" t="str">
        <f>IF(ISERROR(MATCH(SR$1,'CSC Mitre'!BD$1:BD$220,0)),"",VLOOKUP(SR$1,'Tactic Recode'!$A$1:$B$547,2,FALSE))</f>
        <v/>
      </c>
      <c r="SS57" t="str">
        <f>IF(ISERROR(MATCH(SS$1,'CSC Mitre'!BD$1:BD$220,0)),"",VLOOKUP(SS$1,'Tactic Recode'!$A$1:$B$547,2,FALSE))</f>
        <v/>
      </c>
      <c r="ST57" t="str">
        <f>IF(ISERROR(MATCH(ST$1,'CSC Mitre'!BD$1:BD$220,0)),"",VLOOKUP(ST$1,'Tactic Recode'!$A$1:$B$547,2,FALSE))</f>
        <v/>
      </c>
      <c r="SU57" t="str">
        <f>IF(ISERROR(MATCH(SU$1,'CSC Mitre'!BD$1:BD$220,0)),"",VLOOKUP(SU$1,'Tactic Recode'!$A$1:$B$547,2,FALSE))</f>
        <v/>
      </c>
      <c r="SV57" t="str">
        <f>IF(ISERROR(MATCH(SV$1,'CSC Mitre'!BD$1:BD$220,0)),"",VLOOKUP(SV$1,'Tactic Recode'!$A$1:$B$547,2,FALSE))</f>
        <v/>
      </c>
      <c r="SW57" t="str">
        <f>IF(ISERROR(MATCH(SW$1,'CSC Mitre'!BD$1:BD$220,0)),"",VLOOKUP(SW$1,'Tactic Recode'!$A$1:$B$547,2,FALSE))</f>
        <v/>
      </c>
      <c r="SX57" t="str">
        <f>IF(ISERROR(MATCH(SX$1,'CSC Mitre'!BD$1:BD$220,0)),"",VLOOKUP(SX$1,'Tactic Recode'!$A$1:$B$547,2,FALSE))</f>
        <v/>
      </c>
      <c r="SY57" t="str">
        <f>IF(ISERROR(MATCH(SY$1,'CSC Mitre'!BD$1:BD$220,0)),"",VLOOKUP(SY$1,'Tactic Recode'!$A$1:$B$547,2,FALSE))</f>
        <v/>
      </c>
      <c r="SZ57" t="str">
        <f>IF(ISERROR(MATCH(SZ$1,'CSC Mitre'!BD$1:BD$220,0)),"",VLOOKUP(SZ$1,'Tactic Recode'!$A$1:$B$547,2,FALSE))</f>
        <v/>
      </c>
      <c r="TA57" t="str">
        <f>IF(ISERROR(MATCH(TA$1,'CSC Mitre'!BD$1:BD$220,0)),"",VLOOKUP(TA$1,'Tactic Recode'!$A$1:$B$547,2,FALSE))</f>
        <v/>
      </c>
      <c r="TB57" t="str">
        <f>IF(ISERROR(MATCH(TB$1,'CSC Mitre'!BD$1:BD$220,0)),"",VLOOKUP(TB$1,'Tactic Recode'!$A$1:$B$547,2,FALSE))</f>
        <v/>
      </c>
      <c r="TC57" t="str">
        <f>IF(ISERROR(MATCH(TC$1,'CSC Mitre'!BD$1:BD$220,0)),"",VLOOKUP(TC$1,'Tactic Recode'!$A$1:$B$547,2,FALSE))</f>
        <v/>
      </c>
      <c r="TD57" t="str">
        <f>IF(ISERROR(MATCH(TD$1,'CSC Mitre'!BD$1:BD$220,0)),"",VLOOKUP(TD$1,'Tactic Recode'!$A$1:$B$547,2,FALSE))</f>
        <v/>
      </c>
      <c r="TE57" t="str">
        <f>IF(ISERROR(MATCH(TE$1,'CSC Mitre'!BD$1:BD$220,0)),"",VLOOKUP(TE$1,'Tactic Recode'!$A$1:$B$547,2,FALSE))</f>
        <v/>
      </c>
      <c r="TF57" t="str">
        <f>IF(ISERROR(MATCH(TF$1,'CSC Mitre'!BD$1:BD$220,0)),"",VLOOKUP(TF$1,'Tactic Recode'!$A$1:$B$547,2,FALSE))</f>
        <v/>
      </c>
      <c r="TG57" t="str">
        <f>IF(ISERROR(MATCH(TG$1,'CSC Mitre'!BD$1:BD$220,0)),"",VLOOKUP(TG$1,'Tactic Recode'!$A$1:$B$547,2,FALSE))</f>
        <v/>
      </c>
      <c r="TH57" t="str">
        <f>IF(ISERROR(MATCH(TH$1,'CSC Mitre'!BD$1:BD$220,0)),"",VLOOKUP(TH$1,'Tactic Recode'!$A$1:$B$547,2,FALSE))</f>
        <v/>
      </c>
      <c r="TI57" t="str">
        <f>IF(ISERROR(MATCH(TI$1,'CSC Mitre'!BD$1:BD$220,0)),"",VLOOKUP(TI$1,'Tactic Recode'!$A$1:$B$547,2,FALSE))</f>
        <v/>
      </c>
      <c r="TJ57" t="str">
        <f>IF(ISERROR(MATCH(TJ$1,'CSC Mitre'!BD$1:BD$220,0)),"",VLOOKUP(TJ$1,'Tactic Recode'!$A$1:$B$547,2,FALSE))</f>
        <v/>
      </c>
      <c r="TK57" t="str">
        <f>IF(ISERROR(MATCH(TK$1,'CSC Mitre'!BD$1:BD$220,0)),"",VLOOKUP(TK$1,'Tactic Recode'!$A$1:$B$547,2,FALSE))</f>
        <v/>
      </c>
      <c r="TL57" t="str">
        <f>IF(ISERROR(MATCH(TL$1,'CSC Mitre'!BD$1:BD$220,0)),"",VLOOKUP(TL$1,'Tactic Recode'!$A$1:$B$547,2,FALSE))</f>
        <v/>
      </c>
      <c r="TM57" t="str">
        <f>IF(ISERROR(MATCH(TM$1,'CSC Mitre'!BD$1:BD$220,0)),"",VLOOKUP(TM$1,'Tactic Recode'!$A$1:$B$547,2,FALSE))</f>
        <v/>
      </c>
      <c r="TN57" t="str">
        <f>IF(ISERROR(MATCH(TN$1,'CSC Mitre'!BD$1:BD$220,0)),"",VLOOKUP(TN$1,'Tactic Recode'!$A$1:$B$547,2,FALSE))</f>
        <v/>
      </c>
      <c r="TO57" t="str">
        <f>IF(ISERROR(MATCH(TO$1,'CSC Mitre'!BD$1:BD$220,0)),"",VLOOKUP(TO$1,'Tactic Recode'!$A$1:$B$547,2,FALSE))</f>
        <v/>
      </c>
      <c r="TP57" t="str">
        <f>IF(ISERROR(MATCH(TP$1,'CSC Mitre'!BD$1:BD$220,0)),"",VLOOKUP(TP$1,'Tactic Recode'!$A$1:$B$547,2,FALSE))</f>
        <v/>
      </c>
      <c r="TQ57" t="str">
        <f>IF(ISERROR(MATCH(TQ$1,'CSC Mitre'!BD$1:BD$220,0)),"",VLOOKUP(TQ$1,'Tactic Recode'!$A$1:$B$547,2,FALSE))</f>
        <v/>
      </c>
      <c r="TR57" t="str">
        <f>IF(ISERROR(MATCH(TR$1,'CSC Mitre'!BD$1:BD$220,0)),"",VLOOKUP(TR$1,'Tactic Recode'!$A$1:$B$547,2,FALSE))</f>
        <v/>
      </c>
      <c r="TS57" t="str">
        <f>IF(ISERROR(MATCH(TS$1,'CSC Mitre'!BD$1:BD$220,0)),"",VLOOKUP(TS$1,'Tactic Recode'!$A$1:$B$547,2,FALSE))</f>
        <v/>
      </c>
      <c r="TT57" t="str">
        <f>IF(ISERROR(MATCH(TT$1,'CSC Mitre'!BD$1:BD$220,0)),"",VLOOKUP(TT$1,'Tactic Recode'!$A$1:$B$547,2,FALSE))</f>
        <v/>
      </c>
      <c r="TU57" t="str">
        <f>IF(ISERROR(MATCH(TU$1,'CSC Mitre'!BD$1:BD$220,0)),"",VLOOKUP(TU$1,'Tactic Recode'!$A$1:$B$547,2,FALSE))</f>
        <v/>
      </c>
      <c r="TV57" t="str">
        <f>IF(ISERROR(MATCH(TV$1,'CSC Mitre'!BD$1:BD$220,0)),"",VLOOKUP(TV$1,'Tactic Recode'!$A$1:$B$547,2,FALSE))</f>
        <v/>
      </c>
      <c r="TW57" t="str">
        <f>IF(ISERROR(MATCH(TW$1,'CSC Mitre'!BD$1:BD$220,0)),"",VLOOKUP(TW$1,'Tactic Recode'!$A$1:$B$547,2,FALSE))</f>
        <v/>
      </c>
      <c r="TX57" t="str">
        <f>IF(ISERROR(MATCH(TX$1,'CSC Mitre'!BD$1:BD$220,0)),"",VLOOKUP(TX$1,'Tactic Recode'!$A$1:$B$547,2,FALSE))</f>
        <v/>
      </c>
      <c r="TY57" t="str">
        <f>IF(ISERROR(MATCH(TY$1,'CSC Mitre'!BD$1:BD$220,0)),"",VLOOKUP(TY$1,'Tactic Recode'!$A$1:$B$547,2,FALSE))</f>
        <v/>
      </c>
      <c r="TZ57" t="str">
        <f>IF(ISERROR(MATCH(TZ$1,'CSC Mitre'!BD$1:BD$220,0)),"",VLOOKUP(TZ$1,'Tactic Recode'!$A$1:$B$547,2,FALSE))</f>
        <v/>
      </c>
      <c r="UA57" t="str">
        <f>IF(ISERROR(MATCH(UA$1,'CSC Mitre'!BD$1:BD$220,0)),"",VLOOKUP(UA$1,'Tactic Recode'!$A$1:$B$547,2,FALSE))</f>
        <v/>
      </c>
      <c r="UB57" t="str">
        <f>IF(ISERROR(MATCH(UB$1,'CSC Mitre'!BD$1:BD$220,0)),"",VLOOKUP(UB$1,'Tactic Recode'!$A$1:$B$547,2,FALSE))</f>
        <v/>
      </c>
    </row>
    <row r="58" spans="1:548" x14ac:dyDescent="0.25">
      <c r="A58" s="59" t="s">
        <v>455</v>
      </c>
      <c r="B58" t="str">
        <f>IF(ISERROR(MATCH(B$1,'CSC Mitre'!BE$1:BE$220,0)),"",VLOOKUP(B$1,'Tactic Recode'!$A$1:$B$547,2,FALSE))</f>
        <v/>
      </c>
      <c r="C58" t="str">
        <f>IF(ISERROR(MATCH(C$1,'CSC Mitre'!BE$1:BE$220,0)),"",VLOOKUP(C$1,'Tactic Recode'!$A$1:$B$547,2,FALSE))</f>
        <v/>
      </c>
      <c r="D58" t="str">
        <f>IF(ISERROR(MATCH(D$1,'CSC Mitre'!BE$1:BE$220,0)),"",VLOOKUP(D$1,'Tactic Recode'!$A$1:$B$547,2,FALSE))</f>
        <v/>
      </c>
      <c r="E58" t="str">
        <f>IF(ISERROR(MATCH(E$1,'CSC Mitre'!BE$1:BE$220,0)),"",VLOOKUP(E$1,'Tactic Recode'!$A$1:$B$547,2,FALSE))</f>
        <v/>
      </c>
      <c r="F58" t="str">
        <f>IF(ISERROR(MATCH(F$1,'CSC Mitre'!BE$1:BE$220,0)),"",VLOOKUP(F$1,'Tactic Recode'!$A$1:$B$547,2,FALSE))</f>
        <v/>
      </c>
      <c r="G58" t="str">
        <f>IF(ISERROR(MATCH(G$1,'CSC Mitre'!BE$1:BE$220,0)),"",VLOOKUP(G$1,'Tactic Recode'!$A$1:$B$547,2,FALSE))</f>
        <v/>
      </c>
      <c r="H58" t="str">
        <f>IF(ISERROR(MATCH(H$1,'CSC Mitre'!BE$1:BE$220,0)),"",VLOOKUP(H$1,'Tactic Recode'!$A$1:$B$547,2,FALSE))</f>
        <v/>
      </c>
      <c r="I58" t="str">
        <f>IF(ISERROR(MATCH(I$1,'CSC Mitre'!BE$1:BE$220,0)),"",VLOOKUP(I$1,'Tactic Recode'!$A$1:$B$547,2,FALSE))</f>
        <v/>
      </c>
      <c r="J58" t="str">
        <f>IF(ISERROR(MATCH(J$1,'CSC Mitre'!BE$1:BE$220,0)),"",VLOOKUP(J$1,'Tactic Recode'!$A$1:$B$547,2,FALSE))</f>
        <v/>
      </c>
      <c r="K58" t="str">
        <f>IF(ISERROR(MATCH(K$1,'CSC Mitre'!BE$1:BE$220,0)),"",VLOOKUP(K$1,'Tactic Recode'!$A$1:$B$547,2,FALSE))</f>
        <v/>
      </c>
      <c r="L58" t="str">
        <f>IF(ISERROR(MATCH(L$1,'CSC Mitre'!BE$1:BE$220,0)),"",VLOOKUP(L$1,'Tactic Recode'!$A$1:$B$547,2,FALSE))</f>
        <v/>
      </c>
      <c r="M58" t="str">
        <f>IF(ISERROR(MATCH(M$1,'CSC Mitre'!BE$1:BE$220,0)),"",VLOOKUP(M$1,'Tactic Recode'!$A$1:$B$547,2,FALSE))</f>
        <v/>
      </c>
      <c r="N58" t="str">
        <f>IF(ISERROR(MATCH(N$1,'CSC Mitre'!BE$1:BE$220,0)),"",VLOOKUP(N$1,'Tactic Recode'!$A$1:$B$547,2,FALSE))</f>
        <v/>
      </c>
      <c r="O58" t="str">
        <f>IF(ISERROR(MATCH(O$1,'CSC Mitre'!BE$1:BE$220,0)),"",VLOOKUP(O$1,'Tactic Recode'!$A$1:$B$547,2,FALSE))</f>
        <v/>
      </c>
      <c r="P58" t="str">
        <f>IF(ISERROR(MATCH(P$1,'CSC Mitre'!BE$1:BE$220,0)),"",VLOOKUP(P$1,'Tactic Recode'!$A$1:$B$547,2,FALSE))</f>
        <v/>
      </c>
      <c r="Q58" t="str">
        <f>IF(ISERROR(MATCH(Q$1,'CSC Mitre'!BE$1:BE$220,0)),"",VLOOKUP(Q$1,'Tactic Recode'!$A$1:$B$547,2,FALSE))</f>
        <v/>
      </c>
      <c r="R58" t="str">
        <f>IF(ISERROR(MATCH(R$1,'CSC Mitre'!BE$1:BE$220,0)),"",VLOOKUP(R$1,'Tactic Recode'!$A$1:$B$547,2,FALSE))</f>
        <v/>
      </c>
      <c r="S58" t="str">
        <f>IF(ISERROR(MATCH(S$1,'CSC Mitre'!BE$1:BE$220,0)),"",VLOOKUP(S$1,'Tactic Recode'!$A$1:$B$547,2,FALSE))</f>
        <v/>
      </c>
      <c r="T58" t="str">
        <f>IF(ISERROR(MATCH(T$1,'CSC Mitre'!BE$1:BE$220,0)),"",VLOOKUP(T$1,'Tactic Recode'!$A$1:$B$547,2,FALSE))</f>
        <v/>
      </c>
      <c r="U58" t="str">
        <f>IF(ISERROR(MATCH(U$1,'CSC Mitre'!BE$1:BE$220,0)),"",VLOOKUP(U$1,'Tactic Recode'!$A$1:$B$547,2,FALSE))</f>
        <v/>
      </c>
      <c r="V58" t="str">
        <f>IF(ISERROR(MATCH(V$1,'CSC Mitre'!BE$1:BE$220,0)),"",VLOOKUP(V$1,'Tactic Recode'!$A$1:$B$547,2,FALSE))</f>
        <v/>
      </c>
      <c r="W58" t="str">
        <f>IF(ISERROR(MATCH(W$1,'CSC Mitre'!BE$1:BE$220,0)),"",VLOOKUP(W$1,'Tactic Recode'!$A$1:$B$547,2,FALSE))</f>
        <v/>
      </c>
      <c r="X58" t="str">
        <f>IF(ISERROR(MATCH(X$1,'CSC Mitre'!BE$1:BE$220,0)),"",VLOOKUP(X$1,'Tactic Recode'!$A$1:$B$547,2,FALSE))</f>
        <v/>
      </c>
      <c r="Y58" t="str">
        <f>IF(ISERROR(MATCH(Y$1,'CSC Mitre'!BE$1:BE$220,0)),"",VLOOKUP(Y$1,'Tactic Recode'!$A$1:$B$547,2,FALSE))</f>
        <v/>
      </c>
      <c r="Z58" t="str">
        <f>IF(ISERROR(MATCH(Z$1,'CSC Mitre'!BE$1:BE$220,0)),"",VLOOKUP(Z$1,'Tactic Recode'!$A$1:$B$547,2,FALSE))</f>
        <v/>
      </c>
      <c r="AA58" t="str">
        <f>IF(ISERROR(MATCH(AA$1,'CSC Mitre'!BE$1:BE$220,0)),"",VLOOKUP(AA$1,'Tactic Recode'!$A$1:$B$547,2,FALSE))</f>
        <v/>
      </c>
      <c r="AB58" t="str">
        <f>IF(ISERROR(MATCH(AB$1,'CSC Mitre'!BE$1:BE$220,0)),"",VLOOKUP(AB$1,'Tactic Recode'!$A$1:$B$547,2,FALSE))</f>
        <v/>
      </c>
      <c r="AC58" t="str">
        <f>IF(ISERROR(MATCH(AC$1,'CSC Mitre'!BE$1:BE$220,0)),"",VLOOKUP(AC$1,'Tactic Recode'!$A$1:$B$547,2,FALSE))</f>
        <v/>
      </c>
      <c r="AD58" t="str">
        <f>IF(ISERROR(MATCH(AD$1,'CSC Mitre'!BE$1:BE$220,0)),"",VLOOKUP(AD$1,'Tactic Recode'!$A$1:$B$547,2,FALSE))</f>
        <v/>
      </c>
      <c r="AE58" t="str">
        <f>IF(ISERROR(MATCH(AE$1,'CSC Mitre'!BE$1:BE$220,0)),"",VLOOKUP(AE$1,'Tactic Recode'!$A$1:$B$547,2,FALSE))</f>
        <v/>
      </c>
      <c r="AF58" t="str">
        <f>IF(ISERROR(MATCH(AF$1,'CSC Mitre'!BE$1:BE$220,0)),"",VLOOKUP(AF$1,'Tactic Recode'!$A$1:$B$547,2,FALSE))</f>
        <v/>
      </c>
      <c r="AG58" t="str">
        <f>IF(ISERROR(MATCH(AG$1,'CSC Mitre'!BE$1:BE$220,0)),"",VLOOKUP(AG$1,'Tactic Recode'!$A$1:$B$547,2,FALSE))</f>
        <v/>
      </c>
      <c r="AH58" t="str">
        <f>IF(ISERROR(MATCH(AH$1,'CSC Mitre'!BE$1:BE$220,0)),"",VLOOKUP(AH$1,'Tactic Recode'!$A$1:$B$547,2,FALSE))</f>
        <v/>
      </c>
      <c r="AI58" t="str">
        <f>IF(ISERROR(MATCH(AI$1,'CSC Mitre'!BE$1:BE$220,0)),"",VLOOKUP(AI$1,'Tactic Recode'!$A$1:$B$547,2,FALSE))</f>
        <v/>
      </c>
      <c r="AJ58" t="str">
        <f>IF(ISERROR(MATCH(AJ$1,'CSC Mitre'!BE$1:BE$220,0)),"",VLOOKUP(AJ$1,'Tactic Recode'!$A$1:$B$547,2,FALSE))</f>
        <v/>
      </c>
      <c r="AK58" t="str">
        <f>IF(ISERROR(MATCH(AK$1,'CSC Mitre'!BE$1:BE$220,0)),"",VLOOKUP(AK$1,'Tactic Recode'!$A$1:$B$547,2,FALSE))</f>
        <v/>
      </c>
      <c r="AL58" t="str">
        <f>IF(ISERROR(MATCH(AL$1,'CSC Mitre'!BE$1:BE$220,0)),"",VLOOKUP(AL$1,'Tactic Recode'!$A$1:$B$547,2,FALSE))</f>
        <v/>
      </c>
      <c r="AM58" t="str">
        <f>IF(ISERROR(MATCH(AM$1,'CSC Mitre'!BE$1:BE$220,0)),"",VLOOKUP(AM$1,'Tactic Recode'!$A$1:$B$547,2,FALSE))</f>
        <v/>
      </c>
      <c r="AN58" t="str">
        <f>IF(ISERROR(MATCH(AN$1,'CSC Mitre'!BE$1:BE$220,0)),"",VLOOKUP(AN$1,'Tactic Recode'!$A$1:$B$547,2,FALSE))</f>
        <v/>
      </c>
      <c r="AO58" t="str">
        <f>IF(ISERROR(MATCH(AO$1,'CSC Mitre'!BE$1:BE$220,0)),"",VLOOKUP(AO$1,'Tactic Recode'!$A$1:$B$547,2,FALSE))</f>
        <v/>
      </c>
      <c r="AP58" t="str">
        <f>IF(ISERROR(MATCH(AP$1,'CSC Mitre'!BE$1:BE$220,0)),"",VLOOKUP(AP$1,'Tactic Recode'!$A$1:$B$547,2,FALSE))</f>
        <v/>
      </c>
      <c r="AQ58" t="str">
        <f>IF(ISERROR(MATCH(AQ$1,'CSC Mitre'!BE$1:BE$220,0)),"",VLOOKUP(AQ$1,'Tactic Recode'!$A$1:$B$547,2,FALSE))</f>
        <v/>
      </c>
      <c r="AR58" t="str">
        <f>IF(ISERROR(MATCH(AR$1,'CSC Mitre'!BE$1:BE$220,0)),"",VLOOKUP(AR$1,'Tactic Recode'!$A$1:$B$547,2,FALSE))</f>
        <v/>
      </c>
      <c r="AS58" t="str">
        <f>IF(ISERROR(MATCH(AS$1,'CSC Mitre'!BE$1:BE$220,0)),"",VLOOKUP(AS$1,'Tactic Recode'!$A$1:$B$547,2,FALSE))</f>
        <v/>
      </c>
      <c r="AT58" t="str">
        <f>IF(ISERROR(MATCH(AT$1,'CSC Mitre'!BE$1:BE$220,0)),"",VLOOKUP(AT$1,'Tactic Recode'!$A$1:$B$547,2,FALSE))</f>
        <v/>
      </c>
      <c r="AU58" t="str">
        <f>IF(ISERROR(MATCH(AU$1,'CSC Mitre'!BE$1:BE$220,0)),"",VLOOKUP(AU$1,'Tactic Recode'!$A$1:$B$547,2,FALSE))</f>
        <v/>
      </c>
      <c r="AV58" t="str">
        <f>IF(ISERROR(MATCH(AV$1,'CSC Mitre'!BE$1:BE$220,0)),"",VLOOKUP(AV$1,'Tactic Recode'!$A$1:$B$547,2,FALSE))</f>
        <v/>
      </c>
      <c r="AW58" t="str">
        <f>IF(ISERROR(MATCH(AW$1,'CSC Mitre'!BE$1:BE$220,0)),"",VLOOKUP(AW$1,'Tactic Recode'!$A$1:$B$547,2,FALSE))</f>
        <v/>
      </c>
      <c r="AX58" t="str">
        <f>IF(ISERROR(MATCH(AX$1,'CSC Mitre'!BE$1:BE$220,0)),"",VLOOKUP(AX$1,'Tactic Recode'!$A$1:$B$547,2,FALSE))</f>
        <v/>
      </c>
      <c r="AY58" t="str">
        <f>IF(ISERROR(MATCH(AY$1,'CSC Mitre'!BE$1:BE$220,0)),"",VLOOKUP(AY$1,'Tactic Recode'!$A$1:$B$547,2,FALSE))</f>
        <v/>
      </c>
      <c r="AZ58" t="str">
        <f>IF(ISERROR(MATCH(AZ$1,'CSC Mitre'!BE$1:BE$220,0)),"",VLOOKUP(AZ$1,'Tactic Recode'!$A$1:$B$547,2,FALSE))</f>
        <v/>
      </c>
      <c r="BA58" t="str">
        <f>IF(ISERROR(MATCH(BA$1,'CSC Mitre'!BE$1:BE$220,0)),"",VLOOKUP(BA$1,'Tactic Recode'!$A$1:$B$547,2,FALSE))</f>
        <v/>
      </c>
      <c r="BB58" t="str">
        <f>IF(ISERROR(MATCH(BB$1,'CSC Mitre'!BE$1:BE$220,0)),"",VLOOKUP(BB$1,'Tactic Recode'!$A$1:$B$547,2,FALSE))</f>
        <v/>
      </c>
      <c r="BC58" t="str">
        <f>IF(ISERROR(MATCH(BC$1,'CSC Mitre'!BE$1:BE$220,0)),"",VLOOKUP(BC$1,'Tactic Recode'!$A$1:$B$547,2,FALSE))</f>
        <v/>
      </c>
      <c r="BD58" t="str">
        <f>IF(ISERROR(MATCH(BD$1,'CSC Mitre'!BE$1:BE$220,0)),"",VLOOKUP(BD$1,'Tactic Recode'!$A$1:$B$547,2,FALSE))</f>
        <v/>
      </c>
      <c r="BE58" t="str">
        <f>IF(ISERROR(MATCH(BE$1,'CSC Mitre'!BE$1:BE$220,0)),"",VLOOKUP(BE$1,'Tactic Recode'!$A$1:$B$547,2,FALSE))</f>
        <v/>
      </c>
      <c r="BF58" t="str">
        <f>IF(ISERROR(MATCH(BF$1,'CSC Mitre'!BE$1:BE$220,0)),"",VLOOKUP(BF$1,'Tactic Recode'!$A$1:$B$547,2,FALSE))</f>
        <v/>
      </c>
      <c r="BG58" t="str">
        <f>IF(ISERROR(MATCH(BG$1,'CSC Mitre'!BE$1:BE$220,0)),"",VLOOKUP(BG$1,'Tactic Recode'!$A$1:$B$547,2,FALSE))</f>
        <v/>
      </c>
      <c r="BH58" t="str">
        <f>IF(ISERROR(MATCH(BH$1,'CSC Mitre'!BE$1:BE$220,0)),"",VLOOKUP(BH$1,'Tactic Recode'!$A$1:$B$547,2,FALSE))</f>
        <v/>
      </c>
      <c r="BI58" t="str">
        <f>IF(ISERROR(MATCH(BI$1,'CSC Mitre'!BE$1:BE$220,0)),"",VLOOKUP(BI$1,'Tactic Recode'!$A$1:$B$547,2,FALSE))</f>
        <v/>
      </c>
      <c r="BJ58" t="str">
        <f>IF(ISERROR(MATCH(BJ$1,'CSC Mitre'!BE$1:BE$220,0)),"",VLOOKUP(BJ$1,'Tactic Recode'!$A$1:$B$547,2,FALSE))</f>
        <v/>
      </c>
      <c r="BK58" t="str">
        <f>IF(ISERROR(MATCH(BK$1,'CSC Mitre'!BE$1:BE$220,0)),"",VLOOKUP(BK$1,'Tactic Recode'!$A$1:$B$547,2,FALSE))</f>
        <v/>
      </c>
      <c r="BL58" t="str">
        <f>IF(ISERROR(MATCH(BL$1,'CSC Mitre'!BE$1:BE$220,0)),"",VLOOKUP(BL$1,'Tactic Recode'!$A$1:$B$547,2,FALSE))</f>
        <v/>
      </c>
      <c r="BM58" t="str">
        <f>IF(ISERROR(MATCH(BM$1,'CSC Mitre'!BE$1:BE$220,0)),"",VLOOKUP(BM$1,'Tactic Recode'!$A$1:$B$547,2,FALSE))</f>
        <v/>
      </c>
      <c r="BN58" t="str">
        <f>IF(ISERROR(MATCH(BN$1,'CSC Mitre'!BE$1:BE$220,0)),"",VLOOKUP(BN$1,'Tactic Recode'!$A$1:$B$547,2,FALSE))</f>
        <v/>
      </c>
      <c r="BO58" t="str">
        <f>IF(ISERROR(MATCH(BO$1,'CSC Mitre'!BE$1:BE$220,0)),"",VLOOKUP(BO$1,'Tactic Recode'!$A$1:$B$547,2,FALSE))</f>
        <v/>
      </c>
      <c r="BP58" t="str">
        <f>IF(ISERROR(MATCH(BP$1,'CSC Mitre'!BE$1:BE$220,0)),"",VLOOKUP(BP$1,'Tactic Recode'!$A$1:$B$547,2,FALSE))</f>
        <v/>
      </c>
      <c r="BQ58" t="str">
        <f>IF(ISERROR(MATCH(BQ$1,'CSC Mitre'!BE$1:BE$220,0)),"",VLOOKUP(BQ$1,'Tactic Recode'!$A$1:$B$547,2,FALSE))</f>
        <v/>
      </c>
      <c r="BR58" t="str">
        <f>IF(ISERROR(MATCH(BR$1,'CSC Mitre'!BE$1:BE$220,0)),"",VLOOKUP(BR$1,'Tactic Recode'!$A$1:$B$547,2,FALSE))</f>
        <v/>
      </c>
      <c r="BS58" t="str">
        <f>IF(ISERROR(MATCH(BS$1,'CSC Mitre'!BE$1:BE$220,0)),"",VLOOKUP(BS$1,'Tactic Recode'!$A$1:$B$547,2,FALSE))</f>
        <v/>
      </c>
      <c r="BT58" t="str">
        <f>IF(ISERROR(MATCH(BT$1,'CSC Mitre'!BE$1:BE$220,0)),"",VLOOKUP(BT$1,'Tactic Recode'!$A$1:$B$547,2,FALSE))</f>
        <v/>
      </c>
      <c r="BU58" t="str">
        <f>IF(ISERROR(MATCH(BU$1,'CSC Mitre'!BE$1:BE$220,0)),"",VLOOKUP(BU$1,'Tactic Recode'!$A$1:$B$547,2,FALSE))</f>
        <v/>
      </c>
      <c r="BV58" t="str">
        <f>IF(ISERROR(MATCH(BV$1,'CSC Mitre'!BE$1:BE$220,0)),"",VLOOKUP(BV$1,'Tactic Recode'!$A$1:$B$547,2,FALSE))</f>
        <v/>
      </c>
      <c r="BW58" t="str">
        <f>IF(ISERROR(MATCH(BW$1,'CSC Mitre'!BE$1:BE$220,0)),"",VLOOKUP(BW$1,'Tactic Recode'!$A$1:$B$547,2,FALSE))</f>
        <v/>
      </c>
      <c r="BX58" t="str">
        <f>IF(ISERROR(MATCH(BX$1,'CSC Mitre'!BE$1:BE$220,0)),"",VLOOKUP(BX$1,'Tactic Recode'!$A$1:$B$547,2,FALSE))</f>
        <v/>
      </c>
      <c r="BY58" t="str">
        <f>IF(ISERROR(MATCH(BY$1,'CSC Mitre'!BE$1:BE$220,0)),"",VLOOKUP(BY$1,'Tactic Recode'!$A$1:$B$547,2,FALSE))</f>
        <v/>
      </c>
      <c r="BZ58" t="str">
        <f>IF(ISERROR(MATCH(BZ$1,'CSC Mitre'!BE$1:BE$220,0)),"",VLOOKUP(BZ$1,'Tactic Recode'!$A$1:$B$547,2,FALSE))</f>
        <v/>
      </c>
      <c r="CA58" t="str">
        <f>IF(ISERROR(MATCH(CA$1,'CSC Mitre'!BE$1:BE$220,0)),"",VLOOKUP(CA$1,'Tactic Recode'!$A$1:$B$547,2,FALSE))</f>
        <v/>
      </c>
      <c r="CB58" t="str">
        <f>IF(ISERROR(MATCH(CB$1,'CSC Mitre'!BE$1:BE$220,0)),"",VLOOKUP(CB$1,'Tactic Recode'!$A$1:$B$547,2,FALSE))</f>
        <v/>
      </c>
      <c r="CC58" t="str">
        <f>IF(ISERROR(MATCH(CC$1,'CSC Mitre'!BE$1:BE$220,0)),"",VLOOKUP(CC$1,'Tactic Recode'!$A$1:$B$547,2,FALSE))</f>
        <v/>
      </c>
      <c r="CD58" t="str">
        <f>IF(ISERROR(MATCH(CD$1,'CSC Mitre'!BE$1:BE$220,0)),"",VLOOKUP(CD$1,'Tactic Recode'!$A$1:$B$547,2,FALSE))</f>
        <v/>
      </c>
      <c r="CE58" t="str">
        <f>IF(ISERROR(MATCH(CE$1,'CSC Mitre'!BE$1:BE$220,0)),"",VLOOKUP(CE$1,'Tactic Recode'!$A$1:$B$547,2,FALSE))</f>
        <v/>
      </c>
      <c r="CF58" t="str">
        <f>IF(ISERROR(MATCH(CF$1,'CSC Mitre'!BE$1:BE$220,0)),"",VLOOKUP(CF$1,'Tactic Recode'!$A$1:$B$547,2,FALSE))</f>
        <v/>
      </c>
      <c r="CG58" t="str">
        <f>IF(ISERROR(MATCH(CG$1,'CSC Mitre'!BE$1:BE$220,0)),"",VLOOKUP(CG$1,'Tactic Recode'!$A$1:$B$547,2,FALSE))</f>
        <v/>
      </c>
      <c r="CH58" t="str">
        <f>IF(ISERROR(MATCH(CH$1,'CSC Mitre'!BE$1:BE$220,0)),"",VLOOKUP(CH$1,'Tactic Recode'!$A$1:$B$547,2,FALSE))</f>
        <v/>
      </c>
      <c r="CI58" t="str">
        <f>IF(ISERROR(MATCH(CI$1,'CSC Mitre'!BE$1:BE$220,0)),"",VLOOKUP(CI$1,'Tactic Recode'!$A$1:$B$547,2,FALSE))</f>
        <v/>
      </c>
      <c r="CJ58" t="str">
        <f>IF(ISERROR(MATCH(CJ$1,'CSC Mitre'!BE$1:BE$220,0)),"",VLOOKUP(CJ$1,'Tactic Recode'!$A$1:$B$547,2,FALSE))</f>
        <v/>
      </c>
      <c r="CK58" t="str">
        <f>IF(ISERROR(MATCH(CK$1,'CSC Mitre'!BE$1:BE$220,0)),"",VLOOKUP(CK$1,'Tactic Recode'!$A$1:$B$547,2,FALSE))</f>
        <v/>
      </c>
      <c r="CL58" t="str">
        <f>IF(ISERROR(MATCH(CL$1,'CSC Mitre'!BE$1:BE$220,0)),"",VLOOKUP(CL$1,'Tactic Recode'!$A$1:$B$547,2,FALSE))</f>
        <v/>
      </c>
      <c r="CM58" t="str">
        <f>IF(ISERROR(MATCH(CM$1,'CSC Mitre'!BE$1:BE$220,0)),"",VLOOKUP(CM$1,'Tactic Recode'!$A$1:$B$547,2,FALSE))</f>
        <v/>
      </c>
      <c r="CN58" t="str">
        <f>IF(ISERROR(MATCH(CN$1,'CSC Mitre'!BE$1:BE$220,0)),"",VLOOKUP(CN$1,'Tactic Recode'!$A$1:$B$547,2,FALSE))</f>
        <v/>
      </c>
      <c r="CO58" t="str">
        <f>IF(ISERROR(MATCH(CO$1,'CSC Mitre'!BE$1:BE$220,0)),"",VLOOKUP(CO$1,'Tactic Recode'!$A$1:$B$547,2,FALSE))</f>
        <v/>
      </c>
      <c r="CP58" t="str">
        <f>IF(ISERROR(MATCH(CP$1,'CSC Mitre'!BE$1:BE$220,0)),"",VLOOKUP(CP$1,'Tactic Recode'!$A$1:$B$547,2,FALSE))</f>
        <v/>
      </c>
      <c r="CQ58" t="str">
        <f>IF(ISERROR(MATCH(CQ$1,'CSC Mitre'!BE$1:BE$220,0)),"",VLOOKUP(CQ$1,'Tactic Recode'!$A$1:$B$547,2,FALSE))</f>
        <v/>
      </c>
      <c r="CR58" t="str">
        <f>IF(ISERROR(MATCH(CR$1,'CSC Mitre'!BE$1:BE$220,0)),"",VLOOKUP(CR$1,'Tactic Recode'!$A$1:$B$547,2,FALSE))</f>
        <v/>
      </c>
      <c r="CS58" t="str">
        <f>IF(ISERROR(MATCH(CS$1,'CSC Mitre'!BE$1:BE$220,0)),"",VLOOKUP(CS$1,'Tactic Recode'!$A$1:$B$547,2,FALSE))</f>
        <v/>
      </c>
      <c r="CT58" t="str">
        <f>IF(ISERROR(MATCH(CT$1,'CSC Mitre'!BE$1:BE$220,0)),"",VLOOKUP(CT$1,'Tactic Recode'!$A$1:$B$547,2,FALSE))</f>
        <v/>
      </c>
      <c r="CU58" t="str">
        <f>IF(ISERROR(MATCH(CU$1,'CSC Mitre'!BE$1:BE$220,0)),"",VLOOKUP(CU$1,'Tactic Recode'!$A$1:$B$547,2,FALSE))</f>
        <v/>
      </c>
      <c r="CV58" t="str">
        <f>IF(ISERROR(MATCH(CV$1,'CSC Mitre'!BE$1:BE$220,0)),"",VLOOKUP(CV$1,'Tactic Recode'!$A$1:$B$547,2,FALSE))</f>
        <v/>
      </c>
      <c r="CW58" t="str">
        <f>IF(ISERROR(MATCH(CW$1,'CSC Mitre'!BE$1:BE$220,0)),"",VLOOKUP(CW$1,'Tactic Recode'!$A$1:$B$547,2,FALSE))</f>
        <v/>
      </c>
      <c r="CX58" t="str">
        <f>IF(ISERROR(MATCH(CX$1,'CSC Mitre'!BE$1:BE$220,0)),"",VLOOKUP(CX$1,'Tactic Recode'!$A$1:$B$547,2,FALSE))</f>
        <v/>
      </c>
      <c r="CY58" t="str">
        <f>IF(ISERROR(MATCH(CY$1,'CSC Mitre'!BE$1:BE$220,0)),"",VLOOKUP(CY$1,'Tactic Recode'!$A$1:$B$547,2,FALSE))</f>
        <v/>
      </c>
      <c r="CZ58" t="str">
        <f>IF(ISERROR(MATCH(CZ$1,'CSC Mitre'!BE$1:BE$220,0)),"",VLOOKUP(CZ$1,'Tactic Recode'!$A$1:$B$547,2,FALSE))</f>
        <v/>
      </c>
      <c r="DA58" t="str">
        <f>IF(ISERROR(MATCH(DA$1,'CSC Mitre'!BE$1:BE$220,0)),"",VLOOKUP(DA$1,'Tactic Recode'!$A$1:$B$547,2,FALSE))</f>
        <v/>
      </c>
      <c r="DB58" t="str">
        <f>IF(ISERROR(MATCH(DB$1,'CSC Mitre'!BE$1:BE$220,0)),"",VLOOKUP(DB$1,'Tactic Recode'!$A$1:$B$547,2,FALSE))</f>
        <v>Privilage Escalation</v>
      </c>
      <c r="DC58" t="str">
        <f>IF(ISERROR(MATCH(DC$1,'CSC Mitre'!BE$1:BE$220,0)),"",VLOOKUP(DC$1,'Tactic Recode'!$A$1:$B$547,2,FALSE))</f>
        <v/>
      </c>
      <c r="DD58" t="str">
        <f>IF(ISERROR(MATCH(DD$1,'CSC Mitre'!BE$1:BE$220,0)),"",VLOOKUP(DD$1,'Tactic Recode'!$A$1:$B$547,2,FALSE))</f>
        <v/>
      </c>
      <c r="DE58" t="str">
        <f>IF(ISERROR(MATCH(DE$1,'CSC Mitre'!BE$1:BE$220,0)),"",VLOOKUP(DE$1,'Tactic Recode'!$A$1:$B$547,2,FALSE))</f>
        <v/>
      </c>
      <c r="DF58" t="str">
        <f>IF(ISERROR(MATCH(DF$1,'CSC Mitre'!BE$1:BE$220,0)),"",VLOOKUP(DF$1,'Tactic Recode'!$A$1:$B$547,2,FALSE))</f>
        <v/>
      </c>
      <c r="DG58" t="str">
        <f>IF(ISERROR(MATCH(DG$1,'CSC Mitre'!BE$1:BE$220,0)),"",VLOOKUP(DG$1,'Tactic Recode'!$A$1:$B$547,2,FALSE))</f>
        <v/>
      </c>
      <c r="DH58" t="str">
        <f>IF(ISERROR(MATCH(DH$1,'CSC Mitre'!BE$1:BE$220,0)),"",VLOOKUP(DH$1,'Tactic Recode'!$A$1:$B$547,2,FALSE))</f>
        <v/>
      </c>
      <c r="DI58" t="str">
        <f>IF(ISERROR(MATCH(DI$1,'CSC Mitre'!BE$1:BE$220,0)),"",VLOOKUP(DI$1,'Tactic Recode'!$A$1:$B$547,2,FALSE))</f>
        <v/>
      </c>
      <c r="DJ58" t="str">
        <f>IF(ISERROR(MATCH(DJ$1,'CSC Mitre'!BE$1:BE$220,0)),"",VLOOKUP(DJ$1,'Tactic Recode'!$A$1:$B$547,2,FALSE))</f>
        <v/>
      </c>
      <c r="DK58" t="str">
        <f>IF(ISERROR(MATCH(DK$1,'CSC Mitre'!BE$1:BE$220,0)),"",VLOOKUP(DK$1,'Tactic Recode'!$A$1:$B$547,2,FALSE))</f>
        <v/>
      </c>
      <c r="DL58" t="str">
        <f>IF(ISERROR(MATCH(DL$1,'CSC Mitre'!BE$1:BE$220,0)),"",VLOOKUP(DL$1,'Tactic Recode'!$A$1:$B$547,2,FALSE))</f>
        <v/>
      </c>
      <c r="DM58" t="str">
        <f>IF(ISERROR(MATCH(DM$1,'CSC Mitre'!BE$1:BE$220,0)),"",VLOOKUP(DM$1,'Tactic Recode'!$A$1:$B$547,2,FALSE))</f>
        <v/>
      </c>
      <c r="DN58" t="str">
        <f>IF(ISERROR(MATCH(DN$1,'CSC Mitre'!BE$1:BE$220,0)),"",VLOOKUP(DN$1,'Tactic Recode'!$A$1:$B$547,2,FALSE))</f>
        <v/>
      </c>
      <c r="DO58" t="str">
        <f>IF(ISERROR(MATCH(DO$1,'CSC Mitre'!BE$1:BE$220,0)),"",VLOOKUP(DO$1,'Tactic Recode'!$A$1:$B$547,2,FALSE))</f>
        <v/>
      </c>
      <c r="DP58" t="str">
        <f>IF(ISERROR(MATCH(DP$1,'CSC Mitre'!BE$1:BE$220,0)),"",VLOOKUP(DP$1,'Tactic Recode'!$A$1:$B$547,2,FALSE))</f>
        <v/>
      </c>
      <c r="DQ58" t="str">
        <f>IF(ISERROR(MATCH(DQ$1,'CSC Mitre'!BE$1:BE$220,0)),"",VLOOKUP(DQ$1,'Tactic Recode'!$A$1:$B$547,2,FALSE))</f>
        <v/>
      </c>
      <c r="DR58" t="str">
        <f>IF(ISERROR(MATCH(DR$1,'CSC Mitre'!BE$1:BE$220,0)),"",VLOOKUP(DR$1,'Tactic Recode'!$A$1:$B$547,2,FALSE))</f>
        <v/>
      </c>
      <c r="DS58" t="str">
        <f>IF(ISERROR(MATCH(DS$1,'CSC Mitre'!BE$1:BE$220,0)),"",VLOOKUP(DS$1,'Tactic Recode'!$A$1:$B$547,2,FALSE))</f>
        <v>Execution, Lateral Movement</v>
      </c>
      <c r="DT58" t="str">
        <f>IF(ISERROR(MATCH(DT$1,'CSC Mitre'!BE$1:BE$220,0)),"",VLOOKUP(DT$1,'Tactic Recode'!$A$1:$B$547,2,FALSE))</f>
        <v/>
      </c>
      <c r="DU58" t="str">
        <f>IF(ISERROR(MATCH(DU$1,'CSC Mitre'!BE$1:BE$220,0)),"",VLOOKUP(DU$1,'Tactic Recode'!$A$1:$B$547,2,FALSE))</f>
        <v/>
      </c>
      <c r="DV58" t="str">
        <f>IF(ISERROR(MATCH(DV$1,'CSC Mitre'!BE$1:BE$220,0)),"",VLOOKUP(DV$1,'Tactic Recode'!$A$1:$B$547,2,FALSE))</f>
        <v/>
      </c>
      <c r="DW58" t="str">
        <f>IF(ISERROR(MATCH(DW$1,'CSC Mitre'!BE$1:BE$220,0)),"",VLOOKUP(DW$1,'Tactic Recode'!$A$1:$B$547,2,FALSE))</f>
        <v/>
      </c>
      <c r="DX58" t="str">
        <f>IF(ISERROR(MATCH(DX$1,'CSC Mitre'!BE$1:BE$220,0)),"",VLOOKUP(DX$1,'Tactic Recode'!$A$1:$B$547,2,FALSE))</f>
        <v/>
      </c>
      <c r="DY58" t="str">
        <f>IF(ISERROR(MATCH(DY$1,'CSC Mitre'!BE$1:BE$220,0)),"",VLOOKUP(DY$1,'Tactic Recode'!$A$1:$B$547,2,FALSE))</f>
        <v/>
      </c>
      <c r="DZ58" t="str">
        <f>IF(ISERROR(MATCH(DZ$1,'CSC Mitre'!BE$1:BE$220,0)),"",VLOOKUP(DZ$1,'Tactic Recode'!$A$1:$B$547,2,FALSE))</f>
        <v/>
      </c>
      <c r="EA58" t="str">
        <f>IF(ISERROR(MATCH(EA$1,'CSC Mitre'!BE$1:BE$220,0)),"",VLOOKUP(EA$1,'Tactic Recode'!$A$1:$B$547,2,FALSE))</f>
        <v/>
      </c>
      <c r="EB58" t="str">
        <f>IF(ISERROR(MATCH(EB$1,'CSC Mitre'!BE$1:BE$220,0)),"",VLOOKUP(EB$1,'Tactic Recode'!$A$1:$B$547,2,FALSE))</f>
        <v/>
      </c>
      <c r="EC58" t="str">
        <f>IF(ISERROR(MATCH(EC$1,'CSC Mitre'!BE$1:BE$220,0)),"",VLOOKUP(EC$1,'Tactic Recode'!$A$1:$B$547,2,FALSE))</f>
        <v/>
      </c>
      <c r="ED58" t="str">
        <f>IF(ISERROR(MATCH(ED$1,'CSC Mitre'!BE$1:BE$220,0)),"",VLOOKUP(ED$1,'Tactic Recode'!$A$1:$B$547,2,FALSE))</f>
        <v/>
      </c>
      <c r="EE58" t="str">
        <f>IF(ISERROR(MATCH(EE$1,'CSC Mitre'!BE$1:BE$220,0)),"",VLOOKUP(EE$1,'Tactic Recode'!$A$1:$B$547,2,FALSE))</f>
        <v/>
      </c>
      <c r="EF58" t="str">
        <f>IF(ISERROR(MATCH(EF$1,'CSC Mitre'!BE$1:BE$220,0)),"",VLOOKUP(EF$1,'Tactic Recode'!$A$1:$B$547,2,FALSE))</f>
        <v/>
      </c>
      <c r="EG58" t="str">
        <f>IF(ISERROR(MATCH(EG$1,'CSC Mitre'!BE$1:BE$220,0)),"",VLOOKUP(EG$1,'Tactic Recode'!$A$1:$B$547,2,FALSE))</f>
        <v/>
      </c>
      <c r="EH58" t="str">
        <f>IF(ISERROR(MATCH(EH$1,'CSC Mitre'!BE$1:BE$220,0)),"",VLOOKUP(EH$1,'Tactic Recode'!$A$1:$B$547,2,FALSE))</f>
        <v/>
      </c>
      <c r="EI58" t="str">
        <f>IF(ISERROR(MATCH(EI$1,'CSC Mitre'!BE$1:BE$220,0)),"",VLOOKUP(EI$1,'Tactic Recode'!$A$1:$B$547,2,FALSE))</f>
        <v/>
      </c>
      <c r="EJ58" t="str">
        <f>IF(ISERROR(MATCH(EJ$1,'CSC Mitre'!BE$1:BE$220,0)),"",VLOOKUP(EJ$1,'Tactic Recode'!$A$1:$B$547,2,FALSE))</f>
        <v/>
      </c>
      <c r="EK58" t="str">
        <f>IF(ISERROR(MATCH(EK$1,'CSC Mitre'!BE$1:BE$220,0)),"",VLOOKUP(EK$1,'Tactic Recode'!$A$1:$B$547,2,FALSE))</f>
        <v/>
      </c>
      <c r="EL58" t="str">
        <f>IF(ISERROR(MATCH(EL$1,'CSC Mitre'!BE$1:BE$220,0)),"",VLOOKUP(EL$1,'Tactic Recode'!$A$1:$B$547,2,FALSE))</f>
        <v/>
      </c>
      <c r="EM58" t="str">
        <f>IF(ISERROR(MATCH(EM$1,'CSC Mitre'!BE$1:BE$220,0)),"",VLOOKUP(EM$1,'Tactic Recode'!$A$1:$B$547,2,FALSE))</f>
        <v/>
      </c>
      <c r="EN58" t="str">
        <f>IF(ISERROR(MATCH(EN$1,'CSC Mitre'!BE$1:BE$220,0)),"",VLOOKUP(EN$1,'Tactic Recode'!$A$1:$B$547,2,FALSE))</f>
        <v/>
      </c>
      <c r="EO58" t="str">
        <f>IF(ISERROR(MATCH(EO$1,'CSC Mitre'!BE$1:BE$220,0)),"",VLOOKUP(EO$1,'Tactic Recode'!$A$1:$B$547,2,FALSE))</f>
        <v/>
      </c>
      <c r="EP58" t="str">
        <f>IF(ISERROR(MATCH(EP$1,'CSC Mitre'!BE$1:BE$220,0)),"",VLOOKUP(EP$1,'Tactic Recode'!$A$1:$B$547,2,FALSE))</f>
        <v/>
      </c>
      <c r="EQ58" t="str">
        <f>IF(ISERROR(MATCH(EQ$1,'CSC Mitre'!BE$1:BE$220,0)),"",VLOOKUP(EQ$1,'Tactic Recode'!$A$1:$B$547,2,FALSE))</f>
        <v/>
      </c>
      <c r="ER58" t="str">
        <f>IF(ISERROR(MATCH(ER$1,'CSC Mitre'!BE$1:BE$220,0)),"",VLOOKUP(ER$1,'Tactic Recode'!$A$1:$B$547,2,FALSE))</f>
        <v/>
      </c>
      <c r="ES58" t="str">
        <f>IF(ISERROR(MATCH(ES$1,'CSC Mitre'!BE$1:BE$220,0)),"",VLOOKUP(ES$1,'Tactic Recode'!$A$1:$B$547,2,FALSE))</f>
        <v/>
      </c>
      <c r="ET58" t="str">
        <f>IF(ISERROR(MATCH(ET$1,'CSC Mitre'!BE$1:BE$220,0)),"",VLOOKUP(ET$1,'Tactic Recode'!$A$1:$B$547,2,FALSE))</f>
        <v/>
      </c>
      <c r="EU58" t="str">
        <f>IF(ISERROR(MATCH(EU$1,'CSC Mitre'!BE$1:BE$220,0)),"",VLOOKUP(EU$1,'Tactic Recode'!$A$1:$B$547,2,FALSE))</f>
        <v/>
      </c>
      <c r="EV58" t="str">
        <f>IF(ISERROR(MATCH(EV$1,'CSC Mitre'!BE$1:BE$220,0)),"",VLOOKUP(EV$1,'Tactic Recode'!$A$1:$B$547,2,FALSE))</f>
        <v/>
      </c>
      <c r="EW58" t="str">
        <f>IF(ISERROR(MATCH(EW$1,'CSC Mitre'!BE$1:BE$220,0)),"",VLOOKUP(EW$1,'Tactic Recode'!$A$1:$B$547,2,FALSE))</f>
        <v/>
      </c>
      <c r="EX58" t="str">
        <f>IF(ISERROR(MATCH(EX$1,'CSC Mitre'!BE$1:BE$220,0)),"",VLOOKUP(EX$1,'Tactic Recode'!$A$1:$B$547,2,FALSE))</f>
        <v/>
      </c>
      <c r="EY58" t="str">
        <f>IF(ISERROR(MATCH(EY$1,'CSC Mitre'!BE$1:BE$220,0)),"",VLOOKUP(EY$1,'Tactic Recode'!$A$1:$B$547,2,FALSE))</f>
        <v/>
      </c>
      <c r="EZ58" t="str">
        <f>IF(ISERROR(MATCH(EZ$1,'CSC Mitre'!BE$1:BE$220,0)),"",VLOOKUP(EZ$1,'Tactic Recode'!$A$1:$B$547,2,FALSE))</f>
        <v/>
      </c>
      <c r="FA58" t="str">
        <f>IF(ISERROR(MATCH(FA$1,'CSC Mitre'!BE$1:BE$220,0)),"",VLOOKUP(FA$1,'Tactic Recode'!$A$1:$B$547,2,FALSE))</f>
        <v/>
      </c>
      <c r="FB58" t="str">
        <f>IF(ISERROR(MATCH(FB$1,'CSC Mitre'!BE$1:BE$220,0)),"",VLOOKUP(FB$1,'Tactic Recode'!$A$1:$B$547,2,FALSE))</f>
        <v/>
      </c>
      <c r="FC58" t="str">
        <f>IF(ISERROR(MATCH(FC$1,'CSC Mitre'!BE$1:BE$220,0)),"",VLOOKUP(FC$1,'Tactic Recode'!$A$1:$B$547,2,FALSE))</f>
        <v/>
      </c>
      <c r="FD58" t="str">
        <f>IF(ISERROR(MATCH(FD$1,'CSC Mitre'!BE$1:BE$220,0)),"",VLOOKUP(FD$1,'Tactic Recode'!$A$1:$B$547,2,FALSE))</f>
        <v/>
      </c>
      <c r="FE58" t="str">
        <f>IF(ISERROR(MATCH(FE$1,'CSC Mitre'!BE$1:BE$220,0)),"",VLOOKUP(FE$1,'Tactic Recode'!$A$1:$B$547,2,FALSE))</f>
        <v/>
      </c>
      <c r="FF58" t="str">
        <f>IF(ISERROR(MATCH(FF$1,'CSC Mitre'!BE$1:BE$220,0)),"",VLOOKUP(FF$1,'Tactic Recode'!$A$1:$B$547,2,FALSE))</f>
        <v/>
      </c>
      <c r="FG58" t="str">
        <f>IF(ISERROR(MATCH(FG$1,'CSC Mitre'!BE$1:BE$220,0)),"",VLOOKUP(FG$1,'Tactic Recode'!$A$1:$B$547,2,FALSE))</f>
        <v/>
      </c>
      <c r="FH58" t="str">
        <f>IF(ISERROR(MATCH(FH$1,'CSC Mitre'!BE$1:BE$220,0)),"",VLOOKUP(FH$1,'Tactic Recode'!$A$1:$B$547,2,FALSE))</f>
        <v/>
      </c>
      <c r="FI58" t="str">
        <f>IF(ISERROR(MATCH(FI$1,'CSC Mitre'!BE$1:BE$220,0)),"",VLOOKUP(FI$1,'Tactic Recode'!$A$1:$B$547,2,FALSE))</f>
        <v/>
      </c>
      <c r="FJ58" t="str">
        <f>IF(ISERROR(MATCH(FJ$1,'CSC Mitre'!BE$1:BE$220,0)),"",VLOOKUP(FJ$1,'Tactic Recode'!$A$1:$B$547,2,FALSE))</f>
        <v/>
      </c>
      <c r="FK58" t="str">
        <f>IF(ISERROR(MATCH(FK$1,'CSC Mitre'!BE$1:BE$220,0)),"",VLOOKUP(FK$1,'Tactic Recode'!$A$1:$B$547,2,FALSE))</f>
        <v/>
      </c>
      <c r="FL58" t="str">
        <f>IF(ISERROR(MATCH(FL$1,'CSC Mitre'!BE$1:BE$220,0)),"",VLOOKUP(FL$1,'Tactic Recode'!$A$1:$B$547,2,FALSE))</f>
        <v/>
      </c>
      <c r="FM58" t="str">
        <f>IF(ISERROR(MATCH(FM$1,'CSC Mitre'!BE$1:BE$220,0)),"",VLOOKUP(FM$1,'Tactic Recode'!$A$1:$B$547,2,FALSE))</f>
        <v/>
      </c>
      <c r="FN58" t="str">
        <f>IF(ISERROR(MATCH(FN$1,'CSC Mitre'!BE$1:BE$220,0)),"",VLOOKUP(FN$1,'Tactic Recode'!$A$1:$B$547,2,FALSE))</f>
        <v/>
      </c>
      <c r="FO58" t="str">
        <f>IF(ISERROR(MATCH(FO$1,'CSC Mitre'!BE$1:BE$220,0)),"",VLOOKUP(FO$1,'Tactic Recode'!$A$1:$B$547,2,FALSE))</f>
        <v/>
      </c>
      <c r="FP58" t="str">
        <f>IF(ISERROR(MATCH(FP$1,'CSC Mitre'!BE$1:BE$220,0)),"",VLOOKUP(FP$1,'Tactic Recode'!$A$1:$B$547,2,FALSE))</f>
        <v/>
      </c>
      <c r="FQ58" t="str">
        <f>IF(ISERROR(MATCH(FQ$1,'CSC Mitre'!BE$1:BE$220,0)),"",VLOOKUP(FQ$1,'Tactic Recode'!$A$1:$B$547,2,FALSE))</f>
        <v/>
      </c>
      <c r="FR58" t="str">
        <f>IF(ISERROR(MATCH(FR$1,'CSC Mitre'!BE$1:BE$220,0)),"",VLOOKUP(FR$1,'Tactic Recode'!$A$1:$B$547,2,FALSE))</f>
        <v/>
      </c>
      <c r="FS58" t="str">
        <f>IF(ISERROR(MATCH(FS$1,'CSC Mitre'!BE$1:BE$220,0)),"",VLOOKUP(FS$1,'Tactic Recode'!$A$1:$B$547,2,FALSE))</f>
        <v/>
      </c>
      <c r="FT58" t="str">
        <f>IF(ISERROR(MATCH(FT$1,'CSC Mitre'!BE$1:BE$220,0)),"",VLOOKUP(FT$1,'Tactic Recode'!$A$1:$B$547,2,FALSE))</f>
        <v/>
      </c>
      <c r="FU58" t="str">
        <f>IF(ISERROR(MATCH(FU$1,'CSC Mitre'!BE$1:BE$220,0)),"",VLOOKUP(FU$1,'Tactic Recode'!$A$1:$B$547,2,FALSE))</f>
        <v/>
      </c>
      <c r="FV58" t="str">
        <f>IF(ISERROR(MATCH(FV$1,'CSC Mitre'!BE$1:BE$220,0)),"",VLOOKUP(FV$1,'Tactic Recode'!$A$1:$B$547,2,FALSE))</f>
        <v/>
      </c>
      <c r="FW58" t="str">
        <f>IF(ISERROR(MATCH(FW$1,'CSC Mitre'!BE$1:BE$220,0)),"",VLOOKUP(FW$1,'Tactic Recode'!$A$1:$B$547,2,FALSE))</f>
        <v/>
      </c>
      <c r="FX58" t="str">
        <f>IF(ISERROR(MATCH(FX$1,'CSC Mitre'!BE$1:BE$220,0)),"",VLOOKUP(FX$1,'Tactic Recode'!$A$1:$B$547,2,FALSE))</f>
        <v/>
      </c>
      <c r="FY58" t="str">
        <f>IF(ISERROR(MATCH(FY$1,'CSC Mitre'!BE$1:BE$220,0)),"",VLOOKUP(FY$1,'Tactic Recode'!$A$1:$B$547,2,FALSE))</f>
        <v/>
      </c>
      <c r="FZ58" t="str">
        <f>IF(ISERROR(MATCH(FZ$1,'CSC Mitre'!BE$1:BE$220,0)),"",VLOOKUP(FZ$1,'Tactic Recode'!$A$1:$B$547,2,FALSE))</f>
        <v/>
      </c>
      <c r="GA58" t="str">
        <f>IF(ISERROR(MATCH(GA$1,'CSC Mitre'!BE$1:BE$220,0)),"",VLOOKUP(GA$1,'Tactic Recode'!$A$1:$B$547,2,FALSE))</f>
        <v/>
      </c>
      <c r="GB58" t="str">
        <f>IF(ISERROR(MATCH(GB$1,'CSC Mitre'!BE$1:BE$220,0)),"",VLOOKUP(GB$1,'Tactic Recode'!$A$1:$B$547,2,FALSE))</f>
        <v/>
      </c>
      <c r="GC58" t="str">
        <f>IF(ISERROR(MATCH(GC$1,'CSC Mitre'!BE$1:BE$220,0)),"",VLOOKUP(GC$1,'Tactic Recode'!$A$1:$B$547,2,FALSE))</f>
        <v/>
      </c>
      <c r="GD58" t="str">
        <f>IF(ISERROR(MATCH(GD$1,'CSC Mitre'!BE$1:BE$220,0)),"",VLOOKUP(GD$1,'Tactic Recode'!$A$1:$B$547,2,FALSE))</f>
        <v/>
      </c>
      <c r="GE58" t="str">
        <f>IF(ISERROR(MATCH(GE$1,'CSC Mitre'!BE$1:BE$220,0)),"",VLOOKUP(GE$1,'Tactic Recode'!$A$1:$B$547,2,FALSE))</f>
        <v/>
      </c>
      <c r="GF58" t="str">
        <f>IF(ISERROR(MATCH(GF$1,'CSC Mitre'!BE$1:BE$220,0)),"",VLOOKUP(GF$1,'Tactic Recode'!$A$1:$B$547,2,FALSE))</f>
        <v/>
      </c>
      <c r="GG58" t="str">
        <f>IF(ISERROR(MATCH(GG$1,'CSC Mitre'!BE$1:BE$220,0)),"",VLOOKUP(GG$1,'Tactic Recode'!$A$1:$B$547,2,FALSE))</f>
        <v/>
      </c>
      <c r="GH58" t="str">
        <f>IF(ISERROR(MATCH(GH$1,'CSC Mitre'!BE$1:BE$220,0)),"",VLOOKUP(GH$1,'Tactic Recode'!$A$1:$B$547,2,FALSE))</f>
        <v/>
      </c>
      <c r="GI58" t="str">
        <f>IF(ISERROR(MATCH(GI$1,'CSC Mitre'!BE$1:BE$220,0)),"",VLOOKUP(GI$1,'Tactic Recode'!$A$1:$B$547,2,FALSE))</f>
        <v/>
      </c>
      <c r="GJ58" t="str">
        <f>IF(ISERROR(MATCH(GJ$1,'CSC Mitre'!BE$1:BE$220,0)),"",VLOOKUP(GJ$1,'Tactic Recode'!$A$1:$B$547,2,FALSE))</f>
        <v/>
      </c>
      <c r="GK58" t="str">
        <f>IF(ISERROR(MATCH(GK$1,'CSC Mitre'!BE$1:BE$220,0)),"",VLOOKUP(GK$1,'Tactic Recode'!$A$1:$B$547,2,FALSE))</f>
        <v/>
      </c>
      <c r="GL58" t="str">
        <f>IF(ISERROR(MATCH(GL$1,'CSC Mitre'!BE$1:BE$220,0)),"",VLOOKUP(GL$1,'Tactic Recode'!$A$1:$B$547,2,FALSE))</f>
        <v/>
      </c>
      <c r="GM58" t="str">
        <f>IF(ISERROR(MATCH(GM$1,'CSC Mitre'!BE$1:BE$220,0)),"",VLOOKUP(GM$1,'Tactic Recode'!$A$1:$B$547,2,FALSE))</f>
        <v>Persistence</v>
      </c>
      <c r="GN58" t="str">
        <f>IF(ISERROR(MATCH(GN$1,'CSC Mitre'!BE$1:BE$220,0)),"",VLOOKUP(GN$1,'Tactic Recode'!$A$1:$B$547,2,FALSE))</f>
        <v/>
      </c>
      <c r="GO58" t="str">
        <f>IF(ISERROR(MATCH(GO$1,'CSC Mitre'!BE$1:BE$220,0)),"",VLOOKUP(GO$1,'Tactic Recode'!$A$1:$B$547,2,FALSE))</f>
        <v/>
      </c>
      <c r="GP58" t="str">
        <f>IF(ISERROR(MATCH(GP$1,'CSC Mitre'!BE$1:BE$220,0)),"",VLOOKUP(GP$1,'Tactic Recode'!$A$1:$B$547,2,FALSE))</f>
        <v>Persistence</v>
      </c>
      <c r="GQ58" t="str">
        <f>IF(ISERROR(MATCH(GQ$1,'CSC Mitre'!BE$1:BE$220,0)),"",VLOOKUP(GQ$1,'Tactic Recode'!$A$1:$B$547,2,FALSE))</f>
        <v>Persistence</v>
      </c>
      <c r="GR58" t="str">
        <f>IF(ISERROR(MATCH(GR$1,'CSC Mitre'!BE$1:BE$220,0)),"",VLOOKUP(GR$1,'Tactic Recode'!$A$1:$B$547,2,FALSE))</f>
        <v>Persistence</v>
      </c>
      <c r="GS58" t="str">
        <f>IF(ISERROR(MATCH(GS$1,'CSC Mitre'!BE$1:BE$220,0)),"",VLOOKUP(GS$1,'Tactic Recode'!$A$1:$B$547,2,FALSE))</f>
        <v/>
      </c>
      <c r="GT58" t="str">
        <f>IF(ISERROR(MATCH(GT$1,'CSC Mitre'!BE$1:BE$220,0)),"",VLOOKUP(GT$1,'Tactic Recode'!$A$1:$B$547,2,FALSE))</f>
        <v/>
      </c>
      <c r="GU58" t="str">
        <f>IF(ISERROR(MATCH(GU$1,'CSC Mitre'!BE$1:BE$220,0)),"",VLOOKUP(GU$1,'Tactic Recode'!$A$1:$B$547,2,FALSE))</f>
        <v/>
      </c>
      <c r="GV58" t="str">
        <f>IF(ISERROR(MATCH(GV$1,'CSC Mitre'!BE$1:BE$220,0)),"",VLOOKUP(GV$1,'Tactic Recode'!$A$1:$B$547,2,FALSE))</f>
        <v/>
      </c>
      <c r="GW58" t="str">
        <f>IF(ISERROR(MATCH(GW$1,'CSC Mitre'!BE$1:BE$220,0)),"",VLOOKUP(GW$1,'Tactic Recode'!$A$1:$B$547,2,FALSE))</f>
        <v/>
      </c>
      <c r="GX58" t="str">
        <f>IF(ISERROR(MATCH(GX$1,'CSC Mitre'!BE$1:BE$220,0)),"",VLOOKUP(GX$1,'Tactic Recode'!$A$1:$B$547,2,FALSE))</f>
        <v/>
      </c>
      <c r="GY58" t="str">
        <f>IF(ISERROR(MATCH(GY$1,'CSC Mitre'!BE$1:BE$220,0)),"",VLOOKUP(GY$1,'Tactic Recode'!$A$1:$B$547,2,FALSE))</f>
        <v/>
      </c>
      <c r="GZ58" t="str">
        <f>IF(ISERROR(MATCH(GZ$1,'CSC Mitre'!BE$1:BE$220,0)),"",VLOOKUP(GZ$1,'Tactic Recode'!$A$1:$B$547,2,FALSE))</f>
        <v>Initial Access</v>
      </c>
      <c r="HA58" t="str">
        <f>IF(ISERROR(MATCH(HA$1,'CSC Mitre'!BE$1:BE$220,0)),"",VLOOKUP(HA$1,'Tactic Recode'!$A$1:$B$547,2,FALSE))</f>
        <v/>
      </c>
      <c r="HB58" t="str">
        <f>IF(ISERROR(MATCH(HB$1,'CSC Mitre'!BE$1:BE$220,0)),"",VLOOKUP(HB$1,'Tactic Recode'!$A$1:$B$547,2,FALSE))</f>
        <v>Initial Access</v>
      </c>
      <c r="HC58" t="str">
        <f>IF(ISERROR(MATCH(HC$1,'CSC Mitre'!BE$1:BE$220,0)),"",VLOOKUP(HC$1,'Tactic Recode'!$A$1:$B$547,2,FALSE))</f>
        <v>Initial Access</v>
      </c>
      <c r="HD58" t="str">
        <f>IF(ISERROR(MATCH(HD$1,'CSC Mitre'!BE$1:BE$220,0)),"",VLOOKUP(HD$1,'Tactic Recode'!$A$1:$B$547,2,FALSE))</f>
        <v>Initial Access</v>
      </c>
      <c r="HE58" t="str">
        <f>IF(ISERROR(MATCH(HE$1,'CSC Mitre'!BE$1:BE$220,0)),"",VLOOKUP(HE$1,'Tactic Recode'!$A$1:$B$547,2,FALSE))</f>
        <v/>
      </c>
      <c r="HF58" t="str">
        <f>IF(ISERROR(MATCH(HF$1,'CSC Mitre'!BE$1:BE$220,0)),"",VLOOKUP(HF$1,'Tactic Recode'!$A$1:$B$547,2,FALSE))</f>
        <v/>
      </c>
      <c r="HG58" t="str">
        <f>IF(ISERROR(MATCH(HG$1,'CSC Mitre'!BE$1:BE$220,0)),"",VLOOKUP(HG$1,'Tactic Recode'!$A$1:$B$547,2,FALSE))</f>
        <v/>
      </c>
      <c r="HH58" t="str">
        <f>IF(ISERROR(MATCH(HH$1,'CSC Mitre'!BE$1:BE$220,0)),"",VLOOKUP(HH$1,'Tactic Recode'!$A$1:$B$547,2,FALSE))</f>
        <v/>
      </c>
      <c r="HI58" t="str">
        <f>IF(ISERROR(MATCH(HI$1,'CSC Mitre'!BE$1:BE$220,0)),"",VLOOKUP(HI$1,'Tactic Recode'!$A$1:$B$547,2,FALSE))</f>
        <v/>
      </c>
      <c r="HJ58" t="str">
        <f>IF(ISERROR(MATCH(HJ$1,'CSC Mitre'!BE$1:BE$220,0)),"",VLOOKUP(HJ$1,'Tactic Recode'!$A$1:$B$547,2,FALSE))</f>
        <v/>
      </c>
      <c r="HK58" t="str">
        <f>IF(ISERROR(MATCH(HK$1,'CSC Mitre'!BE$1:BE$220,0)),"",VLOOKUP(HK$1,'Tactic Recode'!$A$1:$B$547,2,FALSE))</f>
        <v/>
      </c>
      <c r="HL58" t="str">
        <f>IF(ISERROR(MATCH(HL$1,'CSC Mitre'!BE$1:BE$220,0)),"",VLOOKUP(HL$1,'Tactic Recode'!$A$1:$B$547,2,FALSE))</f>
        <v/>
      </c>
      <c r="HM58" t="str">
        <f>IF(ISERROR(MATCH(HM$1,'CSC Mitre'!BE$1:BE$220,0)),"",VLOOKUP(HM$1,'Tactic Recode'!$A$1:$B$547,2,FALSE))</f>
        <v/>
      </c>
      <c r="HN58" t="str">
        <f>IF(ISERROR(MATCH(HN$1,'CSC Mitre'!BE$1:BE$220,0)),"",VLOOKUP(HN$1,'Tactic Recode'!$A$1:$B$547,2,FALSE))</f>
        <v/>
      </c>
      <c r="HO58" t="str">
        <f>IF(ISERROR(MATCH(HO$1,'CSC Mitre'!BE$1:BE$220,0)),"",VLOOKUP(HO$1,'Tactic Recode'!$A$1:$B$547,2,FALSE))</f>
        <v/>
      </c>
      <c r="HP58" t="str">
        <f>IF(ISERROR(MATCH(HP$1,'CSC Mitre'!BE$1:BE$220,0)),"",VLOOKUP(HP$1,'Tactic Recode'!$A$1:$B$547,2,FALSE))</f>
        <v/>
      </c>
      <c r="HQ58" t="str">
        <f>IF(ISERROR(MATCH(HQ$1,'CSC Mitre'!BE$1:BE$220,0)),"",VLOOKUP(HQ$1,'Tactic Recode'!$A$1:$B$547,2,FALSE))</f>
        <v/>
      </c>
      <c r="HR58" t="str">
        <f>IF(ISERROR(MATCH(HR$1,'CSC Mitre'!BE$1:BE$220,0)),"",VLOOKUP(HR$1,'Tactic Recode'!$A$1:$B$547,2,FALSE))</f>
        <v/>
      </c>
      <c r="HS58" t="str">
        <f>IF(ISERROR(MATCH(HS$1,'CSC Mitre'!BE$1:BE$220,0)),"",VLOOKUP(HS$1,'Tactic Recode'!$A$1:$B$547,2,FALSE))</f>
        <v>Lateral Movement</v>
      </c>
      <c r="HT58" t="str">
        <f>IF(ISERROR(MATCH(HT$1,'CSC Mitre'!BE$1:BE$220,0)),"",VLOOKUP(HT$1,'Tactic Recode'!$A$1:$B$547,2,FALSE))</f>
        <v>Defense Evasion</v>
      </c>
      <c r="HU58" t="str">
        <f>IF(ISERROR(MATCH(HU$1,'CSC Mitre'!BE$1:BE$220,0)),"",VLOOKUP(HU$1,'Tactic Recode'!$A$1:$B$547,2,FALSE))</f>
        <v>Credential Access</v>
      </c>
      <c r="HV58" t="str">
        <f>IF(ISERROR(MATCH(HV$1,'CSC Mitre'!BE$1:BE$220,0)),"",VLOOKUP(HV$1,'Tactic Recode'!$A$1:$B$547,2,FALSE))</f>
        <v/>
      </c>
      <c r="HW58" t="str">
        <f>IF(ISERROR(MATCH(HW$1,'CSC Mitre'!BE$1:BE$220,0)),"",VLOOKUP(HW$1,'Tactic Recode'!$A$1:$B$547,2,FALSE))</f>
        <v/>
      </c>
      <c r="HX58" t="str">
        <f>IF(ISERROR(MATCH(HX$1,'CSC Mitre'!BE$1:BE$220,0)),"",VLOOKUP(HX$1,'Tactic Recode'!$A$1:$B$547,2,FALSE))</f>
        <v/>
      </c>
      <c r="HY58" t="str">
        <f>IF(ISERROR(MATCH(HY$1,'CSC Mitre'!BE$1:BE$220,0)),"",VLOOKUP(HY$1,'Tactic Recode'!$A$1:$B$547,2,FALSE))</f>
        <v/>
      </c>
      <c r="HZ58" t="str">
        <f>IF(ISERROR(MATCH(HZ$1,'CSC Mitre'!BE$1:BE$220,0)),"",VLOOKUP(HZ$1,'Tactic Recode'!$A$1:$B$547,2,FALSE))</f>
        <v/>
      </c>
      <c r="IA58" t="str">
        <f>IF(ISERROR(MATCH(IA$1,'CSC Mitre'!BE$1:BE$220,0)),"",VLOOKUP(IA$1,'Tactic Recode'!$A$1:$B$547,2,FALSE))</f>
        <v/>
      </c>
      <c r="IB58" t="str">
        <f>IF(ISERROR(MATCH(IB$1,'CSC Mitre'!BE$1:BE$220,0)),"",VLOOKUP(IB$1,'Tactic Recode'!$A$1:$B$547,2,FALSE))</f>
        <v/>
      </c>
      <c r="IC58" t="str">
        <f>IF(ISERROR(MATCH(IC$1,'CSC Mitre'!BE$1:BE$220,0)),"",VLOOKUP(IC$1,'Tactic Recode'!$A$1:$B$547,2,FALSE))</f>
        <v/>
      </c>
      <c r="ID58" t="str">
        <f>IF(ISERROR(MATCH(ID$1,'CSC Mitre'!BE$1:BE$220,0)),"",VLOOKUP(ID$1,'Tactic Recode'!$A$1:$B$547,2,FALSE))</f>
        <v/>
      </c>
      <c r="IE58" t="str">
        <f>IF(ISERROR(MATCH(IE$1,'CSC Mitre'!BE$1:BE$220,0)),"",VLOOKUP(IE$1,'Tactic Recode'!$A$1:$B$547,2,FALSE))</f>
        <v/>
      </c>
      <c r="IF58" t="str">
        <f>IF(ISERROR(MATCH(IF$1,'CSC Mitre'!BE$1:BE$220,0)),"",VLOOKUP(IF$1,'Tactic Recode'!$A$1:$B$547,2,FALSE))</f>
        <v/>
      </c>
      <c r="IG58" t="str">
        <f>IF(ISERROR(MATCH(IG$1,'CSC Mitre'!BE$1:BE$220,0)),"",VLOOKUP(IG$1,'Tactic Recode'!$A$1:$B$547,2,FALSE))</f>
        <v/>
      </c>
      <c r="IH58" t="str">
        <f>IF(ISERROR(MATCH(IH$1,'CSC Mitre'!BE$1:BE$220,0)),"",VLOOKUP(IH$1,'Tactic Recode'!$A$1:$B$547,2,FALSE))</f>
        <v/>
      </c>
      <c r="II58" t="str">
        <f>IF(ISERROR(MATCH(II$1,'CSC Mitre'!BE$1:BE$220,0)),"",VLOOKUP(II$1,'Tactic Recode'!$A$1:$B$547,2,FALSE))</f>
        <v/>
      </c>
      <c r="IJ58" t="str">
        <f>IF(ISERROR(MATCH(IJ$1,'CSC Mitre'!BE$1:BE$220,0)),"",VLOOKUP(IJ$1,'Tactic Recode'!$A$1:$B$547,2,FALSE))</f>
        <v/>
      </c>
      <c r="IK58" t="str">
        <f>IF(ISERROR(MATCH(IK$1,'CSC Mitre'!BE$1:BE$220,0)),"",VLOOKUP(IK$1,'Tactic Recode'!$A$1:$B$547,2,FALSE))</f>
        <v/>
      </c>
      <c r="IL58" t="str">
        <f>IF(ISERROR(MATCH(IL$1,'CSC Mitre'!BE$1:BE$220,0)),"",VLOOKUP(IL$1,'Tactic Recode'!$A$1:$B$547,2,FALSE))</f>
        <v/>
      </c>
      <c r="IM58" t="str">
        <f>IF(ISERROR(MATCH(IM$1,'CSC Mitre'!BE$1:BE$220,0)),"",VLOOKUP(IM$1,'Tactic Recode'!$A$1:$B$547,2,FALSE))</f>
        <v/>
      </c>
      <c r="IN58" t="str">
        <f>IF(ISERROR(MATCH(IN$1,'CSC Mitre'!BE$1:BE$220,0)),"",VLOOKUP(IN$1,'Tactic Recode'!$A$1:$B$547,2,FALSE))</f>
        <v/>
      </c>
      <c r="IO58" t="str">
        <f>IF(ISERROR(MATCH(IO$1,'CSC Mitre'!BE$1:BE$220,0)),"",VLOOKUP(IO$1,'Tactic Recode'!$A$1:$B$547,2,FALSE))</f>
        <v/>
      </c>
      <c r="IP58" t="str">
        <f>IF(ISERROR(MATCH(IP$1,'CSC Mitre'!BE$1:BE$220,0)),"",VLOOKUP(IP$1,'Tactic Recode'!$A$1:$B$547,2,FALSE))</f>
        <v/>
      </c>
      <c r="IQ58" t="str">
        <f>IF(ISERROR(MATCH(IQ$1,'CSC Mitre'!BE$1:BE$220,0)),"",VLOOKUP(IQ$1,'Tactic Recode'!$A$1:$B$547,2,FALSE))</f>
        <v/>
      </c>
      <c r="IR58" t="str">
        <f>IF(ISERROR(MATCH(IR$1,'CSC Mitre'!BE$1:BE$220,0)),"",VLOOKUP(IR$1,'Tactic Recode'!$A$1:$B$547,2,FALSE))</f>
        <v/>
      </c>
      <c r="IS58" t="str">
        <f>IF(ISERROR(MATCH(IS$1,'CSC Mitre'!BE$1:BE$220,0)),"",VLOOKUP(IS$1,'Tactic Recode'!$A$1:$B$547,2,FALSE))</f>
        <v/>
      </c>
      <c r="IT58" t="str">
        <f>IF(ISERROR(MATCH(IT$1,'CSC Mitre'!BE$1:BE$220,0)),"",VLOOKUP(IT$1,'Tactic Recode'!$A$1:$B$547,2,FALSE))</f>
        <v/>
      </c>
      <c r="IU58" t="str">
        <f>IF(ISERROR(MATCH(IU$1,'CSC Mitre'!BE$1:BE$220,0)),"",VLOOKUP(IU$1,'Tactic Recode'!$A$1:$B$547,2,FALSE))</f>
        <v/>
      </c>
      <c r="IV58" t="str">
        <f>IF(ISERROR(MATCH(IV$1,'CSC Mitre'!BE$1:BE$220,0)),"",VLOOKUP(IV$1,'Tactic Recode'!$A$1:$B$547,2,FALSE))</f>
        <v/>
      </c>
      <c r="IW58" t="str">
        <f>IF(ISERROR(MATCH(IW$1,'CSC Mitre'!BE$1:BE$220,0)),"",VLOOKUP(IW$1,'Tactic Recode'!$A$1:$B$547,2,FALSE))</f>
        <v/>
      </c>
      <c r="IX58" t="str">
        <f>IF(ISERROR(MATCH(IX$1,'CSC Mitre'!BE$1:BE$220,0)),"",VLOOKUP(IX$1,'Tactic Recode'!$A$1:$B$547,2,FALSE))</f>
        <v/>
      </c>
      <c r="IY58" t="str">
        <f>IF(ISERROR(MATCH(IY$1,'CSC Mitre'!BE$1:BE$220,0)),"",VLOOKUP(IY$1,'Tactic Recode'!$A$1:$B$547,2,FALSE))</f>
        <v/>
      </c>
      <c r="IZ58" t="str">
        <f>IF(ISERROR(MATCH(IZ$1,'CSC Mitre'!BE$1:BE$220,0)),"",VLOOKUP(IZ$1,'Tactic Recode'!$A$1:$B$547,2,FALSE))</f>
        <v/>
      </c>
      <c r="JA58" t="str">
        <f>IF(ISERROR(MATCH(JA$1,'CSC Mitre'!BE$1:BE$220,0)),"",VLOOKUP(JA$1,'Tactic Recode'!$A$1:$B$547,2,FALSE))</f>
        <v/>
      </c>
      <c r="JB58" t="str">
        <f>IF(ISERROR(MATCH(JB$1,'CSC Mitre'!BE$1:BE$220,0)),"",VLOOKUP(JB$1,'Tactic Recode'!$A$1:$B$547,2,FALSE))</f>
        <v/>
      </c>
      <c r="JC58" t="str">
        <f>IF(ISERROR(MATCH(JC$1,'CSC Mitre'!BE$1:BE$220,0)),"",VLOOKUP(JC$1,'Tactic Recode'!$A$1:$B$547,2,FALSE))</f>
        <v/>
      </c>
      <c r="JD58" t="str">
        <f>IF(ISERROR(MATCH(JD$1,'CSC Mitre'!BE$1:BE$220,0)),"",VLOOKUP(JD$1,'Tactic Recode'!$A$1:$B$547,2,FALSE))</f>
        <v/>
      </c>
      <c r="JE58" t="str">
        <f>IF(ISERROR(MATCH(JE$1,'CSC Mitre'!BE$1:BE$220,0)),"",VLOOKUP(JE$1,'Tactic Recode'!$A$1:$B$547,2,FALSE))</f>
        <v/>
      </c>
      <c r="JF58" t="str">
        <f>IF(ISERROR(MATCH(JF$1,'CSC Mitre'!BE$1:BE$220,0)),"",VLOOKUP(JF$1,'Tactic Recode'!$A$1:$B$547,2,FALSE))</f>
        <v/>
      </c>
      <c r="JG58" t="str">
        <f>IF(ISERROR(MATCH(JG$1,'CSC Mitre'!BE$1:BE$220,0)),"",VLOOKUP(JG$1,'Tactic Recode'!$A$1:$B$547,2,FALSE))</f>
        <v>Impact</v>
      </c>
      <c r="JH58" t="str">
        <f>IF(ISERROR(MATCH(JH$1,'CSC Mitre'!BE$1:BE$220,0)),"",VLOOKUP(JH$1,'Tactic Recode'!$A$1:$B$547,2,FALSE))</f>
        <v/>
      </c>
      <c r="JI58" t="str">
        <f>IF(ISERROR(MATCH(JI$1,'CSC Mitre'!BE$1:BE$220,0)),"",VLOOKUP(JI$1,'Tactic Recode'!$A$1:$B$547,2,FALSE))</f>
        <v/>
      </c>
      <c r="JJ58" t="str">
        <f>IF(ISERROR(MATCH(JJ$1,'CSC Mitre'!BE$1:BE$220,0)),"",VLOOKUP(JJ$1,'Tactic Recode'!$A$1:$B$547,2,FALSE))</f>
        <v/>
      </c>
      <c r="JK58" t="str">
        <f>IF(ISERROR(MATCH(JK$1,'CSC Mitre'!BE$1:BE$220,0)),"",VLOOKUP(JK$1,'Tactic Recode'!$A$1:$B$547,2,FALSE))</f>
        <v/>
      </c>
      <c r="JL58" t="str">
        <f>IF(ISERROR(MATCH(JL$1,'CSC Mitre'!BE$1:BE$220,0)),"",VLOOKUP(JL$1,'Tactic Recode'!$A$1:$B$547,2,FALSE))</f>
        <v/>
      </c>
      <c r="JM58" t="str">
        <f>IF(ISERROR(MATCH(JM$1,'CSC Mitre'!BE$1:BE$220,0)),"",VLOOKUP(JM$1,'Tactic Recode'!$A$1:$B$547,2,FALSE))</f>
        <v/>
      </c>
      <c r="JN58" t="str">
        <f>IF(ISERROR(MATCH(JN$1,'CSC Mitre'!BE$1:BE$220,0)),"",VLOOKUP(JN$1,'Tactic Recode'!$A$1:$B$547,2,FALSE))</f>
        <v/>
      </c>
      <c r="JO58" t="str">
        <f>IF(ISERROR(MATCH(JO$1,'CSC Mitre'!BE$1:BE$220,0)),"",VLOOKUP(JO$1,'Tactic Recode'!$A$1:$B$547,2,FALSE))</f>
        <v/>
      </c>
      <c r="JP58" t="str">
        <f>IF(ISERROR(MATCH(JP$1,'CSC Mitre'!BE$1:BE$220,0)),"",VLOOKUP(JP$1,'Tactic Recode'!$A$1:$B$547,2,FALSE))</f>
        <v/>
      </c>
      <c r="JQ58" t="str">
        <f>IF(ISERROR(MATCH(JQ$1,'CSC Mitre'!BE$1:BE$220,0)),"",VLOOKUP(JQ$1,'Tactic Recode'!$A$1:$B$547,2,FALSE))</f>
        <v/>
      </c>
      <c r="JR58" t="str">
        <f>IF(ISERROR(MATCH(JR$1,'CSC Mitre'!BE$1:BE$220,0)),"",VLOOKUP(JR$1,'Tactic Recode'!$A$1:$B$547,2,FALSE))</f>
        <v/>
      </c>
      <c r="JS58" t="str">
        <f>IF(ISERROR(MATCH(JS$1,'CSC Mitre'!BE$1:BE$220,0)),"",VLOOKUP(JS$1,'Tactic Recode'!$A$1:$B$547,2,FALSE))</f>
        <v/>
      </c>
      <c r="JT58" t="str">
        <f>IF(ISERROR(MATCH(JT$1,'CSC Mitre'!BE$1:BE$220,0)),"",VLOOKUP(JT$1,'Tactic Recode'!$A$1:$B$547,2,FALSE))</f>
        <v/>
      </c>
      <c r="JU58" t="str">
        <f>IF(ISERROR(MATCH(JU$1,'CSC Mitre'!BE$1:BE$220,0)),"",VLOOKUP(JU$1,'Tactic Recode'!$A$1:$B$547,2,FALSE))</f>
        <v/>
      </c>
      <c r="JV58" t="str">
        <f>IF(ISERROR(MATCH(JV$1,'CSC Mitre'!BE$1:BE$220,0)),"",VLOOKUP(JV$1,'Tactic Recode'!$A$1:$B$547,2,FALSE))</f>
        <v/>
      </c>
      <c r="JW58" t="str">
        <f>IF(ISERROR(MATCH(JW$1,'CSC Mitre'!BE$1:BE$220,0)),"",VLOOKUP(JW$1,'Tactic Recode'!$A$1:$B$547,2,FALSE))</f>
        <v/>
      </c>
      <c r="JX58" t="str">
        <f>IF(ISERROR(MATCH(JX$1,'CSC Mitre'!BE$1:BE$220,0)),"",VLOOKUP(JX$1,'Tactic Recode'!$A$1:$B$547,2,FALSE))</f>
        <v/>
      </c>
      <c r="JY58" t="str">
        <f>IF(ISERROR(MATCH(JY$1,'CSC Mitre'!BE$1:BE$220,0)),"",VLOOKUP(JY$1,'Tactic Recode'!$A$1:$B$547,2,FALSE))</f>
        <v/>
      </c>
      <c r="JZ58" t="str">
        <f>IF(ISERROR(MATCH(JZ$1,'CSC Mitre'!BE$1:BE$220,0)),"",VLOOKUP(JZ$1,'Tactic Recode'!$A$1:$B$547,2,FALSE))</f>
        <v/>
      </c>
      <c r="KA58" t="str">
        <f>IF(ISERROR(MATCH(KA$1,'CSC Mitre'!BE$1:BE$220,0)),"",VLOOKUP(KA$1,'Tactic Recode'!$A$1:$B$547,2,FALSE))</f>
        <v/>
      </c>
      <c r="KB58" t="str">
        <f>IF(ISERROR(MATCH(KB$1,'CSC Mitre'!BE$1:BE$220,0)),"",VLOOKUP(KB$1,'Tactic Recode'!$A$1:$B$547,2,FALSE))</f>
        <v/>
      </c>
      <c r="KC58" t="str">
        <f>IF(ISERROR(MATCH(KC$1,'CSC Mitre'!BE$1:BE$220,0)),"",VLOOKUP(KC$1,'Tactic Recode'!$A$1:$B$547,2,FALSE))</f>
        <v/>
      </c>
      <c r="KD58" t="str">
        <f>IF(ISERROR(MATCH(KD$1,'CSC Mitre'!BE$1:BE$220,0)),"",VLOOKUP(KD$1,'Tactic Recode'!$A$1:$B$547,2,FALSE))</f>
        <v/>
      </c>
      <c r="KE58" t="str">
        <f>IF(ISERROR(MATCH(KE$1,'CSC Mitre'!BE$1:BE$220,0)),"",VLOOKUP(KE$1,'Tactic Recode'!$A$1:$B$547,2,FALSE))</f>
        <v/>
      </c>
      <c r="KF58" t="str">
        <f>IF(ISERROR(MATCH(KF$1,'CSC Mitre'!BE$1:BE$220,0)),"",VLOOKUP(KF$1,'Tactic Recode'!$A$1:$B$547,2,FALSE))</f>
        <v/>
      </c>
      <c r="KG58" t="str">
        <f>IF(ISERROR(MATCH(KG$1,'CSC Mitre'!BE$1:BE$220,0)),"",VLOOKUP(KG$1,'Tactic Recode'!$A$1:$B$547,2,FALSE))</f>
        <v/>
      </c>
      <c r="KH58" t="str">
        <f>IF(ISERROR(MATCH(KH$1,'CSC Mitre'!BE$1:BE$220,0)),"",VLOOKUP(KH$1,'Tactic Recode'!$A$1:$B$547,2,FALSE))</f>
        <v/>
      </c>
      <c r="KI58" t="str">
        <f>IF(ISERROR(MATCH(KI$1,'CSC Mitre'!BE$1:BE$220,0)),"",VLOOKUP(KI$1,'Tactic Recode'!$A$1:$B$547,2,FALSE))</f>
        <v/>
      </c>
      <c r="KJ58" t="str">
        <f>IF(ISERROR(MATCH(KJ$1,'CSC Mitre'!BE$1:BE$220,0)),"",VLOOKUP(KJ$1,'Tactic Recode'!$A$1:$B$547,2,FALSE))</f>
        <v/>
      </c>
      <c r="KK58" t="str">
        <f>IF(ISERROR(MATCH(KK$1,'CSC Mitre'!BE$1:BE$220,0)),"",VLOOKUP(KK$1,'Tactic Recode'!$A$1:$B$547,2,FALSE))</f>
        <v/>
      </c>
      <c r="KL58" t="str">
        <f>IF(ISERROR(MATCH(KL$1,'CSC Mitre'!BE$1:BE$220,0)),"",VLOOKUP(KL$1,'Tactic Recode'!$A$1:$B$547,2,FALSE))</f>
        <v>Defense Evasion, Persistence</v>
      </c>
      <c r="KM58" t="str">
        <f>IF(ISERROR(MATCH(KM$1,'CSC Mitre'!BE$1:BE$220,0)),"",VLOOKUP(KM$1,'Tactic Recode'!$A$1:$B$547,2,FALSE))</f>
        <v>Defense Evasion, Persistence</v>
      </c>
      <c r="KN58" t="str">
        <f>IF(ISERROR(MATCH(KN$1,'CSC Mitre'!BE$1:BE$220,0)),"",VLOOKUP(KN$1,'Tactic Recode'!$A$1:$B$547,2,FALSE))</f>
        <v/>
      </c>
      <c r="KO58" t="str">
        <f>IF(ISERROR(MATCH(KO$1,'CSC Mitre'!BE$1:BE$220,0)),"",VLOOKUP(KO$1,'Tactic Recode'!$A$1:$B$547,2,FALSE))</f>
        <v/>
      </c>
      <c r="KP58" t="str">
        <f>IF(ISERROR(MATCH(KP$1,'CSC Mitre'!BE$1:BE$220,0)),"",VLOOKUP(KP$1,'Tactic Recode'!$A$1:$B$547,2,FALSE))</f>
        <v/>
      </c>
      <c r="KQ58" t="str">
        <f>IF(ISERROR(MATCH(KQ$1,'CSC Mitre'!BE$1:BE$220,0)),"",VLOOKUP(KQ$1,'Tactic Recode'!$A$1:$B$547,2,FALSE))</f>
        <v/>
      </c>
      <c r="KR58" t="str">
        <f>IF(ISERROR(MATCH(KR$1,'CSC Mitre'!BE$1:BE$220,0)),"",VLOOKUP(KR$1,'Tactic Recode'!$A$1:$B$547,2,FALSE))</f>
        <v/>
      </c>
      <c r="KS58" t="str">
        <f>IF(ISERROR(MATCH(KS$1,'CSC Mitre'!BE$1:BE$220,0)),"",VLOOKUP(KS$1,'Tactic Recode'!$A$1:$B$547,2,FALSE))</f>
        <v/>
      </c>
      <c r="KT58" t="str">
        <f>IF(ISERROR(MATCH(KT$1,'CSC Mitre'!BE$1:BE$220,0)),"",VLOOKUP(KT$1,'Tactic Recode'!$A$1:$B$547,2,FALSE))</f>
        <v/>
      </c>
      <c r="KU58" t="str">
        <f>IF(ISERROR(MATCH(KU$1,'CSC Mitre'!BE$1:BE$220,0)),"",VLOOKUP(KU$1,'Tactic Recode'!$A$1:$B$547,2,FALSE))</f>
        <v/>
      </c>
      <c r="KV58" t="str">
        <f>IF(ISERROR(MATCH(KV$1,'CSC Mitre'!BE$1:BE$220,0)),"",VLOOKUP(KV$1,'Tactic Recode'!$A$1:$B$547,2,FALSE))</f>
        <v/>
      </c>
      <c r="KW58" t="str">
        <f>IF(ISERROR(MATCH(KW$1,'CSC Mitre'!BE$1:BE$220,0)),"",VLOOKUP(KW$1,'Tactic Recode'!$A$1:$B$547,2,FALSE))</f>
        <v/>
      </c>
      <c r="KX58" t="str">
        <f>IF(ISERROR(MATCH(KX$1,'CSC Mitre'!BE$1:BE$220,0)),"",VLOOKUP(KX$1,'Tactic Recode'!$A$1:$B$547,2,FALSE))</f>
        <v/>
      </c>
      <c r="KY58" t="str">
        <f>IF(ISERROR(MATCH(KY$1,'CSC Mitre'!BE$1:BE$220,0)),"",VLOOKUP(KY$1,'Tactic Recode'!$A$1:$B$547,2,FALSE))</f>
        <v/>
      </c>
      <c r="KZ58" t="str">
        <f>IF(ISERROR(MATCH(KZ$1,'CSC Mitre'!BE$1:BE$220,0)),"",VLOOKUP(KZ$1,'Tactic Recode'!$A$1:$B$547,2,FALSE))</f>
        <v/>
      </c>
      <c r="LA58" t="str">
        <f>IF(ISERROR(MATCH(LA$1,'CSC Mitre'!BE$1:BE$220,0)),"",VLOOKUP(LA$1,'Tactic Recode'!$A$1:$B$547,2,FALSE))</f>
        <v/>
      </c>
      <c r="LB58" t="str">
        <f>IF(ISERROR(MATCH(LB$1,'CSC Mitre'!BE$1:BE$220,0)),"",VLOOKUP(LB$1,'Tactic Recode'!$A$1:$B$547,2,FALSE))</f>
        <v/>
      </c>
      <c r="LC58" t="str">
        <f>IF(ISERROR(MATCH(LC$1,'CSC Mitre'!BE$1:BE$220,0)),"",VLOOKUP(LC$1,'Tactic Recode'!$A$1:$B$547,2,FALSE))</f>
        <v/>
      </c>
      <c r="LD58" t="str">
        <f>IF(ISERROR(MATCH(LD$1,'CSC Mitre'!BE$1:BE$220,0)),"",VLOOKUP(LD$1,'Tactic Recode'!$A$1:$B$547,2,FALSE))</f>
        <v/>
      </c>
      <c r="LE58" t="str">
        <f>IF(ISERROR(MATCH(LE$1,'CSC Mitre'!BE$1:BE$220,0)),"",VLOOKUP(LE$1,'Tactic Recode'!$A$1:$B$547,2,FALSE))</f>
        <v/>
      </c>
      <c r="LF58" t="str">
        <f>IF(ISERROR(MATCH(LF$1,'CSC Mitre'!BE$1:BE$220,0)),"",VLOOKUP(LF$1,'Tactic Recode'!$A$1:$B$547,2,FALSE))</f>
        <v/>
      </c>
      <c r="LG58" t="str">
        <f>IF(ISERROR(MATCH(LG$1,'CSC Mitre'!BE$1:BE$220,0)),"",VLOOKUP(LG$1,'Tactic Recode'!$A$1:$B$547,2,FALSE))</f>
        <v>Persistence, Privilage Escalation</v>
      </c>
      <c r="LH58" t="str">
        <f>IF(ISERROR(MATCH(LH$1,'CSC Mitre'!BE$1:BE$220,0)),"",VLOOKUP(LH$1,'Tactic Recode'!$A$1:$B$547,2,FALSE))</f>
        <v>Persistence, Privilage Escalation</v>
      </c>
      <c r="LI58" t="str">
        <f>IF(ISERROR(MATCH(LI$1,'CSC Mitre'!BE$1:BE$220,0)),"",VLOOKUP(LI$1,'Tactic Recode'!$A$1:$B$547,2,FALSE))</f>
        <v/>
      </c>
      <c r="LJ58" t="str">
        <f>IF(ISERROR(MATCH(LJ$1,'CSC Mitre'!BE$1:BE$220,0)),"",VLOOKUP(LJ$1,'Tactic Recode'!$A$1:$B$547,2,FALSE))</f>
        <v/>
      </c>
      <c r="LK58" t="str">
        <f>IF(ISERROR(MATCH(LK$1,'CSC Mitre'!BE$1:BE$220,0)),"",VLOOKUP(LK$1,'Tactic Recode'!$A$1:$B$547,2,FALSE))</f>
        <v/>
      </c>
      <c r="LL58" t="str">
        <f>IF(ISERROR(MATCH(LL$1,'CSC Mitre'!BE$1:BE$220,0)),"",VLOOKUP(LL$1,'Tactic Recode'!$A$1:$B$547,2,FALSE))</f>
        <v/>
      </c>
      <c r="LM58" t="str">
        <f>IF(ISERROR(MATCH(LM$1,'CSC Mitre'!BE$1:BE$220,0)),"",VLOOKUP(LM$1,'Tactic Recode'!$A$1:$B$547,2,FALSE))</f>
        <v/>
      </c>
      <c r="LN58" t="str">
        <f>IF(ISERROR(MATCH(LN$1,'CSC Mitre'!BE$1:BE$220,0)),"",VLOOKUP(LN$1,'Tactic Recode'!$A$1:$B$547,2,FALSE))</f>
        <v/>
      </c>
      <c r="LO58" t="str">
        <f>IF(ISERROR(MATCH(LO$1,'CSC Mitre'!BE$1:BE$220,0)),"",VLOOKUP(LO$1,'Tactic Recode'!$A$1:$B$547,2,FALSE))</f>
        <v/>
      </c>
      <c r="LP58" t="str">
        <f>IF(ISERROR(MATCH(LP$1,'CSC Mitre'!BE$1:BE$220,0)),"",VLOOKUP(LP$1,'Tactic Recode'!$A$1:$B$547,2,FALSE))</f>
        <v/>
      </c>
      <c r="LQ58" t="str">
        <f>IF(ISERROR(MATCH(LQ$1,'CSC Mitre'!BE$1:BE$220,0)),"",VLOOKUP(LQ$1,'Tactic Recode'!$A$1:$B$547,2,FALSE))</f>
        <v/>
      </c>
      <c r="LR58" t="str">
        <f>IF(ISERROR(MATCH(LR$1,'CSC Mitre'!BE$1:BE$220,0)),"",VLOOKUP(LR$1,'Tactic Recode'!$A$1:$B$547,2,FALSE))</f>
        <v/>
      </c>
      <c r="LS58" t="str">
        <f>IF(ISERROR(MATCH(LS$1,'CSC Mitre'!BE$1:BE$220,0)),"",VLOOKUP(LS$1,'Tactic Recode'!$A$1:$B$547,2,FALSE))</f>
        <v/>
      </c>
      <c r="LT58" t="str">
        <f>IF(ISERROR(MATCH(LT$1,'CSC Mitre'!BE$1:BE$220,0)),"",VLOOKUP(LT$1,'Tactic Recode'!$A$1:$B$547,2,FALSE))</f>
        <v/>
      </c>
      <c r="LU58" t="str">
        <f>IF(ISERROR(MATCH(LU$1,'CSC Mitre'!BE$1:BE$220,0)),"",VLOOKUP(LU$1,'Tactic Recode'!$A$1:$B$547,2,FALSE))</f>
        <v/>
      </c>
      <c r="LV58" t="str">
        <f>IF(ISERROR(MATCH(LV$1,'CSC Mitre'!BE$1:BE$220,0)),"",VLOOKUP(LV$1,'Tactic Recode'!$A$1:$B$547,2,FALSE))</f>
        <v/>
      </c>
      <c r="LW58" t="str">
        <f>IF(ISERROR(MATCH(LW$1,'CSC Mitre'!BE$1:BE$220,0)),"",VLOOKUP(LW$1,'Tactic Recode'!$A$1:$B$547,2,FALSE))</f>
        <v/>
      </c>
      <c r="LX58" t="str">
        <f>IF(ISERROR(MATCH(LX$1,'CSC Mitre'!BE$1:BE$220,0)),"",VLOOKUP(LX$1,'Tactic Recode'!$A$1:$B$547,2,FALSE))</f>
        <v/>
      </c>
      <c r="LY58" t="str">
        <f>IF(ISERROR(MATCH(LY$1,'CSC Mitre'!BE$1:BE$220,0)),"",VLOOKUP(LY$1,'Tactic Recode'!$A$1:$B$547,2,FALSE))</f>
        <v/>
      </c>
      <c r="LZ58" t="str">
        <f>IF(ISERROR(MATCH(LZ$1,'CSC Mitre'!BE$1:BE$220,0)),"",VLOOKUP(LZ$1,'Tactic Recode'!$A$1:$B$547,2,FALSE))</f>
        <v/>
      </c>
      <c r="MA58" t="str">
        <f>IF(ISERROR(MATCH(MA$1,'CSC Mitre'!BE$1:BE$220,0)),"",VLOOKUP(MA$1,'Tactic Recode'!$A$1:$B$547,2,FALSE))</f>
        <v/>
      </c>
      <c r="MB58" t="str">
        <f>IF(ISERROR(MATCH(MB$1,'CSC Mitre'!BE$1:BE$220,0)),"",VLOOKUP(MB$1,'Tactic Recode'!$A$1:$B$547,2,FALSE))</f>
        <v/>
      </c>
      <c r="MC58" t="str">
        <f>IF(ISERROR(MATCH(MC$1,'CSC Mitre'!BE$1:BE$220,0)),"",VLOOKUP(MC$1,'Tactic Recode'!$A$1:$B$547,2,FALSE))</f>
        <v/>
      </c>
      <c r="MD58" t="str">
        <f>IF(ISERROR(MATCH(MD$1,'CSC Mitre'!BE$1:BE$220,0)),"",VLOOKUP(MD$1,'Tactic Recode'!$A$1:$B$547,2,FALSE))</f>
        <v>Defense Evasion, Privilage Escalation</v>
      </c>
      <c r="ME58" t="str">
        <f>IF(ISERROR(MATCH(ME$1,'CSC Mitre'!BE$1:BE$220,0)),"",VLOOKUP(ME$1,'Tactic Recode'!$A$1:$B$547,2,FALSE))</f>
        <v/>
      </c>
      <c r="MF58" t="str">
        <f>IF(ISERROR(MATCH(MF$1,'CSC Mitre'!BE$1:BE$220,0)),"",VLOOKUP(MF$1,'Tactic Recode'!$A$1:$B$547,2,FALSE))</f>
        <v/>
      </c>
      <c r="MG58" t="str">
        <f>IF(ISERROR(MATCH(MG$1,'CSC Mitre'!BE$1:BE$220,0)),"",VLOOKUP(MG$1,'Tactic Recode'!$A$1:$B$547,2,FALSE))</f>
        <v/>
      </c>
      <c r="MH58" t="str">
        <f>IF(ISERROR(MATCH(MH$1,'CSC Mitre'!BE$1:BE$220,0)),"",VLOOKUP(MH$1,'Tactic Recode'!$A$1:$B$547,2,FALSE))</f>
        <v/>
      </c>
      <c r="MI58" t="str">
        <f>IF(ISERROR(MATCH(MI$1,'CSC Mitre'!BE$1:BE$220,0)),"",VLOOKUP(MI$1,'Tactic Recode'!$A$1:$B$547,2,FALSE))</f>
        <v>Defense Evasion, Lateral Movement</v>
      </c>
      <c r="MJ58" t="str">
        <f>IF(ISERROR(MATCH(MJ$1,'CSC Mitre'!BE$1:BE$220,0)),"",VLOOKUP(MJ$1,'Tactic Recode'!$A$1:$B$547,2,FALSE))</f>
        <v/>
      </c>
      <c r="MK58" t="str">
        <f>IF(ISERROR(MATCH(MK$1,'CSC Mitre'!BE$1:BE$220,0)),"",VLOOKUP(MK$1,'Tactic Recode'!$A$1:$B$547,2,FALSE))</f>
        <v/>
      </c>
      <c r="ML58" t="str">
        <f>IF(ISERROR(MATCH(ML$1,'CSC Mitre'!BE$1:BE$220,0)),"",VLOOKUP(ML$1,'Tactic Recode'!$A$1:$B$547,2,FALSE))</f>
        <v>Credential Access</v>
      </c>
      <c r="MM58" t="str">
        <f>IF(ISERROR(MATCH(MM$1,'CSC Mitre'!BE$1:BE$220,0)),"",VLOOKUP(MM$1,'Tactic Recode'!$A$1:$B$547,2,FALSE))</f>
        <v/>
      </c>
      <c r="MN58" t="str">
        <f>IF(ISERROR(MATCH(MN$1,'CSC Mitre'!BE$1:BE$220,0)),"",VLOOKUP(MN$1,'Tactic Recode'!$A$1:$B$547,2,FALSE))</f>
        <v/>
      </c>
      <c r="MO58" t="str">
        <f>IF(ISERROR(MATCH(MO$1,'CSC Mitre'!BE$1:BE$220,0)),"",VLOOKUP(MO$1,'Tactic Recode'!$A$1:$B$547,2,FALSE))</f>
        <v/>
      </c>
      <c r="MP58" t="str">
        <f>IF(ISERROR(MATCH(MP$1,'CSC Mitre'!BE$1:BE$220,0)),"",VLOOKUP(MP$1,'Tactic Recode'!$A$1:$B$547,2,FALSE))</f>
        <v/>
      </c>
      <c r="MQ58" t="str">
        <f>IF(ISERROR(MATCH(MQ$1,'CSC Mitre'!BE$1:BE$220,0)),"",VLOOKUP(MQ$1,'Tactic Recode'!$A$1:$B$547,2,FALSE))</f>
        <v/>
      </c>
      <c r="MR58" t="str">
        <f>IF(ISERROR(MATCH(MR$1,'CSC Mitre'!BE$1:BE$220,0)),"",VLOOKUP(MR$1,'Tactic Recode'!$A$1:$B$547,2,FALSE))</f>
        <v>Credential Access</v>
      </c>
      <c r="MS58" t="str">
        <f>IF(ISERROR(MATCH(MS$1,'CSC Mitre'!BE$1:BE$220,0)),"",VLOOKUP(MS$1,'Tactic Recode'!$A$1:$B$547,2,FALSE))</f>
        <v/>
      </c>
      <c r="MT58" t="str">
        <f>IF(ISERROR(MATCH(MT$1,'CSC Mitre'!BE$1:BE$220,0)),"",VLOOKUP(MT$1,'Tactic Recode'!$A$1:$B$547,2,FALSE))</f>
        <v/>
      </c>
      <c r="MU58" t="str">
        <f>IF(ISERROR(MATCH(MU$1,'CSC Mitre'!BE$1:BE$220,0)),"",VLOOKUP(MU$1,'Tactic Recode'!$A$1:$B$547,2,FALSE))</f>
        <v/>
      </c>
      <c r="MV58" t="str">
        <f>IF(ISERROR(MATCH(MV$1,'CSC Mitre'!BE$1:BE$220,0)),"",VLOOKUP(MV$1,'Tactic Recode'!$A$1:$B$547,2,FALSE))</f>
        <v/>
      </c>
      <c r="MW58" t="str">
        <f>IF(ISERROR(MATCH(MW$1,'CSC Mitre'!BE$1:BE$220,0)),"",VLOOKUP(MW$1,'Tactic Recode'!$A$1:$B$547,2,FALSE))</f>
        <v/>
      </c>
      <c r="MX58" t="str">
        <f>IF(ISERROR(MATCH(MX$1,'CSC Mitre'!BE$1:BE$220,0)),"",VLOOKUP(MX$1,'Tactic Recode'!$A$1:$B$547,2,FALSE))</f>
        <v/>
      </c>
      <c r="MY58" t="str">
        <f>IF(ISERROR(MATCH(MY$1,'CSC Mitre'!BE$1:BE$220,0)),"",VLOOKUP(MY$1,'Tactic Recode'!$A$1:$B$547,2,FALSE))</f>
        <v/>
      </c>
      <c r="MZ58" t="str">
        <f>IF(ISERROR(MATCH(MZ$1,'CSC Mitre'!BE$1:BE$220,0)),"",VLOOKUP(MZ$1,'Tactic Recode'!$A$1:$B$547,2,FALSE))</f>
        <v/>
      </c>
      <c r="NA58" t="str">
        <f>IF(ISERROR(MATCH(NA$1,'CSC Mitre'!BE$1:BE$220,0)),"",VLOOKUP(NA$1,'Tactic Recode'!$A$1:$B$547,2,FALSE))</f>
        <v/>
      </c>
      <c r="NB58" t="str">
        <f>IF(ISERROR(MATCH(NB$1,'CSC Mitre'!BE$1:BE$220,0)),"",VLOOKUP(NB$1,'Tactic Recode'!$A$1:$B$547,2,FALSE))</f>
        <v/>
      </c>
      <c r="NC58" t="str">
        <f>IF(ISERROR(MATCH(NC$1,'CSC Mitre'!BE$1:BE$220,0)),"",VLOOKUP(NC$1,'Tactic Recode'!$A$1:$B$547,2,FALSE))</f>
        <v/>
      </c>
      <c r="ND58" t="str">
        <f>IF(ISERROR(MATCH(ND$1,'CSC Mitre'!BE$1:BE$220,0)),"",VLOOKUP(ND$1,'Tactic Recode'!$A$1:$B$547,2,FALSE))</f>
        <v/>
      </c>
      <c r="NE58" t="str">
        <f>IF(ISERROR(MATCH(NE$1,'CSC Mitre'!BE$1:BE$220,0)),"",VLOOKUP(NE$1,'Tactic Recode'!$A$1:$B$547,2,FALSE))</f>
        <v/>
      </c>
      <c r="NF58" t="str">
        <f>IF(ISERROR(MATCH(NF$1,'CSC Mitre'!BE$1:BE$220,0)),"",VLOOKUP(NF$1,'Tactic Recode'!$A$1:$B$547,2,FALSE))</f>
        <v/>
      </c>
      <c r="NG58" t="str">
        <f>IF(ISERROR(MATCH(NG$1,'CSC Mitre'!BE$1:BE$220,0)),"",VLOOKUP(NG$1,'Tactic Recode'!$A$1:$B$547,2,FALSE))</f>
        <v/>
      </c>
      <c r="NH58" t="str">
        <f>IF(ISERROR(MATCH(NH$1,'CSC Mitre'!BE$1:BE$220,0)),"",VLOOKUP(NH$1,'Tactic Recode'!$A$1:$B$547,2,FALSE))</f>
        <v/>
      </c>
      <c r="NI58" t="str">
        <f>IF(ISERROR(MATCH(NI$1,'CSC Mitre'!BE$1:BE$220,0)),"",VLOOKUP(NI$1,'Tactic Recode'!$A$1:$B$547,2,FALSE))</f>
        <v/>
      </c>
      <c r="NJ58" t="str">
        <f>IF(ISERROR(MATCH(NJ$1,'CSC Mitre'!BE$1:BE$220,0)),"",VLOOKUP(NJ$1,'Tactic Recode'!$A$1:$B$547,2,FALSE))</f>
        <v/>
      </c>
      <c r="NK58" t="str">
        <f>IF(ISERROR(MATCH(NK$1,'CSC Mitre'!BE$1:BE$220,0)),"",VLOOKUP(NK$1,'Tactic Recode'!$A$1:$B$547,2,FALSE))</f>
        <v/>
      </c>
      <c r="NL58" t="str">
        <f>IF(ISERROR(MATCH(NL$1,'CSC Mitre'!BE$1:BE$220,0)),"",VLOOKUP(NL$1,'Tactic Recode'!$A$1:$B$547,2,FALSE))</f>
        <v/>
      </c>
      <c r="NM58" t="str">
        <f>IF(ISERROR(MATCH(NM$1,'CSC Mitre'!BE$1:BE$220,0)),"",VLOOKUP(NM$1,'Tactic Recode'!$A$1:$B$547,2,FALSE))</f>
        <v/>
      </c>
      <c r="NN58" t="str">
        <f>IF(ISERROR(MATCH(NN$1,'CSC Mitre'!BE$1:BE$220,0)),"",VLOOKUP(NN$1,'Tactic Recode'!$A$1:$B$547,2,FALSE))</f>
        <v/>
      </c>
      <c r="NO58" t="str">
        <f>IF(ISERROR(MATCH(NO$1,'CSC Mitre'!BE$1:BE$220,0)),"",VLOOKUP(NO$1,'Tactic Recode'!$A$1:$B$547,2,FALSE))</f>
        <v/>
      </c>
      <c r="NP58" t="str">
        <f>IF(ISERROR(MATCH(NP$1,'CSC Mitre'!BE$1:BE$220,0)),"",VLOOKUP(NP$1,'Tactic Recode'!$A$1:$B$547,2,FALSE))</f>
        <v/>
      </c>
      <c r="NQ58" t="str">
        <f>IF(ISERROR(MATCH(NQ$1,'CSC Mitre'!BE$1:BE$220,0)),"",VLOOKUP(NQ$1,'Tactic Recode'!$A$1:$B$547,2,FALSE))</f>
        <v/>
      </c>
      <c r="NR58" t="str">
        <f>IF(ISERROR(MATCH(NR$1,'CSC Mitre'!BE$1:BE$220,0)),"",VLOOKUP(NR$1,'Tactic Recode'!$A$1:$B$547,2,FALSE))</f>
        <v/>
      </c>
      <c r="NS58" t="str">
        <f>IF(ISERROR(MATCH(NS$1,'CSC Mitre'!BE$1:BE$220,0)),"",VLOOKUP(NS$1,'Tactic Recode'!$A$1:$B$547,2,FALSE))</f>
        <v/>
      </c>
      <c r="NT58" t="str">
        <f>IF(ISERROR(MATCH(NT$1,'CSC Mitre'!BE$1:BE$220,0)),"",VLOOKUP(NT$1,'Tactic Recode'!$A$1:$B$547,2,FALSE))</f>
        <v/>
      </c>
      <c r="NU58" t="str">
        <f>IF(ISERROR(MATCH(NU$1,'CSC Mitre'!BE$1:BE$220,0)),"",VLOOKUP(NU$1,'Tactic Recode'!$A$1:$B$547,2,FALSE))</f>
        <v/>
      </c>
      <c r="NV58" t="str">
        <f>IF(ISERROR(MATCH(NV$1,'CSC Mitre'!BE$1:BE$220,0)),"",VLOOKUP(NV$1,'Tactic Recode'!$A$1:$B$547,2,FALSE))</f>
        <v/>
      </c>
      <c r="NW58" t="str">
        <f>IF(ISERROR(MATCH(NW$1,'CSC Mitre'!BE$1:BE$220,0)),"",VLOOKUP(NW$1,'Tactic Recode'!$A$1:$B$547,2,FALSE))</f>
        <v/>
      </c>
      <c r="NX58" t="str">
        <f>IF(ISERROR(MATCH(NX$1,'CSC Mitre'!BE$1:BE$220,0)),"",VLOOKUP(NX$1,'Tactic Recode'!$A$1:$B$547,2,FALSE))</f>
        <v/>
      </c>
      <c r="NY58" t="str">
        <f>IF(ISERROR(MATCH(NY$1,'CSC Mitre'!BE$1:BE$220,0)),"",VLOOKUP(NY$1,'Tactic Recode'!$A$1:$B$547,2,FALSE))</f>
        <v/>
      </c>
      <c r="NZ58" t="str">
        <f>IF(ISERROR(MATCH(NZ$1,'CSC Mitre'!BE$1:BE$220,0)),"",VLOOKUP(NZ$1,'Tactic Recode'!$A$1:$B$547,2,FALSE))</f>
        <v/>
      </c>
      <c r="OA58" t="str">
        <f>IF(ISERROR(MATCH(OA$1,'CSC Mitre'!BE$1:BE$220,0)),"",VLOOKUP(OA$1,'Tactic Recode'!$A$1:$B$547,2,FALSE))</f>
        <v/>
      </c>
      <c r="OB58" t="str">
        <f>IF(ISERROR(MATCH(OB$1,'CSC Mitre'!BE$1:BE$220,0)),"",VLOOKUP(OB$1,'Tactic Recode'!$A$1:$B$547,2,FALSE))</f>
        <v/>
      </c>
      <c r="OC58" t="str">
        <f>IF(ISERROR(MATCH(OC$1,'CSC Mitre'!BE$1:BE$220,0)),"",VLOOKUP(OC$1,'Tactic Recode'!$A$1:$B$547,2,FALSE))</f>
        <v/>
      </c>
      <c r="OD58" t="str">
        <f>IF(ISERROR(MATCH(OD$1,'CSC Mitre'!BE$1:BE$220,0)),"",VLOOKUP(OD$1,'Tactic Recode'!$A$1:$B$547,2,FALSE))</f>
        <v/>
      </c>
      <c r="OE58" t="str">
        <f>IF(ISERROR(MATCH(OE$1,'CSC Mitre'!BE$1:BE$220,0)),"",VLOOKUP(OE$1,'Tactic Recode'!$A$1:$B$547,2,FALSE))</f>
        <v/>
      </c>
      <c r="OF58" t="str">
        <f>IF(ISERROR(MATCH(OF$1,'CSC Mitre'!BE$1:BE$220,0)),"",VLOOKUP(OF$1,'Tactic Recode'!$A$1:$B$547,2,FALSE))</f>
        <v/>
      </c>
      <c r="OG58" t="str">
        <f>IF(ISERROR(MATCH(OG$1,'CSC Mitre'!BE$1:BE$220,0)),"",VLOOKUP(OG$1,'Tactic Recode'!$A$1:$B$547,2,FALSE))</f>
        <v/>
      </c>
      <c r="OH58" t="str">
        <f>IF(ISERROR(MATCH(OH$1,'CSC Mitre'!BE$1:BE$220,0)),"",VLOOKUP(OH$1,'Tactic Recode'!$A$1:$B$547,2,FALSE))</f>
        <v/>
      </c>
      <c r="OI58" t="str">
        <f>IF(ISERROR(MATCH(OI$1,'CSC Mitre'!BE$1:BE$220,0)),"",VLOOKUP(OI$1,'Tactic Recode'!$A$1:$B$547,2,FALSE))</f>
        <v/>
      </c>
      <c r="OJ58" t="str">
        <f>IF(ISERROR(MATCH(OJ$1,'CSC Mitre'!BE$1:BE$220,0)),"",VLOOKUP(OJ$1,'Tactic Recode'!$A$1:$B$547,2,FALSE))</f>
        <v/>
      </c>
      <c r="OK58" t="str">
        <f>IF(ISERROR(MATCH(OK$1,'CSC Mitre'!BE$1:BE$220,0)),"",VLOOKUP(OK$1,'Tactic Recode'!$A$1:$B$547,2,FALSE))</f>
        <v/>
      </c>
      <c r="OL58" t="str">
        <f>IF(ISERROR(MATCH(OL$1,'CSC Mitre'!BE$1:BE$220,0)),"",VLOOKUP(OL$1,'Tactic Recode'!$A$1:$B$547,2,FALSE))</f>
        <v/>
      </c>
      <c r="OM58" t="str">
        <f>IF(ISERROR(MATCH(OM$1,'CSC Mitre'!BE$1:BE$220,0)),"",VLOOKUP(OM$1,'Tactic Recode'!$A$1:$B$547,2,FALSE))</f>
        <v/>
      </c>
      <c r="ON58" t="str">
        <f>IF(ISERROR(MATCH(ON$1,'CSC Mitre'!BE$1:BE$220,0)),"",VLOOKUP(ON$1,'Tactic Recode'!$A$1:$B$547,2,FALSE))</f>
        <v/>
      </c>
      <c r="OO58" t="str">
        <f>IF(ISERROR(MATCH(OO$1,'CSC Mitre'!BE$1:BE$220,0)),"",VLOOKUP(OO$1,'Tactic Recode'!$A$1:$B$547,2,FALSE))</f>
        <v/>
      </c>
      <c r="OP58" t="str">
        <f>IF(ISERROR(MATCH(OP$1,'CSC Mitre'!BE$1:BE$220,0)),"",VLOOKUP(OP$1,'Tactic Recode'!$A$1:$B$547,2,FALSE))</f>
        <v/>
      </c>
      <c r="OQ58" t="str">
        <f>IF(ISERROR(MATCH(OQ$1,'CSC Mitre'!BE$1:BE$220,0)),"",VLOOKUP(OQ$1,'Tactic Recode'!$A$1:$B$547,2,FALSE))</f>
        <v/>
      </c>
      <c r="OR58" t="str">
        <f>IF(ISERROR(MATCH(OR$1,'CSC Mitre'!BE$1:BE$220,0)),"",VLOOKUP(OR$1,'Tactic Recode'!$A$1:$B$547,2,FALSE))</f>
        <v/>
      </c>
      <c r="OS58" t="str">
        <f>IF(ISERROR(MATCH(OS$1,'CSC Mitre'!BE$1:BE$220,0)),"",VLOOKUP(OS$1,'Tactic Recode'!$A$1:$B$547,2,FALSE))</f>
        <v/>
      </c>
      <c r="OT58" t="str">
        <f>IF(ISERROR(MATCH(OT$1,'CSC Mitre'!BE$1:BE$220,0)),"",VLOOKUP(OT$1,'Tactic Recode'!$A$1:$B$547,2,FALSE))</f>
        <v/>
      </c>
      <c r="OU58" t="str">
        <f>IF(ISERROR(MATCH(OU$1,'CSC Mitre'!BE$1:BE$220,0)),"",VLOOKUP(OU$1,'Tactic Recode'!$A$1:$B$547,2,FALSE))</f>
        <v/>
      </c>
      <c r="OV58" t="str">
        <f>IF(ISERROR(MATCH(OV$1,'CSC Mitre'!BE$1:BE$220,0)),"",VLOOKUP(OV$1,'Tactic Recode'!$A$1:$B$547,2,FALSE))</f>
        <v/>
      </c>
      <c r="OW58" t="str">
        <f>IF(ISERROR(MATCH(OW$1,'CSC Mitre'!BE$1:BE$220,0)),"",VLOOKUP(OW$1,'Tactic Recode'!$A$1:$B$547,2,FALSE))</f>
        <v/>
      </c>
      <c r="OX58" t="str">
        <f>IF(ISERROR(MATCH(OX$1,'CSC Mitre'!BE$1:BE$220,0)),"",VLOOKUP(OX$1,'Tactic Recode'!$A$1:$B$547,2,FALSE))</f>
        <v/>
      </c>
      <c r="OY58" t="str">
        <f>IF(ISERROR(MATCH(OY$1,'CSC Mitre'!BE$1:BE$220,0)),"",VLOOKUP(OY$1,'Tactic Recode'!$A$1:$B$547,2,FALSE))</f>
        <v/>
      </c>
      <c r="OZ58" t="str">
        <f>IF(ISERROR(MATCH(OZ$1,'CSC Mitre'!BE$1:BE$220,0)),"",VLOOKUP(OZ$1,'Tactic Recode'!$A$1:$B$547,2,FALSE))</f>
        <v/>
      </c>
      <c r="PA58" t="str">
        <f>IF(ISERROR(MATCH(PA$1,'CSC Mitre'!BE$1:BE$220,0)),"",VLOOKUP(PA$1,'Tactic Recode'!$A$1:$B$547,2,FALSE))</f>
        <v/>
      </c>
      <c r="PB58" t="str">
        <f>IF(ISERROR(MATCH(PB$1,'CSC Mitre'!BE$1:BE$220,0)),"",VLOOKUP(PB$1,'Tactic Recode'!$A$1:$B$547,2,FALSE))</f>
        <v/>
      </c>
      <c r="PC58" t="str">
        <f>IF(ISERROR(MATCH(PC$1,'CSC Mitre'!BE$1:BE$220,0)),"",VLOOKUP(PC$1,'Tactic Recode'!$A$1:$B$547,2,FALSE))</f>
        <v/>
      </c>
      <c r="PD58" t="str">
        <f>IF(ISERROR(MATCH(PD$1,'CSC Mitre'!BE$1:BE$220,0)),"",VLOOKUP(PD$1,'Tactic Recode'!$A$1:$B$547,2,FALSE))</f>
        <v/>
      </c>
      <c r="PE58" t="str">
        <f>IF(ISERROR(MATCH(PE$1,'CSC Mitre'!BE$1:BE$220,0)),"",VLOOKUP(PE$1,'Tactic Recode'!$A$1:$B$547,2,FALSE))</f>
        <v/>
      </c>
      <c r="PF58" t="str">
        <f>IF(ISERROR(MATCH(PF$1,'CSC Mitre'!BE$1:BE$220,0)),"",VLOOKUP(PF$1,'Tactic Recode'!$A$1:$B$547,2,FALSE))</f>
        <v/>
      </c>
      <c r="PG58" t="str">
        <f>IF(ISERROR(MATCH(PG$1,'CSC Mitre'!BE$1:BE$220,0)),"",VLOOKUP(PG$1,'Tactic Recode'!$A$1:$B$547,2,FALSE))</f>
        <v/>
      </c>
      <c r="PH58" t="str">
        <f>IF(ISERROR(MATCH(PH$1,'CSC Mitre'!BE$1:BE$220,0)),"",VLOOKUP(PH$1,'Tactic Recode'!$A$1:$B$547,2,FALSE))</f>
        <v/>
      </c>
      <c r="PI58" t="str">
        <f>IF(ISERROR(MATCH(PI$1,'CSC Mitre'!BE$1:BE$220,0)),"",VLOOKUP(PI$1,'Tactic Recode'!$A$1:$B$547,2,FALSE))</f>
        <v/>
      </c>
      <c r="PJ58" t="str">
        <f>IF(ISERROR(MATCH(PJ$1,'CSC Mitre'!BE$1:BE$220,0)),"",VLOOKUP(PJ$1,'Tactic Recode'!$A$1:$B$547,2,FALSE))</f>
        <v/>
      </c>
      <c r="PK58" t="str">
        <f>IF(ISERROR(MATCH(PK$1,'CSC Mitre'!BE$1:BE$220,0)),"",VLOOKUP(PK$1,'Tactic Recode'!$A$1:$B$547,2,FALSE))</f>
        <v/>
      </c>
      <c r="PL58" t="str">
        <f>IF(ISERROR(MATCH(PL$1,'CSC Mitre'!BE$1:BE$220,0)),"",VLOOKUP(PL$1,'Tactic Recode'!$A$1:$B$547,2,FALSE))</f>
        <v/>
      </c>
      <c r="PM58" t="str">
        <f>IF(ISERROR(MATCH(PM$1,'CSC Mitre'!BE$1:BE$220,0)),"",VLOOKUP(PM$1,'Tactic Recode'!$A$1:$B$547,2,FALSE))</f>
        <v/>
      </c>
      <c r="PN58" t="str">
        <f>IF(ISERROR(MATCH(PN$1,'CSC Mitre'!BE$1:BE$220,0)),"",VLOOKUP(PN$1,'Tactic Recode'!$A$1:$B$547,2,FALSE))</f>
        <v/>
      </c>
      <c r="PO58" t="str">
        <f>IF(ISERROR(MATCH(PO$1,'CSC Mitre'!BE$1:BE$220,0)),"",VLOOKUP(PO$1,'Tactic Recode'!$A$1:$B$547,2,FALSE))</f>
        <v/>
      </c>
      <c r="PP58" t="str">
        <f>IF(ISERROR(MATCH(PP$1,'CSC Mitre'!BE$1:BE$220,0)),"",VLOOKUP(PP$1,'Tactic Recode'!$A$1:$B$547,2,FALSE))</f>
        <v/>
      </c>
      <c r="PQ58" t="str">
        <f>IF(ISERROR(MATCH(PQ$1,'CSC Mitre'!BE$1:BE$220,0)),"",VLOOKUP(PQ$1,'Tactic Recode'!$A$1:$B$547,2,FALSE))</f>
        <v/>
      </c>
      <c r="PR58" t="str">
        <f>IF(ISERROR(MATCH(PR$1,'CSC Mitre'!BE$1:BE$220,0)),"",VLOOKUP(PR$1,'Tactic Recode'!$A$1:$B$547,2,FALSE))</f>
        <v>Defense Evasion, Persistence, Privilage Escalation</v>
      </c>
      <c r="PS58" t="str">
        <f>IF(ISERROR(MATCH(PS$1,'CSC Mitre'!BE$1:BE$220,0)),"",VLOOKUP(PS$1,'Tactic Recode'!$A$1:$B$547,2,FALSE))</f>
        <v/>
      </c>
      <c r="PT58" t="str">
        <f>IF(ISERROR(MATCH(PT$1,'CSC Mitre'!BE$1:BE$220,0)),"",VLOOKUP(PT$1,'Tactic Recode'!$A$1:$B$547,2,FALSE))</f>
        <v>Defense Evasion, Persistence, Privilage Escalation</v>
      </c>
      <c r="PU58" t="str">
        <f>IF(ISERROR(MATCH(PU$1,'CSC Mitre'!BE$1:BE$220,0)),"",VLOOKUP(PU$1,'Tactic Recode'!$A$1:$B$547,2,FALSE))</f>
        <v/>
      </c>
      <c r="PV58" t="str">
        <f>IF(ISERROR(MATCH(PV$1,'CSC Mitre'!BE$1:BE$220,0)),"",VLOOKUP(PV$1,'Tactic Recode'!$A$1:$B$547,2,FALSE))</f>
        <v/>
      </c>
      <c r="PW58" t="str">
        <f>IF(ISERROR(MATCH(PW$1,'CSC Mitre'!BE$1:BE$220,0)),"",VLOOKUP(PW$1,'Tactic Recode'!$A$1:$B$547,2,FALSE))</f>
        <v/>
      </c>
      <c r="PX58" t="str">
        <f>IF(ISERROR(MATCH(PX$1,'CSC Mitre'!BE$1:BE$220,0)),"",VLOOKUP(PX$1,'Tactic Recode'!$A$1:$B$547,2,FALSE))</f>
        <v/>
      </c>
      <c r="PY58" t="str">
        <f>IF(ISERROR(MATCH(PY$1,'CSC Mitre'!BE$1:BE$220,0)),"",VLOOKUP(PY$1,'Tactic Recode'!$A$1:$B$547,2,FALSE))</f>
        <v/>
      </c>
      <c r="PZ58" t="str">
        <f>IF(ISERROR(MATCH(PZ$1,'CSC Mitre'!BE$1:BE$220,0)),"",VLOOKUP(PZ$1,'Tactic Recode'!$A$1:$B$547,2,FALSE))</f>
        <v/>
      </c>
      <c r="QA58" t="str">
        <f>IF(ISERROR(MATCH(QA$1,'CSC Mitre'!BE$1:BE$220,0)),"",VLOOKUP(QA$1,'Tactic Recode'!$A$1:$B$547,2,FALSE))</f>
        <v/>
      </c>
      <c r="QB58" t="str">
        <f>IF(ISERROR(MATCH(QB$1,'CSC Mitre'!BE$1:BE$220,0)),"",VLOOKUP(QB$1,'Tactic Recode'!$A$1:$B$547,2,FALSE))</f>
        <v/>
      </c>
      <c r="QC58" t="str">
        <f>IF(ISERROR(MATCH(QC$1,'CSC Mitre'!BE$1:BE$220,0)),"",VLOOKUP(QC$1,'Tactic Recode'!$A$1:$B$547,2,FALSE))</f>
        <v/>
      </c>
      <c r="QD58" t="str">
        <f>IF(ISERROR(MATCH(QD$1,'CSC Mitre'!BE$1:BE$220,0)),"",VLOOKUP(QD$1,'Tactic Recode'!$A$1:$B$547,2,FALSE))</f>
        <v/>
      </c>
      <c r="QE58" t="str">
        <f>IF(ISERROR(MATCH(QE$1,'CSC Mitre'!BE$1:BE$220,0)),"",VLOOKUP(QE$1,'Tactic Recode'!$A$1:$B$547,2,FALSE))</f>
        <v/>
      </c>
      <c r="QF58" t="str">
        <f>IF(ISERROR(MATCH(QF$1,'CSC Mitre'!BE$1:BE$220,0)),"",VLOOKUP(QF$1,'Tactic Recode'!$A$1:$B$547,2,FALSE))</f>
        <v/>
      </c>
      <c r="QG58" t="str">
        <f>IF(ISERROR(MATCH(QG$1,'CSC Mitre'!BE$1:BE$220,0)),"",VLOOKUP(QG$1,'Tactic Recode'!$A$1:$B$547,2,FALSE))</f>
        <v/>
      </c>
      <c r="QH58" t="str">
        <f>IF(ISERROR(MATCH(QH$1,'CSC Mitre'!BE$1:BE$220,0)),"",VLOOKUP(QH$1,'Tactic Recode'!$A$1:$B$547,2,FALSE))</f>
        <v/>
      </c>
      <c r="QI58" t="str">
        <f>IF(ISERROR(MATCH(QI$1,'CSC Mitre'!BE$1:BE$220,0)),"",VLOOKUP(QI$1,'Tactic Recode'!$A$1:$B$547,2,FALSE))</f>
        <v/>
      </c>
      <c r="QJ58" t="str">
        <f>IF(ISERROR(MATCH(QJ$1,'CSC Mitre'!BE$1:BE$220,0)),"",VLOOKUP(QJ$1,'Tactic Recode'!$A$1:$B$547,2,FALSE))</f>
        <v/>
      </c>
      <c r="QK58" t="str">
        <f>IF(ISERROR(MATCH(QK$1,'CSC Mitre'!BE$1:BE$220,0)),"",VLOOKUP(QK$1,'Tactic Recode'!$A$1:$B$547,2,FALSE))</f>
        <v/>
      </c>
      <c r="QL58" t="str">
        <f>IF(ISERROR(MATCH(QL$1,'CSC Mitre'!BE$1:BE$220,0)),"",VLOOKUP(QL$1,'Tactic Recode'!$A$1:$B$547,2,FALSE))</f>
        <v/>
      </c>
      <c r="QM58" t="str">
        <f>IF(ISERROR(MATCH(QM$1,'CSC Mitre'!BE$1:BE$220,0)),"",VLOOKUP(QM$1,'Tactic Recode'!$A$1:$B$547,2,FALSE))</f>
        <v/>
      </c>
      <c r="QN58" t="str">
        <f>IF(ISERROR(MATCH(QN$1,'CSC Mitre'!BE$1:BE$220,0)),"",VLOOKUP(QN$1,'Tactic Recode'!$A$1:$B$547,2,FALSE))</f>
        <v/>
      </c>
      <c r="QO58" t="str">
        <f>IF(ISERROR(MATCH(QO$1,'CSC Mitre'!BE$1:BE$220,0)),"",VLOOKUP(QO$1,'Tactic Recode'!$A$1:$B$547,2,FALSE))</f>
        <v/>
      </c>
      <c r="QP58" t="str">
        <f>IF(ISERROR(MATCH(QP$1,'CSC Mitre'!BE$1:BE$220,0)),"",VLOOKUP(QP$1,'Tactic Recode'!$A$1:$B$547,2,FALSE))</f>
        <v/>
      </c>
      <c r="QQ58" t="str">
        <f>IF(ISERROR(MATCH(QQ$1,'CSC Mitre'!BE$1:BE$220,0)),"",VLOOKUP(QQ$1,'Tactic Recode'!$A$1:$B$547,2,FALSE))</f>
        <v/>
      </c>
      <c r="QR58" t="str">
        <f>IF(ISERROR(MATCH(QR$1,'CSC Mitre'!BE$1:BE$220,0)),"",VLOOKUP(QR$1,'Tactic Recode'!$A$1:$B$547,2,FALSE))</f>
        <v/>
      </c>
      <c r="QS58" t="str">
        <f>IF(ISERROR(MATCH(QS$1,'CSC Mitre'!BE$1:BE$220,0)),"",VLOOKUP(QS$1,'Tactic Recode'!$A$1:$B$547,2,FALSE))</f>
        <v/>
      </c>
      <c r="QT58" t="str">
        <f>IF(ISERROR(MATCH(QT$1,'CSC Mitre'!BE$1:BE$220,0)),"",VLOOKUP(QT$1,'Tactic Recode'!$A$1:$B$547,2,FALSE))</f>
        <v/>
      </c>
      <c r="QU58" t="str">
        <f>IF(ISERROR(MATCH(QU$1,'CSC Mitre'!BE$1:BE$220,0)),"",VLOOKUP(QU$1,'Tactic Recode'!$A$1:$B$547,2,FALSE))</f>
        <v/>
      </c>
      <c r="QV58" t="str">
        <f>IF(ISERROR(MATCH(QV$1,'CSC Mitre'!BE$1:BE$220,0)),"",VLOOKUP(QV$1,'Tactic Recode'!$A$1:$B$547,2,FALSE))</f>
        <v/>
      </c>
      <c r="QW58" t="str">
        <f>IF(ISERROR(MATCH(QW$1,'CSC Mitre'!BE$1:BE$220,0)),"",VLOOKUP(QW$1,'Tactic Recode'!$A$1:$B$547,2,FALSE))</f>
        <v/>
      </c>
      <c r="QX58" t="str">
        <f>IF(ISERROR(MATCH(QX$1,'CSC Mitre'!BE$1:BE$220,0)),"",VLOOKUP(QX$1,'Tactic Recode'!$A$1:$B$547,2,FALSE))</f>
        <v/>
      </c>
      <c r="QY58" t="str">
        <f>IF(ISERROR(MATCH(QY$1,'CSC Mitre'!BE$1:BE$220,0)),"",VLOOKUP(QY$1,'Tactic Recode'!$A$1:$B$547,2,FALSE))</f>
        <v/>
      </c>
      <c r="QZ58" t="str">
        <f>IF(ISERROR(MATCH(QZ$1,'CSC Mitre'!BE$1:BE$220,0)),"",VLOOKUP(QZ$1,'Tactic Recode'!$A$1:$B$547,2,FALSE))</f>
        <v/>
      </c>
      <c r="RA58" t="str">
        <f>IF(ISERROR(MATCH(RA$1,'CSC Mitre'!BE$1:BE$220,0)),"",VLOOKUP(RA$1,'Tactic Recode'!$A$1:$B$547,2,FALSE))</f>
        <v/>
      </c>
      <c r="RB58" t="str">
        <f>IF(ISERROR(MATCH(RB$1,'CSC Mitre'!BE$1:BE$220,0)),"",VLOOKUP(RB$1,'Tactic Recode'!$A$1:$B$547,2,FALSE))</f>
        <v/>
      </c>
      <c r="RC58" t="str">
        <f>IF(ISERROR(MATCH(RC$1,'CSC Mitre'!BE$1:BE$220,0)),"",VLOOKUP(RC$1,'Tactic Recode'!$A$1:$B$547,2,FALSE))</f>
        <v/>
      </c>
      <c r="RD58" t="str">
        <f>IF(ISERROR(MATCH(RD$1,'CSC Mitre'!BE$1:BE$220,0)),"",VLOOKUP(RD$1,'Tactic Recode'!$A$1:$B$547,2,FALSE))</f>
        <v/>
      </c>
      <c r="RE58" t="str">
        <f>IF(ISERROR(MATCH(RE$1,'CSC Mitre'!BE$1:BE$220,0)),"",VLOOKUP(RE$1,'Tactic Recode'!$A$1:$B$547,2,FALSE))</f>
        <v/>
      </c>
      <c r="RF58" t="str">
        <f>IF(ISERROR(MATCH(RF$1,'CSC Mitre'!BE$1:BE$220,0)),"",VLOOKUP(RF$1,'Tactic Recode'!$A$1:$B$547,2,FALSE))</f>
        <v/>
      </c>
      <c r="RG58" t="str">
        <f>IF(ISERROR(MATCH(RG$1,'CSC Mitre'!BE$1:BE$220,0)),"",VLOOKUP(RG$1,'Tactic Recode'!$A$1:$B$547,2,FALSE))</f>
        <v/>
      </c>
      <c r="RH58" t="str">
        <f>IF(ISERROR(MATCH(RH$1,'CSC Mitre'!BE$1:BE$220,0)),"",VLOOKUP(RH$1,'Tactic Recode'!$A$1:$B$547,2,FALSE))</f>
        <v/>
      </c>
      <c r="RI58" t="str">
        <f>IF(ISERROR(MATCH(RI$1,'CSC Mitre'!BE$1:BE$220,0)),"",VLOOKUP(RI$1,'Tactic Recode'!$A$1:$B$547,2,FALSE))</f>
        <v/>
      </c>
      <c r="RJ58" t="str">
        <f>IF(ISERROR(MATCH(RJ$1,'CSC Mitre'!BE$1:BE$220,0)),"",VLOOKUP(RJ$1,'Tactic Recode'!$A$1:$B$547,2,FALSE))</f>
        <v/>
      </c>
      <c r="RK58" t="str">
        <f>IF(ISERROR(MATCH(RK$1,'CSC Mitre'!BE$1:BE$220,0)),"",VLOOKUP(RK$1,'Tactic Recode'!$A$1:$B$547,2,FALSE))</f>
        <v/>
      </c>
      <c r="RL58" t="str">
        <f>IF(ISERROR(MATCH(RL$1,'CSC Mitre'!BE$1:BE$220,0)),"",VLOOKUP(RL$1,'Tactic Recode'!$A$1:$B$547,2,FALSE))</f>
        <v/>
      </c>
      <c r="RM58" t="str">
        <f>IF(ISERROR(MATCH(RM$1,'CSC Mitre'!BE$1:BE$220,0)),"",VLOOKUP(RM$1,'Tactic Recode'!$A$1:$B$547,2,FALSE))</f>
        <v/>
      </c>
      <c r="RN58" t="str">
        <f>IF(ISERROR(MATCH(RN$1,'CSC Mitre'!BE$1:BE$220,0)),"",VLOOKUP(RN$1,'Tactic Recode'!$A$1:$B$547,2,FALSE))</f>
        <v/>
      </c>
      <c r="RO58" t="str">
        <f>IF(ISERROR(MATCH(RO$1,'CSC Mitre'!BE$1:BE$220,0)),"",VLOOKUP(RO$1,'Tactic Recode'!$A$1:$B$547,2,FALSE))</f>
        <v/>
      </c>
      <c r="RP58" t="str">
        <f>IF(ISERROR(MATCH(RP$1,'CSC Mitre'!BE$1:BE$220,0)),"",VLOOKUP(RP$1,'Tactic Recode'!$A$1:$B$547,2,FALSE))</f>
        <v/>
      </c>
      <c r="RQ58" t="str">
        <f>IF(ISERROR(MATCH(RQ$1,'CSC Mitre'!BE$1:BE$220,0)),"",VLOOKUP(RQ$1,'Tactic Recode'!$A$1:$B$547,2,FALSE))</f>
        <v/>
      </c>
      <c r="RR58" t="str">
        <f>IF(ISERROR(MATCH(RR$1,'CSC Mitre'!BE$1:BE$220,0)),"",VLOOKUP(RR$1,'Tactic Recode'!$A$1:$B$547,2,FALSE))</f>
        <v/>
      </c>
      <c r="RS58" t="str">
        <f>IF(ISERROR(MATCH(RS$1,'CSC Mitre'!BE$1:BE$220,0)),"",VLOOKUP(RS$1,'Tactic Recode'!$A$1:$B$547,2,FALSE))</f>
        <v/>
      </c>
      <c r="RT58" t="str">
        <f>IF(ISERROR(MATCH(RT$1,'CSC Mitre'!BE$1:BE$220,0)),"",VLOOKUP(RT$1,'Tactic Recode'!$A$1:$B$547,2,FALSE))</f>
        <v/>
      </c>
      <c r="RU58" t="str">
        <f>IF(ISERROR(MATCH(RU$1,'CSC Mitre'!BE$1:BE$220,0)),"",VLOOKUP(RU$1,'Tactic Recode'!$A$1:$B$547,2,FALSE))</f>
        <v/>
      </c>
      <c r="RV58" t="str">
        <f>IF(ISERROR(MATCH(RV$1,'CSC Mitre'!BE$1:BE$220,0)),"",VLOOKUP(RV$1,'Tactic Recode'!$A$1:$B$547,2,FALSE))</f>
        <v/>
      </c>
      <c r="RW58" t="str">
        <f>IF(ISERROR(MATCH(RW$1,'CSC Mitre'!BE$1:BE$220,0)),"",VLOOKUP(RW$1,'Tactic Recode'!$A$1:$B$547,2,FALSE))</f>
        <v/>
      </c>
      <c r="RX58" t="str">
        <f>IF(ISERROR(MATCH(RX$1,'CSC Mitre'!BE$1:BE$220,0)),"",VLOOKUP(RX$1,'Tactic Recode'!$A$1:$B$547,2,FALSE))</f>
        <v/>
      </c>
      <c r="RY58" t="str">
        <f>IF(ISERROR(MATCH(RY$1,'CSC Mitre'!BE$1:BE$220,0)),"",VLOOKUP(RY$1,'Tactic Recode'!$A$1:$B$547,2,FALSE))</f>
        <v/>
      </c>
      <c r="RZ58" t="str">
        <f>IF(ISERROR(MATCH(RZ$1,'CSC Mitre'!BE$1:BE$220,0)),"",VLOOKUP(RZ$1,'Tactic Recode'!$A$1:$B$547,2,FALSE))</f>
        <v/>
      </c>
      <c r="SA58" t="str">
        <f>IF(ISERROR(MATCH(SA$1,'CSC Mitre'!BE$1:BE$220,0)),"",VLOOKUP(SA$1,'Tactic Recode'!$A$1:$B$547,2,FALSE))</f>
        <v/>
      </c>
      <c r="SB58" t="str">
        <f>IF(ISERROR(MATCH(SB$1,'CSC Mitre'!BE$1:BE$220,0)),"",VLOOKUP(SB$1,'Tactic Recode'!$A$1:$B$547,2,FALSE))</f>
        <v/>
      </c>
      <c r="SC58" t="str">
        <f>IF(ISERROR(MATCH(SC$1,'CSC Mitre'!BE$1:BE$220,0)),"",VLOOKUP(SC$1,'Tactic Recode'!$A$1:$B$547,2,FALSE))</f>
        <v/>
      </c>
      <c r="SD58" t="str">
        <f>IF(ISERROR(MATCH(SD$1,'CSC Mitre'!BE$1:BE$220,0)),"",VLOOKUP(SD$1,'Tactic Recode'!$A$1:$B$547,2,FALSE))</f>
        <v/>
      </c>
      <c r="SE58" t="str">
        <f>IF(ISERROR(MATCH(SE$1,'CSC Mitre'!BE$1:BE$220,0)),"",VLOOKUP(SE$1,'Tactic Recode'!$A$1:$B$547,2,FALSE))</f>
        <v/>
      </c>
      <c r="SF58" t="str">
        <f>IF(ISERROR(MATCH(SF$1,'CSC Mitre'!BE$1:BE$220,0)),"",VLOOKUP(SF$1,'Tactic Recode'!$A$1:$B$547,2,FALSE))</f>
        <v/>
      </c>
      <c r="SG58" t="str">
        <f>IF(ISERROR(MATCH(SG$1,'CSC Mitre'!BE$1:BE$220,0)),"",VLOOKUP(SG$1,'Tactic Recode'!$A$1:$B$547,2,FALSE))</f>
        <v/>
      </c>
      <c r="SH58" t="str">
        <f>IF(ISERROR(MATCH(SH$1,'CSC Mitre'!BE$1:BE$220,0)),"",VLOOKUP(SH$1,'Tactic Recode'!$A$1:$B$547,2,FALSE))</f>
        <v/>
      </c>
      <c r="SI58" t="str">
        <f>IF(ISERROR(MATCH(SI$1,'CSC Mitre'!BE$1:BE$220,0)),"",VLOOKUP(SI$1,'Tactic Recode'!$A$1:$B$547,2,FALSE))</f>
        <v/>
      </c>
      <c r="SJ58" t="str">
        <f>IF(ISERROR(MATCH(SJ$1,'CSC Mitre'!BE$1:BE$220,0)),"",VLOOKUP(SJ$1,'Tactic Recode'!$A$1:$B$547,2,FALSE))</f>
        <v/>
      </c>
      <c r="SK58" t="str">
        <f>IF(ISERROR(MATCH(SK$1,'CSC Mitre'!BE$1:BE$220,0)),"",VLOOKUP(SK$1,'Tactic Recode'!$A$1:$B$547,2,FALSE))</f>
        <v/>
      </c>
      <c r="SL58" t="str">
        <f>IF(ISERROR(MATCH(SL$1,'CSC Mitre'!BE$1:BE$220,0)),"",VLOOKUP(SL$1,'Tactic Recode'!$A$1:$B$547,2,FALSE))</f>
        <v/>
      </c>
      <c r="SM58" t="str">
        <f>IF(ISERROR(MATCH(SM$1,'CSC Mitre'!BE$1:BE$220,0)),"",VLOOKUP(SM$1,'Tactic Recode'!$A$1:$B$547,2,FALSE))</f>
        <v/>
      </c>
      <c r="SN58" t="str">
        <f>IF(ISERROR(MATCH(SN$1,'CSC Mitre'!BE$1:BE$220,0)),"",VLOOKUP(SN$1,'Tactic Recode'!$A$1:$B$547,2,FALSE))</f>
        <v/>
      </c>
      <c r="SO58" t="str">
        <f>IF(ISERROR(MATCH(SO$1,'CSC Mitre'!BE$1:BE$220,0)),"",VLOOKUP(SO$1,'Tactic Recode'!$A$1:$B$547,2,FALSE))</f>
        <v/>
      </c>
      <c r="SP58" t="str">
        <f>IF(ISERROR(MATCH(SP$1,'CSC Mitre'!BE$1:BE$220,0)),"",VLOOKUP(SP$1,'Tactic Recode'!$A$1:$B$547,2,FALSE))</f>
        <v/>
      </c>
      <c r="SQ58" t="str">
        <f>IF(ISERROR(MATCH(SQ$1,'CSC Mitre'!BE$1:BE$220,0)),"",VLOOKUP(SQ$1,'Tactic Recode'!$A$1:$B$547,2,FALSE))</f>
        <v/>
      </c>
      <c r="SR58" t="str">
        <f>IF(ISERROR(MATCH(SR$1,'CSC Mitre'!BE$1:BE$220,0)),"",VLOOKUP(SR$1,'Tactic Recode'!$A$1:$B$547,2,FALSE))</f>
        <v/>
      </c>
      <c r="SS58" t="str">
        <f>IF(ISERROR(MATCH(SS$1,'CSC Mitre'!BE$1:BE$220,0)),"",VLOOKUP(SS$1,'Tactic Recode'!$A$1:$B$547,2,FALSE))</f>
        <v/>
      </c>
      <c r="ST58" t="str">
        <f>IF(ISERROR(MATCH(ST$1,'CSC Mitre'!BE$1:BE$220,0)),"",VLOOKUP(ST$1,'Tactic Recode'!$A$1:$B$547,2,FALSE))</f>
        <v/>
      </c>
      <c r="SU58" t="str">
        <f>IF(ISERROR(MATCH(SU$1,'CSC Mitre'!BE$1:BE$220,0)),"",VLOOKUP(SU$1,'Tactic Recode'!$A$1:$B$547,2,FALSE))</f>
        <v/>
      </c>
      <c r="SV58" t="str">
        <f>IF(ISERROR(MATCH(SV$1,'CSC Mitre'!BE$1:BE$220,0)),"",VLOOKUP(SV$1,'Tactic Recode'!$A$1:$B$547,2,FALSE))</f>
        <v/>
      </c>
      <c r="SW58" t="str">
        <f>IF(ISERROR(MATCH(SW$1,'CSC Mitre'!BE$1:BE$220,0)),"",VLOOKUP(SW$1,'Tactic Recode'!$A$1:$B$547,2,FALSE))</f>
        <v/>
      </c>
      <c r="SX58" t="str">
        <f>IF(ISERROR(MATCH(SX$1,'CSC Mitre'!BE$1:BE$220,0)),"",VLOOKUP(SX$1,'Tactic Recode'!$A$1:$B$547,2,FALSE))</f>
        <v/>
      </c>
      <c r="SY58" t="str">
        <f>IF(ISERROR(MATCH(SY$1,'CSC Mitre'!BE$1:BE$220,0)),"",VLOOKUP(SY$1,'Tactic Recode'!$A$1:$B$547,2,FALSE))</f>
        <v/>
      </c>
      <c r="SZ58" t="str">
        <f>IF(ISERROR(MATCH(SZ$1,'CSC Mitre'!BE$1:BE$220,0)),"",VLOOKUP(SZ$1,'Tactic Recode'!$A$1:$B$547,2,FALSE))</f>
        <v/>
      </c>
      <c r="TA58" t="str">
        <f>IF(ISERROR(MATCH(TA$1,'CSC Mitre'!BE$1:BE$220,0)),"",VLOOKUP(TA$1,'Tactic Recode'!$A$1:$B$547,2,FALSE))</f>
        <v/>
      </c>
      <c r="TB58" t="str">
        <f>IF(ISERROR(MATCH(TB$1,'CSC Mitre'!BE$1:BE$220,0)),"",VLOOKUP(TB$1,'Tactic Recode'!$A$1:$B$547,2,FALSE))</f>
        <v/>
      </c>
      <c r="TC58" t="str">
        <f>IF(ISERROR(MATCH(TC$1,'CSC Mitre'!BE$1:BE$220,0)),"",VLOOKUP(TC$1,'Tactic Recode'!$A$1:$B$547,2,FALSE))</f>
        <v/>
      </c>
      <c r="TD58" t="str">
        <f>IF(ISERROR(MATCH(TD$1,'CSC Mitre'!BE$1:BE$220,0)),"",VLOOKUP(TD$1,'Tactic Recode'!$A$1:$B$547,2,FALSE))</f>
        <v/>
      </c>
      <c r="TE58" t="str">
        <f>IF(ISERROR(MATCH(TE$1,'CSC Mitre'!BE$1:BE$220,0)),"",VLOOKUP(TE$1,'Tactic Recode'!$A$1:$B$547,2,FALSE))</f>
        <v/>
      </c>
      <c r="TF58" t="str">
        <f>IF(ISERROR(MATCH(TF$1,'CSC Mitre'!BE$1:BE$220,0)),"",VLOOKUP(TF$1,'Tactic Recode'!$A$1:$B$547,2,FALSE))</f>
        <v/>
      </c>
      <c r="TG58" t="str">
        <f>IF(ISERROR(MATCH(TG$1,'CSC Mitre'!BE$1:BE$220,0)),"",VLOOKUP(TG$1,'Tactic Recode'!$A$1:$B$547,2,FALSE))</f>
        <v/>
      </c>
      <c r="TH58" t="str">
        <f>IF(ISERROR(MATCH(TH$1,'CSC Mitre'!BE$1:BE$220,0)),"",VLOOKUP(TH$1,'Tactic Recode'!$A$1:$B$547,2,FALSE))</f>
        <v/>
      </c>
      <c r="TI58" t="str">
        <f>IF(ISERROR(MATCH(TI$1,'CSC Mitre'!BE$1:BE$220,0)),"",VLOOKUP(TI$1,'Tactic Recode'!$A$1:$B$547,2,FALSE))</f>
        <v/>
      </c>
      <c r="TJ58" t="str">
        <f>IF(ISERROR(MATCH(TJ$1,'CSC Mitre'!BE$1:BE$220,0)),"",VLOOKUP(TJ$1,'Tactic Recode'!$A$1:$B$547,2,FALSE))</f>
        <v/>
      </c>
      <c r="TK58" t="str">
        <f>IF(ISERROR(MATCH(TK$1,'CSC Mitre'!BE$1:BE$220,0)),"",VLOOKUP(TK$1,'Tactic Recode'!$A$1:$B$547,2,FALSE))</f>
        <v/>
      </c>
      <c r="TL58" t="str">
        <f>IF(ISERROR(MATCH(TL$1,'CSC Mitre'!BE$1:BE$220,0)),"",VLOOKUP(TL$1,'Tactic Recode'!$A$1:$B$547,2,FALSE))</f>
        <v/>
      </c>
      <c r="TM58" t="str">
        <f>IF(ISERROR(MATCH(TM$1,'CSC Mitre'!BE$1:BE$220,0)),"",VLOOKUP(TM$1,'Tactic Recode'!$A$1:$B$547,2,FALSE))</f>
        <v/>
      </c>
      <c r="TN58" t="str">
        <f>IF(ISERROR(MATCH(TN$1,'CSC Mitre'!BE$1:BE$220,0)),"",VLOOKUP(TN$1,'Tactic Recode'!$A$1:$B$547,2,FALSE))</f>
        <v/>
      </c>
      <c r="TO58" t="str">
        <f>IF(ISERROR(MATCH(TO$1,'CSC Mitre'!BE$1:BE$220,0)),"",VLOOKUP(TO$1,'Tactic Recode'!$A$1:$B$547,2,FALSE))</f>
        <v/>
      </c>
      <c r="TP58" t="str">
        <f>IF(ISERROR(MATCH(TP$1,'CSC Mitre'!BE$1:BE$220,0)),"",VLOOKUP(TP$1,'Tactic Recode'!$A$1:$B$547,2,FALSE))</f>
        <v/>
      </c>
      <c r="TQ58" t="str">
        <f>IF(ISERROR(MATCH(TQ$1,'CSC Mitre'!BE$1:BE$220,0)),"",VLOOKUP(TQ$1,'Tactic Recode'!$A$1:$B$547,2,FALSE))</f>
        <v/>
      </c>
      <c r="TR58" t="str">
        <f>IF(ISERROR(MATCH(TR$1,'CSC Mitre'!BE$1:BE$220,0)),"",VLOOKUP(TR$1,'Tactic Recode'!$A$1:$B$547,2,FALSE))</f>
        <v/>
      </c>
      <c r="TS58" t="str">
        <f>IF(ISERROR(MATCH(TS$1,'CSC Mitre'!BE$1:BE$220,0)),"",VLOOKUP(TS$1,'Tactic Recode'!$A$1:$B$547,2,FALSE))</f>
        <v/>
      </c>
      <c r="TT58" t="str">
        <f>IF(ISERROR(MATCH(TT$1,'CSC Mitre'!BE$1:BE$220,0)),"",VLOOKUP(TT$1,'Tactic Recode'!$A$1:$B$547,2,FALSE))</f>
        <v/>
      </c>
      <c r="TU58" t="str">
        <f>IF(ISERROR(MATCH(TU$1,'CSC Mitre'!BE$1:BE$220,0)),"",VLOOKUP(TU$1,'Tactic Recode'!$A$1:$B$547,2,FALSE))</f>
        <v/>
      </c>
      <c r="TV58" t="str">
        <f>IF(ISERROR(MATCH(TV$1,'CSC Mitre'!BE$1:BE$220,0)),"",VLOOKUP(TV$1,'Tactic Recode'!$A$1:$B$547,2,FALSE))</f>
        <v/>
      </c>
      <c r="TW58" t="str">
        <f>IF(ISERROR(MATCH(TW$1,'CSC Mitre'!BE$1:BE$220,0)),"",VLOOKUP(TW$1,'Tactic Recode'!$A$1:$B$547,2,FALSE))</f>
        <v/>
      </c>
      <c r="TX58" t="str">
        <f>IF(ISERROR(MATCH(TX$1,'CSC Mitre'!BE$1:BE$220,0)),"",VLOOKUP(TX$1,'Tactic Recode'!$A$1:$B$547,2,FALSE))</f>
        <v/>
      </c>
      <c r="TY58" t="str">
        <f>IF(ISERROR(MATCH(TY$1,'CSC Mitre'!BE$1:BE$220,0)),"",VLOOKUP(TY$1,'Tactic Recode'!$A$1:$B$547,2,FALSE))</f>
        <v/>
      </c>
      <c r="TZ58" t="str">
        <f>IF(ISERROR(MATCH(TZ$1,'CSC Mitre'!BE$1:BE$220,0)),"",VLOOKUP(TZ$1,'Tactic Recode'!$A$1:$B$547,2,FALSE))</f>
        <v/>
      </c>
      <c r="UA58" t="str">
        <f>IF(ISERROR(MATCH(UA$1,'CSC Mitre'!BE$1:BE$220,0)),"",VLOOKUP(UA$1,'Tactic Recode'!$A$1:$B$547,2,FALSE))</f>
        <v/>
      </c>
      <c r="UB58" t="str">
        <f>IF(ISERROR(MATCH(UB$1,'CSC Mitre'!BE$1:BE$220,0)),"",VLOOKUP(UB$1,'Tactic Recode'!$A$1:$B$547,2,FALSE))</f>
        <v/>
      </c>
    </row>
    <row r="59" spans="1:548" x14ac:dyDescent="0.25">
      <c r="A59" s="59" t="s">
        <v>456</v>
      </c>
      <c r="B59" t="str">
        <f>IF(ISERROR(MATCH(B$1,'CSC Mitre'!BF$1:BF$220,0)),"",VLOOKUP(B$1,'Tactic Recode'!$A$1:$B$547,2,FALSE))</f>
        <v/>
      </c>
      <c r="C59" t="str">
        <f>IF(ISERROR(MATCH(C$1,'CSC Mitre'!BF$1:BF$220,0)),"",VLOOKUP(C$1,'Tactic Recode'!$A$1:$B$547,2,FALSE))</f>
        <v/>
      </c>
      <c r="D59" t="str">
        <f>IF(ISERROR(MATCH(D$1,'CSC Mitre'!BF$1:BF$220,0)),"",VLOOKUP(D$1,'Tactic Recode'!$A$1:$B$547,2,FALSE))</f>
        <v/>
      </c>
      <c r="E59" t="str">
        <f>IF(ISERROR(MATCH(E$1,'CSC Mitre'!BF$1:BF$220,0)),"",VLOOKUP(E$1,'Tactic Recode'!$A$1:$B$547,2,FALSE))</f>
        <v/>
      </c>
      <c r="F59" t="str">
        <f>IF(ISERROR(MATCH(F$1,'CSC Mitre'!BF$1:BF$220,0)),"",VLOOKUP(F$1,'Tactic Recode'!$A$1:$B$547,2,FALSE))</f>
        <v/>
      </c>
      <c r="G59" t="str">
        <f>IF(ISERROR(MATCH(G$1,'CSC Mitre'!BF$1:BF$220,0)),"",VLOOKUP(G$1,'Tactic Recode'!$A$1:$B$547,2,FALSE))</f>
        <v/>
      </c>
      <c r="H59" t="str">
        <f>IF(ISERROR(MATCH(H$1,'CSC Mitre'!BF$1:BF$220,0)),"",VLOOKUP(H$1,'Tactic Recode'!$A$1:$B$547,2,FALSE))</f>
        <v/>
      </c>
      <c r="I59" t="str">
        <f>IF(ISERROR(MATCH(I$1,'CSC Mitre'!BF$1:BF$220,0)),"",VLOOKUP(I$1,'Tactic Recode'!$A$1:$B$547,2,FALSE))</f>
        <v/>
      </c>
      <c r="J59" t="str">
        <f>IF(ISERROR(MATCH(J$1,'CSC Mitre'!BF$1:BF$220,0)),"",VLOOKUP(J$1,'Tactic Recode'!$A$1:$B$547,2,FALSE))</f>
        <v/>
      </c>
      <c r="K59" t="str">
        <f>IF(ISERROR(MATCH(K$1,'CSC Mitre'!BF$1:BF$220,0)),"",VLOOKUP(K$1,'Tactic Recode'!$A$1:$B$547,2,FALSE))</f>
        <v/>
      </c>
      <c r="L59" t="str">
        <f>IF(ISERROR(MATCH(L$1,'CSC Mitre'!BF$1:BF$220,0)),"",VLOOKUP(L$1,'Tactic Recode'!$A$1:$B$547,2,FALSE))</f>
        <v/>
      </c>
      <c r="M59" t="str">
        <f>IF(ISERROR(MATCH(M$1,'CSC Mitre'!BF$1:BF$220,0)),"",VLOOKUP(M$1,'Tactic Recode'!$A$1:$B$547,2,FALSE))</f>
        <v/>
      </c>
      <c r="N59" t="str">
        <f>IF(ISERROR(MATCH(N$1,'CSC Mitre'!BF$1:BF$220,0)),"",VLOOKUP(N$1,'Tactic Recode'!$A$1:$B$547,2,FALSE))</f>
        <v/>
      </c>
      <c r="O59" t="str">
        <f>IF(ISERROR(MATCH(O$1,'CSC Mitre'!BF$1:BF$220,0)),"",VLOOKUP(O$1,'Tactic Recode'!$A$1:$B$547,2,FALSE))</f>
        <v/>
      </c>
      <c r="P59" t="str">
        <f>IF(ISERROR(MATCH(P$1,'CSC Mitre'!BF$1:BF$220,0)),"",VLOOKUP(P$1,'Tactic Recode'!$A$1:$B$547,2,FALSE))</f>
        <v/>
      </c>
      <c r="Q59" t="str">
        <f>IF(ISERROR(MATCH(Q$1,'CSC Mitre'!BF$1:BF$220,0)),"",VLOOKUP(Q$1,'Tactic Recode'!$A$1:$B$547,2,FALSE))</f>
        <v/>
      </c>
      <c r="R59" t="str">
        <f>IF(ISERROR(MATCH(R$1,'CSC Mitre'!BF$1:BF$220,0)),"",VLOOKUP(R$1,'Tactic Recode'!$A$1:$B$547,2,FALSE))</f>
        <v/>
      </c>
      <c r="S59" t="str">
        <f>IF(ISERROR(MATCH(S$1,'CSC Mitre'!BF$1:BF$220,0)),"",VLOOKUP(S$1,'Tactic Recode'!$A$1:$B$547,2,FALSE))</f>
        <v/>
      </c>
      <c r="T59" t="str">
        <f>IF(ISERROR(MATCH(T$1,'CSC Mitre'!BF$1:BF$220,0)),"",VLOOKUP(T$1,'Tactic Recode'!$A$1:$B$547,2,FALSE))</f>
        <v/>
      </c>
      <c r="U59" t="str">
        <f>IF(ISERROR(MATCH(U$1,'CSC Mitre'!BF$1:BF$220,0)),"",VLOOKUP(U$1,'Tactic Recode'!$A$1:$B$547,2,FALSE))</f>
        <v/>
      </c>
      <c r="V59" t="str">
        <f>IF(ISERROR(MATCH(V$1,'CSC Mitre'!BF$1:BF$220,0)),"",VLOOKUP(V$1,'Tactic Recode'!$A$1:$B$547,2,FALSE))</f>
        <v/>
      </c>
      <c r="W59" t="str">
        <f>IF(ISERROR(MATCH(W$1,'CSC Mitre'!BF$1:BF$220,0)),"",VLOOKUP(W$1,'Tactic Recode'!$A$1:$B$547,2,FALSE))</f>
        <v/>
      </c>
      <c r="X59" t="str">
        <f>IF(ISERROR(MATCH(X$1,'CSC Mitre'!BF$1:BF$220,0)),"",VLOOKUP(X$1,'Tactic Recode'!$A$1:$B$547,2,FALSE))</f>
        <v/>
      </c>
      <c r="Y59" t="str">
        <f>IF(ISERROR(MATCH(Y$1,'CSC Mitre'!BF$1:BF$220,0)),"",VLOOKUP(Y$1,'Tactic Recode'!$A$1:$B$547,2,FALSE))</f>
        <v/>
      </c>
      <c r="Z59" t="str">
        <f>IF(ISERROR(MATCH(Z$1,'CSC Mitre'!BF$1:BF$220,0)),"",VLOOKUP(Z$1,'Tactic Recode'!$A$1:$B$547,2,FALSE))</f>
        <v/>
      </c>
      <c r="AA59" t="str">
        <f>IF(ISERROR(MATCH(AA$1,'CSC Mitre'!BF$1:BF$220,0)),"",VLOOKUP(AA$1,'Tactic Recode'!$A$1:$B$547,2,FALSE))</f>
        <v/>
      </c>
      <c r="AB59" t="str">
        <f>IF(ISERROR(MATCH(AB$1,'CSC Mitre'!BF$1:BF$220,0)),"",VLOOKUP(AB$1,'Tactic Recode'!$A$1:$B$547,2,FALSE))</f>
        <v/>
      </c>
      <c r="AC59" t="str">
        <f>IF(ISERROR(MATCH(AC$1,'CSC Mitre'!BF$1:BF$220,0)),"",VLOOKUP(AC$1,'Tactic Recode'!$A$1:$B$547,2,FALSE))</f>
        <v/>
      </c>
      <c r="AD59" t="str">
        <f>IF(ISERROR(MATCH(AD$1,'CSC Mitre'!BF$1:BF$220,0)),"",VLOOKUP(AD$1,'Tactic Recode'!$A$1:$B$547,2,FALSE))</f>
        <v>Lateral Movement</v>
      </c>
      <c r="AE59" t="str">
        <f>IF(ISERROR(MATCH(AE$1,'CSC Mitre'!BF$1:BF$220,0)),"",VLOOKUP(AE$1,'Tactic Recode'!$A$1:$B$547,2,FALSE))</f>
        <v>Lateral Movement</v>
      </c>
      <c r="AF59" t="str">
        <f>IF(ISERROR(MATCH(AF$1,'CSC Mitre'!BF$1:BF$220,0)),"",VLOOKUP(AF$1,'Tactic Recode'!$A$1:$B$547,2,FALSE))</f>
        <v/>
      </c>
      <c r="AG59" t="str">
        <f>IF(ISERROR(MATCH(AG$1,'CSC Mitre'!BF$1:BF$220,0)),"",VLOOKUP(AG$1,'Tactic Recode'!$A$1:$B$547,2,FALSE))</f>
        <v>Lateral Movement</v>
      </c>
      <c r="AH59" t="str">
        <f>IF(ISERROR(MATCH(AH$1,'CSC Mitre'!BF$1:BF$220,0)),"",VLOOKUP(AH$1,'Tactic Recode'!$A$1:$B$547,2,FALSE))</f>
        <v>Lateral Movement</v>
      </c>
      <c r="AI59" t="str">
        <f>IF(ISERROR(MATCH(AI$1,'CSC Mitre'!BF$1:BF$220,0)),"",VLOOKUP(AI$1,'Tactic Recode'!$A$1:$B$547,2,FALSE))</f>
        <v>Lateral Movement</v>
      </c>
      <c r="AJ59" t="str">
        <f>IF(ISERROR(MATCH(AJ$1,'CSC Mitre'!BF$1:BF$220,0)),"",VLOOKUP(AJ$1,'Tactic Recode'!$A$1:$B$547,2,FALSE))</f>
        <v/>
      </c>
      <c r="AK59" t="str">
        <f>IF(ISERROR(MATCH(AK$1,'CSC Mitre'!BF$1:BF$220,0)),"",VLOOKUP(AK$1,'Tactic Recode'!$A$1:$B$547,2,FALSE))</f>
        <v/>
      </c>
      <c r="AL59" t="str">
        <f>IF(ISERROR(MATCH(AL$1,'CSC Mitre'!BF$1:BF$220,0)),"",VLOOKUP(AL$1,'Tactic Recode'!$A$1:$B$547,2,FALSE))</f>
        <v/>
      </c>
      <c r="AM59" t="str">
        <f>IF(ISERROR(MATCH(AM$1,'CSC Mitre'!BF$1:BF$220,0)),"",VLOOKUP(AM$1,'Tactic Recode'!$A$1:$B$547,2,FALSE))</f>
        <v/>
      </c>
      <c r="AN59" t="str">
        <f>IF(ISERROR(MATCH(AN$1,'CSC Mitre'!BF$1:BF$220,0)),"",VLOOKUP(AN$1,'Tactic Recode'!$A$1:$B$547,2,FALSE))</f>
        <v/>
      </c>
      <c r="AO59" t="str">
        <f>IF(ISERROR(MATCH(AO$1,'CSC Mitre'!BF$1:BF$220,0)),"",VLOOKUP(AO$1,'Tactic Recode'!$A$1:$B$547,2,FALSE))</f>
        <v/>
      </c>
      <c r="AP59" t="str">
        <f>IF(ISERROR(MATCH(AP$1,'CSC Mitre'!BF$1:BF$220,0)),"",VLOOKUP(AP$1,'Tactic Recode'!$A$1:$B$547,2,FALSE))</f>
        <v/>
      </c>
      <c r="AQ59" t="str">
        <f>IF(ISERROR(MATCH(AQ$1,'CSC Mitre'!BF$1:BF$220,0)),"",VLOOKUP(AQ$1,'Tactic Recode'!$A$1:$B$547,2,FALSE))</f>
        <v/>
      </c>
      <c r="AR59" t="str">
        <f>IF(ISERROR(MATCH(AR$1,'CSC Mitre'!BF$1:BF$220,0)),"",VLOOKUP(AR$1,'Tactic Recode'!$A$1:$B$547,2,FALSE))</f>
        <v/>
      </c>
      <c r="AS59" t="str">
        <f>IF(ISERROR(MATCH(AS$1,'CSC Mitre'!BF$1:BF$220,0)),"",VLOOKUP(AS$1,'Tactic Recode'!$A$1:$B$547,2,FALSE))</f>
        <v/>
      </c>
      <c r="AT59" t="str">
        <f>IF(ISERROR(MATCH(AT$1,'CSC Mitre'!BF$1:BF$220,0)),"",VLOOKUP(AT$1,'Tactic Recode'!$A$1:$B$547,2,FALSE))</f>
        <v/>
      </c>
      <c r="AU59" t="str">
        <f>IF(ISERROR(MATCH(AU$1,'CSC Mitre'!BF$1:BF$220,0)),"",VLOOKUP(AU$1,'Tactic Recode'!$A$1:$B$547,2,FALSE))</f>
        <v/>
      </c>
      <c r="AV59" t="str">
        <f>IF(ISERROR(MATCH(AV$1,'CSC Mitre'!BF$1:BF$220,0)),"",VLOOKUP(AV$1,'Tactic Recode'!$A$1:$B$547,2,FALSE))</f>
        <v/>
      </c>
      <c r="AW59" t="str">
        <f>IF(ISERROR(MATCH(AW$1,'CSC Mitre'!BF$1:BF$220,0)),"",VLOOKUP(AW$1,'Tactic Recode'!$A$1:$B$547,2,FALSE))</f>
        <v/>
      </c>
      <c r="AX59" t="str">
        <f>IF(ISERROR(MATCH(AX$1,'CSC Mitre'!BF$1:BF$220,0)),"",VLOOKUP(AX$1,'Tactic Recode'!$A$1:$B$547,2,FALSE))</f>
        <v/>
      </c>
      <c r="AY59" t="str">
        <f>IF(ISERROR(MATCH(AY$1,'CSC Mitre'!BF$1:BF$220,0)),"",VLOOKUP(AY$1,'Tactic Recode'!$A$1:$B$547,2,FALSE))</f>
        <v/>
      </c>
      <c r="AZ59" t="str">
        <f>IF(ISERROR(MATCH(AZ$1,'CSC Mitre'!BF$1:BF$220,0)),"",VLOOKUP(AZ$1,'Tactic Recode'!$A$1:$B$547,2,FALSE))</f>
        <v/>
      </c>
      <c r="BA59" t="str">
        <f>IF(ISERROR(MATCH(BA$1,'CSC Mitre'!BF$1:BF$220,0)),"",VLOOKUP(BA$1,'Tactic Recode'!$A$1:$B$547,2,FALSE))</f>
        <v/>
      </c>
      <c r="BB59" t="str">
        <f>IF(ISERROR(MATCH(BB$1,'CSC Mitre'!BF$1:BF$220,0)),"",VLOOKUP(BB$1,'Tactic Recode'!$A$1:$B$547,2,FALSE))</f>
        <v/>
      </c>
      <c r="BC59" t="str">
        <f>IF(ISERROR(MATCH(BC$1,'CSC Mitre'!BF$1:BF$220,0)),"",VLOOKUP(BC$1,'Tactic Recode'!$A$1:$B$547,2,FALSE))</f>
        <v/>
      </c>
      <c r="BD59" t="str">
        <f>IF(ISERROR(MATCH(BD$1,'CSC Mitre'!BF$1:BF$220,0)),"",VLOOKUP(BD$1,'Tactic Recode'!$A$1:$B$547,2,FALSE))</f>
        <v/>
      </c>
      <c r="BE59" t="str">
        <f>IF(ISERROR(MATCH(BE$1,'CSC Mitre'!BF$1:BF$220,0)),"",VLOOKUP(BE$1,'Tactic Recode'!$A$1:$B$547,2,FALSE))</f>
        <v/>
      </c>
      <c r="BF59" t="str">
        <f>IF(ISERROR(MATCH(BF$1,'CSC Mitre'!BF$1:BF$220,0)),"",VLOOKUP(BF$1,'Tactic Recode'!$A$1:$B$547,2,FALSE))</f>
        <v/>
      </c>
      <c r="BG59" t="str">
        <f>IF(ISERROR(MATCH(BG$1,'CSC Mitre'!BF$1:BF$220,0)),"",VLOOKUP(BG$1,'Tactic Recode'!$A$1:$B$547,2,FALSE))</f>
        <v/>
      </c>
      <c r="BH59" t="str">
        <f>IF(ISERROR(MATCH(BH$1,'CSC Mitre'!BF$1:BF$220,0)),"",VLOOKUP(BH$1,'Tactic Recode'!$A$1:$B$547,2,FALSE))</f>
        <v/>
      </c>
      <c r="BI59" t="str">
        <f>IF(ISERROR(MATCH(BI$1,'CSC Mitre'!BF$1:BF$220,0)),"",VLOOKUP(BI$1,'Tactic Recode'!$A$1:$B$547,2,FALSE))</f>
        <v/>
      </c>
      <c r="BJ59" t="str">
        <f>IF(ISERROR(MATCH(BJ$1,'CSC Mitre'!BF$1:BF$220,0)),"",VLOOKUP(BJ$1,'Tactic Recode'!$A$1:$B$547,2,FALSE))</f>
        <v>Discovery</v>
      </c>
      <c r="BK59" t="str">
        <f>IF(ISERROR(MATCH(BK$1,'CSC Mitre'!BF$1:BF$220,0)),"",VLOOKUP(BK$1,'Tactic Recode'!$A$1:$B$547,2,FALSE))</f>
        <v/>
      </c>
      <c r="BL59" t="str">
        <f>IF(ISERROR(MATCH(BL$1,'CSC Mitre'!BF$1:BF$220,0)),"",VLOOKUP(BL$1,'Tactic Recode'!$A$1:$B$547,2,FALSE))</f>
        <v>Exfiltration</v>
      </c>
      <c r="BM59" t="str">
        <f>IF(ISERROR(MATCH(BM$1,'CSC Mitre'!BF$1:BF$220,0)),"",VLOOKUP(BM$1,'Tactic Recode'!$A$1:$B$547,2,FALSE))</f>
        <v>Exfiltration</v>
      </c>
      <c r="BN59" t="str">
        <f>IF(ISERROR(MATCH(BN$1,'CSC Mitre'!BF$1:BF$220,0)),"",VLOOKUP(BN$1,'Tactic Recode'!$A$1:$B$547,2,FALSE))</f>
        <v>Exfiltration</v>
      </c>
      <c r="BO59" t="str">
        <f>IF(ISERROR(MATCH(BO$1,'CSC Mitre'!BF$1:BF$220,0)),"",VLOOKUP(BO$1,'Tactic Recode'!$A$1:$B$547,2,FALSE))</f>
        <v>Exfiltration</v>
      </c>
      <c r="BP59" t="str">
        <f>IF(ISERROR(MATCH(BP$1,'CSC Mitre'!BF$1:BF$220,0)),"",VLOOKUP(BP$1,'Tactic Recode'!$A$1:$B$547,2,FALSE))</f>
        <v/>
      </c>
      <c r="BQ59" t="str">
        <f>IF(ISERROR(MATCH(BQ$1,'CSC Mitre'!BF$1:BF$220,0)),"",VLOOKUP(BQ$1,'Tactic Recode'!$A$1:$B$547,2,FALSE))</f>
        <v/>
      </c>
      <c r="BR59" t="str">
        <f>IF(ISERROR(MATCH(BR$1,'CSC Mitre'!BF$1:BF$220,0)),"",VLOOKUP(BR$1,'Tactic Recode'!$A$1:$B$547,2,FALSE))</f>
        <v/>
      </c>
      <c r="BS59" t="str">
        <f>IF(ISERROR(MATCH(BS$1,'CSC Mitre'!BF$1:BF$220,0)),"",VLOOKUP(BS$1,'Tactic Recode'!$A$1:$B$547,2,FALSE))</f>
        <v/>
      </c>
      <c r="BT59" t="str">
        <f>IF(ISERROR(MATCH(BT$1,'CSC Mitre'!BF$1:BF$220,0)),"",VLOOKUP(BT$1,'Tactic Recode'!$A$1:$B$547,2,FALSE))</f>
        <v/>
      </c>
      <c r="BU59" t="str">
        <f>IF(ISERROR(MATCH(BU$1,'CSC Mitre'!BF$1:BF$220,0)),"",VLOOKUP(BU$1,'Tactic Recode'!$A$1:$B$547,2,FALSE))</f>
        <v/>
      </c>
      <c r="BV59" t="str">
        <f>IF(ISERROR(MATCH(BV$1,'CSC Mitre'!BF$1:BF$220,0)),"",VLOOKUP(BV$1,'Tactic Recode'!$A$1:$B$547,2,FALSE))</f>
        <v/>
      </c>
      <c r="BW59" t="str">
        <f>IF(ISERROR(MATCH(BW$1,'CSC Mitre'!BF$1:BF$220,0)),"",VLOOKUP(BW$1,'Tactic Recode'!$A$1:$B$547,2,FALSE))</f>
        <v/>
      </c>
      <c r="BX59" t="str">
        <f>IF(ISERROR(MATCH(BX$1,'CSC Mitre'!BF$1:BF$220,0)),"",VLOOKUP(BX$1,'Tactic Recode'!$A$1:$B$547,2,FALSE))</f>
        <v/>
      </c>
      <c r="BY59" t="str">
        <f>IF(ISERROR(MATCH(BY$1,'CSC Mitre'!BF$1:BF$220,0)),"",VLOOKUP(BY$1,'Tactic Recode'!$A$1:$B$547,2,FALSE))</f>
        <v/>
      </c>
      <c r="BZ59" t="str">
        <f>IF(ISERROR(MATCH(BZ$1,'CSC Mitre'!BF$1:BF$220,0)),"",VLOOKUP(BZ$1,'Tactic Recode'!$A$1:$B$547,2,FALSE))</f>
        <v/>
      </c>
      <c r="CA59" t="str">
        <f>IF(ISERROR(MATCH(CA$1,'CSC Mitre'!BF$1:BF$220,0)),"",VLOOKUP(CA$1,'Tactic Recode'!$A$1:$B$547,2,FALSE))</f>
        <v/>
      </c>
      <c r="CB59" t="str">
        <f>IF(ISERROR(MATCH(CB$1,'CSC Mitre'!BF$1:BF$220,0)),"",VLOOKUP(CB$1,'Tactic Recode'!$A$1:$B$547,2,FALSE))</f>
        <v/>
      </c>
      <c r="CC59" t="str">
        <f>IF(ISERROR(MATCH(CC$1,'CSC Mitre'!BF$1:BF$220,0)),"",VLOOKUP(CC$1,'Tactic Recode'!$A$1:$B$547,2,FALSE))</f>
        <v/>
      </c>
      <c r="CD59" t="str">
        <f>IF(ISERROR(MATCH(CD$1,'CSC Mitre'!BF$1:BF$220,0)),"",VLOOKUP(CD$1,'Tactic Recode'!$A$1:$B$547,2,FALSE))</f>
        <v/>
      </c>
      <c r="CE59" t="str">
        <f>IF(ISERROR(MATCH(CE$1,'CSC Mitre'!BF$1:BF$220,0)),"",VLOOKUP(CE$1,'Tactic Recode'!$A$1:$B$547,2,FALSE))</f>
        <v/>
      </c>
      <c r="CF59" t="str">
        <f>IF(ISERROR(MATCH(CF$1,'CSC Mitre'!BF$1:BF$220,0)),"",VLOOKUP(CF$1,'Tactic Recode'!$A$1:$B$547,2,FALSE))</f>
        <v/>
      </c>
      <c r="CG59" t="str">
        <f>IF(ISERROR(MATCH(CG$1,'CSC Mitre'!BF$1:BF$220,0)),"",VLOOKUP(CG$1,'Tactic Recode'!$A$1:$B$547,2,FALSE))</f>
        <v/>
      </c>
      <c r="CH59" t="str">
        <f>IF(ISERROR(MATCH(CH$1,'CSC Mitre'!BF$1:BF$220,0)),"",VLOOKUP(CH$1,'Tactic Recode'!$A$1:$B$547,2,FALSE))</f>
        <v/>
      </c>
      <c r="CI59" t="str">
        <f>IF(ISERROR(MATCH(CI$1,'CSC Mitre'!BF$1:BF$220,0)),"",VLOOKUP(CI$1,'Tactic Recode'!$A$1:$B$547,2,FALSE))</f>
        <v/>
      </c>
      <c r="CJ59" t="str">
        <f>IF(ISERROR(MATCH(CJ$1,'CSC Mitre'!BF$1:BF$220,0)),"",VLOOKUP(CJ$1,'Tactic Recode'!$A$1:$B$547,2,FALSE))</f>
        <v/>
      </c>
      <c r="CK59" t="str">
        <f>IF(ISERROR(MATCH(CK$1,'CSC Mitre'!BF$1:BF$220,0)),"",VLOOKUP(CK$1,'Tactic Recode'!$A$1:$B$547,2,FALSE))</f>
        <v/>
      </c>
      <c r="CL59" t="str">
        <f>IF(ISERROR(MATCH(CL$1,'CSC Mitre'!BF$1:BF$220,0)),"",VLOOKUP(CL$1,'Tactic Recode'!$A$1:$B$547,2,FALSE))</f>
        <v/>
      </c>
      <c r="CM59" t="str">
        <f>IF(ISERROR(MATCH(CM$1,'CSC Mitre'!BF$1:BF$220,0)),"",VLOOKUP(CM$1,'Tactic Recode'!$A$1:$B$547,2,FALSE))</f>
        <v/>
      </c>
      <c r="CN59" t="str">
        <f>IF(ISERROR(MATCH(CN$1,'CSC Mitre'!BF$1:BF$220,0)),"",VLOOKUP(CN$1,'Tactic Recode'!$A$1:$B$547,2,FALSE))</f>
        <v/>
      </c>
      <c r="CO59" t="str">
        <f>IF(ISERROR(MATCH(CO$1,'CSC Mitre'!BF$1:BF$220,0)),"",VLOOKUP(CO$1,'Tactic Recode'!$A$1:$B$547,2,FALSE))</f>
        <v/>
      </c>
      <c r="CP59" t="str">
        <f>IF(ISERROR(MATCH(CP$1,'CSC Mitre'!BF$1:BF$220,0)),"",VLOOKUP(CP$1,'Tactic Recode'!$A$1:$B$547,2,FALSE))</f>
        <v/>
      </c>
      <c r="CQ59" t="str">
        <f>IF(ISERROR(MATCH(CQ$1,'CSC Mitre'!BF$1:BF$220,0)),"",VLOOKUP(CQ$1,'Tactic Recode'!$A$1:$B$547,2,FALSE))</f>
        <v/>
      </c>
      <c r="CR59" t="str">
        <f>IF(ISERROR(MATCH(CR$1,'CSC Mitre'!BF$1:BF$220,0)),"",VLOOKUP(CR$1,'Tactic Recode'!$A$1:$B$547,2,FALSE))</f>
        <v/>
      </c>
      <c r="CS59" t="str">
        <f>IF(ISERROR(MATCH(CS$1,'CSC Mitre'!BF$1:BF$220,0)),"",VLOOKUP(CS$1,'Tactic Recode'!$A$1:$B$547,2,FALSE))</f>
        <v/>
      </c>
      <c r="CT59" t="str">
        <f>IF(ISERROR(MATCH(CT$1,'CSC Mitre'!BF$1:BF$220,0)),"",VLOOKUP(CT$1,'Tactic Recode'!$A$1:$B$547,2,FALSE))</f>
        <v/>
      </c>
      <c r="CU59" t="str">
        <f>IF(ISERROR(MATCH(CU$1,'CSC Mitre'!BF$1:BF$220,0)),"",VLOOKUP(CU$1,'Tactic Recode'!$A$1:$B$547,2,FALSE))</f>
        <v/>
      </c>
      <c r="CV59" t="str">
        <f>IF(ISERROR(MATCH(CV$1,'CSC Mitre'!BF$1:BF$220,0)),"",VLOOKUP(CV$1,'Tactic Recode'!$A$1:$B$547,2,FALSE))</f>
        <v/>
      </c>
      <c r="CW59" t="str">
        <f>IF(ISERROR(MATCH(CW$1,'CSC Mitre'!BF$1:BF$220,0)),"",VLOOKUP(CW$1,'Tactic Recode'!$A$1:$B$547,2,FALSE))</f>
        <v/>
      </c>
      <c r="CX59" t="str">
        <f>IF(ISERROR(MATCH(CX$1,'CSC Mitre'!BF$1:BF$220,0)),"",VLOOKUP(CX$1,'Tactic Recode'!$A$1:$B$547,2,FALSE))</f>
        <v/>
      </c>
      <c r="CY59" t="str">
        <f>IF(ISERROR(MATCH(CY$1,'CSC Mitre'!BF$1:BF$220,0)),"",VLOOKUP(CY$1,'Tactic Recode'!$A$1:$B$547,2,FALSE))</f>
        <v/>
      </c>
      <c r="CZ59" t="str">
        <f>IF(ISERROR(MATCH(CZ$1,'CSC Mitre'!BF$1:BF$220,0)),"",VLOOKUP(CZ$1,'Tactic Recode'!$A$1:$B$547,2,FALSE))</f>
        <v/>
      </c>
      <c r="DA59" t="str">
        <f>IF(ISERROR(MATCH(DA$1,'CSC Mitre'!BF$1:BF$220,0)),"",VLOOKUP(DA$1,'Tactic Recode'!$A$1:$B$547,2,FALSE))</f>
        <v/>
      </c>
      <c r="DB59" t="str">
        <f>IF(ISERROR(MATCH(DB$1,'CSC Mitre'!BF$1:BF$220,0)),"",VLOOKUP(DB$1,'Tactic Recode'!$A$1:$B$547,2,FALSE))</f>
        <v/>
      </c>
      <c r="DC59" t="str">
        <f>IF(ISERROR(MATCH(DC$1,'CSC Mitre'!BF$1:BF$220,0)),"",VLOOKUP(DC$1,'Tactic Recode'!$A$1:$B$547,2,FALSE))</f>
        <v/>
      </c>
      <c r="DD59" t="str">
        <f>IF(ISERROR(MATCH(DD$1,'CSC Mitre'!BF$1:BF$220,0)),"",VLOOKUP(DD$1,'Tactic Recode'!$A$1:$B$547,2,FALSE))</f>
        <v/>
      </c>
      <c r="DE59" t="str">
        <f>IF(ISERROR(MATCH(DE$1,'CSC Mitre'!BF$1:BF$220,0)),"",VLOOKUP(DE$1,'Tactic Recode'!$A$1:$B$547,2,FALSE))</f>
        <v/>
      </c>
      <c r="DF59" t="str">
        <f>IF(ISERROR(MATCH(DF$1,'CSC Mitre'!BF$1:BF$220,0)),"",VLOOKUP(DF$1,'Tactic Recode'!$A$1:$B$547,2,FALSE))</f>
        <v/>
      </c>
      <c r="DG59" t="str">
        <f>IF(ISERROR(MATCH(DG$1,'CSC Mitre'!BF$1:BF$220,0)),"",VLOOKUP(DG$1,'Tactic Recode'!$A$1:$B$547,2,FALSE))</f>
        <v/>
      </c>
      <c r="DH59" t="str">
        <f>IF(ISERROR(MATCH(DH$1,'CSC Mitre'!BF$1:BF$220,0)),"",VLOOKUP(DH$1,'Tactic Recode'!$A$1:$B$547,2,FALSE))</f>
        <v/>
      </c>
      <c r="DI59" t="str">
        <f>IF(ISERROR(MATCH(DI$1,'CSC Mitre'!BF$1:BF$220,0)),"",VLOOKUP(DI$1,'Tactic Recode'!$A$1:$B$547,2,FALSE))</f>
        <v/>
      </c>
      <c r="DJ59" t="str">
        <f>IF(ISERROR(MATCH(DJ$1,'CSC Mitre'!BF$1:BF$220,0)),"",VLOOKUP(DJ$1,'Tactic Recode'!$A$1:$B$547,2,FALSE))</f>
        <v/>
      </c>
      <c r="DK59" t="str">
        <f>IF(ISERROR(MATCH(DK$1,'CSC Mitre'!BF$1:BF$220,0)),"",VLOOKUP(DK$1,'Tactic Recode'!$A$1:$B$547,2,FALSE))</f>
        <v/>
      </c>
      <c r="DL59" t="str">
        <f>IF(ISERROR(MATCH(DL$1,'CSC Mitre'!BF$1:BF$220,0)),"",VLOOKUP(DL$1,'Tactic Recode'!$A$1:$B$547,2,FALSE))</f>
        <v/>
      </c>
      <c r="DM59" t="str">
        <f>IF(ISERROR(MATCH(DM$1,'CSC Mitre'!BF$1:BF$220,0)),"",VLOOKUP(DM$1,'Tactic Recode'!$A$1:$B$547,2,FALSE))</f>
        <v/>
      </c>
      <c r="DN59" t="str">
        <f>IF(ISERROR(MATCH(DN$1,'CSC Mitre'!BF$1:BF$220,0)),"",VLOOKUP(DN$1,'Tactic Recode'!$A$1:$B$547,2,FALSE))</f>
        <v/>
      </c>
      <c r="DO59" t="str">
        <f>IF(ISERROR(MATCH(DO$1,'CSC Mitre'!BF$1:BF$220,0)),"",VLOOKUP(DO$1,'Tactic Recode'!$A$1:$B$547,2,FALSE))</f>
        <v/>
      </c>
      <c r="DP59" t="str">
        <f>IF(ISERROR(MATCH(DP$1,'CSC Mitre'!BF$1:BF$220,0)),"",VLOOKUP(DP$1,'Tactic Recode'!$A$1:$B$547,2,FALSE))</f>
        <v/>
      </c>
      <c r="DQ59" t="str">
        <f>IF(ISERROR(MATCH(DQ$1,'CSC Mitre'!BF$1:BF$220,0)),"",VLOOKUP(DQ$1,'Tactic Recode'!$A$1:$B$547,2,FALSE))</f>
        <v/>
      </c>
      <c r="DR59" t="str">
        <f>IF(ISERROR(MATCH(DR$1,'CSC Mitre'!BF$1:BF$220,0)),"",VLOOKUP(DR$1,'Tactic Recode'!$A$1:$B$547,2,FALSE))</f>
        <v/>
      </c>
      <c r="DS59" t="str">
        <f>IF(ISERROR(MATCH(DS$1,'CSC Mitre'!BF$1:BF$220,0)),"",VLOOKUP(DS$1,'Tactic Recode'!$A$1:$B$547,2,FALSE))</f>
        <v/>
      </c>
      <c r="DT59" t="str">
        <f>IF(ISERROR(MATCH(DT$1,'CSC Mitre'!BF$1:BF$220,0)),"",VLOOKUP(DT$1,'Tactic Recode'!$A$1:$B$547,2,FALSE))</f>
        <v/>
      </c>
      <c r="DU59" t="str">
        <f>IF(ISERROR(MATCH(DU$1,'CSC Mitre'!BF$1:BF$220,0)),"",VLOOKUP(DU$1,'Tactic Recode'!$A$1:$B$547,2,FALSE))</f>
        <v/>
      </c>
      <c r="DV59" t="str">
        <f>IF(ISERROR(MATCH(DV$1,'CSC Mitre'!BF$1:BF$220,0)),"",VLOOKUP(DV$1,'Tactic Recode'!$A$1:$B$547,2,FALSE))</f>
        <v/>
      </c>
      <c r="DW59" t="str">
        <f>IF(ISERROR(MATCH(DW$1,'CSC Mitre'!BF$1:BF$220,0)),"",VLOOKUP(DW$1,'Tactic Recode'!$A$1:$B$547,2,FALSE))</f>
        <v/>
      </c>
      <c r="DX59" t="str">
        <f>IF(ISERROR(MATCH(DX$1,'CSC Mitre'!BF$1:BF$220,0)),"",VLOOKUP(DX$1,'Tactic Recode'!$A$1:$B$547,2,FALSE))</f>
        <v/>
      </c>
      <c r="DY59" t="str">
        <f>IF(ISERROR(MATCH(DY$1,'CSC Mitre'!BF$1:BF$220,0)),"",VLOOKUP(DY$1,'Tactic Recode'!$A$1:$B$547,2,FALSE))</f>
        <v/>
      </c>
      <c r="DZ59" t="str">
        <f>IF(ISERROR(MATCH(DZ$1,'CSC Mitre'!BF$1:BF$220,0)),"",VLOOKUP(DZ$1,'Tactic Recode'!$A$1:$B$547,2,FALSE))</f>
        <v/>
      </c>
      <c r="EA59" t="str">
        <f>IF(ISERROR(MATCH(EA$1,'CSC Mitre'!BF$1:BF$220,0)),"",VLOOKUP(EA$1,'Tactic Recode'!$A$1:$B$547,2,FALSE))</f>
        <v/>
      </c>
      <c r="EB59" t="str">
        <f>IF(ISERROR(MATCH(EB$1,'CSC Mitre'!BF$1:BF$220,0)),"",VLOOKUP(EB$1,'Tactic Recode'!$A$1:$B$547,2,FALSE))</f>
        <v/>
      </c>
      <c r="EC59" t="str">
        <f>IF(ISERROR(MATCH(EC$1,'CSC Mitre'!BF$1:BF$220,0)),"",VLOOKUP(EC$1,'Tactic Recode'!$A$1:$B$547,2,FALSE))</f>
        <v/>
      </c>
      <c r="ED59" t="str">
        <f>IF(ISERROR(MATCH(ED$1,'CSC Mitre'!BF$1:BF$220,0)),"",VLOOKUP(ED$1,'Tactic Recode'!$A$1:$B$547,2,FALSE))</f>
        <v/>
      </c>
      <c r="EE59" t="str">
        <f>IF(ISERROR(MATCH(EE$1,'CSC Mitre'!BF$1:BF$220,0)),"",VLOOKUP(EE$1,'Tactic Recode'!$A$1:$B$547,2,FALSE))</f>
        <v/>
      </c>
      <c r="EF59" t="str">
        <f>IF(ISERROR(MATCH(EF$1,'CSC Mitre'!BF$1:BF$220,0)),"",VLOOKUP(EF$1,'Tactic Recode'!$A$1:$B$547,2,FALSE))</f>
        <v/>
      </c>
      <c r="EG59" t="str">
        <f>IF(ISERROR(MATCH(EG$1,'CSC Mitre'!BF$1:BF$220,0)),"",VLOOKUP(EG$1,'Tactic Recode'!$A$1:$B$547,2,FALSE))</f>
        <v/>
      </c>
      <c r="EH59" t="str">
        <f>IF(ISERROR(MATCH(EH$1,'CSC Mitre'!BF$1:BF$220,0)),"",VLOOKUP(EH$1,'Tactic Recode'!$A$1:$B$547,2,FALSE))</f>
        <v/>
      </c>
      <c r="EI59" t="str">
        <f>IF(ISERROR(MATCH(EI$1,'CSC Mitre'!BF$1:BF$220,0)),"",VLOOKUP(EI$1,'Tactic Recode'!$A$1:$B$547,2,FALSE))</f>
        <v/>
      </c>
      <c r="EJ59" t="str">
        <f>IF(ISERROR(MATCH(EJ$1,'CSC Mitre'!BF$1:BF$220,0)),"",VLOOKUP(EJ$1,'Tactic Recode'!$A$1:$B$547,2,FALSE))</f>
        <v/>
      </c>
      <c r="EK59" t="str">
        <f>IF(ISERROR(MATCH(EK$1,'CSC Mitre'!BF$1:BF$220,0)),"",VLOOKUP(EK$1,'Tactic Recode'!$A$1:$B$547,2,FALSE))</f>
        <v/>
      </c>
      <c r="EL59" t="str">
        <f>IF(ISERROR(MATCH(EL$1,'CSC Mitre'!BF$1:BF$220,0)),"",VLOOKUP(EL$1,'Tactic Recode'!$A$1:$B$547,2,FALSE))</f>
        <v/>
      </c>
      <c r="EM59" t="str">
        <f>IF(ISERROR(MATCH(EM$1,'CSC Mitre'!BF$1:BF$220,0)),"",VLOOKUP(EM$1,'Tactic Recode'!$A$1:$B$547,2,FALSE))</f>
        <v/>
      </c>
      <c r="EN59" t="str">
        <f>IF(ISERROR(MATCH(EN$1,'CSC Mitre'!BF$1:BF$220,0)),"",VLOOKUP(EN$1,'Tactic Recode'!$A$1:$B$547,2,FALSE))</f>
        <v/>
      </c>
      <c r="EO59" t="str">
        <f>IF(ISERROR(MATCH(EO$1,'CSC Mitre'!BF$1:BF$220,0)),"",VLOOKUP(EO$1,'Tactic Recode'!$A$1:$B$547,2,FALSE))</f>
        <v/>
      </c>
      <c r="EP59" t="str">
        <f>IF(ISERROR(MATCH(EP$1,'CSC Mitre'!BF$1:BF$220,0)),"",VLOOKUP(EP$1,'Tactic Recode'!$A$1:$B$547,2,FALSE))</f>
        <v/>
      </c>
      <c r="EQ59" t="str">
        <f>IF(ISERROR(MATCH(EQ$1,'CSC Mitre'!BF$1:BF$220,0)),"",VLOOKUP(EQ$1,'Tactic Recode'!$A$1:$B$547,2,FALSE))</f>
        <v>Command and Control</v>
      </c>
      <c r="ER59" t="str">
        <f>IF(ISERROR(MATCH(ER$1,'CSC Mitre'!BF$1:BF$220,0)),"",VLOOKUP(ER$1,'Tactic Recode'!$A$1:$B$547,2,FALSE))</f>
        <v/>
      </c>
      <c r="ES59" t="str">
        <f>IF(ISERROR(MATCH(ES$1,'CSC Mitre'!BF$1:BF$220,0)),"",VLOOKUP(ES$1,'Tactic Recode'!$A$1:$B$547,2,FALSE))</f>
        <v/>
      </c>
      <c r="ET59" t="str">
        <f>IF(ISERROR(MATCH(ET$1,'CSC Mitre'!BF$1:BF$220,0)),"",VLOOKUP(ET$1,'Tactic Recode'!$A$1:$B$547,2,FALSE))</f>
        <v/>
      </c>
      <c r="EU59" t="str">
        <f>IF(ISERROR(MATCH(EU$1,'CSC Mitre'!BF$1:BF$220,0)),"",VLOOKUP(EU$1,'Tactic Recode'!$A$1:$B$547,2,FALSE))</f>
        <v/>
      </c>
      <c r="EV59" t="str">
        <f>IF(ISERROR(MATCH(EV$1,'CSC Mitre'!BF$1:BF$220,0)),"",VLOOKUP(EV$1,'Tactic Recode'!$A$1:$B$547,2,FALSE))</f>
        <v/>
      </c>
      <c r="EW59" t="str">
        <f>IF(ISERROR(MATCH(EW$1,'CSC Mitre'!BF$1:BF$220,0)),"",VLOOKUP(EW$1,'Tactic Recode'!$A$1:$B$547,2,FALSE))</f>
        <v/>
      </c>
      <c r="EX59" t="str">
        <f>IF(ISERROR(MATCH(EX$1,'CSC Mitre'!BF$1:BF$220,0)),"",VLOOKUP(EX$1,'Tactic Recode'!$A$1:$B$547,2,FALSE))</f>
        <v/>
      </c>
      <c r="EY59" t="str">
        <f>IF(ISERROR(MATCH(EY$1,'CSC Mitre'!BF$1:BF$220,0)),"",VLOOKUP(EY$1,'Tactic Recode'!$A$1:$B$547,2,FALSE))</f>
        <v/>
      </c>
      <c r="EZ59" t="str">
        <f>IF(ISERROR(MATCH(EZ$1,'CSC Mitre'!BF$1:BF$220,0)),"",VLOOKUP(EZ$1,'Tactic Recode'!$A$1:$B$547,2,FALSE))</f>
        <v/>
      </c>
      <c r="FA59" t="str">
        <f>IF(ISERROR(MATCH(FA$1,'CSC Mitre'!BF$1:BF$220,0)),"",VLOOKUP(FA$1,'Tactic Recode'!$A$1:$B$547,2,FALSE))</f>
        <v/>
      </c>
      <c r="FB59" t="str">
        <f>IF(ISERROR(MATCH(FB$1,'CSC Mitre'!BF$1:BF$220,0)),"",VLOOKUP(FB$1,'Tactic Recode'!$A$1:$B$547,2,FALSE))</f>
        <v/>
      </c>
      <c r="FC59" t="str">
        <f>IF(ISERROR(MATCH(FC$1,'CSC Mitre'!BF$1:BF$220,0)),"",VLOOKUP(FC$1,'Tactic Recode'!$A$1:$B$547,2,FALSE))</f>
        <v/>
      </c>
      <c r="FD59" t="str">
        <f>IF(ISERROR(MATCH(FD$1,'CSC Mitre'!BF$1:BF$220,0)),"",VLOOKUP(FD$1,'Tactic Recode'!$A$1:$B$547,2,FALSE))</f>
        <v/>
      </c>
      <c r="FE59" t="str">
        <f>IF(ISERROR(MATCH(FE$1,'CSC Mitre'!BF$1:BF$220,0)),"",VLOOKUP(FE$1,'Tactic Recode'!$A$1:$B$547,2,FALSE))</f>
        <v/>
      </c>
      <c r="FF59" t="str">
        <f>IF(ISERROR(MATCH(FF$1,'CSC Mitre'!BF$1:BF$220,0)),"",VLOOKUP(FF$1,'Tactic Recode'!$A$1:$B$547,2,FALSE))</f>
        <v/>
      </c>
      <c r="FG59" t="str">
        <f>IF(ISERROR(MATCH(FG$1,'CSC Mitre'!BF$1:BF$220,0)),"",VLOOKUP(FG$1,'Tactic Recode'!$A$1:$B$547,2,FALSE))</f>
        <v/>
      </c>
      <c r="FH59" t="str">
        <f>IF(ISERROR(MATCH(FH$1,'CSC Mitre'!BF$1:BF$220,0)),"",VLOOKUP(FH$1,'Tactic Recode'!$A$1:$B$547,2,FALSE))</f>
        <v/>
      </c>
      <c r="FI59" t="str">
        <f>IF(ISERROR(MATCH(FI$1,'CSC Mitre'!BF$1:BF$220,0)),"",VLOOKUP(FI$1,'Tactic Recode'!$A$1:$B$547,2,FALSE))</f>
        <v/>
      </c>
      <c r="FJ59" t="str">
        <f>IF(ISERROR(MATCH(FJ$1,'CSC Mitre'!BF$1:BF$220,0)),"",VLOOKUP(FJ$1,'Tactic Recode'!$A$1:$B$547,2,FALSE))</f>
        <v/>
      </c>
      <c r="FK59" t="str">
        <f>IF(ISERROR(MATCH(FK$1,'CSC Mitre'!BF$1:BF$220,0)),"",VLOOKUP(FK$1,'Tactic Recode'!$A$1:$B$547,2,FALSE))</f>
        <v/>
      </c>
      <c r="FL59" t="str">
        <f>IF(ISERROR(MATCH(FL$1,'CSC Mitre'!BF$1:BF$220,0)),"",VLOOKUP(FL$1,'Tactic Recode'!$A$1:$B$547,2,FALSE))</f>
        <v/>
      </c>
      <c r="FM59" t="str">
        <f>IF(ISERROR(MATCH(FM$1,'CSC Mitre'!BF$1:BF$220,0)),"",VLOOKUP(FM$1,'Tactic Recode'!$A$1:$B$547,2,FALSE))</f>
        <v/>
      </c>
      <c r="FN59" t="str">
        <f>IF(ISERROR(MATCH(FN$1,'CSC Mitre'!BF$1:BF$220,0)),"",VLOOKUP(FN$1,'Tactic Recode'!$A$1:$B$547,2,FALSE))</f>
        <v/>
      </c>
      <c r="FO59" t="str">
        <f>IF(ISERROR(MATCH(FO$1,'CSC Mitre'!BF$1:BF$220,0)),"",VLOOKUP(FO$1,'Tactic Recode'!$A$1:$B$547,2,FALSE))</f>
        <v/>
      </c>
      <c r="FP59" t="str">
        <f>IF(ISERROR(MATCH(FP$1,'CSC Mitre'!BF$1:BF$220,0)),"",VLOOKUP(FP$1,'Tactic Recode'!$A$1:$B$547,2,FALSE))</f>
        <v/>
      </c>
      <c r="FQ59" t="str">
        <f>IF(ISERROR(MATCH(FQ$1,'CSC Mitre'!BF$1:BF$220,0)),"",VLOOKUP(FQ$1,'Tactic Recode'!$A$1:$B$547,2,FALSE))</f>
        <v/>
      </c>
      <c r="FR59" t="str">
        <f>IF(ISERROR(MATCH(FR$1,'CSC Mitre'!BF$1:BF$220,0)),"",VLOOKUP(FR$1,'Tactic Recode'!$A$1:$B$547,2,FALSE))</f>
        <v/>
      </c>
      <c r="FS59" t="str">
        <f>IF(ISERROR(MATCH(FS$1,'CSC Mitre'!BF$1:BF$220,0)),"",VLOOKUP(FS$1,'Tactic Recode'!$A$1:$B$547,2,FALSE))</f>
        <v/>
      </c>
      <c r="FT59" t="str">
        <f>IF(ISERROR(MATCH(FT$1,'CSC Mitre'!BF$1:BF$220,0)),"",VLOOKUP(FT$1,'Tactic Recode'!$A$1:$B$547,2,FALSE))</f>
        <v/>
      </c>
      <c r="FU59" t="str">
        <f>IF(ISERROR(MATCH(FU$1,'CSC Mitre'!BF$1:BF$220,0)),"",VLOOKUP(FU$1,'Tactic Recode'!$A$1:$B$547,2,FALSE))</f>
        <v/>
      </c>
      <c r="FV59" t="str">
        <f>IF(ISERROR(MATCH(FV$1,'CSC Mitre'!BF$1:BF$220,0)),"",VLOOKUP(FV$1,'Tactic Recode'!$A$1:$B$547,2,FALSE))</f>
        <v/>
      </c>
      <c r="FW59" t="str">
        <f>IF(ISERROR(MATCH(FW$1,'CSC Mitre'!BF$1:BF$220,0)),"",VLOOKUP(FW$1,'Tactic Recode'!$A$1:$B$547,2,FALSE))</f>
        <v/>
      </c>
      <c r="FX59" t="str">
        <f>IF(ISERROR(MATCH(FX$1,'CSC Mitre'!BF$1:BF$220,0)),"",VLOOKUP(FX$1,'Tactic Recode'!$A$1:$B$547,2,FALSE))</f>
        <v/>
      </c>
      <c r="FY59" t="str">
        <f>IF(ISERROR(MATCH(FY$1,'CSC Mitre'!BF$1:BF$220,0)),"",VLOOKUP(FY$1,'Tactic Recode'!$A$1:$B$547,2,FALSE))</f>
        <v/>
      </c>
      <c r="FZ59" t="str">
        <f>IF(ISERROR(MATCH(FZ$1,'CSC Mitre'!BF$1:BF$220,0)),"",VLOOKUP(FZ$1,'Tactic Recode'!$A$1:$B$547,2,FALSE))</f>
        <v/>
      </c>
      <c r="GA59" t="str">
        <f>IF(ISERROR(MATCH(GA$1,'CSC Mitre'!BF$1:BF$220,0)),"",VLOOKUP(GA$1,'Tactic Recode'!$A$1:$B$547,2,FALSE))</f>
        <v>Initial Access, Persistence</v>
      </c>
      <c r="GB59" t="str">
        <f>IF(ISERROR(MATCH(GB$1,'CSC Mitre'!BF$1:BF$220,0)),"",VLOOKUP(GB$1,'Tactic Recode'!$A$1:$B$547,2,FALSE))</f>
        <v/>
      </c>
      <c r="GC59" t="str">
        <f>IF(ISERROR(MATCH(GC$1,'CSC Mitre'!BF$1:BF$220,0)),"",VLOOKUP(GC$1,'Tactic Recode'!$A$1:$B$547,2,FALSE))</f>
        <v/>
      </c>
      <c r="GD59" t="str">
        <f>IF(ISERROR(MATCH(GD$1,'CSC Mitre'!BF$1:BF$220,0)),"",VLOOKUP(GD$1,'Tactic Recode'!$A$1:$B$547,2,FALSE))</f>
        <v/>
      </c>
      <c r="GE59" t="str">
        <f>IF(ISERROR(MATCH(GE$1,'CSC Mitre'!BF$1:BF$220,0)),"",VLOOKUP(GE$1,'Tactic Recode'!$A$1:$B$547,2,FALSE))</f>
        <v/>
      </c>
      <c r="GF59" t="str">
        <f>IF(ISERROR(MATCH(GF$1,'CSC Mitre'!BF$1:BF$220,0)),"",VLOOKUP(GF$1,'Tactic Recode'!$A$1:$B$547,2,FALSE))</f>
        <v/>
      </c>
      <c r="GG59" t="str">
        <f>IF(ISERROR(MATCH(GG$1,'CSC Mitre'!BF$1:BF$220,0)),"",VLOOKUP(GG$1,'Tactic Recode'!$A$1:$B$547,2,FALSE))</f>
        <v/>
      </c>
      <c r="GH59" t="str">
        <f>IF(ISERROR(MATCH(GH$1,'CSC Mitre'!BF$1:BF$220,0)),"",VLOOKUP(GH$1,'Tactic Recode'!$A$1:$B$547,2,FALSE))</f>
        <v/>
      </c>
      <c r="GI59" t="str">
        <f>IF(ISERROR(MATCH(GI$1,'CSC Mitre'!BF$1:BF$220,0)),"",VLOOKUP(GI$1,'Tactic Recode'!$A$1:$B$547,2,FALSE))</f>
        <v/>
      </c>
      <c r="GJ59" t="str">
        <f>IF(ISERROR(MATCH(GJ$1,'CSC Mitre'!BF$1:BF$220,0)),"",VLOOKUP(GJ$1,'Tactic Recode'!$A$1:$B$547,2,FALSE))</f>
        <v/>
      </c>
      <c r="GK59" t="str">
        <f>IF(ISERROR(MATCH(GK$1,'CSC Mitre'!BF$1:BF$220,0)),"",VLOOKUP(GK$1,'Tactic Recode'!$A$1:$B$547,2,FALSE))</f>
        <v/>
      </c>
      <c r="GL59" t="str">
        <f>IF(ISERROR(MATCH(GL$1,'CSC Mitre'!BF$1:BF$220,0)),"",VLOOKUP(GL$1,'Tactic Recode'!$A$1:$B$547,2,FALSE))</f>
        <v/>
      </c>
      <c r="GM59" t="str">
        <f>IF(ISERROR(MATCH(GM$1,'CSC Mitre'!BF$1:BF$220,0)),"",VLOOKUP(GM$1,'Tactic Recode'!$A$1:$B$547,2,FALSE))</f>
        <v/>
      </c>
      <c r="GN59" t="str">
        <f>IF(ISERROR(MATCH(GN$1,'CSC Mitre'!BF$1:BF$220,0)),"",VLOOKUP(GN$1,'Tactic Recode'!$A$1:$B$547,2,FALSE))</f>
        <v/>
      </c>
      <c r="GO59" t="str">
        <f>IF(ISERROR(MATCH(GO$1,'CSC Mitre'!BF$1:BF$220,0)),"",VLOOKUP(GO$1,'Tactic Recode'!$A$1:$B$547,2,FALSE))</f>
        <v/>
      </c>
      <c r="GP59" t="str">
        <f>IF(ISERROR(MATCH(GP$1,'CSC Mitre'!BF$1:BF$220,0)),"",VLOOKUP(GP$1,'Tactic Recode'!$A$1:$B$547,2,FALSE))</f>
        <v/>
      </c>
      <c r="GQ59" t="str">
        <f>IF(ISERROR(MATCH(GQ$1,'CSC Mitre'!BF$1:BF$220,0)),"",VLOOKUP(GQ$1,'Tactic Recode'!$A$1:$B$547,2,FALSE))</f>
        <v/>
      </c>
      <c r="GR59" t="str">
        <f>IF(ISERROR(MATCH(GR$1,'CSC Mitre'!BF$1:BF$220,0)),"",VLOOKUP(GR$1,'Tactic Recode'!$A$1:$B$547,2,FALSE))</f>
        <v/>
      </c>
      <c r="GS59" t="str">
        <f>IF(ISERROR(MATCH(GS$1,'CSC Mitre'!BF$1:BF$220,0)),"",VLOOKUP(GS$1,'Tactic Recode'!$A$1:$B$547,2,FALSE))</f>
        <v/>
      </c>
      <c r="GT59" t="str">
        <f>IF(ISERROR(MATCH(GT$1,'CSC Mitre'!BF$1:BF$220,0)),"",VLOOKUP(GT$1,'Tactic Recode'!$A$1:$B$547,2,FALSE))</f>
        <v/>
      </c>
      <c r="GU59" t="str">
        <f>IF(ISERROR(MATCH(GU$1,'CSC Mitre'!BF$1:BF$220,0)),"",VLOOKUP(GU$1,'Tactic Recode'!$A$1:$B$547,2,FALSE))</f>
        <v/>
      </c>
      <c r="GV59" t="str">
        <f>IF(ISERROR(MATCH(GV$1,'CSC Mitre'!BF$1:BF$220,0)),"",VLOOKUP(GV$1,'Tactic Recode'!$A$1:$B$547,2,FALSE))</f>
        <v/>
      </c>
      <c r="GW59" t="str">
        <f>IF(ISERROR(MATCH(GW$1,'CSC Mitre'!BF$1:BF$220,0)),"",VLOOKUP(GW$1,'Tactic Recode'!$A$1:$B$547,2,FALSE))</f>
        <v>Credential Access</v>
      </c>
      <c r="GX59" t="str">
        <f>IF(ISERROR(MATCH(GX$1,'CSC Mitre'!BF$1:BF$220,0)),"",VLOOKUP(GX$1,'Tactic Recode'!$A$1:$B$547,2,FALSE))</f>
        <v/>
      </c>
      <c r="GY59" t="str">
        <f>IF(ISERROR(MATCH(GY$1,'CSC Mitre'!BF$1:BF$220,0)),"",VLOOKUP(GY$1,'Tactic Recode'!$A$1:$B$547,2,FALSE))</f>
        <v/>
      </c>
      <c r="GZ59" t="str">
        <f>IF(ISERROR(MATCH(GZ$1,'CSC Mitre'!BF$1:BF$220,0)),"",VLOOKUP(GZ$1,'Tactic Recode'!$A$1:$B$547,2,FALSE))</f>
        <v/>
      </c>
      <c r="HA59" t="str">
        <f>IF(ISERROR(MATCH(HA$1,'CSC Mitre'!BF$1:BF$220,0)),"",VLOOKUP(HA$1,'Tactic Recode'!$A$1:$B$547,2,FALSE))</f>
        <v>Initial Access</v>
      </c>
      <c r="HB59" t="str">
        <f>IF(ISERROR(MATCH(HB$1,'CSC Mitre'!BF$1:BF$220,0)),"",VLOOKUP(HB$1,'Tactic Recode'!$A$1:$B$547,2,FALSE))</f>
        <v/>
      </c>
      <c r="HC59" t="str">
        <f>IF(ISERROR(MATCH(HC$1,'CSC Mitre'!BF$1:BF$220,0)),"",VLOOKUP(HC$1,'Tactic Recode'!$A$1:$B$547,2,FALSE))</f>
        <v/>
      </c>
      <c r="HD59" t="str">
        <f>IF(ISERROR(MATCH(HD$1,'CSC Mitre'!BF$1:BF$220,0)),"",VLOOKUP(HD$1,'Tactic Recode'!$A$1:$B$547,2,FALSE))</f>
        <v/>
      </c>
      <c r="HE59" t="str">
        <f>IF(ISERROR(MATCH(HE$1,'CSC Mitre'!BF$1:BF$220,0)),"",VLOOKUP(HE$1,'Tactic Recode'!$A$1:$B$547,2,FALSE))</f>
        <v/>
      </c>
      <c r="HF59" t="str">
        <f>IF(ISERROR(MATCH(HF$1,'CSC Mitre'!BF$1:BF$220,0)),"",VLOOKUP(HF$1,'Tactic Recode'!$A$1:$B$547,2,FALSE))</f>
        <v/>
      </c>
      <c r="HG59" t="str">
        <f>IF(ISERROR(MATCH(HG$1,'CSC Mitre'!BF$1:BF$220,0)),"",VLOOKUP(HG$1,'Tactic Recode'!$A$1:$B$547,2,FALSE))</f>
        <v/>
      </c>
      <c r="HH59" t="str">
        <f>IF(ISERROR(MATCH(HH$1,'CSC Mitre'!BF$1:BF$220,0)),"",VLOOKUP(HH$1,'Tactic Recode'!$A$1:$B$547,2,FALSE))</f>
        <v/>
      </c>
      <c r="HI59" t="str">
        <f>IF(ISERROR(MATCH(HI$1,'CSC Mitre'!BF$1:BF$220,0)),"",VLOOKUP(HI$1,'Tactic Recode'!$A$1:$B$547,2,FALSE))</f>
        <v/>
      </c>
      <c r="HJ59" t="str">
        <f>IF(ISERROR(MATCH(HJ$1,'CSC Mitre'!BF$1:BF$220,0)),"",VLOOKUP(HJ$1,'Tactic Recode'!$A$1:$B$547,2,FALSE))</f>
        <v/>
      </c>
      <c r="HK59" t="str">
        <f>IF(ISERROR(MATCH(HK$1,'CSC Mitre'!BF$1:BF$220,0)),"",VLOOKUP(HK$1,'Tactic Recode'!$A$1:$B$547,2,FALSE))</f>
        <v/>
      </c>
      <c r="HL59" t="str">
        <f>IF(ISERROR(MATCH(HL$1,'CSC Mitre'!BF$1:BF$220,0)),"",VLOOKUP(HL$1,'Tactic Recode'!$A$1:$B$547,2,FALSE))</f>
        <v/>
      </c>
      <c r="HM59" t="str">
        <f>IF(ISERROR(MATCH(HM$1,'CSC Mitre'!BF$1:BF$220,0)),"",VLOOKUP(HM$1,'Tactic Recode'!$A$1:$B$547,2,FALSE))</f>
        <v/>
      </c>
      <c r="HN59" t="str">
        <f>IF(ISERROR(MATCH(HN$1,'CSC Mitre'!BF$1:BF$220,0)),"",VLOOKUP(HN$1,'Tactic Recode'!$A$1:$B$547,2,FALSE))</f>
        <v/>
      </c>
      <c r="HO59" t="str">
        <f>IF(ISERROR(MATCH(HO$1,'CSC Mitre'!BF$1:BF$220,0)),"",VLOOKUP(HO$1,'Tactic Recode'!$A$1:$B$547,2,FALSE))</f>
        <v/>
      </c>
      <c r="HP59" t="str">
        <f>IF(ISERROR(MATCH(HP$1,'CSC Mitre'!BF$1:BF$220,0)),"",VLOOKUP(HP$1,'Tactic Recode'!$A$1:$B$547,2,FALSE))</f>
        <v/>
      </c>
      <c r="HQ59" t="str">
        <f>IF(ISERROR(MATCH(HQ$1,'CSC Mitre'!BF$1:BF$220,0)),"",VLOOKUP(HQ$1,'Tactic Recode'!$A$1:$B$547,2,FALSE))</f>
        <v/>
      </c>
      <c r="HR59" t="str">
        <f>IF(ISERROR(MATCH(HR$1,'CSC Mitre'!BF$1:BF$220,0)),"",VLOOKUP(HR$1,'Tactic Recode'!$A$1:$B$547,2,FALSE))</f>
        <v/>
      </c>
      <c r="HS59" t="str">
        <f>IF(ISERROR(MATCH(HS$1,'CSC Mitre'!BF$1:BF$220,0)),"",VLOOKUP(HS$1,'Tactic Recode'!$A$1:$B$547,2,FALSE))</f>
        <v>Lateral Movement</v>
      </c>
      <c r="HT59" t="str">
        <f>IF(ISERROR(MATCH(HT$1,'CSC Mitre'!BF$1:BF$220,0)),"",VLOOKUP(HT$1,'Tactic Recode'!$A$1:$B$547,2,FALSE))</f>
        <v/>
      </c>
      <c r="HU59" t="str">
        <f>IF(ISERROR(MATCH(HU$1,'CSC Mitre'!BF$1:BF$220,0)),"",VLOOKUP(HU$1,'Tactic Recode'!$A$1:$B$547,2,FALSE))</f>
        <v/>
      </c>
      <c r="HV59" t="str">
        <f>IF(ISERROR(MATCH(HV$1,'CSC Mitre'!BF$1:BF$220,0)),"",VLOOKUP(HV$1,'Tactic Recode'!$A$1:$B$547,2,FALSE))</f>
        <v/>
      </c>
      <c r="HW59" t="str">
        <f>IF(ISERROR(MATCH(HW$1,'CSC Mitre'!BF$1:BF$220,0)),"",VLOOKUP(HW$1,'Tactic Recode'!$A$1:$B$547,2,FALSE))</f>
        <v/>
      </c>
      <c r="HX59" t="str">
        <f>IF(ISERROR(MATCH(HX$1,'CSC Mitre'!BF$1:BF$220,0)),"",VLOOKUP(HX$1,'Tactic Recode'!$A$1:$B$547,2,FALSE))</f>
        <v/>
      </c>
      <c r="HY59" t="str">
        <f>IF(ISERROR(MATCH(HY$1,'CSC Mitre'!BF$1:BF$220,0)),"",VLOOKUP(HY$1,'Tactic Recode'!$A$1:$B$547,2,FALSE))</f>
        <v/>
      </c>
      <c r="HZ59" t="str">
        <f>IF(ISERROR(MATCH(HZ$1,'CSC Mitre'!BF$1:BF$220,0)),"",VLOOKUP(HZ$1,'Tactic Recode'!$A$1:$B$547,2,FALSE))</f>
        <v/>
      </c>
      <c r="IA59" t="str">
        <f>IF(ISERROR(MATCH(IA$1,'CSC Mitre'!BF$1:BF$220,0)),"",VLOOKUP(IA$1,'Tactic Recode'!$A$1:$B$547,2,FALSE))</f>
        <v/>
      </c>
      <c r="IB59" t="str">
        <f>IF(ISERROR(MATCH(IB$1,'CSC Mitre'!BF$1:BF$220,0)),"",VLOOKUP(IB$1,'Tactic Recode'!$A$1:$B$547,2,FALSE))</f>
        <v/>
      </c>
      <c r="IC59" t="str">
        <f>IF(ISERROR(MATCH(IC$1,'CSC Mitre'!BF$1:BF$220,0)),"",VLOOKUP(IC$1,'Tactic Recode'!$A$1:$B$547,2,FALSE))</f>
        <v/>
      </c>
      <c r="ID59" t="str">
        <f>IF(ISERROR(MATCH(ID$1,'CSC Mitre'!BF$1:BF$220,0)),"",VLOOKUP(ID$1,'Tactic Recode'!$A$1:$B$547,2,FALSE))</f>
        <v/>
      </c>
      <c r="IE59" t="str">
        <f>IF(ISERROR(MATCH(IE$1,'CSC Mitre'!BF$1:BF$220,0)),"",VLOOKUP(IE$1,'Tactic Recode'!$A$1:$B$547,2,FALSE))</f>
        <v/>
      </c>
      <c r="IF59" t="str">
        <f>IF(ISERROR(MATCH(IF$1,'CSC Mitre'!BF$1:BF$220,0)),"",VLOOKUP(IF$1,'Tactic Recode'!$A$1:$B$547,2,FALSE))</f>
        <v/>
      </c>
      <c r="IG59" t="str">
        <f>IF(ISERROR(MATCH(IG$1,'CSC Mitre'!BF$1:BF$220,0)),"",VLOOKUP(IG$1,'Tactic Recode'!$A$1:$B$547,2,FALSE))</f>
        <v/>
      </c>
      <c r="IH59" t="str">
        <f>IF(ISERROR(MATCH(IH$1,'CSC Mitre'!BF$1:BF$220,0)),"",VLOOKUP(IH$1,'Tactic Recode'!$A$1:$B$547,2,FALSE))</f>
        <v/>
      </c>
      <c r="II59" t="str">
        <f>IF(ISERROR(MATCH(II$1,'CSC Mitre'!BF$1:BF$220,0)),"",VLOOKUP(II$1,'Tactic Recode'!$A$1:$B$547,2,FALSE))</f>
        <v/>
      </c>
      <c r="IJ59" t="str">
        <f>IF(ISERROR(MATCH(IJ$1,'CSC Mitre'!BF$1:BF$220,0)),"",VLOOKUP(IJ$1,'Tactic Recode'!$A$1:$B$547,2,FALSE))</f>
        <v/>
      </c>
      <c r="IK59" t="str">
        <f>IF(ISERROR(MATCH(IK$1,'CSC Mitre'!BF$1:BF$220,0)),"",VLOOKUP(IK$1,'Tactic Recode'!$A$1:$B$547,2,FALSE))</f>
        <v/>
      </c>
      <c r="IL59" t="str">
        <f>IF(ISERROR(MATCH(IL$1,'CSC Mitre'!BF$1:BF$220,0)),"",VLOOKUP(IL$1,'Tactic Recode'!$A$1:$B$547,2,FALSE))</f>
        <v/>
      </c>
      <c r="IM59" t="str">
        <f>IF(ISERROR(MATCH(IM$1,'CSC Mitre'!BF$1:BF$220,0)),"",VLOOKUP(IM$1,'Tactic Recode'!$A$1:$B$547,2,FALSE))</f>
        <v>Defense Evasion</v>
      </c>
      <c r="IN59" t="str">
        <f>IF(ISERROR(MATCH(IN$1,'CSC Mitre'!BF$1:BF$220,0)),"",VLOOKUP(IN$1,'Tactic Recode'!$A$1:$B$547,2,FALSE))</f>
        <v>Command and Control</v>
      </c>
      <c r="IO59" t="str">
        <f>IF(ISERROR(MATCH(IO$1,'CSC Mitre'!BF$1:BF$220,0)),"",VLOOKUP(IO$1,'Tactic Recode'!$A$1:$B$547,2,FALSE))</f>
        <v/>
      </c>
      <c r="IP59" t="str">
        <f>IF(ISERROR(MATCH(IP$1,'CSC Mitre'!BF$1:BF$220,0)),"",VLOOKUP(IP$1,'Tactic Recode'!$A$1:$B$547,2,FALSE))</f>
        <v/>
      </c>
      <c r="IQ59" t="str">
        <f>IF(ISERROR(MATCH(IQ$1,'CSC Mitre'!BF$1:BF$220,0)),"",VLOOKUP(IQ$1,'Tactic Recode'!$A$1:$B$547,2,FALSE))</f>
        <v/>
      </c>
      <c r="IR59" t="str">
        <f>IF(ISERROR(MATCH(IR$1,'CSC Mitre'!BF$1:BF$220,0)),"",VLOOKUP(IR$1,'Tactic Recode'!$A$1:$B$547,2,FALSE))</f>
        <v/>
      </c>
      <c r="IS59" t="str">
        <f>IF(ISERROR(MATCH(IS$1,'CSC Mitre'!BF$1:BF$220,0)),"",VLOOKUP(IS$1,'Tactic Recode'!$A$1:$B$547,2,FALSE))</f>
        <v/>
      </c>
      <c r="IT59" t="str">
        <f>IF(ISERROR(MATCH(IT$1,'CSC Mitre'!BF$1:BF$220,0)),"",VLOOKUP(IT$1,'Tactic Recode'!$A$1:$B$547,2,FALSE))</f>
        <v/>
      </c>
      <c r="IU59" t="str">
        <f>IF(ISERROR(MATCH(IU$1,'CSC Mitre'!BF$1:BF$220,0)),"",VLOOKUP(IU$1,'Tactic Recode'!$A$1:$B$547,2,FALSE))</f>
        <v/>
      </c>
      <c r="IV59" t="str">
        <f>IF(ISERROR(MATCH(IV$1,'CSC Mitre'!BF$1:BF$220,0)),"",VLOOKUP(IV$1,'Tactic Recode'!$A$1:$B$547,2,FALSE))</f>
        <v/>
      </c>
      <c r="IW59" t="str">
        <f>IF(ISERROR(MATCH(IW$1,'CSC Mitre'!BF$1:BF$220,0)),"",VLOOKUP(IW$1,'Tactic Recode'!$A$1:$B$547,2,FALSE))</f>
        <v/>
      </c>
      <c r="IX59" t="str">
        <f>IF(ISERROR(MATCH(IX$1,'CSC Mitre'!BF$1:BF$220,0)),"",VLOOKUP(IX$1,'Tactic Recode'!$A$1:$B$547,2,FALSE))</f>
        <v/>
      </c>
      <c r="IY59" t="str">
        <f>IF(ISERROR(MATCH(IY$1,'CSC Mitre'!BF$1:BF$220,0)),"",VLOOKUP(IY$1,'Tactic Recode'!$A$1:$B$547,2,FALSE))</f>
        <v/>
      </c>
      <c r="IZ59" t="str">
        <f>IF(ISERROR(MATCH(IZ$1,'CSC Mitre'!BF$1:BF$220,0)),"",VLOOKUP(IZ$1,'Tactic Recode'!$A$1:$B$547,2,FALSE))</f>
        <v/>
      </c>
      <c r="JA59" t="str">
        <f>IF(ISERROR(MATCH(JA$1,'CSC Mitre'!BF$1:BF$220,0)),"",VLOOKUP(JA$1,'Tactic Recode'!$A$1:$B$547,2,FALSE))</f>
        <v/>
      </c>
      <c r="JB59" t="str">
        <f>IF(ISERROR(MATCH(JB$1,'CSC Mitre'!BF$1:BF$220,0)),"",VLOOKUP(JB$1,'Tactic Recode'!$A$1:$B$547,2,FALSE))</f>
        <v/>
      </c>
      <c r="JC59" t="str">
        <f>IF(ISERROR(MATCH(JC$1,'CSC Mitre'!BF$1:BF$220,0)),"",VLOOKUP(JC$1,'Tactic Recode'!$A$1:$B$547,2,FALSE))</f>
        <v/>
      </c>
      <c r="JD59" t="str">
        <f>IF(ISERROR(MATCH(JD$1,'CSC Mitre'!BF$1:BF$220,0)),"",VLOOKUP(JD$1,'Tactic Recode'!$A$1:$B$547,2,FALSE))</f>
        <v/>
      </c>
      <c r="JE59" t="str">
        <f>IF(ISERROR(MATCH(JE$1,'CSC Mitre'!BF$1:BF$220,0)),"",VLOOKUP(JE$1,'Tactic Recode'!$A$1:$B$547,2,FALSE))</f>
        <v/>
      </c>
      <c r="JF59" t="str">
        <f>IF(ISERROR(MATCH(JF$1,'CSC Mitre'!BF$1:BF$220,0)),"",VLOOKUP(JF$1,'Tactic Recode'!$A$1:$B$547,2,FALSE))</f>
        <v/>
      </c>
      <c r="JG59" t="str">
        <f>IF(ISERROR(MATCH(JG$1,'CSC Mitre'!BF$1:BF$220,0)),"",VLOOKUP(JG$1,'Tactic Recode'!$A$1:$B$547,2,FALSE))</f>
        <v/>
      </c>
      <c r="JH59" t="str">
        <f>IF(ISERROR(MATCH(JH$1,'CSC Mitre'!BF$1:BF$220,0)),"",VLOOKUP(JH$1,'Tactic Recode'!$A$1:$B$547,2,FALSE))</f>
        <v/>
      </c>
      <c r="JI59" t="str">
        <f>IF(ISERROR(MATCH(JI$1,'CSC Mitre'!BF$1:BF$220,0)),"",VLOOKUP(JI$1,'Tactic Recode'!$A$1:$B$547,2,FALSE))</f>
        <v/>
      </c>
      <c r="JJ59" t="str">
        <f>IF(ISERROR(MATCH(JJ$1,'CSC Mitre'!BF$1:BF$220,0)),"",VLOOKUP(JJ$1,'Tactic Recode'!$A$1:$B$547,2,FALSE))</f>
        <v/>
      </c>
      <c r="JK59" t="str">
        <f>IF(ISERROR(MATCH(JK$1,'CSC Mitre'!BF$1:BF$220,0)),"",VLOOKUP(JK$1,'Tactic Recode'!$A$1:$B$547,2,FALSE))</f>
        <v/>
      </c>
      <c r="JL59" t="str">
        <f>IF(ISERROR(MATCH(JL$1,'CSC Mitre'!BF$1:BF$220,0)),"",VLOOKUP(JL$1,'Tactic Recode'!$A$1:$B$547,2,FALSE))</f>
        <v/>
      </c>
      <c r="JM59" t="str">
        <f>IF(ISERROR(MATCH(JM$1,'CSC Mitre'!BF$1:BF$220,0)),"",VLOOKUP(JM$1,'Tactic Recode'!$A$1:$B$547,2,FALSE))</f>
        <v>Impact</v>
      </c>
      <c r="JN59" t="str">
        <f>IF(ISERROR(MATCH(JN$1,'CSC Mitre'!BF$1:BF$220,0)),"",VLOOKUP(JN$1,'Tactic Recode'!$A$1:$B$547,2,FALSE))</f>
        <v>Impact</v>
      </c>
      <c r="JO59" t="str">
        <f>IF(ISERROR(MATCH(JO$1,'CSC Mitre'!BF$1:BF$220,0)),"",VLOOKUP(JO$1,'Tactic Recode'!$A$1:$B$547,2,FALSE))</f>
        <v>Impact</v>
      </c>
      <c r="JP59" t="str">
        <f>IF(ISERROR(MATCH(JP$1,'CSC Mitre'!BF$1:BF$220,0)),"",VLOOKUP(JP$1,'Tactic Recode'!$A$1:$B$547,2,FALSE))</f>
        <v>Impact</v>
      </c>
      <c r="JQ59" t="str">
        <f>IF(ISERROR(MATCH(JQ$1,'CSC Mitre'!BF$1:BF$220,0)),"",VLOOKUP(JQ$1,'Tactic Recode'!$A$1:$B$547,2,FALSE))</f>
        <v>Impact</v>
      </c>
      <c r="JR59" t="str">
        <f>IF(ISERROR(MATCH(JR$1,'CSC Mitre'!BF$1:BF$220,0)),"",VLOOKUP(JR$1,'Tactic Recode'!$A$1:$B$547,2,FALSE))</f>
        <v>Impact</v>
      </c>
      <c r="JS59" t="str">
        <f>IF(ISERROR(MATCH(JS$1,'CSC Mitre'!BF$1:BF$220,0)),"",VLOOKUP(JS$1,'Tactic Recode'!$A$1:$B$547,2,FALSE))</f>
        <v>Impact</v>
      </c>
      <c r="JT59" t="str">
        <f>IF(ISERROR(MATCH(JT$1,'CSC Mitre'!BF$1:BF$220,0)),"",VLOOKUP(JT$1,'Tactic Recode'!$A$1:$B$547,2,FALSE))</f>
        <v>Impact</v>
      </c>
      <c r="JU59" t="str">
        <f>IF(ISERROR(MATCH(JU$1,'CSC Mitre'!BF$1:BF$220,0)),"",VLOOKUP(JU$1,'Tactic Recode'!$A$1:$B$547,2,FALSE))</f>
        <v/>
      </c>
      <c r="JV59" t="str">
        <f>IF(ISERROR(MATCH(JV$1,'CSC Mitre'!BF$1:BF$220,0)),"",VLOOKUP(JV$1,'Tactic Recode'!$A$1:$B$547,2,FALSE))</f>
        <v/>
      </c>
      <c r="JW59" t="str">
        <f>IF(ISERROR(MATCH(JW$1,'CSC Mitre'!BF$1:BF$220,0)),"",VLOOKUP(JW$1,'Tactic Recode'!$A$1:$B$547,2,FALSE))</f>
        <v/>
      </c>
      <c r="JX59" t="str">
        <f>IF(ISERROR(MATCH(JX$1,'CSC Mitre'!BF$1:BF$220,0)),"",VLOOKUP(JX$1,'Tactic Recode'!$A$1:$B$547,2,FALSE))</f>
        <v/>
      </c>
      <c r="JY59" t="str">
        <f>IF(ISERROR(MATCH(JY$1,'CSC Mitre'!BF$1:BF$220,0)),"",VLOOKUP(JY$1,'Tactic Recode'!$A$1:$B$547,2,FALSE))</f>
        <v/>
      </c>
      <c r="JZ59" t="str">
        <f>IF(ISERROR(MATCH(JZ$1,'CSC Mitre'!BF$1:BF$220,0)),"",VLOOKUP(JZ$1,'Tactic Recode'!$A$1:$B$547,2,FALSE))</f>
        <v/>
      </c>
      <c r="KA59" t="str">
        <f>IF(ISERROR(MATCH(KA$1,'CSC Mitre'!BF$1:BF$220,0)),"",VLOOKUP(KA$1,'Tactic Recode'!$A$1:$B$547,2,FALSE))</f>
        <v/>
      </c>
      <c r="KB59" t="str">
        <f>IF(ISERROR(MATCH(KB$1,'CSC Mitre'!BF$1:BF$220,0)),"",VLOOKUP(KB$1,'Tactic Recode'!$A$1:$B$547,2,FALSE))</f>
        <v/>
      </c>
      <c r="KC59" t="str">
        <f>IF(ISERROR(MATCH(KC$1,'CSC Mitre'!BF$1:BF$220,0)),"",VLOOKUP(KC$1,'Tactic Recode'!$A$1:$B$547,2,FALSE))</f>
        <v/>
      </c>
      <c r="KD59" t="str">
        <f>IF(ISERROR(MATCH(KD$1,'CSC Mitre'!BF$1:BF$220,0)),"",VLOOKUP(KD$1,'Tactic Recode'!$A$1:$B$547,2,FALSE))</f>
        <v/>
      </c>
      <c r="KE59" t="str">
        <f>IF(ISERROR(MATCH(KE$1,'CSC Mitre'!BF$1:BF$220,0)),"",VLOOKUP(KE$1,'Tactic Recode'!$A$1:$B$547,2,FALSE))</f>
        <v/>
      </c>
      <c r="KF59" t="str">
        <f>IF(ISERROR(MATCH(KF$1,'CSC Mitre'!BF$1:BF$220,0)),"",VLOOKUP(KF$1,'Tactic Recode'!$A$1:$B$547,2,FALSE))</f>
        <v/>
      </c>
      <c r="KG59" t="str">
        <f>IF(ISERROR(MATCH(KG$1,'CSC Mitre'!BF$1:BF$220,0)),"",VLOOKUP(KG$1,'Tactic Recode'!$A$1:$B$547,2,FALSE))</f>
        <v/>
      </c>
      <c r="KH59" t="str">
        <f>IF(ISERROR(MATCH(KH$1,'CSC Mitre'!BF$1:BF$220,0)),"",VLOOKUP(KH$1,'Tactic Recode'!$A$1:$B$547,2,FALSE))</f>
        <v/>
      </c>
      <c r="KI59" t="str">
        <f>IF(ISERROR(MATCH(KI$1,'CSC Mitre'!BF$1:BF$220,0)),"",VLOOKUP(KI$1,'Tactic Recode'!$A$1:$B$547,2,FALSE))</f>
        <v/>
      </c>
      <c r="KJ59" t="str">
        <f>IF(ISERROR(MATCH(KJ$1,'CSC Mitre'!BF$1:BF$220,0)),"",VLOOKUP(KJ$1,'Tactic Recode'!$A$1:$B$547,2,FALSE))</f>
        <v/>
      </c>
      <c r="KK59" t="str">
        <f>IF(ISERROR(MATCH(KK$1,'CSC Mitre'!BF$1:BF$220,0)),"",VLOOKUP(KK$1,'Tactic Recode'!$A$1:$B$547,2,FALSE))</f>
        <v/>
      </c>
      <c r="KL59" t="str">
        <f>IF(ISERROR(MATCH(KL$1,'CSC Mitre'!BF$1:BF$220,0)),"",VLOOKUP(KL$1,'Tactic Recode'!$A$1:$B$547,2,FALSE))</f>
        <v/>
      </c>
      <c r="KM59" t="str">
        <f>IF(ISERROR(MATCH(KM$1,'CSC Mitre'!BF$1:BF$220,0)),"",VLOOKUP(KM$1,'Tactic Recode'!$A$1:$B$547,2,FALSE))</f>
        <v/>
      </c>
      <c r="KN59" t="str">
        <f>IF(ISERROR(MATCH(KN$1,'CSC Mitre'!BF$1:BF$220,0)),"",VLOOKUP(KN$1,'Tactic Recode'!$A$1:$B$547,2,FALSE))</f>
        <v/>
      </c>
      <c r="KO59" t="str">
        <f>IF(ISERROR(MATCH(KO$1,'CSC Mitre'!BF$1:BF$220,0)),"",VLOOKUP(KO$1,'Tactic Recode'!$A$1:$B$547,2,FALSE))</f>
        <v/>
      </c>
      <c r="KP59" t="str">
        <f>IF(ISERROR(MATCH(KP$1,'CSC Mitre'!BF$1:BF$220,0)),"",VLOOKUP(KP$1,'Tactic Recode'!$A$1:$B$547,2,FALSE))</f>
        <v/>
      </c>
      <c r="KQ59" t="str">
        <f>IF(ISERROR(MATCH(KQ$1,'CSC Mitre'!BF$1:BF$220,0)),"",VLOOKUP(KQ$1,'Tactic Recode'!$A$1:$B$547,2,FALSE))</f>
        <v/>
      </c>
      <c r="KR59" t="str">
        <f>IF(ISERROR(MATCH(KR$1,'CSC Mitre'!BF$1:BF$220,0)),"",VLOOKUP(KR$1,'Tactic Recode'!$A$1:$B$547,2,FALSE))</f>
        <v/>
      </c>
      <c r="KS59" t="str">
        <f>IF(ISERROR(MATCH(KS$1,'CSC Mitre'!BF$1:BF$220,0)),"",VLOOKUP(KS$1,'Tactic Recode'!$A$1:$B$547,2,FALSE))</f>
        <v/>
      </c>
      <c r="KT59" t="str">
        <f>IF(ISERROR(MATCH(KT$1,'CSC Mitre'!BF$1:BF$220,0)),"",VLOOKUP(KT$1,'Tactic Recode'!$A$1:$B$547,2,FALSE))</f>
        <v/>
      </c>
      <c r="KU59" t="str">
        <f>IF(ISERROR(MATCH(KU$1,'CSC Mitre'!BF$1:BF$220,0)),"",VLOOKUP(KU$1,'Tactic Recode'!$A$1:$B$547,2,FALSE))</f>
        <v/>
      </c>
      <c r="KV59" t="str">
        <f>IF(ISERROR(MATCH(KV$1,'CSC Mitre'!BF$1:BF$220,0)),"",VLOOKUP(KV$1,'Tactic Recode'!$A$1:$B$547,2,FALSE))</f>
        <v/>
      </c>
      <c r="KW59" t="str">
        <f>IF(ISERROR(MATCH(KW$1,'CSC Mitre'!BF$1:BF$220,0)),"",VLOOKUP(KW$1,'Tactic Recode'!$A$1:$B$547,2,FALSE))</f>
        <v/>
      </c>
      <c r="KX59" t="str">
        <f>IF(ISERROR(MATCH(KX$1,'CSC Mitre'!BF$1:BF$220,0)),"",VLOOKUP(KX$1,'Tactic Recode'!$A$1:$B$547,2,FALSE))</f>
        <v/>
      </c>
      <c r="KY59" t="str">
        <f>IF(ISERROR(MATCH(KY$1,'CSC Mitre'!BF$1:BF$220,0)),"",VLOOKUP(KY$1,'Tactic Recode'!$A$1:$B$547,2,FALSE))</f>
        <v/>
      </c>
      <c r="KZ59" t="str">
        <f>IF(ISERROR(MATCH(KZ$1,'CSC Mitre'!BF$1:BF$220,0)),"",VLOOKUP(KZ$1,'Tactic Recode'!$A$1:$B$547,2,FALSE))</f>
        <v/>
      </c>
      <c r="LA59" t="str">
        <f>IF(ISERROR(MATCH(LA$1,'CSC Mitre'!BF$1:BF$220,0)),"",VLOOKUP(LA$1,'Tactic Recode'!$A$1:$B$547,2,FALSE))</f>
        <v/>
      </c>
      <c r="LB59" t="str">
        <f>IF(ISERROR(MATCH(LB$1,'CSC Mitre'!BF$1:BF$220,0)),"",VLOOKUP(LB$1,'Tactic Recode'!$A$1:$B$547,2,FALSE))</f>
        <v/>
      </c>
      <c r="LC59" t="str">
        <f>IF(ISERROR(MATCH(LC$1,'CSC Mitre'!BF$1:BF$220,0)),"",VLOOKUP(LC$1,'Tactic Recode'!$A$1:$B$547,2,FALSE))</f>
        <v/>
      </c>
      <c r="LD59" t="str">
        <f>IF(ISERROR(MATCH(LD$1,'CSC Mitre'!BF$1:BF$220,0)),"",VLOOKUP(LD$1,'Tactic Recode'!$A$1:$B$547,2,FALSE))</f>
        <v/>
      </c>
      <c r="LE59" t="str">
        <f>IF(ISERROR(MATCH(LE$1,'CSC Mitre'!BF$1:BF$220,0)),"",VLOOKUP(LE$1,'Tactic Recode'!$A$1:$B$547,2,FALSE))</f>
        <v/>
      </c>
      <c r="LF59" t="str">
        <f>IF(ISERROR(MATCH(LF$1,'CSC Mitre'!BF$1:BF$220,0)),"",VLOOKUP(LF$1,'Tactic Recode'!$A$1:$B$547,2,FALSE))</f>
        <v/>
      </c>
      <c r="LG59" t="str">
        <f>IF(ISERROR(MATCH(LG$1,'CSC Mitre'!BF$1:BF$220,0)),"",VLOOKUP(LG$1,'Tactic Recode'!$A$1:$B$547,2,FALSE))</f>
        <v/>
      </c>
      <c r="LH59" t="str">
        <f>IF(ISERROR(MATCH(LH$1,'CSC Mitre'!BF$1:BF$220,0)),"",VLOOKUP(LH$1,'Tactic Recode'!$A$1:$B$547,2,FALSE))</f>
        <v/>
      </c>
      <c r="LI59" t="str">
        <f>IF(ISERROR(MATCH(LI$1,'CSC Mitre'!BF$1:BF$220,0)),"",VLOOKUP(LI$1,'Tactic Recode'!$A$1:$B$547,2,FALSE))</f>
        <v/>
      </c>
      <c r="LJ59" t="str">
        <f>IF(ISERROR(MATCH(LJ$1,'CSC Mitre'!BF$1:BF$220,0)),"",VLOOKUP(LJ$1,'Tactic Recode'!$A$1:$B$547,2,FALSE))</f>
        <v/>
      </c>
      <c r="LK59" t="str">
        <f>IF(ISERROR(MATCH(LK$1,'CSC Mitre'!BF$1:BF$220,0)),"",VLOOKUP(LK$1,'Tactic Recode'!$A$1:$B$547,2,FALSE))</f>
        <v/>
      </c>
      <c r="LL59" t="str">
        <f>IF(ISERROR(MATCH(LL$1,'CSC Mitre'!BF$1:BF$220,0)),"",VLOOKUP(LL$1,'Tactic Recode'!$A$1:$B$547,2,FALSE))</f>
        <v/>
      </c>
      <c r="LM59" t="str">
        <f>IF(ISERROR(MATCH(LM$1,'CSC Mitre'!BF$1:BF$220,0)),"",VLOOKUP(LM$1,'Tactic Recode'!$A$1:$B$547,2,FALSE))</f>
        <v/>
      </c>
      <c r="LN59" t="str">
        <f>IF(ISERROR(MATCH(LN$1,'CSC Mitre'!BF$1:BF$220,0)),"",VLOOKUP(LN$1,'Tactic Recode'!$A$1:$B$547,2,FALSE))</f>
        <v/>
      </c>
      <c r="LO59" t="str">
        <f>IF(ISERROR(MATCH(LO$1,'CSC Mitre'!BF$1:BF$220,0)),"",VLOOKUP(LO$1,'Tactic Recode'!$A$1:$B$547,2,FALSE))</f>
        <v/>
      </c>
      <c r="LP59" t="str">
        <f>IF(ISERROR(MATCH(LP$1,'CSC Mitre'!BF$1:BF$220,0)),"",VLOOKUP(LP$1,'Tactic Recode'!$A$1:$B$547,2,FALSE))</f>
        <v/>
      </c>
      <c r="LQ59" t="str">
        <f>IF(ISERROR(MATCH(LQ$1,'CSC Mitre'!BF$1:BF$220,0)),"",VLOOKUP(LQ$1,'Tactic Recode'!$A$1:$B$547,2,FALSE))</f>
        <v/>
      </c>
      <c r="LR59" t="str">
        <f>IF(ISERROR(MATCH(LR$1,'CSC Mitre'!BF$1:BF$220,0)),"",VLOOKUP(LR$1,'Tactic Recode'!$A$1:$B$547,2,FALSE))</f>
        <v/>
      </c>
      <c r="LS59" t="str">
        <f>IF(ISERROR(MATCH(LS$1,'CSC Mitre'!BF$1:BF$220,0)),"",VLOOKUP(LS$1,'Tactic Recode'!$A$1:$B$547,2,FALSE))</f>
        <v/>
      </c>
      <c r="LT59" t="str">
        <f>IF(ISERROR(MATCH(LT$1,'CSC Mitre'!BF$1:BF$220,0)),"",VLOOKUP(LT$1,'Tactic Recode'!$A$1:$B$547,2,FALSE))</f>
        <v/>
      </c>
      <c r="LU59" t="str">
        <f>IF(ISERROR(MATCH(LU$1,'CSC Mitre'!BF$1:BF$220,0)),"",VLOOKUP(LU$1,'Tactic Recode'!$A$1:$B$547,2,FALSE))</f>
        <v/>
      </c>
      <c r="LV59" t="str">
        <f>IF(ISERROR(MATCH(LV$1,'CSC Mitre'!BF$1:BF$220,0)),"",VLOOKUP(LV$1,'Tactic Recode'!$A$1:$B$547,2,FALSE))</f>
        <v/>
      </c>
      <c r="LW59" t="str">
        <f>IF(ISERROR(MATCH(LW$1,'CSC Mitre'!BF$1:BF$220,0)),"",VLOOKUP(LW$1,'Tactic Recode'!$A$1:$B$547,2,FALSE))</f>
        <v/>
      </c>
      <c r="LX59" t="str">
        <f>IF(ISERROR(MATCH(LX$1,'CSC Mitre'!BF$1:BF$220,0)),"",VLOOKUP(LX$1,'Tactic Recode'!$A$1:$B$547,2,FALSE))</f>
        <v/>
      </c>
      <c r="LY59" t="str">
        <f>IF(ISERROR(MATCH(LY$1,'CSC Mitre'!BF$1:BF$220,0)),"",VLOOKUP(LY$1,'Tactic Recode'!$A$1:$B$547,2,FALSE))</f>
        <v/>
      </c>
      <c r="LZ59" t="str">
        <f>IF(ISERROR(MATCH(LZ$1,'CSC Mitre'!BF$1:BF$220,0)),"",VLOOKUP(LZ$1,'Tactic Recode'!$A$1:$B$547,2,FALSE))</f>
        <v/>
      </c>
      <c r="MA59" t="str">
        <f>IF(ISERROR(MATCH(MA$1,'CSC Mitre'!BF$1:BF$220,0)),"",VLOOKUP(MA$1,'Tactic Recode'!$A$1:$B$547,2,FALSE))</f>
        <v/>
      </c>
      <c r="MB59" t="str">
        <f>IF(ISERROR(MATCH(MB$1,'CSC Mitre'!BF$1:BF$220,0)),"",VLOOKUP(MB$1,'Tactic Recode'!$A$1:$B$547,2,FALSE))</f>
        <v/>
      </c>
      <c r="MC59" t="str">
        <f>IF(ISERROR(MATCH(MC$1,'CSC Mitre'!BF$1:BF$220,0)),"",VLOOKUP(MC$1,'Tactic Recode'!$A$1:$B$547,2,FALSE))</f>
        <v/>
      </c>
      <c r="MD59" t="str">
        <f>IF(ISERROR(MATCH(MD$1,'CSC Mitre'!BF$1:BF$220,0)),"",VLOOKUP(MD$1,'Tactic Recode'!$A$1:$B$547,2,FALSE))</f>
        <v/>
      </c>
      <c r="ME59" t="str">
        <f>IF(ISERROR(MATCH(ME$1,'CSC Mitre'!BF$1:BF$220,0)),"",VLOOKUP(ME$1,'Tactic Recode'!$A$1:$B$547,2,FALSE))</f>
        <v/>
      </c>
      <c r="MF59" t="str">
        <f>IF(ISERROR(MATCH(MF$1,'CSC Mitre'!BF$1:BF$220,0)),"",VLOOKUP(MF$1,'Tactic Recode'!$A$1:$B$547,2,FALSE))</f>
        <v/>
      </c>
      <c r="MG59" t="str">
        <f>IF(ISERROR(MATCH(MG$1,'CSC Mitre'!BF$1:BF$220,0)),"",VLOOKUP(MG$1,'Tactic Recode'!$A$1:$B$547,2,FALSE))</f>
        <v/>
      </c>
      <c r="MH59" t="str">
        <f>IF(ISERROR(MATCH(MH$1,'CSC Mitre'!BF$1:BF$220,0)),"",VLOOKUP(MH$1,'Tactic Recode'!$A$1:$B$547,2,FALSE))</f>
        <v/>
      </c>
      <c r="MI59" t="str">
        <f>IF(ISERROR(MATCH(MI$1,'CSC Mitre'!BF$1:BF$220,0)),"",VLOOKUP(MI$1,'Tactic Recode'!$A$1:$B$547,2,FALSE))</f>
        <v/>
      </c>
      <c r="MJ59" t="str">
        <f>IF(ISERROR(MATCH(MJ$1,'CSC Mitre'!BF$1:BF$220,0)),"",VLOOKUP(MJ$1,'Tactic Recode'!$A$1:$B$547,2,FALSE))</f>
        <v/>
      </c>
      <c r="MK59" t="str">
        <f>IF(ISERROR(MATCH(MK$1,'CSC Mitre'!BF$1:BF$220,0)),"",VLOOKUP(MK$1,'Tactic Recode'!$A$1:$B$547,2,FALSE))</f>
        <v/>
      </c>
      <c r="ML59" t="str">
        <f>IF(ISERROR(MATCH(ML$1,'CSC Mitre'!BF$1:BF$220,0)),"",VLOOKUP(ML$1,'Tactic Recode'!$A$1:$B$547,2,FALSE))</f>
        <v/>
      </c>
      <c r="MM59" t="str">
        <f>IF(ISERROR(MATCH(MM$1,'CSC Mitre'!BF$1:BF$220,0)),"",VLOOKUP(MM$1,'Tactic Recode'!$A$1:$B$547,2,FALSE))</f>
        <v/>
      </c>
      <c r="MN59" t="str">
        <f>IF(ISERROR(MATCH(MN$1,'CSC Mitre'!BF$1:BF$220,0)),"",VLOOKUP(MN$1,'Tactic Recode'!$A$1:$B$547,2,FALSE))</f>
        <v/>
      </c>
      <c r="MO59" t="str">
        <f>IF(ISERROR(MATCH(MO$1,'CSC Mitre'!BF$1:BF$220,0)),"",VLOOKUP(MO$1,'Tactic Recode'!$A$1:$B$547,2,FALSE))</f>
        <v/>
      </c>
      <c r="MP59" t="str">
        <f>IF(ISERROR(MATCH(MP$1,'CSC Mitre'!BF$1:BF$220,0)),"",VLOOKUP(MP$1,'Tactic Recode'!$A$1:$B$547,2,FALSE))</f>
        <v/>
      </c>
      <c r="MQ59" t="str">
        <f>IF(ISERROR(MATCH(MQ$1,'CSC Mitre'!BF$1:BF$220,0)),"",VLOOKUP(MQ$1,'Tactic Recode'!$A$1:$B$547,2,FALSE))</f>
        <v/>
      </c>
      <c r="MR59" t="str">
        <f>IF(ISERROR(MATCH(MR$1,'CSC Mitre'!BF$1:BF$220,0)),"",VLOOKUP(MR$1,'Tactic Recode'!$A$1:$B$547,2,FALSE))</f>
        <v/>
      </c>
      <c r="MS59" t="str">
        <f>IF(ISERROR(MATCH(MS$1,'CSC Mitre'!BF$1:BF$220,0)),"",VLOOKUP(MS$1,'Tactic Recode'!$A$1:$B$547,2,FALSE))</f>
        <v/>
      </c>
      <c r="MT59" t="str">
        <f>IF(ISERROR(MATCH(MT$1,'CSC Mitre'!BF$1:BF$220,0)),"",VLOOKUP(MT$1,'Tactic Recode'!$A$1:$B$547,2,FALSE))</f>
        <v/>
      </c>
      <c r="MU59" t="str">
        <f>IF(ISERROR(MATCH(MU$1,'CSC Mitre'!BF$1:BF$220,0)),"",VLOOKUP(MU$1,'Tactic Recode'!$A$1:$B$547,2,FALSE))</f>
        <v/>
      </c>
      <c r="MV59" t="str">
        <f>IF(ISERROR(MATCH(MV$1,'CSC Mitre'!BF$1:BF$220,0)),"",VLOOKUP(MV$1,'Tactic Recode'!$A$1:$B$547,2,FALSE))</f>
        <v/>
      </c>
      <c r="MW59" t="str">
        <f>IF(ISERROR(MATCH(MW$1,'CSC Mitre'!BF$1:BF$220,0)),"",VLOOKUP(MW$1,'Tactic Recode'!$A$1:$B$547,2,FALSE))</f>
        <v/>
      </c>
      <c r="MX59" t="str">
        <f>IF(ISERROR(MATCH(MX$1,'CSC Mitre'!BF$1:BF$220,0)),"",VLOOKUP(MX$1,'Tactic Recode'!$A$1:$B$547,2,FALSE))</f>
        <v/>
      </c>
      <c r="MY59" t="str">
        <f>IF(ISERROR(MATCH(MY$1,'CSC Mitre'!BF$1:BF$220,0)),"",VLOOKUP(MY$1,'Tactic Recode'!$A$1:$B$547,2,FALSE))</f>
        <v/>
      </c>
      <c r="MZ59" t="str">
        <f>IF(ISERROR(MATCH(MZ$1,'CSC Mitre'!BF$1:BF$220,0)),"",VLOOKUP(MZ$1,'Tactic Recode'!$A$1:$B$547,2,FALSE))</f>
        <v/>
      </c>
      <c r="NA59" t="str">
        <f>IF(ISERROR(MATCH(NA$1,'CSC Mitre'!BF$1:BF$220,0)),"",VLOOKUP(NA$1,'Tactic Recode'!$A$1:$B$547,2,FALSE))</f>
        <v/>
      </c>
      <c r="NB59" t="str">
        <f>IF(ISERROR(MATCH(NB$1,'CSC Mitre'!BF$1:BF$220,0)),"",VLOOKUP(NB$1,'Tactic Recode'!$A$1:$B$547,2,FALSE))</f>
        <v/>
      </c>
      <c r="NC59" t="str">
        <f>IF(ISERROR(MATCH(NC$1,'CSC Mitre'!BF$1:BF$220,0)),"",VLOOKUP(NC$1,'Tactic Recode'!$A$1:$B$547,2,FALSE))</f>
        <v/>
      </c>
      <c r="ND59" t="str">
        <f>IF(ISERROR(MATCH(ND$1,'CSC Mitre'!BF$1:BF$220,0)),"",VLOOKUP(ND$1,'Tactic Recode'!$A$1:$B$547,2,FALSE))</f>
        <v/>
      </c>
      <c r="NE59" t="str">
        <f>IF(ISERROR(MATCH(NE$1,'CSC Mitre'!BF$1:BF$220,0)),"",VLOOKUP(NE$1,'Tactic Recode'!$A$1:$B$547,2,FALSE))</f>
        <v/>
      </c>
      <c r="NF59" t="str">
        <f>IF(ISERROR(MATCH(NF$1,'CSC Mitre'!BF$1:BF$220,0)),"",VLOOKUP(NF$1,'Tactic Recode'!$A$1:$B$547,2,FALSE))</f>
        <v/>
      </c>
      <c r="NG59" t="str">
        <f>IF(ISERROR(MATCH(NG$1,'CSC Mitre'!BF$1:BF$220,0)),"",VLOOKUP(NG$1,'Tactic Recode'!$A$1:$B$547,2,FALSE))</f>
        <v/>
      </c>
      <c r="NH59" t="str">
        <f>IF(ISERROR(MATCH(NH$1,'CSC Mitre'!BF$1:BF$220,0)),"",VLOOKUP(NH$1,'Tactic Recode'!$A$1:$B$547,2,FALSE))</f>
        <v/>
      </c>
      <c r="NI59" t="str">
        <f>IF(ISERROR(MATCH(NI$1,'CSC Mitre'!BF$1:BF$220,0)),"",VLOOKUP(NI$1,'Tactic Recode'!$A$1:$B$547,2,FALSE))</f>
        <v/>
      </c>
      <c r="NJ59" t="str">
        <f>IF(ISERROR(MATCH(NJ$1,'CSC Mitre'!BF$1:BF$220,0)),"",VLOOKUP(NJ$1,'Tactic Recode'!$A$1:$B$547,2,FALSE))</f>
        <v/>
      </c>
      <c r="NK59" t="str">
        <f>IF(ISERROR(MATCH(NK$1,'CSC Mitre'!BF$1:BF$220,0)),"",VLOOKUP(NK$1,'Tactic Recode'!$A$1:$B$547,2,FALSE))</f>
        <v/>
      </c>
      <c r="NL59" t="str">
        <f>IF(ISERROR(MATCH(NL$1,'CSC Mitre'!BF$1:BF$220,0)),"",VLOOKUP(NL$1,'Tactic Recode'!$A$1:$B$547,2,FALSE))</f>
        <v/>
      </c>
      <c r="NM59" t="str">
        <f>IF(ISERROR(MATCH(NM$1,'CSC Mitre'!BF$1:BF$220,0)),"",VLOOKUP(NM$1,'Tactic Recode'!$A$1:$B$547,2,FALSE))</f>
        <v>Collection, Credential Access</v>
      </c>
      <c r="NN59" t="str">
        <f>IF(ISERROR(MATCH(NN$1,'CSC Mitre'!BF$1:BF$220,0)),"",VLOOKUP(NN$1,'Tactic Recode'!$A$1:$B$547,2,FALSE))</f>
        <v>Collection, Credential Access</v>
      </c>
      <c r="NO59" t="str">
        <f>IF(ISERROR(MATCH(NO$1,'CSC Mitre'!BF$1:BF$220,0)),"",VLOOKUP(NO$1,'Tactic Recode'!$A$1:$B$547,2,FALSE))</f>
        <v>Collection, Credential Access</v>
      </c>
      <c r="NP59" t="str">
        <f>IF(ISERROR(MATCH(NP$1,'CSC Mitre'!BF$1:BF$220,0)),"",VLOOKUP(NP$1,'Tactic Recode'!$A$1:$B$547,2,FALSE))</f>
        <v/>
      </c>
      <c r="NQ59" t="str">
        <f>IF(ISERROR(MATCH(NQ$1,'CSC Mitre'!BF$1:BF$220,0)),"",VLOOKUP(NQ$1,'Tactic Recode'!$A$1:$B$547,2,FALSE))</f>
        <v/>
      </c>
      <c r="NR59" t="str">
        <f>IF(ISERROR(MATCH(NR$1,'CSC Mitre'!BF$1:BF$220,0)),"",VLOOKUP(NR$1,'Tactic Recode'!$A$1:$B$547,2,FALSE))</f>
        <v/>
      </c>
      <c r="NS59" t="str">
        <f>IF(ISERROR(MATCH(NS$1,'CSC Mitre'!BF$1:BF$220,0)),"",VLOOKUP(NS$1,'Tactic Recode'!$A$1:$B$547,2,FALSE))</f>
        <v/>
      </c>
      <c r="NT59" t="str">
        <f>IF(ISERROR(MATCH(NT$1,'CSC Mitre'!BF$1:BF$220,0)),"",VLOOKUP(NT$1,'Tactic Recode'!$A$1:$B$547,2,FALSE))</f>
        <v/>
      </c>
      <c r="NU59" t="str">
        <f>IF(ISERROR(MATCH(NU$1,'CSC Mitre'!BF$1:BF$220,0)),"",VLOOKUP(NU$1,'Tactic Recode'!$A$1:$B$547,2,FALSE))</f>
        <v/>
      </c>
      <c r="NV59" t="str">
        <f>IF(ISERROR(MATCH(NV$1,'CSC Mitre'!BF$1:BF$220,0)),"",VLOOKUP(NV$1,'Tactic Recode'!$A$1:$B$547,2,FALSE))</f>
        <v/>
      </c>
      <c r="NW59" t="str">
        <f>IF(ISERROR(MATCH(NW$1,'CSC Mitre'!BF$1:BF$220,0)),"",VLOOKUP(NW$1,'Tactic Recode'!$A$1:$B$547,2,FALSE))</f>
        <v/>
      </c>
      <c r="NX59" t="str">
        <f>IF(ISERROR(MATCH(NX$1,'CSC Mitre'!BF$1:BF$220,0)),"",VLOOKUP(NX$1,'Tactic Recode'!$A$1:$B$547,2,FALSE))</f>
        <v/>
      </c>
      <c r="NY59" t="str">
        <f>IF(ISERROR(MATCH(NY$1,'CSC Mitre'!BF$1:BF$220,0)),"",VLOOKUP(NY$1,'Tactic Recode'!$A$1:$B$547,2,FALSE))</f>
        <v/>
      </c>
      <c r="NZ59" t="str">
        <f>IF(ISERROR(MATCH(NZ$1,'CSC Mitre'!BF$1:BF$220,0)),"",VLOOKUP(NZ$1,'Tactic Recode'!$A$1:$B$547,2,FALSE))</f>
        <v/>
      </c>
      <c r="OA59" t="str">
        <f>IF(ISERROR(MATCH(OA$1,'CSC Mitre'!BF$1:BF$220,0)),"",VLOOKUP(OA$1,'Tactic Recode'!$A$1:$B$547,2,FALSE))</f>
        <v/>
      </c>
      <c r="OB59" t="str">
        <f>IF(ISERROR(MATCH(OB$1,'CSC Mitre'!BF$1:BF$220,0)),"",VLOOKUP(OB$1,'Tactic Recode'!$A$1:$B$547,2,FALSE))</f>
        <v/>
      </c>
      <c r="OC59" t="str">
        <f>IF(ISERROR(MATCH(OC$1,'CSC Mitre'!BF$1:BF$220,0)),"",VLOOKUP(OC$1,'Tactic Recode'!$A$1:$B$547,2,FALSE))</f>
        <v/>
      </c>
      <c r="OD59" t="str">
        <f>IF(ISERROR(MATCH(OD$1,'CSC Mitre'!BF$1:BF$220,0)),"",VLOOKUP(OD$1,'Tactic Recode'!$A$1:$B$547,2,FALSE))</f>
        <v/>
      </c>
      <c r="OE59" t="str">
        <f>IF(ISERROR(MATCH(OE$1,'CSC Mitre'!BF$1:BF$220,0)),"",VLOOKUP(OE$1,'Tactic Recode'!$A$1:$B$547,2,FALSE))</f>
        <v/>
      </c>
      <c r="OF59" t="str">
        <f>IF(ISERROR(MATCH(OF$1,'CSC Mitre'!BF$1:BF$220,0)),"",VLOOKUP(OF$1,'Tactic Recode'!$A$1:$B$547,2,FALSE))</f>
        <v/>
      </c>
      <c r="OG59" t="str">
        <f>IF(ISERROR(MATCH(OG$1,'CSC Mitre'!BF$1:BF$220,0)),"",VLOOKUP(OG$1,'Tactic Recode'!$A$1:$B$547,2,FALSE))</f>
        <v/>
      </c>
      <c r="OH59" t="str">
        <f>IF(ISERROR(MATCH(OH$1,'CSC Mitre'!BF$1:BF$220,0)),"",VLOOKUP(OH$1,'Tactic Recode'!$A$1:$B$547,2,FALSE))</f>
        <v/>
      </c>
      <c r="OI59" t="str">
        <f>IF(ISERROR(MATCH(OI$1,'CSC Mitre'!BF$1:BF$220,0)),"",VLOOKUP(OI$1,'Tactic Recode'!$A$1:$B$547,2,FALSE))</f>
        <v/>
      </c>
      <c r="OJ59" t="str">
        <f>IF(ISERROR(MATCH(OJ$1,'CSC Mitre'!BF$1:BF$220,0)),"",VLOOKUP(OJ$1,'Tactic Recode'!$A$1:$B$547,2,FALSE))</f>
        <v/>
      </c>
      <c r="OK59" t="str">
        <f>IF(ISERROR(MATCH(OK$1,'CSC Mitre'!BF$1:BF$220,0)),"",VLOOKUP(OK$1,'Tactic Recode'!$A$1:$B$547,2,FALSE))</f>
        <v/>
      </c>
      <c r="OL59" t="str">
        <f>IF(ISERROR(MATCH(OL$1,'CSC Mitre'!BF$1:BF$220,0)),"",VLOOKUP(OL$1,'Tactic Recode'!$A$1:$B$547,2,FALSE))</f>
        <v/>
      </c>
      <c r="OM59" t="str">
        <f>IF(ISERROR(MATCH(OM$1,'CSC Mitre'!BF$1:BF$220,0)),"",VLOOKUP(OM$1,'Tactic Recode'!$A$1:$B$547,2,FALSE))</f>
        <v>Lateral Movement</v>
      </c>
      <c r="ON59" t="str">
        <f>IF(ISERROR(MATCH(ON$1,'CSC Mitre'!BF$1:BF$220,0)),"",VLOOKUP(ON$1,'Tactic Recode'!$A$1:$B$547,2,FALSE))</f>
        <v/>
      </c>
      <c r="OO59" t="str">
        <f>IF(ISERROR(MATCH(OO$1,'CSC Mitre'!BF$1:BF$220,0)),"",VLOOKUP(OO$1,'Tactic Recode'!$A$1:$B$547,2,FALSE))</f>
        <v>Lateral Movement</v>
      </c>
      <c r="OP59" t="str">
        <f>IF(ISERROR(MATCH(OP$1,'CSC Mitre'!BF$1:BF$220,0)),"",VLOOKUP(OP$1,'Tactic Recode'!$A$1:$B$547,2,FALSE))</f>
        <v/>
      </c>
      <c r="OQ59" t="str">
        <f>IF(ISERROR(MATCH(OQ$1,'CSC Mitre'!BF$1:BF$220,0)),"",VLOOKUP(OQ$1,'Tactic Recode'!$A$1:$B$547,2,FALSE))</f>
        <v/>
      </c>
      <c r="OR59" t="str">
        <f>IF(ISERROR(MATCH(OR$1,'CSC Mitre'!BF$1:BF$220,0)),"",VLOOKUP(OR$1,'Tactic Recode'!$A$1:$B$547,2,FALSE))</f>
        <v/>
      </c>
      <c r="OS59" t="str">
        <f>IF(ISERROR(MATCH(OS$1,'CSC Mitre'!BF$1:BF$220,0)),"",VLOOKUP(OS$1,'Tactic Recode'!$A$1:$B$547,2,FALSE))</f>
        <v/>
      </c>
      <c r="OT59" t="str">
        <f>IF(ISERROR(MATCH(OT$1,'CSC Mitre'!BF$1:BF$220,0)),"",VLOOKUP(OT$1,'Tactic Recode'!$A$1:$B$547,2,FALSE))</f>
        <v/>
      </c>
      <c r="OU59" t="str">
        <f>IF(ISERROR(MATCH(OU$1,'CSC Mitre'!BF$1:BF$220,0)),"",VLOOKUP(OU$1,'Tactic Recode'!$A$1:$B$547,2,FALSE))</f>
        <v/>
      </c>
      <c r="OV59" t="str">
        <f>IF(ISERROR(MATCH(OV$1,'CSC Mitre'!BF$1:BF$220,0)),"",VLOOKUP(OV$1,'Tactic Recode'!$A$1:$B$547,2,FALSE))</f>
        <v/>
      </c>
      <c r="OW59" t="str">
        <f>IF(ISERROR(MATCH(OW$1,'CSC Mitre'!BF$1:BF$220,0)),"",VLOOKUP(OW$1,'Tactic Recode'!$A$1:$B$547,2,FALSE))</f>
        <v/>
      </c>
      <c r="OX59" t="str">
        <f>IF(ISERROR(MATCH(OX$1,'CSC Mitre'!BF$1:BF$220,0)),"",VLOOKUP(OX$1,'Tactic Recode'!$A$1:$B$547,2,FALSE))</f>
        <v/>
      </c>
      <c r="OY59" t="str">
        <f>IF(ISERROR(MATCH(OY$1,'CSC Mitre'!BF$1:BF$220,0)),"",VLOOKUP(OY$1,'Tactic Recode'!$A$1:$B$547,2,FALSE))</f>
        <v/>
      </c>
      <c r="OZ59" t="str">
        <f>IF(ISERROR(MATCH(OZ$1,'CSC Mitre'!BF$1:BF$220,0)),"",VLOOKUP(OZ$1,'Tactic Recode'!$A$1:$B$547,2,FALSE))</f>
        <v/>
      </c>
      <c r="PA59" t="str">
        <f>IF(ISERROR(MATCH(PA$1,'CSC Mitre'!BF$1:BF$220,0)),"",VLOOKUP(PA$1,'Tactic Recode'!$A$1:$B$547,2,FALSE))</f>
        <v/>
      </c>
      <c r="PB59" t="str">
        <f>IF(ISERROR(MATCH(PB$1,'CSC Mitre'!BF$1:BF$220,0)),"",VLOOKUP(PB$1,'Tactic Recode'!$A$1:$B$547,2,FALSE))</f>
        <v/>
      </c>
      <c r="PC59" t="str">
        <f>IF(ISERROR(MATCH(PC$1,'CSC Mitre'!BF$1:BF$220,0)),"",VLOOKUP(PC$1,'Tactic Recode'!$A$1:$B$547,2,FALSE))</f>
        <v/>
      </c>
      <c r="PD59" t="str">
        <f>IF(ISERROR(MATCH(PD$1,'CSC Mitre'!BF$1:BF$220,0)),"",VLOOKUP(PD$1,'Tactic Recode'!$A$1:$B$547,2,FALSE))</f>
        <v/>
      </c>
      <c r="PE59" t="str">
        <f>IF(ISERROR(MATCH(PE$1,'CSC Mitre'!BF$1:BF$220,0)),"",VLOOKUP(PE$1,'Tactic Recode'!$A$1:$B$547,2,FALSE))</f>
        <v/>
      </c>
      <c r="PF59" t="str">
        <f>IF(ISERROR(MATCH(PF$1,'CSC Mitre'!BF$1:BF$220,0)),"",VLOOKUP(PF$1,'Tactic Recode'!$A$1:$B$547,2,FALSE))</f>
        <v/>
      </c>
      <c r="PG59" t="str">
        <f>IF(ISERROR(MATCH(PG$1,'CSC Mitre'!BF$1:BF$220,0)),"",VLOOKUP(PG$1,'Tactic Recode'!$A$1:$B$547,2,FALSE))</f>
        <v/>
      </c>
      <c r="PH59" t="str">
        <f>IF(ISERROR(MATCH(PH$1,'CSC Mitre'!BF$1:BF$220,0)),"",VLOOKUP(PH$1,'Tactic Recode'!$A$1:$B$547,2,FALSE))</f>
        <v/>
      </c>
      <c r="PI59" t="str">
        <f>IF(ISERROR(MATCH(PI$1,'CSC Mitre'!BF$1:BF$220,0)),"",VLOOKUP(PI$1,'Tactic Recode'!$A$1:$B$547,2,FALSE))</f>
        <v/>
      </c>
      <c r="PJ59" t="str">
        <f>IF(ISERROR(MATCH(PJ$1,'CSC Mitre'!BF$1:BF$220,0)),"",VLOOKUP(PJ$1,'Tactic Recode'!$A$1:$B$547,2,FALSE))</f>
        <v/>
      </c>
      <c r="PK59" t="str">
        <f>IF(ISERROR(MATCH(PK$1,'CSC Mitre'!BF$1:BF$220,0)),"",VLOOKUP(PK$1,'Tactic Recode'!$A$1:$B$547,2,FALSE))</f>
        <v/>
      </c>
      <c r="PL59" t="str">
        <f>IF(ISERROR(MATCH(PL$1,'CSC Mitre'!BF$1:BF$220,0)),"",VLOOKUP(PL$1,'Tactic Recode'!$A$1:$B$547,2,FALSE))</f>
        <v>Lateral Movement</v>
      </c>
      <c r="PM59" t="str">
        <f>IF(ISERROR(MATCH(PM$1,'CSC Mitre'!BF$1:BF$220,0)),"",VLOOKUP(PM$1,'Tactic Recode'!$A$1:$B$547,2,FALSE))</f>
        <v/>
      </c>
      <c r="PN59" t="str">
        <f>IF(ISERROR(MATCH(PN$1,'CSC Mitre'!BF$1:BF$220,0)),"",VLOOKUP(PN$1,'Tactic Recode'!$A$1:$B$547,2,FALSE))</f>
        <v/>
      </c>
      <c r="PO59" t="str">
        <f>IF(ISERROR(MATCH(PO$1,'CSC Mitre'!BF$1:BF$220,0)),"",VLOOKUP(PO$1,'Tactic Recode'!$A$1:$B$547,2,FALSE))</f>
        <v/>
      </c>
      <c r="PP59" t="str">
        <f>IF(ISERROR(MATCH(PP$1,'CSC Mitre'!BF$1:BF$220,0)),"",VLOOKUP(PP$1,'Tactic Recode'!$A$1:$B$547,2,FALSE))</f>
        <v/>
      </c>
      <c r="PQ59" t="str">
        <f>IF(ISERROR(MATCH(PQ$1,'CSC Mitre'!BF$1:BF$220,0)),"",VLOOKUP(PQ$1,'Tactic Recode'!$A$1:$B$547,2,FALSE))</f>
        <v/>
      </c>
      <c r="PR59" t="str">
        <f>IF(ISERROR(MATCH(PR$1,'CSC Mitre'!BF$1:BF$220,0)),"",VLOOKUP(PR$1,'Tactic Recode'!$A$1:$B$547,2,FALSE))</f>
        <v/>
      </c>
      <c r="PS59" t="str">
        <f>IF(ISERROR(MATCH(PS$1,'CSC Mitre'!BF$1:BF$220,0)),"",VLOOKUP(PS$1,'Tactic Recode'!$A$1:$B$547,2,FALSE))</f>
        <v/>
      </c>
      <c r="PT59" t="str">
        <f>IF(ISERROR(MATCH(PT$1,'CSC Mitre'!BF$1:BF$220,0)),"",VLOOKUP(PT$1,'Tactic Recode'!$A$1:$B$547,2,FALSE))</f>
        <v/>
      </c>
      <c r="PU59" t="str">
        <f>IF(ISERROR(MATCH(PU$1,'CSC Mitre'!BF$1:BF$220,0)),"",VLOOKUP(PU$1,'Tactic Recode'!$A$1:$B$547,2,FALSE))</f>
        <v/>
      </c>
      <c r="PV59" t="str">
        <f>IF(ISERROR(MATCH(PV$1,'CSC Mitre'!BF$1:BF$220,0)),"",VLOOKUP(PV$1,'Tactic Recode'!$A$1:$B$547,2,FALSE))</f>
        <v/>
      </c>
      <c r="PW59" t="str">
        <f>IF(ISERROR(MATCH(PW$1,'CSC Mitre'!BF$1:BF$220,0)),"",VLOOKUP(PW$1,'Tactic Recode'!$A$1:$B$547,2,FALSE))</f>
        <v/>
      </c>
      <c r="PX59" t="str">
        <f>IF(ISERROR(MATCH(PX$1,'CSC Mitre'!BF$1:BF$220,0)),"",VLOOKUP(PX$1,'Tactic Recode'!$A$1:$B$547,2,FALSE))</f>
        <v/>
      </c>
      <c r="PY59" t="str">
        <f>IF(ISERROR(MATCH(PY$1,'CSC Mitre'!BF$1:BF$220,0)),"",VLOOKUP(PY$1,'Tactic Recode'!$A$1:$B$547,2,FALSE))</f>
        <v/>
      </c>
      <c r="PZ59" t="str">
        <f>IF(ISERROR(MATCH(PZ$1,'CSC Mitre'!BF$1:BF$220,0)),"",VLOOKUP(PZ$1,'Tactic Recode'!$A$1:$B$547,2,FALSE))</f>
        <v/>
      </c>
      <c r="QA59" t="str">
        <f>IF(ISERROR(MATCH(QA$1,'CSC Mitre'!BF$1:BF$220,0)),"",VLOOKUP(QA$1,'Tactic Recode'!$A$1:$B$547,2,FALSE))</f>
        <v/>
      </c>
      <c r="QB59" t="str">
        <f>IF(ISERROR(MATCH(QB$1,'CSC Mitre'!BF$1:BF$220,0)),"",VLOOKUP(QB$1,'Tactic Recode'!$A$1:$B$547,2,FALSE))</f>
        <v/>
      </c>
      <c r="QC59" t="str">
        <f>IF(ISERROR(MATCH(QC$1,'CSC Mitre'!BF$1:BF$220,0)),"",VLOOKUP(QC$1,'Tactic Recode'!$A$1:$B$547,2,FALSE))</f>
        <v/>
      </c>
      <c r="QD59" t="str">
        <f>IF(ISERROR(MATCH(QD$1,'CSC Mitre'!BF$1:BF$220,0)),"",VLOOKUP(QD$1,'Tactic Recode'!$A$1:$B$547,2,FALSE))</f>
        <v/>
      </c>
      <c r="QE59" t="str">
        <f>IF(ISERROR(MATCH(QE$1,'CSC Mitre'!BF$1:BF$220,0)),"",VLOOKUP(QE$1,'Tactic Recode'!$A$1:$B$547,2,FALSE))</f>
        <v/>
      </c>
      <c r="QF59" t="str">
        <f>IF(ISERROR(MATCH(QF$1,'CSC Mitre'!BF$1:BF$220,0)),"",VLOOKUP(QF$1,'Tactic Recode'!$A$1:$B$547,2,FALSE))</f>
        <v/>
      </c>
      <c r="QG59" t="str">
        <f>IF(ISERROR(MATCH(QG$1,'CSC Mitre'!BF$1:BF$220,0)),"",VLOOKUP(QG$1,'Tactic Recode'!$A$1:$B$547,2,FALSE))</f>
        <v/>
      </c>
      <c r="QH59" t="str">
        <f>IF(ISERROR(MATCH(QH$1,'CSC Mitre'!BF$1:BF$220,0)),"",VLOOKUP(QH$1,'Tactic Recode'!$A$1:$B$547,2,FALSE))</f>
        <v/>
      </c>
      <c r="QI59" t="str">
        <f>IF(ISERROR(MATCH(QI$1,'CSC Mitre'!BF$1:BF$220,0)),"",VLOOKUP(QI$1,'Tactic Recode'!$A$1:$B$547,2,FALSE))</f>
        <v/>
      </c>
      <c r="QJ59" t="str">
        <f>IF(ISERROR(MATCH(QJ$1,'CSC Mitre'!BF$1:BF$220,0)),"",VLOOKUP(QJ$1,'Tactic Recode'!$A$1:$B$547,2,FALSE))</f>
        <v/>
      </c>
      <c r="QK59" t="str">
        <f>IF(ISERROR(MATCH(QK$1,'CSC Mitre'!BF$1:BF$220,0)),"",VLOOKUP(QK$1,'Tactic Recode'!$A$1:$B$547,2,FALSE))</f>
        <v/>
      </c>
      <c r="QL59" t="str">
        <f>IF(ISERROR(MATCH(QL$1,'CSC Mitre'!BF$1:BF$220,0)),"",VLOOKUP(QL$1,'Tactic Recode'!$A$1:$B$547,2,FALSE))</f>
        <v/>
      </c>
      <c r="QM59" t="str">
        <f>IF(ISERROR(MATCH(QM$1,'CSC Mitre'!BF$1:BF$220,0)),"",VLOOKUP(QM$1,'Tactic Recode'!$A$1:$B$547,2,FALSE))</f>
        <v/>
      </c>
      <c r="QN59" t="str">
        <f>IF(ISERROR(MATCH(QN$1,'CSC Mitre'!BF$1:BF$220,0)),"",VLOOKUP(QN$1,'Tactic Recode'!$A$1:$B$547,2,FALSE))</f>
        <v/>
      </c>
      <c r="QO59" t="str">
        <f>IF(ISERROR(MATCH(QO$1,'CSC Mitre'!BF$1:BF$220,0)),"",VLOOKUP(QO$1,'Tactic Recode'!$A$1:$B$547,2,FALSE))</f>
        <v/>
      </c>
      <c r="QP59" t="str">
        <f>IF(ISERROR(MATCH(QP$1,'CSC Mitre'!BF$1:BF$220,0)),"",VLOOKUP(QP$1,'Tactic Recode'!$A$1:$B$547,2,FALSE))</f>
        <v/>
      </c>
      <c r="QQ59" t="str">
        <f>IF(ISERROR(MATCH(QQ$1,'CSC Mitre'!BF$1:BF$220,0)),"",VLOOKUP(QQ$1,'Tactic Recode'!$A$1:$B$547,2,FALSE))</f>
        <v/>
      </c>
      <c r="QR59" t="str">
        <f>IF(ISERROR(MATCH(QR$1,'CSC Mitre'!BF$1:BF$220,0)),"",VLOOKUP(QR$1,'Tactic Recode'!$A$1:$B$547,2,FALSE))</f>
        <v/>
      </c>
      <c r="QS59" t="str">
        <f>IF(ISERROR(MATCH(QS$1,'CSC Mitre'!BF$1:BF$220,0)),"",VLOOKUP(QS$1,'Tactic Recode'!$A$1:$B$547,2,FALSE))</f>
        <v/>
      </c>
      <c r="QT59" t="str">
        <f>IF(ISERROR(MATCH(QT$1,'CSC Mitre'!BF$1:BF$220,0)),"",VLOOKUP(QT$1,'Tactic Recode'!$A$1:$B$547,2,FALSE))</f>
        <v/>
      </c>
      <c r="QU59" t="str">
        <f>IF(ISERROR(MATCH(QU$1,'CSC Mitre'!BF$1:BF$220,0)),"",VLOOKUP(QU$1,'Tactic Recode'!$A$1:$B$547,2,FALSE))</f>
        <v/>
      </c>
      <c r="QV59" t="str">
        <f>IF(ISERROR(MATCH(QV$1,'CSC Mitre'!BF$1:BF$220,0)),"",VLOOKUP(QV$1,'Tactic Recode'!$A$1:$B$547,2,FALSE))</f>
        <v/>
      </c>
      <c r="QW59" t="str">
        <f>IF(ISERROR(MATCH(QW$1,'CSC Mitre'!BF$1:BF$220,0)),"",VLOOKUP(QW$1,'Tactic Recode'!$A$1:$B$547,2,FALSE))</f>
        <v/>
      </c>
      <c r="QX59" t="str">
        <f>IF(ISERROR(MATCH(QX$1,'CSC Mitre'!BF$1:BF$220,0)),"",VLOOKUP(QX$1,'Tactic Recode'!$A$1:$B$547,2,FALSE))</f>
        <v/>
      </c>
      <c r="QY59" t="str">
        <f>IF(ISERROR(MATCH(QY$1,'CSC Mitre'!BF$1:BF$220,0)),"",VLOOKUP(QY$1,'Tactic Recode'!$A$1:$B$547,2,FALSE))</f>
        <v/>
      </c>
      <c r="QZ59" t="str">
        <f>IF(ISERROR(MATCH(QZ$1,'CSC Mitre'!BF$1:BF$220,0)),"",VLOOKUP(QZ$1,'Tactic Recode'!$A$1:$B$547,2,FALSE))</f>
        <v/>
      </c>
      <c r="RA59" t="str">
        <f>IF(ISERROR(MATCH(RA$1,'CSC Mitre'!BF$1:BF$220,0)),"",VLOOKUP(RA$1,'Tactic Recode'!$A$1:$B$547,2,FALSE))</f>
        <v/>
      </c>
      <c r="RB59" t="str">
        <f>IF(ISERROR(MATCH(RB$1,'CSC Mitre'!BF$1:BF$220,0)),"",VLOOKUP(RB$1,'Tactic Recode'!$A$1:$B$547,2,FALSE))</f>
        <v/>
      </c>
      <c r="RC59" t="str">
        <f>IF(ISERROR(MATCH(RC$1,'CSC Mitre'!BF$1:BF$220,0)),"",VLOOKUP(RC$1,'Tactic Recode'!$A$1:$B$547,2,FALSE))</f>
        <v/>
      </c>
      <c r="RD59" t="str">
        <f>IF(ISERROR(MATCH(RD$1,'CSC Mitre'!BF$1:BF$220,0)),"",VLOOKUP(RD$1,'Tactic Recode'!$A$1:$B$547,2,FALSE))</f>
        <v/>
      </c>
      <c r="RE59" t="str">
        <f>IF(ISERROR(MATCH(RE$1,'CSC Mitre'!BF$1:BF$220,0)),"",VLOOKUP(RE$1,'Tactic Recode'!$A$1:$B$547,2,FALSE))</f>
        <v/>
      </c>
      <c r="RF59" t="str">
        <f>IF(ISERROR(MATCH(RF$1,'CSC Mitre'!BF$1:BF$220,0)),"",VLOOKUP(RF$1,'Tactic Recode'!$A$1:$B$547,2,FALSE))</f>
        <v/>
      </c>
      <c r="RG59" t="str">
        <f>IF(ISERROR(MATCH(RG$1,'CSC Mitre'!BF$1:BF$220,0)),"",VLOOKUP(RG$1,'Tactic Recode'!$A$1:$B$547,2,FALSE))</f>
        <v/>
      </c>
      <c r="RH59" t="str">
        <f>IF(ISERROR(MATCH(RH$1,'CSC Mitre'!BF$1:BF$220,0)),"",VLOOKUP(RH$1,'Tactic Recode'!$A$1:$B$547,2,FALSE))</f>
        <v/>
      </c>
      <c r="RI59" t="str">
        <f>IF(ISERROR(MATCH(RI$1,'CSC Mitre'!BF$1:BF$220,0)),"",VLOOKUP(RI$1,'Tactic Recode'!$A$1:$B$547,2,FALSE))</f>
        <v/>
      </c>
      <c r="RJ59" t="str">
        <f>IF(ISERROR(MATCH(RJ$1,'CSC Mitre'!BF$1:BF$220,0)),"",VLOOKUP(RJ$1,'Tactic Recode'!$A$1:$B$547,2,FALSE))</f>
        <v/>
      </c>
      <c r="RK59" t="str">
        <f>IF(ISERROR(MATCH(RK$1,'CSC Mitre'!BF$1:BF$220,0)),"",VLOOKUP(RK$1,'Tactic Recode'!$A$1:$B$547,2,FALSE))</f>
        <v/>
      </c>
      <c r="RL59" t="str">
        <f>IF(ISERROR(MATCH(RL$1,'CSC Mitre'!BF$1:BF$220,0)),"",VLOOKUP(RL$1,'Tactic Recode'!$A$1:$B$547,2,FALSE))</f>
        <v/>
      </c>
      <c r="RM59" t="str">
        <f>IF(ISERROR(MATCH(RM$1,'CSC Mitre'!BF$1:BF$220,0)),"",VLOOKUP(RM$1,'Tactic Recode'!$A$1:$B$547,2,FALSE))</f>
        <v/>
      </c>
      <c r="RN59" t="str">
        <f>IF(ISERROR(MATCH(RN$1,'CSC Mitre'!BF$1:BF$220,0)),"",VLOOKUP(RN$1,'Tactic Recode'!$A$1:$B$547,2,FALSE))</f>
        <v/>
      </c>
      <c r="RO59" t="str">
        <f>IF(ISERROR(MATCH(RO$1,'CSC Mitre'!BF$1:BF$220,0)),"",VLOOKUP(RO$1,'Tactic Recode'!$A$1:$B$547,2,FALSE))</f>
        <v/>
      </c>
      <c r="RP59" t="str">
        <f>IF(ISERROR(MATCH(RP$1,'CSC Mitre'!BF$1:BF$220,0)),"",VLOOKUP(RP$1,'Tactic Recode'!$A$1:$B$547,2,FALSE))</f>
        <v/>
      </c>
      <c r="RQ59" t="str">
        <f>IF(ISERROR(MATCH(RQ$1,'CSC Mitre'!BF$1:BF$220,0)),"",VLOOKUP(RQ$1,'Tactic Recode'!$A$1:$B$547,2,FALSE))</f>
        <v/>
      </c>
      <c r="RR59" t="str">
        <f>IF(ISERROR(MATCH(RR$1,'CSC Mitre'!BF$1:BF$220,0)),"",VLOOKUP(RR$1,'Tactic Recode'!$A$1:$B$547,2,FALSE))</f>
        <v/>
      </c>
      <c r="RS59" t="str">
        <f>IF(ISERROR(MATCH(RS$1,'CSC Mitre'!BF$1:BF$220,0)),"",VLOOKUP(RS$1,'Tactic Recode'!$A$1:$B$547,2,FALSE))</f>
        <v/>
      </c>
      <c r="RT59" t="str">
        <f>IF(ISERROR(MATCH(RT$1,'CSC Mitre'!BF$1:BF$220,0)),"",VLOOKUP(RT$1,'Tactic Recode'!$A$1:$B$547,2,FALSE))</f>
        <v/>
      </c>
      <c r="RU59" t="str">
        <f>IF(ISERROR(MATCH(RU$1,'CSC Mitre'!BF$1:BF$220,0)),"",VLOOKUP(RU$1,'Tactic Recode'!$A$1:$B$547,2,FALSE))</f>
        <v/>
      </c>
      <c r="RV59" t="str">
        <f>IF(ISERROR(MATCH(RV$1,'CSC Mitre'!BF$1:BF$220,0)),"",VLOOKUP(RV$1,'Tactic Recode'!$A$1:$B$547,2,FALSE))</f>
        <v/>
      </c>
      <c r="RW59" t="str">
        <f>IF(ISERROR(MATCH(RW$1,'CSC Mitre'!BF$1:BF$220,0)),"",VLOOKUP(RW$1,'Tactic Recode'!$A$1:$B$547,2,FALSE))</f>
        <v/>
      </c>
      <c r="RX59" t="str">
        <f>IF(ISERROR(MATCH(RX$1,'CSC Mitre'!BF$1:BF$220,0)),"",VLOOKUP(RX$1,'Tactic Recode'!$A$1:$B$547,2,FALSE))</f>
        <v/>
      </c>
      <c r="RY59" t="str">
        <f>IF(ISERROR(MATCH(RY$1,'CSC Mitre'!BF$1:BF$220,0)),"",VLOOKUP(RY$1,'Tactic Recode'!$A$1:$B$547,2,FALSE))</f>
        <v/>
      </c>
      <c r="RZ59" t="str">
        <f>IF(ISERROR(MATCH(RZ$1,'CSC Mitre'!BF$1:BF$220,0)),"",VLOOKUP(RZ$1,'Tactic Recode'!$A$1:$B$547,2,FALSE))</f>
        <v/>
      </c>
      <c r="SA59" t="str">
        <f>IF(ISERROR(MATCH(SA$1,'CSC Mitre'!BF$1:BF$220,0)),"",VLOOKUP(SA$1,'Tactic Recode'!$A$1:$B$547,2,FALSE))</f>
        <v/>
      </c>
      <c r="SB59" t="str">
        <f>IF(ISERROR(MATCH(SB$1,'CSC Mitre'!BF$1:BF$220,0)),"",VLOOKUP(SB$1,'Tactic Recode'!$A$1:$B$547,2,FALSE))</f>
        <v/>
      </c>
      <c r="SC59" t="str">
        <f>IF(ISERROR(MATCH(SC$1,'CSC Mitre'!BF$1:BF$220,0)),"",VLOOKUP(SC$1,'Tactic Recode'!$A$1:$B$547,2,FALSE))</f>
        <v/>
      </c>
      <c r="SD59" t="str">
        <f>IF(ISERROR(MATCH(SD$1,'CSC Mitre'!BF$1:BF$220,0)),"",VLOOKUP(SD$1,'Tactic Recode'!$A$1:$B$547,2,FALSE))</f>
        <v/>
      </c>
      <c r="SE59" t="str">
        <f>IF(ISERROR(MATCH(SE$1,'CSC Mitre'!BF$1:BF$220,0)),"",VLOOKUP(SE$1,'Tactic Recode'!$A$1:$B$547,2,FALSE))</f>
        <v/>
      </c>
      <c r="SF59" t="str">
        <f>IF(ISERROR(MATCH(SF$1,'CSC Mitre'!BF$1:BF$220,0)),"",VLOOKUP(SF$1,'Tactic Recode'!$A$1:$B$547,2,FALSE))</f>
        <v/>
      </c>
      <c r="SG59" t="str">
        <f>IF(ISERROR(MATCH(SG$1,'CSC Mitre'!BF$1:BF$220,0)),"",VLOOKUP(SG$1,'Tactic Recode'!$A$1:$B$547,2,FALSE))</f>
        <v/>
      </c>
      <c r="SH59" t="str">
        <f>IF(ISERROR(MATCH(SH$1,'CSC Mitre'!BF$1:BF$220,0)),"",VLOOKUP(SH$1,'Tactic Recode'!$A$1:$B$547,2,FALSE))</f>
        <v/>
      </c>
      <c r="SI59" t="str">
        <f>IF(ISERROR(MATCH(SI$1,'CSC Mitre'!BF$1:BF$220,0)),"",VLOOKUP(SI$1,'Tactic Recode'!$A$1:$B$547,2,FALSE))</f>
        <v/>
      </c>
      <c r="SJ59" t="str">
        <f>IF(ISERROR(MATCH(SJ$1,'CSC Mitre'!BF$1:BF$220,0)),"",VLOOKUP(SJ$1,'Tactic Recode'!$A$1:$B$547,2,FALSE))</f>
        <v/>
      </c>
      <c r="SK59" t="str">
        <f>IF(ISERROR(MATCH(SK$1,'CSC Mitre'!BF$1:BF$220,0)),"",VLOOKUP(SK$1,'Tactic Recode'!$A$1:$B$547,2,FALSE))</f>
        <v/>
      </c>
      <c r="SL59" t="str">
        <f>IF(ISERROR(MATCH(SL$1,'CSC Mitre'!BF$1:BF$220,0)),"",VLOOKUP(SL$1,'Tactic Recode'!$A$1:$B$547,2,FALSE))</f>
        <v/>
      </c>
      <c r="SM59" t="str">
        <f>IF(ISERROR(MATCH(SM$1,'CSC Mitre'!BF$1:BF$220,0)),"",VLOOKUP(SM$1,'Tactic Recode'!$A$1:$B$547,2,FALSE))</f>
        <v/>
      </c>
      <c r="SN59" t="str">
        <f>IF(ISERROR(MATCH(SN$1,'CSC Mitre'!BF$1:BF$220,0)),"",VLOOKUP(SN$1,'Tactic Recode'!$A$1:$B$547,2,FALSE))</f>
        <v/>
      </c>
      <c r="SO59" t="str">
        <f>IF(ISERROR(MATCH(SO$1,'CSC Mitre'!BF$1:BF$220,0)),"",VLOOKUP(SO$1,'Tactic Recode'!$A$1:$B$547,2,FALSE))</f>
        <v/>
      </c>
      <c r="SP59" t="str">
        <f>IF(ISERROR(MATCH(SP$1,'CSC Mitre'!BF$1:BF$220,0)),"",VLOOKUP(SP$1,'Tactic Recode'!$A$1:$B$547,2,FALSE))</f>
        <v/>
      </c>
      <c r="SQ59" t="str">
        <f>IF(ISERROR(MATCH(SQ$1,'CSC Mitre'!BF$1:BF$220,0)),"",VLOOKUP(SQ$1,'Tactic Recode'!$A$1:$B$547,2,FALSE))</f>
        <v/>
      </c>
      <c r="SR59" t="str">
        <f>IF(ISERROR(MATCH(SR$1,'CSC Mitre'!BF$1:BF$220,0)),"",VLOOKUP(SR$1,'Tactic Recode'!$A$1:$B$547,2,FALSE))</f>
        <v/>
      </c>
      <c r="SS59" t="str">
        <f>IF(ISERROR(MATCH(SS$1,'CSC Mitre'!BF$1:BF$220,0)),"",VLOOKUP(SS$1,'Tactic Recode'!$A$1:$B$547,2,FALSE))</f>
        <v/>
      </c>
      <c r="ST59" t="str">
        <f>IF(ISERROR(MATCH(ST$1,'CSC Mitre'!BF$1:BF$220,0)),"",VLOOKUP(ST$1,'Tactic Recode'!$A$1:$B$547,2,FALSE))</f>
        <v/>
      </c>
      <c r="SU59" t="str">
        <f>IF(ISERROR(MATCH(SU$1,'CSC Mitre'!BF$1:BF$220,0)),"",VLOOKUP(SU$1,'Tactic Recode'!$A$1:$B$547,2,FALSE))</f>
        <v/>
      </c>
      <c r="SV59" t="str">
        <f>IF(ISERROR(MATCH(SV$1,'CSC Mitre'!BF$1:BF$220,0)),"",VLOOKUP(SV$1,'Tactic Recode'!$A$1:$B$547,2,FALSE))</f>
        <v/>
      </c>
      <c r="SW59" t="str">
        <f>IF(ISERROR(MATCH(SW$1,'CSC Mitre'!BF$1:BF$220,0)),"",VLOOKUP(SW$1,'Tactic Recode'!$A$1:$B$547,2,FALSE))</f>
        <v/>
      </c>
      <c r="SX59" t="str">
        <f>IF(ISERROR(MATCH(SX$1,'CSC Mitre'!BF$1:BF$220,0)),"",VLOOKUP(SX$1,'Tactic Recode'!$A$1:$B$547,2,FALSE))</f>
        <v/>
      </c>
      <c r="SY59" t="str">
        <f>IF(ISERROR(MATCH(SY$1,'CSC Mitre'!BF$1:BF$220,0)),"",VLOOKUP(SY$1,'Tactic Recode'!$A$1:$B$547,2,FALSE))</f>
        <v/>
      </c>
      <c r="SZ59" t="str">
        <f>IF(ISERROR(MATCH(SZ$1,'CSC Mitre'!BF$1:BF$220,0)),"",VLOOKUP(SZ$1,'Tactic Recode'!$A$1:$B$547,2,FALSE))</f>
        <v/>
      </c>
      <c r="TA59" t="str">
        <f>IF(ISERROR(MATCH(TA$1,'CSC Mitre'!BF$1:BF$220,0)),"",VLOOKUP(TA$1,'Tactic Recode'!$A$1:$B$547,2,FALSE))</f>
        <v/>
      </c>
      <c r="TB59" t="str">
        <f>IF(ISERROR(MATCH(TB$1,'CSC Mitre'!BF$1:BF$220,0)),"",VLOOKUP(TB$1,'Tactic Recode'!$A$1:$B$547,2,FALSE))</f>
        <v/>
      </c>
      <c r="TC59" t="str">
        <f>IF(ISERROR(MATCH(TC$1,'CSC Mitre'!BF$1:BF$220,0)),"",VLOOKUP(TC$1,'Tactic Recode'!$A$1:$B$547,2,FALSE))</f>
        <v/>
      </c>
      <c r="TD59" t="str">
        <f>IF(ISERROR(MATCH(TD$1,'CSC Mitre'!BF$1:BF$220,0)),"",VLOOKUP(TD$1,'Tactic Recode'!$A$1:$B$547,2,FALSE))</f>
        <v/>
      </c>
      <c r="TE59" t="str">
        <f>IF(ISERROR(MATCH(TE$1,'CSC Mitre'!BF$1:BF$220,0)),"",VLOOKUP(TE$1,'Tactic Recode'!$A$1:$B$547,2,FALSE))</f>
        <v/>
      </c>
      <c r="TF59" t="str">
        <f>IF(ISERROR(MATCH(TF$1,'CSC Mitre'!BF$1:BF$220,0)),"",VLOOKUP(TF$1,'Tactic Recode'!$A$1:$B$547,2,FALSE))</f>
        <v/>
      </c>
      <c r="TG59" t="str">
        <f>IF(ISERROR(MATCH(TG$1,'CSC Mitre'!BF$1:BF$220,0)),"",VLOOKUP(TG$1,'Tactic Recode'!$A$1:$B$547,2,FALSE))</f>
        <v/>
      </c>
      <c r="TH59" t="str">
        <f>IF(ISERROR(MATCH(TH$1,'CSC Mitre'!BF$1:BF$220,0)),"",VLOOKUP(TH$1,'Tactic Recode'!$A$1:$B$547,2,FALSE))</f>
        <v/>
      </c>
      <c r="TI59" t="str">
        <f>IF(ISERROR(MATCH(TI$1,'CSC Mitre'!BF$1:BF$220,0)),"",VLOOKUP(TI$1,'Tactic Recode'!$A$1:$B$547,2,FALSE))</f>
        <v/>
      </c>
      <c r="TJ59" t="str">
        <f>IF(ISERROR(MATCH(TJ$1,'CSC Mitre'!BF$1:BF$220,0)),"",VLOOKUP(TJ$1,'Tactic Recode'!$A$1:$B$547,2,FALSE))</f>
        <v/>
      </c>
      <c r="TK59" t="str">
        <f>IF(ISERROR(MATCH(TK$1,'CSC Mitre'!BF$1:BF$220,0)),"",VLOOKUP(TK$1,'Tactic Recode'!$A$1:$B$547,2,FALSE))</f>
        <v/>
      </c>
      <c r="TL59" t="str">
        <f>IF(ISERROR(MATCH(TL$1,'CSC Mitre'!BF$1:BF$220,0)),"",VLOOKUP(TL$1,'Tactic Recode'!$A$1:$B$547,2,FALSE))</f>
        <v/>
      </c>
      <c r="TM59" t="str">
        <f>IF(ISERROR(MATCH(TM$1,'CSC Mitre'!BF$1:BF$220,0)),"",VLOOKUP(TM$1,'Tactic Recode'!$A$1:$B$547,2,FALSE))</f>
        <v/>
      </c>
      <c r="TN59" t="str">
        <f>IF(ISERROR(MATCH(TN$1,'CSC Mitre'!BF$1:BF$220,0)),"",VLOOKUP(TN$1,'Tactic Recode'!$A$1:$B$547,2,FALSE))</f>
        <v>Collection</v>
      </c>
      <c r="TO59" t="str">
        <f>IF(ISERROR(MATCH(TO$1,'CSC Mitre'!BF$1:BF$220,0)),"",VLOOKUP(TO$1,'Tactic Recode'!$A$1:$B$547,2,FALSE))</f>
        <v>Collection</v>
      </c>
      <c r="TP59" t="str">
        <f>IF(ISERROR(MATCH(TP$1,'CSC Mitre'!BF$1:BF$220,0)),"",VLOOKUP(TP$1,'Tactic Recode'!$A$1:$B$547,2,FALSE))</f>
        <v>Collection</v>
      </c>
      <c r="TQ59" t="str">
        <f>IF(ISERROR(MATCH(TQ$1,'CSC Mitre'!BF$1:BF$220,0)),"",VLOOKUP(TQ$1,'Tactic Recode'!$A$1:$B$547,2,FALSE))</f>
        <v/>
      </c>
      <c r="TR59" t="str">
        <f>IF(ISERROR(MATCH(TR$1,'CSC Mitre'!BF$1:BF$220,0)),"",VLOOKUP(TR$1,'Tactic Recode'!$A$1:$B$547,2,FALSE))</f>
        <v/>
      </c>
      <c r="TS59" t="str">
        <f>IF(ISERROR(MATCH(TS$1,'CSC Mitre'!BF$1:BF$220,0)),"",VLOOKUP(TS$1,'Tactic Recode'!$A$1:$B$547,2,FALSE))</f>
        <v/>
      </c>
      <c r="TT59" t="str">
        <f>IF(ISERROR(MATCH(TT$1,'CSC Mitre'!BF$1:BF$220,0)),"",VLOOKUP(TT$1,'Tactic Recode'!$A$1:$B$547,2,FALSE))</f>
        <v/>
      </c>
      <c r="TU59" t="str">
        <f>IF(ISERROR(MATCH(TU$1,'CSC Mitre'!BF$1:BF$220,0)),"",VLOOKUP(TU$1,'Tactic Recode'!$A$1:$B$547,2,FALSE))</f>
        <v/>
      </c>
      <c r="TV59" t="str">
        <f>IF(ISERROR(MATCH(TV$1,'CSC Mitre'!BF$1:BF$220,0)),"",VLOOKUP(TV$1,'Tactic Recode'!$A$1:$B$547,2,FALSE))</f>
        <v/>
      </c>
      <c r="TW59" t="str">
        <f>IF(ISERROR(MATCH(TW$1,'CSC Mitre'!BF$1:BF$220,0)),"",VLOOKUP(TW$1,'Tactic Recode'!$A$1:$B$547,2,FALSE))</f>
        <v/>
      </c>
      <c r="TX59" t="str">
        <f>IF(ISERROR(MATCH(TX$1,'CSC Mitre'!BF$1:BF$220,0)),"",VLOOKUP(TX$1,'Tactic Recode'!$A$1:$B$547,2,FALSE))</f>
        <v/>
      </c>
      <c r="TY59" t="str">
        <f>IF(ISERROR(MATCH(TY$1,'CSC Mitre'!BF$1:BF$220,0)),"",VLOOKUP(TY$1,'Tactic Recode'!$A$1:$B$547,2,FALSE))</f>
        <v/>
      </c>
      <c r="TZ59" t="str">
        <f>IF(ISERROR(MATCH(TZ$1,'CSC Mitre'!BF$1:BF$220,0)),"",VLOOKUP(TZ$1,'Tactic Recode'!$A$1:$B$547,2,FALSE))</f>
        <v/>
      </c>
      <c r="UA59" t="str">
        <f>IF(ISERROR(MATCH(UA$1,'CSC Mitre'!BF$1:BF$220,0)),"",VLOOKUP(UA$1,'Tactic Recode'!$A$1:$B$547,2,FALSE))</f>
        <v/>
      </c>
      <c r="UB59" t="str">
        <f>IF(ISERROR(MATCH(UB$1,'CSC Mitre'!BF$1:BF$220,0)),"",VLOOKUP(UB$1,'Tactic Recode'!$A$1:$B$547,2,FALSE))</f>
        <v/>
      </c>
    </row>
    <row r="60" spans="1:548" x14ac:dyDescent="0.25">
      <c r="A60" s="59" t="s">
        <v>457</v>
      </c>
      <c r="B60" t="str">
        <f>IF(ISERROR(MATCH(B$1,'CSC Mitre'!BG$1:BG$220,0)),"",VLOOKUP(B$1,'Tactic Recode'!$A$1:$B$547,2,FALSE))</f>
        <v/>
      </c>
      <c r="C60" t="str">
        <f>IF(ISERROR(MATCH(C$1,'CSC Mitre'!BG$1:BG$220,0)),"",VLOOKUP(C$1,'Tactic Recode'!$A$1:$B$547,2,FALSE))</f>
        <v/>
      </c>
      <c r="D60" t="str">
        <f>IF(ISERROR(MATCH(D$1,'CSC Mitre'!BG$1:BG$220,0)),"",VLOOKUP(D$1,'Tactic Recode'!$A$1:$B$547,2,FALSE))</f>
        <v/>
      </c>
      <c r="E60" t="str">
        <f>IF(ISERROR(MATCH(E$1,'CSC Mitre'!BG$1:BG$220,0)),"",VLOOKUP(E$1,'Tactic Recode'!$A$1:$B$547,2,FALSE))</f>
        <v/>
      </c>
      <c r="F60" t="str">
        <f>IF(ISERROR(MATCH(F$1,'CSC Mitre'!BG$1:BG$220,0)),"",VLOOKUP(F$1,'Tactic Recode'!$A$1:$B$547,2,FALSE))</f>
        <v/>
      </c>
      <c r="G60" t="str">
        <f>IF(ISERROR(MATCH(G$1,'CSC Mitre'!BG$1:BG$220,0)),"",VLOOKUP(G$1,'Tactic Recode'!$A$1:$B$547,2,FALSE))</f>
        <v/>
      </c>
      <c r="H60" t="str">
        <f>IF(ISERROR(MATCH(H$1,'CSC Mitre'!BG$1:BG$220,0)),"",VLOOKUP(H$1,'Tactic Recode'!$A$1:$B$547,2,FALSE))</f>
        <v/>
      </c>
      <c r="I60" t="str">
        <f>IF(ISERROR(MATCH(I$1,'CSC Mitre'!BG$1:BG$220,0)),"",VLOOKUP(I$1,'Tactic Recode'!$A$1:$B$547,2,FALSE))</f>
        <v/>
      </c>
      <c r="J60" t="str">
        <f>IF(ISERROR(MATCH(J$1,'CSC Mitre'!BG$1:BG$220,0)),"",VLOOKUP(J$1,'Tactic Recode'!$A$1:$B$547,2,FALSE))</f>
        <v/>
      </c>
      <c r="K60" t="str">
        <f>IF(ISERROR(MATCH(K$1,'CSC Mitre'!BG$1:BG$220,0)),"",VLOOKUP(K$1,'Tactic Recode'!$A$1:$B$547,2,FALSE))</f>
        <v/>
      </c>
      <c r="L60" t="str">
        <f>IF(ISERROR(MATCH(L$1,'CSC Mitre'!BG$1:BG$220,0)),"",VLOOKUP(L$1,'Tactic Recode'!$A$1:$B$547,2,FALSE))</f>
        <v/>
      </c>
      <c r="M60" t="str">
        <f>IF(ISERROR(MATCH(M$1,'CSC Mitre'!BG$1:BG$220,0)),"",VLOOKUP(M$1,'Tactic Recode'!$A$1:$B$547,2,FALSE))</f>
        <v/>
      </c>
      <c r="N60" t="str">
        <f>IF(ISERROR(MATCH(N$1,'CSC Mitre'!BG$1:BG$220,0)),"",VLOOKUP(N$1,'Tactic Recode'!$A$1:$B$547,2,FALSE))</f>
        <v/>
      </c>
      <c r="O60" t="str">
        <f>IF(ISERROR(MATCH(O$1,'CSC Mitre'!BG$1:BG$220,0)),"",VLOOKUP(O$1,'Tactic Recode'!$A$1:$B$547,2,FALSE))</f>
        <v/>
      </c>
      <c r="P60" t="str">
        <f>IF(ISERROR(MATCH(P$1,'CSC Mitre'!BG$1:BG$220,0)),"",VLOOKUP(P$1,'Tactic Recode'!$A$1:$B$547,2,FALSE))</f>
        <v/>
      </c>
      <c r="Q60" t="str">
        <f>IF(ISERROR(MATCH(Q$1,'CSC Mitre'!BG$1:BG$220,0)),"",VLOOKUP(Q$1,'Tactic Recode'!$A$1:$B$547,2,FALSE))</f>
        <v/>
      </c>
      <c r="R60" t="str">
        <f>IF(ISERROR(MATCH(R$1,'CSC Mitre'!BG$1:BG$220,0)),"",VLOOKUP(R$1,'Tactic Recode'!$A$1:$B$547,2,FALSE))</f>
        <v/>
      </c>
      <c r="S60" t="str">
        <f>IF(ISERROR(MATCH(S$1,'CSC Mitre'!BG$1:BG$220,0)),"",VLOOKUP(S$1,'Tactic Recode'!$A$1:$B$547,2,FALSE))</f>
        <v/>
      </c>
      <c r="T60" t="str">
        <f>IF(ISERROR(MATCH(T$1,'CSC Mitre'!BG$1:BG$220,0)),"",VLOOKUP(T$1,'Tactic Recode'!$A$1:$B$547,2,FALSE))</f>
        <v/>
      </c>
      <c r="U60" t="str">
        <f>IF(ISERROR(MATCH(U$1,'CSC Mitre'!BG$1:BG$220,0)),"",VLOOKUP(U$1,'Tactic Recode'!$A$1:$B$547,2,FALSE))</f>
        <v/>
      </c>
      <c r="V60" t="str">
        <f>IF(ISERROR(MATCH(V$1,'CSC Mitre'!BG$1:BG$220,0)),"",VLOOKUP(V$1,'Tactic Recode'!$A$1:$B$547,2,FALSE))</f>
        <v/>
      </c>
      <c r="W60" t="str">
        <f>IF(ISERROR(MATCH(W$1,'CSC Mitre'!BG$1:BG$220,0)),"",VLOOKUP(W$1,'Tactic Recode'!$A$1:$B$547,2,FALSE))</f>
        <v/>
      </c>
      <c r="X60" t="str">
        <f>IF(ISERROR(MATCH(X$1,'CSC Mitre'!BG$1:BG$220,0)),"",VLOOKUP(X$1,'Tactic Recode'!$A$1:$B$547,2,FALSE))</f>
        <v/>
      </c>
      <c r="Y60" t="str">
        <f>IF(ISERROR(MATCH(Y$1,'CSC Mitre'!BG$1:BG$220,0)),"",VLOOKUP(Y$1,'Tactic Recode'!$A$1:$B$547,2,FALSE))</f>
        <v/>
      </c>
      <c r="Z60" t="str">
        <f>IF(ISERROR(MATCH(Z$1,'CSC Mitre'!BG$1:BG$220,0)),"",VLOOKUP(Z$1,'Tactic Recode'!$A$1:$B$547,2,FALSE))</f>
        <v/>
      </c>
      <c r="AA60" t="str">
        <f>IF(ISERROR(MATCH(AA$1,'CSC Mitre'!BG$1:BG$220,0)),"",VLOOKUP(AA$1,'Tactic Recode'!$A$1:$B$547,2,FALSE))</f>
        <v/>
      </c>
      <c r="AB60" t="str">
        <f>IF(ISERROR(MATCH(AB$1,'CSC Mitre'!BG$1:BG$220,0)),"",VLOOKUP(AB$1,'Tactic Recode'!$A$1:$B$547,2,FALSE))</f>
        <v/>
      </c>
      <c r="AC60" t="str">
        <f>IF(ISERROR(MATCH(AC$1,'CSC Mitre'!BG$1:BG$220,0)),"",VLOOKUP(AC$1,'Tactic Recode'!$A$1:$B$547,2,FALSE))</f>
        <v/>
      </c>
      <c r="AD60" t="str">
        <f>IF(ISERROR(MATCH(AD$1,'CSC Mitre'!BG$1:BG$220,0)),"",VLOOKUP(AD$1,'Tactic Recode'!$A$1:$B$547,2,FALSE))</f>
        <v>Lateral Movement</v>
      </c>
      <c r="AE60" t="str">
        <f>IF(ISERROR(MATCH(AE$1,'CSC Mitre'!BG$1:BG$220,0)),"",VLOOKUP(AE$1,'Tactic Recode'!$A$1:$B$547,2,FALSE))</f>
        <v>Lateral Movement</v>
      </c>
      <c r="AF60" t="str">
        <f>IF(ISERROR(MATCH(AF$1,'CSC Mitre'!BG$1:BG$220,0)),"",VLOOKUP(AF$1,'Tactic Recode'!$A$1:$B$547,2,FALSE))</f>
        <v>Lateral Movement</v>
      </c>
      <c r="AG60" t="str">
        <f>IF(ISERROR(MATCH(AG$1,'CSC Mitre'!BG$1:BG$220,0)),"",VLOOKUP(AG$1,'Tactic Recode'!$A$1:$B$547,2,FALSE))</f>
        <v/>
      </c>
      <c r="AH60" t="str">
        <f>IF(ISERROR(MATCH(AH$1,'CSC Mitre'!BG$1:BG$220,0)),"",VLOOKUP(AH$1,'Tactic Recode'!$A$1:$B$547,2,FALSE))</f>
        <v>Lateral Movement</v>
      </c>
      <c r="AI60" t="str">
        <f>IF(ISERROR(MATCH(AI$1,'CSC Mitre'!BG$1:BG$220,0)),"",VLOOKUP(AI$1,'Tactic Recode'!$A$1:$B$547,2,FALSE))</f>
        <v>Lateral Movement</v>
      </c>
      <c r="AJ60" t="str">
        <f>IF(ISERROR(MATCH(AJ$1,'CSC Mitre'!BG$1:BG$220,0)),"",VLOOKUP(AJ$1,'Tactic Recode'!$A$1:$B$547,2,FALSE))</f>
        <v/>
      </c>
      <c r="AK60" t="str">
        <f>IF(ISERROR(MATCH(AK$1,'CSC Mitre'!BG$1:BG$220,0)),"",VLOOKUP(AK$1,'Tactic Recode'!$A$1:$B$547,2,FALSE))</f>
        <v/>
      </c>
      <c r="AL60" t="str">
        <f>IF(ISERROR(MATCH(AL$1,'CSC Mitre'!BG$1:BG$220,0)),"",VLOOKUP(AL$1,'Tactic Recode'!$A$1:$B$547,2,FALSE))</f>
        <v/>
      </c>
      <c r="AM60" t="str">
        <f>IF(ISERROR(MATCH(AM$1,'CSC Mitre'!BG$1:BG$220,0)),"",VLOOKUP(AM$1,'Tactic Recode'!$A$1:$B$547,2,FALSE))</f>
        <v/>
      </c>
      <c r="AN60" t="str">
        <f>IF(ISERROR(MATCH(AN$1,'CSC Mitre'!BG$1:BG$220,0)),"",VLOOKUP(AN$1,'Tactic Recode'!$A$1:$B$547,2,FALSE))</f>
        <v/>
      </c>
      <c r="AO60" t="str">
        <f>IF(ISERROR(MATCH(AO$1,'CSC Mitre'!BG$1:BG$220,0)),"",VLOOKUP(AO$1,'Tactic Recode'!$A$1:$B$547,2,FALSE))</f>
        <v/>
      </c>
      <c r="AP60" t="str">
        <f>IF(ISERROR(MATCH(AP$1,'CSC Mitre'!BG$1:BG$220,0)),"",VLOOKUP(AP$1,'Tactic Recode'!$A$1:$B$547,2,FALSE))</f>
        <v/>
      </c>
      <c r="AQ60" t="str">
        <f>IF(ISERROR(MATCH(AQ$1,'CSC Mitre'!BG$1:BG$220,0)),"",VLOOKUP(AQ$1,'Tactic Recode'!$A$1:$B$547,2,FALSE))</f>
        <v/>
      </c>
      <c r="AR60" t="str">
        <f>IF(ISERROR(MATCH(AR$1,'CSC Mitre'!BG$1:BG$220,0)),"",VLOOKUP(AR$1,'Tactic Recode'!$A$1:$B$547,2,FALSE))</f>
        <v/>
      </c>
      <c r="AS60" t="str">
        <f>IF(ISERROR(MATCH(AS$1,'CSC Mitre'!BG$1:BG$220,0)),"",VLOOKUP(AS$1,'Tactic Recode'!$A$1:$B$547,2,FALSE))</f>
        <v/>
      </c>
      <c r="AT60" t="str">
        <f>IF(ISERROR(MATCH(AT$1,'CSC Mitre'!BG$1:BG$220,0)),"",VLOOKUP(AT$1,'Tactic Recode'!$A$1:$B$547,2,FALSE))</f>
        <v/>
      </c>
      <c r="AU60" t="str">
        <f>IF(ISERROR(MATCH(AU$1,'CSC Mitre'!BG$1:BG$220,0)),"",VLOOKUP(AU$1,'Tactic Recode'!$A$1:$B$547,2,FALSE))</f>
        <v/>
      </c>
      <c r="AV60" t="str">
        <f>IF(ISERROR(MATCH(AV$1,'CSC Mitre'!BG$1:BG$220,0)),"",VLOOKUP(AV$1,'Tactic Recode'!$A$1:$B$547,2,FALSE))</f>
        <v/>
      </c>
      <c r="AW60" t="str">
        <f>IF(ISERROR(MATCH(AW$1,'CSC Mitre'!BG$1:BG$220,0)),"",VLOOKUP(AW$1,'Tactic Recode'!$A$1:$B$547,2,FALSE))</f>
        <v/>
      </c>
      <c r="AX60" t="str">
        <f>IF(ISERROR(MATCH(AX$1,'CSC Mitre'!BG$1:BG$220,0)),"",VLOOKUP(AX$1,'Tactic Recode'!$A$1:$B$547,2,FALSE))</f>
        <v/>
      </c>
      <c r="AY60" t="str">
        <f>IF(ISERROR(MATCH(AY$1,'CSC Mitre'!BG$1:BG$220,0)),"",VLOOKUP(AY$1,'Tactic Recode'!$A$1:$B$547,2,FALSE))</f>
        <v/>
      </c>
      <c r="AZ60" t="str">
        <f>IF(ISERROR(MATCH(AZ$1,'CSC Mitre'!BG$1:BG$220,0)),"",VLOOKUP(AZ$1,'Tactic Recode'!$A$1:$B$547,2,FALSE))</f>
        <v/>
      </c>
      <c r="BA60" t="str">
        <f>IF(ISERROR(MATCH(BA$1,'CSC Mitre'!BG$1:BG$220,0)),"",VLOOKUP(BA$1,'Tactic Recode'!$A$1:$B$547,2,FALSE))</f>
        <v/>
      </c>
      <c r="BB60" t="str">
        <f>IF(ISERROR(MATCH(BB$1,'CSC Mitre'!BG$1:BG$220,0)),"",VLOOKUP(BB$1,'Tactic Recode'!$A$1:$B$547,2,FALSE))</f>
        <v/>
      </c>
      <c r="BC60" t="str">
        <f>IF(ISERROR(MATCH(BC$1,'CSC Mitre'!BG$1:BG$220,0)),"",VLOOKUP(BC$1,'Tactic Recode'!$A$1:$B$547,2,FALSE))</f>
        <v/>
      </c>
      <c r="BD60" t="str">
        <f>IF(ISERROR(MATCH(BD$1,'CSC Mitre'!BG$1:BG$220,0)),"",VLOOKUP(BD$1,'Tactic Recode'!$A$1:$B$547,2,FALSE))</f>
        <v/>
      </c>
      <c r="BE60" t="str">
        <f>IF(ISERROR(MATCH(BE$1,'CSC Mitre'!BG$1:BG$220,0)),"",VLOOKUP(BE$1,'Tactic Recode'!$A$1:$B$547,2,FALSE))</f>
        <v/>
      </c>
      <c r="BF60" t="str">
        <f>IF(ISERROR(MATCH(BF$1,'CSC Mitre'!BG$1:BG$220,0)),"",VLOOKUP(BF$1,'Tactic Recode'!$A$1:$B$547,2,FALSE))</f>
        <v/>
      </c>
      <c r="BG60" t="str">
        <f>IF(ISERROR(MATCH(BG$1,'CSC Mitre'!BG$1:BG$220,0)),"",VLOOKUP(BG$1,'Tactic Recode'!$A$1:$B$547,2,FALSE))</f>
        <v/>
      </c>
      <c r="BH60" t="str">
        <f>IF(ISERROR(MATCH(BH$1,'CSC Mitre'!BG$1:BG$220,0)),"",VLOOKUP(BH$1,'Tactic Recode'!$A$1:$B$547,2,FALSE))</f>
        <v/>
      </c>
      <c r="BI60" t="str">
        <f>IF(ISERROR(MATCH(BI$1,'CSC Mitre'!BG$1:BG$220,0)),"",VLOOKUP(BI$1,'Tactic Recode'!$A$1:$B$547,2,FALSE))</f>
        <v/>
      </c>
      <c r="BJ60" t="str">
        <f>IF(ISERROR(MATCH(BJ$1,'CSC Mitre'!BG$1:BG$220,0)),"",VLOOKUP(BJ$1,'Tactic Recode'!$A$1:$B$547,2,FALSE))</f>
        <v>Discovery</v>
      </c>
      <c r="BK60" t="str">
        <f>IF(ISERROR(MATCH(BK$1,'CSC Mitre'!BG$1:BG$220,0)),"",VLOOKUP(BK$1,'Tactic Recode'!$A$1:$B$547,2,FALSE))</f>
        <v/>
      </c>
      <c r="BL60" t="str">
        <f>IF(ISERROR(MATCH(BL$1,'CSC Mitre'!BG$1:BG$220,0)),"",VLOOKUP(BL$1,'Tactic Recode'!$A$1:$B$547,2,FALSE))</f>
        <v>Exfiltration</v>
      </c>
      <c r="BM60" t="str">
        <f>IF(ISERROR(MATCH(BM$1,'CSC Mitre'!BG$1:BG$220,0)),"",VLOOKUP(BM$1,'Tactic Recode'!$A$1:$B$547,2,FALSE))</f>
        <v>Exfiltration</v>
      </c>
      <c r="BN60" t="str">
        <f>IF(ISERROR(MATCH(BN$1,'CSC Mitre'!BG$1:BG$220,0)),"",VLOOKUP(BN$1,'Tactic Recode'!$A$1:$B$547,2,FALSE))</f>
        <v>Exfiltration</v>
      </c>
      <c r="BO60" t="str">
        <f>IF(ISERROR(MATCH(BO$1,'CSC Mitre'!BG$1:BG$220,0)),"",VLOOKUP(BO$1,'Tactic Recode'!$A$1:$B$547,2,FALSE))</f>
        <v>Exfiltration</v>
      </c>
      <c r="BP60" t="str">
        <f>IF(ISERROR(MATCH(BP$1,'CSC Mitre'!BG$1:BG$220,0)),"",VLOOKUP(BP$1,'Tactic Recode'!$A$1:$B$547,2,FALSE))</f>
        <v/>
      </c>
      <c r="BQ60" t="str">
        <f>IF(ISERROR(MATCH(BQ$1,'CSC Mitre'!BG$1:BG$220,0)),"",VLOOKUP(BQ$1,'Tactic Recode'!$A$1:$B$547,2,FALSE))</f>
        <v/>
      </c>
      <c r="BR60" t="str">
        <f>IF(ISERROR(MATCH(BR$1,'CSC Mitre'!BG$1:BG$220,0)),"",VLOOKUP(BR$1,'Tactic Recode'!$A$1:$B$547,2,FALSE))</f>
        <v/>
      </c>
      <c r="BS60" t="str">
        <f>IF(ISERROR(MATCH(BS$1,'CSC Mitre'!BG$1:BG$220,0)),"",VLOOKUP(BS$1,'Tactic Recode'!$A$1:$B$547,2,FALSE))</f>
        <v/>
      </c>
      <c r="BT60" t="str">
        <f>IF(ISERROR(MATCH(BT$1,'CSC Mitre'!BG$1:BG$220,0)),"",VLOOKUP(BT$1,'Tactic Recode'!$A$1:$B$547,2,FALSE))</f>
        <v/>
      </c>
      <c r="BU60" t="str">
        <f>IF(ISERROR(MATCH(BU$1,'CSC Mitre'!BG$1:BG$220,0)),"",VLOOKUP(BU$1,'Tactic Recode'!$A$1:$B$547,2,FALSE))</f>
        <v/>
      </c>
      <c r="BV60" t="str">
        <f>IF(ISERROR(MATCH(BV$1,'CSC Mitre'!BG$1:BG$220,0)),"",VLOOKUP(BV$1,'Tactic Recode'!$A$1:$B$547,2,FALSE))</f>
        <v/>
      </c>
      <c r="BW60" t="str">
        <f>IF(ISERROR(MATCH(BW$1,'CSC Mitre'!BG$1:BG$220,0)),"",VLOOKUP(BW$1,'Tactic Recode'!$A$1:$B$547,2,FALSE))</f>
        <v/>
      </c>
      <c r="BX60" t="str">
        <f>IF(ISERROR(MATCH(BX$1,'CSC Mitre'!BG$1:BG$220,0)),"",VLOOKUP(BX$1,'Tactic Recode'!$A$1:$B$547,2,FALSE))</f>
        <v/>
      </c>
      <c r="BY60" t="str">
        <f>IF(ISERROR(MATCH(BY$1,'CSC Mitre'!BG$1:BG$220,0)),"",VLOOKUP(BY$1,'Tactic Recode'!$A$1:$B$547,2,FALSE))</f>
        <v/>
      </c>
      <c r="BZ60" t="str">
        <f>IF(ISERROR(MATCH(BZ$1,'CSC Mitre'!BG$1:BG$220,0)),"",VLOOKUP(BZ$1,'Tactic Recode'!$A$1:$B$547,2,FALSE))</f>
        <v/>
      </c>
      <c r="CA60" t="str">
        <f>IF(ISERROR(MATCH(CA$1,'CSC Mitre'!BG$1:BG$220,0)),"",VLOOKUP(CA$1,'Tactic Recode'!$A$1:$B$547,2,FALSE))</f>
        <v/>
      </c>
      <c r="CB60" t="str">
        <f>IF(ISERROR(MATCH(CB$1,'CSC Mitre'!BG$1:BG$220,0)),"",VLOOKUP(CB$1,'Tactic Recode'!$A$1:$B$547,2,FALSE))</f>
        <v/>
      </c>
      <c r="CC60" t="str">
        <f>IF(ISERROR(MATCH(CC$1,'CSC Mitre'!BG$1:BG$220,0)),"",VLOOKUP(CC$1,'Tactic Recode'!$A$1:$B$547,2,FALSE))</f>
        <v/>
      </c>
      <c r="CD60" t="str">
        <f>IF(ISERROR(MATCH(CD$1,'CSC Mitre'!BG$1:BG$220,0)),"",VLOOKUP(CD$1,'Tactic Recode'!$A$1:$B$547,2,FALSE))</f>
        <v/>
      </c>
      <c r="CE60" t="str">
        <f>IF(ISERROR(MATCH(CE$1,'CSC Mitre'!BG$1:BG$220,0)),"",VLOOKUP(CE$1,'Tactic Recode'!$A$1:$B$547,2,FALSE))</f>
        <v/>
      </c>
      <c r="CF60" t="str">
        <f>IF(ISERROR(MATCH(CF$1,'CSC Mitre'!BG$1:BG$220,0)),"",VLOOKUP(CF$1,'Tactic Recode'!$A$1:$B$547,2,FALSE))</f>
        <v/>
      </c>
      <c r="CG60" t="str">
        <f>IF(ISERROR(MATCH(CG$1,'CSC Mitre'!BG$1:BG$220,0)),"",VLOOKUP(CG$1,'Tactic Recode'!$A$1:$B$547,2,FALSE))</f>
        <v/>
      </c>
      <c r="CH60" t="str">
        <f>IF(ISERROR(MATCH(CH$1,'CSC Mitre'!BG$1:BG$220,0)),"",VLOOKUP(CH$1,'Tactic Recode'!$A$1:$B$547,2,FALSE))</f>
        <v/>
      </c>
      <c r="CI60" t="str">
        <f>IF(ISERROR(MATCH(CI$1,'CSC Mitre'!BG$1:BG$220,0)),"",VLOOKUP(CI$1,'Tactic Recode'!$A$1:$B$547,2,FALSE))</f>
        <v/>
      </c>
      <c r="CJ60" t="str">
        <f>IF(ISERROR(MATCH(CJ$1,'CSC Mitre'!BG$1:BG$220,0)),"",VLOOKUP(CJ$1,'Tactic Recode'!$A$1:$B$547,2,FALSE))</f>
        <v/>
      </c>
      <c r="CK60" t="str">
        <f>IF(ISERROR(MATCH(CK$1,'CSC Mitre'!BG$1:BG$220,0)),"",VLOOKUP(CK$1,'Tactic Recode'!$A$1:$B$547,2,FALSE))</f>
        <v/>
      </c>
      <c r="CL60" t="str">
        <f>IF(ISERROR(MATCH(CL$1,'CSC Mitre'!BG$1:BG$220,0)),"",VLOOKUP(CL$1,'Tactic Recode'!$A$1:$B$547,2,FALSE))</f>
        <v/>
      </c>
      <c r="CM60" t="str">
        <f>IF(ISERROR(MATCH(CM$1,'CSC Mitre'!BG$1:BG$220,0)),"",VLOOKUP(CM$1,'Tactic Recode'!$A$1:$B$547,2,FALSE))</f>
        <v/>
      </c>
      <c r="CN60" t="str">
        <f>IF(ISERROR(MATCH(CN$1,'CSC Mitre'!BG$1:BG$220,0)),"",VLOOKUP(CN$1,'Tactic Recode'!$A$1:$B$547,2,FALSE))</f>
        <v/>
      </c>
      <c r="CO60" t="str">
        <f>IF(ISERROR(MATCH(CO$1,'CSC Mitre'!BG$1:BG$220,0)),"",VLOOKUP(CO$1,'Tactic Recode'!$A$1:$B$547,2,FALSE))</f>
        <v/>
      </c>
      <c r="CP60" t="str">
        <f>IF(ISERROR(MATCH(CP$1,'CSC Mitre'!BG$1:BG$220,0)),"",VLOOKUP(CP$1,'Tactic Recode'!$A$1:$B$547,2,FALSE))</f>
        <v/>
      </c>
      <c r="CQ60" t="str">
        <f>IF(ISERROR(MATCH(CQ$1,'CSC Mitre'!BG$1:BG$220,0)),"",VLOOKUP(CQ$1,'Tactic Recode'!$A$1:$B$547,2,FALSE))</f>
        <v/>
      </c>
      <c r="CR60" t="str">
        <f>IF(ISERROR(MATCH(CR$1,'CSC Mitre'!BG$1:BG$220,0)),"",VLOOKUP(CR$1,'Tactic Recode'!$A$1:$B$547,2,FALSE))</f>
        <v/>
      </c>
      <c r="CS60" t="str">
        <f>IF(ISERROR(MATCH(CS$1,'CSC Mitre'!BG$1:BG$220,0)),"",VLOOKUP(CS$1,'Tactic Recode'!$A$1:$B$547,2,FALSE))</f>
        <v/>
      </c>
      <c r="CT60" t="str">
        <f>IF(ISERROR(MATCH(CT$1,'CSC Mitre'!BG$1:BG$220,0)),"",VLOOKUP(CT$1,'Tactic Recode'!$A$1:$B$547,2,FALSE))</f>
        <v/>
      </c>
      <c r="CU60" t="str">
        <f>IF(ISERROR(MATCH(CU$1,'CSC Mitre'!BG$1:BG$220,0)),"",VLOOKUP(CU$1,'Tactic Recode'!$A$1:$B$547,2,FALSE))</f>
        <v/>
      </c>
      <c r="CV60" t="str">
        <f>IF(ISERROR(MATCH(CV$1,'CSC Mitre'!BG$1:BG$220,0)),"",VLOOKUP(CV$1,'Tactic Recode'!$A$1:$B$547,2,FALSE))</f>
        <v/>
      </c>
      <c r="CW60" t="str">
        <f>IF(ISERROR(MATCH(CW$1,'CSC Mitre'!BG$1:BG$220,0)),"",VLOOKUP(CW$1,'Tactic Recode'!$A$1:$B$547,2,FALSE))</f>
        <v/>
      </c>
      <c r="CX60" t="str">
        <f>IF(ISERROR(MATCH(CX$1,'CSC Mitre'!BG$1:BG$220,0)),"",VLOOKUP(CX$1,'Tactic Recode'!$A$1:$B$547,2,FALSE))</f>
        <v/>
      </c>
      <c r="CY60" t="str">
        <f>IF(ISERROR(MATCH(CY$1,'CSC Mitre'!BG$1:BG$220,0)),"",VLOOKUP(CY$1,'Tactic Recode'!$A$1:$B$547,2,FALSE))</f>
        <v/>
      </c>
      <c r="CZ60" t="str">
        <f>IF(ISERROR(MATCH(CZ$1,'CSC Mitre'!BG$1:BG$220,0)),"",VLOOKUP(CZ$1,'Tactic Recode'!$A$1:$B$547,2,FALSE))</f>
        <v/>
      </c>
      <c r="DA60" t="str">
        <f>IF(ISERROR(MATCH(DA$1,'CSC Mitre'!BG$1:BG$220,0)),"",VLOOKUP(DA$1,'Tactic Recode'!$A$1:$B$547,2,FALSE))</f>
        <v/>
      </c>
      <c r="DB60" t="str">
        <f>IF(ISERROR(MATCH(DB$1,'CSC Mitre'!BG$1:BG$220,0)),"",VLOOKUP(DB$1,'Tactic Recode'!$A$1:$B$547,2,FALSE))</f>
        <v/>
      </c>
      <c r="DC60" t="str">
        <f>IF(ISERROR(MATCH(DC$1,'CSC Mitre'!BG$1:BG$220,0)),"",VLOOKUP(DC$1,'Tactic Recode'!$A$1:$B$547,2,FALSE))</f>
        <v/>
      </c>
      <c r="DD60" t="str">
        <f>IF(ISERROR(MATCH(DD$1,'CSC Mitre'!BG$1:BG$220,0)),"",VLOOKUP(DD$1,'Tactic Recode'!$A$1:$B$547,2,FALSE))</f>
        <v/>
      </c>
      <c r="DE60" t="str">
        <f>IF(ISERROR(MATCH(DE$1,'CSC Mitre'!BG$1:BG$220,0)),"",VLOOKUP(DE$1,'Tactic Recode'!$A$1:$B$547,2,FALSE))</f>
        <v/>
      </c>
      <c r="DF60" t="str">
        <f>IF(ISERROR(MATCH(DF$1,'CSC Mitre'!BG$1:BG$220,0)),"",VLOOKUP(DF$1,'Tactic Recode'!$A$1:$B$547,2,FALSE))</f>
        <v/>
      </c>
      <c r="DG60" t="str">
        <f>IF(ISERROR(MATCH(DG$1,'CSC Mitre'!BG$1:BG$220,0)),"",VLOOKUP(DG$1,'Tactic Recode'!$A$1:$B$547,2,FALSE))</f>
        <v/>
      </c>
      <c r="DH60" t="str">
        <f>IF(ISERROR(MATCH(DH$1,'CSC Mitre'!BG$1:BG$220,0)),"",VLOOKUP(DH$1,'Tactic Recode'!$A$1:$B$547,2,FALSE))</f>
        <v/>
      </c>
      <c r="DI60" t="str">
        <f>IF(ISERROR(MATCH(DI$1,'CSC Mitre'!BG$1:BG$220,0)),"",VLOOKUP(DI$1,'Tactic Recode'!$A$1:$B$547,2,FALSE))</f>
        <v/>
      </c>
      <c r="DJ60" t="str">
        <f>IF(ISERROR(MATCH(DJ$1,'CSC Mitre'!BG$1:BG$220,0)),"",VLOOKUP(DJ$1,'Tactic Recode'!$A$1:$B$547,2,FALSE))</f>
        <v/>
      </c>
      <c r="DK60" t="str">
        <f>IF(ISERROR(MATCH(DK$1,'CSC Mitre'!BG$1:BG$220,0)),"",VLOOKUP(DK$1,'Tactic Recode'!$A$1:$B$547,2,FALSE))</f>
        <v/>
      </c>
      <c r="DL60" t="str">
        <f>IF(ISERROR(MATCH(DL$1,'CSC Mitre'!BG$1:BG$220,0)),"",VLOOKUP(DL$1,'Tactic Recode'!$A$1:$B$547,2,FALSE))</f>
        <v/>
      </c>
      <c r="DM60" t="str">
        <f>IF(ISERROR(MATCH(DM$1,'CSC Mitre'!BG$1:BG$220,0)),"",VLOOKUP(DM$1,'Tactic Recode'!$A$1:$B$547,2,FALSE))</f>
        <v/>
      </c>
      <c r="DN60" t="str">
        <f>IF(ISERROR(MATCH(DN$1,'CSC Mitre'!BG$1:BG$220,0)),"",VLOOKUP(DN$1,'Tactic Recode'!$A$1:$B$547,2,FALSE))</f>
        <v/>
      </c>
      <c r="DO60" t="str">
        <f>IF(ISERROR(MATCH(DO$1,'CSC Mitre'!BG$1:BG$220,0)),"",VLOOKUP(DO$1,'Tactic Recode'!$A$1:$B$547,2,FALSE))</f>
        <v/>
      </c>
      <c r="DP60" t="str">
        <f>IF(ISERROR(MATCH(DP$1,'CSC Mitre'!BG$1:BG$220,0)),"",VLOOKUP(DP$1,'Tactic Recode'!$A$1:$B$547,2,FALSE))</f>
        <v/>
      </c>
      <c r="DQ60" t="str">
        <f>IF(ISERROR(MATCH(DQ$1,'CSC Mitre'!BG$1:BG$220,0)),"",VLOOKUP(DQ$1,'Tactic Recode'!$A$1:$B$547,2,FALSE))</f>
        <v/>
      </c>
      <c r="DR60" t="str">
        <f>IF(ISERROR(MATCH(DR$1,'CSC Mitre'!BG$1:BG$220,0)),"",VLOOKUP(DR$1,'Tactic Recode'!$A$1:$B$547,2,FALSE))</f>
        <v/>
      </c>
      <c r="DS60" t="str">
        <f>IF(ISERROR(MATCH(DS$1,'CSC Mitre'!BG$1:BG$220,0)),"",VLOOKUP(DS$1,'Tactic Recode'!$A$1:$B$547,2,FALSE))</f>
        <v/>
      </c>
      <c r="DT60" t="str">
        <f>IF(ISERROR(MATCH(DT$1,'CSC Mitre'!BG$1:BG$220,0)),"",VLOOKUP(DT$1,'Tactic Recode'!$A$1:$B$547,2,FALSE))</f>
        <v/>
      </c>
      <c r="DU60" t="str">
        <f>IF(ISERROR(MATCH(DU$1,'CSC Mitre'!BG$1:BG$220,0)),"",VLOOKUP(DU$1,'Tactic Recode'!$A$1:$B$547,2,FALSE))</f>
        <v/>
      </c>
      <c r="DV60" t="str">
        <f>IF(ISERROR(MATCH(DV$1,'CSC Mitre'!BG$1:BG$220,0)),"",VLOOKUP(DV$1,'Tactic Recode'!$A$1:$B$547,2,FALSE))</f>
        <v/>
      </c>
      <c r="DW60" t="str">
        <f>IF(ISERROR(MATCH(DW$1,'CSC Mitre'!BG$1:BG$220,0)),"",VLOOKUP(DW$1,'Tactic Recode'!$A$1:$B$547,2,FALSE))</f>
        <v/>
      </c>
      <c r="DX60" t="str">
        <f>IF(ISERROR(MATCH(DX$1,'CSC Mitre'!BG$1:BG$220,0)),"",VLOOKUP(DX$1,'Tactic Recode'!$A$1:$B$547,2,FALSE))</f>
        <v/>
      </c>
      <c r="DY60" t="str">
        <f>IF(ISERROR(MATCH(DY$1,'CSC Mitre'!BG$1:BG$220,0)),"",VLOOKUP(DY$1,'Tactic Recode'!$A$1:$B$547,2,FALSE))</f>
        <v/>
      </c>
      <c r="DZ60" t="str">
        <f>IF(ISERROR(MATCH(DZ$1,'CSC Mitre'!BG$1:BG$220,0)),"",VLOOKUP(DZ$1,'Tactic Recode'!$A$1:$B$547,2,FALSE))</f>
        <v/>
      </c>
      <c r="EA60" t="str">
        <f>IF(ISERROR(MATCH(EA$1,'CSC Mitre'!BG$1:BG$220,0)),"",VLOOKUP(EA$1,'Tactic Recode'!$A$1:$B$547,2,FALSE))</f>
        <v/>
      </c>
      <c r="EB60" t="str">
        <f>IF(ISERROR(MATCH(EB$1,'CSC Mitre'!BG$1:BG$220,0)),"",VLOOKUP(EB$1,'Tactic Recode'!$A$1:$B$547,2,FALSE))</f>
        <v/>
      </c>
      <c r="EC60" t="str">
        <f>IF(ISERROR(MATCH(EC$1,'CSC Mitre'!BG$1:BG$220,0)),"",VLOOKUP(EC$1,'Tactic Recode'!$A$1:$B$547,2,FALSE))</f>
        <v/>
      </c>
      <c r="ED60" t="str">
        <f>IF(ISERROR(MATCH(ED$1,'CSC Mitre'!BG$1:BG$220,0)),"",VLOOKUP(ED$1,'Tactic Recode'!$A$1:$B$547,2,FALSE))</f>
        <v/>
      </c>
      <c r="EE60" t="str">
        <f>IF(ISERROR(MATCH(EE$1,'CSC Mitre'!BG$1:BG$220,0)),"",VLOOKUP(EE$1,'Tactic Recode'!$A$1:$B$547,2,FALSE))</f>
        <v/>
      </c>
      <c r="EF60" t="str">
        <f>IF(ISERROR(MATCH(EF$1,'CSC Mitre'!BG$1:BG$220,0)),"",VLOOKUP(EF$1,'Tactic Recode'!$A$1:$B$547,2,FALSE))</f>
        <v/>
      </c>
      <c r="EG60" t="str">
        <f>IF(ISERROR(MATCH(EG$1,'CSC Mitre'!BG$1:BG$220,0)),"",VLOOKUP(EG$1,'Tactic Recode'!$A$1:$B$547,2,FALSE))</f>
        <v/>
      </c>
      <c r="EH60" t="str">
        <f>IF(ISERROR(MATCH(EH$1,'CSC Mitre'!BG$1:BG$220,0)),"",VLOOKUP(EH$1,'Tactic Recode'!$A$1:$B$547,2,FALSE))</f>
        <v/>
      </c>
      <c r="EI60" t="str">
        <f>IF(ISERROR(MATCH(EI$1,'CSC Mitre'!BG$1:BG$220,0)),"",VLOOKUP(EI$1,'Tactic Recode'!$A$1:$B$547,2,FALSE))</f>
        <v/>
      </c>
      <c r="EJ60" t="str">
        <f>IF(ISERROR(MATCH(EJ$1,'CSC Mitre'!BG$1:BG$220,0)),"",VLOOKUP(EJ$1,'Tactic Recode'!$A$1:$B$547,2,FALSE))</f>
        <v/>
      </c>
      <c r="EK60" t="str">
        <f>IF(ISERROR(MATCH(EK$1,'CSC Mitre'!BG$1:BG$220,0)),"",VLOOKUP(EK$1,'Tactic Recode'!$A$1:$B$547,2,FALSE))</f>
        <v/>
      </c>
      <c r="EL60" t="str">
        <f>IF(ISERROR(MATCH(EL$1,'CSC Mitre'!BG$1:BG$220,0)),"",VLOOKUP(EL$1,'Tactic Recode'!$A$1:$B$547,2,FALSE))</f>
        <v/>
      </c>
      <c r="EM60" t="str">
        <f>IF(ISERROR(MATCH(EM$1,'CSC Mitre'!BG$1:BG$220,0)),"",VLOOKUP(EM$1,'Tactic Recode'!$A$1:$B$547,2,FALSE))</f>
        <v/>
      </c>
      <c r="EN60" t="str">
        <f>IF(ISERROR(MATCH(EN$1,'CSC Mitre'!BG$1:BG$220,0)),"",VLOOKUP(EN$1,'Tactic Recode'!$A$1:$B$547,2,FALSE))</f>
        <v/>
      </c>
      <c r="EO60" t="str">
        <f>IF(ISERROR(MATCH(EO$1,'CSC Mitre'!BG$1:BG$220,0)),"",VLOOKUP(EO$1,'Tactic Recode'!$A$1:$B$547,2,FALSE))</f>
        <v>Initial Access, Lateral Movement</v>
      </c>
      <c r="EP60" t="str">
        <f>IF(ISERROR(MATCH(EP$1,'CSC Mitre'!BG$1:BG$220,0)),"",VLOOKUP(EP$1,'Tactic Recode'!$A$1:$B$547,2,FALSE))</f>
        <v/>
      </c>
      <c r="EQ60" t="str">
        <f>IF(ISERROR(MATCH(EQ$1,'CSC Mitre'!BG$1:BG$220,0)),"",VLOOKUP(EQ$1,'Tactic Recode'!$A$1:$B$547,2,FALSE))</f>
        <v>Command and Control</v>
      </c>
      <c r="ER60" t="str">
        <f>IF(ISERROR(MATCH(ER$1,'CSC Mitre'!BG$1:BG$220,0)),"",VLOOKUP(ER$1,'Tactic Recode'!$A$1:$B$547,2,FALSE))</f>
        <v/>
      </c>
      <c r="ES60" t="str">
        <f>IF(ISERROR(MATCH(ES$1,'CSC Mitre'!BG$1:BG$220,0)),"",VLOOKUP(ES$1,'Tactic Recode'!$A$1:$B$547,2,FALSE))</f>
        <v/>
      </c>
      <c r="ET60" t="str">
        <f>IF(ISERROR(MATCH(ET$1,'CSC Mitre'!BG$1:BG$220,0)),"",VLOOKUP(ET$1,'Tactic Recode'!$A$1:$B$547,2,FALSE))</f>
        <v/>
      </c>
      <c r="EU60" t="str">
        <f>IF(ISERROR(MATCH(EU$1,'CSC Mitre'!BG$1:BG$220,0)),"",VLOOKUP(EU$1,'Tactic Recode'!$A$1:$B$547,2,FALSE))</f>
        <v/>
      </c>
      <c r="EV60" t="str">
        <f>IF(ISERROR(MATCH(EV$1,'CSC Mitre'!BG$1:BG$220,0)),"",VLOOKUP(EV$1,'Tactic Recode'!$A$1:$B$547,2,FALSE))</f>
        <v/>
      </c>
      <c r="EW60" t="str">
        <f>IF(ISERROR(MATCH(EW$1,'CSC Mitre'!BG$1:BG$220,0)),"",VLOOKUP(EW$1,'Tactic Recode'!$A$1:$B$547,2,FALSE))</f>
        <v/>
      </c>
      <c r="EX60" t="str">
        <f>IF(ISERROR(MATCH(EX$1,'CSC Mitre'!BG$1:BG$220,0)),"",VLOOKUP(EX$1,'Tactic Recode'!$A$1:$B$547,2,FALSE))</f>
        <v/>
      </c>
      <c r="EY60" t="str">
        <f>IF(ISERROR(MATCH(EY$1,'CSC Mitre'!BG$1:BG$220,0)),"",VLOOKUP(EY$1,'Tactic Recode'!$A$1:$B$547,2,FALSE))</f>
        <v/>
      </c>
      <c r="EZ60" t="str">
        <f>IF(ISERROR(MATCH(EZ$1,'CSC Mitre'!BG$1:BG$220,0)),"",VLOOKUP(EZ$1,'Tactic Recode'!$A$1:$B$547,2,FALSE))</f>
        <v/>
      </c>
      <c r="FA60" t="str">
        <f>IF(ISERROR(MATCH(FA$1,'CSC Mitre'!BG$1:BG$220,0)),"",VLOOKUP(FA$1,'Tactic Recode'!$A$1:$B$547,2,FALSE))</f>
        <v/>
      </c>
      <c r="FB60" t="str">
        <f>IF(ISERROR(MATCH(FB$1,'CSC Mitre'!BG$1:BG$220,0)),"",VLOOKUP(FB$1,'Tactic Recode'!$A$1:$B$547,2,FALSE))</f>
        <v/>
      </c>
      <c r="FC60" t="str">
        <f>IF(ISERROR(MATCH(FC$1,'CSC Mitre'!BG$1:BG$220,0)),"",VLOOKUP(FC$1,'Tactic Recode'!$A$1:$B$547,2,FALSE))</f>
        <v/>
      </c>
      <c r="FD60" t="str">
        <f>IF(ISERROR(MATCH(FD$1,'CSC Mitre'!BG$1:BG$220,0)),"",VLOOKUP(FD$1,'Tactic Recode'!$A$1:$B$547,2,FALSE))</f>
        <v/>
      </c>
      <c r="FE60" t="str">
        <f>IF(ISERROR(MATCH(FE$1,'CSC Mitre'!BG$1:BG$220,0)),"",VLOOKUP(FE$1,'Tactic Recode'!$A$1:$B$547,2,FALSE))</f>
        <v/>
      </c>
      <c r="FF60" t="str">
        <f>IF(ISERROR(MATCH(FF$1,'CSC Mitre'!BG$1:BG$220,0)),"",VLOOKUP(FF$1,'Tactic Recode'!$A$1:$B$547,2,FALSE))</f>
        <v/>
      </c>
      <c r="FG60" t="str">
        <f>IF(ISERROR(MATCH(FG$1,'CSC Mitre'!BG$1:BG$220,0)),"",VLOOKUP(FG$1,'Tactic Recode'!$A$1:$B$547,2,FALSE))</f>
        <v/>
      </c>
      <c r="FH60" t="str">
        <f>IF(ISERROR(MATCH(FH$1,'CSC Mitre'!BG$1:BG$220,0)),"",VLOOKUP(FH$1,'Tactic Recode'!$A$1:$B$547,2,FALSE))</f>
        <v/>
      </c>
      <c r="FI60" t="str">
        <f>IF(ISERROR(MATCH(FI$1,'CSC Mitre'!BG$1:BG$220,0)),"",VLOOKUP(FI$1,'Tactic Recode'!$A$1:$B$547,2,FALSE))</f>
        <v/>
      </c>
      <c r="FJ60" t="str">
        <f>IF(ISERROR(MATCH(FJ$1,'CSC Mitre'!BG$1:BG$220,0)),"",VLOOKUP(FJ$1,'Tactic Recode'!$A$1:$B$547,2,FALSE))</f>
        <v/>
      </c>
      <c r="FK60" t="str">
        <f>IF(ISERROR(MATCH(FK$1,'CSC Mitre'!BG$1:BG$220,0)),"",VLOOKUP(FK$1,'Tactic Recode'!$A$1:$B$547,2,FALSE))</f>
        <v/>
      </c>
      <c r="FL60" t="str">
        <f>IF(ISERROR(MATCH(FL$1,'CSC Mitre'!BG$1:BG$220,0)),"",VLOOKUP(FL$1,'Tactic Recode'!$A$1:$B$547,2,FALSE))</f>
        <v/>
      </c>
      <c r="FM60" t="str">
        <f>IF(ISERROR(MATCH(FM$1,'CSC Mitre'!BG$1:BG$220,0)),"",VLOOKUP(FM$1,'Tactic Recode'!$A$1:$B$547,2,FALSE))</f>
        <v/>
      </c>
      <c r="FN60" t="str">
        <f>IF(ISERROR(MATCH(FN$1,'CSC Mitre'!BG$1:BG$220,0)),"",VLOOKUP(FN$1,'Tactic Recode'!$A$1:$B$547,2,FALSE))</f>
        <v/>
      </c>
      <c r="FO60" t="str">
        <f>IF(ISERROR(MATCH(FO$1,'CSC Mitre'!BG$1:BG$220,0)),"",VLOOKUP(FO$1,'Tactic Recode'!$A$1:$B$547,2,FALSE))</f>
        <v/>
      </c>
      <c r="FP60" t="str">
        <f>IF(ISERROR(MATCH(FP$1,'CSC Mitre'!BG$1:BG$220,0)),"",VLOOKUP(FP$1,'Tactic Recode'!$A$1:$B$547,2,FALSE))</f>
        <v/>
      </c>
      <c r="FQ60" t="str">
        <f>IF(ISERROR(MATCH(FQ$1,'CSC Mitre'!BG$1:BG$220,0)),"",VLOOKUP(FQ$1,'Tactic Recode'!$A$1:$B$547,2,FALSE))</f>
        <v/>
      </c>
      <c r="FR60" t="str">
        <f>IF(ISERROR(MATCH(FR$1,'CSC Mitre'!BG$1:BG$220,0)),"",VLOOKUP(FR$1,'Tactic Recode'!$A$1:$B$547,2,FALSE))</f>
        <v/>
      </c>
      <c r="FS60" t="str">
        <f>IF(ISERROR(MATCH(FS$1,'CSC Mitre'!BG$1:BG$220,0)),"",VLOOKUP(FS$1,'Tactic Recode'!$A$1:$B$547,2,FALSE))</f>
        <v/>
      </c>
      <c r="FT60" t="str">
        <f>IF(ISERROR(MATCH(FT$1,'CSC Mitre'!BG$1:BG$220,0)),"",VLOOKUP(FT$1,'Tactic Recode'!$A$1:$B$547,2,FALSE))</f>
        <v/>
      </c>
      <c r="FU60" t="str">
        <f>IF(ISERROR(MATCH(FU$1,'CSC Mitre'!BG$1:BG$220,0)),"",VLOOKUP(FU$1,'Tactic Recode'!$A$1:$B$547,2,FALSE))</f>
        <v/>
      </c>
      <c r="FV60" t="str">
        <f>IF(ISERROR(MATCH(FV$1,'CSC Mitre'!BG$1:BG$220,0)),"",VLOOKUP(FV$1,'Tactic Recode'!$A$1:$B$547,2,FALSE))</f>
        <v/>
      </c>
      <c r="FW60" t="str">
        <f>IF(ISERROR(MATCH(FW$1,'CSC Mitre'!BG$1:BG$220,0)),"",VLOOKUP(FW$1,'Tactic Recode'!$A$1:$B$547,2,FALSE))</f>
        <v/>
      </c>
      <c r="FX60" t="str">
        <f>IF(ISERROR(MATCH(FX$1,'CSC Mitre'!BG$1:BG$220,0)),"",VLOOKUP(FX$1,'Tactic Recode'!$A$1:$B$547,2,FALSE))</f>
        <v/>
      </c>
      <c r="FY60" t="str">
        <f>IF(ISERROR(MATCH(FY$1,'CSC Mitre'!BG$1:BG$220,0)),"",VLOOKUP(FY$1,'Tactic Recode'!$A$1:$B$547,2,FALSE))</f>
        <v/>
      </c>
      <c r="FZ60" t="str">
        <f>IF(ISERROR(MATCH(FZ$1,'CSC Mitre'!BG$1:BG$220,0)),"",VLOOKUP(FZ$1,'Tactic Recode'!$A$1:$B$547,2,FALSE))</f>
        <v/>
      </c>
      <c r="GA60" t="str">
        <f>IF(ISERROR(MATCH(GA$1,'CSC Mitre'!BG$1:BG$220,0)),"",VLOOKUP(GA$1,'Tactic Recode'!$A$1:$B$547,2,FALSE))</f>
        <v>Initial Access, Persistence</v>
      </c>
      <c r="GB60" t="str">
        <f>IF(ISERROR(MATCH(GB$1,'CSC Mitre'!BG$1:BG$220,0)),"",VLOOKUP(GB$1,'Tactic Recode'!$A$1:$B$547,2,FALSE))</f>
        <v/>
      </c>
      <c r="GC60" t="str">
        <f>IF(ISERROR(MATCH(GC$1,'CSC Mitre'!BG$1:BG$220,0)),"",VLOOKUP(GC$1,'Tactic Recode'!$A$1:$B$547,2,FALSE))</f>
        <v/>
      </c>
      <c r="GD60" t="str">
        <f>IF(ISERROR(MATCH(GD$1,'CSC Mitre'!BG$1:BG$220,0)),"",VLOOKUP(GD$1,'Tactic Recode'!$A$1:$B$547,2,FALSE))</f>
        <v/>
      </c>
      <c r="GE60" t="str">
        <f>IF(ISERROR(MATCH(GE$1,'CSC Mitre'!BG$1:BG$220,0)),"",VLOOKUP(GE$1,'Tactic Recode'!$A$1:$B$547,2,FALSE))</f>
        <v/>
      </c>
      <c r="GF60" t="str">
        <f>IF(ISERROR(MATCH(GF$1,'CSC Mitre'!BG$1:BG$220,0)),"",VLOOKUP(GF$1,'Tactic Recode'!$A$1:$B$547,2,FALSE))</f>
        <v/>
      </c>
      <c r="GG60" t="str">
        <f>IF(ISERROR(MATCH(GG$1,'CSC Mitre'!BG$1:BG$220,0)),"",VLOOKUP(GG$1,'Tactic Recode'!$A$1:$B$547,2,FALSE))</f>
        <v/>
      </c>
      <c r="GH60" t="str">
        <f>IF(ISERROR(MATCH(GH$1,'CSC Mitre'!BG$1:BG$220,0)),"",VLOOKUP(GH$1,'Tactic Recode'!$A$1:$B$547,2,FALSE))</f>
        <v/>
      </c>
      <c r="GI60" t="str">
        <f>IF(ISERROR(MATCH(GI$1,'CSC Mitre'!BG$1:BG$220,0)),"",VLOOKUP(GI$1,'Tactic Recode'!$A$1:$B$547,2,FALSE))</f>
        <v/>
      </c>
      <c r="GJ60" t="str">
        <f>IF(ISERROR(MATCH(GJ$1,'CSC Mitre'!BG$1:BG$220,0)),"",VLOOKUP(GJ$1,'Tactic Recode'!$A$1:$B$547,2,FALSE))</f>
        <v/>
      </c>
      <c r="GK60" t="str">
        <f>IF(ISERROR(MATCH(GK$1,'CSC Mitre'!BG$1:BG$220,0)),"",VLOOKUP(GK$1,'Tactic Recode'!$A$1:$B$547,2,FALSE))</f>
        <v/>
      </c>
      <c r="GL60" t="str">
        <f>IF(ISERROR(MATCH(GL$1,'CSC Mitre'!BG$1:BG$220,0)),"",VLOOKUP(GL$1,'Tactic Recode'!$A$1:$B$547,2,FALSE))</f>
        <v/>
      </c>
      <c r="GM60" t="str">
        <f>IF(ISERROR(MATCH(GM$1,'CSC Mitre'!BG$1:BG$220,0)),"",VLOOKUP(GM$1,'Tactic Recode'!$A$1:$B$547,2,FALSE))</f>
        <v>Persistence</v>
      </c>
      <c r="GN60" t="str">
        <f>IF(ISERROR(MATCH(GN$1,'CSC Mitre'!BG$1:BG$220,0)),"",VLOOKUP(GN$1,'Tactic Recode'!$A$1:$B$547,2,FALSE))</f>
        <v/>
      </c>
      <c r="GO60" t="str">
        <f>IF(ISERROR(MATCH(GO$1,'CSC Mitre'!BG$1:BG$220,0)),"",VLOOKUP(GO$1,'Tactic Recode'!$A$1:$B$547,2,FALSE))</f>
        <v/>
      </c>
      <c r="GP60" t="str">
        <f>IF(ISERROR(MATCH(GP$1,'CSC Mitre'!BG$1:BG$220,0)),"",VLOOKUP(GP$1,'Tactic Recode'!$A$1:$B$547,2,FALSE))</f>
        <v/>
      </c>
      <c r="GQ60" t="str">
        <f>IF(ISERROR(MATCH(GQ$1,'CSC Mitre'!BG$1:BG$220,0)),"",VLOOKUP(GQ$1,'Tactic Recode'!$A$1:$B$547,2,FALSE))</f>
        <v/>
      </c>
      <c r="GR60" t="str">
        <f>IF(ISERROR(MATCH(GR$1,'CSC Mitre'!BG$1:BG$220,0)),"",VLOOKUP(GR$1,'Tactic Recode'!$A$1:$B$547,2,FALSE))</f>
        <v/>
      </c>
      <c r="GS60" t="str">
        <f>IF(ISERROR(MATCH(GS$1,'CSC Mitre'!BG$1:BG$220,0)),"",VLOOKUP(GS$1,'Tactic Recode'!$A$1:$B$547,2,FALSE))</f>
        <v/>
      </c>
      <c r="GT60" t="str">
        <f>IF(ISERROR(MATCH(GT$1,'CSC Mitre'!BG$1:BG$220,0)),"",VLOOKUP(GT$1,'Tactic Recode'!$A$1:$B$547,2,FALSE))</f>
        <v/>
      </c>
      <c r="GU60" t="str">
        <f>IF(ISERROR(MATCH(GU$1,'CSC Mitre'!BG$1:BG$220,0)),"",VLOOKUP(GU$1,'Tactic Recode'!$A$1:$B$547,2,FALSE))</f>
        <v/>
      </c>
      <c r="GV60" t="str">
        <f>IF(ISERROR(MATCH(GV$1,'CSC Mitre'!BG$1:BG$220,0)),"",VLOOKUP(GV$1,'Tactic Recode'!$A$1:$B$547,2,FALSE))</f>
        <v/>
      </c>
      <c r="GW60" t="str">
        <f>IF(ISERROR(MATCH(GW$1,'CSC Mitre'!BG$1:BG$220,0)),"",VLOOKUP(GW$1,'Tactic Recode'!$A$1:$B$547,2,FALSE))</f>
        <v>Credential Access</v>
      </c>
      <c r="GX60" t="str">
        <f>IF(ISERROR(MATCH(GX$1,'CSC Mitre'!BG$1:BG$220,0)),"",VLOOKUP(GX$1,'Tactic Recode'!$A$1:$B$547,2,FALSE))</f>
        <v/>
      </c>
      <c r="GY60" t="str">
        <f>IF(ISERROR(MATCH(GY$1,'CSC Mitre'!BG$1:BG$220,0)),"",VLOOKUP(GY$1,'Tactic Recode'!$A$1:$B$547,2,FALSE))</f>
        <v/>
      </c>
      <c r="GZ60" t="str">
        <f>IF(ISERROR(MATCH(GZ$1,'CSC Mitre'!BG$1:BG$220,0)),"",VLOOKUP(GZ$1,'Tactic Recode'!$A$1:$B$547,2,FALSE))</f>
        <v/>
      </c>
      <c r="HA60" t="str">
        <f>IF(ISERROR(MATCH(HA$1,'CSC Mitre'!BG$1:BG$220,0)),"",VLOOKUP(HA$1,'Tactic Recode'!$A$1:$B$547,2,FALSE))</f>
        <v>Initial Access</v>
      </c>
      <c r="HB60" t="str">
        <f>IF(ISERROR(MATCH(HB$1,'CSC Mitre'!BG$1:BG$220,0)),"",VLOOKUP(HB$1,'Tactic Recode'!$A$1:$B$547,2,FALSE))</f>
        <v/>
      </c>
      <c r="HC60" t="str">
        <f>IF(ISERROR(MATCH(HC$1,'CSC Mitre'!BG$1:BG$220,0)),"",VLOOKUP(HC$1,'Tactic Recode'!$A$1:$B$547,2,FALSE))</f>
        <v/>
      </c>
      <c r="HD60" t="str">
        <f>IF(ISERROR(MATCH(HD$1,'CSC Mitre'!BG$1:BG$220,0)),"",VLOOKUP(HD$1,'Tactic Recode'!$A$1:$B$547,2,FALSE))</f>
        <v/>
      </c>
      <c r="HE60" t="str">
        <f>IF(ISERROR(MATCH(HE$1,'CSC Mitre'!BG$1:BG$220,0)),"",VLOOKUP(HE$1,'Tactic Recode'!$A$1:$B$547,2,FALSE))</f>
        <v/>
      </c>
      <c r="HF60" t="str">
        <f>IF(ISERROR(MATCH(HF$1,'CSC Mitre'!BG$1:BG$220,0)),"",VLOOKUP(HF$1,'Tactic Recode'!$A$1:$B$547,2,FALSE))</f>
        <v/>
      </c>
      <c r="HG60" t="str">
        <f>IF(ISERROR(MATCH(HG$1,'CSC Mitre'!BG$1:BG$220,0)),"",VLOOKUP(HG$1,'Tactic Recode'!$A$1:$B$547,2,FALSE))</f>
        <v/>
      </c>
      <c r="HH60" t="str">
        <f>IF(ISERROR(MATCH(HH$1,'CSC Mitre'!BG$1:BG$220,0)),"",VLOOKUP(HH$1,'Tactic Recode'!$A$1:$B$547,2,FALSE))</f>
        <v/>
      </c>
      <c r="HI60" t="str">
        <f>IF(ISERROR(MATCH(HI$1,'CSC Mitre'!BG$1:BG$220,0)),"",VLOOKUP(HI$1,'Tactic Recode'!$A$1:$B$547,2,FALSE))</f>
        <v/>
      </c>
      <c r="HJ60" t="str">
        <f>IF(ISERROR(MATCH(HJ$1,'CSC Mitre'!BG$1:BG$220,0)),"",VLOOKUP(HJ$1,'Tactic Recode'!$A$1:$B$547,2,FALSE))</f>
        <v/>
      </c>
      <c r="HK60" t="str">
        <f>IF(ISERROR(MATCH(HK$1,'CSC Mitre'!BG$1:BG$220,0)),"",VLOOKUP(HK$1,'Tactic Recode'!$A$1:$B$547,2,FALSE))</f>
        <v/>
      </c>
      <c r="HL60" t="str">
        <f>IF(ISERROR(MATCH(HL$1,'CSC Mitre'!BG$1:BG$220,0)),"",VLOOKUP(HL$1,'Tactic Recode'!$A$1:$B$547,2,FALSE))</f>
        <v/>
      </c>
      <c r="HM60" t="str">
        <f>IF(ISERROR(MATCH(HM$1,'CSC Mitre'!BG$1:BG$220,0)),"",VLOOKUP(HM$1,'Tactic Recode'!$A$1:$B$547,2,FALSE))</f>
        <v/>
      </c>
      <c r="HN60" t="str">
        <f>IF(ISERROR(MATCH(HN$1,'CSC Mitre'!BG$1:BG$220,0)),"",VLOOKUP(HN$1,'Tactic Recode'!$A$1:$B$547,2,FALSE))</f>
        <v/>
      </c>
      <c r="HO60" t="str">
        <f>IF(ISERROR(MATCH(HO$1,'CSC Mitre'!BG$1:BG$220,0)),"",VLOOKUP(HO$1,'Tactic Recode'!$A$1:$B$547,2,FALSE))</f>
        <v/>
      </c>
      <c r="HP60" t="str">
        <f>IF(ISERROR(MATCH(HP$1,'CSC Mitre'!BG$1:BG$220,0)),"",VLOOKUP(HP$1,'Tactic Recode'!$A$1:$B$547,2,FALSE))</f>
        <v>Command and Control, Defense Evasion, Persistence</v>
      </c>
      <c r="HQ60" t="str">
        <f>IF(ISERROR(MATCH(HQ$1,'CSC Mitre'!BG$1:BG$220,0)),"",VLOOKUP(HQ$1,'Tactic Recode'!$A$1:$B$547,2,FALSE))</f>
        <v/>
      </c>
      <c r="HR60" t="str">
        <f>IF(ISERROR(MATCH(HR$1,'CSC Mitre'!BG$1:BG$220,0)),"",VLOOKUP(HR$1,'Tactic Recode'!$A$1:$B$547,2,FALSE))</f>
        <v/>
      </c>
      <c r="HS60" t="str">
        <f>IF(ISERROR(MATCH(HS$1,'CSC Mitre'!BG$1:BG$220,0)),"",VLOOKUP(HS$1,'Tactic Recode'!$A$1:$B$547,2,FALSE))</f>
        <v/>
      </c>
      <c r="HT60" t="str">
        <f>IF(ISERROR(MATCH(HT$1,'CSC Mitre'!BG$1:BG$220,0)),"",VLOOKUP(HT$1,'Tactic Recode'!$A$1:$B$547,2,FALSE))</f>
        <v/>
      </c>
      <c r="HU60" t="str">
        <f>IF(ISERROR(MATCH(HU$1,'CSC Mitre'!BG$1:BG$220,0)),"",VLOOKUP(HU$1,'Tactic Recode'!$A$1:$B$547,2,FALSE))</f>
        <v/>
      </c>
      <c r="HV60" t="str">
        <f>IF(ISERROR(MATCH(HV$1,'CSC Mitre'!BG$1:BG$220,0)),"",VLOOKUP(HV$1,'Tactic Recode'!$A$1:$B$547,2,FALSE))</f>
        <v/>
      </c>
      <c r="HW60" t="str">
        <f>IF(ISERROR(MATCH(HW$1,'CSC Mitre'!BG$1:BG$220,0)),"",VLOOKUP(HW$1,'Tactic Recode'!$A$1:$B$547,2,FALSE))</f>
        <v/>
      </c>
      <c r="HX60" t="str">
        <f>IF(ISERROR(MATCH(HX$1,'CSC Mitre'!BG$1:BG$220,0)),"",VLOOKUP(HX$1,'Tactic Recode'!$A$1:$B$547,2,FALSE))</f>
        <v/>
      </c>
      <c r="HY60" t="str">
        <f>IF(ISERROR(MATCH(HY$1,'CSC Mitre'!BG$1:BG$220,0)),"",VLOOKUP(HY$1,'Tactic Recode'!$A$1:$B$547,2,FALSE))</f>
        <v/>
      </c>
      <c r="HZ60" t="str">
        <f>IF(ISERROR(MATCH(HZ$1,'CSC Mitre'!BG$1:BG$220,0)),"",VLOOKUP(HZ$1,'Tactic Recode'!$A$1:$B$547,2,FALSE))</f>
        <v/>
      </c>
      <c r="IA60" t="str">
        <f>IF(ISERROR(MATCH(IA$1,'CSC Mitre'!BG$1:BG$220,0)),"",VLOOKUP(IA$1,'Tactic Recode'!$A$1:$B$547,2,FALSE))</f>
        <v/>
      </c>
      <c r="IB60" t="str">
        <f>IF(ISERROR(MATCH(IB$1,'CSC Mitre'!BG$1:BG$220,0)),"",VLOOKUP(IB$1,'Tactic Recode'!$A$1:$B$547,2,FALSE))</f>
        <v/>
      </c>
      <c r="IC60" t="str">
        <f>IF(ISERROR(MATCH(IC$1,'CSC Mitre'!BG$1:BG$220,0)),"",VLOOKUP(IC$1,'Tactic Recode'!$A$1:$B$547,2,FALSE))</f>
        <v/>
      </c>
      <c r="ID60" t="str">
        <f>IF(ISERROR(MATCH(ID$1,'CSC Mitre'!BG$1:BG$220,0)),"",VLOOKUP(ID$1,'Tactic Recode'!$A$1:$B$547,2,FALSE))</f>
        <v/>
      </c>
      <c r="IE60" t="str">
        <f>IF(ISERROR(MATCH(IE$1,'CSC Mitre'!BG$1:BG$220,0)),"",VLOOKUP(IE$1,'Tactic Recode'!$A$1:$B$547,2,FALSE))</f>
        <v/>
      </c>
      <c r="IF60" t="str">
        <f>IF(ISERROR(MATCH(IF$1,'CSC Mitre'!BG$1:BG$220,0)),"",VLOOKUP(IF$1,'Tactic Recode'!$A$1:$B$547,2,FALSE))</f>
        <v/>
      </c>
      <c r="IG60" t="str">
        <f>IF(ISERROR(MATCH(IG$1,'CSC Mitre'!BG$1:BG$220,0)),"",VLOOKUP(IG$1,'Tactic Recode'!$A$1:$B$547,2,FALSE))</f>
        <v/>
      </c>
      <c r="IH60" t="str">
        <f>IF(ISERROR(MATCH(IH$1,'CSC Mitre'!BG$1:BG$220,0)),"",VLOOKUP(IH$1,'Tactic Recode'!$A$1:$B$547,2,FALSE))</f>
        <v/>
      </c>
      <c r="II60" t="str">
        <f>IF(ISERROR(MATCH(II$1,'CSC Mitre'!BG$1:BG$220,0)),"",VLOOKUP(II$1,'Tactic Recode'!$A$1:$B$547,2,FALSE))</f>
        <v/>
      </c>
      <c r="IJ60" t="str">
        <f>IF(ISERROR(MATCH(IJ$1,'CSC Mitre'!BG$1:BG$220,0)),"",VLOOKUP(IJ$1,'Tactic Recode'!$A$1:$B$547,2,FALSE))</f>
        <v/>
      </c>
      <c r="IK60" t="str">
        <f>IF(ISERROR(MATCH(IK$1,'CSC Mitre'!BG$1:BG$220,0)),"",VLOOKUP(IK$1,'Tactic Recode'!$A$1:$B$547,2,FALSE))</f>
        <v/>
      </c>
      <c r="IL60" t="str">
        <f>IF(ISERROR(MATCH(IL$1,'CSC Mitre'!BG$1:BG$220,0)),"",VLOOKUP(IL$1,'Tactic Recode'!$A$1:$B$547,2,FALSE))</f>
        <v/>
      </c>
      <c r="IM60" t="str">
        <f>IF(ISERROR(MATCH(IM$1,'CSC Mitre'!BG$1:BG$220,0)),"",VLOOKUP(IM$1,'Tactic Recode'!$A$1:$B$547,2,FALSE))</f>
        <v>Defense Evasion</v>
      </c>
      <c r="IN60" t="str">
        <f>IF(ISERROR(MATCH(IN$1,'CSC Mitre'!BG$1:BG$220,0)),"",VLOOKUP(IN$1,'Tactic Recode'!$A$1:$B$547,2,FALSE))</f>
        <v/>
      </c>
      <c r="IO60" t="str">
        <f>IF(ISERROR(MATCH(IO$1,'CSC Mitre'!BG$1:BG$220,0)),"",VLOOKUP(IO$1,'Tactic Recode'!$A$1:$B$547,2,FALSE))</f>
        <v/>
      </c>
      <c r="IP60" t="str">
        <f>IF(ISERROR(MATCH(IP$1,'CSC Mitre'!BG$1:BG$220,0)),"",VLOOKUP(IP$1,'Tactic Recode'!$A$1:$B$547,2,FALSE))</f>
        <v/>
      </c>
      <c r="IQ60" t="str">
        <f>IF(ISERROR(MATCH(IQ$1,'CSC Mitre'!BG$1:BG$220,0)),"",VLOOKUP(IQ$1,'Tactic Recode'!$A$1:$B$547,2,FALSE))</f>
        <v/>
      </c>
      <c r="IR60" t="str">
        <f>IF(ISERROR(MATCH(IR$1,'CSC Mitre'!BG$1:BG$220,0)),"",VLOOKUP(IR$1,'Tactic Recode'!$A$1:$B$547,2,FALSE))</f>
        <v/>
      </c>
      <c r="IS60" t="str">
        <f>IF(ISERROR(MATCH(IS$1,'CSC Mitre'!BG$1:BG$220,0)),"",VLOOKUP(IS$1,'Tactic Recode'!$A$1:$B$547,2,FALSE))</f>
        <v/>
      </c>
      <c r="IT60" t="str">
        <f>IF(ISERROR(MATCH(IT$1,'CSC Mitre'!BG$1:BG$220,0)),"",VLOOKUP(IT$1,'Tactic Recode'!$A$1:$B$547,2,FALSE))</f>
        <v/>
      </c>
      <c r="IU60" t="str">
        <f>IF(ISERROR(MATCH(IU$1,'CSC Mitre'!BG$1:BG$220,0)),"",VLOOKUP(IU$1,'Tactic Recode'!$A$1:$B$547,2,FALSE))</f>
        <v/>
      </c>
      <c r="IV60" t="str">
        <f>IF(ISERROR(MATCH(IV$1,'CSC Mitre'!BG$1:BG$220,0)),"",VLOOKUP(IV$1,'Tactic Recode'!$A$1:$B$547,2,FALSE))</f>
        <v/>
      </c>
      <c r="IW60" t="str">
        <f>IF(ISERROR(MATCH(IW$1,'CSC Mitre'!BG$1:BG$220,0)),"",VLOOKUP(IW$1,'Tactic Recode'!$A$1:$B$547,2,FALSE))</f>
        <v/>
      </c>
      <c r="IX60" t="str">
        <f>IF(ISERROR(MATCH(IX$1,'CSC Mitre'!BG$1:BG$220,0)),"",VLOOKUP(IX$1,'Tactic Recode'!$A$1:$B$547,2,FALSE))</f>
        <v/>
      </c>
      <c r="IY60" t="str">
        <f>IF(ISERROR(MATCH(IY$1,'CSC Mitre'!BG$1:BG$220,0)),"",VLOOKUP(IY$1,'Tactic Recode'!$A$1:$B$547,2,FALSE))</f>
        <v/>
      </c>
      <c r="IZ60" t="str">
        <f>IF(ISERROR(MATCH(IZ$1,'CSC Mitre'!BG$1:BG$220,0)),"",VLOOKUP(IZ$1,'Tactic Recode'!$A$1:$B$547,2,FALSE))</f>
        <v/>
      </c>
      <c r="JA60" t="str">
        <f>IF(ISERROR(MATCH(JA$1,'CSC Mitre'!BG$1:BG$220,0)),"",VLOOKUP(JA$1,'Tactic Recode'!$A$1:$B$547,2,FALSE))</f>
        <v/>
      </c>
      <c r="JB60" t="str">
        <f>IF(ISERROR(MATCH(JB$1,'CSC Mitre'!BG$1:BG$220,0)),"",VLOOKUP(JB$1,'Tactic Recode'!$A$1:$B$547,2,FALSE))</f>
        <v/>
      </c>
      <c r="JC60" t="str">
        <f>IF(ISERROR(MATCH(JC$1,'CSC Mitre'!BG$1:BG$220,0)),"",VLOOKUP(JC$1,'Tactic Recode'!$A$1:$B$547,2,FALSE))</f>
        <v/>
      </c>
      <c r="JD60" t="str">
        <f>IF(ISERROR(MATCH(JD$1,'CSC Mitre'!BG$1:BG$220,0)),"",VLOOKUP(JD$1,'Tactic Recode'!$A$1:$B$547,2,FALSE))</f>
        <v/>
      </c>
      <c r="JE60" t="str">
        <f>IF(ISERROR(MATCH(JE$1,'CSC Mitre'!BG$1:BG$220,0)),"",VLOOKUP(JE$1,'Tactic Recode'!$A$1:$B$547,2,FALSE))</f>
        <v/>
      </c>
      <c r="JF60" t="str">
        <f>IF(ISERROR(MATCH(JF$1,'CSC Mitre'!BG$1:BG$220,0)),"",VLOOKUP(JF$1,'Tactic Recode'!$A$1:$B$547,2,FALSE))</f>
        <v/>
      </c>
      <c r="JG60" t="str">
        <f>IF(ISERROR(MATCH(JG$1,'CSC Mitre'!BG$1:BG$220,0)),"",VLOOKUP(JG$1,'Tactic Recode'!$A$1:$B$547,2,FALSE))</f>
        <v/>
      </c>
      <c r="JH60" t="str">
        <f>IF(ISERROR(MATCH(JH$1,'CSC Mitre'!BG$1:BG$220,0)),"",VLOOKUP(JH$1,'Tactic Recode'!$A$1:$B$547,2,FALSE))</f>
        <v/>
      </c>
      <c r="JI60" t="str">
        <f>IF(ISERROR(MATCH(JI$1,'CSC Mitre'!BG$1:BG$220,0)),"",VLOOKUP(JI$1,'Tactic Recode'!$A$1:$B$547,2,FALSE))</f>
        <v/>
      </c>
      <c r="JJ60" t="str">
        <f>IF(ISERROR(MATCH(JJ$1,'CSC Mitre'!BG$1:BG$220,0)),"",VLOOKUP(JJ$1,'Tactic Recode'!$A$1:$B$547,2,FALSE))</f>
        <v/>
      </c>
      <c r="JK60" t="str">
        <f>IF(ISERROR(MATCH(JK$1,'CSC Mitre'!BG$1:BG$220,0)),"",VLOOKUP(JK$1,'Tactic Recode'!$A$1:$B$547,2,FALSE))</f>
        <v/>
      </c>
      <c r="JL60" t="str">
        <f>IF(ISERROR(MATCH(JL$1,'CSC Mitre'!BG$1:BG$220,0)),"",VLOOKUP(JL$1,'Tactic Recode'!$A$1:$B$547,2,FALSE))</f>
        <v/>
      </c>
      <c r="JM60" t="str">
        <f>IF(ISERROR(MATCH(JM$1,'CSC Mitre'!BG$1:BG$220,0)),"",VLOOKUP(JM$1,'Tactic Recode'!$A$1:$B$547,2,FALSE))</f>
        <v/>
      </c>
      <c r="JN60" t="str">
        <f>IF(ISERROR(MATCH(JN$1,'CSC Mitre'!BG$1:BG$220,0)),"",VLOOKUP(JN$1,'Tactic Recode'!$A$1:$B$547,2,FALSE))</f>
        <v>Impact</v>
      </c>
      <c r="JO60" t="str">
        <f>IF(ISERROR(MATCH(JO$1,'CSC Mitre'!BG$1:BG$220,0)),"",VLOOKUP(JO$1,'Tactic Recode'!$A$1:$B$547,2,FALSE))</f>
        <v>Impact</v>
      </c>
      <c r="JP60" t="str">
        <f>IF(ISERROR(MATCH(JP$1,'CSC Mitre'!BG$1:BG$220,0)),"",VLOOKUP(JP$1,'Tactic Recode'!$A$1:$B$547,2,FALSE))</f>
        <v>Impact</v>
      </c>
      <c r="JQ60" t="str">
        <f>IF(ISERROR(MATCH(JQ$1,'CSC Mitre'!BG$1:BG$220,0)),"",VLOOKUP(JQ$1,'Tactic Recode'!$A$1:$B$547,2,FALSE))</f>
        <v>Impact</v>
      </c>
      <c r="JR60" t="str">
        <f>IF(ISERROR(MATCH(JR$1,'CSC Mitre'!BG$1:BG$220,0)),"",VLOOKUP(JR$1,'Tactic Recode'!$A$1:$B$547,2,FALSE))</f>
        <v>Impact</v>
      </c>
      <c r="JS60" t="str">
        <f>IF(ISERROR(MATCH(JS$1,'CSC Mitre'!BG$1:BG$220,0)),"",VLOOKUP(JS$1,'Tactic Recode'!$A$1:$B$547,2,FALSE))</f>
        <v>Impact</v>
      </c>
      <c r="JT60" t="str">
        <f>IF(ISERROR(MATCH(JT$1,'CSC Mitre'!BG$1:BG$220,0)),"",VLOOKUP(JT$1,'Tactic Recode'!$A$1:$B$547,2,FALSE))</f>
        <v>Impact</v>
      </c>
      <c r="JU60" t="str">
        <f>IF(ISERROR(MATCH(JU$1,'CSC Mitre'!BG$1:BG$220,0)),"",VLOOKUP(JU$1,'Tactic Recode'!$A$1:$B$547,2,FALSE))</f>
        <v/>
      </c>
      <c r="JV60" t="str">
        <f>IF(ISERROR(MATCH(JV$1,'CSC Mitre'!BG$1:BG$220,0)),"",VLOOKUP(JV$1,'Tactic Recode'!$A$1:$B$547,2,FALSE))</f>
        <v/>
      </c>
      <c r="JW60" t="str">
        <f>IF(ISERROR(MATCH(JW$1,'CSC Mitre'!BG$1:BG$220,0)),"",VLOOKUP(JW$1,'Tactic Recode'!$A$1:$B$547,2,FALSE))</f>
        <v/>
      </c>
      <c r="JX60" t="str">
        <f>IF(ISERROR(MATCH(JX$1,'CSC Mitre'!BG$1:BG$220,0)),"",VLOOKUP(JX$1,'Tactic Recode'!$A$1:$B$547,2,FALSE))</f>
        <v/>
      </c>
      <c r="JY60" t="str">
        <f>IF(ISERROR(MATCH(JY$1,'CSC Mitre'!BG$1:BG$220,0)),"",VLOOKUP(JY$1,'Tactic Recode'!$A$1:$B$547,2,FALSE))</f>
        <v/>
      </c>
      <c r="JZ60" t="str">
        <f>IF(ISERROR(MATCH(JZ$1,'CSC Mitre'!BG$1:BG$220,0)),"",VLOOKUP(JZ$1,'Tactic Recode'!$A$1:$B$547,2,FALSE))</f>
        <v/>
      </c>
      <c r="KA60" t="str">
        <f>IF(ISERROR(MATCH(KA$1,'CSC Mitre'!BG$1:BG$220,0)),"",VLOOKUP(KA$1,'Tactic Recode'!$A$1:$B$547,2,FALSE))</f>
        <v/>
      </c>
      <c r="KB60" t="str">
        <f>IF(ISERROR(MATCH(KB$1,'CSC Mitre'!BG$1:BG$220,0)),"",VLOOKUP(KB$1,'Tactic Recode'!$A$1:$B$547,2,FALSE))</f>
        <v/>
      </c>
      <c r="KC60" t="str">
        <f>IF(ISERROR(MATCH(KC$1,'CSC Mitre'!BG$1:BG$220,0)),"",VLOOKUP(KC$1,'Tactic Recode'!$A$1:$B$547,2,FALSE))</f>
        <v/>
      </c>
      <c r="KD60" t="str">
        <f>IF(ISERROR(MATCH(KD$1,'CSC Mitre'!BG$1:BG$220,0)),"",VLOOKUP(KD$1,'Tactic Recode'!$A$1:$B$547,2,FALSE))</f>
        <v/>
      </c>
      <c r="KE60" t="str">
        <f>IF(ISERROR(MATCH(KE$1,'CSC Mitre'!BG$1:BG$220,0)),"",VLOOKUP(KE$1,'Tactic Recode'!$A$1:$B$547,2,FALSE))</f>
        <v/>
      </c>
      <c r="KF60" t="str">
        <f>IF(ISERROR(MATCH(KF$1,'CSC Mitre'!BG$1:BG$220,0)),"",VLOOKUP(KF$1,'Tactic Recode'!$A$1:$B$547,2,FALSE))</f>
        <v/>
      </c>
      <c r="KG60" t="str">
        <f>IF(ISERROR(MATCH(KG$1,'CSC Mitre'!BG$1:BG$220,0)),"",VLOOKUP(KG$1,'Tactic Recode'!$A$1:$B$547,2,FALSE))</f>
        <v/>
      </c>
      <c r="KH60" t="str">
        <f>IF(ISERROR(MATCH(KH$1,'CSC Mitre'!BG$1:BG$220,0)),"",VLOOKUP(KH$1,'Tactic Recode'!$A$1:$B$547,2,FALSE))</f>
        <v/>
      </c>
      <c r="KI60" t="str">
        <f>IF(ISERROR(MATCH(KI$1,'CSC Mitre'!BG$1:BG$220,0)),"",VLOOKUP(KI$1,'Tactic Recode'!$A$1:$B$547,2,FALSE))</f>
        <v/>
      </c>
      <c r="KJ60" t="str">
        <f>IF(ISERROR(MATCH(KJ$1,'CSC Mitre'!BG$1:BG$220,0)),"",VLOOKUP(KJ$1,'Tactic Recode'!$A$1:$B$547,2,FALSE))</f>
        <v/>
      </c>
      <c r="KK60" t="str">
        <f>IF(ISERROR(MATCH(KK$1,'CSC Mitre'!BG$1:BG$220,0)),"",VLOOKUP(KK$1,'Tactic Recode'!$A$1:$B$547,2,FALSE))</f>
        <v/>
      </c>
      <c r="KL60" t="str">
        <f>IF(ISERROR(MATCH(KL$1,'CSC Mitre'!BG$1:BG$220,0)),"",VLOOKUP(KL$1,'Tactic Recode'!$A$1:$B$547,2,FALSE))</f>
        <v/>
      </c>
      <c r="KM60" t="str">
        <f>IF(ISERROR(MATCH(KM$1,'CSC Mitre'!BG$1:BG$220,0)),"",VLOOKUP(KM$1,'Tactic Recode'!$A$1:$B$547,2,FALSE))</f>
        <v/>
      </c>
      <c r="KN60" t="str">
        <f>IF(ISERROR(MATCH(KN$1,'CSC Mitre'!BG$1:BG$220,0)),"",VLOOKUP(KN$1,'Tactic Recode'!$A$1:$B$547,2,FALSE))</f>
        <v/>
      </c>
      <c r="KO60" t="str">
        <f>IF(ISERROR(MATCH(KO$1,'CSC Mitre'!BG$1:BG$220,0)),"",VLOOKUP(KO$1,'Tactic Recode'!$A$1:$B$547,2,FALSE))</f>
        <v/>
      </c>
      <c r="KP60" t="str">
        <f>IF(ISERROR(MATCH(KP$1,'CSC Mitre'!BG$1:BG$220,0)),"",VLOOKUP(KP$1,'Tactic Recode'!$A$1:$B$547,2,FALSE))</f>
        <v/>
      </c>
      <c r="KQ60" t="str">
        <f>IF(ISERROR(MATCH(KQ$1,'CSC Mitre'!BG$1:BG$220,0)),"",VLOOKUP(KQ$1,'Tactic Recode'!$A$1:$B$547,2,FALSE))</f>
        <v/>
      </c>
      <c r="KR60" t="str">
        <f>IF(ISERROR(MATCH(KR$1,'CSC Mitre'!BG$1:BG$220,0)),"",VLOOKUP(KR$1,'Tactic Recode'!$A$1:$B$547,2,FALSE))</f>
        <v/>
      </c>
      <c r="KS60" t="str">
        <f>IF(ISERROR(MATCH(KS$1,'CSC Mitre'!BG$1:BG$220,0)),"",VLOOKUP(KS$1,'Tactic Recode'!$A$1:$B$547,2,FALSE))</f>
        <v/>
      </c>
      <c r="KT60" t="str">
        <f>IF(ISERROR(MATCH(KT$1,'CSC Mitre'!BG$1:BG$220,0)),"",VLOOKUP(KT$1,'Tactic Recode'!$A$1:$B$547,2,FALSE))</f>
        <v/>
      </c>
      <c r="KU60" t="str">
        <f>IF(ISERROR(MATCH(KU$1,'CSC Mitre'!BG$1:BG$220,0)),"",VLOOKUP(KU$1,'Tactic Recode'!$A$1:$B$547,2,FALSE))</f>
        <v/>
      </c>
      <c r="KV60" t="str">
        <f>IF(ISERROR(MATCH(KV$1,'CSC Mitre'!BG$1:BG$220,0)),"",VLOOKUP(KV$1,'Tactic Recode'!$A$1:$B$547,2,FALSE))</f>
        <v/>
      </c>
      <c r="KW60" t="str">
        <f>IF(ISERROR(MATCH(KW$1,'CSC Mitre'!BG$1:BG$220,0)),"",VLOOKUP(KW$1,'Tactic Recode'!$A$1:$B$547,2,FALSE))</f>
        <v/>
      </c>
      <c r="KX60" t="str">
        <f>IF(ISERROR(MATCH(KX$1,'CSC Mitre'!BG$1:BG$220,0)),"",VLOOKUP(KX$1,'Tactic Recode'!$A$1:$B$547,2,FALSE))</f>
        <v/>
      </c>
      <c r="KY60" t="str">
        <f>IF(ISERROR(MATCH(KY$1,'CSC Mitre'!BG$1:BG$220,0)),"",VLOOKUP(KY$1,'Tactic Recode'!$A$1:$B$547,2,FALSE))</f>
        <v/>
      </c>
      <c r="KZ60" t="str">
        <f>IF(ISERROR(MATCH(KZ$1,'CSC Mitre'!BG$1:BG$220,0)),"",VLOOKUP(KZ$1,'Tactic Recode'!$A$1:$B$547,2,FALSE))</f>
        <v/>
      </c>
      <c r="LA60" t="str">
        <f>IF(ISERROR(MATCH(LA$1,'CSC Mitre'!BG$1:BG$220,0)),"",VLOOKUP(LA$1,'Tactic Recode'!$A$1:$B$547,2,FALSE))</f>
        <v/>
      </c>
      <c r="LB60" t="str">
        <f>IF(ISERROR(MATCH(LB$1,'CSC Mitre'!BG$1:BG$220,0)),"",VLOOKUP(LB$1,'Tactic Recode'!$A$1:$B$547,2,FALSE))</f>
        <v/>
      </c>
      <c r="LC60" t="str">
        <f>IF(ISERROR(MATCH(LC$1,'CSC Mitre'!BG$1:BG$220,0)),"",VLOOKUP(LC$1,'Tactic Recode'!$A$1:$B$547,2,FALSE))</f>
        <v/>
      </c>
      <c r="LD60" t="str">
        <f>IF(ISERROR(MATCH(LD$1,'CSC Mitre'!BG$1:BG$220,0)),"",VLOOKUP(LD$1,'Tactic Recode'!$A$1:$B$547,2,FALSE))</f>
        <v/>
      </c>
      <c r="LE60" t="str">
        <f>IF(ISERROR(MATCH(LE$1,'CSC Mitre'!BG$1:BG$220,0)),"",VLOOKUP(LE$1,'Tactic Recode'!$A$1:$B$547,2,FALSE))</f>
        <v/>
      </c>
      <c r="LF60" t="str">
        <f>IF(ISERROR(MATCH(LF$1,'CSC Mitre'!BG$1:BG$220,0)),"",VLOOKUP(LF$1,'Tactic Recode'!$A$1:$B$547,2,FALSE))</f>
        <v/>
      </c>
      <c r="LG60" t="str">
        <f>IF(ISERROR(MATCH(LG$1,'CSC Mitre'!BG$1:BG$220,0)),"",VLOOKUP(LG$1,'Tactic Recode'!$A$1:$B$547,2,FALSE))</f>
        <v/>
      </c>
      <c r="LH60" t="str">
        <f>IF(ISERROR(MATCH(LH$1,'CSC Mitre'!BG$1:BG$220,0)),"",VLOOKUP(LH$1,'Tactic Recode'!$A$1:$B$547,2,FALSE))</f>
        <v/>
      </c>
      <c r="LI60" t="str">
        <f>IF(ISERROR(MATCH(LI$1,'CSC Mitre'!BG$1:BG$220,0)),"",VLOOKUP(LI$1,'Tactic Recode'!$A$1:$B$547,2,FALSE))</f>
        <v/>
      </c>
      <c r="LJ60" t="str">
        <f>IF(ISERROR(MATCH(LJ$1,'CSC Mitre'!BG$1:BG$220,0)),"",VLOOKUP(LJ$1,'Tactic Recode'!$A$1:$B$547,2,FALSE))</f>
        <v/>
      </c>
      <c r="LK60" t="str">
        <f>IF(ISERROR(MATCH(LK$1,'CSC Mitre'!BG$1:BG$220,0)),"",VLOOKUP(LK$1,'Tactic Recode'!$A$1:$B$547,2,FALSE))</f>
        <v/>
      </c>
      <c r="LL60" t="str">
        <f>IF(ISERROR(MATCH(LL$1,'CSC Mitre'!BG$1:BG$220,0)),"",VLOOKUP(LL$1,'Tactic Recode'!$A$1:$B$547,2,FALSE))</f>
        <v/>
      </c>
      <c r="LM60" t="str">
        <f>IF(ISERROR(MATCH(LM$1,'CSC Mitre'!BG$1:BG$220,0)),"",VLOOKUP(LM$1,'Tactic Recode'!$A$1:$B$547,2,FALSE))</f>
        <v/>
      </c>
      <c r="LN60" t="str">
        <f>IF(ISERROR(MATCH(LN$1,'CSC Mitre'!BG$1:BG$220,0)),"",VLOOKUP(LN$1,'Tactic Recode'!$A$1:$B$547,2,FALSE))</f>
        <v/>
      </c>
      <c r="LO60" t="str">
        <f>IF(ISERROR(MATCH(LO$1,'CSC Mitre'!BG$1:BG$220,0)),"",VLOOKUP(LO$1,'Tactic Recode'!$A$1:$B$547,2,FALSE))</f>
        <v/>
      </c>
      <c r="LP60" t="str">
        <f>IF(ISERROR(MATCH(LP$1,'CSC Mitre'!BG$1:BG$220,0)),"",VLOOKUP(LP$1,'Tactic Recode'!$A$1:$B$547,2,FALSE))</f>
        <v/>
      </c>
      <c r="LQ60" t="str">
        <f>IF(ISERROR(MATCH(LQ$1,'CSC Mitre'!BG$1:BG$220,0)),"",VLOOKUP(LQ$1,'Tactic Recode'!$A$1:$B$547,2,FALSE))</f>
        <v/>
      </c>
      <c r="LR60" t="str">
        <f>IF(ISERROR(MATCH(LR$1,'CSC Mitre'!BG$1:BG$220,0)),"",VLOOKUP(LR$1,'Tactic Recode'!$A$1:$B$547,2,FALSE))</f>
        <v/>
      </c>
      <c r="LS60" t="str">
        <f>IF(ISERROR(MATCH(LS$1,'CSC Mitre'!BG$1:BG$220,0)),"",VLOOKUP(LS$1,'Tactic Recode'!$A$1:$B$547,2,FALSE))</f>
        <v/>
      </c>
      <c r="LT60" t="str">
        <f>IF(ISERROR(MATCH(LT$1,'CSC Mitre'!BG$1:BG$220,0)),"",VLOOKUP(LT$1,'Tactic Recode'!$A$1:$B$547,2,FALSE))</f>
        <v>Persistence, Privilage Escalation</v>
      </c>
      <c r="LU60" t="str">
        <f>IF(ISERROR(MATCH(LU$1,'CSC Mitre'!BG$1:BG$220,0)),"",VLOOKUP(LU$1,'Tactic Recode'!$A$1:$B$547,2,FALSE))</f>
        <v/>
      </c>
      <c r="LV60" t="str">
        <f>IF(ISERROR(MATCH(LV$1,'CSC Mitre'!BG$1:BG$220,0)),"",VLOOKUP(LV$1,'Tactic Recode'!$A$1:$B$547,2,FALSE))</f>
        <v/>
      </c>
      <c r="LW60" t="str">
        <f>IF(ISERROR(MATCH(LW$1,'CSC Mitre'!BG$1:BG$220,0)),"",VLOOKUP(LW$1,'Tactic Recode'!$A$1:$B$547,2,FALSE))</f>
        <v/>
      </c>
      <c r="LX60" t="str">
        <f>IF(ISERROR(MATCH(LX$1,'CSC Mitre'!BG$1:BG$220,0)),"",VLOOKUP(LX$1,'Tactic Recode'!$A$1:$B$547,2,FALSE))</f>
        <v/>
      </c>
      <c r="LY60" t="str">
        <f>IF(ISERROR(MATCH(LY$1,'CSC Mitre'!BG$1:BG$220,0)),"",VLOOKUP(LY$1,'Tactic Recode'!$A$1:$B$547,2,FALSE))</f>
        <v/>
      </c>
      <c r="LZ60" t="str">
        <f>IF(ISERROR(MATCH(LZ$1,'CSC Mitre'!BG$1:BG$220,0)),"",VLOOKUP(LZ$1,'Tactic Recode'!$A$1:$B$547,2,FALSE))</f>
        <v/>
      </c>
      <c r="MA60" t="str">
        <f>IF(ISERROR(MATCH(MA$1,'CSC Mitre'!BG$1:BG$220,0)),"",VLOOKUP(MA$1,'Tactic Recode'!$A$1:$B$547,2,FALSE))</f>
        <v/>
      </c>
      <c r="MB60" t="str">
        <f>IF(ISERROR(MATCH(MB$1,'CSC Mitre'!BG$1:BG$220,0)),"",VLOOKUP(MB$1,'Tactic Recode'!$A$1:$B$547,2,FALSE))</f>
        <v/>
      </c>
      <c r="MC60" t="str">
        <f>IF(ISERROR(MATCH(MC$1,'CSC Mitre'!BG$1:BG$220,0)),"",VLOOKUP(MC$1,'Tactic Recode'!$A$1:$B$547,2,FALSE))</f>
        <v/>
      </c>
      <c r="MD60" t="str">
        <f>IF(ISERROR(MATCH(MD$1,'CSC Mitre'!BG$1:BG$220,0)),"",VLOOKUP(MD$1,'Tactic Recode'!$A$1:$B$547,2,FALSE))</f>
        <v/>
      </c>
      <c r="ME60" t="str">
        <f>IF(ISERROR(MATCH(ME$1,'CSC Mitre'!BG$1:BG$220,0)),"",VLOOKUP(ME$1,'Tactic Recode'!$A$1:$B$547,2,FALSE))</f>
        <v/>
      </c>
      <c r="MF60" t="str">
        <f>IF(ISERROR(MATCH(MF$1,'CSC Mitre'!BG$1:BG$220,0)),"",VLOOKUP(MF$1,'Tactic Recode'!$A$1:$B$547,2,FALSE))</f>
        <v/>
      </c>
      <c r="MG60" t="str">
        <f>IF(ISERROR(MATCH(MG$1,'CSC Mitre'!BG$1:BG$220,0)),"",VLOOKUP(MG$1,'Tactic Recode'!$A$1:$B$547,2,FALSE))</f>
        <v/>
      </c>
      <c r="MH60" t="str">
        <f>IF(ISERROR(MATCH(MH$1,'CSC Mitre'!BG$1:BG$220,0)),"",VLOOKUP(MH$1,'Tactic Recode'!$A$1:$B$547,2,FALSE))</f>
        <v/>
      </c>
      <c r="MI60" t="str">
        <f>IF(ISERROR(MATCH(MI$1,'CSC Mitre'!BG$1:BG$220,0)),"",VLOOKUP(MI$1,'Tactic Recode'!$A$1:$B$547,2,FALSE))</f>
        <v/>
      </c>
      <c r="MJ60" t="str">
        <f>IF(ISERROR(MATCH(MJ$1,'CSC Mitre'!BG$1:BG$220,0)),"",VLOOKUP(MJ$1,'Tactic Recode'!$A$1:$B$547,2,FALSE))</f>
        <v/>
      </c>
      <c r="MK60" t="str">
        <f>IF(ISERROR(MATCH(MK$1,'CSC Mitre'!BG$1:BG$220,0)),"",VLOOKUP(MK$1,'Tactic Recode'!$A$1:$B$547,2,FALSE))</f>
        <v/>
      </c>
      <c r="ML60" t="str">
        <f>IF(ISERROR(MATCH(ML$1,'CSC Mitre'!BG$1:BG$220,0)),"",VLOOKUP(ML$1,'Tactic Recode'!$A$1:$B$547,2,FALSE))</f>
        <v/>
      </c>
      <c r="MM60" t="str">
        <f>IF(ISERROR(MATCH(MM$1,'CSC Mitre'!BG$1:BG$220,0)),"",VLOOKUP(MM$1,'Tactic Recode'!$A$1:$B$547,2,FALSE))</f>
        <v/>
      </c>
      <c r="MN60" t="str">
        <f>IF(ISERROR(MATCH(MN$1,'CSC Mitre'!BG$1:BG$220,0)),"",VLOOKUP(MN$1,'Tactic Recode'!$A$1:$B$547,2,FALSE))</f>
        <v/>
      </c>
      <c r="MO60" t="str">
        <f>IF(ISERROR(MATCH(MO$1,'CSC Mitre'!BG$1:BG$220,0)),"",VLOOKUP(MO$1,'Tactic Recode'!$A$1:$B$547,2,FALSE))</f>
        <v/>
      </c>
      <c r="MP60" t="str">
        <f>IF(ISERROR(MATCH(MP$1,'CSC Mitre'!BG$1:BG$220,0)),"",VLOOKUP(MP$1,'Tactic Recode'!$A$1:$B$547,2,FALSE))</f>
        <v/>
      </c>
      <c r="MQ60" t="str">
        <f>IF(ISERROR(MATCH(MQ$1,'CSC Mitre'!BG$1:BG$220,0)),"",VLOOKUP(MQ$1,'Tactic Recode'!$A$1:$B$547,2,FALSE))</f>
        <v/>
      </c>
      <c r="MR60" t="str">
        <f>IF(ISERROR(MATCH(MR$1,'CSC Mitre'!BG$1:BG$220,0)),"",VLOOKUP(MR$1,'Tactic Recode'!$A$1:$B$547,2,FALSE))</f>
        <v/>
      </c>
      <c r="MS60" t="str">
        <f>IF(ISERROR(MATCH(MS$1,'CSC Mitre'!BG$1:BG$220,0)),"",VLOOKUP(MS$1,'Tactic Recode'!$A$1:$B$547,2,FALSE))</f>
        <v/>
      </c>
      <c r="MT60" t="str">
        <f>IF(ISERROR(MATCH(MT$1,'CSC Mitre'!BG$1:BG$220,0)),"",VLOOKUP(MT$1,'Tactic Recode'!$A$1:$B$547,2,FALSE))</f>
        <v/>
      </c>
      <c r="MU60" t="str">
        <f>IF(ISERROR(MATCH(MU$1,'CSC Mitre'!BG$1:BG$220,0)),"",VLOOKUP(MU$1,'Tactic Recode'!$A$1:$B$547,2,FALSE))</f>
        <v/>
      </c>
      <c r="MV60" t="str">
        <f>IF(ISERROR(MATCH(MV$1,'CSC Mitre'!BG$1:BG$220,0)),"",VLOOKUP(MV$1,'Tactic Recode'!$A$1:$B$547,2,FALSE))</f>
        <v/>
      </c>
      <c r="MW60" t="str">
        <f>IF(ISERROR(MATCH(MW$1,'CSC Mitre'!BG$1:BG$220,0)),"",VLOOKUP(MW$1,'Tactic Recode'!$A$1:$B$547,2,FALSE))</f>
        <v/>
      </c>
      <c r="MX60" t="str">
        <f>IF(ISERROR(MATCH(MX$1,'CSC Mitre'!BG$1:BG$220,0)),"",VLOOKUP(MX$1,'Tactic Recode'!$A$1:$B$547,2,FALSE))</f>
        <v/>
      </c>
      <c r="MY60" t="str">
        <f>IF(ISERROR(MATCH(MY$1,'CSC Mitre'!BG$1:BG$220,0)),"",VLOOKUP(MY$1,'Tactic Recode'!$A$1:$B$547,2,FALSE))</f>
        <v/>
      </c>
      <c r="MZ60" t="str">
        <f>IF(ISERROR(MATCH(MZ$1,'CSC Mitre'!BG$1:BG$220,0)),"",VLOOKUP(MZ$1,'Tactic Recode'!$A$1:$B$547,2,FALSE))</f>
        <v/>
      </c>
      <c r="NA60" t="str">
        <f>IF(ISERROR(MATCH(NA$1,'CSC Mitre'!BG$1:BG$220,0)),"",VLOOKUP(NA$1,'Tactic Recode'!$A$1:$B$547,2,FALSE))</f>
        <v/>
      </c>
      <c r="NB60" t="str">
        <f>IF(ISERROR(MATCH(NB$1,'CSC Mitre'!BG$1:BG$220,0)),"",VLOOKUP(NB$1,'Tactic Recode'!$A$1:$B$547,2,FALSE))</f>
        <v/>
      </c>
      <c r="NC60" t="str">
        <f>IF(ISERROR(MATCH(NC$1,'CSC Mitre'!BG$1:BG$220,0)),"",VLOOKUP(NC$1,'Tactic Recode'!$A$1:$B$547,2,FALSE))</f>
        <v/>
      </c>
      <c r="ND60" t="str">
        <f>IF(ISERROR(MATCH(ND$1,'CSC Mitre'!BG$1:BG$220,0)),"",VLOOKUP(ND$1,'Tactic Recode'!$A$1:$B$547,2,FALSE))</f>
        <v/>
      </c>
      <c r="NE60" t="str">
        <f>IF(ISERROR(MATCH(NE$1,'CSC Mitre'!BG$1:BG$220,0)),"",VLOOKUP(NE$1,'Tactic Recode'!$A$1:$B$547,2,FALSE))</f>
        <v/>
      </c>
      <c r="NF60" t="str">
        <f>IF(ISERROR(MATCH(NF$1,'CSC Mitre'!BG$1:BG$220,0)),"",VLOOKUP(NF$1,'Tactic Recode'!$A$1:$B$547,2,FALSE))</f>
        <v/>
      </c>
      <c r="NG60" t="str">
        <f>IF(ISERROR(MATCH(NG$1,'CSC Mitre'!BG$1:BG$220,0)),"",VLOOKUP(NG$1,'Tactic Recode'!$A$1:$B$547,2,FALSE))</f>
        <v/>
      </c>
      <c r="NH60" t="str">
        <f>IF(ISERROR(MATCH(NH$1,'CSC Mitre'!BG$1:BG$220,0)),"",VLOOKUP(NH$1,'Tactic Recode'!$A$1:$B$547,2,FALSE))</f>
        <v/>
      </c>
      <c r="NI60" t="str">
        <f>IF(ISERROR(MATCH(NI$1,'CSC Mitre'!BG$1:BG$220,0)),"",VLOOKUP(NI$1,'Tactic Recode'!$A$1:$B$547,2,FALSE))</f>
        <v/>
      </c>
      <c r="NJ60" t="str">
        <f>IF(ISERROR(MATCH(NJ$1,'CSC Mitre'!BG$1:BG$220,0)),"",VLOOKUP(NJ$1,'Tactic Recode'!$A$1:$B$547,2,FALSE))</f>
        <v/>
      </c>
      <c r="NK60" t="str">
        <f>IF(ISERROR(MATCH(NK$1,'CSC Mitre'!BG$1:BG$220,0)),"",VLOOKUP(NK$1,'Tactic Recode'!$A$1:$B$547,2,FALSE))</f>
        <v/>
      </c>
      <c r="NL60" t="str">
        <f>IF(ISERROR(MATCH(NL$1,'CSC Mitre'!BG$1:BG$220,0)),"",VLOOKUP(NL$1,'Tactic Recode'!$A$1:$B$547,2,FALSE))</f>
        <v/>
      </c>
      <c r="NM60" t="str">
        <f>IF(ISERROR(MATCH(NM$1,'CSC Mitre'!BG$1:BG$220,0)),"",VLOOKUP(NM$1,'Tactic Recode'!$A$1:$B$547,2,FALSE))</f>
        <v>Collection, Credential Access</v>
      </c>
      <c r="NN60" t="str">
        <f>IF(ISERROR(MATCH(NN$1,'CSC Mitre'!BG$1:BG$220,0)),"",VLOOKUP(NN$1,'Tactic Recode'!$A$1:$B$547,2,FALSE))</f>
        <v>Collection, Credential Access</v>
      </c>
      <c r="NO60" t="str">
        <f>IF(ISERROR(MATCH(NO$1,'CSC Mitre'!BG$1:BG$220,0)),"",VLOOKUP(NO$1,'Tactic Recode'!$A$1:$B$547,2,FALSE))</f>
        <v>Collection, Credential Access</v>
      </c>
      <c r="NP60" t="str">
        <f>IF(ISERROR(MATCH(NP$1,'CSC Mitre'!BG$1:BG$220,0)),"",VLOOKUP(NP$1,'Tactic Recode'!$A$1:$B$547,2,FALSE))</f>
        <v/>
      </c>
      <c r="NQ60" t="str">
        <f>IF(ISERROR(MATCH(NQ$1,'CSC Mitre'!BG$1:BG$220,0)),"",VLOOKUP(NQ$1,'Tactic Recode'!$A$1:$B$547,2,FALSE))</f>
        <v/>
      </c>
      <c r="NR60" t="str">
        <f>IF(ISERROR(MATCH(NR$1,'CSC Mitre'!BG$1:BG$220,0)),"",VLOOKUP(NR$1,'Tactic Recode'!$A$1:$B$547,2,FALSE))</f>
        <v/>
      </c>
      <c r="NS60" t="str">
        <f>IF(ISERROR(MATCH(NS$1,'CSC Mitre'!BG$1:BG$220,0)),"",VLOOKUP(NS$1,'Tactic Recode'!$A$1:$B$547,2,FALSE))</f>
        <v/>
      </c>
      <c r="NT60" t="str">
        <f>IF(ISERROR(MATCH(NT$1,'CSC Mitre'!BG$1:BG$220,0)),"",VLOOKUP(NT$1,'Tactic Recode'!$A$1:$B$547,2,FALSE))</f>
        <v/>
      </c>
      <c r="NU60" t="str">
        <f>IF(ISERROR(MATCH(NU$1,'CSC Mitre'!BG$1:BG$220,0)),"",VLOOKUP(NU$1,'Tactic Recode'!$A$1:$B$547,2,FALSE))</f>
        <v/>
      </c>
      <c r="NV60" t="str">
        <f>IF(ISERROR(MATCH(NV$1,'CSC Mitre'!BG$1:BG$220,0)),"",VLOOKUP(NV$1,'Tactic Recode'!$A$1:$B$547,2,FALSE))</f>
        <v/>
      </c>
      <c r="NW60" t="str">
        <f>IF(ISERROR(MATCH(NW$1,'CSC Mitre'!BG$1:BG$220,0)),"",VLOOKUP(NW$1,'Tactic Recode'!$A$1:$B$547,2,FALSE))</f>
        <v/>
      </c>
      <c r="NX60" t="str">
        <f>IF(ISERROR(MATCH(NX$1,'CSC Mitre'!BG$1:BG$220,0)),"",VLOOKUP(NX$1,'Tactic Recode'!$A$1:$B$547,2,FALSE))</f>
        <v/>
      </c>
      <c r="NY60" t="str">
        <f>IF(ISERROR(MATCH(NY$1,'CSC Mitre'!BG$1:BG$220,0)),"",VLOOKUP(NY$1,'Tactic Recode'!$A$1:$B$547,2,FALSE))</f>
        <v/>
      </c>
      <c r="NZ60" t="str">
        <f>IF(ISERROR(MATCH(NZ$1,'CSC Mitre'!BG$1:BG$220,0)),"",VLOOKUP(NZ$1,'Tactic Recode'!$A$1:$B$547,2,FALSE))</f>
        <v/>
      </c>
      <c r="OA60" t="str">
        <f>IF(ISERROR(MATCH(OA$1,'CSC Mitre'!BG$1:BG$220,0)),"",VLOOKUP(OA$1,'Tactic Recode'!$A$1:$B$547,2,FALSE))</f>
        <v/>
      </c>
      <c r="OB60" t="str">
        <f>IF(ISERROR(MATCH(OB$1,'CSC Mitre'!BG$1:BG$220,0)),"",VLOOKUP(OB$1,'Tactic Recode'!$A$1:$B$547,2,FALSE))</f>
        <v/>
      </c>
      <c r="OC60" t="str">
        <f>IF(ISERROR(MATCH(OC$1,'CSC Mitre'!BG$1:BG$220,0)),"",VLOOKUP(OC$1,'Tactic Recode'!$A$1:$B$547,2,FALSE))</f>
        <v/>
      </c>
      <c r="OD60" t="str">
        <f>IF(ISERROR(MATCH(OD$1,'CSC Mitre'!BG$1:BG$220,0)),"",VLOOKUP(OD$1,'Tactic Recode'!$A$1:$B$547,2,FALSE))</f>
        <v/>
      </c>
      <c r="OE60" t="str">
        <f>IF(ISERROR(MATCH(OE$1,'CSC Mitre'!BG$1:BG$220,0)),"",VLOOKUP(OE$1,'Tactic Recode'!$A$1:$B$547,2,FALSE))</f>
        <v/>
      </c>
      <c r="OF60" t="str">
        <f>IF(ISERROR(MATCH(OF$1,'CSC Mitre'!BG$1:BG$220,0)),"",VLOOKUP(OF$1,'Tactic Recode'!$A$1:$B$547,2,FALSE))</f>
        <v/>
      </c>
      <c r="OG60" t="str">
        <f>IF(ISERROR(MATCH(OG$1,'CSC Mitre'!BG$1:BG$220,0)),"",VLOOKUP(OG$1,'Tactic Recode'!$A$1:$B$547,2,FALSE))</f>
        <v/>
      </c>
      <c r="OH60" t="str">
        <f>IF(ISERROR(MATCH(OH$1,'CSC Mitre'!BG$1:BG$220,0)),"",VLOOKUP(OH$1,'Tactic Recode'!$A$1:$B$547,2,FALSE))</f>
        <v/>
      </c>
      <c r="OI60" t="str">
        <f>IF(ISERROR(MATCH(OI$1,'CSC Mitre'!BG$1:BG$220,0)),"",VLOOKUP(OI$1,'Tactic Recode'!$A$1:$B$547,2,FALSE))</f>
        <v/>
      </c>
      <c r="OJ60" t="str">
        <f>IF(ISERROR(MATCH(OJ$1,'CSC Mitre'!BG$1:BG$220,0)),"",VLOOKUP(OJ$1,'Tactic Recode'!$A$1:$B$547,2,FALSE))</f>
        <v/>
      </c>
      <c r="OK60" t="str">
        <f>IF(ISERROR(MATCH(OK$1,'CSC Mitre'!BG$1:BG$220,0)),"",VLOOKUP(OK$1,'Tactic Recode'!$A$1:$B$547,2,FALSE))</f>
        <v/>
      </c>
      <c r="OL60" t="str">
        <f>IF(ISERROR(MATCH(OL$1,'CSC Mitre'!BG$1:BG$220,0)),"",VLOOKUP(OL$1,'Tactic Recode'!$A$1:$B$547,2,FALSE))</f>
        <v/>
      </c>
      <c r="OM60" t="str">
        <f>IF(ISERROR(MATCH(OM$1,'CSC Mitre'!BG$1:BG$220,0)),"",VLOOKUP(OM$1,'Tactic Recode'!$A$1:$B$547,2,FALSE))</f>
        <v/>
      </c>
      <c r="ON60" t="str">
        <f>IF(ISERROR(MATCH(ON$1,'CSC Mitre'!BG$1:BG$220,0)),"",VLOOKUP(ON$1,'Tactic Recode'!$A$1:$B$547,2,FALSE))</f>
        <v>Lateral Movement</v>
      </c>
      <c r="OO60" t="str">
        <f>IF(ISERROR(MATCH(OO$1,'CSC Mitre'!BG$1:BG$220,0)),"",VLOOKUP(OO$1,'Tactic Recode'!$A$1:$B$547,2,FALSE))</f>
        <v/>
      </c>
      <c r="OP60" t="str">
        <f>IF(ISERROR(MATCH(OP$1,'CSC Mitre'!BG$1:BG$220,0)),"",VLOOKUP(OP$1,'Tactic Recode'!$A$1:$B$547,2,FALSE))</f>
        <v/>
      </c>
      <c r="OQ60" t="str">
        <f>IF(ISERROR(MATCH(OQ$1,'CSC Mitre'!BG$1:BG$220,0)),"",VLOOKUP(OQ$1,'Tactic Recode'!$A$1:$B$547,2,FALSE))</f>
        <v/>
      </c>
      <c r="OR60" t="str">
        <f>IF(ISERROR(MATCH(OR$1,'CSC Mitre'!BG$1:BG$220,0)),"",VLOOKUP(OR$1,'Tactic Recode'!$A$1:$B$547,2,FALSE))</f>
        <v/>
      </c>
      <c r="OS60" t="str">
        <f>IF(ISERROR(MATCH(OS$1,'CSC Mitre'!BG$1:BG$220,0)),"",VLOOKUP(OS$1,'Tactic Recode'!$A$1:$B$547,2,FALSE))</f>
        <v/>
      </c>
      <c r="OT60" t="str">
        <f>IF(ISERROR(MATCH(OT$1,'CSC Mitre'!BG$1:BG$220,0)),"",VLOOKUP(OT$1,'Tactic Recode'!$A$1:$B$547,2,FALSE))</f>
        <v/>
      </c>
      <c r="OU60" t="str">
        <f>IF(ISERROR(MATCH(OU$1,'CSC Mitre'!BG$1:BG$220,0)),"",VLOOKUP(OU$1,'Tactic Recode'!$A$1:$B$547,2,FALSE))</f>
        <v/>
      </c>
      <c r="OV60" t="str">
        <f>IF(ISERROR(MATCH(OV$1,'CSC Mitre'!BG$1:BG$220,0)),"",VLOOKUP(OV$1,'Tactic Recode'!$A$1:$B$547,2,FALSE))</f>
        <v/>
      </c>
      <c r="OW60" t="str">
        <f>IF(ISERROR(MATCH(OW$1,'CSC Mitre'!BG$1:BG$220,0)),"",VLOOKUP(OW$1,'Tactic Recode'!$A$1:$B$547,2,FALSE))</f>
        <v/>
      </c>
      <c r="OX60" t="str">
        <f>IF(ISERROR(MATCH(OX$1,'CSC Mitre'!BG$1:BG$220,0)),"",VLOOKUP(OX$1,'Tactic Recode'!$A$1:$B$547,2,FALSE))</f>
        <v/>
      </c>
      <c r="OY60" t="str">
        <f>IF(ISERROR(MATCH(OY$1,'CSC Mitre'!BG$1:BG$220,0)),"",VLOOKUP(OY$1,'Tactic Recode'!$A$1:$B$547,2,FALSE))</f>
        <v/>
      </c>
      <c r="OZ60" t="str">
        <f>IF(ISERROR(MATCH(OZ$1,'CSC Mitre'!BG$1:BG$220,0)),"",VLOOKUP(OZ$1,'Tactic Recode'!$A$1:$B$547,2,FALSE))</f>
        <v/>
      </c>
      <c r="PA60" t="str">
        <f>IF(ISERROR(MATCH(PA$1,'CSC Mitre'!BG$1:BG$220,0)),"",VLOOKUP(PA$1,'Tactic Recode'!$A$1:$B$547,2,FALSE))</f>
        <v/>
      </c>
      <c r="PB60" t="str">
        <f>IF(ISERROR(MATCH(PB$1,'CSC Mitre'!BG$1:BG$220,0)),"",VLOOKUP(PB$1,'Tactic Recode'!$A$1:$B$547,2,FALSE))</f>
        <v/>
      </c>
      <c r="PC60" t="str">
        <f>IF(ISERROR(MATCH(PC$1,'CSC Mitre'!BG$1:BG$220,0)),"",VLOOKUP(PC$1,'Tactic Recode'!$A$1:$B$547,2,FALSE))</f>
        <v/>
      </c>
      <c r="PD60" t="str">
        <f>IF(ISERROR(MATCH(PD$1,'CSC Mitre'!BG$1:BG$220,0)),"",VLOOKUP(PD$1,'Tactic Recode'!$A$1:$B$547,2,FALSE))</f>
        <v/>
      </c>
      <c r="PE60" t="str">
        <f>IF(ISERROR(MATCH(PE$1,'CSC Mitre'!BG$1:BG$220,0)),"",VLOOKUP(PE$1,'Tactic Recode'!$A$1:$B$547,2,FALSE))</f>
        <v/>
      </c>
      <c r="PF60" t="str">
        <f>IF(ISERROR(MATCH(PF$1,'CSC Mitre'!BG$1:BG$220,0)),"",VLOOKUP(PF$1,'Tactic Recode'!$A$1:$B$547,2,FALSE))</f>
        <v/>
      </c>
      <c r="PG60" t="str">
        <f>IF(ISERROR(MATCH(PG$1,'CSC Mitre'!BG$1:BG$220,0)),"",VLOOKUP(PG$1,'Tactic Recode'!$A$1:$B$547,2,FALSE))</f>
        <v/>
      </c>
      <c r="PH60" t="str">
        <f>IF(ISERROR(MATCH(PH$1,'CSC Mitre'!BG$1:BG$220,0)),"",VLOOKUP(PH$1,'Tactic Recode'!$A$1:$B$547,2,FALSE))</f>
        <v/>
      </c>
      <c r="PI60" t="str">
        <f>IF(ISERROR(MATCH(PI$1,'CSC Mitre'!BG$1:BG$220,0)),"",VLOOKUP(PI$1,'Tactic Recode'!$A$1:$B$547,2,FALSE))</f>
        <v/>
      </c>
      <c r="PJ60" t="str">
        <f>IF(ISERROR(MATCH(PJ$1,'CSC Mitre'!BG$1:BG$220,0)),"",VLOOKUP(PJ$1,'Tactic Recode'!$A$1:$B$547,2,FALSE))</f>
        <v/>
      </c>
      <c r="PK60" t="str">
        <f>IF(ISERROR(MATCH(PK$1,'CSC Mitre'!BG$1:BG$220,0)),"",VLOOKUP(PK$1,'Tactic Recode'!$A$1:$B$547,2,FALSE))</f>
        <v/>
      </c>
      <c r="PL60" t="str">
        <f>IF(ISERROR(MATCH(PL$1,'CSC Mitre'!BG$1:BG$220,0)),"",VLOOKUP(PL$1,'Tactic Recode'!$A$1:$B$547,2,FALSE))</f>
        <v>Lateral Movement</v>
      </c>
      <c r="PM60" t="str">
        <f>IF(ISERROR(MATCH(PM$1,'CSC Mitre'!BG$1:BG$220,0)),"",VLOOKUP(PM$1,'Tactic Recode'!$A$1:$B$547,2,FALSE))</f>
        <v/>
      </c>
      <c r="PN60" t="str">
        <f>IF(ISERROR(MATCH(PN$1,'CSC Mitre'!BG$1:BG$220,0)),"",VLOOKUP(PN$1,'Tactic Recode'!$A$1:$B$547,2,FALSE))</f>
        <v>Command and Control</v>
      </c>
      <c r="PO60" t="str">
        <f>IF(ISERROR(MATCH(PO$1,'CSC Mitre'!BG$1:BG$220,0)),"",VLOOKUP(PO$1,'Tactic Recode'!$A$1:$B$547,2,FALSE))</f>
        <v/>
      </c>
      <c r="PP60" t="str">
        <f>IF(ISERROR(MATCH(PP$1,'CSC Mitre'!BG$1:BG$220,0)),"",VLOOKUP(PP$1,'Tactic Recode'!$A$1:$B$547,2,FALSE))</f>
        <v/>
      </c>
      <c r="PQ60" t="str">
        <f>IF(ISERROR(MATCH(PQ$1,'CSC Mitre'!BG$1:BG$220,0)),"",VLOOKUP(PQ$1,'Tactic Recode'!$A$1:$B$547,2,FALSE))</f>
        <v/>
      </c>
      <c r="PR60" t="str">
        <f>IF(ISERROR(MATCH(PR$1,'CSC Mitre'!BG$1:BG$220,0)),"",VLOOKUP(PR$1,'Tactic Recode'!$A$1:$B$547,2,FALSE))</f>
        <v/>
      </c>
      <c r="PS60" t="str">
        <f>IF(ISERROR(MATCH(PS$1,'CSC Mitre'!BG$1:BG$220,0)),"",VLOOKUP(PS$1,'Tactic Recode'!$A$1:$B$547,2,FALSE))</f>
        <v/>
      </c>
      <c r="PT60" t="str">
        <f>IF(ISERROR(MATCH(PT$1,'CSC Mitre'!BG$1:BG$220,0)),"",VLOOKUP(PT$1,'Tactic Recode'!$A$1:$B$547,2,FALSE))</f>
        <v/>
      </c>
      <c r="PU60" t="str">
        <f>IF(ISERROR(MATCH(PU$1,'CSC Mitre'!BG$1:BG$220,0)),"",VLOOKUP(PU$1,'Tactic Recode'!$A$1:$B$547,2,FALSE))</f>
        <v/>
      </c>
      <c r="PV60" t="str">
        <f>IF(ISERROR(MATCH(PV$1,'CSC Mitre'!BG$1:BG$220,0)),"",VLOOKUP(PV$1,'Tactic Recode'!$A$1:$B$547,2,FALSE))</f>
        <v/>
      </c>
      <c r="PW60" t="str">
        <f>IF(ISERROR(MATCH(PW$1,'CSC Mitre'!BG$1:BG$220,0)),"",VLOOKUP(PW$1,'Tactic Recode'!$A$1:$B$547,2,FALSE))</f>
        <v/>
      </c>
      <c r="PX60" t="str">
        <f>IF(ISERROR(MATCH(PX$1,'CSC Mitre'!BG$1:BG$220,0)),"",VLOOKUP(PX$1,'Tactic Recode'!$A$1:$B$547,2,FALSE))</f>
        <v/>
      </c>
      <c r="PY60" t="str">
        <f>IF(ISERROR(MATCH(PY$1,'CSC Mitre'!BG$1:BG$220,0)),"",VLOOKUP(PY$1,'Tactic Recode'!$A$1:$B$547,2,FALSE))</f>
        <v/>
      </c>
      <c r="PZ60" t="str">
        <f>IF(ISERROR(MATCH(PZ$1,'CSC Mitre'!BG$1:BG$220,0)),"",VLOOKUP(PZ$1,'Tactic Recode'!$A$1:$B$547,2,FALSE))</f>
        <v/>
      </c>
      <c r="QA60" t="str">
        <f>IF(ISERROR(MATCH(QA$1,'CSC Mitre'!BG$1:BG$220,0)),"",VLOOKUP(QA$1,'Tactic Recode'!$A$1:$B$547,2,FALSE))</f>
        <v/>
      </c>
      <c r="QB60" t="str">
        <f>IF(ISERROR(MATCH(QB$1,'CSC Mitre'!BG$1:BG$220,0)),"",VLOOKUP(QB$1,'Tactic Recode'!$A$1:$B$547,2,FALSE))</f>
        <v/>
      </c>
      <c r="QC60" t="str">
        <f>IF(ISERROR(MATCH(QC$1,'CSC Mitre'!BG$1:BG$220,0)),"",VLOOKUP(QC$1,'Tactic Recode'!$A$1:$B$547,2,FALSE))</f>
        <v/>
      </c>
      <c r="QD60" t="str">
        <f>IF(ISERROR(MATCH(QD$1,'CSC Mitre'!BG$1:BG$220,0)),"",VLOOKUP(QD$1,'Tactic Recode'!$A$1:$B$547,2,FALSE))</f>
        <v/>
      </c>
      <c r="QE60" t="str">
        <f>IF(ISERROR(MATCH(QE$1,'CSC Mitre'!BG$1:BG$220,0)),"",VLOOKUP(QE$1,'Tactic Recode'!$A$1:$B$547,2,FALSE))</f>
        <v/>
      </c>
      <c r="QF60" t="str">
        <f>IF(ISERROR(MATCH(QF$1,'CSC Mitre'!BG$1:BG$220,0)),"",VLOOKUP(QF$1,'Tactic Recode'!$A$1:$B$547,2,FALSE))</f>
        <v/>
      </c>
      <c r="QG60" t="str">
        <f>IF(ISERROR(MATCH(QG$1,'CSC Mitre'!BG$1:BG$220,0)),"",VLOOKUP(QG$1,'Tactic Recode'!$A$1:$B$547,2,FALSE))</f>
        <v/>
      </c>
      <c r="QH60" t="str">
        <f>IF(ISERROR(MATCH(QH$1,'CSC Mitre'!BG$1:BG$220,0)),"",VLOOKUP(QH$1,'Tactic Recode'!$A$1:$B$547,2,FALSE))</f>
        <v/>
      </c>
      <c r="QI60" t="str">
        <f>IF(ISERROR(MATCH(QI$1,'CSC Mitre'!BG$1:BG$220,0)),"",VLOOKUP(QI$1,'Tactic Recode'!$A$1:$B$547,2,FALSE))</f>
        <v/>
      </c>
      <c r="QJ60" t="str">
        <f>IF(ISERROR(MATCH(QJ$1,'CSC Mitre'!BG$1:BG$220,0)),"",VLOOKUP(QJ$1,'Tactic Recode'!$A$1:$B$547,2,FALSE))</f>
        <v/>
      </c>
      <c r="QK60" t="str">
        <f>IF(ISERROR(MATCH(QK$1,'CSC Mitre'!BG$1:BG$220,0)),"",VLOOKUP(QK$1,'Tactic Recode'!$A$1:$B$547,2,FALSE))</f>
        <v/>
      </c>
      <c r="QL60" t="str">
        <f>IF(ISERROR(MATCH(QL$1,'CSC Mitre'!BG$1:BG$220,0)),"",VLOOKUP(QL$1,'Tactic Recode'!$A$1:$B$547,2,FALSE))</f>
        <v/>
      </c>
      <c r="QM60" t="str">
        <f>IF(ISERROR(MATCH(QM$1,'CSC Mitre'!BG$1:BG$220,0)),"",VLOOKUP(QM$1,'Tactic Recode'!$A$1:$B$547,2,FALSE))</f>
        <v/>
      </c>
      <c r="QN60" t="str">
        <f>IF(ISERROR(MATCH(QN$1,'CSC Mitre'!BG$1:BG$220,0)),"",VLOOKUP(QN$1,'Tactic Recode'!$A$1:$B$547,2,FALSE))</f>
        <v/>
      </c>
      <c r="QO60" t="str">
        <f>IF(ISERROR(MATCH(QO$1,'CSC Mitre'!BG$1:BG$220,0)),"",VLOOKUP(QO$1,'Tactic Recode'!$A$1:$B$547,2,FALSE))</f>
        <v/>
      </c>
      <c r="QP60" t="str">
        <f>IF(ISERROR(MATCH(QP$1,'CSC Mitre'!BG$1:BG$220,0)),"",VLOOKUP(QP$1,'Tactic Recode'!$A$1:$B$547,2,FALSE))</f>
        <v/>
      </c>
      <c r="QQ60" t="str">
        <f>IF(ISERROR(MATCH(QQ$1,'CSC Mitre'!BG$1:BG$220,0)),"",VLOOKUP(QQ$1,'Tactic Recode'!$A$1:$B$547,2,FALSE))</f>
        <v/>
      </c>
      <c r="QR60" t="str">
        <f>IF(ISERROR(MATCH(QR$1,'CSC Mitre'!BG$1:BG$220,0)),"",VLOOKUP(QR$1,'Tactic Recode'!$A$1:$B$547,2,FALSE))</f>
        <v/>
      </c>
      <c r="QS60" t="str">
        <f>IF(ISERROR(MATCH(QS$1,'CSC Mitre'!BG$1:BG$220,0)),"",VLOOKUP(QS$1,'Tactic Recode'!$A$1:$B$547,2,FALSE))</f>
        <v/>
      </c>
      <c r="QT60" t="str">
        <f>IF(ISERROR(MATCH(QT$1,'CSC Mitre'!BG$1:BG$220,0)),"",VLOOKUP(QT$1,'Tactic Recode'!$A$1:$B$547,2,FALSE))</f>
        <v/>
      </c>
      <c r="QU60" t="str">
        <f>IF(ISERROR(MATCH(QU$1,'CSC Mitre'!BG$1:BG$220,0)),"",VLOOKUP(QU$1,'Tactic Recode'!$A$1:$B$547,2,FALSE))</f>
        <v/>
      </c>
      <c r="QV60" t="str">
        <f>IF(ISERROR(MATCH(QV$1,'CSC Mitre'!BG$1:BG$220,0)),"",VLOOKUP(QV$1,'Tactic Recode'!$A$1:$B$547,2,FALSE))</f>
        <v/>
      </c>
      <c r="QW60" t="str">
        <f>IF(ISERROR(MATCH(QW$1,'CSC Mitre'!BG$1:BG$220,0)),"",VLOOKUP(QW$1,'Tactic Recode'!$A$1:$B$547,2,FALSE))</f>
        <v/>
      </c>
      <c r="QX60" t="str">
        <f>IF(ISERROR(MATCH(QX$1,'CSC Mitre'!BG$1:BG$220,0)),"",VLOOKUP(QX$1,'Tactic Recode'!$A$1:$B$547,2,FALSE))</f>
        <v/>
      </c>
      <c r="QY60" t="str">
        <f>IF(ISERROR(MATCH(QY$1,'CSC Mitre'!BG$1:BG$220,0)),"",VLOOKUP(QY$1,'Tactic Recode'!$A$1:$B$547,2,FALSE))</f>
        <v/>
      </c>
      <c r="QZ60" t="str">
        <f>IF(ISERROR(MATCH(QZ$1,'CSC Mitre'!BG$1:BG$220,0)),"",VLOOKUP(QZ$1,'Tactic Recode'!$A$1:$B$547,2,FALSE))</f>
        <v/>
      </c>
      <c r="RA60" t="str">
        <f>IF(ISERROR(MATCH(RA$1,'CSC Mitre'!BG$1:BG$220,0)),"",VLOOKUP(RA$1,'Tactic Recode'!$A$1:$B$547,2,FALSE))</f>
        <v/>
      </c>
      <c r="RB60" t="str">
        <f>IF(ISERROR(MATCH(RB$1,'CSC Mitre'!BG$1:BG$220,0)),"",VLOOKUP(RB$1,'Tactic Recode'!$A$1:$B$547,2,FALSE))</f>
        <v/>
      </c>
      <c r="RC60" t="str">
        <f>IF(ISERROR(MATCH(RC$1,'CSC Mitre'!BG$1:BG$220,0)),"",VLOOKUP(RC$1,'Tactic Recode'!$A$1:$B$547,2,FALSE))</f>
        <v/>
      </c>
      <c r="RD60" t="str">
        <f>IF(ISERROR(MATCH(RD$1,'CSC Mitre'!BG$1:BG$220,0)),"",VLOOKUP(RD$1,'Tactic Recode'!$A$1:$B$547,2,FALSE))</f>
        <v/>
      </c>
      <c r="RE60" t="str">
        <f>IF(ISERROR(MATCH(RE$1,'CSC Mitre'!BG$1:BG$220,0)),"",VLOOKUP(RE$1,'Tactic Recode'!$A$1:$B$547,2,FALSE))</f>
        <v/>
      </c>
      <c r="RF60" t="str">
        <f>IF(ISERROR(MATCH(RF$1,'CSC Mitre'!BG$1:BG$220,0)),"",VLOOKUP(RF$1,'Tactic Recode'!$A$1:$B$547,2,FALSE))</f>
        <v/>
      </c>
      <c r="RG60" t="str">
        <f>IF(ISERROR(MATCH(RG$1,'CSC Mitre'!BG$1:BG$220,0)),"",VLOOKUP(RG$1,'Tactic Recode'!$A$1:$B$547,2,FALSE))</f>
        <v/>
      </c>
      <c r="RH60" t="str">
        <f>IF(ISERROR(MATCH(RH$1,'CSC Mitre'!BG$1:BG$220,0)),"",VLOOKUP(RH$1,'Tactic Recode'!$A$1:$B$547,2,FALSE))</f>
        <v/>
      </c>
      <c r="RI60" t="str">
        <f>IF(ISERROR(MATCH(RI$1,'CSC Mitre'!BG$1:BG$220,0)),"",VLOOKUP(RI$1,'Tactic Recode'!$A$1:$B$547,2,FALSE))</f>
        <v/>
      </c>
      <c r="RJ60" t="str">
        <f>IF(ISERROR(MATCH(RJ$1,'CSC Mitre'!BG$1:BG$220,0)),"",VLOOKUP(RJ$1,'Tactic Recode'!$A$1:$B$547,2,FALSE))</f>
        <v/>
      </c>
      <c r="RK60" t="str">
        <f>IF(ISERROR(MATCH(RK$1,'CSC Mitre'!BG$1:BG$220,0)),"",VLOOKUP(RK$1,'Tactic Recode'!$A$1:$B$547,2,FALSE))</f>
        <v/>
      </c>
      <c r="RL60" t="str">
        <f>IF(ISERROR(MATCH(RL$1,'CSC Mitre'!BG$1:BG$220,0)),"",VLOOKUP(RL$1,'Tactic Recode'!$A$1:$B$547,2,FALSE))</f>
        <v/>
      </c>
      <c r="RM60" t="str">
        <f>IF(ISERROR(MATCH(RM$1,'CSC Mitre'!BG$1:BG$220,0)),"",VLOOKUP(RM$1,'Tactic Recode'!$A$1:$B$547,2,FALSE))</f>
        <v/>
      </c>
      <c r="RN60" t="str">
        <f>IF(ISERROR(MATCH(RN$1,'CSC Mitre'!BG$1:BG$220,0)),"",VLOOKUP(RN$1,'Tactic Recode'!$A$1:$B$547,2,FALSE))</f>
        <v/>
      </c>
      <c r="RO60" t="str">
        <f>IF(ISERROR(MATCH(RO$1,'CSC Mitre'!BG$1:BG$220,0)),"",VLOOKUP(RO$1,'Tactic Recode'!$A$1:$B$547,2,FALSE))</f>
        <v/>
      </c>
      <c r="RP60" t="str">
        <f>IF(ISERROR(MATCH(RP$1,'CSC Mitre'!BG$1:BG$220,0)),"",VLOOKUP(RP$1,'Tactic Recode'!$A$1:$B$547,2,FALSE))</f>
        <v/>
      </c>
      <c r="RQ60" t="str">
        <f>IF(ISERROR(MATCH(RQ$1,'CSC Mitre'!BG$1:BG$220,0)),"",VLOOKUP(RQ$1,'Tactic Recode'!$A$1:$B$547,2,FALSE))</f>
        <v/>
      </c>
      <c r="RR60" t="str">
        <f>IF(ISERROR(MATCH(RR$1,'CSC Mitre'!BG$1:BG$220,0)),"",VLOOKUP(RR$1,'Tactic Recode'!$A$1:$B$547,2,FALSE))</f>
        <v/>
      </c>
      <c r="RS60" t="str">
        <f>IF(ISERROR(MATCH(RS$1,'CSC Mitre'!BG$1:BG$220,0)),"",VLOOKUP(RS$1,'Tactic Recode'!$A$1:$B$547,2,FALSE))</f>
        <v/>
      </c>
      <c r="RT60" t="str">
        <f>IF(ISERROR(MATCH(RT$1,'CSC Mitre'!BG$1:BG$220,0)),"",VLOOKUP(RT$1,'Tactic Recode'!$A$1:$B$547,2,FALSE))</f>
        <v/>
      </c>
      <c r="RU60" t="str">
        <f>IF(ISERROR(MATCH(RU$1,'CSC Mitre'!BG$1:BG$220,0)),"",VLOOKUP(RU$1,'Tactic Recode'!$A$1:$B$547,2,FALSE))</f>
        <v/>
      </c>
      <c r="RV60" t="str">
        <f>IF(ISERROR(MATCH(RV$1,'CSC Mitre'!BG$1:BG$220,0)),"",VLOOKUP(RV$1,'Tactic Recode'!$A$1:$B$547,2,FALSE))</f>
        <v/>
      </c>
      <c r="RW60" t="str">
        <f>IF(ISERROR(MATCH(RW$1,'CSC Mitre'!BG$1:BG$220,0)),"",VLOOKUP(RW$1,'Tactic Recode'!$A$1:$B$547,2,FALSE))</f>
        <v/>
      </c>
      <c r="RX60" t="str">
        <f>IF(ISERROR(MATCH(RX$1,'CSC Mitre'!BG$1:BG$220,0)),"",VLOOKUP(RX$1,'Tactic Recode'!$A$1:$B$547,2,FALSE))</f>
        <v/>
      </c>
      <c r="RY60" t="str">
        <f>IF(ISERROR(MATCH(RY$1,'CSC Mitre'!BG$1:BG$220,0)),"",VLOOKUP(RY$1,'Tactic Recode'!$A$1:$B$547,2,FALSE))</f>
        <v/>
      </c>
      <c r="RZ60" t="str">
        <f>IF(ISERROR(MATCH(RZ$1,'CSC Mitre'!BG$1:BG$220,0)),"",VLOOKUP(RZ$1,'Tactic Recode'!$A$1:$B$547,2,FALSE))</f>
        <v/>
      </c>
      <c r="SA60" t="str">
        <f>IF(ISERROR(MATCH(SA$1,'CSC Mitre'!BG$1:BG$220,0)),"",VLOOKUP(SA$1,'Tactic Recode'!$A$1:$B$547,2,FALSE))</f>
        <v/>
      </c>
      <c r="SB60" t="str">
        <f>IF(ISERROR(MATCH(SB$1,'CSC Mitre'!BG$1:BG$220,0)),"",VLOOKUP(SB$1,'Tactic Recode'!$A$1:$B$547,2,FALSE))</f>
        <v/>
      </c>
      <c r="SC60" t="str">
        <f>IF(ISERROR(MATCH(SC$1,'CSC Mitre'!BG$1:BG$220,0)),"",VLOOKUP(SC$1,'Tactic Recode'!$A$1:$B$547,2,FALSE))</f>
        <v/>
      </c>
      <c r="SD60" t="str">
        <f>IF(ISERROR(MATCH(SD$1,'CSC Mitre'!BG$1:BG$220,0)),"",VLOOKUP(SD$1,'Tactic Recode'!$A$1:$B$547,2,FALSE))</f>
        <v/>
      </c>
      <c r="SE60" t="str">
        <f>IF(ISERROR(MATCH(SE$1,'CSC Mitre'!BG$1:BG$220,0)),"",VLOOKUP(SE$1,'Tactic Recode'!$A$1:$B$547,2,FALSE))</f>
        <v/>
      </c>
      <c r="SF60" t="str">
        <f>IF(ISERROR(MATCH(SF$1,'CSC Mitre'!BG$1:BG$220,0)),"",VLOOKUP(SF$1,'Tactic Recode'!$A$1:$B$547,2,FALSE))</f>
        <v/>
      </c>
      <c r="SG60" t="str">
        <f>IF(ISERROR(MATCH(SG$1,'CSC Mitre'!BG$1:BG$220,0)),"",VLOOKUP(SG$1,'Tactic Recode'!$A$1:$B$547,2,FALSE))</f>
        <v/>
      </c>
      <c r="SH60" t="str">
        <f>IF(ISERROR(MATCH(SH$1,'CSC Mitre'!BG$1:BG$220,0)),"",VLOOKUP(SH$1,'Tactic Recode'!$A$1:$B$547,2,FALSE))</f>
        <v/>
      </c>
      <c r="SI60" t="str">
        <f>IF(ISERROR(MATCH(SI$1,'CSC Mitre'!BG$1:BG$220,0)),"",VLOOKUP(SI$1,'Tactic Recode'!$A$1:$B$547,2,FALSE))</f>
        <v/>
      </c>
      <c r="SJ60" t="str">
        <f>IF(ISERROR(MATCH(SJ$1,'CSC Mitre'!BG$1:BG$220,0)),"",VLOOKUP(SJ$1,'Tactic Recode'!$A$1:$B$547,2,FALSE))</f>
        <v/>
      </c>
      <c r="SK60" t="str">
        <f>IF(ISERROR(MATCH(SK$1,'CSC Mitre'!BG$1:BG$220,0)),"",VLOOKUP(SK$1,'Tactic Recode'!$A$1:$B$547,2,FALSE))</f>
        <v/>
      </c>
      <c r="SL60" t="str">
        <f>IF(ISERROR(MATCH(SL$1,'CSC Mitre'!BG$1:BG$220,0)),"",VLOOKUP(SL$1,'Tactic Recode'!$A$1:$B$547,2,FALSE))</f>
        <v/>
      </c>
      <c r="SM60" t="str">
        <f>IF(ISERROR(MATCH(SM$1,'CSC Mitre'!BG$1:BG$220,0)),"",VLOOKUP(SM$1,'Tactic Recode'!$A$1:$B$547,2,FALSE))</f>
        <v/>
      </c>
      <c r="SN60" t="str">
        <f>IF(ISERROR(MATCH(SN$1,'CSC Mitre'!BG$1:BG$220,0)),"",VLOOKUP(SN$1,'Tactic Recode'!$A$1:$B$547,2,FALSE))</f>
        <v/>
      </c>
      <c r="SO60" t="str">
        <f>IF(ISERROR(MATCH(SO$1,'CSC Mitre'!BG$1:BG$220,0)),"",VLOOKUP(SO$1,'Tactic Recode'!$A$1:$B$547,2,FALSE))</f>
        <v/>
      </c>
      <c r="SP60" t="str">
        <f>IF(ISERROR(MATCH(SP$1,'CSC Mitre'!BG$1:BG$220,0)),"",VLOOKUP(SP$1,'Tactic Recode'!$A$1:$B$547,2,FALSE))</f>
        <v/>
      </c>
      <c r="SQ60" t="str">
        <f>IF(ISERROR(MATCH(SQ$1,'CSC Mitre'!BG$1:BG$220,0)),"",VLOOKUP(SQ$1,'Tactic Recode'!$A$1:$B$547,2,FALSE))</f>
        <v/>
      </c>
      <c r="SR60" t="str">
        <f>IF(ISERROR(MATCH(SR$1,'CSC Mitre'!BG$1:BG$220,0)),"",VLOOKUP(SR$1,'Tactic Recode'!$A$1:$B$547,2,FALSE))</f>
        <v/>
      </c>
      <c r="SS60" t="str">
        <f>IF(ISERROR(MATCH(SS$1,'CSC Mitre'!BG$1:BG$220,0)),"",VLOOKUP(SS$1,'Tactic Recode'!$A$1:$B$547,2,FALSE))</f>
        <v/>
      </c>
      <c r="ST60" t="str">
        <f>IF(ISERROR(MATCH(ST$1,'CSC Mitre'!BG$1:BG$220,0)),"",VLOOKUP(ST$1,'Tactic Recode'!$A$1:$B$547,2,FALSE))</f>
        <v/>
      </c>
      <c r="SU60" t="str">
        <f>IF(ISERROR(MATCH(SU$1,'CSC Mitre'!BG$1:BG$220,0)),"",VLOOKUP(SU$1,'Tactic Recode'!$A$1:$B$547,2,FALSE))</f>
        <v/>
      </c>
      <c r="SV60" t="str">
        <f>IF(ISERROR(MATCH(SV$1,'CSC Mitre'!BG$1:BG$220,0)),"",VLOOKUP(SV$1,'Tactic Recode'!$A$1:$B$547,2,FALSE))</f>
        <v/>
      </c>
      <c r="SW60" t="str">
        <f>IF(ISERROR(MATCH(SW$1,'CSC Mitre'!BG$1:BG$220,0)),"",VLOOKUP(SW$1,'Tactic Recode'!$A$1:$B$547,2,FALSE))</f>
        <v/>
      </c>
      <c r="SX60" t="str">
        <f>IF(ISERROR(MATCH(SX$1,'CSC Mitre'!BG$1:BG$220,0)),"",VLOOKUP(SX$1,'Tactic Recode'!$A$1:$B$547,2,FALSE))</f>
        <v/>
      </c>
      <c r="SY60" t="str">
        <f>IF(ISERROR(MATCH(SY$1,'CSC Mitre'!BG$1:BG$220,0)),"",VLOOKUP(SY$1,'Tactic Recode'!$A$1:$B$547,2,FALSE))</f>
        <v/>
      </c>
      <c r="SZ60" t="str">
        <f>IF(ISERROR(MATCH(SZ$1,'CSC Mitre'!BG$1:BG$220,0)),"",VLOOKUP(SZ$1,'Tactic Recode'!$A$1:$B$547,2,FALSE))</f>
        <v/>
      </c>
      <c r="TA60" t="str">
        <f>IF(ISERROR(MATCH(TA$1,'CSC Mitre'!BG$1:BG$220,0)),"",VLOOKUP(TA$1,'Tactic Recode'!$A$1:$B$547,2,FALSE))</f>
        <v/>
      </c>
      <c r="TB60" t="str">
        <f>IF(ISERROR(MATCH(TB$1,'CSC Mitre'!BG$1:BG$220,0)),"",VLOOKUP(TB$1,'Tactic Recode'!$A$1:$B$547,2,FALSE))</f>
        <v/>
      </c>
      <c r="TC60" t="str">
        <f>IF(ISERROR(MATCH(TC$1,'CSC Mitre'!BG$1:BG$220,0)),"",VLOOKUP(TC$1,'Tactic Recode'!$A$1:$B$547,2,FALSE))</f>
        <v/>
      </c>
      <c r="TD60" t="str">
        <f>IF(ISERROR(MATCH(TD$1,'CSC Mitre'!BG$1:BG$220,0)),"",VLOOKUP(TD$1,'Tactic Recode'!$A$1:$B$547,2,FALSE))</f>
        <v/>
      </c>
      <c r="TE60" t="str">
        <f>IF(ISERROR(MATCH(TE$1,'CSC Mitre'!BG$1:BG$220,0)),"",VLOOKUP(TE$1,'Tactic Recode'!$A$1:$B$547,2,FALSE))</f>
        <v/>
      </c>
      <c r="TF60" t="str">
        <f>IF(ISERROR(MATCH(TF$1,'CSC Mitre'!BG$1:BG$220,0)),"",VLOOKUP(TF$1,'Tactic Recode'!$A$1:$B$547,2,FALSE))</f>
        <v/>
      </c>
      <c r="TG60" t="str">
        <f>IF(ISERROR(MATCH(TG$1,'CSC Mitre'!BG$1:BG$220,0)),"",VLOOKUP(TG$1,'Tactic Recode'!$A$1:$B$547,2,FALSE))</f>
        <v/>
      </c>
      <c r="TH60" t="str">
        <f>IF(ISERROR(MATCH(TH$1,'CSC Mitre'!BG$1:BG$220,0)),"",VLOOKUP(TH$1,'Tactic Recode'!$A$1:$B$547,2,FALSE))</f>
        <v/>
      </c>
      <c r="TI60" t="str">
        <f>IF(ISERROR(MATCH(TI$1,'CSC Mitre'!BG$1:BG$220,0)),"",VLOOKUP(TI$1,'Tactic Recode'!$A$1:$B$547,2,FALSE))</f>
        <v/>
      </c>
      <c r="TJ60" t="str">
        <f>IF(ISERROR(MATCH(TJ$1,'CSC Mitre'!BG$1:BG$220,0)),"",VLOOKUP(TJ$1,'Tactic Recode'!$A$1:$B$547,2,FALSE))</f>
        <v/>
      </c>
      <c r="TK60" t="str">
        <f>IF(ISERROR(MATCH(TK$1,'CSC Mitre'!BG$1:BG$220,0)),"",VLOOKUP(TK$1,'Tactic Recode'!$A$1:$B$547,2,FALSE))</f>
        <v/>
      </c>
      <c r="TL60" t="str">
        <f>IF(ISERROR(MATCH(TL$1,'CSC Mitre'!BG$1:BG$220,0)),"",VLOOKUP(TL$1,'Tactic Recode'!$A$1:$B$547,2,FALSE))</f>
        <v/>
      </c>
      <c r="TM60" t="str">
        <f>IF(ISERROR(MATCH(TM$1,'CSC Mitre'!BG$1:BG$220,0)),"",VLOOKUP(TM$1,'Tactic Recode'!$A$1:$B$547,2,FALSE))</f>
        <v/>
      </c>
      <c r="TN60" t="str">
        <f>IF(ISERROR(MATCH(TN$1,'CSC Mitre'!BG$1:BG$220,0)),"",VLOOKUP(TN$1,'Tactic Recode'!$A$1:$B$547,2,FALSE))</f>
        <v/>
      </c>
      <c r="TO60" t="str">
        <f>IF(ISERROR(MATCH(TO$1,'CSC Mitre'!BG$1:BG$220,0)),"",VLOOKUP(TO$1,'Tactic Recode'!$A$1:$B$547,2,FALSE))</f>
        <v>Collection</v>
      </c>
      <c r="TP60" t="str">
        <f>IF(ISERROR(MATCH(TP$1,'CSC Mitre'!BG$1:BG$220,0)),"",VLOOKUP(TP$1,'Tactic Recode'!$A$1:$B$547,2,FALSE))</f>
        <v>Collection</v>
      </c>
      <c r="TQ60" t="str">
        <f>IF(ISERROR(MATCH(TQ$1,'CSC Mitre'!BG$1:BG$220,0)),"",VLOOKUP(TQ$1,'Tactic Recode'!$A$1:$B$547,2,FALSE))</f>
        <v/>
      </c>
      <c r="TR60" t="str">
        <f>IF(ISERROR(MATCH(TR$1,'CSC Mitre'!BG$1:BG$220,0)),"",VLOOKUP(TR$1,'Tactic Recode'!$A$1:$B$547,2,FALSE))</f>
        <v/>
      </c>
      <c r="TS60" t="str">
        <f>IF(ISERROR(MATCH(TS$1,'CSC Mitre'!BG$1:BG$220,0)),"",VLOOKUP(TS$1,'Tactic Recode'!$A$1:$B$547,2,FALSE))</f>
        <v/>
      </c>
      <c r="TT60" t="str">
        <f>IF(ISERROR(MATCH(TT$1,'CSC Mitre'!BG$1:BG$220,0)),"",VLOOKUP(TT$1,'Tactic Recode'!$A$1:$B$547,2,FALSE))</f>
        <v/>
      </c>
      <c r="TU60" t="str">
        <f>IF(ISERROR(MATCH(TU$1,'CSC Mitre'!BG$1:BG$220,0)),"",VLOOKUP(TU$1,'Tactic Recode'!$A$1:$B$547,2,FALSE))</f>
        <v/>
      </c>
      <c r="TV60" t="str">
        <f>IF(ISERROR(MATCH(TV$1,'CSC Mitre'!BG$1:BG$220,0)),"",VLOOKUP(TV$1,'Tactic Recode'!$A$1:$B$547,2,FALSE))</f>
        <v/>
      </c>
      <c r="TW60" t="str">
        <f>IF(ISERROR(MATCH(TW$1,'CSC Mitre'!BG$1:BG$220,0)),"",VLOOKUP(TW$1,'Tactic Recode'!$A$1:$B$547,2,FALSE))</f>
        <v/>
      </c>
      <c r="TX60" t="str">
        <f>IF(ISERROR(MATCH(TX$1,'CSC Mitre'!BG$1:BG$220,0)),"",VLOOKUP(TX$1,'Tactic Recode'!$A$1:$B$547,2,FALSE))</f>
        <v/>
      </c>
      <c r="TY60" t="str">
        <f>IF(ISERROR(MATCH(TY$1,'CSC Mitre'!BG$1:BG$220,0)),"",VLOOKUP(TY$1,'Tactic Recode'!$A$1:$B$547,2,FALSE))</f>
        <v/>
      </c>
      <c r="TZ60" t="str">
        <f>IF(ISERROR(MATCH(TZ$1,'CSC Mitre'!BG$1:BG$220,0)),"",VLOOKUP(TZ$1,'Tactic Recode'!$A$1:$B$547,2,FALSE))</f>
        <v/>
      </c>
      <c r="UA60" t="str">
        <f>IF(ISERROR(MATCH(UA$1,'CSC Mitre'!BG$1:BG$220,0)),"",VLOOKUP(UA$1,'Tactic Recode'!$A$1:$B$547,2,FALSE))</f>
        <v/>
      </c>
      <c r="UB60" t="str">
        <f>IF(ISERROR(MATCH(UB$1,'CSC Mitre'!BG$1:BG$220,0)),"",VLOOKUP(UB$1,'Tactic Recode'!$A$1:$B$547,2,FALSE))</f>
        <v/>
      </c>
    </row>
    <row r="61" spans="1:548" x14ac:dyDescent="0.25">
      <c r="A61" s="59" t="s">
        <v>458</v>
      </c>
      <c r="B61" t="str">
        <f>IF(ISERROR(MATCH(B$1,'CSC Mitre'!BH$1:BH$220,0)),"",VLOOKUP(B$1,'Tactic Recode'!$A$1:$B$547,2,FALSE))</f>
        <v/>
      </c>
      <c r="C61" t="str">
        <f>IF(ISERROR(MATCH(C$1,'CSC Mitre'!BH$1:BH$220,0)),"",VLOOKUP(C$1,'Tactic Recode'!$A$1:$B$547,2,FALSE))</f>
        <v/>
      </c>
      <c r="D61" t="str">
        <f>IF(ISERROR(MATCH(D$1,'CSC Mitre'!BH$1:BH$220,0)),"",VLOOKUP(D$1,'Tactic Recode'!$A$1:$B$547,2,FALSE))</f>
        <v/>
      </c>
      <c r="E61" t="str">
        <f>IF(ISERROR(MATCH(E$1,'CSC Mitre'!BH$1:BH$220,0)),"",VLOOKUP(E$1,'Tactic Recode'!$A$1:$B$547,2,FALSE))</f>
        <v/>
      </c>
      <c r="F61" t="str">
        <f>IF(ISERROR(MATCH(F$1,'CSC Mitre'!BH$1:BH$220,0)),"",VLOOKUP(F$1,'Tactic Recode'!$A$1:$B$547,2,FALSE))</f>
        <v/>
      </c>
      <c r="G61" t="str">
        <f>IF(ISERROR(MATCH(G$1,'CSC Mitre'!BH$1:BH$220,0)),"",VLOOKUP(G$1,'Tactic Recode'!$A$1:$B$547,2,FALSE))</f>
        <v/>
      </c>
      <c r="H61" t="str">
        <f>IF(ISERROR(MATCH(H$1,'CSC Mitre'!BH$1:BH$220,0)),"",VLOOKUP(H$1,'Tactic Recode'!$A$1:$B$547,2,FALSE))</f>
        <v/>
      </c>
      <c r="I61" t="str">
        <f>IF(ISERROR(MATCH(I$1,'CSC Mitre'!BH$1:BH$220,0)),"",VLOOKUP(I$1,'Tactic Recode'!$A$1:$B$547,2,FALSE))</f>
        <v/>
      </c>
      <c r="J61" t="str">
        <f>IF(ISERROR(MATCH(J$1,'CSC Mitre'!BH$1:BH$220,0)),"",VLOOKUP(J$1,'Tactic Recode'!$A$1:$B$547,2,FALSE))</f>
        <v/>
      </c>
      <c r="K61" t="str">
        <f>IF(ISERROR(MATCH(K$1,'CSC Mitre'!BH$1:BH$220,0)),"",VLOOKUP(K$1,'Tactic Recode'!$A$1:$B$547,2,FALSE))</f>
        <v/>
      </c>
      <c r="L61" t="str">
        <f>IF(ISERROR(MATCH(L$1,'CSC Mitre'!BH$1:BH$220,0)),"",VLOOKUP(L$1,'Tactic Recode'!$A$1:$B$547,2,FALSE))</f>
        <v/>
      </c>
      <c r="M61" t="str">
        <f>IF(ISERROR(MATCH(M$1,'CSC Mitre'!BH$1:BH$220,0)),"",VLOOKUP(M$1,'Tactic Recode'!$A$1:$B$547,2,FALSE))</f>
        <v/>
      </c>
      <c r="N61" t="str">
        <f>IF(ISERROR(MATCH(N$1,'CSC Mitre'!BH$1:BH$220,0)),"",VLOOKUP(N$1,'Tactic Recode'!$A$1:$B$547,2,FALSE))</f>
        <v/>
      </c>
      <c r="O61" t="str">
        <f>IF(ISERROR(MATCH(O$1,'CSC Mitre'!BH$1:BH$220,0)),"",VLOOKUP(O$1,'Tactic Recode'!$A$1:$B$547,2,FALSE))</f>
        <v/>
      </c>
      <c r="P61" t="str">
        <f>IF(ISERROR(MATCH(P$1,'CSC Mitre'!BH$1:BH$220,0)),"",VLOOKUP(P$1,'Tactic Recode'!$A$1:$B$547,2,FALSE))</f>
        <v/>
      </c>
      <c r="Q61" t="str">
        <f>IF(ISERROR(MATCH(Q$1,'CSC Mitre'!BH$1:BH$220,0)),"",VLOOKUP(Q$1,'Tactic Recode'!$A$1:$B$547,2,FALSE))</f>
        <v/>
      </c>
      <c r="R61" t="str">
        <f>IF(ISERROR(MATCH(R$1,'CSC Mitre'!BH$1:BH$220,0)),"",VLOOKUP(R$1,'Tactic Recode'!$A$1:$B$547,2,FALSE))</f>
        <v/>
      </c>
      <c r="S61" t="str">
        <f>IF(ISERROR(MATCH(S$1,'CSC Mitre'!BH$1:BH$220,0)),"",VLOOKUP(S$1,'Tactic Recode'!$A$1:$B$547,2,FALSE))</f>
        <v/>
      </c>
      <c r="T61" t="str">
        <f>IF(ISERROR(MATCH(T$1,'CSC Mitre'!BH$1:BH$220,0)),"",VLOOKUP(T$1,'Tactic Recode'!$A$1:$B$547,2,FALSE))</f>
        <v/>
      </c>
      <c r="U61" t="str">
        <f>IF(ISERROR(MATCH(U$1,'CSC Mitre'!BH$1:BH$220,0)),"",VLOOKUP(U$1,'Tactic Recode'!$A$1:$B$547,2,FALSE))</f>
        <v/>
      </c>
      <c r="V61" t="str">
        <f>IF(ISERROR(MATCH(V$1,'CSC Mitre'!BH$1:BH$220,0)),"",VLOOKUP(V$1,'Tactic Recode'!$A$1:$B$547,2,FALSE))</f>
        <v/>
      </c>
      <c r="W61" t="str">
        <f>IF(ISERROR(MATCH(W$1,'CSC Mitre'!BH$1:BH$220,0)),"",VLOOKUP(W$1,'Tactic Recode'!$A$1:$B$547,2,FALSE))</f>
        <v/>
      </c>
      <c r="X61" t="str">
        <f>IF(ISERROR(MATCH(X$1,'CSC Mitre'!BH$1:BH$220,0)),"",VLOOKUP(X$1,'Tactic Recode'!$A$1:$B$547,2,FALSE))</f>
        <v/>
      </c>
      <c r="Y61" t="str">
        <f>IF(ISERROR(MATCH(Y$1,'CSC Mitre'!BH$1:BH$220,0)),"",VLOOKUP(Y$1,'Tactic Recode'!$A$1:$B$547,2,FALSE))</f>
        <v/>
      </c>
      <c r="Z61" t="str">
        <f>IF(ISERROR(MATCH(Z$1,'CSC Mitre'!BH$1:BH$220,0)),"",VLOOKUP(Z$1,'Tactic Recode'!$A$1:$B$547,2,FALSE))</f>
        <v/>
      </c>
      <c r="AA61" t="str">
        <f>IF(ISERROR(MATCH(AA$1,'CSC Mitre'!BH$1:BH$220,0)),"",VLOOKUP(AA$1,'Tactic Recode'!$A$1:$B$547,2,FALSE))</f>
        <v/>
      </c>
      <c r="AB61" t="str">
        <f>IF(ISERROR(MATCH(AB$1,'CSC Mitre'!BH$1:BH$220,0)),"",VLOOKUP(AB$1,'Tactic Recode'!$A$1:$B$547,2,FALSE))</f>
        <v/>
      </c>
      <c r="AC61" t="str">
        <f>IF(ISERROR(MATCH(AC$1,'CSC Mitre'!BH$1:BH$220,0)),"",VLOOKUP(AC$1,'Tactic Recode'!$A$1:$B$547,2,FALSE))</f>
        <v/>
      </c>
      <c r="AD61" t="str">
        <f>IF(ISERROR(MATCH(AD$1,'CSC Mitre'!BH$1:BH$220,0)),"",VLOOKUP(AD$1,'Tactic Recode'!$A$1:$B$547,2,FALSE))</f>
        <v/>
      </c>
      <c r="AE61" t="str">
        <f>IF(ISERROR(MATCH(AE$1,'CSC Mitre'!BH$1:BH$220,0)),"",VLOOKUP(AE$1,'Tactic Recode'!$A$1:$B$547,2,FALSE))</f>
        <v/>
      </c>
      <c r="AF61" t="str">
        <f>IF(ISERROR(MATCH(AF$1,'CSC Mitre'!BH$1:BH$220,0)),"",VLOOKUP(AF$1,'Tactic Recode'!$A$1:$B$547,2,FALSE))</f>
        <v/>
      </c>
      <c r="AG61" t="str">
        <f>IF(ISERROR(MATCH(AG$1,'CSC Mitre'!BH$1:BH$220,0)),"",VLOOKUP(AG$1,'Tactic Recode'!$A$1:$B$547,2,FALSE))</f>
        <v/>
      </c>
      <c r="AH61" t="str">
        <f>IF(ISERROR(MATCH(AH$1,'CSC Mitre'!BH$1:BH$220,0)),"",VLOOKUP(AH$1,'Tactic Recode'!$A$1:$B$547,2,FALSE))</f>
        <v/>
      </c>
      <c r="AI61" t="str">
        <f>IF(ISERROR(MATCH(AI$1,'CSC Mitre'!BH$1:BH$220,0)),"",VLOOKUP(AI$1,'Tactic Recode'!$A$1:$B$547,2,FALSE))</f>
        <v/>
      </c>
      <c r="AJ61" t="str">
        <f>IF(ISERROR(MATCH(AJ$1,'CSC Mitre'!BH$1:BH$220,0)),"",VLOOKUP(AJ$1,'Tactic Recode'!$A$1:$B$547,2,FALSE))</f>
        <v/>
      </c>
      <c r="AK61" t="str">
        <f>IF(ISERROR(MATCH(AK$1,'CSC Mitre'!BH$1:BH$220,0)),"",VLOOKUP(AK$1,'Tactic Recode'!$A$1:$B$547,2,FALSE))</f>
        <v/>
      </c>
      <c r="AL61" t="str">
        <f>IF(ISERROR(MATCH(AL$1,'CSC Mitre'!BH$1:BH$220,0)),"",VLOOKUP(AL$1,'Tactic Recode'!$A$1:$B$547,2,FALSE))</f>
        <v/>
      </c>
      <c r="AM61" t="str">
        <f>IF(ISERROR(MATCH(AM$1,'CSC Mitre'!BH$1:BH$220,0)),"",VLOOKUP(AM$1,'Tactic Recode'!$A$1:$B$547,2,FALSE))</f>
        <v/>
      </c>
      <c r="AN61" t="str">
        <f>IF(ISERROR(MATCH(AN$1,'CSC Mitre'!BH$1:BH$220,0)),"",VLOOKUP(AN$1,'Tactic Recode'!$A$1:$B$547,2,FALSE))</f>
        <v/>
      </c>
      <c r="AO61" t="str">
        <f>IF(ISERROR(MATCH(AO$1,'CSC Mitre'!BH$1:BH$220,0)),"",VLOOKUP(AO$1,'Tactic Recode'!$A$1:$B$547,2,FALSE))</f>
        <v/>
      </c>
      <c r="AP61" t="str">
        <f>IF(ISERROR(MATCH(AP$1,'CSC Mitre'!BH$1:BH$220,0)),"",VLOOKUP(AP$1,'Tactic Recode'!$A$1:$B$547,2,FALSE))</f>
        <v/>
      </c>
      <c r="AQ61" t="str">
        <f>IF(ISERROR(MATCH(AQ$1,'CSC Mitre'!BH$1:BH$220,0)),"",VLOOKUP(AQ$1,'Tactic Recode'!$A$1:$B$547,2,FALSE))</f>
        <v/>
      </c>
      <c r="AR61" t="str">
        <f>IF(ISERROR(MATCH(AR$1,'CSC Mitre'!BH$1:BH$220,0)),"",VLOOKUP(AR$1,'Tactic Recode'!$A$1:$B$547,2,FALSE))</f>
        <v/>
      </c>
      <c r="AS61" t="str">
        <f>IF(ISERROR(MATCH(AS$1,'CSC Mitre'!BH$1:BH$220,0)),"",VLOOKUP(AS$1,'Tactic Recode'!$A$1:$B$547,2,FALSE))</f>
        <v/>
      </c>
      <c r="AT61" t="str">
        <f>IF(ISERROR(MATCH(AT$1,'CSC Mitre'!BH$1:BH$220,0)),"",VLOOKUP(AT$1,'Tactic Recode'!$A$1:$B$547,2,FALSE))</f>
        <v/>
      </c>
      <c r="AU61" t="str">
        <f>IF(ISERROR(MATCH(AU$1,'CSC Mitre'!BH$1:BH$220,0)),"",VLOOKUP(AU$1,'Tactic Recode'!$A$1:$B$547,2,FALSE))</f>
        <v/>
      </c>
      <c r="AV61" t="str">
        <f>IF(ISERROR(MATCH(AV$1,'CSC Mitre'!BH$1:BH$220,0)),"",VLOOKUP(AV$1,'Tactic Recode'!$A$1:$B$547,2,FALSE))</f>
        <v/>
      </c>
      <c r="AW61" t="str">
        <f>IF(ISERROR(MATCH(AW$1,'CSC Mitre'!BH$1:BH$220,0)),"",VLOOKUP(AW$1,'Tactic Recode'!$A$1:$B$547,2,FALSE))</f>
        <v/>
      </c>
      <c r="AX61" t="str">
        <f>IF(ISERROR(MATCH(AX$1,'CSC Mitre'!BH$1:BH$220,0)),"",VLOOKUP(AX$1,'Tactic Recode'!$A$1:$B$547,2,FALSE))</f>
        <v/>
      </c>
      <c r="AY61" t="str">
        <f>IF(ISERROR(MATCH(AY$1,'CSC Mitre'!BH$1:BH$220,0)),"",VLOOKUP(AY$1,'Tactic Recode'!$A$1:$B$547,2,FALSE))</f>
        <v/>
      </c>
      <c r="AZ61" t="str">
        <f>IF(ISERROR(MATCH(AZ$1,'CSC Mitre'!BH$1:BH$220,0)),"",VLOOKUP(AZ$1,'Tactic Recode'!$A$1:$B$547,2,FALSE))</f>
        <v/>
      </c>
      <c r="BA61" t="str">
        <f>IF(ISERROR(MATCH(BA$1,'CSC Mitre'!BH$1:BH$220,0)),"",VLOOKUP(BA$1,'Tactic Recode'!$A$1:$B$547,2,FALSE))</f>
        <v/>
      </c>
      <c r="BB61" t="str">
        <f>IF(ISERROR(MATCH(BB$1,'CSC Mitre'!BH$1:BH$220,0)),"",VLOOKUP(BB$1,'Tactic Recode'!$A$1:$B$547,2,FALSE))</f>
        <v/>
      </c>
      <c r="BC61" t="str">
        <f>IF(ISERROR(MATCH(BC$1,'CSC Mitre'!BH$1:BH$220,0)),"",VLOOKUP(BC$1,'Tactic Recode'!$A$1:$B$547,2,FALSE))</f>
        <v/>
      </c>
      <c r="BD61" t="str">
        <f>IF(ISERROR(MATCH(BD$1,'CSC Mitre'!BH$1:BH$220,0)),"",VLOOKUP(BD$1,'Tactic Recode'!$A$1:$B$547,2,FALSE))</f>
        <v/>
      </c>
      <c r="BE61" t="str">
        <f>IF(ISERROR(MATCH(BE$1,'CSC Mitre'!BH$1:BH$220,0)),"",VLOOKUP(BE$1,'Tactic Recode'!$A$1:$B$547,2,FALSE))</f>
        <v/>
      </c>
      <c r="BF61" t="str">
        <f>IF(ISERROR(MATCH(BF$1,'CSC Mitre'!BH$1:BH$220,0)),"",VLOOKUP(BF$1,'Tactic Recode'!$A$1:$B$547,2,FALSE))</f>
        <v/>
      </c>
      <c r="BG61" t="str">
        <f>IF(ISERROR(MATCH(BG$1,'CSC Mitre'!BH$1:BH$220,0)),"",VLOOKUP(BG$1,'Tactic Recode'!$A$1:$B$547,2,FALSE))</f>
        <v/>
      </c>
      <c r="BH61" t="str">
        <f>IF(ISERROR(MATCH(BH$1,'CSC Mitre'!BH$1:BH$220,0)),"",VLOOKUP(BH$1,'Tactic Recode'!$A$1:$B$547,2,FALSE))</f>
        <v/>
      </c>
      <c r="BI61" t="str">
        <f>IF(ISERROR(MATCH(BI$1,'CSC Mitre'!BH$1:BH$220,0)),"",VLOOKUP(BI$1,'Tactic Recode'!$A$1:$B$547,2,FALSE))</f>
        <v/>
      </c>
      <c r="BJ61" t="str">
        <f>IF(ISERROR(MATCH(BJ$1,'CSC Mitre'!BH$1:BH$220,0)),"",VLOOKUP(BJ$1,'Tactic Recode'!$A$1:$B$547,2,FALSE))</f>
        <v/>
      </c>
      <c r="BK61" t="str">
        <f>IF(ISERROR(MATCH(BK$1,'CSC Mitre'!BH$1:BH$220,0)),"",VLOOKUP(BK$1,'Tactic Recode'!$A$1:$B$547,2,FALSE))</f>
        <v/>
      </c>
      <c r="BL61" t="str">
        <f>IF(ISERROR(MATCH(BL$1,'CSC Mitre'!BH$1:BH$220,0)),"",VLOOKUP(BL$1,'Tactic Recode'!$A$1:$B$547,2,FALSE))</f>
        <v/>
      </c>
      <c r="BM61" t="str">
        <f>IF(ISERROR(MATCH(BM$1,'CSC Mitre'!BH$1:BH$220,0)),"",VLOOKUP(BM$1,'Tactic Recode'!$A$1:$B$547,2,FALSE))</f>
        <v/>
      </c>
      <c r="BN61" t="str">
        <f>IF(ISERROR(MATCH(BN$1,'CSC Mitre'!BH$1:BH$220,0)),"",VLOOKUP(BN$1,'Tactic Recode'!$A$1:$B$547,2,FALSE))</f>
        <v/>
      </c>
      <c r="BO61" t="str">
        <f>IF(ISERROR(MATCH(BO$1,'CSC Mitre'!BH$1:BH$220,0)),"",VLOOKUP(BO$1,'Tactic Recode'!$A$1:$B$547,2,FALSE))</f>
        <v/>
      </c>
      <c r="BP61" t="str">
        <f>IF(ISERROR(MATCH(BP$1,'CSC Mitre'!BH$1:BH$220,0)),"",VLOOKUP(BP$1,'Tactic Recode'!$A$1:$B$547,2,FALSE))</f>
        <v/>
      </c>
      <c r="BQ61" t="str">
        <f>IF(ISERROR(MATCH(BQ$1,'CSC Mitre'!BH$1:BH$220,0)),"",VLOOKUP(BQ$1,'Tactic Recode'!$A$1:$B$547,2,FALSE))</f>
        <v/>
      </c>
      <c r="BR61" t="str">
        <f>IF(ISERROR(MATCH(BR$1,'CSC Mitre'!BH$1:BH$220,0)),"",VLOOKUP(BR$1,'Tactic Recode'!$A$1:$B$547,2,FALSE))</f>
        <v/>
      </c>
      <c r="BS61" t="str">
        <f>IF(ISERROR(MATCH(BS$1,'CSC Mitre'!BH$1:BH$220,0)),"",VLOOKUP(BS$1,'Tactic Recode'!$A$1:$B$547,2,FALSE))</f>
        <v/>
      </c>
      <c r="BT61" t="str">
        <f>IF(ISERROR(MATCH(BT$1,'CSC Mitre'!BH$1:BH$220,0)),"",VLOOKUP(BT$1,'Tactic Recode'!$A$1:$B$547,2,FALSE))</f>
        <v>Execution, Persistence, Privilage Escalation</v>
      </c>
      <c r="BU61" t="str">
        <f>IF(ISERROR(MATCH(BU$1,'CSC Mitre'!BH$1:BH$220,0)),"",VLOOKUP(BU$1,'Tactic Recode'!$A$1:$B$547,2,FALSE))</f>
        <v/>
      </c>
      <c r="BV61" t="str">
        <f>IF(ISERROR(MATCH(BV$1,'CSC Mitre'!BH$1:BH$220,0)),"",VLOOKUP(BV$1,'Tactic Recode'!$A$1:$B$547,2,FALSE))</f>
        <v>Execution, Persistence, Privilage Escalation</v>
      </c>
      <c r="BW61" t="str">
        <f>IF(ISERROR(MATCH(BW$1,'CSC Mitre'!BH$1:BH$220,0)),"",VLOOKUP(BW$1,'Tactic Recode'!$A$1:$B$547,2,FALSE))</f>
        <v>Execution, Persistence, Privilage Escalation</v>
      </c>
      <c r="BX61" t="str">
        <f>IF(ISERROR(MATCH(BX$1,'CSC Mitre'!BH$1:BH$220,0)),"",VLOOKUP(BX$1,'Tactic Recode'!$A$1:$B$547,2,FALSE))</f>
        <v/>
      </c>
      <c r="BY61" t="str">
        <f>IF(ISERROR(MATCH(BY$1,'CSC Mitre'!BH$1:BH$220,0)),"",VLOOKUP(BY$1,'Tactic Recode'!$A$1:$B$547,2,FALSE))</f>
        <v/>
      </c>
      <c r="BZ61" t="str">
        <f>IF(ISERROR(MATCH(BZ$1,'CSC Mitre'!BH$1:BH$220,0)),"",VLOOKUP(BZ$1,'Tactic Recode'!$A$1:$B$547,2,FALSE))</f>
        <v/>
      </c>
      <c r="CA61" t="str">
        <f>IF(ISERROR(MATCH(CA$1,'CSC Mitre'!BH$1:BH$220,0)),"",VLOOKUP(CA$1,'Tactic Recode'!$A$1:$B$547,2,FALSE))</f>
        <v/>
      </c>
      <c r="CB61" t="str">
        <f>IF(ISERROR(MATCH(CB$1,'CSC Mitre'!BH$1:BH$220,0)),"",VLOOKUP(CB$1,'Tactic Recode'!$A$1:$B$547,2,FALSE))</f>
        <v/>
      </c>
      <c r="CC61" t="str">
        <f>IF(ISERROR(MATCH(CC$1,'CSC Mitre'!BH$1:BH$220,0)),"",VLOOKUP(CC$1,'Tactic Recode'!$A$1:$B$547,2,FALSE))</f>
        <v/>
      </c>
      <c r="CD61" t="str">
        <f>IF(ISERROR(MATCH(CD$1,'CSC Mitre'!BH$1:BH$220,0)),"",VLOOKUP(CD$1,'Tactic Recode'!$A$1:$B$547,2,FALSE))</f>
        <v/>
      </c>
      <c r="CE61" t="str">
        <f>IF(ISERROR(MATCH(CE$1,'CSC Mitre'!BH$1:BH$220,0)),"",VLOOKUP(CE$1,'Tactic Recode'!$A$1:$B$547,2,FALSE))</f>
        <v/>
      </c>
      <c r="CF61" t="str">
        <f>IF(ISERROR(MATCH(CF$1,'CSC Mitre'!BH$1:BH$220,0)),"",VLOOKUP(CF$1,'Tactic Recode'!$A$1:$B$547,2,FALSE))</f>
        <v/>
      </c>
      <c r="CG61" t="str">
        <f>IF(ISERROR(MATCH(CG$1,'CSC Mitre'!BH$1:BH$220,0)),"",VLOOKUP(CG$1,'Tactic Recode'!$A$1:$B$547,2,FALSE))</f>
        <v/>
      </c>
      <c r="CH61" t="str">
        <f>IF(ISERROR(MATCH(CH$1,'CSC Mitre'!BH$1:BH$220,0)),"",VLOOKUP(CH$1,'Tactic Recode'!$A$1:$B$547,2,FALSE))</f>
        <v/>
      </c>
      <c r="CI61" t="str">
        <f>IF(ISERROR(MATCH(CI$1,'CSC Mitre'!BH$1:BH$220,0)),"",VLOOKUP(CI$1,'Tactic Recode'!$A$1:$B$547,2,FALSE))</f>
        <v/>
      </c>
      <c r="CJ61" t="str">
        <f>IF(ISERROR(MATCH(CJ$1,'CSC Mitre'!BH$1:BH$220,0)),"",VLOOKUP(CJ$1,'Tactic Recode'!$A$1:$B$547,2,FALSE))</f>
        <v/>
      </c>
      <c r="CK61" t="str">
        <f>IF(ISERROR(MATCH(CK$1,'CSC Mitre'!BH$1:BH$220,0)),"",VLOOKUP(CK$1,'Tactic Recode'!$A$1:$B$547,2,FALSE))</f>
        <v/>
      </c>
      <c r="CL61" t="str">
        <f>IF(ISERROR(MATCH(CL$1,'CSC Mitre'!BH$1:BH$220,0)),"",VLOOKUP(CL$1,'Tactic Recode'!$A$1:$B$547,2,FALSE))</f>
        <v/>
      </c>
      <c r="CM61" t="str">
        <f>IF(ISERROR(MATCH(CM$1,'CSC Mitre'!BH$1:BH$220,0)),"",VLOOKUP(CM$1,'Tactic Recode'!$A$1:$B$547,2,FALSE))</f>
        <v/>
      </c>
      <c r="CN61" t="str">
        <f>IF(ISERROR(MATCH(CN$1,'CSC Mitre'!BH$1:BH$220,0)),"",VLOOKUP(CN$1,'Tactic Recode'!$A$1:$B$547,2,FALSE))</f>
        <v/>
      </c>
      <c r="CO61" t="str">
        <f>IF(ISERROR(MATCH(CO$1,'CSC Mitre'!BH$1:BH$220,0)),"",VLOOKUP(CO$1,'Tactic Recode'!$A$1:$B$547,2,FALSE))</f>
        <v/>
      </c>
      <c r="CP61" t="str">
        <f>IF(ISERROR(MATCH(CP$1,'CSC Mitre'!BH$1:BH$220,0)),"",VLOOKUP(CP$1,'Tactic Recode'!$A$1:$B$547,2,FALSE))</f>
        <v/>
      </c>
      <c r="CQ61" t="str">
        <f>IF(ISERROR(MATCH(CQ$1,'CSC Mitre'!BH$1:BH$220,0)),"",VLOOKUP(CQ$1,'Tactic Recode'!$A$1:$B$547,2,FALSE))</f>
        <v/>
      </c>
      <c r="CR61" t="str">
        <f>IF(ISERROR(MATCH(CR$1,'CSC Mitre'!BH$1:BH$220,0)),"",VLOOKUP(CR$1,'Tactic Recode'!$A$1:$B$547,2,FALSE))</f>
        <v/>
      </c>
      <c r="CS61" t="str">
        <f>IF(ISERROR(MATCH(CS$1,'CSC Mitre'!BH$1:BH$220,0)),"",VLOOKUP(CS$1,'Tactic Recode'!$A$1:$B$547,2,FALSE))</f>
        <v/>
      </c>
      <c r="CT61" t="str">
        <f>IF(ISERROR(MATCH(CT$1,'CSC Mitre'!BH$1:BH$220,0)),"",VLOOKUP(CT$1,'Tactic Recode'!$A$1:$B$547,2,FALSE))</f>
        <v/>
      </c>
      <c r="CU61" t="str">
        <f>IF(ISERROR(MATCH(CU$1,'CSC Mitre'!BH$1:BH$220,0)),"",VLOOKUP(CU$1,'Tactic Recode'!$A$1:$B$547,2,FALSE))</f>
        <v/>
      </c>
      <c r="CV61" t="str">
        <f>IF(ISERROR(MATCH(CV$1,'CSC Mitre'!BH$1:BH$220,0)),"",VLOOKUP(CV$1,'Tactic Recode'!$A$1:$B$547,2,FALSE))</f>
        <v/>
      </c>
      <c r="CW61" t="str">
        <f>IF(ISERROR(MATCH(CW$1,'CSC Mitre'!BH$1:BH$220,0)),"",VLOOKUP(CW$1,'Tactic Recode'!$A$1:$B$547,2,FALSE))</f>
        <v/>
      </c>
      <c r="CX61" t="str">
        <f>IF(ISERROR(MATCH(CX$1,'CSC Mitre'!BH$1:BH$220,0)),"",VLOOKUP(CX$1,'Tactic Recode'!$A$1:$B$547,2,FALSE))</f>
        <v/>
      </c>
      <c r="CY61" t="str">
        <f>IF(ISERROR(MATCH(CY$1,'CSC Mitre'!BH$1:BH$220,0)),"",VLOOKUP(CY$1,'Tactic Recode'!$A$1:$B$547,2,FALSE))</f>
        <v/>
      </c>
      <c r="CZ61" t="str">
        <f>IF(ISERROR(MATCH(CZ$1,'CSC Mitre'!BH$1:BH$220,0)),"",VLOOKUP(CZ$1,'Tactic Recode'!$A$1:$B$547,2,FALSE))</f>
        <v/>
      </c>
      <c r="DA61" t="str">
        <f>IF(ISERROR(MATCH(DA$1,'CSC Mitre'!BH$1:BH$220,0)),"",VLOOKUP(DA$1,'Tactic Recode'!$A$1:$B$547,2,FALSE))</f>
        <v/>
      </c>
      <c r="DB61" t="str">
        <f>IF(ISERROR(MATCH(DB$1,'CSC Mitre'!BH$1:BH$220,0)),"",VLOOKUP(DB$1,'Tactic Recode'!$A$1:$B$547,2,FALSE))</f>
        <v/>
      </c>
      <c r="DC61" t="str">
        <f>IF(ISERROR(MATCH(DC$1,'CSC Mitre'!BH$1:BH$220,0)),"",VLOOKUP(DC$1,'Tactic Recode'!$A$1:$B$547,2,FALSE))</f>
        <v/>
      </c>
      <c r="DD61" t="str">
        <f>IF(ISERROR(MATCH(DD$1,'CSC Mitre'!BH$1:BH$220,0)),"",VLOOKUP(DD$1,'Tactic Recode'!$A$1:$B$547,2,FALSE))</f>
        <v/>
      </c>
      <c r="DE61" t="str">
        <f>IF(ISERROR(MATCH(DE$1,'CSC Mitre'!BH$1:BH$220,0)),"",VLOOKUP(DE$1,'Tactic Recode'!$A$1:$B$547,2,FALSE))</f>
        <v/>
      </c>
      <c r="DF61" t="str">
        <f>IF(ISERROR(MATCH(DF$1,'CSC Mitre'!BH$1:BH$220,0)),"",VLOOKUP(DF$1,'Tactic Recode'!$A$1:$B$547,2,FALSE))</f>
        <v/>
      </c>
      <c r="DG61" t="str">
        <f>IF(ISERROR(MATCH(DG$1,'CSC Mitre'!BH$1:BH$220,0)),"",VLOOKUP(DG$1,'Tactic Recode'!$A$1:$B$547,2,FALSE))</f>
        <v>Defense Evasion</v>
      </c>
      <c r="DH61" t="str">
        <f>IF(ISERROR(MATCH(DH$1,'CSC Mitre'!BH$1:BH$220,0)),"",VLOOKUP(DH$1,'Tactic Recode'!$A$1:$B$547,2,FALSE))</f>
        <v>Defense Evasion</v>
      </c>
      <c r="DI61" t="str">
        <f>IF(ISERROR(MATCH(DI$1,'CSC Mitre'!BH$1:BH$220,0)),"",VLOOKUP(DI$1,'Tactic Recode'!$A$1:$B$547,2,FALSE))</f>
        <v>Defense Evasion</v>
      </c>
      <c r="DJ61" t="str">
        <f>IF(ISERROR(MATCH(DJ$1,'CSC Mitre'!BH$1:BH$220,0)),"",VLOOKUP(DJ$1,'Tactic Recode'!$A$1:$B$547,2,FALSE))</f>
        <v/>
      </c>
      <c r="DK61" t="str">
        <f>IF(ISERROR(MATCH(DK$1,'CSC Mitre'!BH$1:BH$220,0)),"",VLOOKUP(DK$1,'Tactic Recode'!$A$1:$B$547,2,FALSE))</f>
        <v/>
      </c>
      <c r="DL61" t="str">
        <f>IF(ISERROR(MATCH(DL$1,'CSC Mitre'!BH$1:BH$220,0)),"",VLOOKUP(DL$1,'Tactic Recode'!$A$1:$B$547,2,FALSE))</f>
        <v/>
      </c>
      <c r="DM61" t="str">
        <f>IF(ISERROR(MATCH(DM$1,'CSC Mitre'!BH$1:BH$220,0)),"",VLOOKUP(DM$1,'Tactic Recode'!$A$1:$B$547,2,FALSE))</f>
        <v/>
      </c>
      <c r="DN61" t="str">
        <f>IF(ISERROR(MATCH(DN$1,'CSC Mitre'!BH$1:BH$220,0)),"",VLOOKUP(DN$1,'Tactic Recode'!$A$1:$B$547,2,FALSE))</f>
        <v/>
      </c>
      <c r="DO61" t="str">
        <f>IF(ISERROR(MATCH(DO$1,'CSC Mitre'!BH$1:BH$220,0)),"",VLOOKUP(DO$1,'Tactic Recode'!$A$1:$B$547,2,FALSE))</f>
        <v/>
      </c>
      <c r="DP61" t="str">
        <f>IF(ISERROR(MATCH(DP$1,'CSC Mitre'!BH$1:BH$220,0)),"",VLOOKUP(DP$1,'Tactic Recode'!$A$1:$B$547,2,FALSE))</f>
        <v/>
      </c>
      <c r="DQ61" t="str">
        <f>IF(ISERROR(MATCH(DQ$1,'CSC Mitre'!BH$1:BH$220,0)),"",VLOOKUP(DQ$1,'Tactic Recode'!$A$1:$B$547,2,FALSE))</f>
        <v/>
      </c>
      <c r="DR61" t="str">
        <f>IF(ISERROR(MATCH(DR$1,'CSC Mitre'!BH$1:BH$220,0)),"",VLOOKUP(DR$1,'Tactic Recode'!$A$1:$B$547,2,FALSE))</f>
        <v/>
      </c>
      <c r="DS61" t="str">
        <f>IF(ISERROR(MATCH(DS$1,'CSC Mitre'!BH$1:BH$220,0)),"",VLOOKUP(DS$1,'Tactic Recode'!$A$1:$B$547,2,FALSE))</f>
        <v/>
      </c>
      <c r="DT61" t="str">
        <f>IF(ISERROR(MATCH(DT$1,'CSC Mitre'!BH$1:BH$220,0)),"",VLOOKUP(DT$1,'Tactic Recode'!$A$1:$B$547,2,FALSE))</f>
        <v/>
      </c>
      <c r="DU61" t="str">
        <f>IF(ISERROR(MATCH(DU$1,'CSC Mitre'!BH$1:BH$220,0)),"",VLOOKUP(DU$1,'Tactic Recode'!$A$1:$B$547,2,FALSE))</f>
        <v/>
      </c>
      <c r="DV61" t="str">
        <f>IF(ISERROR(MATCH(DV$1,'CSC Mitre'!BH$1:BH$220,0)),"",VLOOKUP(DV$1,'Tactic Recode'!$A$1:$B$547,2,FALSE))</f>
        <v/>
      </c>
      <c r="DW61" t="str">
        <f>IF(ISERROR(MATCH(DW$1,'CSC Mitre'!BH$1:BH$220,0)),"",VLOOKUP(DW$1,'Tactic Recode'!$A$1:$B$547,2,FALSE))</f>
        <v/>
      </c>
      <c r="DX61" t="str">
        <f>IF(ISERROR(MATCH(DX$1,'CSC Mitre'!BH$1:BH$220,0)),"",VLOOKUP(DX$1,'Tactic Recode'!$A$1:$B$547,2,FALSE))</f>
        <v/>
      </c>
      <c r="DY61" t="str">
        <f>IF(ISERROR(MATCH(DY$1,'CSC Mitre'!BH$1:BH$220,0)),"",VLOOKUP(DY$1,'Tactic Recode'!$A$1:$B$547,2,FALSE))</f>
        <v/>
      </c>
      <c r="DZ61" t="str">
        <f>IF(ISERROR(MATCH(DZ$1,'CSC Mitre'!BH$1:BH$220,0)),"",VLOOKUP(DZ$1,'Tactic Recode'!$A$1:$B$547,2,FALSE))</f>
        <v/>
      </c>
      <c r="EA61" t="str">
        <f>IF(ISERROR(MATCH(EA$1,'CSC Mitre'!BH$1:BH$220,0)),"",VLOOKUP(EA$1,'Tactic Recode'!$A$1:$B$547,2,FALSE))</f>
        <v/>
      </c>
      <c r="EB61" t="str">
        <f>IF(ISERROR(MATCH(EB$1,'CSC Mitre'!BH$1:BH$220,0)),"",VLOOKUP(EB$1,'Tactic Recode'!$A$1:$B$547,2,FALSE))</f>
        <v/>
      </c>
      <c r="EC61" t="str">
        <f>IF(ISERROR(MATCH(EC$1,'CSC Mitre'!BH$1:BH$220,0)),"",VLOOKUP(EC$1,'Tactic Recode'!$A$1:$B$547,2,FALSE))</f>
        <v/>
      </c>
      <c r="ED61" t="str">
        <f>IF(ISERROR(MATCH(ED$1,'CSC Mitre'!BH$1:BH$220,0)),"",VLOOKUP(ED$1,'Tactic Recode'!$A$1:$B$547,2,FALSE))</f>
        <v/>
      </c>
      <c r="EE61" t="str">
        <f>IF(ISERROR(MATCH(EE$1,'CSC Mitre'!BH$1:BH$220,0)),"",VLOOKUP(EE$1,'Tactic Recode'!$A$1:$B$547,2,FALSE))</f>
        <v/>
      </c>
      <c r="EF61" t="str">
        <f>IF(ISERROR(MATCH(EF$1,'CSC Mitre'!BH$1:BH$220,0)),"",VLOOKUP(EF$1,'Tactic Recode'!$A$1:$B$547,2,FALSE))</f>
        <v/>
      </c>
      <c r="EG61" t="str">
        <f>IF(ISERROR(MATCH(EG$1,'CSC Mitre'!BH$1:BH$220,0)),"",VLOOKUP(EG$1,'Tactic Recode'!$A$1:$B$547,2,FALSE))</f>
        <v/>
      </c>
      <c r="EH61" t="str">
        <f>IF(ISERROR(MATCH(EH$1,'CSC Mitre'!BH$1:BH$220,0)),"",VLOOKUP(EH$1,'Tactic Recode'!$A$1:$B$547,2,FALSE))</f>
        <v/>
      </c>
      <c r="EI61" t="str">
        <f>IF(ISERROR(MATCH(EI$1,'CSC Mitre'!BH$1:BH$220,0)),"",VLOOKUP(EI$1,'Tactic Recode'!$A$1:$B$547,2,FALSE))</f>
        <v/>
      </c>
      <c r="EJ61" t="str">
        <f>IF(ISERROR(MATCH(EJ$1,'CSC Mitre'!BH$1:BH$220,0)),"",VLOOKUP(EJ$1,'Tactic Recode'!$A$1:$B$547,2,FALSE))</f>
        <v/>
      </c>
      <c r="EK61" t="str">
        <f>IF(ISERROR(MATCH(EK$1,'CSC Mitre'!BH$1:BH$220,0)),"",VLOOKUP(EK$1,'Tactic Recode'!$A$1:$B$547,2,FALSE))</f>
        <v/>
      </c>
      <c r="EL61" t="str">
        <f>IF(ISERROR(MATCH(EL$1,'CSC Mitre'!BH$1:BH$220,0)),"",VLOOKUP(EL$1,'Tactic Recode'!$A$1:$B$547,2,FALSE))</f>
        <v/>
      </c>
      <c r="EM61" t="str">
        <f>IF(ISERROR(MATCH(EM$1,'CSC Mitre'!BH$1:BH$220,0)),"",VLOOKUP(EM$1,'Tactic Recode'!$A$1:$B$547,2,FALSE))</f>
        <v/>
      </c>
      <c r="EN61" t="str">
        <f>IF(ISERROR(MATCH(EN$1,'CSC Mitre'!BH$1:BH$220,0)),"",VLOOKUP(EN$1,'Tactic Recode'!$A$1:$B$547,2,FALSE))</f>
        <v/>
      </c>
      <c r="EO61" t="str">
        <f>IF(ISERROR(MATCH(EO$1,'CSC Mitre'!BH$1:BH$220,0)),"",VLOOKUP(EO$1,'Tactic Recode'!$A$1:$B$547,2,FALSE))</f>
        <v/>
      </c>
      <c r="EP61" t="str">
        <f>IF(ISERROR(MATCH(EP$1,'CSC Mitre'!BH$1:BH$220,0)),"",VLOOKUP(EP$1,'Tactic Recode'!$A$1:$B$547,2,FALSE))</f>
        <v/>
      </c>
      <c r="EQ61" t="str">
        <f>IF(ISERROR(MATCH(EQ$1,'CSC Mitre'!BH$1:BH$220,0)),"",VLOOKUP(EQ$1,'Tactic Recode'!$A$1:$B$547,2,FALSE))</f>
        <v/>
      </c>
      <c r="ER61" t="str">
        <f>IF(ISERROR(MATCH(ER$1,'CSC Mitre'!BH$1:BH$220,0)),"",VLOOKUP(ER$1,'Tactic Recode'!$A$1:$B$547,2,FALSE))</f>
        <v/>
      </c>
      <c r="ES61" t="str">
        <f>IF(ISERROR(MATCH(ES$1,'CSC Mitre'!BH$1:BH$220,0)),"",VLOOKUP(ES$1,'Tactic Recode'!$A$1:$B$547,2,FALSE))</f>
        <v/>
      </c>
      <c r="ET61" t="str">
        <f>IF(ISERROR(MATCH(ET$1,'CSC Mitre'!BH$1:BH$220,0)),"",VLOOKUP(ET$1,'Tactic Recode'!$A$1:$B$547,2,FALSE))</f>
        <v/>
      </c>
      <c r="EU61" t="str">
        <f>IF(ISERROR(MATCH(EU$1,'CSC Mitre'!BH$1:BH$220,0)),"",VLOOKUP(EU$1,'Tactic Recode'!$A$1:$B$547,2,FALSE))</f>
        <v/>
      </c>
      <c r="EV61" t="str">
        <f>IF(ISERROR(MATCH(EV$1,'CSC Mitre'!BH$1:BH$220,0)),"",VLOOKUP(EV$1,'Tactic Recode'!$A$1:$B$547,2,FALSE))</f>
        <v/>
      </c>
      <c r="EW61" t="str">
        <f>IF(ISERROR(MATCH(EW$1,'CSC Mitre'!BH$1:BH$220,0)),"",VLOOKUP(EW$1,'Tactic Recode'!$A$1:$B$547,2,FALSE))</f>
        <v/>
      </c>
      <c r="EX61" t="str">
        <f>IF(ISERROR(MATCH(EX$1,'CSC Mitre'!BH$1:BH$220,0)),"",VLOOKUP(EX$1,'Tactic Recode'!$A$1:$B$547,2,FALSE))</f>
        <v/>
      </c>
      <c r="EY61" t="str">
        <f>IF(ISERROR(MATCH(EY$1,'CSC Mitre'!BH$1:BH$220,0)),"",VLOOKUP(EY$1,'Tactic Recode'!$A$1:$B$547,2,FALSE))</f>
        <v/>
      </c>
      <c r="EZ61" t="str">
        <f>IF(ISERROR(MATCH(EZ$1,'CSC Mitre'!BH$1:BH$220,0)),"",VLOOKUP(EZ$1,'Tactic Recode'!$A$1:$B$547,2,FALSE))</f>
        <v/>
      </c>
      <c r="FA61" t="str">
        <f>IF(ISERROR(MATCH(FA$1,'CSC Mitre'!BH$1:BH$220,0)),"",VLOOKUP(FA$1,'Tactic Recode'!$A$1:$B$547,2,FALSE))</f>
        <v/>
      </c>
      <c r="FB61" t="str">
        <f>IF(ISERROR(MATCH(FB$1,'CSC Mitre'!BH$1:BH$220,0)),"",VLOOKUP(FB$1,'Tactic Recode'!$A$1:$B$547,2,FALSE))</f>
        <v/>
      </c>
      <c r="FC61" t="str">
        <f>IF(ISERROR(MATCH(FC$1,'CSC Mitre'!BH$1:BH$220,0)),"",VLOOKUP(FC$1,'Tactic Recode'!$A$1:$B$547,2,FALSE))</f>
        <v/>
      </c>
      <c r="FD61" t="str">
        <f>IF(ISERROR(MATCH(FD$1,'CSC Mitre'!BH$1:BH$220,0)),"",VLOOKUP(FD$1,'Tactic Recode'!$A$1:$B$547,2,FALSE))</f>
        <v/>
      </c>
      <c r="FE61" t="str">
        <f>IF(ISERROR(MATCH(FE$1,'CSC Mitre'!BH$1:BH$220,0)),"",VLOOKUP(FE$1,'Tactic Recode'!$A$1:$B$547,2,FALSE))</f>
        <v/>
      </c>
      <c r="FF61" t="str">
        <f>IF(ISERROR(MATCH(FF$1,'CSC Mitre'!BH$1:BH$220,0)),"",VLOOKUP(FF$1,'Tactic Recode'!$A$1:$B$547,2,FALSE))</f>
        <v/>
      </c>
      <c r="FG61" t="str">
        <f>IF(ISERROR(MATCH(FG$1,'CSC Mitre'!BH$1:BH$220,0)),"",VLOOKUP(FG$1,'Tactic Recode'!$A$1:$B$547,2,FALSE))</f>
        <v/>
      </c>
      <c r="FH61" t="str">
        <f>IF(ISERROR(MATCH(FH$1,'CSC Mitre'!BH$1:BH$220,0)),"",VLOOKUP(FH$1,'Tactic Recode'!$A$1:$B$547,2,FALSE))</f>
        <v/>
      </c>
      <c r="FI61" t="str">
        <f>IF(ISERROR(MATCH(FI$1,'CSC Mitre'!BH$1:BH$220,0)),"",VLOOKUP(FI$1,'Tactic Recode'!$A$1:$B$547,2,FALSE))</f>
        <v/>
      </c>
      <c r="FJ61" t="str">
        <f>IF(ISERROR(MATCH(FJ$1,'CSC Mitre'!BH$1:BH$220,0)),"",VLOOKUP(FJ$1,'Tactic Recode'!$A$1:$B$547,2,FALSE))</f>
        <v/>
      </c>
      <c r="FK61" t="str">
        <f>IF(ISERROR(MATCH(FK$1,'CSC Mitre'!BH$1:BH$220,0)),"",VLOOKUP(FK$1,'Tactic Recode'!$A$1:$B$547,2,FALSE))</f>
        <v/>
      </c>
      <c r="FL61" t="str">
        <f>IF(ISERROR(MATCH(FL$1,'CSC Mitre'!BH$1:BH$220,0)),"",VLOOKUP(FL$1,'Tactic Recode'!$A$1:$B$547,2,FALSE))</f>
        <v/>
      </c>
      <c r="FM61" t="str">
        <f>IF(ISERROR(MATCH(FM$1,'CSC Mitre'!BH$1:BH$220,0)),"",VLOOKUP(FM$1,'Tactic Recode'!$A$1:$B$547,2,FALSE))</f>
        <v/>
      </c>
      <c r="FN61" t="str">
        <f>IF(ISERROR(MATCH(FN$1,'CSC Mitre'!BH$1:BH$220,0)),"",VLOOKUP(FN$1,'Tactic Recode'!$A$1:$B$547,2,FALSE))</f>
        <v/>
      </c>
      <c r="FO61" t="str">
        <f>IF(ISERROR(MATCH(FO$1,'CSC Mitre'!BH$1:BH$220,0)),"",VLOOKUP(FO$1,'Tactic Recode'!$A$1:$B$547,2,FALSE))</f>
        <v/>
      </c>
      <c r="FP61" t="str">
        <f>IF(ISERROR(MATCH(FP$1,'CSC Mitre'!BH$1:BH$220,0)),"",VLOOKUP(FP$1,'Tactic Recode'!$A$1:$B$547,2,FALSE))</f>
        <v/>
      </c>
      <c r="FQ61" t="str">
        <f>IF(ISERROR(MATCH(FQ$1,'CSC Mitre'!BH$1:BH$220,0)),"",VLOOKUP(FQ$1,'Tactic Recode'!$A$1:$B$547,2,FALSE))</f>
        <v/>
      </c>
      <c r="FR61" t="str">
        <f>IF(ISERROR(MATCH(FR$1,'CSC Mitre'!BH$1:BH$220,0)),"",VLOOKUP(FR$1,'Tactic Recode'!$A$1:$B$547,2,FALSE))</f>
        <v/>
      </c>
      <c r="FS61" t="str">
        <f>IF(ISERROR(MATCH(FS$1,'CSC Mitre'!BH$1:BH$220,0)),"",VLOOKUP(FS$1,'Tactic Recode'!$A$1:$B$547,2,FALSE))</f>
        <v/>
      </c>
      <c r="FT61" t="str">
        <f>IF(ISERROR(MATCH(FT$1,'CSC Mitre'!BH$1:BH$220,0)),"",VLOOKUP(FT$1,'Tactic Recode'!$A$1:$B$547,2,FALSE))</f>
        <v/>
      </c>
      <c r="FU61" t="str">
        <f>IF(ISERROR(MATCH(FU$1,'CSC Mitre'!BH$1:BH$220,0)),"",VLOOKUP(FU$1,'Tactic Recode'!$A$1:$B$547,2,FALSE))</f>
        <v/>
      </c>
      <c r="FV61" t="str">
        <f>IF(ISERROR(MATCH(FV$1,'CSC Mitre'!BH$1:BH$220,0)),"",VLOOKUP(FV$1,'Tactic Recode'!$A$1:$B$547,2,FALSE))</f>
        <v/>
      </c>
      <c r="FW61" t="str">
        <f>IF(ISERROR(MATCH(FW$1,'CSC Mitre'!BH$1:BH$220,0)),"",VLOOKUP(FW$1,'Tactic Recode'!$A$1:$B$547,2,FALSE))</f>
        <v/>
      </c>
      <c r="FX61" t="str">
        <f>IF(ISERROR(MATCH(FX$1,'CSC Mitre'!BH$1:BH$220,0)),"",VLOOKUP(FX$1,'Tactic Recode'!$A$1:$B$547,2,FALSE))</f>
        <v/>
      </c>
      <c r="FY61" t="str">
        <f>IF(ISERROR(MATCH(FY$1,'CSC Mitre'!BH$1:BH$220,0)),"",VLOOKUP(FY$1,'Tactic Recode'!$A$1:$B$547,2,FALSE))</f>
        <v/>
      </c>
      <c r="FZ61" t="str">
        <f>IF(ISERROR(MATCH(FZ$1,'CSC Mitre'!BH$1:BH$220,0)),"",VLOOKUP(FZ$1,'Tactic Recode'!$A$1:$B$547,2,FALSE))</f>
        <v/>
      </c>
      <c r="GA61" t="str">
        <f>IF(ISERROR(MATCH(GA$1,'CSC Mitre'!BH$1:BH$220,0)),"",VLOOKUP(GA$1,'Tactic Recode'!$A$1:$B$547,2,FALSE))</f>
        <v/>
      </c>
      <c r="GB61" t="str">
        <f>IF(ISERROR(MATCH(GB$1,'CSC Mitre'!BH$1:BH$220,0)),"",VLOOKUP(GB$1,'Tactic Recode'!$A$1:$B$547,2,FALSE))</f>
        <v/>
      </c>
      <c r="GC61" t="str">
        <f>IF(ISERROR(MATCH(GC$1,'CSC Mitre'!BH$1:BH$220,0)),"",VLOOKUP(GC$1,'Tactic Recode'!$A$1:$B$547,2,FALSE))</f>
        <v/>
      </c>
      <c r="GD61" t="str">
        <f>IF(ISERROR(MATCH(GD$1,'CSC Mitre'!BH$1:BH$220,0)),"",VLOOKUP(GD$1,'Tactic Recode'!$A$1:$B$547,2,FALSE))</f>
        <v/>
      </c>
      <c r="GE61" t="str">
        <f>IF(ISERROR(MATCH(GE$1,'CSC Mitre'!BH$1:BH$220,0)),"",VLOOKUP(GE$1,'Tactic Recode'!$A$1:$B$547,2,FALSE))</f>
        <v/>
      </c>
      <c r="GF61" t="str">
        <f>IF(ISERROR(MATCH(GF$1,'CSC Mitre'!BH$1:BH$220,0)),"",VLOOKUP(GF$1,'Tactic Recode'!$A$1:$B$547,2,FALSE))</f>
        <v/>
      </c>
      <c r="GG61" t="str">
        <f>IF(ISERROR(MATCH(GG$1,'CSC Mitre'!BH$1:BH$220,0)),"",VLOOKUP(GG$1,'Tactic Recode'!$A$1:$B$547,2,FALSE))</f>
        <v/>
      </c>
      <c r="GH61" t="str">
        <f>IF(ISERROR(MATCH(GH$1,'CSC Mitre'!BH$1:BH$220,0)),"",VLOOKUP(GH$1,'Tactic Recode'!$A$1:$B$547,2,FALSE))</f>
        <v/>
      </c>
      <c r="GI61" t="str">
        <f>IF(ISERROR(MATCH(GI$1,'CSC Mitre'!BH$1:BH$220,0)),"",VLOOKUP(GI$1,'Tactic Recode'!$A$1:$B$547,2,FALSE))</f>
        <v/>
      </c>
      <c r="GJ61" t="str">
        <f>IF(ISERROR(MATCH(GJ$1,'CSC Mitre'!BH$1:BH$220,0)),"",VLOOKUP(GJ$1,'Tactic Recode'!$A$1:$B$547,2,FALSE))</f>
        <v/>
      </c>
      <c r="GK61" t="str">
        <f>IF(ISERROR(MATCH(GK$1,'CSC Mitre'!BH$1:BH$220,0)),"",VLOOKUP(GK$1,'Tactic Recode'!$A$1:$B$547,2,FALSE))</f>
        <v/>
      </c>
      <c r="GL61" t="str">
        <f>IF(ISERROR(MATCH(GL$1,'CSC Mitre'!BH$1:BH$220,0)),"",VLOOKUP(GL$1,'Tactic Recode'!$A$1:$B$547,2,FALSE))</f>
        <v/>
      </c>
      <c r="GM61" t="str">
        <f>IF(ISERROR(MATCH(GM$1,'CSC Mitre'!BH$1:BH$220,0)),"",VLOOKUP(GM$1,'Tactic Recode'!$A$1:$B$547,2,FALSE))</f>
        <v/>
      </c>
      <c r="GN61" t="str">
        <f>IF(ISERROR(MATCH(GN$1,'CSC Mitre'!BH$1:BH$220,0)),"",VLOOKUP(GN$1,'Tactic Recode'!$A$1:$B$547,2,FALSE))</f>
        <v/>
      </c>
      <c r="GO61" t="str">
        <f>IF(ISERROR(MATCH(GO$1,'CSC Mitre'!BH$1:BH$220,0)),"",VLOOKUP(GO$1,'Tactic Recode'!$A$1:$B$547,2,FALSE))</f>
        <v/>
      </c>
      <c r="GP61" t="str">
        <f>IF(ISERROR(MATCH(GP$1,'CSC Mitre'!BH$1:BH$220,0)),"",VLOOKUP(GP$1,'Tactic Recode'!$A$1:$B$547,2,FALSE))</f>
        <v/>
      </c>
      <c r="GQ61" t="str">
        <f>IF(ISERROR(MATCH(GQ$1,'CSC Mitre'!BH$1:BH$220,0)),"",VLOOKUP(GQ$1,'Tactic Recode'!$A$1:$B$547,2,FALSE))</f>
        <v/>
      </c>
      <c r="GR61" t="str">
        <f>IF(ISERROR(MATCH(GR$1,'CSC Mitre'!BH$1:BH$220,0)),"",VLOOKUP(GR$1,'Tactic Recode'!$A$1:$B$547,2,FALSE))</f>
        <v/>
      </c>
      <c r="GS61" t="str">
        <f>IF(ISERROR(MATCH(GS$1,'CSC Mitre'!BH$1:BH$220,0)),"",VLOOKUP(GS$1,'Tactic Recode'!$A$1:$B$547,2,FALSE))</f>
        <v/>
      </c>
      <c r="GT61" t="str">
        <f>IF(ISERROR(MATCH(GT$1,'CSC Mitre'!BH$1:BH$220,0)),"",VLOOKUP(GT$1,'Tactic Recode'!$A$1:$B$547,2,FALSE))</f>
        <v/>
      </c>
      <c r="GU61" t="str">
        <f>IF(ISERROR(MATCH(GU$1,'CSC Mitre'!BH$1:BH$220,0)),"",VLOOKUP(GU$1,'Tactic Recode'!$A$1:$B$547,2,FALSE))</f>
        <v/>
      </c>
      <c r="GV61" t="str">
        <f>IF(ISERROR(MATCH(GV$1,'CSC Mitre'!BH$1:BH$220,0)),"",VLOOKUP(GV$1,'Tactic Recode'!$A$1:$B$547,2,FALSE))</f>
        <v/>
      </c>
      <c r="GW61" t="str">
        <f>IF(ISERROR(MATCH(GW$1,'CSC Mitre'!BH$1:BH$220,0)),"",VLOOKUP(GW$1,'Tactic Recode'!$A$1:$B$547,2,FALSE))</f>
        <v/>
      </c>
      <c r="GX61" t="str">
        <f>IF(ISERROR(MATCH(GX$1,'CSC Mitre'!BH$1:BH$220,0)),"",VLOOKUP(GX$1,'Tactic Recode'!$A$1:$B$547,2,FALSE))</f>
        <v/>
      </c>
      <c r="GY61" t="str">
        <f>IF(ISERROR(MATCH(GY$1,'CSC Mitre'!BH$1:BH$220,0)),"",VLOOKUP(GY$1,'Tactic Recode'!$A$1:$B$547,2,FALSE))</f>
        <v/>
      </c>
      <c r="GZ61" t="str">
        <f>IF(ISERROR(MATCH(GZ$1,'CSC Mitre'!BH$1:BH$220,0)),"",VLOOKUP(GZ$1,'Tactic Recode'!$A$1:$B$547,2,FALSE))</f>
        <v/>
      </c>
      <c r="HA61" t="str">
        <f>IF(ISERROR(MATCH(HA$1,'CSC Mitre'!BH$1:BH$220,0)),"",VLOOKUP(HA$1,'Tactic Recode'!$A$1:$B$547,2,FALSE))</f>
        <v/>
      </c>
      <c r="HB61" t="str">
        <f>IF(ISERROR(MATCH(HB$1,'CSC Mitre'!BH$1:BH$220,0)),"",VLOOKUP(HB$1,'Tactic Recode'!$A$1:$B$547,2,FALSE))</f>
        <v/>
      </c>
      <c r="HC61" t="str">
        <f>IF(ISERROR(MATCH(HC$1,'CSC Mitre'!BH$1:BH$220,0)),"",VLOOKUP(HC$1,'Tactic Recode'!$A$1:$B$547,2,FALSE))</f>
        <v/>
      </c>
      <c r="HD61" t="str">
        <f>IF(ISERROR(MATCH(HD$1,'CSC Mitre'!BH$1:BH$220,0)),"",VLOOKUP(HD$1,'Tactic Recode'!$A$1:$B$547,2,FALSE))</f>
        <v/>
      </c>
      <c r="HE61" t="str">
        <f>IF(ISERROR(MATCH(HE$1,'CSC Mitre'!BH$1:BH$220,0)),"",VLOOKUP(HE$1,'Tactic Recode'!$A$1:$B$547,2,FALSE))</f>
        <v/>
      </c>
      <c r="HF61" t="str">
        <f>IF(ISERROR(MATCH(HF$1,'CSC Mitre'!BH$1:BH$220,0)),"",VLOOKUP(HF$1,'Tactic Recode'!$A$1:$B$547,2,FALSE))</f>
        <v/>
      </c>
      <c r="HG61" t="str">
        <f>IF(ISERROR(MATCH(HG$1,'CSC Mitre'!BH$1:BH$220,0)),"",VLOOKUP(HG$1,'Tactic Recode'!$A$1:$B$547,2,FALSE))</f>
        <v/>
      </c>
      <c r="HH61" t="str">
        <f>IF(ISERROR(MATCH(HH$1,'CSC Mitre'!BH$1:BH$220,0)),"",VLOOKUP(HH$1,'Tactic Recode'!$A$1:$B$547,2,FALSE))</f>
        <v/>
      </c>
      <c r="HI61" t="str">
        <f>IF(ISERROR(MATCH(HI$1,'CSC Mitre'!BH$1:BH$220,0)),"",VLOOKUP(HI$1,'Tactic Recode'!$A$1:$B$547,2,FALSE))</f>
        <v/>
      </c>
      <c r="HJ61" t="str">
        <f>IF(ISERROR(MATCH(HJ$1,'CSC Mitre'!BH$1:BH$220,0)),"",VLOOKUP(HJ$1,'Tactic Recode'!$A$1:$B$547,2,FALSE))</f>
        <v/>
      </c>
      <c r="HK61" t="str">
        <f>IF(ISERROR(MATCH(HK$1,'CSC Mitre'!BH$1:BH$220,0)),"",VLOOKUP(HK$1,'Tactic Recode'!$A$1:$B$547,2,FALSE))</f>
        <v/>
      </c>
      <c r="HL61" t="str">
        <f>IF(ISERROR(MATCH(HL$1,'CSC Mitre'!BH$1:BH$220,0)),"",VLOOKUP(HL$1,'Tactic Recode'!$A$1:$B$547,2,FALSE))</f>
        <v/>
      </c>
      <c r="HM61" t="str">
        <f>IF(ISERROR(MATCH(HM$1,'CSC Mitre'!BH$1:BH$220,0)),"",VLOOKUP(HM$1,'Tactic Recode'!$A$1:$B$547,2,FALSE))</f>
        <v/>
      </c>
      <c r="HN61" t="str">
        <f>IF(ISERROR(MATCH(HN$1,'CSC Mitre'!BH$1:BH$220,0)),"",VLOOKUP(HN$1,'Tactic Recode'!$A$1:$B$547,2,FALSE))</f>
        <v/>
      </c>
      <c r="HO61" t="str">
        <f>IF(ISERROR(MATCH(HO$1,'CSC Mitre'!BH$1:BH$220,0)),"",VLOOKUP(HO$1,'Tactic Recode'!$A$1:$B$547,2,FALSE))</f>
        <v/>
      </c>
      <c r="HP61" t="str">
        <f>IF(ISERROR(MATCH(HP$1,'CSC Mitre'!BH$1:BH$220,0)),"",VLOOKUP(HP$1,'Tactic Recode'!$A$1:$B$547,2,FALSE))</f>
        <v/>
      </c>
      <c r="HQ61" t="str">
        <f>IF(ISERROR(MATCH(HQ$1,'CSC Mitre'!BH$1:BH$220,0)),"",VLOOKUP(HQ$1,'Tactic Recode'!$A$1:$B$547,2,FALSE))</f>
        <v/>
      </c>
      <c r="HR61" t="str">
        <f>IF(ISERROR(MATCH(HR$1,'CSC Mitre'!BH$1:BH$220,0)),"",VLOOKUP(HR$1,'Tactic Recode'!$A$1:$B$547,2,FALSE))</f>
        <v/>
      </c>
      <c r="HS61" t="str">
        <f>IF(ISERROR(MATCH(HS$1,'CSC Mitre'!BH$1:BH$220,0)),"",VLOOKUP(HS$1,'Tactic Recode'!$A$1:$B$547,2,FALSE))</f>
        <v/>
      </c>
      <c r="HT61" t="str">
        <f>IF(ISERROR(MATCH(HT$1,'CSC Mitre'!BH$1:BH$220,0)),"",VLOOKUP(HT$1,'Tactic Recode'!$A$1:$B$547,2,FALSE))</f>
        <v/>
      </c>
      <c r="HU61" t="str">
        <f>IF(ISERROR(MATCH(HU$1,'CSC Mitre'!BH$1:BH$220,0)),"",VLOOKUP(HU$1,'Tactic Recode'!$A$1:$B$547,2,FALSE))</f>
        <v/>
      </c>
      <c r="HV61" t="str">
        <f>IF(ISERROR(MATCH(HV$1,'CSC Mitre'!BH$1:BH$220,0)),"",VLOOKUP(HV$1,'Tactic Recode'!$A$1:$B$547,2,FALSE))</f>
        <v/>
      </c>
      <c r="HW61" t="str">
        <f>IF(ISERROR(MATCH(HW$1,'CSC Mitre'!BH$1:BH$220,0)),"",VLOOKUP(HW$1,'Tactic Recode'!$A$1:$B$547,2,FALSE))</f>
        <v/>
      </c>
      <c r="HX61" t="str">
        <f>IF(ISERROR(MATCH(HX$1,'CSC Mitre'!BH$1:BH$220,0)),"",VLOOKUP(HX$1,'Tactic Recode'!$A$1:$B$547,2,FALSE))</f>
        <v/>
      </c>
      <c r="HY61" t="str">
        <f>IF(ISERROR(MATCH(HY$1,'CSC Mitre'!BH$1:BH$220,0)),"",VLOOKUP(HY$1,'Tactic Recode'!$A$1:$B$547,2,FALSE))</f>
        <v/>
      </c>
      <c r="HZ61" t="str">
        <f>IF(ISERROR(MATCH(HZ$1,'CSC Mitre'!BH$1:BH$220,0)),"",VLOOKUP(HZ$1,'Tactic Recode'!$A$1:$B$547,2,FALSE))</f>
        <v/>
      </c>
      <c r="IA61" t="str">
        <f>IF(ISERROR(MATCH(IA$1,'CSC Mitre'!BH$1:BH$220,0)),"",VLOOKUP(IA$1,'Tactic Recode'!$A$1:$B$547,2,FALSE))</f>
        <v/>
      </c>
      <c r="IB61" t="str">
        <f>IF(ISERROR(MATCH(IB$1,'CSC Mitre'!BH$1:BH$220,0)),"",VLOOKUP(IB$1,'Tactic Recode'!$A$1:$B$547,2,FALSE))</f>
        <v/>
      </c>
      <c r="IC61" t="str">
        <f>IF(ISERROR(MATCH(IC$1,'CSC Mitre'!BH$1:BH$220,0)),"",VLOOKUP(IC$1,'Tactic Recode'!$A$1:$B$547,2,FALSE))</f>
        <v/>
      </c>
      <c r="ID61" t="str">
        <f>IF(ISERROR(MATCH(ID$1,'CSC Mitre'!BH$1:BH$220,0)),"",VLOOKUP(ID$1,'Tactic Recode'!$A$1:$B$547,2,FALSE))</f>
        <v/>
      </c>
      <c r="IE61" t="str">
        <f>IF(ISERROR(MATCH(IE$1,'CSC Mitre'!BH$1:BH$220,0)),"",VLOOKUP(IE$1,'Tactic Recode'!$A$1:$B$547,2,FALSE))</f>
        <v/>
      </c>
      <c r="IF61" t="str">
        <f>IF(ISERROR(MATCH(IF$1,'CSC Mitre'!BH$1:BH$220,0)),"",VLOOKUP(IF$1,'Tactic Recode'!$A$1:$B$547,2,FALSE))</f>
        <v/>
      </c>
      <c r="IG61" t="str">
        <f>IF(ISERROR(MATCH(IG$1,'CSC Mitre'!BH$1:BH$220,0)),"",VLOOKUP(IG$1,'Tactic Recode'!$A$1:$B$547,2,FALSE))</f>
        <v/>
      </c>
      <c r="IH61" t="str">
        <f>IF(ISERROR(MATCH(IH$1,'CSC Mitre'!BH$1:BH$220,0)),"",VLOOKUP(IH$1,'Tactic Recode'!$A$1:$B$547,2,FALSE))</f>
        <v/>
      </c>
      <c r="II61" t="str">
        <f>IF(ISERROR(MATCH(II$1,'CSC Mitre'!BH$1:BH$220,0)),"",VLOOKUP(II$1,'Tactic Recode'!$A$1:$B$547,2,FALSE))</f>
        <v/>
      </c>
      <c r="IJ61" t="str">
        <f>IF(ISERROR(MATCH(IJ$1,'CSC Mitre'!BH$1:BH$220,0)),"",VLOOKUP(IJ$1,'Tactic Recode'!$A$1:$B$547,2,FALSE))</f>
        <v/>
      </c>
      <c r="IK61" t="str">
        <f>IF(ISERROR(MATCH(IK$1,'CSC Mitre'!BH$1:BH$220,0)),"",VLOOKUP(IK$1,'Tactic Recode'!$A$1:$B$547,2,FALSE))</f>
        <v/>
      </c>
      <c r="IL61" t="str">
        <f>IF(ISERROR(MATCH(IL$1,'CSC Mitre'!BH$1:BH$220,0)),"",VLOOKUP(IL$1,'Tactic Recode'!$A$1:$B$547,2,FALSE))</f>
        <v/>
      </c>
      <c r="IM61" t="str">
        <f>IF(ISERROR(MATCH(IM$1,'CSC Mitre'!BH$1:BH$220,0)),"",VLOOKUP(IM$1,'Tactic Recode'!$A$1:$B$547,2,FALSE))</f>
        <v/>
      </c>
      <c r="IN61" t="str">
        <f>IF(ISERROR(MATCH(IN$1,'CSC Mitre'!BH$1:BH$220,0)),"",VLOOKUP(IN$1,'Tactic Recode'!$A$1:$B$547,2,FALSE))</f>
        <v/>
      </c>
      <c r="IO61" t="str">
        <f>IF(ISERROR(MATCH(IO$1,'CSC Mitre'!BH$1:BH$220,0)),"",VLOOKUP(IO$1,'Tactic Recode'!$A$1:$B$547,2,FALSE))</f>
        <v/>
      </c>
      <c r="IP61" t="str">
        <f>IF(ISERROR(MATCH(IP$1,'CSC Mitre'!BH$1:BH$220,0)),"",VLOOKUP(IP$1,'Tactic Recode'!$A$1:$B$547,2,FALSE))</f>
        <v/>
      </c>
      <c r="IQ61" t="str">
        <f>IF(ISERROR(MATCH(IQ$1,'CSC Mitre'!BH$1:BH$220,0)),"",VLOOKUP(IQ$1,'Tactic Recode'!$A$1:$B$547,2,FALSE))</f>
        <v/>
      </c>
      <c r="IR61" t="str">
        <f>IF(ISERROR(MATCH(IR$1,'CSC Mitre'!BH$1:BH$220,0)),"",VLOOKUP(IR$1,'Tactic Recode'!$A$1:$B$547,2,FALSE))</f>
        <v/>
      </c>
      <c r="IS61" t="str">
        <f>IF(ISERROR(MATCH(IS$1,'CSC Mitre'!BH$1:BH$220,0)),"",VLOOKUP(IS$1,'Tactic Recode'!$A$1:$B$547,2,FALSE))</f>
        <v/>
      </c>
      <c r="IT61" t="str">
        <f>IF(ISERROR(MATCH(IT$1,'CSC Mitre'!BH$1:BH$220,0)),"",VLOOKUP(IT$1,'Tactic Recode'!$A$1:$B$547,2,FALSE))</f>
        <v/>
      </c>
      <c r="IU61" t="str">
        <f>IF(ISERROR(MATCH(IU$1,'CSC Mitre'!BH$1:BH$220,0)),"",VLOOKUP(IU$1,'Tactic Recode'!$A$1:$B$547,2,FALSE))</f>
        <v/>
      </c>
      <c r="IV61" t="str">
        <f>IF(ISERROR(MATCH(IV$1,'CSC Mitre'!BH$1:BH$220,0)),"",VLOOKUP(IV$1,'Tactic Recode'!$A$1:$B$547,2,FALSE))</f>
        <v/>
      </c>
      <c r="IW61" t="str">
        <f>IF(ISERROR(MATCH(IW$1,'CSC Mitre'!BH$1:BH$220,0)),"",VLOOKUP(IW$1,'Tactic Recode'!$A$1:$B$547,2,FALSE))</f>
        <v/>
      </c>
      <c r="IX61" t="str">
        <f>IF(ISERROR(MATCH(IX$1,'CSC Mitre'!BH$1:BH$220,0)),"",VLOOKUP(IX$1,'Tactic Recode'!$A$1:$B$547,2,FALSE))</f>
        <v/>
      </c>
      <c r="IY61" t="str">
        <f>IF(ISERROR(MATCH(IY$1,'CSC Mitre'!BH$1:BH$220,0)),"",VLOOKUP(IY$1,'Tactic Recode'!$A$1:$B$547,2,FALSE))</f>
        <v/>
      </c>
      <c r="IZ61" t="str">
        <f>IF(ISERROR(MATCH(IZ$1,'CSC Mitre'!BH$1:BH$220,0)),"",VLOOKUP(IZ$1,'Tactic Recode'!$A$1:$B$547,2,FALSE))</f>
        <v/>
      </c>
      <c r="JA61" t="str">
        <f>IF(ISERROR(MATCH(JA$1,'CSC Mitre'!BH$1:BH$220,0)),"",VLOOKUP(JA$1,'Tactic Recode'!$A$1:$B$547,2,FALSE))</f>
        <v/>
      </c>
      <c r="JB61" t="str">
        <f>IF(ISERROR(MATCH(JB$1,'CSC Mitre'!BH$1:BH$220,0)),"",VLOOKUP(JB$1,'Tactic Recode'!$A$1:$B$547,2,FALSE))</f>
        <v/>
      </c>
      <c r="JC61" t="str">
        <f>IF(ISERROR(MATCH(JC$1,'CSC Mitre'!BH$1:BH$220,0)),"",VLOOKUP(JC$1,'Tactic Recode'!$A$1:$B$547,2,FALSE))</f>
        <v/>
      </c>
      <c r="JD61" t="str">
        <f>IF(ISERROR(MATCH(JD$1,'CSC Mitre'!BH$1:BH$220,0)),"",VLOOKUP(JD$1,'Tactic Recode'!$A$1:$B$547,2,FALSE))</f>
        <v/>
      </c>
      <c r="JE61" t="str">
        <f>IF(ISERROR(MATCH(JE$1,'CSC Mitre'!BH$1:BH$220,0)),"",VLOOKUP(JE$1,'Tactic Recode'!$A$1:$B$547,2,FALSE))</f>
        <v/>
      </c>
      <c r="JF61" t="str">
        <f>IF(ISERROR(MATCH(JF$1,'CSC Mitre'!BH$1:BH$220,0)),"",VLOOKUP(JF$1,'Tactic Recode'!$A$1:$B$547,2,FALSE))</f>
        <v/>
      </c>
      <c r="JG61" t="str">
        <f>IF(ISERROR(MATCH(JG$1,'CSC Mitre'!BH$1:BH$220,0)),"",VLOOKUP(JG$1,'Tactic Recode'!$A$1:$B$547,2,FALSE))</f>
        <v/>
      </c>
      <c r="JH61" t="str">
        <f>IF(ISERROR(MATCH(JH$1,'CSC Mitre'!BH$1:BH$220,0)),"",VLOOKUP(JH$1,'Tactic Recode'!$A$1:$B$547,2,FALSE))</f>
        <v/>
      </c>
      <c r="JI61" t="str">
        <f>IF(ISERROR(MATCH(JI$1,'CSC Mitre'!BH$1:BH$220,0)),"",VLOOKUP(JI$1,'Tactic Recode'!$A$1:$B$547,2,FALSE))</f>
        <v/>
      </c>
      <c r="JJ61" t="str">
        <f>IF(ISERROR(MATCH(JJ$1,'CSC Mitre'!BH$1:BH$220,0)),"",VLOOKUP(JJ$1,'Tactic Recode'!$A$1:$B$547,2,FALSE))</f>
        <v/>
      </c>
      <c r="JK61" t="str">
        <f>IF(ISERROR(MATCH(JK$1,'CSC Mitre'!BH$1:BH$220,0)),"",VLOOKUP(JK$1,'Tactic Recode'!$A$1:$B$547,2,FALSE))</f>
        <v/>
      </c>
      <c r="JL61" t="str">
        <f>IF(ISERROR(MATCH(JL$1,'CSC Mitre'!BH$1:BH$220,0)),"",VLOOKUP(JL$1,'Tactic Recode'!$A$1:$B$547,2,FALSE))</f>
        <v/>
      </c>
      <c r="JM61" t="str">
        <f>IF(ISERROR(MATCH(JM$1,'CSC Mitre'!BH$1:BH$220,0)),"",VLOOKUP(JM$1,'Tactic Recode'!$A$1:$B$547,2,FALSE))</f>
        <v/>
      </c>
      <c r="JN61" t="str">
        <f>IF(ISERROR(MATCH(JN$1,'CSC Mitre'!BH$1:BH$220,0)),"",VLOOKUP(JN$1,'Tactic Recode'!$A$1:$B$547,2,FALSE))</f>
        <v/>
      </c>
      <c r="JO61" t="str">
        <f>IF(ISERROR(MATCH(JO$1,'CSC Mitre'!BH$1:BH$220,0)),"",VLOOKUP(JO$1,'Tactic Recode'!$A$1:$B$547,2,FALSE))</f>
        <v/>
      </c>
      <c r="JP61" t="str">
        <f>IF(ISERROR(MATCH(JP$1,'CSC Mitre'!BH$1:BH$220,0)),"",VLOOKUP(JP$1,'Tactic Recode'!$A$1:$B$547,2,FALSE))</f>
        <v/>
      </c>
      <c r="JQ61" t="str">
        <f>IF(ISERROR(MATCH(JQ$1,'CSC Mitre'!BH$1:BH$220,0)),"",VLOOKUP(JQ$1,'Tactic Recode'!$A$1:$B$547,2,FALSE))</f>
        <v/>
      </c>
      <c r="JR61" t="str">
        <f>IF(ISERROR(MATCH(JR$1,'CSC Mitre'!BH$1:BH$220,0)),"",VLOOKUP(JR$1,'Tactic Recode'!$A$1:$B$547,2,FALSE))</f>
        <v/>
      </c>
      <c r="JS61" t="str">
        <f>IF(ISERROR(MATCH(JS$1,'CSC Mitre'!BH$1:BH$220,0)),"",VLOOKUP(JS$1,'Tactic Recode'!$A$1:$B$547,2,FALSE))</f>
        <v/>
      </c>
      <c r="JT61" t="str">
        <f>IF(ISERROR(MATCH(JT$1,'CSC Mitre'!BH$1:BH$220,0)),"",VLOOKUP(JT$1,'Tactic Recode'!$A$1:$B$547,2,FALSE))</f>
        <v/>
      </c>
      <c r="JU61" t="str">
        <f>IF(ISERROR(MATCH(JU$1,'CSC Mitre'!BH$1:BH$220,0)),"",VLOOKUP(JU$1,'Tactic Recode'!$A$1:$B$547,2,FALSE))</f>
        <v/>
      </c>
      <c r="JV61" t="str">
        <f>IF(ISERROR(MATCH(JV$1,'CSC Mitre'!BH$1:BH$220,0)),"",VLOOKUP(JV$1,'Tactic Recode'!$A$1:$B$547,2,FALSE))</f>
        <v/>
      </c>
      <c r="JW61" t="str">
        <f>IF(ISERROR(MATCH(JW$1,'CSC Mitre'!BH$1:BH$220,0)),"",VLOOKUP(JW$1,'Tactic Recode'!$A$1:$B$547,2,FALSE))</f>
        <v/>
      </c>
      <c r="JX61" t="str">
        <f>IF(ISERROR(MATCH(JX$1,'CSC Mitre'!BH$1:BH$220,0)),"",VLOOKUP(JX$1,'Tactic Recode'!$A$1:$B$547,2,FALSE))</f>
        <v/>
      </c>
      <c r="JY61" t="str">
        <f>IF(ISERROR(MATCH(JY$1,'CSC Mitre'!BH$1:BH$220,0)),"",VLOOKUP(JY$1,'Tactic Recode'!$A$1:$B$547,2,FALSE))</f>
        <v/>
      </c>
      <c r="JZ61" t="str">
        <f>IF(ISERROR(MATCH(JZ$1,'CSC Mitre'!BH$1:BH$220,0)),"",VLOOKUP(JZ$1,'Tactic Recode'!$A$1:$B$547,2,FALSE))</f>
        <v/>
      </c>
      <c r="KA61" t="str">
        <f>IF(ISERROR(MATCH(KA$1,'CSC Mitre'!BH$1:BH$220,0)),"",VLOOKUP(KA$1,'Tactic Recode'!$A$1:$B$547,2,FALSE))</f>
        <v/>
      </c>
      <c r="KB61" t="str">
        <f>IF(ISERROR(MATCH(KB$1,'CSC Mitre'!BH$1:BH$220,0)),"",VLOOKUP(KB$1,'Tactic Recode'!$A$1:$B$547,2,FALSE))</f>
        <v/>
      </c>
      <c r="KC61" t="str">
        <f>IF(ISERROR(MATCH(KC$1,'CSC Mitre'!BH$1:BH$220,0)),"",VLOOKUP(KC$1,'Tactic Recode'!$A$1:$B$547,2,FALSE))</f>
        <v/>
      </c>
      <c r="KD61" t="str">
        <f>IF(ISERROR(MATCH(KD$1,'CSC Mitre'!BH$1:BH$220,0)),"",VLOOKUP(KD$1,'Tactic Recode'!$A$1:$B$547,2,FALSE))</f>
        <v/>
      </c>
      <c r="KE61" t="str">
        <f>IF(ISERROR(MATCH(KE$1,'CSC Mitre'!BH$1:BH$220,0)),"",VLOOKUP(KE$1,'Tactic Recode'!$A$1:$B$547,2,FALSE))</f>
        <v/>
      </c>
      <c r="KF61" t="str">
        <f>IF(ISERROR(MATCH(KF$1,'CSC Mitre'!BH$1:BH$220,0)),"",VLOOKUP(KF$1,'Tactic Recode'!$A$1:$B$547,2,FALSE))</f>
        <v/>
      </c>
      <c r="KG61" t="str">
        <f>IF(ISERROR(MATCH(KG$1,'CSC Mitre'!BH$1:BH$220,0)),"",VLOOKUP(KG$1,'Tactic Recode'!$A$1:$B$547,2,FALSE))</f>
        <v/>
      </c>
      <c r="KH61" t="str">
        <f>IF(ISERROR(MATCH(KH$1,'CSC Mitre'!BH$1:BH$220,0)),"",VLOOKUP(KH$1,'Tactic Recode'!$A$1:$B$547,2,FALSE))</f>
        <v/>
      </c>
      <c r="KI61" t="str">
        <f>IF(ISERROR(MATCH(KI$1,'CSC Mitre'!BH$1:BH$220,0)),"",VLOOKUP(KI$1,'Tactic Recode'!$A$1:$B$547,2,FALSE))</f>
        <v/>
      </c>
      <c r="KJ61" t="str">
        <f>IF(ISERROR(MATCH(KJ$1,'CSC Mitre'!BH$1:BH$220,0)),"",VLOOKUP(KJ$1,'Tactic Recode'!$A$1:$B$547,2,FALSE))</f>
        <v/>
      </c>
      <c r="KK61" t="str">
        <f>IF(ISERROR(MATCH(KK$1,'CSC Mitre'!BH$1:BH$220,0)),"",VLOOKUP(KK$1,'Tactic Recode'!$A$1:$B$547,2,FALSE))</f>
        <v/>
      </c>
      <c r="KL61" t="str">
        <f>IF(ISERROR(MATCH(KL$1,'CSC Mitre'!BH$1:BH$220,0)),"",VLOOKUP(KL$1,'Tactic Recode'!$A$1:$B$547,2,FALSE))</f>
        <v/>
      </c>
      <c r="KM61" t="str">
        <f>IF(ISERROR(MATCH(KM$1,'CSC Mitre'!BH$1:BH$220,0)),"",VLOOKUP(KM$1,'Tactic Recode'!$A$1:$B$547,2,FALSE))</f>
        <v/>
      </c>
      <c r="KN61" t="str">
        <f>IF(ISERROR(MATCH(KN$1,'CSC Mitre'!BH$1:BH$220,0)),"",VLOOKUP(KN$1,'Tactic Recode'!$A$1:$B$547,2,FALSE))</f>
        <v/>
      </c>
      <c r="KO61" t="str">
        <f>IF(ISERROR(MATCH(KO$1,'CSC Mitre'!BH$1:BH$220,0)),"",VLOOKUP(KO$1,'Tactic Recode'!$A$1:$B$547,2,FALSE))</f>
        <v/>
      </c>
      <c r="KP61" t="str">
        <f>IF(ISERROR(MATCH(KP$1,'CSC Mitre'!BH$1:BH$220,0)),"",VLOOKUP(KP$1,'Tactic Recode'!$A$1:$B$547,2,FALSE))</f>
        <v/>
      </c>
      <c r="KQ61" t="str">
        <f>IF(ISERROR(MATCH(KQ$1,'CSC Mitre'!BH$1:BH$220,0)),"",VLOOKUP(KQ$1,'Tactic Recode'!$A$1:$B$547,2,FALSE))</f>
        <v>Defense Evasion, Persistence</v>
      </c>
      <c r="KR61" t="str">
        <f>IF(ISERROR(MATCH(KR$1,'CSC Mitre'!BH$1:BH$220,0)),"",VLOOKUP(KR$1,'Tactic Recode'!$A$1:$B$547,2,FALSE))</f>
        <v/>
      </c>
      <c r="KS61" t="str">
        <f>IF(ISERROR(MATCH(KS$1,'CSC Mitre'!BH$1:BH$220,0)),"",VLOOKUP(KS$1,'Tactic Recode'!$A$1:$B$547,2,FALSE))</f>
        <v/>
      </c>
      <c r="KT61" t="str">
        <f>IF(ISERROR(MATCH(KT$1,'CSC Mitre'!BH$1:BH$220,0)),"",VLOOKUP(KT$1,'Tactic Recode'!$A$1:$B$547,2,FALSE))</f>
        <v/>
      </c>
      <c r="KU61" t="str">
        <f>IF(ISERROR(MATCH(KU$1,'CSC Mitre'!BH$1:BH$220,0)),"",VLOOKUP(KU$1,'Tactic Recode'!$A$1:$B$547,2,FALSE))</f>
        <v/>
      </c>
      <c r="KV61" t="str">
        <f>IF(ISERROR(MATCH(KV$1,'CSC Mitre'!BH$1:BH$220,0)),"",VLOOKUP(KV$1,'Tactic Recode'!$A$1:$B$547,2,FALSE))</f>
        <v/>
      </c>
      <c r="KW61" t="str">
        <f>IF(ISERROR(MATCH(KW$1,'CSC Mitre'!BH$1:BH$220,0)),"",VLOOKUP(KW$1,'Tactic Recode'!$A$1:$B$547,2,FALSE))</f>
        <v/>
      </c>
      <c r="KX61" t="str">
        <f>IF(ISERROR(MATCH(KX$1,'CSC Mitre'!BH$1:BH$220,0)),"",VLOOKUP(KX$1,'Tactic Recode'!$A$1:$B$547,2,FALSE))</f>
        <v/>
      </c>
      <c r="KY61" t="str">
        <f>IF(ISERROR(MATCH(KY$1,'CSC Mitre'!BH$1:BH$220,0)),"",VLOOKUP(KY$1,'Tactic Recode'!$A$1:$B$547,2,FALSE))</f>
        <v/>
      </c>
      <c r="KZ61" t="str">
        <f>IF(ISERROR(MATCH(KZ$1,'CSC Mitre'!BH$1:BH$220,0)),"",VLOOKUP(KZ$1,'Tactic Recode'!$A$1:$B$547,2,FALSE))</f>
        <v/>
      </c>
      <c r="LA61" t="str">
        <f>IF(ISERROR(MATCH(LA$1,'CSC Mitre'!BH$1:BH$220,0)),"",VLOOKUP(LA$1,'Tactic Recode'!$A$1:$B$547,2,FALSE))</f>
        <v/>
      </c>
      <c r="LB61" t="str">
        <f>IF(ISERROR(MATCH(LB$1,'CSC Mitre'!BH$1:BH$220,0)),"",VLOOKUP(LB$1,'Tactic Recode'!$A$1:$B$547,2,FALSE))</f>
        <v/>
      </c>
      <c r="LC61" t="str">
        <f>IF(ISERROR(MATCH(LC$1,'CSC Mitre'!BH$1:BH$220,0)),"",VLOOKUP(LC$1,'Tactic Recode'!$A$1:$B$547,2,FALSE))</f>
        <v/>
      </c>
      <c r="LD61" t="str">
        <f>IF(ISERROR(MATCH(LD$1,'CSC Mitre'!BH$1:BH$220,0)),"",VLOOKUP(LD$1,'Tactic Recode'!$A$1:$B$547,2,FALSE))</f>
        <v/>
      </c>
      <c r="LE61" t="str">
        <f>IF(ISERROR(MATCH(LE$1,'CSC Mitre'!BH$1:BH$220,0)),"",VLOOKUP(LE$1,'Tactic Recode'!$A$1:$B$547,2,FALSE))</f>
        <v/>
      </c>
      <c r="LF61" t="str">
        <f>IF(ISERROR(MATCH(LF$1,'CSC Mitre'!BH$1:BH$220,0)),"",VLOOKUP(LF$1,'Tactic Recode'!$A$1:$B$547,2,FALSE))</f>
        <v/>
      </c>
      <c r="LG61" t="str">
        <f>IF(ISERROR(MATCH(LG$1,'CSC Mitre'!BH$1:BH$220,0)),"",VLOOKUP(LG$1,'Tactic Recode'!$A$1:$B$547,2,FALSE))</f>
        <v/>
      </c>
      <c r="LH61" t="str">
        <f>IF(ISERROR(MATCH(LH$1,'CSC Mitre'!BH$1:BH$220,0)),"",VLOOKUP(LH$1,'Tactic Recode'!$A$1:$B$547,2,FALSE))</f>
        <v/>
      </c>
      <c r="LI61" t="str">
        <f>IF(ISERROR(MATCH(LI$1,'CSC Mitre'!BH$1:BH$220,0)),"",VLOOKUP(LI$1,'Tactic Recode'!$A$1:$B$547,2,FALSE))</f>
        <v/>
      </c>
      <c r="LJ61" t="str">
        <f>IF(ISERROR(MATCH(LJ$1,'CSC Mitre'!BH$1:BH$220,0)),"",VLOOKUP(LJ$1,'Tactic Recode'!$A$1:$B$547,2,FALSE))</f>
        <v/>
      </c>
      <c r="LK61" t="str">
        <f>IF(ISERROR(MATCH(LK$1,'CSC Mitre'!BH$1:BH$220,0)),"",VLOOKUP(LK$1,'Tactic Recode'!$A$1:$B$547,2,FALSE))</f>
        <v/>
      </c>
      <c r="LL61" t="str">
        <f>IF(ISERROR(MATCH(LL$1,'CSC Mitre'!BH$1:BH$220,0)),"",VLOOKUP(LL$1,'Tactic Recode'!$A$1:$B$547,2,FALSE))</f>
        <v/>
      </c>
      <c r="LM61" t="str">
        <f>IF(ISERROR(MATCH(LM$1,'CSC Mitre'!BH$1:BH$220,0)),"",VLOOKUP(LM$1,'Tactic Recode'!$A$1:$B$547,2,FALSE))</f>
        <v/>
      </c>
      <c r="LN61" t="str">
        <f>IF(ISERROR(MATCH(LN$1,'CSC Mitre'!BH$1:BH$220,0)),"",VLOOKUP(LN$1,'Tactic Recode'!$A$1:$B$547,2,FALSE))</f>
        <v/>
      </c>
      <c r="LO61" t="str">
        <f>IF(ISERROR(MATCH(LO$1,'CSC Mitre'!BH$1:BH$220,0)),"",VLOOKUP(LO$1,'Tactic Recode'!$A$1:$B$547,2,FALSE))</f>
        <v/>
      </c>
      <c r="LP61" t="str">
        <f>IF(ISERROR(MATCH(LP$1,'CSC Mitre'!BH$1:BH$220,0)),"",VLOOKUP(LP$1,'Tactic Recode'!$A$1:$B$547,2,FALSE))</f>
        <v/>
      </c>
      <c r="LQ61" t="str">
        <f>IF(ISERROR(MATCH(LQ$1,'CSC Mitre'!BH$1:BH$220,0)),"",VLOOKUP(LQ$1,'Tactic Recode'!$A$1:$B$547,2,FALSE))</f>
        <v/>
      </c>
      <c r="LR61" t="str">
        <f>IF(ISERROR(MATCH(LR$1,'CSC Mitre'!BH$1:BH$220,0)),"",VLOOKUP(LR$1,'Tactic Recode'!$A$1:$B$547,2,FALSE))</f>
        <v/>
      </c>
      <c r="LS61" t="str">
        <f>IF(ISERROR(MATCH(LS$1,'CSC Mitre'!BH$1:BH$220,0)),"",VLOOKUP(LS$1,'Tactic Recode'!$A$1:$B$547,2,FALSE))</f>
        <v/>
      </c>
      <c r="LT61" t="str">
        <f>IF(ISERROR(MATCH(LT$1,'CSC Mitre'!BH$1:BH$220,0)),"",VLOOKUP(LT$1,'Tactic Recode'!$A$1:$B$547,2,FALSE))</f>
        <v/>
      </c>
      <c r="LU61" t="str">
        <f>IF(ISERROR(MATCH(LU$1,'CSC Mitre'!BH$1:BH$220,0)),"",VLOOKUP(LU$1,'Tactic Recode'!$A$1:$B$547,2,FALSE))</f>
        <v/>
      </c>
      <c r="LV61" t="str">
        <f>IF(ISERROR(MATCH(LV$1,'CSC Mitre'!BH$1:BH$220,0)),"",VLOOKUP(LV$1,'Tactic Recode'!$A$1:$B$547,2,FALSE))</f>
        <v/>
      </c>
      <c r="LW61" t="str">
        <f>IF(ISERROR(MATCH(LW$1,'CSC Mitre'!BH$1:BH$220,0)),"",VLOOKUP(LW$1,'Tactic Recode'!$A$1:$B$547,2,FALSE))</f>
        <v/>
      </c>
      <c r="LX61" t="str">
        <f>IF(ISERROR(MATCH(LX$1,'CSC Mitre'!BH$1:BH$220,0)),"",VLOOKUP(LX$1,'Tactic Recode'!$A$1:$B$547,2,FALSE))</f>
        <v/>
      </c>
      <c r="LY61" t="str">
        <f>IF(ISERROR(MATCH(LY$1,'CSC Mitre'!BH$1:BH$220,0)),"",VLOOKUP(LY$1,'Tactic Recode'!$A$1:$B$547,2,FALSE))</f>
        <v/>
      </c>
      <c r="LZ61" t="str">
        <f>IF(ISERROR(MATCH(LZ$1,'CSC Mitre'!BH$1:BH$220,0)),"",VLOOKUP(LZ$1,'Tactic Recode'!$A$1:$B$547,2,FALSE))</f>
        <v/>
      </c>
      <c r="MA61" t="str">
        <f>IF(ISERROR(MATCH(MA$1,'CSC Mitre'!BH$1:BH$220,0)),"",VLOOKUP(MA$1,'Tactic Recode'!$A$1:$B$547,2,FALSE))</f>
        <v/>
      </c>
      <c r="MB61" t="str">
        <f>IF(ISERROR(MATCH(MB$1,'CSC Mitre'!BH$1:BH$220,0)),"",VLOOKUP(MB$1,'Tactic Recode'!$A$1:$B$547,2,FALSE))</f>
        <v/>
      </c>
      <c r="MC61" t="str">
        <f>IF(ISERROR(MATCH(MC$1,'CSC Mitre'!BH$1:BH$220,0)),"",VLOOKUP(MC$1,'Tactic Recode'!$A$1:$B$547,2,FALSE))</f>
        <v/>
      </c>
      <c r="MD61" t="str">
        <f>IF(ISERROR(MATCH(MD$1,'CSC Mitre'!BH$1:BH$220,0)),"",VLOOKUP(MD$1,'Tactic Recode'!$A$1:$B$547,2,FALSE))</f>
        <v/>
      </c>
      <c r="ME61" t="str">
        <f>IF(ISERROR(MATCH(ME$1,'CSC Mitre'!BH$1:BH$220,0)),"",VLOOKUP(ME$1,'Tactic Recode'!$A$1:$B$547,2,FALSE))</f>
        <v/>
      </c>
      <c r="MF61" t="str">
        <f>IF(ISERROR(MATCH(MF$1,'CSC Mitre'!BH$1:BH$220,0)),"",VLOOKUP(MF$1,'Tactic Recode'!$A$1:$B$547,2,FALSE))</f>
        <v/>
      </c>
      <c r="MG61" t="str">
        <f>IF(ISERROR(MATCH(MG$1,'CSC Mitre'!BH$1:BH$220,0)),"",VLOOKUP(MG$1,'Tactic Recode'!$A$1:$B$547,2,FALSE))</f>
        <v/>
      </c>
      <c r="MH61" t="str">
        <f>IF(ISERROR(MATCH(MH$1,'CSC Mitre'!BH$1:BH$220,0)),"",VLOOKUP(MH$1,'Tactic Recode'!$A$1:$B$547,2,FALSE))</f>
        <v/>
      </c>
      <c r="MI61" t="str">
        <f>IF(ISERROR(MATCH(MI$1,'CSC Mitre'!BH$1:BH$220,0)),"",VLOOKUP(MI$1,'Tactic Recode'!$A$1:$B$547,2,FALSE))</f>
        <v/>
      </c>
      <c r="MJ61" t="str">
        <f>IF(ISERROR(MATCH(MJ$1,'CSC Mitre'!BH$1:BH$220,0)),"",VLOOKUP(MJ$1,'Tactic Recode'!$A$1:$B$547,2,FALSE))</f>
        <v/>
      </c>
      <c r="MK61" t="str">
        <f>IF(ISERROR(MATCH(MK$1,'CSC Mitre'!BH$1:BH$220,0)),"",VLOOKUP(MK$1,'Tactic Recode'!$A$1:$B$547,2,FALSE))</f>
        <v/>
      </c>
      <c r="ML61" t="str">
        <f>IF(ISERROR(MATCH(ML$1,'CSC Mitre'!BH$1:BH$220,0)),"",VLOOKUP(ML$1,'Tactic Recode'!$A$1:$B$547,2,FALSE))</f>
        <v/>
      </c>
      <c r="MM61" t="str">
        <f>IF(ISERROR(MATCH(MM$1,'CSC Mitre'!BH$1:BH$220,0)),"",VLOOKUP(MM$1,'Tactic Recode'!$A$1:$B$547,2,FALSE))</f>
        <v/>
      </c>
      <c r="MN61" t="str">
        <f>IF(ISERROR(MATCH(MN$1,'CSC Mitre'!BH$1:BH$220,0)),"",VLOOKUP(MN$1,'Tactic Recode'!$A$1:$B$547,2,FALSE))</f>
        <v/>
      </c>
      <c r="MO61" t="str">
        <f>IF(ISERROR(MATCH(MO$1,'CSC Mitre'!BH$1:BH$220,0)),"",VLOOKUP(MO$1,'Tactic Recode'!$A$1:$B$547,2,FALSE))</f>
        <v/>
      </c>
      <c r="MP61" t="str">
        <f>IF(ISERROR(MATCH(MP$1,'CSC Mitre'!BH$1:BH$220,0)),"",VLOOKUP(MP$1,'Tactic Recode'!$A$1:$B$547,2,FALSE))</f>
        <v/>
      </c>
      <c r="MQ61" t="str">
        <f>IF(ISERROR(MATCH(MQ$1,'CSC Mitre'!BH$1:BH$220,0)),"",VLOOKUP(MQ$1,'Tactic Recode'!$A$1:$B$547,2,FALSE))</f>
        <v/>
      </c>
      <c r="MR61" t="str">
        <f>IF(ISERROR(MATCH(MR$1,'CSC Mitre'!BH$1:BH$220,0)),"",VLOOKUP(MR$1,'Tactic Recode'!$A$1:$B$547,2,FALSE))</f>
        <v/>
      </c>
      <c r="MS61" t="str">
        <f>IF(ISERROR(MATCH(MS$1,'CSC Mitre'!BH$1:BH$220,0)),"",VLOOKUP(MS$1,'Tactic Recode'!$A$1:$B$547,2,FALSE))</f>
        <v/>
      </c>
      <c r="MT61" t="str">
        <f>IF(ISERROR(MATCH(MT$1,'CSC Mitre'!BH$1:BH$220,0)),"",VLOOKUP(MT$1,'Tactic Recode'!$A$1:$B$547,2,FALSE))</f>
        <v/>
      </c>
      <c r="MU61" t="str">
        <f>IF(ISERROR(MATCH(MU$1,'CSC Mitre'!BH$1:BH$220,0)),"",VLOOKUP(MU$1,'Tactic Recode'!$A$1:$B$547,2,FALSE))</f>
        <v/>
      </c>
      <c r="MV61" t="str">
        <f>IF(ISERROR(MATCH(MV$1,'CSC Mitre'!BH$1:BH$220,0)),"",VLOOKUP(MV$1,'Tactic Recode'!$A$1:$B$547,2,FALSE))</f>
        <v/>
      </c>
      <c r="MW61" t="str">
        <f>IF(ISERROR(MATCH(MW$1,'CSC Mitre'!BH$1:BH$220,0)),"",VLOOKUP(MW$1,'Tactic Recode'!$A$1:$B$547,2,FALSE))</f>
        <v/>
      </c>
      <c r="MX61" t="str">
        <f>IF(ISERROR(MATCH(MX$1,'CSC Mitre'!BH$1:BH$220,0)),"",VLOOKUP(MX$1,'Tactic Recode'!$A$1:$B$547,2,FALSE))</f>
        <v/>
      </c>
      <c r="MY61" t="str">
        <f>IF(ISERROR(MATCH(MY$1,'CSC Mitre'!BH$1:BH$220,0)),"",VLOOKUP(MY$1,'Tactic Recode'!$A$1:$B$547,2,FALSE))</f>
        <v/>
      </c>
      <c r="MZ61" t="str">
        <f>IF(ISERROR(MATCH(MZ$1,'CSC Mitre'!BH$1:BH$220,0)),"",VLOOKUP(MZ$1,'Tactic Recode'!$A$1:$B$547,2,FALSE))</f>
        <v/>
      </c>
      <c r="NA61" t="str">
        <f>IF(ISERROR(MATCH(NA$1,'CSC Mitre'!BH$1:BH$220,0)),"",VLOOKUP(NA$1,'Tactic Recode'!$A$1:$B$547,2,FALSE))</f>
        <v/>
      </c>
      <c r="NB61" t="str">
        <f>IF(ISERROR(MATCH(NB$1,'CSC Mitre'!BH$1:BH$220,0)),"",VLOOKUP(NB$1,'Tactic Recode'!$A$1:$B$547,2,FALSE))</f>
        <v/>
      </c>
      <c r="NC61" t="str">
        <f>IF(ISERROR(MATCH(NC$1,'CSC Mitre'!BH$1:BH$220,0)),"",VLOOKUP(NC$1,'Tactic Recode'!$A$1:$B$547,2,FALSE))</f>
        <v/>
      </c>
      <c r="ND61" t="str">
        <f>IF(ISERROR(MATCH(ND$1,'CSC Mitre'!BH$1:BH$220,0)),"",VLOOKUP(ND$1,'Tactic Recode'!$A$1:$B$547,2,FALSE))</f>
        <v/>
      </c>
      <c r="NE61" t="str">
        <f>IF(ISERROR(MATCH(NE$1,'CSC Mitre'!BH$1:BH$220,0)),"",VLOOKUP(NE$1,'Tactic Recode'!$A$1:$B$547,2,FALSE))</f>
        <v/>
      </c>
      <c r="NF61" t="str">
        <f>IF(ISERROR(MATCH(NF$1,'CSC Mitre'!BH$1:BH$220,0)),"",VLOOKUP(NF$1,'Tactic Recode'!$A$1:$B$547,2,FALSE))</f>
        <v/>
      </c>
      <c r="NG61" t="str">
        <f>IF(ISERROR(MATCH(NG$1,'CSC Mitre'!BH$1:BH$220,0)),"",VLOOKUP(NG$1,'Tactic Recode'!$A$1:$B$547,2,FALSE))</f>
        <v/>
      </c>
      <c r="NH61" t="str">
        <f>IF(ISERROR(MATCH(NH$1,'CSC Mitre'!BH$1:BH$220,0)),"",VLOOKUP(NH$1,'Tactic Recode'!$A$1:$B$547,2,FALSE))</f>
        <v/>
      </c>
      <c r="NI61" t="str">
        <f>IF(ISERROR(MATCH(NI$1,'CSC Mitre'!BH$1:BH$220,0)),"",VLOOKUP(NI$1,'Tactic Recode'!$A$1:$B$547,2,FALSE))</f>
        <v/>
      </c>
      <c r="NJ61" t="str">
        <f>IF(ISERROR(MATCH(NJ$1,'CSC Mitre'!BH$1:BH$220,0)),"",VLOOKUP(NJ$1,'Tactic Recode'!$A$1:$B$547,2,FALSE))</f>
        <v/>
      </c>
      <c r="NK61" t="str">
        <f>IF(ISERROR(MATCH(NK$1,'CSC Mitre'!BH$1:BH$220,0)),"",VLOOKUP(NK$1,'Tactic Recode'!$A$1:$B$547,2,FALSE))</f>
        <v/>
      </c>
      <c r="NL61" t="str">
        <f>IF(ISERROR(MATCH(NL$1,'CSC Mitre'!BH$1:BH$220,0)),"",VLOOKUP(NL$1,'Tactic Recode'!$A$1:$B$547,2,FALSE))</f>
        <v/>
      </c>
      <c r="NM61" t="str">
        <f>IF(ISERROR(MATCH(NM$1,'CSC Mitre'!BH$1:BH$220,0)),"",VLOOKUP(NM$1,'Tactic Recode'!$A$1:$B$547,2,FALSE))</f>
        <v/>
      </c>
      <c r="NN61" t="str">
        <f>IF(ISERROR(MATCH(NN$1,'CSC Mitre'!BH$1:BH$220,0)),"",VLOOKUP(NN$1,'Tactic Recode'!$A$1:$B$547,2,FALSE))</f>
        <v/>
      </c>
      <c r="NO61" t="str">
        <f>IF(ISERROR(MATCH(NO$1,'CSC Mitre'!BH$1:BH$220,0)),"",VLOOKUP(NO$1,'Tactic Recode'!$A$1:$B$547,2,FALSE))</f>
        <v/>
      </c>
      <c r="NP61" t="str">
        <f>IF(ISERROR(MATCH(NP$1,'CSC Mitre'!BH$1:BH$220,0)),"",VLOOKUP(NP$1,'Tactic Recode'!$A$1:$B$547,2,FALSE))</f>
        <v/>
      </c>
      <c r="NQ61" t="str">
        <f>IF(ISERROR(MATCH(NQ$1,'CSC Mitre'!BH$1:BH$220,0)),"",VLOOKUP(NQ$1,'Tactic Recode'!$A$1:$B$547,2,FALSE))</f>
        <v/>
      </c>
      <c r="NR61" t="str">
        <f>IF(ISERROR(MATCH(NR$1,'CSC Mitre'!BH$1:BH$220,0)),"",VLOOKUP(NR$1,'Tactic Recode'!$A$1:$B$547,2,FALSE))</f>
        <v/>
      </c>
      <c r="NS61" t="str">
        <f>IF(ISERROR(MATCH(NS$1,'CSC Mitre'!BH$1:BH$220,0)),"",VLOOKUP(NS$1,'Tactic Recode'!$A$1:$B$547,2,FALSE))</f>
        <v/>
      </c>
      <c r="NT61" t="str">
        <f>IF(ISERROR(MATCH(NT$1,'CSC Mitre'!BH$1:BH$220,0)),"",VLOOKUP(NT$1,'Tactic Recode'!$A$1:$B$547,2,FALSE))</f>
        <v/>
      </c>
      <c r="NU61" t="str">
        <f>IF(ISERROR(MATCH(NU$1,'CSC Mitre'!BH$1:BH$220,0)),"",VLOOKUP(NU$1,'Tactic Recode'!$A$1:$B$547,2,FALSE))</f>
        <v/>
      </c>
      <c r="NV61" t="str">
        <f>IF(ISERROR(MATCH(NV$1,'CSC Mitre'!BH$1:BH$220,0)),"",VLOOKUP(NV$1,'Tactic Recode'!$A$1:$B$547,2,FALSE))</f>
        <v/>
      </c>
      <c r="NW61" t="str">
        <f>IF(ISERROR(MATCH(NW$1,'CSC Mitre'!BH$1:BH$220,0)),"",VLOOKUP(NW$1,'Tactic Recode'!$A$1:$B$547,2,FALSE))</f>
        <v/>
      </c>
      <c r="NX61" t="str">
        <f>IF(ISERROR(MATCH(NX$1,'CSC Mitre'!BH$1:BH$220,0)),"",VLOOKUP(NX$1,'Tactic Recode'!$A$1:$B$547,2,FALSE))</f>
        <v/>
      </c>
      <c r="NY61" t="str">
        <f>IF(ISERROR(MATCH(NY$1,'CSC Mitre'!BH$1:BH$220,0)),"",VLOOKUP(NY$1,'Tactic Recode'!$A$1:$B$547,2,FALSE))</f>
        <v/>
      </c>
      <c r="NZ61" t="str">
        <f>IF(ISERROR(MATCH(NZ$1,'CSC Mitre'!BH$1:BH$220,0)),"",VLOOKUP(NZ$1,'Tactic Recode'!$A$1:$B$547,2,FALSE))</f>
        <v/>
      </c>
      <c r="OA61" t="str">
        <f>IF(ISERROR(MATCH(OA$1,'CSC Mitre'!BH$1:BH$220,0)),"",VLOOKUP(OA$1,'Tactic Recode'!$A$1:$B$547,2,FALSE))</f>
        <v/>
      </c>
      <c r="OB61" t="str">
        <f>IF(ISERROR(MATCH(OB$1,'CSC Mitre'!BH$1:BH$220,0)),"",VLOOKUP(OB$1,'Tactic Recode'!$A$1:$B$547,2,FALSE))</f>
        <v/>
      </c>
      <c r="OC61" t="str">
        <f>IF(ISERROR(MATCH(OC$1,'CSC Mitre'!BH$1:BH$220,0)),"",VLOOKUP(OC$1,'Tactic Recode'!$A$1:$B$547,2,FALSE))</f>
        <v/>
      </c>
      <c r="OD61" t="str">
        <f>IF(ISERROR(MATCH(OD$1,'CSC Mitre'!BH$1:BH$220,0)),"",VLOOKUP(OD$1,'Tactic Recode'!$A$1:$B$547,2,FALSE))</f>
        <v/>
      </c>
      <c r="OE61" t="str">
        <f>IF(ISERROR(MATCH(OE$1,'CSC Mitre'!BH$1:BH$220,0)),"",VLOOKUP(OE$1,'Tactic Recode'!$A$1:$B$547,2,FALSE))</f>
        <v/>
      </c>
      <c r="OF61" t="str">
        <f>IF(ISERROR(MATCH(OF$1,'CSC Mitre'!BH$1:BH$220,0)),"",VLOOKUP(OF$1,'Tactic Recode'!$A$1:$B$547,2,FALSE))</f>
        <v/>
      </c>
      <c r="OG61" t="str">
        <f>IF(ISERROR(MATCH(OG$1,'CSC Mitre'!BH$1:BH$220,0)),"",VLOOKUP(OG$1,'Tactic Recode'!$A$1:$B$547,2,FALSE))</f>
        <v/>
      </c>
      <c r="OH61" t="str">
        <f>IF(ISERROR(MATCH(OH$1,'CSC Mitre'!BH$1:BH$220,0)),"",VLOOKUP(OH$1,'Tactic Recode'!$A$1:$B$547,2,FALSE))</f>
        <v/>
      </c>
      <c r="OI61" t="str">
        <f>IF(ISERROR(MATCH(OI$1,'CSC Mitre'!BH$1:BH$220,0)),"",VLOOKUP(OI$1,'Tactic Recode'!$A$1:$B$547,2,FALSE))</f>
        <v/>
      </c>
      <c r="OJ61" t="str">
        <f>IF(ISERROR(MATCH(OJ$1,'CSC Mitre'!BH$1:BH$220,0)),"",VLOOKUP(OJ$1,'Tactic Recode'!$A$1:$B$547,2,FALSE))</f>
        <v/>
      </c>
      <c r="OK61" t="str">
        <f>IF(ISERROR(MATCH(OK$1,'CSC Mitre'!BH$1:BH$220,0)),"",VLOOKUP(OK$1,'Tactic Recode'!$A$1:$B$547,2,FALSE))</f>
        <v/>
      </c>
      <c r="OL61" t="str">
        <f>IF(ISERROR(MATCH(OL$1,'CSC Mitre'!BH$1:BH$220,0)),"",VLOOKUP(OL$1,'Tactic Recode'!$A$1:$B$547,2,FALSE))</f>
        <v>Defense Evasion</v>
      </c>
      <c r="OM61" t="str">
        <f>IF(ISERROR(MATCH(OM$1,'CSC Mitre'!BH$1:BH$220,0)),"",VLOOKUP(OM$1,'Tactic Recode'!$A$1:$B$547,2,FALSE))</f>
        <v/>
      </c>
      <c r="ON61" t="str">
        <f>IF(ISERROR(MATCH(ON$1,'CSC Mitre'!BH$1:BH$220,0)),"",VLOOKUP(ON$1,'Tactic Recode'!$A$1:$B$547,2,FALSE))</f>
        <v/>
      </c>
      <c r="OO61" t="str">
        <f>IF(ISERROR(MATCH(OO$1,'CSC Mitre'!BH$1:BH$220,0)),"",VLOOKUP(OO$1,'Tactic Recode'!$A$1:$B$547,2,FALSE))</f>
        <v/>
      </c>
      <c r="OP61" t="str">
        <f>IF(ISERROR(MATCH(OP$1,'CSC Mitre'!BH$1:BH$220,0)),"",VLOOKUP(OP$1,'Tactic Recode'!$A$1:$B$547,2,FALSE))</f>
        <v/>
      </c>
      <c r="OQ61" t="str">
        <f>IF(ISERROR(MATCH(OQ$1,'CSC Mitre'!BH$1:BH$220,0)),"",VLOOKUP(OQ$1,'Tactic Recode'!$A$1:$B$547,2,FALSE))</f>
        <v/>
      </c>
      <c r="OR61" t="str">
        <f>IF(ISERROR(MATCH(OR$1,'CSC Mitre'!BH$1:BH$220,0)),"",VLOOKUP(OR$1,'Tactic Recode'!$A$1:$B$547,2,FALSE))</f>
        <v/>
      </c>
      <c r="OS61" t="str">
        <f>IF(ISERROR(MATCH(OS$1,'CSC Mitre'!BH$1:BH$220,0)),"",VLOOKUP(OS$1,'Tactic Recode'!$A$1:$B$547,2,FALSE))</f>
        <v/>
      </c>
      <c r="OT61" t="str">
        <f>IF(ISERROR(MATCH(OT$1,'CSC Mitre'!BH$1:BH$220,0)),"",VLOOKUP(OT$1,'Tactic Recode'!$A$1:$B$547,2,FALSE))</f>
        <v/>
      </c>
      <c r="OU61" t="str">
        <f>IF(ISERROR(MATCH(OU$1,'CSC Mitre'!BH$1:BH$220,0)),"",VLOOKUP(OU$1,'Tactic Recode'!$A$1:$B$547,2,FALSE))</f>
        <v/>
      </c>
      <c r="OV61" t="str">
        <f>IF(ISERROR(MATCH(OV$1,'CSC Mitre'!BH$1:BH$220,0)),"",VLOOKUP(OV$1,'Tactic Recode'!$A$1:$B$547,2,FALSE))</f>
        <v/>
      </c>
      <c r="OW61" t="str">
        <f>IF(ISERROR(MATCH(OW$1,'CSC Mitre'!BH$1:BH$220,0)),"",VLOOKUP(OW$1,'Tactic Recode'!$A$1:$B$547,2,FALSE))</f>
        <v/>
      </c>
      <c r="OX61" t="str">
        <f>IF(ISERROR(MATCH(OX$1,'CSC Mitre'!BH$1:BH$220,0)),"",VLOOKUP(OX$1,'Tactic Recode'!$A$1:$B$547,2,FALSE))</f>
        <v/>
      </c>
      <c r="OY61" t="str">
        <f>IF(ISERROR(MATCH(OY$1,'CSC Mitre'!BH$1:BH$220,0)),"",VLOOKUP(OY$1,'Tactic Recode'!$A$1:$B$547,2,FALSE))</f>
        <v/>
      </c>
      <c r="OZ61" t="str">
        <f>IF(ISERROR(MATCH(OZ$1,'CSC Mitre'!BH$1:BH$220,0)),"",VLOOKUP(OZ$1,'Tactic Recode'!$A$1:$B$547,2,FALSE))</f>
        <v/>
      </c>
      <c r="PA61" t="str">
        <f>IF(ISERROR(MATCH(PA$1,'CSC Mitre'!BH$1:BH$220,0)),"",VLOOKUP(PA$1,'Tactic Recode'!$A$1:$B$547,2,FALSE))</f>
        <v/>
      </c>
      <c r="PB61" t="str">
        <f>IF(ISERROR(MATCH(PB$1,'CSC Mitre'!BH$1:BH$220,0)),"",VLOOKUP(PB$1,'Tactic Recode'!$A$1:$B$547,2,FALSE))</f>
        <v/>
      </c>
      <c r="PC61" t="str">
        <f>IF(ISERROR(MATCH(PC$1,'CSC Mitre'!BH$1:BH$220,0)),"",VLOOKUP(PC$1,'Tactic Recode'!$A$1:$B$547,2,FALSE))</f>
        <v/>
      </c>
      <c r="PD61" t="str">
        <f>IF(ISERROR(MATCH(PD$1,'CSC Mitre'!BH$1:BH$220,0)),"",VLOOKUP(PD$1,'Tactic Recode'!$A$1:$B$547,2,FALSE))</f>
        <v/>
      </c>
      <c r="PE61" t="str">
        <f>IF(ISERROR(MATCH(PE$1,'CSC Mitre'!BH$1:BH$220,0)),"",VLOOKUP(PE$1,'Tactic Recode'!$A$1:$B$547,2,FALSE))</f>
        <v/>
      </c>
      <c r="PF61" t="str">
        <f>IF(ISERROR(MATCH(PF$1,'CSC Mitre'!BH$1:BH$220,0)),"",VLOOKUP(PF$1,'Tactic Recode'!$A$1:$B$547,2,FALSE))</f>
        <v/>
      </c>
      <c r="PG61" t="str">
        <f>IF(ISERROR(MATCH(PG$1,'CSC Mitre'!BH$1:BH$220,0)),"",VLOOKUP(PG$1,'Tactic Recode'!$A$1:$B$547,2,FALSE))</f>
        <v/>
      </c>
      <c r="PH61" t="str">
        <f>IF(ISERROR(MATCH(PH$1,'CSC Mitre'!BH$1:BH$220,0)),"",VLOOKUP(PH$1,'Tactic Recode'!$A$1:$B$547,2,FALSE))</f>
        <v/>
      </c>
      <c r="PI61" t="str">
        <f>IF(ISERROR(MATCH(PI$1,'CSC Mitre'!BH$1:BH$220,0)),"",VLOOKUP(PI$1,'Tactic Recode'!$A$1:$B$547,2,FALSE))</f>
        <v/>
      </c>
      <c r="PJ61" t="str">
        <f>IF(ISERROR(MATCH(PJ$1,'CSC Mitre'!BH$1:BH$220,0)),"",VLOOKUP(PJ$1,'Tactic Recode'!$A$1:$B$547,2,FALSE))</f>
        <v/>
      </c>
      <c r="PK61" t="str">
        <f>IF(ISERROR(MATCH(PK$1,'CSC Mitre'!BH$1:BH$220,0)),"",VLOOKUP(PK$1,'Tactic Recode'!$A$1:$B$547,2,FALSE))</f>
        <v/>
      </c>
      <c r="PL61" t="str">
        <f>IF(ISERROR(MATCH(PL$1,'CSC Mitre'!BH$1:BH$220,0)),"",VLOOKUP(PL$1,'Tactic Recode'!$A$1:$B$547,2,FALSE))</f>
        <v/>
      </c>
      <c r="PM61" t="str">
        <f>IF(ISERROR(MATCH(PM$1,'CSC Mitre'!BH$1:BH$220,0)),"",VLOOKUP(PM$1,'Tactic Recode'!$A$1:$B$547,2,FALSE))</f>
        <v/>
      </c>
      <c r="PN61" t="str">
        <f>IF(ISERROR(MATCH(PN$1,'CSC Mitre'!BH$1:BH$220,0)),"",VLOOKUP(PN$1,'Tactic Recode'!$A$1:$B$547,2,FALSE))</f>
        <v/>
      </c>
      <c r="PO61" t="str">
        <f>IF(ISERROR(MATCH(PO$1,'CSC Mitre'!BH$1:BH$220,0)),"",VLOOKUP(PO$1,'Tactic Recode'!$A$1:$B$547,2,FALSE))</f>
        <v/>
      </c>
      <c r="PP61" t="str">
        <f>IF(ISERROR(MATCH(PP$1,'CSC Mitre'!BH$1:BH$220,0)),"",VLOOKUP(PP$1,'Tactic Recode'!$A$1:$B$547,2,FALSE))</f>
        <v/>
      </c>
      <c r="PQ61" t="str">
        <f>IF(ISERROR(MATCH(PQ$1,'CSC Mitre'!BH$1:BH$220,0)),"",VLOOKUP(PQ$1,'Tactic Recode'!$A$1:$B$547,2,FALSE))</f>
        <v/>
      </c>
      <c r="PR61" t="str">
        <f>IF(ISERROR(MATCH(PR$1,'CSC Mitre'!BH$1:BH$220,0)),"",VLOOKUP(PR$1,'Tactic Recode'!$A$1:$B$547,2,FALSE))</f>
        <v/>
      </c>
      <c r="PS61" t="str">
        <f>IF(ISERROR(MATCH(PS$1,'CSC Mitre'!BH$1:BH$220,0)),"",VLOOKUP(PS$1,'Tactic Recode'!$A$1:$B$547,2,FALSE))</f>
        <v/>
      </c>
      <c r="PT61" t="str">
        <f>IF(ISERROR(MATCH(PT$1,'CSC Mitre'!BH$1:BH$220,0)),"",VLOOKUP(PT$1,'Tactic Recode'!$A$1:$B$547,2,FALSE))</f>
        <v/>
      </c>
      <c r="PU61" t="str">
        <f>IF(ISERROR(MATCH(PU$1,'CSC Mitre'!BH$1:BH$220,0)),"",VLOOKUP(PU$1,'Tactic Recode'!$A$1:$B$547,2,FALSE))</f>
        <v/>
      </c>
      <c r="PV61" t="str">
        <f>IF(ISERROR(MATCH(PV$1,'CSC Mitre'!BH$1:BH$220,0)),"",VLOOKUP(PV$1,'Tactic Recode'!$A$1:$B$547,2,FALSE))</f>
        <v/>
      </c>
      <c r="PW61" t="str">
        <f>IF(ISERROR(MATCH(PW$1,'CSC Mitre'!BH$1:BH$220,0)),"",VLOOKUP(PW$1,'Tactic Recode'!$A$1:$B$547,2,FALSE))</f>
        <v/>
      </c>
      <c r="PX61" t="str">
        <f>IF(ISERROR(MATCH(PX$1,'CSC Mitre'!BH$1:BH$220,0)),"",VLOOKUP(PX$1,'Tactic Recode'!$A$1:$B$547,2,FALSE))</f>
        <v/>
      </c>
      <c r="PY61" t="str">
        <f>IF(ISERROR(MATCH(PY$1,'CSC Mitre'!BH$1:BH$220,0)),"",VLOOKUP(PY$1,'Tactic Recode'!$A$1:$B$547,2,FALSE))</f>
        <v/>
      </c>
      <c r="PZ61" t="str">
        <f>IF(ISERROR(MATCH(PZ$1,'CSC Mitre'!BH$1:BH$220,0)),"",VLOOKUP(PZ$1,'Tactic Recode'!$A$1:$B$547,2,FALSE))</f>
        <v/>
      </c>
      <c r="QA61" t="str">
        <f>IF(ISERROR(MATCH(QA$1,'CSC Mitre'!BH$1:BH$220,0)),"",VLOOKUP(QA$1,'Tactic Recode'!$A$1:$B$547,2,FALSE))</f>
        <v/>
      </c>
      <c r="QB61" t="str">
        <f>IF(ISERROR(MATCH(QB$1,'CSC Mitre'!BH$1:BH$220,0)),"",VLOOKUP(QB$1,'Tactic Recode'!$A$1:$B$547,2,FALSE))</f>
        <v/>
      </c>
      <c r="QC61" t="str">
        <f>IF(ISERROR(MATCH(QC$1,'CSC Mitre'!BH$1:BH$220,0)),"",VLOOKUP(QC$1,'Tactic Recode'!$A$1:$B$547,2,FALSE))</f>
        <v/>
      </c>
      <c r="QD61" t="str">
        <f>IF(ISERROR(MATCH(QD$1,'CSC Mitre'!BH$1:BH$220,0)),"",VLOOKUP(QD$1,'Tactic Recode'!$A$1:$B$547,2,FALSE))</f>
        <v/>
      </c>
      <c r="QE61" t="str">
        <f>IF(ISERROR(MATCH(QE$1,'CSC Mitre'!BH$1:BH$220,0)),"",VLOOKUP(QE$1,'Tactic Recode'!$A$1:$B$547,2,FALSE))</f>
        <v/>
      </c>
      <c r="QF61" t="str">
        <f>IF(ISERROR(MATCH(QF$1,'CSC Mitre'!BH$1:BH$220,0)),"",VLOOKUP(QF$1,'Tactic Recode'!$A$1:$B$547,2,FALSE))</f>
        <v/>
      </c>
      <c r="QG61" t="str">
        <f>IF(ISERROR(MATCH(QG$1,'CSC Mitre'!BH$1:BH$220,0)),"",VLOOKUP(QG$1,'Tactic Recode'!$A$1:$B$547,2,FALSE))</f>
        <v/>
      </c>
      <c r="QH61" t="str">
        <f>IF(ISERROR(MATCH(QH$1,'CSC Mitre'!BH$1:BH$220,0)),"",VLOOKUP(QH$1,'Tactic Recode'!$A$1:$B$547,2,FALSE))</f>
        <v/>
      </c>
      <c r="QI61" t="str">
        <f>IF(ISERROR(MATCH(QI$1,'CSC Mitre'!BH$1:BH$220,0)),"",VLOOKUP(QI$1,'Tactic Recode'!$A$1:$B$547,2,FALSE))</f>
        <v/>
      </c>
      <c r="QJ61" t="str">
        <f>IF(ISERROR(MATCH(QJ$1,'CSC Mitre'!BH$1:BH$220,0)),"",VLOOKUP(QJ$1,'Tactic Recode'!$A$1:$B$547,2,FALSE))</f>
        <v/>
      </c>
      <c r="QK61" t="str">
        <f>IF(ISERROR(MATCH(QK$1,'CSC Mitre'!BH$1:BH$220,0)),"",VLOOKUP(QK$1,'Tactic Recode'!$A$1:$B$547,2,FALSE))</f>
        <v/>
      </c>
      <c r="QL61" t="str">
        <f>IF(ISERROR(MATCH(QL$1,'CSC Mitre'!BH$1:BH$220,0)),"",VLOOKUP(QL$1,'Tactic Recode'!$A$1:$B$547,2,FALSE))</f>
        <v/>
      </c>
      <c r="QM61" t="str">
        <f>IF(ISERROR(MATCH(QM$1,'CSC Mitre'!BH$1:BH$220,0)),"",VLOOKUP(QM$1,'Tactic Recode'!$A$1:$B$547,2,FALSE))</f>
        <v/>
      </c>
      <c r="QN61" t="str">
        <f>IF(ISERROR(MATCH(QN$1,'CSC Mitre'!BH$1:BH$220,0)),"",VLOOKUP(QN$1,'Tactic Recode'!$A$1:$B$547,2,FALSE))</f>
        <v/>
      </c>
      <c r="QO61" t="str">
        <f>IF(ISERROR(MATCH(QO$1,'CSC Mitre'!BH$1:BH$220,0)),"",VLOOKUP(QO$1,'Tactic Recode'!$A$1:$B$547,2,FALSE))</f>
        <v/>
      </c>
      <c r="QP61" t="str">
        <f>IF(ISERROR(MATCH(QP$1,'CSC Mitre'!BH$1:BH$220,0)),"",VLOOKUP(QP$1,'Tactic Recode'!$A$1:$B$547,2,FALSE))</f>
        <v/>
      </c>
      <c r="QQ61" t="str">
        <f>IF(ISERROR(MATCH(QQ$1,'CSC Mitre'!BH$1:BH$220,0)),"",VLOOKUP(QQ$1,'Tactic Recode'!$A$1:$B$547,2,FALSE))</f>
        <v/>
      </c>
      <c r="QR61" t="str">
        <f>IF(ISERROR(MATCH(QR$1,'CSC Mitre'!BH$1:BH$220,0)),"",VLOOKUP(QR$1,'Tactic Recode'!$A$1:$B$547,2,FALSE))</f>
        <v/>
      </c>
      <c r="QS61" t="str">
        <f>IF(ISERROR(MATCH(QS$1,'CSC Mitre'!BH$1:BH$220,0)),"",VLOOKUP(QS$1,'Tactic Recode'!$A$1:$B$547,2,FALSE))</f>
        <v/>
      </c>
      <c r="QT61" t="str">
        <f>IF(ISERROR(MATCH(QT$1,'CSC Mitre'!BH$1:BH$220,0)),"",VLOOKUP(QT$1,'Tactic Recode'!$A$1:$B$547,2,FALSE))</f>
        <v/>
      </c>
      <c r="QU61" t="str">
        <f>IF(ISERROR(MATCH(QU$1,'CSC Mitre'!BH$1:BH$220,0)),"",VLOOKUP(QU$1,'Tactic Recode'!$A$1:$B$547,2,FALSE))</f>
        <v/>
      </c>
      <c r="QV61" t="str">
        <f>IF(ISERROR(MATCH(QV$1,'CSC Mitre'!BH$1:BH$220,0)),"",VLOOKUP(QV$1,'Tactic Recode'!$A$1:$B$547,2,FALSE))</f>
        <v/>
      </c>
      <c r="QW61" t="str">
        <f>IF(ISERROR(MATCH(QW$1,'CSC Mitre'!BH$1:BH$220,0)),"",VLOOKUP(QW$1,'Tactic Recode'!$A$1:$B$547,2,FALSE))</f>
        <v/>
      </c>
      <c r="QX61" t="str">
        <f>IF(ISERROR(MATCH(QX$1,'CSC Mitre'!BH$1:BH$220,0)),"",VLOOKUP(QX$1,'Tactic Recode'!$A$1:$B$547,2,FALSE))</f>
        <v/>
      </c>
      <c r="QY61" t="str">
        <f>IF(ISERROR(MATCH(QY$1,'CSC Mitre'!BH$1:BH$220,0)),"",VLOOKUP(QY$1,'Tactic Recode'!$A$1:$B$547,2,FALSE))</f>
        <v/>
      </c>
      <c r="QZ61" t="str">
        <f>IF(ISERROR(MATCH(QZ$1,'CSC Mitre'!BH$1:BH$220,0)),"",VLOOKUP(QZ$1,'Tactic Recode'!$A$1:$B$547,2,FALSE))</f>
        <v/>
      </c>
      <c r="RA61" t="str">
        <f>IF(ISERROR(MATCH(RA$1,'CSC Mitre'!BH$1:BH$220,0)),"",VLOOKUP(RA$1,'Tactic Recode'!$A$1:$B$547,2,FALSE))</f>
        <v/>
      </c>
      <c r="RB61" t="str">
        <f>IF(ISERROR(MATCH(RB$1,'CSC Mitre'!BH$1:BH$220,0)),"",VLOOKUP(RB$1,'Tactic Recode'!$A$1:$B$547,2,FALSE))</f>
        <v/>
      </c>
      <c r="RC61" t="str">
        <f>IF(ISERROR(MATCH(RC$1,'CSC Mitre'!BH$1:BH$220,0)),"",VLOOKUP(RC$1,'Tactic Recode'!$A$1:$B$547,2,FALSE))</f>
        <v/>
      </c>
      <c r="RD61" t="str">
        <f>IF(ISERROR(MATCH(RD$1,'CSC Mitre'!BH$1:BH$220,0)),"",VLOOKUP(RD$1,'Tactic Recode'!$A$1:$B$547,2,FALSE))</f>
        <v/>
      </c>
      <c r="RE61" t="str">
        <f>IF(ISERROR(MATCH(RE$1,'CSC Mitre'!BH$1:BH$220,0)),"",VLOOKUP(RE$1,'Tactic Recode'!$A$1:$B$547,2,FALSE))</f>
        <v/>
      </c>
      <c r="RF61" t="str">
        <f>IF(ISERROR(MATCH(RF$1,'CSC Mitre'!BH$1:BH$220,0)),"",VLOOKUP(RF$1,'Tactic Recode'!$A$1:$B$547,2,FALSE))</f>
        <v/>
      </c>
      <c r="RG61" t="str">
        <f>IF(ISERROR(MATCH(RG$1,'CSC Mitre'!BH$1:BH$220,0)),"",VLOOKUP(RG$1,'Tactic Recode'!$A$1:$B$547,2,FALSE))</f>
        <v/>
      </c>
      <c r="RH61" t="str">
        <f>IF(ISERROR(MATCH(RH$1,'CSC Mitre'!BH$1:BH$220,0)),"",VLOOKUP(RH$1,'Tactic Recode'!$A$1:$B$547,2,FALSE))</f>
        <v/>
      </c>
      <c r="RI61" t="str">
        <f>IF(ISERROR(MATCH(RI$1,'CSC Mitre'!BH$1:BH$220,0)),"",VLOOKUP(RI$1,'Tactic Recode'!$A$1:$B$547,2,FALSE))</f>
        <v/>
      </c>
      <c r="RJ61" t="str">
        <f>IF(ISERROR(MATCH(RJ$1,'CSC Mitre'!BH$1:BH$220,0)),"",VLOOKUP(RJ$1,'Tactic Recode'!$A$1:$B$547,2,FALSE))</f>
        <v/>
      </c>
      <c r="RK61" t="str">
        <f>IF(ISERROR(MATCH(RK$1,'CSC Mitre'!BH$1:BH$220,0)),"",VLOOKUP(RK$1,'Tactic Recode'!$A$1:$B$547,2,FALSE))</f>
        <v/>
      </c>
      <c r="RL61" t="str">
        <f>IF(ISERROR(MATCH(RL$1,'CSC Mitre'!BH$1:BH$220,0)),"",VLOOKUP(RL$1,'Tactic Recode'!$A$1:$B$547,2,FALSE))</f>
        <v/>
      </c>
      <c r="RM61" t="str">
        <f>IF(ISERROR(MATCH(RM$1,'CSC Mitre'!BH$1:BH$220,0)),"",VLOOKUP(RM$1,'Tactic Recode'!$A$1:$B$547,2,FALSE))</f>
        <v/>
      </c>
      <c r="RN61" t="str">
        <f>IF(ISERROR(MATCH(RN$1,'CSC Mitre'!BH$1:BH$220,0)),"",VLOOKUP(RN$1,'Tactic Recode'!$A$1:$B$547,2,FALSE))</f>
        <v/>
      </c>
      <c r="RO61" t="str">
        <f>IF(ISERROR(MATCH(RO$1,'CSC Mitre'!BH$1:BH$220,0)),"",VLOOKUP(RO$1,'Tactic Recode'!$A$1:$B$547,2,FALSE))</f>
        <v/>
      </c>
      <c r="RP61" t="str">
        <f>IF(ISERROR(MATCH(RP$1,'CSC Mitre'!BH$1:BH$220,0)),"",VLOOKUP(RP$1,'Tactic Recode'!$A$1:$B$547,2,FALSE))</f>
        <v/>
      </c>
      <c r="RQ61" t="str">
        <f>IF(ISERROR(MATCH(RQ$1,'CSC Mitre'!BH$1:BH$220,0)),"",VLOOKUP(RQ$1,'Tactic Recode'!$A$1:$B$547,2,FALSE))</f>
        <v/>
      </c>
      <c r="RR61" t="str">
        <f>IF(ISERROR(MATCH(RR$1,'CSC Mitre'!BH$1:BH$220,0)),"",VLOOKUP(RR$1,'Tactic Recode'!$A$1:$B$547,2,FALSE))</f>
        <v/>
      </c>
      <c r="RS61" t="str">
        <f>IF(ISERROR(MATCH(RS$1,'CSC Mitre'!BH$1:BH$220,0)),"",VLOOKUP(RS$1,'Tactic Recode'!$A$1:$B$547,2,FALSE))</f>
        <v/>
      </c>
      <c r="RT61" t="str">
        <f>IF(ISERROR(MATCH(RT$1,'CSC Mitre'!BH$1:BH$220,0)),"",VLOOKUP(RT$1,'Tactic Recode'!$A$1:$B$547,2,FALSE))</f>
        <v/>
      </c>
      <c r="RU61" t="str">
        <f>IF(ISERROR(MATCH(RU$1,'CSC Mitre'!BH$1:BH$220,0)),"",VLOOKUP(RU$1,'Tactic Recode'!$A$1:$B$547,2,FALSE))</f>
        <v/>
      </c>
      <c r="RV61" t="str">
        <f>IF(ISERROR(MATCH(RV$1,'CSC Mitre'!BH$1:BH$220,0)),"",VLOOKUP(RV$1,'Tactic Recode'!$A$1:$B$547,2,FALSE))</f>
        <v/>
      </c>
      <c r="RW61" t="str">
        <f>IF(ISERROR(MATCH(RW$1,'CSC Mitre'!BH$1:BH$220,0)),"",VLOOKUP(RW$1,'Tactic Recode'!$A$1:$B$547,2,FALSE))</f>
        <v/>
      </c>
      <c r="RX61" t="str">
        <f>IF(ISERROR(MATCH(RX$1,'CSC Mitre'!BH$1:BH$220,0)),"",VLOOKUP(RX$1,'Tactic Recode'!$A$1:$B$547,2,FALSE))</f>
        <v/>
      </c>
      <c r="RY61" t="str">
        <f>IF(ISERROR(MATCH(RY$1,'CSC Mitre'!BH$1:BH$220,0)),"",VLOOKUP(RY$1,'Tactic Recode'!$A$1:$B$547,2,FALSE))</f>
        <v/>
      </c>
      <c r="RZ61" t="str">
        <f>IF(ISERROR(MATCH(RZ$1,'CSC Mitre'!BH$1:BH$220,0)),"",VLOOKUP(RZ$1,'Tactic Recode'!$A$1:$B$547,2,FALSE))</f>
        <v/>
      </c>
      <c r="SA61" t="str">
        <f>IF(ISERROR(MATCH(SA$1,'CSC Mitre'!BH$1:BH$220,0)),"",VLOOKUP(SA$1,'Tactic Recode'!$A$1:$B$547,2,FALSE))</f>
        <v/>
      </c>
      <c r="SB61" t="str">
        <f>IF(ISERROR(MATCH(SB$1,'CSC Mitre'!BH$1:BH$220,0)),"",VLOOKUP(SB$1,'Tactic Recode'!$A$1:$B$547,2,FALSE))</f>
        <v/>
      </c>
      <c r="SC61" t="str">
        <f>IF(ISERROR(MATCH(SC$1,'CSC Mitre'!BH$1:BH$220,0)),"",VLOOKUP(SC$1,'Tactic Recode'!$A$1:$B$547,2,FALSE))</f>
        <v/>
      </c>
      <c r="SD61" t="str">
        <f>IF(ISERROR(MATCH(SD$1,'CSC Mitre'!BH$1:BH$220,0)),"",VLOOKUP(SD$1,'Tactic Recode'!$A$1:$B$547,2,FALSE))</f>
        <v/>
      </c>
      <c r="SE61" t="str">
        <f>IF(ISERROR(MATCH(SE$1,'CSC Mitre'!BH$1:BH$220,0)),"",VLOOKUP(SE$1,'Tactic Recode'!$A$1:$B$547,2,FALSE))</f>
        <v/>
      </c>
      <c r="SF61" t="str">
        <f>IF(ISERROR(MATCH(SF$1,'CSC Mitre'!BH$1:BH$220,0)),"",VLOOKUP(SF$1,'Tactic Recode'!$A$1:$B$547,2,FALSE))</f>
        <v/>
      </c>
      <c r="SG61" t="str">
        <f>IF(ISERROR(MATCH(SG$1,'CSC Mitre'!BH$1:BH$220,0)),"",VLOOKUP(SG$1,'Tactic Recode'!$A$1:$B$547,2,FALSE))</f>
        <v/>
      </c>
      <c r="SH61" t="str">
        <f>IF(ISERROR(MATCH(SH$1,'CSC Mitre'!BH$1:BH$220,0)),"",VLOOKUP(SH$1,'Tactic Recode'!$A$1:$B$547,2,FALSE))</f>
        <v/>
      </c>
      <c r="SI61" t="str">
        <f>IF(ISERROR(MATCH(SI$1,'CSC Mitre'!BH$1:BH$220,0)),"",VLOOKUP(SI$1,'Tactic Recode'!$A$1:$B$547,2,FALSE))</f>
        <v/>
      </c>
      <c r="SJ61" t="str">
        <f>IF(ISERROR(MATCH(SJ$1,'CSC Mitre'!BH$1:BH$220,0)),"",VLOOKUP(SJ$1,'Tactic Recode'!$A$1:$B$547,2,FALSE))</f>
        <v/>
      </c>
      <c r="SK61" t="str">
        <f>IF(ISERROR(MATCH(SK$1,'CSC Mitre'!BH$1:BH$220,0)),"",VLOOKUP(SK$1,'Tactic Recode'!$A$1:$B$547,2,FALSE))</f>
        <v/>
      </c>
      <c r="SL61" t="str">
        <f>IF(ISERROR(MATCH(SL$1,'CSC Mitre'!BH$1:BH$220,0)),"",VLOOKUP(SL$1,'Tactic Recode'!$A$1:$B$547,2,FALSE))</f>
        <v/>
      </c>
      <c r="SM61" t="str">
        <f>IF(ISERROR(MATCH(SM$1,'CSC Mitre'!BH$1:BH$220,0)),"",VLOOKUP(SM$1,'Tactic Recode'!$A$1:$B$547,2,FALSE))</f>
        <v/>
      </c>
      <c r="SN61" t="str">
        <f>IF(ISERROR(MATCH(SN$1,'CSC Mitre'!BH$1:BH$220,0)),"",VLOOKUP(SN$1,'Tactic Recode'!$A$1:$B$547,2,FALSE))</f>
        <v/>
      </c>
      <c r="SO61" t="str">
        <f>IF(ISERROR(MATCH(SO$1,'CSC Mitre'!BH$1:BH$220,0)),"",VLOOKUP(SO$1,'Tactic Recode'!$A$1:$B$547,2,FALSE))</f>
        <v/>
      </c>
      <c r="SP61" t="str">
        <f>IF(ISERROR(MATCH(SP$1,'CSC Mitre'!BH$1:BH$220,0)),"",VLOOKUP(SP$1,'Tactic Recode'!$A$1:$B$547,2,FALSE))</f>
        <v/>
      </c>
      <c r="SQ61" t="str">
        <f>IF(ISERROR(MATCH(SQ$1,'CSC Mitre'!BH$1:BH$220,0)),"",VLOOKUP(SQ$1,'Tactic Recode'!$A$1:$B$547,2,FALSE))</f>
        <v/>
      </c>
      <c r="SR61" t="str">
        <f>IF(ISERROR(MATCH(SR$1,'CSC Mitre'!BH$1:BH$220,0)),"",VLOOKUP(SR$1,'Tactic Recode'!$A$1:$B$547,2,FALSE))</f>
        <v/>
      </c>
      <c r="SS61" t="str">
        <f>IF(ISERROR(MATCH(SS$1,'CSC Mitre'!BH$1:BH$220,0)),"",VLOOKUP(SS$1,'Tactic Recode'!$A$1:$B$547,2,FALSE))</f>
        <v/>
      </c>
      <c r="ST61" t="str">
        <f>IF(ISERROR(MATCH(ST$1,'CSC Mitre'!BH$1:BH$220,0)),"",VLOOKUP(ST$1,'Tactic Recode'!$A$1:$B$547,2,FALSE))</f>
        <v/>
      </c>
      <c r="SU61" t="str">
        <f>IF(ISERROR(MATCH(SU$1,'CSC Mitre'!BH$1:BH$220,0)),"",VLOOKUP(SU$1,'Tactic Recode'!$A$1:$B$547,2,FALSE))</f>
        <v/>
      </c>
      <c r="SV61" t="str">
        <f>IF(ISERROR(MATCH(SV$1,'CSC Mitre'!BH$1:BH$220,0)),"",VLOOKUP(SV$1,'Tactic Recode'!$A$1:$B$547,2,FALSE))</f>
        <v/>
      </c>
      <c r="SW61" t="str">
        <f>IF(ISERROR(MATCH(SW$1,'CSC Mitre'!BH$1:BH$220,0)),"",VLOOKUP(SW$1,'Tactic Recode'!$A$1:$B$547,2,FALSE))</f>
        <v/>
      </c>
      <c r="SX61" t="str">
        <f>IF(ISERROR(MATCH(SX$1,'CSC Mitre'!BH$1:BH$220,0)),"",VLOOKUP(SX$1,'Tactic Recode'!$A$1:$B$547,2,FALSE))</f>
        <v/>
      </c>
      <c r="SY61" t="str">
        <f>IF(ISERROR(MATCH(SY$1,'CSC Mitre'!BH$1:BH$220,0)),"",VLOOKUP(SY$1,'Tactic Recode'!$A$1:$B$547,2,FALSE))</f>
        <v/>
      </c>
      <c r="SZ61" t="str">
        <f>IF(ISERROR(MATCH(SZ$1,'CSC Mitre'!BH$1:BH$220,0)),"",VLOOKUP(SZ$1,'Tactic Recode'!$A$1:$B$547,2,FALSE))</f>
        <v/>
      </c>
      <c r="TA61" t="str">
        <f>IF(ISERROR(MATCH(TA$1,'CSC Mitre'!BH$1:BH$220,0)),"",VLOOKUP(TA$1,'Tactic Recode'!$A$1:$B$547,2,FALSE))</f>
        <v/>
      </c>
      <c r="TB61" t="str">
        <f>IF(ISERROR(MATCH(TB$1,'CSC Mitre'!BH$1:BH$220,0)),"",VLOOKUP(TB$1,'Tactic Recode'!$A$1:$B$547,2,FALSE))</f>
        <v/>
      </c>
      <c r="TC61" t="str">
        <f>IF(ISERROR(MATCH(TC$1,'CSC Mitre'!BH$1:BH$220,0)),"",VLOOKUP(TC$1,'Tactic Recode'!$A$1:$B$547,2,FALSE))</f>
        <v/>
      </c>
      <c r="TD61" t="str">
        <f>IF(ISERROR(MATCH(TD$1,'CSC Mitre'!BH$1:BH$220,0)),"",VLOOKUP(TD$1,'Tactic Recode'!$A$1:$B$547,2,FALSE))</f>
        <v/>
      </c>
      <c r="TE61" t="str">
        <f>IF(ISERROR(MATCH(TE$1,'CSC Mitre'!BH$1:BH$220,0)),"",VLOOKUP(TE$1,'Tactic Recode'!$A$1:$B$547,2,FALSE))</f>
        <v/>
      </c>
      <c r="TF61" t="str">
        <f>IF(ISERROR(MATCH(TF$1,'CSC Mitre'!BH$1:BH$220,0)),"",VLOOKUP(TF$1,'Tactic Recode'!$A$1:$B$547,2,FALSE))</f>
        <v/>
      </c>
      <c r="TG61" t="str">
        <f>IF(ISERROR(MATCH(TG$1,'CSC Mitre'!BH$1:BH$220,0)),"",VLOOKUP(TG$1,'Tactic Recode'!$A$1:$B$547,2,FALSE))</f>
        <v/>
      </c>
      <c r="TH61" t="str">
        <f>IF(ISERROR(MATCH(TH$1,'CSC Mitre'!BH$1:BH$220,0)),"",VLOOKUP(TH$1,'Tactic Recode'!$A$1:$B$547,2,FALSE))</f>
        <v/>
      </c>
      <c r="TI61" t="str">
        <f>IF(ISERROR(MATCH(TI$1,'CSC Mitre'!BH$1:BH$220,0)),"",VLOOKUP(TI$1,'Tactic Recode'!$A$1:$B$547,2,FALSE))</f>
        <v/>
      </c>
      <c r="TJ61" t="str">
        <f>IF(ISERROR(MATCH(TJ$1,'CSC Mitre'!BH$1:BH$220,0)),"",VLOOKUP(TJ$1,'Tactic Recode'!$A$1:$B$547,2,FALSE))</f>
        <v/>
      </c>
      <c r="TK61" t="str">
        <f>IF(ISERROR(MATCH(TK$1,'CSC Mitre'!BH$1:BH$220,0)),"",VLOOKUP(TK$1,'Tactic Recode'!$A$1:$B$547,2,FALSE))</f>
        <v/>
      </c>
      <c r="TL61" t="str">
        <f>IF(ISERROR(MATCH(TL$1,'CSC Mitre'!BH$1:BH$220,0)),"",VLOOKUP(TL$1,'Tactic Recode'!$A$1:$B$547,2,FALSE))</f>
        <v/>
      </c>
      <c r="TM61" t="str">
        <f>IF(ISERROR(MATCH(TM$1,'CSC Mitre'!BH$1:BH$220,0)),"",VLOOKUP(TM$1,'Tactic Recode'!$A$1:$B$547,2,FALSE))</f>
        <v/>
      </c>
      <c r="TN61" t="str">
        <f>IF(ISERROR(MATCH(TN$1,'CSC Mitre'!BH$1:BH$220,0)),"",VLOOKUP(TN$1,'Tactic Recode'!$A$1:$B$547,2,FALSE))</f>
        <v/>
      </c>
      <c r="TO61" t="str">
        <f>IF(ISERROR(MATCH(TO$1,'CSC Mitre'!BH$1:BH$220,0)),"",VLOOKUP(TO$1,'Tactic Recode'!$A$1:$B$547,2,FALSE))</f>
        <v/>
      </c>
      <c r="TP61" t="str">
        <f>IF(ISERROR(MATCH(TP$1,'CSC Mitre'!BH$1:BH$220,0)),"",VLOOKUP(TP$1,'Tactic Recode'!$A$1:$B$547,2,FALSE))</f>
        <v/>
      </c>
      <c r="TQ61" t="str">
        <f>IF(ISERROR(MATCH(TQ$1,'CSC Mitre'!BH$1:BH$220,0)),"",VLOOKUP(TQ$1,'Tactic Recode'!$A$1:$B$547,2,FALSE))</f>
        <v/>
      </c>
      <c r="TR61" t="str">
        <f>IF(ISERROR(MATCH(TR$1,'CSC Mitre'!BH$1:BH$220,0)),"",VLOOKUP(TR$1,'Tactic Recode'!$A$1:$B$547,2,FALSE))</f>
        <v/>
      </c>
      <c r="TS61" t="str">
        <f>IF(ISERROR(MATCH(TS$1,'CSC Mitre'!BH$1:BH$220,0)),"",VLOOKUP(TS$1,'Tactic Recode'!$A$1:$B$547,2,FALSE))</f>
        <v/>
      </c>
      <c r="TT61" t="str">
        <f>IF(ISERROR(MATCH(TT$1,'CSC Mitre'!BH$1:BH$220,0)),"",VLOOKUP(TT$1,'Tactic Recode'!$A$1:$B$547,2,FALSE))</f>
        <v/>
      </c>
      <c r="TU61" t="str">
        <f>IF(ISERROR(MATCH(TU$1,'CSC Mitre'!BH$1:BH$220,0)),"",VLOOKUP(TU$1,'Tactic Recode'!$A$1:$B$547,2,FALSE))</f>
        <v/>
      </c>
      <c r="TV61" t="str">
        <f>IF(ISERROR(MATCH(TV$1,'CSC Mitre'!BH$1:BH$220,0)),"",VLOOKUP(TV$1,'Tactic Recode'!$A$1:$B$547,2,FALSE))</f>
        <v/>
      </c>
      <c r="TW61" t="str">
        <f>IF(ISERROR(MATCH(TW$1,'CSC Mitre'!BH$1:BH$220,0)),"",VLOOKUP(TW$1,'Tactic Recode'!$A$1:$B$547,2,FALSE))</f>
        <v/>
      </c>
      <c r="TX61" t="str">
        <f>IF(ISERROR(MATCH(TX$1,'CSC Mitre'!BH$1:BH$220,0)),"",VLOOKUP(TX$1,'Tactic Recode'!$A$1:$B$547,2,FALSE))</f>
        <v/>
      </c>
      <c r="TY61" t="str">
        <f>IF(ISERROR(MATCH(TY$1,'CSC Mitre'!BH$1:BH$220,0)),"",VLOOKUP(TY$1,'Tactic Recode'!$A$1:$B$547,2,FALSE))</f>
        <v/>
      </c>
      <c r="TZ61" t="str">
        <f>IF(ISERROR(MATCH(TZ$1,'CSC Mitre'!BH$1:BH$220,0)),"",VLOOKUP(TZ$1,'Tactic Recode'!$A$1:$B$547,2,FALSE))</f>
        <v/>
      </c>
      <c r="UA61" t="str">
        <f>IF(ISERROR(MATCH(UA$1,'CSC Mitre'!BH$1:BH$220,0)),"",VLOOKUP(UA$1,'Tactic Recode'!$A$1:$B$547,2,FALSE))</f>
        <v/>
      </c>
      <c r="UB61" t="str">
        <f>IF(ISERROR(MATCH(UB$1,'CSC Mitre'!BH$1:BH$220,0)),"",VLOOKUP(UB$1,'Tactic Recode'!$A$1:$B$547,2,FALSE))</f>
        <v/>
      </c>
    </row>
    <row r="62" spans="1:548" x14ac:dyDescent="0.25">
      <c r="A62" s="59" t="s">
        <v>459</v>
      </c>
      <c r="B62" t="str">
        <f>IF(ISERROR(MATCH(B$1,'CSC Mitre'!BI$1:BI$220,0)),"",VLOOKUP(B$1,'Tactic Recode'!$A$1:$B$547,2,FALSE))</f>
        <v/>
      </c>
      <c r="C62" t="str">
        <f>IF(ISERROR(MATCH(C$1,'CSC Mitre'!BI$1:BI$220,0)),"",VLOOKUP(C$1,'Tactic Recode'!$A$1:$B$547,2,FALSE))</f>
        <v/>
      </c>
      <c r="D62" t="str">
        <f>IF(ISERROR(MATCH(D$1,'CSC Mitre'!BI$1:BI$220,0)),"",VLOOKUP(D$1,'Tactic Recode'!$A$1:$B$547,2,FALSE))</f>
        <v/>
      </c>
      <c r="E62" t="str">
        <f>IF(ISERROR(MATCH(E$1,'CSC Mitre'!BI$1:BI$220,0)),"",VLOOKUP(E$1,'Tactic Recode'!$A$1:$B$547,2,FALSE))</f>
        <v/>
      </c>
      <c r="F62" t="str">
        <f>IF(ISERROR(MATCH(F$1,'CSC Mitre'!BI$1:BI$220,0)),"",VLOOKUP(F$1,'Tactic Recode'!$A$1:$B$547,2,FALSE))</f>
        <v/>
      </c>
      <c r="G62" t="str">
        <f>IF(ISERROR(MATCH(G$1,'CSC Mitre'!BI$1:BI$220,0)),"",VLOOKUP(G$1,'Tactic Recode'!$A$1:$B$547,2,FALSE))</f>
        <v/>
      </c>
      <c r="H62" t="str">
        <f>IF(ISERROR(MATCH(H$1,'CSC Mitre'!BI$1:BI$220,0)),"",VLOOKUP(H$1,'Tactic Recode'!$A$1:$B$547,2,FALSE))</f>
        <v/>
      </c>
      <c r="I62" t="str">
        <f>IF(ISERROR(MATCH(I$1,'CSC Mitre'!BI$1:BI$220,0)),"",VLOOKUP(I$1,'Tactic Recode'!$A$1:$B$547,2,FALSE))</f>
        <v/>
      </c>
      <c r="J62" t="str">
        <f>IF(ISERROR(MATCH(J$1,'CSC Mitre'!BI$1:BI$220,0)),"",VLOOKUP(J$1,'Tactic Recode'!$A$1:$B$547,2,FALSE))</f>
        <v/>
      </c>
      <c r="K62" t="str">
        <f>IF(ISERROR(MATCH(K$1,'CSC Mitre'!BI$1:BI$220,0)),"",VLOOKUP(K$1,'Tactic Recode'!$A$1:$B$547,2,FALSE))</f>
        <v/>
      </c>
      <c r="L62" t="str">
        <f>IF(ISERROR(MATCH(L$1,'CSC Mitre'!BI$1:BI$220,0)),"",VLOOKUP(L$1,'Tactic Recode'!$A$1:$B$547,2,FALSE))</f>
        <v/>
      </c>
      <c r="M62" t="str">
        <f>IF(ISERROR(MATCH(M$1,'CSC Mitre'!BI$1:BI$220,0)),"",VLOOKUP(M$1,'Tactic Recode'!$A$1:$B$547,2,FALSE))</f>
        <v/>
      </c>
      <c r="N62" t="str">
        <f>IF(ISERROR(MATCH(N$1,'CSC Mitre'!BI$1:BI$220,0)),"",VLOOKUP(N$1,'Tactic Recode'!$A$1:$B$547,2,FALSE))</f>
        <v/>
      </c>
      <c r="O62" t="str">
        <f>IF(ISERROR(MATCH(O$1,'CSC Mitre'!BI$1:BI$220,0)),"",VLOOKUP(O$1,'Tactic Recode'!$A$1:$B$547,2,FALSE))</f>
        <v/>
      </c>
      <c r="P62" t="str">
        <f>IF(ISERROR(MATCH(P$1,'CSC Mitre'!BI$1:BI$220,0)),"",VLOOKUP(P$1,'Tactic Recode'!$A$1:$B$547,2,FALSE))</f>
        <v/>
      </c>
      <c r="Q62" t="str">
        <f>IF(ISERROR(MATCH(Q$1,'CSC Mitre'!BI$1:BI$220,0)),"",VLOOKUP(Q$1,'Tactic Recode'!$A$1:$B$547,2,FALSE))</f>
        <v/>
      </c>
      <c r="R62" t="str">
        <f>IF(ISERROR(MATCH(R$1,'CSC Mitre'!BI$1:BI$220,0)),"",VLOOKUP(R$1,'Tactic Recode'!$A$1:$B$547,2,FALSE))</f>
        <v/>
      </c>
      <c r="S62" t="str">
        <f>IF(ISERROR(MATCH(S$1,'CSC Mitre'!BI$1:BI$220,0)),"",VLOOKUP(S$1,'Tactic Recode'!$A$1:$B$547,2,FALSE))</f>
        <v/>
      </c>
      <c r="T62" t="str">
        <f>IF(ISERROR(MATCH(T$1,'CSC Mitre'!BI$1:BI$220,0)),"",VLOOKUP(T$1,'Tactic Recode'!$A$1:$B$547,2,FALSE))</f>
        <v/>
      </c>
      <c r="U62" t="str">
        <f>IF(ISERROR(MATCH(U$1,'CSC Mitre'!BI$1:BI$220,0)),"",VLOOKUP(U$1,'Tactic Recode'!$A$1:$B$547,2,FALSE))</f>
        <v/>
      </c>
      <c r="V62" t="str">
        <f>IF(ISERROR(MATCH(V$1,'CSC Mitre'!BI$1:BI$220,0)),"",VLOOKUP(V$1,'Tactic Recode'!$A$1:$B$547,2,FALSE))</f>
        <v/>
      </c>
      <c r="W62" t="str">
        <f>IF(ISERROR(MATCH(W$1,'CSC Mitre'!BI$1:BI$220,0)),"",VLOOKUP(W$1,'Tactic Recode'!$A$1:$B$547,2,FALSE))</f>
        <v/>
      </c>
      <c r="X62" t="str">
        <f>IF(ISERROR(MATCH(X$1,'CSC Mitre'!BI$1:BI$220,0)),"",VLOOKUP(X$1,'Tactic Recode'!$A$1:$B$547,2,FALSE))</f>
        <v/>
      </c>
      <c r="Y62" t="str">
        <f>IF(ISERROR(MATCH(Y$1,'CSC Mitre'!BI$1:BI$220,0)),"",VLOOKUP(Y$1,'Tactic Recode'!$A$1:$B$547,2,FALSE))</f>
        <v/>
      </c>
      <c r="Z62" t="str">
        <f>IF(ISERROR(MATCH(Z$1,'CSC Mitre'!BI$1:BI$220,0)),"",VLOOKUP(Z$1,'Tactic Recode'!$A$1:$B$547,2,FALSE))</f>
        <v/>
      </c>
      <c r="AA62" t="str">
        <f>IF(ISERROR(MATCH(AA$1,'CSC Mitre'!BI$1:BI$220,0)),"",VLOOKUP(AA$1,'Tactic Recode'!$A$1:$B$547,2,FALSE))</f>
        <v/>
      </c>
      <c r="AB62" t="str">
        <f>IF(ISERROR(MATCH(AB$1,'CSC Mitre'!BI$1:BI$220,0)),"",VLOOKUP(AB$1,'Tactic Recode'!$A$1:$B$547,2,FALSE))</f>
        <v/>
      </c>
      <c r="AC62" t="str">
        <f>IF(ISERROR(MATCH(AC$1,'CSC Mitre'!BI$1:BI$220,0)),"",VLOOKUP(AC$1,'Tactic Recode'!$A$1:$B$547,2,FALSE))</f>
        <v/>
      </c>
      <c r="AD62" t="str">
        <f>IF(ISERROR(MATCH(AD$1,'CSC Mitre'!BI$1:BI$220,0)),"",VLOOKUP(AD$1,'Tactic Recode'!$A$1:$B$547,2,FALSE))</f>
        <v/>
      </c>
      <c r="AE62" t="str">
        <f>IF(ISERROR(MATCH(AE$1,'CSC Mitre'!BI$1:BI$220,0)),"",VLOOKUP(AE$1,'Tactic Recode'!$A$1:$B$547,2,FALSE))</f>
        <v/>
      </c>
      <c r="AF62" t="str">
        <f>IF(ISERROR(MATCH(AF$1,'CSC Mitre'!BI$1:BI$220,0)),"",VLOOKUP(AF$1,'Tactic Recode'!$A$1:$B$547,2,FALSE))</f>
        <v/>
      </c>
      <c r="AG62" t="str">
        <f>IF(ISERROR(MATCH(AG$1,'CSC Mitre'!BI$1:BI$220,0)),"",VLOOKUP(AG$1,'Tactic Recode'!$A$1:$B$547,2,FALSE))</f>
        <v/>
      </c>
      <c r="AH62" t="str">
        <f>IF(ISERROR(MATCH(AH$1,'CSC Mitre'!BI$1:BI$220,0)),"",VLOOKUP(AH$1,'Tactic Recode'!$A$1:$B$547,2,FALSE))</f>
        <v/>
      </c>
      <c r="AI62" t="str">
        <f>IF(ISERROR(MATCH(AI$1,'CSC Mitre'!BI$1:BI$220,0)),"",VLOOKUP(AI$1,'Tactic Recode'!$A$1:$B$547,2,FALSE))</f>
        <v/>
      </c>
      <c r="AJ62" t="str">
        <f>IF(ISERROR(MATCH(AJ$1,'CSC Mitre'!BI$1:BI$220,0)),"",VLOOKUP(AJ$1,'Tactic Recode'!$A$1:$B$547,2,FALSE))</f>
        <v/>
      </c>
      <c r="AK62" t="str">
        <f>IF(ISERROR(MATCH(AK$1,'CSC Mitre'!BI$1:BI$220,0)),"",VLOOKUP(AK$1,'Tactic Recode'!$A$1:$B$547,2,FALSE))</f>
        <v/>
      </c>
      <c r="AL62" t="str">
        <f>IF(ISERROR(MATCH(AL$1,'CSC Mitre'!BI$1:BI$220,0)),"",VLOOKUP(AL$1,'Tactic Recode'!$A$1:$B$547,2,FALSE))</f>
        <v/>
      </c>
      <c r="AM62" t="str">
        <f>IF(ISERROR(MATCH(AM$1,'CSC Mitre'!BI$1:BI$220,0)),"",VLOOKUP(AM$1,'Tactic Recode'!$A$1:$B$547,2,FALSE))</f>
        <v/>
      </c>
      <c r="AN62" t="str">
        <f>IF(ISERROR(MATCH(AN$1,'CSC Mitre'!BI$1:BI$220,0)),"",VLOOKUP(AN$1,'Tactic Recode'!$A$1:$B$547,2,FALSE))</f>
        <v/>
      </c>
      <c r="AO62" t="str">
        <f>IF(ISERROR(MATCH(AO$1,'CSC Mitre'!BI$1:BI$220,0)),"",VLOOKUP(AO$1,'Tactic Recode'!$A$1:$B$547,2,FALSE))</f>
        <v/>
      </c>
      <c r="AP62" t="str">
        <f>IF(ISERROR(MATCH(AP$1,'CSC Mitre'!BI$1:BI$220,0)),"",VLOOKUP(AP$1,'Tactic Recode'!$A$1:$B$547,2,FALSE))</f>
        <v/>
      </c>
      <c r="AQ62" t="str">
        <f>IF(ISERROR(MATCH(AQ$1,'CSC Mitre'!BI$1:BI$220,0)),"",VLOOKUP(AQ$1,'Tactic Recode'!$A$1:$B$547,2,FALSE))</f>
        <v/>
      </c>
      <c r="AR62" t="str">
        <f>IF(ISERROR(MATCH(AR$1,'CSC Mitre'!BI$1:BI$220,0)),"",VLOOKUP(AR$1,'Tactic Recode'!$A$1:$B$547,2,FALSE))</f>
        <v/>
      </c>
      <c r="AS62" t="str">
        <f>IF(ISERROR(MATCH(AS$1,'CSC Mitre'!BI$1:BI$220,0)),"",VLOOKUP(AS$1,'Tactic Recode'!$A$1:$B$547,2,FALSE))</f>
        <v/>
      </c>
      <c r="AT62" t="str">
        <f>IF(ISERROR(MATCH(AT$1,'CSC Mitre'!BI$1:BI$220,0)),"",VLOOKUP(AT$1,'Tactic Recode'!$A$1:$B$547,2,FALSE))</f>
        <v/>
      </c>
      <c r="AU62" t="str">
        <f>IF(ISERROR(MATCH(AU$1,'CSC Mitre'!BI$1:BI$220,0)),"",VLOOKUP(AU$1,'Tactic Recode'!$A$1:$B$547,2,FALSE))</f>
        <v/>
      </c>
      <c r="AV62" t="str">
        <f>IF(ISERROR(MATCH(AV$1,'CSC Mitre'!BI$1:BI$220,0)),"",VLOOKUP(AV$1,'Tactic Recode'!$A$1:$B$547,2,FALSE))</f>
        <v/>
      </c>
      <c r="AW62" t="str">
        <f>IF(ISERROR(MATCH(AW$1,'CSC Mitre'!BI$1:BI$220,0)),"",VLOOKUP(AW$1,'Tactic Recode'!$A$1:$B$547,2,FALSE))</f>
        <v/>
      </c>
      <c r="AX62" t="str">
        <f>IF(ISERROR(MATCH(AX$1,'CSC Mitre'!BI$1:BI$220,0)),"",VLOOKUP(AX$1,'Tactic Recode'!$A$1:$B$547,2,FALSE))</f>
        <v/>
      </c>
      <c r="AY62" t="str">
        <f>IF(ISERROR(MATCH(AY$1,'CSC Mitre'!BI$1:BI$220,0)),"",VLOOKUP(AY$1,'Tactic Recode'!$A$1:$B$547,2,FALSE))</f>
        <v/>
      </c>
      <c r="AZ62" t="str">
        <f>IF(ISERROR(MATCH(AZ$1,'CSC Mitre'!BI$1:BI$220,0)),"",VLOOKUP(AZ$1,'Tactic Recode'!$A$1:$B$547,2,FALSE))</f>
        <v/>
      </c>
      <c r="BA62" t="str">
        <f>IF(ISERROR(MATCH(BA$1,'CSC Mitre'!BI$1:BI$220,0)),"",VLOOKUP(BA$1,'Tactic Recode'!$A$1:$B$547,2,FALSE))</f>
        <v/>
      </c>
      <c r="BB62" t="str">
        <f>IF(ISERROR(MATCH(BB$1,'CSC Mitre'!BI$1:BI$220,0)),"",VLOOKUP(BB$1,'Tactic Recode'!$A$1:$B$547,2,FALSE))</f>
        <v/>
      </c>
      <c r="BC62" t="str">
        <f>IF(ISERROR(MATCH(BC$1,'CSC Mitre'!BI$1:BI$220,0)),"",VLOOKUP(BC$1,'Tactic Recode'!$A$1:$B$547,2,FALSE))</f>
        <v/>
      </c>
      <c r="BD62" t="str">
        <f>IF(ISERROR(MATCH(BD$1,'CSC Mitre'!BI$1:BI$220,0)),"",VLOOKUP(BD$1,'Tactic Recode'!$A$1:$B$547,2,FALSE))</f>
        <v/>
      </c>
      <c r="BE62" t="str">
        <f>IF(ISERROR(MATCH(BE$1,'CSC Mitre'!BI$1:BI$220,0)),"",VLOOKUP(BE$1,'Tactic Recode'!$A$1:$B$547,2,FALSE))</f>
        <v/>
      </c>
      <c r="BF62" t="str">
        <f>IF(ISERROR(MATCH(BF$1,'CSC Mitre'!BI$1:BI$220,0)),"",VLOOKUP(BF$1,'Tactic Recode'!$A$1:$B$547,2,FALSE))</f>
        <v/>
      </c>
      <c r="BG62" t="str">
        <f>IF(ISERROR(MATCH(BG$1,'CSC Mitre'!BI$1:BI$220,0)),"",VLOOKUP(BG$1,'Tactic Recode'!$A$1:$B$547,2,FALSE))</f>
        <v/>
      </c>
      <c r="BH62" t="str">
        <f>IF(ISERROR(MATCH(BH$1,'CSC Mitre'!BI$1:BI$220,0)),"",VLOOKUP(BH$1,'Tactic Recode'!$A$1:$B$547,2,FALSE))</f>
        <v/>
      </c>
      <c r="BI62" t="str">
        <f>IF(ISERROR(MATCH(BI$1,'CSC Mitre'!BI$1:BI$220,0)),"",VLOOKUP(BI$1,'Tactic Recode'!$A$1:$B$547,2,FALSE))</f>
        <v/>
      </c>
      <c r="BJ62" t="str">
        <f>IF(ISERROR(MATCH(BJ$1,'CSC Mitre'!BI$1:BI$220,0)),"",VLOOKUP(BJ$1,'Tactic Recode'!$A$1:$B$547,2,FALSE))</f>
        <v/>
      </c>
      <c r="BK62" t="str">
        <f>IF(ISERROR(MATCH(BK$1,'CSC Mitre'!BI$1:BI$220,0)),"",VLOOKUP(BK$1,'Tactic Recode'!$A$1:$B$547,2,FALSE))</f>
        <v/>
      </c>
      <c r="BL62" t="str">
        <f>IF(ISERROR(MATCH(BL$1,'CSC Mitre'!BI$1:BI$220,0)),"",VLOOKUP(BL$1,'Tactic Recode'!$A$1:$B$547,2,FALSE))</f>
        <v/>
      </c>
      <c r="BM62" t="str">
        <f>IF(ISERROR(MATCH(BM$1,'CSC Mitre'!BI$1:BI$220,0)),"",VLOOKUP(BM$1,'Tactic Recode'!$A$1:$B$547,2,FALSE))</f>
        <v/>
      </c>
      <c r="BN62" t="str">
        <f>IF(ISERROR(MATCH(BN$1,'CSC Mitre'!BI$1:BI$220,0)),"",VLOOKUP(BN$1,'Tactic Recode'!$A$1:$B$547,2,FALSE))</f>
        <v/>
      </c>
      <c r="BO62" t="str">
        <f>IF(ISERROR(MATCH(BO$1,'CSC Mitre'!BI$1:BI$220,0)),"",VLOOKUP(BO$1,'Tactic Recode'!$A$1:$B$547,2,FALSE))</f>
        <v/>
      </c>
      <c r="BP62" t="str">
        <f>IF(ISERROR(MATCH(BP$1,'CSC Mitre'!BI$1:BI$220,0)),"",VLOOKUP(BP$1,'Tactic Recode'!$A$1:$B$547,2,FALSE))</f>
        <v/>
      </c>
      <c r="BQ62" t="str">
        <f>IF(ISERROR(MATCH(BQ$1,'CSC Mitre'!BI$1:BI$220,0)),"",VLOOKUP(BQ$1,'Tactic Recode'!$A$1:$B$547,2,FALSE))</f>
        <v/>
      </c>
      <c r="BR62" t="str">
        <f>IF(ISERROR(MATCH(BR$1,'CSC Mitre'!BI$1:BI$220,0)),"",VLOOKUP(BR$1,'Tactic Recode'!$A$1:$B$547,2,FALSE))</f>
        <v/>
      </c>
      <c r="BS62" t="str">
        <f>IF(ISERROR(MATCH(BS$1,'CSC Mitre'!BI$1:BI$220,0)),"",VLOOKUP(BS$1,'Tactic Recode'!$A$1:$B$547,2,FALSE))</f>
        <v/>
      </c>
      <c r="BT62" t="str">
        <f>IF(ISERROR(MATCH(BT$1,'CSC Mitre'!BI$1:BI$220,0)),"",VLOOKUP(BT$1,'Tactic Recode'!$A$1:$B$547,2,FALSE))</f>
        <v>Execution, Persistence, Privilage Escalation</v>
      </c>
      <c r="BU62" t="str">
        <f>IF(ISERROR(MATCH(BU$1,'CSC Mitre'!BI$1:BI$220,0)),"",VLOOKUP(BU$1,'Tactic Recode'!$A$1:$B$547,2,FALSE))</f>
        <v/>
      </c>
      <c r="BV62" t="str">
        <f>IF(ISERROR(MATCH(BV$1,'CSC Mitre'!BI$1:BI$220,0)),"",VLOOKUP(BV$1,'Tactic Recode'!$A$1:$B$547,2,FALSE))</f>
        <v>Execution, Persistence, Privilage Escalation</v>
      </c>
      <c r="BW62" t="str">
        <f>IF(ISERROR(MATCH(BW$1,'CSC Mitre'!BI$1:BI$220,0)),"",VLOOKUP(BW$1,'Tactic Recode'!$A$1:$B$547,2,FALSE))</f>
        <v>Execution, Persistence, Privilage Escalation</v>
      </c>
      <c r="BX62" t="str">
        <f>IF(ISERROR(MATCH(BX$1,'CSC Mitre'!BI$1:BI$220,0)),"",VLOOKUP(BX$1,'Tactic Recode'!$A$1:$B$547,2,FALSE))</f>
        <v/>
      </c>
      <c r="BY62" t="str">
        <f>IF(ISERROR(MATCH(BY$1,'CSC Mitre'!BI$1:BI$220,0)),"",VLOOKUP(BY$1,'Tactic Recode'!$A$1:$B$547,2,FALSE))</f>
        <v/>
      </c>
      <c r="BZ62" t="str">
        <f>IF(ISERROR(MATCH(BZ$1,'CSC Mitre'!BI$1:BI$220,0)),"",VLOOKUP(BZ$1,'Tactic Recode'!$A$1:$B$547,2,FALSE))</f>
        <v/>
      </c>
      <c r="CA62" t="str">
        <f>IF(ISERROR(MATCH(CA$1,'CSC Mitre'!BI$1:BI$220,0)),"",VLOOKUP(CA$1,'Tactic Recode'!$A$1:$B$547,2,FALSE))</f>
        <v/>
      </c>
      <c r="CB62" t="str">
        <f>IF(ISERROR(MATCH(CB$1,'CSC Mitre'!BI$1:BI$220,0)),"",VLOOKUP(CB$1,'Tactic Recode'!$A$1:$B$547,2,FALSE))</f>
        <v/>
      </c>
      <c r="CC62" t="str">
        <f>IF(ISERROR(MATCH(CC$1,'CSC Mitre'!BI$1:BI$220,0)),"",VLOOKUP(CC$1,'Tactic Recode'!$A$1:$B$547,2,FALSE))</f>
        <v/>
      </c>
      <c r="CD62" t="str">
        <f>IF(ISERROR(MATCH(CD$1,'CSC Mitre'!BI$1:BI$220,0)),"",VLOOKUP(CD$1,'Tactic Recode'!$A$1:$B$547,2,FALSE))</f>
        <v/>
      </c>
      <c r="CE62" t="str">
        <f>IF(ISERROR(MATCH(CE$1,'CSC Mitre'!BI$1:BI$220,0)),"",VLOOKUP(CE$1,'Tactic Recode'!$A$1:$B$547,2,FALSE))</f>
        <v/>
      </c>
      <c r="CF62" t="str">
        <f>IF(ISERROR(MATCH(CF$1,'CSC Mitre'!BI$1:BI$220,0)),"",VLOOKUP(CF$1,'Tactic Recode'!$A$1:$B$547,2,FALSE))</f>
        <v/>
      </c>
      <c r="CG62" t="str">
        <f>IF(ISERROR(MATCH(CG$1,'CSC Mitre'!BI$1:BI$220,0)),"",VLOOKUP(CG$1,'Tactic Recode'!$A$1:$B$547,2,FALSE))</f>
        <v/>
      </c>
      <c r="CH62" t="str">
        <f>IF(ISERROR(MATCH(CH$1,'CSC Mitre'!BI$1:BI$220,0)),"",VLOOKUP(CH$1,'Tactic Recode'!$A$1:$B$547,2,FALSE))</f>
        <v/>
      </c>
      <c r="CI62" t="str">
        <f>IF(ISERROR(MATCH(CI$1,'CSC Mitre'!BI$1:BI$220,0)),"",VLOOKUP(CI$1,'Tactic Recode'!$A$1:$B$547,2,FALSE))</f>
        <v/>
      </c>
      <c r="CJ62" t="str">
        <f>IF(ISERROR(MATCH(CJ$1,'CSC Mitre'!BI$1:BI$220,0)),"",VLOOKUP(CJ$1,'Tactic Recode'!$A$1:$B$547,2,FALSE))</f>
        <v/>
      </c>
      <c r="CK62" t="str">
        <f>IF(ISERROR(MATCH(CK$1,'CSC Mitre'!BI$1:BI$220,0)),"",VLOOKUP(CK$1,'Tactic Recode'!$A$1:$B$547,2,FALSE))</f>
        <v/>
      </c>
      <c r="CL62" t="str">
        <f>IF(ISERROR(MATCH(CL$1,'CSC Mitre'!BI$1:BI$220,0)),"",VLOOKUP(CL$1,'Tactic Recode'!$A$1:$B$547,2,FALSE))</f>
        <v/>
      </c>
      <c r="CM62" t="str">
        <f>IF(ISERROR(MATCH(CM$1,'CSC Mitre'!BI$1:BI$220,0)),"",VLOOKUP(CM$1,'Tactic Recode'!$A$1:$B$547,2,FALSE))</f>
        <v/>
      </c>
      <c r="CN62" t="str">
        <f>IF(ISERROR(MATCH(CN$1,'CSC Mitre'!BI$1:BI$220,0)),"",VLOOKUP(CN$1,'Tactic Recode'!$A$1:$B$547,2,FALSE))</f>
        <v/>
      </c>
      <c r="CO62" t="str">
        <f>IF(ISERROR(MATCH(CO$1,'CSC Mitre'!BI$1:BI$220,0)),"",VLOOKUP(CO$1,'Tactic Recode'!$A$1:$B$547,2,FALSE))</f>
        <v/>
      </c>
      <c r="CP62" t="str">
        <f>IF(ISERROR(MATCH(CP$1,'CSC Mitre'!BI$1:BI$220,0)),"",VLOOKUP(CP$1,'Tactic Recode'!$A$1:$B$547,2,FALSE))</f>
        <v/>
      </c>
      <c r="CQ62" t="str">
        <f>IF(ISERROR(MATCH(CQ$1,'CSC Mitre'!BI$1:BI$220,0)),"",VLOOKUP(CQ$1,'Tactic Recode'!$A$1:$B$547,2,FALSE))</f>
        <v/>
      </c>
      <c r="CR62" t="str">
        <f>IF(ISERROR(MATCH(CR$1,'CSC Mitre'!BI$1:BI$220,0)),"",VLOOKUP(CR$1,'Tactic Recode'!$A$1:$B$547,2,FALSE))</f>
        <v/>
      </c>
      <c r="CS62" t="str">
        <f>IF(ISERROR(MATCH(CS$1,'CSC Mitre'!BI$1:BI$220,0)),"",VLOOKUP(CS$1,'Tactic Recode'!$A$1:$B$547,2,FALSE))</f>
        <v/>
      </c>
      <c r="CT62" t="str">
        <f>IF(ISERROR(MATCH(CT$1,'CSC Mitre'!BI$1:BI$220,0)),"",VLOOKUP(CT$1,'Tactic Recode'!$A$1:$B$547,2,FALSE))</f>
        <v/>
      </c>
      <c r="CU62" t="str">
        <f>IF(ISERROR(MATCH(CU$1,'CSC Mitre'!BI$1:BI$220,0)),"",VLOOKUP(CU$1,'Tactic Recode'!$A$1:$B$547,2,FALSE))</f>
        <v/>
      </c>
      <c r="CV62" t="str">
        <f>IF(ISERROR(MATCH(CV$1,'CSC Mitre'!BI$1:BI$220,0)),"",VLOOKUP(CV$1,'Tactic Recode'!$A$1:$B$547,2,FALSE))</f>
        <v/>
      </c>
      <c r="CW62" t="str">
        <f>IF(ISERROR(MATCH(CW$1,'CSC Mitre'!BI$1:BI$220,0)),"",VLOOKUP(CW$1,'Tactic Recode'!$A$1:$B$547,2,FALSE))</f>
        <v/>
      </c>
      <c r="CX62" t="str">
        <f>IF(ISERROR(MATCH(CX$1,'CSC Mitre'!BI$1:BI$220,0)),"",VLOOKUP(CX$1,'Tactic Recode'!$A$1:$B$547,2,FALSE))</f>
        <v/>
      </c>
      <c r="CY62" t="str">
        <f>IF(ISERROR(MATCH(CY$1,'CSC Mitre'!BI$1:BI$220,0)),"",VLOOKUP(CY$1,'Tactic Recode'!$A$1:$B$547,2,FALSE))</f>
        <v/>
      </c>
      <c r="CZ62" t="str">
        <f>IF(ISERROR(MATCH(CZ$1,'CSC Mitre'!BI$1:BI$220,0)),"",VLOOKUP(CZ$1,'Tactic Recode'!$A$1:$B$547,2,FALSE))</f>
        <v/>
      </c>
      <c r="DA62" t="str">
        <f>IF(ISERROR(MATCH(DA$1,'CSC Mitre'!BI$1:BI$220,0)),"",VLOOKUP(DA$1,'Tactic Recode'!$A$1:$B$547,2,FALSE))</f>
        <v/>
      </c>
      <c r="DB62" t="str">
        <f>IF(ISERROR(MATCH(DB$1,'CSC Mitre'!BI$1:BI$220,0)),"",VLOOKUP(DB$1,'Tactic Recode'!$A$1:$B$547,2,FALSE))</f>
        <v/>
      </c>
      <c r="DC62" t="str">
        <f>IF(ISERROR(MATCH(DC$1,'CSC Mitre'!BI$1:BI$220,0)),"",VLOOKUP(DC$1,'Tactic Recode'!$A$1:$B$547,2,FALSE))</f>
        <v/>
      </c>
      <c r="DD62" t="str">
        <f>IF(ISERROR(MATCH(DD$1,'CSC Mitre'!BI$1:BI$220,0)),"",VLOOKUP(DD$1,'Tactic Recode'!$A$1:$B$547,2,FALSE))</f>
        <v/>
      </c>
      <c r="DE62" t="str">
        <f>IF(ISERROR(MATCH(DE$1,'CSC Mitre'!BI$1:BI$220,0)),"",VLOOKUP(DE$1,'Tactic Recode'!$A$1:$B$547,2,FALSE))</f>
        <v/>
      </c>
      <c r="DF62" t="str">
        <f>IF(ISERROR(MATCH(DF$1,'CSC Mitre'!BI$1:BI$220,0)),"",VLOOKUP(DF$1,'Tactic Recode'!$A$1:$B$547,2,FALSE))</f>
        <v/>
      </c>
      <c r="DG62" t="str">
        <f>IF(ISERROR(MATCH(DG$1,'CSC Mitre'!BI$1:BI$220,0)),"",VLOOKUP(DG$1,'Tactic Recode'!$A$1:$B$547,2,FALSE))</f>
        <v>Defense Evasion</v>
      </c>
      <c r="DH62" t="str">
        <f>IF(ISERROR(MATCH(DH$1,'CSC Mitre'!BI$1:BI$220,0)),"",VLOOKUP(DH$1,'Tactic Recode'!$A$1:$B$547,2,FALSE))</f>
        <v>Defense Evasion</v>
      </c>
      <c r="DI62" t="str">
        <f>IF(ISERROR(MATCH(DI$1,'CSC Mitre'!BI$1:BI$220,0)),"",VLOOKUP(DI$1,'Tactic Recode'!$A$1:$B$547,2,FALSE))</f>
        <v>Defense Evasion</v>
      </c>
      <c r="DJ62" t="str">
        <f>IF(ISERROR(MATCH(DJ$1,'CSC Mitre'!BI$1:BI$220,0)),"",VLOOKUP(DJ$1,'Tactic Recode'!$A$1:$B$547,2,FALSE))</f>
        <v/>
      </c>
      <c r="DK62" t="str">
        <f>IF(ISERROR(MATCH(DK$1,'CSC Mitre'!BI$1:BI$220,0)),"",VLOOKUP(DK$1,'Tactic Recode'!$A$1:$B$547,2,FALSE))</f>
        <v/>
      </c>
      <c r="DL62" t="str">
        <f>IF(ISERROR(MATCH(DL$1,'CSC Mitre'!BI$1:BI$220,0)),"",VLOOKUP(DL$1,'Tactic Recode'!$A$1:$B$547,2,FALSE))</f>
        <v/>
      </c>
      <c r="DM62" t="str">
        <f>IF(ISERROR(MATCH(DM$1,'CSC Mitre'!BI$1:BI$220,0)),"",VLOOKUP(DM$1,'Tactic Recode'!$A$1:$B$547,2,FALSE))</f>
        <v/>
      </c>
      <c r="DN62" t="str">
        <f>IF(ISERROR(MATCH(DN$1,'CSC Mitre'!BI$1:BI$220,0)),"",VLOOKUP(DN$1,'Tactic Recode'!$A$1:$B$547,2,FALSE))</f>
        <v/>
      </c>
      <c r="DO62" t="str">
        <f>IF(ISERROR(MATCH(DO$1,'CSC Mitre'!BI$1:BI$220,0)),"",VLOOKUP(DO$1,'Tactic Recode'!$A$1:$B$547,2,FALSE))</f>
        <v/>
      </c>
      <c r="DP62" t="str">
        <f>IF(ISERROR(MATCH(DP$1,'CSC Mitre'!BI$1:BI$220,0)),"",VLOOKUP(DP$1,'Tactic Recode'!$A$1:$B$547,2,FALSE))</f>
        <v/>
      </c>
      <c r="DQ62" t="str">
        <f>IF(ISERROR(MATCH(DQ$1,'CSC Mitre'!BI$1:BI$220,0)),"",VLOOKUP(DQ$1,'Tactic Recode'!$A$1:$B$547,2,FALSE))</f>
        <v/>
      </c>
      <c r="DR62" t="str">
        <f>IF(ISERROR(MATCH(DR$1,'CSC Mitre'!BI$1:BI$220,0)),"",VLOOKUP(DR$1,'Tactic Recode'!$A$1:$B$547,2,FALSE))</f>
        <v/>
      </c>
      <c r="DS62" t="str">
        <f>IF(ISERROR(MATCH(DS$1,'CSC Mitre'!BI$1:BI$220,0)),"",VLOOKUP(DS$1,'Tactic Recode'!$A$1:$B$547,2,FALSE))</f>
        <v/>
      </c>
      <c r="DT62" t="str">
        <f>IF(ISERROR(MATCH(DT$1,'CSC Mitre'!BI$1:BI$220,0)),"",VLOOKUP(DT$1,'Tactic Recode'!$A$1:$B$547,2,FALSE))</f>
        <v/>
      </c>
      <c r="DU62" t="str">
        <f>IF(ISERROR(MATCH(DU$1,'CSC Mitre'!BI$1:BI$220,0)),"",VLOOKUP(DU$1,'Tactic Recode'!$A$1:$B$547,2,FALSE))</f>
        <v/>
      </c>
      <c r="DV62" t="str">
        <f>IF(ISERROR(MATCH(DV$1,'CSC Mitre'!BI$1:BI$220,0)),"",VLOOKUP(DV$1,'Tactic Recode'!$A$1:$B$547,2,FALSE))</f>
        <v/>
      </c>
      <c r="DW62" t="str">
        <f>IF(ISERROR(MATCH(DW$1,'CSC Mitre'!BI$1:BI$220,0)),"",VLOOKUP(DW$1,'Tactic Recode'!$A$1:$B$547,2,FALSE))</f>
        <v/>
      </c>
      <c r="DX62" t="str">
        <f>IF(ISERROR(MATCH(DX$1,'CSC Mitre'!BI$1:BI$220,0)),"",VLOOKUP(DX$1,'Tactic Recode'!$A$1:$B$547,2,FALSE))</f>
        <v/>
      </c>
      <c r="DY62" t="str">
        <f>IF(ISERROR(MATCH(DY$1,'CSC Mitre'!BI$1:BI$220,0)),"",VLOOKUP(DY$1,'Tactic Recode'!$A$1:$B$547,2,FALSE))</f>
        <v/>
      </c>
      <c r="DZ62" t="str">
        <f>IF(ISERROR(MATCH(DZ$1,'CSC Mitre'!BI$1:BI$220,0)),"",VLOOKUP(DZ$1,'Tactic Recode'!$A$1:$B$547,2,FALSE))</f>
        <v/>
      </c>
      <c r="EA62" t="str">
        <f>IF(ISERROR(MATCH(EA$1,'CSC Mitre'!BI$1:BI$220,0)),"",VLOOKUP(EA$1,'Tactic Recode'!$A$1:$B$547,2,FALSE))</f>
        <v/>
      </c>
      <c r="EB62" t="str">
        <f>IF(ISERROR(MATCH(EB$1,'CSC Mitre'!BI$1:BI$220,0)),"",VLOOKUP(EB$1,'Tactic Recode'!$A$1:$B$547,2,FALSE))</f>
        <v/>
      </c>
      <c r="EC62" t="str">
        <f>IF(ISERROR(MATCH(EC$1,'CSC Mitre'!BI$1:BI$220,0)),"",VLOOKUP(EC$1,'Tactic Recode'!$A$1:$B$547,2,FALSE))</f>
        <v/>
      </c>
      <c r="ED62" t="str">
        <f>IF(ISERROR(MATCH(ED$1,'CSC Mitre'!BI$1:BI$220,0)),"",VLOOKUP(ED$1,'Tactic Recode'!$A$1:$B$547,2,FALSE))</f>
        <v/>
      </c>
      <c r="EE62" t="str">
        <f>IF(ISERROR(MATCH(EE$1,'CSC Mitre'!BI$1:BI$220,0)),"",VLOOKUP(EE$1,'Tactic Recode'!$A$1:$B$547,2,FALSE))</f>
        <v/>
      </c>
      <c r="EF62" t="str">
        <f>IF(ISERROR(MATCH(EF$1,'CSC Mitre'!BI$1:BI$220,0)),"",VLOOKUP(EF$1,'Tactic Recode'!$A$1:$B$547,2,FALSE))</f>
        <v/>
      </c>
      <c r="EG62" t="str">
        <f>IF(ISERROR(MATCH(EG$1,'CSC Mitre'!BI$1:BI$220,0)),"",VLOOKUP(EG$1,'Tactic Recode'!$A$1:$B$547,2,FALSE))</f>
        <v/>
      </c>
      <c r="EH62" t="str">
        <f>IF(ISERROR(MATCH(EH$1,'CSC Mitre'!BI$1:BI$220,0)),"",VLOOKUP(EH$1,'Tactic Recode'!$A$1:$B$547,2,FALSE))</f>
        <v/>
      </c>
      <c r="EI62" t="str">
        <f>IF(ISERROR(MATCH(EI$1,'CSC Mitre'!BI$1:BI$220,0)),"",VLOOKUP(EI$1,'Tactic Recode'!$A$1:$B$547,2,FALSE))</f>
        <v/>
      </c>
      <c r="EJ62" t="str">
        <f>IF(ISERROR(MATCH(EJ$1,'CSC Mitre'!BI$1:BI$220,0)),"",VLOOKUP(EJ$1,'Tactic Recode'!$A$1:$B$547,2,FALSE))</f>
        <v/>
      </c>
      <c r="EK62" t="str">
        <f>IF(ISERROR(MATCH(EK$1,'CSC Mitre'!BI$1:BI$220,0)),"",VLOOKUP(EK$1,'Tactic Recode'!$A$1:$B$547,2,FALSE))</f>
        <v/>
      </c>
      <c r="EL62" t="str">
        <f>IF(ISERROR(MATCH(EL$1,'CSC Mitre'!BI$1:BI$220,0)),"",VLOOKUP(EL$1,'Tactic Recode'!$A$1:$B$547,2,FALSE))</f>
        <v/>
      </c>
      <c r="EM62" t="str">
        <f>IF(ISERROR(MATCH(EM$1,'CSC Mitre'!BI$1:BI$220,0)),"",VLOOKUP(EM$1,'Tactic Recode'!$A$1:$B$547,2,FALSE))</f>
        <v/>
      </c>
      <c r="EN62" t="str">
        <f>IF(ISERROR(MATCH(EN$1,'CSC Mitre'!BI$1:BI$220,0)),"",VLOOKUP(EN$1,'Tactic Recode'!$A$1:$B$547,2,FALSE))</f>
        <v/>
      </c>
      <c r="EO62" t="str">
        <f>IF(ISERROR(MATCH(EO$1,'CSC Mitre'!BI$1:BI$220,0)),"",VLOOKUP(EO$1,'Tactic Recode'!$A$1:$B$547,2,FALSE))</f>
        <v/>
      </c>
      <c r="EP62" t="str">
        <f>IF(ISERROR(MATCH(EP$1,'CSC Mitre'!BI$1:BI$220,0)),"",VLOOKUP(EP$1,'Tactic Recode'!$A$1:$B$547,2,FALSE))</f>
        <v/>
      </c>
      <c r="EQ62" t="str">
        <f>IF(ISERROR(MATCH(EQ$1,'CSC Mitre'!BI$1:BI$220,0)),"",VLOOKUP(EQ$1,'Tactic Recode'!$A$1:$B$547,2,FALSE))</f>
        <v/>
      </c>
      <c r="ER62" t="str">
        <f>IF(ISERROR(MATCH(ER$1,'CSC Mitre'!BI$1:BI$220,0)),"",VLOOKUP(ER$1,'Tactic Recode'!$A$1:$B$547,2,FALSE))</f>
        <v/>
      </c>
      <c r="ES62" t="str">
        <f>IF(ISERROR(MATCH(ES$1,'CSC Mitre'!BI$1:BI$220,0)),"",VLOOKUP(ES$1,'Tactic Recode'!$A$1:$B$547,2,FALSE))</f>
        <v/>
      </c>
      <c r="ET62" t="str">
        <f>IF(ISERROR(MATCH(ET$1,'CSC Mitre'!BI$1:BI$220,0)),"",VLOOKUP(ET$1,'Tactic Recode'!$A$1:$B$547,2,FALSE))</f>
        <v/>
      </c>
      <c r="EU62" t="str">
        <f>IF(ISERROR(MATCH(EU$1,'CSC Mitre'!BI$1:BI$220,0)),"",VLOOKUP(EU$1,'Tactic Recode'!$A$1:$B$547,2,FALSE))</f>
        <v/>
      </c>
      <c r="EV62" t="str">
        <f>IF(ISERROR(MATCH(EV$1,'CSC Mitre'!BI$1:BI$220,0)),"",VLOOKUP(EV$1,'Tactic Recode'!$A$1:$B$547,2,FALSE))</f>
        <v/>
      </c>
      <c r="EW62" t="str">
        <f>IF(ISERROR(MATCH(EW$1,'CSC Mitre'!BI$1:BI$220,0)),"",VLOOKUP(EW$1,'Tactic Recode'!$A$1:$B$547,2,FALSE))</f>
        <v/>
      </c>
      <c r="EX62" t="str">
        <f>IF(ISERROR(MATCH(EX$1,'CSC Mitre'!BI$1:BI$220,0)),"",VLOOKUP(EX$1,'Tactic Recode'!$A$1:$B$547,2,FALSE))</f>
        <v/>
      </c>
      <c r="EY62" t="str">
        <f>IF(ISERROR(MATCH(EY$1,'CSC Mitre'!BI$1:BI$220,0)),"",VLOOKUP(EY$1,'Tactic Recode'!$A$1:$B$547,2,FALSE))</f>
        <v/>
      </c>
      <c r="EZ62" t="str">
        <f>IF(ISERROR(MATCH(EZ$1,'CSC Mitre'!BI$1:BI$220,0)),"",VLOOKUP(EZ$1,'Tactic Recode'!$A$1:$B$547,2,FALSE))</f>
        <v/>
      </c>
      <c r="FA62" t="str">
        <f>IF(ISERROR(MATCH(FA$1,'CSC Mitre'!BI$1:BI$220,0)),"",VLOOKUP(FA$1,'Tactic Recode'!$A$1:$B$547,2,FALSE))</f>
        <v/>
      </c>
      <c r="FB62" t="str">
        <f>IF(ISERROR(MATCH(FB$1,'CSC Mitre'!BI$1:BI$220,0)),"",VLOOKUP(FB$1,'Tactic Recode'!$A$1:$B$547,2,FALSE))</f>
        <v/>
      </c>
      <c r="FC62" t="str">
        <f>IF(ISERROR(MATCH(FC$1,'CSC Mitre'!BI$1:BI$220,0)),"",VLOOKUP(FC$1,'Tactic Recode'!$A$1:$B$547,2,FALSE))</f>
        <v/>
      </c>
      <c r="FD62" t="str">
        <f>IF(ISERROR(MATCH(FD$1,'CSC Mitre'!BI$1:BI$220,0)),"",VLOOKUP(FD$1,'Tactic Recode'!$A$1:$B$547,2,FALSE))</f>
        <v/>
      </c>
      <c r="FE62" t="str">
        <f>IF(ISERROR(MATCH(FE$1,'CSC Mitre'!BI$1:BI$220,0)),"",VLOOKUP(FE$1,'Tactic Recode'!$A$1:$B$547,2,FALSE))</f>
        <v/>
      </c>
      <c r="FF62" t="str">
        <f>IF(ISERROR(MATCH(FF$1,'CSC Mitre'!BI$1:BI$220,0)),"",VLOOKUP(FF$1,'Tactic Recode'!$A$1:$B$547,2,FALSE))</f>
        <v/>
      </c>
      <c r="FG62" t="str">
        <f>IF(ISERROR(MATCH(FG$1,'CSC Mitre'!BI$1:BI$220,0)),"",VLOOKUP(FG$1,'Tactic Recode'!$A$1:$B$547,2,FALSE))</f>
        <v/>
      </c>
      <c r="FH62" t="str">
        <f>IF(ISERROR(MATCH(FH$1,'CSC Mitre'!BI$1:BI$220,0)),"",VLOOKUP(FH$1,'Tactic Recode'!$A$1:$B$547,2,FALSE))</f>
        <v/>
      </c>
      <c r="FI62" t="str">
        <f>IF(ISERROR(MATCH(FI$1,'CSC Mitre'!BI$1:BI$220,0)),"",VLOOKUP(FI$1,'Tactic Recode'!$A$1:$B$547,2,FALSE))</f>
        <v/>
      </c>
      <c r="FJ62" t="str">
        <f>IF(ISERROR(MATCH(FJ$1,'CSC Mitre'!BI$1:BI$220,0)),"",VLOOKUP(FJ$1,'Tactic Recode'!$A$1:$B$547,2,FALSE))</f>
        <v/>
      </c>
      <c r="FK62" t="str">
        <f>IF(ISERROR(MATCH(FK$1,'CSC Mitre'!BI$1:BI$220,0)),"",VLOOKUP(FK$1,'Tactic Recode'!$A$1:$B$547,2,FALSE))</f>
        <v/>
      </c>
      <c r="FL62" t="str">
        <f>IF(ISERROR(MATCH(FL$1,'CSC Mitre'!BI$1:BI$220,0)),"",VLOOKUP(FL$1,'Tactic Recode'!$A$1:$B$547,2,FALSE))</f>
        <v/>
      </c>
      <c r="FM62" t="str">
        <f>IF(ISERROR(MATCH(FM$1,'CSC Mitre'!BI$1:BI$220,0)),"",VLOOKUP(FM$1,'Tactic Recode'!$A$1:$B$547,2,FALSE))</f>
        <v/>
      </c>
      <c r="FN62" t="str">
        <f>IF(ISERROR(MATCH(FN$1,'CSC Mitre'!BI$1:BI$220,0)),"",VLOOKUP(FN$1,'Tactic Recode'!$A$1:$B$547,2,FALSE))</f>
        <v/>
      </c>
      <c r="FO62" t="str">
        <f>IF(ISERROR(MATCH(FO$1,'CSC Mitre'!BI$1:BI$220,0)),"",VLOOKUP(FO$1,'Tactic Recode'!$A$1:$B$547,2,FALSE))</f>
        <v/>
      </c>
      <c r="FP62" t="str">
        <f>IF(ISERROR(MATCH(FP$1,'CSC Mitre'!BI$1:BI$220,0)),"",VLOOKUP(FP$1,'Tactic Recode'!$A$1:$B$547,2,FALSE))</f>
        <v/>
      </c>
      <c r="FQ62" t="str">
        <f>IF(ISERROR(MATCH(FQ$1,'CSC Mitre'!BI$1:BI$220,0)),"",VLOOKUP(FQ$1,'Tactic Recode'!$A$1:$B$547,2,FALSE))</f>
        <v/>
      </c>
      <c r="FR62" t="str">
        <f>IF(ISERROR(MATCH(FR$1,'CSC Mitre'!BI$1:BI$220,0)),"",VLOOKUP(FR$1,'Tactic Recode'!$A$1:$B$547,2,FALSE))</f>
        <v/>
      </c>
      <c r="FS62" t="str">
        <f>IF(ISERROR(MATCH(FS$1,'CSC Mitre'!BI$1:BI$220,0)),"",VLOOKUP(FS$1,'Tactic Recode'!$A$1:$B$547,2,FALSE))</f>
        <v/>
      </c>
      <c r="FT62" t="str">
        <f>IF(ISERROR(MATCH(FT$1,'CSC Mitre'!BI$1:BI$220,0)),"",VLOOKUP(FT$1,'Tactic Recode'!$A$1:$B$547,2,FALSE))</f>
        <v/>
      </c>
      <c r="FU62" t="str">
        <f>IF(ISERROR(MATCH(FU$1,'CSC Mitre'!BI$1:BI$220,0)),"",VLOOKUP(FU$1,'Tactic Recode'!$A$1:$B$547,2,FALSE))</f>
        <v/>
      </c>
      <c r="FV62" t="str">
        <f>IF(ISERROR(MATCH(FV$1,'CSC Mitre'!BI$1:BI$220,0)),"",VLOOKUP(FV$1,'Tactic Recode'!$A$1:$B$547,2,FALSE))</f>
        <v/>
      </c>
      <c r="FW62" t="str">
        <f>IF(ISERROR(MATCH(FW$1,'CSC Mitre'!BI$1:BI$220,0)),"",VLOOKUP(FW$1,'Tactic Recode'!$A$1:$B$547,2,FALSE))</f>
        <v/>
      </c>
      <c r="FX62" t="str">
        <f>IF(ISERROR(MATCH(FX$1,'CSC Mitre'!BI$1:BI$220,0)),"",VLOOKUP(FX$1,'Tactic Recode'!$A$1:$B$547,2,FALSE))</f>
        <v/>
      </c>
      <c r="FY62" t="str">
        <f>IF(ISERROR(MATCH(FY$1,'CSC Mitre'!BI$1:BI$220,0)),"",VLOOKUP(FY$1,'Tactic Recode'!$A$1:$B$547,2,FALSE))</f>
        <v/>
      </c>
      <c r="FZ62" t="str">
        <f>IF(ISERROR(MATCH(FZ$1,'CSC Mitre'!BI$1:BI$220,0)),"",VLOOKUP(FZ$1,'Tactic Recode'!$A$1:$B$547,2,FALSE))</f>
        <v/>
      </c>
      <c r="GA62" t="str">
        <f>IF(ISERROR(MATCH(GA$1,'CSC Mitre'!BI$1:BI$220,0)),"",VLOOKUP(GA$1,'Tactic Recode'!$A$1:$B$547,2,FALSE))</f>
        <v/>
      </c>
      <c r="GB62" t="str">
        <f>IF(ISERROR(MATCH(GB$1,'CSC Mitre'!BI$1:BI$220,0)),"",VLOOKUP(GB$1,'Tactic Recode'!$A$1:$B$547,2,FALSE))</f>
        <v/>
      </c>
      <c r="GC62" t="str">
        <f>IF(ISERROR(MATCH(GC$1,'CSC Mitre'!BI$1:BI$220,0)),"",VLOOKUP(GC$1,'Tactic Recode'!$A$1:$B$547,2,FALSE))</f>
        <v/>
      </c>
      <c r="GD62" t="str">
        <f>IF(ISERROR(MATCH(GD$1,'CSC Mitre'!BI$1:BI$220,0)),"",VLOOKUP(GD$1,'Tactic Recode'!$A$1:$B$547,2,FALSE))</f>
        <v/>
      </c>
      <c r="GE62" t="str">
        <f>IF(ISERROR(MATCH(GE$1,'CSC Mitre'!BI$1:BI$220,0)),"",VLOOKUP(GE$1,'Tactic Recode'!$A$1:$B$547,2,FALSE))</f>
        <v/>
      </c>
      <c r="GF62" t="str">
        <f>IF(ISERROR(MATCH(GF$1,'CSC Mitre'!BI$1:BI$220,0)),"",VLOOKUP(GF$1,'Tactic Recode'!$A$1:$B$547,2,FALSE))</f>
        <v/>
      </c>
      <c r="GG62" t="str">
        <f>IF(ISERROR(MATCH(GG$1,'CSC Mitre'!BI$1:BI$220,0)),"",VLOOKUP(GG$1,'Tactic Recode'!$A$1:$B$547,2,FALSE))</f>
        <v/>
      </c>
      <c r="GH62" t="str">
        <f>IF(ISERROR(MATCH(GH$1,'CSC Mitre'!BI$1:BI$220,0)),"",VLOOKUP(GH$1,'Tactic Recode'!$A$1:$B$547,2,FALSE))</f>
        <v/>
      </c>
      <c r="GI62" t="str">
        <f>IF(ISERROR(MATCH(GI$1,'CSC Mitre'!BI$1:BI$220,0)),"",VLOOKUP(GI$1,'Tactic Recode'!$A$1:$B$547,2,FALSE))</f>
        <v/>
      </c>
      <c r="GJ62" t="str">
        <f>IF(ISERROR(MATCH(GJ$1,'CSC Mitre'!BI$1:BI$220,0)),"",VLOOKUP(GJ$1,'Tactic Recode'!$A$1:$B$547,2,FALSE))</f>
        <v/>
      </c>
      <c r="GK62" t="str">
        <f>IF(ISERROR(MATCH(GK$1,'CSC Mitre'!BI$1:BI$220,0)),"",VLOOKUP(GK$1,'Tactic Recode'!$A$1:$B$547,2,FALSE))</f>
        <v/>
      </c>
      <c r="GL62" t="str">
        <f>IF(ISERROR(MATCH(GL$1,'CSC Mitre'!BI$1:BI$220,0)),"",VLOOKUP(GL$1,'Tactic Recode'!$A$1:$B$547,2,FALSE))</f>
        <v/>
      </c>
      <c r="GM62" t="str">
        <f>IF(ISERROR(MATCH(GM$1,'CSC Mitre'!BI$1:BI$220,0)),"",VLOOKUP(GM$1,'Tactic Recode'!$A$1:$B$547,2,FALSE))</f>
        <v/>
      </c>
      <c r="GN62" t="str">
        <f>IF(ISERROR(MATCH(GN$1,'CSC Mitre'!BI$1:BI$220,0)),"",VLOOKUP(GN$1,'Tactic Recode'!$A$1:$B$547,2,FALSE))</f>
        <v/>
      </c>
      <c r="GO62" t="str">
        <f>IF(ISERROR(MATCH(GO$1,'CSC Mitre'!BI$1:BI$220,0)),"",VLOOKUP(GO$1,'Tactic Recode'!$A$1:$B$547,2,FALSE))</f>
        <v/>
      </c>
      <c r="GP62" t="str">
        <f>IF(ISERROR(MATCH(GP$1,'CSC Mitre'!BI$1:BI$220,0)),"",VLOOKUP(GP$1,'Tactic Recode'!$A$1:$B$547,2,FALSE))</f>
        <v/>
      </c>
      <c r="GQ62" t="str">
        <f>IF(ISERROR(MATCH(GQ$1,'CSC Mitre'!BI$1:BI$220,0)),"",VLOOKUP(GQ$1,'Tactic Recode'!$A$1:$B$547,2,FALSE))</f>
        <v/>
      </c>
      <c r="GR62" t="str">
        <f>IF(ISERROR(MATCH(GR$1,'CSC Mitre'!BI$1:BI$220,0)),"",VLOOKUP(GR$1,'Tactic Recode'!$A$1:$B$547,2,FALSE))</f>
        <v/>
      </c>
      <c r="GS62" t="str">
        <f>IF(ISERROR(MATCH(GS$1,'CSC Mitre'!BI$1:BI$220,0)),"",VLOOKUP(GS$1,'Tactic Recode'!$A$1:$B$547,2,FALSE))</f>
        <v/>
      </c>
      <c r="GT62" t="str">
        <f>IF(ISERROR(MATCH(GT$1,'CSC Mitre'!BI$1:BI$220,0)),"",VLOOKUP(GT$1,'Tactic Recode'!$A$1:$B$547,2,FALSE))</f>
        <v/>
      </c>
      <c r="GU62" t="str">
        <f>IF(ISERROR(MATCH(GU$1,'CSC Mitre'!BI$1:BI$220,0)),"",VLOOKUP(GU$1,'Tactic Recode'!$A$1:$B$547,2,FALSE))</f>
        <v/>
      </c>
      <c r="GV62" t="str">
        <f>IF(ISERROR(MATCH(GV$1,'CSC Mitre'!BI$1:BI$220,0)),"",VLOOKUP(GV$1,'Tactic Recode'!$A$1:$B$547,2,FALSE))</f>
        <v/>
      </c>
      <c r="GW62" t="str">
        <f>IF(ISERROR(MATCH(GW$1,'CSC Mitre'!BI$1:BI$220,0)),"",VLOOKUP(GW$1,'Tactic Recode'!$A$1:$B$547,2,FALSE))</f>
        <v/>
      </c>
      <c r="GX62" t="str">
        <f>IF(ISERROR(MATCH(GX$1,'CSC Mitre'!BI$1:BI$220,0)),"",VLOOKUP(GX$1,'Tactic Recode'!$A$1:$B$547,2,FALSE))</f>
        <v/>
      </c>
      <c r="GY62" t="str">
        <f>IF(ISERROR(MATCH(GY$1,'CSC Mitre'!BI$1:BI$220,0)),"",VLOOKUP(GY$1,'Tactic Recode'!$A$1:$B$547,2,FALSE))</f>
        <v/>
      </c>
      <c r="GZ62" t="str">
        <f>IF(ISERROR(MATCH(GZ$1,'CSC Mitre'!BI$1:BI$220,0)),"",VLOOKUP(GZ$1,'Tactic Recode'!$A$1:$B$547,2,FALSE))</f>
        <v/>
      </c>
      <c r="HA62" t="str">
        <f>IF(ISERROR(MATCH(HA$1,'CSC Mitre'!BI$1:BI$220,0)),"",VLOOKUP(HA$1,'Tactic Recode'!$A$1:$B$547,2,FALSE))</f>
        <v/>
      </c>
      <c r="HB62" t="str">
        <f>IF(ISERROR(MATCH(HB$1,'CSC Mitre'!BI$1:BI$220,0)),"",VLOOKUP(HB$1,'Tactic Recode'!$A$1:$B$547,2,FALSE))</f>
        <v/>
      </c>
      <c r="HC62" t="str">
        <f>IF(ISERROR(MATCH(HC$1,'CSC Mitre'!BI$1:BI$220,0)),"",VLOOKUP(HC$1,'Tactic Recode'!$A$1:$B$547,2,FALSE))</f>
        <v/>
      </c>
      <c r="HD62" t="str">
        <f>IF(ISERROR(MATCH(HD$1,'CSC Mitre'!BI$1:BI$220,0)),"",VLOOKUP(HD$1,'Tactic Recode'!$A$1:$B$547,2,FALSE))</f>
        <v/>
      </c>
      <c r="HE62" t="str">
        <f>IF(ISERROR(MATCH(HE$1,'CSC Mitre'!BI$1:BI$220,0)),"",VLOOKUP(HE$1,'Tactic Recode'!$A$1:$B$547,2,FALSE))</f>
        <v/>
      </c>
      <c r="HF62" t="str">
        <f>IF(ISERROR(MATCH(HF$1,'CSC Mitre'!BI$1:BI$220,0)),"",VLOOKUP(HF$1,'Tactic Recode'!$A$1:$B$547,2,FALSE))</f>
        <v/>
      </c>
      <c r="HG62" t="str">
        <f>IF(ISERROR(MATCH(HG$1,'CSC Mitre'!BI$1:BI$220,0)),"",VLOOKUP(HG$1,'Tactic Recode'!$A$1:$B$547,2,FALSE))</f>
        <v/>
      </c>
      <c r="HH62" t="str">
        <f>IF(ISERROR(MATCH(HH$1,'CSC Mitre'!BI$1:BI$220,0)),"",VLOOKUP(HH$1,'Tactic Recode'!$A$1:$B$547,2,FALSE))</f>
        <v/>
      </c>
      <c r="HI62" t="str">
        <f>IF(ISERROR(MATCH(HI$1,'CSC Mitre'!BI$1:BI$220,0)),"",VLOOKUP(HI$1,'Tactic Recode'!$A$1:$B$547,2,FALSE))</f>
        <v/>
      </c>
      <c r="HJ62" t="str">
        <f>IF(ISERROR(MATCH(HJ$1,'CSC Mitre'!BI$1:BI$220,0)),"",VLOOKUP(HJ$1,'Tactic Recode'!$A$1:$B$547,2,FALSE))</f>
        <v/>
      </c>
      <c r="HK62" t="str">
        <f>IF(ISERROR(MATCH(HK$1,'CSC Mitre'!BI$1:BI$220,0)),"",VLOOKUP(HK$1,'Tactic Recode'!$A$1:$B$547,2,FALSE))</f>
        <v/>
      </c>
      <c r="HL62" t="str">
        <f>IF(ISERROR(MATCH(HL$1,'CSC Mitre'!BI$1:BI$220,0)),"",VLOOKUP(HL$1,'Tactic Recode'!$A$1:$B$547,2,FALSE))</f>
        <v/>
      </c>
      <c r="HM62" t="str">
        <f>IF(ISERROR(MATCH(HM$1,'CSC Mitre'!BI$1:BI$220,0)),"",VLOOKUP(HM$1,'Tactic Recode'!$A$1:$B$547,2,FALSE))</f>
        <v/>
      </c>
      <c r="HN62" t="str">
        <f>IF(ISERROR(MATCH(HN$1,'CSC Mitre'!BI$1:BI$220,0)),"",VLOOKUP(HN$1,'Tactic Recode'!$A$1:$B$547,2,FALSE))</f>
        <v/>
      </c>
      <c r="HO62" t="str">
        <f>IF(ISERROR(MATCH(HO$1,'CSC Mitre'!BI$1:BI$220,0)),"",VLOOKUP(HO$1,'Tactic Recode'!$A$1:$B$547,2,FALSE))</f>
        <v/>
      </c>
      <c r="HP62" t="str">
        <f>IF(ISERROR(MATCH(HP$1,'CSC Mitre'!BI$1:BI$220,0)),"",VLOOKUP(HP$1,'Tactic Recode'!$A$1:$B$547,2,FALSE))</f>
        <v/>
      </c>
      <c r="HQ62" t="str">
        <f>IF(ISERROR(MATCH(HQ$1,'CSC Mitre'!BI$1:BI$220,0)),"",VLOOKUP(HQ$1,'Tactic Recode'!$A$1:$B$547,2,FALSE))</f>
        <v/>
      </c>
      <c r="HR62" t="str">
        <f>IF(ISERROR(MATCH(HR$1,'CSC Mitre'!BI$1:BI$220,0)),"",VLOOKUP(HR$1,'Tactic Recode'!$A$1:$B$547,2,FALSE))</f>
        <v/>
      </c>
      <c r="HS62" t="str">
        <f>IF(ISERROR(MATCH(HS$1,'CSC Mitre'!BI$1:BI$220,0)),"",VLOOKUP(HS$1,'Tactic Recode'!$A$1:$B$547,2,FALSE))</f>
        <v/>
      </c>
      <c r="HT62" t="str">
        <f>IF(ISERROR(MATCH(HT$1,'CSC Mitre'!BI$1:BI$220,0)),"",VLOOKUP(HT$1,'Tactic Recode'!$A$1:$B$547,2,FALSE))</f>
        <v/>
      </c>
      <c r="HU62" t="str">
        <f>IF(ISERROR(MATCH(HU$1,'CSC Mitre'!BI$1:BI$220,0)),"",VLOOKUP(HU$1,'Tactic Recode'!$A$1:$B$547,2,FALSE))</f>
        <v/>
      </c>
      <c r="HV62" t="str">
        <f>IF(ISERROR(MATCH(HV$1,'CSC Mitre'!BI$1:BI$220,0)),"",VLOOKUP(HV$1,'Tactic Recode'!$A$1:$B$547,2,FALSE))</f>
        <v/>
      </c>
      <c r="HW62" t="str">
        <f>IF(ISERROR(MATCH(HW$1,'CSC Mitre'!BI$1:BI$220,0)),"",VLOOKUP(HW$1,'Tactic Recode'!$A$1:$B$547,2,FALSE))</f>
        <v/>
      </c>
      <c r="HX62" t="str">
        <f>IF(ISERROR(MATCH(HX$1,'CSC Mitre'!BI$1:BI$220,0)),"",VLOOKUP(HX$1,'Tactic Recode'!$A$1:$B$547,2,FALSE))</f>
        <v/>
      </c>
      <c r="HY62" t="str">
        <f>IF(ISERROR(MATCH(HY$1,'CSC Mitre'!BI$1:BI$220,0)),"",VLOOKUP(HY$1,'Tactic Recode'!$A$1:$B$547,2,FALSE))</f>
        <v/>
      </c>
      <c r="HZ62" t="str">
        <f>IF(ISERROR(MATCH(HZ$1,'CSC Mitre'!BI$1:BI$220,0)),"",VLOOKUP(HZ$1,'Tactic Recode'!$A$1:$B$547,2,FALSE))</f>
        <v/>
      </c>
      <c r="IA62" t="str">
        <f>IF(ISERROR(MATCH(IA$1,'CSC Mitre'!BI$1:BI$220,0)),"",VLOOKUP(IA$1,'Tactic Recode'!$A$1:$B$547,2,FALSE))</f>
        <v/>
      </c>
      <c r="IB62" t="str">
        <f>IF(ISERROR(MATCH(IB$1,'CSC Mitre'!BI$1:BI$220,0)),"",VLOOKUP(IB$1,'Tactic Recode'!$A$1:$B$547,2,FALSE))</f>
        <v/>
      </c>
      <c r="IC62" t="str">
        <f>IF(ISERROR(MATCH(IC$1,'CSC Mitre'!BI$1:BI$220,0)),"",VLOOKUP(IC$1,'Tactic Recode'!$A$1:$B$547,2,FALSE))</f>
        <v/>
      </c>
      <c r="ID62" t="str">
        <f>IF(ISERROR(MATCH(ID$1,'CSC Mitre'!BI$1:BI$220,0)),"",VLOOKUP(ID$1,'Tactic Recode'!$A$1:$B$547,2,FALSE))</f>
        <v/>
      </c>
      <c r="IE62" t="str">
        <f>IF(ISERROR(MATCH(IE$1,'CSC Mitre'!BI$1:BI$220,0)),"",VLOOKUP(IE$1,'Tactic Recode'!$A$1:$B$547,2,FALSE))</f>
        <v/>
      </c>
      <c r="IF62" t="str">
        <f>IF(ISERROR(MATCH(IF$1,'CSC Mitre'!BI$1:BI$220,0)),"",VLOOKUP(IF$1,'Tactic Recode'!$A$1:$B$547,2,FALSE))</f>
        <v/>
      </c>
      <c r="IG62" t="str">
        <f>IF(ISERROR(MATCH(IG$1,'CSC Mitre'!BI$1:BI$220,0)),"",VLOOKUP(IG$1,'Tactic Recode'!$A$1:$B$547,2,FALSE))</f>
        <v/>
      </c>
      <c r="IH62" t="str">
        <f>IF(ISERROR(MATCH(IH$1,'CSC Mitre'!BI$1:BI$220,0)),"",VLOOKUP(IH$1,'Tactic Recode'!$A$1:$B$547,2,FALSE))</f>
        <v/>
      </c>
      <c r="II62" t="str">
        <f>IF(ISERROR(MATCH(II$1,'CSC Mitre'!BI$1:BI$220,0)),"",VLOOKUP(II$1,'Tactic Recode'!$A$1:$B$547,2,FALSE))</f>
        <v/>
      </c>
      <c r="IJ62" t="str">
        <f>IF(ISERROR(MATCH(IJ$1,'CSC Mitre'!BI$1:BI$220,0)),"",VLOOKUP(IJ$1,'Tactic Recode'!$A$1:$B$547,2,FALSE))</f>
        <v/>
      </c>
      <c r="IK62" t="str">
        <f>IF(ISERROR(MATCH(IK$1,'CSC Mitre'!BI$1:BI$220,0)),"",VLOOKUP(IK$1,'Tactic Recode'!$A$1:$B$547,2,FALSE))</f>
        <v/>
      </c>
      <c r="IL62" t="str">
        <f>IF(ISERROR(MATCH(IL$1,'CSC Mitre'!BI$1:BI$220,0)),"",VLOOKUP(IL$1,'Tactic Recode'!$A$1:$B$547,2,FALSE))</f>
        <v/>
      </c>
      <c r="IM62" t="str">
        <f>IF(ISERROR(MATCH(IM$1,'CSC Mitre'!BI$1:BI$220,0)),"",VLOOKUP(IM$1,'Tactic Recode'!$A$1:$B$547,2,FALSE))</f>
        <v/>
      </c>
      <c r="IN62" t="str">
        <f>IF(ISERROR(MATCH(IN$1,'CSC Mitre'!BI$1:BI$220,0)),"",VLOOKUP(IN$1,'Tactic Recode'!$A$1:$B$547,2,FALSE))</f>
        <v/>
      </c>
      <c r="IO62" t="str">
        <f>IF(ISERROR(MATCH(IO$1,'CSC Mitre'!BI$1:BI$220,0)),"",VLOOKUP(IO$1,'Tactic Recode'!$A$1:$B$547,2,FALSE))</f>
        <v/>
      </c>
      <c r="IP62" t="str">
        <f>IF(ISERROR(MATCH(IP$1,'CSC Mitre'!BI$1:BI$220,0)),"",VLOOKUP(IP$1,'Tactic Recode'!$A$1:$B$547,2,FALSE))</f>
        <v/>
      </c>
      <c r="IQ62" t="str">
        <f>IF(ISERROR(MATCH(IQ$1,'CSC Mitre'!BI$1:BI$220,0)),"",VLOOKUP(IQ$1,'Tactic Recode'!$A$1:$B$547,2,FALSE))</f>
        <v/>
      </c>
      <c r="IR62" t="str">
        <f>IF(ISERROR(MATCH(IR$1,'CSC Mitre'!BI$1:BI$220,0)),"",VLOOKUP(IR$1,'Tactic Recode'!$A$1:$B$547,2,FALSE))</f>
        <v/>
      </c>
      <c r="IS62" t="str">
        <f>IF(ISERROR(MATCH(IS$1,'CSC Mitre'!BI$1:BI$220,0)),"",VLOOKUP(IS$1,'Tactic Recode'!$A$1:$B$547,2,FALSE))</f>
        <v/>
      </c>
      <c r="IT62" t="str">
        <f>IF(ISERROR(MATCH(IT$1,'CSC Mitre'!BI$1:BI$220,0)),"",VLOOKUP(IT$1,'Tactic Recode'!$A$1:$B$547,2,FALSE))</f>
        <v/>
      </c>
      <c r="IU62" t="str">
        <f>IF(ISERROR(MATCH(IU$1,'CSC Mitre'!BI$1:BI$220,0)),"",VLOOKUP(IU$1,'Tactic Recode'!$A$1:$B$547,2,FALSE))</f>
        <v/>
      </c>
      <c r="IV62" t="str">
        <f>IF(ISERROR(MATCH(IV$1,'CSC Mitre'!BI$1:BI$220,0)),"",VLOOKUP(IV$1,'Tactic Recode'!$A$1:$B$547,2,FALSE))</f>
        <v/>
      </c>
      <c r="IW62" t="str">
        <f>IF(ISERROR(MATCH(IW$1,'CSC Mitre'!BI$1:BI$220,0)),"",VLOOKUP(IW$1,'Tactic Recode'!$A$1:$B$547,2,FALSE))</f>
        <v/>
      </c>
      <c r="IX62" t="str">
        <f>IF(ISERROR(MATCH(IX$1,'CSC Mitre'!BI$1:BI$220,0)),"",VLOOKUP(IX$1,'Tactic Recode'!$A$1:$B$547,2,FALSE))</f>
        <v/>
      </c>
      <c r="IY62" t="str">
        <f>IF(ISERROR(MATCH(IY$1,'CSC Mitre'!BI$1:BI$220,0)),"",VLOOKUP(IY$1,'Tactic Recode'!$A$1:$B$547,2,FALSE))</f>
        <v/>
      </c>
      <c r="IZ62" t="str">
        <f>IF(ISERROR(MATCH(IZ$1,'CSC Mitre'!BI$1:BI$220,0)),"",VLOOKUP(IZ$1,'Tactic Recode'!$A$1:$B$547,2,FALSE))</f>
        <v/>
      </c>
      <c r="JA62" t="str">
        <f>IF(ISERROR(MATCH(JA$1,'CSC Mitre'!BI$1:BI$220,0)),"",VLOOKUP(JA$1,'Tactic Recode'!$A$1:$B$547,2,FALSE))</f>
        <v/>
      </c>
      <c r="JB62" t="str">
        <f>IF(ISERROR(MATCH(JB$1,'CSC Mitre'!BI$1:BI$220,0)),"",VLOOKUP(JB$1,'Tactic Recode'!$A$1:$B$547,2,FALSE))</f>
        <v/>
      </c>
      <c r="JC62" t="str">
        <f>IF(ISERROR(MATCH(JC$1,'CSC Mitre'!BI$1:BI$220,0)),"",VLOOKUP(JC$1,'Tactic Recode'!$A$1:$B$547,2,FALSE))</f>
        <v/>
      </c>
      <c r="JD62" t="str">
        <f>IF(ISERROR(MATCH(JD$1,'CSC Mitre'!BI$1:BI$220,0)),"",VLOOKUP(JD$1,'Tactic Recode'!$A$1:$B$547,2,FALSE))</f>
        <v/>
      </c>
      <c r="JE62" t="str">
        <f>IF(ISERROR(MATCH(JE$1,'CSC Mitre'!BI$1:BI$220,0)),"",VLOOKUP(JE$1,'Tactic Recode'!$A$1:$B$547,2,FALSE))</f>
        <v/>
      </c>
      <c r="JF62" t="str">
        <f>IF(ISERROR(MATCH(JF$1,'CSC Mitre'!BI$1:BI$220,0)),"",VLOOKUP(JF$1,'Tactic Recode'!$A$1:$B$547,2,FALSE))</f>
        <v/>
      </c>
      <c r="JG62" t="str">
        <f>IF(ISERROR(MATCH(JG$1,'CSC Mitre'!BI$1:BI$220,0)),"",VLOOKUP(JG$1,'Tactic Recode'!$A$1:$B$547,2,FALSE))</f>
        <v/>
      </c>
      <c r="JH62" t="str">
        <f>IF(ISERROR(MATCH(JH$1,'CSC Mitre'!BI$1:BI$220,0)),"",VLOOKUP(JH$1,'Tactic Recode'!$A$1:$B$547,2,FALSE))</f>
        <v/>
      </c>
      <c r="JI62" t="str">
        <f>IF(ISERROR(MATCH(JI$1,'CSC Mitre'!BI$1:BI$220,0)),"",VLOOKUP(JI$1,'Tactic Recode'!$A$1:$B$547,2,FALSE))</f>
        <v/>
      </c>
      <c r="JJ62" t="str">
        <f>IF(ISERROR(MATCH(JJ$1,'CSC Mitre'!BI$1:BI$220,0)),"",VLOOKUP(JJ$1,'Tactic Recode'!$A$1:$B$547,2,FALSE))</f>
        <v/>
      </c>
      <c r="JK62" t="str">
        <f>IF(ISERROR(MATCH(JK$1,'CSC Mitre'!BI$1:BI$220,0)),"",VLOOKUP(JK$1,'Tactic Recode'!$A$1:$B$547,2,FALSE))</f>
        <v/>
      </c>
      <c r="JL62" t="str">
        <f>IF(ISERROR(MATCH(JL$1,'CSC Mitre'!BI$1:BI$220,0)),"",VLOOKUP(JL$1,'Tactic Recode'!$A$1:$B$547,2,FALSE))</f>
        <v/>
      </c>
      <c r="JM62" t="str">
        <f>IF(ISERROR(MATCH(JM$1,'CSC Mitre'!BI$1:BI$220,0)),"",VLOOKUP(JM$1,'Tactic Recode'!$A$1:$B$547,2,FALSE))</f>
        <v/>
      </c>
      <c r="JN62" t="str">
        <f>IF(ISERROR(MATCH(JN$1,'CSC Mitre'!BI$1:BI$220,0)),"",VLOOKUP(JN$1,'Tactic Recode'!$A$1:$B$547,2,FALSE))</f>
        <v/>
      </c>
      <c r="JO62" t="str">
        <f>IF(ISERROR(MATCH(JO$1,'CSC Mitre'!BI$1:BI$220,0)),"",VLOOKUP(JO$1,'Tactic Recode'!$A$1:$B$547,2,FALSE))</f>
        <v/>
      </c>
      <c r="JP62" t="str">
        <f>IF(ISERROR(MATCH(JP$1,'CSC Mitre'!BI$1:BI$220,0)),"",VLOOKUP(JP$1,'Tactic Recode'!$A$1:$B$547,2,FALSE))</f>
        <v/>
      </c>
      <c r="JQ62" t="str">
        <f>IF(ISERROR(MATCH(JQ$1,'CSC Mitre'!BI$1:BI$220,0)),"",VLOOKUP(JQ$1,'Tactic Recode'!$A$1:$B$547,2,FALSE))</f>
        <v/>
      </c>
      <c r="JR62" t="str">
        <f>IF(ISERROR(MATCH(JR$1,'CSC Mitre'!BI$1:BI$220,0)),"",VLOOKUP(JR$1,'Tactic Recode'!$A$1:$B$547,2,FALSE))</f>
        <v/>
      </c>
      <c r="JS62" t="str">
        <f>IF(ISERROR(MATCH(JS$1,'CSC Mitre'!BI$1:BI$220,0)),"",VLOOKUP(JS$1,'Tactic Recode'!$A$1:$B$547,2,FALSE))</f>
        <v/>
      </c>
      <c r="JT62" t="str">
        <f>IF(ISERROR(MATCH(JT$1,'CSC Mitre'!BI$1:BI$220,0)),"",VLOOKUP(JT$1,'Tactic Recode'!$A$1:$B$547,2,FALSE))</f>
        <v/>
      </c>
      <c r="JU62" t="str">
        <f>IF(ISERROR(MATCH(JU$1,'CSC Mitre'!BI$1:BI$220,0)),"",VLOOKUP(JU$1,'Tactic Recode'!$A$1:$B$547,2,FALSE))</f>
        <v/>
      </c>
      <c r="JV62" t="str">
        <f>IF(ISERROR(MATCH(JV$1,'CSC Mitre'!BI$1:BI$220,0)),"",VLOOKUP(JV$1,'Tactic Recode'!$A$1:$B$547,2,FALSE))</f>
        <v/>
      </c>
      <c r="JW62" t="str">
        <f>IF(ISERROR(MATCH(JW$1,'CSC Mitre'!BI$1:BI$220,0)),"",VLOOKUP(JW$1,'Tactic Recode'!$A$1:$B$547,2,FALSE))</f>
        <v/>
      </c>
      <c r="JX62" t="str">
        <f>IF(ISERROR(MATCH(JX$1,'CSC Mitre'!BI$1:BI$220,0)),"",VLOOKUP(JX$1,'Tactic Recode'!$A$1:$B$547,2,FALSE))</f>
        <v/>
      </c>
      <c r="JY62" t="str">
        <f>IF(ISERROR(MATCH(JY$1,'CSC Mitre'!BI$1:BI$220,0)),"",VLOOKUP(JY$1,'Tactic Recode'!$A$1:$B$547,2,FALSE))</f>
        <v/>
      </c>
      <c r="JZ62" t="str">
        <f>IF(ISERROR(MATCH(JZ$1,'CSC Mitre'!BI$1:BI$220,0)),"",VLOOKUP(JZ$1,'Tactic Recode'!$A$1:$B$547,2,FALSE))</f>
        <v/>
      </c>
      <c r="KA62" t="str">
        <f>IF(ISERROR(MATCH(KA$1,'CSC Mitre'!BI$1:BI$220,0)),"",VLOOKUP(KA$1,'Tactic Recode'!$A$1:$B$547,2,FALSE))</f>
        <v/>
      </c>
      <c r="KB62" t="str">
        <f>IF(ISERROR(MATCH(KB$1,'CSC Mitre'!BI$1:BI$220,0)),"",VLOOKUP(KB$1,'Tactic Recode'!$A$1:$B$547,2,FALSE))</f>
        <v/>
      </c>
      <c r="KC62" t="str">
        <f>IF(ISERROR(MATCH(KC$1,'CSC Mitre'!BI$1:BI$220,0)),"",VLOOKUP(KC$1,'Tactic Recode'!$A$1:$B$547,2,FALSE))</f>
        <v/>
      </c>
      <c r="KD62" t="str">
        <f>IF(ISERROR(MATCH(KD$1,'CSC Mitre'!BI$1:BI$220,0)),"",VLOOKUP(KD$1,'Tactic Recode'!$A$1:$B$547,2,FALSE))</f>
        <v/>
      </c>
      <c r="KE62" t="str">
        <f>IF(ISERROR(MATCH(KE$1,'CSC Mitre'!BI$1:BI$220,0)),"",VLOOKUP(KE$1,'Tactic Recode'!$A$1:$B$547,2,FALSE))</f>
        <v/>
      </c>
      <c r="KF62" t="str">
        <f>IF(ISERROR(MATCH(KF$1,'CSC Mitre'!BI$1:BI$220,0)),"",VLOOKUP(KF$1,'Tactic Recode'!$A$1:$B$547,2,FALSE))</f>
        <v/>
      </c>
      <c r="KG62" t="str">
        <f>IF(ISERROR(MATCH(KG$1,'CSC Mitre'!BI$1:BI$220,0)),"",VLOOKUP(KG$1,'Tactic Recode'!$A$1:$B$547,2,FALSE))</f>
        <v/>
      </c>
      <c r="KH62" t="str">
        <f>IF(ISERROR(MATCH(KH$1,'CSC Mitre'!BI$1:BI$220,0)),"",VLOOKUP(KH$1,'Tactic Recode'!$A$1:$B$547,2,FALSE))</f>
        <v/>
      </c>
      <c r="KI62" t="str">
        <f>IF(ISERROR(MATCH(KI$1,'CSC Mitre'!BI$1:BI$220,0)),"",VLOOKUP(KI$1,'Tactic Recode'!$A$1:$B$547,2,FALSE))</f>
        <v/>
      </c>
      <c r="KJ62" t="str">
        <f>IF(ISERROR(MATCH(KJ$1,'CSC Mitre'!BI$1:BI$220,0)),"",VLOOKUP(KJ$1,'Tactic Recode'!$A$1:$B$547,2,FALSE))</f>
        <v/>
      </c>
      <c r="KK62" t="str">
        <f>IF(ISERROR(MATCH(KK$1,'CSC Mitre'!BI$1:BI$220,0)),"",VLOOKUP(KK$1,'Tactic Recode'!$A$1:$B$547,2,FALSE))</f>
        <v/>
      </c>
      <c r="KL62" t="str">
        <f>IF(ISERROR(MATCH(KL$1,'CSC Mitre'!BI$1:BI$220,0)),"",VLOOKUP(KL$1,'Tactic Recode'!$A$1:$B$547,2,FALSE))</f>
        <v/>
      </c>
      <c r="KM62" t="str">
        <f>IF(ISERROR(MATCH(KM$1,'CSC Mitre'!BI$1:BI$220,0)),"",VLOOKUP(KM$1,'Tactic Recode'!$A$1:$B$547,2,FALSE))</f>
        <v/>
      </c>
      <c r="KN62" t="str">
        <f>IF(ISERROR(MATCH(KN$1,'CSC Mitre'!BI$1:BI$220,0)),"",VLOOKUP(KN$1,'Tactic Recode'!$A$1:$B$547,2,FALSE))</f>
        <v/>
      </c>
      <c r="KO62" t="str">
        <f>IF(ISERROR(MATCH(KO$1,'CSC Mitre'!BI$1:BI$220,0)),"",VLOOKUP(KO$1,'Tactic Recode'!$A$1:$B$547,2,FALSE))</f>
        <v/>
      </c>
      <c r="KP62" t="str">
        <f>IF(ISERROR(MATCH(KP$1,'CSC Mitre'!BI$1:BI$220,0)),"",VLOOKUP(KP$1,'Tactic Recode'!$A$1:$B$547,2,FALSE))</f>
        <v/>
      </c>
      <c r="KQ62" t="str">
        <f>IF(ISERROR(MATCH(KQ$1,'CSC Mitre'!BI$1:BI$220,0)),"",VLOOKUP(KQ$1,'Tactic Recode'!$A$1:$B$547,2,FALSE))</f>
        <v>Defense Evasion, Persistence</v>
      </c>
      <c r="KR62" t="str">
        <f>IF(ISERROR(MATCH(KR$1,'CSC Mitre'!BI$1:BI$220,0)),"",VLOOKUP(KR$1,'Tactic Recode'!$A$1:$B$547,2,FALSE))</f>
        <v/>
      </c>
      <c r="KS62" t="str">
        <f>IF(ISERROR(MATCH(KS$1,'CSC Mitre'!BI$1:BI$220,0)),"",VLOOKUP(KS$1,'Tactic Recode'!$A$1:$B$547,2,FALSE))</f>
        <v/>
      </c>
      <c r="KT62" t="str">
        <f>IF(ISERROR(MATCH(KT$1,'CSC Mitre'!BI$1:BI$220,0)),"",VLOOKUP(KT$1,'Tactic Recode'!$A$1:$B$547,2,FALSE))</f>
        <v/>
      </c>
      <c r="KU62" t="str">
        <f>IF(ISERROR(MATCH(KU$1,'CSC Mitre'!BI$1:BI$220,0)),"",VLOOKUP(KU$1,'Tactic Recode'!$A$1:$B$547,2,FALSE))</f>
        <v/>
      </c>
      <c r="KV62" t="str">
        <f>IF(ISERROR(MATCH(KV$1,'CSC Mitre'!BI$1:BI$220,0)),"",VLOOKUP(KV$1,'Tactic Recode'!$A$1:$B$547,2,FALSE))</f>
        <v/>
      </c>
      <c r="KW62" t="str">
        <f>IF(ISERROR(MATCH(KW$1,'CSC Mitre'!BI$1:BI$220,0)),"",VLOOKUP(KW$1,'Tactic Recode'!$A$1:$B$547,2,FALSE))</f>
        <v/>
      </c>
      <c r="KX62" t="str">
        <f>IF(ISERROR(MATCH(KX$1,'CSC Mitre'!BI$1:BI$220,0)),"",VLOOKUP(KX$1,'Tactic Recode'!$A$1:$B$547,2,FALSE))</f>
        <v/>
      </c>
      <c r="KY62" t="str">
        <f>IF(ISERROR(MATCH(KY$1,'CSC Mitre'!BI$1:BI$220,0)),"",VLOOKUP(KY$1,'Tactic Recode'!$A$1:$B$547,2,FALSE))</f>
        <v/>
      </c>
      <c r="KZ62" t="str">
        <f>IF(ISERROR(MATCH(KZ$1,'CSC Mitre'!BI$1:BI$220,0)),"",VLOOKUP(KZ$1,'Tactic Recode'!$A$1:$B$547,2,FALSE))</f>
        <v/>
      </c>
      <c r="LA62" t="str">
        <f>IF(ISERROR(MATCH(LA$1,'CSC Mitre'!BI$1:BI$220,0)),"",VLOOKUP(LA$1,'Tactic Recode'!$A$1:$B$547,2,FALSE))</f>
        <v/>
      </c>
      <c r="LB62" t="str">
        <f>IF(ISERROR(MATCH(LB$1,'CSC Mitre'!BI$1:BI$220,0)),"",VLOOKUP(LB$1,'Tactic Recode'!$A$1:$B$547,2,FALSE))</f>
        <v/>
      </c>
      <c r="LC62" t="str">
        <f>IF(ISERROR(MATCH(LC$1,'CSC Mitre'!BI$1:BI$220,0)),"",VLOOKUP(LC$1,'Tactic Recode'!$A$1:$B$547,2,FALSE))</f>
        <v/>
      </c>
      <c r="LD62" t="str">
        <f>IF(ISERROR(MATCH(LD$1,'CSC Mitre'!BI$1:BI$220,0)),"",VLOOKUP(LD$1,'Tactic Recode'!$A$1:$B$547,2,FALSE))</f>
        <v/>
      </c>
      <c r="LE62" t="str">
        <f>IF(ISERROR(MATCH(LE$1,'CSC Mitre'!BI$1:BI$220,0)),"",VLOOKUP(LE$1,'Tactic Recode'!$A$1:$B$547,2,FALSE))</f>
        <v/>
      </c>
      <c r="LF62" t="str">
        <f>IF(ISERROR(MATCH(LF$1,'CSC Mitre'!BI$1:BI$220,0)),"",VLOOKUP(LF$1,'Tactic Recode'!$A$1:$B$547,2,FALSE))</f>
        <v/>
      </c>
      <c r="LG62" t="str">
        <f>IF(ISERROR(MATCH(LG$1,'CSC Mitre'!BI$1:BI$220,0)),"",VLOOKUP(LG$1,'Tactic Recode'!$A$1:$B$547,2,FALSE))</f>
        <v/>
      </c>
      <c r="LH62" t="str">
        <f>IF(ISERROR(MATCH(LH$1,'CSC Mitre'!BI$1:BI$220,0)),"",VLOOKUP(LH$1,'Tactic Recode'!$A$1:$B$547,2,FALSE))</f>
        <v/>
      </c>
      <c r="LI62" t="str">
        <f>IF(ISERROR(MATCH(LI$1,'CSC Mitre'!BI$1:BI$220,0)),"",VLOOKUP(LI$1,'Tactic Recode'!$A$1:$B$547,2,FALSE))</f>
        <v/>
      </c>
      <c r="LJ62" t="str">
        <f>IF(ISERROR(MATCH(LJ$1,'CSC Mitre'!BI$1:BI$220,0)),"",VLOOKUP(LJ$1,'Tactic Recode'!$A$1:$B$547,2,FALSE))</f>
        <v/>
      </c>
      <c r="LK62" t="str">
        <f>IF(ISERROR(MATCH(LK$1,'CSC Mitre'!BI$1:BI$220,0)),"",VLOOKUP(LK$1,'Tactic Recode'!$A$1:$B$547,2,FALSE))</f>
        <v/>
      </c>
      <c r="LL62" t="str">
        <f>IF(ISERROR(MATCH(LL$1,'CSC Mitre'!BI$1:BI$220,0)),"",VLOOKUP(LL$1,'Tactic Recode'!$A$1:$B$547,2,FALSE))</f>
        <v/>
      </c>
      <c r="LM62" t="str">
        <f>IF(ISERROR(MATCH(LM$1,'CSC Mitre'!BI$1:BI$220,0)),"",VLOOKUP(LM$1,'Tactic Recode'!$A$1:$B$547,2,FALSE))</f>
        <v/>
      </c>
      <c r="LN62" t="str">
        <f>IF(ISERROR(MATCH(LN$1,'CSC Mitre'!BI$1:BI$220,0)),"",VLOOKUP(LN$1,'Tactic Recode'!$A$1:$B$547,2,FALSE))</f>
        <v/>
      </c>
      <c r="LO62" t="str">
        <f>IF(ISERROR(MATCH(LO$1,'CSC Mitre'!BI$1:BI$220,0)),"",VLOOKUP(LO$1,'Tactic Recode'!$A$1:$B$547,2,FALSE))</f>
        <v/>
      </c>
      <c r="LP62" t="str">
        <f>IF(ISERROR(MATCH(LP$1,'CSC Mitre'!BI$1:BI$220,0)),"",VLOOKUP(LP$1,'Tactic Recode'!$A$1:$B$547,2,FALSE))</f>
        <v/>
      </c>
      <c r="LQ62" t="str">
        <f>IF(ISERROR(MATCH(LQ$1,'CSC Mitre'!BI$1:BI$220,0)),"",VLOOKUP(LQ$1,'Tactic Recode'!$A$1:$B$547,2,FALSE))</f>
        <v/>
      </c>
      <c r="LR62" t="str">
        <f>IF(ISERROR(MATCH(LR$1,'CSC Mitre'!BI$1:BI$220,0)),"",VLOOKUP(LR$1,'Tactic Recode'!$A$1:$B$547,2,FALSE))</f>
        <v/>
      </c>
      <c r="LS62" t="str">
        <f>IF(ISERROR(MATCH(LS$1,'CSC Mitre'!BI$1:BI$220,0)),"",VLOOKUP(LS$1,'Tactic Recode'!$A$1:$B$547,2,FALSE))</f>
        <v/>
      </c>
      <c r="LT62" t="str">
        <f>IF(ISERROR(MATCH(LT$1,'CSC Mitre'!BI$1:BI$220,0)),"",VLOOKUP(LT$1,'Tactic Recode'!$A$1:$B$547,2,FALSE))</f>
        <v/>
      </c>
      <c r="LU62" t="str">
        <f>IF(ISERROR(MATCH(LU$1,'CSC Mitre'!BI$1:BI$220,0)),"",VLOOKUP(LU$1,'Tactic Recode'!$A$1:$B$547,2,FALSE))</f>
        <v/>
      </c>
      <c r="LV62" t="str">
        <f>IF(ISERROR(MATCH(LV$1,'CSC Mitre'!BI$1:BI$220,0)),"",VLOOKUP(LV$1,'Tactic Recode'!$A$1:$B$547,2,FALSE))</f>
        <v/>
      </c>
      <c r="LW62" t="str">
        <f>IF(ISERROR(MATCH(LW$1,'CSC Mitre'!BI$1:BI$220,0)),"",VLOOKUP(LW$1,'Tactic Recode'!$A$1:$B$547,2,FALSE))</f>
        <v/>
      </c>
      <c r="LX62" t="str">
        <f>IF(ISERROR(MATCH(LX$1,'CSC Mitre'!BI$1:BI$220,0)),"",VLOOKUP(LX$1,'Tactic Recode'!$A$1:$B$547,2,FALSE))</f>
        <v/>
      </c>
      <c r="LY62" t="str">
        <f>IF(ISERROR(MATCH(LY$1,'CSC Mitre'!BI$1:BI$220,0)),"",VLOOKUP(LY$1,'Tactic Recode'!$A$1:$B$547,2,FALSE))</f>
        <v/>
      </c>
      <c r="LZ62" t="str">
        <f>IF(ISERROR(MATCH(LZ$1,'CSC Mitre'!BI$1:BI$220,0)),"",VLOOKUP(LZ$1,'Tactic Recode'!$A$1:$B$547,2,FALSE))</f>
        <v/>
      </c>
      <c r="MA62" t="str">
        <f>IF(ISERROR(MATCH(MA$1,'CSC Mitre'!BI$1:BI$220,0)),"",VLOOKUP(MA$1,'Tactic Recode'!$A$1:$B$547,2,FALSE))</f>
        <v/>
      </c>
      <c r="MB62" t="str">
        <f>IF(ISERROR(MATCH(MB$1,'CSC Mitre'!BI$1:BI$220,0)),"",VLOOKUP(MB$1,'Tactic Recode'!$A$1:$B$547,2,FALSE))</f>
        <v/>
      </c>
      <c r="MC62" t="str">
        <f>IF(ISERROR(MATCH(MC$1,'CSC Mitre'!BI$1:BI$220,0)),"",VLOOKUP(MC$1,'Tactic Recode'!$A$1:$B$547,2,FALSE))</f>
        <v/>
      </c>
      <c r="MD62" t="str">
        <f>IF(ISERROR(MATCH(MD$1,'CSC Mitre'!BI$1:BI$220,0)),"",VLOOKUP(MD$1,'Tactic Recode'!$A$1:$B$547,2,FALSE))</f>
        <v/>
      </c>
      <c r="ME62" t="str">
        <f>IF(ISERROR(MATCH(ME$1,'CSC Mitre'!BI$1:BI$220,0)),"",VLOOKUP(ME$1,'Tactic Recode'!$A$1:$B$547,2,FALSE))</f>
        <v/>
      </c>
      <c r="MF62" t="str">
        <f>IF(ISERROR(MATCH(MF$1,'CSC Mitre'!BI$1:BI$220,0)),"",VLOOKUP(MF$1,'Tactic Recode'!$A$1:$B$547,2,FALSE))</f>
        <v/>
      </c>
      <c r="MG62" t="str">
        <f>IF(ISERROR(MATCH(MG$1,'CSC Mitre'!BI$1:BI$220,0)),"",VLOOKUP(MG$1,'Tactic Recode'!$A$1:$B$547,2,FALSE))</f>
        <v/>
      </c>
      <c r="MH62" t="str">
        <f>IF(ISERROR(MATCH(MH$1,'CSC Mitre'!BI$1:BI$220,0)),"",VLOOKUP(MH$1,'Tactic Recode'!$A$1:$B$547,2,FALSE))</f>
        <v/>
      </c>
      <c r="MI62" t="str">
        <f>IF(ISERROR(MATCH(MI$1,'CSC Mitre'!BI$1:BI$220,0)),"",VLOOKUP(MI$1,'Tactic Recode'!$A$1:$B$547,2,FALSE))</f>
        <v/>
      </c>
      <c r="MJ62" t="str">
        <f>IF(ISERROR(MATCH(MJ$1,'CSC Mitre'!BI$1:BI$220,0)),"",VLOOKUP(MJ$1,'Tactic Recode'!$A$1:$B$547,2,FALSE))</f>
        <v/>
      </c>
      <c r="MK62" t="str">
        <f>IF(ISERROR(MATCH(MK$1,'CSC Mitre'!BI$1:BI$220,0)),"",VLOOKUP(MK$1,'Tactic Recode'!$A$1:$B$547,2,FALSE))</f>
        <v/>
      </c>
      <c r="ML62" t="str">
        <f>IF(ISERROR(MATCH(ML$1,'CSC Mitre'!BI$1:BI$220,0)),"",VLOOKUP(ML$1,'Tactic Recode'!$A$1:$B$547,2,FALSE))</f>
        <v/>
      </c>
      <c r="MM62" t="str">
        <f>IF(ISERROR(MATCH(MM$1,'CSC Mitre'!BI$1:BI$220,0)),"",VLOOKUP(MM$1,'Tactic Recode'!$A$1:$B$547,2,FALSE))</f>
        <v/>
      </c>
      <c r="MN62" t="str">
        <f>IF(ISERROR(MATCH(MN$1,'CSC Mitre'!BI$1:BI$220,0)),"",VLOOKUP(MN$1,'Tactic Recode'!$A$1:$B$547,2,FALSE))</f>
        <v/>
      </c>
      <c r="MO62" t="str">
        <f>IF(ISERROR(MATCH(MO$1,'CSC Mitre'!BI$1:BI$220,0)),"",VLOOKUP(MO$1,'Tactic Recode'!$A$1:$B$547,2,FALSE))</f>
        <v/>
      </c>
      <c r="MP62" t="str">
        <f>IF(ISERROR(MATCH(MP$1,'CSC Mitre'!BI$1:BI$220,0)),"",VLOOKUP(MP$1,'Tactic Recode'!$A$1:$B$547,2,FALSE))</f>
        <v/>
      </c>
      <c r="MQ62" t="str">
        <f>IF(ISERROR(MATCH(MQ$1,'CSC Mitre'!BI$1:BI$220,0)),"",VLOOKUP(MQ$1,'Tactic Recode'!$A$1:$B$547,2,FALSE))</f>
        <v/>
      </c>
      <c r="MR62" t="str">
        <f>IF(ISERROR(MATCH(MR$1,'CSC Mitre'!BI$1:BI$220,0)),"",VLOOKUP(MR$1,'Tactic Recode'!$A$1:$B$547,2,FALSE))</f>
        <v/>
      </c>
      <c r="MS62" t="str">
        <f>IF(ISERROR(MATCH(MS$1,'CSC Mitre'!BI$1:BI$220,0)),"",VLOOKUP(MS$1,'Tactic Recode'!$A$1:$B$547,2,FALSE))</f>
        <v/>
      </c>
      <c r="MT62" t="str">
        <f>IF(ISERROR(MATCH(MT$1,'CSC Mitre'!BI$1:BI$220,0)),"",VLOOKUP(MT$1,'Tactic Recode'!$A$1:$B$547,2,FALSE))</f>
        <v/>
      </c>
      <c r="MU62" t="str">
        <f>IF(ISERROR(MATCH(MU$1,'CSC Mitre'!BI$1:BI$220,0)),"",VLOOKUP(MU$1,'Tactic Recode'!$A$1:$B$547,2,FALSE))</f>
        <v/>
      </c>
      <c r="MV62" t="str">
        <f>IF(ISERROR(MATCH(MV$1,'CSC Mitre'!BI$1:BI$220,0)),"",VLOOKUP(MV$1,'Tactic Recode'!$A$1:$B$547,2,FALSE))</f>
        <v/>
      </c>
      <c r="MW62" t="str">
        <f>IF(ISERROR(MATCH(MW$1,'CSC Mitre'!BI$1:BI$220,0)),"",VLOOKUP(MW$1,'Tactic Recode'!$A$1:$B$547,2,FALSE))</f>
        <v/>
      </c>
      <c r="MX62" t="str">
        <f>IF(ISERROR(MATCH(MX$1,'CSC Mitre'!BI$1:BI$220,0)),"",VLOOKUP(MX$1,'Tactic Recode'!$A$1:$B$547,2,FALSE))</f>
        <v/>
      </c>
      <c r="MY62" t="str">
        <f>IF(ISERROR(MATCH(MY$1,'CSC Mitre'!BI$1:BI$220,0)),"",VLOOKUP(MY$1,'Tactic Recode'!$A$1:$B$547,2,FALSE))</f>
        <v/>
      </c>
      <c r="MZ62" t="str">
        <f>IF(ISERROR(MATCH(MZ$1,'CSC Mitre'!BI$1:BI$220,0)),"",VLOOKUP(MZ$1,'Tactic Recode'!$A$1:$B$547,2,FALSE))</f>
        <v/>
      </c>
      <c r="NA62" t="str">
        <f>IF(ISERROR(MATCH(NA$1,'CSC Mitre'!BI$1:BI$220,0)),"",VLOOKUP(NA$1,'Tactic Recode'!$A$1:$B$547,2,FALSE))</f>
        <v/>
      </c>
      <c r="NB62" t="str">
        <f>IF(ISERROR(MATCH(NB$1,'CSC Mitre'!BI$1:BI$220,0)),"",VLOOKUP(NB$1,'Tactic Recode'!$A$1:$B$547,2,FALSE))</f>
        <v/>
      </c>
      <c r="NC62" t="str">
        <f>IF(ISERROR(MATCH(NC$1,'CSC Mitre'!BI$1:BI$220,0)),"",VLOOKUP(NC$1,'Tactic Recode'!$A$1:$B$547,2,FALSE))</f>
        <v/>
      </c>
      <c r="ND62" t="str">
        <f>IF(ISERROR(MATCH(ND$1,'CSC Mitre'!BI$1:BI$220,0)),"",VLOOKUP(ND$1,'Tactic Recode'!$A$1:$B$547,2,FALSE))</f>
        <v/>
      </c>
      <c r="NE62" t="str">
        <f>IF(ISERROR(MATCH(NE$1,'CSC Mitre'!BI$1:BI$220,0)),"",VLOOKUP(NE$1,'Tactic Recode'!$A$1:$B$547,2,FALSE))</f>
        <v/>
      </c>
      <c r="NF62" t="str">
        <f>IF(ISERROR(MATCH(NF$1,'CSC Mitre'!BI$1:BI$220,0)),"",VLOOKUP(NF$1,'Tactic Recode'!$A$1:$B$547,2,FALSE))</f>
        <v/>
      </c>
      <c r="NG62" t="str">
        <f>IF(ISERROR(MATCH(NG$1,'CSC Mitre'!BI$1:BI$220,0)),"",VLOOKUP(NG$1,'Tactic Recode'!$A$1:$B$547,2,FALSE))</f>
        <v/>
      </c>
      <c r="NH62" t="str">
        <f>IF(ISERROR(MATCH(NH$1,'CSC Mitre'!BI$1:BI$220,0)),"",VLOOKUP(NH$1,'Tactic Recode'!$A$1:$B$547,2,FALSE))</f>
        <v/>
      </c>
      <c r="NI62" t="str">
        <f>IF(ISERROR(MATCH(NI$1,'CSC Mitre'!BI$1:BI$220,0)),"",VLOOKUP(NI$1,'Tactic Recode'!$A$1:$B$547,2,FALSE))</f>
        <v/>
      </c>
      <c r="NJ62" t="str">
        <f>IF(ISERROR(MATCH(NJ$1,'CSC Mitre'!BI$1:BI$220,0)),"",VLOOKUP(NJ$1,'Tactic Recode'!$A$1:$B$547,2,FALSE))</f>
        <v/>
      </c>
      <c r="NK62" t="str">
        <f>IF(ISERROR(MATCH(NK$1,'CSC Mitre'!BI$1:BI$220,0)),"",VLOOKUP(NK$1,'Tactic Recode'!$A$1:$B$547,2,FALSE))</f>
        <v/>
      </c>
      <c r="NL62" t="str">
        <f>IF(ISERROR(MATCH(NL$1,'CSC Mitre'!BI$1:BI$220,0)),"",VLOOKUP(NL$1,'Tactic Recode'!$A$1:$B$547,2,FALSE))</f>
        <v/>
      </c>
      <c r="NM62" t="str">
        <f>IF(ISERROR(MATCH(NM$1,'CSC Mitre'!BI$1:BI$220,0)),"",VLOOKUP(NM$1,'Tactic Recode'!$A$1:$B$547,2,FALSE))</f>
        <v/>
      </c>
      <c r="NN62" t="str">
        <f>IF(ISERROR(MATCH(NN$1,'CSC Mitre'!BI$1:BI$220,0)),"",VLOOKUP(NN$1,'Tactic Recode'!$A$1:$B$547,2,FALSE))</f>
        <v/>
      </c>
      <c r="NO62" t="str">
        <f>IF(ISERROR(MATCH(NO$1,'CSC Mitre'!BI$1:BI$220,0)),"",VLOOKUP(NO$1,'Tactic Recode'!$A$1:$B$547,2,FALSE))</f>
        <v/>
      </c>
      <c r="NP62" t="str">
        <f>IF(ISERROR(MATCH(NP$1,'CSC Mitre'!BI$1:BI$220,0)),"",VLOOKUP(NP$1,'Tactic Recode'!$A$1:$B$547,2,FALSE))</f>
        <v/>
      </c>
      <c r="NQ62" t="str">
        <f>IF(ISERROR(MATCH(NQ$1,'CSC Mitre'!BI$1:BI$220,0)),"",VLOOKUP(NQ$1,'Tactic Recode'!$A$1:$B$547,2,FALSE))</f>
        <v/>
      </c>
      <c r="NR62" t="str">
        <f>IF(ISERROR(MATCH(NR$1,'CSC Mitre'!BI$1:BI$220,0)),"",VLOOKUP(NR$1,'Tactic Recode'!$A$1:$B$547,2,FALSE))</f>
        <v/>
      </c>
      <c r="NS62" t="str">
        <f>IF(ISERROR(MATCH(NS$1,'CSC Mitre'!BI$1:BI$220,0)),"",VLOOKUP(NS$1,'Tactic Recode'!$A$1:$B$547,2,FALSE))</f>
        <v/>
      </c>
      <c r="NT62" t="str">
        <f>IF(ISERROR(MATCH(NT$1,'CSC Mitre'!BI$1:BI$220,0)),"",VLOOKUP(NT$1,'Tactic Recode'!$A$1:$B$547,2,FALSE))</f>
        <v/>
      </c>
      <c r="NU62" t="str">
        <f>IF(ISERROR(MATCH(NU$1,'CSC Mitre'!BI$1:BI$220,0)),"",VLOOKUP(NU$1,'Tactic Recode'!$A$1:$B$547,2,FALSE))</f>
        <v/>
      </c>
      <c r="NV62" t="str">
        <f>IF(ISERROR(MATCH(NV$1,'CSC Mitre'!BI$1:BI$220,0)),"",VLOOKUP(NV$1,'Tactic Recode'!$A$1:$B$547,2,FALSE))</f>
        <v/>
      </c>
      <c r="NW62" t="str">
        <f>IF(ISERROR(MATCH(NW$1,'CSC Mitre'!BI$1:BI$220,0)),"",VLOOKUP(NW$1,'Tactic Recode'!$A$1:$B$547,2,FALSE))</f>
        <v/>
      </c>
      <c r="NX62" t="str">
        <f>IF(ISERROR(MATCH(NX$1,'CSC Mitre'!BI$1:BI$220,0)),"",VLOOKUP(NX$1,'Tactic Recode'!$A$1:$B$547,2,FALSE))</f>
        <v/>
      </c>
      <c r="NY62" t="str">
        <f>IF(ISERROR(MATCH(NY$1,'CSC Mitre'!BI$1:BI$220,0)),"",VLOOKUP(NY$1,'Tactic Recode'!$A$1:$B$547,2,FALSE))</f>
        <v/>
      </c>
      <c r="NZ62" t="str">
        <f>IF(ISERROR(MATCH(NZ$1,'CSC Mitre'!BI$1:BI$220,0)),"",VLOOKUP(NZ$1,'Tactic Recode'!$A$1:$B$547,2,FALSE))</f>
        <v/>
      </c>
      <c r="OA62" t="str">
        <f>IF(ISERROR(MATCH(OA$1,'CSC Mitre'!BI$1:BI$220,0)),"",VLOOKUP(OA$1,'Tactic Recode'!$A$1:$B$547,2,FALSE))</f>
        <v/>
      </c>
      <c r="OB62" t="str">
        <f>IF(ISERROR(MATCH(OB$1,'CSC Mitre'!BI$1:BI$220,0)),"",VLOOKUP(OB$1,'Tactic Recode'!$A$1:$B$547,2,FALSE))</f>
        <v/>
      </c>
      <c r="OC62" t="str">
        <f>IF(ISERROR(MATCH(OC$1,'CSC Mitre'!BI$1:BI$220,0)),"",VLOOKUP(OC$1,'Tactic Recode'!$A$1:$B$547,2,FALSE))</f>
        <v/>
      </c>
      <c r="OD62" t="str">
        <f>IF(ISERROR(MATCH(OD$1,'CSC Mitre'!BI$1:BI$220,0)),"",VLOOKUP(OD$1,'Tactic Recode'!$A$1:$B$547,2,FALSE))</f>
        <v/>
      </c>
      <c r="OE62" t="str">
        <f>IF(ISERROR(MATCH(OE$1,'CSC Mitre'!BI$1:BI$220,0)),"",VLOOKUP(OE$1,'Tactic Recode'!$A$1:$B$547,2,FALSE))</f>
        <v/>
      </c>
      <c r="OF62" t="str">
        <f>IF(ISERROR(MATCH(OF$1,'CSC Mitre'!BI$1:BI$220,0)),"",VLOOKUP(OF$1,'Tactic Recode'!$A$1:$B$547,2,FALSE))</f>
        <v/>
      </c>
      <c r="OG62" t="str">
        <f>IF(ISERROR(MATCH(OG$1,'CSC Mitre'!BI$1:BI$220,0)),"",VLOOKUP(OG$1,'Tactic Recode'!$A$1:$B$547,2,FALSE))</f>
        <v/>
      </c>
      <c r="OH62" t="str">
        <f>IF(ISERROR(MATCH(OH$1,'CSC Mitre'!BI$1:BI$220,0)),"",VLOOKUP(OH$1,'Tactic Recode'!$A$1:$B$547,2,FALSE))</f>
        <v/>
      </c>
      <c r="OI62" t="str">
        <f>IF(ISERROR(MATCH(OI$1,'CSC Mitre'!BI$1:BI$220,0)),"",VLOOKUP(OI$1,'Tactic Recode'!$A$1:$B$547,2,FALSE))</f>
        <v/>
      </c>
      <c r="OJ62" t="str">
        <f>IF(ISERROR(MATCH(OJ$1,'CSC Mitre'!BI$1:BI$220,0)),"",VLOOKUP(OJ$1,'Tactic Recode'!$A$1:$B$547,2,FALSE))</f>
        <v/>
      </c>
      <c r="OK62" t="str">
        <f>IF(ISERROR(MATCH(OK$1,'CSC Mitre'!BI$1:BI$220,0)),"",VLOOKUP(OK$1,'Tactic Recode'!$A$1:$B$547,2,FALSE))</f>
        <v/>
      </c>
      <c r="OL62" t="str">
        <f>IF(ISERROR(MATCH(OL$1,'CSC Mitre'!BI$1:BI$220,0)),"",VLOOKUP(OL$1,'Tactic Recode'!$A$1:$B$547,2,FALSE))</f>
        <v>Defense Evasion</v>
      </c>
      <c r="OM62" t="str">
        <f>IF(ISERROR(MATCH(OM$1,'CSC Mitre'!BI$1:BI$220,0)),"",VLOOKUP(OM$1,'Tactic Recode'!$A$1:$B$547,2,FALSE))</f>
        <v/>
      </c>
      <c r="ON62" t="str">
        <f>IF(ISERROR(MATCH(ON$1,'CSC Mitre'!BI$1:BI$220,0)),"",VLOOKUP(ON$1,'Tactic Recode'!$A$1:$B$547,2,FALSE))</f>
        <v/>
      </c>
      <c r="OO62" t="str">
        <f>IF(ISERROR(MATCH(OO$1,'CSC Mitre'!BI$1:BI$220,0)),"",VLOOKUP(OO$1,'Tactic Recode'!$A$1:$B$547,2,FALSE))</f>
        <v/>
      </c>
      <c r="OP62" t="str">
        <f>IF(ISERROR(MATCH(OP$1,'CSC Mitre'!BI$1:BI$220,0)),"",VLOOKUP(OP$1,'Tactic Recode'!$A$1:$B$547,2,FALSE))</f>
        <v/>
      </c>
      <c r="OQ62" t="str">
        <f>IF(ISERROR(MATCH(OQ$1,'CSC Mitre'!BI$1:BI$220,0)),"",VLOOKUP(OQ$1,'Tactic Recode'!$A$1:$B$547,2,FALSE))</f>
        <v/>
      </c>
      <c r="OR62" t="str">
        <f>IF(ISERROR(MATCH(OR$1,'CSC Mitre'!BI$1:BI$220,0)),"",VLOOKUP(OR$1,'Tactic Recode'!$A$1:$B$547,2,FALSE))</f>
        <v/>
      </c>
      <c r="OS62" t="str">
        <f>IF(ISERROR(MATCH(OS$1,'CSC Mitre'!BI$1:BI$220,0)),"",VLOOKUP(OS$1,'Tactic Recode'!$A$1:$B$547,2,FALSE))</f>
        <v/>
      </c>
      <c r="OT62" t="str">
        <f>IF(ISERROR(MATCH(OT$1,'CSC Mitre'!BI$1:BI$220,0)),"",VLOOKUP(OT$1,'Tactic Recode'!$A$1:$B$547,2,FALSE))</f>
        <v/>
      </c>
      <c r="OU62" t="str">
        <f>IF(ISERROR(MATCH(OU$1,'CSC Mitre'!BI$1:BI$220,0)),"",VLOOKUP(OU$1,'Tactic Recode'!$A$1:$B$547,2,FALSE))</f>
        <v/>
      </c>
      <c r="OV62" t="str">
        <f>IF(ISERROR(MATCH(OV$1,'CSC Mitre'!BI$1:BI$220,0)),"",VLOOKUP(OV$1,'Tactic Recode'!$A$1:$B$547,2,FALSE))</f>
        <v/>
      </c>
      <c r="OW62" t="str">
        <f>IF(ISERROR(MATCH(OW$1,'CSC Mitre'!BI$1:BI$220,0)),"",VLOOKUP(OW$1,'Tactic Recode'!$A$1:$B$547,2,FALSE))</f>
        <v/>
      </c>
      <c r="OX62" t="str">
        <f>IF(ISERROR(MATCH(OX$1,'CSC Mitre'!BI$1:BI$220,0)),"",VLOOKUP(OX$1,'Tactic Recode'!$A$1:$B$547,2,FALSE))</f>
        <v/>
      </c>
      <c r="OY62" t="str">
        <f>IF(ISERROR(MATCH(OY$1,'CSC Mitre'!BI$1:BI$220,0)),"",VLOOKUP(OY$1,'Tactic Recode'!$A$1:$B$547,2,FALSE))</f>
        <v/>
      </c>
      <c r="OZ62" t="str">
        <f>IF(ISERROR(MATCH(OZ$1,'CSC Mitre'!BI$1:BI$220,0)),"",VLOOKUP(OZ$1,'Tactic Recode'!$A$1:$B$547,2,FALSE))</f>
        <v/>
      </c>
      <c r="PA62" t="str">
        <f>IF(ISERROR(MATCH(PA$1,'CSC Mitre'!BI$1:BI$220,0)),"",VLOOKUP(PA$1,'Tactic Recode'!$A$1:$B$547,2,FALSE))</f>
        <v/>
      </c>
      <c r="PB62" t="str">
        <f>IF(ISERROR(MATCH(PB$1,'CSC Mitre'!BI$1:BI$220,0)),"",VLOOKUP(PB$1,'Tactic Recode'!$A$1:$B$547,2,FALSE))</f>
        <v/>
      </c>
      <c r="PC62" t="str">
        <f>IF(ISERROR(MATCH(PC$1,'CSC Mitre'!BI$1:BI$220,0)),"",VLOOKUP(PC$1,'Tactic Recode'!$A$1:$B$547,2,FALSE))</f>
        <v/>
      </c>
      <c r="PD62" t="str">
        <f>IF(ISERROR(MATCH(PD$1,'CSC Mitre'!BI$1:BI$220,0)),"",VLOOKUP(PD$1,'Tactic Recode'!$A$1:$B$547,2,FALSE))</f>
        <v/>
      </c>
      <c r="PE62" t="str">
        <f>IF(ISERROR(MATCH(PE$1,'CSC Mitre'!BI$1:BI$220,0)),"",VLOOKUP(PE$1,'Tactic Recode'!$A$1:$B$547,2,FALSE))</f>
        <v/>
      </c>
      <c r="PF62" t="str">
        <f>IF(ISERROR(MATCH(PF$1,'CSC Mitre'!BI$1:BI$220,0)),"",VLOOKUP(PF$1,'Tactic Recode'!$A$1:$B$547,2,FALSE))</f>
        <v/>
      </c>
      <c r="PG62" t="str">
        <f>IF(ISERROR(MATCH(PG$1,'CSC Mitre'!BI$1:BI$220,0)),"",VLOOKUP(PG$1,'Tactic Recode'!$A$1:$B$547,2,FALSE))</f>
        <v/>
      </c>
      <c r="PH62" t="str">
        <f>IF(ISERROR(MATCH(PH$1,'CSC Mitre'!BI$1:BI$220,0)),"",VLOOKUP(PH$1,'Tactic Recode'!$A$1:$B$547,2,FALSE))</f>
        <v/>
      </c>
      <c r="PI62" t="str">
        <f>IF(ISERROR(MATCH(PI$1,'CSC Mitre'!BI$1:BI$220,0)),"",VLOOKUP(PI$1,'Tactic Recode'!$A$1:$B$547,2,FALSE))</f>
        <v/>
      </c>
      <c r="PJ62" t="str">
        <f>IF(ISERROR(MATCH(PJ$1,'CSC Mitre'!BI$1:BI$220,0)),"",VLOOKUP(PJ$1,'Tactic Recode'!$A$1:$B$547,2,FALSE))</f>
        <v/>
      </c>
      <c r="PK62" t="str">
        <f>IF(ISERROR(MATCH(PK$1,'CSC Mitre'!BI$1:BI$220,0)),"",VLOOKUP(PK$1,'Tactic Recode'!$A$1:$B$547,2,FALSE))</f>
        <v/>
      </c>
      <c r="PL62" t="str">
        <f>IF(ISERROR(MATCH(PL$1,'CSC Mitre'!BI$1:BI$220,0)),"",VLOOKUP(PL$1,'Tactic Recode'!$A$1:$B$547,2,FALSE))</f>
        <v/>
      </c>
      <c r="PM62" t="str">
        <f>IF(ISERROR(MATCH(PM$1,'CSC Mitre'!BI$1:BI$220,0)),"",VLOOKUP(PM$1,'Tactic Recode'!$A$1:$B$547,2,FALSE))</f>
        <v/>
      </c>
      <c r="PN62" t="str">
        <f>IF(ISERROR(MATCH(PN$1,'CSC Mitre'!BI$1:BI$220,0)),"",VLOOKUP(PN$1,'Tactic Recode'!$A$1:$B$547,2,FALSE))</f>
        <v/>
      </c>
      <c r="PO62" t="str">
        <f>IF(ISERROR(MATCH(PO$1,'CSC Mitre'!BI$1:BI$220,0)),"",VLOOKUP(PO$1,'Tactic Recode'!$A$1:$B$547,2,FALSE))</f>
        <v/>
      </c>
      <c r="PP62" t="str">
        <f>IF(ISERROR(MATCH(PP$1,'CSC Mitre'!BI$1:BI$220,0)),"",VLOOKUP(PP$1,'Tactic Recode'!$A$1:$B$547,2,FALSE))</f>
        <v/>
      </c>
      <c r="PQ62" t="str">
        <f>IF(ISERROR(MATCH(PQ$1,'CSC Mitre'!BI$1:BI$220,0)),"",VLOOKUP(PQ$1,'Tactic Recode'!$A$1:$B$547,2,FALSE))</f>
        <v/>
      </c>
      <c r="PR62" t="str">
        <f>IF(ISERROR(MATCH(PR$1,'CSC Mitre'!BI$1:BI$220,0)),"",VLOOKUP(PR$1,'Tactic Recode'!$A$1:$B$547,2,FALSE))</f>
        <v/>
      </c>
      <c r="PS62" t="str">
        <f>IF(ISERROR(MATCH(PS$1,'CSC Mitre'!BI$1:BI$220,0)),"",VLOOKUP(PS$1,'Tactic Recode'!$A$1:$B$547,2,FALSE))</f>
        <v/>
      </c>
      <c r="PT62" t="str">
        <f>IF(ISERROR(MATCH(PT$1,'CSC Mitre'!BI$1:BI$220,0)),"",VLOOKUP(PT$1,'Tactic Recode'!$A$1:$B$547,2,FALSE))</f>
        <v/>
      </c>
      <c r="PU62" t="str">
        <f>IF(ISERROR(MATCH(PU$1,'CSC Mitre'!BI$1:BI$220,0)),"",VLOOKUP(PU$1,'Tactic Recode'!$A$1:$B$547,2,FALSE))</f>
        <v/>
      </c>
      <c r="PV62" t="str">
        <f>IF(ISERROR(MATCH(PV$1,'CSC Mitre'!BI$1:BI$220,0)),"",VLOOKUP(PV$1,'Tactic Recode'!$A$1:$B$547,2,FALSE))</f>
        <v/>
      </c>
      <c r="PW62" t="str">
        <f>IF(ISERROR(MATCH(PW$1,'CSC Mitre'!BI$1:BI$220,0)),"",VLOOKUP(PW$1,'Tactic Recode'!$A$1:$B$547,2,FALSE))</f>
        <v/>
      </c>
      <c r="PX62" t="str">
        <f>IF(ISERROR(MATCH(PX$1,'CSC Mitre'!BI$1:BI$220,0)),"",VLOOKUP(PX$1,'Tactic Recode'!$A$1:$B$547,2,FALSE))</f>
        <v/>
      </c>
      <c r="PY62" t="str">
        <f>IF(ISERROR(MATCH(PY$1,'CSC Mitre'!BI$1:BI$220,0)),"",VLOOKUP(PY$1,'Tactic Recode'!$A$1:$B$547,2,FALSE))</f>
        <v/>
      </c>
      <c r="PZ62" t="str">
        <f>IF(ISERROR(MATCH(PZ$1,'CSC Mitre'!BI$1:BI$220,0)),"",VLOOKUP(PZ$1,'Tactic Recode'!$A$1:$B$547,2,FALSE))</f>
        <v/>
      </c>
      <c r="QA62" t="str">
        <f>IF(ISERROR(MATCH(QA$1,'CSC Mitre'!BI$1:BI$220,0)),"",VLOOKUP(QA$1,'Tactic Recode'!$A$1:$B$547,2,FALSE))</f>
        <v/>
      </c>
      <c r="QB62" t="str">
        <f>IF(ISERROR(MATCH(QB$1,'CSC Mitre'!BI$1:BI$220,0)),"",VLOOKUP(QB$1,'Tactic Recode'!$A$1:$B$547,2,FALSE))</f>
        <v/>
      </c>
      <c r="QC62" t="str">
        <f>IF(ISERROR(MATCH(QC$1,'CSC Mitre'!BI$1:BI$220,0)),"",VLOOKUP(QC$1,'Tactic Recode'!$A$1:$B$547,2,FALSE))</f>
        <v/>
      </c>
      <c r="QD62" t="str">
        <f>IF(ISERROR(MATCH(QD$1,'CSC Mitre'!BI$1:BI$220,0)),"",VLOOKUP(QD$1,'Tactic Recode'!$A$1:$B$547,2,FALSE))</f>
        <v/>
      </c>
      <c r="QE62" t="str">
        <f>IF(ISERROR(MATCH(QE$1,'CSC Mitre'!BI$1:BI$220,0)),"",VLOOKUP(QE$1,'Tactic Recode'!$A$1:$B$547,2,FALSE))</f>
        <v/>
      </c>
      <c r="QF62" t="str">
        <f>IF(ISERROR(MATCH(QF$1,'CSC Mitre'!BI$1:BI$220,0)),"",VLOOKUP(QF$1,'Tactic Recode'!$A$1:$B$547,2,FALSE))</f>
        <v/>
      </c>
      <c r="QG62" t="str">
        <f>IF(ISERROR(MATCH(QG$1,'CSC Mitre'!BI$1:BI$220,0)),"",VLOOKUP(QG$1,'Tactic Recode'!$A$1:$B$547,2,FALSE))</f>
        <v/>
      </c>
      <c r="QH62" t="str">
        <f>IF(ISERROR(MATCH(QH$1,'CSC Mitre'!BI$1:BI$220,0)),"",VLOOKUP(QH$1,'Tactic Recode'!$A$1:$B$547,2,FALSE))</f>
        <v/>
      </c>
      <c r="QI62" t="str">
        <f>IF(ISERROR(MATCH(QI$1,'CSC Mitre'!BI$1:BI$220,0)),"",VLOOKUP(QI$1,'Tactic Recode'!$A$1:$B$547,2,FALSE))</f>
        <v/>
      </c>
      <c r="QJ62" t="str">
        <f>IF(ISERROR(MATCH(QJ$1,'CSC Mitre'!BI$1:BI$220,0)),"",VLOOKUP(QJ$1,'Tactic Recode'!$A$1:$B$547,2,FALSE))</f>
        <v/>
      </c>
      <c r="QK62" t="str">
        <f>IF(ISERROR(MATCH(QK$1,'CSC Mitre'!BI$1:BI$220,0)),"",VLOOKUP(QK$1,'Tactic Recode'!$A$1:$B$547,2,FALSE))</f>
        <v/>
      </c>
      <c r="QL62" t="str">
        <f>IF(ISERROR(MATCH(QL$1,'CSC Mitre'!BI$1:BI$220,0)),"",VLOOKUP(QL$1,'Tactic Recode'!$A$1:$B$547,2,FALSE))</f>
        <v/>
      </c>
      <c r="QM62" t="str">
        <f>IF(ISERROR(MATCH(QM$1,'CSC Mitre'!BI$1:BI$220,0)),"",VLOOKUP(QM$1,'Tactic Recode'!$A$1:$B$547,2,FALSE))</f>
        <v/>
      </c>
      <c r="QN62" t="str">
        <f>IF(ISERROR(MATCH(QN$1,'CSC Mitre'!BI$1:BI$220,0)),"",VLOOKUP(QN$1,'Tactic Recode'!$A$1:$B$547,2,FALSE))</f>
        <v/>
      </c>
      <c r="QO62" t="str">
        <f>IF(ISERROR(MATCH(QO$1,'CSC Mitre'!BI$1:BI$220,0)),"",VLOOKUP(QO$1,'Tactic Recode'!$A$1:$B$547,2,FALSE))</f>
        <v/>
      </c>
      <c r="QP62" t="str">
        <f>IF(ISERROR(MATCH(QP$1,'CSC Mitre'!BI$1:BI$220,0)),"",VLOOKUP(QP$1,'Tactic Recode'!$A$1:$B$547,2,FALSE))</f>
        <v/>
      </c>
      <c r="QQ62" t="str">
        <f>IF(ISERROR(MATCH(QQ$1,'CSC Mitre'!BI$1:BI$220,0)),"",VLOOKUP(QQ$1,'Tactic Recode'!$A$1:$B$547,2,FALSE))</f>
        <v/>
      </c>
      <c r="QR62" t="str">
        <f>IF(ISERROR(MATCH(QR$1,'CSC Mitre'!BI$1:BI$220,0)),"",VLOOKUP(QR$1,'Tactic Recode'!$A$1:$B$547,2,FALSE))</f>
        <v/>
      </c>
      <c r="QS62" t="str">
        <f>IF(ISERROR(MATCH(QS$1,'CSC Mitre'!BI$1:BI$220,0)),"",VLOOKUP(QS$1,'Tactic Recode'!$A$1:$B$547,2,FALSE))</f>
        <v/>
      </c>
      <c r="QT62" t="str">
        <f>IF(ISERROR(MATCH(QT$1,'CSC Mitre'!BI$1:BI$220,0)),"",VLOOKUP(QT$1,'Tactic Recode'!$A$1:$B$547,2,FALSE))</f>
        <v/>
      </c>
      <c r="QU62" t="str">
        <f>IF(ISERROR(MATCH(QU$1,'CSC Mitre'!BI$1:BI$220,0)),"",VLOOKUP(QU$1,'Tactic Recode'!$A$1:$B$547,2,FALSE))</f>
        <v/>
      </c>
      <c r="QV62" t="str">
        <f>IF(ISERROR(MATCH(QV$1,'CSC Mitre'!BI$1:BI$220,0)),"",VLOOKUP(QV$1,'Tactic Recode'!$A$1:$B$547,2,FALSE))</f>
        <v/>
      </c>
      <c r="QW62" t="str">
        <f>IF(ISERROR(MATCH(QW$1,'CSC Mitre'!BI$1:BI$220,0)),"",VLOOKUP(QW$1,'Tactic Recode'!$A$1:$B$547,2,FALSE))</f>
        <v/>
      </c>
      <c r="QX62" t="str">
        <f>IF(ISERROR(MATCH(QX$1,'CSC Mitre'!BI$1:BI$220,0)),"",VLOOKUP(QX$1,'Tactic Recode'!$A$1:$B$547,2,FALSE))</f>
        <v/>
      </c>
      <c r="QY62" t="str">
        <f>IF(ISERROR(MATCH(QY$1,'CSC Mitre'!BI$1:BI$220,0)),"",VLOOKUP(QY$1,'Tactic Recode'!$A$1:$B$547,2,FALSE))</f>
        <v/>
      </c>
      <c r="QZ62" t="str">
        <f>IF(ISERROR(MATCH(QZ$1,'CSC Mitre'!BI$1:BI$220,0)),"",VLOOKUP(QZ$1,'Tactic Recode'!$A$1:$B$547,2,FALSE))</f>
        <v/>
      </c>
      <c r="RA62" t="str">
        <f>IF(ISERROR(MATCH(RA$1,'CSC Mitre'!BI$1:BI$220,0)),"",VLOOKUP(RA$1,'Tactic Recode'!$A$1:$B$547,2,FALSE))</f>
        <v/>
      </c>
      <c r="RB62" t="str">
        <f>IF(ISERROR(MATCH(RB$1,'CSC Mitre'!BI$1:BI$220,0)),"",VLOOKUP(RB$1,'Tactic Recode'!$A$1:$B$547,2,FALSE))</f>
        <v/>
      </c>
      <c r="RC62" t="str">
        <f>IF(ISERROR(MATCH(RC$1,'CSC Mitre'!BI$1:BI$220,0)),"",VLOOKUP(RC$1,'Tactic Recode'!$A$1:$B$547,2,FALSE))</f>
        <v/>
      </c>
      <c r="RD62" t="str">
        <f>IF(ISERROR(MATCH(RD$1,'CSC Mitre'!BI$1:BI$220,0)),"",VLOOKUP(RD$1,'Tactic Recode'!$A$1:$B$547,2,FALSE))</f>
        <v/>
      </c>
      <c r="RE62" t="str">
        <f>IF(ISERROR(MATCH(RE$1,'CSC Mitre'!BI$1:BI$220,0)),"",VLOOKUP(RE$1,'Tactic Recode'!$A$1:$B$547,2,FALSE))</f>
        <v/>
      </c>
      <c r="RF62" t="str">
        <f>IF(ISERROR(MATCH(RF$1,'CSC Mitre'!BI$1:BI$220,0)),"",VLOOKUP(RF$1,'Tactic Recode'!$A$1:$B$547,2,FALSE))</f>
        <v/>
      </c>
      <c r="RG62" t="str">
        <f>IF(ISERROR(MATCH(RG$1,'CSC Mitre'!BI$1:BI$220,0)),"",VLOOKUP(RG$1,'Tactic Recode'!$A$1:$B$547,2,FALSE))</f>
        <v/>
      </c>
      <c r="RH62" t="str">
        <f>IF(ISERROR(MATCH(RH$1,'CSC Mitre'!BI$1:BI$220,0)),"",VLOOKUP(RH$1,'Tactic Recode'!$A$1:$B$547,2,FALSE))</f>
        <v/>
      </c>
      <c r="RI62" t="str">
        <f>IF(ISERROR(MATCH(RI$1,'CSC Mitre'!BI$1:BI$220,0)),"",VLOOKUP(RI$1,'Tactic Recode'!$A$1:$B$547,2,FALSE))</f>
        <v/>
      </c>
      <c r="RJ62" t="str">
        <f>IF(ISERROR(MATCH(RJ$1,'CSC Mitre'!BI$1:BI$220,0)),"",VLOOKUP(RJ$1,'Tactic Recode'!$A$1:$B$547,2,FALSE))</f>
        <v/>
      </c>
      <c r="RK62" t="str">
        <f>IF(ISERROR(MATCH(RK$1,'CSC Mitre'!BI$1:BI$220,0)),"",VLOOKUP(RK$1,'Tactic Recode'!$A$1:$B$547,2,FALSE))</f>
        <v/>
      </c>
      <c r="RL62" t="str">
        <f>IF(ISERROR(MATCH(RL$1,'CSC Mitre'!BI$1:BI$220,0)),"",VLOOKUP(RL$1,'Tactic Recode'!$A$1:$B$547,2,FALSE))</f>
        <v/>
      </c>
      <c r="RM62" t="str">
        <f>IF(ISERROR(MATCH(RM$1,'CSC Mitre'!BI$1:BI$220,0)),"",VLOOKUP(RM$1,'Tactic Recode'!$A$1:$B$547,2,FALSE))</f>
        <v/>
      </c>
      <c r="RN62" t="str">
        <f>IF(ISERROR(MATCH(RN$1,'CSC Mitre'!BI$1:BI$220,0)),"",VLOOKUP(RN$1,'Tactic Recode'!$A$1:$B$547,2,FALSE))</f>
        <v/>
      </c>
      <c r="RO62" t="str">
        <f>IF(ISERROR(MATCH(RO$1,'CSC Mitre'!BI$1:BI$220,0)),"",VLOOKUP(RO$1,'Tactic Recode'!$A$1:$B$547,2,FALSE))</f>
        <v/>
      </c>
      <c r="RP62" t="str">
        <f>IF(ISERROR(MATCH(RP$1,'CSC Mitre'!BI$1:BI$220,0)),"",VLOOKUP(RP$1,'Tactic Recode'!$A$1:$B$547,2,FALSE))</f>
        <v/>
      </c>
      <c r="RQ62" t="str">
        <f>IF(ISERROR(MATCH(RQ$1,'CSC Mitre'!BI$1:BI$220,0)),"",VLOOKUP(RQ$1,'Tactic Recode'!$A$1:$B$547,2,FALSE))</f>
        <v/>
      </c>
      <c r="RR62" t="str">
        <f>IF(ISERROR(MATCH(RR$1,'CSC Mitre'!BI$1:BI$220,0)),"",VLOOKUP(RR$1,'Tactic Recode'!$A$1:$B$547,2,FALSE))</f>
        <v/>
      </c>
      <c r="RS62" t="str">
        <f>IF(ISERROR(MATCH(RS$1,'CSC Mitre'!BI$1:BI$220,0)),"",VLOOKUP(RS$1,'Tactic Recode'!$A$1:$B$547,2,FALSE))</f>
        <v/>
      </c>
      <c r="RT62" t="str">
        <f>IF(ISERROR(MATCH(RT$1,'CSC Mitre'!BI$1:BI$220,0)),"",VLOOKUP(RT$1,'Tactic Recode'!$A$1:$B$547,2,FALSE))</f>
        <v/>
      </c>
      <c r="RU62" t="str">
        <f>IF(ISERROR(MATCH(RU$1,'CSC Mitre'!BI$1:BI$220,0)),"",VLOOKUP(RU$1,'Tactic Recode'!$A$1:$B$547,2,FALSE))</f>
        <v/>
      </c>
      <c r="RV62" t="str">
        <f>IF(ISERROR(MATCH(RV$1,'CSC Mitre'!BI$1:BI$220,0)),"",VLOOKUP(RV$1,'Tactic Recode'!$A$1:$B$547,2,FALSE))</f>
        <v/>
      </c>
      <c r="RW62" t="str">
        <f>IF(ISERROR(MATCH(RW$1,'CSC Mitre'!BI$1:BI$220,0)),"",VLOOKUP(RW$1,'Tactic Recode'!$A$1:$B$547,2,FALSE))</f>
        <v/>
      </c>
      <c r="RX62" t="str">
        <f>IF(ISERROR(MATCH(RX$1,'CSC Mitre'!BI$1:BI$220,0)),"",VLOOKUP(RX$1,'Tactic Recode'!$A$1:$B$547,2,FALSE))</f>
        <v/>
      </c>
      <c r="RY62" t="str">
        <f>IF(ISERROR(MATCH(RY$1,'CSC Mitre'!BI$1:BI$220,0)),"",VLOOKUP(RY$1,'Tactic Recode'!$A$1:$B$547,2,FALSE))</f>
        <v/>
      </c>
      <c r="RZ62" t="str">
        <f>IF(ISERROR(MATCH(RZ$1,'CSC Mitre'!BI$1:BI$220,0)),"",VLOOKUP(RZ$1,'Tactic Recode'!$A$1:$B$547,2,FALSE))</f>
        <v/>
      </c>
      <c r="SA62" t="str">
        <f>IF(ISERROR(MATCH(SA$1,'CSC Mitre'!BI$1:BI$220,0)),"",VLOOKUP(SA$1,'Tactic Recode'!$A$1:$B$547,2,FALSE))</f>
        <v/>
      </c>
      <c r="SB62" t="str">
        <f>IF(ISERROR(MATCH(SB$1,'CSC Mitre'!BI$1:BI$220,0)),"",VLOOKUP(SB$1,'Tactic Recode'!$A$1:$B$547,2,FALSE))</f>
        <v/>
      </c>
      <c r="SC62" t="str">
        <f>IF(ISERROR(MATCH(SC$1,'CSC Mitre'!BI$1:BI$220,0)),"",VLOOKUP(SC$1,'Tactic Recode'!$A$1:$B$547,2,FALSE))</f>
        <v/>
      </c>
      <c r="SD62" t="str">
        <f>IF(ISERROR(MATCH(SD$1,'CSC Mitre'!BI$1:BI$220,0)),"",VLOOKUP(SD$1,'Tactic Recode'!$A$1:$B$547,2,FALSE))</f>
        <v/>
      </c>
      <c r="SE62" t="str">
        <f>IF(ISERROR(MATCH(SE$1,'CSC Mitre'!BI$1:BI$220,0)),"",VLOOKUP(SE$1,'Tactic Recode'!$A$1:$B$547,2,FALSE))</f>
        <v/>
      </c>
      <c r="SF62" t="str">
        <f>IF(ISERROR(MATCH(SF$1,'CSC Mitre'!BI$1:BI$220,0)),"",VLOOKUP(SF$1,'Tactic Recode'!$A$1:$B$547,2,FALSE))</f>
        <v/>
      </c>
      <c r="SG62" t="str">
        <f>IF(ISERROR(MATCH(SG$1,'CSC Mitre'!BI$1:BI$220,0)),"",VLOOKUP(SG$1,'Tactic Recode'!$A$1:$B$547,2,FALSE))</f>
        <v/>
      </c>
      <c r="SH62" t="str">
        <f>IF(ISERROR(MATCH(SH$1,'CSC Mitre'!BI$1:BI$220,0)),"",VLOOKUP(SH$1,'Tactic Recode'!$A$1:$B$547,2,FALSE))</f>
        <v/>
      </c>
      <c r="SI62" t="str">
        <f>IF(ISERROR(MATCH(SI$1,'CSC Mitre'!BI$1:BI$220,0)),"",VLOOKUP(SI$1,'Tactic Recode'!$A$1:$B$547,2,FALSE))</f>
        <v/>
      </c>
      <c r="SJ62" t="str">
        <f>IF(ISERROR(MATCH(SJ$1,'CSC Mitre'!BI$1:BI$220,0)),"",VLOOKUP(SJ$1,'Tactic Recode'!$A$1:$B$547,2,FALSE))</f>
        <v/>
      </c>
      <c r="SK62" t="str">
        <f>IF(ISERROR(MATCH(SK$1,'CSC Mitre'!BI$1:BI$220,0)),"",VLOOKUP(SK$1,'Tactic Recode'!$A$1:$B$547,2,FALSE))</f>
        <v/>
      </c>
      <c r="SL62" t="str">
        <f>IF(ISERROR(MATCH(SL$1,'CSC Mitre'!BI$1:BI$220,0)),"",VLOOKUP(SL$1,'Tactic Recode'!$A$1:$B$547,2,FALSE))</f>
        <v/>
      </c>
      <c r="SM62" t="str">
        <f>IF(ISERROR(MATCH(SM$1,'CSC Mitre'!BI$1:BI$220,0)),"",VLOOKUP(SM$1,'Tactic Recode'!$A$1:$B$547,2,FALSE))</f>
        <v/>
      </c>
      <c r="SN62" t="str">
        <f>IF(ISERROR(MATCH(SN$1,'CSC Mitre'!BI$1:BI$220,0)),"",VLOOKUP(SN$1,'Tactic Recode'!$A$1:$B$547,2,FALSE))</f>
        <v/>
      </c>
      <c r="SO62" t="str">
        <f>IF(ISERROR(MATCH(SO$1,'CSC Mitre'!BI$1:BI$220,0)),"",VLOOKUP(SO$1,'Tactic Recode'!$A$1:$B$547,2,FALSE))</f>
        <v/>
      </c>
      <c r="SP62" t="str">
        <f>IF(ISERROR(MATCH(SP$1,'CSC Mitre'!BI$1:BI$220,0)),"",VLOOKUP(SP$1,'Tactic Recode'!$A$1:$B$547,2,FALSE))</f>
        <v/>
      </c>
      <c r="SQ62" t="str">
        <f>IF(ISERROR(MATCH(SQ$1,'CSC Mitre'!BI$1:BI$220,0)),"",VLOOKUP(SQ$1,'Tactic Recode'!$A$1:$B$547,2,FALSE))</f>
        <v/>
      </c>
      <c r="SR62" t="str">
        <f>IF(ISERROR(MATCH(SR$1,'CSC Mitre'!BI$1:BI$220,0)),"",VLOOKUP(SR$1,'Tactic Recode'!$A$1:$B$547,2,FALSE))</f>
        <v/>
      </c>
      <c r="SS62" t="str">
        <f>IF(ISERROR(MATCH(SS$1,'CSC Mitre'!BI$1:BI$220,0)),"",VLOOKUP(SS$1,'Tactic Recode'!$A$1:$B$547,2,FALSE))</f>
        <v/>
      </c>
      <c r="ST62" t="str">
        <f>IF(ISERROR(MATCH(ST$1,'CSC Mitre'!BI$1:BI$220,0)),"",VLOOKUP(ST$1,'Tactic Recode'!$A$1:$B$547,2,FALSE))</f>
        <v/>
      </c>
      <c r="SU62" t="str">
        <f>IF(ISERROR(MATCH(SU$1,'CSC Mitre'!BI$1:BI$220,0)),"",VLOOKUP(SU$1,'Tactic Recode'!$A$1:$B$547,2,FALSE))</f>
        <v/>
      </c>
      <c r="SV62" t="str">
        <f>IF(ISERROR(MATCH(SV$1,'CSC Mitre'!BI$1:BI$220,0)),"",VLOOKUP(SV$1,'Tactic Recode'!$A$1:$B$547,2,FALSE))</f>
        <v/>
      </c>
      <c r="SW62" t="str">
        <f>IF(ISERROR(MATCH(SW$1,'CSC Mitre'!BI$1:BI$220,0)),"",VLOOKUP(SW$1,'Tactic Recode'!$A$1:$B$547,2,FALSE))</f>
        <v/>
      </c>
      <c r="SX62" t="str">
        <f>IF(ISERROR(MATCH(SX$1,'CSC Mitre'!BI$1:BI$220,0)),"",VLOOKUP(SX$1,'Tactic Recode'!$A$1:$B$547,2,FALSE))</f>
        <v/>
      </c>
      <c r="SY62" t="str">
        <f>IF(ISERROR(MATCH(SY$1,'CSC Mitre'!BI$1:BI$220,0)),"",VLOOKUP(SY$1,'Tactic Recode'!$A$1:$B$547,2,FALSE))</f>
        <v/>
      </c>
      <c r="SZ62" t="str">
        <f>IF(ISERROR(MATCH(SZ$1,'CSC Mitre'!BI$1:BI$220,0)),"",VLOOKUP(SZ$1,'Tactic Recode'!$A$1:$B$547,2,FALSE))</f>
        <v/>
      </c>
      <c r="TA62" t="str">
        <f>IF(ISERROR(MATCH(TA$1,'CSC Mitre'!BI$1:BI$220,0)),"",VLOOKUP(TA$1,'Tactic Recode'!$A$1:$B$547,2,FALSE))</f>
        <v/>
      </c>
      <c r="TB62" t="str">
        <f>IF(ISERROR(MATCH(TB$1,'CSC Mitre'!BI$1:BI$220,0)),"",VLOOKUP(TB$1,'Tactic Recode'!$A$1:$B$547,2,FALSE))</f>
        <v/>
      </c>
      <c r="TC62" t="str">
        <f>IF(ISERROR(MATCH(TC$1,'CSC Mitre'!BI$1:BI$220,0)),"",VLOOKUP(TC$1,'Tactic Recode'!$A$1:$B$547,2,FALSE))</f>
        <v/>
      </c>
      <c r="TD62" t="str">
        <f>IF(ISERROR(MATCH(TD$1,'CSC Mitre'!BI$1:BI$220,0)),"",VLOOKUP(TD$1,'Tactic Recode'!$A$1:$B$547,2,FALSE))</f>
        <v/>
      </c>
      <c r="TE62" t="str">
        <f>IF(ISERROR(MATCH(TE$1,'CSC Mitre'!BI$1:BI$220,0)),"",VLOOKUP(TE$1,'Tactic Recode'!$A$1:$B$547,2,FALSE))</f>
        <v/>
      </c>
      <c r="TF62" t="str">
        <f>IF(ISERROR(MATCH(TF$1,'CSC Mitre'!BI$1:BI$220,0)),"",VLOOKUP(TF$1,'Tactic Recode'!$A$1:$B$547,2,FALSE))</f>
        <v/>
      </c>
      <c r="TG62" t="str">
        <f>IF(ISERROR(MATCH(TG$1,'CSC Mitre'!BI$1:BI$220,0)),"",VLOOKUP(TG$1,'Tactic Recode'!$A$1:$B$547,2,FALSE))</f>
        <v/>
      </c>
      <c r="TH62" t="str">
        <f>IF(ISERROR(MATCH(TH$1,'CSC Mitre'!BI$1:BI$220,0)),"",VLOOKUP(TH$1,'Tactic Recode'!$A$1:$B$547,2,FALSE))</f>
        <v/>
      </c>
      <c r="TI62" t="str">
        <f>IF(ISERROR(MATCH(TI$1,'CSC Mitre'!BI$1:BI$220,0)),"",VLOOKUP(TI$1,'Tactic Recode'!$A$1:$B$547,2,FALSE))</f>
        <v/>
      </c>
      <c r="TJ62" t="str">
        <f>IF(ISERROR(MATCH(TJ$1,'CSC Mitre'!BI$1:BI$220,0)),"",VLOOKUP(TJ$1,'Tactic Recode'!$A$1:$B$547,2,FALSE))</f>
        <v/>
      </c>
      <c r="TK62" t="str">
        <f>IF(ISERROR(MATCH(TK$1,'CSC Mitre'!BI$1:BI$220,0)),"",VLOOKUP(TK$1,'Tactic Recode'!$A$1:$B$547,2,FALSE))</f>
        <v/>
      </c>
      <c r="TL62" t="str">
        <f>IF(ISERROR(MATCH(TL$1,'CSC Mitre'!BI$1:BI$220,0)),"",VLOOKUP(TL$1,'Tactic Recode'!$A$1:$B$547,2,FALSE))</f>
        <v/>
      </c>
      <c r="TM62" t="str">
        <f>IF(ISERROR(MATCH(TM$1,'CSC Mitre'!BI$1:BI$220,0)),"",VLOOKUP(TM$1,'Tactic Recode'!$A$1:$B$547,2,FALSE))</f>
        <v/>
      </c>
      <c r="TN62" t="str">
        <f>IF(ISERROR(MATCH(TN$1,'CSC Mitre'!BI$1:BI$220,0)),"",VLOOKUP(TN$1,'Tactic Recode'!$A$1:$B$547,2,FALSE))</f>
        <v/>
      </c>
      <c r="TO62" t="str">
        <f>IF(ISERROR(MATCH(TO$1,'CSC Mitre'!BI$1:BI$220,0)),"",VLOOKUP(TO$1,'Tactic Recode'!$A$1:$B$547,2,FALSE))</f>
        <v/>
      </c>
      <c r="TP62" t="str">
        <f>IF(ISERROR(MATCH(TP$1,'CSC Mitre'!BI$1:BI$220,0)),"",VLOOKUP(TP$1,'Tactic Recode'!$A$1:$B$547,2,FALSE))</f>
        <v/>
      </c>
      <c r="TQ62" t="str">
        <f>IF(ISERROR(MATCH(TQ$1,'CSC Mitre'!BI$1:BI$220,0)),"",VLOOKUP(TQ$1,'Tactic Recode'!$A$1:$B$547,2,FALSE))</f>
        <v/>
      </c>
      <c r="TR62" t="str">
        <f>IF(ISERROR(MATCH(TR$1,'CSC Mitre'!BI$1:BI$220,0)),"",VLOOKUP(TR$1,'Tactic Recode'!$A$1:$B$547,2,FALSE))</f>
        <v/>
      </c>
      <c r="TS62" t="str">
        <f>IF(ISERROR(MATCH(TS$1,'CSC Mitre'!BI$1:BI$220,0)),"",VLOOKUP(TS$1,'Tactic Recode'!$A$1:$B$547,2,FALSE))</f>
        <v/>
      </c>
      <c r="TT62" t="str">
        <f>IF(ISERROR(MATCH(TT$1,'CSC Mitre'!BI$1:BI$220,0)),"",VLOOKUP(TT$1,'Tactic Recode'!$A$1:$B$547,2,FALSE))</f>
        <v/>
      </c>
      <c r="TU62" t="str">
        <f>IF(ISERROR(MATCH(TU$1,'CSC Mitre'!BI$1:BI$220,0)),"",VLOOKUP(TU$1,'Tactic Recode'!$A$1:$B$547,2,FALSE))</f>
        <v/>
      </c>
      <c r="TV62" t="str">
        <f>IF(ISERROR(MATCH(TV$1,'CSC Mitre'!BI$1:BI$220,0)),"",VLOOKUP(TV$1,'Tactic Recode'!$A$1:$B$547,2,FALSE))</f>
        <v/>
      </c>
      <c r="TW62" t="str">
        <f>IF(ISERROR(MATCH(TW$1,'CSC Mitre'!BI$1:BI$220,0)),"",VLOOKUP(TW$1,'Tactic Recode'!$A$1:$B$547,2,FALSE))</f>
        <v/>
      </c>
      <c r="TX62" t="str">
        <f>IF(ISERROR(MATCH(TX$1,'CSC Mitre'!BI$1:BI$220,0)),"",VLOOKUP(TX$1,'Tactic Recode'!$A$1:$B$547,2,FALSE))</f>
        <v/>
      </c>
      <c r="TY62" t="str">
        <f>IF(ISERROR(MATCH(TY$1,'CSC Mitre'!BI$1:BI$220,0)),"",VLOOKUP(TY$1,'Tactic Recode'!$A$1:$B$547,2,FALSE))</f>
        <v/>
      </c>
      <c r="TZ62" t="str">
        <f>IF(ISERROR(MATCH(TZ$1,'CSC Mitre'!BI$1:BI$220,0)),"",VLOOKUP(TZ$1,'Tactic Recode'!$A$1:$B$547,2,FALSE))</f>
        <v/>
      </c>
      <c r="UA62" t="str">
        <f>IF(ISERROR(MATCH(UA$1,'CSC Mitre'!BI$1:BI$220,0)),"",VLOOKUP(UA$1,'Tactic Recode'!$A$1:$B$547,2,FALSE))</f>
        <v/>
      </c>
      <c r="UB62" t="str">
        <f>IF(ISERROR(MATCH(UB$1,'CSC Mitre'!BI$1:BI$220,0)),"",VLOOKUP(UB$1,'Tactic Recode'!$A$1:$B$547,2,FALSE))</f>
        <v/>
      </c>
    </row>
    <row r="63" spans="1:548" x14ac:dyDescent="0.25">
      <c r="A63" s="59" t="s">
        <v>460</v>
      </c>
      <c r="B63" t="str">
        <f>IF(ISERROR(MATCH(B$1,'CSC Mitre'!BJ$1:BJ$220,0)),"",VLOOKUP(B$1,'Tactic Recode'!$A$1:$B$547,2,FALSE))</f>
        <v/>
      </c>
      <c r="C63" t="str">
        <f>IF(ISERROR(MATCH(C$1,'CSC Mitre'!BJ$1:BJ$220,0)),"",VLOOKUP(C$1,'Tactic Recode'!$A$1:$B$547,2,FALSE))</f>
        <v/>
      </c>
      <c r="D63" t="str">
        <f>IF(ISERROR(MATCH(D$1,'CSC Mitre'!BJ$1:BJ$220,0)),"",VLOOKUP(D$1,'Tactic Recode'!$A$1:$B$547,2,FALSE))</f>
        <v/>
      </c>
      <c r="E63" t="str">
        <f>IF(ISERROR(MATCH(E$1,'CSC Mitre'!BJ$1:BJ$220,0)),"",VLOOKUP(E$1,'Tactic Recode'!$A$1:$B$547,2,FALSE))</f>
        <v/>
      </c>
      <c r="F63" t="str">
        <f>IF(ISERROR(MATCH(F$1,'CSC Mitre'!BJ$1:BJ$220,0)),"",VLOOKUP(F$1,'Tactic Recode'!$A$1:$B$547,2,FALSE))</f>
        <v/>
      </c>
      <c r="G63" t="str">
        <f>IF(ISERROR(MATCH(G$1,'CSC Mitre'!BJ$1:BJ$220,0)),"",VLOOKUP(G$1,'Tactic Recode'!$A$1:$B$547,2,FALSE))</f>
        <v/>
      </c>
      <c r="H63" t="str">
        <f>IF(ISERROR(MATCH(H$1,'CSC Mitre'!BJ$1:BJ$220,0)),"",VLOOKUP(H$1,'Tactic Recode'!$A$1:$B$547,2,FALSE))</f>
        <v/>
      </c>
      <c r="I63" t="str">
        <f>IF(ISERROR(MATCH(I$1,'CSC Mitre'!BJ$1:BJ$220,0)),"",VLOOKUP(I$1,'Tactic Recode'!$A$1:$B$547,2,FALSE))</f>
        <v/>
      </c>
      <c r="J63" t="str">
        <f>IF(ISERROR(MATCH(J$1,'CSC Mitre'!BJ$1:BJ$220,0)),"",VLOOKUP(J$1,'Tactic Recode'!$A$1:$B$547,2,FALSE))</f>
        <v/>
      </c>
      <c r="K63" t="str">
        <f>IF(ISERROR(MATCH(K$1,'CSC Mitre'!BJ$1:BJ$220,0)),"",VLOOKUP(K$1,'Tactic Recode'!$A$1:$B$547,2,FALSE))</f>
        <v/>
      </c>
      <c r="L63" t="str">
        <f>IF(ISERROR(MATCH(L$1,'CSC Mitre'!BJ$1:BJ$220,0)),"",VLOOKUP(L$1,'Tactic Recode'!$A$1:$B$547,2,FALSE))</f>
        <v/>
      </c>
      <c r="M63" t="str">
        <f>IF(ISERROR(MATCH(M$1,'CSC Mitre'!BJ$1:BJ$220,0)),"",VLOOKUP(M$1,'Tactic Recode'!$A$1:$B$547,2,FALSE))</f>
        <v/>
      </c>
      <c r="N63" t="str">
        <f>IF(ISERROR(MATCH(N$1,'CSC Mitre'!BJ$1:BJ$220,0)),"",VLOOKUP(N$1,'Tactic Recode'!$A$1:$B$547,2,FALSE))</f>
        <v/>
      </c>
      <c r="O63" t="str">
        <f>IF(ISERROR(MATCH(O$1,'CSC Mitre'!BJ$1:BJ$220,0)),"",VLOOKUP(O$1,'Tactic Recode'!$A$1:$B$547,2,FALSE))</f>
        <v/>
      </c>
      <c r="P63" t="str">
        <f>IF(ISERROR(MATCH(P$1,'CSC Mitre'!BJ$1:BJ$220,0)),"",VLOOKUP(P$1,'Tactic Recode'!$A$1:$B$547,2,FALSE))</f>
        <v/>
      </c>
      <c r="Q63" t="str">
        <f>IF(ISERROR(MATCH(Q$1,'CSC Mitre'!BJ$1:BJ$220,0)),"",VLOOKUP(Q$1,'Tactic Recode'!$A$1:$B$547,2,FALSE))</f>
        <v/>
      </c>
      <c r="R63" t="str">
        <f>IF(ISERROR(MATCH(R$1,'CSC Mitre'!BJ$1:BJ$220,0)),"",VLOOKUP(R$1,'Tactic Recode'!$A$1:$B$547,2,FALSE))</f>
        <v/>
      </c>
      <c r="S63" t="str">
        <f>IF(ISERROR(MATCH(S$1,'CSC Mitre'!BJ$1:BJ$220,0)),"",VLOOKUP(S$1,'Tactic Recode'!$A$1:$B$547,2,FALSE))</f>
        <v/>
      </c>
      <c r="T63" t="str">
        <f>IF(ISERROR(MATCH(T$1,'CSC Mitre'!BJ$1:BJ$220,0)),"",VLOOKUP(T$1,'Tactic Recode'!$A$1:$B$547,2,FALSE))</f>
        <v/>
      </c>
      <c r="U63" t="str">
        <f>IF(ISERROR(MATCH(U$1,'CSC Mitre'!BJ$1:BJ$220,0)),"",VLOOKUP(U$1,'Tactic Recode'!$A$1:$B$547,2,FALSE))</f>
        <v/>
      </c>
      <c r="V63" t="str">
        <f>IF(ISERROR(MATCH(V$1,'CSC Mitre'!BJ$1:BJ$220,0)),"",VLOOKUP(V$1,'Tactic Recode'!$A$1:$B$547,2,FALSE))</f>
        <v/>
      </c>
      <c r="W63" t="str">
        <f>IF(ISERROR(MATCH(W$1,'CSC Mitre'!BJ$1:BJ$220,0)),"",VLOOKUP(W$1,'Tactic Recode'!$A$1:$B$547,2,FALSE))</f>
        <v/>
      </c>
      <c r="X63" t="str">
        <f>IF(ISERROR(MATCH(X$1,'CSC Mitre'!BJ$1:BJ$220,0)),"",VLOOKUP(X$1,'Tactic Recode'!$A$1:$B$547,2,FALSE))</f>
        <v/>
      </c>
      <c r="Y63" t="str">
        <f>IF(ISERROR(MATCH(Y$1,'CSC Mitre'!BJ$1:BJ$220,0)),"",VLOOKUP(Y$1,'Tactic Recode'!$A$1:$B$547,2,FALSE))</f>
        <v/>
      </c>
      <c r="Z63" t="str">
        <f>IF(ISERROR(MATCH(Z$1,'CSC Mitre'!BJ$1:BJ$220,0)),"",VLOOKUP(Z$1,'Tactic Recode'!$A$1:$B$547,2,FALSE))</f>
        <v/>
      </c>
      <c r="AA63" t="str">
        <f>IF(ISERROR(MATCH(AA$1,'CSC Mitre'!BJ$1:BJ$220,0)),"",VLOOKUP(AA$1,'Tactic Recode'!$A$1:$B$547,2,FALSE))</f>
        <v/>
      </c>
      <c r="AB63" t="str">
        <f>IF(ISERROR(MATCH(AB$1,'CSC Mitre'!BJ$1:BJ$220,0)),"",VLOOKUP(AB$1,'Tactic Recode'!$A$1:$B$547,2,FALSE))</f>
        <v/>
      </c>
      <c r="AC63" t="str">
        <f>IF(ISERROR(MATCH(AC$1,'CSC Mitre'!BJ$1:BJ$220,0)),"",VLOOKUP(AC$1,'Tactic Recode'!$A$1:$B$547,2,FALSE))</f>
        <v/>
      </c>
      <c r="AD63" t="str">
        <f>IF(ISERROR(MATCH(AD$1,'CSC Mitre'!BJ$1:BJ$220,0)),"",VLOOKUP(AD$1,'Tactic Recode'!$A$1:$B$547,2,FALSE))</f>
        <v/>
      </c>
      <c r="AE63" t="str">
        <f>IF(ISERROR(MATCH(AE$1,'CSC Mitre'!BJ$1:BJ$220,0)),"",VLOOKUP(AE$1,'Tactic Recode'!$A$1:$B$547,2,FALSE))</f>
        <v/>
      </c>
      <c r="AF63" t="str">
        <f>IF(ISERROR(MATCH(AF$1,'CSC Mitre'!BJ$1:BJ$220,0)),"",VLOOKUP(AF$1,'Tactic Recode'!$A$1:$B$547,2,FALSE))</f>
        <v/>
      </c>
      <c r="AG63" t="str">
        <f>IF(ISERROR(MATCH(AG$1,'CSC Mitre'!BJ$1:BJ$220,0)),"",VLOOKUP(AG$1,'Tactic Recode'!$A$1:$B$547,2,FALSE))</f>
        <v/>
      </c>
      <c r="AH63" t="str">
        <f>IF(ISERROR(MATCH(AH$1,'CSC Mitre'!BJ$1:BJ$220,0)),"",VLOOKUP(AH$1,'Tactic Recode'!$A$1:$B$547,2,FALSE))</f>
        <v/>
      </c>
      <c r="AI63" t="str">
        <f>IF(ISERROR(MATCH(AI$1,'CSC Mitre'!BJ$1:BJ$220,0)),"",VLOOKUP(AI$1,'Tactic Recode'!$A$1:$B$547,2,FALSE))</f>
        <v/>
      </c>
      <c r="AJ63" t="str">
        <f>IF(ISERROR(MATCH(AJ$1,'CSC Mitre'!BJ$1:BJ$220,0)),"",VLOOKUP(AJ$1,'Tactic Recode'!$A$1:$B$547,2,FALSE))</f>
        <v/>
      </c>
      <c r="AK63" t="str">
        <f>IF(ISERROR(MATCH(AK$1,'CSC Mitre'!BJ$1:BJ$220,0)),"",VLOOKUP(AK$1,'Tactic Recode'!$A$1:$B$547,2,FALSE))</f>
        <v/>
      </c>
      <c r="AL63" t="str">
        <f>IF(ISERROR(MATCH(AL$1,'CSC Mitre'!BJ$1:BJ$220,0)),"",VLOOKUP(AL$1,'Tactic Recode'!$A$1:$B$547,2,FALSE))</f>
        <v/>
      </c>
      <c r="AM63" t="str">
        <f>IF(ISERROR(MATCH(AM$1,'CSC Mitre'!BJ$1:BJ$220,0)),"",VLOOKUP(AM$1,'Tactic Recode'!$A$1:$B$547,2,FALSE))</f>
        <v/>
      </c>
      <c r="AN63" t="str">
        <f>IF(ISERROR(MATCH(AN$1,'CSC Mitre'!BJ$1:BJ$220,0)),"",VLOOKUP(AN$1,'Tactic Recode'!$A$1:$B$547,2,FALSE))</f>
        <v/>
      </c>
      <c r="AO63" t="str">
        <f>IF(ISERROR(MATCH(AO$1,'CSC Mitre'!BJ$1:BJ$220,0)),"",VLOOKUP(AO$1,'Tactic Recode'!$A$1:$B$547,2,FALSE))</f>
        <v/>
      </c>
      <c r="AP63" t="str">
        <f>IF(ISERROR(MATCH(AP$1,'CSC Mitre'!BJ$1:BJ$220,0)),"",VLOOKUP(AP$1,'Tactic Recode'!$A$1:$B$547,2,FALSE))</f>
        <v/>
      </c>
      <c r="AQ63" t="str">
        <f>IF(ISERROR(MATCH(AQ$1,'CSC Mitre'!BJ$1:BJ$220,0)),"",VLOOKUP(AQ$1,'Tactic Recode'!$A$1:$B$547,2,FALSE))</f>
        <v/>
      </c>
      <c r="AR63" t="str">
        <f>IF(ISERROR(MATCH(AR$1,'CSC Mitre'!BJ$1:BJ$220,0)),"",VLOOKUP(AR$1,'Tactic Recode'!$A$1:$B$547,2,FALSE))</f>
        <v/>
      </c>
      <c r="AS63" t="str">
        <f>IF(ISERROR(MATCH(AS$1,'CSC Mitre'!BJ$1:BJ$220,0)),"",VLOOKUP(AS$1,'Tactic Recode'!$A$1:$B$547,2,FALSE))</f>
        <v/>
      </c>
      <c r="AT63" t="str">
        <f>IF(ISERROR(MATCH(AT$1,'CSC Mitre'!BJ$1:BJ$220,0)),"",VLOOKUP(AT$1,'Tactic Recode'!$A$1:$B$547,2,FALSE))</f>
        <v/>
      </c>
      <c r="AU63" t="str">
        <f>IF(ISERROR(MATCH(AU$1,'CSC Mitre'!BJ$1:BJ$220,0)),"",VLOOKUP(AU$1,'Tactic Recode'!$A$1:$B$547,2,FALSE))</f>
        <v/>
      </c>
      <c r="AV63" t="str">
        <f>IF(ISERROR(MATCH(AV$1,'CSC Mitre'!BJ$1:BJ$220,0)),"",VLOOKUP(AV$1,'Tactic Recode'!$A$1:$B$547,2,FALSE))</f>
        <v/>
      </c>
      <c r="AW63" t="str">
        <f>IF(ISERROR(MATCH(AW$1,'CSC Mitre'!BJ$1:BJ$220,0)),"",VLOOKUP(AW$1,'Tactic Recode'!$A$1:$B$547,2,FALSE))</f>
        <v/>
      </c>
      <c r="AX63" t="str">
        <f>IF(ISERROR(MATCH(AX$1,'CSC Mitre'!BJ$1:BJ$220,0)),"",VLOOKUP(AX$1,'Tactic Recode'!$A$1:$B$547,2,FALSE))</f>
        <v/>
      </c>
      <c r="AY63" t="str">
        <f>IF(ISERROR(MATCH(AY$1,'CSC Mitre'!BJ$1:BJ$220,0)),"",VLOOKUP(AY$1,'Tactic Recode'!$A$1:$B$547,2,FALSE))</f>
        <v/>
      </c>
      <c r="AZ63" t="str">
        <f>IF(ISERROR(MATCH(AZ$1,'CSC Mitre'!BJ$1:BJ$220,0)),"",VLOOKUP(AZ$1,'Tactic Recode'!$A$1:$B$547,2,FALSE))</f>
        <v/>
      </c>
      <c r="BA63" t="str">
        <f>IF(ISERROR(MATCH(BA$1,'CSC Mitre'!BJ$1:BJ$220,0)),"",VLOOKUP(BA$1,'Tactic Recode'!$A$1:$B$547,2,FALSE))</f>
        <v/>
      </c>
      <c r="BB63" t="str">
        <f>IF(ISERROR(MATCH(BB$1,'CSC Mitre'!BJ$1:BJ$220,0)),"",VLOOKUP(BB$1,'Tactic Recode'!$A$1:$B$547,2,FALSE))</f>
        <v/>
      </c>
      <c r="BC63" t="str">
        <f>IF(ISERROR(MATCH(BC$1,'CSC Mitre'!BJ$1:BJ$220,0)),"",VLOOKUP(BC$1,'Tactic Recode'!$A$1:$B$547,2,FALSE))</f>
        <v/>
      </c>
      <c r="BD63" t="str">
        <f>IF(ISERROR(MATCH(BD$1,'CSC Mitre'!BJ$1:BJ$220,0)),"",VLOOKUP(BD$1,'Tactic Recode'!$A$1:$B$547,2,FALSE))</f>
        <v/>
      </c>
      <c r="BE63" t="str">
        <f>IF(ISERROR(MATCH(BE$1,'CSC Mitre'!BJ$1:BJ$220,0)),"",VLOOKUP(BE$1,'Tactic Recode'!$A$1:$B$547,2,FALSE))</f>
        <v/>
      </c>
      <c r="BF63" t="str">
        <f>IF(ISERROR(MATCH(BF$1,'CSC Mitre'!BJ$1:BJ$220,0)),"",VLOOKUP(BF$1,'Tactic Recode'!$A$1:$B$547,2,FALSE))</f>
        <v/>
      </c>
      <c r="BG63" t="str">
        <f>IF(ISERROR(MATCH(BG$1,'CSC Mitre'!BJ$1:BJ$220,0)),"",VLOOKUP(BG$1,'Tactic Recode'!$A$1:$B$547,2,FALSE))</f>
        <v/>
      </c>
      <c r="BH63" t="str">
        <f>IF(ISERROR(MATCH(BH$1,'CSC Mitre'!BJ$1:BJ$220,0)),"",VLOOKUP(BH$1,'Tactic Recode'!$A$1:$B$547,2,FALSE))</f>
        <v/>
      </c>
      <c r="BI63" t="str">
        <f>IF(ISERROR(MATCH(BI$1,'CSC Mitre'!BJ$1:BJ$220,0)),"",VLOOKUP(BI$1,'Tactic Recode'!$A$1:$B$547,2,FALSE))</f>
        <v/>
      </c>
      <c r="BJ63" t="str">
        <f>IF(ISERROR(MATCH(BJ$1,'CSC Mitre'!BJ$1:BJ$220,0)),"",VLOOKUP(BJ$1,'Tactic Recode'!$A$1:$B$547,2,FALSE))</f>
        <v/>
      </c>
      <c r="BK63" t="str">
        <f>IF(ISERROR(MATCH(BK$1,'CSC Mitre'!BJ$1:BJ$220,0)),"",VLOOKUP(BK$1,'Tactic Recode'!$A$1:$B$547,2,FALSE))</f>
        <v/>
      </c>
      <c r="BL63" t="str">
        <f>IF(ISERROR(MATCH(BL$1,'CSC Mitre'!BJ$1:BJ$220,0)),"",VLOOKUP(BL$1,'Tactic Recode'!$A$1:$B$547,2,FALSE))</f>
        <v/>
      </c>
      <c r="BM63" t="str">
        <f>IF(ISERROR(MATCH(BM$1,'CSC Mitre'!BJ$1:BJ$220,0)),"",VLOOKUP(BM$1,'Tactic Recode'!$A$1:$B$547,2,FALSE))</f>
        <v/>
      </c>
      <c r="BN63" t="str">
        <f>IF(ISERROR(MATCH(BN$1,'CSC Mitre'!BJ$1:BJ$220,0)),"",VLOOKUP(BN$1,'Tactic Recode'!$A$1:$B$547,2,FALSE))</f>
        <v/>
      </c>
      <c r="BO63" t="str">
        <f>IF(ISERROR(MATCH(BO$1,'CSC Mitre'!BJ$1:BJ$220,0)),"",VLOOKUP(BO$1,'Tactic Recode'!$A$1:$B$547,2,FALSE))</f>
        <v/>
      </c>
      <c r="BP63" t="str">
        <f>IF(ISERROR(MATCH(BP$1,'CSC Mitre'!BJ$1:BJ$220,0)),"",VLOOKUP(BP$1,'Tactic Recode'!$A$1:$B$547,2,FALSE))</f>
        <v/>
      </c>
      <c r="BQ63" t="str">
        <f>IF(ISERROR(MATCH(BQ$1,'CSC Mitre'!BJ$1:BJ$220,0)),"",VLOOKUP(BQ$1,'Tactic Recode'!$A$1:$B$547,2,FALSE))</f>
        <v/>
      </c>
      <c r="BR63" t="str">
        <f>IF(ISERROR(MATCH(BR$1,'CSC Mitre'!BJ$1:BJ$220,0)),"",VLOOKUP(BR$1,'Tactic Recode'!$A$1:$B$547,2,FALSE))</f>
        <v/>
      </c>
      <c r="BS63" t="str">
        <f>IF(ISERROR(MATCH(BS$1,'CSC Mitre'!BJ$1:BJ$220,0)),"",VLOOKUP(BS$1,'Tactic Recode'!$A$1:$B$547,2,FALSE))</f>
        <v/>
      </c>
      <c r="BT63" t="str">
        <f>IF(ISERROR(MATCH(BT$1,'CSC Mitre'!BJ$1:BJ$220,0)),"",VLOOKUP(BT$1,'Tactic Recode'!$A$1:$B$547,2,FALSE))</f>
        <v>Execution, Persistence, Privilage Escalation</v>
      </c>
      <c r="BU63" t="str">
        <f>IF(ISERROR(MATCH(BU$1,'CSC Mitre'!BJ$1:BJ$220,0)),"",VLOOKUP(BU$1,'Tactic Recode'!$A$1:$B$547,2,FALSE))</f>
        <v>Execution, Persistence, Privilage Escalation</v>
      </c>
      <c r="BV63" t="str">
        <f>IF(ISERROR(MATCH(BV$1,'CSC Mitre'!BJ$1:BJ$220,0)),"",VLOOKUP(BV$1,'Tactic Recode'!$A$1:$B$547,2,FALSE))</f>
        <v/>
      </c>
      <c r="BW63" t="str">
        <f>IF(ISERROR(MATCH(BW$1,'CSC Mitre'!BJ$1:BJ$220,0)),"",VLOOKUP(BW$1,'Tactic Recode'!$A$1:$B$547,2,FALSE))</f>
        <v/>
      </c>
      <c r="BX63" t="str">
        <f>IF(ISERROR(MATCH(BX$1,'CSC Mitre'!BJ$1:BJ$220,0)),"",VLOOKUP(BX$1,'Tactic Recode'!$A$1:$B$547,2,FALSE))</f>
        <v>Execution, Persistence, Privilage Escalation</v>
      </c>
      <c r="BY63" t="str">
        <f>IF(ISERROR(MATCH(BY$1,'CSC Mitre'!BJ$1:BJ$220,0)),"",VLOOKUP(BY$1,'Tactic Recode'!$A$1:$B$547,2,FALSE))</f>
        <v/>
      </c>
      <c r="BZ63" t="str">
        <f>IF(ISERROR(MATCH(BZ$1,'CSC Mitre'!BJ$1:BJ$220,0)),"",VLOOKUP(BZ$1,'Tactic Recode'!$A$1:$B$547,2,FALSE))</f>
        <v/>
      </c>
      <c r="CA63" t="str">
        <f>IF(ISERROR(MATCH(CA$1,'CSC Mitre'!BJ$1:BJ$220,0)),"",VLOOKUP(CA$1,'Tactic Recode'!$A$1:$B$547,2,FALSE))</f>
        <v/>
      </c>
      <c r="CB63" t="str">
        <f>IF(ISERROR(MATCH(CB$1,'CSC Mitre'!BJ$1:BJ$220,0)),"",VLOOKUP(CB$1,'Tactic Recode'!$A$1:$B$547,2,FALSE))</f>
        <v/>
      </c>
      <c r="CC63" t="str">
        <f>IF(ISERROR(MATCH(CC$1,'CSC Mitre'!BJ$1:BJ$220,0)),"",VLOOKUP(CC$1,'Tactic Recode'!$A$1:$B$547,2,FALSE))</f>
        <v/>
      </c>
      <c r="CD63" t="str">
        <f>IF(ISERROR(MATCH(CD$1,'CSC Mitre'!BJ$1:BJ$220,0)),"",VLOOKUP(CD$1,'Tactic Recode'!$A$1:$B$547,2,FALSE))</f>
        <v/>
      </c>
      <c r="CE63" t="str">
        <f>IF(ISERROR(MATCH(CE$1,'CSC Mitre'!BJ$1:BJ$220,0)),"",VLOOKUP(CE$1,'Tactic Recode'!$A$1:$B$547,2,FALSE))</f>
        <v/>
      </c>
      <c r="CF63" t="str">
        <f>IF(ISERROR(MATCH(CF$1,'CSC Mitre'!BJ$1:BJ$220,0)),"",VLOOKUP(CF$1,'Tactic Recode'!$A$1:$B$547,2,FALSE))</f>
        <v/>
      </c>
      <c r="CG63" t="str">
        <f>IF(ISERROR(MATCH(CG$1,'CSC Mitre'!BJ$1:BJ$220,0)),"",VLOOKUP(CG$1,'Tactic Recode'!$A$1:$B$547,2,FALSE))</f>
        <v/>
      </c>
      <c r="CH63" t="str">
        <f>IF(ISERROR(MATCH(CH$1,'CSC Mitre'!BJ$1:BJ$220,0)),"",VLOOKUP(CH$1,'Tactic Recode'!$A$1:$B$547,2,FALSE))</f>
        <v/>
      </c>
      <c r="CI63" t="str">
        <f>IF(ISERROR(MATCH(CI$1,'CSC Mitre'!BJ$1:BJ$220,0)),"",VLOOKUP(CI$1,'Tactic Recode'!$A$1:$B$547,2,FALSE))</f>
        <v/>
      </c>
      <c r="CJ63" t="str">
        <f>IF(ISERROR(MATCH(CJ$1,'CSC Mitre'!BJ$1:BJ$220,0)),"",VLOOKUP(CJ$1,'Tactic Recode'!$A$1:$B$547,2,FALSE))</f>
        <v/>
      </c>
      <c r="CK63" t="str">
        <f>IF(ISERROR(MATCH(CK$1,'CSC Mitre'!BJ$1:BJ$220,0)),"",VLOOKUP(CK$1,'Tactic Recode'!$A$1:$B$547,2,FALSE))</f>
        <v/>
      </c>
      <c r="CL63" t="str">
        <f>IF(ISERROR(MATCH(CL$1,'CSC Mitre'!BJ$1:BJ$220,0)),"",VLOOKUP(CL$1,'Tactic Recode'!$A$1:$B$547,2,FALSE))</f>
        <v/>
      </c>
      <c r="CM63" t="str">
        <f>IF(ISERROR(MATCH(CM$1,'CSC Mitre'!BJ$1:BJ$220,0)),"",VLOOKUP(CM$1,'Tactic Recode'!$A$1:$B$547,2,FALSE))</f>
        <v/>
      </c>
      <c r="CN63" t="str">
        <f>IF(ISERROR(MATCH(CN$1,'CSC Mitre'!BJ$1:BJ$220,0)),"",VLOOKUP(CN$1,'Tactic Recode'!$A$1:$B$547,2,FALSE))</f>
        <v/>
      </c>
      <c r="CO63" t="str">
        <f>IF(ISERROR(MATCH(CO$1,'CSC Mitre'!BJ$1:BJ$220,0)),"",VLOOKUP(CO$1,'Tactic Recode'!$A$1:$B$547,2,FALSE))</f>
        <v/>
      </c>
      <c r="CP63" t="str">
        <f>IF(ISERROR(MATCH(CP$1,'CSC Mitre'!BJ$1:BJ$220,0)),"",VLOOKUP(CP$1,'Tactic Recode'!$A$1:$B$547,2,FALSE))</f>
        <v/>
      </c>
      <c r="CQ63" t="str">
        <f>IF(ISERROR(MATCH(CQ$1,'CSC Mitre'!BJ$1:BJ$220,0)),"",VLOOKUP(CQ$1,'Tactic Recode'!$A$1:$B$547,2,FALSE))</f>
        <v/>
      </c>
      <c r="CR63" t="str">
        <f>IF(ISERROR(MATCH(CR$1,'CSC Mitre'!BJ$1:BJ$220,0)),"",VLOOKUP(CR$1,'Tactic Recode'!$A$1:$B$547,2,FALSE))</f>
        <v/>
      </c>
      <c r="CS63" t="str">
        <f>IF(ISERROR(MATCH(CS$1,'CSC Mitre'!BJ$1:BJ$220,0)),"",VLOOKUP(CS$1,'Tactic Recode'!$A$1:$B$547,2,FALSE))</f>
        <v/>
      </c>
      <c r="CT63" t="str">
        <f>IF(ISERROR(MATCH(CT$1,'CSC Mitre'!BJ$1:BJ$220,0)),"",VLOOKUP(CT$1,'Tactic Recode'!$A$1:$B$547,2,FALSE))</f>
        <v/>
      </c>
      <c r="CU63" t="str">
        <f>IF(ISERROR(MATCH(CU$1,'CSC Mitre'!BJ$1:BJ$220,0)),"",VLOOKUP(CU$1,'Tactic Recode'!$A$1:$B$547,2,FALSE))</f>
        <v/>
      </c>
      <c r="CV63" t="str">
        <f>IF(ISERROR(MATCH(CV$1,'CSC Mitre'!BJ$1:BJ$220,0)),"",VLOOKUP(CV$1,'Tactic Recode'!$A$1:$B$547,2,FALSE))</f>
        <v/>
      </c>
      <c r="CW63" t="str">
        <f>IF(ISERROR(MATCH(CW$1,'CSC Mitre'!BJ$1:BJ$220,0)),"",VLOOKUP(CW$1,'Tactic Recode'!$A$1:$B$547,2,FALSE))</f>
        <v/>
      </c>
      <c r="CX63" t="str">
        <f>IF(ISERROR(MATCH(CX$1,'CSC Mitre'!BJ$1:BJ$220,0)),"",VLOOKUP(CX$1,'Tactic Recode'!$A$1:$B$547,2,FALSE))</f>
        <v/>
      </c>
      <c r="CY63" t="str">
        <f>IF(ISERROR(MATCH(CY$1,'CSC Mitre'!BJ$1:BJ$220,0)),"",VLOOKUP(CY$1,'Tactic Recode'!$A$1:$B$547,2,FALSE))</f>
        <v/>
      </c>
      <c r="CZ63" t="str">
        <f>IF(ISERROR(MATCH(CZ$1,'CSC Mitre'!BJ$1:BJ$220,0)),"",VLOOKUP(CZ$1,'Tactic Recode'!$A$1:$B$547,2,FALSE))</f>
        <v/>
      </c>
      <c r="DA63" t="str">
        <f>IF(ISERROR(MATCH(DA$1,'CSC Mitre'!BJ$1:BJ$220,0)),"",VLOOKUP(DA$1,'Tactic Recode'!$A$1:$B$547,2,FALSE))</f>
        <v/>
      </c>
      <c r="DB63" t="str">
        <f>IF(ISERROR(MATCH(DB$1,'CSC Mitre'!BJ$1:BJ$220,0)),"",VLOOKUP(DB$1,'Tactic Recode'!$A$1:$B$547,2,FALSE))</f>
        <v/>
      </c>
      <c r="DC63" t="str">
        <f>IF(ISERROR(MATCH(DC$1,'CSC Mitre'!BJ$1:BJ$220,0)),"",VLOOKUP(DC$1,'Tactic Recode'!$A$1:$B$547,2,FALSE))</f>
        <v/>
      </c>
      <c r="DD63" t="str">
        <f>IF(ISERROR(MATCH(DD$1,'CSC Mitre'!BJ$1:BJ$220,0)),"",VLOOKUP(DD$1,'Tactic Recode'!$A$1:$B$547,2,FALSE))</f>
        <v/>
      </c>
      <c r="DE63" t="str">
        <f>IF(ISERROR(MATCH(DE$1,'CSC Mitre'!BJ$1:BJ$220,0)),"",VLOOKUP(DE$1,'Tactic Recode'!$A$1:$B$547,2,FALSE))</f>
        <v/>
      </c>
      <c r="DF63" t="str">
        <f>IF(ISERROR(MATCH(DF$1,'CSC Mitre'!BJ$1:BJ$220,0)),"",VLOOKUP(DF$1,'Tactic Recode'!$A$1:$B$547,2,FALSE))</f>
        <v/>
      </c>
      <c r="DG63" t="str">
        <f>IF(ISERROR(MATCH(DG$1,'CSC Mitre'!BJ$1:BJ$220,0)),"",VLOOKUP(DG$1,'Tactic Recode'!$A$1:$B$547,2,FALSE))</f>
        <v>Defense Evasion</v>
      </c>
      <c r="DH63" t="str">
        <f>IF(ISERROR(MATCH(DH$1,'CSC Mitre'!BJ$1:BJ$220,0)),"",VLOOKUP(DH$1,'Tactic Recode'!$A$1:$B$547,2,FALSE))</f>
        <v>Defense Evasion</v>
      </c>
      <c r="DI63" t="str">
        <f>IF(ISERROR(MATCH(DI$1,'CSC Mitre'!BJ$1:BJ$220,0)),"",VLOOKUP(DI$1,'Tactic Recode'!$A$1:$B$547,2,FALSE))</f>
        <v>Defense Evasion</v>
      </c>
      <c r="DJ63" t="str">
        <f>IF(ISERROR(MATCH(DJ$1,'CSC Mitre'!BJ$1:BJ$220,0)),"",VLOOKUP(DJ$1,'Tactic Recode'!$A$1:$B$547,2,FALSE))</f>
        <v/>
      </c>
      <c r="DK63" t="str">
        <f>IF(ISERROR(MATCH(DK$1,'CSC Mitre'!BJ$1:BJ$220,0)),"",VLOOKUP(DK$1,'Tactic Recode'!$A$1:$B$547,2,FALSE))</f>
        <v/>
      </c>
      <c r="DL63" t="str">
        <f>IF(ISERROR(MATCH(DL$1,'CSC Mitre'!BJ$1:BJ$220,0)),"",VLOOKUP(DL$1,'Tactic Recode'!$A$1:$B$547,2,FALSE))</f>
        <v/>
      </c>
      <c r="DM63" t="str">
        <f>IF(ISERROR(MATCH(DM$1,'CSC Mitre'!BJ$1:BJ$220,0)),"",VLOOKUP(DM$1,'Tactic Recode'!$A$1:$B$547,2,FALSE))</f>
        <v/>
      </c>
      <c r="DN63" t="str">
        <f>IF(ISERROR(MATCH(DN$1,'CSC Mitre'!BJ$1:BJ$220,0)),"",VLOOKUP(DN$1,'Tactic Recode'!$A$1:$B$547,2,FALSE))</f>
        <v/>
      </c>
      <c r="DO63" t="str">
        <f>IF(ISERROR(MATCH(DO$1,'CSC Mitre'!BJ$1:BJ$220,0)),"",VLOOKUP(DO$1,'Tactic Recode'!$A$1:$B$547,2,FALSE))</f>
        <v/>
      </c>
      <c r="DP63" t="str">
        <f>IF(ISERROR(MATCH(DP$1,'CSC Mitre'!BJ$1:BJ$220,0)),"",VLOOKUP(DP$1,'Tactic Recode'!$A$1:$B$547,2,FALSE))</f>
        <v/>
      </c>
      <c r="DQ63" t="str">
        <f>IF(ISERROR(MATCH(DQ$1,'CSC Mitre'!BJ$1:BJ$220,0)),"",VLOOKUP(DQ$1,'Tactic Recode'!$A$1:$B$547,2,FALSE))</f>
        <v/>
      </c>
      <c r="DR63" t="str">
        <f>IF(ISERROR(MATCH(DR$1,'CSC Mitre'!BJ$1:BJ$220,0)),"",VLOOKUP(DR$1,'Tactic Recode'!$A$1:$B$547,2,FALSE))</f>
        <v/>
      </c>
      <c r="DS63" t="str">
        <f>IF(ISERROR(MATCH(DS$1,'CSC Mitre'!BJ$1:BJ$220,0)),"",VLOOKUP(DS$1,'Tactic Recode'!$A$1:$B$547,2,FALSE))</f>
        <v/>
      </c>
      <c r="DT63" t="str">
        <f>IF(ISERROR(MATCH(DT$1,'CSC Mitre'!BJ$1:BJ$220,0)),"",VLOOKUP(DT$1,'Tactic Recode'!$A$1:$B$547,2,FALSE))</f>
        <v/>
      </c>
      <c r="DU63" t="str">
        <f>IF(ISERROR(MATCH(DU$1,'CSC Mitre'!BJ$1:BJ$220,0)),"",VLOOKUP(DU$1,'Tactic Recode'!$A$1:$B$547,2,FALSE))</f>
        <v/>
      </c>
      <c r="DV63" t="str">
        <f>IF(ISERROR(MATCH(DV$1,'CSC Mitre'!BJ$1:BJ$220,0)),"",VLOOKUP(DV$1,'Tactic Recode'!$A$1:$B$547,2,FALSE))</f>
        <v/>
      </c>
      <c r="DW63" t="str">
        <f>IF(ISERROR(MATCH(DW$1,'CSC Mitre'!BJ$1:BJ$220,0)),"",VLOOKUP(DW$1,'Tactic Recode'!$A$1:$B$547,2,FALSE))</f>
        <v/>
      </c>
      <c r="DX63" t="str">
        <f>IF(ISERROR(MATCH(DX$1,'CSC Mitre'!BJ$1:BJ$220,0)),"",VLOOKUP(DX$1,'Tactic Recode'!$A$1:$B$547,2,FALSE))</f>
        <v/>
      </c>
      <c r="DY63" t="str">
        <f>IF(ISERROR(MATCH(DY$1,'CSC Mitre'!BJ$1:BJ$220,0)),"",VLOOKUP(DY$1,'Tactic Recode'!$A$1:$B$547,2,FALSE))</f>
        <v/>
      </c>
      <c r="DZ63" t="str">
        <f>IF(ISERROR(MATCH(DZ$1,'CSC Mitre'!BJ$1:BJ$220,0)),"",VLOOKUP(DZ$1,'Tactic Recode'!$A$1:$B$547,2,FALSE))</f>
        <v/>
      </c>
      <c r="EA63" t="str">
        <f>IF(ISERROR(MATCH(EA$1,'CSC Mitre'!BJ$1:BJ$220,0)),"",VLOOKUP(EA$1,'Tactic Recode'!$A$1:$B$547,2,FALSE))</f>
        <v/>
      </c>
      <c r="EB63" t="str">
        <f>IF(ISERROR(MATCH(EB$1,'CSC Mitre'!BJ$1:BJ$220,0)),"",VLOOKUP(EB$1,'Tactic Recode'!$A$1:$B$547,2,FALSE))</f>
        <v/>
      </c>
      <c r="EC63" t="str">
        <f>IF(ISERROR(MATCH(EC$1,'CSC Mitre'!BJ$1:BJ$220,0)),"",VLOOKUP(EC$1,'Tactic Recode'!$A$1:$B$547,2,FALSE))</f>
        <v/>
      </c>
      <c r="ED63" t="str">
        <f>IF(ISERROR(MATCH(ED$1,'CSC Mitre'!BJ$1:BJ$220,0)),"",VLOOKUP(ED$1,'Tactic Recode'!$A$1:$B$547,2,FALSE))</f>
        <v/>
      </c>
      <c r="EE63" t="str">
        <f>IF(ISERROR(MATCH(EE$1,'CSC Mitre'!BJ$1:BJ$220,0)),"",VLOOKUP(EE$1,'Tactic Recode'!$A$1:$B$547,2,FALSE))</f>
        <v/>
      </c>
      <c r="EF63" t="str">
        <f>IF(ISERROR(MATCH(EF$1,'CSC Mitre'!BJ$1:BJ$220,0)),"",VLOOKUP(EF$1,'Tactic Recode'!$A$1:$B$547,2,FALSE))</f>
        <v/>
      </c>
      <c r="EG63" t="str">
        <f>IF(ISERROR(MATCH(EG$1,'CSC Mitre'!BJ$1:BJ$220,0)),"",VLOOKUP(EG$1,'Tactic Recode'!$A$1:$B$547,2,FALSE))</f>
        <v/>
      </c>
      <c r="EH63" t="str">
        <f>IF(ISERROR(MATCH(EH$1,'CSC Mitre'!BJ$1:BJ$220,0)),"",VLOOKUP(EH$1,'Tactic Recode'!$A$1:$B$547,2,FALSE))</f>
        <v/>
      </c>
      <c r="EI63" t="str">
        <f>IF(ISERROR(MATCH(EI$1,'CSC Mitre'!BJ$1:BJ$220,0)),"",VLOOKUP(EI$1,'Tactic Recode'!$A$1:$B$547,2,FALSE))</f>
        <v/>
      </c>
      <c r="EJ63" t="str">
        <f>IF(ISERROR(MATCH(EJ$1,'CSC Mitre'!BJ$1:BJ$220,0)),"",VLOOKUP(EJ$1,'Tactic Recode'!$A$1:$B$547,2,FALSE))</f>
        <v/>
      </c>
      <c r="EK63" t="str">
        <f>IF(ISERROR(MATCH(EK$1,'CSC Mitre'!BJ$1:BJ$220,0)),"",VLOOKUP(EK$1,'Tactic Recode'!$A$1:$B$547,2,FALSE))</f>
        <v/>
      </c>
      <c r="EL63" t="str">
        <f>IF(ISERROR(MATCH(EL$1,'CSC Mitre'!BJ$1:BJ$220,0)),"",VLOOKUP(EL$1,'Tactic Recode'!$A$1:$B$547,2,FALSE))</f>
        <v/>
      </c>
      <c r="EM63" t="str">
        <f>IF(ISERROR(MATCH(EM$1,'CSC Mitre'!BJ$1:BJ$220,0)),"",VLOOKUP(EM$1,'Tactic Recode'!$A$1:$B$547,2,FALSE))</f>
        <v/>
      </c>
      <c r="EN63" t="str">
        <f>IF(ISERROR(MATCH(EN$1,'CSC Mitre'!BJ$1:BJ$220,0)),"",VLOOKUP(EN$1,'Tactic Recode'!$A$1:$B$547,2,FALSE))</f>
        <v/>
      </c>
      <c r="EO63" t="str">
        <f>IF(ISERROR(MATCH(EO$1,'CSC Mitre'!BJ$1:BJ$220,0)),"",VLOOKUP(EO$1,'Tactic Recode'!$A$1:$B$547,2,FALSE))</f>
        <v/>
      </c>
      <c r="EP63" t="str">
        <f>IF(ISERROR(MATCH(EP$1,'CSC Mitre'!BJ$1:BJ$220,0)),"",VLOOKUP(EP$1,'Tactic Recode'!$A$1:$B$547,2,FALSE))</f>
        <v/>
      </c>
      <c r="EQ63" t="str">
        <f>IF(ISERROR(MATCH(EQ$1,'CSC Mitre'!BJ$1:BJ$220,0)),"",VLOOKUP(EQ$1,'Tactic Recode'!$A$1:$B$547,2,FALSE))</f>
        <v/>
      </c>
      <c r="ER63" t="str">
        <f>IF(ISERROR(MATCH(ER$1,'CSC Mitre'!BJ$1:BJ$220,0)),"",VLOOKUP(ER$1,'Tactic Recode'!$A$1:$B$547,2,FALSE))</f>
        <v/>
      </c>
      <c r="ES63" t="str">
        <f>IF(ISERROR(MATCH(ES$1,'CSC Mitre'!BJ$1:BJ$220,0)),"",VLOOKUP(ES$1,'Tactic Recode'!$A$1:$B$547,2,FALSE))</f>
        <v/>
      </c>
      <c r="ET63" t="str">
        <f>IF(ISERROR(MATCH(ET$1,'CSC Mitre'!BJ$1:BJ$220,0)),"",VLOOKUP(ET$1,'Tactic Recode'!$A$1:$B$547,2,FALSE))</f>
        <v/>
      </c>
      <c r="EU63" t="str">
        <f>IF(ISERROR(MATCH(EU$1,'CSC Mitre'!BJ$1:BJ$220,0)),"",VLOOKUP(EU$1,'Tactic Recode'!$A$1:$B$547,2,FALSE))</f>
        <v/>
      </c>
      <c r="EV63" t="str">
        <f>IF(ISERROR(MATCH(EV$1,'CSC Mitre'!BJ$1:BJ$220,0)),"",VLOOKUP(EV$1,'Tactic Recode'!$A$1:$B$547,2,FALSE))</f>
        <v/>
      </c>
      <c r="EW63" t="str">
        <f>IF(ISERROR(MATCH(EW$1,'CSC Mitre'!BJ$1:BJ$220,0)),"",VLOOKUP(EW$1,'Tactic Recode'!$A$1:$B$547,2,FALSE))</f>
        <v/>
      </c>
      <c r="EX63" t="str">
        <f>IF(ISERROR(MATCH(EX$1,'CSC Mitre'!BJ$1:BJ$220,0)),"",VLOOKUP(EX$1,'Tactic Recode'!$A$1:$B$547,2,FALSE))</f>
        <v/>
      </c>
      <c r="EY63" t="str">
        <f>IF(ISERROR(MATCH(EY$1,'CSC Mitre'!BJ$1:BJ$220,0)),"",VLOOKUP(EY$1,'Tactic Recode'!$A$1:$B$547,2,FALSE))</f>
        <v/>
      </c>
      <c r="EZ63" t="str">
        <f>IF(ISERROR(MATCH(EZ$1,'CSC Mitre'!BJ$1:BJ$220,0)),"",VLOOKUP(EZ$1,'Tactic Recode'!$A$1:$B$547,2,FALSE))</f>
        <v/>
      </c>
      <c r="FA63" t="str">
        <f>IF(ISERROR(MATCH(FA$1,'CSC Mitre'!BJ$1:BJ$220,0)),"",VLOOKUP(FA$1,'Tactic Recode'!$A$1:$B$547,2,FALSE))</f>
        <v/>
      </c>
      <c r="FB63" t="str">
        <f>IF(ISERROR(MATCH(FB$1,'CSC Mitre'!BJ$1:BJ$220,0)),"",VLOOKUP(FB$1,'Tactic Recode'!$A$1:$B$547,2,FALSE))</f>
        <v/>
      </c>
      <c r="FC63" t="str">
        <f>IF(ISERROR(MATCH(FC$1,'CSC Mitre'!BJ$1:BJ$220,0)),"",VLOOKUP(FC$1,'Tactic Recode'!$A$1:$B$547,2,FALSE))</f>
        <v/>
      </c>
      <c r="FD63" t="str">
        <f>IF(ISERROR(MATCH(FD$1,'CSC Mitre'!BJ$1:BJ$220,0)),"",VLOOKUP(FD$1,'Tactic Recode'!$A$1:$B$547,2,FALSE))</f>
        <v/>
      </c>
      <c r="FE63" t="str">
        <f>IF(ISERROR(MATCH(FE$1,'CSC Mitre'!BJ$1:BJ$220,0)),"",VLOOKUP(FE$1,'Tactic Recode'!$A$1:$B$547,2,FALSE))</f>
        <v/>
      </c>
      <c r="FF63" t="str">
        <f>IF(ISERROR(MATCH(FF$1,'CSC Mitre'!BJ$1:BJ$220,0)),"",VLOOKUP(FF$1,'Tactic Recode'!$A$1:$B$547,2,FALSE))</f>
        <v/>
      </c>
      <c r="FG63" t="str">
        <f>IF(ISERROR(MATCH(FG$1,'CSC Mitre'!BJ$1:BJ$220,0)),"",VLOOKUP(FG$1,'Tactic Recode'!$A$1:$B$547,2,FALSE))</f>
        <v/>
      </c>
      <c r="FH63" t="str">
        <f>IF(ISERROR(MATCH(FH$1,'CSC Mitre'!BJ$1:BJ$220,0)),"",VLOOKUP(FH$1,'Tactic Recode'!$A$1:$B$547,2,FALSE))</f>
        <v/>
      </c>
      <c r="FI63" t="str">
        <f>IF(ISERROR(MATCH(FI$1,'CSC Mitre'!BJ$1:BJ$220,0)),"",VLOOKUP(FI$1,'Tactic Recode'!$A$1:$B$547,2,FALSE))</f>
        <v/>
      </c>
      <c r="FJ63" t="str">
        <f>IF(ISERROR(MATCH(FJ$1,'CSC Mitre'!BJ$1:BJ$220,0)),"",VLOOKUP(FJ$1,'Tactic Recode'!$A$1:$B$547,2,FALSE))</f>
        <v/>
      </c>
      <c r="FK63" t="str">
        <f>IF(ISERROR(MATCH(FK$1,'CSC Mitre'!BJ$1:BJ$220,0)),"",VLOOKUP(FK$1,'Tactic Recode'!$A$1:$B$547,2,FALSE))</f>
        <v/>
      </c>
      <c r="FL63" t="str">
        <f>IF(ISERROR(MATCH(FL$1,'CSC Mitre'!BJ$1:BJ$220,0)),"",VLOOKUP(FL$1,'Tactic Recode'!$A$1:$B$547,2,FALSE))</f>
        <v/>
      </c>
      <c r="FM63" t="str">
        <f>IF(ISERROR(MATCH(FM$1,'CSC Mitre'!BJ$1:BJ$220,0)),"",VLOOKUP(FM$1,'Tactic Recode'!$A$1:$B$547,2,FALSE))</f>
        <v/>
      </c>
      <c r="FN63" t="str">
        <f>IF(ISERROR(MATCH(FN$1,'CSC Mitre'!BJ$1:BJ$220,0)),"",VLOOKUP(FN$1,'Tactic Recode'!$A$1:$B$547,2,FALSE))</f>
        <v/>
      </c>
      <c r="FO63" t="str">
        <f>IF(ISERROR(MATCH(FO$1,'CSC Mitre'!BJ$1:BJ$220,0)),"",VLOOKUP(FO$1,'Tactic Recode'!$A$1:$B$547,2,FALSE))</f>
        <v/>
      </c>
      <c r="FP63" t="str">
        <f>IF(ISERROR(MATCH(FP$1,'CSC Mitre'!BJ$1:BJ$220,0)),"",VLOOKUP(FP$1,'Tactic Recode'!$A$1:$B$547,2,FALSE))</f>
        <v/>
      </c>
      <c r="FQ63" t="str">
        <f>IF(ISERROR(MATCH(FQ$1,'CSC Mitre'!BJ$1:BJ$220,0)),"",VLOOKUP(FQ$1,'Tactic Recode'!$A$1:$B$547,2,FALSE))</f>
        <v/>
      </c>
      <c r="FR63" t="str">
        <f>IF(ISERROR(MATCH(FR$1,'CSC Mitre'!BJ$1:BJ$220,0)),"",VLOOKUP(FR$1,'Tactic Recode'!$A$1:$B$547,2,FALSE))</f>
        <v/>
      </c>
      <c r="FS63" t="str">
        <f>IF(ISERROR(MATCH(FS$1,'CSC Mitre'!BJ$1:BJ$220,0)),"",VLOOKUP(FS$1,'Tactic Recode'!$A$1:$B$547,2,FALSE))</f>
        <v/>
      </c>
      <c r="FT63" t="str">
        <f>IF(ISERROR(MATCH(FT$1,'CSC Mitre'!BJ$1:BJ$220,0)),"",VLOOKUP(FT$1,'Tactic Recode'!$A$1:$B$547,2,FALSE))</f>
        <v/>
      </c>
      <c r="FU63" t="str">
        <f>IF(ISERROR(MATCH(FU$1,'CSC Mitre'!BJ$1:BJ$220,0)),"",VLOOKUP(FU$1,'Tactic Recode'!$A$1:$B$547,2,FALSE))</f>
        <v/>
      </c>
      <c r="FV63" t="str">
        <f>IF(ISERROR(MATCH(FV$1,'CSC Mitre'!BJ$1:BJ$220,0)),"",VLOOKUP(FV$1,'Tactic Recode'!$A$1:$B$547,2,FALSE))</f>
        <v/>
      </c>
      <c r="FW63" t="str">
        <f>IF(ISERROR(MATCH(FW$1,'CSC Mitre'!BJ$1:BJ$220,0)),"",VLOOKUP(FW$1,'Tactic Recode'!$A$1:$B$547,2,FALSE))</f>
        <v/>
      </c>
      <c r="FX63" t="str">
        <f>IF(ISERROR(MATCH(FX$1,'CSC Mitre'!BJ$1:BJ$220,0)),"",VLOOKUP(FX$1,'Tactic Recode'!$A$1:$B$547,2,FALSE))</f>
        <v/>
      </c>
      <c r="FY63" t="str">
        <f>IF(ISERROR(MATCH(FY$1,'CSC Mitre'!BJ$1:BJ$220,0)),"",VLOOKUP(FY$1,'Tactic Recode'!$A$1:$B$547,2,FALSE))</f>
        <v/>
      </c>
      <c r="FZ63" t="str">
        <f>IF(ISERROR(MATCH(FZ$1,'CSC Mitre'!BJ$1:BJ$220,0)),"",VLOOKUP(FZ$1,'Tactic Recode'!$A$1:$B$547,2,FALSE))</f>
        <v/>
      </c>
      <c r="GA63" t="str">
        <f>IF(ISERROR(MATCH(GA$1,'CSC Mitre'!BJ$1:BJ$220,0)),"",VLOOKUP(GA$1,'Tactic Recode'!$A$1:$B$547,2,FALSE))</f>
        <v/>
      </c>
      <c r="GB63" t="str">
        <f>IF(ISERROR(MATCH(GB$1,'CSC Mitre'!BJ$1:BJ$220,0)),"",VLOOKUP(GB$1,'Tactic Recode'!$A$1:$B$547,2,FALSE))</f>
        <v/>
      </c>
      <c r="GC63" t="str">
        <f>IF(ISERROR(MATCH(GC$1,'CSC Mitre'!BJ$1:BJ$220,0)),"",VLOOKUP(GC$1,'Tactic Recode'!$A$1:$B$547,2,FALSE))</f>
        <v/>
      </c>
      <c r="GD63" t="str">
        <f>IF(ISERROR(MATCH(GD$1,'CSC Mitre'!BJ$1:BJ$220,0)),"",VLOOKUP(GD$1,'Tactic Recode'!$A$1:$B$547,2,FALSE))</f>
        <v/>
      </c>
      <c r="GE63" t="str">
        <f>IF(ISERROR(MATCH(GE$1,'CSC Mitre'!BJ$1:BJ$220,0)),"",VLOOKUP(GE$1,'Tactic Recode'!$A$1:$B$547,2,FALSE))</f>
        <v/>
      </c>
      <c r="GF63" t="str">
        <f>IF(ISERROR(MATCH(GF$1,'CSC Mitre'!BJ$1:BJ$220,0)),"",VLOOKUP(GF$1,'Tactic Recode'!$A$1:$B$547,2,FALSE))</f>
        <v/>
      </c>
      <c r="GG63" t="str">
        <f>IF(ISERROR(MATCH(GG$1,'CSC Mitre'!BJ$1:BJ$220,0)),"",VLOOKUP(GG$1,'Tactic Recode'!$A$1:$B$547,2,FALSE))</f>
        <v/>
      </c>
      <c r="GH63" t="str">
        <f>IF(ISERROR(MATCH(GH$1,'CSC Mitre'!BJ$1:BJ$220,0)),"",VLOOKUP(GH$1,'Tactic Recode'!$A$1:$B$547,2,FALSE))</f>
        <v/>
      </c>
      <c r="GI63" t="str">
        <f>IF(ISERROR(MATCH(GI$1,'CSC Mitre'!BJ$1:BJ$220,0)),"",VLOOKUP(GI$1,'Tactic Recode'!$A$1:$B$547,2,FALSE))</f>
        <v/>
      </c>
      <c r="GJ63" t="str">
        <f>IF(ISERROR(MATCH(GJ$1,'CSC Mitre'!BJ$1:BJ$220,0)),"",VLOOKUP(GJ$1,'Tactic Recode'!$A$1:$B$547,2,FALSE))</f>
        <v/>
      </c>
      <c r="GK63" t="str">
        <f>IF(ISERROR(MATCH(GK$1,'CSC Mitre'!BJ$1:BJ$220,0)),"",VLOOKUP(GK$1,'Tactic Recode'!$A$1:$B$547,2,FALSE))</f>
        <v/>
      </c>
      <c r="GL63" t="str">
        <f>IF(ISERROR(MATCH(GL$1,'CSC Mitre'!BJ$1:BJ$220,0)),"",VLOOKUP(GL$1,'Tactic Recode'!$A$1:$B$547,2,FALSE))</f>
        <v/>
      </c>
      <c r="GM63" t="str">
        <f>IF(ISERROR(MATCH(GM$1,'CSC Mitre'!BJ$1:BJ$220,0)),"",VLOOKUP(GM$1,'Tactic Recode'!$A$1:$B$547,2,FALSE))</f>
        <v/>
      </c>
      <c r="GN63" t="str">
        <f>IF(ISERROR(MATCH(GN$1,'CSC Mitre'!BJ$1:BJ$220,0)),"",VLOOKUP(GN$1,'Tactic Recode'!$A$1:$B$547,2,FALSE))</f>
        <v/>
      </c>
      <c r="GO63" t="str">
        <f>IF(ISERROR(MATCH(GO$1,'CSC Mitre'!BJ$1:BJ$220,0)),"",VLOOKUP(GO$1,'Tactic Recode'!$A$1:$B$547,2,FALSE))</f>
        <v/>
      </c>
      <c r="GP63" t="str">
        <f>IF(ISERROR(MATCH(GP$1,'CSC Mitre'!BJ$1:BJ$220,0)),"",VLOOKUP(GP$1,'Tactic Recode'!$A$1:$B$547,2,FALSE))</f>
        <v/>
      </c>
      <c r="GQ63" t="str">
        <f>IF(ISERROR(MATCH(GQ$1,'CSC Mitre'!BJ$1:BJ$220,0)),"",VLOOKUP(GQ$1,'Tactic Recode'!$A$1:$B$547,2,FALSE))</f>
        <v/>
      </c>
      <c r="GR63" t="str">
        <f>IF(ISERROR(MATCH(GR$1,'CSC Mitre'!BJ$1:BJ$220,0)),"",VLOOKUP(GR$1,'Tactic Recode'!$A$1:$B$547,2,FALSE))</f>
        <v/>
      </c>
      <c r="GS63" t="str">
        <f>IF(ISERROR(MATCH(GS$1,'CSC Mitre'!BJ$1:BJ$220,0)),"",VLOOKUP(GS$1,'Tactic Recode'!$A$1:$B$547,2,FALSE))</f>
        <v/>
      </c>
      <c r="GT63" t="str">
        <f>IF(ISERROR(MATCH(GT$1,'CSC Mitre'!BJ$1:BJ$220,0)),"",VLOOKUP(GT$1,'Tactic Recode'!$A$1:$B$547,2,FALSE))</f>
        <v/>
      </c>
      <c r="GU63" t="str">
        <f>IF(ISERROR(MATCH(GU$1,'CSC Mitre'!BJ$1:BJ$220,0)),"",VLOOKUP(GU$1,'Tactic Recode'!$A$1:$B$547,2,FALSE))</f>
        <v/>
      </c>
      <c r="GV63" t="str">
        <f>IF(ISERROR(MATCH(GV$1,'CSC Mitre'!BJ$1:BJ$220,0)),"",VLOOKUP(GV$1,'Tactic Recode'!$A$1:$B$547,2,FALSE))</f>
        <v/>
      </c>
      <c r="GW63" t="str">
        <f>IF(ISERROR(MATCH(GW$1,'CSC Mitre'!BJ$1:BJ$220,0)),"",VLOOKUP(GW$1,'Tactic Recode'!$A$1:$B$547,2,FALSE))</f>
        <v/>
      </c>
      <c r="GX63" t="str">
        <f>IF(ISERROR(MATCH(GX$1,'CSC Mitre'!BJ$1:BJ$220,0)),"",VLOOKUP(GX$1,'Tactic Recode'!$A$1:$B$547,2,FALSE))</f>
        <v/>
      </c>
      <c r="GY63" t="str">
        <f>IF(ISERROR(MATCH(GY$1,'CSC Mitre'!BJ$1:BJ$220,0)),"",VLOOKUP(GY$1,'Tactic Recode'!$A$1:$B$547,2,FALSE))</f>
        <v/>
      </c>
      <c r="GZ63" t="str">
        <f>IF(ISERROR(MATCH(GZ$1,'CSC Mitre'!BJ$1:BJ$220,0)),"",VLOOKUP(GZ$1,'Tactic Recode'!$A$1:$B$547,2,FALSE))</f>
        <v/>
      </c>
      <c r="HA63" t="str">
        <f>IF(ISERROR(MATCH(HA$1,'CSC Mitre'!BJ$1:BJ$220,0)),"",VLOOKUP(HA$1,'Tactic Recode'!$A$1:$B$547,2,FALSE))</f>
        <v/>
      </c>
      <c r="HB63" t="str">
        <f>IF(ISERROR(MATCH(HB$1,'CSC Mitre'!BJ$1:BJ$220,0)),"",VLOOKUP(HB$1,'Tactic Recode'!$A$1:$B$547,2,FALSE))</f>
        <v/>
      </c>
      <c r="HC63" t="str">
        <f>IF(ISERROR(MATCH(HC$1,'CSC Mitre'!BJ$1:BJ$220,0)),"",VLOOKUP(HC$1,'Tactic Recode'!$A$1:$B$547,2,FALSE))</f>
        <v/>
      </c>
      <c r="HD63" t="str">
        <f>IF(ISERROR(MATCH(HD$1,'CSC Mitre'!BJ$1:BJ$220,0)),"",VLOOKUP(HD$1,'Tactic Recode'!$A$1:$B$547,2,FALSE))</f>
        <v/>
      </c>
      <c r="HE63" t="str">
        <f>IF(ISERROR(MATCH(HE$1,'CSC Mitre'!BJ$1:BJ$220,0)),"",VLOOKUP(HE$1,'Tactic Recode'!$A$1:$B$547,2,FALSE))</f>
        <v/>
      </c>
      <c r="HF63" t="str">
        <f>IF(ISERROR(MATCH(HF$1,'CSC Mitre'!BJ$1:BJ$220,0)),"",VLOOKUP(HF$1,'Tactic Recode'!$A$1:$B$547,2,FALSE))</f>
        <v/>
      </c>
      <c r="HG63" t="str">
        <f>IF(ISERROR(MATCH(HG$1,'CSC Mitre'!BJ$1:BJ$220,0)),"",VLOOKUP(HG$1,'Tactic Recode'!$A$1:$B$547,2,FALSE))</f>
        <v/>
      </c>
      <c r="HH63" t="str">
        <f>IF(ISERROR(MATCH(HH$1,'CSC Mitre'!BJ$1:BJ$220,0)),"",VLOOKUP(HH$1,'Tactic Recode'!$A$1:$B$547,2,FALSE))</f>
        <v/>
      </c>
      <c r="HI63" t="str">
        <f>IF(ISERROR(MATCH(HI$1,'CSC Mitre'!BJ$1:BJ$220,0)),"",VLOOKUP(HI$1,'Tactic Recode'!$A$1:$B$547,2,FALSE))</f>
        <v/>
      </c>
      <c r="HJ63" t="str">
        <f>IF(ISERROR(MATCH(HJ$1,'CSC Mitre'!BJ$1:BJ$220,0)),"",VLOOKUP(HJ$1,'Tactic Recode'!$A$1:$B$547,2,FALSE))</f>
        <v/>
      </c>
      <c r="HK63" t="str">
        <f>IF(ISERROR(MATCH(HK$1,'CSC Mitre'!BJ$1:BJ$220,0)),"",VLOOKUP(HK$1,'Tactic Recode'!$A$1:$B$547,2,FALSE))</f>
        <v/>
      </c>
      <c r="HL63" t="str">
        <f>IF(ISERROR(MATCH(HL$1,'CSC Mitre'!BJ$1:BJ$220,0)),"",VLOOKUP(HL$1,'Tactic Recode'!$A$1:$B$547,2,FALSE))</f>
        <v/>
      </c>
      <c r="HM63" t="str">
        <f>IF(ISERROR(MATCH(HM$1,'CSC Mitre'!BJ$1:BJ$220,0)),"",VLOOKUP(HM$1,'Tactic Recode'!$A$1:$B$547,2,FALSE))</f>
        <v/>
      </c>
      <c r="HN63" t="str">
        <f>IF(ISERROR(MATCH(HN$1,'CSC Mitre'!BJ$1:BJ$220,0)),"",VLOOKUP(HN$1,'Tactic Recode'!$A$1:$B$547,2,FALSE))</f>
        <v/>
      </c>
      <c r="HO63" t="str">
        <f>IF(ISERROR(MATCH(HO$1,'CSC Mitre'!BJ$1:BJ$220,0)),"",VLOOKUP(HO$1,'Tactic Recode'!$A$1:$B$547,2,FALSE))</f>
        <v/>
      </c>
      <c r="HP63" t="str">
        <f>IF(ISERROR(MATCH(HP$1,'CSC Mitre'!BJ$1:BJ$220,0)),"",VLOOKUP(HP$1,'Tactic Recode'!$A$1:$B$547,2,FALSE))</f>
        <v/>
      </c>
      <c r="HQ63" t="str">
        <f>IF(ISERROR(MATCH(HQ$1,'CSC Mitre'!BJ$1:BJ$220,0)),"",VLOOKUP(HQ$1,'Tactic Recode'!$A$1:$B$547,2,FALSE))</f>
        <v/>
      </c>
      <c r="HR63" t="str">
        <f>IF(ISERROR(MATCH(HR$1,'CSC Mitre'!BJ$1:BJ$220,0)),"",VLOOKUP(HR$1,'Tactic Recode'!$A$1:$B$547,2,FALSE))</f>
        <v/>
      </c>
      <c r="HS63" t="str">
        <f>IF(ISERROR(MATCH(HS$1,'CSC Mitre'!BJ$1:BJ$220,0)),"",VLOOKUP(HS$1,'Tactic Recode'!$A$1:$B$547,2,FALSE))</f>
        <v/>
      </c>
      <c r="HT63" t="str">
        <f>IF(ISERROR(MATCH(HT$1,'CSC Mitre'!BJ$1:BJ$220,0)),"",VLOOKUP(HT$1,'Tactic Recode'!$A$1:$B$547,2,FALSE))</f>
        <v/>
      </c>
      <c r="HU63" t="str">
        <f>IF(ISERROR(MATCH(HU$1,'CSC Mitre'!BJ$1:BJ$220,0)),"",VLOOKUP(HU$1,'Tactic Recode'!$A$1:$B$547,2,FALSE))</f>
        <v/>
      </c>
      <c r="HV63" t="str">
        <f>IF(ISERROR(MATCH(HV$1,'CSC Mitre'!BJ$1:BJ$220,0)),"",VLOOKUP(HV$1,'Tactic Recode'!$A$1:$B$547,2,FALSE))</f>
        <v/>
      </c>
      <c r="HW63" t="str">
        <f>IF(ISERROR(MATCH(HW$1,'CSC Mitre'!BJ$1:BJ$220,0)),"",VLOOKUP(HW$1,'Tactic Recode'!$A$1:$B$547,2,FALSE))</f>
        <v/>
      </c>
      <c r="HX63" t="str">
        <f>IF(ISERROR(MATCH(HX$1,'CSC Mitre'!BJ$1:BJ$220,0)),"",VLOOKUP(HX$1,'Tactic Recode'!$A$1:$B$547,2,FALSE))</f>
        <v/>
      </c>
      <c r="HY63" t="str">
        <f>IF(ISERROR(MATCH(HY$1,'CSC Mitre'!BJ$1:BJ$220,0)),"",VLOOKUP(HY$1,'Tactic Recode'!$A$1:$B$547,2,FALSE))</f>
        <v/>
      </c>
      <c r="HZ63" t="str">
        <f>IF(ISERROR(MATCH(HZ$1,'CSC Mitre'!BJ$1:BJ$220,0)),"",VLOOKUP(HZ$1,'Tactic Recode'!$A$1:$B$547,2,FALSE))</f>
        <v/>
      </c>
      <c r="IA63" t="str">
        <f>IF(ISERROR(MATCH(IA$1,'CSC Mitre'!BJ$1:BJ$220,0)),"",VLOOKUP(IA$1,'Tactic Recode'!$A$1:$B$547,2,FALSE))</f>
        <v/>
      </c>
      <c r="IB63" t="str">
        <f>IF(ISERROR(MATCH(IB$1,'CSC Mitre'!BJ$1:BJ$220,0)),"",VLOOKUP(IB$1,'Tactic Recode'!$A$1:$B$547,2,FALSE))</f>
        <v/>
      </c>
      <c r="IC63" t="str">
        <f>IF(ISERROR(MATCH(IC$1,'CSC Mitre'!BJ$1:BJ$220,0)),"",VLOOKUP(IC$1,'Tactic Recode'!$A$1:$B$547,2,FALSE))</f>
        <v/>
      </c>
      <c r="ID63" t="str">
        <f>IF(ISERROR(MATCH(ID$1,'CSC Mitre'!BJ$1:BJ$220,0)),"",VLOOKUP(ID$1,'Tactic Recode'!$A$1:$B$547,2,FALSE))</f>
        <v/>
      </c>
      <c r="IE63" t="str">
        <f>IF(ISERROR(MATCH(IE$1,'CSC Mitre'!BJ$1:BJ$220,0)),"",VLOOKUP(IE$1,'Tactic Recode'!$A$1:$B$547,2,FALSE))</f>
        <v/>
      </c>
      <c r="IF63" t="str">
        <f>IF(ISERROR(MATCH(IF$1,'CSC Mitre'!BJ$1:BJ$220,0)),"",VLOOKUP(IF$1,'Tactic Recode'!$A$1:$B$547,2,FALSE))</f>
        <v/>
      </c>
      <c r="IG63" t="str">
        <f>IF(ISERROR(MATCH(IG$1,'CSC Mitre'!BJ$1:BJ$220,0)),"",VLOOKUP(IG$1,'Tactic Recode'!$A$1:$B$547,2,FALSE))</f>
        <v/>
      </c>
      <c r="IH63" t="str">
        <f>IF(ISERROR(MATCH(IH$1,'CSC Mitre'!BJ$1:BJ$220,0)),"",VLOOKUP(IH$1,'Tactic Recode'!$A$1:$B$547,2,FALSE))</f>
        <v/>
      </c>
      <c r="II63" t="str">
        <f>IF(ISERROR(MATCH(II$1,'CSC Mitre'!BJ$1:BJ$220,0)),"",VLOOKUP(II$1,'Tactic Recode'!$A$1:$B$547,2,FALSE))</f>
        <v/>
      </c>
      <c r="IJ63" t="str">
        <f>IF(ISERROR(MATCH(IJ$1,'CSC Mitre'!BJ$1:BJ$220,0)),"",VLOOKUP(IJ$1,'Tactic Recode'!$A$1:$B$547,2,FALSE))</f>
        <v/>
      </c>
      <c r="IK63" t="str">
        <f>IF(ISERROR(MATCH(IK$1,'CSC Mitre'!BJ$1:BJ$220,0)),"",VLOOKUP(IK$1,'Tactic Recode'!$A$1:$B$547,2,FALSE))</f>
        <v/>
      </c>
      <c r="IL63" t="str">
        <f>IF(ISERROR(MATCH(IL$1,'CSC Mitre'!BJ$1:BJ$220,0)),"",VLOOKUP(IL$1,'Tactic Recode'!$A$1:$B$547,2,FALSE))</f>
        <v/>
      </c>
      <c r="IM63" t="str">
        <f>IF(ISERROR(MATCH(IM$1,'CSC Mitre'!BJ$1:BJ$220,0)),"",VLOOKUP(IM$1,'Tactic Recode'!$A$1:$B$547,2,FALSE))</f>
        <v/>
      </c>
      <c r="IN63" t="str">
        <f>IF(ISERROR(MATCH(IN$1,'CSC Mitre'!BJ$1:BJ$220,0)),"",VLOOKUP(IN$1,'Tactic Recode'!$A$1:$B$547,2,FALSE))</f>
        <v/>
      </c>
      <c r="IO63" t="str">
        <f>IF(ISERROR(MATCH(IO$1,'CSC Mitre'!BJ$1:BJ$220,0)),"",VLOOKUP(IO$1,'Tactic Recode'!$A$1:$B$547,2,FALSE))</f>
        <v/>
      </c>
      <c r="IP63" t="str">
        <f>IF(ISERROR(MATCH(IP$1,'CSC Mitre'!BJ$1:BJ$220,0)),"",VLOOKUP(IP$1,'Tactic Recode'!$A$1:$B$547,2,FALSE))</f>
        <v/>
      </c>
      <c r="IQ63" t="str">
        <f>IF(ISERROR(MATCH(IQ$1,'CSC Mitre'!BJ$1:BJ$220,0)),"",VLOOKUP(IQ$1,'Tactic Recode'!$A$1:$B$547,2,FALSE))</f>
        <v/>
      </c>
      <c r="IR63" t="str">
        <f>IF(ISERROR(MATCH(IR$1,'CSC Mitre'!BJ$1:BJ$220,0)),"",VLOOKUP(IR$1,'Tactic Recode'!$A$1:$B$547,2,FALSE))</f>
        <v/>
      </c>
      <c r="IS63" t="str">
        <f>IF(ISERROR(MATCH(IS$1,'CSC Mitre'!BJ$1:BJ$220,0)),"",VLOOKUP(IS$1,'Tactic Recode'!$A$1:$B$547,2,FALSE))</f>
        <v/>
      </c>
      <c r="IT63" t="str">
        <f>IF(ISERROR(MATCH(IT$1,'CSC Mitre'!BJ$1:BJ$220,0)),"",VLOOKUP(IT$1,'Tactic Recode'!$A$1:$B$547,2,FALSE))</f>
        <v/>
      </c>
      <c r="IU63" t="str">
        <f>IF(ISERROR(MATCH(IU$1,'CSC Mitre'!BJ$1:BJ$220,0)),"",VLOOKUP(IU$1,'Tactic Recode'!$A$1:$B$547,2,FALSE))</f>
        <v/>
      </c>
      <c r="IV63" t="str">
        <f>IF(ISERROR(MATCH(IV$1,'CSC Mitre'!BJ$1:BJ$220,0)),"",VLOOKUP(IV$1,'Tactic Recode'!$A$1:$B$547,2,FALSE))</f>
        <v/>
      </c>
      <c r="IW63" t="str">
        <f>IF(ISERROR(MATCH(IW$1,'CSC Mitre'!BJ$1:BJ$220,0)),"",VLOOKUP(IW$1,'Tactic Recode'!$A$1:$B$547,2,FALSE))</f>
        <v/>
      </c>
      <c r="IX63" t="str">
        <f>IF(ISERROR(MATCH(IX$1,'CSC Mitre'!BJ$1:BJ$220,0)),"",VLOOKUP(IX$1,'Tactic Recode'!$A$1:$B$547,2,FALSE))</f>
        <v/>
      </c>
      <c r="IY63" t="str">
        <f>IF(ISERROR(MATCH(IY$1,'CSC Mitre'!BJ$1:BJ$220,0)),"",VLOOKUP(IY$1,'Tactic Recode'!$A$1:$B$547,2,FALSE))</f>
        <v/>
      </c>
      <c r="IZ63" t="str">
        <f>IF(ISERROR(MATCH(IZ$1,'CSC Mitre'!BJ$1:BJ$220,0)),"",VLOOKUP(IZ$1,'Tactic Recode'!$A$1:$B$547,2,FALSE))</f>
        <v/>
      </c>
      <c r="JA63" t="str">
        <f>IF(ISERROR(MATCH(JA$1,'CSC Mitre'!BJ$1:BJ$220,0)),"",VLOOKUP(JA$1,'Tactic Recode'!$A$1:$B$547,2,FALSE))</f>
        <v/>
      </c>
      <c r="JB63" t="str">
        <f>IF(ISERROR(MATCH(JB$1,'CSC Mitre'!BJ$1:BJ$220,0)),"",VLOOKUP(JB$1,'Tactic Recode'!$A$1:$B$547,2,FALSE))</f>
        <v/>
      </c>
      <c r="JC63" t="str">
        <f>IF(ISERROR(MATCH(JC$1,'CSC Mitre'!BJ$1:BJ$220,0)),"",VLOOKUP(JC$1,'Tactic Recode'!$A$1:$B$547,2,FALSE))</f>
        <v/>
      </c>
      <c r="JD63" t="str">
        <f>IF(ISERROR(MATCH(JD$1,'CSC Mitre'!BJ$1:BJ$220,0)),"",VLOOKUP(JD$1,'Tactic Recode'!$A$1:$B$547,2,FALSE))</f>
        <v/>
      </c>
      <c r="JE63" t="str">
        <f>IF(ISERROR(MATCH(JE$1,'CSC Mitre'!BJ$1:BJ$220,0)),"",VLOOKUP(JE$1,'Tactic Recode'!$A$1:$B$547,2,FALSE))</f>
        <v/>
      </c>
      <c r="JF63" t="str">
        <f>IF(ISERROR(MATCH(JF$1,'CSC Mitre'!BJ$1:BJ$220,0)),"",VLOOKUP(JF$1,'Tactic Recode'!$A$1:$B$547,2,FALSE))</f>
        <v/>
      </c>
      <c r="JG63" t="str">
        <f>IF(ISERROR(MATCH(JG$1,'CSC Mitre'!BJ$1:BJ$220,0)),"",VLOOKUP(JG$1,'Tactic Recode'!$A$1:$B$547,2,FALSE))</f>
        <v/>
      </c>
      <c r="JH63" t="str">
        <f>IF(ISERROR(MATCH(JH$1,'CSC Mitre'!BJ$1:BJ$220,0)),"",VLOOKUP(JH$1,'Tactic Recode'!$A$1:$B$547,2,FALSE))</f>
        <v/>
      </c>
      <c r="JI63" t="str">
        <f>IF(ISERROR(MATCH(JI$1,'CSC Mitre'!BJ$1:BJ$220,0)),"",VLOOKUP(JI$1,'Tactic Recode'!$A$1:$B$547,2,FALSE))</f>
        <v/>
      </c>
      <c r="JJ63" t="str">
        <f>IF(ISERROR(MATCH(JJ$1,'CSC Mitre'!BJ$1:BJ$220,0)),"",VLOOKUP(JJ$1,'Tactic Recode'!$A$1:$B$547,2,FALSE))</f>
        <v/>
      </c>
      <c r="JK63" t="str">
        <f>IF(ISERROR(MATCH(JK$1,'CSC Mitre'!BJ$1:BJ$220,0)),"",VLOOKUP(JK$1,'Tactic Recode'!$A$1:$B$547,2,FALSE))</f>
        <v/>
      </c>
      <c r="JL63" t="str">
        <f>IF(ISERROR(MATCH(JL$1,'CSC Mitre'!BJ$1:BJ$220,0)),"",VLOOKUP(JL$1,'Tactic Recode'!$A$1:$B$547,2,FALSE))</f>
        <v/>
      </c>
      <c r="JM63" t="str">
        <f>IF(ISERROR(MATCH(JM$1,'CSC Mitre'!BJ$1:BJ$220,0)),"",VLOOKUP(JM$1,'Tactic Recode'!$A$1:$B$547,2,FALSE))</f>
        <v/>
      </c>
      <c r="JN63" t="str">
        <f>IF(ISERROR(MATCH(JN$1,'CSC Mitre'!BJ$1:BJ$220,0)),"",VLOOKUP(JN$1,'Tactic Recode'!$A$1:$B$547,2,FALSE))</f>
        <v/>
      </c>
      <c r="JO63" t="str">
        <f>IF(ISERROR(MATCH(JO$1,'CSC Mitre'!BJ$1:BJ$220,0)),"",VLOOKUP(JO$1,'Tactic Recode'!$A$1:$B$547,2,FALSE))</f>
        <v/>
      </c>
      <c r="JP63" t="str">
        <f>IF(ISERROR(MATCH(JP$1,'CSC Mitre'!BJ$1:BJ$220,0)),"",VLOOKUP(JP$1,'Tactic Recode'!$A$1:$B$547,2,FALSE))</f>
        <v/>
      </c>
      <c r="JQ63" t="str">
        <f>IF(ISERROR(MATCH(JQ$1,'CSC Mitre'!BJ$1:BJ$220,0)),"",VLOOKUP(JQ$1,'Tactic Recode'!$A$1:$B$547,2,FALSE))</f>
        <v/>
      </c>
      <c r="JR63" t="str">
        <f>IF(ISERROR(MATCH(JR$1,'CSC Mitre'!BJ$1:BJ$220,0)),"",VLOOKUP(JR$1,'Tactic Recode'!$A$1:$B$547,2,FALSE))</f>
        <v/>
      </c>
      <c r="JS63" t="str">
        <f>IF(ISERROR(MATCH(JS$1,'CSC Mitre'!BJ$1:BJ$220,0)),"",VLOOKUP(JS$1,'Tactic Recode'!$A$1:$B$547,2,FALSE))</f>
        <v/>
      </c>
      <c r="JT63" t="str">
        <f>IF(ISERROR(MATCH(JT$1,'CSC Mitre'!BJ$1:BJ$220,0)),"",VLOOKUP(JT$1,'Tactic Recode'!$A$1:$B$547,2,FALSE))</f>
        <v/>
      </c>
      <c r="JU63" t="str">
        <f>IF(ISERROR(MATCH(JU$1,'CSC Mitre'!BJ$1:BJ$220,0)),"",VLOOKUP(JU$1,'Tactic Recode'!$A$1:$B$547,2,FALSE))</f>
        <v/>
      </c>
      <c r="JV63" t="str">
        <f>IF(ISERROR(MATCH(JV$1,'CSC Mitre'!BJ$1:BJ$220,0)),"",VLOOKUP(JV$1,'Tactic Recode'!$A$1:$B$547,2,FALSE))</f>
        <v/>
      </c>
      <c r="JW63" t="str">
        <f>IF(ISERROR(MATCH(JW$1,'CSC Mitre'!BJ$1:BJ$220,0)),"",VLOOKUP(JW$1,'Tactic Recode'!$A$1:$B$547,2,FALSE))</f>
        <v/>
      </c>
      <c r="JX63" t="str">
        <f>IF(ISERROR(MATCH(JX$1,'CSC Mitre'!BJ$1:BJ$220,0)),"",VLOOKUP(JX$1,'Tactic Recode'!$A$1:$B$547,2,FALSE))</f>
        <v/>
      </c>
      <c r="JY63" t="str">
        <f>IF(ISERROR(MATCH(JY$1,'CSC Mitre'!BJ$1:BJ$220,0)),"",VLOOKUP(JY$1,'Tactic Recode'!$A$1:$B$547,2,FALSE))</f>
        <v/>
      </c>
      <c r="JZ63" t="str">
        <f>IF(ISERROR(MATCH(JZ$1,'CSC Mitre'!BJ$1:BJ$220,0)),"",VLOOKUP(JZ$1,'Tactic Recode'!$A$1:$B$547,2,FALSE))</f>
        <v/>
      </c>
      <c r="KA63" t="str">
        <f>IF(ISERROR(MATCH(KA$1,'CSC Mitre'!BJ$1:BJ$220,0)),"",VLOOKUP(KA$1,'Tactic Recode'!$A$1:$B$547,2,FALSE))</f>
        <v/>
      </c>
      <c r="KB63" t="str">
        <f>IF(ISERROR(MATCH(KB$1,'CSC Mitre'!BJ$1:BJ$220,0)),"",VLOOKUP(KB$1,'Tactic Recode'!$A$1:$B$547,2,FALSE))</f>
        <v/>
      </c>
      <c r="KC63" t="str">
        <f>IF(ISERROR(MATCH(KC$1,'CSC Mitre'!BJ$1:BJ$220,0)),"",VLOOKUP(KC$1,'Tactic Recode'!$A$1:$B$547,2,FALSE))</f>
        <v/>
      </c>
      <c r="KD63" t="str">
        <f>IF(ISERROR(MATCH(KD$1,'CSC Mitre'!BJ$1:BJ$220,0)),"",VLOOKUP(KD$1,'Tactic Recode'!$A$1:$B$547,2,FALSE))</f>
        <v/>
      </c>
      <c r="KE63" t="str">
        <f>IF(ISERROR(MATCH(KE$1,'CSC Mitre'!BJ$1:BJ$220,0)),"",VLOOKUP(KE$1,'Tactic Recode'!$A$1:$B$547,2,FALSE))</f>
        <v/>
      </c>
      <c r="KF63" t="str">
        <f>IF(ISERROR(MATCH(KF$1,'CSC Mitre'!BJ$1:BJ$220,0)),"",VLOOKUP(KF$1,'Tactic Recode'!$A$1:$B$547,2,FALSE))</f>
        <v/>
      </c>
      <c r="KG63" t="str">
        <f>IF(ISERROR(MATCH(KG$1,'CSC Mitre'!BJ$1:BJ$220,0)),"",VLOOKUP(KG$1,'Tactic Recode'!$A$1:$B$547,2,FALSE))</f>
        <v/>
      </c>
      <c r="KH63" t="str">
        <f>IF(ISERROR(MATCH(KH$1,'CSC Mitre'!BJ$1:BJ$220,0)),"",VLOOKUP(KH$1,'Tactic Recode'!$A$1:$B$547,2,FALSE))</f>
        <v/>
      </c>
      <c r="KI63" t="str">
        <f>IF(ISERROR(MATCH(KI$1,'CSC Mitre'!BJ$1:BJ$220,0)),"",VLOOKUP(KI$1,'Tactic Recode'!$A$1:$B$547,2,FALSE))</f>
        <v/>
      </c>
      <c r="KJ63" t="str">
        <f>IF(ISERROR(MATCH(KJ$1,'CSC Mitre'!BJ$1:BJ$220,0)),"",VLOOKUP(KJ$1,'Tactic Recode'!$A$1:$B$547,2,FALSE))</f>
        <v/>
      </c>
      <c r="KK63" t="str">
        <f>IF(ISERROR(MATCH(KK$1,'CSC Mitre'!BJ$1:BJ$220,0)),"",VLOOKUP(KK$1,'Tactic Recode'!$A$1:$B$547,2,FALSE))</f>
        <v/>
      </c>
      <c r="KL63" t="str">
        <f>IF(ISERROR(MATCH(KL$1,'CSC Mitre'!BJ$1:BJ$220,0)),"",VLOOKUP(KL$1,'Tactic Recode'!$A$1:$B$547,2,FALSE))</f>
        <v/>
      </c>
      <c r="KM63" t="str">
        <f>IF(ISERROR(MATCH(KM$1,'CSC Mitre'!BJ$1:BJ$220,0)),"",VLOOKUP(KM$1,'Tactic Recode'!$A$1:$B$547,2,FALSE))</f>
        <v/>
      </c>
      <c r="KN63" t="str">
        <f>IF(ISERROR(MATCH(KN$1,'CSC Mitre'!BJ$1:BJ$220,0)),"",VLOOKUP(KN$1,'Tactic Recode'!$A$1:$B$547,2,FALSE))</f>
        <v/>
      </c>
      <c r="KO63" t="str">
        <f>IF(ISERROR(MATCH(KO$1,'CSC Mitre'!BJ$1:BJ$220,0)),"",VLOOKUP(KO$1,'Tactic Recode'!$A$1:$B$547,2,FALSE))</f>
        <v/>
      </c>
      <c r="KP63" t="str">
        <f>IF(ISERROR(MATCH(KP$1,'CSC Mitre'!BJ$1:BJ$220,0)),"",VLOOKUP(KP$1,'Tactic Recode'!$A$1:$B$547,2,FALSE))</f>
        <v/>
      </c>
      <c r="KQ63" t="str">
        <f>IF(ISERROR(MATCH(KQ$1,'CSC Mitre'!BJ$1:BJ$220,0)),"",VLOOKUP(KQ$1,'Tactic Recode'!$A$1:$B$547,2,FALSE))</f>
        <v>Defense Evasion, Persistence</v>
      </c>
      <c r="KR63" t="str">
        <f>IF(ISERROR(MATCH(KR$1,'CSC Mitre'!BJ$1:BJ$220,0)),"",VLOOKUP(KR$1,'Tactic Recode'!$A$1:$B$547,2,FALSE))</f>
        <v/>
      </c>
      <c r="KS63" t="str">
        <f>IF(ISERROR(MATCH(KS$1,'CSC Mitre'!BJ$1:BJ$220,0)),"",VLOOKUP(KS$1,'Tactic Recode'!$A$1:$B$547,2,FALSE))</f>
        <v/>
      </c>
      <c r="KT63" t="str">
        <f>IF(ISERROR(MATCH(KT$1,'CSC Mitre'!BJ$1:BJ$220,0)),"",VLOOKUP(KT$1,'Tactic Recode'!$A$1:$B$547,2,FALSE))</f>
        <v/>
      </c>
      <c r="KU63" t="str">
        <f>IF(ISERROR(MATCH(KU$1,'CSC Mitre'!BJ$1:BJ$220,0)),"",VLOOKUP(KU$1,'Tactic Recode'!$A$1:$B$547,2,FALSE))</f>
        <v/>
      </c>
      <c r="KV63" t="str">
        <f>IF(ISERROR(MATCH(KV$1,'CSC Mitre'!BJ$1:BJ$220,0)),"",VLOOKUP(KV$1,'Tactic Recode'!$A$1:$B$547,2,FALSE))</f>
        <v/>
      </c>
      <c r="KW63" t="str">
        <f>IF(ISERROR(MATCH(KW$1,'CSC Mitre'!BJ$1:BJ$220,0)),"",VLOOKUP(KW$1,'Tactic Recode'!$A$1:$B$547,2,FALSE))</f>
        <v/>
      </c>
      <c r="KX63" t="str">
        <f>IF(ISERROR(MATCH(KX$1,'CSC Mitre'!BJ$1:BJ$220,0)),"",VLOOKUP(KX$1,'Tactic Recode'!$A$1:$B$547,2,FALSE))</f>
        <v/>
      </c>
      <c r="KY63" t="str">
        <f>IF(ISERROR(MATCH(KY$1,'CSC Mitre'!BJ$1:BJ$220,0)),"",VLOOKUP(KY$1,'Tactic Recode'!$A$1:$B$547,2,FALSE))</f>
        <v/>
      </c>
      <c r="KZ63" t="str">
        <f>IF(ISERROR(MATCH(KZ$1,'CSC Mitre'!BJ$1:BJ$220,0)),"",VLOOKUP(KZ$1,'Tactic Recode'!$A$1:$B$547,2,FALSE))</f>
        <v/>
      </c>
      <c r="LA63" t="str">
        <f>IF(ISERROR(MATCH(LA$1,'CSC Mitre'!BJ$1:BJ$220,0)),"",VLOOKUP(LA$1,'Tactic Recode'!$A$1:$B$547,2,FALSE))</f>
        <v/>
      </c>
      <c r="LB63" t="str">
        <f>IF(ISERROR(MATCH(LB$1,'CSC Mitre'!BJ$1:BJ$220,0)),"",VLOOKUP(LB$1,'Tactic Recode'!$A$1:$B$547,2,FALSE))</f>
        <v/>
      </c>
      <c r="LC63" t="str">
        <f>IF(ISERROR(MATCH(LC$1,'CSC Mitre'!BJ$1:BJ$220,0)),"",VLOOKUP(LC$1,'Tactic Recode'!$A$1:$B$547,2,FALSE))</f>
        <v/>
      </c>
      <c r="LD63" t="str">
        <f>IF(ISERROR(MATCH(LD$1,'CSC Mitre'!BJ$1:BJ$220,0)),"",VLOOKUP(LD$1,'Tactic Recode'!$A$1:$B$547,2,FALSE))</f>
        <v/>
      </c>
      <c r="LE63" t="str">
        <f>IF(ISERROR(MATCH(LE$1,'CSC Mitre'!BJ$1:BJ$220,0)),"",VLOOKUP(LE$1,'Tactic Recode'!$A$1:$B$547,2,FALSE))</f>
        <v/>
      </c>
      <c r="LF63" t="str">
        <f>IF(ISERROR(MATCH(LF$1,'CSC Mitre'!BJ$1:BJ$220,0)),"",VLOOKUP(LF$1,'Tactic Recode'!$A$1:$B$547,2,FALSE))</f>
        <v/>
      </c>
      <c r="LG63" t="str">
        <f>IF(ISERROR(MATCH(LG$1,'CSC Mitre'!BJ$1:BJ$220,0)),"",VLOOKUP(LG$1,'Tactic Recode'!$A$1:$B$547,2,FALSE))</f>
        <v/>
      </c>
      <c r="LH63" t="str">
        <f>IF(ISERROR(MATCH(LH$1,'CSC Mitre'!BJ$1:BJ$220,0)),"",VLOOKUP(LH$1,'Tactic Recode'!$A$1:$B$547,2,FALSE))</f>
        <v/>
      </c>
      <c r="LI63" t="str">
        <f>IF(ISERROR(MATCH(LI$1,'CSC Mitre'!BJ$1:BJ$220,0)),"",VLOOKUP(LI$1,'Tactic Recode'!$A$1:$B$547,2,FALSE))</f>
        <v/>
      </c>
      <c r="LJ63" t="str">
        <f>IF(ISERROR(MATCH(LJ$1,'CSC Mitre'!BJ$1:BJ$220,0)),"",VLOOKUP(LJ$1,'Tactic Recode'!$A$1:$B$547,2,FALSE))</f>
        <v/>
      </c>
      <c r="LK63" t="str">
        <f>IF(ISERROR(MATCH(LK$1,'CSC Mitre'!BJ$1:BJ$220,0)),"",VLOOKUP(LK$1,'Tactic Recode'!$A$1:$B$547,2,FALSE))</f>
        <v/>
      </c>
      <c r="LL63" t="str">
        <f>IF(ISERROR(MATCH(LL$1,'CSC Mitre'!BJ$1:BJ$220,0)),"",VLOOKUP(LL$1,'Tactic Recode'!$A$1:$B$547,2,FALSE))</f>
        <v/>
      </c>
      <c r="LM63" t="str">
        <f>IF(ISERROR(MATCH(LM$1,'CSC Mitre'!BJ$1:BJ$220,0)),"",VLOOKUP(LM$1,'Tactic Recode'!$A$1:$B$547,2,FALSE))</f>
        <v/>
      </c>
      <c r="LN63" t="str">
        <f>IF(ISERROR(MATCH(LN$1,'CSC Mitre'!BJ$1:BJ$220,0)),"",VLOOKUP(LN$1,'Tactic Recode'!$A$1:$B$547,2,FALSE))</f>
        <v/>
      </c>
      <c r="LO63" t="str">
        <f>IF(ISERROR(MATCH(LO$1,'CSC Mitre'!BJ$1:BJ$220,0)),"",VLOOKUP(LO$1,'Tactic Recode'!$A$1:$B$547,2,FALSE))</f>
        <v/>
      </c>
      <c r="LP63" t="str">
        <f>IF(ISERROR(MATCH(LP$1,'CSC Mitre'!BJ$1:BJ$220,0)),"",VLOOKUP(LP$1,'Tactic Recode'!$A$1:$B$547,2,FALSE))</f>
        <v/>
      </c>
      <c r="LQ63" t="str">
        <f>IF(ISERROR(MATCH(LQ$1,'CSC Mitre'!BJ$1:BJ$220,0)),"",VLOOKUP(LQ$1,'Tactic Recode'!$A$1:$B$547,2,FALSE))</f>
        <v/>
      </c>
      <c r="LR63" t="str">
        <f>IF(ISERROR(MATCH(LR$1,'CSC Mitre'!BJ$1:BJ$220,0)),"",VLOOKUP(LR$1,'Tactic Recode'!$A$1:$B$547,2,FALSE))</f>
        <v/>
      </c>
      <c r="LS63" t="str">
        <f>IF(ISERROR(MATCH(LS$1,'CSC Mitre'!BJ$1:BJ$220,0)),"",VLOOKUP(LS$1,'Tactic Recode'!$A$1:$B$547,2,FALSE))</f>
        <v/>
      </c>
      <c r="LT63" t="str">
        <f>IF(ISERROR(MATCH(LT$1,'CSC Mitre'!BJ$1:BJ$220,0)),"",VLOOKUP(LT$1,'Tactic Recode'!$A$1:$B$547,2,FALSE))</f>
        <v/>
      </c>
      <c r="LU63" t="str">
        <f>IF(ISERROR(MATCH(LU$1,'CSC Mitre'!BJ$1:BJ$220,0)),"",VLOOKUP(LU$1,'Tactic Recode'!$A$1:$B$547,2,FALSE))</f>
        <v/>
      </c>
      <c r="LV63" t="str">
        <f>IF(ISERROR(MATCH(LV$1,'CSC Mitre'!BJ$1:BJ$220,0)),"",VLOOKUP(LV$1,'Tactic Recode'!$A$1:$B$547,2,FALSE))</f>
        <v/>
      </c>
      <c r="LW63" t="str">
        <f>IF(ISERROR(MATCH(LW$1,'CSC Mitre'!BJ$1:BJ$220,0)),"",VLOOKUP(LW$1,'Tactic Recode'!$A$1:$B$547,2,FALSE))</f>
        <v/>
      </c>
      <c r="LX63" t="str">
        <f>IF(ISERROR(MATCH(LX$1,'CSC Mitre'!BJ$1:BJ$220,0)),"",VLOOKUP(LX$1,'Tactic Recode'!$A$1:$B$547,2,FALSE))</f>
        <v/>
      </c>
      <c r="LY63" t="str">
        <f>IF(ISERROR(MATCH(LY$1,'CSC Mitre'!BJ$1:BJ$220,0)),"",VLOOKUP(LY$1,'Tactic Recode'!$A$1:$B$547,2,FALSE))</f>
        <v/>
      </c>
      <c r="LZ63" t="str">
        <f>IF(ISERROR(MATCH(LZ$1,'CSC Mitre'!BJ$1:BJ$220,0)),"",VLOOKUP(LZ$1,'Tactic Recode'!$A$1:$B$547,2,FALSE))</f>
        <v/>
      </c>
      <c r="MA63" t="str">
        <f>IF(ISERROR(MATCH(MA$1,'CSC Mitre'!BJ$1:BJ$220,0)),"",VLOOKUP(MA$1,'Tactic Recode'!$A$1:$B$547,2,FALSE))</f>
        <v/>
      </c>
      <c r="MB63" t="str">
        <f>IF(ISERROR(MATCH(MB$1,'CSC Mitre'!BJ$1:BJ$220,0)),"",VLOOKUP(MB$1,'Tactic Recode'!$A$1:$B$547,2,FALSE))</f>
        <v/>
      </c>
      <c r="MC63" t="str">
        <f>IF(ISERROR(MATCH(MC$1,'CSC Mitre'!BJ$1:BJ$220,0)),"",VLOOKUP(MC$1,'Tactic Recode'!$A$1:$B$547,2,FALSE))</f>
        <v/>
      </c>
      <c r="MD63" t="str">
        <f>IF(ISERROR(MATCH(MD$1,'CSC Mitre'!BJ$1:BJ$220,0)),"",VLOOKUP(MD$1,'Tactic Recode'!$A$1:$B$547,2,FALSE))</f>
        <v/>
      </c>
      <c r="ME63" t="str">
        <f>IF(ISERROR(MATCH(ME$1,'CSC Mitre'!BJ$1:BJ$220,0)),"",VLOOKUP(ME$1,'Tactic Recode'!$A$1:$B$547,2,FALSE))</f>
        <v/>
      </c>
      <c r="MF63" t="str">
        <f>IF(ISERROR(MATCH(MF$1,'CSC Mitre'!BJ$1:BJ$220,0)),"",VLOOKUP(MF$1,'Tactic Recode'!$A$1:$B$547,2,FALSE))</f>
        <v/>
      </c>
      <c r="MG63" t="str">
        <f>IF(ISERROR(MATCH(MG$1,'CSC Mitre'!BJ$1:BJ$220,0)),"",VLOOKUP(MG$1,'Tactic Recode'!$A$1:$B$547,2,FALSE))</f>
        <v/>
      </c>
      <c r="MH63" t="str">
        <f>IF(ISERROR(MATCH(MH$1,'CSC Mitre'!BJ$1:BJ$220,0)),"",VLOOKUP(MH$1,'Tactic Recode'!$A$1:$B$547,2,FALSE))</f>
        <v/>
      </c>
      <c r="MI63" t="str">
        <f>IF(ISERROR(MATCH(MI$1,'CSC Mitre'!BJ$1:BJ$220,0)),"",VLOOKUP(MI$1,'Tactic Recode'!$A$1:$B$547,2,FALSE))</f>
        <v/>
      </c>
      <c r="MJ63" t="str">
        <f>IF(ISERROR(MATCH(MJ$1,'CSC Mitre'!BJ$1:BJ$220,0)),"",VLOOKUP(MJ$1,'Tactic Recode'!$A$1:$B$547,2,FALSE))</f>
        <v/>
      </c>
      <c r="MK63" t="str">
        <f>IF(ISERROR(MATCH(MK$1,'CSC Mitre'!BJ$1:BJ$220,0)),"",VLOOKUP(MK$1,'Tactic Recode'!$A$1:$B$547,2,FALSE))</f>
        <v/>
      </c>
      <c r="ML63" t="str">
        <f>IF(ISERROR(MATCH(ML$1,'CSC Mitre'!BJ$1:BJ$220,0)),"",VLOOKUP(ML$1,'Tactic Recode'!$A$1:$B$547,2,FALSE))</f>
        <v/>
      </c>
      <c r="MM63" t="str">
        <f>IF(ISERROR(MATCH(MM$1,'CSC Mitre'!BJ$1:BJ$220,0)),"",VLOOKUP(MM$1,'Tactic Recode'!$A$1:$B$547,2,FALSE))</f>
        <v/>
      </c>
      <c r="MN63" t="str">
        <f>IF(ISERROR(MATCH(MN$1,'CSC Mitre'!BJ$1:BJ$220,0)),"",VLOOKUP(MN$1,'Tactic Recode'!$A$1:$B$547,2,FALSE))</f>
        <v/>
      </c>
      <c r="MO63" t="str">
        <f>IF(ISERROR(MATCH(MO$1,'CSC Mitre'!BJ$1:BJ$220,0)),"",VLOOKUP(MO$1,'Tactic Recode'!$A$1:$B$547,2,FALSE))</f>
        <v/>
      </c>
      <c r="MP63" t="str">
        <f>IF(ISERROR(MATCH(MP$1,'CSC Mitre'!BJ$1:BJ$220,0)),"",VLOOKUP(MP$1,'Tactic Recode'!$A$1:$B$547,2,FALSE))</f>
        <v/>
      </c>
      <c r="MQ63" t="str">
        <f>IF(ISERROR(MATCH(MQ$1,'CSC Mitre'!BJ$1:BJ$220,0)),"",VLOOKUP(MQ$1,'Tactic Recode'!$A$1:$B$547,2,FALSE))</f>
        <v/>
      </c>
      <c r="MR63" t="str">
        <f>IF(ISERROR(MATCH(MR$1,'CSC Mitre'!BJ$1:BJ$220,0)),"",VLOOKUP(MR$1,'Tactic Recode'!$A$1:$B$547,2,FALSE))</f>
        <v/>
      </c>
      <c r="MS63" t="str">
        <f>IF(ISERROR(MATCH(MS$1,'CSC Mitre'!BJ$1:BJ$220,0)),"",VLOOKUP(MS$1,'Tactic Recode'!$A$1:$B$547,2,FALSE))</f>
        <v/>
      </c>
      <c r="MT63" t="str">
        <f>IF(ISERROR(MATCH(MT$1,'CSC Mitre'!BJ$1:BJ$220,0)),"",VLOOKUP(MT$1,'Tactic Recode'!$A$1:$B$547,2,FALSE))</f>
        <v/>
      </c>
      <c r="MU63" t="str">
        <f>IF(ISERROR(MATCH(MU$1,'CSC Mitre'!BJ$1:BJ$220,0)),"",VLOOKUP(MU$1,'Tactic Recode'!$A$1:$B$547,2,FALSE))</f>
        <v/>
      </c>
      <c r="MV63" t="str">
        <f>IF(ISERROR(MATCH(MV$1,'CSC Mitre'!BJ$1:BJ$220,0)),"",VLOOKUP(MV$1,'Tactic Recode'!$A$1:$B$547,2,FALSE))</f>
        <v/>
      </c>
      <c r="MW63" t="str">
        <f>IF(ISERROR(MATCH(MW$1,'CSC Mitre'!BJ$1:BJ$220,0)),"",VLOOKUP(MW$1,'Tactic Recode'!$A$1:$B$547,2,FALSE))</f>
        <v/>
      </c>
      <c r="MX63" t="str">
        <f>IF(ISERROR(MATCH(MX$1,'CSC Mitre'!BJ$1:BJ$220,0)),"",VLOOKUP(MX$1,'Tactic Recode'!$A$1:$B$547,2,FALSE))</f>
        <v/>
      </c>
      <c r="MY63" t="str">
        <f>IF(ISERROR(MATCH(MY$1,'CSC Mitre'!BJ$1:BJ$220,0)),"",VLOOKUP(MY$1,'Tactic Recode'!$A$1:$B$547,2,FALSE))</f>
        <v/>
      </c>
      <c r="MZ63" t="str">
        <f>IF(ISERROR(MATCH(MZ$1,'CSC Mitre'!BJ$1:BJ$220,0)),"",VLOOKUP(MZ$1,'Tactic Recode'!$A$1:$B$547,2,FALSE))</f>
        <v/>
      </c>
      <c r="NA63" t="str">
        <f>IF(ISERROR(MATCH(NA$1,'CSC Mitre'!BJ$1:BJ$220,0)),"",VLOOKUP(NA$1,'Tactic Recode'!$A$1:$B$547,2,FALSE))</f>
        <v/>
      </c>
      <c r="NB63" t="str">
        <f>IF(ISERROR(MATCH(NB$1,'CSC Mitre'!BJ$1:BJ$220,0)),"",VLOOKUP(NB$1,'Tactic Recode'!$A$1:$B$547,2,FALSE))</f>
        <v/>
      </c>
      <c r="NC63" t="str">
        <f>IF(ISERROR(MATCH(NC$1,'CSC Mitre'!BJ$1:BJ$220,0)),"",VLOOKUP(NC$1,'Tactic Recode'!$A$1:$B$547,2,FALSE))</f>
        <v/>
      </c>
      <c r="ND63" t="str">
        <f>IF(ISERROR(MATCH(ND$1,'CSC Mitre'!BJ$1:BJ$220,0)),"",VLOOKUP(ND$1,'Tactic Recode'!$A$1:$B$547,2,FALSE))</f>
        <v/>
      </c>
      <c r="NE63" t="str">
        <f>IF(ISERROR(MATCH(NE$1,'CSC Mitre'!BJ$1:BJ$220,0)),"",VLOOKUP(NE$1,'Tactic Recode'!$A$1:$B$547,2,FALSE))</f>
        <v/>
      </c>
      <c r="NF63" t="str">
        <f>IF(ISERROR(MATCH(NF$1,'CSC Mitre'!BJ$1:BJ$220,0)),"",VLOOKUP(NF$1,'Tactic Recode'!$A$1:$B$547,2,FALSE))</f>
        <v/>
      </c>
      <c r="NG63" t="str">
        <f>IF(ISERROR(MATCH(NG$1,'CSC Mitre'!BJ$1:BJ$220,0)),"",VLOOKUP(NG$1,'Tactic Recode'!$A$1:$B$547,2,FALSE))</f>
        <v/>
      </c>
      <c r="NH63" t="str">
        <f>IF(ISERROR(MATCH(NH$1,'CSC Mitre'!BJ$1:BJ$220,0)),"",VLOOKUP(NH$1,'Tactic Recode'!$A$1:$B$547,2,FALSE))</f>
        <v/>
      </c>
      <c r="NI63" t="str">
        <f>IF(ISERROR(MATCH(NI$1,'CSC Mitre'!BJ$1:BJ$220,0)),"",VLOOKUP(NI$1,'Tactic Recode'!$A$1:$B$547,2,FALSE))</f>
        <v/>
      </c>
      <c r="NJ63" t="str">
        <f>IF(ISERROR(MATCH(NJ$1,'CSC Mitre'!BJ$1:BJ$220,0)),"",VLOOKUP(NJ$1,'Tactic Recode'!$A$1:$B$547,2,FALSE))</f>
        <v/>
      </c>
      <c r="NK63" t="str">
        <f>IF(ISERROR(MATCH(NK$1,'CSC Mitre'!BJ$1:BJ$220,0)),"",VLOOKUP(NK$1,'Tactic Recode'!$A$1:$B$547,2,FALSE))</f>
        <v/>
      </c>
      <c r="NL63" t="str">
        <f>IF(ISERROR(MATCH(NL$1,'CSC Mitre'!BJ$1:BJ$220,0)),"",VLOOKUP(NL$1,'Tactic Recode'!$A$1:$B$547,2,FALSE))</f>
        <v/>
      </c>
      <c r="NM63" t="str">
        <f>IF(ISERROR(MATCH(NM$1,'CSC Mitre'!BJ$1:BJ$220,0)),"",VLOOKUP(NM$1,'Tactic Recode'!$A$1:$B$547,2,FALSE))</f>
        <v/>
      </c>
      <c r="NN63" t="str">
        <f>IF(ISERROR(MATCH(NN$1,'CSC Mitre'!BJ$1:BJ$220,0)),"",VLOOKUP(NN$1,'Tactic Recode'!$A$1:$B$547,2,FALSE))</f>
        <v/>
      </c>
      <c r="NO63" t="str">
        <f>IF(ISERROR(MATCH(NO$1,'CSC Mitre'!BJ$1:BJ$220,0)),"",VLOOKUP(NO$1,'Tactic Recode'!$A$1:$B$547,2,FALSE))</f>
        <v/>
      </c>
      <c r="NP63" t="str">
        <f>IF(ISERROR(MATCH(NP$1,'CSC Mitre'!BJ$1:BJ$220,0)),"",VLOOKUP(NP$1,'Tactic Recode'!$A$1:$B$547,2,FALSE))</f>
        <v/>
      </c>
      <c r="NQ63" t="str">
        <f>IF(ISERROR(MATCH(NQ$1,'CSC Mitre'!BJ$1:BJ$220,0)),"",VLOOKUP(NQ$1,'Tactic Recode'!$A$1:$B$547,2,FALSE))</f>
        <v/>
      </c>
      <c r="NR63" t="str">
        <f>IF(ISERROR(MATCH(NR$1,'CSC Mitre'!BJ$1:BJ$220,0)),"",VLOOKUP(NR$1,'Tactic Recode'!$A$1:$B$547,2,FALSE))</f>
        <v/>
      </c>
      <c r="NS63" t="str">
        <f>IF(ISERROR(MATCH(NS$1,'CSC Mitre'!BJ$1:BJ$220,0)),"",VLOOKUP(NS$1,'Tactic Recode'!$A$1:$B$547,2,FALSE))</f>
        <v/>
      </c>
      <c r="NT63" t="str">
        <f>IF(ISERROR(MATCH(NT$1,'CSC Mitre'!BJ$1:BJ$220,0)),"",VLOOKUP(NT$1,'Tactic Recode'!$A$1:$B$547,2,FALSE))</f>
        <v/>
      </c>
      <c r="NU63" t="str">
        <f>IF(ISERROR(MATCH(NU$1,'CSC Mitre'!BJ$1:BJ$220,0)),"",VLOOKUP(NU$1,'Tactic Recode'!$A$1:$B$547,2,FALSE))</f>
        <v/>
      </c>
      <c r="NV63" t="str">
        <f>IF(ISERROR(MATCH(NV$1,'CSC Mitre'!BJ$1:BJ$220,0)),"",VLOOKUP(NV$1,'Tactic Recode'!$A$1:$B$547,2,FALSE))</f>
        <v/>
      </c>
      <c r="NW63" t="str">
        <f>IF(ISERROR(MATCH(NW$1,'CSC Mitre'!BJ$1:BJ$220,0)),"",VLOOKUP(NW$1,'Tactic Recode'!$A$1:$B$547,2,FALSE))</f>
        <v/>
      </c>
      <c r="NX63" t="str">
        <f>IF(ISERROR(MATCH(NX$1,'CSC Mitre'!BJ$1:BJ$220,0)),"",VLOOKUP(NX$1,'Tactic Recode'!$A$1:$B$547,2,FALSE))</f>
        <v/>
      </c>
      <c r="NY63" t="str">
        <f>IF(ISERROR(MATCH(NY$1,'CSC Mitre'!BJ$1:BJ$220,0)),"",VLOOKUP(NY$1,'Tactic Recode'!$A$1:$B$547,2,FALSE))</f>
        <v/>
      </c>
      <c r="NZ63" t="str">
        <f>IF(ISERROR(MATCH(NZ$1,'CSC Mitre'!BJ$1:BJ$220,0)),"",VLOOKUP(NZ$1,'Tactic Recode'!$A$1:$B$547,2,FALSE))</f>
        <v/>
      </c>
      <c r="OA63" t="str">
        <f>IF(ISERROR(MATCH(OA$1,'CSC Mitre'!BJ$1:BJ$220,0)),"",VLOOKUP(OA$1,'Tactic Recode'!$A$1:$B$547,2,FALSE))</f>
        <v/>
      </c>
      <c r="OB63" t="str">
        <f>IF(ISERROR(MATCH(OB$1,'CSC Mitre'!BJ$1:BJ$220,0)),"",VLOOKUP(OB$1,'Tactic Recode'!$A$1:$B$547,2,FALSE))</f>
        <v/>
      </c>
      <c r="OC63" t="str">
        <f>IF(ISERROR(MATCH(OC$1,'CSC Mitre'!BJ$1:BJ$220,0)),"",VLOOKUP(OC$1,'Tactic Recode'!$A$1:$B$547,2,FALSE))</f>
        <v/>
      </c>
      <c r="OD63" t="str">
        <f>IF(ISERROR(MATCH(OD$1,'CSC Mitre'!BJ$1:BJ$220,0)),"",VLOOKUP(OD$1,'Tactic Recode'!$A$1:$B$547,2,FALSE))</f>
        <v/>
      </c>
      <c r="OE63" t="str">
        <f>IF(ISERROR(MATCH(OE$1,'CSC Mitre'!BJ$1:BJ$220,0)),"",VLOOKUP(OE$1,'Tactic Recode'!$A$1:$B$547,2,FALSE))</f>
        <v/>
      </c>
      <c r="OF63" t="str">
        <f>IF(ISERROR(MATCH(OF$1,'CSC Mitre'!BJ$1:BJ$220,0)),"",VLOOKUP(OF$1,'Tactic Recode'!$A$1:$B$547,2,FALSE))</f>
        <v/>
      </c>
      <c r="OG63" t="str">
        <f>IF(ISERROR(MATCH(OG$1,'CSC Mitre'!BJ$1:BJ$220,0)),"",VLOOKUP(OG$1,'Tactic Recode'!$A$1:$B$547,2,FALSE))</f>
        <v/>
      </c>
      <c r="OH63" t="str">
        <f>IF(ISERROR(MATCH(OH$1,'CSC Mitre'!BJ$1:BJ$220,0)),"",VLOOKUP(OH$1,'Tactic Recode'!$A$1:$B$547,2,FALSE))</f>
        <v/>
      </c>
      <c r="OI63" t="str">
        <f>IF(ISERROR(MATCH(OI$1,'CSC Mitre'!BJ$1:BJ$220,0)),"",VLOOKUP(OI$1,'Tactic Recode'!$A$1:$B$547,2,FALSE))</f>
        <v/>
      </c>
      <c r="OJ63" t="str">
        <f>IF(ISERROR(MATCH(OJ$1,'CSC Mitre'!BJ$1:BJ$220,0)),"",VLOOKUP(OJ$1,'Tactic Recode'!$A$1:$B$547,2,FALSE))</f>
        <v/>
      </c>
      <c r="OK63" t="str">
        <f>IF(ISERROR(MATCH(OK$1,'CSC Mitre'!BJ$1:BJ$220,0)),"",VLOOKUP(OK$1,'Tactic Recode'!$A$1:$B$547,2,FALSE))</f>
        <v/>
      </c>
      <c r="OL63" t="str">
        <f>IF(ISERROR(MATCH(OL$1,'CSC Mitre'!BJ$1:BJ$220,0)),"",VLOOKUP(OL$1,'Tactic Recode'!$A$1:$B$547,2,FALSE))</f>
        <v>Defense Evasion</v>
      </c>
      <c r="OM63" t="str">
        <f>IF(ISERROR(MATCH(OM$1,'CSC Mitre'!BJ$1:BJ$220,0)),"",VLOOKUP(OM$1,'Tactic Recode'!$A$1:$B$547,2,FALSE))</f>
        <v/>
      </c>
      <c r="ON63" t="str">
        <f>IF(ISERROR(MATCH(ON$1,'CSC Mitre'!BJ$1:BJ$220,0)),"",VLOOKUP(ON$1,'Tactic Recode'!$A$1:$B$547,2,FALSE))</f>
        <v/>
      </c>
      <c r="OO63" t="str">
        <f>IF(ISERROR(MATCH(OO$1,'CSC Mitre'!BJ$1:BJ$220,0)),"",VLOOKUP(OO$1,'Tactic Recode'!$A$1:$B$547,2,FALSE))</f>
        <v/>
      </c>
      <c r="OP63" t="str">
        <f>IF(ISERROR(MATCH(OP$1,'CSC Mitre'!BJ$1:BJ$220,0)),"",VLOOKUP(OP$1,'Tactic Recode'!$A$1:$B$547,2,FALSE))</f>
        <v/>
      </c>
      <c r="OQ63" t="str">
        <f>IF(ISERROR(MATCH(OQ$1,'CSC Mitre'!BJ$1:BJ$220,0)),"",VLOOKUP(OQ$1,'Tactic Recode'!$A$1:$B$547,2,FALSE))</f>
        <v/>
      </c>
      <c r="OR63" t="str">
        <f>IF(ISERROR(MATCH(OR$1,'CSC Mitre'!BJ$1:BJ$220,0)),"",VLOOKUP(OR$1,'Tactic Recode'!$A$1:$B$547,2,FALSE))</f>
        <v/>
      </c>
      <c r="OS63" t="str">
        <f>IF(ISERROR(MATCH(OS$1,'CSC Mitre'!BJ$1:BJ$220,0)),"",VLOOKUP(OS$1,'Tactic Recode'!$A$1:$B$547,2,FALSE))</f>
        <v/>
      </c>
      <c r="OT63" t="str">
        <f>IF(ISERROR(MATCH(OT$1,'CSC Mitre'!BJ$1:BJ$220,0)),"",VLOOKUP(OT$1,'Tactic Recode'!$A$1:$B$547,2,FALSE))</f>
        <v/>
      </c>
      <c r="OU63" t="str">
        <f>IF(ISERROR(MATCH(OU$1,'CSC Mitre'!BJ$1:BJ$220,0)),"",VLOOKUP(OU$1,'Tactic Recode'!$A$1:$B$547,2,FALSE))</f>
        <v/>
      </c>
      <c r="OV63" t="str">
        <f>IF(ISERROR(MATCH(OV$1,'CSC Mitre'!BJ$1:BJ$220,0)),"",VLOOKUP(OV$1,'Tactic Recode'!$A$1:$B$547,2,FALSE))</f>
        <v/>
      </c>
      <c r="OW63" t="str">
        <f>IF(ISERROR(MATCH(OW$1,'CSC Mitre'!BJ$1:BJ$220,0)),"",VLOOKUP(OW$1,'Tactic Recode'!$A$1:$B$547,2,FALSE))</f>
        <v/>
      </c>
      <c r="OX63" t="str">
        <f>IF(ISERROR(MATCH(OX$1,'CSC Mitre'!BJ$1:BJ$220,0)),"",VLOOKUP(OX$1,'Tactic Recode'!$A$1:$B$547,2,FALSE))</f>
        <v/>
      </c>
      <c r="OY63" t="str">
        <f>IF(ISERROR(MATCH(OY$1,'CSC Mitre'!BJ$1:BJ$220,0)),"",VLOOKUP(OY$1,'Tactic Recode'!$A$1:$B$547,2,FALSE))</f>
        <v/>
      </c>
      <c r="OZ63" t="str">
        <f>IF(ISERROR(MATCH(OZ$1,'CSC Mitre'!BJ$1:BJ$220,0)),"",VLOOKUP(OZ$1,'Tactic Recode'!$A$1:$B$547,2,FALSE))</f>
        <v/>
      </c>
      <c r="PA63" t="str">
        <f>IF(ISERROR(MATCH(PA$1,'CSC Mitre'!BJ$1:BJ$220,0)),"",VLOOKUP(PA$1,'Tactic Recode'!$A$1:$B$547,2,FALSE))</f>
        <v/>
      </c>
      <c r="PB63" t="str">
        <f>IF(ISERROR(MATCH(PB$1,'CSC Mitre'!BJ$1:BJ$220,0)),"",VLOOKUP(PB$1,'Tactic Recode'!$A$1:$B$547,2,FALSE))</f>
        <v/>
      </c>
      <c r="PC63" t="str">
        <f>IF(ISERROR(MATCH(PC$1,'CSC Mitre'!BJ$1:BJ$220,0)),"",VLOOKUP(PC$1,'Tactic Recode'!$A$1:$B$547,2,FALSE))</f>
        <v/>
      </c>
      <c r="PD63" t="str">
        <f>IF(ISERROR(MATCH(PD$1,'CSC Mitre'!BJ$1:BJ$220,0)),"",VLOOKUP(PD$1,'Tactic Recode'!$A$1:$B$547,2,FALSE))</f>
        <v/>
      </c>
      <c r="PE63" t="str">
        <f>IF(ISERROR(MATCH(PE$1,'CSC Mitre'!BJ$1:BJ$220,0)),"",VLOOKUP(PE$1,'Tactic Recode'!$A$1:$B$547,2,FALSE))</f>
        <v/>
      </c>
      <c r="PF63" t="str">
        <f>IF(ISERROR(MATCH(PF$1,'CSC Mitre'!BJ$1:BJ$220,0)),"",VLOOKUP(PF$1,'Tactic Recode'!$A$1:$B$547,2,FALSE))</f>
        <v/>
      </c>
      <c r="PG63" t="str">
        <f>IF(ISERROR(MATCH(PG$1,'CSC Mitre'!BJ$1:BJ$220,0)),"",VLOOKUP(PG$1,'Tactic Recode'!$A$1:$B$547,2,FALSE))</f>
        <v/>
      </c>
      <c r="PH63" t="str">
        <f>IF(ISERROR(MATCH(PH$1,'CSC Mitre'!BJ$1:BJ$220,0)),"",VLOOKUP(PH$1,'Tactic Recode'!$A$1:$B$547,2,FALSE))</f>
        <v/>
      </c>
      <c r="PI63" t="str">
        <f>IF(ISERROR(MATCH(PI$1,'CSC Mitre'!BJ$1:BJ$220,0)),"",VLOOKUP(PI$1,'Tactic Recode'!$A$1:$B$547,2,FALSE))</f>
        <v/>
      </c>
      <c r="PJ63" t="str">
        <f>IF(ISERROR(MATCH(PJ$1,'CSC Mitre'!BJ$1:BJ$220,0)),"",VLOOKUP(PJ$1,'Tactic Recode'!$A$1:$B$547,2,FALSE))</f>
        <v/>
      </c>
      <c r="PK63" t="str">
        <f>IF(ISERROR(MATCH(PK$1,'CSC Mitre'!BJ$1:BJ$220,0)),"",VLOOKUP(PK$1,'Tactic Recode'!$A$1:$B$547,2,FALSE))</f>
        <v/>
      </c>
      <c r="PL63" t="str">
        <f>IF(ISERROR(MATCH(PL$1,'CSC Mitre'!BJ$1:BJ$220,0)),"",VLOOKUP(PL$1,'Tactic Recode'!$A$1:$B$547,2,FALSE))</f>
        <v/>
      </c>
      <c r="PM63" t="str">
        <f>IF(ISERROR(MATCH(PM$1,'CSC Mitre'!BJ$1:BJ$220,0)),"",VLOOKUP(PM$1,'Tactic Recode'!$A$1:$B$547,2,FALSE))</f>
        <v/>
      </c>
      <c r="PN63" t="str">
        <f>IF(ISERROR(MATCH(PN$1,'CSC Mitre'!BJ$1:BJ$220,0)),"",VLOOKUP(PN$1,'Tactic Recode'!$A$1:$B$547,2,FALSE))</f>
        <v/>
      </c>
      <c r="PO63" t="str">
        <f>IF(ISERROR(MATCH(PO$1,'CSC Mitre'!BJ$1:BJ$220,0)),"",VLOOKUP(PO$1,'Tactic Recode'!$A$1:$B$547,2,FALSE))</f>
        <v/>
      </c>
      <c r="PP63" t="str">
        <f>IF(ISERROR(MATCH(PP$1,'CSC Mitre'!BJ$1:BJ$220,0)),"",VLOOKUP(PP$1,'Tactic Recode'!$A$1:$B$547,2,FALSE))</f>
        <v/>
      </c>
      <c r="PQ63" t="str">
        <f>IF(ISERROR(MATCH(PQ$1,'CSC Mitre'!BJ$1:BJ$220,0)),"",VLOOKUP(PQ$1,'Tactic Recode'!$A$1:$B$547,2,FALSE))</f>
        <v/>
      </c>
      <c r="PR63" t="str">
        <f>IF(ISERROR(MATCH(PR$1,'CSC Mitre'!BJ$1:BJ$220,0)),"",VLOOKUP(PR$1,'Tactic Recode'!$A$1:$B$547,2,FALSE))</f>
        <v/>
      </c>
      <c r="PS63" t="str">
        <f>IF(ISERROR(MATCH(PS$1,'CSC Mitre'!BJ$1:BJ$220,0)),"",VLOOKUP(PS$1,'Tactic Recode'!$A$1:$B$547,2,FALSE))</f>
        <v/>
      </c>
      <c r="PT63" t="str">
        <f>IF(ISERROR(MATCH(PT$1,'CSC Mitre'!BJ$1:BJ$220,0)),"",VLOOKUP(PT$1,'Tactic Recode'!$A$1:$B$547,2,FALSE))</f>
        <v/>
      </c>
      <c r="PU63" t="str">
        <f>IF(ISERROR(MATCH(PU$1,'CSC Mitre'!BJ$1:BJ$220,0)),"",VLOOKUP(PU$1,'Tactic Recode'!$A$1:$B$547,2,FALSE))</f>
        <v/>
      </c>
      <c r="PV63" t="str">
        <f>IF(ISERROR(MATCH(PV$1,'CSC Mitre'!BJ$1:BJ$220,0)),"",VLOOKUP(PV$1,'Tactic Recode'!$A$1:$B$547,2,FALSE))</f>
        <v/>
      </c>
      <c r="PW63" t="str">
        <f>IF(ISERROR(MATCH(PW$1,'CSC Mitre'!BJ$1:BJ$220,0)),"",VLOOKUP(PW$1,'Tactic Recode'!$A$1:$B$547,2,FALSE))</f>
        <v/>
      </c>
      <c r="PX63" t="str">
        <f>IF(ISERROR(MATCH(PX$1,'CSC Mitre'!BJ$1:BJ$220,0)),"",VLOOKUP(PX$1,'Tactic Recode'!$A$1:$B$547,2,FALSE))</f>
        <v/>
      </c>
      <c r="PY63" t="str">
        <f>IF(ISERROR(MATCH(PY$1,'CSC Mitre'!BJ$1:BJ$220,0)),"",VLOOKUP(PY$1,'Tactic Recode'!$A$1:$B$547,2,FALSE))</f>
        <v/>
      </c>
      <c r="PZ63" t="str">
        <f>IF(ISERROR(MATCH(PZ$1,'CSC Mitre'!BJ$1:BJ$220,0)),"",VLOOKUP(PZ$1,'Tactic Recode'!$A$1:$B$547,2,FALSE))</f>
        <v/>
      </c>
      <c r="QA63" t="str">
        <f>IF(ISERROR(MATCH(QA$1,'CSC Mitre'!BJ$1:BJ$220,0)),"",VLOOKUP(QA$1,'Tactic Recode'!$A$1:$B$547,2,FALSE))</f>
        <v/>
      </c>
      <c r="QB63" t="str">
        <f>IF(ISERROR(MATCH(QB$1,'CSC Mitre'!BJ$1:BJ$220,0)),"",VLOOKUP(QB$1,'Tactic Recode'!$A$1:$B$547,2,FALSE))</f>
        <v/>
      </c>
      <c r="QC63" t="str">
        <f>IF(ISERROR(MATCH(QC$1,'CSC Mitre'!BJ$1:BJ$220,0)),"",VLOOKUP(QC$1,'Tactic Recode'!$A$1:$B$547,2,FALSE))</f>
        <v/>
      </c>
      <c r="QD63" t="str">
        <f>IF(ISERROR(MATCH(QD$1,'CSC Mitre'!BJ$1:BJ$220,0)),"",VLOOKUP(QD$1,'Tactic Recode'!$A$1:$B$547,2,FALSE))</f>
        <v/>
      </c>
      <c r="QE63" t="str">
        <f>IF(ISERROR(MATCH(QE$1,'CSC Mitre'!BJ$1:BJ$220,0)),"",VLOOKUP(QE$1,'Tactic Recode'!$A$1:$B$547,2,FALSE))</f>
        <v/>
      </c>
      <c r="QF63" t="str">
        <f>IF(ISERROR(MATCH(QF$1,'CSC Mitre'!BJ$1:BJ$220,0)),"",VLOOKUP(QF$1,'Tactic Recode'!$A$1:$B$547,2,FALSE))</f>
        <v/>
      </c>
      <c r="QG63" t="str">
        <f>IF(ISERROR(MATCH(QG$1,'CSC Mitre'!BJ$1:BJ$220,0)),"",VLOOKUP(QG$1,'Tactic Recode'!$A$1:$B$547,2,FALSE))</f>
        <v/>
      </c>
      <c r="QH63" t="str">
        <f>IF(ISERROR(MATCH(QH$1,'CSC Mitre'!BJ$1:BJ$220,0)),"",VLOOKUP(QH$1,'Tactic Recode'!$A$1:$B$547,2,FALSE))</f>
        <v/>
      </c>
      <c r="QI63" t="str">
        <f>IF(ISERROR(MATCH(QI$1,'CSC Mitre'!BJ$1:BJ$220,0)),"",VLOOKUP(QI$1,'Tactic Recode'!$A$1:$B$547,2,FALSE))</f>
        <v/>
      </c>
      <c r="QJ63" t="str">
        <f>IF(ISERROR(MATCH(QJ$1,'CSC Mitre'!BJ$1:BJ$220,0)),"",VLOOKUP(QJ$1,'Tactic Recode'!$A$1:$B$547,2,FALSE))</f>
        <v/>
      </c>
      <c r="QK63" t="str">
        <f>IF(ISERROR(MATCH(QK$1,'CSC Mitre'!BJ$1:BJ$220,0)),"",VLOOKUP(QK$1,'Tactic Recode'!$A$1:$B$547,2,FALSE))</f>
        <v/>
      </c>
      <c r="QL63" t="str">
        <f>IF(ISERROR(MATCH(QL$1,'CSC Mitre'!BJ$1:BJ$220,0)),"",VLOOKUP(QL$1,'Tactic Recode'!$A$1:$B$547,2,FALSE))</f>
        <v/>
      </c>
      <c r="QM63" t="str">
        <f>IF(ISERROR(MATCH(QM$1,'CSC Mitre'!BJ$1:BJ$220,0)),"",VLOOKUP(QM$1,'Tactic Recode'!$A$1:$B$547,2,FALSE))</f>
        <v/>
      </c>
      <c r="QN63" t="str">
        <f>IF(ISERROR(MATCH(QN$1,'CSC Mitre'!BJ$1:BJ$220,0)),"",VLOOKUP(QN$1,'Tactic Recode'!$A$1:$B$547,2,FALSE))</f>
        <v/>
      </c>
      <c r="QO63" t="str">
        <f>IF(ISERROR(MATCH(QO$1,'CSC Mitre'!BJ$1:BJ$220,0)),"",VLOOKUP(QO$1,'Tactic Recode'!$A$1:$B$547,2,FALSE))</f>
        <v/>
      </c>
      <c r="QP63" t="str">
        <f>IF(ISERROR(MATCH(QP$1,'CSC Mitre'!BJ$1:BJ$220,0)),"",VLOOKUP(QP$1,'Tactic Recode'!$A$1:$B$547,2,FALSE))</f>
        <v/>
      </c>
      <c r="QQ63" t="str">
        <f>IF(ISERROR(MATCH(QQ$1,'CSC Mitre'!BJ$1:BJ$220,0)),"",VLOOKUP(QQ$1,'Tactic Recode'!$A$1:$B$547,2,FALSE))</f>
        <v/>
      </c>
      <c r="QR63" t="str">
        <f>IF(ISERROR(MATCH(QR$1,'CSC Mitre'!BJ$1:BJ$220,0)),"",VLOOKUP(QR$1,'Tactic Recode'!$A$1:$B$547,2,FALSE))</f>
        <v/>
      </c>
      <c r="QS63" t="str">
        <f>IF(ISERROR(MATCH(QS$1,'CSC Mitre'!BJ$1:BJ$220,0)),"",VLOOKUP(QS$1,'Tactic Recode'!$A$1:$B$547,2,FALSE))</f>
        <v/>
      </c>
      <c r="QT63" t="str">
        <f>IF(ISERROR(MATCH(QT$1,'CSC Mitre'!BJ$1:BJ$220,0)),"",VLOOKUP(QT$1,'Tactic Recode'!$A$1:$B$547,2,FALSE))</f>
        <v/>
      </c>
      <c r="QU63" t="str">
        <f>IF(ISERROR(MATCH(QU$1,'CSC Mitre'!BJ$1:BJ$220,0)),"",VLOOKUP(QU$1,'Tactic Recode'!$A$1:$B$547,2,FALSE))</f>
        <v/>
      </c>
      <c r="QV63" t="str">
        <f>IF(ISERROR(MATCH(QV$1,'CSC Mitre'!BJ$1:BJ$220,0)),"",VLOOKUP(QV$1,'Tactic Recode'!$A$1:$B$547,2,FALSE))</f>
        <v/>
      </c>
      <c r="QW63" t="str">
        <f>IF(ISERROR(MATCH(QW$1,'CSC Mitre'!BJ$1:BJ$220,0)),"",VLOOKUP(QW$1,'Tactic Recode'!$A$1:$B$547,2,FALSE))</f>
        <v/>
      </c>
      <c r="QX63" t="str">
        <f>IF(ISERROR(MATCH(QX$1,'CSC Mitre'!BJ$1:BJ$220,0)),"",VLOOKUP(QX$1,'Tactic Recode'!$A$1:$B$547,2,FALSE))</f>
        <v/>
      </c>
      <c r="QY63" t="str">
        <f>IF(ISERROR(MATCH(QY$1,'CSC Mitre'!BJ$1:BJ$220,0)),"",VLOOKUP(QY$1,'Tactic Recode'!$A$1:$B$547,2,FALSE))</f>
        <v/>
      </c>
      <c r="QZ63" t="str">
        <f>IF(ISERROR(MATCH(QZ$1,'CSC Mitre'!BJ$1:BJ$220,0)),"",VLOOKUP(QZ$1,'Tactic Recode'!$A$1:$B$547,2,FALSE))</f>
        <v/>
      </c>
      <c r="RA63" t="str">
        <f>IF(ISERROR(MATCH(RA$1,'CSC Mitre'!BJ$1:BJ$220,0)),"",VLOOKUP(RA$1,'Tactic Recode'!$A$1:$B$547,2,FALSE))</f>
        <v/>
      </c>
      <c r="RB63" t="str">
        <f>IF(ISERROR(MATCH(RB$1,'CSC Mitre'!BJ$1:BJ$220,0)),"",VLOOKUP(RB$1,'Tactic Recode'!$A$1:$B$547,2,FALSE))</f>
        <v/>
      </c>
      <c r="RC63" t="str">
        <f>IF(ISERROR(MATCH(RC$1,'CSC Mitre'!BJ$1:BJ$220,0)),"",VLOOKUP(RC$1,'Tactic Recode'!$A$1:$B$547,2,FALSE))</f>
        <v/>
      </c>
      <c r="RD63" t="str">
        <f>IF(ISERROR(MATCH(RD$1,'CSC Mitre'!BJ$1:BJ$220,0)),"",VLOOKUP(RD$1,'Tactic Recode'!$A$1:$B$547,2,FALSE))</f>
        <v/>
      </c>
      <c r="RE63" t="str">
        <f>IF(ISERROR(MATCH(RE$1,'CSC Mitre'!BJ$1:BJ$220,0)),"",VLOOKUP(RE$1,'Tactic Recode'!$A$1:$B$547,2,FALSE))</f>
        <v/>
      </c>
      <c r="RF63" t="str">
        <f>IF(ISERROR(MATCH(RF$1,'CSC Mitre'!BJ$1:BJ$220,0)),"",VLOOKUP(RF$1,'Tactic Recode'!$A$1:$B$547,2,FALSE))</f>
        <v/>
      </c>
      <c r="RG63" t="str">
        <f>IF(ISERROR(MATCH(RG$1,'CSC Mitre'!BJ$1:BJ$220,0)),"",VLOOKUP(RG$1,'Tactic Recode'!$A$1:$B$547,2,FALSE))</f>
        <v/>
      </c>
      <c r="RH63" t="str">
        <f>IF(ISERROR(MATCH(RH$1,'CSC Mitre'!BJ$1:BJ$220,0)),"",VLOOKUP(RH$1,'Tactic Recode'!$A$1:$B$547,2,FALSE))</f>
        <v/>
      </c>
      <c r="RI63" t="str">
        <f>IF(ISERROR(MATCH(RI$1,'CSC Mitre'!BJ$1:BJ$220,0)),"",VLOOKUP(RI$1,'Tactic Recode'!$A$1:$B$547,2,FALSE))</f>
        <v/>
      </c>
      <c r="RJ63" t="str">
        <f>IF(ISERROR(MATCH(RJ$1,'CSC Mitre'!BJ$1:BJ$220,0)),"",VLOOKUP(RJ$1,'Tactic Recode'!$A$1:$B$547,2,FALSE))</f>
        <v/>
      </c>
      <c r="RK63" t="str">
        <f>IF(ISERROR(MATCH(RK$1,'CSC Mitre'!BJ$1:BJ$220,0)),"",VLOOKUP(RK$1,'Tactic Recode'!$A$1:$B$547,2,FALSE))</f>
        <v/>
      </c>
      <c r="RL63" t="str">
        <f>IF(ISERROR(MATCH(RL$1,'CSC Mitre'!BJ$1:BJ$220,0)),"",VLOOKUP(RL$1,'Tactic Recode'!$A$1:$B$547,2,FALSE))</f>
        <v/>
      </c>
      <c r="RM63" t="str">
        <f>IF(ISERROR(MATCH(RM$1,'CSC Mitre'!BJ$1:BJ$220,0)),"",VLOOKUP(RM$1,'Tactic Recode'!$A$1:$B$547,2,FALSE))</f>
        <v/>
      </c>
      <c r="RN63" t="str">
        <f>IF(ISERROR(MATCH(RN$1,'CSC Mitre'!BJ$1:BJ$220,0)),"",VLOOKUP(RN$1,'Tactic Recode'!$A$1:$B$547,2,FALSE))</f>
        <v/>
      </c>
      <c r="RO63" t="str">
        <f>IF(ISERROR(MATCH(RO$1,'CSC Mitre'!BJ$1:BJ$220,0)),"",VLOOKUP(RO$1,'Tactic Recode'!$A$1:$B$547,2,FALSE))</f>
        <v/>
      </c>
      <c r="RP63" t="str">
        <f>IF(ISERROR(MATCH(RP$1,'CSC Mitre'!BJ$1:BJ$220,0)),"",VLOOKUP(RP$1,'Tactic Recode'!$A$1:$B$547,2,FALSE))</f>
        <v/>
      </c>
      <c r="RQ63" t="str">
        <f>IF(ISERROR(MATCH(RQ$1,'CSC Mitre'!BJ$1:BJ$220,0)),"",VLOOKUP(RQ$1,'Tactic Recode'!$A$1:$B$547,2,FALSE))</f>
        <v/>
      </c>
      <c r="RR63" t="str">
        <f>IF(ISERROR(MATCH(RR$1,'CSC Mitre'!BJ$1:BJ$220,0)),"",VLOOKUP(RR$1,'Tactic Recode'!$A$1:$B$547,2,FALSE))</f>
        <v/>
      </c>
      <c r="RS63" t="str">
        <f>IF(ISERROR(MATCH(RS$1,'CSC Mitre'!BJ$1:BJ$220,0)),"",VLOOKUP(RS$1,'Tactic Recode'!$A$1:$B$547,2,FALSE))</f>
        <v/>
      </c>
      <c r="RT63" t="str">
        <f>IF(ISERROR(MATCH(RT$1,'CSC Mitre'!BJ$1:BJ$220,0)),"",VLOOKUP(RT$1,'Tactic Recode'!$A$1:$B$547,2,FALSE))</f>
        <v/>
      </c>
      <c r="RU63" t="str">
        <f>IF(ISERROR(MATCH(RU$1,'CSC Mitre'!BJ$1:BJ$220,0)),"",VLOOKUP(RU$1,'Tactic Recode'!$A$1:$B$547,2,FALSE))</f>
        <v/>
      </c>
      <c r="RV63" t="str">
        <f>IF(ISERROR(MATCH(RV$1,'CSC Mitre'!BJ$1:BJ$220,0)),"",VLOOKUP(RV$1,'Tactic Recode'!$A$1:$B$547,2,FALSE))</f>
        <v/>
      </c>
      <c r="RW63" t="str">
        <f>IF(ISERROR(MATCH(RW$1,'CSC Mitre'!BJ$1:BJ$220,0)),"",VLOOKUP(RW$1,'Tactic Recode'!$A$1:$B$547,2,FALSE))</f>
        <v/>
      </c>
      <c r="RX63" t="str">
        <f>IF(ISERROR(MATCH(RX$1,'CSC Mitre'!BJ$1:BJ$220,0)),"",VLOOKUP(RX$1,'Tactic Recode'!$A$1:$B$547,2,FALSE))</f>
        <v/>
      </c>
      <c r="RY63" t="str">
        <f>IF(ISERROR(MATCH(RY$1,'CSC Mitre'!BJ$1:BJ$220,0)),"",VLOOKUP(RY$1,'Tactic Recode'!$A$1:$B$547,2,FALSE))</f>
        <v/>
      </c>
      <c r="RZ63" t="str">
        <f>IF(ISERROR(MATCH(RZ$1,'CSC Mitre'!BJ$1:BJ$220,0)),"",VLOOKUP(RZ$1,'Tactic Recode'!$A$1:$B$547,2,FALSE))</f>
        <v/>
      </c>
      <c r="SA63" t="str">
        <f>IF(ISERROR(MATCH(SA$1,'CSC Mitre'!BJ$1:BJ$220,0)),"",VLOOKUP(SA$1,'Tactic Recode'!$A$1:$B$547,2,FALSE))</f>
        <v/>
      </c>
      <c r="SB63" t="str">
        <f>IF(ISERROR(MATCH(SB$1,'CSC Mitre'!BJ$1:BJ$220,0)),"",VLOOKUP(SB$1,'Tactic Recode'!$A$1:$B$547,2,FALSE))</f>
        <v/>
      </c>
      <c r="SC63" t="str">
        <f>IF(ISERROR(MATCH(SC$1,'CSC Mitre'!BJ$1:BJ$220,0)),"",VLOOKUP(SC$1,'Tactic Recode'!$A$1:$B$547,2,FALSE))</f>
        <v/>
      </c>
      <c r="SD63" t="str">
        <f>IF(ISERROR(MATCH(SD$1,'CSC Mitre'!BJ$1:BJ$220,0)),"",VLOOKUP(SD$1,'Tactic Recode'!$A$1:$B$547,2,FALSE))</f>
        <v/>
      </c>
      <c r="SE63" t="str">
        <f>IF(ISERROR(MATCH(SE$1,'CSC Mitre'!BJ$1:BJ$220,0)),"",VLOOKUP(SE$1,'Tactic Recode'!$A$1:$B$547,2,FALSE))</f>
        <v/>
      </c>
      <c r="SF63" t="str">
        <f>IF(ISERROR(MATCH(SF$1,'CSC Mitre'!BJ$1:BJ$220,0)),"",VLOOKUP(SF$1,'Tactic Recode'!$A$1:$B$547,2,FALSE))</f>
        <v/>
      </c>
      <c r="SG63" t="str">
        <f>IF(ISERROR(MATCH(SG$1,'CSC Mitre'!BJ$1:BJ$220,0)),"",VLOOKUP(SG$1,'Tactic Recode'!$A$1:$B$547,2,FALSE))</f>
        <v/>
      </c>
      <c r="SH63" t="str">
        <f>IF(ISERROR(MATCH(SH$1,'CSC Mitre'!BJ$1:BJ$220,0)),"",VLOOKUP(SH$1,'Tactic Recode'!$A$1:$B$547,2,FALSE))</f>
        <v/>
      </c>
      <c r="SI63" t="str">
        <f>IF(ISERROR(MATCH(SI$1,'CSC Mitre'!BJ$1:BJ$220,0)),"",VLOOKUP(SI$1,'Tactic Recode'!$A$1:$B$547,2,FALSE))</f>
        <v/>
      </c>
      <c r="SJ63" t="str">
        <f>IF(ISERROR(MATCH(SJ$1,'CSC Mitre'!BJ$1:BJ$220,0)),"",VLOOKUP(SJ$1,'Tactic Recode'!$A$1:$B$547,2,FALSE))</f>
        <v/>
      </c>
      <c r="SK63" t="str">
        <f>IF(ISERROR(MATCH(SK$1,'CSC Mitre'!BJ$1:BJ$220,0)),"",VLOOKUP(SK$1,'Tactic Recode'!$A$1:$B$547,2,FALSE))</f>
        <v/>
      </c>
      <c r="SL63" t="str">
        <f>IF(ISERROR(MATCH(SL$1,'CSC Mitre'!BJ$1:BJ$220,0)),"",VLOOKUP(SL$1,'Tactic Recode'!$A$1:$B$547,2,FALSE))</f>
        <v/>
      </c>
      <c r="SM63" t="str">
        <f>IF(ISERROR(MATCH(SM$1,'CSC Mitre'!BJ$1:BJ$220,0)),"",VLOOKUP(SM$1,'Tactic Recode'!$A$1:$B$547,2,FALSE))</f>
        <v/>
      </c>
      <c r="SN63" t="str">
        <f>IF(ISERROR(MATCH(SN$1,'CSC Mitre'!BJ$1:BJ$220,0)),"",VLOOKUP(SN$1,'Tactic Recode'!$A$1:$B$547,2,FALSE))</f>
        <v/>
      </c>
      <c r="SO63" t="str">
        <f>IF(ISERROR(MATCH(SO$1,'CSC Mitre'!BJ$1:BJ$220,0)),"",VLOOKUP(SO$1,'Tactic Recode'!$A$1:$B$547,2,FALSE))</f>
        <v/>
      </c>
      <c r="SP63" t="str">
        <f>IF(ISERROR(MATCH(SP$1,'CSC Mitre'!BJ$1:BJ$220,0)),"",VLOOKUP(SP$1,'Tactic Recode'!$A$1:$B$547,2,FALSE))</f>
        <v/>
      </c>
      <c r="SQ63" t="str">
        <f>IF(ISERROR(MATCH(SQ$1,'CSC Mitre'!BJ$1:BJ$220,0)),"",VLOOKUP(SQ$1,'Tactic Recode'!$A$1:$B$547,2,FALSE))</f>
        <v/>
      </c>
      <c r="SR63" t="str">
        <f>IF(ISERROR(MATCH(SR$1,'CSC Mitre'!BJ$1:BJ$220,0)),"",VLOOKUP(SR$1,'Tactic Recode'!$A$1:$B$547,2,FALSE))</f>
        <v/>
      </c>
      <c r="SS63" t="str">
        <f>IF(ISERROR(MATCH(SS$1,'CSC Mitre'!BJ$1:BJ$220,0)),"",VLOOKUP(SS$1,'Tactic Recode'!$A$1:$B$547,2,FALSE))</f>
        <v/>
      </c>
      <c r="ST63" t="str">
        <f>IF(ISERROR(MATCH(ST$1,'CSC Mitre'!BJ$1:BJ$220,0)),"",VLOOKUP(ST$1,'Tactic Recode'!$A$1:$B$547,2,FALSE))</f>
        <v/>
      </c>
      <c r="SU63" t="str">
        <f>IF(ISERROR(MATCH(SU$1,'CSC Mitre'!BJ$1:BJ$220,0)),"",VLOOKUP(SU$1,'Tactic Recode'!$A$1:$B$547,2,FALSE))</f>
        <v/>
      </c>
      <c r="SV63" t="str">
        <f>IF(ISERROR(MATCH(SV$1,'CSC Mitre'!BJ$1:BJ$220,0)),"",VLOOKUP(SV$1,'Tactic Recode'!$A$1:$B$547,2,FALSE))</f>
        <v/>
      </c>
      <c r="SW63" t="str">
        <f>IF(ISERROR(MATCH(SW$1,'CSC Mitre'!BJ$1:BJ$220,0)),"",VLOOKUP(SW$1,'Tactic Recode'!$A$1:$B$547,2,FALSE))</f>
        <v/>
      </c>
      <c r="SX63" t="str">
        <f>IF(ISERROR(MATCH(SX$1,'CSC Mitre'!BJ$1:BJ$220,0)),"",VLOOKUP(SX$1,'Tactic Recode'!$A$1:$B$547,2,FALSE))</f>
        <v/>
      </c>
      <c r="SY63" t="str">
        <f>IF(ISERROR(MATCH(SY$1,'CSC Mitre'!BJ$1:BJ$220,0)),"",VLOOKUP(SY$1,'Tactic Recode'!$A$1:$B$547,2,FALSE))</f>
        <v/>
      </c>
      <c r="SZ63" t="str">
        <f>IF(ISERROR(MATCH(SZ$1,'CSC Mitre'!BJ$1:BJ$220,0)),"",VLOOKUP(SZ$1,'Tactic Recode'!$A$1:$B$547,2,FALSE))</f>
        <v/>
      </c>
      <c r="TA63" t="str">
        <f>IF(ISERROR(MATCH(TA$1,'CSC Mitre'!BJ$1:BJ$220,0)),"",VLOOKUP(TA$1,'Tactic Recode'!$A$1:$B$547,2,FALSE))</f>
        <v/>
      </c>
      <c r="TB63" t="str">
        <f>IF(ISERROR(MATCH(TB$1,'CSC Mitre'!BJ$1:BJ$220,0)),"",VLOOKUP(TB$1,'Tactic Recode'!$A$1:$B$547,2,FALSE))</f>
        <v/>
      </c>
      <c r="TC63" t="str">
        <f>IF(ISERROR(MATCH(TC$1,'CSC Mitre'!BJ$1:BJ$220,0)),"",VLOOKUP(TC$1,'Tactic Recode'!$A$1:$B$547,2,FALSE))</f>
        <v/>
      </c>
      <c r="TD63" t="str">
        <f>IF(ISERROR(MATCH(TD$1,'CSC Mitre'!BJ$1:BJ$220,0)),"",VLOOKUP(TD$1,'Tactic Recode'!$A$1:$B$547,2,FALSE))</f>
        <v/>
      </c>
      <c r="TE63" t="str">
        <f>IF(ISERROR(MATCH(TE$1,'CSC Mitre'!BJ$1:BJ$220,0)),"",VLOOKUP(TE$1,'Tactic Recode'!$A$1:$B$547,2,FALSE))</f>
        <v/>
      </c>
      <c r="TF63" t="str">
        <f>IF(ISERROR(MATCH(TF$1,'CSC Mitre'!BJ$1:BJ$220,0)),"",VLOOKUP(TF$1,'Tactic Recode'!$A$1:$B$547,2,FALSE))</f>
        <v/>
      </c>
      <c r="TG63" t="str">
        <f>IF(ISERROR(MATCH(TG$1,'CSC Mitre'!BJ$1:BJ$220,0)),"",VLOOKUP(TG$1,'Tactic Recode'!$A$1:$B$547,2,FALSE))</f>
        <v/>
      </c>
      <c r="TH63" t="str">
        <f>IF(ISERROR(MATCH(TH$1,'CSC Mitre'!BJ$1:BJ$220,0)),"",VLOOKUP(TH$1,'Tactic Recode'!$A$1:$B$547,2,FALSE))</f>
        <v/>
      </c>
      <c r="TI63" t="str">
        <f>IF(ISERROR(MATCH(TI$1,'CSC Mitre'!BJ$1:BJ$220,0)),"",VLOOKUP(TI$1,'Tactic Recode'!$A$1:$B$547,2,FALSE))</f>
        <v/>
      </c>
      <c r="TJ63" t="str">
        <f>IF(ISERROR(MATCH(TJ$1,'CSC Mitre'!BJ$1:BJ$220,0)),"",VLOOKUP(TJ$1,'Tactic Recode'!$A$1:$B$547,2,FALSE))</f>
        <v/>
      </c>
      <c r="TK63" t="str">
        <f>IF(ISERROR(MATCH(TK$1,'CSC Mitre'!BJ$1:BJ$220,0)),"",VLOOKUP(TK$1,'Tactic Recode'!$A$1:$B$547,2,FALSE))</f>
        <v/>
      </c>
      <c r="TL63" t="str">
        <f>IF(ISERROR(MATCH(TL$1,'CSC Mitre'!BJ$1:BJ$220,0)),"",VLOOKUP(TL$1,'Tactic Recode'!$A$1:$B$547,2,FALSE))</f>
        <v/>
      </c>
      <c r="TM63" t="str">
        <f>IF(ISERROR(MATCH(TM$1,'CSC Mitre'!BJ$1:BJ$220,0)),"",VLOOKUP(TM$1,'Tactic Recode'!$A$1:$B$547,2,FALSE))</f>
        <v/>
      </c>
      <c r="TN63" t="str">
        <f>IF(ISERROR(MATCH(TN$1,'CSC Mitre'!BJ$1:BJ$220,0)),"",VLOOKUP(TN$1,'Tactic Recode'!$A$1:$B$547,2,FALSE))</f>
        <v/>
      </c>
      <c r="TO63" t="str">
        <f>IF(ISERROR(MATCH(TO$1,'CSC Mitre'!BJ$1:BJ$220,0)),"",VLOOKUP(TO$1,'Tactic Recode'!$A$1:$B$547,2,FALSE))</f>
        <v/>
      </c>
      <c r="TP63" t="str">
        <f>IF(ISERROR(MATCH(TP$1,'CSC Mitre'!BJ$1:BJ$220,0)),"",VLOOKUP(TP$1,'Tactic Recode'!$A$1:$B$547,2,FALSE))</f>
        <v/>
      </c>
      <c r="TQ63" t="str">
        <f>IF(ISERROR(MATCH(TQ$1,'CSC Mitre'!BJ$1:BJ$220,0)),"",VLOOKUP(TQ$1,'Tactic Recode'!$A$1:$B$547,2,FALSE))</f>
        <v/>
      </c>
      <c r="TR63" t="str">
        <f>IF(ISERROR(MATCH(TR$1,'CSC Mitre'!BJ$1:BJ$220,0)),"",VLOOKUP(TR$1,'Tactic Recode'!$A$1:$B$547,2,FALSE))</f>
        <v/>
      </c>
      <c r="TS63" t="str">
        <f>IF(ISERROR(MATCH(TS$1,'CSC Mitre'!BJ$1:BJ$220,0)),"",VLOOKUP(TS$1,'Tactic Recode'!$A$1:$B$547,2,FALSE))</f>
        <v/>
      </c>
      <c r="TT63" t="str">
        <f>IF(ISERROR(MATCH(TT$1,'CSC Mitre'!BJ$1:BJ$220,0)),"",VLOOKUP(TT$1,'Tactic Recode'!$A$1:$B$547,2,FALSE))</f>
        <v/>
      </c>
      <c r="TU63" t="str">
        <f>IF(ISERROR(MATCH(TU$1,'CSC Mitre'!BJ$1:BJ$220,0)),"",VLOOKUP(TU$1,'Tactic Recode'!$A$1:$B$547,2,FALSE))</f>
        <v/>
      </c>
      <c r="TV63" t="str">
        <f>IF(ISERROR(MATCH(TV$1,'CSC Mitre'!BJ$1:BJ$220,0)),"",VLOOKUP(TV$1,'Tactic Recode'!$A$1:$B$547,2,FALSE))</f>
        <v/>
      </c>
      <c r="TW63" t="str">
        <f>IF(ISERROR(MATCH(TW$1,'CSC Mitre'!BJ$1:BJ$220,0)),"",VLOOKUP(TW$1,'Tactic Recode'!$A$1:$B$547,2,FALSE))</f>
        <v/>
      </c>
      <c r="TX63" t="str">
        <f>IF(ISERROR(MATCH(TX$1,'CSC Mitre'!BJ$1:BJ$220,0)),"",VLOOKUP(TX$1,'Tactic Recode'!$A$1:$B$547,2,FALSE))</f>
        <v/>
      </c>
      <c r="TY63" t="str">
        <f>IF(ISERROR(MATCH(TY$1,'CSC Mitre'!BJ$1:BJ$220,0)),"",VLOOKUP(TY$1,'Tactic Recode'!$A$1:$B$547,2,FALSE))</f>
        <v/>
      </c>
      <c r="TZ63" t="str">
        <f>IF(ISERROR(MATCH(TZ$1,'CSC Mitre'!BJ$1:BJ$220,0)),"",VLOOKUP(TZ$1,'Tactic Recode'!$A$1:$B$547,2,FALSE))</f>
        <v/>
      </c>
      <c r="UA63" t="str">
        <f>IF(ISERROR(MATCH(UA$1,'CSC Mitre'!BJ$1:BJ$220,0)),"",VLOOKUP(UA$1,'Tactic Recode'!$A$1:$B$547,2,FALSE))</f>
        <v/>
      </c>
      <c r="UB63" t="str">
        <f>IF(ISERROR(MATCH(UB$1,'CSC Mitre'!BJ$1:BJ$220,0)),"",VLOOKUP(UB$1,'Tactic Recode'!$A$1:$B$547,2,FALSE))</f>
        <v/>
      </c>
    </row>
    <row r="64" spans="1:548" x14ac:dyDescent="0.25">
      <c r="A64" s="59" t="s">
        <v>461</v>
      </c>
      <c r="B64" t="str">
        <f>IF(ISERROR(MATCH(B$1,'CSC Mitre'!BK$1:BK$220,0)),"",VLOOKUP(B$1,'Tactic Recode'!$A$1:$B$547,2,FALSE))</f>
        <v/>
      </c>
      <c r="C64" t="str">
        <f>IF(ISERROR(MATCH(C$1,'CSC Mitre'!BK$1:BK$220,0)),"",VLOOKUP(C$1,'Tactic Recode'!$A$1:$B$547,2,FALSE))</f>
        <v/>
      </c>
      <c r="D64" t="str">
        <f>IF(ISERROR(MATCH(D$1,'CSC Mitre'!BK$1:BK$220,0)),"",VLOOKUP(D$1,'Tactic Recode'!$A$1:$B$547,2,FALSE))</f>
        <v/>
      </c>
      <c r="E64" t="str">
        <f>IF(ISERROR(MATCH(E$1,'CSC Mitre'!BK$1:BK$220,0)),"",VLOOKUP(E$1,'Tactic Recode'!$A$1:$B$547,2,FALSE))</f>
        <v/>
      </c>
      <c r="F64" t="str">
        <f>IF(ISERROR(MATCH(F$1,'CSC Mitre'!BK$1:BK$220,0)),"",VLOOKUP(F$1,'Tactic Recode'!$A$1:$B$547,2,FALSE))</f>
        <v/>
      </c>
      <c r="G64" t="str">
        <f>IF(ISERROR(MATCH(G$1,'CSC Mitre'!BK$1:BK$220,0)),"",VLOOKUP(G$1,'Tactic Recode'!$A$1:$B$547,2,FALSE))</f>
        <v/>
      </c>
      <c r="H64" t="str">
        <f>IF(ISERROR(MATCH(H$1,'CSC Mitre'!BK$1:BK$220,0)),"",VLOOKUP(H$1,'Tactic Recode'!$A$1:$B$547,2,FALSE))</f>
        <v/>
      </c>
      <c r="I64" t="str">
        <f>IF(ISERROR(MATCH(I$1,'CSC Mitre'!BK$1:BK$220,0)),"",VLOOKUP(I$1,'Tactic Recode'!$A$1:$B$547,2,FALSE))</f>
        <v/>
      </c>
      <c r="J64" t="str">
        <f>IF(ISERROR(MATCH(J$1,'CSC Mitre'!BK$1:BK$220,0)),"",VLOOKUP(J$1,'Tactic Recode'!$A$1:$B$547,2,FALSE))</f>
        <v/>
      </c>
      <c r="K64" t="str">
        <f>IF(ISERROR(MATCH(K$1,'CSC Mitre'!BK$1:BK$220,0)),"",VLOOKUP(K$1,'Tactic Recode'!$A$1:$B$547,2,FALSE))</f>
        <v/>
      </c>
      <c r="L64" t="str">
        <f>IF(ISERROR(MATCH(L$1,'CSC Mitre'!BK$1:BK$220,0)),"",VLOOKUP(L$1,'Tactic Recode'!$A$1:$B$547,2,FALSE))</f>
        <v/>
      </c>
      <c r="M64" t="str">
        <f>IF(ISERROR(MATCH(M$1,'CSC Mitre'!BK$1:BK$220,0)),"",VLOOKUP(M$1,'Tactic Recode'!$A$1:$B$547,2,FALSE))</f>
        <v/>
      </c>
      <c r="N64" t="str">
        <f>IF(ISERROR(MATCH(N$1,'CSC Mitre'!BK$1:BK$220,0)),"",VLOOKUP(N$1,'Tactic Recode'!$A$1:$B$547,2,FALSE))</f>
        <v/>
      </c>
      <c r="O64" t="str">
        <f>IF(ISERROR(MATCH(O$1,'CSC Mitre'!BK$1:BK$220,0)),"",VLOOKUP(O$1,'Tactic Recode'!$A$1:$B$547,2,FALSE))</f>
        <v/>
      </c>
      <c r="P64" t="str">
        <f>IF(ISERROR(MATCH(P$1,'CSC Mitre'!BK$1:BK$220,0)),"",VLOOKUP(P$1,'Tactic Recode'!$A$1:$B$547,2,FALSE))</f>
        <v/>
      </c>
      <c r="Q64" t="str">
        <f>IF(ISERROR(MATCH(Q$1,'CSC Mitre'!BK$1:BK$220,0)),"",VLOOKUP(Q$1,'Tactic Recode'!$A$1:$B$547,2,FALSE))</f>
        <v/>
      </c>
      <c r="R64" t="str">
        <f>IF(ISERROR(MATCH(R$1,'CSC Mitre'!BK$1:BK$220,0)),"",VLOOKUP(R$1,'Tactic Recode'!$A$1:$B$547,2,FALSE))</f>
        <v/>
      </c>
      <c r="S64" t="str">
        <f>IF(ISERROR(MATCH(S$1,'CSC Mitre'!BK$1:BK$220,0)),"",VLOOKUP(S$1,'Tactic Recode'!$A$1:$B$547,2,FALSE))</f>
        <v/>
      </c>
      <c r="T64" t="str">
        <f>IF(ISERROR(MATCH(T$1,'CSC Mitre'!BK$1:BK$220,0)),"",VLOOKUP(T$1,'Tactic Recode'!$A$1:$B$547,2,FALSE))</f>
        <v/>
      </c>
      <c r="U64" t="str">
        <f>IF(ISERROR(MATCH(U$1,'CSC Mitre'!BK$1:BK$220,0)),"",VLOOKUP(U$1,'Tactic Recode'!$A$1:$B$547,2,FALSE))</f>
        <v/>
      </c>
      <c r="V64" t="str">
        <f>IF(ISERROR(MATCH(V$1,'CSC Mitre'!BK$1:BK$220,0)),"",VLOOKUP(V$1,'Tactic Recode'!$A$1:$B$547,2,FALSE))</f>
        <v/>
      </c>
      <c r="W64" t="str">
        <f>IF(ISERROR(MATCH(W$1,'CSC Mitre'!BK$1:BK$220,0)),"",VLOOKUP(W$1,'Tactic Recode'!$A$1:$B$547,2,FALSE))</f>
        <v/>
      </c>
      <c r="X64" t="str">
        <f>IF(ISERROR(MATCH(X$1,'CSC Mitre'!BK$1:BK$220,0)),"",VLOOKUP(X$1,'Tactic Recode'!$A$1:$B$547,2,FALSE))</f>
        <v/>
      </c>
      <c r="Y64" t="str">
        <f>IF(ISERROR(MATCH(Y$1,'CSC Mitre'!BK$1:BK$220,0)),"",VLOOKUP(Y$1,'Tactic Recode'!$A$1:$B$547,2,FALSE))</f>
        <v/>
      </c>
      <c r="Z64" t="str">
        <f>IF(ISERROR(MATCH(Z$1,'CSC Mitre'!BK$1:BK$220,0)),"",VLOOKUP(Z$1,'Tactic Recode'!$A$1:$B$547,2,FALSE))</f>
        <v/>
      </c>
      <c r="AA64" t="str">
        <f>IF(ISERROR(MATCH(AA$1,'CSC Mitre'!BK$1:BK$220,0)),"",VLOOKUP(AA$1,'Tactic Recode'!$A$1:$B$547,2,FALSE))</f>
        <v/>
      </c>
      <c r="AB64" t="str">
        <f>IF(ISERROR(MATCH(AB$1,'CSC Mitre'!BK$1:BK$220,0)),"",VLOOKUP(AB$1,'Tactic Recode'!$A$1:$B$547,2,FALSE))</f>
        <v/>
      </c>
      <c r="AC64" t="str">
        <f>IF(ISERROR(MATCH(AC$1,'CSC Mitre'!BK$1:BK$220,0)),"",VLOOKUP(AC$1,'Tactic Recode'!$A$1:$B$547,2,FALSE))</f>
        <v/>
      </c>
      <c r="AD64" t="str">
        <f>IF(ISERROR(MATCH(AD$1,'CSC Mitre'!BK$1:BK$220,0)),"",VLOOKUP(AD$1,'Tactic Recode'!$A$1:$B$547,2,FALSE))</f>
        <v/>
      </c>
      <c r="AE64" t="str">
        <f>IF(ISERROR(MATCH(AE$1,'CSC Mitre'!BK$1:BK$220,0)),"",VLOOKUP(AE$1,'Tactic Recode'!$A$1:$B$547,2,FALSE))</f>
        <v/>
      </c>
      <c r="AF64" t="str">
        <f>IF(ISERROR(MATCH(AF$1,'CSC Mitre'!BK$1:BK$220,0)),"",VLOOKUP(AF$1,'Tactic Recode'!$A$1:$B$547,2,FALSE))</f>
        <v/>
      </c>
      <c r="AG64" t="str">
        <f>IF(ISERROR(MATCH(AG$1,'CSC Mitre'!BK$1:BK$220,0)),"",VLOOKUP(AG$1,'Tactic Recode'!$A$1:$B$547,2,FALSE))</f>
        <v/>
      </c>
      <c r="AH64" t="str">
        <f>IF(ISERROR(MATCH(AH$1,'CSC Mitre'!BK$1:BK$220,0)),"",VLOOKUP(AH$1,'Tactic Recode'!$A$1:$B$547,2,FALSE))</f>
        <v/>
      </c>
      <c r="AI64" t="str">
        <f>IF(ISERROR(MATCH(AI$1,'CSC Mitre'!BK$1:BK$220,0)),"",VLOOKUP(AI$1,'Tactic Recode'!$A$1:$B$547,2,FALSE))</f>
        <v/>
      </c>
      <c r="AJ64" t="str">
        <f>IF(ISERROR(MATCH(AJ$1,'CSC Mitre'!BK$1:BK$220,0)),"",VLOOKUP(AJ$1,'Tactic Recode'!$A$1:$B$547,2,FALSE))</f>
        <v/>
      </c>
      <c r="AK64" t="str">
        <f>IF(ISERROR(MATCH(AK$1,'CSC Mitre'!BK$1:BK$220,0)),"",VLOOKUP(AK$1,'Tactic Recode'!$A$1:$B$547,2,FALSE))</f>
        <v/>
      </c>
      <c r="AL64" t="str">
        <f>IF(ISERROR(MATCH(AL$1,'CSC Mitre'!BK$1:BK$220,0)),"",VLOOKUP(AL$1,'Tactic Recode'!$A$1:$B$547,2,FALSE))</f>
        <v/>
      </c>
      <c r="AM64" t="str">
        <f>IF(ISERROR(MATCH(AM$1,'CSC Mitre'!BK$1:BK$220,0)),"",VLOOKUP(AM$1,'Tactic Recode'!$A$1:$B$547,2,FALSE))</f>
        <v/>
      </c>
      <c r="AN64" t="str">
        <f>IF(ISERROR(MATCH(AN$1,'CSC Mitre'!BK$1:BK$220,0)),"",VLOOKUP(AN$1,'Tactic Recode'!$A$1:$B$547,2,FALSE))</f>
        <v/>
      </c>
      <c r="AO64" t="str">
        <f>IF(ISERROR(MATCH(AO$1,'CSC Mitre'!BK$1:BK$220,0)),"",VLOOKUP(AO$1,'Tactic Recode'!$A$1:$B$547,2,FALSE))</f>
        <v/>
      </c>
      <c r="AP64" t="str">
        <f>IF(ISERROR(MATCH(AP$1,'CSC Mitre'!BK$1:BK$220,0)),"",VLOOKUP(AP$1,'Tactic Recode'!$A$1:$B$547,2,FALSE))</f>
        <v/>
      </c>
      <c r="AQ64" t="str">
        <f>IF(ISERROR(MATCH(AQ$1,'CSC Mitre'!BK$1:BK$220,0)),"",VLOOKUP(AQ$1,'Tactic Recode'!$A$1:$B$547,2,FALSE))</f>
        <v/>
      </c>
      <c r="AR64" t="str">
        <f>IF(ISERROR(MATCH(AR$1,'CSC Mitre'!BK$1:BK$220,0)),"",VLOOKUP(AR$1,'Tactic Recode'!$A$1:$B$547,2,FALSE))</f>
        <v/>
      </c>
      <c r="AS64" t="str">
        <f>IF(ISERROR(MATCH(AS$1,'CSC Mitre'!BK$1:BK$220,0)),"",VLOOKUP(AS$1,'Tactic Recode'!$A$1:$B$547,2,FALSE))</f>
        <v/>
      </c>
      <c r="AT64" t="str">
        <f>IF(ISERROR(MATCH(AT$1,'CSC Mitre'!BK$1:BK$220,0)),"",VLOOKUP(AT$1,'Tactic Recode'!$A$1:$B$547,2,FALSE))</f>
        <v/>
      </c>
      <c r="AU64" t="str">
        <f>IF(ISERROR(MATCH(AU$1,'CSC Mitre'!BK$1:BK$220,0)),"",VLOOKUP(AU$1,'Tactic Recode'!$A$1:$B$547,2,FALSE))</f>
        <v/>
      </c>
      <c r="AV64" t="str">
        <f>IF(ISERROR(MATCH(AV$1,'CSC Mitre'!BK$1:BK$220,0)),"",VLOOKUP(AV$1,'Tactic Recode'!$A$1:$B$547,2,FALSE))</f>
        <v/>
      </c>
      <c r="AW64" t="str">
        <f>IF(ISERROR(MATCH(AW$1,'CSC Mitre'!BK$1:BK$220,0)),"",VLOOKUP(AW$1,'Tactic Recode'!$A$1:$B$547,2,FALSE))</f>
        <v/>
      </c>
      <c r="AX64" t="str">
        <f>IF(ISERROR(MATCH(AX$1,'CSC Mitre'!BK$1:BK$220,0)),"",VLOOKUP(AX$1,'Tactic Recode'!$A$1:$B$547,2,FALSE))</f>
        <v/>
      </c>
      <c r="AY64" t="str">
        <f>IF(ISERROR(MATCH(AY$1,'CSC Mitre'!BK$1:BK$220,0)),"",VLOOKUP(AY$1,'Tactic Recode'!$A$1:$B$547,2,FALSE))</f>
        <v/>
      </c>
      <c r="AZ64" t="str">
        <f>IF(ISERROR(MATCH(AZ$1,'CSC Mitre'!BK$1:BK$220,0)),"",VLOOKUP(AZ$1,'Tactic Recode'!$A$1:$B$547,2,FALSE))</f>
        <v/>
      </c>
      <c r="BA64" t="str">
        <f>IF(ISERROR(MATCH(BA$1,'CSC Mitre'!BK$1:BK$220,0)),"",VLOOKUP(BA$1,'Tactic Recode'!$A$1:$B$547,2,FALSE))</f>
        <v/>
      </c>
      <c r="BB64" t="str">
        <f>IF(ISERROR(MATCH(BB$1,'CSC Mitre'!BK$1:BK$220,0)),"",VLOOKUP(BB$1,'Tactic Recode'!$A$1:$B$547,2,FALSE))</f>
        <v/>
      </c>
      <c r="BC64" t="str">
        <f>IF(ISERROR(MATCH(BC$1,'CSC Mitre'!BK$1:BK$220,0)),"",VLOOKUP(BC$1,'Tactic Recode'!$A$1:$B$547,2,FALSE))</f>
        <v/>
      </c>
      <c r="BD64" t="str">
        <f>IF(ISERROR(MATCH(BD$1,'CSC Mitre'!BK$1:BK$220,0)),"",VLOOKUP(BD$1,'Tactic Recode'!$A$1:$B$547,2,FALSE))</f>
        <v/>
      </c>
      <c r="BE64" t="str">
        <f>IF(ISERROR(MATCH(BE$1,'CSC Mitre'!BK$1:BK$220,0)),"",VLOOKUP(BE$1,'Tactic Recode'!$A$1:$B$547,2,FALSE))</f>
        <v/>
      </c>
      <c r="BF64" t="str">
        <f>IF(ISERROR(MATCH(BF$1,'CSC Mitre'!BK$1:BK$220,0)),"",VLOOKUP(BF$1,'Tactic Recode'!$A$1:$B$547,2,FALSE))</f>
        <v/>
      </c>
      <c r="BG64" t="str">
        <f>IF(ISERROR(MATCH(BG$1,'CSC Mitre'!BK$1:BK$220,0)),"",VLOOKUP(BG$1,'Tactic Recode'!$A$1:$B$547,2,FALSE))</f>
        <v/>
      </c>
      <c r="BH64" t="str">
        <f>IF(ISERROR(MATCH(BH$1,'CSC Mitre'!BK$1:BK$220,0)),"",VLOOKUP(BH$1,'Tactic Recode'!$A$1:$B$547,2,FALSE))</f>
        <v/>
      </c>
      <c r="BI64" t="str">
        <f>IF(ISERROR(MATCH(BI$1,'CSC Mitre'!BK$1:BK$220,0)),"",VLOOKUP(BI$1,'Tactic Recode'!$A$1:$B$547,2,FALSE))</f>
        <v/>
      </c>
      <c r="BJ64" t="str">
        <f>IF(ISERROR(MATCH(BJ$1,'CSC Mitre'!BK$1:BK$220,0)),"",VLOOKUP(BJ$1,'Tactic Recode'!$A$1:$B$547,2,FALSE))</f>
        <v/>
      </c>
      <c r="BK64" t="str">
        <f>IF(ISERROR(MATCH(BK$1,'CSC Mitre'!BK$1:BK$220,0)),"",VLOOKUP(BK$1,'Tactic Recode'!$A$1:$B$547,2,FALSE))</f>
        <v/>
      </c>
      <c r="BL64" t="str">
        <f>IF(ISERROR(MATCH(BL$1,'CSC Mitre'!BK$1:BK$220,0)),"",VLOOKUP(BL$1,'Tactic Recode'!$A$1:$B$547,2,FALSE))</f>
        <v/>
      </c>
      <c r="BM64" t="str">
        <f>IF(ISERROR(MATCH(BM$1,'CSC Mitre'!BK$1:BK$220,0)),"",VLOOKUP(BM$1,'Tactic Recode'!$A$1:$B$547,2,FALSE))</f>
        <v/>
      </c>
      <c r="BN64" t="str">
        <f>IF(ISERROR(MATCH(BN$1,'CSC Mitre'!BK$1:BK$220,0)),"",VLOOKUP(BN$1,'Tactic Recode'!$A$1:$B$547,2,FALSE))</f>
        <v/>
      </c>
      <c r="BO64" t="str">
        <f>IF(ISERROR(MATCH(BO$1,'CSC Mitre'!BK$1:BK$220,0)),"",VLOOKUP(BO$1,'Tactic Recode'!$A$1:$B$547,2,FALSE))</f>
        <v/>
      </c>
      <c r="BP64" t="str">
        <f>IF(ISERROR(MATCH(BP$1,'CSC Mitre'!BK$1:BK$220,0)),"",VLOOKUP(BP$1,'Tactic Recode'!$A$1:$B$547,2,FALSE))</f>
        <v/>
      </c>
      <c r="BQ64" t="str">
        <f>IF(ISERROR(MATCH(BQ$1,'CSC Mitre'!BK$1:BK$220,0)),"",VLOOKUP(BQ$1,'Tactic Recode'!$A$1:$B$547,2,FALSE))</f>
        <v/>
      </c>
      <c r="BR64" t="str">
        <f>IF(ISERROR(MATCH(BR$1,'CSC Mitre'!BK$1:BK$220,0)),"",VLOOKUP(BR$1,'Tactic Recode'!$A$1:$B$547,2,FALSE))</f>
        <v/>
      </c>
      <c r="BS64" t="str">
        <f>IF(ISERROR(MATCH(BS$1,'CSC Mitre'!BK$1:BK$220,0)),"",VLOOKUP(BS$1,'Tactic Recode'!$A$1:$B$547,2,FALSE))</f>
        <v/>
      </c>
      <c r="BT64" t="str">
        <f>IF(ISERROR(MATCH(BT$1,'CSC Mitre'!BK$1:BK$220,0)),"",VLOOKUP(BT$1,'Tactic Recode'!$A$1:$B$547,2,FALSE))</f>
        <v/>
      </c>
      <c r="BU64" t="str">
        <f>IF(ISERROR(MATCH(BU$1,'CSC Mitre'!BK$1:BK$220,0)),"",VLOOKUP(BU$1,'Tactic Recode'!$A$1:$B$547,2,FALSE))</f>
        <v/>
      </c>
      <c r="BV64" t="str">
        <f>IF(ISERROR(MATCH(BV$1,'CSC Mitre'!BK$1:BK$220,0)),"",VLOOKUP(BV$1,'Tactic Recode'!$A$1:$B$547,2,FALSE))</f>
        <v/>
      </c>
      <c r="BW64" t="str">
        <f>IF(ISERROR(MATCH(BW$1,'CSC Mitre'!BK$1:BK$220,0)),"",VLOOKUP(BW$1,'Tactic Recode'!$A$1:$B$547,2,FALSE))</f>
        <v/>
      </c>
      <c r="BX64" t="str">
        <f>IF(ISERROR(MATCH(BX$1,'CSC Mitre'!BK$1:BK$220,0)),"",VLOOKUP(BX$1,'Tactic Recode'!$A$1:$B$547,2,FALSE))</f>
        <v/>
      </c>
      <c r="BY64" t="str">
        <f>IF(ISERROR(MATCH(BY$1,'CSC Mitre'!BK$1:BK$220,0)),"",VLOOKUP(BY$1,'Tactic Recode'!$A$1:$B$547,2,FALSE))</f>
        <v/>
      </c>
      <c r="BZ64" t="str">
        <f>IF(ISERROR(MATCH(BZ$1,'CSC Mitre'!BK$1:BK$220,0)),"",VLOOKUP(BZ$1,'Tactic Recode'!$A$1:$B$547,2,FALSE))</f>
        <v/>
      </c>
      <c r="CA64" t="str">
        <f>IF(ISERROR(MATCH(CA$1,'CSC Mitre'!BK$1:BK$220,0)),"",VLOOKUP(CA$1,'Tactic Recode'!$A$1:$B$547,2,FALSE))</f>
        <v/>
      </c>
      <c r="CB64" t="str">
        <f>IF(ISERROR(MATCH(CB$1,'CSC Mitre'!BK$1:BK$220,0)),"",VLOOKUP(CB$1,'Tactic Recode'!$A$1:$B$547,2,FALSE))</f>
        <v/>
      </c>
      <c r="CC64" t="str">
        <f>IF(ISERROR(MATCH(CC$1,'CSC Mitre'!BK$1:BK$220,0)),"",VLOOKUP(CC$1,'Tactic Recode'!$A$1:$B$547,2,FALSE))</f>
        <v/>
      </c>
      <c r="CD64" t="str">
        <f>IF(ISERROR(MATCH(CD$1,'CSC Mitre'!BK$1:BK$220,0)),"",VLOOKUP(CD$1,'Tactic Recode'!$A$1:$B$547,2,FALSE))</f>
        <v/>
      </c>
      <c r="CE64" t="str">
        <f>IF(ISERROR(MATCH(CE$1,'CSC Mitre'!BK$1:BK$220,0)),"",VLOOKUP(CE$1,'Tactic Recode'!$A$1:$B$547,2,FALSE))</f>
        <v/>
      </c>
      <c r="CF64" t="str">
        <f>IF(ISERROR(MATCH(CF$1,'CSC Mitre'!BK$1:BK$220,0)),"",VLOOKUP(CF$1,'Tactic Recode'!$A$1:$B$547,2,FALSE))</f>
        <v/>
      </c>
      <c r="CG64" t="str">
        <f>IF(ISERROR(MATCH(CG$1,'CSC Mitre'!BK$1:BK$220,0)),"",VLOOKUP(CG$1,'Tactic Recode'!$A$1:$B$547,2,FALSE))</f>
        <v/>
      </c>
      <c r="CH64" t="str">
        <f>IF(ISERROR(MATCH(CH$1,'CSC Mitre'!BK$1:BK$220,0)),"",VLOOKUP(CH$1,'Tactic Recode'!$A$1:$B$547,2,FALSE))</f>
        <v/>
      </c>
      <c r="CI64" t="str">
        <f>IF(ISERROR(MATCH(CI$1,'CSC Mitre'!BK$1:BK$220,0)),"",VLOOKUP(CI$1,'Tactic Recode'!$A$1:$B$547,2,FALSE))</f>
        <v/>
      </c>
      <c r="CJ64" t="str">
        <f>IF(ISERROR(MATCH(CJ$1,'CSC Mitre'!BK$1:BK$220,0)),"",VLOOKUP(CJ$1,'Tactic Recode'!$A$1:$B$547,2,FALSE))</f>
        <v/>
      </c>
      <c r="CK64" t="str">
        <f>IF(ISERROR(MATCH(CK$1,'CSC Mitre'!BK$1:BK$220,0)),"",VLOOKUP(CK$1,'Tactic Recode'!$A$1:$B$547,2,FALSE))</f>
        <v/>
      </c>
      <c r="CL64" t="str">
        <f>IF(ISERROR(MATCH(CL$1,'CSC Mitre'!BK$1:BK$220,0)),"",VLOOKUP(CL$1,'Tactic Recode'!$A$1:$B$547,2,FALSE))</f>
        <v/>
      </c>
      <c r="CM64" t="str">
        <f>IF(ISERROR(MATCH(CM$1,'CSC Mitre'!BK$1:BK$220,0)),"",VLOOKUP(CM$1,'Tactic Recode'!$A$1:$B$547,2,FALSE))</f>
        <v/>
      </c>
      <c r="CN64" t="str">
        <f>IF(ISERROR(MATCH(CN$1,'CSC Mitre'!BK$1:BK$220,0)),"",VLOOKUP(CN$1,'Tactic Recode'!$A$1:$B$547,2,FALSE))</f>
        <v/>
      </c>
      <c r="CO64" t="str">
        <f>IF(ISERROR(MATCH(CO$1,'CSC Mitre'!BK$1:BK$220,0)),"",VLOOKUP(CO$1,'Tactic Recode'!$A$1:$B$547,2,FALSE))</f>
        <v/>
      </c>
      <c r="CP64" t="str">
        <f>IF(ISERROR(MATCH(CP$1,'CSC Mitre'!BK$1:BK$220,0)),"",VLOOKUP(CP$1,'Tactic Recode'!$A$1:$B$547,2,FALSE))</f>
        <v/>
      </c>
      <c r="CQ64" t="str">
        <f>IF(ISERROR(MATCH(CQ$1,'CSC Mitre'!BK$1:BK$220,0)),"",VLOOKUP(CQ$1,'Tactic Recode'!$A$1:$B$547,2,FALSE))</f>
        <v/>
      </c>
      <c r="CR64" t="str">
        <f>IF(ISERROR(MATCH(CR$1,'CSC Mitre'!BK$1:BK$220,0)),"",VLOOKUP(CR$1,'Tactic Recode'!$A$1:$B$547,2,FALSE))</f>
        <v/>
      </c>
      <c r="CS64" t="str">
        <f>IF(ISERROR(MATCH(CS$1,'CSC Mitre'!BK$1:BK$220,0)),"",VLOOKUP(CS$1,'Tactic Recode'!$A$1:$B$547,2,FALSE))</f>
        <v/>
      </c>
      <c r="CT64" t="str">
        <f>IF(ISERROR(MATCH(CT$1,'CSC Mitre'!BK$1:BK$220,0)),"",VLOOKUP(CT$1,'Tactic Recode'!$A$1:$B$547,2,FALSE))</f>
        <v/>
      </c>
      <c r="CU64" t="str">
        <f>IF(ISERROR(MATCH(CU$1,'CSC Mitre'!BK$1:BK$220,0)),"",VLOOKUP(CU$1,'Tactic Recode'!$A$1:$B$547,2,FALSE))</f>
        <v/>
      </c>
      <c r="CV64" t="str">
        <f>IF(ISERROR(MATCH(CV$1,'CSC Mitre'!BK$1:BK$220,0)),"",VLOOKUP(CV$1,'Tactic Recode'!$A$1:$B$547,2,FALSE))</f>
        <v/>
      </c>
      <c r="CW64" t="str">
        <f>IF(ISERROR(MATCH(CW$1,'CSC Mitre'!BK$1:BK$220,0)),"",VLOOKUP(CW$1,'Tactic Recode'!$A$1:$B$547,2,FALSE))</f>
        <v/>
      </c>
      <c r="CX64" t="str">
        <f>IF(ISERROR(MATCH(CX$1,'CSC Mitre'!BK$1:BK$220,0)),"",VLOOKUP(CX$1,'Tactic Recode'!$A$1:$B$547,2,FALSE))</f>
        <v/>
      </c>
      <c r="CY64" t="str">
        <f>IF(ISERROR(MATCH(CY$1,'CSC Mitre'!BK$1:BK$220,0)),"",VLOOKUP(CY$1,'Tactic Recode'!$A$1:$B$547,2,FALSE))</f>
        <v/>
      </c>
      <c r="CZ64" t="str">
        <f>IF(ISERROR(MATCH(CZ$1,'CSC Mitre'!BK$1:BK$220,0)),"",VLOOKUP(CZ$1,'Tactic Recode'!$A$1:$B$547,2,FALSE))</f>
        <v/>
      </c>
      <c r="DA64" t="str">
        <f>IF(ISERROR(MATCH(DA$1,'CSC Mitre'!BK$1:BK$220,0)),"",VLOOKUP(DA$1,'Tactic Recode'!$A$1:$B$547,2,FALSE))</f>
        <v/>
      </c>
      <c r="DB64" t="str">
        <f>IF(ISERROR(MATCH(DB$1,'CSC Mitre'!BK$1:BK$220,0)),"",VLOOKUP(DB$1,'Tactic Recode'!$A$1:$B$547,2,FALSE))</f>
        <v/>
      </c>
      <c r="DC64" t="str">
        <f>IF(ISERROR(MATCH(DC$1,'CSC Mitre'!BK$1:BK$220,0)),"",VLOOKUP(DC$1,'Tactic Recode'!$A$1:$B$547,2,FALSE))</f>
        <v/>
      </c>
      <c r="DD64" t="str">
        <f>IF(ISERROR(MATCH(DD$1,'CSC Mitre'!BK$1:BK$220,0)),"",VLOOKUP(DD$1,'Tactic Recode'!$A$1:$B$547,2,FALSE))</f>
        <v/>
      </c>
      <c r="DE64" t="str">
        <f>IF(ISERROR(MATCH(DE$1,'CSC Mitre'!BK$1:BK$220,0)),"",VLOOKUP(DE$1,'Tactic Recode'!$A$1:$B$547,2,FALSE))</f>
        <v/>
      </c>
      <c r="DF64" t="str">
        <f>IF(ISERROR(MATCH(DF$1,'CSC Mitre'!BK$1:BK$220,0)),"",VLOOKUP(DF$1,'Tactic Recode'!$A$1:$B$547,2,FALSE))</f>
        <v/>
      </c>
      <c r="DG64" t="str">
        <f>IF(ISERROR(MATCH(DG$1,'CSC Mitre'!BK$1:BK$220,0)),"",VLOOKUP(DG$1,'Tactic Recode'!$A$1:$B$547,2,FALSE))</f>
        <v/>
      </c>
      <c r="DH64" t="str">
        <f>IF(ISERROR(MATCH(DH$1,'CSC Mitre'!BK$1:BK$220,0)),"",VLOOKUP(DH$1,'Tactic Recode'!$A$1:$B$547,2,FALSE))</f>
        <v/>
      </c>
      <c r="DI64" t="str">
        <f>IF(ISERROR(MATCH(DI$1,'CSC Mitre'!BK$1:BK$220,0)),"",VLOOKUP(DI$1,'Tactic Recode'!$A$1:$B$547,2,FALSE))</f>
        <v/>
      </c>
      <c r="DJ64" t="str">
        <f>IF(ISERROR(MATCH(DJ$1,'CSC Mitre'!BK$1:BK$220,0)),"",VLOOKUP(DJ$1,'Tactic Recode'!$A$1:$B$547,2,FALSE))</f>
        <v/>
      </c>
      <c r="DK64" t="str">
        <f>IF(ISERROR(MATCH(DK$1,'CSC Mitre'!BK$1:BK$220,0)),"",VLOOKUP(DK$1,'Tactic Recode'!$A$1:$B$547,2,FALSE))</f>
        <v/>
      </c>
      <c r="DL64" t="str">
        <f>IF(ISERROR(MATCH(DL$1,'CSC Mitre'!BK$1:BK$220,0)),"",VLOOKUP(DL$1,'Tactic Recode'!$A$1:$B$547,2,FALSE))</f>
        <v/>
      </c>
      <c r="DM64" t="str">
        <f>IF(ISERROR(MATCH(DM$1,'CSC Mitre'!BK$1:BK$220,0)),"",VLOOKUP(DM$1,'Tactic Recode'!$A$1:$B$547,2,FALSE))</f>
        <v/>
      </c>
      <c r="DN64" t="str">
        <f>IF(ISERROR(MATCH(DN$1,'CSC Mitre'!BK$1:BK$220,0)),"",VLOOKUP(DN$1,'Tactic Recode'!$A$1:$B$547,2,FALSE))</f>
        <v/>
      </c>
      <c r="DO64" t="str">
        <f>IF(ISERROR(MATCH(DO$1,'CSC Mitre'!BK$1:BK$220,0)),"",VLOOKUP(DO$1,'Tactic Recode'!$A$1:$B$547,2,FALSE))</f>
        <v/>
      </c>
      <c r="DP64" t="str">
        <f>IF(ISERROR(MATCH(DP$1,'CSC Mitre'!BK$1:BK$220,0)),"",VLOOKUP(DP$1,'Tactic Recode'!$A$1:$B$547,2,FALSE))</f>
        <v/>
      </c>
      <c r="DQ64" t="str">
        <f>IF(ISERROR(MATCH(DQ$1,'CSC Mitre'!BK$1:BK$220,0)),"",VLOOKUP(DQ$1,'Tactic Recode'!$A$1:$B$547,2,FALSE))</f>
        <v/>
      </c>
      <c r="DR64" t="str">
        <f>IF(ISERROR(MATCH(DR$1,'CSC Mitre'!BK$1:BK$220,0)),"",VLOOKUP(DR$1,'Tactic Recode'!$A$1:$B$547,2,FALSE))</f>
        <v/>
      </c>
      <c r="DS64" t="str">
        <f>IF(ISERROR(MATCH(DS$1,'CSC Mitre'!BK$1:BK$220,0)),"",VLOOKUP(DS$1,'Tactic Recode'!$A$1:$B$547,2,FALSE))</f>
        <v/>
      </c>
      <c r="DT64" t="str">
        <f>IF(ISERROR(MATCH(DT$1,'CSC Mitre'!BK$1:BK$220,0)),"",VLOOKUP(DT$1,'Tactic Recode'!$A$1:$B$547,2,FALSE))</f>
        <v/>
      </c>
      <c r="DU64" t="str">
        <f>IF(ISERROR(MATCH(DU$1,'CSC Mitre'!BK$1:BK$220,0)),"",VLOOKUP(DU$1,'Tactic Recode'!$A$1:$B$547,2,FALSE))</f>
        <v/>
      </c>
      <c r="DV64" t="str">
        <f>IF(ISERROR(MATCH(DV$1,'CSC Mitre'!BK$1:BK$220,0)),"",VLOOKUP(DV$1,'Tactic Recode'!$A$1:$B$547,2,FALSE))</f>
        <v/>
      </c>
      <c r="DW64" t="str">
        <f>IF(ISERROR(MATCH(DW$1,'CSC Mitre'!BK$1:BK$220,0)),"",VLOOKUP(DW$1,'Tactic Recode'!$A$1:$B$547,2,FALSE))</f>
        <v/>
      </c>
      <c r="DX64" t="str">
        <f>IF(ISERROR(MATCH(DX$1,'CSC Mitre'!BK$1:BK$220,0)),"",VLOOKUP(DX$1,'Tactic Recode'!$A$1:$B$547,2,FALSE))</f>
        <v/>
      </c>
      <c r="DY64" t="str">
        <f>IF(ISERROR(MATCH(DY$1,'CSC Mitre'!BK$1:BK$220,0)),"",VLOOKUP(DY$1,'Tactic Recode'!$A$1:$B$547,2,FALSE))</f>
        <v/>
      </c>
      <c r="DZ64" t="str">
        <f>IF(ISERROR(MATCH(DZ$1,'CSC Mitre'!BK$1:BK$220,0)),"",VLOOKUP(DZ$1,'Tactic Recode'!$A$1:$B$547,2,FALSE))</f>
        <v/>
      </c>
      <c r="EA64" t="str">
        <f>IF(ISERROR(MATCH(EA$1,'CSC Mitre'!BK$1:BK$220,0)),"",VLOOKUP(EA$1,'Tactic Recode'!$A$1:$B$547,2,FALSE))</f>
        <v/>
      </c>
      <c r="EB64" t="str">
        <f>IF(ISERROR(MATCH(EB$1,'CSC Mitre'!BK$1:BK$220,0)),"",VLOOKUP(EB$1,'Tactic Recode'!$A$1:$B$547,2,FALSE))</f>
        <v/>
      </c>
      <c r="EC64" t="str">
        <f>IF(ISERROR(MATCH(EC$1,'CSC Mitre'!BK$1:BK$220,0)),"",VLOOKUP(EC$1,'Tactic Recode'!$A$1:$B$547,2,FALSE))</f>
        <v/>
      </c>
      <c r="ED64" t="str">
        <f>IF(ISERROR(MATCH(ED$1,'CSC Mitre'!BK$1:BK$220,0)),"",VLOOKUP(ED$1,'Tactic Recode'!$A$1:$B$547,2,FALSE))</f>
        <v/>
      </c>
      <c r="EE64" t="str">
        <f>IF(ISERROR(MATCH(EE$1,'CSC Mitre'!BK$1:BK$220,0)),"",VLOOKUP(EE$1,'Tactic Recode'!$A$1:$B$547,2,FALSE))</f>
        <v/>
      </c>
      <c r="EF64" t="str">
        <f>IF(ISERROR(MATCH(EF$1,'CSC Mitre'!BK$1:BK$220,0)),"",VLOOKUP(EF$1,'Tactic Recode'!$A$1:$B$547,2,FALSE))</f>
        <v/>
      </c>
      <c r="EG64" t="str">
        <f>IF(ISERROR(MATCH(EG$1,'CSC Mitre'!BK$1:BK$220,0)),"",VLOOKUP(EG$1,'Tactic Recode'!$A$1:$B$547,2,FALSE))</f>
        <v/>
      </c>
      <c r="EH64" t="str">
        <f>IF(ISERROR(MATCH(EH$1,'CSC Mitre'!BK$1:BK$220,0)),"",VLOOKUP(EH$1,'Tactic Recode'!$A$1:$B$547,2,FALSE))</f>
        <v/>
      </c>
      <c r="EI64" t="str">
        <f>IF(ISERROR(MATCH(EI$1,'CSC Mitre'!BK$1:BK$220,0)),"",VLOOKUP(EI$1,'Tactic Recode'!$A$1:$B$547,2,FALSE))</f>
        <v/>
      </c>
      <c r="EJ64" t="str">
        <f>IF(ISERROR(MATCH(EJ$1,'CSC Mitre'!BK$1:BK$220,0)),"",VLOOKUP(EJ$1,'Tactic Recode'!$A$1:$B$547,2,FALSE))</f>
        <v/>
      </c>
      <c r="EK64" t="str">
        <f>IF(ISERROR(MATCH(EK$1,'CSC Mitre'!BK$1:BK$220,0)),"",VLOOKUP(EK$1,'Tactic Recode'!$A$1:$B$547,2,FALSE))</f>
        <v/>
      </c>
      <c r="EL64" t="str">
        <f>IF(ISERROR(MATCH(EL$1,'CSC Mitre'!BK$1:BK$220,0)),"",VLOOKUP(EL$1,'Tactic Recode'!$A$1:$B$547,2,FALSE))</f>
        <v/>
      </c>
      <c r="EM64" t="str">
        <f>IF(ISERROR(MATCH(EM$1,'CSC Mitre'!BK$1:BK$220,0)),"",VLOOKUP(EM$1,'Tactic Recode'!$A$1:$B$547,2,FALSE))</f>
        <v/>
      </c>
      <c r="EN64" t="str">
        <f>IF(ISERROR(MATCH(EN$1,'CSC Mitre'!BK$1:BK$220,0)),"",VLOOKUP(EN$1,'Tactic Recode'!$A$1:$B$547,2,FALSE))</f>
        <v/>
      </c>
      <c r="EO64" t="str">
        <f>IF(ISERROR(MATCH(EO$1,'CSC Mitre'!BK$1:BK$220,0)),"",VLOOKUP(EO$1,'Tactic Recode'!$A$1:$B$547,2,FALSE))</f>
        <v/>
      </c>
      <c r="EP64" t="str">
        <f>IF(ISERROR(MATCH(EP$1,'CSC Mitre'!BK$1:BK$220,0)),"",VLOOKUP(EP$1,'Tactic Recode'!$A$1:$B$547,2,FALSE))</f>
        <v/>
      </c>
      <c r="EQ64" t="str">
        <f>IF(ISERROR(MATCH(EQ$1,'CSC Mitre'!BK$1:BK$220,0)),"",VLOOKUP(EQ$1,'Tactic Recode'!$A$1:$B$547,2,FALSE))</f>
        <v/>
      </c>
      <c r="ER64" t="str">
        <f>IF(ISERROR(MATCH(ER$1,'CSC Mitre'!BK$1:BK$220,0)),"",VLOOKUP(ER$1,'Tactic Recode'!$A$1:$B$547,2,FALSE))</f>
        <v/>
      </c>
      <c r="ES64" t="str">
        <f>IF(ISERROR(MATCH(ES$1,'CSC Mitre'!BK$1:BK$220,0)),"",VLOOKUP(ES$1,'Tactic Recode'!$A$1:$B$547,2,FALSE))</f>
        <v/>
      </c>
      <c r="ET64" t="str">
        <f>IF(ISERROR(MATCH(ET$1,'CSC Mitre'!BK$1:BK$220,0)),"",VLOOKUP(ET$1,'Tactic Recode'!$A$1:$B$547,2,FALSE))</f>
        <v/>
      </c>
      <c r="EU64" t="str">
        <f>IF(ISERROR(MATCH(EU$1,'CSC Mitre'!BK$1:BK$220,0)),"",VLOOKUP(EU$1,'Tactic Recode'!$A$1:$B$547,2,FALSE))</f>
        <v/>
      </c>
      <c r="EV64" t="str">
        <f>IF(ISERROR(MATCH(EV$1,'CSC Mitre'!BK$1:BK$220,0)),"",VLOOKUP(EV$1,'Tactic Recode'!$A$1:$B$547,2,FALSE))</f>
        <v/>
      </c>
      <c r="EW64" t="str">
        <f>IF(ISERROR(MATCH(EW$1,'CSC Mitre'!BK$1:BK$220,0)),"",VLOOKUP(EW$1,'Tactic Recode'!$A$1:$B$547,2,FALSE))</f>
        <v/>
      </c>
      <c r="EX64" t="str">
        <f>IF(ISERROR(MATCH(EX$1,'CSC Mitre'!BK$1:BK$220,0)),"",VLOOKUP(EX$1,'Tactic Recode'!$A$1:$B$547,2,FALSE))</f>
        <v/>
      </c>
      <c r="EY64" t="str">
        <f>IF(ISERROR(MATCH(EY$1,'CSC Mitre'!BK$1:BK$220,0)),"",VLOOKUP(EY$1,'Tactic Recode'!$A$1:$B$547,2,FALSE))</f>
        <v/>
      </c>
      <c r="EZ64" t="str">
        <f>IF(ISERROR(MATCH(EZ$1,'CSC Mitre'!BK$1:BK$220,0)),"",VLOOKUP(EZ$1,'Tactic Recode'!$A$1:$B$547,2,FALSE))</f>
        <v/>
      </c>
      <c r="FA64" t="str">
        <f>IF(ISERROR(MATCH(FA$1,'CSC Mitre'!BK$1:BK$220,0)),"",VLOOKUP(FA$1,'Tactic Recode'!$A$1:$B$547,2,FALSE))</f>
        <v/>
      </c>
      <c r="FB64" t="str">
        <f>IF(ISERROR(MATCH(FB$1,'CSC Mitre'!BK$1:BK$220,0)),"",VLOOKUP(FB$1,'Tactic Recode'!$A$1:$B$547,2,FALSE))</f>
        <v/>
      </c>
      <c r="FC64" t="str">
        <f>IF(ISERROR(MATCH(FC$1,'CSC Mitre'!BK$1:BK$220,0)),"",VLOOKUP(FC$1,'Tactic Recode'!$A$1:$B$547,2,FALSE))</f>
        <v/>
      </c>
      <c r="FD64" t="str">
        <f>IF(ISERROR(MATCH(FD$1,'CSC Mitre'!BK$1:BK$220,0)),"",VLOOKUP(FD$1,'Tactic Recode'!$A$1:$B$547,2,FALSE))</f>
        <v/>
      </c>
      <c r="FE64" t="str">
        <f>IF(ISERROR(MATCH(FE$1,'CSC Mitre'!BK$1:BK$220,0)),"",VLOOKUP(FE$1,'Tactic Recode'!$A$1:$B$547,2,FALSE))</f>
        <v/>
      </c>
      <c r="FF64" t="str">
        <f>IF(ISERROR(MATCH(FF$1,'CSC Mitre'!BK$1:BK$220,0)),"",VLOOKUP(FF$1,'Tactic Recode'!$A$1:$B$547,2,FALSE))</f>
        <v/>
      </c>
      <c r="FG64" t="str">
        <f>IF(ISERROR(MATCH(FG$1,'CSC Mitre'!BK$1:BK$220,0)),"",VLOOKUP(FG$1,'Tactic Recode'!$A$1:$B$547,2,FALSE))</f>
        <v/>
      </c>
      <c r="FH64" t="str">
        <f>IF(ISERROR(MATCH(FH$1,'CSC Mitre'!BK$1:BK$220,0)),"",VLOOKUP(FH$1,'Tactic Recode'!$A$1:$B$547,2,FALSE))</f>
        <v/>
      </c>
      <c r="FI64" t="str">
        <f>IF(ISERROR(MATCH(FI$1,'CSC Mitre'!BK$1:BK$220,0)),"",VLOOKUP(FI$1,'Tactic Recode'!$A$1:$B$547,2,FALSE))</f>
        <v/>
      </c>
      <c r="FJ64" t="str">
        <f>IF(ISERROR(MATCH(FJ$1,'CSC Mitre'!BK$1:BK$220,0)),"",VLOOKUP(FJ$1,'Tactic Recode'!$A$1:$B$547,2,FALSE))</f>
        <v/>
      </c>
      <c r="FK64" t="str">
        <f>IF(ISERROR(MATCH(FK$1,'CSC Mitre'!BK$1:BK$220,0)),"",VLOOKUP(FK$1,'Tactic Recode'!$A$1:$B$547,2,FALSE))</f>
        <v/>
      </c>
      <c r="FL64" t="str">
        <f>IF(ISERROR(MATCH(FL$1,'CSC Mitre'!BK$1:BK$220,0)),"",VLOOKUP(FL$1,'Tactic Recode'!$A$1:$B$547,2,FALSE))</f>
        <v/>
      </c>
      <c r="FM64" t="str">
        <f>IF(ISERROR(MATCH(FM$1,'CSC Mitre'!BK$1:BK$220,0)),"",VLOOKUP(FM$1,'Tactic Recode'!$A$1:$B$547,2,FALSE))</f>
        <v/>
      </c>
      <c r="FN64" t="str">
        <f>IF(ISERROR(MATCH(FN$1,'CSC Mitre'!BK$1:BK$220,0)),"",VLOOKUP(FN$1,'Tactic Recode'!$A$1:$B$547,2,FALSE))</f>
        <v/>
      </c>
      <c r="FO64" t="str">
        <f>IF(ISERROR(MATCH(FO$1,'CSC Mitre'!BK$1:BK$220,0)),"",VLOOKUP(FO$1,'Tactic Recode'!$A$1:$B$547,2,FALSE))</f>
        <v/>
      </c>
      <c r="FP64" t="str">
        <f>IF(ISERROR(MATCH(FP$1,'CSC Mitre'!BK$1:BK$220,0)),"",VLOOKUP(FP$1,'Tactic Recode'!$A$1:$B$547,2,FALSE))</f>
        <v/>
      </c>
      <c r="FQ64" t="str">
        <f>IF(ISERROR(MATCH(FQ$1,'CSC Mitre'!BK$1:BK$220,0)),"",VLOOKUP(FQ$1,'Tactic Recode'!$A$1:$B$547,2,FALSE))</f>
        <v/>
      </c>
      <c r="FR64" t="str">
        <f>IF(ISERROR(MATCH(FR$1,'CSC Mitre'!BK$1:BK$220,0)),"",VLOOKUP(FR$1,'Tactic Recode'!$A$1:$B$547,2,FALSE))</f>
        <v/>
      </c>
      <c r="FS64" t="str">
        <f>IF(ISERROR(MATCH(FS$1,'CSC Mitre'!BK$1:BK$220,0)),"",VLOOKUP(FS$1,'Tactic Recode'!$A$1:$B$547,2,FALSE))</f>
        <v/>
      </c>
      <c r="FT64" t="str">
        <f>IF(ISERROR(MATCH(FT$1,'CSC Mitre'!BK$1:BK$220,0)),"",VLOOKUP(FT$1,'Tactic Recode'!$A$1:$B$547,2,FALSE))</f>
        <v/>
      </c>
      <c r="FU64" t="str">
        <f>IF(ISERROR(MATCH(FU$1,'CSC Mitre'!BK$1:BK$220,0)),"",VLOOKUP(FU$1,'Tactic Recode'!$A$1:$B$547,2,FALSE))</f>
        <v/>
      </c>
      <c r="FV64" t="str">
        <f>IF(ISERROR(MATCH(FV$1,'CSC Mitre'!BK$1:BK$220,0)),"",VLOOKUP(FV$1,'Tactic Recode'!$A$1:$B$547,2,FALSE))</f>
        <v/>
      </c>
      <c r="FW64" t="str">
        <f>IF(ISERROR(MATCH(FW$1,'CSC Mitre'!BK$1:BK$220,0)),"",VLOOKUP(FW$1,'Tactic Recode'!$A$1:$B$547,2,FALSE))</f>
        <v/>
      </c>
      <c r="FX64" t="str">
        <f>IF(ISERROR(MATCH(FX$1,'CSC Mitre'!BK$1:BK$220,0)),"",VLOOKUP(FX$1,'Tactic Recode'!$A$1:$B$547,2,FALSE))</f>
        <v/>
      </c>
      <c r="FY64" t="str">
        <f>IF(ISERROR(MATCH(FY$1,'CSC Mitre'!BK$1:BK$220,0)),"",VLOOKUP(FY$1,'Tactic Recode'!$A$1:$B$547,2,FALSE))</f>
        <v/>
      </c>
      <c r="FZ64" t="str">
        <f>IF(ISERROR(MATCH(FZ$1,'CSC Mitre'!BK$1:BK$220,0)),"",VLOOKUP(FZ$1,'Tactic Recode'!$A$1:$B$547,2,FALSE))</f>
        <v/>
      </c>
      <c r="GA64" t="str">
        <f>IF(ISERROR(MATCH(GA$1,'CSC Mitre'!BK$1:BK$220,0)),"",VLOOKUP(GA$1,'Tactic Recode'!$A$1:$B$547,2,FALSE))</f>
        <v/>
      </c>
      <c r="GB64" t="str">
        <f>IF(ISERROR(MATCH(GB$1,'CSC Mitre'!BK$1:BK$220,0)),"",VLOOKUP(GB$1,'Tactic Recode'!$A$1:$B$547,2,FALSE))</f>
        <v/>
      </c>
      <c r="GC64" t="str">
        <f>IF(ISERROR(MATCH(GC$1,'CSC Mitre'!BK$1:BK$220,0)),"",VLOOKUP(GC$1,'Tactic Recode'!$A$1:$B$547,2,FALSE))</f>
        <v/>
      </c>
      <c r="GD64" t="str">
        <f>IF(ISERROR(MATCH(GD$1,'CSC Mitre'!BK$1:BK$220,0)),"",VLOOKUP(GD$1,'Tactic Recode'!$A$1:$B$547,2,FALSE))</f>
        <v/>
      </c>
      <c r="GE64" t="str">
        <f>IF(ISERROR(MATCH(GE$1,'CSC Mitre'!BK$1:BK$220,0)),"",VLOOKUP(GE$1,'Tactic Recode'!$A$1:$B$547,2,FALSE))</f>
        <v/>
      </c>
      <c r="GF64" t="str">
        <f>IF(ISERROR(MATCH(GF$1,'CSC Mitre'!BK$1:BK$220,0)),"",VLOOKUP(GF$1,'Tactic Recode'!$A$1:$B$547,2,FALSE))</f>
        <v/>
      </c>
      <c r="GG64" t="str">
        <f>IF(ISERROR(MATCH(GG$1,'CSC Mitre'!BK$1:BK$220,0)),"",VLOOKUP(GG$1,'Tactic Recode'!$A$1:$B$547,2,FALSE))</f>
        <v/>
      </c>
      <c r="GH64" t="str">
        <f>IF(ISERROR(MATCH(GH$1,'CSC Mitre'!BK$1:BK$220,0)),"",VLOOKUP(GH$1,'Tactic Recode'!$A$1:$B$547,2,FALSE))</f>
        <v/>
      </c>
      <c r="GI64" t="str">
        <f>IF(ISERROR(MATCH(GI$1,'CSC Mitre'!BK$1:BK$220,0)),"",VLOOKUP(GI$1,'Tactic Recode'!$A$1:$B$547,2,FALSE))</f>
        <v/>
      </c>
      <c r="GJ64" t="str">
        <f>IF(ISERROR(MATCH(GJ$1,'CSC Mitre'!BK$1:BK$220,0)),"",VLOOKUP(GJ$1,'Tactic Recode'!$A$1:$B$547,2,FALSE))</f>
        <v/>
      </c>
      <c r="GK64" t="str">
        <f>IF(ISERROR(MATCH(GK$1,'CSC Mitre'!BK$1:BK$220,0)),"",VLOOKUP(GK$1,'Tactic Recode'!$A$1:$B$547,2,FALSE))</f>
        <v/>
      </c>
      <c r="GL64" t="str">
        <f>IF(ISERROR(MATCH(GL$1,'CSC Mitre'!BK$1:BK$220,0)),"",VLOOKUP(GL$1,'Tactic Recode'!$A$1:$B$547,2,FALSE))</f>
        <v/>
      </c>
      <c r="GM64" t="str">
        <f>IF(ISERROR(MATCH(GM$1,'CSC Mitre'!BK$1:BK$220,0)),"",VLOOKUP(GM$1,'Tactic Recode'!$A$1:$B$547,2,FALSE))</f>
        <v/>
      </c>
      <c r="GN64" t="str">
        <f>IF(ISERROR(MATCH(GN$1,'CSC Mitre'!BK$1:BK$220,0)),"",VLOOKUP(GN$1,'Tactic Recode'!$A$1:$B$547,2,FALSE))</f>
        <v/>
      </c>
      <c r="GO64" t="str">
        <f>IF(ISERROR(MATCH(GO$1,'CSC Mitre'!BK$1:BK$220,0)),"",VLOOKUP(GO$1,'Tactic Recode'!$A$1:$B$547,2,FALSE))</f>
        <v/>
      </c>
      <c r="GP64" t="str">
        <f>IF(ISERROR(MATCH(GP$1,'CSC Mitre'!BK$1:BK$220,0)),"",VLOOKUP(GP$1,'Tactic Recode'!$A$1:$B$547,2,FALSE))</f>
        <v/>
      </c>
      <c r="GQ64" t="str">
        <f>IF(ISERROR(MATCH(GQ$1,'CSC Mitre'!BK$1:BK$220,0)),"",VLOOKUP(GQ$1,'Tactic Recode'!$A$1:$B$547,2,FALSE))</f>
        <v/>
      </c>
      <c r="GR64" t="str">
        <f>IF(ISERROR(MATCH(GR$1,'CSC Mitre'!BK$1:BK$220,0)),"",VLOOKUP(GR$1,'Tactic Recode'!$A$1:$B$547,2,FALSE))</f>
        <v/>
      </c>
      <c r="GS64" t="str">
        <f>IF(ISERROR(MATCH(GS$1,'CSC Mitre'!BK$1:BK$220,0)),"",VLOOKUP(GS$1,'Tactic Recode'!$A$1:$B$547,2,FALSE))</f>
        <v/>
      </c>
      <c r="GT64" t="str">
        <f>IF(ISERROR(MATCH(GT$1,'CSC Mitre'!BK$1:BK$220,0)),"",VLOOKUP(GT$1,'Tactic Recode'!$A$1:$B$547,2,FALSE))</f>
        <v/>
      </c>
      <c r="GU64" t="str">
        <f>IF(ISERROR(MATCH(GU$1,'CSC Mitre'!BK$1:BK$220,0)),"",VLOOKUP(GU$1,'Tactic Recode'!$A$1:$B$547,2,FALSE))</f>
        <v/>
      </c>
      <c r="GV64" t="str">
        <f>IF(ISERROR(MATCH(GV$1,'CSC Mitre'!BK$1:BK$220,0)),"",VLOOKUP(GV$1,'Tactic Recode'!$A$1:$B$547,2,FALSE))</f>
        <v/>
      </c>
      <c r="GW64" t="str">
        <f>IF(ISERROR(MATCH(GW$1,'CSC Mitre'!BK$1:BK$220,0)),"",VLOOKUP(GW$1,'Tactic Recode'!$A$1:$B$547,2,FALSE))</f>
        <v/>
      </c>
      <c r="GX64" t="str">
        <f>IF(ISERROR(MATCH(GX$1,'CSC Mitre'!BK$1:BK$220,0)),"",VLOOKUP(GX$1,'Tactic Recode'!$A$1:$B$547,2,FALSE))</f>
        <v/>
      </c>
      <c r="GY64" t="str">
        <f>IF(ISERROR(MATCH(GY$1,'CSC Mitre'!BK$1:BK$220,0)),"",VLOOKUP(GY$1,'Tactic Recode'!$A$1:$B$547,2,FALSE))</f>
        <v/>
      </c>
      <c r="GZ64" t="str">
        <f>IF(ISERROR(MATCH(GZ$1,'CSC Mitre'!BK$1:BK$220,0)),"",VLOOKUP(GZ$1,'Tactic Recode'!$A$1:$B$547,2,FALSE))</f>
        <v/>
      </c>
      <c r="HA64" t="str">
        <f>IF(ISERROR(MATCH(HA$1,'CSC Mitre'!BK$1:BK$220,0)),"",VLOOKUP(HA$1,'Tactic Recode'!$A$1:$B$547,2,FALSE))</f>
        <v/>
      </c>
      <c r="HB64" t="str">
        <f>IF(ISERROR(MATCH(HB$1,'CSC Mitre'!BK$1:BK$220,0)),"",VLOOKUP(HB$1,'Tactic Recode'!$A$1:$B$547,2,FALSE))</f>
        <v/>
      </c>
      <c r="HC64" t="str">
        <f>IF(ISERROR(MATCH(HC$1,'CSC Mitre'!BK$1:BK$220,0)),"",VLOOKUP(HC$1,'Tactic Recode'!$A$1:$B$547,2,FALSE))</f>
        <v/>
      </c>
      <c r="HD64" t="str">
        <f>IF(ISERROR(MATCH(HD$1,'CSC Mitre'!BK$1:BK$220,0)),"",VLOOKUP(HD$1,'Tactic Recode'!$A$1:$B$547,2,FALSE))</f>
        <v/>
      </c>
      <c r="HE64" t="str">
        <f>IF(ISERROR(MATCH(HE$1,'CSC Mitre'!BK$1:BK$220,0)),"",VLOOKUP(HE$1,'Tactic Recode'!$A$1:$B$547,2,FALSE))</f>
        <v/>
      </c>
      <c r="HF64" t="str">
        <f>IF(ISERROR(MATCH(HF$1,'CSC Mitre'!BK$1:BK$220,0)),"",VLOOKUP(HF$1,'Tactic Recode'!$A$1:$B$547,2,FALSE))</f>
        <v/>
      </c>
      <c r="HG64" t="str">
        <f>IF(ISERROR(MATCH(HG$1,'CSC Mitre'!BK$1:BK$220,0)),"",VLOOKUP(HG$1,'Tactic Recode'!$A$1:$B$547,2,FALSE))</f>
        <v/>
      </c>
      <c r="HH64" t="str">
        <f>IF(ISERROR(MATCH(HH$1,'CSC Mitre'!BK$1:BK$220,0)),"",VLOOKUP(HH$1,'Tactic Recode'!$A$1:$B$547,2,FALSE))</f>
        <v/>
      </c>
      <c r="HI64" t="str">
        <f>IF(ISERROR(MATCH(HI$1,'CSC Mitre'!BK$1:BK$220,0)),"",VLOOKUP(HI$1,'Tactic Recode'!$A$1:$B$547,2,FALSE))</f>
        <v/>
      </c>
      <c r="HJ64" t="str">
        <f>IF(ISERROR(MATCH(HJ$1,'CSC Mitre'!BK$1:BK$220,0)),"",VLOOKUP(HJ$1,'Tactic Recode'!$A$1:$B$547,2,FALSE))</f>
        <v/>
      </c>
      <c r="HK64" t="str">
        <f>IF(ISERROR(MATCH(HK$1,'CSC Mitre'!BK$1:BK$220,0)),"",VLOOKUP(HK$1,'Tactic Recode'!$A$1:$B$547,2,FALSE))</f>
        <v/>
      </c>
      <c r="HL64" t="str">
        <f>IF(ISERROR(MATCH(HL$1,'CSC Mitre'!BK$1:BK$220,0)),"",VLOOKUP(HL$1,'Tactic Recode'!$A$1:$B$547,2,FALSE))</f>
        <v/>
      </c>
      <c r="HM64" t="str">
        <f>IF(ISERROR(MATCH(HM$1,'CSC Mitre'!BK$1:BK$220,0)),"",VLOOKUP(HM$1,'Tactic Recode'!$A$1:$B$547,2,FALSE))</f>
        <v/>
      </c>
      <c r="HN64" t="str">
        <f>IF(ISERROR(MATCH(HN$1,'CSC Mitre'!BK$1:BK$220,0)),"",VLOOKUP(HN$1,'Tactic Recode'!$A$1:$B$547,2,FALSE))</f>
        <v/>
      </c>
      <c r="HO64" t="str">
        <f>IF(ISERROR(MATCH(HO$1,'CSC Mitre'!BK$1:BK$220,0)),"",VLOOKUP(HO$1,'Tactic Recode'!$A$1:$B$547,2,FALSE))</f>
        <v/>
      </c>
      <c r="HP64" t="str">
        <f>IF(ISERROR(MATCH(HP$1,'CSC Mitre'!BK$1:BK$220,0)),"",VLOOKUP(HP$1,'Tactic Recode'!$A$1:$B$547,2,FALSE))</f>
        <v/>
      </c>
      <c r="HQ64" t="str">
        <f>IF(ISERROR(MATCH(HQ$1,'CSC Mitre'!BK$1:BK$220,0)),"",VLOOKUP(HQ$1,'Tactic Recode'!$A$1:$B$547,2,FALSE))</f>
        <v/>
      </c>
      <c r="HR64" t="str">
        <f>IF(ISERROR(MATCH(HR$1,'CSC Mitre'!BK$1:BK$220,0)),"",VLOOKUP(HR$1,'Tactic Recode'!$A$1:$B$547,2,FALSE))</f>
        <v/>
      </c>
      <c r="HS64" t="str">
        <f>IF(ISERROR(MATCH(HS$1,'CSC Mitre'!BK$1:BK$220,0)),"",VLOOKUP(HS$1,'Tactic Recode'!$A$1:$B$547,2,FALSE))</f>
        <v/>
      </c>
      <c r="HT64" t="str">
        <f>IF(ISERROR(MATCH(HT$1,'CSC Mitre'!BK$1:BK$220,0)),"",VLOOKUP(HT$1,'Tactic Recode'!$A$1:$B$547,2,FALSE))</f>
        <v/>
      </c>
      <c r="HU64" t="str">
        <f>IF(ISERROR(MATCH(HU$1,'CSC Mitre'!BK$1:BK$220,0)),"",VLOOKUP(HU$1,'Tactic Recode'!$A$1:$B$547,2,FALSE))</f>
        <v/>
      </c>
      <c r="HV64" t="str">
        <f>IF(ISERROR(MATCH(HV$1,'CSC Mitre'!BK$1:BK$220,0)),"",VLOOKUP(HV$1,'Tactic Recode'!$A$1:$B$547,2,FALSE))</f>
        <v/>
      </c>
      <c r="HW64" t="str">
        <f>IF(ISERROR(MATCH(HW$1,'CSC Mitre'!BK$1:BK$220,0)),"",VLOOKUP(HW$1,'Tactic Recode'!$A$1:$B$547,2,FALSE))</f>
        <v/>
      </c>
      <c r="HX64" t="str">
        <f>IF(ISERROR(MATCH(HX$1,'CSC Mitre'!BK$1:BK$220,0)),"",VLOOKUP(HX$1,'Tactic Recode'!$A$1:$B$547,2,FALSE))</f>
        <v/>
      </c>
      <c r="HY64" t="str">
        <f>IF(ISERROR(MATCH(HY$1,'CSC Mitre'!BK$1:BK$220,0)),"",VLOOKUP(HY$1,'Tactic Recode'!$A$1:$B$547,2,FALSE))</f>
        <v/>
      </c>
      <c r="HZ64" t="str">
        <f>IF(ISERROR(MATCH(HZ$1,'CSC Mitre'!BK$1:BK$220,0)),"",VLOOKUP(HZ$1,'Tactic Recode'!$A$1:$B$547,2,FALSE))</f>
        <v/>
      </c>
      <c r="IA64" t="str">
        <f>IF(ISERROR(MATCH(IA$1,'CSC Mitre'!BK$1:BK$220,0)),"",VLOOKUP(IA$1,'Tactic Recode'!$A$1:$B$547,2,FALSE))</f>
        <v/>
      </c>
      <c r="IB64" t="str">
        <f>IF(ISERROR(MATCH(IB$1,'CSC Mitre'!BK$1:BK$220,0)),"",VLOOKUP(IB$1,'Tactic Recode'!$A$1:$B$547,2,FALSE))</f>
        <v/>
      </c>
      <c r="IC64" t="str">
        <f>IF(ISERROR(MATCH(IC$1,'CSC Mitre'!BK$1:BK$220,0)),"",VLOOKUP(IC$1,'Tactic Recode'!$A$1:$B$547,2,FALSE))</f>
        <v/>
      </c>
      <c r="ID64" t="str">
        <f>IF(ISERROR(MATCH(ID$1,'CSC Mitre'!BK$1:BK$220,0)),"",VLOOKUP(ID$1,'Tactic Recode'!$A$1:$B$547,2,FALSE))</f>
        <v/>
      </c>
      <c r="IE64" t="str">
        <f>IF(ISERROR(MATCH(IE$1,'CSC Mitre'!BK$1:BK$220,0)),"",VLOOKUP(IE$1,'Tactic Recode'!$A$1:$B$547,2,FALSE))</f>
        <v/>
      </c>
      <c r="IF64" t="str">
        <f>IF(ISERROR(MATCH(IF$1,'CSC Mitre'!BK$1:BK$220,0)),"",VLOOKUP(IF$1,'Tactic Recode'!$A$1:$B$547,2,FALSE))</f>
        <v/>
      </c>
      <c r="IG64" t="str">
        <f>IF(ISERROR(MATCH(IG$1,'CSC Mitre'!BK$1:BK$220,0)),"",VLOOKUP(IG$1,'Tactic Recode'!$A$1:$B$547,2,FALSE))</f>
        <v/>
      </c>
      <c r="IH64" t="str">
        <f>IF(ISERROR(MATCH(IH$1,'CSC Mitre'!BK$1:BK$220,0)),"",VLOOKUP(IH$1,'Tactic Recode'!$A$1:$B$547,2,FALSE))</f>
        <v/>
      </c>
      <c r="II64" t="str">
        <f>IF(ISERROR(MATCH(II$1,'CSC Mitre'!BK$1:BK$220,0)),"",VLOOKUP(II$1,'Tactic Recode'!$A$1:$B$547,2,FALSE))</f>
        <v/>
      </c>
      <c r="IJ64" t="str">
        <f>IF(ISERROR(MATCH(IJ$1,'CSC Mitre'!BK$1:BK$220,0)),"",VLOOKUP(IJ$1,'Tactic Recode'!$A$1:$B$547,2,FALSE))</f>
        <v/>
      </c>
      <c r="IK64" t="str">
        <f>IF(ISERROR(MATCH(IK$1,'CSC Mitre'!BK$1:BK$220,0)),"",VLOOKUP(IK$1,'Tactic Recode'!$A$1:$B$547,2,FALSE))</f>
        <v/>
      </c>
      <c r="IL64" t="str">
        <f>IF(ISERROR(MATCH(IL$1,'CSC Mitre'!BK$1:BK$220,0)),"",VLOOKUP(IL$1,'Tactic Recode'!$A$1:$B$547,2,FALSE))</f>
        <v/>
      </c>
      <c r="IM64" t="str">
        <f>IF(ISERROR(MATCH(IM$1,'CSC Mitre'!BK$1:BK$220,0)),"",VLOOKUP(IM$1,'Tactic Recode'!$A$1:$B$547,2,FALSE))</f>
        <v/>
      </c>
      <c r="IN64" t="str">
        <f>IF(ISERROR(MATCH(IN$1,'CSC Mitre'!BK$1:BK$220,0)),"",VLOOKUP(IN$1,'Tactic Recode'!$A$1:$B$547,2,FALSE))</f>
        <v/>
      </c>
      <c r="IO64" t="str">
        <f>IF(ISERROR(MATCH(IO$1,'CSC Mitre'!BK$1:BK$220,0)),"",VLOOKUP(IO$1,'Tactic Recode'!$A$1:$B$547,2,FALSE))</f>
        <v/>
      </c>
      <c r="IP64" t="str">
        <f>IF(ISERROR(MATCH(IP$1,'CSC Mitre'!BK$1:BK$220,0)),"",VLOOKUP(IP$1,'Tactic Recode'!$A$1:$B$547,2,FALSE))</f>
        <v/>
      </c>
      <c r="IQ64" t="str">
        <f>IF(ISERROR(MATCH(IQ$1,'CSC Mitre'!BK$1:BK$220,0)),"",VLOOKUP(IQ$1,'Tactic Recode'!$A$1:$B$547,2,FALSE))</f>
        <v/>
      </c>
      <c r="IR64" t="str">
        <f>IF(ISERROR(MATCH(IR$1,'CSC Mitre'!BK$1:BK$220,0)),"",VLOOKUP(IR$1,'Tactic Recode'!$A$1:$B$547,2,FALSE))</f>
        <v/>
      </c>
      <c r="IS64" t="str">
        <f>IF(ISERROR(MATCH(IS$1,'CSC Mitre'!BK$1:BK$220,0)),"",VLOOKUP(IS$1,'Tactic Recode'!$A$1:$B$547,2,FALSE))</f>
        <v/>
      </c>
      <c r="IT64" t="str">
        <f>IF(ISERROR(MATCH(IT$1,'CSC Mitre'!BK$1:BK$220,0)),"",VLOOKUP(IT$1,'Tactic Recode'!$A$1:$B$547,2,FALSE))</f>
        <v/>
      </c>
      <c r="IU64" t="str">
        <f>IF(ISERROR(MATCH(IU$1,'CSC Mitre'!BK$1:BK$220,0)),"",VLOOKUP(IU$1,'Tactic Recode'!$A$1:$B$547,2,FALSE))</f>
        <v/>
      </c>
      <c r="IV64" t="str">
        <f>IF(ISERROR(MATCH(IV$1,'CSC Mitre'!BK$1:BK$220,0)),"",VLOOKUP(IV$1,'Tactic Recode'!$A$1:$B$547,2,FALSE))</f>
        <v/>
      </c>
      <c r="IW64" t="str">
        <f>IF(ISERROR(MATCH(IW$1,'CSC Mitre'!BK$1:BK$220,0)),"",VLOOKUP(IW$1,'Tactic Recode'!$A$1:$B$547,2,FALSE))</f>
        <v/>
      </c>
      <c r="IX64" t="str">
        <f>IF(ISERROR(MATCH(IX$1,'CSC Mitre'!BK$1:BK$220,0)),"",VLOOKUP(IX$1,'Tactic Recode'!$A$1:$B$547,2,FALSE))</f>
        <v/>
      </c>
      <c r="IY64" t="str">
        <f>IF(ISERROR(MATCH(IY$1,'CSC Mitre'!BK$1:BK$220,0)),"",VLOOKUP(IY$1,'Tactic Recode'!$A$1:$B$547,2,FALSE))</f>
        <v/>
      </c>
      <c r="IZ64" t="str">
        <f>IF(ISERROR(MATCH(IZ$1,'CSC Mitre'!BK$1:BK$220,0)),"",VLOOKUP(IZ$1,'Tactic Recode'!$A$1:$B$547,2,FALSE))</f>
        <v/>
      </c>
      <c r="JA64" t="str">
        <f>IF(ISERROR(MATCH(JA$1,'CSC Mitre'!BK$1:BK$220,0)),"",VLOOKUP(JA$1,'Tactic Recode'!$A$1:$B$547,2,FALSE))</f>
        <v/>
      </c>
      <c r="JB64" t="str">
        <f>IF(ISERROR(MATCH(JB$1,'CSC Mitre'!BK$1:BK$220,0)),"",VLOOKUP(JB$1,'Tactic Recode'!$A$1:$B$547,2,FALSE))</f>
        <v/>
      </c>
      <c r="JC64" t="str">
        <f>IF(ISERROR(MATCH(JC$1,'CSC Mitre'!BK$1:BK$220,0)),"",VLOOKUP(JC$1,'Tactic Recode'!$A$1:$B$547,2,FALSE))</f>
        <v/>
      </c>
      <c r="JD64" t="str">
        <f>IF(ISERROR(MATCH(JD$1,'CSC Mitre'!BK$1:BK$220,0)),"",VLOOKUP(JD$1,'Tactic Recode'!$A$1:$B$547,2,FALSE))</f>
        <v/>
      </c>
      <c r="JE64" t="str">
        <f>IF(ISERROR(MATCH(JE$1,'CSC Mitre'!BK$1:BK$220,0)),"",VLOOKUP(JE$1,'Tactic Recode'!$A$1:$B$547,2,FALSE))</f>
        <v/>
      </c>
      <c r="JF64" t="str">
        <f>IF(ISERROR(MATCH(JF$1,'CSC Mitre'!BK$1:BK$220,0)),"",VLOOKUP(JF$1,'Tactic Recode'!$A$1:$B$547,2,FALSE))</f>
        <v/>
      </c>
      <c r="JG64" t="str">
        <f>IF(ISERROR(MATCH(JG$1,'CSC Mitre'!BK$1:BK$220,0)),"",VLOOKUP(JG$1,'Tactic Recode'!$A$1:$B$547,2,FALSE))</f>
        <v/>
      </c>
      <c r="JH64" t="str">
        <f>IF(ISERROR(MATCH(JH$1,'CSC Mitre'!BK$1:BK$220,0)),"",VLOOKUP(JH$1,'Tactic Recode'!$A$1:$B$547,2,FALSE))</f>
        <v/>
      </c>
      <c r="JI64" t="str">
        <f>IF(ISERROR(MATCH(JI$1,'CSC Mitre'!BK$1:BK$220,0)),"",VLOOKUP(JI$1,'Tactic Recode'!$A$1:$B$547,2,FALSE))</f>
        <v/>
      </c>
      <c r="JJ64" t="str">
        <f>IF(ISERROR(MATCH(JJ$1,'CSC Mitre'!BK$1:BK$220,0)),"",VLOOKUP(JJ$1,'Tactic Recode'!$A$1:$B$547,2,FALSE))</f>
        <v/>
      </c>
      <c r="JK64" t="str">
        <f>IF(ISERROR(MATCH(JK$1,'CSC Mitre'!BK$1:BK$220,0)),"",VLOOKUP(JK$1,'Tactic Recode'!$A$1:$B$547,2,FALSE))</f>
        <v/>
      </c>
      <c r="JL64" t="str">
        <f>IF(ISERROR(MATCH(JL$1,'CSC Mitre'!BK$1:BK$220,0)),"",VLOOKUP(JL$1,'Tactic Recode'!$A$1:$B$547,2,FALSE))</f>
        <v/>
      </c>
      <c r="JM64" t="str">
        <f>IF(ISERROR(MATCH(JM$1,'CSC Mitre'!BK$1:BK$220,0)),"",VLOOKUP(JM$1,'Tactic Recode'!$A$1:$B$547,2,FALSE))</f>
        <v/>
      </c>
      <c r="JN64" t="str">
        <f>IF(ISERROR(MATCH(JN$1,'CSC Mitre'!BK$1:BK$220,0)),"",VLOOKUP(JN$1,'Tactic Recode'!$A$1:$B$547,2,FALSE))</f>
        <v/>
      </c>
      <c r="JO64" t="str">
        <f>IF(ISERROR(MATCH(JO$1,'CSC Mitre'!BK$1:BK$220,0)),"",VLOOKUP(JO$1,'Tactic Recode'!$A$1:$B$547,2,FALSE))</f>
        <v/>
      </c>
      <c r="JP64" t="str">
        <f>IF(ISERROR(MATCH(JP$1,'CSC Mitre'!BK$1:BK$220,0)),"",VLOOKUP(JP$1,'Tactic Recode'!$A$1:$B$547,2,FALSE))</f>
        <v/>
      </c>
      <c r="JQ64" t="str">
        <f>IF(ISERROR(MATCH(JQ$1,'CSC Mitre'!BK$1:BK$220,0)),"",VLOOKUP(JQ$1,'Tactic Recode'!$A$1:$B$547,2,FALSE))</f>
        <v/>
      </c>
      <c r="JR64" t="str">
        <f>IF(ISERROR(MATCH(JR$1,'CSC Mitre'!BK$1:BK$220,0)),"",VLOOKUP(JR$1,'Tactic Recode'!$A$1:$B$547,2,FALSE))</f>
        <v/>
      </c>
      <c r="JS64" t="str">
        <f>IF(ISERROR(MATCH(JS$1,'CSC Mitre'!BK$1:BK$220,0)),"",VLOOKUP(JS$1,'Tactic Recode'!$A$1:$B$547,2,FALSE))</f>
        <v/>
      </c>
      <c r="JT64" t="str">
        <f>IF(ISERROR(MATCH(JT$1,'CSC Mitre'!BK$1:BK$220,0)),"",VLOOKUP(JT$1,'Tactic Recode'!$A$1:$B$547,2,FALSE))</f>
        <v/>
      </c>
      <c r="JU64" t="str">
        <f>IF(ISERROR(MATCH(JU$1,'CSC Mitre'!BK$1:BK$220,0)),"",VLOOKUP(JU$1,'Tactic Recode'!$A$1:$B$547,2,FALSE))</f>
        <v/>
      </c>
      <c r="JV64" t="str">
        <f>IF(ISERROR(MATCH(JV$1,'CSC Mitre'!BK$1:BK$220,0)),"",VLOOKUP(JV$1,'Tactic Recode'!$A$1:$B$547,2,FALSE))</f>
        <v/>
      </c>
      <c r="JW64" t="str">
        <f>IF(ISERROR(MATCH(JW$1,'CSC Mitre'!BK$1:BK$220,0)),"",VLOOKUP(JW$1,'Tactic Recode'!$A$1:$B$547,2,FALSE))</f>
        <v/>
      </c>
      <c r="JX64" t="str">
        <f>IF(ISERROR(MATCH(JX$1,'CSC Mitre'!BK$1:BK$220,0)),"",VLOOKUP(JX$1,'Tactic Recode'!$A$1:$B$547,2,FALSE))</f>
        <v/>
      </c>
      <c r="JY64" t="str">
        <f>IF(ISERROR(MATCH(JY$1,'CSC Mitre'!BK$1:BK$220,0)),"",VLOOKUP(JY$1,'Tactic Recode'!$A$1:$B$547,2,FALSE))</f>
        <v/>
      </c>
      <c r="JZ64" t="str">
        <f>IF(ISERROR(MATCH(JZ$1,'CSC Mitre'!BK$1:BK$220,0)),"",VLOOKUP(JZ$1,'Tactic Recode'!$A$1:$B$547,2,FALSE))</f>
        <v/>
      </c>
      <c r="KA64" t="str">
        <f>IF(ISERROR(MATCH(KA$1,'CSC Mitre'!BK$1:BK$220,0)),"",VLOOKUP(KA$1,'Tactic Recode'!$A$1:$B$547,2,FALSE))</f>
        <v/>
      </c>
      <c r="KB64" t="str">
        <f>IF(ISERROR(MATCH(KB$1,'CSC Mitre'!BK$1:BK$220,0)),"",VLOOKUP(KB$1,'Tactic Recode'!$A$1:$B$547,2,FALSE))</f>
        <v/>
      </c>
      <c r="KC64" t="str">
        <f>IF(ISERROR(MATCH(KC$1,'CSC Mitre'!BK$1:BK$220,0)),"",VLOOKUP(KC$1,'Tactic Recode'!$A$1:$B$547,2,FALSE))</f>
        <v/>
      </c>
      <c r="KD64" t="str">
        <f>IF(ISERROR(MATCH(KD$1,'CSC Mitre'!BK$1:BK$220,0)),"",VLOOKUP(KD$1,'Tactic Recode'!$A$1:$B$547,2,FALSE))</f>
        <v/>
      </c>
      <c r="KE64" t="str">
        <f>IF(ISERROR(MATCH(KE$1,'CSC Mitre'!BK$1:BK$220,0)),"",VLOOKUP(KE$1,'Tactic Recode'!$A$1:$B$547,2,FALSE))</f>
        <v/>
      </c>
      <c r="KF64" t="str">
        <f>IF(ISERROR(MATCH(KF$1,'CSC Mitre'!BK$1:BK$220,0)),"",VLOOKUP(KF$1,'Tactic Recode'!$A$1:$B$547,2,FALSE))</f>
        <v/>
      </c>
      <c r="KG64" t="str">
        <f>IF(ISERROR(MATCH(KG$1,'CSC Mitre'!BK$1:BK$220,0)),"",VLOOKUP(KG$1,'Tactic Recode'!$A$1:$B$547,2,FALSE))</f>
        <v/>
      </c>
      <c r="KH64" t="str">
        <f>IF(ISERROR(MATCH(KH$1,'CSC Mitre'!BK$1:BK$220,0)),"",VLOOKUP(KH$1,'Tactic Recode'!$A$1:$B$547,2,FALSE))</f>
        <v/>
      </c>
      <c r="KI64" t="str">
        <f>IF(ISERROR(MATCH(KI$1,'CSC Mitre'!BK$1:BK$220,0)),"",VLOOKUP(KI$1,'Tactic Recode'!$A$1:$B$547,2,FALSE))</f>
        <v/>
      </c>
      <c r="KJ64" t="str">
        <f>IF(ISERROR(MATCH(KJ$1,'CSC Mitre'!BK$1:BK$220,0)),"",VLOOKUP(KJ$1,'Tactic Recode'!$A$1:$B$547,2,FALSE))</f>
        <v/>
      </c>
      <c r="KK64" t="str">
        <f>IF(ISERROR(MATCH(KK$1,'CSC Mitre'!BK$1:BK$220,0)),"",VLOOKUP(KK$1,'Tactic Recode'!$A$1:$B$547,2,FALSE))</f>
        <v/>
      </c>
      <c r="KL64" t="str">
        <f>IF(ISERROR(MATCH(KL$1,'CSC Mitre'!BK$1:BK$220,0)),"",VLOOKUP(KL$1,'Tactic Recode'!$A$1:$B$547,2,FALSE))</f>
        <v/>
      </c>
      <c r="KM64" t="str">
        <f>IF(ISERROR(MATCH(KM$1,'CSC Mitre'!BK$1:BK$220,0)),"",VLOOKUP(KM$1,'Tactic Recode'!$A$1:$B$547,2,FALSE))</f>
        <v/>
      </c>
      <c r="KN64" t="str">
        <f>IF(ISERROR(MATCH(KN$1,'CSC Mitre'!BK$1:BK$220,0)),"",VLOOKUP(KN$1,'Tactic Recode'!$A$1:$B$547,2,FALSE))</f>
        <v/>
      </c>
      <c r="KO64" t="str">
        <f>IF(ISERROR(MATCH(KO$1,'CSC Mitre'!BK$1:BK$220,0)),"",VLOOKUP(KO$1,'Tactic Recode'!$A$1:$B$547,2,FALSE))</f>
        <v/>
      </c>
      <c r="KP64" t="str">
        <f>IF(ISERROR(MATCH(KP$1,'CSC Mitre'!BK$1:BK$220,0)),"",VLOOKUP(KP$1,'Tactic Recode'!$A$1:$B$547,2,FALSE))</f>
        <v/>
      </c>
      <c r="KQ64" t="str">
        <f>IF(ISERROR(MATCH(KQ$1,'CSC Mitre'!BK$1:BK$220,0)),"",VLOOKUP(KQ$1,'Tactic Recode'!$A$1:$B$547,2,FALSE))</f>
        <v/>
      </c>
      <c r="KR64" t="str">
        <f>IF(ISERROR(MATCH(KR$1,'CSC Mitre'!BK$1:BK$220,0)),"",VLOOKUP(KR$1,'Tactic Recode'!$A$1:$B$547,2,FALSE))</f>
        <v/>
      </c>
      <c r="KS64" t="str">
        <f>IF(ISERROR(MATCH(KS$1,'CSC Mitre'!BK$1:BK$220,0)),"",VLOOKUP(KS$1,'Tactic Recode'!$A$1:$B$547,2,FALSE))</f>
        <v/>
      </c>
      <c r="KT64" t="str">
        <f>IF(ISERROR(MATCH(KT$1,'CSC Mitre'!BK$1:BK$220,0)),"",VLOOKUP(KT$1,'Tactic Recode'!$A$1:$B$547,2,FALSE))</f>
        <v/>
      </c>
      <c r="KU64" t="str">
        <f>IF(ISERROR(MATCH(KU$1,'CSC Mitre'!BK$1:BK$220,0)),"",VLOOKUP(KU$1,'Tactic Recode'!$A$1:$B$547,2,FALSE))</f>
        <v/>
      </c>
      <c r="KV64" t="str">
        <f>IF(ISERROR(MATCH(KV$1,'CSC Mitre'!BK$1:BK$220,0)),"",VLOOKUP(KV$1,'Tactic Recode'!$A$1:$B$547,2,FALSE))</f>
        <v/>
      </c>
      <c r="KW64" t="str">
        <f>IF(ISERROR(MATCH(KW$1,'CSC Mitre'!BK$1:BK$220,0)),"",VLOOKUP(KW$1,'Tactic Recode'!$A$1:$B$547,2,FALSE))</f>
        <v/>
      </c>
      <c r="KX64" t="str">
        <f>IF(ISERROR(MATCH(KX$1,'CSC Mitre'!BK$1:BK$220,0)),"",VLOOKUP(KX$1,'Tactic Recode'!$A$1:$B$547,2,FALSE))</f>
        <v/>
      </c>
      <c r="KY64" t="str">
        <f>IF(ISERROR(MATCH(KY$1,'CSC Mitre'!BK$1:BK$220,0)),"",VLOOKUP(KY$1,'Tactic Recode'!$A$1:$B$547,2,FALSE))</f>
        <v/>
      </c>
      <c r="KZ64" t="str">
        <f>IF(ISERROR(MATCH(KZ$1,'CSC Mitre'!BK$1:BK$220,0)),"",VLOOKUP(KZ$1,'Tactic Recode'!$A$1:$B$547,2,FALSE))</f>
        <v/>
      </c>
      <c r="LA64" t="str">
        <f>IF(ISERROR(MATCH(LA$1,'CSC Mitre'!BK$1:BK$220,0)),"",VLOOKUP(LA$1,'Tactic Recode'!$A$1:$B$547,2,FALSE))</f>
        <v/>
      </c>
      <c r="LB64" t="str">
        <f>IF(ISERROR(MATCH(LB$1,'CSC Mitre'!BK$1:BK$220,0)),"",VLOOKUP(LB$1,'Tactic Recode'!$A$1:$B$547,2,FALSE))</f>
        <v/>
      </c>
      <c r="LC64" t="str">
        <f>IF(ISERROR(MATCH(LC$1,'CSC Mitre'!BK$1:BK$220,0)),"",VLOOKUP(LC$1,'Tactic Recode'!$A$1:$B$547,2,FALSE))</f>
        <v/>
      </c>
      <c r="LD64" t="str">
        <f>IF(ISERROR(MATCH(LD$1,'CSC Mitre'!BK$1:BK$220,0)),"",VLOOKUP(LD$1,'Tactic Recode'!$A$1:$B$547,2,FALSE))</f>
        <v/>
      </c>
      <c r="LE64" t="str">
        <f>IF(ISERROR(MATCH(LE$1,'CSC Mitre'!BK$1:BK$220,0)),"",VLOOKUP(LE$1,'Tactic Recode'!$A$1:$B$547,2,FALSE))</f>
        <v/>
      </c>
      <c r="LF64" t="str">
        <f>IF(ISERROR(MATCH(LF$1,'CSC Mitre'!BK$1:BK$220,0)),"",VLOOKUP(LF$1,'Tactic Recode'!$A$1:$B$547,2,FALSE))</f>
        <v/>
      </c>
      <c r="LG64" t="str">
        <f>IF(ISERROR(MATCH(LG$1,'CSC Mitre'!BK$1:BK$220,0)),"",VLOOKUP(LG$1,'Tactic Recode'!$A$1:$B$547,2,FALSE))</f>
        <v/>
      </c>
      <c r="LH64" t="str">
        <f>IF(ISERROR(MATCH(LH$1,'CSC Mitre'!BK$1:BK$220,0)),"",VLOOKUP(LH$1,'Tactic Recode'!$A$1:$B$547,2,FALSE))</f>
        <v/>
      </c>
      <c r="LI64" t="str">
        <f>IF(ISERROR(MATCH(LI$1,'CSC Mitre'!BK$1:BK$220,0)),"",VLOOKUP(LI$1,'Tactic Recode'!$A$1:$B$547,2,FALSE))</f>
        <v/>
      </c>
      <c r="LJ64" t="str">
        <f>IF(ISERROR(MATCH(LJ$1,'CSC Mitre'!BK$1:BK$220,0)),"",VLOOKUP(LJ$1,'Tactic Recode'!$A$1:$B$547,2,FALSE))</f>
        <v/>
      </c>
      <c r="LK64" t="str">
        <f>IF(ISERROR(MATCH(LK$1,'CSC Mitre'!BK$1:BK$220,0)),"",VLOOKUP(LK$1,'Tactic Recode'!$A$1:$B$547,2,FALSE))</f>
        <v/>
      </c>
      <c r="LL64" t="str">
        <f>IF(ISERROR(MATCH(LL$1,'CSC Mitre'!BK$1:BK$220,0)),"",VLOOKUP(LL$1,'Tactic Recode'!$A$1:$B$547,2,FALSE))</f>
        <v/>
      </c>
      <c r="LM64" t="str">
        <f>IF(ISERROR(MATCH(LM$1,'CSC Mitre'!BK$1:BK$220,0)),"",VLOOKUP(LM$1,'Tactic Recode'!$A$1:$B$547,2,FALSE))</f>
        <v/>
      </c>
      <c r="LN64" t="str">
        <f>IF(ISERROR(MATCH(LN$1,'CSC Mitre'!BK$1:BK$220,0)),"",VLOOKUP(LN$1,'Tactic Recode'!$A$1:$B$547,2,FALSE))</f>
        <v/>
      </c>
      <c r="LO64" t="str">
        <f>IF(ISERROR(MATCH(LO$1,'CSC Mitre'!BK$1:BK$220,0)),"",VLOOKUP(LO$1,'Tactic Recode'!$A$1:$B$547,2,FALSE))</f>
        <v/>
      </c>
      <c r="LP64" t="str">
        <f>IF(ISERROR(MATCH(LP$1,'CSC Mitre'!BK$1:BK$220,0)),"",VLOOKUP(LP$1,'Tactic Recode'!$A$1:$B$547,2,FALSE))</f>
        <v/>
      </c>
      <c r="LQ64" t="str">
        <f>IF(ISERROR(MATCH(LQ$1,'CSC Mitre'!BK$1:BK$220,0)),"",VLOOKUP(LQ$1,'Tactic Recode'!$A$1:$B$547,2,FALSE))</f>
        <v/>
      </c>
      <c r="LR64" t="str">
        <f>IF(ISERROR(MATCH(LR$1,'CSC Mitre'!BK$1:BK$220,0)),"",VLOOKUP(LR$1,'Tactic Recode'!$A$1:$B$547,2,FALSE))</f>
        <v/>
      </c>
      <c r="LS64" t="str">
        <f>IF(ISERROR(MATCH(LS$1,'CSC Mitre'!BK$1:BK$220,0)),"",VLOOKUP(LS$1,'Tactic Recode'!$A$1:$B$547,2,FALSE))</f>
        <v/>
      </c>
      <c r="LT64" t="str">
        <f>IF(ISERROR(MATCH(LT$1,'CSC Mitre'!BK$1:BK$220,0)),"",VLOOKUP(LT$1,'Tactic Recode'!$A$1:$B$547,2,FALSE))</f>
        <v/>
      </c>
      <c r="LU64" t="str">
        <f>IF(ISERROR(MATCH(LU$1,'CSC Mitre'!BK$1:BK$220,0)),"",VLOOKUP(LU$1,'Tactic Recode'!$A$1:$B$547,2,FALSE))</f>
        <v/>
      </c>
      <c r="LV64" t="str">
        <f>IF(ISERROR(MATCH(LV$1,'CSC Mitre'!BK$1:BK$220,0)),"",VLOOKUP(LV$1,'Tactic Recode'!$A$1:$B$547,2,FALSE))</f>
        <v/>
      </c>
      <c r="LW64" t="str">
        <f>IF(ISERROR(MATCH(LW$1,'CSC Mitre'!BK$1:BK$220,0)),"",VLOOKUP(LW$1,'Tactic Recode'!$A$1:$B$547,2,FALSE))</f>
        <v/>
      </c>
      <c r="LX64" t="str">
        <f>IF(ISERROR(MATCH(LX$1,'CSC Mitre'!BK$1:BK$220,0)),"",VLOOKUP(LX$1,'Tactic Recode'!$A$1:$B$547,2,FALSE))</f>
        <v/>
      </c>
      <c r="LY64" t="str">
        <f>IF(ISERROR(MATCH(LY$1,'CSC Mitre'!BK$1:BK$220,0)),"",VLOOKUP(LY$1,'Tactic Recode'!$A$1:$B$547,2,FALSE))</f>
        <v/>
      </c>
      <c r="LZ64" t="str">
        <f>IF(ISERROR(MATCH(LZ$1,'CSC Mitre'!BK$1:BK$220,0)),"",VLOOKUP(LZ$1,'Tactic Recode'!$A$1:$B$547,2,FALSE))</f>
        <v/>
      </c>
      <c r="MA64" t="str">
        <f>IF(ISERROR(MATCH(MA$1,'CSC Mitre'!BK$1:BK$220,0)),"",VLOOKUP(MA$1,'Tactic Recode'!$A$1:$B$547,2,FALSE))</f>
        <v/>
      </c>
      <c r="MB64" t="str">
        <f>IF(ISERROR(MATCH(MB$1,'CSC Mitre'!BK$1:BK$220,0)),"",VLOOKUP(MB$1,'Tactic Recode'!$A$1:$B$547,2,FALSE))</f>
        <v/>
      </c>
      <c r="MC64" t="str">
        <f>IF(ISERROR(MATCH(MC$1,'CSC Mitre'!BK$1:BK$220,0)),"",VLOOKUP(MC$1,'Tactic Recode'!$A$1:$B$547,2,FALSE))</f>
        <v/>
      </c>
      <c r="MD64" t="str">
        <f>IF(ISERROR(MATCH(MD$1,'CSC Mitre'!BK$1:BK$220,0)),"",VLOOKUP(MD$1,'Tactic Recode'!$A$1:$B$547,2,FALSE))</f>
        <v/>
      </c>
      <c r="ME64" t="str">
        <f>IF(ISERROR(MATCH(ME$1,'CSC Mitre'!BK$1:BK$220,0)),"",VLOOKUP(ME$1,'Tactic Recode'!$A$1:$B$547,2,FALSE))</f>
        <v/>
      </c>
      <c r="MF64" t="str">
        <f>IF(ISERROR(MATCH(MF$1,'CSC Mitre'!BK$1:BK$220,0)),"",VLOOKUP(MF$1,'Tactic Recode'!$A$1:$B$547,2,FALSE))</f>
        <v/>
      </c>
      <c r="MG64" t="str">
        <f>IF(ISERROR(MATCH(MG$1,'CSC Mitre'!BK$1:BK$220,0)),"",VLOOKUP(MG$1,'Tactic Recode'!$A$1:$B$547,2,FALSE))</f>
        <v/>
      </c>
      <c r="MH64" t="str">
        <f>IF(ISERROR(MATCH(MH$1,'CSC Mitre'!BK$1:BK$220,0)),"",VLOOKUP(MH$1,'Tactic Recode'!$A$1:$B$547,2,FALSE))</f>
        <v/>
      </c>
      <c r="MI64" t="str">
        <f>IF(ISERROR(MATCH(MI$1,'CSC Mitre'!BK$1:BK$220,0)),"",VLOOKUP(MI$1,'Tactic Recode'!$A$1:$B$547,2,FALSE))</f>
        <v/>
      </c>
      <c r="MJ64" t="str">
        <f>IF(ISERROR(MATCH(MJ$1,'CSC Mitre'!BK$1:BK$220,0)),"",VLOOKUP(MJ$1,'Tactic Recode'!$A$1:$B$547,2,FALSE))</f>
        <v/>
      </c>
      <c r="MK64" t="str">
        <f>IF(ISERROR(MATCH(MK$1,'CSC Mitre'!BK$1:BK$220,0)),"",VLOOKUP(MK$1,'Tactic Recode'!$A$1:$B$547,2,FALSE))</f>
        <v/>
      </c>
      <c r="ML64" t="str">
        <f>IF(ISERROR(MATCH(ML$1,'CSC Mitre'!BK$1:BK$220,0)),"",VLOOKUP(ML$1,'Tactic Recode'!$A$1:$B$547,2,FALSE))</f>
        <v/>
      </c>
      <c r="MM64" t="str">
        <f>IF(ISERROR(MATCH(MM$1,'CSC Mitre'!BK$1:BK$220,0)),"",VLOOKUP(MM$1,'Tactic Recode'!$A$1:$B$547,2,FALSE))</f>
        <v/>
      </c>
      <c r="MN64" t="str">
        <f>IF(ISERROR(MATCH(MN$1,'CSC Mitre'!BK$1:BK$220,0)),"",VLOOKUP(MN$1,'Tactic Recode'!$A$1:$B$547,2,FALSE))</f>
        <v/>
      </c>
      <c r="MO64" t="str">
        <f>IF(ISERROR(MATCH(MO$1,'CSC Mitre'!BK$1:BK$220,0)),"",VLOOKUP(MO$1,'Tactic Recode'!$A$1:$B$547,2,FALSE))</f>
        <v/>
      </c>
      <c r="MP64" t="str">
        <f>IF(ISERROR(MATCH(MP$1,'CSC Mitre'!BK$1:BK$220,0)),"",VLOOKUP(MP$1,'Tactic Recode'!$A$1:$B$547,2,FALSE))</f>
        <v/>
      </c>
      <c r="MQ64" t="str">
        <f>IF(ISERROR(MATCH(MQ$1,'CSC Mitre'!BK$1:BK$220,0)),"",VLOOKUP(MQ$1,'Tactic Recode'!$A$1:$B$547,2,FALSE))</f>
        <v/>
      </c>
      <c r="MR64" t="str">
        <f>IF(ISERROR(MATCH(MR$1,'CSC Mitre'!BK$1:BK$220,0)),"",VLOOKUP(MR$1,'Tactic Recode'!$A$1:$B$547,2,FALSE))</f>
        <v/>
      </c>
      <c r="MS64" t="str">
        <f>IF(ISERROR(MATCH(MS$1,'CSC Mitre'!BK$1:BK$220,0)),"",VLOOKUP(MS$1,'Tactic Recode'!$A$1:$B$547,2,FALSE))</f>
        <v/>
      </c>
      <c r="MT64" t="str">
        <f>IF(ISERROR(MATCH(MT$1,'CSC Mitre'!BK$1:BK$220,0)),"",VLOOKUP(MT$1,'Tactic Recode'!$A$1:$B$547,2,FALSE))</f>
        <v/>
      </c>
      <c r="MU64" t="str">
        <f>IF(ISERROR(MATCH(MU$1,'CSC Mitre'!BK$1:BK$220,0)),"",VLOOKUP(MU$1,'Tactic Recode'!$A$1:$B$547,2,FALSE))</f>
        <v/>
      </c>
      <c r="MV64" t="str">
        <f>IF(ISERROR(MATCH(MV$1,'CSC Mitre'!BK$1:BK$220,0)),"",VLOOKUP(MV$1,'Tactic Recode'!$A$1:$B$547,2,FALSE))</f>
        <v/>
      </c>
      <c r="MW64" t="str">
        <f>IF(ISERROR(MATCH(MW$1,'CSC Mitre'!BK$1:BK$220,0)),"",VLOOKUP(MW$1,'Tactic Recode'!$A$1:$B$547,2,FALSE))</f>
        <v/>
      </c>
      <c r="MX64" t="str">
        <f>IF(ISERROR(MATCH(MX$1,'CSC Mitre'!BK$1:BK$220,0)),"",VLOOKUP(MX$1,'Tactic Recode'!$A$1:$B$547,2,FALSE))</f>
        <v/>
      </c>
      <c r="MY64" t="str">
        <f>IF(ISERROR(MATCH(MY$1,'CSC Mitre'!BK$1:BK$220,0)),"",VLOOKUP(MY$1,'Tactic Recode'!$A$1:$B$547,2,FALSE))</f>
        <v/>
      </c>
      <c r="MZ64" t="str">
        <f>IF(ISERROR(MATCH(MZ$1,'CSC Mitre'!BK$1:BK$220,0)),"",VLOOKUP(MZ$1,'Tactic Recode'!$A$1:$B$547,2,FALSE))</f>
        <v/>
      </c>
      <c r="NA64" t="str">
        <f>IF(ISERROR(MATCH(NA$1,'CSC Mitre'!BK$1:BK$220,0)),"",VLOOKUP(NA$1,'Tactic Recode'!$A$1:$B$547,2,FALSE))</f>
        <v/>
      </c>
      <c r="NB64" t="str">
        <f>IF(ISERROR(MATCH(NB$1,'CSC Mitre'!BK$1:BK$220,0)),"",VLOOKUP(NB$1,'Tactic Recode'!$A$1:$B$547,2,FALSE))</f>
        <v/>
      </c>
      <c r="NC64" t="str">
        <f>IF(ISERROR(MATCH(NC$1,'CSC Mitre'!BK$1:BK$220,0)),"",VLOOKUP(NC$1,'Tactic Recode'!$A$1:$B$547,2,FALSE))</f>
        <v/>
      </c>
      <c r="ND64" t="str">
        <f>IF(ISERROR(MATCH(ND$1,'CSC Mitre'!BK$1:BK$220,0)),"",VLOOKUP(ND$1,'Tactic Recode'!$A$1:$B$547,2,FALSE))</f>
        <v/>
      </c>
      <c r="NE64" t="str">
        <f>IF(ISERROR(MATCH(NE$1,'CSC Mitre'!BK$1:BK$220,0)),"",VLOOKUP(NE$1,'Tactic Recode'!$A$1:$B$547,2,FALSE))</f>
        <v/>
      </c>
      <c r="NF64" t="str">
        <f>IF(ISERROR(MATCH(NF$1,'CSC Mitre'!BK$1:BK$220,0)),"",VLOOKUP(NF$1,'Tactic Recode'!$A$1:$B$547,2,FALSE))</f>
        <v/>
      </c>
      <c r="NG64" t="str">
        <f>IF(ISERROR(MATCH(NG$1,'CSC Mitre'!BK$1:BK$220,0)),"",VLOOKUP(NG$1,'Tactic Recode'!$A$1:$B$547,2,FALSE))</f>
        <v/>
      </c>
      <c r="NH64" t="str">
        <f>IF(ISERROR(MATCH(NH$1,'CSC Mitre'!BK$1:BK$220,0)),"",VLOOKUP(NH$1,'Tactic Recode'!$A$1:$B$547,2,FALSE))</f>
        <v/>
      </c>
      <c r="NI64" t="str">
        <f>IF(ISERROR(MATCH(NI$1,'CSC Mitre'!BK$1:BK$220,0)),"",VLOOKUP(NI$1,'Tactic Recode'!$A$1:$B$547,2,FALSE))</f>
        <v/>
      </c>
      <c r="NJ64" t="str">
        <f>IF(ISERROR(MATCH(NJ$1,'CSC Mitre'!BK$1:BK$220,0)),"",VLOOKUP(NJ$1,'Tactic Recode'!$A$1:$B$547,2,FALSE))</f>
        <v/>
      </c>
      <c r="NK64" t="str">
        <f>IF(ISERROR(MATCH(NK$1,'CSC Mitre'!BK$1:BK$220,0)),"",VLOOKUP(NK$1,'Tactic Recode'!$A$1:$B$547,2,FALSE))</f>
        <v/>
      </c>
      <c r="NL64" t="str">
        <f>IF(ISERROR(MATCH(NL$1,'CSC Mitre'!BK$1:BK$220,0)),"",VLOOKUP(NL$1,'Tactic Recode'!$A$1:$B$547,2,FALSE))</f>
        <v/>
      </c>
      <c r="NM64" t="str">
        <f>IF(ISERROR(MATCH(NM$1,'CSC Mitre'!BK$1:BK$220,0)),"",VLOOKUP(NM$1,'Tactic Recode'!$A$1:$B$547,2,FALSE))</f>
        <v/>
      </c>
      <c r="NN64" t="str">
        <f>IF(ISERROR(MATCH(NN$1,'CSC Mitre'!BK$1:BK$220,0)),"",VLOOKUP(NN$1,'Tactic Recode'!$A$1:$B$547,2,FALSE))</f>
        <v/>
      </c>
      <c r="NO64" t="str">
        <f>IF(ISERROR(MATCH(NO$1,'CSC Mitre'!BK$1:BK$220,0)),"",VLOOKUP(NO$1,'Tactic Recode'!$A$1:$B$547,2,FALSE))</f>
        <v/>
      </c>
      <c r="NP64" t="str">
        <f>IF(ISERROR(MATCH(NP$1,'CSC Mitre'!BK$1:BK$220,0)),"",VLOOKUP(NP$1,'Tactic Recode'!$A$1:$B$547,2,FALSE))</f>
        <v/>
      </c>
      <c r="NQ64" t="str">
        <f>IF(ISERROR(MATCH(NQ$1,'CSC Mitre'!BK$1:BK$220,0)),"",VLOOKUP(NQ$1,'Tactic Recode'!$A$1:$B$547,2,FALSE))</f>
        <v/>
      </c>
      <c r="NR64" t="str">
        <f>IF(ISERROR(MATCH(NR$1,'CSC Mitre'!BK$1:BK$220,0)),"",VLOOKUP(NR$1,'Tactic Recode'!$A$1:$B$547,2,FALSE))</f>
        <v/>
      </c>
      <c r="NS64" t="str">
        <f>IF(ISERROR(MATCH(NS$1,'CSC Mitre'!BK$1:BK$220,0)),"",VLOOKUP(NS$1,'Tactic Recode'!$A$1:$B$547,2,FALSE))</f>
        <v/>
      </c>
      <c r="NT64" t="str">
        <f>IF(ISERROR(MATCH(NT$1,'CSC Mitre'!BK$1:BK$220,0)),"",VLOOKUP(NT$1,'Tactic Recode'!$A$1:$B$547,2,FALSE))</f>
        <v/>
      </c>
      <c r="NU64" t="str">
        <f>IF(ISERROR(MATCH(NU$1,'CSC Mitre'!BK$1:BK$220,0)),"",VLOOKUP(NU$1,'Tactic Recode'!$A$1:$B$547,2,FALSE))</f>
        <v/>
      </c>
      <c r="NV64" t="str">
        <f>IF(ISERROR(MATCH(NV$1,'CSC Mitre'!BK$1:BK$220,0)),"",VLOOKUP(NV$1,'Tactic Recode'!$A$1:$B$547,2,FALSE))</f>
        <v/>
      </c>
      <c r="NW64" t="str">
        <f>IF(ISERROR(MATCH(NW$1,'CSC Mitre'!BK$1:BK$220,0)),"",VLOOKUP(NW$1,'Tactic Recode'!$A$1:$B$547,2,FALSE))</f>
        <v/>
      </c>
      <c r="NX64" t="str">
        <f>IF(ISERROR(MATCH(NX$1,'CSC Mitre'!BK$1:BK$220,0)),"",VLOOKUP(NX$1,'Tactic Recode'!$A$1:$B$547,2,FALSE))</f>
        <v/>
      </c>
      <c r="NY64" t="str">
        <f>IF(ISERROR(MATCH(NY$1,'CSC Mitre'!BK$1:BK$220,0)),"",VLOOKUP(NY$1,'Tactic Recode'!$A$1:$B$547,2,FALSE))</f>
        <v/>
      </c>
      <c r="NZ64" t="str">
        <f>IF(ISERROR(MATCH(NZ$1,'CSC Mitre'!BK$1:BK$220,0)),"",VLOOKUP(NZ$1,'Tactic Recode'!$A$1:$B$547,2,FALSE))</f>
        <v/>
      </c>
      <c r="OA64" t="str">
        <f>IF(ISERROR(MATCH(OA$1,'CSC Mitre'!BK$1:BK$220,0)),"",VLOOKUP(OA$1,'Tactic Recode'!$A$1:$B$547,2,FALSE))</f>
        <v/>
      </c>
      <c r="OB64" t="str">
        <f>IF(ISERROR(MATCH(OB$1,'CSC Mitre'!BK$1:BK$220,0)),"",VLOOKUP(OB$1,'Tactic Recode'!$A$1:$B$547,2,FALSE))</f>
        <v/>
      </c>
      <c r="OC64" t="str">
        <f>IF(ISERROR(MATCH(OC$1,'CSC Mitre'!BK$1:BK$220,0)),"",VLOOKUP(OC$1,'Tactic Recode'!$A$1:$B$547,2,FALSE))</f>
        <v/>
      </c>
      <c r="OD64" t="str">
        <f>IF(ISERROR(MATCH(OD$1,'CSC Mitre'!BK$1:BK$220,0)),"",VLOOKUP(OD$1,'Tactic Recode'!$A$1:$B$547,2,FALSE))</f>
        <v/>
      </c>
      <c r="OE64" t="str">
        <f>IF(ISERROR(MATCH(OE$1,'CSC Mitre'!BK$1:BK$220,0)),"",VLOOKUP(OE$1,'Tactic Recode'!$A$1:$B$547,2,FALSE))</f>
        <v/>
      </c>
      <c r="OF64" t="str">
        <f>IF(ISERROR(MATCH(OF$1,'CSC Mitre'!BK$1:BK$220,0)),"",VLOOKUP(OF$1,'Tactic Recode'!$A$1:$B$547,2,FALSE))</f>
        <v/>
      </c>
      <c r="OG64" t="str">
        <f>IF(ISERROR(MATCH(OG$1,'CSC Mitre'!BK$1:BK$220,0)),"",VLOOKUP(OG$1,'Tactic Recode'!$A$1:$B$547,2,FALSE))</f>
        <v/>
      </c>
      <c r="OH64" t="str">
        <f>IF(ISERROR(MATCH(OH$1,'CSC Mitre'!BK$1:BK$220,0)),"",VLOOKUP(OH$1,'Tactic Recode'!$A$1:$B$547,2,FALSE))</f>
        <v/>
      </c>
      <c r="OI64" t="str">
        <f>IF(ISERROR(MATCH(OI$1,'CSC Mitre'!BK$1:BK$220,0)),"",VLOOKUP(OI$1,'Tactic Recode'!$A$1:$B$547,2,FALSE))</f>
        <v/>
      </c>
      <c r="OJ64" t="str">
        <f>IF(ISERROR(MATCH(OJ$1,'CSC Mitre'!BK$1:BK$220,0)),"",VLOOKUP(OJ$1,'Tactic Recode'!$A$1:$B$547,2,FALSE))</f>
        <v/>
      </c>
      <c r="OK64" t="str">
        <f>IF(ISERROR(MATCH(OK$1,'CSC Mitre'!BK$1:BK$220,0)),"",VLOOKUP(OK$1,'Tactic Recode'!$A$1:$B$547,2,FALSE))</f>
        <v/>
      </c>
      <c r="OL64" t="str">
        <f>IF(ISERROR(MATCH(OL$1,'CSC Mitre'!BK$1:BK$220,0)),"",VLOOKUP(OL$1,'Tactic Recode'!$A$1:$B$547,2,FALSE))</f>
        <v/>
      </c>
      <c r="OM64" t="str">
        <f>IF(ISERROR(MATCH(OM$1,'CSC Mitre'!BK$1:BK$220,0)),"",VLOOKUP(OM$1,'Tactic Recode'!$A$1:$B$547,2,FALSE))</f>
        <v/>
      </c>
      <c r="ON64" t="str">
        <f>IF(ISERROR(MATCH(ON$1,'CSC Mitre'!BK$1:BK$220,0)),"",VLOOKUP(ON$1,'Tactic Recode'!$A$1:$B$547,2,FALSE))</f>
        <v/>
      </c>
      <c r="OO64" t="str">
        <f>IF(ISERROR(MATCH(OO$1,'CSC Mitre'!BK$1:BK$220,0)),"",VLOOKUP(OO$1,'Tactic Recode'!$A$1:$B$547,2,FALSE))</f>
        <v/>
      </c>
      <c r="OP64" t="str">
        <f>IF(ISERROR(MATCH(OP$1,'CSC Mitre'!BK$1:BK$220,0)),"",VLOOKUP(OP$1,'Tactic Recode'!$A$1:$B$547,2,FALSE))</f>
        <v/>
      </c>
      <c r="OQ64" t="str">
        <f>IF(ISERROR(MATCH(OQ$1,'CSC Mitre'!BK$1:BK$220,0)),"",VLOOKUP(OQ$1,'Tactic Recode'!$A$1:$B$547,2,FALSE))</f>
        <v/>
      </c>
      <c r="OR64" t="str">
        <f>IF(ISERROR(MATCH(OR$1,'CSC Mitre'!BK$1:BK$220,0)),"",VLOOKUP(OR$1,'Tactic Recode'!$A$1:$B$547,2,FALSE))</f>
        <v/>
      </c>
      <c r="OS64" t="str">
        <f>IF(ISERROR(MATCH(OS$1,'CSC Mitre'!BK$1:BK$220,0)),"",VLOOKUP(OS$1,'Tactic Recode'!$A$1:$B$547,2,FALSE))</f>
        <v/>
      </c>
      <c r="OT64" t="str">
        <f>IF(ISERROR(MATCH(OT$1,'CSC Mitre'!BK$1:BK$220,0)),"",VLOOKUP(OT$1,'Tactic Recode'!$A$1:$B$547,2,FALSE))</f>
        <v/>
      </c>
      <c r="OU64" t="str">
        <f>IF(ISERROR(MATCH(OU$1,'CSC Mitre'!BK$1:BK$220,0)),"",VLOOKUP(OU$1,'Tactic Recode'!$A$1:$B$547,2,FALSE))</f>
        <v/>
      </c>
      <c r="OV64" t="str">
        <f>IF(ISERROR(MATCH(OV$1,'CSC Mitre'!BK$1:BK$220,0)),"",VLOOKUP(OV$1,'Tactic Recode'!$A$1:$B$547,2,FALSE))</f>
        <v/>
      </c>
      <c r="OW64" t="str">
        <f>IF(ISERROR(MATCH(OW$1,'CSC Mitre'!BK$1:BK$220,0)),"",VLOOKUP(OW$1,'Tactic Recode'!$A$1:$B$547,2,FALSE))</f>
        <v/>
      </c>
      <c r="OX64" t="str">
        <f>IF(ISERROR(MATCH(OX$1,'CSC Mitre'!BK$1:BK$220,0)),"",VLOOKUP(OX$1,'Tactic Recode'!$A$1:$B$547,2,FALSE))</f>
        <v/>
      </c>
      <c r="OY64" t="str">
        <f>IF(ISERROR(MATCH(OY$1,'CSC Mitre'!BK$1:BK$220,0)),"",VLOOKUP(OY$1,'Tactic Recode'!$A$1:$B$547,2,FALSE))</f>
        <v/>
      </c>
      <c r="OZ64" t="str">
        <f>IF(ISERROR(MATCH(OZ$1,'CSC Mitre'!BK$1:BK$220,0)),"",VLOOKUP(OZ$1,'Tactic Recode'!$A$1:$B$547,2,FALSE))</f>
        <v/>
      </c>
      <c r="PA64" t="str">
        <f>IF(ISERROR(MATCH(PA$1,'CSC Mitre'!BK$1:BK$220,0)),"",VLOOKUP(PA$1,'Tactic Recode'!$A$1:$B$547,2,FALSE))</f>
        <v/>
      </c>
      <c r="PB64" t="str">
        <f>IF(ISERROR(MATCH(PB$1,'CSC Mitre'!BK$1:BK$220,0)),"",VLOOKUP(PB$1,'Tactic Recode'!$A$1:$B$547,2,FALSE))</f>
        <v/>
      </c>
      <c r="PC64" t="str">
        <f>IF(ISERROR(MATCH(PC$1,'CSC Mitre'!BK$1:BK$220,0)),"",VLOOKUP(PC$1,'Tactic Recode'!$A$1:$B$547,2,FALSE))</f>
        <v/>
      </c>
      <c r="PD64" t="str">
        <f>IF(ISERROR(MATCH(PD$1,'CSC Mitre'!BK$1:BK$220,0)),"",VLOOKUP(PD$1,'Tactic Recode'!$A$1:$B$547,2,FALSE))</f>
        <v/>
      </c>
      <c r="PE64" t="str">
        <f>IF(ISERROR(MATCH(PE$1,'CSC Mitre'!BK$1:BK$220,0)),"",VLOOKUP(PE$1,'Tactic Recode'!$A$1:$B$547,2,FALSE))</f>
        <v/>
      </c>
      <c r="PF64" t="str">
        <f>IF(ISERROR(MATCH(PF$1,'CSC Mitre'!BK$1:BK$220,0)),"",VLOOKUP(PF$1,'Tactic Recode'!$A$1:$B$547,2,FALSE))</f>
        <v/>
      </c>
      <c r="PG64" t="str">
        <f>IF(ISERROR(MATCH(PG$1,'CSC Mitre'!BK$1:BK$220,0)),"",VLOOKUP(PG$1,'Tactic Recode'!$A$1:$B$547,2,FALSE))</f>
        <v/>
      </c>
      <c r="PH64" t="str">
        <f>IF(ISERROR(MATCH(PH$1,'CSC Mitre'!BK$1:BK$220,0)),"",VLOOKUP(PH$1,'Tactic Recode'!$A$1:$B$547,2,FALSE))</f>
        <v/>
      </c>
      <c r="PI64" t="str">
        <f>IF(ISERROR(MATCH(PI$1,'CSC Mitre'!BK$1:BK$220,0)),"",VLOOKUP(PI$1,'Tactic Recode'!$A$1:$B$547,2,FALSE))</f>
        <v/>
      </c>
      <c r="PJ64" t="str">
        <f>IF(ISERROR(MATCH(PJ$1,'CSC Mitre'!BK$1:BK$220,0)),"",VLOOKUP(PJ$1,'Tactic Recode'!$A$1:$B$547,2,FALSE))</f>
        <v/>
      </c>
      <c r="PK64" t="str">
        <f>IF(ISERROR(MATCH(PK$1,'CSC Mitre'!BK$1:BK$220,0)),"",VLOOKUP(PK$1,'Tactic Recode'!$A$1:$B$547,2,FALSE))</f>
        <v/>
      </c>
      <c r="PL64" t="str">
        <f>IF(ISERROR(MATCH(PL$1,'CSC Mitre'!BK$1:BK$220,0)),"",VLOOKUP(PL$1,'Tactic Recode'!$A$1:$B$547,2,FALSE))</f>
        <v/>
      </c>
      <c r="PM64" t="str">
        <f>IF(ISERROR(MATCH(PM$1,'CSC Mitre'!BK$1:BK$220,0)),"",VLOOKUP(PM$1,'Tactic Recode'!$A$1:$B$547,2,FALSE))</f>
        <v/>
      </c>
      <c r="PN64" t="str">
        <f>IF(ISERROR(MATCH(PN$1,'CSC Mitre'!BK$1:BK$220,0)),"",VLOOKUP(PN$1,'Tactic Recode'!$A$1:$B$547,2,FALSE))</f>
        <v/>
      </c>
      <c r="PO64" t="str">
        <f>IF(ISERROR(MATCH(PO$1,'CSC Mitre'!BK$1:BK$220,0)),"",VLOOKUP(PO$1,'Tactic Recode'!$A$1:$B$547,2,FALSE))</f>
        <v/>
      </c>
      <c r="PP64" t="str">
        <f>IF(ISERROR(MATCH(PP$1,'CSC Mitre'!BK$1:BK$220,0)),"",VLOOKUP(PP$1,'Tactic Recode'!$A$1:$B$547,2,FALSE))</f>
        <v/>
      </c>
      <c r="PQ64" t="str">
        <f>IF(ISERROR(MATCH(PQ$1,'CSC Mitre'!BK$1:BK$220,0)),"",VLOOKUP(PQ$1,'Tactic Recode'!$A$1:$B$547,2,FALSE))</f>
        <v/>
      </c>
      <c r="PR64" t="str">
        <f>IF(ISERROR(MATCH(PR$1,'CSC Mitre'!BK$1:BK$220,0)),"",VLOOKUP(PR$1,'Tactic Recode'!$A$1:$B$547,2,FALSE))</f>
        <v/>
      </c>
      <c r="PS64" t="str">
        <f>IF(ISERROR(MATCH(PS$1,'CSC Mitre'!BK$1:BK$220,0)),"",VLOOKUP(PS$1,'Tactic Recode'!$A$1:$B$547,2,FALSE))</f>
        <v/>
      </c>
      <c r="PT64" t="str">
        <f>IF(ISERROR(MATCH(PT$1,'CSC Mitre'!BK$1:BK$220,0)),"",VLOOKUP(PT$1,'Tactic Recode'!$A$1:$B$547,2,FALSE))</f>
        <v/>
      </c>
      <c r="PU64" t="str">
        <f>IF(ISERROR(MATCH(PU$1,'CSC Mitre'!BK$1:BK$220,0)),"",VLOOKUP(PU$1,'Tactic Recode'!$A$1:$B$547,2,FALSE))</f>
        <v/>
      </c>
      <c r="PV64" t="str">
        <f>IF(ISERROR(MATCH(PV$1,'CSC Mitre'!BK$1:BK$220,0)),"",VLOOKUP(PV$1,'Tactic Recode'!$A$1:$B$547,2,FALSE))</f>
        <v/>
      </c>
      <c r="PW64" t="str">
        <f>IF(ISERROR(MATCH(PW$1,'CSC Mitre'!BK$1:BK$220,0)),"",VLOOKUP(PW$1,'Tactic Recode'!$A$1:$B$547,2,FALSE))</f>
        <v/>
      </c>
      <c r="PX64" t="str">
        <f>IF(ISERROR(MATCH(PX$1,'CSC Mitre'!BK$1:BK$220,0)),"",VLOOKUP(PX$1,'Tactic Recode'!$A$1:$B$547,2,FALSE))</f>
        <v/>
      </c>
      <c r="PY64" t="str">
        <f>IF(ISERROR(MATCH(PY$1,'CSC Mitre'!BK$1:BK$220,0)),"",VLOOKUP(PY$1,'Tactic Recode'!$A$1:$B$547,2,FALSE))</f>
        <v/>
      </c>
      <c r="PZ64" t="str">
        <f>IF(ISERROR(MATCH(PZ$1,'CSC Mitre'!BK$1:BK$220,0)),"",VLOOKUP(PZ$1,'Tactic Recode'!$A$1:$B$547,2,FALSE))</f>
        <v/>
      </c>
      <c r="QA64" t="str">
        <f>IF(ISERROR(MATCH(QA$1,'CSC Mitre'!BK$1:BK$220,0)),"",VLOOKUP(QA$1,'Tactic Recode'!$A$1:$B$547,2,FALSE))</f>
        <v/>
      </c>
      <c r="QB64" t="str">
        <f>IF(ISERROR(MATCH(QB$1,'CSC Mitre'!BK$1:BK$220,0)),"",VLOOKUP(QB$1,'Tactic Recode'!$A$1:$B$547,2,FALSE))</f>
        <v/>
      </c>
      <c r="QC64" t="str">
        <f>IF(ISERROR(MATCH(QC$1,'CSC Mitre'!BK$1:BK$220,0)),"",VLOOKUP(QC$1,'Tactic Recode'!$A$1:$B$547,2,FALSE))</f>
        <v/>
      </c>
      <c r="QD64" t="str">
        <f>IF(ISERROR(MATCH(QD$1,'CSC Mitre'!BK$1:BK$220,0)),"",VLOOKUP(QD$1,'Tactic Recode'!$A$1:$B$547,2,FALSE))</f>
        <v/>
      </c>
      <c r="QE64" t="str">
        <f>IF(ISERROR(MATCH(QE$1,'CSC Mitre'!BK$1:BK$220,0)),"",VLOOKUP(QE$1,'Tactic Recode'!$A$1:$B$547,2,FALSE))</f>
        <v/>
      </c>
      <c r="QF64" t="str">
        <f>IF(ISERROR(MATCH(QF$1,'CSC Mitre'!BK$1:BK$220,0)),"",VLOOKUP(QF$1,'Tactic Recode'!$A$1:$B$547,2,FALSE))</f>
        <v/>
      </c>
      <c r="QG64" t="str">
        <f>IF(ISERROR(MATCH(QG$1,'CSC Mitre'!BK$1:BK$220,0)),"",VLOOKUP(QG$1,'Tactic Recode'!$A$1:$B$547,2,FALSE))</f>
        <v/>
      </c>
      <c r="QH64" t="str">
        <f>IF(ISERROR(MATCH(QH$1,'CSC Mitre'!BK$1:BK$220,0)),"",VLOOKUP(QH$1,'Tactic Recode'!$A$1:$B$547,2,FALSE))</f>
        <v/>
      </c>
      <c r="QI64" t="str">
        <f>IF(ISERROR(MATCH(QI$1,'CSC Mitre'!BK$1:BK$220,0)),"",VLOOKUP(QI$1,'Tactic Recode'!$A$1:$B$547,2,FALSE))</f>
        <v/>
      </c>
      <c r="QJ64" t="str">
        <f>IF(ISERROR(MATCH(QJ$1,'CSC Mitre'!BK$1:BK$220,0)),"",VLOOKUP(QJ$1,'Tactic Recode'!$A$1:$B$547,2,FALSE))</f>
        <v/>
      </c>
      <c r="QK64" t="str">
        <f>IF(ISERROR(MATCH(QK$1,'CSC Mitre'!BK$1:BK$220,0)),"",VLOOKUP(QK$1,'Tactic Recode'!$A$1:$B$547,2,FALSE))</f>
        <v/>
      </c>
      <c r="QL64" t="str">
        <f>IF(ISERROR(MATCH(QL$1,'CSC Mitre'!BK$1:BK$220,0)),"",VLOOKUP(QL$1,'Tactic Recode'!$A$1:$B$547,2,FALSE))</f>
        <v/>
      </c>
      <c r="QM64" t="str">
        <f>IF(ISERROR(MATCH(QM$1,'CSC Mitre'!BK$1:BK$220,0)),"",VLOOKUP(QM$1,'Tactic Recode'!$A$1:$B$547,2,FALSE))</f>
        <v/>
      </c>
      <c r="QN64" t="str">
        <f>IF(ISERROR(MATCH(QN$1,'CSC Mitre'!BK$1:BK$220,0)),"",VLOOKUP(QN$1,'Tactic Recode'!$A$1:$B$547,2,FALSE))</f>
        <v/>
      </c>
      <c r="QO64" t="str">
        <f>IF(ISERROR(MATCH(QO$1,'CSC Mitre'!BK$1:BK$220,0)),"",VLOOKUP(QO$1,'Tactic Recode'!$A$1:$B$547,2,FALSE))</f>
        <v/>
      </c>
      <c r="QP64" t="str">
        <f>IF(ISERROR(MATCH(QP$1,'CSC Mitre'!BK$1:BK$220,0)),"",VLOOKUP(QP$1,'Tactic Recode'!$A$1:$B$547,2,FALSE))</f>
        <v/>
      </c>
      <c r="QQ64" t="str">
        <f>IF(ISERROR(MATCH(QQ$1,'CSC Mitre'!BK$1:BK$220,0)),"",VLOOKUP(QQ$1,'Tactic Recode'!$A$1:$B$547,2,FALSE))</f>
        <v/>
      </c>
      <c r="QR64" t="str">
        <f>IF(ISERROR(MATCH(QR$1,'CSC Mitre'!BK$1:BK$220,0)),"",VLOOKUP(QR$1,'Tactic Recode'!$A$1:$B$547,2,FALSE))</f>
        <v/>
      </c>
      <c r="QS64" t="str">
        <f>IF(ISERROR(MATCH(QS$1,'CSC Mitre'!BK$1:BK$220,0)),"",VLOOKUP(QS$1,'Tactic Recode'!$A$1:$B$547,2,FALSE))</f>
        <v/>
      </c>
      <c r="QT64" t="str">
        <f>IF(ISERROR(MATCH(QT$1,'CSC Mitre'!BK$1:BK$220,0)),"",VLOOKUP(QT$1,'Tactic Recode'!$A$1:$B$547,2,FALSE))</f>
        <v/>
      </c>
      <c r="QU64" t="str">
        <f>IF(ISERROR(MATCH(QU$1,'CSC Mitre'!BK$1:BK$220,0)),"",VLOOKUP(QU$1,'Tactic Recode'!$A$1:$B$547,2,FALSE))</f>
        <v/>
      </c>
      <c r="QV64" t="str">
        <f>IF(ISERROR(MATCH(QV$1,'CSC Mitre'!BK$1:BK$220,0)),"",VLOOKUP(QV$1,'Tactic Recode'!$A$1:$B$547,2,FALSE))</f>
        <v/>
      </c>
      <c r="QW64" t="str">
        <f>IF(ISERROR(MATCH(QW$1,'CSC Mitre'!BK$1:BK$220,0)),"",VLOOKUP(QW$1,'Tactic Recode'!$A$1:$B$547,2,FALSE))</f>
        <v/>
      </c>
      <c r="QX64" t="str">
        <f>IF(ISERROR(MATCH(QX$1,'CSC Mitre'!BK$1:BK$220,0)),"",VLOOKUP(QX$1,'Tactic Recode'!$A$1:$B$547,2,FALSE))</f>
        <v/>
      </c>
      <c r="QY64" t="str">
        <f>IF(ISERROR(MATCH(QY$1,'CSC Mitre'!BK$1:BK$220,0)),"",VLOOKUP(QY$1,'Tactic Recode'!$A$1:$B$547,2,FALSE))</f>
        <v/>
      </c>
      <c r="QZ64" t="str">
        <f>IF(ISERROR(MATCH(QZ$1,'CSC Mitre'!BK$1:BK$220,0)),"",VLOOKUP(QZ$1,'Tactic Recode'!$A$1:$B$547,2,FALSE))</f>
        <v/>
      </c>
      <c r="RA64" t="str">
        <f>IF(ISERROR(MATCH(RA$1,'CSC Mitre'!BK$1:BK$220,0)),"",VLOOKUP(RA$1,'Tactic Recode'!$A$1:$B$547,2,FALSE))</f>
        <v/>
      </c>
      <c r="RB64" t="str">
        <f>IF(ISERROR(MATCH(RB$1,'CSC Mitre'!BK$1:BK$220,0)),"",VLOOKUP(RB$1,'Tactic Recode'!$A$1:$B$547,2,FALSE))</f>
        <v/>
      </c>
      <c r="RC64" t="str">
        <f>IF(ISERROR(MATCH(RC$1,'CSC Mitre'!BK$1:BK$220,0)),"",VLOOKUP(RC$1,'Tactic Recode'!$A$1:$B$547,2,FALSE))</f>
        <v/>
      </c>
      <c r="RD64" t="str">
        <f>IF(ISERROR(MATCH(RD$1,'CSC Mitre'!BK$1:BK$220,0)),"",VLOOKUP(RD$1,'Tactic Recode'!$A$1:$B$547,2,FALSE))</f>
        <v/>
      </c>
      <c r="RE64" t="str">
        <f>IF(ISERROR(MATCH(RE$1,'CSC Mitre'!BK$1:BK$220,0)),"",VLOOKUP(RE$1,'Tactic Recode'!$A$1:$B$547,2,FALSE))</f>
        <v/>
      </c>
      <c r="RF64" t="str">
        <f>IF(ISERROR(MATCH(RF$1,'CSC Mitre'!BK$1:BK$220,0)),"",VLOOKUP(RF$1,'Tactic Recode'!$A$1:$B$547,2,FALSE))</f>
        <v/>
      </c>
      <c r="RG64" t="str">
        <f>IF(ISERROR(MATCH(RG$1,'CSC Mitre'!BK$1:BK$220,0)),"",VLOOKUP(RG$1,'Tactic Recode'!$A$1:$B$547,2,FALSE))</f>
        <v/>
      </c>
      <c r="RH64" t="str">
        <f>IF(ISERROR(MATCH(RH$1,'CSC Mitre'!BK$1:BK$220,0)),"",VLOOKUP(RH$1,'Tactic Recode'!$A$1:$B$547,2,FALSE))</f>
        <v/>
      </c>
      <c r="RI64" t="str">
        <f>IF(ISERROR(MATCH(RI$1,'CSC Mitre'!BK$1:BK$220,0)),"",VLOOKUP(RI$1,'Tactic Recode'!$A$1:$B$547,2,FALSE))</f>
        <v/>
      </c>
      <c r="RJ64" t="str">
        <f>IF(ISERROR(MATCH(RJ$1,'CSC Mitre'!BK$1:BK$220,0)),"",VLOOKUP(RJ$1,'Tactic Recode'!$A$1:$B$547,2,FALSE))</f>
        <v/>
      </c>
      <c r="RK64" t="str">
        <f>IF(ISERROR(MATCH(RK$1,'CSC Mitre'!BK$1:BK$220,0)),"",VLOOKUP(RK$1,'Tactic Recode'!$A$1:$B$547,2,FALSE))</f>
        <v/>
      </c>
      <c r="RL64" t="str">
        <f>IF(ISERROR(MATCH(RL$1,'CSC Mitre'!BK$1:BK$220,0)),"",VLOOKUP(RL$1,'Tactic Recode'!$A$1:$B$547,2,FALSE))</f>
        <v/>
      </c>
      <c r="RM64" t="str">
        <f>IF(ISERROR(MATCH(RM$1,'CSC Mitre'!BK$1:BK$220,0)),"",VLOOKUP(RM$1,'Tactic Recode'!$A$1:$B$547,2,FALSE))</f>
        <v/>
      </c>
      <c r="RN64" t="str">
        <f>IF(ISERROR(MATCH(RN$1,'CSC Mitre'!BK$1:BK$220,0)),"",VLOOKUP(RN$1,'Tactic Recode'!$A$1:$B$547,2,FALSE))</f>
        <v/>
      </c>
      <c r="RO64" t="str">
        <f>IF(ISERROR(MATCH(RO$1,'CSC Mitre'!BK$1:BK$220,0)),"",VLOOKUP(RO$1,'Tactic Recode'!$A$1:$B$547,2,FALSE))</f>
        <v/>
      </c>
      <c r="RP64" t="str">
        <f>IF(ISERROR(MATCH(RP$1,'CSC Mitre'!BK$1:BK$220,0)),"",VLOOKUP(RP$1,'Tactic Recode'!$A$1:$B$547,2,FALSE))</f>
        <v/>
      </c>
      <c r="RQ64" t="str">
        <f>IF(ISERROR(MATCH(RQ$1,'CSC Mitre'!BK$1:BK$220,0)),"",VLOOKUP(RQ$1,'Tactic Recode'!$A$1:$B$547,2,FALSE))</f>
        <v/>
      </c>
      <c r="RR64" t="str">
        <f>IF(ISERROR(MATCH(RR$1,'CSC Mitre'!BK$1:BK$220,0)),"",VLOOKUP(RR$1,'Tactic Recode'!$A$1:$B$547,2,FALSE))</f>
        <v/>
      </c>
      <c r="RS64" t="str">
        <f>IF(ISERROR(MATCH(RS$1,'CSC Mitre'!BK$1:BK$220,0)),"",VLOOKUP(RS$1,'Tactic Recode'!$A$1:$B$547,2,FALSE))</f>
        <v/>
      </c>
      <c r="RT64" t="str">
        <f>IF(ISERROR(MATCH(RT$1,'CSC Mitre'!BK$1:BK$220,0)),"",VLOOKUP(RT$1,'Tactic Recode'!$A$1:$B$547,2,FALSE))</f>
        <v/>
      </c>
      <c r="RU64" t="str">
        <f>IF(ISERROR(MATCH(RU$1,'CSC Mitre'!BK$1:BK$220,0)),"",VLOOKUP(RU$1,'Tactic Recode'!$A$1:$B$547,2,FALSE))</f>
        <v/>
      </c>
      <c r="RV64" t="str">
        <f>IF(ISERROR(MATCH(RV$1,'CSC Mitre'!BK$1:BK$220,0)),"",VLOOKUP(RV$1,'Tactic Recode'!$A$1:$B$547,2,FALSE))</f>
        <v/>
      </c>
      <c r="RW64" t="str">
        <f>IF(ISERROR(MATCH(RW$1,'CSC Mitre'!BK$1:BK$220,0)),"",VLOOKUP(RW$1,'Tactic Recode'!$A$1:$B$547,2,FALSE))</f>
        <v/>
      </c>
      <c r="RX64" t="str">
        <f>IF(ISERROR(MATCH(RX$1,'CSC Mitre'!BK$1:BK$220,0)),"",VLOOKUP(RX$1,'Tactic Recode'!$A$1:$B$547,2,FALSE))</f>
        <v/>
      </c>
      <c r="RY64" t="str">
        <f>IF(ISERROR(MATCH(RY$1,'CSC Mitre'!BK$1:BK$220,0)),"",VLOOKUP(RY$1,'Tactic Recode'!$A$1:$B$547,2,FALSE))</f>
        <v/>
      </c>
      <c r="RZ64" t="str">
        <f>IF(ISERROR(MATCH(RZ$1,'CSC Mitre'!BK$1:BK$220,0)),"",VLOOKUP(RZ$1,'Tactic Recode'!$A$1:$B$547,2,FALSE))</f>
        <v/>
      </c>
      <c r="SA64" t="str">
        <f>IF(ISERROR(MATCH(SA$1,'CSC Mitre'!BK$1:BK$220,0)),"",VLOOKUP(SA$1,'Tactic Recode'!$A$1:$B$547,2,FALSE))</f>
        <v/>
      </c>
      <c r="SB64" t="str">
        <f>IF(ISERROR(MATCH(SB$1,'CSC Mitre'!BK$1:BK$220,0)),"",VLOOKUP(SB$1,'Tactic Recode'!$A$1:$B$547,2,FALSE))</f>
        <v/>
      </c>
      <c r="SC64" t="str">
        <f>IF(ISERROR(MATCH(SC$1,'CSC Mitre'!BK$1:BK$220,0)),"",VLOOKUP(SC$1,'Tactic Recode'!$A$1:$B$547,2,FALSE))</f>
        <v/>
      </c>
      <c r="SD64" t="str">
        <f>IF(ISERROR(MATCH(SD$1,'CSC Mitre'!BK$1:BK$220,0)),"",VLOOKUP(SD$1,'Tactic Recode'!$A$1:$B$547,2,FALSE))</f>
        <v/>
      </c>
      <c r="SE64" t="str">
        <f>IF(ISERROR(MATCH(SE$1,'CSC Mitre'!BK$1:BK$220,0)),"",VLOOKUP(SE$1,'Tactic Recode'!$A$1:$B$547,2,FALSE))</f>
        <v/>
      </c>
      <c r="SF64" t="str">
        <f>IF(ISERROR(MATCH(SF$1,'CSC Mitre'!BK$1:BK$220,0)),"",VLOOKUP(SF$1,'Tactic Recode'!$A$1:$B$547,2,FALSE))</f>
        <v/>
      </c>
      <c r="SG64" t="str">
        <f>IF(ISERROR(MATCH(SG$1,'CSC Mitre'!BK$1:BK$220,0)),"",VLOOKUP(SG$1,'Tactic Recode'!$A$1:$B$547,2,FALSE))</f>
        <v/>
      </c>
      <c r="SH64" t="str">
        <f>IF(ISERROR(MATCH(SH$1,'CSC Mitre'!BK$1:BK$220,0)),"",VLOOKUP(SH$1,'Tactic Recode'!$A$1:$B$547,2,FALSE))</f>
        <v/>
      </c>
      <c r="SI64" t="str">
        <f>IF(ISERROR(MATCH(SI$1,'CSC Mitre'!BK$1:BK$220,0)),"",VLOOKUP(SI$1,'Tactic Recode'!$A$1:$B$547,2,FALSE))</f>
        <v/>
      </c>
      <c r="SJ64" t="str">
        <f>IF(ISERROR(MATCH(SJ$1,'CSC Mitre'!BK$1:BK$220,0)),"",VLOOKUP(SJ$1,'Tactic Recode'!$A$1:$B$547,2,FALSE))</f>
        <v/>
      </c>
      <c r="SK64" t="str">
        <f>IF(ISERROR(MATCH(SK$1,'CSC Mitre'!BK$1:BK$220,0)),"",VLOOKUP(SK$1,'Tactic Recode'!$A$1:$B$547,2,FALSE))</f>
        <v/>
      </c>
      <c r="SL64" t="str">
        <f>IF(ISERROR(MATCH(SL$1,'CSC Mitre'!BK$1:BK$220,0)),"",VLOOKUP(SL$1,'Tactic Recode'!$A$1:$B$547,2,FALSE))</f>
        <v/>
      </c>
      <c r="SM64" t="str">
        <f>IF(ISERROR(MATCH(SM$1,'CSC Mitre'!BK$1:BK$220,0)),"",VLOOKUP(SM$1,'Tactic Recode'!$A$1:$B$547,2,FALSE))</f>
        <v/>
      </c>
      <c r="SN64" t="str">
        <f>IF(ISERROR(MATCH(SN$1,'CSC Mitre'!BK$1:BK$220,0)),"",VLOOKUP(SN$1,'Tactic Recode'!$A$1:$B$547,2,FALSE))</f>
        <v/>
      </c>
      <c r="SO64" t="str">
        <f>IF(ISERROR(MATCH(SO$1,'CSC Mitre'!BK$1:BK$220,0)),"",VLOOKUP(SO$1,'Tactic Recode'!$A$1:$B$547,2,FALSE))</f>
        <v/>
      </c>
      <c r="SP64" t="str">
        <f>IF(ISERROR(MATCH(SP$1,'CSC Mitre'!BK$1:BK$220,0)),"",VLOOKUP(SP$1,'Tactic Recode'!$A$1:$B$547,2,FALSE))</f>
        <v/>
      </c>
      <c r="SQ64" t="str">
        <f>IF(ISERROR(MATCH(SQ$1,'CSC Mitre'!BK$1:BK$220,0)),"",VLOOKUP(SQ$1,'Tactic Recode'!$A$1:$B$547,2,FALSE))</f>
        <v/>
      </c>
      <c r="SR64" t="str">
        <f>IF(ISERROR(MATCH(SR$1,'CSC Mitre'!BK$1:BK$220,0)),"",VLOOKUP(SR$1,'Tactic Recode'!$A$1:$B$547,2,FALSE))</f>
        <v/>
      </c>
      <c r="SS64" t="str">
        <f>IF(ISERROR(MATCH(SS$1,'CSC Mitre'!BK$1:BK$220,0)),"",VLOOKUP(SS$1,'Tactic Recode'!$A$1:$B$547,2,FALSE))</f>
        <v/>
      </c>
      <c r="ST64" t="str">
        <f>IF(ISERROR(MATCH(ST$1,'CSC Mitre'!BK$1:BK$220,0)),"",VLOOKUP(ST$1,'Tactic Recode'!$A$1:$B$547,2,FALSE))</f>
        <v/>
      </c>
      <c r="SU64" t="str">
        <f>IF(ISERROR(MATCH(SU$1,'CSC Mitre'!BK$1:BK$220,0)),"",VLOOKUP(SU$1,'Tactic Recode'!$A$1:$B$547,2,FALSE))</f>
        <v/>
      </c>
      <c r="SV64" t="str">
        <f>IF(ISERROR(MATCH(SV$1,'CSC Mitre'!BK$1:BK$220,0)),"",VLOOKUP(SV$1,'Tactic Recode'!$A$1:$B$547,2,FALSE))</f>
        <v/>
      </c>
      <c r="SW64" t="str">
        <f>IF(ISERROR(MATCH(SW$1,'CSC Mitre'!BK$1:BK$220,0)),"",VLOOKUP(SW$1,'Tactic Recode'!$A$1:$B$547,2,FALSE))</f>
        <v/>
      </c>
      <c r="SX64" t="str">
        <f>IF(ISERROR(MATCH(SX$1,'CSC Mitre'!BK$1:BK$220,0)),"",VLOOKUP(SX$1,'Tactic Recode'!$A$1:$B$547,2,FALSE))</f>
        <v/>
      </c>
      <c r="SY64" t="str">
        <f>IF(ISERROR(MATCH(SY$1,'CSC Mitre'!BK$1:BK$220,0)),"",VLOOKUP(SY$1,'Tactic Recode'!$A$1:$B$547,2,FALSE))</f>
        <v/>
      </c>
      <c r="SZ64" t="str">
        <f>IF(ISERROR(MATCH(SZ$1,'CSC Mitre'!BK$1:BK$220,0)),"",VLOOKUP(SZ$1,'Tactic Recode'!$A$1:$B$547,2,FALSE))</f>
        <v/>
      </c>
      <c r="TA64" t="str">
        <f>IF(ISERROR(MATCH(TA$1,'CSC Mitre'!BK$1:BK$220,0)),"",VLOOKUP(TA$1,'Tactic Recode'!$A$1:$B$547,2,FALSE))</f>
        <v/>
      </c>
      <c r="TB64" t="str">
        <f>IF(ISERROR(MATCH(TB$1,'CSC Mitre'!BK$1:BK$220,0)),"",VLOOKUP(TB$1,'Tactic Recode'!$A$1:$B$547,2,FALSE))</f>
        <v/>
      </c>
      <c r="TC64" t="str">
        <f>IF(ISERROR(MATCH(TC$1,'CSC Mitre'!BK$1:BK$220,0)),"",VLOOKUP(TC$1,'Tactic Recode'!$A$1:$B$547,2,FALSE))</f>
        <v/>
      </c>
      <c r="TD64" t="str">
        <f>IF(ISERROR(MATCH(TD$1,'CSC Mitre'!BK$1:BK$220,0)),"",VLOOKUP(TD$1,'Tactic Recode'!$A$1:$B$547,2,FALSE))</f>
        <v/>
      </c>
      <c r="TE64" t="str">
        <f>IF(ISERROR(MATCH(TE$1,'CSC Mitre'!BK$1:BK$220,0)),"",VLOOKUP(TE$1,'Tactic Recode'!$A$1:$B$547,2,FALSE))</f>
        <v/>
      </c>
      <c r="TF64" t="str">
        <f>IF(ISERROR(MATCH(TF$1,'CSC Mitre'!BK$1:BK$220,0)),"",VLOOKUP(TF$1,'Tactic Recode'!$A$1:$B$547,2,FALSE))</f>
        <v/>
      </c>
      <c r="TG64" t="str">
        <f>IF(ISERROR(MATCH(TG$1,'CSC Mitre'!BK$1:BK$220,0)),"",VLOOKUP(TG$1,'Tactic Recode'!$A$1:$B$547,2,FALSE))</f>
        <v/>
      </c>
      <c r="TH64" t="str">
        <f>IF(ISERROR(MATCH(TH$1,'CSC Mitre'!BK$1:BK$220,0)),"",VLOOKUP(TH$1,'Tactic Recode'!$A$1:$B$547,2,FALSE))</f>
        <v/>
      </c>
      <c r="TI64" t="str">
        <f>IF(ISERROR(MATCH(TI$1,'CSC Mitre'!BK$1:BK$220,0)),"",VLOOKUP(TI$1,'Tactic Recode'!$A$1:$B$547,2,FALSE))</f>
        <v/>
      </c>
      <c r="TJ64" t="str">
        <f>IF(ISERROR(MATCH(TJ$1,'CSC Mitre'!BK$1:BK$220,0)),"",VLOOKUP(TJ$1,'Tactic Recode'!$A$1:$B$547,2,FALSE))</f>
        <v/>
      </c>
      <c r="TK64" t="str">
        <f>IF(ISERROR(MATCH(TK$1,'CSC Mitre'!BK$1:BK$220,0)),"",VLOOKUP(TK$1,'Tactic Recode'!$A$1:$B$547,2,FALSE))</f>
        <v/>
      </c>
      <c r="TL64" t="str">
        <f>IF(ISERROR(MATCH(TL$1,'CSC Mitre'!BK$1:BK$220,0)),"",VLOOKUP(TL$1,'Tactic Recode'!$A$1:$B$547,2,FALSE))</f>
        <v/>
      </c>
      <c r="TM64" t="str">
        <f>IF(ISERROR(MATCH(TM$1,'CSC Mitre'!BK$1:BK$220,0)),"",VLOOKUP(TM$1,'Tactic Recode'!$A$1:$B$547,2,FALSE))</f>
        <v/>
      </c>
      <c r="TN64" t="str">
        <f>IF(ISERROR(MATCH(TN$1,'CSC Mitre'!BK$1:BK$220,0)),"",VLOOKUP(TN$1,'Tactic Recode'!$A$1:$B$547,2,FALSE))</f>
        <v/>
      </c>
      <c r="TO64" t="str">
        <f>IF(ISERROR(MATCH(TO$1,'CSC Mitre'!BK$1:BK$220,0)),"",VLOOKUP(TO$1,'Tactic Recode'!$A$1:$B$547,2,FALSE))</f>
        <v/>
      </c>
      <c r="TP64" t="str">
        <f>IF(ISERROR(MATCH(TP$1,'CSC Mitre'!BK$1:BK$220,0)),"",VLOOKUP(TP$1,'Tactic Recode'!$A$1:$B$547,2,FALSE))</f>
        <v/>
      </c>
      <c r="TQ64" t="str">
        <f>IF(ISERROR(MATCH(TQ$1,'CSC Mitre'!BK$1:BK$220,0)),"",VLOOKUP(TQ$1,'Tactic Recode'!$A$1:$B$547,2,FALSE))</f>
        <v/>
      </c>
      <c r="TR64" t="str">
        <f>IF(ISERROR(MATCH(TR$1,'CSC Mitre'!BK$1:BK$220,0)),"",VLOOKUP(TR$1,'Tactic Recode'!$A$1:$B$547,2,FALSE))</f>
        <v/>
      </c>
      <c r="TS64" t="str">
        <f>IF(ISERROR(MATCH(TS$1,'CSC Mitre'!BK$1:BK$220,0)),"",VLOOKUP(TS$1,'Tactic Recode'!$A$1:$B$547,2,FALSE))</f>
        <v/>
      </c>
      <c r="TT64" t="str">
        <f>IF(ISERROR(MATCH(TT$1,'CSC Mitre'!BK$1:BK$220,0)),"",VLOOKUP(TT$1,'Tactic Recode'!$A$1:$B$547,2,FALSE))</f>
        <v/>
      </c>
      <c r="TU64" t="str">
        <f>IF(ISERROR(MATCH(TU$1,'CSC Mitre'!BK$1:BK$220,0)),"",VLOOKUP(TU$1,'Tactic Recode'!$A$1:$B$547,2,FALSE))</f>
        <v/>
      </c>
      <c r="TV64" t="str">
        <f>IF(ISERROR(MATCH(TV$1,'CSC Mitre'!BK$1:BK$220,0)),"",VLOOKUP(TV$1,'Tactic Recode'!$A$1:$B$547,2,FALSE))</f>
        <v/>
      </c>
      <c r="TW64" t="str">
        <f>IF(ISERROR(MATCH(TW$1,'CSC Mitre'!BK$1:BK$220,0)),"",VLOOKUP(TW$1,'Tactic Recode'!$A$1:$B$547,2,FALSE))</f>
        <v/>
      </c>
      <c r="TX64" t="str">
        <f>IF(ISERROR(MATCH(TX$1,'CSC Mitre'!BK$1:BK$220,0)),"",VLOOKUP(TX$1,'Tactic Recode'!$A$1:$B$547,2,FALSE))</f>
        <v/>
      </c>
      <c r="TY64" t="str">
        <f>IF(ISERROR(MATCH(TY$1,'CSC Mitre'!BK$1:BK$220,0)),"",VLOOKUP(TY$1,'Tactic Recode'!$A$1:$B$547,2,FALSE))</f>
        <v/>
      </c>
      <c r="TZ64" t="str">
        <f>IF(ISERROR(MATCH(TZ$1,'CSC Mitre'!BK$1:BK$220,0)),"",VLOOKUP(TZ$1,'Tactic Recode'!$A$1:$B$547,2,FALSE))</f>
        <v/>
      </c>
      <c r="UA64" t="str">
        <f>IF(ISERROR(MATCH(UA$1,'CSC Mitre'!BK$1:BK$220,0)),"",VLOOKUP(UA$1,'Tactic Recode'!$A$1:$B$547,2,FALSE))</f>
        <v/>
      </c>
      <c r="UB64" t="str">
        <f>IF(ISERROR(MATCH(UB$1,'CSC Mitre'!BK$1:BK$220,0)),"",VLOOKUP(UB$1,'Tactic Recode'!$A$1:$B$547,2,FALSE))</f>
        <v/>
      </c>
    </row>
    <row r="65" spans="1:548" x14ac:dyDescent="0.25">
      <c r="A65" s="59" t="s">
        <v>462</v>
      </c>
      <c r="B65" t="str">
        <f>IF(ISERROR(MATCH(B$1,'CSC Mitre'!BL$1:BL$220,0)),"",VLOOKUP(B$1,'Tactic Recode'!$A$1:$B$547,2,FALSE))</f>
        <v/>
      </c>
      <c r="C65" t="str">
        <f>IF(ISERROR(MATCH(C$1,'CSC Mitre'!BL$1:BL$220,0)),"",VLOOKUP(C$1,'Tactic Recode'!$A$1:$B$547,2,FALSE))</f>
        <v/>
      </c>
      <c r="D65" t="str">
        <f>IF(ISERROR(MATCH(D$1,'CSC Mitre'!BL$1:BL$220,0)),"",VLOOKUP(D$1,'Tactic Recode'!$A$1:$B$547,2,FALSE))</f>
        <v/>
      </c>
      <c r="E65" t="str">
        <f>IF(ISERROR(MATCH(E$1,'CSC Mitre'!BL$1:BL$220,0)),"",VLOOKUP(E$1,'Tactic Recode'!$A$1:$B$547,2,FALSE))</f>
        <v/>
      </c>
      <c r="F65" t="str">
        <f>IF(ISERROR(MATCH(F$1,'CSC Mitre'!BL$1:BL$220,0)),"",VLOOKUP(F$1,'Tactic Recode'!$A$1:$B$547,2,FALSE))</f>
        <v/>
      </c>
      <c r="G65" t="str">
        <f>IF(ISERROR(MATCH(G$1,'CSC Mitre'!BL$1:BL$220,0)),"",VLOOKUP(G$1,'Tactic Recode'!$A$1:$B$547,2,FALSE))</f>
        <v/>
      </c>
      <c r="H65" t="str">
        <f>IF(ISERROR(MATCH(H$1,'CSC Mitre'!BL$1:BL$220,0)),"",VLOOKUP(H$1,'Tactic Recode'!$A$1:$B$547,2,FALSE))</f>
        <v/>
      </c>
      <c r="I65" t="str">
        <f>IF(ISERROR(MATCH(I$1,'CSC Mitre'!BL$1:BL$220,0)),"",VLOOKUP(I$1,'Tactic Recode'!$A$1:$B$547,2,FALSE))</f>
        <v/>
      </c>
      <c r="J65" t="str">
        <f>IF(ISERROR(MATCH(J$1,'CSC Mitre'!BL$1:BL$220,0)),"",VLOOKUP(J$1,'Tactic Recode'!$A$1:$B$547,2,FALSE))</f>
        <v/>
      </c>
      <c r="K65" t="str">
        <f>IF(ISERROR(MATCH(K$1,'CSC Mitre'!BL$1:BL$220,0)),"",VLOOKUP(K$1,'Tactic Recode'!$A$1:$B$547,2,FALSE))</f>
        <v/>
      </c>
      <c r="L65" t="str">
        <f>IF(ISERROR(MATCH(L$1,'CSC Mitre'!BL$1:BL$220,0)),"",VLOOKUP(L$1,'Tactic Recode'!$A$1:$B$547,2,FALSE))</f>
        <v/>
      </c>
      <c r="M65" t="str">
        <f>IF(ISERROR(MATCH(M$1,'CSC Mitre'!BL$1:BL$220,0)),"",VLOOKUP(M$1,'Tactic Recode'!$A$1:$B$547,2,FALSE))</f>
        <v/>
      </c>
      <c r="N65" t="str">
        <f>IF(ISERROR(MATCH(N$1,'CSC Mitre'!BL$1:BL$220,0)),"",VLOOKUP(N$1,'Tactic Recode'!$A$1:$B$547,2,FALSE))</f>
        <v/>
      </c>
      <c r="O65" t="str">
        <f>IF(ISERROR(MATCH(O$1,'CSC Mitre'!BL$1:BL$220,0)),"",VLOOKUP(O$1,'Tactic Recode'!$A$1:$B$547,2,FALSE))</f>
        <v/>
      </c>
      <c r="P65" t="str">
        <f>IF(ISERROR(MATCH(P$1,'CSC Mitre'!BL$1:BL$220,0)),"",VLOOKUP(P$1,'Tactic Recode'!$A$1:$B$547,2,FALSE))</f>
        <v/>
      </c>
      <c r="Q65" t="str">
        <f>IF(ISERROR(MATCH(Q$1,'CSC Mitre'!BL$1:BL$220,0)),"",VLOOKUP(Q$1,'Tactic Recode'!$A$1:$B$547,2,FALSE))</f>
        <v/>
      </c>
      <c r="R65" t="str">
        <f>IF(ISERROR(MATCH(R$1,'CSC Mitre'!BL$1:BL$220,0)),"",VLOOKUP(R$1,'Tactic Recode'!$A$1:$B$547,2,FALSE))</f>
        <v/>
      </c>
      <c r="S65" t="str">
        <f>IF(ISERROR(MATCH(S$1,'CSC Mitre'!BL$1:BL$220,0)),"",VLOOKUP(S$1,'Tactic Recode'!$A$1:$B$547,2,FALSE))</f>
        <v/>
      </c>
      <c r="T65" t="str">
        <f>IF(ISERROR(MATCH(T$1,'CSC Mitre'!BL$1:BL$220,0)),"",VLOOKUP(T$1,'Tactic Recode'!$A$1:$B$547,2,FALSE))</f>
        <v/>
      </c>
      <c r="U65" t="str">
        <f>IF(ISERROR(MATCH(U$1,'CSC Mitre'!BL$1:BL$220,0)),"",VLOOKUP(U$1,'Tactic Recode'!$A$1:$B$547,2,FALSE))</f>
        <v/>
      </c>
      <c r="V65" t="str">
        <f>IF(ISERROR(MATCH(V$1,'CSC Mitre'!BL$1:BL$220,0)),"",VLOOKUP(V$1,'Tactic Recode'!$A$1:$B$547,2,FALSE))</f>
        <v/>
      </c>
      <c r="W65" t="str">
        <f>IF(ISERROR(MATCH(W$1,'CSC Mitre'!BL$1:BL$220,0)),"",VLOOKUP(W$1,'Tactic Recode'!$A$1:$B$547,2,FALSE))</f>
        <v/>
      </c>
      <c r="X65" t="str">
        <f>IF(ISERROR(MATCH(X$1,'CSC Mitre'!BL$1:BL$220,0)),"",VLOOKUP(X$1,'Tactic Recode'!$A$1:$B$547,2,FALSE))</f>
        <v/>
      </c>
      <c r="Y65" t="str">
        <f>IF(ISERROR(MATCH(Y$1,'CSC Mitre'!BL$1:BL$220,0)),"",VLOOKUP(Y$1,'Tactic Recode'!$A$1:$B$547,2,FALSE))</f>
        <v/>
      </c>
      <c r="Z65" t="str">
        <f>IF(ISERROR(MATCH(Z$1,'CSC Mitre'!BL$1:BL$220,0)),"",VLOOKUP(Z$1,'Tactic Recode'!$A$1:$B$547,2,FALSE))</f>
        <v/>
      </c>
      <c r="AA65" t="str">
        <f>IF(ISERROR(MATCH(AA$1,'CSC Mitre'!BL$1:BL$220,0)),"",VLOOKUP(AA$1,'Tactic Recode'!$A$1:$B$547,2,FALSE))</f>
        <v/>
      </c>
      <c r="AB65" t="str">
        <f>IF(ISERROR(MATCH(AB$1,'CSC Mitre'!BL$1:BL$220,0)),"",VLOOKUP(AB$1,'Tactic Recode'!$A$1:$B$547,2,FALSE))</f>
        <v/>
      </c>
      <c r="AC65" t="str">
        <f>IF(ISERROR(MATCH(AC$1,'CSC Mitre'!BL$1:BL$220,0)),"",VLOOKUP(AC$1,'Tactic Recode'!$A$1:$B$547,2,FALSE))</f>
        <v/>
      </c>
      <c r="AD65" t="str">
        <f>IF(ISERROR(MATCH(AD$1,'CSC Mitre'!BL$1:BL$220,0)),"",VLOOKUP(AD$1,'Tactic Recode'!$A$1:$B$547,2,FALSE))</f>
        <v/>
      </c>
      <c r="AE65" t="str">
        <f>IF(ISERROR(MATCH(AE$1,'CSC Mitre'!BL$1:BL$220,0)),"",VLOOKUP(AE$1,'Tactic Recode'!$A$1:$B$547,2,FALSE))</f>
        <v/>
      </c>
      <c r="AF65" t="str">
        <f>IF(ISERROR(MATCH(AF$1,'CSC Mitre'!BL$1:BL$220,0)),"",VLOOKUP(AF$1,'Tactic Recode'!$A$1:$B$547,2,FALSE))</f>
        <v/>
      </c>
      <c r="AG65" t="str">
        <f>IF(ISERROR(MATCH(AG$1,'CSC Mitre'!BL$1:BL$220,0)),"",VLOOKUP(AG$1,'Tactic Recode'!$A$1:$B$547,2,FALSE))</f>
        <v/>
      </c>
      <c r="AH65" t="str">
        <f>IF(ISERROR(MATCH(AH$1,'CSC Mitre'!BL$1:BL$220,0)),"",VLOOKUP(AH$1,'Tactic Recode'!$A$1:$B$547,2,FALSE))</f>
        <v/>
      </c>
      <c r="AI65" t="str">
        <f>IF(ISERROR(MATCH(AI$1,'CSC Mitre'!BL$1:BL$220,0)),"",VLOOKUP(AI$1,'Tactic Recode'!$A$1:$B$547,2,FALSE))</f>
        <v/>
      </c>
      <c r="AJ65" t="str">
        <f>IF(ISERROR(MATCH(AJ$1,'CSC Mitre'!BL$1:BL$220,0)),"",VLOOKUP(AJ$1,'Tactic Recode'!$A$1:$B$547,2,FALSE))</f>
        <v/>
      </c>
      <c r="AK65" t="str">
        <f>IF(ISERROR(MATCH(AK$1,'CSC Mitre'!BL$1:BL$220,0)),"",VLOOKUP(AK$1,'Tactic Recode'!$A$1:$B$547,2,FALSE))</f>
        <v/>
      </c>
      <c r="AL65" t="str">
        <f>IF(ISERROR(MATCH(AL$1,'CSC Mitre'!BL$1:BL$220,0)),"",VLOOKUP(AL$1,'Tactic Recode'!$A$1:$B$547,2,FALSE))</f>
        <v/>
      </c>
      <c r="AM65" t="str">
        <f>IF(ISERROR(MATCH(AM$1,'CSC Mitre'!BL$1:BL$220,0)),"",VLOOKUP(AM$1,'Tactic Recode'!$A$1:$B$547,2,FALSE))</f>
        <v/>
      </c>
      <c r="AN65" t="str">
        <f>IF(ISERROR(MATCH(AN$1,'CSC Mitre'!BL$1:BL$220,0)),"",VLOOKUP(AN$1,'Tactic Recode'!$A$1:$B$547,2,FALSE))</f>
        <v/>
      </c>
      <c r="AO65" t="str">
        <f>IF(ISERROR(MATCH(AO$1,'CSC Mitre'!BL$1:BL$220,0)),"",VLOOKUP(AO$1,'Tactic Recode'!$A$1:$B$547,2,FALSE))</f>
        <v/>
      </c>
      <c r="AP65" t="str">
        <f>IF(ISERROR(MATCH(AP$1,'CSC Mitre'!BL$1:BL$220,0)),"",VLOOKUP(AP$1,'Tactic Recode'!$A$1:$B$547,2,FALSE))</f>
        <v/>
      </c>
      <c r="AQ65" t="str">
        <f>IF(ISERROR(MATCH(AQ$1,'CSC Mitre'!BL$1:BL$220,0)),"",VLOOKUP(AQ$1,'Tactic Recode'!$A$1:$B$547,2,FALSE))</f>
        <v/>
      </c>
      <c r="AR65" t="str">
        <f>IF(ISERROR(MATCH(AR$1,'CSC Mitre'!BL$1:BL$220,0)),"",VLOOKUP(AR$1,'Tactic Recode'!$A$1:$B$547,2,FALSE))</f>
        <v/>
      </c>
      <c r="AS65" t="str">
        <f>IF(ISERROR(MATCH(AS$1,'CSC Mitre'!BL$1:BL$220,0)),"",VLOOKUP(AS$1,'Tactic Recode'!$A$1:$B$547,2,FALSE))</f>
        <v/>
      </c>
      <c r="AT65" t="str">
        <f>IF(ISERROR(MATCH(AT$1,'CSC Mitre'!BL$1:BL$220,0)),"",VLOOKUP(AT$1,'Tactic Recode'!$A$1:$B$547,2,FALSE))</f>
        <v/>
      </c>
      <c r="AU65" t="str">
        <f>IF(ISERROR(MATCH(AU$1,'CSC Mitre'!BL$1:BL$220,0)),"",VLOOKUP(AU$1,'Tactic Recode'!$A$1:$B$547,2,FALSE))</f>
        <v/>
      </c>
      <c r="AV65" t="str">
        <f>IF(ISERROR(MATCH(AV$1,'CSC Mitre'!BL$1:BL$220,0)),"",VLOOKUP(AV$1,'Tactic Recode'!$A$1:$B$547,2,FALSE))</f>
        <v/>
      </c>
      <c r="AW65" t="str">
        <f>IF(ISERROR(MATCH(AW$1,'CSC Mitre'!BL$1:BL$220,0)),"",VLOOKUP(AW$1,'Tactic Recode'!$A$1:$B$547,2,FALSE))</f>
        <v/>
      </c>
      <c r="AX65" t="str">
        <f>IF(ISERROR(MATCH(AX$1,'CSC Mitre'!BL$1:BL$220,0)),"",VLOOKUP(AX$1,'Tactic Recode'!$A$1:$B$547,2,FALSE))</f>
        <v/>
      </c>
      <c r="AY65" t="str">
        <f>IF(ISERROR(MATCH(AY$1,'CSC Mitre'!BL$1:BL$220,0)),"",VLOOKUP(AY$1,'Tactic Recode'!$A$1:$B$547,2,FALSE))</f>
        <v/>
      </c>
      <c r="AZ65" t="str">
        <f>IF(ISERROR(MATCH(AZ$1,'CSC Mitre'!BL$1:BL$220,0)),"",VLOOKUP(AZ$1,'Tactic Recode'!$A$1:$B$547,2,FALSE))</f>
        <v/>
      </c>
      <c r="BA65" t="str">
        <f>IF(ISERROR(MATCH(BA$1,'CSC Mitre'!BL$1:BL$220,0)),"",VLOOKUP(BA$1,'Tactic Recode'!$A$1:$B$547,2,FALSE))</f>
        <v/>
      </c>
      <c r="BB65" t="str">
        <f>IF(ISERROR(MATCH(BB$1,'CSC Mitre'!BL$1:BL$220,0)),"",VLOOKUP(BB$1,'Tactic Recode'!$A$1:$B$547,2,FALSE))</f>
        <v/>
      </c>
      <c r="BC65" t="str">
        <f>IF(ISERROR(MATCH(BC$1,'CSC Mitre'!BL$1:BL$220,0)),"",VLOOKUP(BC$1,'Tactic Recode'!$A$1:$B$547,2,FALSE))</f>
        <v/>
      </c>
      <c r="BD65" t="str">
        <f>IF(ISERROR(MATCH(BD$1,'CSC Mitre'!BL$1:BL$220,0)),"",VLOOKUP(BD$1,'Tactic Recode'!$A$1:$B$547,2,FALSE))</f>
        <v/>
      </c>
      <c r="BE65" t="str">
        <f>IF(ISERROR(MATCH(BE$1,'CSC Mitre'!BL$1:BL$220,0)),"",VLOOKUP(BE$1,'Tactic Recode'!$A$1:$B$547,2,FALSE))</f>
        <v/>
      </c>
      <c r="BF65" t="str">
        <f>IF(ISERROR(MATCH(BF$1,'CSC Mitre'!BL$1:BL$220,0)),"",VLOOKUP(BF$1,'Tactic Recode'!$A$1:$B$547,2,FALSE))</f>
        <v/>
      </c>
      <c r="BG65" t="str">
        <f>IF(ISERROR(MATCH(BG$1,'CSC Mitre'!BL$1:BL$220,0)),"",VLOOKUP(BG$1,'Tactic Recode'!$A$1:$B$547,2,FALSE))</f>
        <v/>
      </c>
      <c r="BH65" t="str">
        <f>IF(ISERROR(MATCH(BH$1,'CSC Mitre'!BL$1:BL$220,0)),"",VLOOKUP(BH$1,'Tactic Recode'!$A$1:$B$547,2,FALSE))</f>
        <v/>
      </c>
      <c r="BI65" t="str">
        <f>IF(ISERROR(MATCH(BI$1,'CSC Mitre'!BL$1:BL$220,0)),"",VLOOKUP(BI$1,'Tactic Recode'!$A$1:$B$547,2,FALSE))</f>
        <v/>
      </c>
      <c r="BJ65" t="str">
        <f>IF(ISERROR(MATCH(BJ$1,'CSC Mitre'!BL$1:BL$220,0)),"",VLOOKUP(BJ$1,'Tactic Recode'!$A$1:$B$547,2,FALSE))</f>
        <v/>
      </c>
      <c r="BK65" t="str">
        <f>IF(ISERROR(MATCH(BK$1,'CSC Mitre'!BL$1:BL$220,0)),"",VLOOKUP(BK$1,'Tactic Recode'!$A$1:$B$547,2,FALSE))</f>
        <v/>
      </c>
      <c r="BL65" t="str">
        <f>IF(ISERROR(MATCH(BL$1,'CSC Mitre'!BL$1:BL$220,0)),"",VLOOKUP(BL$1,'Tactic Recode'!$A$1:$B$547,2,FALSE))</f>
        <v/>
      </c>
      <c r="BM65" t="str">
        <f>IF(ISERROR(MATCH(BM$1,'CSC Mitre'!BL$1:BL$220,0)),"",VLOOKUP(BM$1,'Tactic Recode'!$A$1:$B$547,2,FALSE))</f>
        <v/>
      </c>
      <c r="BN65" t="str">
        <f>IF(ISERROR(MATCH(BN$1,'CSC Mitre'!BL$1:BL$220,0)),"",VLOOKUP(BN$1,'Tactic Recode'!$A$1:$B$547,2,FALSE))</f>
        <v/>
      </c>
      <c r="BO65" t="str">
        <f>IF(ISERROR(MATCH(BO$1,'CSC Mitre'!BL$1:BL$220,0)),"",VLOOKUP(BO$1,'Tactic Recode'!$A$1:$B$547,2,FALSE))</f>
        <v/>
      </c>
      <c r="BP65" t="str">
        <f>IF(ISERROR(MATCH(BP$1,'CSC Mitre'!BL$1:BL$220,0)),"",VLOOKUP(BP$1,'Tactic Recode'!$A$1:$B$547,2,FALSE))</f>
        <v/>
      </c>
      <c r="BQ65" t="str">
        <f>IF(ISERROR(MATCH(BQ$1,'CSC Mitre'!BL$1:BL$220,0)),"",VLOOKUP(BQ$1,'Tactic Recode'!$A$1:$B$547,2,FALSE))</f>
        <v/>
      </c>
      <c r="BR65" t="str">
        <f>IF(ISERROR(MATCH(BR$1,'CSC Mitre'!BL$1:BL$220,0)),"",VLOOKUP(BR$1,'Tactic Recode'!$A$1:$B$547,2,FALSE))</f>
        <v/>
      </c>
      <c r="BS65" t="str">
        <f>IF(ISERROR(MATCH(BS$1,'CSC Mitre'!BL$1:BL$220,0)),"",VLOOKUP(BS$1,'Tactic Recode'!$A$1:$B$547,2,FALSE))</f>
        <v/>
      </c>
      <c r="BT65" t="str">
        <f>IF(ISERROR(MATCH(BT$1,'CSC Mitre'!BL$1:BL$220,0)),"",VLOOKUP(BT$1,'Tactic Recode'!$A$1:$B$547,2,FALSE))</f>
        <v>Execution, Persistence, Privilage Escalation</v>
      </c>
      <c r="BU65" t="str">
        <f>IF(ISERROR(MATCH(BU$1,'CSC Mitre'!BL$1:BL$220,0)),"",VLOOKUP(BU$1,'Tactic Recode'!$A$1:$B$547,2,FALSE))</f>
        <v/>
      </c>
      <c r="BV65" t="str">
        <f>IF(ISERROR(MATCH(BV$1,'CSC Mitre'!BL$1:BL$220,0)),"",VLOOKUP(BV$1,'Tactic Recode'!$A$1:$B$547,2,FALSE))</f>
        <v>Execution, Persistence, Privilage Escalation</v>
      </c>
      <c r="BW65" t="str">
        <f>IF(ISERROR(MATCH(BW$1,'CSC Mitre'!BL$1:BL$220,0)),"",VLOOKUP(BW$1,'Tactic Recode'!$A$1:$B$547,2,FALSE))</f>
        <v>Execution, Persistence, Privilage Escalation</v>
      </c>
      <c r="BX65" t="str">
        <f>IF(ISERROR(MATCH(BX$1,'CSC Mitre'!BL$1:BL$220,0)),"",VLOOKUP(BX$1,'Tactic Recode'!$A$1:$B$547,2,FALSE))</f>
        <v/>
      </c>
      <c r="BY65" t="str">
        <f>IF(ISERROR(MATCH(BY$1,'CSC Mitre'!BL$1:BL$220,0)),"",VLOOKUP(BY$1,'Tactic Recode'!$A$1:$B$547,2,FALSE))</f>
        <v/>
      </c>
      <c r="BZ65" t="str">
        <f>IF(ISERROR(MATCH(BZ$1,'CSC Mitre'!BL$1:BL$220,0)),"",VLOOKUP(BZ$1,'Tactic Recode'!$A$1:$B$547,2,FALSE))</f>
        <v/>
      </c>
      <c r="CA65" t="str">
        <f>IF(ISERROR(MATCH(CA$1,'CSC Mitre'!BL$1:BL$220,0)),"",VLOOKUP(CA$1,'Tactic Recode'!$A$1:$B$547,2,FALSE))</f>
        <v/>
      </c>
      <c r="CB65" t="str">
        <f>IF(ISERROR(MATCH(CB$1,'CSC Mitre'!BL$1:BL$220,0)),"",VLOOKUP(CB$1,'Tactic Recode'!$A$1:$B$547,2,FALSE))</f>
        <v/>
      </c>
      <c r="CC65" t="str">
        <f>IF(ISERROR(MATCH(CC$1,'CSC Mitre'!BL$1:BL$220,0)),"",VLOOKUP(CC$1,'Tactic Recode'!$A$1:$B$547,2,FALSE))</f>
        <v/>
      </c>
      <c r="CD65" t="str">
        <f>IF(ISERROR(MATCH(CD$1,'CSC Mitre'!BL$1:BL$220,0)),"",VLOOKUP(CD$1,'Tactic Recode'!$A$1:$B$547,2,FALSE))</f>
        <v/>
      </c>
      <c r="CE65" t="str">
        <f>IF(ISERROR(MATCH(CE$1,'CSC Mitre'!BL$1:BL$220,0)),"",VLOOKUP(CE$1,'Tactic Recode'!$A$1:$B$547,2,FALSE))</f>
        <v/>
      </c>
      <c r="CF65" t="str">
        <f>IF(ISERROR(MATCH(CF$1,'CSC Mitre'!BL$1:BL$220,0)),"",VLOOKUP(CF$1,'Tactic Recode'!$A$1:$B$547,2,FALSE))</f>
        <v/>
      </c>
      <c r="CG65" t="str">
        <f>IF(ISERROR(MATCH(CG$1,'CSC Mitre'!BL$1:BL$220,0)),"",VLOOKUP(CG$1,'Tactic Recode'!$A$1:$B$547,2,FALSE))</f>
        <v/>
      </c>
      <c r="CH65" t="str">
        <f>IF(ISERROR(MATCH(CH$1,'CSC Mitre'!BL$1:BL$220,0)),"",VLOOKUP(CH$1,'Tactic Recode'!$A$1:$B$547,2,FALSE))</f>
        <v/>
      </c>
      <c r="CI65" t="str">
        <f>IF(ISERROR(MATCH(CI$1,'CSC Mitre'!BL$1:BL$220,0)),"",VLOOKUP(CI$1,'Tactic Recode'!$A$1:$B$547,2,FALSE))</f>
        <v/>
      </c>
      <c r="CJ65" t="str">
        <f>IF(ISERROR(MATCH(CJ$1,'CSC Mitre'!BL$1:BL$220,0)),"",VLOOKUP(CJ$1,'Tactic Recode'!$A$1:$B$547,2,FALSE))</f>
        <v/>
      </c>
      <c r="CK65" t="str">
        <f>IF(ISERROR(MATCH(CK$1,'CSC Mitre'!BL$1:BL$220,0)),"",VLOOKUP(CK$1,'Tactic Recode'!$A$1:$B$547,2,FALSE))</f>
        <v/>
      </c>
      <c r="CL65" t="str">
        <f>IF(ISERROR(MATCH(CL$1,'CSC Mitre'!BL$1:BL$220,0)),"",VLOOKUP(CL$1,'Tactic Recode'!$A$1:$B$547,2,FALSE))</f>
        <v/>
      </c>
      <c r="CM65" t="str">
        <f>IF(ISERROR(MATCH(CM$1,'CSC Mitre'!BL$1:BL$220,0)),"",VLOOKUP(CM$1,'Tactic Recode'!$A$1:$B$547,2,FALSE))</f>
        <v/>
      </c>
      <c r="CN65" t="str">
        <f>IF(ISERROR(MATCH(CN$1,'CSC Mitre'!BL$1:BL$220,0)),"",VLOOKUP(CN$1,'Tactic Recode'!$A$1:$B$547,2,FALSE))</f>
        <v/>
      </c>
      <c r="CO65" t="str">
        <f>IF(ISERROR(MATCH(CO$1,'CSC Mitre'!BL$1:BL$220,0)),"",VLOOKUP(CO$1,'Tactic Recode'!$A$1:$B$547,2,FALSE))</f>
        <v/>
      </c>
      <c r="CP65" t="str">
        <f>IF(ISERROR(MATCH(CP$1,'CSC Mitre'!BL$1:BL$220,0)),"",VLOOKUP(CP$1,'Tactic Recode'!$A$1:$B$547,2,FALSE))</f>
        <v/>
      </c>
      <c r="CQ65" t="str">
        <f>IF(ISERROR(MATCH(CQ$1,'CSC Mitre'!BL$1:BL$220,0)),"",VLOOKUP(CQ$1,'Tactic Recode'!$A$1:$B$547,2,FALSE))</f>
        <v/>
      </c>
      <c r="CR65" t="str">
        <f>IF(ISERROR(MATCH(CR$1,'CSC Mitre'!BL$1:BL$220,0)),"",VLOOKUP(CR$1,'Tactic Recode'!$A$1:$B$547,2,FALSE))</f>
        <v/>
      </c>
      <c r="CS65" t="str">
        <f>IF(ISERROR(MATCH(CS$1,'CSC Mitre'!BL$1:BL$220,0)),"",VLOOKUP(CS$1,'Tactic Recode'!$A$1:$B$547,2,FALSE))</f>
        <v/>
      </c>
      <c r="CT65" t="str">
        <f>IF(ISERROR(MATCH(CT$1,'CSC Mitre'!BL$1:BL$220,0)),"",VLOOKUP(CT$1,'Tactic Recode'!$A$1:$B$547,2,FALSE))</f>
        <v/>
      </c>
      <c r="CU65" t="str">
        <f>IF(ISERROR(MATCH(CU$1,'CSC Mitre'!BL$1:BL$220,0)),"",VLOOKUP(CU$1,'Tactic Recode'!$A$1:$B$547,2,FALSE))</f>
        <v/>
      </c>
      <c r="CV65" t="str">
        <f>IF(ISERROR(MATCH(CV$1,'CSC Mitre'!BL$1:BL$220,0)),"",VLOOKUP(CV$1,'Tactic Recode'!$A$1:$B$547,2,FALSE))</f>
        <v/>
      </c>
      <c r="CW65" t="str">
        <f>IF(ISERROR(MATCH(CW$1,'CSC Mitre'!BL$1:BL$220,0)),"",VLOOKUP(CW$1,'Tactic Recode'!$A$1:$B$547,2,FALSE))</f>
        <v/>
      </c>
      <c r="CX65" t="str">
        <f>IF(ISERROR(MATCH(CX$1,'CSC Mitre'!BL$1:BL$220,0)),"",VLOOKUP(CX$1,'Tactic Recode'!$A$1:$B$547,2,FALSE))</f>
        <v/>
      </c>
      <c r="CY65" t="str">
        <f>IF(ISERROR(MATCH(CY$1,'CSC Mitre'!BL$1:BL$220,0)),"",VLOOKUP(CY$1,'Tactic Recode'!$A$1:$B$547,2,FALSE))</f>
        <v/>
      </c>
      <c r="CZ65" t="str">
        <f>IF(ISERROR(MATCH(CZ$1,'CSC Mitre'!BL$1:BL$220,0)),"",VLOOKUP(CZ$1,'Tactic Recode'!$A$1:$B$547,2,FALSE))</f>
        <v/>
      </c>
      <c r="DA65" t="str">
        <f>IF(ISERROR(MATCH(DA$1,'CSC Mitre'!BL$1:BL$220,0)),"",VLOOKUP(DA$1,'Tactic Recode'!$A$1:$B$547,2,FALSE))</f>
        <v/>
      </c>
      <c r="DB65" t="str">
        <f>IF(ISERROR(MATCH(DB$1,'CSC Mitre'!BL$1:BL$220,0)),"",VLOOKUP(DB$1,'Tactic Recode'!$A$1:$B$547,2,FALSE))</f>
        <v/>
      </c>
      <c r="DC65" t="str">
        <f>IF(ISERROR(MATCH(DC$1,'CSC Mitre'!BL$1:BL$220,0)),"",VLOOKUP(DC$1,'Tactic Recode'!$A$1:$B$547,2,FALSE))</f>
        <v/>
      </c>
      <c r="DD65" t="str">
        <f>IF(ISERROR(MATCH(DD$1,'CSC Mitre'!BL$1:BL$220,0)),"",VLOOKUP(DD$1,'Tactic Recode'!$A$1:$B$547,2,FALSE))</f>
        <v/>
      </c>
      <c r="DE65" t="str">
        <f>IF(ISERROR(MATCH(DE$1,'CSC Mitre'!BL$1:BL$220,0)),"",VLOOKUP(DE$1,'Tactic Recode'!$A$1:$B$547,2,FALSE))</f>
        <v/>
      </c>
      <c r="DF65" t="str">
        <f>IF(ISERROR(MATCH(DF$1,'CSC Mitre'!BL$1:BL$220,0)),"",VLOOKUP(DF$1,'Tactic Recode'!$A$1:$B$547,2,FALSE))</f>
        <v/>
      </c>
      <c r="DG65" t="str">
        <f>IF(ISERROR(MATCH(DG$1,'CSC Mitre'!BL$1:BL$220,0)),"",VLOOKUP(DG$1,'Tactic Recode'!$A$1:$B$547,2,FALSE))</f>
        <v/>
      </c>
      <c r="DH65" t="str">
        <f>IF(ISERROR(MATCH(DH$1,'CSC Mitre'!BL$1:BL$220,0)),"",VLOOKUP(DH$1,'Tactic Recode'!$A$1:$B$547,2,FALSE))</f>
        <v/>
      </c>
      <c r="DI65" t="str">
        <f>IF(ISERROR(MATCH(DI$1,'CSC Mitre'!BL$1:BL$220,0)),"",VLOOKUP(DI$1,'Tactic Recode'!$A$1:$B$547,2,FALSE))</f>
        <v/>
      </c>
      <c r="DJ65" t="str">
        <f>IF(ISERROR(MATCH(DJ$1,'CSC Mitre'!BL$1:BL$220,0)),"",VLOOKUP(DJ$1,'Tactic Recode'!$A$1:$B$547,2,FALSE))</f>
        <v/>
      </c>
      <c r="DK65" t="str">
        <f>IF(ISERROR(MATCH(DK$1,'CSC Mitre'!BL$1:BL$220,0)),"",VLOOKUP(DK$1,'Tactic Recode'!$A$1:$B$547,2,FALSE))</f>
        <v/>
      </c>
      <c r="DL65" t="str">
        <f>IF(ISERROR(MATCH(DL$1,'CSC Mitre'!BL$1:BL$220,0)),"",VLOOKUP(DL$1,'Tactic Recode'!$A$1:$B$547,2,FALSE))</f>
        <v/>
      </c>
      <c r="DM65" t="str">
        <f>IF(ISERROR(MATCH(DM$1,'CSC Mitre'!BL$1:BL$220,0)),"",VLOOKUP(DM$1,'Tactic Recode'!$A$1:$B$547,2,FALSE))</f>
        <v/>
      </c>
      <c r="DN65" t="str">
        <f>IF(ISERROR(MATCH(DN$1,'CSC Mitre'!BL$1:BL$220,0)),"",VLOOKUP(DN$1,'Tactic Recode'!$A$1:$B$547,2,FALSE))</f>
        <v/>
      </c>
      <c r="DO65" t="str">
        <f>IF(ISERROR(MATCH(DO$1,'CSC Mitre'!BL$1:BL$220,0)),"",VLOOKUP(DO$1,'Tactic Recode'!$A$1:$B$547,2,FALSE))</f>
        <v/>
      </c>
      <c r="DP65" t="str">
        <f>IF(ISERROR(MATCH(DP$1,'CSC Mitre'!BL$1:BL$220,0)),"",VLOOKUP(DP$1,'Tactic Recode'!$A$1:$B$547,2,FALSE))</f>
        <v/>
      </c>
      <c r="DQ65" t="str">
        <f>IF(ISERROR(MATCH(DQ$1,'CSC Mitre'!BL$1:BL$220,0)),"",VLOOKUP(DQ$1,'Tactic Recode'!$A$1:$B$547,2,FALSE))</f>
        <v/>
      </c>
      <c r="DR65" t="str">
        <f>IF(ISERROR(MATCH(DR$1,'CSC Mitre'!BL$1:BL$220,0)),"",VLOOKUP(DR$1,'Tactic Recode'!$A$1:$B$547,2,FALSE))</f>
        <v/>
      </c>
      <c r="DS65" t="str">
        <f>IF(ISERROR(MATCH(DS$1,'CSC Mitre'!BL$1:BL$220,0)),"",VLOOKUP(DS$1,'Tactic Recode'!$A$1:$B$547,2,FALSE))</f>
        <v/>
      </c>
      <c r="DT65" t="str">
        <f>IF(ISERROR(MATCH(DT$1,'CSC Mitre'!BL$1:BL$220,0)),"",VLOOKUP(DT$1,'Tactic Recode'!$A$1:$B$547,2,FALSE))</f>
        <v/>
      </c>
      <c r="DU65" t="str">
        <f>IF(ISERROR(MATCH(DU$1,'CSC Mitre'!BL$1:BL$220,0)),"",VLOOKUP(DU$1,'Tactic Recode'!$A$1:$B$547,2,FALSE))</f>
        <v/>
      </c>
      <c r="DV65" t="str">
        <f>IF(ISERROR(MATCH(DV$1,'CSC Mitre'!BL$1:BL$220,0)),"",VLOOKUP(DV$1,'Tactic Recode'!$A$1:$B$547,2,FALSE))</f>
        <v/>
      </c>
      <c r="DW65" t="str">
        <f>IF(ISERROR(MATCH(DW$1,'CSC Mitre'!BL$1:BL$220,0)),"",VLOOKUP(DW$1,'Tactic Recode'!$A$1:$B$547,2,FALSE))</f>
        <v/>
      </c>
      <c r="DX65" t="str">
        <f>IF(ISERROR(MATCH(DX$1,'CSC Mitre'!BL$1:BL$220,0)),"",VLOOKUP(DX$1,'Tactic Recode'!$A$1:$B$547,2,FALSE))</f>
        <v/>
      </c>
      <c r="DY65" t="str">
        <f>IF(ISERROR(MATCH(DY$1,'CSC Mitre'!BL$1:BL$220,0)),"",VLOOKUP(DY$1,'Tactic Recode'!$A$1:$B$547,2,FALSE))</f>
        <v/>
      </c>
      <c r="DZ65" t="str">
        <f>IF(ISERROR(MATCH(DZ$1,'CSC Mitre'!BL$1:BL$220,0)),"",VLOOKUP(DZ$1,'Tactic Recode'!$A$1:$B$547,2,FALSE))</f>
        <v/>
      </c>
      <c r="EA65" t="str">
        <f>IF(ISERROR(MATCH(EA$1,'CSC Mitre'!BL$1:BL$220,0)),"",VLOOKUP(EA$1,'Tactic Recode'!$A$1:$B$547,2,FALSE))</f>
        <v/>
      </c>
      <c r="EB65" t="str">
        <f>IF(ISERROR(MATCH(EB$1,'CSC Mitre'!BL$1:BL$220,0)),"",VLOOKUP(EB$1,'Tactic Recode'!$A$1:$B$547,2,FALSE))</f>
        <v/>
      </c>
      <c r="EC65" t="str">
        <f>IF(ISERROR(MATCH(EC$1,'CSC Mitre'!BL$1:BL$220,0)),"",VLOOKUP(EC$1,'Tactic Recode'!$A$1:$B$547,2,FALSE))</f>
        <v/>
      </c>
      <c r="ED65" t="str">
        <f>IF(ISERROR(MATCH(ED$1,'CSC Mitre'!BL$1:BL$220,0)),"",VLOOKUP(ED$1,'Tactic Recode'!$A$1:$B$547,2,FALSE))</f>
        <v/>
      </c>
      <c r="EE65" t="str">
        <f>IF(ISERROR(MATCH(EE$1,'CSC Mitre'!BL$1:BL$220,0)),"",VLOOKUP(EE$1,'Tactic Recode'!$A$1:$B$547,2,FALSE))</f>
        <v/>
      </c>
      <c r="EF65" t="str">
        <f>IF(ISERROR(MATCH(EF$1,'CSC Mitre'!BL$1:BL$220,0)),"",VLOOKUP(EF$1,'Tactic Recode'!$A$1:$B$547,2,FALSE))</f>
        <v/>
      </c>
      <c r="EG65" t="str">
        <f>IF(ISERROR(MATCH(EG$1,'CSC Mitre'!BL$1:BL$220,0)),"",VLOOKUP(EG$1,'Tactic Recode'!$A$1:$B$547,2,FALSE))</f>
        <v/>
      </c>
      <c r="EH65" t="str">
        <f>IF(ISERROR(MATCH(EH$1,'CSC Mitre'!BL$1:BL$220,0)),"",VLOOKUP(EH$1,'Tactic Recode'!$A$1:$B$547,2,FALSE))</f>
        <v/>
      </c>
      <c r="EI65" t="str">
        <f>IF(ISERROR(MATCH(EI$1,'CSC Mitre'!BL$1:BL$220,0)),"",VLOOKUP(EI$1,'Tactic Recode'!$A$1:$B$547,2,FALSE))</f>
        <v/>
      </c>
      <c r="EJ65" t="str">
        <f>IF(ISERROR(MATCH(EJ$1,'CSC Mitre'!BL$1:BL$220,0)),"",VLOOKUP(EJ$1,'Tactic Recode'!$A$1:$B$547,2,FALSE))</f>
        <v/>
      </c>
      <c r="EK65" t="str">
        <f>IF(ISERROR(MATCH(EK$1,'CSC Mitre'!BL$1:BL$220,0)),"",VLOOKUP(EK$1,'Tactic Recode'!$A$1:$B$547,2,FALSE))</f>
        <v/>
      </c>
      <c r="EL65" t="str">
        <f>IF(ISERROR(MATCH(EL$1,'CSC Mitre'!BL$1:BL$220,0)),"",VLOOKUP(EL$1,'Tactic Recode'!$A$1:$B$547,2,FALSE))</f>
        <v/>
      </c>
      <c r="EM65" t="str">
        <f>IF(ISERROR(MATCH(EM$1,'CSC Mitre'!BL$1:BL$220,0)),"",VLOOKUP(EM$1,'Tactic Recode'!$A$1:$B$547,2,FALSE))</f>
        <v/>
      </c>
      <c r="EN65" t="str">
        <f>IF(ISERROR(MATCH(EN$1,'CSC Mitre'!BL$1:BL$220,0)),"",VLOOKUP(EN$1,'Tactic Recode'!$A$1:$B$547,2,FALSE))</f>
        <v/>
      </c>
      <c r="EO65" t="str">
        <f>IF(ISERROR(MATCH(EO$1,'CSC Mitre'!BL$1:BL$220,0)),"",VLOOKUP(EO$1,'Tactic Recode'!$A$1:$B$547,2,FALSE))</f>
        <v/>
      </c>
      <c r="EP65" t="str">
        <f>IF(ISERROR(MATCH(EP$1,'CSC Mitre'!BL$1:BL$220,0)),"",VLOOKUP(EP$1,'Tactic Recode'!$A$1:$B$547,2,FALSE))</f>
        <v/>
      </c>
      <c r="EQ65" t="str">
        <f>IF(ISERROR(MATCH(EQ$1,'CSC Mitre'!BL$1:BL$220,0)),"",VLOOKUP(EQ$1,'Tactic Recode'!$A$1:$B$547,2,FALSE))</f>
        <v/>
      </c>
      <c r="ER65" t="str">
        <f>IF(ISERROR(MATCH(ER$1,'CSC Mitre'!BL$1:BL$220,0)),"",VLOOKUP(ER$1,'Tactic Recode'!$A$1:$B$547,2,FALSE))</f>
        <v/>
      </c>
      <c r="ES65" t="str">
        <f>IF(ISERROR(MATCH(ES$1,'CSC Mitre'!BL$1:BL$220,0)),"",VLOOKUP(ES$1,'Tactic Recode'!$A$1:$B$547,2,FALSE))</f>
        <v/>
      </c>
      <c r="ET65" t="str">
        <f>IF(ISERROR(MATCH(ET$1,'CSC Mitre'!BL$1:BL$220,0)),"",VLOOKUP(ET$1,'Tactic Recode'!$A$1:$B$547,2,FALSE))</f>
        <v/>
      </c>
      <c r="EU65" t="str">
        <f>IF(ISERROR(MATCH(EU$1,'CSC Mitre'!BL$1:BL$220,0)),"",VLOOKUP(EU$1,'Tactic Recode'!$A$1:$B$547,2,FALSE))</f>
        <v/>
      </c>
      <c r="EV65" t="str">
        <f>IF(ISERROR(MATCH(EV$1,'CSC Mitre'!BL$1:BL$220,0)),"",VLOOKUP(EV$1,'Tactic Recode'!$A$1:$B$547,2,FALSE))</f>
        <v/>
      </c>
      <c r="EW65" t="str">
        <f>IF(ISERROR(MATCH(EW$1,'CSC Mitre'!BL$1:BL$220,0)),"",VLOOKUP(EW$1,'Tactic Recode'!$A$1:$B$547,2,FALSE))</f>
        <v/>
      </c>
      <c r="EX65" t="str">
        <f>IF(ISERROR(MATCH(EX$1,'CSC Mitre'!BL$1:BL$220,0)),"",VLOOKUP(EX$1,'Tactic Recode'!$A$1:$B$547,2,FALSE))</f>
        <v/>
      </c>
      <c r="EY65" t="str">
        <f>IF(ISERROR(MATCH(EY$1,'CSC Mitre'!BL$1:BL$220,0)),"",VLOOKUP(EY$1,'Tactic Recode'!$A$1:$B$547,2,FALSE))</f>
        <v/>
      </c>
      <c r="EZ65" t="str">
        <f>IF(ISERROR(MATCH(EZ$1,'CSC Mitre'!BL$1:BL$220,0)),"",VLOOKUP(EZ$1,'Tactic Recode'!$A$1:$B$547,2,FALSE))</f>
        <v/>
      </c>
      <c r="FA65" t="str">
        <f>IF(ISERROR(MATCH(FA$1,'CSC Mitre'!BL$1:BL$220,0)),"",VLOOKUP(FA$1,'Tactic Recode'!$A$1:$B$547,2,FALSE))</f>
        <v/>
      </c>
      <c r="FB65" t="str">
        <f>IF(ISERROR(MATCH(FB$1,'CSC Mitre'!BL$1:BL$220,0)),"",VLOOKUP(FB$1,'Tactic Recode'!$A$1:$B$547,2,FALSE))</f>
        <v/>
      </c>
      <c r="FC65" t="str">
        <f>IF(ISERROR(MATCH(FC$1,'CSC Mitre'!BL$1:BL$220,0)),"",VLOOKUP(FC$1,'Tactic Recode'!$A$1:$B$547,2,FALSE))</f>
        <v/>
      </c>
      <c r="FD65" t="str">
        <f>IF(ISERROR(MATCH(FD$1,'CSC Mitre'!BL$1:BL$220,0)),"",VLOOKUP(FD$1,'Tactic Recode'!$A$1:$B$547,2,FALSE))</f>
        <v/>
      </c>
      <c r="FE65" t="str">
        <f>IF(ISERROR(MATCH(FE$1,'CSC Mitre'!BL$1:BL$220,0)),"",VLOOKUP(FE$1,'Tactic Recode'!$A$1:$B$547,2,FALSE))</f>
        <v/>
      </c>
      <c r="FF65" t="str">
        <f>IF(ISERROR(MATCH(FF$1,'CSC Mitre'!BL$1:BL$220,0)),"",VLOOKUP(FF$1,'Tactic Recode'!$A$1:$B$547,2,FALSE))</f>
        <v/>
      </c>
      <c r="FG65" t="str">
        <f>IF(ISERROR(MATCH(FG$1,'CSC Mitre'!BL$1:BL$220,0)),"",VLOOKUP(FG$1,'Tactic Recode'!$A$1:$B$547,2,FALSE))</f>
        <v/>
      </c>
      <c r="FH65" t="str">
        <f>IF(ISERROR(MATCH(FH$1,'CSC Mitre'!BL$1:BL$220,0)),"",VLOOKUP(FH$1,'Tactic Recode'!$A$1:$B$547,2,FALSE))</f>
        <v/>
      </c>
      <c r="FI65" t="str">
        <f>IF(ISERROR(MATCH(FI$1,'CSC Mitre'!BL$1:BL$220,0)),"",VLOOKUP(FI$1,'Tactic Recode'!$A$1:$B$547,2,FALSE))</f>
        <v/>
      </c>
      <c r="FJ65" t="str">
        <f>IF(ISERROR(MATCH(FJ$1,'CSC Mitre'!BL$1:BL$220,0)),"",VLOOKUP(FJ$1,'Tactic Recode'!$A$1:$B$547,2,FALSE))</f>
        <v/>
      </c>
      <c r="FK65" t="str">
        <f>IF(ISERROR(MATCH(FK$1,'CSC Mitre'!BL$1:BL$220,0)),"",VLOOKUP(FK$1,'Tactic Recode'!$A$1:$B$547,2,FALSE))</f>
        <v/>
      </c>
      <c r="FL65" t="str">
        <f>IF(ISERROR(MATCH(FL$1,'CSC Mitre'!BL$1:BL$220,0)),"",VLOOKUP(FL$1,'Tactic Recode'!$A$1:$B$547,2,FALSE))</f>
        <v/>
      </c>
      <c r="FM65" t="str">
        <f>IF(ISERROR(MATCH(FM$1,'CSC Mitre'!BL$1:BL$220,0)),"",VLOOKUP(FM$1,'Tactic Recode'!$A$1:$B$547,2,FALSE))</f>
        <v/>
      </c>
      <c r="FN65" t="str">
        <f>IF(ISERROR(MATCH(FN$1,'CSC Mitre'!BL$1:BL$220,0)),"",VLOOKUP(FN$1,'Tactic Recode'!$A$1:$B$547,2,FALSE))</f>
        <v/>
      </c>
      <c r="FO65" t="str">
        <f>IF(ISERROR(MATCH(FO$1,'CSC Mitre'!BL$1:BL$220,0)),"",VLOOKUP(FO$1,'Tactic Recode'!$A$1:$B$547,2,FALSE))</f>
        <v/>
      </c>
      <c r="FP65" t="str">
        <f>IF(ISERROR(MATCH(FP$1,'CSC Mitre'!BL$1:BL$220,0)),"",VLOOKUP(FP$1,'Tactic Recode'!$A$1:$B$547,2,FALSE))</f>
        <v/>
      </c>
      <c r="FQ65" t="str">
        <f>IF(ISERROR(MATCH(FQ$1,'CSC Mitre'!BL$1:BL$220,0)),"",VLOOKUP(FQ$1,'Tactic Recode'!$A$1:$B$547,2,FALSE))</f>
        <v/>
      </c>
      <c r="FR65" t="str">
        <f>IF(ISERROR(MATCH(FR$1,'CSC Mitre'!BL$1:BL$220,0)),"",VLOOKUP(FR$1,'Tactic Recode'!$A$1:$B$547,2,FALSE))</f>
        <v/>
      </c>
      <c r="FS65" t="str">
        <f>IF(ISERROR(MATCH(FS$1,'CSC Mitre'!BL$1:BL$220,0)),"",VLOOKUP(FS$1,'Tactic Recode'!$A$1:$B$547,2,FALSE))</f>
        <v/>
      </c>
      <c r="FT65" t="str">
        <f>IF(ISERROR(MATCH(FT$1,'CSC Mitre'!BL$1:BL$220,0)),"",VLOOKUP(FT$1,'Tactic Recode'!$A$1:$B$547,2,FALSE))</f>
        <v/>
      </c>
      <c r="FU65" t="str">
        <f>IF(ISERROR(MATCH(FU$1,'CSC Mitre'!BL$1:BL$220,0)),"",VLOOKUP(FU$1,'Tactic Recode'!$A$1:$B$547,2,FALSE))</f>
        <v/>
      </c>
      <c r="FV65" t="str">
        <f>IF(ISERROR(MATCH(FV$1,'CSC Mitre'!BL$1:BL$220,0)),"",VLOOKUP(FV$1,'Tactic Recode'!$A$1:$B$547,2,FALSE))</f>
        <v/>
      </c>
      <c r="FW65" t="str">
        <f>IF(ISERROR(MATCH(FW$1,'CSC Mitre'!BL$1:BL$220,0)),"",VLOOKUP(FW$1,'Tactic Recode'!$A$1:$B$547,2,FALSE))</f>
        <v/>
      </c>
      <c r="FX65" t="str">
        <f>IF(ISERROR(MATCH(FX$1,'CSC Mitre'!BL$1:BL$220,0)),"",VLOOKUP(FX$1,'Tactic Recode'!$A$1:$B$547,2,FALSE))</f>
        <v/>
      </c>
      <c r="FY65" t="str">
        <f>IF(ISERROR(MATCH(FY$1,'CSC Mitre'!BL$1:BL$220,0)),"",VLOOKUP(FY$1,'Tactic Recode'!$A$1:$B$547,2,FALSE))</f>
        <v/>
      </c>
      <c r="FZ65" t="str">
        <f>IF(ISERROR(MATCH(FZ$1,'CSC Mitre'!BL$1:BL$220,0)),"",VLOOKUP(FZ$1,'Tactic Recode'!$A$1:$B$547,2,FALSE))</f>
        <v/>
      </c>
      <c r="GA65" t="str">
        <f>IF(ISERROR(MATCH(GA$1,'CSC Mitre'!BL$1:BL$220,0)),"",VLOOKUP(GA$1,'Tactic Recode'!$A$1:$B$547,2,FALSE))</f>
        <v/>
      </c>
      <c r="GB65" t="str">
        <f>IF(ISERROR(MATCH(GB$1,'CSC Mitre'!BL$1:BL$220,0)),"",VLOOKUP(GB$1,'Tactic Recode'!$A$1:$B$547,2,FALSE))</f>
        <v/>
      </c>
      <c r="GC65" t="str">
        <f>IF(ISERROR(MATCH(GC$1,'CSC Mitre'!BL$1:BL$220,0)),"",VLOOKUP(GC$1,'Tactic Recode'!$A$1:$B$547,2,FALSE))</f>
        <v/>
      </c>
      <c r="GD65" t="str">
        <f>IF(ISERROR(MATCH(GD$1,'CSC Mitre'!BL$1:BL$220,0)),"",VLOOKUP(GD$1,'Tactic Recode'!$A$1:$B$547,2,FALSE))</f>
        <v/>
      </c>
      <c r="GE65" t="str">
        <f>IF(ISERROR(MATCH(GE$1,'CSC Mitre'!BL$1:BL$220,0)),"",VLOOKUP(GE$1,'Tactic Recode'!$A$1:$B$547,2,FALSE))</f>
        <v/>
      </c>
      <c r="GF65" t="str">
        <f>IF(ISERROR(MATCH(GF$1,'CSC Mitre'!BL$1:BL$220,0)),"",VLOOKUP(GF$1,'Tactic Recode'!$A$1:$B$547,2,FALSE))</f>
        <v/>
      </c>
      <c r="GG65" t="str">
        <f>IF(ISERROR(MATCH(GG$1,'CSC Mitre'!BL$1:BL$220,0)),"",VLOOKUP(GG$1,'Tactic Recode'!$A$1:$B$547,2,FALSE))</f>
        <v/>
      </c>
      <c r="GH65" t="str">
        <f>IF(ISERROR(MATCH(GH$1,'CSC Mitre'!BL$1:BL$220,0)),"",VLOOKUP(GH$1,'Tactic Recode'!$A$1:$B$547,2,FALSE))</f>
        <v/>
      </c>
      <c r="GI65" t="str">
        <f>IF(ISERROR(MATCH(GI$1,'CSC Mitre'!BL$1:BL$220,0)),"",VLOOKUP(GI$1,'Tactic Recode'!$A$1:$B$547,2,FALSE))</f>
        <v/>
      </c>
      <c r="GJ65" t="str">
        <f>IF(ISERROR(MATCH(GJ$1,'CSC Mitre'!BL$1:BL$220,0)),"",VLOOKUP(GJ$1,'Tactic Recode'!$A$1:$B$547,2,FALSE))</f>
        <v/>
      </c>
      <c r="GK65" t="str">
        <f>IF(ISERROR(MATCH(GK$1,'CSC Mitre'!BL$1:BL$220,0)),"",VLOOKUP(GK$1,'Tactic Recode'!$A$1:$B$547,2,FALSE))</f>
        <v/>
      </c>
      <c r="GL65" t="str">
        <f>IF(ISERROR(MATCH(GL$1,'CSC Mitre'!BL$1:BL$220,0)),"",VLOOKUP(GL$1,'Tactic Recode'!$A$1:$B$547,2,FALSE))</f>
        <v/>
      </c>
      <c r="GM65" t="str">
        <f>IF(ISERROR(MATCH(GM$1,'CSC Mitre'!BL$1:BL$220,0)),"",VLOOKUP(GM$1,'Tactic Recode'!$A$1:$B$547,2,FALSE))</f>
        <v/>
      </c>
      <c r="GN65" t="str">
        <f>IF(ISERROR(MATCH(GN$1,'CSC Mitre'!BL$1:BL$220,0)),"",VLOOKUP(GN$1,'Tactic Recode'!$A$1:$B$547,2,FALSE))</f>
        <v/>
      </c>
      <c r="GO65" t="str">
        <f>IF(ISERROR(MATCH(GO$1,'CSC Mitre'!BL$1:BL$220,0)),"",VLOOKUP(GO$1,'Tactic Recode'!$A$1:$B$547,2,FALSE))</f>
        <v/>
      </c>
      <c r="GP65" t="str">
        <f>IF(ISERROR(MATCH(GP$1,'CSC Mitre'!BL$1:BL$220,0)),"",VLOOKUP(GP$1,'Tactic Recode'!$A$1:$B$547,2,FALSE))</f>
        <v/>
      </c>
      <c r="GQ65" t="str">
        <f>IF(ISERROR(MATCH(GQ$1,'CSC Mitre'!BL$1:BL$220,0)),"",VLOOKUP(GQ$1,'Tactic Recode'!$A$1:$B$547,2,FALSE))</f>
        <v/>
      </c>
      <c r="GR65" t="str">
        <f>IF(ISERROR(MATCH(GR$1,'CSC Mitre'!BL$1:BL$220,0)),"",VLOOKUP(GR$1,'Tactic Recode'!$A$1:$B$547,2,FALSE))</f>
        <v/>
      </c>
      <c r="GS65" t="str">
        <f>IF(ISERROR(MATCH(GS$1,'CSC Mitre'!BL$1:BL$220,0)),"",VLOOKUP(GS$1,'Tactic Recode'!$A$1:$B$547,2,FALSE))</f>
        <v/>
      </c>
      <c r="GT65" t="str">
        <f>IF(ISERROR(MATCH(GT$1,'CSC Mitre'!BL$1:BL$220,0)),"",VLOOKUP(GT$1,'Tactic Recode'!$A$1:$B$547,2,FALSE))</f>
        <v/>
      </c>
      <c r="GU65" t="str">
        <f>IF(ISERROR(MATCH(GU$1,'CSC Mitre'!BL$1:BL$220,0)),"",VLOOKUP(GU$1,'Tactic Recode'!$A$1:$B$547,2,FALSE))</f>
        <v/>
      </c>
      <c r="GV65" t="str">
        <f>IF(ISERROR(MATCH(GV$1,'CSC Mitre'!BL$1:BL$220,0)),"",VLOOKUP(GV$1,'Tactic Recode'!$A$1:$B$547,2,FALSE))</f>
        <v/>
      </c>
      <c r="GW65" t="str">
        <f>IF(ISERROR(MATCH(GW$1,'CSC Mitre'!BL$1:BL$220,0)),"",VLOOKUP(GW$1,'Tactic Recode'!$A$1:$B$547,2,FALSE))</f>
        <v/>
      </c>
      <c r="GX65" t="str">
        <f>IF(ISERROR(MATCH(GX$1,'CSC Mitre'!BL$1:BL$220,0)),"",VLOOKUP(GX$1,'Tactic Recode'!$A$1:$B$547,2,FALSE))</f>
        <v/>
      </c>
      <c r="GY65" t="str">
        <f>IF(ISERROR(MATCH(GY$1,'CSC Mitre'!BL$1:BL$220,0)),"",VLOOKUP(GY$1,'Tactic Recode'!$A$1:$B$547,2,FALSE))</f>
        <v/>
      </c>
      <c r="GZ65" t="str">
        <f>IF(ISERROR(MATCH(GZ$1,'CSC Mitre'!BL$1:BL$220,0)),"",VLOOKUP(GZ$1,'Tactic Recode'!$A$1:$B$547,2,FALSE))</f>
        <v/>
      </c>
      <c r="HA65" t="str">
        <f>IF(ISERROR(MATCH(HA$1,'CSC Mitre'!BL$1:BL$220,0)),"",VLOOKUP(HA$1,'Tactic Recode'!$A$1:$B$547,2,FALSE))</f>
        <v/>
      </c>
      <c r="HB65" t="str">
        <f>IF(ISERROR(MATCH(HB$1,'CSC Mitre'!BL$1:BL$220,0)),"",VLOOKUP(HB$1,'Tactic Recode'!$A$1:$B$547,2,FALSE))</f>
        <v/>
      </c>
      <c r="HC65" t="str">
        <f>IF(ISERROR(MATCH(HC$1,'CSC Mitre'!BL$1:BL$220,0)),"",VLOOKUP(HC$1,'Tactic Recode'!$A$1:$B$547,2,FALSE))</f>
        <v/>
      </c>
      <c r="HD65" t="str">
        <f>IF(ISERROR(MATCH(HD$1,'CSC Mitre'!BL$1:BL$220,0)),"",VLOOKUP(HD$1,'Tactic Recode'!$A$1:$B$547,2,FALSE))</f>
        <v/>
      </c>
      <c r="HE65" t="str">
        <f>IF(ISERROR(MATCH(HE$1,'CSC Mitre'!BL$1:BL$220,0)),"",VLOOKUP(HE$1,'Tactic Recode'!$A$1:$B$547,2,FALSE))</f>
        <v/>
      </c>
      <c r="HF65" t="str">
        <f>IF(ISERROR(MATCH(HF$1,'CSC Mitre'!BL$1:BL$220,0)),"",VLOOKUP(HF$1,'Tactic Recode'!$A$1:$B$547,2,FALSE))</f>
        <v/>
      </c>
      <c r="HG65" t="str">
        <f>IF(ISERROR(MATCH(HG$1,'CSC Mitre'!BL$1:BL$220,0)),"",VLOOKUP(HG$1,'Tactic Recode'!$A$1:$B$547,2,FALSE))</f>
        <v/>
      </c>
      <c r="HH65" t="str">
        <f>IF(ISERROR(MATCH(HH$1,'CSC Mitre'!BL$1:BL$220,0)),"",VLOOKUP(HH$1,'Tactic Recode'!$A$1:$B$547,2,FALSE))</f>
        <v/>
      </c>
      <c r="HI65" t="str">
        <f>IF(ISERROR(MATCH(HI$1,'CSC Mitre'!BL$1:BL$220,0)),"",VLOOKUP(HI$1,'Tactic Recode'!$A$1:$B$547,2,FALSE))</f>
        <v/>
      </c>
      <c r="HJ65" t="str">
        <f>IF(ISERROR(MATCH(HJ$1,'CSC Mitre'!BL$1:BL$220,0)),"",VLOOKUP(HJ$1,'Tactic Recode'!$A$1:$B$547,2,FALSE))</f>
        <v/>
      </c>
      <c r="HK65" t="str">
        <f>IF(ISERROR(MATCH(HK$1,'CSC Mitre'!BL$1:BL$220,0)),"",VLOOKUP(HK$1,'Tactic Recode'!$A$1:$B$547,2,FALSE))</f>
        <v/>
      </c>
      <c r="HL65" t="str">
        <f>IF(ISERROR(MATCH(HL$1,'CSC Mitre'!BL$1:BL$220,0)),"",VLOOKUP(HL$1,'Tactic Recode'!$A$1:$B$547,2,FALSE))</f>
        <v/>
      </c>
      <c r="HM65" t="str">
        <f>IF(ISERROR(MATCH(HM$1,'CSC Mitre'!BL$1:BL$220,0)),"",VLOOKUP(HM$1,'Tactic Recode'!$A$1:$B$547,2,FALSE))</f>
        <v/>
      </c>
      <c r="HN65" t="str">
        <f>IF(ISERROR(MATCH(HN$1,'CSC Mitre'!BL$1:BL$220,0)),"",VLOOKUP(HN$1,'Tactic Recode'!$A$1:$B$547,2,FALSE))</f>
        <v/>
      </c>
      <c r="HO65" t="str">
        <f>IF(ISERROR(MATCH(HO$1,'CSC Mitre'!BL$1:BL$220,0)),"",VLOOKUP(HO$1,'Tactic Recode'!$A$1:$B$547,2,FALSE))</f>
        <v/>
      </c>
      <c r="HP65" t="str">
        <f>IF(ISERROR(MATCH(HP$1,'CSC Mitre'!BL$1:BL$220,0)),"",VLOOKUP(HP$1,'Tactic Recode'!$A$1:$B$547,2,FALSE))</f>
        <v/>
      </c>
      <c r="HQ65" t="str">
        <f>IF(ISERROR(MATCH(HQ$1,'CSC Mitre'!BL$1:BL$220,0)),"",VLOOKUP(HQ$1,'Tactic Recode'!$A$1:$B$547,2,FALSE))</f>
        <v/>
      </c>
      <c r="HR65" t="str">
        <f>IF(ISERROR(MATCH(HR$1,'CSC Mitre'!BL$1:BL$220,0)),"",VLOOKUP(HR$1,'Tactic Recode'!$A$1:$B$547,2,FALSE))</f>
        <v/>
      </c>
      <c r="HS65" t="str">
        <f>IF(ISERROR(MATCH(HS$1,'CSC Mitre'!BL$1:BL$220,0)),"",VLOOKUP(HS$1,'Tactic Recode'!$A$1:$B$547,2,FALSE))</f>
        <v/>
      </c>
      <c r="HT65" t="str">
        <f>IF(ISERROR(MATCH(HT$1,'CSC Mitre'!BL$1:BL$220,0)),"",VLOOKUP(HT$1,'Tactic Recode'!$A$1:$B$547,2,FALSE))</f>
        <v/>
      </c>
      <c r="HU65" t="str">
        <f>IF(ISERROR(MATCH(HU$1,'CSC Mitre'!BL$1:BL$220,0)),"",VLOOKUP(HU$1,'Tactic Recode'!$A$1:$B$547,2,FALSE))</f>
        <v/>
      </c>
      <c r="HV65" t="str">
        <f>IF(ISERROR(MATCH(HV$1,'CSC Mitre'!BL$1:BL$220,0)),"",VLOOKUP(HV$1,'Tactic Recode'!$A$1:$B$547,2,FALSE))</f>
        <v/>
      </c>
      <c r="HW65" t="str">
        <f>IF(ISERROR(MATCH(HW$1,'CSC Mitre'!BL$1:BL$220,0)),"",VLOOKUP(HW$1,'Tactic Recode'!$A$1:$B$547,2,FALSE))</f>
        <v/>
      </c>
      <c r="HX65" t="str">
        <f>IF(ISERROR(MATCH(HX$1,'CSC Mitre'!BL$1:BL$220,0)),"",VLOOKUP(HX$1,'Tactic Recode'!$A$1:$B$547,2,FALSE))</f>
        <v/>
      </c>
      <c r="HY65" t="str">
        <f>IF(ISERROR(MATCH(HY$1,'CSC Mitre'!BL$1:BL$220,0)),"",VLOOKUP(HY$1,'Tactic Recode'!$A$1:$B$547,2,FALSE))</f>
        <v/>
      </c>
      <c r="HZ65" t="str">
        <f>IF(ISERROR(MATCH(HZ$1,'CSC Mitre'!BL$1:BL$220,0)),"",VLOOKUP(HZ$1,'Tactic Recode'!$A$1:$B$547,2,FALSE))</f>
        <v/>
      </c>
      <c r="IA65" t="str">
        <f>IF(ISERROR(MATCH(IA$1,'CSC Mitre'!BL$1:BL$220,0)),"",VLOOKUP(IA$1,'Tactic Recode'!$A$1:$B$547,2,FALSE))</f>
        <v/>
      </c>
      <c r="IB65" t="str">
        <f>IF(ISERROR(MATCH(IB$1,'CSC Mitre'!BL$1:BL$220,0)),"",VLOOKUP(IB$1,'Tactic Recode'!$A$1:$B$547,2,FALSE))</f>
        <v/>
      </c>
      <c r="IC65" t="str">
        <f>IF(ISERROR(MATCH(IC$1,'CSC Mitre'!BL$1:BL$220,0)),"",VLOOKUP(IC$1,'Tactic Recode'!$A$1:$B$547,2,FALSE))</f>
        <v/>
      </c>
      <c r="ID65" t="str">
        <f>IF(ISERROR(MATCH(ID$1,'CSC Mitre'!BL$1:BL$220,0)),"",VLOOKUP(ID$1,'Tactic Recode'!$A$1:$B$547,2,FALSE))</f>
        <v/>
      </c>
      <c r="IE65" t="str">
        <f>IF(ISERROR(MATCH(IE$1,'CSC Mitre'!BL$1:BL$220,0)),"",VLOOKUP(IE$1,'Tactic Recode'!$A$1:$B$547,2,FALSE))</f>
        <v/>
      </c>
      <c r="IF65" t="str">
        <f>IF(ISERROR(MATCH(IF$1,'CSC Mitre'!BL$1:BL$220,0)),"",VLOOKUP(IF$1,'Tactic Recode'!$A$1:$B$547,2,FALSE))</f>
        <v/>
      </c>
      <c r="IG65" t="str">
        <f>IF(ISERROR(MATCH(IG$1,'CSC Mitre'!BL$1:BL$220,0)),"",VLOOKUP(IG$1,'Tactic Recode'!$A$1:$B$547,2,FALSE))</f>
        <v/>
      </c>
      <c r="IH65" t="str">
        <f>IF(ISERROR(MATCH(IH$1,'CSC Mitre'!BL$1:BL$220,0)),"",VLOOKUP(IH$1,'Tactic Recode'!$A$1:$B$547,2,FALSE))</f>
        <v/>
      </c>
      <c r="II65" t="str">
        <f>IF(ISERROR(MATCH(II$1,'CSC Mitre'!BL$1:BL$220,0)),"",VLOOKUP(II$1,'Tactic Recode'!$A$1:$B$547,2,FALSE))</f>
        <v/>
      </c>
      <c r="IJ65" t="str">
        <f>IF(ISERROR(MATCH(IJ$1,'CSC Mitre'!BL$1:BL$220,0)),"",VLOOKUP(IJ$1,'Tactic Recode'!$A$1:$B$547,2,FALSE))</f>
        <v/>
      </c>
      <c r="IK65" t="str">
        <f>IF(ISERROR(MATCH(IK$1,'CSC Mitre'!BL$1:BL$220,0)),"",VLOOKUP(IK$1,'Tactic Recode'!$A$1:$B$547,2,FALSE))</f>
        <v/>
      </c>
      <c r="IL65" t="str">
        <f>IF(ISERROR(MATCH(IL$1,'CSC Mitre'!BL$1:BL$220,0)),"",VLOOKUP(IL$1,'Tactic Recode'!$A$1:$B$547,2,FALSE))</f>
        <v/>
      </c>
      <c r="IM65" t="str">
        <f>IF(ISERROR(MATCH(IM$1,'CSC Mitre'!BL$1:BL$220,0)),"",VLOOKUP(IM$1,'Tactic Recode'!$A$1:$B$547,2,FALSE))</f>
        <v/>
      </c>
      <c r="IN65" t="str">
        <f>IF(ISERROR(MATCH(IN$1,'CSC Mitre'!BL$1:BL$220,0)),"",VLOOKUP(IN$1,'Tactic Recode'!$A$1:$B$547,2,FALSE))</f>
        <v/>
      </c>
      <c r="IO65" t="str">
        <f>IF(ISERROR(MATCH(IO$1,'CSC Mitre'!BL$1:BL$220,0)),"",VLOOKUP(IO$1,'Tactic Recode'!$A$1:$B$547,2,FALSE))</f>
        <v/>
      </c>
      <c r="IP65" t="str">
        <f>IF(ISERROR(MATCH(IP$1,'CSC Mitre'!BL$1:BL$220,0)),"",VLOOKUP(IP$1,'Tactic Recode'!$A$1:$B$547,2,FALSE))</f>
        <v/>
      </c>
      <c r="IQ65" t="str">
        <f>IF(ISERROR(MATCH(IQ$1,'CSC Mitre'!BL$1:BL$220,0)),"",VLOOKUP(IQ$1,'Tactic Recode'!$A$1:$B$547,2,FALSE))</f>
        <v/>
      </c>
      <c r="IR65" t="str">
        <f>IF(ISERROR(MATCH(IR$1,'CSC Mitre'!BL$1:BL$220,0)),"",VLOOKUP(IR$1,'Tactic Recode'!$A$1:$B$547,2,FALSE))</f>
        <v/>
      </c>
      <c r="IS65" t="str">
        <f>IF(ISERROR(MATCH(IS$1,'CSC Mitre'!BL$1:BL$220,0)),"",VLOOKUP(IS$1,'Tactic Recode'!$A$1:$B$547,2,FALSE))</f>
        <v/>
      </c>
      <c r="IT65" t="str">
        <f>IF(ISERROR(MATCH(IT$1,'CSC Mitre'!BL$1:BL$220,0)),"",VLOOKUP(IT$1,'Tactic Recode'!$A$1:$B$547,2,FALSE))</f>
        <v/>
      </c>
      <c r="IU65" t="str">
        <f>IF(ISERROR(MATCH(IU$1,'CSC Mitre'!BL$1:BL$220,0)),"",VLOOKUP(IU$1,'Tactic Recode'!$A$1:$B$547,2,FALSE))</f>
        <v/>
      </c>
      <c r="IV65" t="str">
        <f>IF(ISERROR(MATCH(IV$1,'CSC Mitre'!BL$1:BL$220,0)),"",VLOOKUP(IV$1,'Tactic Recode'!$A$1:$B$547,2,FALSE))</f>
        <v/>
      </c>
      <c r="IW65" t="str">
        <f>IF(ISERROR(MATCH(IW$1,'CSC Mitre'!BL$1:BL$220,0)),"",VLOOKUP(IW$1,'Tactic Recode'!$A$1:$B$547,2,FALSE))</f>
        <v/>
      </c>
      <c r="IX65" t="str">
        <f>IF(ISERROR(MATCH(IX$1,'CSC Mitre'!BL$1:BL$220,0)),"",VLOOKUP(IX$1,'Tactic Recode'!$A$1:$B$547,2,FALSE))</f>
        <v/>
      </c>
      <c r="IY65" t="str">
        <f>IF(ISERROR(MATCH(IY$1,'CSC Mitre'!BL$1:BL$220,0)),"",VLOOKUP(IY$1,'Tactic Recode'!$A$1:$B$547,2,FALSE))</f>
        <v/>
      </c>
      <c r="IZ65" t="str">
        <f>IF(ISERROR(MATCH(IZ$1,'CSC Mitre'!BL$1:BL$220,0)),"",VLOOKUP(IZ$1,'Tactic Recode'!$A$1:$B$547,2,FALSE))</f>
        <v/>
      </c>
      <c r="JA65" t="str">
        <f>IF(ISERROR(MATCH(JA$1,'CSC Mitre'!BL$1:BL$220,0)),"",VLOOKUP(JA$1,'Tactic Recode'!$A$1:$B$547,2,FALSE))</f>
        <v/>
      </c>
      <c r="JB65" t="str">
        <f>IF(ISERROR(MATCH(JB$1,'CSC Mitre'!BL$1:BL$220,0)),"",VLOOKUP(JB$1,'Tactic Recode'!$A$1:$B$547,2,FALSE))</f>
        <v/>
      </c>
      <c r="JC65" t="str">
        <f>IF(ISERROR(MATCH(JC$1,'CSC Mitre'!BL$1:BL$220,0)),"",VLOOKUP(JC$1,'Tactic Recode'!$A$1:$B$547,2,FALSE))</f>
        <v/>
      </c>
      <c r="JD65" t="str">
        <f>IF(ISERROR(MATCH(JD$1,'CSC Mitre'!BL$1:BL$220,0)),"",VLOOKUP(JD$1,'Tactic Recode'!$A$1:$B$547,2,FALSE))</f>
        <v/>
      </c>
      <c r="JE65" t="str">
        <f>IF(ISERROR(MATCH(JE$1,'CSC Mitre'!BL$1:BL$220,0)),"",VLOOKUP(JE$1,'Tactic Recode'!$A$1:$B$547,2,FALSE))</f>
        <v/>
      </c>
      <c r="JF65" t="str">
        <f>IF(ISERROR(MATCH(JF$1,'CSC Mitre'!BL$1:BL$220,0)),"",VLOOKUP(JF$1,'Tactic Recode'!$A$1:$B$547,2,FALSE))</f>
        <v/>
      </c>
      <c r="JG65" t="str">
        <f>IF(ISERROR(MATCH(JG$1,'CSC Mitre'!BL$1:BL$220,0)),"",VLOOKUP(JG$1,'Tactic Recode'!$A$1:$B$547,2,FALSE))</f>
        <v/>
      </c>
      <c r="JH65" t="str">
        <f>IF(ISERROR(MATCH(JH$1,'CSC Mitre'!BL$1:BL$220,0)),"",VLOOKUP(JH$1,'Tactic Recode'!$A$1:$B$547,2,FALSE))</f>
        <v/>
      </c>
      <c r="JI65" t="str">
        <f>IF(ISERROR(MATCH(JI$1,'CSC Mitre'!BL$1:BL$220,0)),"",VLOOKUP(JI$1,'Tactic Recode'!$A$1:$B$547,2,FALSE))</f>
        <v/>
      </c>
      <c r="JJ65" t="str">
        <f>IF(ISERROR(MATCH(JJ$1,'CSC Mitre'!BL$1:BL$220,0)),"",VLOOKUP(JJ$1,'Tactic Recode'!$A$1:$B$547,2,FALSE))</f>
        <v/>
      </c>
      <c r="JK65" t="str">
        <f>IF(ISERROR(MATCH(JK$1,'CSC Mitre'!BL$1:BL$220,0)),"",VLOOKUP(JK$1,'Tactic Recode'!$A$1:$B$547,2,FALSE))</f>
        <v/>
      </c>
      <c r="JL65" t="str">
        <f>IF(ISERROR(MATCH(JL$1,'CSC Mitre'!BL$1:BL$220,0)),"",VLOOKUP(JL$1,'Tactic Recode'!$A$1:$B$547,2,FALSE))</f>
        <v/>
      </c>
      <c r="JM65" t="str">
        <f>IF(ISERROR(MATCH(JM$1,'CSC Mitre'!BL$1:BL$220,0)),"",VLOOKUP(JM$1,'Tactic Recode'!$A$1:$B$547,2,FALSE))</f>
        <v/>
      </c>
      <c r="JN65" t="str">
        <f>IF(ISERROR(MATCH(JN$1,'CSC Mitre'!BL$1:BL$220,0)),"",VLOOKUP(JN$1,'Tactic Recode'!$A$1:$B$547,2,FALSE))</f>
        <v/>
      </c>
      <c r="JO65" t="str">
        <f>IF(ISERROR(MATCH(JO$1,'CSC Mitre'!BL$1:BL$220,0)),"",VLOOKUP(JO$1,'Tactic Recode'!$A$1:$B$547,2,FALSE))</f>
        <v/>
      </c>
      <c r="JP65" t="str">
        <f>IF(ISERROR(MATCH(JP$1,'CSC Mitre'!BL$1:BL$220,0)),"",VLOOKUP(JP$1,'Tactic Recode'!$A$1:$B$547,2,FALSE))</f>
        <v/>
      </c>
      <c r="JQ65" t="str">
        <f>IF(ISERROR(MATCH(JQ$1,'CSC Mitre'!BL$1:BL$220,0)),"",VLOOKUP(JQ$1,'Tactic Recode'!$A$1:$B$547,2,FALSE))</f>
        <v/>
      </c>
      <c r="JR65" t="str">
        <f>IF(ISERROR(MATCH(JR$1,'CSC Mitre'!BL$1:BL$220,0)),"",VLOOKUP(JR$1,'Tactic Recode'!$A$1:$B$547,2,FALSE))</f>
        <v/>
      </c>
      <c r="JS65" t="str">
        <f>IF(ISERROR(MATCH(JS$1,'CSC Mitre'!BL$1:BL$220,0)),"",VLOOKUP(JS$1,'Tactic Recode'!$A$1:$B$547,2,FALSE))</f>
        <v/>
      </c>
      <c r="JT65" t="str">
        <f>IF(ISERROR(MATCH(JT$1,'CSC Mitre'!BL$1:BL$220,0)),"",VLOOKUP(JT$1,'Tactic Recode'!$A$1:$B$547,2,FALSE))</f>
        <v/>
      </c>
      <c r="JU65" t="str">
        <f>IF(ISERROR(MATCH(JU$1,'CSC Mitre'!BL$1:BL$220,0)),"",VLOOKUP(JU$1,'Tactic Recode'!$A$1:$B$547,2,FALSE))</f>
        <v/>
      </c>
      <c r="JV65" t="str">
        <f>IF(ISERROR(MATCH(JV$1,'CSC Mitre'!BL$1:BL$220,0)),"",VLOOKUP(JV$1,'Tactic Recode'!$A$1:$B$547,2,FALSE))</f>
        <v/>
      </c>
      <c r="JW65" t="str">
        <f>IF(ISERROR(MATCH(JW$1,'CSC Mitre'!BL$1:BL$220,0)),"",VLOOKUP(JW$1,'Tactic Recode'!$A$1:$B$547,2,FALSE))</f>
        <v/>
      </c>
      <c r="JX65" t="str">
        <f>IF(ISERROR(MATCH(JX$1,'CSC Mitre'!BL$1:BL$220,0)),"",VLOOKUP(JX$1,'Tactic Recode'!$A$1:$B$547,2,FALSE))</f>
        <v/>
      </c>
      <c r="JY65" t="str">
        <f>IF(ISERROR(MATCH(JY$1,'CSC Mitre'!BL$1:BL$220,0)),"",VLOOKUP(JY$1,'Tactic Recode'!$A$1:$B$547,2,FALSE))</f>
        <v/>
      </c>
      <c r="JZ65" t="str">
        <f>IF(ISERROR(MATCH(JZ$1,'CSC Mitre'!BL$1:BL$220,0)),"",VLOOKUP(JZ$1,'Tactic Recode'!$A$1:$B$547,2,FALSE))</f>
        <v/>
      </c>
      <c r="KA65" t="str">
        <f>IF(ISERROR(MATCH(KA$1,'CSC Mitre'!BL$1:BL$220,0)),"",VLOOKUP(KA$1,'Tactic Recode'!$A$1:$B$547,2,FALSE))</f>
        <v/>
      </c>
      <c r="KB65" t="str">
        <f>IF(ISERROR(MATCH(KB$1,'CSC Mitre'!BL$1:BL$220,0)),"",VLOOKUP(KB$1,'Tactic Recode'!$A$1:$B$547,2,FALSE))</f>
        <v/>
      </c>
      <c r="KC65" t="str">
        <f>IF(ISERROR(MATCH(KC$1,'CSC Mitre'!BL$1:BL$220,0)),"",VLOOKUP(KC$1,'Tactic Recode'!$A$1:$B$547,2,FALSE))</f>
        <v/>
      </c>
      <c r="KD65" t="str">
        <f>IF(ISERROR(MATCH(KD$1,'CSC Mitre'!BL$1:BL$220,0)),"",VLOOKUP(KD$1,'Tactic Recode'!$A$1:$B$547,2,FALSE))</f>
        <v/>
      </c>
      <c r="KE65" t="str">
        <f>IF(ISERROR(MATCH(KE$1,'CSC Mitre'!BL$1:BL$220,0)),"",VLOOKUP(KE$1,'Tactic Recode'!$A$1:$B$547,2,FALSE))</f>
        <v/>
      </c>
      <c r="KF65" t="str">
        <f>IF(ISERROR(MATCH(KF$1,'CSC Mitre'!BL$1:BL$220,0)),"",VLOOKUP(KF$1,'Tactic Recode'!$A$1:$B$547,2,FALSE))</f>
        <v/>
      </c>
      <c r="KG65" t="str">
        <f>IF(ISERROR(MATCH(KG$1,'CSC Mitre'!BL$1:BL$220,0)),"",VLOOKUP(KG$1,'Tactic Recode'!$A$1:$B$547,2,FALSE))</f>
        <v/>
      </c>
      <c r="KH65" t="str">
        <f>IF(ISERROR(MATCH(KH$1,'CSC Mitre'!BL$1:BL$220,0)),"",VLOOKUP(KH$1,'Tactic Recode'!$A$1:$B$547,2,FALSE))</f>
        <v/>
      </c>
      <c r="KI65" t="str">
        <f>IF(ISERROR(MATCH(KI$1,'CSC Mitre'!BL$1:BL$220,0)),"",VLOOKUP(KI$1,'Tactic Recode'!$A$1:$B$547,2,FALSE))</f>
        <v/>
      </c>
      <c r="KJ65" t="str">
        <f>IF(ISERROR(MATCH(KJ$1,'CSC Mitre'!BL$1:BL$220,0)),"",VLOOKUP(KJ$1,'Tactic Recode'!$A$1:$B$547,2,FALSE))</f>
        <v/>
      </c>
      <c r="KK65" t="str">
        <f>IF(ISERROR(MATCH(KK$1,'CSC Mitre'!BL$1:BL$220,0)),"",VLOOKUP(KK$1,'Tactic Recode'!$A$1:$B$547,2,FALSE))</f>
        <v/>
      </c>
      <c r="KL65" t="str">
        <f>IF(ISERROR(MATCH(KL$1,'CSC Mitre'!BL$1:BL$220,0)),"",VLOOKUP(KL$1,'Tactic Recode'!$A$1:$B$547,2,FALSE))</f>
        <v/>
      </c>
      <c r="KM65" t="str">
        <f>IF(ISERROR(MATCH(KM$1,'CSC Mitre'!BL$1:BL$220,0)),"",VLOOKUP(KM$1,'Tactic Recode'!$A$1:$B$547,2,FALSE))</f>
        <v/>
      </c>
      <c r="KN65" t="str">
        <f>IF(ISERROR(MATCH(KN$1,'CSC Mitre'!BL$1:BL$220,0)),"",VLOOKUP(KN$1,'Tactic Recode'!$A$1:$B$547,2,FALSE))</f>
        <v/>
      </c>
      <c r="KO65" t="str">
        <f>IF(ISERROR(MATCH(KO$1,'CSC Mitre'!BL$1:BL$220,0)),"",VLOOKUP(KO$1,'Tactic Recode'!$A$1:$B$547,2,FALSE))</f>
        <v/>
      </c>
      <c r="KP65" t="str">
        <f>IF(ISERROR(MATCH(KP$1,'CSC Mitre'!BL$1:BL$220,0)),"",VLOOKUP(KP$1,'Tactic Recode'!$A$1:$B$547,2,FALSE))</f>
        <v/>
      </c>
      <c r="KQ65" t="str">
        <f>IF(ISERROR(MATCH(KQ$1,'CSC Mitre'!BL$1:BL$220,0)),"",VLOOKUP(KQ$1,'Tactic Recode'!$A$1:$B$547,2,FALSE))</f>
        <v/>
      </c>
      <c r="KR65" t="str">
        <f>IF(ISERROR(MATCH(KR$1,'CSC Mitre'!BL$1:BL$220,0)),"",VLOOKUP(KR$1,'Tactic Recode'!$A$1:$B$547,2,FALSE))</f>
        <v/>
      </c>
      <c r="KS65" t="str">
        <f>IF(ISERROR(MATCH(KS$1,'CSC Mitre'!BL$1:BL$220,0)),"",VLOOKUP(KS$1,'Tactic Recode'!$A$1:$B$547,2,FALSE))</f>
        <v/>
      </c>
      <c r="KT65" t="str">
        <f>IF(ISERROR(MATCH(KT$1,'CSC Mitre'!BL$1:BL$220,0)),"",VLOOKUP(KT$1,'Tactic Recode'!$A$1:$B$547,2,FALSE))</f>
        <v/>
      </c>
      <c r="KU65" t="str">
        <f>IF(ISERROR(MATCH(KU$1,'CSC Mitre'!BL$1:BL$220,0)),"",VLOOKUP(KU$1,'Tactic Recode'!$A$1:$B$547,2,FALSE))</f>
        <v/>
      </c>
      <c r="KV65" t="str">
        <f>IF(ISERROR(MATCH(KV$1,'CSC Mitre'!BL$1:BL$220,0)),"",VLOOKUP(KV$1,'Tactic Recode'!$A$1:$B$547,2,FALSE))</f>
        <v/>
      </c>
      <c r="KW65" t="str">
        <f>IF(ISERROR(MATCH(KW$1,'CSC Mitre'!BL$1:BL$220,0)),"",VLOOKUP(KW$1,'Tactic Recode'!$A$1:$B$547,2,FALSE))</f>
        <v/>
      </c>
      <c r="KX65" t="str">
        <f>IF(ISERROR(MATCH(KX$1,'CSC Mitre'!BL$1:BL$220,0)),"",VLOOKUP(KX$1,'Tactic Recode'!$A$1:$B$547,2,FALSE))</f>
        <v/>
      </c>
      <c r="KY65" t="str">
        <f>IF(ISERROR(MATCH(KY$1,'CSC Mitre'!BL$1:BL$220,0)),"",VLOOKUP(KY$1,'Tactic Recode'!$A$1:$B$547,2,FALSE))</f>
        <v/>
      </c>
      <c r="KZ65" t="str">
        <f>IF(ISERROR(MATCH(KZ$1,'CSC Mitre'!BL$1:BL$220,0)),"",VLOOKUP(KZ$1,'Tactic Recode'!$A$1:$B$547,2,FALSE))</f>
        <v/>
      </c>
      <c r="LA65" t="str">
        <f>IF(ISERROR(MATCH(LA$1,'CSC Mitre'!BL$1:BL$220,0)),"",VLOOKUP(LA$1,'Tactic Recode'!$A$1:$B$547,2,FALSE))</f>
        <v/>
      </c>
      <c r="LB65" t="str">
        <f>IF(ISERROR(MATCH(LB$1,'CSC Mitre'!BL$1:BL$220,0)),"",VLOOKUP(LB$1,'Tactic Recode'!$A$1:$B$547,2,FALSE))</f>
        <v/>
      </c>
      <c r="LC65" t="str">
        <f>IF(ISERROR(MATCH(LC$1,'CSC Mitre'!BL$1:BL$220,0)),"",VLOOKUP(LC$1,'Tactic Recode'!$A$1:$B$547,2,FALSE))</f>
        <v/>
      </c>
      <c r="LD65" t="str">
        <f>IF(ISERROR(MATCH(LD$1,'CSC Mitre'!BL$1:BL$220,0)),"",VLOOKUP(LD$1,'Tactic Recode'!$A$1:$B$547,2,FALSE))</f>
        <v/>
      </c>
      <c r="LE65" t="str">
        <f>IF(ISERROR(MATCH(LE$1,'CSC Mitre'!BL$1:BL$220,0)),"",VLOOKUP(LE$1,'Tactic Recode'!$A$1:$B$547,2,FALSE))</f>
        <v/>
      </c>
      <c r="LF65" t="str">
        <f>IF(ISERROR(MATCH(LF$1,'CSC Mitre'!BL$1:BL$220,0)),"",VLOOKUP(LF$1,'Tactic Recode'!$A$1:$B$547,2,FALSE))</f>
        <v/>
      </c>
      <c r="LG65" t="str">
        <f>IF(ISERROR(MATCH(LG$1,'CSC Mitre'!BL$1:BL$220,0)),"",VLOOKUP(LG$1,'Tactic Recode'!$A$1:$B$547,2,FALSE))</f>
        <v/>
      </c>
      <c r="LH65" t="str">
        <f>IF(ISERROR(MATCH(LH$1,'CSC Mitre'!BL$1:BL$220,0)),"",VLOOKUP(LH$1,'Tactic Recode'!$A$1:$B$547,2,FALSE))</f>
        <v/>
      </c>
      <c r="LI65" t="str">
        <f>IF(ISERROR(MATCH(LI$1,'CSC Mitre'!BL$1:BL$220,0)),"",VLOOKUP(LI$1,'Tactic Recode'!$A$1:$B$547,2,FALSE))</f>
        <v/>
      </c>
      <c r="LJ65" t="str">
        <f>IF(ISERROR(MATCH(LJ$1,'CSC Mitre'!BL$1:BL$220,0)),"",VLOOKUP(LJ$1,'Tactic Recode'!$A$1:$B$547,2,FALSE))</f>
        <v/>
      </c>
      <c r="LK65" t="str">
        <f>IF(ISERROR(MATCH(LK$1,'CSC Mitre'!BL$1:BL$220,0)),"",VLOOKUP(LK$1,'Tactic Recode'!$A$1:$B$547,2,FALSE))</f>
        <v/>
      </c>
      <c r="LL65" t="str">
        <f>IF(ISERROR(MATCH(LL$1,'CSC Mitre'!BL$1:BL$220,0)),"",VLOOKUP(LL$1,'Tactic Recode'!$A$1:$B$547,2,FALSE))</f>
        <v/>
      </c>
      <c r="LM65" t="str">
        <f>IF(ISERROR(MATCH(LM$1,'CSC Mitre'!BL$1:BL$220,0)),"",VLOOKUP(LM$1,'Tactic Recode'!$A$1:$B$547,2,FALSE))</f>
        <v/>
      </c>
      <c r="LN65" t="str">
        <f>IF(ISERROR(MATCH(LN$1,'CSC Mitre'!BL$1:BL$220,0)),"",VLOOKUP(LN$1,'Tactic Recode'!$A$1:$B$547,2,FALSE))</f>
        <v/>
      </c>
      <c r="LO65" t="str">
        <f>IF(ISERROR(MATCH(LO$1,'CSC Mitre'!BL$1:BL$220,0)),"",VLOOKUP(LO$1,'Tactic Recode'!$A$1:$B$547,2,FALSE))</f>
        <v/>
      </c>
      <c r="LP65" t="str">
        <f>IF(ISERROR(MATCH(LP$1,'CSC Mitre'!BL$1:BL$220,0)),"",VLOOKUP(LP$1,'Tactic Recode'!$A$1:$B$547,2,FALSE))</f>
        <v/>
      </c>
      <c r="LQ65" t="str">
        <f>IF(ISERROR(MATCH(LQ$1,'CSC Mitre'!BL$1:BL$220,0)),"",VLOOKUP(LQ$1,'Tactic Recode'!$A$1:$B$547,2,FALSE))</f>
        <v/>
      </c>
      <c r="LR65" t="str">
        <f>IF(ISERROR(MATCH(LR$1,'CSC Mitre'!BL$1:BL$220,0)),"",VLOOKUP(LR$1,'Tactic Recode'!$A$1:$B$547,2,FALSE))</f>
        <v/>
      </c>
      <c r="LS65" t="str">
        <f>IF(ISERROR(MATCH(LS$1,'CSC Mitre'!BL$1:BL$220,0)),"",VLOOKUP(LS$1,'Tactic Recode'!$A$1:$B$547,2,FALSE))</f>
        <v/>
      </c>
      <c r="LT65" t="str">
        <f>IF(ISERROR(MATCH(LT$1,'CSC Mitre'!BL$1:BL$220,0)),"",VLOOKUP(LT$1,'Tactic Recode'!$A$1:$B$547,2,FALSE))</f>
        <v/>
      </c>
      <c r="LU65" t="str">
        <f>IF(ISERROR(MATCH(LU$1,'CSC Mitre'!BL$1:BL$220,0)),"",VLOOKUP(LU$1,'Tactic Recode'!$A$1:$B$547,2,FALSE))</f>
        <v/>
      </c>
      <c r="LV65" t="str">
        <f>IF(ISERROR(MATCH(LV$1,'CSC Mitre'!BL$1:BL$220,0)),"",VLOOKUP(LV$1,'Tactic Recode'!$A$1:$B$547,2,FALSE))</f>
        <v/>
      </c>
      <c r="LW65" t="str">
        <f>IF(ISERROR(MATCH(LW$1,'CSC Mitre'!BL$1:BL$220,0)),"",VLOOKUP(LW$1,'Tactic Recode'!$A$1:$B$547,2,FALSE))</f>
        <v/>
      </c>
      <c r="LX65" t="str">
        <f>IF(ISERROR(MATCH(LX$1,'CSC Mitre'!BL$1:BL$220,0)),"",VLOOKUP(LX$1,'Tactic Recode'!$A$1:$B$547,2,FALSE))</f>
        <v/>
      </c>
      <c r="LY65" t="str">
        <f>IF(ISERROR(MATCH(LY$1,'CSC Mitre'!BL$1:BL$220,0)),"",VLOOKUP(LY$1,'Tactic Recode'!$A$1:$B$547,2,FALSE))</f>
        <v/>
      </c>
      <c r="LZ65" t="str">
        <f>IF(ISERROR(MATCH(LZ$1,'CSC Mitre'!BL$1:BL$220,0)),"",VLOOKUP(LZ$1,'Tactic Recode'!$A$1:$B$547,2,FALSE))</f>
        <v/>
      </c>
      <c r="MA65" t="str">
        <f>IF(ISERROR(MATCH(MA$1,'CSC Mitre'!BL$1:BL$220,0)),"",VLOOKUP(MA$1,'Tactic Recode'!$A$1:$B$547,2,FALSE))</f>
        <v/>
      </c>
      <c r="MB65" t="str">
        <f>IF(ISERROR(MATCH(MB$1,'CSC Mitre'!BL$1:BL$220,0)),"",VLOOKUP(MB$1,'Tactic Recode'!$A$1:$B$547,2,FALSE))</f>
        <v/>
      </c>
      <c r="MC65" t="str">
        <f>IF(ISERROR(MATCH(MC$1,'CSC Mitre'!BL$1:BL$220,0)),"",VLOOKUP(MC$1,'Tactic Recode'!$A$1:$B$547,2,FALSE))</f>
        <v/>
      </c>
      <c r="MD65" t="str">
        <f>IF(ISERROR(MATCH(MD$1,'CSC Mitre'!BL$1:BL$220,0)),"",VLOOKUP(MD$1,'Tactic Recode'!$A$1:$B$547,2,FALSE))</f>
        <v/>
      </c>
      <c r="ME65" t="str">
        <f>IF(ISERROR(MATCH(ME$1,'CSC Mitre'!BL$1:BL$220,0)),"",VLOOKUP(ME$1,'Tactic Recode'!$A$1:$B$547,2,FALSE))</f>
        <v/>
      </c>
      <c r="MF65" t="str">
        <f>IF(ISERROR(MATCH(MF$1,'CSC Mitre'!BL$1:BL$220,0)),"",VLOOKUP(MF$1,'Tactic Recode'!$A$1:$B$547,2,FALSE))</f>
        <v/>
      </c>
      <c r="MG65" t="str">
        <f>IF(ISERROR(MATCH(MG$1,'CSC Mitre'!BL$1:BL$220,0)),"",VLOOKUP(MG$1,'Tactic Recode'!$A$1:$B$547,2,FALSE))</f>
        <v/>
      </c>
      <c r="MH65" t="str">
        <f>IF(ISERROR(MATCH(MH$1,'CSC Mitre'!BL$1:BL$220,0)),"",VLOOKUP(MH$1,'Tactic Recode'!$A$1:$B$547,2,FALSE))</f>
        <v/>
      </c>
      <c r="MI65" t="str">
        <f>IF(ISERROR(MATCH(MI$1,'CSC Mitre'!BL$1:BL$220,0)),"",VLOOKUP(MI$1,'Tactic Recode'!$A$1:$B$547,2,FALSE))</f>
        <v/>
      </c>
      <c r="MJ65" t="str">
        <f>IF(ISERROR(MATCH(MJ$1,'CSC Mitre'!BL$1:BL$220,0)),"",VLOOKUP(MJ$1,'Tactic Recode'!$A$1:$B$547,2,FALSE))</f>
        <v/>
      </c>
      <c r="MK65" t="str">
        <f>IF(ISERROR(MATCH(MK$1,'CSC Mitre'!BL$1:BL$220,0)),"",VLOOKUP(MK$1,'Tactic Recode'!$A$1:$B$547,2,FALSE))</f>
        <v/>
      </c>
      <c r="ML65" t="str">
        <f>IF(ISERROR(MATCH(ML$1,'CSC Mitre'!BL$1:BL$220,0)),"",VLOOKUP(ML$1,'Tactic Recode'!$A$1:$B$547,2,FALSE))</f>
        <v/>
      </c>
      <c r="MM65" t="str">
        <f>IF(ISERROR(MATCH(MM$1,'CSC Mitre'!BL$1:BL$220,0)),"",VLOOKUP(MM$1,'Tactic Recode'!$A$1:$B$547,2,FALSE))</f>
        <v/>
      </c>
      <c r="MN65" t="str">
        <f>IF(ISERROR(MATCH(MN$1,'CSC Mitre'!BL$1:BL$220,0)),"",VLOOKUP(MN$1,'Tactic Recode'!$A$1:$B$547,2,FALSE))</f>
        <v/>
      </c>
      <c r="MO65" t="str">
        <f>IF(ISERROR(MATCH(MO$1,'CSC Mitre'!BL$1:BL$220,0)),"",VLOOKUP(MO$1,'Tactic Recode'!$A$1:$B$547,2,FALSE))</f>
        <v/>
      </c>
      <c r="MP65" t="str">
        <f>IF(ISERROR(MATCH(MP$1,'CSC Mitre'!BL$1:BL$220,0)),"",VLOOKUP(MP$1,'Tactic Recode'!$A$1:$B$547,2,FALSE))</f>
        <v/>
      </c>
      <c r="MQ65" t="str">
        <f>IF(ISERROR(MATCH(MQ$1,'CSC Mitre'!BL$1:BL$220,0)),"",VLOOKUP(MQ$1,'Tactic Recode'!$A$1:$B$547,2,FALSE))</f>
        <v/>
      </c>
      <c r="MR65" t="str">
        <f>IF(ISERROR(MATCH(MR$1,'CSC Mitre'!BL$1:BL$220,0)),"",VLOOKUP(MR$1,'Tactic Recode'!$A$1:$B$547,2,FALSE))</f>
        <v/>
      </c>
      <c r="MS65" t="str">
        <f>IF(ISERROR(MATCH(MS$1,'CSC Mitre'!BL$1:BL$220,0)),"",VLOOKUP(MS$1,'Tactic Recode'!$A$1:$B$547,2,FALSE))</f>
        <v/>
      </c>
      <c r="MT65" t="str">
        <f>IF(ISERROR(MATCH(MT$1,'CSC Mitre'!BL$1:BL$220,0)),"",VLOOKUP(MT$1,'Tactic Recode'!$A$1:$B$547,2,FALSE))</f>
        <v/>
      </c>
      <c r="MU65" t="str">
        <f>IF(ISERROR(MATCH(MU$1,'CSC Mitre'!BL$1:BL$220,0)),"",VLOOKUP(MU$1,'Tactic Recode'!$A$1:$B$547,2,FALSE))</f>
        <v/>
      </c>
      <c r="MV65" t="str">
        <f>IF(ISERROR(MATCH(MV$1,'CSC Mitre'!BL$1:BL$220,0)),"",VLOOKUP(MV$1,'Tactic Recode'!$A$1:$B$547,2,FALSE))</f>
        <v/>
      </c>
      <c r="MW65" t="str">
        <f>IF(ISERROR(MATCH(MW$1,'CSC Mitre'!BL$1:BL$220,0)),"",VLOOKUP(MW$1,'Tactic Recode'!$A$1:$B$547,2,FALSE))</f>
        <v/>
      </c>
      <c r="MX65" t="str">
        <f>IF(ISERROR(MATCH(MX$1,'CSC Mitre'!BL$1:BL$220,0)),"",VLOOKUP(MX$1,'Tactic Recode'!$A$1:$B$547,2,FALSE))</f>
        <v/>
      </c>
      <c r="MY65" t="str">
        <f>IF(ISERROR(MATCH(MY$1,'CSC Mitre'!BL$1:BL$220,0)),"",VLOOKUP(MY$1,'Tactic Recode'!$A$1:$B$547,2,FALSE))</f>
        <v/>
      </c>
      <c r="MZ65" t="str">
        <f>IF(ISERROR(MATCH(MZ$1,'CSC Mitre'!BL$1:BL$220,0)),"",VLOOKUP(MZ$1,'Tactic Recode'!$A$1:$B$547,2,FALSE))</f>
        <v/>
      </c>
      <c r="NA65" t="str">
        <f>IF(ISERROR(MATCH(NA$1,'CSC Mitre'!BL$1:BL$220,0)),"",VLOOKUP(NA$1,'Tactic Recode'!$A$1:$B$547,2,FALSE))</f>
        <v/>
      </c>
      <c r="NB65" t="str">
        <f>IF(ISERROR(MATCH(NB$1,'CSC Mitre'!BL$1:BL$220,0)),"",VLOOKUP(NB$1,'Tactic Recode'!$A$1:$B$547,2,FALSE))</f>
        <v/>
      </c>
      <c r="NC65" t="str">
        <f>IF(ISERROR(MATCH(NC$1,'CSC Mitre'!BL$1:BL$220,0)),"",VLOOKUP(NC$1,'Tactic Recode'!$A$1:$B$547,2,FALSE))</f>
        <v/>
      </c>
      <c r="ND65" t="str">
        <f>IF(ISERROR(MATCH(ND$1,'CSC Mitre'!BL$1:BL$220,0)),"",VLOOKUP(ND$1,'Tactic Recode'!$A$1:$B$547,2,FALSE))</f>
        <v/>
      </c>
      <c r="NE65" t="str">
        <f>IF(ISERROR(MATCH(NE$1,'CSC Mitre'!BL$1:BL$220,0)),"",VLOOKUP(NE$1,'Tactic Recode'!$A$1:$B$547,2,FALSE))</f>
        <v/>
      </c>
      <c r="NF65" t="str">
        <f>IF(ISERROR(MATCH(NF$1,'CSC Mitre'!BL$1:BL$220,0)),"",VLOOKUP(NF$1,'Tactic Recode'!$A$1:$B$547,2,FALSE))</f>
        <v/>
      </c>
      <c r="NG65" t="str">
        <f>IF(ISERROR(MATCH(NG$1,'CSC Mitre'!BL$1:BL$220,0)),"",VLOOKUP(NG$1,'Tactic Recode'!$A$1:$B$547,2,FALSE))</f>
        <v/>
      </c>
      <c r="NH65" t="str">
        <f>IF(ISERROR(MATCH(NH$1,'CSC Mitre'!BL$1:BL$220,0)),"",VLOOKUP(NH$1,'Tactic Recode'!$A$1:$B$547,2,FALSE))</f>
        <v/>
      </c>
      <c r="NI65" t="str">
        <f>IF(ISERROR(MATCH(NI$1,'CSC Mitre'!BL$1:BL$220,0)),"",VLOOKUP(NI$1,'Tactic Recode'!$A$1:$B$547,2,FALSE))</f>
        <v/>
      </c>
      <c r="NJ65" t="str">
        <f>IF(ISERROR(MATCH(NJ$1,'CSC Mitre'!BL$1:BL$220,0)),"",VLOOKUP(NJ$1,'Tactic Recode'!$A$1:$B$547,2,FALSE))</f>
        <v/>
      </c>
      <c r="NK65" t="str">
        <f>IF(ISERROR(MATCH(NK$1,'CSC Mitre'!BL$1:BL$220,0)),"",VLOOKUP(NK$1,'Tactic Recode'!$A$1:$B$547,2,FALSE))</f>
        <v/>
      </c>
      <c r="NL65" t="str">
        <f>IF(ISERROR(MATCH(NL$1,'CSC Mitre'!BL$1:BL$220,0)),"",VLOOKUP(NL$1,'Tactic Recode'!$A$1:$B$547,2,FALSE))</f>
        <v/>
      </c>
      <c r="NM65" t="str">
        <f>IF(ISERROR(MATCH(NM$1,'CSC Mitre'!BL$1:BL$220,0)),"",VLOOKUP(NM$1,'Tactic Recode'!$A$1:$B$547,2,FALSE))</f>
        <v/>
      </c>
      <c r="NN65" t="str">
        <f>IF(ISERROR(MATCH(NN$1,'CSC Mitre'!BL$1:BL$220,0)),"",VLOOKUP(NN$1,'Tactic Recode'!$A$1:$B$547,2,FALSE))</f>
        <v/>
      </c>
      <c r="NO65" t="str">
        <f>IF(ISERROR(MATCH(NO$1,'CSC Mitre'!BL$1:BL$220,0)),"",VLOOKUP(NO$1,'Tactic Recode'!$A$1:$B$547,2,FALSE))</f>
        <v/>
      </c>
      <c r="NP65" t="str">
        <f>IF(ISERROR(MATCH(NP$1,'CSC Mitre'!BL$1:BL$220,0)),"",VLOOKUP(NP$1,'Tactic Recode'!$A$1:$B$547,2,FALSE))</f>
        <v/>
      </c>
      <c r="NQ65" t="str">
        <f>IF(ISERROR(MATCH(NQ$1,'CSC Mitre'!BL$1:BL$220,0)),"",VLOOKUP(NQ$1,'Tactic Recode'!$A$1:$B$547,2,FALSE))</f>
        <v/>
      </c>
      <c r="NR65" t="str">
        <f>IF(ISERROR(MATCH(NR$1,'CSC Mitre'!BL$1:BL$220,0)),"",VLOOKUP(NR$1,'Tactic Recode'!$A$1:$B$547,2,FALSE))</f>
        <v/>
      </c>
      <c r="NS65" t="str">
        <f>IF(ISERROR(MATCH(NS$1,'CSC Mitre'!BL$1:BL$220,0)),"",VLOOKUP(NS$1,'Tactic Recode'!$A$1:$B$547,2,FALSE))</f>
        <v/>
      </c>
      <c r="NT65" t="str">
        <f>IF(ISERROR(MATCH(NT$1,'CSC Mitre'!BL$1:BL$220,0)),"",VLOOKUP(NT$1,'Tactic Recode'!$A$1:$B$547,2,FALSE))</f>
        <v/>
      </c>
      <c r="NU65" t="str">
        <f>IF(ISERROR(MATCH(NU$1,'CSC Mitre'!BL$1:BL$220,0)),"",VLOOKUP(NU$1,'Tactic Recode'!$A$1:$B$547,2,FALSE))</f>
        <v/>
      </c>
      <c r="NV65" t="str">
        <f>IF(ISERROR(MATCH(NV$1,'CSC Mitre'!BL$1:BL$220,0)),"",VLOOKUP(NV$1,'Tactic Recode'!$A$1:$B$547,2,FALSE))</f>
        <v/>
      </c>
      <c r="NW65" t="str">
        <f>IF(ISERROR(MATCH(NW$1,'CSC Mitre'!BL$1:BL$220,0)),"",VLOOKUP(NW$1,'Tactic Recode'!$A$1:$B$547,2,FALSE))</f>
        <v/>
      </c>
      <c r="NX65" t="str">
        <f>IF(ISERROR(MATCH(NX$1,'CSC Mitre'!BL$1:BL$220,0)),"",VLOOKUP(NX$1,'Tactic Recode'!$A$1:$B$547,2,FALSE))</f>
        <v/>
      </c>
      <c r="NY65" t="str">
        <f>IF(ISERROR(MATCH(NY$1,'CSC Mitre'!BL$1:BL$220,0)),"",VLOOKUP(NY$1,'Tactic Recode'!$A$1:$B$547,2,FALSE))</f>
        <v/>
      </c>
      <c r="NZ65" t="str">
        <f>IF(ISERROR(MATCH(NZ$1,'CSC Mitre'!BL$1:BL$220,0)),"",VLOOKUP(NZ$1,'Tactic Recode'!$A$1:$B$547,2,FALSE))</f>
        <v/>
      </c>
      <c r="OA65" t="str">
        <f>IF(ISERROR(MATCH(OA$1,'CSC Mitre'!BL$1:BL$220,0)),"",VLOOKUP(OA$1,'Tactic Recode'!$A$1:$B$547,2,FALSE))</f>
        <v/>
      </c>
      <c r="OB65" t="str">
        <f>IF(ISERROR(MATCH(OB$1,'CSC Mitre'!BL$1:BL$220,0)),"",VLOOKUP(OB$1,'Tactic Recode'!$A$1:$B$547,2,FALSE))</f>
        <v/>
      </c>
      <c r="OC65" t="str">
        <f>IF(ISERROR(MATCH(OC$1,'CSC Mitre'!BL$1:BL$220,0)),"",VLOOKUP(OC$1,'Tactic Recode'!$A$1:$B$547,2,FALSE))</f>
        <v/>
      </c>
      <c r="OD65" t="str">
        <f>IF(ISERROR(MATCH(OD$1,'CSC Mitre'!BL$1:BL$220,0)),"",VLOOKUP(OD$1,'Tactic Recode'!$A$1:$B$547,2,FALSE))</f>
        <v/>
      </c>
      <c r="OE65" t="str">
        <f>IF(ISERROR(MATCH(OE$1,'CSC Mitre'!BL$1:BL$220,0)),"",VLOOKUP(OE$1,'Tactic Recode'!$A$1:$B$547,2,FALSE))</f>
        <v/>
      </c>
      <c r="OF65" t="str">
        <f>IF(ISERROR(MATCH(OF$1,'CSC Mitre'!BL$1:BL$220,0)),"",VLOOKUP(OF$1,'Tactic Recode'!$A$1:$B$547,2,FALSE))</f>
        <v/>
      </c>
      <c r="OG65" t="str">
        <f>IF(ISERROR(MATCH(OG$1,'CSC Mitre'!BL$1:BL$220,0)),"",VLOOKUP(OG$1,'Tactic Recode'!$A$1:$B$547,2,FALSE))</f>
        <v/>
      </c>
      <c r="OH65" t="str">
        <f>IF(ISERROR(MATCH(OH$1,'CSC Mitre'!BL$1:BL$220,0)),"",VLOOKUP(OH$1,'Tactic Recode'!$A$1:$B$547,2,FALSE))</f>
        <v/>
      </c>
      <c r="OI65" t="str">
        <f>IF(ISERROR(MATCH(OI$1,'CSC Mitre'!BL$1:BL$220,0)),"",VLOOKUP(OI$1,'Tactic Recode'!$A$1:$B$547,2,FALSE))</f>
        <v/>
      </c>
      <c r="OJ65" t="str">
        <f>IF(ISERROR(MATCH(OJ$1,'CSC Mitre'!BL$1:BL$220,0)),"",VLOOKUP(OJ$1,'Tactic Recode'!$A$1:$B$547,2,FALSE))</f>
        <v/>
      </c>
      <c r="OK65" t="str">
        <f>IF(ISERROR(MATCH(OK$1,'CSC Mitre'!BL$1:BL$220,0)),"",VLOOKUP(OK$1,'Tactic Recode'!$A$1:$B$547,2,FALSE))</f>
        <v/>
      </c>
      <c r="OL65" t="str">
        <f>IF(ISERROR(MATCH(OL$1,'CSC Mitre'!BL$1:BL$220,0)),"",VLOOKUP(OL$1,'Tactic Recode'!$A$1:$B$547,2,FALSE))</f>
        <v/>
      </c>
      <c r="OM65" t="str">
        <f>IF(ISERROR(MATCH(OM$1,'CSC Mitre'!BL$1:BL$220,0)),"",VLOOKUP(OM$1,'Tactic Recode'!$A$1:$B$547,2,FALSE))</f>
        <v/>
      </c>
      <c r="ON65" t="str">
        <f>IF(ISERROR(MATCH(ON$1,'CSC Mitre'!BL$1:BL$220,0)),"",VLOOKUP(ON$1,'Tactic Recode'!$A$1:$B$547,2,FALSE))</f>
        <v/>
      </c>
      <c r="OO65" t="str">
        <f>IF(ISERROR(MATCH(OO$1,'CSC Mitre'!BL$1:BL$220,0)),"",VLOOKUP(OO$1,'Tactic Recode'!$A$1:$B$547,2,FALSE))</f>
        <v/>
      </c>
      <c r="OP65" t="str">
        <f>IF(ISERROR(MATCH(OP$1,'CSC Mitre'!BL$1:BL$220,0)),"",VLOOKUP(OP$1,'Tactic Recode'!$A$1:$B$547,2,FALSE))</f>
        <v/>
      </c>
      <c r="OQ65" t="str">
        <f>IF(ISERROR(MATCH(OQ$1,'CSC Mitre'!BL$1:BL$220,0)),"",VLOOKUP(OQ$1,'Tactic Recode'!$A$1:$B$547,2,FALSE))</f>
        <v/>
      </c>
      <c r="OR65" t="str">
        <f>IF(ISERROR(MATCH(OR$1,'CSC Mitre'!BL$1:BL$220,0)),"",VLOOKUP(OR$1,'Tactic Recode'!$A$1:$B$547,2,FALSE))</f>
        <v/>
      </c>
      <c r="OS65" t="str">
        <f>IF(ISERROR(MATCH(OS$1,'CSC Mitre'!BL$1:BL$220,0)),"",VLOOKUP(OS$1,'Tactic Recode'!$A$1:$B$547,2,FALSE))</f>
        <v/>
      </c>
      <c r="OT65" t="str">
        <f>IF(ISERROR(MATCH(OT$1,'CSC Mitre'!BL$1:BL$220,0)),"",VLOOKUP(OT$1,'Tactic Recode'!$A$1:$B$547,2,FALSE))</f>
        <v/>
      </c>
      <c r="OU65" t="str">
        <f>IF(ISERROR(MATCH(OU$1,'CSC Mitre'!BL$1:BL$220,0)),"",VLOOKUP(OU$1,'Tactic Recode'!$A$1:$B$547,2,FALSE))</f>
        <v/>
      </c>
      <c r="OV65" t="str">
        <f>IF(ISERROR(MATCH(OV$1,'CSC Mitre'!BL$1:BL$220,0)),"",VLOOKUP(OV$1,'Tactic Recode'!$A$1:$B$547,2,FALSE))</f>
        <v/>
      </c>
      <c r="OW65" t="str">
        <f>IF(ISERROR(MATCH(OW$1,'CSC Mitre'!BL$1:BL$220,0)),"",VLOOKUP(OW$1,'Tactic Recode'!$A$1:$B$547,2,FALSE))</f>
        <v/>
      </c>
      <c r="OX65" t="str">
        <f>IF(ISERROR(MATCH(OX$1,'CSC Mitre'!BL$1:BL$220,0)),"",VLOOKUP(OX$1,'Tactic Recode'!$A$1:$B$547,2,FALSE))</f>
        <v/>
      </c>
      <c r="OY65" t="str">
        <f>IF(ISERROR(MATCH(OY$1,'CSC Mitre'!BL$1:BL$220,0)),"",VLOOKUP(OY$1,'Tactic Recode'!$A$1:$B$547,2,FALSE))</f>
        <v/>
      </c>
      <c r="OZ65" t="str">
        <f>IF(ISERROR(MATCH(OZ$1,'CSC Mitre'!BL$1:BL$220,0)),"",VLOOKUP(OZ$1,'Tactic Recode'!$A$1:$B$547,2,FALSE))</f>
        <v/>
      </c>
      <c r="PA65" t="str">
        <f>IF(ISERROR(MATCH(PA$1,'CSC Mitre'!BL$1:BL$220,0)),"",VLOOKUP(PA$1,'Tactic Recode'!$A$1:$B$547,2,FALSE))</f>
        <v/>
      </c>
      <c r="PB65" t="str">
        <f>IF(ISERROR(MATCH(PB$1,'CSC Mitre'!BL$1:BL$220,0)),"",VLOOKUP(PB$1,'Tactic Recode'!$A$1:$B$547,2,FALSE))</f>
        <v/>
      </c>
      <c r="PC65" t="str">
        <f>IF(ISERROR(MATCH(PC$1,'CSC Mitre'!BL$1:BL$220,0)),"",VLOOKUP(PC$1,'Tactic Recode'!$A$1:$B$547,2,FALSE))</f>
        <v/>
      </c>
      <c r="PD65" t="str">
        <f>IF(ISERROR(MATCH(PD$1,'CSC Mitre'!BL$1:BL$220,0)),"",VLOOKUP(PD$1,'Tactic Recode'!$A$1:$B$547,2,FALSE))</f>
        <v/>
      </c>
      <c r="PE65" t="str">
        <f>IF(ISERROR(MATCH(PE$1,'CSC Mitre'!BL$1:BL$220,0)),"",VLOOKUP(PE$1,'Tactic Recode'!$A$1:$B$547,2,FALSE))</f>
        <v/>
      </c>
      <c r="PF65" t="str">
        <f>IF(ISERROR(MATCH(PF$1,'CSC Mitre'!BL$1:BL$220,0)),"",VLOOKUP(PF$1,'Tactic Recode'!$A$1:$B$547,2,FALSE))</f>
        <v/>
      </c>
      <c r="PG65" t="str">
        <f>IF(ISERROR(MATCH(PG$1,'CSC Mitre'!BL$1:BL$220,0)),"",VLOOKUP(PG$1,'Tactic Recode'!$A$1:$B$547,2,FALSE))</f>
        <v/>
      </c>
      <c r="PH65" t="str">
        <f>IF(ISERROR(MATCH(PH$1,'CSC Mitre'!BL$1:BL$220,0)),"",VLOOKUP(PH$1,'Tactic Recode'!$A$1:$B$547,2,FALSE))</f>
        <v/>
      </c>
      <c r="PI65" t="str">
        <f>IF(ISERROR(MATCH(PI$1,'CSC Mitre'!BL$1:BL$220,0)),"",VLOOKUP(PI$1,'Tactic Recode'!$A$1:$B$547,2,FALSE))</f>
        <v/>
      </c>
      <c r="PJ65" t="str">
        <f>IF(ISERROR(MATCH(PJ$1,'CSC Mitre'!BL$1:BL$220,0)),"",VLOOKUP(PJ$1,'Tactic Recode'!$A$1:$B$547,2,FALSE))</f>
        <v/>
      </c>
      <c r="PK65" t="str">
        <f>IF(ISERROR(MATCH(PK$1,'CSC Mitre'!BL$1:BL$220,0)),"",VLOOKUP(PK$1,'Tactic Recode'!$A$1:$B$547,2,FALSE))</f>
        <v/>
      </c>
      <c r="PL65" t="str">
        <f>IF(ISERROR(MATCH(PL$1,'CSC Mitre'!BL$1:BL$220,0)),"",VLOOKUP(PL$1,'Tactic Recode'!$A$1:$B$547,2,FALSE))</f>
        <v/>
      </c>
      <c r="PM65" t="str">
        <f>IF(ISERROR(MATCH(PM$1,'CSC Mitre'!BL$1:BL$220,0)),"",VLOOKUP(PM$1,'Tactic Recode'!$A$1:$B$547,2,FALSE))</f>
        <v/>
      </c>
      <c r="PN65" t="str">
        <f>IF(ISERROR(MATCH(PN$1,'CSC Mitre'!BL$1:BL$220,0)),"",VLOOKUP(PN$1,'Tactic Recode'!$A$1:$B$547,2,FALSE))</f>
        <v/>
      </c>
      <c r="PO65" t="str">
        <f>IF(ISERROR(MATCH(PO$1,'CSC Mitre'!BL$1:BL$220,0)),"",VLOOKUP(PO$1,'Tactic Recode'!$A$1:$B$547,2,FALSE))</f>
        <v/>
      </c>
      <c r="PP65" t="str">
        <f>IF(ISERROR(MATCH(PP$1,'CSC Mitre'!BL$1:BL$220,0)),"",VLOOKUP(PP$1,'Tactic Recode'!$A$1:$B$547,2,FALSE))</f>
        <v/>
      </c>
      <c r="PQ65" t="str">
        <f>IF(ISERROR(MATCH(PQ$1,'CSC Mitre'!BL$1:BL$220,0)),"",VLOOKUP(PQ$1,'Tactic Recode'!$A$1:$B$547,2,FALSE))</f>
        <v/>
      </c>
      <c r="PR65" t="str">
        <f>IF(ISERROR(MATCH(PR$1,'CSC Mitre'!BL$1:BL$220,0)),"",VLOOKUP(PR$1,'Tactic Recode'!$A$1:$B$547,2,FALSE))</f>
        <v/>
      </c>
      <c r="PS65" t="str">
        <f>IF(ISERROR(MATCH(PS$1,'CSC Mitre'!BL$1:BL$220,0)),"",VLOOKUP(PS$1,'Tactic Recode'!$A$1:$B$547,2,FALSE))</f>
        <v/>
      </c>
      <c r="PT65" t="str">
        <f>IF(ISERROR(MATCH(PT$1,'CSC Mitre'!BL$1:BL$220,0)),"",VLOOKUP(PT$1,'Tactic Recode'!$A$1:$B$547,2,FALSE))</f>
        <v/>
      </c>
      <c r="PU65" t="str">
        <f>IF(ISERROR(MATCH(PU$1,'CSC Mitre'!BL$1:BL$220,0)),"",VLOOKUP(PU$1,'Tactic Recode'!$A$1:$B$547,2,FALSE))</f>
        <v/>
      </c>
      <c r="PV65" t="str">
        <f>IF(ISERROR(MATCH(PV$1,'CSC Mitre'!BL$1:BL$220,0)),"",VLOOKUP(PV$1,'Tactic Recode'!$A$1:$B$547,2,FALSE))</f>
        <v/>
      </c>
      <c r="PW65" t="str">
        <f>IF(ISERROR(MATCH(PW$1,'CSC Mitre'!BL$1:BL$220,0)),"",VLOOKUP(PW$1,'Tactic Recode'!$A$1:$B$547,2,FALSE))</f>
        <v/>
      </c>
      <c r="PX65" t="str">
        <f>IF(ISERROR(MATCH(PX$1,'CSC Mitre'!BL$1:BL$220,0)),"",VLOOKUP(PX$1,'Tactic Recode'!$A$1:$B$547,2,FALSE))</f>
        <v/>
      </c>
      <c r="PY65" t="str">
        <f>IF(ISERROR(MATCH(PY$1,'CSC Mitre'!BL$1:BL$220,0)),"",VLOOKUP(PY$1,'Tactic Recode'!$A$1:$B$547,2,FALSE))</f>
        <v/>
      </c>
      <c r="PZ65" t="str">
        <f>IF(ISERROR(MATCH(PZ$1,'CSC Mitre'!BL$1:BL$220,0)),"",VLOOKUP(PZ$1,'Tactic Recode'!$A$1:$B$547,2,FALSE))</f>
        <v/>
      </c>
      <c r="QA65" t="str">
        <f>IF(ISERROR(MATCH(QA$1,'CSC Mitre'!BL$1:BL$220,0)),"",VLOOKUP(QA$1,'Tactic Recode'!$A$1:$B$547,2,FALSE))</f>
        <v/>
      </c>
      <c r="QB65" t="str">
        <f>IF(ISERROR(MATCH(QB$1,'CSC Mitre'!BL$1:BL$220,0)),"",VLOOKUP(QB$1,'Tactic Recode'!$A$1:$B$547,2,FALSE))</f>
        <v/>
      </c>
      <c r="QC65" t="str">
        <f>IF(ISERROR(MATCH(QC$1,'CSC Mitre'!BL$1:BL$220,0)),"",VLOOKUP(QC$1,'Tactic Recode'!$A$1:$B$547,2,FALSE))</f>
        <v/>
      </c>
      <c r="QD65" t="str">
        <f>IF(ISERROR(MATCH(QD$1,'CSC Mitre'!BL$1:BL$220,0)),"",VLOOKUP(QD$1,'Tactic Recode'!$A$1:$B$547,2,FALSE))</f>
        <v/>
      </c>
      <c r="QE65" t="str">
        <f>IF(ISERROR(MATCH(QE$1,'CSC Mitre'!BL$1:BL$220,0)),"",VLOOKUP(QE$1,'Tactic Recode'!$A$1:$B$547,2,FALSE))</f>
        <v/>
      </c>
      <c r="QF65" t="str">
        <f>IF(ISERROR(MATCH(QF$1,'CSC Mitre'!BL$1:BL$220,0)),"",VLOOKUP(QF$1,'Tactic Recode'!$A$1:$B$547,2,FALSE))</f>
        <v/>
      </c>
      <c r="QG65" t="str">
        <f>IF(ISERROR(MATCH(QG$1,'CSC Mitre'!BL$1:BL$220,0)),"",VLOOKUP(QG$1,'Tactic Recode'!$A$1:$B$547,2,FALSE))</f>
        <v/>
      </c>
      <c r="QH65" t="str">
        <f>IF(ISERROR(MATCH(QH$1,'CSC Mitre'!BL$1:BL$220,0)),"",VLOOKUP(QH$1,'Tactic Recode'!$A$1:$B$547,2,FALSE))</f>
        <v/>
      </c>
      <c r="QI65" t="str">
        <f>IF(ISERROR(MATCH(QI$1,'CSC Mitre'!BL$1:BL$220,0)),"",VLOOKUP(QI$1,'Tactic Recode'!$A$1:$B$547,2,FALSE))</f>
        <v/>
      </c>
      <c r="QJ65" t="str">
        <f>IF(ISERROR(MATCH(QJ$1,'CSC Mitre'!BL$1:BL$220,0)),"",VLOOKUP(QJ$1,'Tactic Recode'!$A$1:$B$547,2,FALSE))</f>
        <v/>
      </c>
      <c r="QK65" t="str">
        <f>IF(ISERROR(MATCH(QK$1,'CSC Mitre'!BL$1:BL$220,0)),"",VLOOKUP(QK$1,'Tactic Recode'!$A$1:$B$547,2,FALSE))</f>
        <v/>
      </c>
      <c r="QL65" t="str">
        <f>IF(ISERROR(MATCH(QL$1,'CSC Mitre'!BL$1:BL$220,0)),"",VLOOKUP(QL$1,'Tactic Recode'!$A$1:$B$547,2,FALSE))</f>
        <v/>
      </c>
      <c r="QM65" t="str">
        <f>IF(ISERROR(MATCH(QM$1,'CSC Mitre'!BL$1:BL$220,0)),"",VLOOKUP(QM$1,'Tactic Recode'!$A$1:$B$547,2,FALSE))</f>
        <v/>
      </c>
      <c r="QN65" t="str">
        <f>IF(ISERROR(MATCH(QN$1,'CSC Mitre'!BL$1:BL$220,0)),"",VLOOKUP(QN$1,'Tactic Recode'!$A$1:$B$547,2,FALSE))</f>
        <v/>
      </c>
      <c r="QO65" t="str">
        <f>IF(ISERROR(MATCH(QO$1,'CSC Mitre'!BL$1:BL$220,0)),"",VLOOKUP(QO$1,'Tactic Recode'!$A$1:$B$547,2,FALSE))</f>
        <v/>
      </c>
      <c r="QP65" t="str">
        <f>IF(ISERROR(MATCH(QP$1,'CSC Mitre'!BL$1:BL$220,0)),"",VLOOKUP(QP$1,'Tactic Recode'!$A$1:$B$547,2,FALSE))</f>
        <v/>
      </c>
      <c r="QQ65" t="str">
        <f>IF(ISERROR(MATCH(QQ$1,'CSC Mitre'!BL$1:BL$220,0)),"",VLOOKUP(QQ$1,'Tactic Recode'!$A$1:$B$547,2,FALSE))</f>
        <v/>
      </c>
      <c r="QR65" t="str">
        <f>IF(ISERROR(MATCH(QR$1,'CSC Mitre'!BL$1:BL$220,0)),"",VLOOKUP(QR$1,'Tactic Recode'!$A$1:$B$547,2,FALSE))</f>
        <v/>
      </c>
      <c r="QS65" t="str">
        <f>IF(ISERROR(MATCH(QS$1,'CSC Mitre'!BL$1:BL$220,0)),"",VLOOKUP(QS$1,'Tactic Recode'!$A$1:$B$547,2,FALSE))</f>
        <v/>
      </c>
      <c r="QT65" t="str">
        <f>IF(ISERROR(MATCH(QT$1,'CSC Mitre'!BL$1:BL$220,0)),"",VLOOKUP(QT$1,'Tactic Recode'!$A$1:$B$547,2,FALSE))</f>
        <v/>
      </c>
      <c r="QU65" t="str">
        <f>IF(ISERROR(MATCH(QU$1,'CSC Mitre'!BL$1:BL$220,0)),"",VLOOKUP(QU$1,'Tactic Recode'!$A$1:$B$547,2,FALSE))</f>
        <v/>
      </c>
      <c r="QV65" t="str">
        <f>IF(ISERROR(MATCH(QV$1,'CSC Mitre'!BL$1:BL$220,0)),"",VLOOKUP(QV$1,'Tactic Recode'!$A$1:$B$547,2,FALSE))</f>
        <v/>
      </c>
      <c r="QW65" t="str">
        <f>IF(ISERROR(MATCH(QW$1,'CSC Mitre'!BL$1:BL$220,0)),"",VLOOKUP(QW$1,'Tactic Recode'!$A$1:$B$547,2,FALSE))</f>
        <v/>
      </c>
      <c r="QX65" t="str">
        <f>IF(ISERROR(MATCH(QX$1,'CSC Mitre'!BL$1:BL$220,0)),"",VLOOKUP(QX$1,'Tactic Recode'!$A$1:$B$547,2,FALSE))</f>
        <v/>
      </c>
      <c r="QY65" t="str">
        <f>IF(ISERROR(MATCH(QY$1,'CSC Mitre'!BL$1:BL$220,0)),"",VLOOKUP(QY$1,'Tactic Recode'!$A$1:$B$547,2,FALSE))</f>
        <v/>
      </c>
      <c r="QZ65" t="str">
        <f>IF(ISERROR(MATCH(QZ$1,'CSC Mitre'!BL$1:BL$220,0)),"",VLOOKUP(QZ$1,'Tactic Recode'!$A$1:$B$547,2,FALSE))</f>
        <v/>
      </c>
      <c r="RA65" t="str">
        <f>IF(ISERROR(MATCH(RA$1,'CSC Mitre'!BL$1:BL$220,0)),"",VLOOKUP(RA$1,'Tactic Recode'!$A$1:$B$547,2,FALSE))</f>
        <v/>
      </c>
      <c r="RB65" t="str">
        <f>IF(ISERROR(MATCH(RB$1,'CSC Mitre'!BL$1:BL$220,0)),"",VLOOKUP(RB$1,'Tactic Recode'!$A$1:$B$547,2,FALSE))</f>
        <v/>
      </c>
      <c r="RC65" t="str">
        <f>IF(ISERROR(MATCH(RC$1,'CSC Mitre'!BL$1:BL$220,0)),"",VLOOKUP(RC$1,'Tactic Recode'!$A$1:$B$547,2,FALSE))</f>
        <v/>
      </c>
      <c r="RD65" t="str">
        <f>IF(ISERROR(MATCH(RD$1,'CSC Mitre'!BL$1:BL$220,0)),"",VLOOKUP(RD$1,'Tactic Recode'!$A$1:$B$547,2,FALSE))</f>
        <v/>
      </c>
      <c r="RE65" t="str">
        <f>IF(ISERROR(MATCH(RE$1,'CSC Mitre'!BL$1:BL$220,0)),"",VLOOKUP(RE$1,'Tactic Recode'!$A$1:$B$547,2,FALSE))</f>
        <v/>
      </c>
      <c r="RF65" t="str">
        <f>IF(ISERROR(MATCH(RF$1,'CSC Mitre'!BL$1:BL$220,0)),"",VLOOKUP(RF$1,'Tactic Recode'!$A$1:$B$547,2,FALSE))</f>
        <v/>
      </c>
      <c r="RG65" t="str">
        <f>IF(ISERROR(MATCH(RG$1,'CSC Mitre'!BL$1:BL$220,0)),"",VLOOKUP(RG$1,'Tactic Recode'!$A$1:$B$547,2,FALSE))</f>
        <v/>
      </c>
      <c r="RH65" t="str">
        <f>IF(ISERROR(MATCH(RH$1,'CSC Mitre'!BL$1:BL$220,0)),"",VLOOKUP(RH$1,'Tactic Recode'!$A$1:$B$547,2,FALSE))</f>
        <v/>
      </c>
      <c r="RI65" t="str">
        <f>IF(ISERROR(MATCH(RI$1,'CSC Mitre'!BL$1:BL$220,0)),"",VLOOKUP(RI$1,'Tactic Recode'!$A$1:$B$547,2,FALSE))</f>
        <v/>
      </c>
      <c r="RJ65" t="str">
        <f>IF(ISERROR(MATCH(RJ$1,'CSC Mitre'!BL$1:BL$220,0)),"",VLOOKUP(RJ$1,'Tactic Recode'!$A$1:$B$547,2,FALSE))</f>
        <v/>
      </c>
      <c r="RK65" t="str">
        <f>IF(ISERROR(MATCH(RK$1,'CSC Mitre'!BL$1:BL$220,0)),"",VLOOKUP(RK$1,'Tactic Recode'!$A$1:$B$547,2,FALSE))</f>
        <v/>
      </c>
      <c r="RL65" t="str">
        <f>IF(ISERROR(MATCH(RL$1,'CSC Mitre'!BL$1:BL$220,0)),"",VLOOKUP(RL$1,'Tactic Recode'!$A$1:$B$547,2,FALSE))</f>
        <v/>
      </c>
      <c r="RM65" t="str">
        <f>IF(ISERROR(MATCH(RM$1,'CSC Mitre'!BL$1:BL$220,0)),"",VLOOKUP(RM$1,'Tactic Recode'!$A$1:$B$547,2,FALSE))</f>
        <v/>
      </c>
      <c r="RN65" t="str">
        <f>IF(ISERROR(MATCH(RN$1,'CSC Mitre'!BL$1:BL$220,0)),"",VLOOKUP(RN$1,'Tactic Recode'!$A$1:$B$547,2,FALSE))</f>
        <v/>
      </c>
      <c r="RO65" t="str">
        <f>IF(ISERROR(MATCH(RO$1,'CSC Mitre'!BL$1:BL$220,0)),"",VLOOKUP(RO$1,'Tactic Recode'!$A$1:$B$547,2,FALSE))</f>
        <v/>
      </c>
      <c r="RP65" t="str">
        <f>IF(ISERROR(MATCH(RP$1,'CSC Mitre'!BL$1:BL$220,0)),"",VLOOKUP(RP$1,'Tactic Recode'!$A$1:$B$547,2,FALSE))</f>
        <v/>
      </c>
      <c r="RQ65" t="str">
        <f>IF(ISERROR(MATCH(RQ$1,'CSC Mitre'!BL$1:BL$220,0)),"",VLOOKUP(RQ$1,'Tactic Recode'!$A$1:$B$547,2,FALSE))</f>
        <v/>
      </c>
      <c r="RR65" t="str">
        <f>IF(ISERROR(MATCH(RR$1,'CSC Mitre'!BL$1:BL$220,0)),"",VLOOKUP(RR$1,'Tactic Recode'!$A$1:$B$547,2,FALSE))</f>
        <v/>
      </c>
      <c r="RS65" t="str">
        <f>IF(ISERROR(MATCH(RS$1,'CSC Mitre'!BL$1:BL$220,0)),"",VLOOKUP(RS$1,'Tactic Recode'!$A$1:$B$547,2,FALSE))</f>
        <v/>
      </c>
      <c r="RT65" t="str">
        <f>IF(ISERROR(MATCH(RT$1,'CSC Mitre'!BL$1:BL$220,0)),"",VLOOKUP(RT$1,'Tactic Recode'!$A$1:$B$547,2,FALSE))</f>
        <v/>
      </c>
      <c r="RU65" t="str">
        <f>IF(ISERROR(MATCH(RU$1,'CSC Mitre'!BL$1:BL$220,0)),"",VLOOKUP(RU$1,'Tactic Recode'!$A$1:$B$547,2,FALSE))</f>
        <v/>
      </c>
      <c r="RV65" t="str">
        <f>IF(ISERROR(MATCH(RV$1,'CSC Mitre'!BL$1:BL$220,0)),"",VLOOKUP(RV$1,'Tactic Recode'!$A$1:$B$547,2,FALSE))</f>
        <v/>
      </c>
      <c r="RW65" t="str">
        <f>IF(ISERROR(MATCH(RW$1,'CSC Mitre'!BL$1:BL$220,0)),"",VLOOKUP(RW$1,'Tactic Recode'!$A$1:$B$547,2,FALSE))</f>
        <v/>
      </c>
      <c r="RX65" t="str">
        <f>IF(ISERROR(MATCH(RX$1,'CSC Mitre'!BL$1:BL$220,0)),"",VLOOKUP(RX$1,'Tactic Recode'!$A$1:$B$547,2,FALSE))</f>
        <v/>
      </c>
      <c r="RY65" t="str">
        <f>IF(ISERROR(MATCH(RY$1,'CSC Mitre'!BL$1:BL$220,0)),"",VLOOKUP(RY$1,'Tactic Recode'!$A$1:$B$547,2,FALSE))</f>
        <v/>
      </c>
      <c r="RZ65" t="str">
        <f>IF(ISERROR(MATCH(RZ$1,'CSC Mitre'!BL$1:BL$220,0)),"",VLOOKUP(RZ$1,'Tactic Recode'!$A$1:$B$547,2,FALSE))</f>
        <v/>
      </c>
      <c r="SA65" t="str">
        <f>IF(ISERROR(MATCH(SA$1,'CSC Mitre'!BL$1:BL$220,0)),"",VLOOKUP(SA$1,'Tactic Recode'!$A$1:$B$547,2,FALSE))</f>
        <v/>
      </c>
      <c r="SB65" t="str">
        <f>IF(ISERROR(MATCH(SB$1,'CSC Mitre'!BL$1:BL$220,0)),"",VLOOKUP(SB$1,'Tactic Recode'!$A$1:$B$547,2,FALSE))</f>
        <v/>
      </c>
      <c r="SC65" t="str">
        <f>IF(ISERROR(MATCH(SC$1,'CSC Mitre'!BL$1:BL$220,0)),"",VLOOKUP(SC$1,'Tactic Recode'!$A$1:$B$547,2,FALSE))</f>
        <v/>
      </c>
      <c r="SD65" t="str">
        <f>IF(ISERROR(MATCH(SD$1,'CSC Mitre'!BL$1:BL$220,0)),"",VLOOKUP(SD$1,'Tactic Recode'!$A$1:$B$547,2,FALSE))</f>
        <v/>
      </c>
      <c r="SE65" t="str">
        <f>IF(ISERROR(MATCH(SE$1,'CSC Mitre'!BL$1:BL$220,0)),"",VLOOKUP(SE$1,'Tactic Recode'!$A$1:$B$547,2,FALSE))</f>
        <v/>
      </c>
      <c r="SF65" t="str">
        <f>IF(ISERROR(MATCH(SF$1,'CSC Mitre'!BL$1:BL$220,0)),"",VLOOKUP(SF$1,'Tactic Recode'!$A$1:$B$547,2,FALSE))</f>
        <v/>
      </c>
      <c r="SG65" t="str">
        <f>IF(ISERROR(MATCH(SG$1,'CSC Mitre'!BL$1:BL$220,0)),"",VLOOKUP(SG$1,'Tactic Recode'!$A$1:$B$547,2,FALSE))</f>
        <v/>
      </c>
      <c r="SH65" t="str">
        <f>IF(ISERROR(MATCH(SH$1,'CSC Mitre'!BL$1:BL$220,0)),"",VLOOKUP(SH$1,'Tactic Recode'!$A$1:$B$547,2,FALSE))</f>
        <v/>
      </c>
      <c r="SI65" t="str">
        <f>IF(ISERROR(MATCH(SI$1,'CSC Mitre'!BL$1:BL$220,0)),"",VLOOKUP(SI$1,'Tactic Recode'!$A$1:$B$547,2,FALSE))</f>
        <v/>
      </c>
      <c r="SJ65" t="str">
        <f>IF(ISERROR(MATCH(SJ$1,'CSC Mitre'!BL$1:BL$220,0)),"",VLOOKUP(SJ$1,'Tactic Recode'!$A$1:$B$547,2,FALSE))</f>
        <v/>
      </c>
      <c r="SK65" t="str">
        <f>IF(ISERROR(MATCH(SK$1,'CSC Mitre'!BL$1:BL$220,0)),"",VLOOKUP(SK$1,'Tactic Recode'!$A$1:$B$547,2,FALSE))</f>
        <v/>
      </c>
      <c r="SL65" t="str">
        <f>IF(ISERROR(MATCH(SL$1,'CSC Mitre'!BL$1:BL$220,0)),"",VLOOKUP(SL$1,'Tactic Recode'!$A$1:$B$547,2,FALSE))</f>
        <v/>
      </c>
      <c r="SM65" t="str">
        <f>IF(ISERROR(MATCH(SM$1,'CSC Mitre'!BL$1:BL$220,0)),"",VLOOKUP(SM$1,'Tactic Recode'!$A$1:$B$547,2,FALSE))</f>
        <v/>
      </c>
      <c r="SN65" t="str">
        <f>IF(ISERROR(MATCH(SN$1,'CSC Mitre'!BL$1:BL$220,0)),"",VLOOKUP(SN$1,'Tactic Recode'!$A$1:$B$547,2,FALSE))</f>
        <v/>
      </c>
      <c r="SO65" t="str">
        <f>IF(ISERROR(MATCH(SO$1,'CSC Mitre'!BL$1:BL$220,0)),"",VLOOKUP(SO$1,'Tactic Recode'!$A$1:$B$547,2,FALSE))</f>
        <v/>
      </c>
      <c r="SP65" t="str">
        <f>IF(ISERROR(MATCH(SP$1,'CSC Mitre'!BL$1:BL$220,0)),"",VLOOKUP(SP$1,'Tactic Recode'!$A$1:$B$547,2,FALSE))</f>
        <v/>
      </c>
      <c r="SQ65" t="str">
        <f>IF(ISERROR(MATCH(SQ$1,'CSC Mitre'!BL$1:BL$220,0)),"",VLOOKUP(SQ$1,'Tactic Recode'!$A$1:$B$547,2,FALSE))</f>
        <v/>
      </c>
      <c r="SR65" t="str">
        <f>IF(ISERROR(MATCH(SR$1,'CSC Mitre'!BL$1:BL$220,0)),"",VLOOKUP(SR$1,'Tactic Recode'!$A$1:$B$547,2,FALSE))</f>
        <v/>
      </c>
      <c r="SS65" t="str">
        <f>IF(ISERROR(MATCH(SS$1,'CSC Mitre'!BL$1:BL$220,0)),"",VLOOKUP(SS$1,'Tactic Recode'!$A$1:$B$547,2,FALSE))</f>
        <v/>
      </c>
      <c r="ST65" t="str">
        <f>IF(ISERROR(MATCH(ST$1,'CSC Mitre'!BL$1:BL$220,0)),"",VLOOKUP(ST$1,'Tactic Recode'!$A$1:$B$547,2,FALSE))</f>
        <v/>
      </c>
      <c r="SU65" t="str">
        <f>IF(ISERROR(MATCH(SU$1,'CSC Mitre'!BL$1:BL$220,0)),"",VLOOKUP(SU$1,'Tactic Recode'!$A$1:$B$547,2,FALSE))</f>
        <v/>
      </c>
      <c r="SV65" t="str">
        <f>IF(ISERROR(MATCH(SV$1,'CSC Mitre'!BL$1:BL$220,0)),"",VLOOKUP(SV$1,'Tactic Recode'!$A$1:$B$547,2,FALSE))</f>
        <v/>
      </c>
      <c r="SW65" t="str">
        <f>IF(ISERROR(MATCH(SW$1,'CSC Mitre'!BL$1:BL$220,0)),"",VLOOKUP(SW$1,'Tactic Recode'!$A$1:$B$547,2,FALSE))</f>
        <v/>
      </c>
      <c r="SX65" t="str">
        <f>IF(ISERROR(MATCH(SX$1,'CSC Mitre'!BL$1:BL$220,0)),"",VLOOKUP(SX$1,'Tactic Recode'!$A$1:$B$547,2,FALSE))</f>
        <v/>
      </c>
      <c r="SY65" t="str">
        <f>IF(ISERROR(MATCH(SY$1,'CSC Mitre'!BL$1:BL$220,0)),"",VLOOKUP(SY$1,'Tactic Recode'!$A$1:$B$547,2,FALSE))</f>
        <v/>
      </c>
      <c r="SZ65" t="str">
        <f>IF(ISERROR(MATCH(SZ$1,'CSC Mitre'!BL$1:BL$220,0)),"",VLOOKUP(SZ$1,'Tactic Recode'!$A$1:$B$547,2,FALSE))</f>
        <v/>
      </c>
      <c r="TA65" t="str">
        <f>IF(ISERROR(MATCH(TA$1,'CSC Mitre'!BL$1:BL$220,0)),"",VLOOKUP(TA$1,'Tactic Recode'!$A$1:$B$547,2,FALSE))</f>
        <v/>
      </c>
      <c r="TB65" t="str">
        <f>IF(ISERROR(MATCH(TB$1,'CSC Mitre'!BL$1:BL$220,0)),"",VLOOKUP(TB$1,'Tactic Recode'!$A$1:$B$547,2,FALSE))</f>
        <v/>
      </c>
      <c r="TC65" t="str">
        <f>IF(ISERROR(MATCH(TC$1,'CSC Mitre'!BL$1:BL$220,0)),"",VLOOKUP(TC$1,'Tactic Recode'!$A$1:$B$547,2,FALSE))</f>
        <v/>
      </c>
      <c r="TD65" t="str">
        <f>IF(ISERROR(MATCH(TD$1,'CSC Mitre'!BL$1:BL$220,0)),"",VLOOKUP(TD$1,'Tactic Recode'!$A$1:$B$547,2,FALSE))</f>
        <v/>
      </c>
      <c r="TE65" t="str">
        <f>IF(ISERROR(MATCH(TE$1,'CSC Mitre'!BL$1:BL$220,0)),"",VLOOKUP(TE$1,'Tactic Recode'!$A$1:$B$547,2,FALSE))</f>
        <v/>
      </c>
      <c r="TF65" t="str">
        <f>IF(ISERROR(MATCH(TF$1,'CSC Mitre'!BL$1:BL$220,0)),"",VLOOKUP(TF$1,'Tactic Recode'!$A$1:$B$547,2,FALSE))</f>
        <v/>
      </c>
      <c r="TG65" t="str">
        <f>IF(ISERROR(MATCH(TG$1,'CSC Mitre'!BL$1:BL$220,0)),"",VLOOKUP(TG$1,'Tactic Recode'!$A$1:$B$547,2,FALSE))</f>
        <v/>
      </c>
      <c r="TH65" t="str">
        <f>IF(ISERROR(MATCH(TH$1,'CSC Mitre'!BL$1:BL$220,0)),"",VLOOKUP(TH$1,'Tactic Recode'!$A$1:$B$547,2,FALSE))</f>
        <v/>
      </c>
      <c r="TI65" t="str">
        <f>IF(ISERROR(MATCH(TI$1,'CSC Mitre'!BL$1:BL$220,0)),"",VLOOKUP(TI$1,'Tactic Recode'!$A$1:$B$547,2,FALSE))</f>
        <v/>
      </c>
      <c r="TJ65" t="str">
        <f>IF(ISERROR(MATCH(TJ$1,'CSC Mitre'!BL$1:BL$220,0)),"",VLOOKUP(TJ$1,'Tactic Recode'!$A$1:$B$547,2,FALSE))</f>
        <v/>
      </c>
      <c r="TK65" t="str">
        <f>IF(ISERROR(MATCH(TK$1,'CSC Mitre'!BL$1:BL$220,0)),"",VLOOKUP(TK$1,'Tactic Recode'!$A$1:$B$547,2,FALSE))</f>
        <v/>
      </c>
      <c r="TL65" t="str">
        <f>IF(ISERROR(MATCH(TL$1,'CSC Mitre'!BL$1:BL$220,0)),"",VLOOKUP(TL$1,'Tactic Recode'!$A$1:$B$547,2,FALSE))</f>
        <v/>
      </c>
      <c r="TM65" t="str">
        <f>IF(ISERROR(MATCH(TM$1,'CSC Mitre'!BL$1:BL$220,0)),"",VLOOKUP(TM$1,'Tactic Recode'!$A$1:$B$547,2,FALSE))</f>
        <v/>
      </c>
      <c r="TN65" t="str">
        <f>IF(ISERROR(MATCH(TN$1,'CSC Mitre'!BL$1:BL$220,0)),"",VLOOKUP(TN$1,'Tactic Recode'!$A$1:$B$547,2,FALSE))</f>
        <v/>
      </c>
      <c r="TO65" t="str">
        <f>IF(ISERROR(MATCH(TO$1,'CSC Mitre'!BL$1:BL$220,0)),"",VLOOKUP(TO$1,'Tactic Recode'!$A$1:$B$547,2,FALSE))</f>
        <v/>
      </c>
      <c r="TP65" t="str">
        <f>IF(ISERROR(MATCH(TP$1,'CSC Mitre'!BL$1:BL$220,0)),"",VLOOKUP(TP$1,'Tactic Recode'!$A$1:$B$547,2,FALSE))</f>
        <v/>
      </c>
      <c r="TQ65" t="str">
        <f>IF(ISERROR(MATCH(TQ$1,'CSC Mitre'!BL$1:BL$220,0)),"",VLOOKUP(TQ$1,'Tactic Recode'!$A$1:$B$547,2,FALSE))</f>
        <v/>
      </c>
      <c r="TR65" t="str">
        <f>IF(ISERROR(MATCH(TR$1,'CSC Mitre'!BL$1:BL$220,0)),"",VLOOKUP(TR$1,'Tactic Recode'!$A$1:$B$547,2,FALSE))</f>
        <v/>
      </c>
      <c r="TS65" t="str">
        <f>IF(ISERROR(MATCH(TS$1,'CSC Mitre'!BL$1:BL$220,0)),"",VLOOKUP(TS$1,'Tactic Recode'!$A$1:$B$547,2,FALSE))</f>
        <v/>
      </c>
      <c r="TT65" t="str">
        <f>IF(ISERROR(MATCH(TT$1,'CSC Mitre'!BL$1:BL$220,0)),"",VLOOKUP(TT$1,'Tactic Recode'!$A$1:$B$547,2,FALSE))</f>
        <v/>
      </c>
      <c r="TU65" t="str">
        <f>IF(ISERROR(MATCH(TU$1,'CSC Mitre'!BL$1:BL$220,0)),"",VLOOKUP(TU$1,'Tactic Recode'!$A$1:$B$547,2,FALSE))</f>
        <v/>
      </c>
      <c r="TV65" t="str">
        <f>IF(ISERROR(MATCH(TV$1,'CSC Mitre'!BL$1:BL$220,0)),"",VLOOKUP(TV$1,'Tactic Recode'!$A$1:$B$547,2,FALSE))</f>
        <v/>
      </c>
      <c r="TW65" t="str">
        <f>IF(ISERROR(MATCH(TW$1,'CSC Mitre'!BL$1:BL$220,0)),"",VLOOKUP(TW$1,'Tactic Recode'!$A$1:$B$547,2,FALSE))</f>
        <v/>
      </c>
      <c r="TX65" t="str">
        <f>IF(ISERROR(MATCH(TX$1,'CSC Mitre'!BL$1:BL$220,0)),"",VLOOKUP(TX$1,'Tactic Recode'!$A$1:$B$547,2,FALSE))</f>
        <v/>
      </c>
      <c r="TY65" t="str">
        <f>IF(ISERROR(MATCH(TY$1,'CSC Mitre'!BL$1:BL$220,0)),"",VLOOKUP(TY$1,'Tactic Recode'!$A$1:$B$547,2,FALSE))</f>
        <v/>
      </c>
      <c r="TZ65" t="str">
        <f>IF(ISERROR(MATCH(TZ$1,'CSC Mitre'!BL$1:BL$220,0)),"",VLOOKUP(TZ$1,'Tactic Recode'!$A$1:$B$547,2,FALSE))</f>
        <v/>
      </c>
      <c r="UA65" t="str">
        <f>IF(ISERROR(MATCH(UA$1,'CSC Mitre'!BL$1:BL$220,0)),"",VLOOKUP(UA$1,'Tactic Recode'!$A$1:$B$547,2,FALSE))</f>
        <v/>
      </c>
      <c r="UB65" t="str">
        <f>IF(ISERROR(MATCH(UB$1,'CSC Mitre'!BL$1:BL$220,0)),"",VLOOKUP(UB$1,'Tactic Recode'!$A$1:$B$547,2,FALSE))</f>
        <v/>
      </c>
    </row>
    <row r="66" spans="1:548" x14ac:dyDescent="0.25">
      <c r="A66" s="59" t="s">
        <v>463</v>
      </c>
      <c r="B66" t="str">
        <f>IF(ISERROR(MATCH(B$1,'CSC Mitre'!BM$1:BM$220,0)),"",VLOOKUP(B$1,'Tactic Recode'!$A$1:$B$547,2,FALSE))</f>
        <v/>
      </c>
      <c r="C66" t="str">
        <f>IF(ISERROR(MATCH(C$1,'CSC Mitre'!BM$1:BM$220,0)),"",VLOOKUP(C$1,'Tactic Recode'!$A$1:$B$547,2,FALSE))</f>
        <v/>
      </c>
      <c r="D66" t="str">
        <f>IF(ISERROR(MATCH(D$1,'CSC Mitre'!BM$1:BM$220,0)),"",VLOOKUP(D$1,'Tactic Recode'!$A$1:$B$547,2,FALSE))</f>
        <v/>
      </c>
      <c r="E66" t="str">
        <f>IF(ISERROR(MATCH(E$1,'CSC Mitre'!BM$1:BM$220,0)),"",VLOOKUP(E$1,'Tactic Recode'!$A$1:$B$547,2,FALSE))</f>
        <v/>
      </c>
      <c r="F66" t="str">
        <f>IF(ISERROR(MATCH(F$1,'CSC Mitre'!BM$1:BM$220,0)),"",VLOOKUP(F$1,'Tactic Recode'!$A$1:$B$547,2,FALSE))</f>
        <v/>
      </c>
      <c r="G66" t="str">
        <f>IF(ISERROR(MATCH(G$1,'CSC Mitre'!BM$1:BM$220,0)),"",VLOOKUP(G$1,'Tactic Recode'!$A$1:$B$547,2,FALSE))</f>
        <v/>
      </c>
      <c r="H66" t="str">
        <f>IF(ISERROR(MATCH(H$1,'CSC Mitre'!BM$1:BM$220,0)),"",VLOOKUP(H$1,'Tactic Recode'!$A$1:$B$547,2,FALSE))</f>
        <v/>
      </c>
      <c r="I66" t="str">
        <f>IF(ISERROR(MATCH(I$1,'CSC Mitre'!BM$1:BM$220,0)),"",VLOOKUP(I$1,'Tactic Recode'!$A$1:$B$547,2,FALSE))</f>
        <v/>
      </c>
      <c r="J66" t="str">
        <f>IF(ISERROR(MATCH(J$1,'CSC Mitre'!BM$1:BM$220,0)),"",VLOOKUP(J$1,'Tactic Recode'!$A$1:$B$547,2,FALSE))</f>
        <v/>
      </c>
      <c r="K66" t="str">
        <f>IF(ISERROR(MATCH(K$1,'CSC Mitre'!BM$1:BM$220,0)),"",VLOOKUP(K$1,'Tactic Recode'!$A$1:$B$547,2,FALSE))</f>
        <v/>
      </c>
      <c r="L66" t="str">
        <f>IF(ISERROR(MATCH(L$1,'CSC Mitre'!BM$1:BM$220,0)),"",VLOOKUP(L$1,'Tactic Recode'!$A$1:$B$547,2,FALSE))</f>
        <v/>
      </c>
      <c r="M66" t="str">
        <f>IF(ISERROR(MATCH(M$1,'CSC Mitre'!BM$1:BM$220,0)),"",VLOOKUP(M$1,'Tactic Recode'!$A$1:$B$547,2,FALSE))</f>
        <v/>
      </c>
      <c r="N66" t="str">
        <f>IF(ISERROR(MATCH(N$1,'CSC Mitre'!BM$1:BM$220,0)),"",VLOOKUP(N$1,'Tactic Recode'!$A$1:$B$547,2,FALSE))</f>
        <v/>
      </c>
      <c r="O66" t="str">
        <f>IF(ISERROR(MATCH(O$1,'CSC Mitre'!BM$1:BM$220,0)),"",VLOOKUP(O$1,'Tactic Recode'!$A$1:$B$547,2,FALSE))</f>
        <v/>
      </c>
      <c r="P66" t="str">
        <f>IF(ISERROR(MATCH(P$1,'CSC Mitre'!BM$1:BM$220,0)),"",VLOOKUP(P$1,'Tactic Recode'!$A$1:$B$547,2,FALSE))</f>
        <v/>
      </c>
      <c r="Q66" t="str">
        <f>IF(ISERROR(MATCH(Q$1,'CSC Mitre'!BM$1:BM$220,0)),"",VLOOKUP(Q$1,'Tactic Recode'!$A$1:$B$547,2,FALSE))</f>
        <v/>
      </c>
      <c r="R66" t="str">
        <f>IF(ISERROR(MATCH(R$1,'CSC Mitre'!BM$1:BM$220,0)),"",VLOOKUP(R$1,'Tactic Recode'!$A$1:$B$547,2,FALSE))</f>
        <v/>
      </c>
      <c r="S66" t="str">
        <f>IF(ISERROR(MATCH(S$1,'CSC Mitre'!BM$1:BM$220,0)),"",VLOOKUP(S$1,'Tactic Recode'!$A$1:$B$547,2,FALSE))</f>
        <v/>
      </c>
      <c r="T66" t="str">
        <f>IF(ISERROR(MATCH(T$1,'CSC Mitre'!BM$1:BM$220,0)),"",VLOOKUP(T$1,'Tactic Recode'!$A$1:$B$547,2,FALSE))</f>
        <v/>
      </c>
      <c r="U66" t="str">
        <f>IF(ISERROR(MATCH(U$1,'CSC Mitre'!BM$1:BM$220,0)),"",VLOOKUP(U$1,'Tactic Recode'!$A$1:$B$547,2,FALSE))</f>
        <v/>
      </c>
      <c r="V66" t="str">
        <f>IF(ISERROR(MATCH(V$1,'CSC Mitre'!BM$1:BM$220,0)),"",VLOOKUP(V$1,'Tactic Recode'!$A$1:$B$547,2,FALSE))</f>
        <v/>
      </c>
      <c r="W66" t="str">
        <f>IF(ISERROR(MATCH(W$1,'CSC Mitre'!BM$1:BM$220,0)),"",VLOOKUP(W$1,'Tactic Recode'!$A$1:$B$547,2,FALSE))</f>
        <v/>
      </c>
      <c r="X66" t="str">
        <f>IF(ISERROR(MATCH(X$1,'CSC Mitre'!BM$1:BM$220,0)),"",VLOOKUP(X$1,'Tactic Recode'!$A$1:$B$547,2,FALSE))</f>
        <v/>
      </c>
      <c r="Y66" t="str">
        <f>IF(ISERROR(MATCH(Y$1,'CSC Mitre'!BM$1:BM$220,0)),"",VLOOKUP(Y$1,'Tactic Recode'!$A$1:$B$547,2,FALSE))</f>
        <v/>
      </c>
      <c r="Z66" t="str">
        <f>IF(ISERROR(MATCH(Z$1,'CSC Mitre'!BM$1:BM$220,0)),"",VLOOKUP(Z$1,'Tactic Recode'!$A$1:$B$547,2,FALSE))</f>
        <v/>
      </c>
      <c r="AA66" t="str">
        <f>IF(ISERROR(MATCH(AA$1,'CSC Mitre'!BM$1:BM$220,0)),"",VLOOKUP(AA$1,'Tactic Recode'!$A$1:$B$547,2,FALSE))</f>
        <v/>
      </c>
      <c r="AB66" t="str">
        <f>IF(ISERROR(MATCH(AB$1,'CSC Mitre'!BM$1:BM$220,0)),"",VLOOKUP(AB$1,'Tactic Recode'!$A$1:$B$547,2,FALSE))</f>
        <v/>
      </c>
      <c r="AC66" t="str">
        <f>IF(ISERROR(MATCH(AC$1,'CSC Mitre'!BM$1:BM$220,0)),"",VLOOKUP(AC$1,'Tactic Recode'!$A$1:$B$547,2,FALSE))</f>
        <v/>
      </c>
      <c r="AD66" t="str">
        <f>IF(ISERROR(MATCH(AD$1,'CSC Mitre'!BM$1:BM$220,0)),"",VLOOKUP(AD$1,'Tactic Recode'!$A$1:$B$547,2,FALSE))</f>
        <v/>
      </c>
      <c r="AE66" t="str">
        <f>IF(ISERROR(MATCH(AE$1,'CSC Mitre'!BM$1:BM$220,0)),"",VLOOKUP(AE$1,'Tactic Recode'!$A$1:$B$547,2,FALSE))</f>
        <v/>
      </c>
      <c r="AF66" t="str">
        <f>IF(ISERROR(MATCH(AF$1,'CSC Mitre'!BM$1:BM$220,0)),"",VLOOKUP(AF$1,'Tactic Recode'!$A$1:$B$547,2,FALSE))</f>
        <v/>
      </c>
      <c r="AG66" t="str">
        <f>IF(ISERROR(MATCH(AG$1,'CSC Mitre'!BM$1:BM$220,0)),"",VLOOKUP(AG$1,'Tactic Recode'!$A$1:$B$547,2,FALSE))</f>
        <v/>
      </c>
      <c r="AH66" t="str">
        <f>IF(ISERROR(MATCH(AH$1,'CSC Mitre'!BM$1:BM$220,0)),"",VLOOKUP(AH$1,'Tactic Recode'!$A$1:$B$547,2,FALSE))</f>
        <v/>
      </c>
      <c r="AI66" t="str">
        <f>IF(ISERROR(MATCH(AI$1,'CSC Mitre'!BM$1:BM$220,0)),"",VLOOKUP(AI$1,'Tactic Recode'!$A$1:$B$547,2,FALSE))</f>
        <v/>
      </c>
      <c r="AJ66" t="str">
        <f>IF(ISERROR(MATCH(AJ$1,'CSC Mitre'!BM$1:BM$220,0)),"",VLOOKUP(AJ$1,'Tactic Recode'!$A$1:$B$547,2,FALSE))</f>
        <v/>
      </c>
      <c r="AK66" t="str">
        <f>IF(ISERROR(MATCH(AK$1,'CSC Mitre'!BM$1:BM$220,0)),"",VLOOKUP(AK$1,'Tactic Recode'!$A$1:$B$547,2,FALSE))</f>
        <v/>
      </c>
      <c r="AL66" t="str">
        <f>IF(ISERROR(MATCH(AL$1,'CSC Mitre'!BM$1:BM$220,0)),"",VLOOKUP(AL$1,'Tactic Recode'!$A$1:$B$547,2,FALSE))</f>
        <v/>
      </c>
      <c r="AM66" t="str">
        <f>IF(ISERROR(MATCH(AM$1,'CSC Mitre'!BM$1:BM$220,0)),"",VLOOKUP(AM$1,'Tactic Recode'!$A$1:$B$547,2,FALSE))</f>
        <v/>
      </c>
      <c r="AN66" t="str">
        <f>IF(ISERROR(MATCH(AN$1,'CSC Mitre'!BM$1:BM$220,0)),"",VLOOKUP(AN$1,'Tactic Recode'!$A$1:$B$547,2,FALSE))</f>
        <v/>
      </c>
      <c r="AO66" t="str">
        <f>IF(ISERROR(MATCH(AO$1,'CSC Mitre'!BM$1:BM$220,0)),"",VLOOKUP(AO$1,'Tactic Recode'!$A$1:$B$547,2,FALSE))</f>
        <v/>
      </c>
      <c r="AP66" t="str">
        <f>IF(ISERROR(MATCH(AP$1,'CSC Mitre'!BM$1:BM$220,0)),"",VLOOKUP(AP$1,'Tactic Recode'!$A$1:$B$547,2,FALSE))</f>
        <v/>
      </c>
      <c r="AQ66" t="str">
        <f>IF(ISERROR(MATCH(AQ$1,'CSC Mitre'!BM$1:BM$220,0)),"",VLOOKUP(AQ$1,'Tactic Recode'!$A$1:$B$547,2,FALSE))</f>
        <v/>
      </c>
      <c r="AR66" t="str">
        <f>IF(ISERROR(MATCH(AR$1,'CSC Mitre'!BM$1:BM$220,0)),"",VLOOKUP(AR$1,'Tactic Recode'!$A$1:$B$547,2,FALSE))</f>
        <v/>
      </c>
      <c r="AS66" t="str">
        <f>IF(ISERROR(MATCH(AS$1,'CSC Mitre'!BM$1:BM$220,0)),"",VLOOKUP(AS$1,'Tactic Recode'!$A$1:$B$547,2,FALSE))</f>
        <v/>
      </c>
      <c r="AT66" t="str">
        <f>IF(ISERROR(MATCH(AT$1,'CSC Mitre'!BM$1:BM$220,0)),"",VLOOKUP(AT$1,'Tactic Recode'!$A$1:$B$547,2,FALSE))</f>
        <v/>
      </c>
      <c r="AU66" t="str">
        <f>IF(ISERROR(MATCH(AU$1,'CSC Mitre'!BM$1:BM$220,0)),"",VLOOKUP(AU$1,'Tactic Recode'!$A$1:$B$547,2,FALSE))</f>
        <v/>
      </c>
      <c r="AV66" t="str">
        <f>IF(ISERROR(MATCH(AV$1,'CSC Mitre'!BM$1:BM$220,0)),"",VLOOKUP(AV$1,'Tactic Recode'!$A$1:$B$547,2,FALSE))</f>
        <v/>
      </c>
      <c r="AW66" t="str">
        <f>IF(ISERROR(MATCH(AW$1,'CSC Mitre'!BM$1:BM$220,0)),"",VLOOKUP(AW$1,'Tactic Recode'!$A$1:$B$547,2,FALSE))</f>
        <v/>
      </c>
      <c r="AX66" t="str">
        <f>IF(ISERROR(MATCH(AX$1,'CSC Mitre'!BM$1:BM$220,0)),"",VLOOKUP(AX$1,'Tactic Recode'!$A$1:$B$547,2,FALSE))</f>
        <v/>
      </c>
      <c r="AY66" t="str">
        <f>IF(ISERROR(MATCH(AY$1,'CSC Mitre'!BM$1:BM$220,0)),"",VLOOKUP(AY$1,'Tactic Recode'!$A$1:$B$547,2,FALSE))</f>
        <v/>
      </c>
      <c r="AZ66" t="str">
        <f>IF(ISERROR(MATCH(AZ$1,'CSC Mitre'!BM$1:BM$220,0)),"",VLOOKUP(AZ$1,'Tactic Recode'!$A$1:$B$547,2,FALSE))</f>
        <v/>
      </c>
      <c r="BA66" t="str">
        <f>IF(ISERROR(MATCH(BA$1,'CSC Mitre'!BM$1:BM$220,0)),"",VLOOKUP(BA$1,'Tactic Recode'!$A$1:$B$547,2,FALSE))</f>
        <v/>
      </c>
      <c r="BB66" t="str">
        <f>IF(ISERROR(MATCH(BB$1,'CSC Mitre'!BM$1:BM$220,0)),"",VLOOKUP(BB$1,'Tactic Recode'!$A$1:$B$547,2,FALSE))</f>
        <v/>
      </c>
      <c r="BC66" t="str">
        <f>IF(ISERROR(MATCH(BC$1,'CSC Mitre'!BM$1:BM$220,0)),"",VLOOKUP(BC$1,'Tactic Recode'!$A$1:$B$547,2,FALSE))</f>
        <v/>
      </c>
      <c r="BD66" t="str">
        <f>IF(ISERROR(MATCH(BD$1,'CSC Mitre'!BM$1:BM$220,0)),"",VLOOKUP(BD$1,'Tactic Recode'!$A$1:$B$547,2,FALSE))</f>
        <v/>
      </c>
      <c r="BE66" t="str">
        <f>IF(ISERROR(MATCH(BE$1,'CSC Mitre'!BM$1:BM$220,0)),"",VLOOKUP(BE$1,'Tactic Recode'!$A$1:$B$547,2,FALSE))</f>
        <v/>
      </c>
      <c r="BF66" t="str">
        <f>IF(ISERROR(MATCH(BF$1,'CSC Mitre'!BM$1:BM$220,0)),"",VLOOKUP(BF$1,'Tactic Recode'!$A$1:$B$547,2,FALSE))</f>
        <v/>
      </c>
      <c r="BG66" t="str">
        <f>IF(ISERROR(MATCH(BG$1,'CSC Mitre'!BM$1:BM$220,0)),"",VLOOKUP(BG$1,'Tactic Recode'!$A$1:$B$547,2,FALSE))</f>
        <v/>
      </c>
      <c r="BH66" t="str">
        <f>IF(ISERROR(MATCH(BH$1,'CSC Mitre'!BM$1:BM$220,0)),"",VLOOKUP(BH$1,'Tactic Recode'!$A$1:$B$547,2,FALSE))</f>
        <v/>
      </c>
      <c r="BI66" t="str">
        <f>IF(ISERROR(MATCH(BI$1,'CSC Mitre'!BM$1:BM$220,0)),"",VLOOKUP(BI$1,'Tactic Recode'!$A$1:$B$547,2,FALSE))</f>
        <v/>
      </c>
      <c r="BJ66" t="str">
        <f>IF(ISERROR(MATCH(BJ$1,'CSC Mitre'!BM$1:BM$220,0)),"",VLOOKUP(BJ$1,'Tactic Recode'!$A$1:$B$547,2,FALSE))</f>
        <v/>
      </c>
      <c r="BK66" t="str">
        <f>IF(ISERROR(MATCH(BK$1,'CSC Mitre'!BM$1:BM$220,0)),"",VLOOKUP(BK$1,'Tactic Recode'!$A$1:$B$547,2,FALSE))</f>
        <v/>
      </c>
      <c r="BL66" t="str">
        <f>IF(ISERROR(MATCH(BL$1,'CSC Mitre'!BM$1:BM$220,0)),"",VLOOKUP(BL$1,'Tactic Recode'!$A$1:$B$547,2,FALSE))</f>
        <v/>
      </c>
      <c r="BM66" t="str">
        <f>IF(ISERROR(MATCH(BM$1,'CSC Mitre'!BM$1:BM$220,0)),"",VLOOKUP(BM$1,'Tactic Recode'!$A$1:$B$547,2,FALSE))</f>
        <v/>
      </c>
      <c r="BN66" t="str">
        <f>IF(ISERROR(MATCH(BN$1,'CSC Mitre'!BM$1:BM$220,0)),"",VLOOKUP(BN$1,'Tactic Recode'!$A$1:$B$547,2,FALSE))</f>
        <v/>
      </c>
      <c r="BO66" t="str">
        <f>IF(ISERROR(MATCH(BO$1,'CSC Mitre'!BM$1:BM$220,0)),"",VLOOKUP(BO$1,'Tactic Recode'!$A$1:$B$547,2,FALSE))</f>
        <v/>
      </c>
      <c r="BP66" t="str">
        <f>IF(ISERROR(MATCH(BP$1,'CSC Mitre'!BM$1:BM$220,0)),"",VLOOKUP(BP$1,'Tactic Recode'!$A$1:$B$547,2,FALSE))</f>
        <v/>
      </c>
      <c r="BQ66" t="str">
        <f>IF(ISERROR(MATCH(BQ$1,'CSC Mitre'!BM$1:BM$220,0)),"",VLOOKUP(BQ$1,'Tactic Recode'!$A$1:$B$547,2,FALSE))</f>
        <v/>
      </c>
      <c r="BR66" t="str">
        <f>IF(ISERROR(MATCH(BR$1,'CSC Mitre'!BM$1:BM$220,0)),"",VLOOKUP(BR$1,'Tactic Recode'!$A$1:$B$547,2,FALSE))</f>
        <v/>
      </c>
      <c r="BS66" t="str">
        <f>IF(ISERROR(MATCH(BS$1,'CSC Mitre'!BM$1:BM$220,0)),"",VLOOKUP(BS$1,'Tactic Recode'!$A$1:$B$547,2,FALSE))</f>
        <v/>
      </c>
      <c r="BT66" t="str">
        <f>IF(ISERROR(MATCH(BT$1,'CSC Mitre'!BM$1:BM$220,0)),"",VLOOKUP(BT$1,'Tactic Recode'!$A$1:$B$547,2,FALSE))</f>
        <v/>
      </c>
      <c r="BU66" t="str">
        <f>IF(ISERROR(MATCH(BU$1,'CSC Mitre'!BM$1:BM$220,0)),"",VLOOKUP(BU$1,'Tactic Recode'!$A$1:$B$547,2,FALSE))</f>
        <v/>
      </c>
      <c r="BV66" t="str">
        <f>IF(ISERROR(MATCH(BV$1,'CSC Mitre'!BM$1:BM$220,0)),"",VLOOKUP(BV$1,'Tactic Recode'!$A$1:$B$547,2,FALSE))</f>
        <v/>
      </c>
      <c r="BW66" t="str">
        <f>IF(ISERROR(MATCH(BW$1,'CSC Mitre'!BM$1:BM$220,0)),"",VLOOKUP(BW$1,'Tactic Recode'!$A$1:$B$547,2,FALSE))</f>
        <v/>
      </c>
      <c r="BX66" t="str">
        <f>IF(ISERROR(MATCH(BX$1,'CSC Mitre'!BM$1:BM$220,0)),"",VLOOKUP(BX$1,'Tactic Recode'!$A$1:$B$547,2,FALSE))</f>
        <v/>
      </c>
      <c r="BY66" t="str">
        <f>IF(ISERROR(MATCH(BY$1,'CSC Mitre'!BM$1:BM$220,0)),"",VLOOKUP(BY$1,'Tactic Recode'!$A$1:$B$547,2,FALSE))</f>
        <v/>
      </c>
      <c r="BZ66" t="str">
        <f>IF(ISERROR(MATCH(BZ$1,'CSC Mitre'!BM$1:BM$220,0)),"",VLOOKUP(BZ$1,'Tactic Recode'!$A$1:$B$547,2,FALSE))</f>
        <v/>
      </c>
      <c r="CA66" t="str">
        <f>IF(ISERROR(MATCH(CA$1,'CSC Mitre'!BM$1:BM$220,0)),"",VLOOKUP(CA$1,'Tactic Recode'!$A$1:$B$547,2,FALSE))</f>
        <v/>
      </c>
      <c r="CB66" t="str">
        <f>IF(ISERROR(MATCH(CB$1,'CSC Mitre'!BM$1:BM$220,0)),"",VLOOKUP(CB$1,'Tactic Recode'!$A$1:$B$547,2,FALSE))</f>
        <v/>
      </c>
      <c r="CC66" t="str">
        <f>IF(ISERROR(MATCH(CC$1,'CSC Mitre'!BM$1:BM$220,0)),"",VLOOKUP(CC$1,'Tactic Recode'!$A$1:$B$547,2,FALSE))</f>
        <v/>
      </c>
      <c r="CD66" t="str">
        <f>IF(ISERROR(MATCH(CD$1,'CSC Mitre'!BM$1:BM$220,0)),"",VLOOKUP(CD$1,'Tactic Recode'!$A$1:$B$547,2,FALSE))</f>
        <v/>
      </c>
      <c r="CE66" t="str">
        <f>IF(ISERROR(MATCH(CE$1,'CSC Mitre'!BM$1:BM$220,0)),"",VLOOKUP(CE$1,'Tactic Recode'!$A$1:$B$547,2,FALSE))</f>
        <v/>
      </c>
      <c r="CF66" t="str">
        <f>IF(ISERROR(MATCH(CF$1,'CSC Mitre'!BM$1:BM$220,0)),"",VLOOKUP(CF$1,'Tactic Recode'!$A$1:$B$547,2,FALSE))</f>
        <v/>
      </c>
      <c r="CG66" t="str">
        <f>IF(ISERROR(MATCH(CG$1,'CSC Mitre'!BM$1:BM$220,0)),"",VLOOKUP(CG$1,'Tactic Recode'!$A$1:$B$547,2,FALSE))</f>
        <v/>
      </c>
      <c r="CH66" t="str">
        <f>IF(ISERROR(MATCH(CH$1,'CSC Mitre'!BM$1:BM$220,0)),"",VLOOKUP(CH$1,'Tactic Recode'!$A$1:$B$547,2,FALSE))</f>
        <v/>
      </c>
      <c r="CI66" t="str">
        <f>IF(ISERROR(MATCH(CI$1,'CSC Mitre'!BM$1:BM$220,0)),"",VLOOKUP(CI$1,'Tactic Recode'!$A$1:$B$547,2,FALSE))</f>
        <v/>
      </c>
      <c r="CJ66" t="str">
        <f>IF(ISERROR(MATCH(CJ$1,'CSC Mitre'!BM$1:BM$220,0)),"",VLOOKUP(CJ$1,'Tactic Recode'!$A$1:$B$547,2,FALSE))</f>
        <v/>
      </c>
      <c r="CK66" t="str">
        <f>IF(ISERROR(MATCH(CK$1,'CSC Mitre'!BM$1:BM$220,0)),"",VLOOKUP(CK$1,'Tactic Recode'!$A$1:$B$547,2,FALSE))</f>
        <v/>
      </c>
      <c r="CL66" t="str">
        <f>IF(ISERROR(MATCH(CL$1,'CSC Mitre'!BM$1:BM$220,0)),"",VLOOKUP(CL$1,'Tactic Recode'!$A$1:$B$547,2,FALSE))</f>
        <v/>
      </c>
      <c r="CM66" t="str">
        <f>IF(ISERROR(MATCH(CM$1,'CSC Mitre'!BM$1:BM$220,0)),"",VLOOKUP(CM$1,'Tactic Recode'!$A$1:$B$547,2,FALSE))</f>
        <v/>
      </c>
      <c r="CN66" t="str">
        <f>IF(ISERROR(MATCH(CN$1,'CSC Mitre'!BM$1:BM$220,0)),"",VLOOKUP(CN$1,'Tactic Recode'!$A$1:$B$547,2,FALSE))</f>
        <v/>
      </c>
      <c r="CO66" t="str">
        <f>IF(ISERROR(MATCH(CO$1,'CSC Mitre'!BM$1:BM$220,0)),"",VLOOKUP(CO$1,'Tactic Recode'!$A$1:$B$547,2,FALSE))</f>
        <v/>
      </c>
      <c r="CP66" t="str">
        <f>IF(ISERROR(MATCH(CP$1,'CSC Mitre'!BM$1:BM$220,0)),"",VLOOKUP(CP$1,'Tactic Recode'!$A$1:$B$547,2,FALSE))</f>
        <v/>
      </c>
      <c r="CQ66" t="str">
        <f>IF(ISERROR(MATCH(CQ$1,'CSC Mitre'!BM$1:BM$220,0)),"",VLOOKUP(CQ$1,'Tactic Recode'!$A$1:$B$547,2,FALSE))</f>
        <v/>
      </c>
      <c r="CR66" t="str">
        <f>IF(ISERROR(MATCH(CR$1,'CSC Mitre'!BM$1:BM$220,0)),"",VLOOKUP(CR$1,'Tactic Recode'!$A$1:$B$547,2,FALSE))</f>
        <v/>
      </c>
      <c r="CS66" t="str">
        <f>IF(ISERROR(MATCH(CS$1,'CSC Mitre'!BM$1:BM$220,0)),"",VLOOKUP(CS$1,'Tactic Recode'!$A$1:$B$547,2,FALSE))</f>
        <v/>
      </c>
      <c r="CT66" t="str">
        <f>IF(ISERROR(MATCH(CT$1,'CSC Mitre'!BM$1:BM$220,0)),"",VLOOKUP(CT$1,'Tactic Recode'!$A$1:$B$547,2,FALSE))</f>
        <v/>
      </c>
      <c r="CU66" t="str">
        <f>IF(ISERROR(MATCH(CU$1,'CSC Mitre'!BM$1:BM$220,0)),"",VLOOKUP(CU$1,'Tactic Recode'!$A$1:$B$547,2,FALSE))</f>
        <v/>
      </c>
      <c r="CV66" t="str">
        <f>IF(ISERROR(MATCH(CV$1,'CSC Mitre'!BM$1:BM$220,0)),"",VLOOKUP(CV$1,'Tactic Recode'!$A$1:$B$547,2,FALSE))</f>
        <v/>
      </c>
      <c r="CW66" t="str">
        <f>IF(ISERROR(MATCH(CW$1,'CSC Mitre'!BM$1:BM$220,0)),"",VLOOKUP(CW$1,'Tactic Recode'!$A$1:$B$547,2,FALSE))</f>
        <v/>
      </c>
      <c r="CX66" t="str">
        <f>IF(ISERROR(MATCH(CX$1,'CSC Mitre'!BM$1:BM$220,0)),"",VLOOKUP(CX$1,'Tactic Recode'!$A$1:$B$547,2,FALSE))</f>
        <v/>
      </c>
      <c r="CY66" t="str">
        <f>IF(ISERROR(MATCH(CY$1,'CSC Mitre'!BM$1:BM$220,0)),"",VLOOKUP(CY$1,'Tactic Recode'!$A$1:$B$547,2,FALSE))</f>
        <v/>
      </c>
      <c r="CZ66" t="str">
        <f>IF(ISERROR(MATCH(CZ$1,'CSC Mitre'!BM$1:BM$220,0)),"",VLOOKUP(CZ$1,'Tactic Recode'!$A$1:$B$547,2,FALSE))</f>
        <v/>
      </c>
      <c r="DA66" t="str">
        <f>IF(ISERROR(MATCH(DA$1,'CSC Mitre'!BM$1:BM$220,0)),"",VLOOKUP(DA$1,'Tactic Recode'!$A$1:$B$547,2,FALSE))</f>
        <v/>
      </c>
      <c r="DB66" t="str">
        <f>IF(ISERROR(MATCH(DB$1,'CSC Mitre'!BM$1:BM$220,0)),"",VLOOKUP(DB$1,'Tactic Recode'!$A$1:$B$547,2,FALSE))</f>
        <v/>
      </c>
      <c r="DC66" t="str">
        <f>IF(ISERROR(MATCH(DC$1,'CSC Mitre'!BM$1:BM$220,0)),"",VLOOKUP(DC$1,'Tactic Recode'!$A$1:$B$547,2,FALSE))</f>
        <v/>
      </c>
      <c r="DD66" t="str">
        <f>IF(ISERROR(MATCH(DD$1,'CSC Mitre'!BM$1:BM$220,0)),"",VLOOKUP(DD$1,'Tactic Recode'!$A$1:$B$547,2,FALSE))</f>
        <v/>
      </c>
      <c r="DE66" t="str">
        <f>IF(ISERROR(MATCH(DE$1,'CSC Mitre'!BM$1:BM$220,0)),"",VLOOKUP(DE$1,'Tactic Recode'!$A$1:$B$547,2,FALSE))</f>
        <v/>
      </c>
      <c r="DF66" t="str">
        <f>IF(ISERROR(MATCH(DF$1,'CSC Mitre'!BM$1:BM$220,0)),"",VLOOKUP(DF$1,'Tactic Recode'!$A$1:$B$547,2,FALSE))</f>
        <v/>
      </c>
      <c r="DG66" t="str">
        <f>IF(ISERROR(MATCH(DG$1,'CSC Mitre'!BM$1:BM$220,0)),"",VLOOKUP(DG$1,'Tactic Recode'!$A$1:$B$547,2,FALSE))</f>
        <v/>
      </c>
      <c r="DH66" t="str">
        <f>IF(ISERROR(MATCH(DH$1,'CSC Mitre'!BM$1:BM$220,0)),"",VLOOKUP(DH$1,'Tactic Recode'!$A$1:$B$547,2,FALSE))</f>
        <v/>
      </c>
      <c r="DI66" t="str">
        <f>IF(ISERROR(MATCH(DI$1,'CSC Mitre'!BM$1:BM$220,0)),"",VLOOKUP(DI$1,'Tactic Recode'!$A$1:$B$547,2,FALSE))</f>
        <v/>
      </c>
      <c r="DJ66" t="str">
        <f>IF(ISERROR(MATCH(DJ$1,'CSC Mitre'!BM$1:BM$220,0)),"",VLOOKUP(DJ$1,'Tactic Recode'!$A$1:$B$547,2,FALSE))</f>
        <v/>
      </c>
      <c r="DK66" t="str">
        <f>IF(ISERROR(MATCH(DK$1,'CSC Mitre'!BM$1:BM$220,0)),"",VLOOKUP(DK$1,'Tactic Recode'!$A$1:$B$547,2,FALSE))</f>
        <v/>
      </c>
      <c r="DL66" t="str">
        <f>IF(ISERROR(MATCH(DL$1,'CSC Mitre'!BM$1:BM$220,0)),"",VLOOKUP(DL$1,'Tactic Recode'!$A$1:$B$547,2,FALSE))</f>
        <v/>
      </c>
      <c r="DM66" t="str">
        <f>IF(ISERROR(MATCH(DM$1,'CSC Mitre'!BM$1:BM$220,0)),"",VLOOKUP(DM$1,'Tactic Recode'!$A$1:$B$547,2,FALSE))</f>
        <v/>
      </c>
      <c r="DN66" t="str">
        <f>IF(ISERROR(MATCH(DN$1,'CSC Mitre'!BM$1:BM$220,0)),"",VLOOKUP(DN$1,'Tactic Recode'!$A$1:$B$547,2,FALSE))</f>
        <v/>
      </c>
      <c r="DO66" t="str">
        <f>IF(ISERROR(MATCH(DO$1,'CSC Mitre'!BM$1:BM$220,0)),"",VLOOKUP(DO$1,'Tactic Recode'!$A$1:$B$547,2,FALSE))</f>
        <v/>
      </c>
      <c r="DP66" t="str">
        <f>IF(ISERROR(MATCH(DP$1,'CSC Mitre'!BM$1:BM$220,0)),"",VLOOKUP(DP$1,'Tactic Recode'!$A$1:$B$547,2,FALSE))</f>
        <v/>
      </c>
      <c r="DQ66" t="str">
        <f>IF(ISERROR(MATCH(DQ$1,'CSC Mitre'!BM$1:BM$220,0)),"",VLOOKUP(DQ$1,'Tactic Recode'!$A$1:$B$547,2,FALSE))</f>
        <v/>
      </c>
      <c r="DR66" t="str">
        <f>IF(ISERROR(MATCH(DR$1,'CSC Mitre'!BM$1:BM$220,0)),"",VLOOKUP(DR$1,'Tactic Recode'!$A$1:$B$547,2,FALSE))</f>
        <v/>
      </c>
      <c r="DS66" t="str">
        <f>IF(ISERROR(MATCH(DS$1,'CSC Mitre'!BM$1:BM$220,0)),"",VLOOKUP(DS$1,'Tactic Recode'!$A$1:$B$547,2,FALSE))</f>
        <v/>
      </c>
      <c r="DT66" t="str">
        <f>IF(ISERROR(MATCH(DT$1,'CSC Mitre'!BM$1:BM$220,0)),"",VLOOKUP(DT$1,'Tactic Recode'!$A$1:$B$547,2,FALSE))</f>
        <v/>
      </c>
      <c r="DU66" t="str">
        <f>IF(ISERROR(MATCH(DU$1,'CSC Mitre'!BM$1:BM$220,0)),"",VLOOKUP(DU$1,'Tactic Recode'!$A$1:$B$547,2,FALSE))</f>
        <v/>
      </c>
      <c r="DV66" t="str">
        <f>IF(ISERROR(MATCH(DV$1,'CSC Mitre'!BM$1:BM$220,0)),"",VLOOKUP(DV$1,'Tactic Recode'!$A$1:$B$547,2,FALSE))</f>
        <v/>
      </c>
      <c r="DW66" t="str">
        <f>IF(ISERROR(MATCH(DW$1,'CSC Mitre'!BM$1:BM$220,0)),"",VLOOKUP(DW$1,'Tactic Recode'!$A$1:$B$547,2,FALSE))</f>
        <v/>
      </c>
      <c r="DX66" t="str">
        <f>IF(ISERROR(MATCH(DX$1,'CSC Mitre'!BM$1:BM$220,0)),"",VLOOKUP(DX$1,'Tactic Recode'!$A$1:$B$547,2,FALSE))</f>
        <v/>
      </c>
      <c r="DY66" t="str">
        <f>IF(ISERROR(MATCH(DY$1,'CSC Mitre'!BM$1:BM$220,0)),"",VLOOKUP(DY$1,'Tactic Recode'!$A$1:$B$547,2,FALSE))</f>
        <v/>
      </c>
      <c r="DZ66" t="str">
        <f>IF(ISERROR(MATCH(DZ$1,'CSC Mitre'!BM$1:BM$220,0)),"",VLOOKUP(DZ$1,'Tactic Recode'!$A$1:$B$547,2,FALSE))</f>
        <v/>
      </c>
      <c r="EA66" t="str">
        <f>IF(ISERROR(MATCH(EA$1,'CSC Mitre'!BM$1:BM$220,0)),"",VLOOKUP(EA$1,'Tactic Recode'!$A$1:$B$547,2,FALSE))</f>
        <v/>
      </c>
      <c r="EB66" t="str">
        <f>IF(ISERROR(MATCH(EB$1,'CSC Mitre'!BM$1:BM$220,0)),"",VLOOKUP(EB$1,'Tactic Recode'!$A$1:$B$547,2,FALSE))</f>
        <v/>
      </c>
      <c r="EC66" t="str">
        <f>IF(ISERROR(MATCH(EC$1,'CSC Mitre'!BM$1:BM$220,0)),"",VLOOKUP(EC$1,'Tactic Recode'!$A$1:$B$547,2,FALSE))</f>
        <v/>
      </c>
      <c r="ED66" t="str">
        <f>IF(ISERROR(MATCH(ED$1,'CSC Mitre'!BM$1:BM$220,0)),"",VLOOKUP(ED$1,'Tactic Recode'!$A$1:$B$547,2,FALSE))</f>
        <v/>
      </c>
      <c r="EE66" t="str">
        <f>IF(ISERROR(MATCH(EE$1,'CSC Mitre'!BM$1:BM$220,0)),"",VLOOKUP(EE$1,'Tactic Recode'!$A$1:$B$547,2,FALSE))</f>
        <v/>
      </c>
      <c r="EF66" t="str">
        <f>IF(ISERROR(MATCH(EF$1,'CSC Mitre'!BM$1:BM$220,0)),"",VLOOKUP(EF$1,'Tactic Recode'!$A$1:$B$547,2,FALSE))</f>
        <v/>
      </c>
      <c r="EG66" t="str">
        <f>IF(ISERROR(MATCH(EG$1,'CSC Mitre'!BM$1:BM$220,0)),"",VLOOKUP(EG$1,'Tactic Recode'!$A$1:$B$547,2,FALSE))</f>
        <v/>
      </c>
      <c r="EH66" t="str">
        <f>IF(ISERROR(MATCH(EH$1,'CSC Mitre'!BM$1:BM$220,0)),"",VLOOKUP(EH$1,'Tactic Recode'!$A$1:$B$547,2,FALSE))</f>
        <v/>
      </c>
      <c r="EI66" t="str">
        <f>IF(ISERROR(MATCH(EI$1,'CSC Mitre'!BM$1:BM$220,0)),"",VLOOKUP(EI$1,'Tactic Recode'!$A$1:$B$547,2,FALSE))</f>
        <v/>
      </c>
      <c r="EJ66" t="str">
        <f>IF(ISERROR(MATCH(EJ$1,'CSC Mitre'!BM$1:BM$220,0)),"",VLOOKUP(EJ$1,'Tactic Recode'!$A$1:$B$547,2,FALSE))</f>
        <v/>
      </c>
      <c r="EK66" t="str">
        <f>IF(ISERROR(MATCH(EK$1,'CSC Mitre'!BM$1:BM$220,0)),"",VLOOKUP(EK$1,'Tactic Recode'!$A$1:$B$547,2,FALSE))</f>
        <v/>
      </c>
      <c r="EL66" t="str">
        <f>IF(ISERROR(MATCH(EL$1,'CSC Mitre'!BM$1:BM$220,0)),"",VLOOKUP(EL$1,'Tactic Recode'!$A$1:$B$547,2,FALSE))</f>
        <v/>
      </c>
      <c r="EM66" t="str">
        <f>IF(ISERROR(MATCH(EM$1,'CSC Mitre'!BM$1:BM$220,0)),"",VLOOKUP(EM$1,'Tactic Recode'!$A$1:$B$547,2,FALSE))</f>
        <v/>
      </c>
      <c r="EN66" t="str">
        <f>IF(ISERROR(MATCH(EN$1,'CSC Mitre'!BM$1:BM$220,0)),"",VLOOKUP(EN$1,'Tactic Recode'!$A$1:$B$547,2,FALSE))</f>
        <v/>
      </c>
      <c r="EO66" t="str">
        <f>IF(ISERROR(MATCH(EO$1,'CSC Mitre'!BM$1:BM$220,0)),"",VLOOKUP(EO$1,'Tactic Recode'!$A$1:$B$547,2,FALSE))</f>
        <v/>
      </c>
      <c r="EP66" t="str">
        <f>IF(ISERROR(MATCH(EP$1,'CSC Mitre'!BM$1:BM$220,0)),"",VLOOKUP(EP$1,'Tactic Recode'!$A$1:$B$547,2,FALSE))</f>
        <v/>
      </c>
      <c r="EQ66" t="str">
        <f>IF(ISERROR(MATCH(EQ$1,'CSC Mitre'!BM$1:BM$220,0)),"",VLOOKUP(EQ$1,'Tactic Recode'!$A$1:$B$547,2,FALSE))</f>
        <v/>
      </c>
      <c r="ER66" t="str">
        <f>IF(ISERROR(MATCH(ER$1,'CSC Mitre'!BM$1:BM$220,0)),"",VLOOKUP(ER$1,'Tactic Recode'!$A$1:$B$547,2,FALSE))</f>
        <v/>
      </c>
      <c r="ES66" t="str">
        <f>IF(ISERROR(MATCH(ES$1,'CSC Mitre'!BM$1:BM$220,0)),"",VLOOKUP(ES$1,'Tactic Recode'!$A$1:$B$547,2,FALSE))</f>
        <v/>
      </c>
      <c r="ET66" t="str">
        <f>IF(ISERROR(MATCH(ET$1,'CSC Mitre'!BM$1:BM$220,0)),"",VLOOKUP(ET$1,'Tactic Recode'!$A$1:$B$547,2,FALSE))</f>
        <v/>
      </c>
      <c r="EU66" t="str">
        <f>IF(ISERROR(MATCH(EU$1,'CSC Mitre'!BM$1:BM$220,0)),"",VLOOKUP(EU$1,'Tactic Recode'!$A$1:$B$547,2,FALSE))</f>
        <v/>
      </c>
      <c r="EV66" t="str">
        <f>IF(ISERROR(MATCH(EV$1,'CSC Mitre'!BM$1:BM$220,0)),"",VLOOKUP(EV$1,'Tactic Recode'!$A$1:$B$547,2,FALSE))</f>
        <v/>
      </c>
      <c r="EW66" t="str">
        <f>IF(ISERROR(MATCH(EW$1,'CSC Mitre'!BM$1:BM$220,0)),"",VLOOKUP(EW$1,'Tactic Recode'!$A$1:$B$547,2,FALSE))</f>
        <v/>
      </c>
      <c r="EX66" t="str">
        <f>IF(ISERROR(MATCH(EX$1,'CSC Mitre'!BM$1:BM$220,0)),"",VLOOKUP(EX$1,'Tactic Recode'!$A$1:$B$547,2,FALSE))</f>
        <v/>
      </c>
      <c r="EY66" t="str">
        <f>IF(ISERROR(MATCH(EY$1,'CSC Mitre'!BM$1:BM$220,0)),"",VLOOKUP(EY$1,'Tactic Recode'!$A$1:$B$547,2,FALSE))</f>
        <v/>
      </c>
      <c r="EZ66" t="str">
        <f>IF(ISERROR(MATCH(EZ$1,'CSC Mitre'!BM$1:BM$220,0)),"",VLOOKUP(EZ$1,'Tactic Recode'!$A$1:$B$547,2,FALSE))</f>
        <v/>
      </c>
      <c r="FA66" t="str">
        <f>IF(ISERROR(MATCH(FA$1,'CSC Mitre'!BM$1:BM$220,0)),"",VLOOKUP(FA$1,'Tactic Recode'!$A$1:$B$547,2,FALSE))</f>
        <v/>
      </c>
      <c r="FB66" t="str">
        <f>IF(ISERROR(MATCH(FB$1,'CSC Mitre'!BM$1:BM$220,0)),"",VLOOKUP(FB$1,'Tactic Recode'!$A$1:$B$547,2,FALSE))</f>
        <v/>
      </c>
      <c r="FC66" t="str">
        <f>IF(ISERROR(MATCH(FC$1,'CSC Mitre'!BM$1:BM$220,0)),"",VLOOKUP(FC$1,'Tactic Recode'!$A$1:$B$547,2,FALSE))</f>
        <v/>
      </c>
      <c r="FD66" t="str">
        <f>IF(ISERROR(MATCH(FD$1,'CSC Mitre'!BM$1:BM$220,0)),"",VLOOKUP(FD$1,'Tactic Recode'!$A$1:$B$547,2,FALSE))</f>
        <v/>
      </c>
      <c r="FE66" t="str">
        <f>IF(ISERROR(MATCH(FE$1,'CSC Mitre'!BM$1:BM$220,0)),"",VLOOKUP(FE$1,'Tactic Recode'!$A$1:$B$547,2,FALSE))</f>
        <v/>
      </c>
      <c r="FF66" t="str">
        <f>IF(ISERROR(MATCH(FF$1,'CSC Mitre'!BM$1:BM$220,0)),"",VLOOKUP(FF$1,'Tactic Recode'!$A$1:$B$547,2,FALSE))</f>
        <v/>
      </c>
      <c r="FG66" t="str">
        <f>IF(ISERROR(MATCH(FG$1,'CSC Mitre'!BM$1:BM$220,0)),"",VLOOKUP(FG$1,'Tactic Recode'!$A$1:$B$547,2,FALSE))</f>
        <v/>
      </c>
      <c r="FH66" t="str">
        <f>IF(ISERROR(MATCH(FH$1,'CSC Mitre'!BM$1:BM$220,0)),"",VLOOKUP(FH$1,'Tactic Recode'!$A$1:$B$547,2,FALSE))</f>
        <v/>
      </c>
      <c r="FI66" t="str">
        <f>IF(ISERROR(MATCH(FI$1,'CSC Mitre'!BM$1:BM$220,0)),"",VLOOKUP(FI$1,'Tactic Recode'!$A$1:$B$547,2,FALSE))</f>
        <v/>
      </c>
      <c r="FJ66" t="str">
        <f>IF(ISERROR(MATCH(FJ$1,'CSC Mitre'!BM$1:BM$220,0)),"",VLOOKUP(FJ$1,'Tactic Recode'!$A$1:$B$547,2,FALSE))</f>
        <v/>
      </c>
      <c r="FK66" t="str">
        <f>IF(ISERROR(MATCH(FK$1,'CSC Mitre'!BM$1:BM$220,0)),"",VLOOKUP(FK$1,'Tactic Recode'!$A$1:$B$547,2,FALSE))</f>
        <v/>
      </c>
      <c r="FL66" t="str">
        <f>IF(ISERROR(MATCH(FL$1,'CSC Mitre'!BM$1:BM$220,0)),"",VLOOKUP(FL$1,'Tactic Recode'!$A$1:$B$547,2,FALSE))</f>
        <v/>
      </c>
      <c r="FM66" t="str">
        <f>IF(ISERROR(MATCH(FM$1,'CSC Mitre'!BM$1:BM$220,0)),"",VLOOKUP(FM$1,'Tactic Recode'!$A$1:$B$547,2,FALSE))</f>
        <v/>
      </c>
      <c r="FN66" t="str">
        <f>IF(ISERROR(MATCH(FN$1,'CSC Mitre'!BM$1:BM$220,0)),"",VLOOKUP(FN$1,'Tactic Recode'!$A$1:$B$547,2,FALSE))</f>
        <v/>
      </c>
      <c r="FO66" t="str">
        <f>IF(ISERROR(MATCH(FO$1,'CSC Mitre'!BM$1:BM$220,0)),"",VLOOKUP(FO$1,'Tactic Recode'!$A$1:$B$547,2,FALSE))</f>
        <v/>
      </c>
      <c r="FP66" t="str">
        <f>IF(ISERROR(MATCH(FP$1,'CSC Mitre'!BM$1:BM$220,0)),"",VLOOKUP(FP$1,'Tactic Recode'!$A$1:$B$547,2,FALSE))</f>
        <v/>
      </c>
      <c r="FQ66" t="str">
        <f>IF(ISERROR(MATCH(FQ$1,'CSC Mitre'!BM$1:BM$220,0)),"",VLOOKUP(FQ$1,'Tactic Recode'!$A$1:$B$547,2,FALSE))</f>
        <v/>
      </c>
      <c r="FR66" t="str">
        <f>IF(ISERROR(MATCH(FR$1,'CSC Mitre'!BM$1:BM$220,0)),"",VLOOKUP(FR$1,'Tactic Recode'!$A$1:$B$547,2,FALSE))</f>
        <v/>
      </c>
      <c r="FS66" t="str">
        <f>IF(ISERROR(MATCH(FS$1,'CSC Mitre'!BM$1:BM$220,0)),"",VLOOKUP(FS$1,'Tactic Recode'!$A$1:$B$547,2,FALSE))</f>
        <v/>
      </c>
      <c r="FT66" t="str">
        <f>IF(ISERROR(MATCH(FT$1,'CSC Mitre'!BM$1:BM$220,0)),"",VLOOKUP(FT$1,'Tactic Recode'!$A$1:$B$547,2,FALSE))</f>
        <v/>
      </c>
      <c r="FU66" t="str">
        <f>IF(ISERROR(MATCH(FU$1,'CSC Mitre'!BM$1:BM$220,0)),"",VLOOKUP(FU$1,'Tactic Recode'!$A$1:$B$547,2,FALSE))</f>
        <v/>
      </c>
      <c r="FV66" t="str">
        <f>IF(ISERROR(MATCH(FV$1,'CSC Mitre'!BM$1:BM$220,0)),"",VLOOKUP(FV$1,'Tactic Recode'!$A$1:$B$547,2,FALSE))</f>
        <v/>
      </c>
      <c r="FW66" t="str">
        <f>IF(ISERROR(MATCH(FW$1,'CSC Mitre'!BM$1:BM$220,0)),"",VLOOKUP(FW$1,'Tactic Recode'!$A$1:$B$547,2,FALSE))</f>
        <v/>
      </c>
      <c r="FX66" t="str">
        <f>IF(ISERROR(MATCH(FX$1,'CSC Mitre'!BM$1:BM$220,0)),"",VLOOKUP(FX$1,'Tactic Recode'!$A$1:$B$547,2,FALSE))</f>
        <v/>
      </c>
      <c r="FY66" t="str">
        <f>IF(ISERROR(MATCH(FY$1,'CSC Mitre'!BM$1:BM$220,0)),"",VLOOKUP(FY$1,'Tactic Recode'!$A$1:$B$547,2,FALSE))</f>
        <v/>
      </c>
      <c r="FZ66" t="str">
        <f>IF(ISERROR(MATCH(FZ$1,'CSC Mitre'!BM$1:BM$220,0)),"",VLOOKUP(FZ$1,'Tactic Recode'!$A$1:$B$547,2,FALSE))</f>
        <v/>
      </c>
      <c r="GA66" t="str">
        <f>IF(ISERROR(MATCH(GA$1,'CSC Mitre'!BM$1:BM$220,0)),"",VLOOKUP(GA$1,'Tactic Recode'!$A$1:$B$547,2,FALSE))</f>
        <v/>
      </c>
      <c r="GB66" t="str">
        <f>IF(ISERROR(MATCH(GB$1,'CSC Mitre'!BM$1:BM$220,0)),"",VLOOKUP(GB$1,'Tactic Recode'!$A$1:$B$547,2,FALSE))</f>
        <v/>
      </c>
      <c r="GC66" t="str">
        <f>IF(ISERROR(MATCH(GC$1,'CSC Mitre'!BM$1:BM$220,0)),"",VLOOKUP(GC$1,'Tactic Recode'!$A$1:$B$547,2,FALSE))</f>
        <v/>
      </c>
      <c r="GD66" t="str">
        <f>IF(ISERROR(MATCH(GD$1,'CSC Mitre'!BM$1:BM$220,0)),"",VLOOKUP(GD$1,'Tactic Recode'!$A$1:$B$547,2,FALSE))</f>
        <v/>
      </c>
      <c r="GE66" t="str">
        <f>IF(ISERROR(MATCH(GE$1,'CSC Mitre'!BM$1:BM$220,0)),"",VLOOKUP(GE$1,'Tactic Recode'!$A$1:$B$547,2,FALSE))</f>
        <v/>
      </c>
      <c r="GF66" t="str">
        <f>IF(ISERROR(MATCH(GF$1,'CSC Mitre'!BM$1:BM$220,0)),"",VLOOKUP(GF$1,'Tactic Recode'!$A$1:$B$547,2,FALSE))</f>
        <v/>
      </c>
      <c r="GG66" t="str">
        <f>IF(ISERROR(MATCH(GG$1,'CSC Mitre'!BM$1:BM$220,0)),"",VLOOKUP(GG$1,'Tactic Recode'!$A$1:$B$547,2,FALSE))</f>
        <v/>
      </c>
      <c r="GH66" t="str">
        <f>IF(ISERROR(MATCH(GH$1,'CSC Mitre'!BM$1:BM$220,0)),"",VLOOKUP(GH$1,'Tactic Recode'!$A$1:$B$547,2,FALSE))</f>
        <v/>
      </c>
      <c r="GI66" t="str">
        <f>IF(ISERROR(MATCH(GI$1,'CSC Mitre'!BM$1:BM$220,0)),"",VLOOKUP(GI$1,'Tactic Recode'!$A$1:$B$547,2,FALSE))</f>
        <v/>
      </c>
      <c r="GJ66" t="str">
        <f>IF(ISERROR(MATCH(GJ$1,'CSC Mitre'!BM$1:BM$220,0)),"",VLOOKUP(GJ$1,'Tactic Recode'!$A$1:$B$547,2,FALSE))</f>
        <v/>
      </c>
      <c r="GK66" t="str">
        <f>IF(ISERROR(MATCH(GK$1,'CSC Mitre'!BM$1:BM$220,0)),"",VLOOKUP(GK$1,'Tactic Recode'!$A$1:$B$547,2,FALSE))</f>
        <v/>
      </c>
      <c r="GL66" t="str">
        <f>IF(ISERROR(MATCH(GL$1,'CSC Mitre'!BM$1:BM$220,0)),"",VLOOKUP(GL$1,'Tactic Recode'!$A$1:$B$547,2,FALSE))</f>
        <v/>
      </c>
      <c r="GM66" t="str">
        <f>IF(ISERROR(MATCH(GM$1,'CSC Mitre'!BM$1:BM$220,0)),"",VLOOKUP(GM$1,'Tactic Recode'!$A$1:$B$547,2,FALSE))</f>
        <v/>
      </c>
      <c r="GN66" t="str">
        <f>IF(ISERROR(MATCH(GN$1,'CSC Mitre'!BM$1:BM$220,0)),"",VLOOKUP(GN$1,'Tactic Recode'!$A$1:$B$547,2,FALSE))</f>
        <v/>
      </c>
      <c r="GO66" t="str">
        <f>IF(ISERROR(MATCH(GO$1,'CSC Mitre'!BM$1:BM$220,0)),"",VLOOKUP(GO$1,'Tactic Recode'!$A$1:$B$547,2,FALSE))</f>
        <v/>
      </c>
      <c r="GP66" t="str">
        <f>IF(ISERROR(MATCH(GP$1,'CSC Mitre'!BM$1:BM$220,0)),"",VLOOKUP(GP$1,'Tactic Recode'!$A$1:$B$547,2,FALSE))</f>
        <v/>
      </c>
      <c r="GQ66" t="str">
        <f>IF(ISERROR(MATCH(GQ$1,'CSC Mitre'!BM$1:BM$220,0)),"",VLOOKUP(GQ$1,'Tactic Recode'!$A$1:$B$547,2,FALSE))</f>
        <v/>
      </c>
      <c r="GR66" t="str">
        <f>IF(ISERROR(MATCH(GR$1,'CSC Mitre'!BM$1:BM$220,0)),"",VLOOKUP(GR$1,'Tactic Recode'!$A$1:$B$547,2,FALSE))</f>
        <v/>
      </c>
      <c r="GS66" t="str">
        <f>IF(ISERROR(MATCH(GS$1,'CSC Mitre'!BM$1:BM$220,0)),"",VLOOKUP(GS$1,'Tactic Recode'!$A$1:$B$547,2,FALSE))</f>
        <v/>
      </c>
      <c r="GT66" t="str">
        <f>IF(ISERROR(MATCH(GT$1,'CSC Mitre'!BM$1:BM$220,0)),"",VLOOKUP(GT$1,'Tactic Recode'!$A$1:$B$547,2,FALSE))</f>
        <v/>
      </c>
      <c r="GU66" t="str">
        <f>IF(ISERROR(MATCH(GU$1,'CSC Mitre'!BM$1:BM$220,0)),"",VLOOKUP(GU$1,'Tactic Recode'!$A$1:$B$547,2,FALSE))</f>
        <v/>
      </c>
      <c r="GV66" t="str">
        <f>IF(ISERROR(MATCH(GV$1,'CSC Mitre'!BM$1:BM$220,0)),"",VLOOKUP(GV$1,'Tactic Recode'!$A$1:$B$547,2,FALSE))</f>
        <v/>
      </c>
      <c r="GW66" t="str">
        <f>IF(ISERROR(MATCH(GW$1,'CSC Mitre'!BM$1:BM$220,0)),"",VLOOKUP(GW$1,'Tactic Recode'!$A$1:$B$547,2,FALSE))</f>
        <v/>
      </c>
      <c r="GX66" t="str">
        <f>IF(ISERROR(MATCH(GX$1,'CSC Mitre'!BM$1:BM$220,0)),"",VLOOKUP(GX$1,'Tactic Recode'!$A$1:$B$547,2,FALSE))</f>
        <v/>
      </c>
      <c r="GY66" t="str">
        <f>IF(ISERROR(MATCH(GY$1,'CSC Mitre'!BM$1:BM$220,0)),"",VLOOKUP(GY$1,'Tactic Recode'!$A$1:$B$547,2,FALSE))</f>
        <v/>
      </c>
      <c r="GZ66" t="str">
        <f>IF(ISERROR(MATCH(GZ$1,'CSC Mitre'!BM$1:BM$220,0)),"",VLOOKUP(GZ$1,'Tactic Recode'!$A$1:$B$547,2,FALSE))</f>
        <v/>
      </c>
      <c r="HA66" t="str">
        <f>IF(ISERROR(MATCH(HA$1,'CSC Mitre'!BM$1:BM$220,0)),"",VLOOKUP(HA$1,'Tactic Recode'!$A$1:$B$547,2,FALSE))</f>
        <v/>
      </c>
      <c r="HB66" t="str">
        <f>IF(ISERROR(MATCH(HB$1,'CSC Mitre'!BM$1:BM$220,0)),"",VLOOKUP(HB$1,'Tactic Recode'!$A$1:$B$547,2,FALSE))</f>
        <v/>
      </c>
      <c r="HC66" t="str">
        <f>IF(ISERROR(MATCH(HC$1,'CSC Mitre'!BM$1:BM$220,0)),"",VLOOKUP(HC$1,'Tactic Recode'!$A$1:$B$547,2,FALSE))</f>
        <v/>
      </c>
      <c r="HD66" t="str">
        <f>IF(ISERROR(MATCH(HD$1,'CSC Mitre'!BM$1:BM$220,0)),"",VLOOKUP(HD$1,'Tactic Recode'!$A$1:$B$547,2,FALSE))</f>
        <v/>
      </c>
      <c r="HE66" t="str">
        <f>IF(ISERROR(MATCH(HE$1,'CSC Mitre'!BM$1:BM$220,0)),"",VLOOKUP(HE$1,'Tactic Recode'!$A$1:$B$547,2,FALSE))</f>
        <v/>
      </c>
      <c r="HF66" t="str">
        <f>IF(ISERROR(MATCH(HF$1,'CSC Mitre'!BM$1:BM$220,0)),"",VLOOKUP(HF$1,'Tactic Recode'!$A$1:$B$547,2,FALSE))</f>
        <v/>
      </c>
      <c r="HG66" t="str">
        <f>IF(ISERROR(MATCH(HG$1,'CSC Mitre'!BM$1:BM$220,0)),"",VLOOKUP(HG$1,'Tactic Recode'!$A$1:$B$547,2,FALSE))</f>
        <v/>
      </c>
      <c r="HH66" t="str">
        <f>IF(ISERROR(MATCH(HH$1,'CSC Mitre'!BM$1:BM$220,0)),"",VLOOKUP(HH$1,'Tactic Recode'!$A$1:$B$547,2,FALSE))</f>
        <v/>
      </c>
      <c r="HI66" t="str">
        <f>IF(ISERROR(MATCH(HI$1,'CSC Mitre'!BM$1:BM$220,0)),"",VLOOKUP(HI$1,'Tactic Recode'!$A$1:$B$547,2,FALSE))</f>
        <v/>
      </c>
      <c r="HJ66" t="str">
        <f>IF(ISERROR(MATCH(HJ$1,'CSC Mitre'!BM$1:BM$220,0)),"",VLOOKUP(HJ$1,'Tactic Recode'!$A$1:$B$547,2,FALSE))</f>
        <v/>
      </c>
      <c r="HK66" t="str">
        <f>IF(ISERROR(MATCH(HK$1,'CSC Mitre'!BM$1:BM$220,0)),"",VLOOKUP(HK$1,'Tactic Recode'!$A$1:$B$547,2,FALSE))</f>
        <v/>
      </c>
      <c r="HL66" t="str">
        <f>IF(ISERROR(MATCH(HL$1,'CSC Mitre'!BM$1:BM$220,0)),"",VLOOKUP(HL$1,'Tactic Recode'!$A$1:$B$547,2,FALSE))</f>
        <v/>
      </c>
      <c r="HM66" t="str">
        <f>IF(ISERROR(MATCH(HM$1,'CSC Mitre'!BM$1:BM$220,0)),"",VLOOKUP(HM$1,'Tactic Recode'!$A$1:$B$547,2,FALSE))</f>
        <v/>
      </c>
      <c r="HN66" t="str">
        <f>IF(ISERROR(MATCH(HN$1,'CSC Mitre'!BM$1:BM$220,0)),"",VLOOKUP(HN$1,'Tactic Recode'!$A$1:$B$547,2,FALSE))</f>
        <v/>
      </c>
      <c r="HO66" t="str">
        <f>IF(ISERROR(MATCH(HO$1,'CSC Mitre'!BM$1:BM$220,0)),"",VLOOKUP(HO$1,'Tactic Recode'!$A$1:$B$547,2,FALSE))</f>
        <v/>
      </c>
      <c r="HP66" t="str">
        <f>IF(ISERROR(MATCH(HP$1,'CSC Mitre'!BM$1:BM$220,0)),"",VLOOKUP(HP$1,'Tactic Recode'!$A$1:$B$547,2,FALSE))</f>
        <v/>
      </c>
      <c r="HQ66" t="str">
        <f>IF(ISERROR(MATCH(HQ$1,'CSC Mitre'!BM$1:BM$220,0)),"",VLOOKUP(HQ$1,'Tactic Recode'!$A$1:$B$547,2,FALSE))</f>
        <v/>
      </c>
      <c r="HR66" t="str">
        <f>IF(ISERROR(MATCH(HR$1,'CSC Mitre'!BM$1:BM$220,0)),"",VLOOKUP(HR$1,'Tactic Recode'!$A$1:$B$547,2,FALSE))</f>
        <v/>
      </c>
      <c r="HS66" t="str">
        <f>IF(ISERROR(MATCH(HS$1,'CSC Mitre'!BM$1:BM$220,0)),"",VLOOKUP(HS$1,'Tactic Recode'!$A$1:$B$547,2,FALSE))</f>
        <v/>
      </c>
      <c r="HT66" t="str">
        <f>IF(ISERROR(MATCH(HT$1,'CSC Mitre'!BM$1:BM$220,0)),"",VLOOKUP(HT$1,'Tactic Recode'!$A$1:$B$547,2,FALSE))</f>
        <v/>
      </c>
      <c r="HU66" t="str">
        <f>IF(ISERROR(MATCH(HU$1,'CSC Mitre'!BM$1:BM$220,0)),"",VLOOKUP(HU$1,'Tactic Recode'!$A$1:$B$547,2,FALSE))</f>
        <v/>
      </c>
      <c r="HV66" t="str">
        <f>IF(ISERROR(MATCH(HV$1,'CSC Mitre'!BM$1:BM$220,0)),"",VLOOKUP(HV$1,'Tactic Recode'!$A$1:$B$547,2,FALSE))</f>
        <v/>
      </c>
      <c r="HW66" t="str">
        <f>IF(ISERROR(MATCH(HW$1,'CSC Mitre'!BM$1:BM$220,0)),"",VLOOKUP(HW$1,'Tactic Recode'!$A$1:$B$547,2,FALSE))</f>
        <v/>
      </c>
      <c r="HX66" t="str">
        <f>IF(ISERROR(MATCH(HX$1,'CSC Mitre'!BM$1:BM$220,0)),"",VLOOKUP(HX$1,'Tactic Recode'!$A$1:$B$547,2,FALSE))</f>
        <v/>
      </c>
      <c r="HY66" t="str">
        <f>IF(ISERROR(MATCH(HY$1,'CSC Mitre'!BM$1:BM$220,0)),"",VLOOKUP(HY$1,'Tactic Recode'!$A$1:$B$547,2,FALSE))</f>
        <v/>
      </c>
      <c r="HZ66" t="str">
        <f>IF(ISERROR(MATCH(HZ$1,'CSC Mitre'!BM$1:BM$220,0)),"",VLOOKUP(HZ$1,'Tactic Recode'!$A$1:$B$547,2,FALSE))</f>
        <v/>
      </c>
      <c r="IA66" t="str">
        <f>IF(ISERROR(MATCH(IA$1,'CSC Mitre'!BM$1:BM$220,0)),"",VLOOKUP(IA$1,'Tactic Recode'!$A$1:$B$547,2,FALSE))</f>
        <v/>
      </c>
      <c r="IB66" t="str">
        <f>IF(ISERROR(MATCH(IB$1,'CSC Mitre'!BM$1:BM$220,0)),"",VLOOKUP(IB$1,'Tactic Recode'!$A$1:$B$547,2,FALSE))</f>
        <v/>
      </c>
      <c r="IC66" t="str">
        <f>IF(ISERROR(MATCH(IC$1,'CSC Mitre'!BM$1:BM$220,0)),"",VLOOKUP(IC$1,'Tactic Recode'!$A$1:$B$547,2,FALSE))</f>
        <v/>
      </c>
      <c r="ID66" t="str">
        <f>IF(ISERROR(MATCH(ID$1,'CSC Mitre'!BM$1:BM$220,0)),"",VLOOKUP(ID$1,'Tactic Recode'!$A$1:$B$547,2,FALSE))</f>
        <v/>
      </c>
      <c r="IE66" t="str">
        <f>IF(ISERROR(MATCH(IE$1,'CSC Mitre'!BM$1:BM$220,0)),"",VLOOKUP(IE$1,'Tactic Recode'!$A$1:$B$547,2,FALSE))</f>
        <v/>
      </c>
      <c r="IF66" t="str">
        <f>IF(ISERROR(MATCH(IF$1,'CSC Mitre'!BM$1:BM$220,0)),"",VLOOKUP(IF$1,'Tactic Recode'!$A$1:$B$547,2,FALSE))</f>
        <v/>
      </c>
      <c r="IG66" t="str">
        <f>IF(ISERROR(MATCH(IG$1,'CSC Mitre'!BM$1:BM$220,0)),"",VLOOKUP(IG$1,'Tactic Recode'!$A$1:$B$547,2,FALSE))</f>
        <v/>
      </c>
      <c r="IH66" t="str">
        <f>IF(ISERROR(MATCH(IH$1,'CSC Mitre'!BM$1:BM$220,0)),"",VLOOKUP(IH$1,'Tactic Recode'!$A$1:$B$547,2,FALSE))</f>
        <v/>
      </c>
      <c r="II66" t="str">
        <f>IF(ISERROR(MATCH(II$1,'CSC Mitre'!BM$1:BM$220,0)),"",VLOOKUP(II$1,'Tactic Recode'!$A$1:$B$547,2,FALSE))</f>
        <v/>
      </c>
      <c r="IJ66" t="str">
        <f>IF(ISERROR(MATCH(IJ$1,'CSC Mitre'!BM$1:BM$220,0)),"",VLOOKUP(IJ$1,'Tactic Recode'!$A$1:$B$547,2,FALSE))</f>
        <v/>
      </c>
      <c r="IK66" t="str">
        <f>IF(ISERROR(MATCH(IK$1,'CSC Mitre'!BM$1:BM$220,0)),"",VLOOKUP(IK$1,'Tactic Recode'!$A$1:$B$547,2,FALSE))</f>
        <v/>
      </c>
      <c r="IL66" t="str">
        <f>IF(ISERROR(MATCH(IL$1,'CSC Mitre'!BM$1:BM$220,0)),"",VLOOKUP(IL$1,'Tactic Recode'!$A$1:$B$547,2,FALSE))</f>
        <v/>
      </c>
      <c r="IM66" t="str">
        <f>IF(ISERROR(MATCH(IM$1,'CSC Mitre'!BM$1:BM$220,0)),"",VLOOKUP(IM$1,'Tactic Recode'!$A$1:$B$547,2,FALSE))</f>
        <v/>
      </c>
      <c r="IN66" t="str">
        <f>IF(ISERROR(MATCH(IN$1,'CSC Mitre'!BM$1:BM$220,0)),"",VLOOKUP(IN$1,'Tactic Recode'!$A$1:$B$547,2,FALSE))</f>
        <v/>
      </c>
      <c r="IO66" t="str">
        <f>IF(ISERROR(MATCH(IO$1,'CSC Mitre'!BM$1:BM$220,0)),"",VLOOKUP(IO$1,'Tactic Recode'!$A$1:$B$547,2,FALSE))</f>
        <v/>
      </c>
      <c r="IP66" t="str">
        <f>IF(ISERROR(MATCH(IP$1,'CSC Mitre'!BM$1:BM$220,0)),"",VLOOKUP(IP$1,'Tactic Recode'!$A$1:$B$547,2,FALSE))</f>
        <v/>
      </c>
      <c r="IQ66" t="str">
        <f>IF(ISERROR(MATCH(IQ$1,'CSC Mitre'!BM$1:BM$220,0)),"",VLOOKUP(IQ$1,'Tactic Recode'!$A$1:$B$547,2,FALSE))</f>
        <v/>
      </c>
      <c r="IR66" t="str">
        <f>IF(ISERROR(MATCH(IR$1,'CSC Mitre'!BM$1:BM$220,0)),"",VLOOKUP(IR$1,'Tactic Recode'!$A$1:$B$547,2,FALSE))</f>
        <v/>
      </c>
      <c r="IS66" t="str">
        <f>IF(ISERROR(MATCH(IS$1,'CSC Mitre'!BM$1:BM$220,0)),"",VLOOKUP(IS$1,'Tactic Recode'!$A$1:$B$547,2,FALSE))</f>
        <v/>
      </c>
      <c r="IT66" t="str">
        <f>IF(ISERROR(MATCH(IT$1,'CSC Mitre'!BM$1:BM$220,0)),"",VLOOKUP(IT$1,'Tactic Recode'!$A$1:$B$547,2,FALSE))</f>
        <v/>
      </c>
      <c r="IU66" t="str">
        <f>IF(ISERROR(MATCH(IU$1,'CSC Mitre'!BM$1:BM$220,0)),"",VLOOKUP(IU$1,'Tactic Recode'!$A$1:$B$547,2,FALSE))</f>
        <v/>
      </c>
      <c r="IV66" t="str">
        <f>IF(ISERROR(MATCH(IV$1,'CSC Mitre'!BM$1:BM$220,0)),"",VLOOKUP(IV$1,'Tactic Recode'!$A$1:$B$547,2,FALSE))</f>
        <v/>
      </c>
      <c r="IW66" t="str">
        <f>IF(ISERROR(MATCH(IW$1,'CSC Mitre'!BM$1:BM$220,0)),"",VLOOKUP(IW$1,'Tactic Recode'!$A$1:$B$547,2,FALSE))</f>
        <v/>
      </c>
      <c r="IX66" t="str">
        <f>IF(ISERROR(MATCH(IX$1,'CSC Mitre'!BM$1:BM$220,0)),"",VLOOKUP(IX$1,'Tactic Recode'!$A$1:$B$547,2,FALSE))</f>
        <v/>
      </c>
      <c r="IY66" t="str">
        <f>IF(ISERROR(MATCH(IY$1,'CSC Mitre'!BM$1:BM$220,0)),"",VLOOKUP(IY$1,'Tactic Recode'!$A$1:$B$547,2,FALSE))</f>
        <v/>
      </c>
      <c r="IZ66" t="str">
        <f>IF(ISERROR(MATCH(IZ$1,'CSC Mitre'!BM$1:BM$220,0)),"",VLOOKUP(IZ$1,'Tactic Recode'!$A$1:$B$547,2,FALSE))</f>
        <v/>
      </c>
      <c r="JA66" t="str">
        <f>IF(ISERROR(MATCH(JA$1,'CSC Mitre'!BM$1:BM$220,0)),"",VLOOKUP(JA$1,'Tactic Recode'!$A$1:$B$547,2,FALSE))</f>
        <v/>
      </c>
      <c r="JB66" t="str">
        <f>IF(ISERROR(MATCH(JB$1,'CSC Mitre'!BM$1:BM$220,0)),"",VLOOKUP(JB$1,'Tactic Recode'!$A$1:$B$547,2,FALSE))</f>
        <v/>
      </c>
      <c r="JC66" t="str">
        <f>IF(ISERROR(MATCH(JC$1,'CSC Mitre'!BM$1:BM$220,0)),"",VLOOKUP(JC$1,'Tactic Recode'!$A$1:$B$547,2,FALSE))</f>
        <v/>
      </c>
      <c r="JD66" t="str">
        <f>IF(ISERROR(MATCH(JD$1,'CSC Mitre'!BM$1:BM$220,0)),"",VLOOKUP(JD$1,'Tactic Recode'!$A$1:$B$547,2,FALSE))</f>
        <v/>
      </c>
      <c r="JE66" t="str">
        <f>IF(ISERROR(MATCH(JE$1,'CSC Mitre'!BM$1:BM$220,0)),"",VLOOKUP(JE$1,'Tactic Recode'!$A$1:$B$547,2,FALSE))</f>
        <v/>
      </c>
      <c r="JF66" t="str">
        <f>IF(ISERROR(MATCH(JF$1,'CSC Mitre'!BM$1:BM$220,0)),"",VLOOKUP(JF$1,'Tactic Recode'!$A$1:$B$547,2,FALSE))</f>
        <v/>
      </c>
      <c r="JG66" t="str">
        <f>IF(ISERROR(MATCH(JG$1,'CSC Mitre'!BM$1:BM$220,0)),"",VLOOKUP(JG$1,'Tactic Recode'!$A$1:$B$547,2,FALSE))</f>
        <v/>
      </c>
      <c r="JH66" t="str">
        <f>IF(ISERROR(MATCH(JH$1,'CSC Mitre'!BM$1:BM$220,0)),"",VLOOKUP(JH$1,'Tactic Recode'!$A$1:$B$547,2,FALSE))</f>
        <v/>
      </c>
      <c r="JI66" t="str">
        <f>IF(ISERROR(MATCH(JI$1,'CSC Mitre'!BM$1:BM$220,0)),"",VLOOKUP(JI$1,'Tactic Recode'!$A$1:$B$547,2,FALSE))</f>
        <v/>
      </c>
      <c r="JJ66" t="str">
        <f>IF(ISERROR(MATCH(JJ$1,'CSC Mitre'!BM$1:BM$220,0)),"",VLOOKUP(JJ$1,'Tactic Recode'!$A$1:$B$547,2,FALSE))</f>
        <v/>
      </c>
      <c r="JK66" t="str">
        <f>IF(ISERROR(MATCH(JK$1,'CSC Mitre'!BM$1:BM$220,0)),"",VLOOKUP(JK$1,'Tactic Recode'!$A$1:$B$547,2,FALSE))</f>
        <v/>
      </c>
      <c r="JL66" t="str">
        <f>IF(ISERROR(MATCH(JL$1,'CSC Mitre'!BM$1:BM$220,0)),"",VLOOKUP(JL$1,'Tactic Recode'!$A$1:$B$547,2,FALSE))</f>
        <v/>
      </c>
      <c r="JM66" t="str">
        <f>IF(ISERROR(MATCH(JM$1,'CSC Mitre'!BM$1:BM$220,0)),"",VLOOKUP(JM$1,'Tactic Recode'!$A$1:$B$547,2,FALSE))</f>
        <v/>
      </c>
      <c r="JN66" t="str">
        <f>IF(ISERROR(MATCH(JN$1,'CSC Mitre'!BM$1:BM$220,0)),"",VLOOKUP(JN$1,'Tactic Recode'!$A$1:$B$547,2,FALSE))</f>
        <v/>
      </c>
      <c r="JO66" t="str">
        <f>IF(ISERROR(MATCH(JO$1,'CSC Mitre'!BM$1:BM$220,0)),"",VLOOKUP(JO$1,'Tactic Recode'!$A$1:$B$547,2,FALSE))</f>
        <v/>
      </c>
      <c r="JP66" t="str">
        <f>IF(ISERROR(MATCH(JP$1,'CSC Mitre'!BM$1:BM$220,0)),"",VLOOKUP(JP$1,'Tactic Recode'!$A$1:$B$547,2,FALSE))</f>
        <v/>
      </c>
      <c r="JQ66" t="str">
        <f>IF(ISERROR(MATCH(JQ$1,'CSC Mitre'!BM$1:BM$220,0)),"",VLOOKUP(JQ$1,'Tactic Recode'!$A$1:$B$547,2,FALSE))</f>
        <v/>
      </c>
      <c r="JR66" t="str">
        <f>IF(ISERROR(MATCH(JR$1,'CSC Mitre'!BM$1:BM$220,0)),"",VLOOKUP(JR$1,'Tactic Recode'!$A$1:$B$547,2,FALSE))</f>
        <v/>
      </c>
      <c r="JS66" t="str">
        <f>IF(ISERROR(MATCH(JS$1,'CSC Mitre'!BM$1:BM$220,0)),"",VLOOKUP(JS$1,'Tactic Recode'!$A$1:$B$547,2,FALSE))</f>
        <v/>
      </c>
      <c r="JT66" t="str">
        <f>IF(ISERROR(MATCH(JT$1,'CSC Mitre'!BM$1:BM$220,0)),"",VLOOKUP(JT$1,'Tactic Recode'!$A$1:$B$547,2,FALSE))</f>
        <v/>
      </c>
      <c r="JU66" t="str">
        <f>IF(ISERROR(MATCH(JU$1,'CSC Mitre'!BM$1:BM$220,0)),"",VLOOKUP(JU$1,'Tactic Recode'!$A$1:$B$547,2,FALSE))</f>
        <v/>
      </c>
      <c r="JV66" t="str">
        <f>IF(ISERROR(MATCH(JV$1,'CSC Mitre'!BM$1:BM$220,0)),"",VLOOKUP(JV$1,'Tactic Recode'!$A$1:$B$547,2,FALSE))</f>
        <v/>
      </c>
      <c r="JW66" t="str">
        <f>IF(ISERROR(MATCH(JW$1,'CSC Mitre'!BM$1:BM$220,0)),"",VLOOKUP(JW$1,'Tactic Recode'!$A$1:$B$547,2,FALSE))</f>
        <v/>
      </c>
      <c r="JX66" t="str">
        <f>IF(ISERROR(MATCH(JX$1,'CSC Mitre'!BM$1:BM$220,0)),"",VLOOKUP(JX$1,'Tactic Recode'!$A$1:$B$547,2,FALSE))</f>
        <v/>
      </c>
      <c r="JY66" t="str">
        <f>IF(ISERROR(MATCH(JY$1,'CSC Mitre'!BM$1:BM$220,0)),"",VLOOKUP(JY$1,'Tactic Recode'!$A$1:$B$547,2,FALSE))</f>
        <v/>
      </c>
      <c r="JZ66" t="str">
        <f>IF(ISERROR(MATCH(JZ$1,'CSC Mitre'!BM$1:BM$220,0)),"",VLOOKUP(JZ$1,'Tactic Recode'!$A$1:$B$547,2,FALSE))</f>
        <v/>
      </c>
      <c r="KA66" t="str">
        <f>IF(ISERROR(MATCH(KA$1,'CSC Mitre'!BM$1:BM$220,0)),"",VLOOKUP(KA$1,'Tactic Recode'!$A$1:$B$547,2,FALSE))</f>
        <v/>
      </c>
      <c r="KB66" t="str">
        <f>IF(ISERROR(MATCH(KB$1,'CSC Mitre'!BM$1:BM$220,0)),"",VLOOKUP(KB$1,'Tactic Recode'!$A$1:$B$547,2,FALSE))</f>
        <v/>
      </c>
      <c r="KC66" t="str">
        <f>IF(ISERROR(MATCH(KC$1,'CSC Mitre'!BM$1:BM$220,0)),"",VLOOKUP(KC$1,'Tactic Recode'!$A$1:$B$547,2,FALSE))</f>
        <v/>
      </c>
      <c r="KD66" t="str">
        <f>IF(ISERROR(MATCH(KD$1,'CSC Mitre'!BM$1:BM$220,0)),"",VLOOKUP(KD$1,'Tactic Recode'!$A$1:$B$547,2,FALSE))</f>
        <v/>
      </c>
      <c r="KE66" t="str">
        <f>IF(ISERROR(MATCH(KE$1,'CSC Mitre'!BM$1:BM$220,0)),"",VLOOKUP(KE$1,'Tactic Recode'!$A$1:$B$547,2,FALSE))</f>
        <v/>
      </c>
      <c r="KF66" t="str">
        <f>IF(ISERROR(MATCH(KF$1,'CSC Mitre'!BM$1:BM$220,0)),"",VLOOKUP(KF$1,'Tactic Recode'!$A$1:$B$547,2,FALSE))</f>
        <v/>
      </c>
      <c r="KG66" t="str">
        <f>IF(ISERROR(MATCH(KG$1,'CSC Mitre'!BM$1:BM$220,0)),"",VLOOKUP(KG$1,'Tactic Recode'!$A$1:$B$547,2,FALSE))</f>
        <v/>
      </c>
      <c r="KH66" t="str">
        <f>IF(ISERROR(MATCH(KH$1,'CSC Mitre'!BM$1:BM$220,0)),"",VLOOKUP(KH$1,'Tactic Recode'!$A$1:$B$547,2,FALSE))</f>
        <v/>
      </c>
      <c r="KI66" t="str">
        <f>IF(ISERROR(MATCH(KI$1,'CSC Mitre'!BM$1:BM$220,0)),"",VLOOKUP(KI$1,'Tactic Recode'!$A$1:$B$547,2,FALSE))</f>
        <v/>
      </c>
      <c r="KJ66" t="str">
        <f>IF(ISERROR(MATCH(KJ$1,'CSC Mitre'!BM$1:BM$220,0)),"",VLOOKUP(KJ$1,'Tactic Recode'!$A$1:$B$547,2,FALSE))</f>
        <v/>
      </c>
      <c r="KK66" t="str">
        <f>IF(ISERROR(MATCH(KK$1,'CSC Mitre'!BM$1:BM$220,0)),"",VLOOKUP(KK$1,'Tactic Recode'!$A$1:$B$547,2,FALSE))</f>
        <v/>
      </c>
      <c r="KL66" t="str">
        <f>IF(ISERROR(MATCH(KL$1,'CSC Mitre'!BM$1:BM$220,0)),"",VLOOKUP(KL$1,'Tactic Recode'!$A$1:$B$547,2,FALSE))</f>
        <v/>
      </c>
      <c r="KM66" t="str">
        <f>IF(ISERROR(MATCH(KM$1,'CSC Mitre'!BM$1:BM$220,0)),"",VLOOKUP(KM$1,'Tactic Recode'!$A$1:$B$547,2,FALSE))</f>
        <v/>
      </c>
      <c r="KN66" t="str">
        <f>IF(ISERROR(MATCH(KN$1,'CSC Mitre'!BM$1:BM$220,0)),"",VLOOKUP(KN$1,'Tactic Recode'!$A$1:$B$547,2,FALSE))</f>
        <v/>
      </c>
      <c r="KO66" t="str">
        <f>IF(ISERROR(MATCH(KO$1,'CSC Mitre'!BM$1:BM$220,0)),"",VLOOKUP(KO$1,'Tactic Recode'!$A$1:$B$547,2,FALSE))</f>
        <v/>
      </c>
      <c r="KP66" t="str">
        <f>IF(ISERROR(MATCH(KP$1,'CSC Mitre'!BM$1:BM$220,0)),"",VLOOKUP(KP$1,'Tactic Recode'!$A$1:$B$547,2,FALSE))</f>
        <v/>
      </c>
      <c r="KQ66" t="str">
        <f>IF(ISERROR(MATCH(KQ$1,'CSC Mitre'!BM$1:BM$220,0)),"",VLOOKUP(KQ$1,'Tactic Recode'!$A$1:$B$547,2,FALSE))</f>
        <v/>
      </c>
      <c r="KR66" t="str">
        <f>IF(ISERROR(MATCH(KR$1,'CSC Mitre'!BM$1:BM$220,0)),"",VLOOKUP(KR$1,'Tactic Recode'!$A$1:$B$547,2,FALSE))</f>
        <v/>
      </c>
      <c r="KS66" t="str">
        <f>IF(ISERROR(MATCH(KS$1,'CSC Mitre'!BM$1:BM$220,0)),"",VLOOKUP(KS$1,'Tactic Recode'!$A$1:$B$547,2,FALSE))</f>
        <v/>
      </c>
      <c r="KT66" t="str">
        <f>IF(ISERROR(MATCH(KT$1,'CSC Mitre'!BM$1:BM$220,0)),"",VLOOKUP(KT$1,'Tactic Recode'!$A$1:$B$547,2,FALSE))</f>
        <v/>
      </c>
      <c r="KU66" t="str">
        <f>IF(ISERROR(MATCH(KU$1,'CSC Mitre'!BM$1:BM$220,0)),"",VLOOKUP(KU$1,'Tactic Recode'!$A$1:$B$547,2,FALSE))</f>
        <v/>
      </c>
      <c r="KV66" t="str">
        <f>IF(ISERROR(MATCH(KV$1,'CSC Mitre'!BM$1:BM$220,0)),"",VLOOKUP(KV$1,'Tactic Recode'!$A$1:$B$547,2,FALSE))</f>
        <v/>
      </c>
      <c r="KW66" t="str">
        <f>IF(ISERROR(MATCH(KW$1,'CSC Mitre'!BM$1:BM$220,0)),"",VLOOKUP(KW$1,'Tactic Recode'!$A$1:$B$547,2,FALSE))</f>
        <v/>
      </c>
      <c r="KX66" t="str">
        <f>IF(ISERROR(MATCH(KX$1,'CSC Mitre'!BM$1:BM$220,0)),"",VLOOKUP(KX$1,'Tactic Recode'!$A$1:$B$547,2,FALSE))</f>
        <v/>
      </c>
      <c r="KY66" t="str">
        <f>IF(ISERROR(MATCH(KY$1,'CSC Mitre'!BM$1:BM$220,0)),"",VLOOKUP(KY$1,'Tactic Recode'!$A$1:$B$547,2,FALSE))</f>
        <v/>
      </c>
      <c r="KZ66" t="str">
        <f>IF(ISERROR(MATCH(KZ$1,'CSC Mitre'!BM$1:BM$220,0)),"",VLOOKUP(KZ$1,'Tactic Recode'!$A$1:$B$547,2,FALSE))</f>
        <v/>
      </c>
      <c r="LA66" t="str">
        <f>IF(ISERROR(MATCH(LA$1,'CSC Mitre'!BM$1:BM$220,0)),"",VLOOKUP(LA$1,'Tactic Recode'!$A$1:$B$547,2,FALSE))</f>
        <v/>
      </c>
      <c r="LB66" t="str">
        <f>IF(ISERROR(MATCH(LB$1,'CSC Mitre'!BM$1:BM$220,0)),"",VLOOKUP(LB$1,'Tactic Recode'!$A$1:$B$547,2,FALSE))</f>
        <v/>
      </c>
      <c r="LC66" t="str">
        <f>IF(ISERROR(MATCH(LC$1,'CSC Mitre'!BM$1:BM$220,0)),"",VLOOKUP(LC$1,'Tactic Recode'!$A$1:$B$547,2,FALSE))</f>
        <v/>
      </c>
      <c r="LD66" t="str">
        <f>IF(ISERROR(MATCH(LD$1,'CSC Mitre'!BM$1:BM$220,0)),"",VLOOKUP(LD$1,'Tactic Recode'!$A$1:$B$547,2,FALSE))</f>
        <v/>
      </c>
      <c r="LE66" t="str">
        <f>IF(ISERROR(MATCH(LE$1,'CSC Mitre'!BM$1:BM$220,0)),"",VLOOKUP(LE$1,'Tactic Recode'!$A$1:$B$547,2,FALSE))</f>
        <v/>
      </c>
      <c r="LF66" t="str">
        <f>IF(ISERROR(MATCH(LF$1,'CSC Mitre'!BM$1:BM$220,0)),"",VLOOKUP(LF$1,'Tactic Recode'!$A$1:$B$547,2,FALSE))</f>
        <v/>
      </c>
      <c r="LG66" t="str">
        <f>IF(ISERROR(MATCH(LG$1,'CSC Mitre'!BM$1:BM$220,0)),"",VLOOKUP(LG$1,'Tactic Recode'!$A$1:$B$547,2,FALSE))</f>
        <v/>
      </c>
      <c r="LH66" t="str">
        <f>IF(ISERROR(MATCH(LH$1,'CSC Mitre'!BM$1:BM$220,0)),"",VLOOKUP(LH$1,'Tactic Recode'!$A$1:$B$547,2,FALSE))</f>
        <v/>
      </c>
      <c r="LI66" t="str">
        <f>IF(ISERROR(MATCH(LI$1,'CSC Mitre'!BM$1:BM$220,0)),"",VLOOKUP(LI$1,'Tactic Recode'!$A$1:$B$547,2,FALSE))</f>
        <v/>
      </c>
      <c r="LJ66" t="str">
        <f>IF(ISERROR(MATCH(LJ$1,'CSC Mitre'!BM$1:BM$220,0)),"",VLOOKUP(LJ$1,'Tactic Recode'!$A$1:$B$547,2,FALSE))</f>
        <v/>
      </c>
      <c r="LK66" t="str">
        <f>IF(ISERROR(MATCH(LK$1,'CSC Mitre'!BM$1:BM$220,0)),"",VLOOKUP(LK$1,'Tactic Recode'!$A$1:$B$547,2,FALSE))</f>
        <v/>
      </c>
      <c r="LL66" t="str">
        <f>IF(ISERROR(MATCH(LL$1,'CSC Mitre'!BM$1:BM$220,0)),"",VLOOKUP(LL$1,'Tactic Recode'!$A$1:$B$547,2,FALSE))</f>
        <v/>
      </c>
      <c r="LM66" t="str">
        <f>IF(ISERROR(MATCH(LM$1,'CSC Mitre'!BM$1:BM$220,0)),"",VLOOKUP(LM$1,'Tactic Recode'!$A$1:$B$547,2,FALSE))</f>
        <v/>
      </c>
      <c r="LN66" t="str">
        <f>IF(ISERROR(MATCH(LN$1,'CSC Mitre'!BM$1:BM$220,0)),"",VLOOKUP(LN$1,'Tactic Recode'!$A$1:$B$547,2,FALSE))</f>
        <v/>
      </c>
      <c r="LO66" t="str">
        <f>IF(ISERROR(MATCH(LO$1,'CSC Mitre'!BM$1:BM$220,0)),"",VLOOKUP(LO$1,'Tactic Recode'!$A$1:$B$547,2,FALSE))</f>
        <v/>
      </c>
      <c r="LP66" t="str">
        <f>IF(ISERROR(MATCH(LP$1,'CSC Mitre'!BM$1:BM$220,0)),"",VLOOKUP(LP$1,'Tactic Recode'!$A$1:$B$547,2,FALSE))</f>
        <v/>
      </c>
      <c r="LQ66" t="str">
        <f>IF(ISERROR(MATCH(LQ$1,'CSC Mitre'!BM$1:BM$220,0)),"",VLOOKUP(LQ$1,'Tactic Recode'!$A$1:$B$547,2,FALSE))</f>
        <v/>
      </c>
      <c r="LR66" t="str">
        <f>IF(ISERROR(MATCH(LR$1,'CSC Mitre'!BM$1:BM$220,0)),"",VLOOKUP(LR$1,'Tactic Recode'!$A$1:$B$547,2,FALSE))</f>
        <v/>
      </c>
      <c r="LS66" t="str">
        <f>IF(ISERROR(MATCH(LS$1,'CSC Mitre'!BM$1:BM$220,0)),"",VLOOKUP(LS$1,'Tactic Recode'!$A$1:$B$547,2,FALSE))</f>
        <v/>
      </c>
      <c r="LT66" t="str">
        <f>IF(ISERROR(MATCH(LT$1,'CSC Mitre'!BM$1:BM$220,0)),"",VLOOKUP(LT$1,'Tactic Recode'!$A$1:$B$547,2,FALSE))</f>
        <v/>
      </c>
      <c r="LU66" t="str">
        <f>IF(ISERROR(MATCH(LU$1,'CSC Mitre'!BM$1:BM$220,0)),"",VLOOKUP(LU$1,'Tactic Recode'!$A$1:$B$547,2,FALSE))</f>
        <v/>
      </c>
      <c r="LV66" t="str">
        <f>IF(ISERROR(MATCH(LV$1,'CSC Mitre'!BM$1:BM$220,0)),"",VLOOKUP(LV$1,'Tactic Recode'!$A$1:$B$547,2,FALSE))</f>
        <v/>
      </c>
      <c r="LW66" t="str">
        <f>IF(ISERROR(MATCH(LW$1,'CSC Mitre'!BM$1:BM$220,0)),"",VLOOKUP(LW$1,'Tactic Recode'!$A$1:$B$547,2,FALSE))</f>
        <v/>
      </c>
      <c r="LX66" t="str">
        <f>IF(ISERROR(MATCH(LX$1,'CSC Mitre'!BM$1:BM$220,0)),"",VLOOKUP(LX$1,'Tactic Recode'!$A$1:$B$547,2,FALSE))</f>
        <v/>
      </c>
      <c r="LY66" t="str">
        <f>IF(ISERROR(MATCH(LY$1,'CSC Mitre'!BM$1:BM$220,0)),"",VLOOKUP(LY$1,'Tactic Recode'!$A$1:$B$547,2,FALSE))</f>
        <v/>
      </c>
      <c r="LZ66" t="str">
        <f>IF(ISERROR(MATCH(LZ$1,'CSC Mitre'!BM$1:BM$220,0)),"",VLOOKUP(LZ$1,'Tactic Recode'!$A$1:$B$547,2,FALSE))</f>
        <v/>
      </c>
      <c r="MA66" t="str">
        <f>IF(ISERROR(MATCH(MA$1,'CSC Mitre'!BM$1:BM$220,0)),"",VLOOKUP(MA$1,'Tactic Recode'!$A$1:$B$547,2,FALSE))</f>
        <v/>
      </c>
      <c r="MB66" t="str">
        <f>IF(ISERROR(MATCH(MB$1,'CSC Mitre'!BM$1:BM$220,0)),"",VLOOKUP(MB$1,'Tactic Recode'!$A$1:$B$547,2,FALSE))</f>
        <v/>
      </c>
      <c r="MC66" t="str">
        <f>IF(ISERROR(MATCH(MC$1,'CSC Mitre'!BM$1:BM$220,0)),"",VLOOKUP(MC$1,'Tactic Recode'!$A$1:$B$547,2,FALSE))</f>
        <v/>
      </c>
      <c r="MD66" t="str">
        <f>IF(ISERROR(MATCH(MD$1,'CSC Mitre'!BM$1:BM$220,0)),"",VLOOKUP(MD$1,'Tactic Recode'!$A$1:$B$547,2,FALSE))</f>
        <v/>
      </c>
      <c r="ME66" t="str">
        <f>IF(ISERROR(MATCH(ME$1,'CSC Mitre'!BM$1:BM$220,0)),"",VLOOKUP(ME$1,'Tactic Recode'!$A$1:$B$547,2,FALSE))</f>
        <v/>
      </c>
      <c r="MF66" t="str">
        <f>IF(ISERROR(MATCH(MF$1,'CSC Mitre'!BM$1:BM$220,0)),"",VLOOKUP(MF$1,'Tactic Recode'!$A$1:$B$547,2,FALSE))</f>
        <v/>
      </c>
      <c r="MG66" t="str">
        <f>IF(ISERROR(MATCH(MG$1,'CSC Mitre'!BM$1:BM$220,0)),"",VLOOKUP(MG$1,'Tactic Recode'!$A$1:$B$547,2,FALSE))</f>
        <v/>
      </c>
      <c r="MH66" t="str">
        <f>IF(ISERROR(MATCH(MH$1,'CSC Mitre'!BM$1:BM$220,0)),"",VLOOKUP(MH$1,'Tactic Recode'!$A$1:$B$547,2,FALSE))</f>
        <v/>
      </c>
      <c r="MI66" t="str">
        <f>IF(ISERROR(MATCH(MI$1,'CSC Mitre'!BM$1:BM$220,0)),"",VLOOKUP(MI$1,'Tactic Recode'!$A$1:$B$547,2,FALSE))</f>
        <v/>
      </c>
      <c r="MJ66" t="str">
        <f>IF(ISERROR(MATCH(MJ$1,'CSC Mitre'!BM$1:BM$220,0)),"",VLOOKUP(MJ$1,'Tactic Recode'!$A$1:$B$547,2,FALSE))</f>
        <v/>
      </c>
      <c r="MK66" t="str">
        <f>IF(ISERROR(MATCH(MK$1,'CSC Mitre'!BM$1:BM$220,0)),"",VLOOKUP(MK$1,'Tactic Recode'!$A$1:$B$547,2,FALSE))</f>
        <v/>
      </c>
      <c r="ML66" t="str">
        <f>IF(ISERROR(MATCH(ML$1,'CSC Mitre'!BM$1:BM$220,0)),"",VLOOKUP(ML$1,'Tactic Recode'!$A$1:$B$547,2,FALSE))</f>
        <v/>
      </c>
      <c r="MM66" t="str">
        <f>IF(ISERROR(MATCH(MM$1,'CSC Mitre'!BM$1:BM$220,0)),"",VLOOKUP(MM$1,'Tactic Recode'!$A$1:$B$547,2,FALSE))</f>
        <v/>
      </c>
      <c r="MN66" t="str">
        <f>IF(ISERROR(MATCH(MN$1,'CSC Mitre'!BM$1:BM$220,0)),"",VLOOKUP(MN$1,'Tactic Recode'!$A$1:$B$547,2,FALSE))</f>
        <v/>
      </c>
      <c r="MO66" t="str">
        <f>IF(ISERROR(MATCH(MO$1,'CSC Mitre'!BM$1:BM$220,0)),"",VLOOKUP(MO$1,'Tactic Recode'!$A$1:$B$547,2,FALSE))</f>
        <v/>
      </c>
      <c r="MP66" t="str">
        <f>IF(ISERROR(MATCH(MP$1,'CSC Mitre'!BM$1:BM$220,0)),"",VLOOKUP(MP$1,'Tactic Recode'!$A$1:$B$547,2,FALSE))</f>
        <v/>
      </c>
      <c r="MQ66" t="str">
        <f>IF(ISERROR(MATCH(MQ$1,'CSC Mitre'!BM$1:BM$220,0)),"",VLOOKUP(MQ$1,'Tactic Recode'!$A$1:$B$547,2,FALSE))</f>
        <v/>
      </c>
      <c r="MR66" t="str">
        <f>IF(ISERROR(MATCH(MR$1,'CSC Mitre'!BM$1:BM$220,0)),"",VLOOKUP(MR$1,'Tactic Recode'!$A$1:$B$547,2,FALSE))</f>
        <v/>
      </c>
      <c r="MS66" t="str">
        <f>IF(ISERROR(MATCH(MS$1,'CSC Mitre'!BM$1:BM$220,0)),"",VLOOKUP(MS$1,'Tactic Recode'!$A$1:$B$547,2,FALSE))</f>
        <v/>
      </c>
      <c r="MT66" t="str">
        <f>IF(ISERROR(MATCH(MT$1,'CSC Mitre'!BM$1:BM$220,0)),"",VLOOKUP(MT$1,'Tactic Recode'!$A$1:$B$547,2,FALSE))</f>
        <v/>
      </c>
      <c r="MU66" t="str">
        <f>IF(ISERROR(MATCH(MU$1,'CSC Mitre'!BM$1:BM$220,0)),"",VLOOKUP(MU$1,'Tactic Recode'!$A$1:$B$547,2,FALSE))</f>
        <v/>
      </c>
      <c r="MV66" t="str">
        <f>IF(ISERROR(MATCH(MV$1,'CSC Mitre'!BM$1:BM$220,0)),"",VLOOKUP(MV$1,'Tactic Recode'!$A$1:$B$547,2,FALSE))</f>
        <v/>
      </c>
      <c r="MW66" t="str">
        <f>IF(ISERROR(MATCH(MW$1,'CSC Mitre'!BM$1:BM$220,0)),"",VLOOKUP(MW$1,'Tactic Recode'!$A$1:$B$547,2,FALSE))</f>
        <v/>
      </c>
      <c r="MX66" t="str">
        <f>IF(ISERROR(MATCH(MX$1,'CSC Mitre'!BM$1:BM$220,0)),"",VLOOKUP(MX$1,'Tactic Recode'!$A$1:$B$547,2,FALSE))</f>
        <v/>
      </c>
      <c r="MY66" t="str">
        <f>IF(ISERROR(MATCH(MY$1,'CSC Mitre'!BM$1:BM$220,0)),"",VLOOKUP(MY$1,'Tactic Recode'!$A$1:$B$547,2,FALSE))</f>
        <v/>
      </c>
      <c r="MZ66" t="str">
        <f>IF(ISERROR(MATCH(MZ$1,'CSC Mitre'!BM$1:BM$220,0)),"",VLOOKUP(MZ$1,'Tactic Recode'!$A$1:$B$547,2,FALSE))</f>
        <v/>
      </c>
      <c r="NA66" t="str">
        <f>IF(ISERROR(MATCH(NA$1,'CSC Mitre'!BM$1:BM$220,0)),"",VLOOKUP(NA$1,'Tactic Recode'!$A$1:$B$547,2,FALSE))</f>
        <v/>
      </c>
      <c r="NB66" t="str">
        <f>IF(ISERROR(MATCH(NB$1,'CSC Mitre'!BM$1:BM$220,0)),"",VLOOKUP(NB$1,'Tactic Recode'!$A$1:$B$547,2,FALSE))</f>
        <v/>
      </c>
      <c r="NC66" t="str">
        <f>IF(ISERROR(MATCH(NC$1,'CSC Mitre'!BM$1:BM$220,0)),"",VLOOKUP(NC$1,'Tactic Recode'!$A$1:$B$547,2,FALSE))</f>
        <v/>
      </c>
      <c r="ND66" t="str">
        <f>IF(ISERROR(MATCH(ND$1,'CSC Mitre'!BM$1:BM$220,0)),"",VLOOKUP(ND$1,'Tactic Recode'!$A$1:$B$547,2,FALSE))</f>
        <v/>
      </c>
      <c r="NE66" t="str">
        <f>IF(ISERROR(MATCH(NE$1,'CSC Mitre'!BM$1:BM$220,0)),"",VLOOKUP(NE$1,'Tactic Recode'!$A$1:$B$547,2,FALSE))</f>
        <v/>
      </c>
      <c r="NF66" t="str">
        <f>IF(ISERROR(MATCH(NF$1,'CSC Mitre'!BM$1:BM$220,0)),"",VLOOKUP(NF$1,'Tactic Recode'!$A$1:$B$547,2,FALSE))</f>
        <v/>
      </c>
      <c r="NG66" t="str">
        <f>IF(ISERROR(MATCH(NG$1,'CSC Mitre'!BM$1:BM$220,0)),"",VLOOKUP(NG$1,'Tactic Recode'!$A$1:$B$547,2,FALSE))</f>
        <v/>
      </c>
      <c r="NH66" t="str">
        <f>IF(ISERROR(MATCH(NH$1,'CSC Mitre'!BM$1:BM$220,0)),"",VLOOKUP(NH$1,'Tactic Recode'!$A$1:$B$547,2,FALSE))</f>
        <v/>
      </c>
      <c r="NI66" t="str">
        <f>IF(ISERROR(MATCH(NI$1,'CSC Mitre'!BM$1:BM$220,0)),"",VLOOKUP(NI$1,'Tactic Recode'!$A$1:$B$547,2,FALSE))</f>
        <v/>
      </c>
      <c r="NJ66" t="str">
        <f>IF(ISERROR(MATCH(NJ$1,'CSC Mitre'!BM$1:BM$220,0)),"",VLOOKUP(NJ$1,'Tactic Recode'!$A$1:$B$547,2,FALSE))</f>
        <v/>
      </c>
      <c r="NK66" t="str">
        <f>IF(ISERROR(MATCH(NK$1,'CSC Mitre'!BM$1:BM$220,0)),"",VLOOKUP(NK$1,'Tactic Recode'!$A$1:$B$547,2,FALSE))</f>
        <v/>
      </c>
      <c r="NL66" t="str">
        <f>IF(ISERROR(MATCH(NL$1,'CSC Mitre'!BM$1:BM$220,0)),"",VLOOKUP(NL$1,'Tactic Recode'!$A$1:$B$547,2,FALSE))</f>
        <v/>
      </c>
      <c r="NM66" t="str">
        <f>IF(ISERROR(MATCH(NM$1,'CSC Mitre'!BM$1:BM$220,0)),"",VLOOKUP(NM$1,'Tactic Recode'!$A$1:$B$547,2,FALSE))</f>
        <v/>
      </c>
      <c r="NN66" t="str">
        <f>IF(ISERROR(MATCH(NN$1,'CSC Mitre'!BM$1:BM$220,0)),"",VLOOKUP(NN$1,'Tactic Recode'!$A$1:$B$547,2,FALSE))</f>
        <v/>
      </c>
      <c r="NO66" t="str">
        <f>IF(ISERROR(MATCH(NO$1,'CSC Mitre'!BM$1:BM$220,0)),"",VLOOKUP(NO$1,'Tactic Recode'!$A$1:$B$547,2,FALSE))</f>
        <v/>
      </c>
      <c r="NP66" t="str">
        <f>IF(ISERROR(MATCH(NP$1,'CSC Mitre'!BM$1:BM$220,0)),"",VLOOKUP(NP$1,'Tactic Recode'!$A$1:$B$547,2,FALSE))</f>
        <v/>
      </c>
      <c r="NQ66" t="str">
        <f>IF(ISERROR(MATCH(NQ$1,'CSC Mitre'!BM$1:BM$220,0)),"",VLOOKUP(NQ$1,'Tactic Recode'!$A$1:$B$547,2,FALSE))</f>
        <v/>
      </c>
      <c r="NR66" t="str">
        <f>IF(ISERROR(MATCH(NR$1,'CSC Mitre'!BM$1:BM$220,0)),"",VLOOKUP(NR$1,'Tactic Recode'!$A$1:$B$547,2,FALSE))</f>
        <v/>
      </c>
      <c r="NS66" t="str">
        <f>IF(ISERROR(MATCH(NS$1,'CSC Mitre'!BM$1:BM$220,0)),"",VLOOKUP(NS$1,'Tactic Recode'!$A$1:$B$547,2,FALSE))</f>
        <v/>
      </c>
      <c r="NT66" t="str">
        <f>IF(ISERROR(MATCH(NT$1,'CSC Mitre'!BM$1:BM$220,0)),"",VLOOKUP(NT$1,'Tactic Recode'!$A$1:$B$547,2,FALSE))</f>
        <v/>
      </c>
      <c r="NU66" t="str">
        <f>IF(ISERROR(MATCH(NU$1,'CSC Mitre'!BM$1:BM$220,0)),"",VLOOKUP(NU$1,'Tactic Recode'!$A$1:$B$547,2,FALSE))</f>
        <v/>
      </c>
      <c r="NV66" t="str">
        <f>IF(ISERROR(MATCH(NV$1,'CSC Mitre'!BM$1:BM$220,0)),"",VLOOKUP(NV$1,'Tactic Recode'!$A$1:$B$547,2,FALSE))</f>
        <v/>
      </c>
      <c r="NW66" t="str">
        <f>IF(ISERROR(MATCH(NW$1,'CSC Mitre'!BM$1:BM$220,0)),"",VLOOKUP(NW$1,'Tactic Recode'!$A$1:$B$547,2,FALSE))</f>
        <v/>
      </c>
      <c r="NX66" t="str">
        <f>IF(ISERROR(MATCH(NX$1,'CSC Mitre'!BM$1:BM$220,0)),"",VLOOKUP(NX$1,'Tactic Recode'!$A$1:$B$547,2,FALSE))</f>
        <v/>
      </c>
      <c r="NY66" t="str">
        <f>IF(ISERROR(MATCH(NY$1,'CSC Mitre'!BM$1:BM$220,0)),"",VLOOKUP(NY$1,'Tactic Recode'!$A$1:$B$547,2,FALSE))</f>
        <v/>
      </c>
      <c r="NZ66" t="str">
        <f>IF(ISERROR(MATCH(NZ$1,'CSC Mitre'!BM$1:BM$220,0)),"",VLOOKUP(NZ$1,'Tactic Recode'!$A$1:$B$547,2,FALSE))</f>
        <v/>
      </c>
      <c r="OA66" t="str">
        <f>IF(ISERROR(MATCH(OA$1,'CSC Mitre'!BM$1:BM$220,0)),"",VLOOKUP(OA$1,'Tactic Recode'!$A$1:$B$547,2,FALSE))</f>
        <v/>
      </c>
      <c r="OB66" t="str">
        <f>IF(ISERROR(MATCH(OB$1,'CSC Mitre'!BM$1:BM$220,0)),"",VLOOKUP(OB$1,'Tactic Recode'!$A$1:$B$547,2,FALSE))</f>
        <v/>
      </c>
      <c r="OC66" t="str">
        <f>IF(ISERROR(MATCH(OC$1,'CSC Mitre'!BM$1:BM$220,0)),"",VLOOKUP(OC$1,'Tactic Recode'!$A$1:$B$547,2,FALSE))</f>
        <v/>
      </c>
      <c r="OD66" t="str">
        <f>IF(ISERROR(MATCH(OD$1,'CSC Mitre'!BM$1:BM$220,0)),"",VLOOKUP(OD$1,'Tactic Recode'!$A$1:$B$547,2,FALSE))</f>
        <v/>
      </c>
      <c r="OE66" t="str">
        <f>IF(ISERROR(MATCH(OE$1,'CSC Mitre'!BM$1:BM$220,0)),"",VLOOKUP(OE$1,'Tactic Recode'!$A$1:$B$547,2,FALSE))</f>
        <v/>
      </c>
      <c r="OF66" t="str">
        <f>IF(ISERROR(MATCH(OF$1,'CSC Mitre'!BM$1:BM$220,0)),"",VLOOKUP(OF$1,'Tactic Recode'!$A$1:$B$547,2,FALSE))</f>
        <v/>
      </c>
      <c r="OG66" t="str">
        <f>IF(ISERROR(MATCH(OG$1,'CSC Mitre'!BM$1:BM$220,0)),"",VLOOKUP(OG$1,'Tactic Recode'!$A$1:$B$547,2,FALSE))</f>
        <v/>
      </c>
      <c r="OH66" t="str">
        <f>IF(ISERROR(MATCH(OH$1,'CSC Mitre'!BM$1:BM$220,0)),"",VLOOKUP(OH$1,'Tactic Recode'!$A$1:$B$547,2,FALSE))</f>
        <v/>
      </c>
      <c r="OI66" t="str">
        <f>IF(ISERROR(MATCH(OI$1,'CSC Mitre'!BM$1:BM$220,0)),"",VLOOKUP(OI$1,'Tactic Recode'!$A$1:$B$547,2,FALSE))</f>
        <v/>
      </c>
      <c r="OJ66" t="str">
        <f>IF(ISERROR(MATCH(OJ$1,'CSC Mitre'!BM$1:BM$220,0)),"",VLOOKUP(OJ$1,'Tactic Recode'!$A$1:$B$547,2,FALSE))</f>
        <v/>
      </c>
      <c r="OK66" t="str">
        <f>IF(ISERROR(MATCH(OK$1,'CSC Mitre'!BM$1:BM$220,0)),"",VLOOKUP(OK$1,'Tactic Recode'!$A$1:$B$547,2,FALSE))</f>
        <v/>
      </c>
      <c r="OL66" t="str">
        <f>IF(ISERROR(MATCH(OL$1,'CSC Mitre'!BM$1:BM$220,0)),"",VLOOKUP(OL$1,'Tactic Recode'!$A$1:$B$547,2,FALSE))</f>
        <v/>
      </c>
      <c r="OM66" t="str">
        <f>IF(ISERROR(MATCH(OM$1,'CSC Mitre'!BM$1:BM$220,0)),"",VLOOKUP(OM$1,'Tactic Recode'!$A$1:$B$547,2,FALSE))</f>
        <v/>
      </c>
      <c r="ON66" t="str">
        <f>IF(ISERROR(MATCH(ON$1,'CSC Mitre'!BM$1:BM$220,0)),"",VLOOKUP(ON$1,'Tactic Recode'!$A$1:$B$547,2,FALSE))</f>
        <v/>
      </c>
      <c r="OO66" t="str">
        <f>IF(ISERROR(MATCH(OO$1,'CSC Mitre'!BM$1:BM$220,0)),"",VLOOKUP(OO$1,'Tactic Recode'!$A$1:$B$547,2,FALSE))</f>
        <v/>
      </c>
      <c r="OP66" t="str">
        <f>IF(ISERROR(MATCH(OP$1,'CSC Mitre'!BM$1:BM$220,0)),"",VLOOKUP(OP$1,'Tactic Recode'!$A$1:$B$547,2,FALSE))</f>
        <v/>
      </c>
      <c r="OQ66" t="str">
        <f>IF(ISERROR(MATCH(OQ$1,'CSC Mitre'!BM$1:BM$220,0)),"",VLOOKUP(OQ$1,'Tactic Recode'!$A$1:$B$547,2,FALSE))</f>
        <v/>
      </c>
      <c r="OR66" t="str">
        <f>IF(ISERROR(MATCH(OR$1,'CSC Mitre'!BM$1:BM$220,0)),"",VLOOKUP(OR$1,'Tactic Recode'!$A$1:$B$547,2,FALSE))</f>
        <v/>
      </c>
      <c r="OS66" t="str">
        <f>IF(ISERROR(MATCH(OS$1,'CSC Mitre'!BM$1:BM$220,0)),"",VLOOKUP(OS$1,'Tactic Recode'!$A$1:$B$547,2,FALSE))</f>
        <v/>
      </c>
      <c r="OT66" t="str">
        <f>IF(ISERROR(MATCH(OT$1,'CSC Mitre'!BM$1:BM$220,0)),"",VLOOKUP(OT$1,'Tactic Recode'!$A$1:$B$547,2,FALSE))</f>
        <v/>
      </c>
      <c r="OU66" t="str">
        <f>IF(ISERROR(MATCH(OU$1,'CSC Mitre'!BM$1:BM$220,0)),"",VLOOKUP(OU$1,'Tactic Recode'!$A$1:$B$547,2,FALSE))</f>
        <v/>
      </c>
      <c r="OV66" t="str">
        <f>IF(ISERROR(MATCH(OV$1,'CSC Mitre'!BM$1:BM$220,0)),"",VLOOKUP(OV$1,'Tactic Recode'!$A$1:$B$547,2,FALSE))</f>
        <v/>
      </c>
      <c r="OW66" t="str">
        <f>IF(ISERROR(MATCH(OW$1,'CSC Mitre'!BM$1:BM$220,0)),"",VLOOKUP(OW$1,'Tactic Recode'!$A$1:$B$547,2,FALSE))</f>
        <v/>
      </c>
      <c r="OX66" t="str">
        <f>IF(ISERROR(MATCH(OX$1,'CSC Mitre'!BM$1:BM$220,0)),"",VLOOKUP(OX$1,'Tactic Recode'!$A$1:$B$547,2,FALSE))</f>
        <v/>
      </c>
      <c r="OY66" t="str">
        <f>IF(ISERROR(MATCH(OY$1,'CSC Mitre'!BM$1:BM$220,0)),"",VLOOKUP(OY$1,'Tactic Recode'!$A$1:$B$547,2,FALSE))</f>
        <v/>
      </c>
      <c r="OZ66" t="str">
        <f>IF(ISERROR(MATCH(OZ$1,'CSC Mitre'!BM$1:BM$220,0)),"",VLOOKUP(OZ$1,'Tactic Recode'!$A$1:$B$547,2,FALSE))</f>
        <v/>
      </c>
      <c r="PA66" t="str">
        <f>IF(ISERROR(MATCH(PA$1,'CSC Mitre'!BM$1:BM$220,0)),"",VLOOKUP(PA$1,'Tactic Recode'!$A$1:$B$547,2,FALSE))</f>
        <v/>
      </c>
      <c r="PB66" t="str">
        <f>IF(ISERROR(MATCH(PB$1,'CSC Mitre'!BM$1:BM$220,0)),"",VLOOKUP(PB$1,'Tactic Recode'!$A$1:$B$547,2,FALSE))</f>
        <v/>
      </c>
      <c r="PC66" t="str">
        <f>IF(ISERROR(MATCH(PC$1,'CSC Mitre'!BM$1:BM$220,0)),"",VLOOKUP(PC$1,'Tactic Recode'!$A$1:$B$547,2,FALSE))</f>
        <v/>
      </c>
      <c r="PD66" t="str">
        <f>IF(ISERROR(MATCH(PD$1,'CSC Mitre'!BM$1:BM$220,0)),"",VLOOKUP(PD$1,'Tactic Recode'!$A$1:$B$547,2,FALSE))</f>
        <v/>
      </c>
      <c r="PE66" t="str">
        <f>IF(ISERROR(MATCH(PE$1,'CSC Mitre'!BM$1:BM$220,0)),"",VLOOKUP(PE$1,'Tactic Recode'!$A$1:$B$547,2,FALSE))</f>
        <v/>
      </c>
      <c r="PF66" t="str">
        <f>IF(ISERROR(MATCH(PF$1,'CSC Mitre'!BM$1:BM$220,0)),"",VLOOKUP(PF$1,'Tactic Recode'!$A$1:$B$547,2,FALSE))</f>
        <v/>
      </c>
      <c r="PG66" t="str">
        <f>IF(ISERROR(MATCH(PG$1,'CSC Mitre'!BM$1:BM$220,0)),"",VLOOKUP(PG$1,'Tactic Recode'!$A$1:$B$547,2,FALSE))</f>
        <v/>
      </c>
      <c r="PH66" t="str">
        <f>IF(ISERROR(MATCH(PH$1,'CSC Mitre'!BM$1:BM$220,0)),"",VLOOKUP(PH$1,'Tactic Recode'!$A$1:$B$547,2,FALSE))</f>
        <v/>
      </c>
      <c r="PI66" t="str">
        <f>IF(ISERROR(MATCH(PI$1,'CSC Mitre'!BM$1:BM$220,0)),"",VLOOKUP(PI$1,'Tactic Recode'!$A$1:$B$547,2,FALSE))</f>
        <v/>
      </c>
      <c r="PJ66" t="str">
        <f>IF(ISERROR(MATCH(PJ$1,'CSC Mitre'!BM$1:BM$220,0)),"",VLOOKUP(PJ$1,'Tactic Recode'!$A$1:$B$547,2,FALSE))</f>
        <v/>
      </c>
      <c r="PK66" t="str">
        <f>IF(ISERROR(MATCH(PK$1,'CSC Mitre'!BM$1:BM$220,0)),"",VLOOKUP(PK$1,'Tactic Recode'!$A$1:$B$547,2,FALSE))</f>
        <v/>
      </c>
      <c r="PL66" t="str">
        <f>IF(ISERROR(MATCH(PL$1,'CSC Mitre'!BM$1:BM$220,0)),"",VLOOKUP(PL$1,'Tactic Recode'!$A$1:$B$547,2,FALSE))</f>
        <v/>
      </c>
      <c r="PM66" t="str">
        <f>IF(ISERROR(MATCH(PM$1,'CSC Mitre'!BM$1:BM$220,0)),"",VLOOKUP(PM$1,'Tactic Recode'!$A$1:$B$547,2,FALSE))</f>
        <v/>
      </c>
      <c r="PN66" t="str">
        <f>IF(ISERROR(MATCH(PN$1,'CSC Mitre'!BM$1:BM$220,0)),"",VLOOKUP(PN$1,'Tactic Recode'!$A$1:$B$547,2,FALSE))</f>
        <v/>
      </c>
      <c r="PO66" t="str">
        <f>IF(ISERROR(MATCH(PO$1,'CSC Mitre'!BM$1:BM$220,0)),"",VLOOKUP(PO$1,'Tactic Recode'!$A$1:$B$547,2,FALSE))</f>
        <v/>
      </c>
      <c r="PP66" t="str">
        <f>IF(ISERROR(MATCH(PP$1,'CSC Mitre'!BM$1:BM$220,0)),"",VLOOKUP(PP$1,'Tactic Recode'!$A$1:$B$547,2,FALSE))</f>
        <v/>
      </c>
      <c r="PQ66" t="str">
        <f>IF(ISERROR(MATCH(PQ$1,'CSC Mitre'!BM$1:BM$220,0)),"",VLOOKUP(PQ$1,'Tactic Recode'!$A$1:$B$547,2,FALSE))</f>
        <v/>
      </c>
      <c r="PR66" t="str">
        <f>IF(ISERROR(MATCH(PR$1,'CSC Mitre'!BM$1:BM$220,0)),"",VLOOKUP(PR$1,'Tactic Recode'!$A$1:$B$547,2,FALSE))</f>
        <v/>
      </c>
      <c r="PS66" t="str">
        <f>IF(ISERROR(MATCH(PS$1,'CSC Mitre'!BM$1:BM$220,0)),"",VLOOKUP(PS$1,'Tactic Recode'!$A$1:$B$547,2,FALSE))</f>
        <v/>
      </c>
      <c r="PT66" t="str">
        <f>IF(ISERROR(MATCH(PT$1,'CSC Mitre'!BM$1:BM$220,0)),"",VLOOKUP(PT$1,'Tactic Recode'!$A$1:$B$547,2,FALSE))</f>
        <v/>
      </c>
      <c r="PU66" t="str">
        <f>IF(ISERROR(MATCH(PU$1,'CSC Mitre'!BM$1:BM$220,0)),"",VLOOKUP(PU$1,'Tactic Recode'!$A$1:$B$547,2,FALSE))</f>
        <v/>
      </c>
      <c r="PV66" t="str">
        <f>IF(ISERROR(MATCH(PV$1,'CSC Mitre'!BM$1:BM$220,0)),"",VLOOKUP(PV$1,'Tactic Recode'!$A$1:$B$547,2,FALSE))</f>
        <v/>
      </c>
      <c r="PW66" t="str">
        <f>IF(ISERROR(MATCH(PW$1,'CSC Mitre'!BM$1:BM$220,0)),"",VLOOKUP(PW$1,'Tactic Recode'!$A$1:$B$547,2,FALSE))</f>
        <v/>
      </c>
      <c r="PX66" t="str">
        <f>IF(ISERROR(MATCH(PX$1,'CSC Mitre'!BM$1:BM$220,0)),"",VLOOKUP(PX$1,'Tactic Recode'!$A$1:$B$547,2,FALSE))</f>
        <v/>
      </c>
      <c r="PY66" t="str">
        <f>IF(ISERROR(MATCH(PY$1,'CSC Mitre'!BM$1:BM$220,0)),"",VLOOKUP(PY$1,'Tactic Recode'!$A$1:$B$547,2,FALSE))</f>
        <v/>
      </c>
      <c r="PZ66" t="str">
        <f>IF(ISERROR(MATCH(PZ$1,'CSC Mitre'!BM$1:BM$220,0)),"",VLOOKUP(PZ$1,'Tactic Recode'!$A$1:$B$547,2,FALSE))</f>
        <v/>
      </c>
      <c r="QA66" t="str">
        <f>IF(ISERROR(MATCH(QA$1,'CSC Mitre'!BM$1:BM$220,0)),"",VLOOKUP(QA$1,'Tactic Recode'!$A$1:$B$547,2,FALSE))</f>
        <v/>
      </c>
      <c r="QB66" t="str">
        <f>IF(ISERROR(MATCH(QB$1,'CSC Mitre'!BM$1:BM$220,0)),"",VLOOKUP(QB$1,'Tactic Recode'!$A$1:$B$547,2,FALSE))</f>
        <v/>
      </c>
      <c r="QC66" t="str">
        <f>IF(ISERROR(MATCH(QC$1,'CSC Mitre'!BM$1:BM$220,0)),"",VLOOKUP(QC$1,'Tactic Recode'!$A$1:$B$547,2,FALSE))</f>
        <v/>
      </c>
      <c r="QD66" t="str">
        <f>IF(ISERROR(MATCH(QD$1,'CSC Mitre'!BM$1:BM$220,0)),"",VLOOKUP(QD$1,'Tactic Recode'!$A$1:$B$547,2,FALSE))</f>
        <v/>
      </c>
      <c r="QE66" t="str">
        <f>IF(ISERROR(MATCH(QE$1,'CSC Mitre'!BM$1:BM$220,0)),"",VLOOKUP(QE$1,'Tactic Recode'!$A$1:$B$547,2,FALSE))</f>
        <v/>
      </c>
      <c r="QF66" t="str">
        <f>IF(ISERROR(MATCH(QF$1,'CSC Mitre'!BM$1:BM$220,0)),"",VLOOKUP(QF$1,'Tactic Recode'!$A$1:$B$547,2,FALSE))</f>
        <v/>
      </c>
      <c r="QG66" t="str">
        <f>IF(ISERROR(MATCH(QG$1,'CSC Mitre'!BM$1:BM$220,0)),"",VLOOKUP(QG$1,'Tactic Recode'!$A$1:$B$547,2,FALSE))</f>
        <v/>
      </c>
      <c r="QH66" t="str">
        <f>IF(ISERROR(MATCH(QH$1,'CSC Mitre'!BM$1:BM$220,0)),"",VLOOKUP(QH$1,'Tactic Recode'!$A$1:$B$547,2,FALSE))</f>
        <v/>
      </c>
      <c r="QI66" t="str">
        <f>IF(ISERROR(MATCH(QI$1,'CSC Mitre'!BM$1:BM$220,0)),"",VLOOKUP(QI$1,'Tactic Recode'!$A$1:$B$547,2,FALSE))</f>
        <v/>
      </c>
      <c r="QJ66" t="str">
        <f>IF(ISERROR(MATCH(QJ$1,'CSC Mitre'!BM$1:BM$220,0)),"",VLOOKUP(QJ$1,'Tactic Recode'!$A$1:$B$547,2,FALSE))</f>
        <v/>
      </c>
      <c r="QK66" t="str">
        <f>IF(ISERROR(MATCH(QK$1,'CSC Mitre'!BM$1:BM$220,0)),"",VLOOKUP(QK$1,'Tactic Recode'!$A$1:$B$547,2,FALSE))</f>
        <v/>
      </c>
      <c r="QL66" t="str">
        <f>IF(ISERROR(MATCH(QL$1,'CSC Mitre'!BM$1:BM$220,0)),"",VLOOKUP(QL$1,'Tactic Recode'!$A$1:$B$547,2,FALSE))</f>
        <v/>
      </c>
      <c r="QM66" t="str">
        <f>IF(ISERROR(MATCH(QM$1,'CSC Mitre'!BM$1:BM$220,0)),"",VLOOKUP(QM$1,'Tactic Recode'!$A$1:$B$547,2,FALSE))</f>
        <v/>
      </c>
      <c r="QN66" t="str">
        <f>IF(ISERROR(MATCH(QN$1,'CSC Mitre'!BM$1:BM$220,0)),"",VLOOKUP(QN$1,'Tactic Recode'!$A$1:$B$547,2,FALSE))</f>
        <v/>
      </c>
      <c r="QO66" t="str">
        <f>IF(ISERROR(MATCH(QO$1,'CSC Mitre'!BM$1:BM$220,0)),"",VLOOKUP(QO$1,'Tactic Recode'!$A$1:$B$547,2,FALSE))</f>
        <v/>
      </c>
      <c r="QP66" t="str">
        <f>IF(ISERROR(MATCH(QP$1,'CSC Mitre'!BM$1:BM$220,0)),"",VLOOKUP(QP$1,'Tactic Recode'!$A$1:$B$547,2,FALSE))</f>
        <v/>
      </c>
      <c r="QQ66" t="str">
        <f>IF(ISERROR(MATCH(QQ$1,'CSC Mitre'!BM$1:BM$220,0)),"",VLOOKUP(QQ$1,'Tactic Recode'!$A$1:$B$547,2,FALSE))</f>
        <v/>
      </c>
      <c r="QR66" t="str">
        <f>IF(ISERROR(MATCH(QR$1,'CSC Mitre'!BM$1:BM$220,0)),"",VLOOKUP(QR$1,'Tactic Recode'!$A$1:$B$547,2,FALSE))</f>
        <v/>
      </c>
      <c r="QS66" t="str">
        <f>IF(ISERROR(MATCH(QS$1,'CSC Mitre'!BM$1:BM$220,0)),"",VLOOKUP(QS$1,'Tactic Recode'!$A$1:$B$547,2,FALSE))</f>
        <v/>
      </c>
      <c r="QT66" t="str">
        <f>IF(ISERROR(MATCH(QT$1,'CSC Mitre'!BM$1:BM$220,0)),"",VLOOKUP(QT$1,'Tactic Recode'!$A$1:$B$547,2,FALSE))</f>
        <v/>
      </c>
      <c r="QU66" t="str">
        <f>IF(ISERROR(MATCH(QU$1,'CSC Mitre'!BM$1:BM$220,0)),"",VLOOKUP(QU$1,'Tactic Recode'!$A$1:$B$547,2,FALSE))</f>
        <v/>
      </c>
      <c r="QV66" t="str">
        <f>IF(ISERROR(MATCH(QV$1,'CSC Mitre'!BM$1:BM$220,0)),"",VLOOKUP(QV$1,'Tactic Recode'!$A$1:$B$547,2,FALSE))</f>
        <v/>
      </c>
      <c r="QW66" t="str">
        <f>IF(ISERROR(MATCH(QW$1,'CSC Mitre'!BM$1:BM$220,0)),"",VLOOKUP(QW$1,'Tactic Recode'!$A$1:$B$547,2,FALSE))</f>
        <v/>
      </c>
      <c r="QX66" t="str">
        <f>IF(ISERROR(MATCH(QX$1,'CSC Mitre'!BM$1:BM$220,0)),"",VLOOKUP(QX$1,'Tactic Recode'!$A$1:$B$547,2,FALSE))</f>
        <v/>
      </c>
      <c r="QY66" t="str">
        <f>IF(ISERROR(MATCH(QY$1,'CSC Mitre'!BM$1:BM$220,0)),"",VLOOKUP(QY$1,'Tactic Recode'!$A$1:$B$547,2,FALSE))</f>
        <v/>
      </c>
      <c r="QZ66" t="str">
        <f>IF(ISERROR(MATCH(QZ$1,'CSC Mitre'!BM$1:BM$220,0)),"",VLOOKUP(QZ$1,'Tactic Recode'!$A$1:$B$547,2,FALSE))</f>
        <v/>
      </c>
      <c r="RA66" t="str">
        <f>IF(ISERROR(MATCH(RA$1,'CSC Mitre'!BM$1:BM$220,0)),"",VLOOKUP(RA$1,'Tactic Recode'!$A$1:$B$547,2,FALSE))</f>
        <v/>
      </c>
      <c r="RB66" t="str">
        <f>IF(ISERROR(MATCH(RB$1,'CSC Mitre'!BM$1:BM$220,0)),"",VLOOKUP(RB$1,'Tactic Recode'!$A$1:$B$547,2,FALSE))</f>
        <v/>
      </c>
      <c r="RC66" t="str">
        <f>IF(ISERROR(MATCH(RC$1,'CSC Mitre'!BM$1:BM$220,0)),"",VLOOKUP(RC$1,'Tactic Recode'!$A$1:$B$547,2,FALSE))</f>
        <v/>
      </c>
      <c r="RD66" t="str">
        <f>IF(ISERROR(MATCH(RD$1,'CSC Mitre'!BM$1:BM$220,0)),"",VLOOKUP(RD$1,'Tactic Recode'!$A$1:$B$547,2,FALSE))</f>
        <v/>
      </c>
      <c r="RE66" t="str">
        <f>IF(ISERROR(MATCH(RE$1,'CSC Mitre'!BM$1:BM$220,0)),"",VLOOKUP(RE$1,'Tactic Recode'!$A$1:$B$547,2,FALSE))</f>
        <v/>
      </c>
      <c r="RF66" t="str">
        <f>IF(ISERROR(MATCH(RF$1,'CSC Mitre'!BM$1:BM$220,0)),"",VLOOKUP(RF$1,'Tactic Recode'!$A$1:$B$547,2,FALSE))</f>
        <v/>
      </c>
      <c r="RG66" t="str">
        <f>IF(ISERROR(MATCH(RG$1,'CSC Mitre'!BM$1:BM$220,0)),"",VLOOKUP(RG$1,'Tactic Recode'!$A$1:$B$547,2,FALSE))</f>
        <v/>
      </c>
      <c r="RH66" t="str">
        <f>IF(ISERROR(MATCH(RH$1,'CSC Mitre'!BM$1:BM$220,0)),"",VLOOKUP(RH$1,'Tactic Recode'!$A$1:$B$547,2,FALSE))</f>
        <v/>
      </c>
      <c r="RI66" t="str">
        <f>IF(ISERROR(MATCH(RI$1,'CSC Mitre'!BM$1:BM$220,0)),"",VLOOKUP(RI$1,'Tactic Recode'!$A$1:$B$547,2,FALSE))</f>
        <v/>
      </c>
      <c r="RJ66" t="str">
        <f>IF(ISERROR(MATCH(RJ$1,'CSC Mitre'!BM$1:BM$220,0)),"",VLOOKUP(RJ$1,'Tactic Recode'!$A$1:$B$547,2,FALSE))</f>
        <v/>
      </c>
      <c r="RK66" t="str">
        <f>IF(ISERROR(MATCH(RK$1,'CSC Mitre'!BM$1:BM$220,0)),"",VLOOKUP(RK$1,'Tactic Recode'!$A$1:$B$547,2,FALSE))</f>
        <v/>
      </c>
      <c r="RL66" t="str">
        <f>IF(ISERROR(MATCH(RL$1,'CSC Mitre'!BM$1:BM$220,0)),"",VLOOKUP(RL$1,'Tactic Recode'!$A$1:$B$547,2,FALSE))</f>
        <v/>
      </c>
      <c r="RM66" t="str">
        <f>IF(ISERROR(MATCH(RM$1,'CSC Mitre'!BM$1:BM$220,0)),"",VLOOKUP(RM$1,'Tactic Recode'!$A$1:$B$547,2,FALSE))</f>
        <v/>
      </c>
      <c r="RN66" t="str">
        <f>IF(ISERROR(MATCH(RN$1,'CSC Mitre'!BM$1:BM$220,0)),"",VLOOKUP(RN$1,'Tactic Recode'!$A$1:$B$547,2,FALSE))</f>
        <v/>
      </c>
      <c r="RO66" t="str">
        <f>IF(ISERROR(MATCH(RO$1,'CSC Mitre'!BM$1:BM$220,0)),"",VLOOKUP(RO$1,'Tactic Recode'!$A$1:$B$547,2,FALSE))</f>
        <v/>
      </c>
      <c r="RP66" t="str">
        <f>IF(ISERROR(MATCH(RP$1,'CSC Mitre'!BM$1:BM$220,0)),"",VLOOKUP(RP$1,'Tactic Recode'!$A$1:$B$547,2,FALSE))</f>
        <v/>
      </c>
      <c r="RQ66" t="str">
        <f>IF(ISERROR(MATCH(RQ$1,'CSC Mitre'!BM$1:BM$220,0)),"",VLOOKUP(RQ$1,'Tactic Recode'!$A$1:$B$547,2,FALSE))</f>
        <v/>
      </c>
      <c r="RR66" t="str">
        <f>IF(ISERROR(MATCH(RR$1,'CSC Mitre'!BM$1:BM$220,0)),"",VLOOKUP(RR$1,'Tactic Recode'!$A$1:$B$547,2,FALSE))</f>
        <v/>
      </c>
      <c r="RS66" t="str">
        <f>IF(ISERROR(MATCH(RS$1,'CSC Mitre'!BM$1:BM$220,0)),"",VLOOKUP(RS$1,'Tactic Recode'!$A$1:$B$547,2,FALSE))</f>
        <v/>
      </c>
      <c r="RT66" t="str">
        <f>IF(ISERROR(MATCH(RT$1,'CSC Mitre'!BM$1:BM$220,0)),"",VLOOKUP(RT$1,'Tactic Recode'!$A$1:$B$547,2,FALSE))</f>
        <v/>
      </c>
      <c r="RU66" t="str">
        <f>IF(ISERROR(MATCH(RU$1,'CSC Mitre'!BM$1:BM$220,0)),"",VLOOKUP(RU$1,'Tactic Recode'!$A$1:$B$547,2,FALSE))</f>
        <v/>
      </c>
      <c r="RV66" t="str">
        <f>IF(ISERROR(MATCH(RV$1,'CSC Mitre'!BM$1:BM$220,0)),"",VLOOKUP(RV$1,'Tactic Recode'!$A$1:$B$547,2,FALSE))</f>
        <v/>
      </c>
      <c r="RW66" t="str">
        <f>IF(ISERROR(MATCH(RW$1,'CSC Mitre'!BM$1:BM$220,0)),"",VLOOKUP(RW$1,'Tactic Recode'!$A$1:$B$547,2,FALSE))</f>
        <v/>
      </c>
      <c r="RX66" t="str">
        <f>IF(ISERROR(MATCH(RX$1,'CSC Mitre'!BM$1:BM$220,0)),"",VLOOKUP(RX$1,'Tactic Recode'!$A$1:$B$547,2,FALSE))</f>
        <v/>
      </c>
      <c r="RY66" t="str">
        <f>IF(ISERROR(MATCH(RY$1,'CSC Mitre'!BM$1:BM$220,0)),"",VLOOKUP(RY$1,'Tactic Recode'!$A$1:$B$547,2,FALSE))</f>
        <v/>
      </c>
      <c r="RZ66" t="str">
        <f>IF(ISERROR(MATCH(RZ$1,'CSC Mitre'!BM$1:BM$220,0)),"",VLOOKUP(RZ$1,'Tactic Recode'!$A$1:$B$547,2,FALSE))</f>
        <v/>
      </c>
      <c r="SA66" t="str">
        <f>IF(ISERROR(MATCH(SA$1,'CSC Mitre'!BM$1:BM$220,0)),"",VLOOKUP(SA$1,'Tactic Recode'!$A$1:$B$547,2,FALSE))</f>
        <v/>
      </c>
      <c r="SB66" t="str">
        <f>IF(ISERROR(MATCH(SB$1,'CSC Mitre'!BM$1:BM$220,0)),"",VLOOKUP(SB$1,'Tactic Recode'!$A$1:$B$547,2,FALSE))</f>
        <v/>
      </c>
      <c r="SC66" t="str">
        <f>IF(ISERROR(MATCH(SC$1,'CSC Mitre'!BM$1:BM$220,0)),"",VLOOKUP(SC$1,'Tactic Recode'!$A$1:$B$547,2,FALSE))</f>
        <v/>
      </c>
      <c r="SD66" t="str">
        <f>IF(ISERROR(MATCH(SD$1,'CSC Mitre'!BM$1:BM$220,0)),"",VLOOKUP(SD$1,'Tactic Recode'!$A$1:$B$547,2,FALSE))</f>
        <v/>
      </c>
      <c r="SE66" t="str">
        <f>IF(ISERROR(MATCH(SE$1,'CSC Mitre'!BM$1:BM$220,0)),"",VLOOKUP(SE$1,'Tactic Recode'!$A$1:$B$547,2,FALSE))</f>
        <v/>
      </c>
      <c r="SF66" t="str">
        <f>IF(ISERROR(MATCH(SF$1,'CSC Mitre'!BM$1:BM$220,0)),"",VLOOKUP(SF$1,'Tactic Recode'!$A$1:$B$547,2,FALSE))</f>
        <v/>
      </c>
      <c r="SG66" t="str">
        <f>IF(ISERROR(MATCH(SG$1,'CSC Mitre'!BM$1:BM$220,0)),"",VLOOKUP(SG$1,'Tactic Recode'!$A$1:$B$547,2,FALSE))</f>
        <v/>
      </c>
      <c r="SH66" t="str">
        <f>IF(ISERROR(MATCH(SH$1,'CSC Mitre'!BM$1:BM$220,0)),"",VLOOKUP(SH$1,'Tactic Recode'!$A$1:$B$547,2,FALSE))</f>
        <v/>
      </c>
      <c r="SI66" t="str">
        <f>IF(ISERROR(MATCH(SI$1,'CSC Mitre'!BM$1:BM$220,0)),"",VLOOKUP(SI$1,'Tactic Recode'!$A$1:$B$547,2,FALSE))</f>
        <v/>
      </c>
      <c r="SJ66" t="str">
        <f>IF(ISERROR(MATCH(SJ$1,'CSC Mitre'!BM$1:BM$220,0)),"",VLOOKUP(SJ$1,'Tactic Recode'!$A$1:$B$547,2,FALSE))</f>
        <v/>
      </c>
      <c r="SK66" t="str">
        <f>IF(ISERROR(MATCH(SK$1,'CSC Mitre'!BM$1:BM$220,0)),"",VLOOKUP(SK$1,'Tactic Recode'!$A$1:$B$547,2,FALSE))</f>
        <v/>
      </c>
      <c r="SL66" t="str">
        <f>IF(ISERROR(MATCH(SL$1,'CSC Mitre'!BM$1:BM$220,0)),"",VLOOKUP(SL$1,'Tactic Recode'!$A$1:$B$547,2,FALSE))</f>
        <v/>
      </c>
      <c r="SM66" t="str">
        <f>IF(ISERROR(MATCH(SM$1,'CSC Mitre'!BM$1:BM$220,0)),"",VLOOKUP(SM$1,'Tactic Recode'!$A$1:$B$547,2,FALSE))</f>
        <v/>
      </c>
      <c r="SN66" t="str">
        <f>IF(ISERROR(MATCH(SN$1,'CSC Mitre'!BM$1:BM$220,0)),"",VLOOKUP(SN$1,'Tactic Recode'!$A$1:$B$547,2,FALSE))</f>
        <v/>
      </c>
      <c r="SO66" t="str">
        <f>IF(ISERROR(MATCH(SO$1,'CSC Mitre'!BM$1:BM$220,0)),"",VLOOKUP(SO$1,'Tactic Recode'!$A$1:$B$547,2,FALSE))</f>
        <v/>
      </c>
      <c r="SP66" t="str">
        <f>IF(ISERROR(MATCH(SP$1,'CSC Mitre'!BM$1:BM$220,0)),"",VLOOKUP(SP$1,'Tactic Recode'!$A$1:$B$547,2,FALSE))</f>
        <v/>
      </c>
      <c r="SQ66" t="str">
        <f>IF(ISERROR(MATCH(SQ$1,'CSC Mitre'!BM$1:BM$220,0)),"",VLOOKUP(SQ$1,'Tactic Recode'!$A$1:$B$547,2,FALSE))</f>
        <v/>
      </c>
      <c r="SR66" t="str">
        <f>IF(ISERROR(MATCH(SR$1,'CSC Mitre'!BM$1:BM$220,0)),"",VLOOKUP(SR$1,'Tactic Recode'!$A$1:$B$547,2,FALSE))</f>
        <v/>
      </c>
      <c r="SS66" t="str">
        <f>IF(ISERROR(MATCH(SS$1,'CSC Mitre'!BM$1:BM$220,0)),"",VLOOKUP(SS$1,'Tactic Recode'!$A$1:$B$547,2,FALSE))</f>
        <v/>
      </c>
      <c r="ST66" t="str">
        <f>IF(ISERROR(MATCH(ST$1,'CSC Mitre'!BM$1:BM$220,0)),"",VLOOKUP(ST$1,'Tactic Recode'!$A$1:$B$547,2,FALSE))</f>
        <v/>
      </c>
      <c r="SU66" t="str">
        <f>IF(ISERROR(MATCH(SU$1,'CSC Mitre'!BM$1:BM$220,0)),"",VLOOKUP(SU$1,'Tactic Recode'!$A$1:$B$547,2,FALSE))</f>
        <v/>
      </c>
      <c r="SV66" t="str">
        <f>IF(ISERROR(MATCH(SV$1,'CSC Mitre'!BM$1:BM$220,0)),"",VLOOKUP(SV$1,'Tactic Recode'!$A$1:$B$547,2,FALSE))</f>
        <v/>
      </c>
      <c r="SW66" t="str">
        <f>IF(ISERROR(MATCH(SW$1,'CSC Mitre'!BM$1:BM$220,0)),"",VLOOKUP(SW$1,'Tactic Recode'!$A$1:$B$547,2,FALSE))</f>
        <v/>
      </c>
      <c r="SX66" t="str">
        <f>IF(ISERROR(MATCH(SX$1,'CSC Mitre'!BM$1:BM$220,0)),"",VLOOKUP(SX$1,'Tactic Recode'!$A$1:$B$547,2,FALSE))</f>
        <v/>
      </c>
      <c r="SY66" t="str">
        <f>IF(ISERROR(MATCH(SY$1,'CSC Mitre'!BM$1:BM$220,0)),"",VLOOKUP(SY$1,'Tactic Recode'!$A$1:$B$547,2,FALSE))</f>
        <v/>
      </c>
      <c r="SZ66" t="str">
        <f>IF(ISERROR(MATCH(SZ$1,'CSC Mitre'!BM$1:BM$220,0)),"",VLOOKUP(SZ$1,'Tactic Recode'!$A$1:$B$547,2,FALSE))</f>
        <v/>
      </c>
      <c r="TA66" t="str">
        <f>IF(ISERROR(MATCH(TA$1,'CSC Mitre'!BM$1:BM$220,0)),"",VLOOKUP(TA$1,'Tactic Recode'!$A$1:$B$547,2,FALSE))</f>
        <v/>
      </c>
      <c r="TB66" t="str">
        <f>IF(ISERROR(MATCH(TB$1,'CSC Mitre'!BM$1:BM$220,0)),"",VLOOKUP(TB$1,'Tactic Recode'!$A$1:$B$547,2,FALSE))</f>
        <v/>
      </c>
      <c r="TC66" t="str">
        <f>IF(ISERROR(MATCH(TC$1,'CSC Mitre'!BM$1:BM$220,0)),"",VLOOKUP(TC$1,'Tactic Recode'!$A$1:$B$547,2,FALSE))</f>
        <v/>
      </c>
      <c r="TD66" t="str">
        <f>IF(ISERROR(MATCH(TD$1,'CSC Mitre'!BM$1:BM$220,0)),"",VLOOKUP(TD$1,'Tactic Recode'!$A$1:$B$547,2,FALSE))</f>
        <v/>
      </c>
      <c r="TE66" t="str">
        <f>IF(ISERROR(MATCH(TE$1,'CSC Mitre'!BM$1:BM$220,0)),"",VLOOKUP(TE$1,'Tactic Recode'!$A$1:$B$547,2,FALSE))</f>
        <v/>
      </c>
      <c r="TF66" t="str">
        <f>IF(ISERROR(MATCH(TF$1,'CSC Mitre'!BM$1:BM$220,0)),"",VLOOKUP(TF$1,'Tactic Recode'!$A$1:$B$547,2,FALSE))</f>
        <v/>
      </c>
      <c r="TG66" t="str">
        <f>IF(ISERROR(MATCH(TG$1,'CSC Mitre'!BM$1:BM$220,0)),"",VLOOKUP(TG$1,'Tactic Recode'!$A$1:$B$547,2,FALSE))</f>
        <v/>
      </c>
      <c r="TH66" t="str">
        <f>IF(ISERROR(MATCH(TH$1,'CSC Mitre'!BM$1:BM$220,0)),"",VLOOKUP(TH$1,'Tactic Recode'!$A$1:$B$547,2,FALSE))</f>
        <v/>
      </c>
      <c r="TI66" t="str">
        <f>IF(ISERROR(MATCH(TI$1,'CSC Mitre'!BM$1:BM$220,0)),"",VLOOKUP(TI$1,'Tactic Recode'!$A$1:$B$547,2,FALSE))</f>
        <v/>
      </c>
      <c r="TJ66" t="str">
        <f>IF(ISERROR(MATCH(TJ$1,'CSC Mitre'!BM$1:BM$220,0)),"",VLOOKUP(TJ$1,'Tactic Recode'!$A$1:$B$547,2,FALSE))</f>
        <v/>
      </c>
      <c r="TK66" t="str">
        <f>IF(ISERROR(MATCH(TK$1,'CSC Mitre'!BM$1:BM$220,0)),"",VLOOKUP(TK$1,'Tactic Recode'!$A$1:$B$547,2,FALSE))</f>
        <v/>
      </c>
      <c r="TL66" t="str">
        <f>IF(ISERROR(MATCH(TL$1,'CSC Mitre'!BM$1:BM$220,0)),"",VLOOKUP(TL$1,'Tactic Recode'!$A$1:$B$547,2,FALSE))</f>
        <v/>
      </c>
      <c r="TM66" t="str">
        <f>IF(ISERROR(MATCH(TM$1,'CSC Mitre'!BM$1:BM$220,0)),"",VLOOKUP(TM$1,'Tactic Recode'!$A$1:$B$547,2,FALSE))</f>
        <v/>
      </c>
      <c r="TN66" t="str">
        <f>IF(ISERROR(MATCH(TN$1,'CSC Mitre'!BM$1:BM$220,0)),"",VLOOKUP(TN$1,'Tactic Recode'!$A$1:$B$547,2,FALSE))</f>
        <v/>
      </c>
      <c r="TO66" t="str">
        <f>IF(ISERROR(MATCH(TO$1,'CSC Mitre'!BM$1:BM$220,0)),"",VLOOKUP(TO$1,'Tactic Recode'!$A$1:$B$547,2,FALSE))</f>
        <v/>
      </c>
      <c r="TP66" t="str">
        <f>IF(ISERROR(MATCH(TP$1,'CSC Mitre'!BM$1:BM$220,0)),"",VLOOKUP(TP$1,'Tactic Recode'!$A$1:$B$547,2,FALSE))</f>
        <v/>
      </c>
      <c r="TQ66" t="str">
        <f>IF(ISERROR(MATCH(TQ$1,'CSC Mitre'!BM$1:BM$220,0)),"",VLOOKUP(TQ$1,'Tactic Recode'!$A$1:$B$547,2,FALSE))</f>
        <v/>
      </c>
      <c r="TR66" t="str">
        <f>IF(ISERROR(MATCH(TR$1,'CSC Mitre'!BM$1:BM$220,0)),"",VLOOKUP(TR$1,'Tactic Recode'!$A$1:$B$547,2,FALSE))</f>
        <v/>
      </c>
      <c r="TS66" t="str">
        <f>IF(ISERROR(MATCH(TS$1,'CSC Mitre'!BM$1:BM$220,0)),"",VLOOKUP(TS$1,'Tactic Recode'!$A$1:$B$547,2,FALSE))</f>
        <v/>
      </c>
      <c r="TT66" t="str">
        <f>IF(ISERROR(MATCH(TT$1,'CSC Mitre'!BM$1:BM$220,0)),"",VLOOKUP(TT$1,'Tactic Recode'!$A$1:$B$547,2,FALSE))</f>
        <v/>
      </c>
      <c r="TU66" t="str">
        <f>IF(ISERROR(MATCH(TU$1,'CSC Mitre'!BM$1:BM$220,0)),"",VLOOKUP(TU$1,'Tactic Recode'!$A$1:$B$547,2,FALSE))</f>
        <v/>
      </c>
      <c r="TV66" t="str">
        <f>IF(ISERROR(MATCH(TV$1,'CSC Mitre'!BM$1:BM$220,0)),"",VLOOKUP(TV$1,'Tactic Recode'!$A$1:$B$547,2,FALSE))</f>
        <v/>
      </c>
      <c r="TW66" t="str">
        <f>IF(ISERROR(MATCH(TW$1,'CSC Mitre'!BM$1:BM$220,0)),"",VLOOKUP(TW$1,'Tactic Recode'!$A$1:$B$547,2,FALSE))</f>
        <v/>
      </c>
      <c r="TX66" t="str">
        <f>IF(ISERROR(MATCH(TX$1,'CSC Mitre'!BM$1:BM$220,0)),"",VLOOKUP(TX$1,'Tactic Recode'!$A$1:$B$547,2,FALSE))</f>
        <v/>
      </c>
      <c r="TY66" t="str">
        <f>IF(ISERROR(MATCH(TY$1,'CSC Mitre'!BM$1:BM$220,0)),"",VLOOKUP(TY$1,'Tactic Recode'!$A$1:$B$547,2,FALSE))</f>
        <v/>
      </c>
      <c r="TZ66" t="str">
        <f>IF(ISERROR(MATCH(TZ$1,'CSC Mitre'!BM$1:BM$220,0)),"",VLOOKUP(TZ$1,'Tactic Recode'!$A$1:$B$547,2,FALSE))</f>
        <v/>
      </c>
      <c r="UA66" t="str">
        <f>IF(ISERROR(MATCH(UA$1,'CSC Mitre'!BM$1:BM$220,0)),"",VLOOKUP(UA$1,'Tactic Recode'!$A$1:$B$547,2,FALSE))</f>
        <v/>
      </c>
      <c r="UB66" t="str">
        <f>IF(ISERROR(MATCH(UB$1,'CSC Mitre'!BM$1:BM$220,0)),"",VLOOKUP(UB$1,'Tactic Recode'!$A$1:$B$547,2,FALSE))</f>
        <v/>
      </c>
    </row>
    <row r="67" spans="1:548" x14ac:dyDescent="0.25">
      <c r="A67" s="59" t="s">
        <v>464</v>
      </c>
      <c r="B67" t="str">
        <f>IF(ISERROR(MATCH(B$1,'CSC Mitre'!BN$1:BN$220,0)),"",VLOOKUP(B$1,'Tactic Recode'!$A$1:$B$547,2,FALSE))</f>
        <v/>
      </c>
      <c r="C67" t="str">
        <f>IF(ISERROR(MATCH(C$1,'CSC Mitre'!BN$1:BN$220,0)),"",VLOOKUP(C$1,'Tactic Recode'!$A$1:$B$547,2,FALSE))</f>
        <v/>
      </c>
      <c r="D67" t="str">
        <f>IF(ISERROR(MATCH(D$1,'CSC Mitre'!BN$1:BN$220,0)),"",VLOOKUP(D$1,'Tactic Recode'!$A$1:$B$547,2,FALSE))</f>
        <v/>
      </c>
      <c r="E67" t="str">
        <f>IF(ISERROR(MATCH(E$1,'CSC Mitre'!BN$1:BN$220,0)),"",VLOOKUP(E$1,'Tactic Recode'!$A$1:$B$547,2,FALSE))</f>
        <v/>
      </c>
      <c r="F67" t="str">
        <f>IF(ISERROR(MATCH(F$1,'CSC Mitre'!BN$1:BN$220,0)),"",VLOOKUP(F$1,'Tactic Recode'!$A$1:$B$547,2,FALSE))</f>
        <v/>
      </c>
      <c r="G67" t="str">
        <f>IF(ISERROR(MATCH(G$1,'CSC Mitre'!BN$1:BN$220,0)),"",VLOOKUP(G$1,'Tactic Recode'!$A$1:$B$547,2,FALSE))</f>
        <v/>
      </c>
      <c r="H67" t="str">
        <f>IF(ISERROR(MATCH(H$1,'CSC Mitre'!BN$1:BN$220,0)),"",VLOOKUP(H$1,'Tactic Recode'!$A$1:$B$547,2,FALSE))</f>
        <v/>
      </c>
      <c r="I67" t="str">
        <f>IF(ISERROR(MATCH(I$1,'CSC Mitre'!BN$1:BN$220,0)),"",VLOOKUP(I$1,'Tactic Recode'!$A$1:$B$547,2,FALSE))</f>
        <v/>
      </c>
      <c r="J67" t="str">
        <f>IF(ISERROR(MATCH(J$1,'CSC Mitre'!BN$1:BN$220,0)),"",VLOOKUP(J$1,'Tactic Recode'!$A$1:$B$547,2,FALSE))</f>
        <v/>
      </c>
      <c r="K67" t="str">
        <f>IF(ISERROR(MATCH(K$1,'CSC Mitre'!BN$1:BN$220,0)),"",VLOOKUP(K$1,'Tactic Recode'!$A$1:$B$547,2,FALSE))</f>
        <v/>
      </c>
      <c r="L67" t="str">
        <f>IF(ISERROR(MATCH(L$1,'CSC Mitre'!BN$1:BN$220,0)),"",VLOOKUP(L$1,'Tactic Recode'!$A$1:$B$547,2,FALSE))</f>
        <v/>
      </c>
      <c r="M67" t="str">
        <f>IF(ISERROR(MATCH(M$1,'CSC Mitre'!BN$1:BN$220,0)),"",VLOOKUP(M$1,'Tactic Recode'!$A$1:$B$547,2,FALSE))</f>
        <v/>
      </c>
      <c r="N67" t="str">
        <f>IF(ISERROR(MATCH(N$1,'CSC Mitre'!BN$1:BN$220,0)),"",VLOOKUP(N$1,'Tactic Recode'!$A$1:$B$547,2,FALSE))</f>
        <v/>
      </c>
      <c r="O67" t="str">
        <f>IF(ISERROR(MATCH(O$1,'CSC Mitre'!BN$1:BN$220,0)),"",VLOOKUP(O$1,'Tactic Recode'!$A$1:$B$547,2,FALSE))</f>
        <v/>
      </c>
      <c r="P67" t="str">
        <f>IF(ISERROR(MATCH(P$1,'CSC Mitre'!BN$1:BN$220,0)),"",VLOOKUP(P$1,'Tactic Recode'!$A$1:$B$547,2,FALSE))</f>
        <v/>
      </c>
      <c r="Q67" t="str">
        <f>IF(ISERROR(MATCH(Q$1,'CSC Mitre'!BN$1:BN$220,0)),"",VLOOKUP(Q$1,'Tactic Recode'!$A$1:$B$547,2,FALSE))</f>
        <v/>
      </c>
      <c r="R67" t="str">
        <f>IF(ISERROR(MATCH(R$1,'CSC Mitre'!BN$1:BN$220,0)),"",VLOOKUP(R$1,'Tactic Recode'!$A$1:$B$547,2,FALSE))</f>
        <v/>
      </c>
      <c r="S67" t="str">
        <f>IF(ISERROR(MATCH(S$1,'CSC Mitre'!BN$1:BN$220,0)),"",VLOOKUP(S$1,'Tactic Recode'!$A$1:$B$547,2,FALSE))</f>
        <v/>
      </c>
      <c r="T67" t="str">
        <f>IF(ISERROR(MATCH(T$1,'CSC Mitre'!BN$1:BN$220,0)),"",VLOOKUP(T$1,'Tactic Recode'!$A$1:$B$547,2,FALSE))</f>
        <v/>
      </c>
      <c r="U67" t="str">
        <f>IF(ISERROR(MATCH(U$1,'CSC Mitre'!BN$1:BN$220,0)),"",VLOOKUP(U$1,'Tactic Recode'!$A$1:$B$547,2,FALSE))</f>
        <v/>
      </c>
      <c r="V67" t="str">
        <f>IF(ISERROR(MATCH(V$1,'CSC Mitre'!BN$1:BN$220,0)),"",VLOOKUP(V$1,'Tactic Recode'!$A$1:$B$547,2,FALSE))</f>
        <v/>
      </c>
      <c r="W67" t="str">
        <f>IF(ISERROR(MATCH(W$1,'CSC Mitre'!BN$1:BN$220,0)),"",VLOOKUP(W$1,'Tactic Recode'!$A$1:$B$547,2,FALSE))</f>
        <v/>
      </c>
      <c r="X67" t="str">
        <f>IF(ISERROR(MATCH(X$1,'CSC Mitre'!BN$1:BN$220,0)),"",VLOOKUP(X$1,'Tactic Recode'!$A$1:$B$547,2,FALSE))</f>
        <v/>
      </c>
      <c r="Y67" t="str">
        <f>IF(ISERROR(MATCH(Y$1,'CSC Mitre'!BN$1:BN$220,0)),"",VLOOKUP(Y$1,'Tactic Recode'!$A$1:$B$547,2,FALSE))</f>
        <v/>
      </c>
      <c r="Z67" t="str">
        <f>IF(ISERROR(MATCH(Z$1,'CSC Mitre'!BN$1:BN$220,0)),"",VLOOKUP(Z$1,'Tactic Recode'!$A$1:$B$547,2,FALSE))</f>
        <v/>
      </c>
      <c r="AA67" t="str">
        <f>IF(ISERROR(MATCH(AA$1,'CSC Mitre'!BN$1:BN$220,0)),"",VLOOKUP(AA$1,'Tactic Recode'!$A$1:$B$547,2,FALSE))</f>
        <v/>
      </c>
      <c r="AB67" t="str">
        <f>IF(ISERROR(MATCH(AB$1,'CSC Mitre'!BN$1:BN$220,0)),"",VLOOKUP(AB$1,'Tactic Recode'!$A$1:$B$547,2,FALSE))</f>
        <v/>
      </c>
      <c r="AC67" t="str">
        <f>IF(ISERROR(MATCH(AC$1,'CSC Mitre'!BN$1:BN$220,0)),"",VLOOKUP(AC$1,'Tactic Recode'!$A$1:$B$547,2,FALSE))</f>
        <v/>
      </c>
      <c r="AD67" t="str">
        <f>IF(ISERROR(MATCH(AD$1,'CSC Mitre'!BN$1:BN$220,0)),"",VLOOKUP(AD$1,'Tactic Recode'!$A$1:$B$547,2,FALSE))</f>
        <v/>
      </c>
      <c r="AE67" t="str">
        <f>IF(ISERROR(MATCH(AE$1,'CSC Mitre'!BN$1:BN$220,0)),"",VLOOKUP(AE$1,'Tactic Recode'!$A$1:$B$547,2,FALSE))</f>
        <v/>
      </c>
      <c r="AF67" t="str">
        <f>IF(ISERROR(MATCH(AF$1,'CSC Mitre'!BN$1:BN$220,0)),"",VLOOKUP(AF$1,'Tactic Recode'!$A$1:$B$547,2,FALSE))</f>
        <v/>
      </c>
      <c r="AG67" t="str">
        <f>IF(ISERROR(MATCH(AG$1,'CSC Mitre'!BN$1:BN$220,0)),"",VLOOKUP(AG$1,'Tactic Recode'!$A$1:$B$547,2,FALSE))</f>
        <v/>
      </c>
      <c r="AH67" t="str">
        <f>IF(ISERROR(MATCH(AH$1,'CSC Mitre'!BN$1:BN$220,0)),"",VLOOKUP(AH$1,'Tactic Recode'!$A$1:$B$547,2,FALSE))</f>
        <v/>
      </c>
      <c r="AI67" t="str">
        <f>IF(ISERROR(MATCH(AI$1,'CSC Mitre'!BN$1:BN$220,0)),"",VLOOKUP(AI$1,'Tactic Recode'!$A$1:$B$547,2,FALSE))</f>
        <v/>
      </c>
      <c r="AJ67" t="str">
        <f>IF(ISERROR(MATCH(AJ$1,'CSC Mitre'!BN$1:BN$220,0)),"",VLOOKUP(AJ$1,'Tactic Recode'!$A$1:$B$547,2,FALSE))</f>
        <v/>
      </c>
      <c r="AK67" t="str">
        <f>IF(ISERROR(MATCH(AK$1,'CSC Mitre'!BN$1:BN$220,0)),"",VLOOKUP(AK$1,'Tactic Recode'!$A$1:$B$547,2,FALSE))</f>
        <v/>
      </c>
      <c r="AL67" t="str">
        <f>IF(ISERROR(MATCH(AL$1,'CSC Mitre'!BN$1:BN$220,0)),"",VLOOKUP(AL$1,'Tactic Recode'!$A$1:$B$547,2,FALSE))</f>
        <v/>
      </c>
      <c r="AM67" t="str">
        <f>IF(ISERROR(MATCH(AM$1,'CSC Mitre'!BN$1:BN$220,0)),"",VLOOKUP(AM$1,'Tactic Recode'!$A$1:$B$547,2,FALSE))</f>
        <v/>
      </c>
      <c r="AN67" t="str">
        <f>IF(ISERROR(MATCH(AN$1,'CSC Mitre'!BN$1:BN$220,0)),"",VLOOKUP(AN$1,'Tactic Recode'!$A$1:$B$547,2,FALSE))</f>
        <v/>
      </c>
      <c r="AO67" t="str">
        <f>IF(ISERROR(MATCH(AO$1,'CSC Mitre'!BN$1:BN$220,0)),"",VLOOKUP(AO$1,'Tactic Recode'!$A$1:$B$547,2,FALSE))</f>
        <v/>
      </c>
      <c r="AP67" t="str">
        <f>IF(ISERROR(MATCH(AP$1,'CSC Mitre'!BN$1:BN$220,0)),"",VLOOKUP(AP$1,'Tactic Recode'!$A$1:$B$547,2,FALSE))</f>
        <v/>
      </c>
      <c r="AQ67" t="str">
        <f>IF(ISERROR(MATCH(AQ$1,'CSC Mitre'!BN$1:BN$220,0)),"",VLOOKUP(AQ$1,'Tactic Recode'!$A$1:$B$547,2,FALSE))</f>
        <v/>
      </c>
      <c r="AR67" t="str">
        <f>IF(ISERROR(MATCH(AR$1,'CSC Mitre'!BN$1:BN$220,0)),"",VLOOKUP(AR$1,'Tactic Recode'!$A$1:$B$547,2,FALSE))</f>
        <v/>
      </c>
      <c r="AS67" t="str">
        <f>IF(ISERROR(MATCH(AS$1,'CSC Mitre'!BN$1:BN$220,0)),"",VLOOKUP(AS$1,'Tactic Recode'!$A$1:$B$547,2,FALSE))</f>
        <v/>
      </c>
      <c r="AT67" t="str">
        <f>IF(ISERROR(MATCH(AT$1,'CSC Mitre'!BN$1:BN$220,0)),"",VLOOKUP(AT$1,'Tactic Recode'!$A$1:$B$547,2,FALSE))</f>
        <v/>
      </c>
      <c r="AU67" t="str">
        <f>IF(ISERROR(MATCH(AU$1,'CSC Mitre'!BN$1:BN$220,0)),"",VLOOKUP(AU$1,'Tactic Recode'!$A$1:$B$547,2,FALSE))</f>
        <v/>
      </c>
      <c r="AV67" t="str">
        <f>IF(ISERROR(MATCH(AV$1,'CSC Mitre'!BN$1:BN$220,0)),"",VLOOKUP(AV$1,'Tactic Recode'!$A$1:$B$547,2,FALSE))</f>
        <v/>
      </c>
      <c r="AW67" t="str">
        <f>IF(ISERROR(MATCH(AW$1,'CSC Mitre'!BN$1:BN$220,0)),"",VLOOKUP(AW$1,'Tactic Recode'!$A$1:$B$547,2,FALSE))</f>
        <v/>
      </c>
      <c r="AX67" t="str">
        <f>IF(ISERROR(MATCH(AX$1,'CSC Mitre'!BN$1:BN$220,0)),"",VLOOKUP(AX$1,'Tactic Recode'!$A$1:$B$547,2,FALSE))</f>
        <v/>
      </c>
      <c r="AY67" t="str">
        <f>IF(ISERROR(MATCH(AY$1,'CSC Mitre'!BN$1:BN$220,0)),"",VLOOKUP(AY$1,'Tactic Recode'!$A$1:$B$547,2,FALSE))</f>
        <v/>
      </c>
      <c r="AZ67" t="str">
        <f>IF(ISERROR(MATCH(AZ$1,'CSC Mitre'!BN$1:BN$220,0)),"",VLOOKUP(AZ$1,'Tactic Recode'!$A$1:$B$547,2,FALSE))</f>
        <v/>
      </c>
      <c r="BA67" t="str">
        <f>IF(ISERROR(MATCH(BA$1,'CSC Mitre'!BN$1:BN$220,0)),"",VLOOKUP(BA$1,'Tactic Recode'!$A$1:$B$547,2,FALSE))</f>
        <v/>
      </c>
      <c r="BB67" t="str">
        <f>IF(ISERROR(MATCH(BB$1,'CSC Mitre'!BN$1:BN$220,0)),"",VLOOKUP(BB$1,'Tactic Recode'!$A$1:$B$547,2,FALSE))</f>
        <v/>
      </c>
      <c r="BC67" t="str">
        <f>IF(ISERROR(MATCH(BC$1,'CSC Mitre'!BN$1:BN$220,0)),"",VLOOKUP(BC$1,'Tactic Recode'!$A$1:$B$547,2,FALSE))</f>
        <v/>
      </c>
      <c r="BD67" t="str">
        <f>IF(ISERROR(MATCH(BD$1,'CSC Mitre'!BN$1:BN$220,0)),"",VLOOKUP(BD$1,'Tactic Recode'!$A$1:$B$547,2,FALSE))</f>
        <v/>
      </c>
      <c r="BE67" t="str">
        <f>IF(ISERROR(MATCH(BE$1,'CSC Mitre'!BN$1:BN$220,0)),"",VLOOKUP(BE$1,'Tactic Recode'!$A$1:$B$547,2,FALSE))</f>
        <v/>
      </c>
      <c r="BF67" t="str">
        <f>IF(ISERROR(MATCH(BF$1,'CSC Mitre'!BN$1:BN$220,0)),"",VLOOKUP(BF$1,'Tactic Recode'!$A$1:$B$547,2,FALSE))</f>
        <v/>
      </c>
      <c r="BG67" t="str">
        <f>IF(ISERROR(MATCH(BG$1,'CSC Mitre'!BN$1:BN$220,0)),"",VLOOKUP(BG$1,'Tactic Recode'!$A$1:$B$547,2,FALSE))</f>
        <v/>
      </c>
      <c r="BH67" t="str">
        <f>IF(ISERROR(MATCH(BH$1,'CSC Mitre'!BN$1:BN$220,0)),"",VLOOKUP(BH$1,'Tactic Recode'!$A$1:$B$547,2,FALSE))</f>
        <v/>
      </c>
      <c r="BI67" t="str">
        <f>IF(ISERROR(MATCH(BI$1,'CSC Mitre'!BN$1:BN$220,0)),"",VLOOKUP(BI$1,'Tactic Recode'!$A$1:$B$547,2,FALSE))</f>
        <v/>
      </c>
      <c r="BJ67" t="str">
        <f>IF(ISERROR(MATCH(BJ$1,'CSC Mitre'!BN$1:BN$220,0)),"",VLOOKUP(BJ$1,'Tactic Recode'!$A$1:$B$547,2,FALSE))</f>
        <v/>
      </c>
      <c r="BK67" t="str">
        <f>IF(ISERROR(MATCH(BK$1,'CSC Mitre'!BN$1:BN$220,0)),"",VLOOKUP(BK$1,'Tactic Recode'!$A$1:$B$547,2,FALSE))</f>
        <v/>
      </c>
      <c r="BL67" t="str">
        <f>IF(ISERROR(MATCH(BL$1,'CSC Mitre'!BN$1:BN$220,0)),"",VLOOKUP(BL$1,'Tactic Recode'!$A$1:$B$547,2,FALSE))</f>
        <v/>
      </c>
      <c r="BM67" t="str">
        <f>IF(ISERROR(MATCH(BM$1,'CSC Mitre'!BN$1:BN$220,0)),"",VLOOKUP(BM$1,'Tactic Recode'!$A$1:$B$547,2,FALSE))</f>
        <v/>
      </c>
      <c r="BN67" t="str">
        <f>IF(ISERROR(MATCH(BN$1,'CSC Mitre'!BN$1:BN$220,0)),"",VLOOKUP(BN$1,'Tactic Recode'!$A$1:$B$547,2,FALSE))</f>
        <v/>
      </c>
      <c r="BO67" t="str">
        <f>IF(ISERROR(MATCH(BO$1,'CSC Mitre'!BN$1:BN$220,0)),"",VLOOKUP(BO$1,'Tactic Recode'!$A$1:$B$547,2,FALSE))</f>
        <v/>
      </c>
      <c r="BP67" t="str">
        <f>IF(ISERROR(MATCH(BP$1,'CSC Mitre'!BN$1:BN$220,0)),"",VLOOKUP(BP$1,'Tactic Recode'!$A$1:$B$547,2,FALSE))</f>
        <v/>
      </c>
      <c r="BQ67" t="str">
        <f>IF(ISERROR(MATCH(BQ$1,'CSC Mitre'!BN$1:BN$220,0)),"",VLOOKUP(BQ$1,'Tactic Recode'!$A$1:$B$547,2,FALSE))</f>
        <v/>
      </c>
      <c r="BR67" t="str">
        <f>IF(ISERROR(MATCH(BR$1,'CSC Mitre'!BN$1:BN$220,0)),"",VLOOKUP(BR$1,'Tactic Recode'!$A$1:$B$547,2,FALSE))</f>
        <v/>
      </c>
      <c r="BS67" t="str">
        <f>IF(ISERROR(MATCH(BS$1,'CSC Mitre'!BN$1:BN$220,0)),"",VLOOKUP(BS$1,'Tactic Recode'!$A$1:$B$547,2,FALSE))</f>
        <v/>
      </c>
      <c r="BT67" t="str">
        <f>IF(ISERROR(MATCH(BT$1,'CSC Mitre'!BN$1:BN$220,0)),"",VLOOKUP(BT$1,'Tactic Recode'!$A$1:$B$547,2,FALSE))</f>
        <v/>
      </c>
      <c r="BU67" t="str">
        <f>IF(ISERROR(MATCH(BU$1,'CSC Mitre'!BN$1:BN$220,0)),"",VLOOKUP(BU$1,'Tactic Recode'!$A$1:$B$547,2,FALSE))</f>
        <v/>
      </c>
      <c r="BV67" t="str">
        <f>IF(ISERROR(MATCH(BV$1,'CSC Mitre'!BN$1:BN$220,0)),"",VLOOKUP(BV$1,'Tactic Recode'!$A$1:$B$547,2,FALSE))</f>
        <v/>
      </c>
      <c r="BW67" t="str">
        <f>IF(ISERROR(MATCH(BW$1,'CSC Mitre'!BN$1:BN$220,0)),"",VLOOKUP(BW$1,'Tactic Recode'!$A$1:$B$547,2,FALSE))</f>
        <v/>
      </c>
      <c r="BX67" t="str">
        <f>IF(ISERROR(MATCH(BX$1,'CSC Mitre'!BN$1:BN$220,0)),"",VLOOKUP(BX$1,'Tactic Recode'!$A$1:$B$547,2,FALSE))</f>
        <v/>
      </c>
      <c r="BY67" t="str">
        <f>IF(ISERROR(MATCH(BY$1,'CSC Mitre'!BN$1:BN$220,0)),"",VLOOKUP(BY$1,'Tactic Recode'!$A$1:$B$547,2,FALSE))</f>
        <v/>
      </c>
      <c r="BZ67" t="str">
        <f>IF(ISERROR(MATCH(BZ$1,'CSC Mitre'!BN$1:BN$220,0)),"",VLOOKUP(BZ$1,'Tactic Recode'!$A$1:$B$547,2,FALSE))</f>
        <v/>
      </c>
      <c r="CA67" t="str">
        <f>IF(ISERROR(MATCH(CA$1,'CSC Mitre'!BN$1:BN$220,0)),"",VLOOKUP(CA$1,'Tactic Recode'!$A$1:$B$547,2,FALSE))</f>
        <v/>
      </c>
      <c r="CB67" t="str">
        <f>IF(ISERROR(MATCH(CB$1,'CSC Mitre'!BN$1:BN$220,0)),"",VLOOKUP(CB$1,'Tactic Recode'!$A$1:$B$547,2,FALSE))</f>
        <v/>
      </c>
      <c r="CC67" t="str">
        <f>IF(ISERROR(MATCH(CC$1,'CSC Mitre'!BN$1:BN$220,0)),"",VLOOKUP(CC$1,'Tactic Recode'!$A$1:$B$547,2,FALSE))</f>
        <v/>
      </c>
      <c r="CD67" t="str">
        <f>IF(ISERROR(MATCH(CD$1,'CSC Mitre'!BN$1:BN$220,0)),"",VLOOKUP(CD$1,'Tactic Recode'!$A$1:$B$547,2,FALSE))</f>
        <v/>
      </c>
      <c r="CE67" t="str">
        <f>IF(ISERROR(MATCH(CE$1,'CSC Mitre'!BN$1:BN$220,0)),"",VLOOKUP(CE$1,'Tactic Recode'!$A$1:$B$547,2,FALSE))</f>
        <v/>
      </c>
      <c r="CF67" t="str">
        <f>IF(ISERROR(MATCH(CF$1,'CSC Mitre'!BN$1:BN$220,0)),"",VLOOKUP(CF$1,'Tactic Recode'!$A$1:$B$547,2,FALSE))</f>
        <v/>
      </c>
      <c r="CG67" t="str">
        <f>IF(ISERROR(MATCH(CG$1,'CSC Mitre'!BN$1:BN$220,0)),"",VLOOKUP(CG$1,'Tactic Recode'!$A$1:$B$547,2,FALSE))</f>
        <v/>
      </c>
      <c r="CH67" t="str">
        <f>IF(ISERROR(MATCH(CH$1,'CSC Mitre'!BN$1:BN$220,0)),"",VLOOKUP(CH$1,'Tactic Recode'!$A$1:$B$547,2,FALSE))</f>
        <v/>
      </c>
      <c r="CI67" t="str">
        <f>IF(ISERROR(MATCH(CI$1,'CSC Mitre'!BN$1:BN$220,0)),"",VLOOKUP(CI$1,'Tactic Recode'!$A$1:$B$547,2,FALSE))</f>
        <v/>
      </c>
      <c r="CJ67" t="str">
        <f>IF(ISERROR(MATCH(CJ$1,'CSC Mitre'!BN$1:BN$220,0)),"",VLOOKUP(CJ$1,'Tactic Recode'!$A$1:$B$547,2,FALSE))</f>
        <v/>
      </c>
      <c r="CK67" t="str">
        <f>IF(ISERROR(MATCH(CK$1,'CSC Mitre'!BN$1:BN$220,0)),"",VLOOKUP(CK$1,'Tactic Recode'!$A$1:$B$547,2,FALSE))</f>
        <v/>
      </c>
      <c r="CL67" t="str">
        <f>IF(ISERROR(MATCH(CL$1,'CSC Mitre'!BN$1:BN$220,0)),"",VLOOKUP(CL$1,'Tactic Recode'!$A$1:$B$547,2,FALSE))</f>
        <v/>
      </c>
      <c r="CM67" t="str">
        <f>IF(ISERROR(MATCH(CM$1,'CSC Mitre'!BN$1:BN$220,0)),"",VLOOKUP(CM$1,'Tactic Recode'!$A$1:$B$547,2,FALSE))</f>
        <v/>
      </c>
      <c r="CN67" t="str">
        <f>IF(ISERROR(MATCH(CN$1,'CSC Mitre'!BN$1:BN$220,0)),"",VLOOKUP(CN$1,'Tactic Recode'!$A$1:$B$547,2,FALSE))</f>
        <v/>
      </c>
      <c r="CO67" t="str">
        <f>IF(ISERROR(MATCH(CO$1,'CSC Mitre'!BN$1:BN$220,0)),"",VLOOKUP(CO$1,'Tactic Recode'!$A$1:$B$547,2,FALSE))</f>
        <v/>
      </c>
      <c r="CP67" t="str">
        <f>IF(ISERROR(MATCH(CP$1,'CSC Mitre'!BN$1:BN$220,0)),"",VLOOKUP(CP$1,'Tactic Recode'!$A$1:$B$547,2,FALSE))</f>
        <v/>
      </c>
      <c r="CQ67" t="str">
        <f>IF(ISERROR(MATCH(CQ$1,'CSC Mitre'!BN$1:BN$220,0)),"",VLOOKUP(CQ$1,'Tactic Recode'!$A$1:$B$547,2,FALSE))</f>
        <v/>
      </c>
      <c r="CR67" t="str">
        <f>IF(ISERROR(MATCH(CR$1,'CSC Mitre'!BN$1:BN$220,0)),"",VLOOKUP(CR$1,'Tactic Recode'!$A$1:$B$547,2,FALSE))</f>
        <v/>
      </c>
      <c r="CS67" t="str">
        <f>IF(ISERROR(MATCH(CS$1,'CSC Mitre'!BN$1:BN$220,0)),"",VLOOKUP(CS$1,'Tactic Recode'!$A$1:$B$547,2,FALSE))</f>
        <v/>
      </c>
      <c r="CT67" t="str">
        <f>IF(ISERROR(MATCH(CT$1,'CSC Mitre'!BN$1:BN$220,0)),"",VLOOKUP(CT$1,'Tactic Recode'!$A$1:$B$547,2,FALSE))</f>
        <v/>
      </c>
      <c r="CU67" t="str">
        <f>IF(ISERROR(MATCH(CU$1,'CSC Mitre'!BN$1:BN$220,0)),"",VLOOKUP(CU$1,'Tactic Recode'!$A$1:$B$547,2,FALSE))</f>
        <v/>
      </c>
      <c r="CV67" t="str">
        <f>IF(ISERROR(MATCH(CV$1,'CSC Mitre'!BN$1:BN$220,0)),"",VLOOKUP(CV$1,'Tactic Recode'!$A$1:$B$547,2,FALSE))</f>
        <v/>
      </c>
      <c r="CW67" t="str">
        <f>IF(ISERROR(MATCH(CW$1,'CSC Mitre'!BN$1:BN$220,0)),"",VLOOKUP(CW$1,'Tactic Recode'!$A$1:$B$547,2,FALSE))</f>
        <v/>
      </c>
      <c r="CX67" t="str">
        <f>IF(ISERROR(MATCH(CX$1,'CSC Mitre'!BN$1:BN$220,0)),"",VLOOKUP(CX$1,'Tactic Recode'!$A$1:$B$547,2,FALSE))</f>
        <v/>
      </c>
      <c r="CY67" t="str">
        <f>IF(ISERROR(MATCH(CY$1,'CSC Mitre'!BN$1:BN$220,0)),"",VLOOKUP(CY$1,'Tactic Recode'!$A$1:$B$547,2,FALSE))</f>
        <v/>
      </c>
      <c r="CZ67" t="str">
        <f>IF(ISERROR(MATCH(CZ$1,'CSC Mitre'!BN$1:BN$220,0)),"",VLOOKUP(CZ$1,'Tactic Recode'!$A$1:$B$547,2,FALSE))</f>
        <v/>
      </c>
      <c r="DA67" t="str">
        <f>IF(ISERROR(MATCH(DA$1,'CSC Mitre'!BN$1:BN$220,0)),"",VLOOKUP(DA$1,'Tactic Recode'!$A$1:$B$547,2,FALSE))</f>
        <v/>
      </c>
      <c r="DB67" t="str">
        <f>IF(ISERROR(MATCH(DB$1,'CSC Mitre'!BN$1:BN$220,0)),"",VLOOKUP(DB$1,'Tactic Recode'!$A$1:$B$547,2,FALSE))</f>
        <v/>
      </c>
      <c r="DC67" t="str">
        <f>IF(ISERROR(MATCH(DC$1,'CSC Mitre'!BN$1:BN$220,0)),"",VLOOKUP(DC$1,'Tactic Recode'!$A$1:$B$547,2,FALSE))</f>
        <v/>
      </c>
      <c r="DD67" t="str">
        <f>IF(ISERROR(MATCH(DD$1,'CSC Mitre'!BN$1:BN$220,0)),"",VLOOKUP(DD$1,'Tactic Recode'!$A$1:$B$547,2,FALSE))</f>
        <v/>
      </c>
      <c r="DE67" t="str">
        <f>IF(ISERROR(MATCH(DE$1,'CSC Mitre'!BN$1:BN$220,0)),"",VLOOKUP(DE$1,'Tactic Recode'!$A$1:$B$547,2,FALSE))</f>
        <v/>
      </c>
      <c r="DF67" t="str">
        <f>IF(ISERROR(MATCH(DF$1,'CSC Mitre'!BN$1:BN$220,0)),"",VLOOKUP(DF$1,'Tactic Recode'!$A$1:$B$547,2,FALSE))</f>
        <v/>
      </c>
      <c r="DG67" t="str">
        <f>IF(ISERROR(MATCH(DG$1,'CSC Mitre'!BN$1:BN$220,0)),"",VLOOKUP(DG$1,'Tactic Recode'!$A$1:$B$547,2,FALSE))</f>
        <v/>
      </c>
      <c r="DH67" t="str">
        <f>IF(ISERROR(MATCH(DH$1,'CSC Mitre'!BN$1:BN$220,0)),"",VLOOKUP(DH$1,'Tactic Recode'!$A$1:$B$547,2,FALSE))</f>
        <v/>
      </c>
      <c r="DI67" t="str">
        <f>IF(ISERROR(MATCH(DI$1,'CSC Mitre'!BN$1:BN$220,0)),"",VLOOKUP(DI$1,'Tactic Recode'!$A$1:$B$547,2,FALSE))</f>
        <v/>
      </c>
      <c r="DJ67" t="str">
        <f>IF(ISERROR(MATCH(DJ$1,'CSC Mitre'!BN$1:BN$220,0)),"",VLOOKUP(DJ$1,'Tactic Recode'!$A$1:$B$547,2,FALSE))</f>
        <v/>
      </c>
      <c r="DK67" t="str">
        <f>IF(ISERROR(MATCH(DK$1,'CSC Mitre'!BN$1:BN$220,0)),"",VLOOKUP(DK$1,'Tactic Recode'!$A$1:$B$547,2,FALSE))</f>
        <v/>
      </c>
      <c r="DL67" t="str">
        <f>IF(ISERROR(MATCH(DL$1,'CSC Mitre'!BN$1:BN$220,0)),"",VLOOKUP(DL$1,'Tactic Recode'!$A$1:$B$547,2,FALSE))</f>
        <v/>
      </c>
      <c r="DM67" t="str">
        <f>IF(ISERROR(MATCH(DM$1,'CSC Mitre'!BN$1:BN$220,0)),"",VLOOKUP(DM$1,'Tactic Recode'!$A$1:$B$547,2,FALSE))</f>
        <v/>
      </c>
      <c r="DN67" t="str">
        <f>IF(ISERROR(MATCH(DN$1,'CSC Mitre'!BN$1:BN$220,0)),"",VLOOKUP(DN$1,'Tactic Recode'!$A$1:$B$547,2,FALSE))</f>
        <v/>
      </c>
      <c r="DO67" t="str">
        <f>IF(ISERROR(MATCH(DO$1,'CSC Mitre'!BN$1:BN$220,0)),"",VLOOKUP(DO$1,'Tactic Recode'!$A$1:$B$547,2,FALSE))</f>
        <v/>
      </c>
      <c r="DP67" t="str">
        <f>IF(ISERROR(MATCH(DP$1,'CSC Mitre'!BN$1:BN$220,0)),"",VLOOKUP(DP$1,'Tactic Recode'!$A$1:$B$547,2,FALSE))</f>
        <v/>
      </c>
      <c r="DQ67" t="str">
        <f>IF(ISERROR(MATCH(DQ$1,'CSC Mitre'!BN$1:BN$220,0)),"",VLOOKUP(DQ$1,'Tactic Recode'!$A$1:$B$547,2,FALSE))</f>
        <v/>
      </c>
      <c r="DR67" t="str">
        <f>IF(ISERROR(MATCH(DR$1,'CSC Mitre'!BN$1:BN$220,0)),"",VLOOKUP(DR$1,'Tactic Recode'!$A$1:$B$547,2,FALSE))</f>
        <v/>
      </c>
      <c r="DS67" t="str">
        <f>IF(ISERROR(MATCH(DS$1,'CSC Mitre'!BN$1:BN$220,0)),"",VLOOKUP(DS$1,'Tactic Recode'!$A$1:$B$547,2,FALSE))</f>
        <v/>
      </c>
      <c r="DT67" t="str">
        <f>IF(ISERROR(MATCH(DT$1,'CSC Mitre'!BN$1:BN$220,0)),"",VLOOKUP(DT$1,'Tactic Recode'!$A$1:$B$547,2,FALSE))</f>
        <v/>
      </c>
      <c r="DU67" t="str">
        <f>IF(ISERROR(MATCH(DU$1,'CSC Mitre'!BN$1:BN$220,0)),"",VLOOKUP(DU$1,'Tactic Recode'!$A$1:$B$547,2,FALSE))</f>
        <v/>
      </c>
      <c r="DV67" t="str">
        <f>IF(ISERROR(MATCH(DV$1,'CSC Mitre'!BN$1:BN$220,0)),"",VLOOKUP(DV$1,'Tactic Recode'!$A$1:$B$547,2,FALSE))</f>
        <v/>
      </c>
      <c r="DW67" t="str">
        <f>IF(ISERROR(MATCH(DW$1,'CSC Mitre'!BN$1:BN$220,0)),"",VLOOKUP(DW$1,'Tactic Recode'!$A$1:$B$547,2,FALSE))</f>
        <v/>
      </c>
      <c r="DX67" t="str">
        <f>IF(ISERROR(MATCH(DX$1,'CSC Mitre'!BN$1:BN$220,0)),"",VLOOKUP(DX$1,'Tactic Recode'!$A$1:$B$547,2,FALSE))</f>
        <v/>
      </c>
      <c r="DY67" t="str">
        <f>IF(ISERROR(MATCH(DY$1,'CSC Mitre'!BN$1:BN$220,0)),"",VLOOKUP(DY$1,'Tactic Recode'!$A$1:$B$547,2,FALSE))</f>
        <v/>
      </c>
      <c r="DZ67" t="str">
        <f>IF(ISERROR(MATCH(DZ$1,'CSC Mitre'!BN$1:BN$220,0)),"",VLOOKUP(DZ$1,'Tactic Recode'!$A$1:$B$547,2,FALSE))</f>
        <v/>
      </c>
      <c r="EA67" t="str">
        <f>IF(ISERROR(MATCH(EA$1,'CSC Mitre'!BN$1:BN$220,0)),"",VLOOKUP(EA$1,'Tactic Recode'!$A$1:$B$547,2,FALSE))</f>
        <v/>
      </c>
      <c r="EB67" t="str">
        <f>IF(ISERROR(MATCH(EB$1,'CSC Mitre'!BN$1:BN$220,0)),"",VLOOKUP(EB$1,'Tactic Recode'!$A$1:$B$547,2,FALSE))</f>
        <v/>
      </c>
      <c r="EC67" t="str">
        <f>IF(ISERROR(MATCH(EC$1,'CSC Mitre'!BN$1:BN$220,0)),"",VLOOKUP(EC$1,'Tactic Recode'!$A$1:$B$547,2,FALSE))</f>
        <v/>
      </c>
      <c r="ED67" t="str">
        <f>IF(ISERROR(MATCH(ED$1,'CSC Mitre'!BN$1:BN$220,0)),"",VLOOKUP(ED$1,'Tactic Recode'!$A$1:$B$547,2,FALSE))</f>
        <v/>
      </c>
      <c r="EE67" t="str">
        <f>IF(ISERROR(MATCH(EE$1,'CSC Mitre'!BN$1:BN$220,0)),"",VLOOKUP(EE$1,'Tactic Recode'!$A$1:$B$547,2,FALSE))</f>
        <v/>
      </c>
      <c r="EF67" t="str">
        <f>IF(ISERROR(MATCH(EF$1,'CSC Mitre'!BN$1:BN$220,0)),"",VLOOKUP(EF$1,'Tactic Recode'!$A$1:$B$547,2,FALSE))</f>
        <v/>
      </c>
      <c r="EG67" t="str">
        <f>IF(ISERROR(MATCH(EG$1,'CSC Mitre'!BN$1:BN$220,0)),"",VLOOKUP(EG$1,'Tactic Recode'!$A$1:$B$547,2,FALSE))</f>
        <v/>
      </c>
      <c r="EH67" t="str">
        <f>IF(ISERROR(MATCH(EH$1,'CSC Mitre'!BN$1:BN$220,0)),"",VLOOKUP(EH$1,'Tactic Recode'!$A$1:$B$547,2,FALSE))</f>
        <v/>
      </c>
      <c r="EI67" t="str">
        <f>IF(ISERROR(MATCH(EI$1,'CSC Mitre'!BN$1:BN$220,0)),"",VLOOKUP(EI$1,'Tactic Recode'!$A$1:$B$547,2,FALSE))</f>
        <v/>
      </c>
      <c r="EJ67" t="str">
        <f>IF(ISERROR(MATCH(EJ$1,'CSC Mitre'!BN$1:BN$220,0)),"",VLOOKUP(EJ$1,'Tactic Recode'!$A$1:$B$547,2,FALSE))</f>
        <v/>
      </c>
      <c r="EK67" t="str">
        <f>IF(ISERROR(MATCH(EK$1,'CSC Mitre'!BN$1:BN$220,0)),"",VLOOKUP(EK$1,'Tactic Recode'!$A$1:$B$547,2,FALSE))</f>
        <v/>
      </c>
      <c r="EL67" t="str">
        <f>IF(ISERROR(MATCH(EL$1,'CSC Mitre'!BN$1:BN$220,0)),"",VLOOKUP(EL$1,'Tactic Recode'!$A$1:$B$547,2,FALSE))</f>
        <v/>
      </c>
      <c r="EM67" t="str">
        <f>IF(ISERROR(MATCH(EM$1,'CSC Mitre'!BN$1:BN$220,0)),"",VLOOKUP(EM$1,'Tactic Recode'!$A$1:$B$547,2,FALSE))</f>
        <v/>
      </c>
      <c r="EN67" t="str">
        <f>IF(ISERROR(MATCH(EN$1,'CSC Mitre'!BN$1:BN$220,0)),"",VLOOKUP(EN$1,'Tactic Recode'!$A$1:$B$547,2,FALSE))</f>
        <v/>
      </c>
      <c r="EO67" t="str">
        <f>IF(ISERROR(MATCH(EO$1,'CSC Mitre'!BN$1:BN$220,0)),"",VLOOKUP(EO$1,'Tactic Recode'!$A$1:$B$547,2,FALSE))</f>
        <v/>
      </c>
      <c r="EP67" t="str">
        <f>IF(ISERROR(MATCH(EP$1,'CSC Mitre'!BN$1:BN$220,0)),"",VLOOKUP(EP$1,'Tactic Recode'!$A$1:$B$547,2,FALSE))</f>
        <v/>
      </c>
      <c r="EQ67" t="str">
        <f>IF(ISERROR(MATCH(EQ$1,'CSC Mitre'!BN$1:BN$220,0)),"",VLOOKUP(EQ$1,'Tactic Recode'!$A$1:$B$547,2,FALSE))</f>
        <v/>
      </c>
      <c r="ER67" t="str">
        <f>IF(ISERROR(MATCH(ER$1,'CSC Mitre'!BN$1:BN$220,0)),"",VLOOKUP(ER$1,'Tactic Recode'!$A$1:$B$547,2,FALSE))</f>
        <v/>
      </c>
      <c r="ES67" t="str">
        <f>IF(ISERROR(MATCH(ES$1,'CSC Mitre'!BN$1:BN$220,0)),"",VLOOKUP(ES$1,'Tactic Recode'!$A$1:$B$547,2,FALSE))</f>
        <v/>
      </c>
      <c r="ET67" t="str">
        <f>IF(ISERROR(MATCH(ET$1,'CSC Mitre'!BN$1:BN$220,0)),"",VLOOKUP(ET$1,'Tactic Recode'!$A$1:$B$547,2,FALSE))</f>
        <v/>
      </c>
      <c r="EU67" t="str">
        <f>IF(ISERROR(MATCH(EU$1,'CSC Mitre'!BN$1:BN$220,0)),"",VLOOKUP(EU$1,'Tactic Recode'!$A$1:$B$547,2,FALSE))</f>
        <v/>
      </c>
      <c r="EV67" t="str">
        <f>IF(ISERROR(MATCH(EV$1,'CSC Mitre'!BN$1:BN$220,0)),"",VLOOKUP(EV$1,'Tactic Recode'!$A$1:$B$547,2,FALSE))</f>
        <v/>
      </c>
      <c r="EW67" t="str">
        <f>IF(ISERROR(MATCH(EW$1,'CSC Mitre'!BN$1:BN$220,0)),"",VLOOKUP(EW$1,'Tactic Recode'!$A$1:$B$547,2,FALSE))</f>
        <v/>
      </c>
      <c r="EX67" t="str">
        <f>IF(ISERROR(MATCH(EX$1,'CSC Mitre'!BN$1:BN$220,0)),"",VLOOKUP(EX$1,'Tactic Recode'!$A$1:$B$547,2,FALSE))</f>
        <v/>
      </c>
      <c r="EY67" t="str">
        <f>IF(ISERROR(MATCH(EY$1,'CSC Mitre'!BN$1:BN$220,0)),"",VLOOKUP(EY$1,'Tactic Recode'!$A$1:$B$547,2,FALSE))</f>
        <v/>
      </c>
      <c r="EZ67" t="str">
        <f>IF(ISERROR(MATCH(EZ$1,'CSC Mitre'!BN$1:BN$220,0)),"",VLOOKUP(EZ$1,'Tactic Recode'!$A$1:$B$547,2,FALSE))</f>
        <v/>
      </c>
      <c r="FA67" t="str">
        <f>IF(ISERROR(MATCH(FA$1,'CSC Mitre'!BN$1:BN$220,0)),"",VLOOKUP(FA$1,'Tactic Recode'!$A$1:$B$547,2,FALSE))</f>
        <v/>
      </c>
      <c r="FB67" t="str">
        <f>IF(ISERROR(MATCH(FB$1,'CSC Mitre'!BN$1:BN$220,0)),"",VLOOKUP(FB$1,'Tactic Recode'!$A$1:$B$547,2,FALSE))</f>
        <v/>
      </c>
      <c r="FC67" t="str">
        <f>IF(ISERROR(MATCH(FC$1,'CSC Mitre'!BN$1:BN$220,0)),"",VLOOKUP(FC$1,'Tactic Recode'!$A$1:$B$547,2,FALSE))</f>
        <v/>
      </c>
      <c r="FD67" t="str">
        <f>IF(ISERROR(MATCH(FD$1,'CSC Mitre'!BN$1:BN$220,0)),"",VLOOKUP(FD$1,'Tactic Recode'!$A$1:$B$547,2,FALSE))</f>
        <v/>
      </c>
      <c r="FE67" t="str">
        <f>IF(ISERROR(MATCH(FE$1,'CSC Mitre'!BN$1:BN$220,0)),"",VLOOKUP(FE$1,'Tactic Recode'!$A$1:$B$547,2,FALSE))</f>
        <v/>
      </c>
      <c r="FF67" t="str">
        <f>IF(ISERROR(MATCH(FF$1,'CSC Mitre'!BN$1:BN$220,0)),"",VLOOKUP(FF$1,'Tactic Recode'!$A$1:$B$547,2,FALSE))</f>
        <v/>
      </c>
      <c r="FG67" t="str">
        <f>IF(ISERROR(MATCH(FG$1,'CSC Mitre'!BN$1:BN$220,0)),"",VLOOKUP(FG$1,'Tactic Recode'!$A$1:$B$547,2,FALSE))</f>
        <v/>
      </c>
      <c r="FH67" t="str">
        <f>IF(ISERROR(MATCH(FH$1,'CSC Mitre'!BN$1:BN$220,0)),"",VLOOKUP(FH$1,'Tactic Recode'!$A$1:$B$547,2,FALSE))</f>
        <v/>
      </c>
      <c r="FI67" t="str">
        <f>IF(ISERROR(MATCH(FI$1,'CSC Mitre'!BN$1:BN$220,0)),"",VLOOKUP(FI$1,'Tactic Recode'!$A$1:$B$547,2,FALSE))</f>
        <v/>
      </c>
      <c r="FJ67" t="str">
        <f>IF(ISERROR(MATCH(FJ$1,'CSC Mitre'!BN$1:BN$220,0)),"",VLOOKUP(FJ$1,'Tactic Recode'!$A$1:$B$547,2,FALSE))</f>
        <v/>
      </c>
      <c r="FK67" t="str">
        <f>IF(ISERROR(MATCH(FK$1,'CSC Mitre'!BN$1:BN$220,0)),"",VLOOKUP(FK$1,'Tactic Recode'!$A$1:$B$547,2,FALSE))</f>
        <v/>
      </c>
      <c r="FL67" t="str">
        <f>IF(ISERROR(MATCH(FL$1,'CSC Mitre'!BN$1:BN$220,0)),"",VLOOKUP(FL$1,'Tactic Recode'!$A$1:$B$547,2,FALSE))</f>
        <v/>
      </c>
      <c r="FM67" t="str">
        <f>IF(ISERROR(MATCH(FM$1,'CSC Mitre'!BN$1:BN$220,0)),"",VLOOKUP(FM$1,'Tactic Recode'!$A$1:$B$547,2,FALSE))</f>
        <v/>
      </c>
      <c r="FN67" t="str">
        <f>IF(ISERROR(MATCH(FN$1,'CSC Mitre'!BN$1:BN$220,0)),"",VLOOKUP(FN$1,'Tactic Recode'!$A$1:$B$547,2,FALSE))</f>
        <v/>
      </c>
      <c r="FO67" t="str">
        <f>IF(ISERROR(MATCH(FO$1,'CSC Mitre'!BN$1:BN$220,0)),"",VLOOKUP(FO$1,'Tactic Recode'!$A$1:$B$547,2,FALSE))</f>
        <v/>
      </c>
      <c r="FP67" t="str">
        <f>IF(ISERROR(MATCH(FP$1,'CSC Mitre'!BN$1:BN$220,0)),"",VLOOKUP(FP$1,'Tactic Recode'!$A$1:$B$547,2,FALSE))</f>
        <v/>
      </c>
      <c r="FQ67" t="str">
        <f>IF(ISERROR(MATCH(FQ$1,'CSC Mitre'!BN$1:BN$220,0)),"",VLOOKUP(FQ$1,'Tactic Recode'!$A$1:$B$547,2,FALSE))</f>
        <v/>
      </c>
      <c r="FR67" t="str">
        <f>IF(ISERROR(MATCH(FR$1,'CSC Mitre'!BN$1:BN$220,0)),"",VLOOKUP(FR$1,'Tactic Recode'!$A$1:$B$547,2,FALSE))</f>
        <v/>
      </c>
      <c r="FS67" t="str">
        <f>IF(ISERROR(MATCH(FS$1,'CSC Mitre'!BN$1:BN$220,0)),"",VLOOKUP(FS$1,'Tactic Recode'!$A$1:$B$547,2,FALSE))</f>
        <v/>
      </c>
      <c r="FT67" t="str">
        <f>IF(ISERROR(MATCH(FT$1,'CSC Mitre'!BN$1:BN$220,0)),"",VLOOKUP(FT$1,'Tactic Recode'!$A$1:$B$547,2,FALSE))</f>
        <v/>
      </c>
      <c r="FU67" t="str">
        <f>IF(ISERROR(MATCH(FU$1,'CSC Mitre'!BN$1:BN$220,0)),"",VLOOKUP(FU$1,'Tactic Recode'!$A$1:$B$547,2,FALSE))</f>
        <v/>
      </c>
      <c r="FV67" t="str">
        <f>IF(ISERROR(MATCH(FV$1,'CSC Mitre'!BN$1:BN$220,0)),"",VLOOKUP(FV$1,'Tactic Recode'!$A$1:$B$547,2,FALSE))</f>
        <v/>
      </c>
      <c r="FW67" t="str">
        <f>IF(ISERROR(MATCH(FW$1,'CSC Mitre'!BN$1:BN$220,0)),"",VLOOKUP(FW$1,'Tactic Recode'!$A$1:$B$547,2,FALSE))</f>
        <v/>
      </c>
      <c r="FX67" t="str">
        <f>IF(ISERROR(MATCH(FX$1,'CSC Mitre'!BN$1:BN$220,0)),"",VLOOKUP(FX$1,'Tactic Recode'!$A$1:$B$547,2,FALSE))</f>
        <v/>
      </c>
      <c r="FY67" t="str">
        <f>IF(ISERROR(MATCH(FY$1,'CSC Mitre'!BN$1:BN$220,0)),"",VLOOKUP(FY$1,'Tactic Recode'!$A$1:$B$547,2,FALSE))</f>
        <v/>
      </c>
      <c r="FZ67" t="str">
        <f>IF(ISERROR(MATCH(FZ$1,'CSC Mitre'!BN$1:BN$220,0)),"",VLOOKUP(FZ$1,'Tactic Recode'!$A$1:$B$547,2,FALSE))</f>
        <v/>
      </c>
      <c r="GA67" t="str">
        <f>IF(ISERROR(MATCH(GA$1,'CSC Mitre'!BN$1:BN$220,0)),"",VLOOKUP(GA$1,'Tactic Recode'!$A$1:$B$547,2,FALSE))</f>
        <v/>
      </c>
      <c r="GB67" t="str">
        <f>IF(ISERROR(MATCH(GB$1,'CSC Mitre'!BN$1:BN$220,0)),"",VLOOKUP(GB$1,'Tactic Recode'!$A$1:$B$547,2,FALSE))</f>
        <v/>
      </c>
      <c r="GC67" t="str">
        <f>IF(ISERROR(MATCH(GC$1,'CSC Mitre'!BN$1:BN$220,0)),"",VLOOKUP(GC$1,'Tactic Recode'!$A$1:$B$547,2,FALSE))</f>
        <v/>
      </c>
      <c r="GD67" t="str">
        <f>IF(ISERROR(MATCH(GD$1,'CSC Mitre'!BN$1:BN$220,0)),"",VLOOKUP(GD$1,'Tactic Recode'!$A$1:$B$547,2,FALSE))</f>
        <v/>
      </c>
      <c r="GE67" t="str">
        <f>IF(ISERROR(MATCH(GE$1,'CSC Mitre'!BN$1:BN$220,0)),"",VLOOKUP(GE$1,'Tactic Recode'!$A$1:$B$547,2,FALSE))</f>
        <v/>
      </c>
      <c r="GF67" t="str">
        <f>IF(ISERROR(MATCH(GF$1,'CSC Mitre'!BN$1:BN$220,0)),"",VLOOKUP(GF$1,'Tactic Recode'!$A$1:$B$547,2,FALSE))</f>
        <v/>
      </c>
      <c r="GG67" t="str">
        <f>IF(ISERROR(MATCH(GG$1,'CSC Mitre'!BN$1:BN$220,0)),"",VLOOKUP(GG$1,'Tactic Recode'!$A$1:$B$547,2,FALSE))</f>
        <v/>
      </c>
      <c r="GH67" t="str">
        <f>IF(ISERROR(MATCH(GH$1,'CSC Mitre'!BN$1:BN$220,0)),"",VLOOKUP(GH$1,'Tactic Recode'!$A$1:$B$547,2,FALSE))</f>
        <v/>
      </c>
      <c r="GI67" t="str">
        <f>IF(ISERROR(MATCH(GI$1,'CSC Mitre'!BN$1:BN$220,0)),"",VLOOKUP(GI$1,'Tactic Recode'!$A$1:$B$547,2,FALSE))</f>
        <v/>
      </c>
      <c r="GJ67" t="str">
        <f>IF(ISERROR(MATCH(GJ$1,'CSC Mitre'!BN$1:BN$220,0)),"",VLOOKUP(GJ$1,'Tactic Recode'!$A$1:$B$547,2,FALSE))</f>
        <v/>
      </c>
      <c r="GK67" t="str">
        <f>IF(ISERROR(MATCH(GK$1,'CSC Mitre'!BN$1:BN$220,0)),"",VLOOKUP(GK$1,'Tactic Recode'!$A$1:$B$547,2,FALSE))</f>
        <v/>
      </c>
      <c r="GL67" t="str">
        <f>IF(ISERROR(MATCH(GL$1,'CSC Mitre'!BN$1:BN$220,0)),"",VLOOKUP(GL$1,'Tactic Recode'!$A$1:$B$547,2,FALSE))</f>
        <v/>
      </c>
      <c r="GM67" t="str">
        <f>IF(ISERROR(MATCH(GM$1,'CSC Mitre'!BN$1:BN$220,0)),"",VLOOKUP(GM$1,'Tactic Recode'!$A$1:$B$547,2,FALSE))</f>
        <v/>
      </c>
      <c r="GN67" t="str">
        <f>IF(ISERROR(MATCH(GN$1,'CSC Mitre'!BN$1:BN$220,0)),"",VLOOKUP(GN$1,'Tactic Recode'!$A$1:$B$547,2,FALSE))</f>
        <v/>
      </c>
      <c r="GO67" t="str">
        <f>IF(ISERROR(MATCH(GO$1,'CSC Mitre'!BN$1:BN$220,0)),"",VLOOKUP(GO$1,'Tactic Recode'!$A$1:$B$547,2,FALSE))</f>
        <v/>
      </c>
      <c r="GP67" t="str">
        <f>IF(ISERROR(MATCH(GP$1,'CSC Mitre'!BN$1:BN$220,0)),"",VLOOKUP(GP$1,'Tactic Recode'!$A$1:$B$547,2,FALSE))</f>
        <v/>
      </c>
      <c r="GQ67" t="str">
        <f>IF(ISERROR(MATCH(GQ$1,'CSC Mitre'!BN$1:BN$220,0)),"",VLOOKUP(GQ$1,'Tactic Recode'!$A$1:$B$547,2,FALSE))</f>
        <v/>
      </c>
      <c r="GR67" t="str">
        <f>IF(ISERROR(MATCH(GR$1,'CSC Mitre'!BN$1:BN$220,0)),"",VLOOKUP(GR$1,'Tactic Recode'!$A$1:$B$547,2,FALSE))</f>
        <v/>
      </c>
      <c r="GS67" t="str">
        <f>IF(ISERROR(MATCH(GS$1,'CSC Mitre'!BN$1:BN$220,0)),"",VLOOKUP(GS$1,'Tactic Recode'!$A$1:$B$547,2,FALSE))</f>
        <v/>
      </c>
      <c r="GT67" t="str">
        <f>IF(ISERROR(MATCH(GT$1,'CSC Mitre'!BN$1:BN$220,0)),"",VLOOKUP(GT$1,'Tactic Recode'!$A$1:$B$547,2,FALSE))</f>
        <v/>
      </c>
      <c r="GU67" t="str">
        <f>IF(ISERROR(MATCH(GU$1,'CSC Mitre'!BN$1:BN$220,0)),"",VLOOKUP(GU$1,'Tactic Recode'!$A$1:$B$547,2,FALSE))</f>
        <v/>
      </c>
      <c r="GV67" t="str">
        <f>IF(ISERROR(MATCH(GV$1,'CSC Mitre'!BN$1:BN$220,0)),"",VLOOKUP(GV$1,'Tactic Recode'!$A$1:$B$547,2,FALSE))</f>
        <v/>
      </c>
      <c r="GW67" t="str">
        <f>IF(ISERROR(MATCH(GW$1,'CSC Mitre'!BN$1:BN$220,0)),"",VLOOKUP(GW$1,'Tactic Recode'!$A$1:$B$547,2,FALSE))</f>
        <v/>
      </c>
      <c r="GX67" t="str">
        <f>IF(ISERROR(MATCH(GX$1,'CSC Mitre'!BN$1:BN$220,0)),"",VLOOKUP(GX$1,'Tactic Recode'!$A$1:$B$547,2,FALSE))</f>
        <v/>
      </c>
      <c r="GY67" t="str">
        <f>IF(ISERROR(MATCH(GY$1,'CSC Mitre'!BN$1:BN$220,0)),"",VLOOKUP(GY$1,'Tactic Recode'!$A$1:$B$547,2,FALSE))</f>
        <v/>
      </c>
      <c r="GZ67" t="str">
        <f>IF(ISERROR(MATCH(GZ$1,'CSC Mitre'!BN$1:BN$220,0)),"",VLOOKUP(GZ$1,'Tactic Recode'!$A$1:$B$547,2,FALSE))</f>
        <v/>
      </c>
      <c r="HA67" t="str">
        <f>IF(ISERROR(MATCH(HA$1,'CSC Mitre'!BN$1:BN$220,0)),"",VLOOKUP(HA$1,'Tactic Recode'!$A$1:$B$547,2,FALSE))</f>
        <v/>
      </c>
      <c r="HB67" t="str">
        <f>IF(ISERROR(MATCH(HB$1,'CSC Mitre'!BN$1:BN$220,0)),"",VLOOKUP(HB$1,'Tactic Recode'!$A$1:$B$547,2,FALSE))</f>
        <v/>
      </c>
      <c r="HC67" t="str">
        <f>IF(ISERROR(MATCH(HC$1,'CSC Mitre'!BN$1:BN$220,0)),"",VLOOKUP(HC$1,'Tactic Recode'!$A$1:$B$547,2,FALSE))</f>
        <v/>
      </c>
      <c r="HD67" t="str">
        <f>IF(ISERROR(MATCH(HD$1,'CSC Mitre'!BN$1:BN$220,0)),"",VLOOKUP(HD$1,'Tactic Recode'!$A$1:$B$547,2,FALSE))</f>
        <v/>
      </c>
      <c r="HE67" t="str">
        <f>IF(ISERROR(MATCH(HE$1,'CSC Mitre'!BN$1:BN$220,0)),"",VLOOKUP(HE$1,'Tactic Recode'!$A$1:$B$547,2,FALSE))</f>
        <v/>
      </c>
      <c r="HF67" t="str">
        <f>IF(ISERROR(MATCH(HF$1,'CSC Mitre'!BN$1:BN$220,0)),"",VLOOKUP(HF$1,'Tactic Recode'!$A$1:$B$547,2,FALSE))</f>
        <v/>
      </c>
      <c r="HG67" t="str">
        <f>IF(ISERROR(MATCH(HG$1,'CSC Mitre'!BN$1:BN$220,0)),"",VLOOKUP(HG$1,'Tactic Recode'!$A$1:$B$547,2,FALSE))</f>
        <v/>
      </c>
      <c r="HH67" t="str">
        <f>IF(ISERROR(MATCH(HH$1,'CSC Mitre'!BN$1:BN$220,0)),"",VLOOKUP(HH$1,'Tactic Recode'!$A$1:$B$547,2,FALSE))</f>
        <v/>
      </c>
      <c r="HI67" t="str">
        <f>IF(ISERROR(MATCH(HI$1,'CSC Mitre'!BN$1:BN$220,0)),"",VLOOKUP(HI$1,'Tactic Recode'!$A$1:$B$547,2,FALSE))</f>
        <v/>
      </c>
      <c r="HJ67" t="str">
        <f>IF(ISERROR(MATCH(HJ$1,'CSC Mitre'!BN$1:BN$220,0)),"",VLOOKUP(HJ$1,'Tactic Recode'!$A$1:$B$547,2,FALSE))</f>
        <v/>
      </c>
      <c r="HK67" t="str">
        <f>IF(ISERROR(MATCH(HK$1,'CSC Mitre'!BN$1:BN$220,0)),"",VLOOKUP(HK$1,'Tactic Recode'!$A$1:$B$547,2,FALSE))</f>
        <v/>
      </c>
      <c r="HL67" t="str">
        <f>IF(ISERROR(MATCH(HL$1,'CSC Mitre'!BN$1:BN$220,0)),"",VLOOKUP(HL$1,'Tactic Recode'!$A$1:$B$547,2,FALSE))</f>
        <v/>
      </c>
      <c r="HM67" t="str">
        <f>IF(ISERROR(MATCH(HM$1,'CSC Mitre'!BN$1:BN$220,0)),"",VLOOKUP(HM$1,'Tactic Recode'!$A$1:$B$547,2,FALSE))</f>
        <v/>
      </c>
      <c r="HN67" t="str">
        <f>IF(ISERROR(MATCH(HN$1,'CSC Mitre'!BN$1:BN$220,0)),"",VLOOKUP(HN$1,'Tactic Recode'!$A$1:$B$547,2,FALSE))</f>
        <v/>
      </c>
      <c r="HO67" t="str">
        <f>IF(ISERROR(MATCH(HO$1,'CSC Mitre'!BN$1:BN$220,0)),"",VLOOKUP(HO$1,'Tactic Recode'!$A$1:$B$547,2,FALSE))</f>
        <v/>
      </c>
      <c r="HP67" t="str">
        <f>IF(ISERROR(MATCH(HP$1,'CSC Mitre'!BN$1:BN$220,0)),"",VLOOKUP(HP$1,'Tactic Recode'!$A$1:$B$547,2,FALSE))</f>
        <v/>
      </c>
      <c r="HQ67" t="str">
        <f>IF(ISERROR(MATCH(HQ$1,'CSC Mitre'!BN$1:BN$220,0)),"",VLOOKUP(HQ$1,'Tactic Recode'!$A$1:$B$547,2,FALSE))</f>
        <v/>
      </c>
      <c r="HR67" t="str">
        <f>IF(ISERROR(MATCH(HR$1,'CSC Mitre'!BN$1:BN$220,0)),"",VLOOKUP(HR$1,'Tactic Recode'!$A$1:$B$547,2,FALSE))</f>
        <v/>
      </c>
      <c r="HS67" t="str">
        <f>IF(ISERROR(MATCH(HS$1,'CSC Mitre'!BN$1:BN$220,0)),"",VLOOKUP(HS$1,'Tactic Recode'!$A$1:$B$547,2,FALSE))</f>
        <v/>
      </c>
      <c r="HT67" t="str">
        <f>IF(ISERROR(MATCH(HT$1,'CSC Mitre'!BN$1:BN$220,0)),"",VLOOKUP(HT$1,'Tactic Recode'!$A$1:$B$547,2,FALSE))</f>
        <v/>
      </c>
      <c r="HU67" t="str">
        <f>IF(ISERROR(MATCH(HU$1,'CSC Mitre'!BN$1:BN$220,0)),"",VLOOKUP(HU$1,'Tactic Recode'!$A$1:$B$547,2,FALSE))</f>
        <v/>
      </c>
      <c r="HV67" t="str">
        <f>IF(ISERROR(MATCH(HV$1,'CSC Mitre'!BN$1:BN$220,0)),"",VLOOKUP(HV$1,'Tactic Recode'!$A$1:$B$547,2,FALSE))</f>
        <v/>
      </c>
      <c r="HW67" t="str">
        <f>IF(ISERROR(MATCH(HW$1,'CSC Mitre'!BN$1:BN$220,0)),"",VLOOKUP(HW$1,'Tactic Recode'!$A$1:$B$547,2,FALSE))</f>
        <v/>
      </c>
      <c r="HX67" t="str">
        <f>IF(ISERROR(MATCH(HX$1,'CSC Mitre'!BN$1:BN$220,0)),"",VLOOKUP(HX$1,'Tactic Recode'!$A$1:$B$547,2,FALSE))</f>
        <v/>
      </c>
      <c r="HY67" t="str">
        <f>IF(ISERROR(MATCH(HY$1,'CSC Mitre'!BN$1:BN$220,0)),"",VLOOKUP(HY$1,'Tactic Recode'!$A$1:$B$547,2,FALSE))</f>
        <v/>
      </c>
      <c r="HZ67" t="str">
        <f>IF(ISERROR(MATCH(HZ$1,'CSC Mitre'!BN$1:BN$220,0)),"",VLOOKUP(HZ$1,'Tactic Recode'!$A$1:$B$547,2,FALSE))</f>
        <v/>
      </c>
      <c r="IA67" t="str">
        <f>IF(ISERROR(MATCH(IA$1,'CSC Mitre'!BN$1:BN$220,0)),"",VLOOKUP(IA$1,'Tactic Recode'!$A$1:$B$547,2,FALSE))</f>
        <v/>
      </c>
      <c r="IB67" t="str">
        <f>IF(ISERROR(MATCH(IB$1,'CSC Mitre'!BN$1:BN$220,0)),"",VLOOKUP(IB$1,'Tactic Recode'!$A$1:$B$547,2,FALSE))</f>
        <v/>
      </c>
      <c r="IC67" t="str">
        <f>IF(ISERROR(MATCH(IC$1,'CSC Mitre'!BN$1:BN$220,0)),"",VLOOKUP(IC$1,'Tactic Recode'!$A$1:$B$547,2,FALSE))</f>
        <v/>
      </c>
      <c r="ID67" t="str">
        <f>IF(ISERROR(MATCH(ID$1,'CSC Mitre'!BN$1:BN$220,0)),"",VLOOKUP(ID$1,'Tactic Recode'!$A$1:$B$547,2,FALSE))</f>
        <v/>
      </c>
      <c r="IE67" t="str">
        <f>IF(ISERROR(MATCH(IE$1,'CSC Mitre'!BN$1:BN$220,0)),"",VLOOKUP(IE$1,'Tactic Recode'!$A$1:$B$547,2,FALSE))</f>
        <v/>
      </c>
      <c r="IF67" t="str">
        <f>IF(ISERROR(MATCH(IF$1,'CSC Mitre'!BN$1:BN$220,0)),"",VLOOKUP(IF$1,'Tactic Recode'!$A$1:$B$547,2,FALSE))</f>
        <v/>
      </c>
      <c r="IG67" t="str">
        <f>IF(ISERROR(MATCH(IG$1,'CSC Mitre'!BN$1:BN$220,0)),"",VLOOKUP(IG$1,'Tactic Recode'!$A$1:$B$547,2,FALSE))</f>
        <v/>
      </c>
      <c r="IH67" t="str">
        <f>IF(ISERROR(MATCH(IH$1,'CSC Mitre'!BN$1:BN$220,0)),"",VLOOKUP(IH$1,'Tactic Recode'!$A$1:$B$547,2,FALSE))</f>
        <v/>
      </c>
      <c r="II67" t="str">
        <f>IF(ISERROR(MATCH(II$1,'CSC Mitre'!BN$1:BN$220,0)),"",VLOOKUP(II$1,'Tactic Recode'!$A$1:$B$547,2,FALSE))</f>
        <v/>
      </c>
      <c r="IJ67" t="str">
        <f>IF(ISERROR(MATCH(IJ$1,'CSC Mitre'!BN$1:BN$220,0)),"",VLOOKUP(IJ$1,'Tactic Recode'!$A$1:$B$547,2,FALSE))</f>
        <v/>
      </c>
      <c r="IK67" t="str">
        <f>IF(ISERROR(MATCH(IK$1,'CSC Mitre'!BN$1:BN$220,0)),"",VLOOKUP(IK$1,'Tactic Recode'!$A$1:$B$547,2,FALSE))</f>
        <v/>
      </c>
      <c r="IL67" t="str">
        <f>IF(ISERROR(MATCH(IL$1,'CSC Mitre'!BN$1:BN$220,0)),"",VLOOKUP(IL$1,'Tactic Recode'!$A$1:$B$547,2,FALSE))</f>
        <v/>
      </c>
      <c r="IM67" t="str">
        <f>IF(ISERROR(MATCH(IM$1,'CSC Mitre'!BN$1:BN$220,0)),"",VLOOKUP(IM$1,'Tactic Recode'!$A$1:$B$547,2,FALSE))</f>
        <v/>
      </c>
      <c r="IN67" t="str">
        <f>IF(ISERROR(MATCH(IN$1,'CSC Mitre'!BN$1:BN$220,0)),"",VLOOKUP(IN$1,'Tactic Recode'!$A$1:$B$547,2,FALSE))</f>
        <v/>
      </c>
      <c r="IO67" t="str">
        <f>IF(ISERROR(MATCH(IO$1,'CSC Mitre'!BN$1:BN$220,0)),"",VLOOKUP(IO$1,'Tactic Recode'!$A$1:$B$547,2,FALSE))</f>
        <v/>
      </c>
      <c r="IP67" t="str">
        <f>IF(ISERROR(MATCH(IP$1,'CSC Mitre'!BN$1:BN$220,0)),"",VLOOKUP(IP$1,'Tactic Recode'!$A$1:$B$547,2,FALSE))</f>
        <v/>
      </c>
      <c r="IQ67" t="str">
        <f>IF(ISERROR(MATCH(IQ$1,'CSC Mitre'!BN$1:BN$220,0)),"",VLOOKUP(IQ$1,'Tactic Recode'!$A$1:$B$547,2,FALSE))</f>
        <v/>
      </c>
      <c r="IR67" t="str">
        <f>IF(ISERROR(MATCH(IR$1,'CSC Mitre'!BN$1:BN$220,0)),"",VLOOKUP(IR$1,'Tactic Recode'!$A$1:$B$547,2,FALSE))</f>
        <v/>
      </c>
      <c r="IS67" t="str">
        <f>IF(ISERROR(MATCH(IS$1,'CSC Mitre'!BN$1:BN$220,0)),"",VLOOKUP(IS$1,'Tactic Recode'!$A$1:$B$547,2,FALSE))</f>
        <v/>
      </c>
      <c r="IT67" t="str">
        <f>IF(ISERROR(MATCH(IT$1,'CSC Mitre'!BN$1:BN$220,0)),"",VLOOKUP(IT$1,'Tactic Recode'!$A$1:$B$547,2,FALSE))</f>
        <v/>
      </c>
      <c r="IU67" t="str">
        <f>IF(ISERROR(MATCH(IU$1,'CSC Mitre'!BN$1:BN$220,0)),"",VLOOKUP(IU$1,'Tactic Recode'!$A$1:$B$547,2,FALSE))</f>
        <v/>
      </c>
      <c r="IV67" t="str">
        <f>IF(ISERROR(MATCH(IV$1,'CSC Mitre'!BN$1:BN$220,0)),"",VLOOKUP(IV$1,'Tactic Recode'!$A$1:$B$547,2,FALSE))</f>
        <v/>
      </c>
      <c r="IW67" t="str">
        <f>IF(ISERROR(MATCH(IW$1,'CSC Mitre'!BN$1:BN$220,0)),"",VLOOKUP(IW$1,'Tactic Recode'!$A$1:$B$547,2,FALSE))</f>
        <v/>
      </c>
      <c r="IX67" t="str">
        <f>IF(ISERROR(MATCH(IX$1,'CSC Mitre'!BN$1:BN$220,0)),"",VLOOKUP(IX$1,'Tactic Recode'!$A$1:$B$547,2,FALSE))</f>
        <v/>
      </c>
      <c r="IY67" t="str">
        <f>IF(ISERROR(MATCH(IY$1,'CSC Mitre'!BN$1:BN$220,0)),"",VLOOKUP(IY$1,'Tactic Recode'!$A$1:$B$547,2,FALSE))</f>
        <v/>
      </c>
      <c r="IZ67" t="str">
        <f>IF(ISERROR(MATCH(IZ$1,'CSC Mitre'!BN$1:BN$220,0)),"",VLOOKUP(IZ$1,'Tactic Recode'!$A$1:$B$547,2,FALSE))</f>
        <v/>
      </c>
      <c r="JA67" t="str">
        <f>IF(ISERROR(MATCH(JA$1,'CSC Mitre'!BN$1:BN$220,0)),"",VLOOKUP(JA$1,'Tactic Recode'!$A$1:$B$547,2,FALSE))</f>
        <v/>
      </c>
      <c r="JB67" t="str">
        <f>IF(ISERROR(MATCH(JB$1,'CSC Mitre'!BN$1:BN$220,0)),"",VLOOKUP(JB$1,'Tactic Recode'!$A$1:$B$547,2,FALSE))</f>
        <v/>
      </c>
      <c r="JC67" t="str">
        <f>IF(ISERROR(MATCH(JC$1,'CSC Mitre'!BN$1:BN$220,0)),"",VLOOKUP(JC$1,'Tactic Recode'!$A$1:$B$547,2,FALSE))</f>
        <v/>
      </c>
      <c r="JD67" t="str">
        <f>IF(ISERROR(MATCH(JD$1,'CSC Mitre'!BN$1:BN$220,0)),"",VLOOKUP(JD$1,'Tactic Recode'!$A$1:$B$547,2,FALSE))</f>
        <v/>
      </c>
      <c r="JE67" t="str">
        <f>IF(ISERROR(MATCH(JE$1,'CSC Mitre'!BN$1:BN$220,0)),"",VLOOKUP(JE$1,'Tactic Recode'!$A$1:$B$547,2,FALSE))</f>
        <v/>
      </c>
      <c r="JF67" t="str">
        <f>IF(ISERROR(MATCH(JF$1,'CSC Mitre'!BN$1:BN$220,0)),"",VLOOKUP(JF$1,'Tactic Recode'!$A$1:$B$547,2,FALSE))</f>
        <v/>
      </c>
      <c r="JG67" t="str">
        <f>IF(ISERROR(MATCH(JG$1,'CSC Mitre'!BN$1:BN$220,0)),"",VLOOKUP(JG$1,'Tactic Recode'!$A$1:$B$547,2,FALSE))</f>
        <v/>
      </c>
      <c r="JH67" t="str">
        <f>IF(ISERROR(MATCH(JH$1,'CSC Mitre'!BN$1:BN$220,0)),"",VLOOKUP(JH$1,'Tactic Recode'!$A$1:$B$547,2,FALSE))</f>
        <v/>
      </c>
      <c r="JI67" t="str">
        <f>IF(ISERROR(MATCH(JI$1,'CSC Mitre'!BN$1:BN$220,0)),"",VLOOKUP(JI$1,'Tactic Recode'!$A$1:$B$547,2,FALSE))</f>
        <v/>
      </c>
      <c r="JJ67" t="str">
        <f>IF(ISERROR(MATCH(JJ$1,'CSC Mitre'!BN$1:BN$220,0)),"",VLOOKUP(JJ$1,'Tactic Recode'!$A$1:$B$547,2,FALSE))</f>
        <v/>
      </c>
      <c r="JK67" t="str">
        <f>IF(ISERROR(MATCH(JK$1,'CSC Mitre'!BN$1:BN$220,0)),"",VLOOKUP(JK$1,'Tactic Recode'!$A$1:$B$547,2,FALSE))</f>
        <v/>
      </c>
      <c r="JL67" t="str">
        <f>IF(ISERROR(MATCH(JL$1,'CSC Mitre'!BN$1:BN$220,0)),"",VLOOKUP(JL$1,'Tactic Recode'!$A$1:$B$547,2,FALSE))</f>
        <v/>
      </c>
      <c r="JM67" t="str">
        <f>IF(ISERROR(MATCH(JM$1,'CSC Mitre'!BN$1:BN$220,0)),"",VLOOKUP(JM$1,'Tactic Recode'!$A$1:$B$547,2,FALSE))</f>
        <v/>
      </c>
      <c r="JN67" t="str">
        <f>IF(ISERROR(MATCH(JN$1,'CSC Mitre'!BN$1:BN$220,0)),"",VLOOKUP(JN$1,'Tactic Recode'!$A$1:$B$547,2,FALSE))</f>
        <v/>
      </c>
      <c r="JO67" t="str">
        <f>IF(ISERROR(MATCH(JO$1,'CSC Mitre'!BN$1:BN$220,0)),"",VLOOKUP(JO$1,'Tactic Recode'!$A$1:$B$547,2,FALSE))</f>
        <v/>
      </c>
      <c r="JP67" t="str">
        <f>IF(ISERROR(MATCH(JP$1,'CSC Mitre'!BN$1:BN$220,0)),"",VLOOKUP(JP$1,'Tactic Recode'!$A$1:$B$547,2,FALSE))</f>
        <v/>
      </c>
      <c r="JQ67" t="str">
        <f>IF(ISERROR(MATCH(JQ$1,'CSC Mitre'!BN$1:BN$220,0)),"",VLOOKUP(JQ$1,'Tactic Recode'!$A$1:$B$547,2,FALSE))</f>
        <v/>
      </c>
      <c r="JR67" t="str">
        <f>IF(ISERROR(MATCH(JR$1,'CSC Mitre'!BN$1:BN$220,0)),"",VLOOKUP(JR$1,'Tactic Recode'!$A$1:$B$547,2,FALSE))</f>
        <v/>
      </c>
      <c r="JS67" t="str">
        <f>IF(ISERROR(MATCH(JS$1,'CSC Mitre'!BN$1:BN$220,0)),"",VLOOKUP(JS$1,'Tactic Recode'!$A$1:$B$547,2,FALSE))</f>
        <v/>
      </c>
      <c r="JT67" t="str">
        <f>IF(ISERROR(MATCH(JT$1,'CSC Mitre'!BN$1:BN$220,0)),"",VLOOKUP(JT$1,'Tactic Recode'!$A$1:$B$547,2,FALSE))</f>
        <v/>
      </c>
      <c r="JU67" t="str">
        <f>IF(ISERROR(MATCH(JU$1,'CSC Mitre'!BN$1:BN$220,0)),"",VLOOKUP(JU$1,'Tactic Recode'!$A$1:$B$547,2,FALSE))</f>
        <v/>
      </c>
      <c r="JV67" t="str">
        <f>IF(ISERROR(MATCH(JV$1,'CSC Mitre'!BN$1:BN$220,0)),"",VLOOKUP(JV$1,'Tactic Recode'!$A$1:$B$547,2,FALSE))</f>
        <v/>
      </c>
      <c r="JW67" t="str">
        <f>IF(ISERROR(MATCH(JW$1,'CSC Mitre'!BN$1:BN$220,0)),"",VLOOKUP(JW$1,'Tactic Recode'!$A$1:$B$547,2,FALSE))</f>
        <v/>
      </c>
      <c r="JX67" t="str">
        <f>IF(ISERROR(MATCH(JX$1,'CSC Mitre'!BN$1:BN$220,0)),"",VLOOKUP(JX$1,'Tactic Recode'!$A$1:$B$547,2,FALSE))</f>
        <v/>
      </c>
      <c r="JY67" t="str">
        <f>IF(ISERROR(MATCH(JY$1,'CSC Mitre'!BN$1:BN$220,0)),"",VLOOKUP(JY$1,'Tactic Recode'!$A$1:$B$547,2,FALSE))</f>
        <v/>
      </c>
      <c r="JZ67" t="str">
        <f>IF(ISERROR(MATCH(JZ$1,'CSC Mitre'!BN$1:BN$220,0)),"",VLOOKUP(JZ$1,'Tactic Recode'!$A$1:$B$547,2,FALSE))</f>
        <v/>
      </c>
      <c r="KA67" t="str">
        <f>IF(ISERROR(MATCH(KA$1,'CSC Mitre'!BN$1:BN$220,0)),"",VLOOKUP(KA$1,'Tactic Recode'!$A$1:$B$547,2,FALSE))</f>
        <v/>
      </c>
      <c r="KB67" t="str">
        <f>IF(ISERROR(MATCH(KB$1,'CSC Mitre'!BN$1:BN$220,0)),"",VLOOKUP(KB$1,'Tactic Recode'!$A$1:$B$547,2,FALSE))</f>
        <v/>
      </c>
      <c r="KC67" t="str">
        <f>IF(ISERROR(MATCH(KC$1,'CSC Mitre'!BN$1:BN$220,0)),"",VLOOKUP(KC$1,'Tactic Recode'!$A$1:$B$547,2,FALSE))</f>
        <v/>
      </c>
      <c r="KD67" t="str">
        <f>IF(ISERROR(MATCH(KD$1,'CSC Mitre'!BN$1:BN$220,0)),"",VLOOKUP(KD$1,'Tactic Recode'!$A$1:$B$547,2,FALSE))</f>
        <v/>
      </c>
      <c r="KE67" t="str">
        <f>IF(ISERROR(MATCH(KE$1,'CSC Mitre'!BN$1:BN$220,0)),"",VLOOKUP(KE$1,'Tactic Recode'!$A$1:$B$547,2,FALSE))</f>
        <v/>
      </c>
      <c r="KF67" t="str">
        <f>IF(ISERROR(MATCH(KF$1,'CSC Mitre'!BN$1:BN$220,0)),"",VLOOKUP(KF$1,'Tactic Recode'!$A$1:$B$547,2,FALSE))</f>
        <v/>
      </c>
      <c r="KG67" t="str">
        <f>IF(ISERROR(MATCH(KG$1,'CSC Mitre'!BN$1:BN$220,0)),"",VLOOKUP(KG$1,'Tactic Recode'!$A$1:$B$547,2,FALSE))</f>
        <v/>
      </c>
      <c r="KH67" t="str">
        <f>IF(ISERROR(MATCH(KH$1,'CSC Mitre'!BN$1:BN$220,0)),"",VLOOKUP(KH$1,'Tactic Recode'!$A$1:$B$547,2,FALSE))</f>
        <v/>
      </c>
      <c r="KI67" t="str">
        <f>IF(ISERROR(MATCH(KI$1,'CSC Mitre'!BN$1:BN$220,0)),"",VLOOKUP(KI$1,'Tactic Recode'!$A$1:$B$547,2,FALSE))</f>
        <v/>
      </c>
      <c r="KJ67" t="str">
        <f>IF(ISERROR(MATCH(KJ$1,'CSC Mitre'!BN$1:BN$220,0)),"",VLOOKUP(KJ$1,'Tactic Recode'!$A$1:$B$547,2,FALSE))</f>
        <v/>
      </c>
      <c r="KK67" t="str">
        <f>IF(ISERROR(MATCH(KK$1,'CSC Mitre'!BN$1:BN$220,0)),"",VLOOKUP(KK$1,'Tactic Recode'!$A$1:$B$547,2,FALSE))</f>
        <v/>
      </c>
      <c r="KL67" t="str">
        <f>IF(ISERROR(MATCH(KL$1,'CSC Mitre'!BN$1:BN$220,0)),"",VLOOKUP(KL$1,'Tactic Recode'!$A$1:$B$547,2,FALSE))</f>
        <v/>
      </c>
      <c r="KM67" t="str">
        <f>IF(ISERROR(MATCH(KM$1,'CSC Mitre'!BN$1:BN$220,0)),"",VLOOKUP(KM$1,'Tactic Recode'!$A$1:$B$547,2,FALSE))</f>
        <v/>
      </c>
      <c r="KN67" t="str">
        <f>IF(ISERROR(MATCH(KN$1,'CSC Mitre'!BN$1:BN$220,0)),"",VLOOKUP(KN$1,'Tactic Recode'!$A$1:$B$547,2,FALSE))</f>
        <v/>
      </c>
      <c r="KO67" t="str">
        <f>IF(ISERROR(MATCH(KO$1,'CSC Mitre'!BN$1:BN$220,0)),"",VLOOKUP(KO$1,'Tactic Recode'!$A$1:$B$547,2,FALSE))</f>
        <v/>
      </c>
      <c r="KP67" t="str">
        <f>IF(ISERROR(MATCH(KP$1,'CSC Mitre'!BN$1:BN$220,0)),"",VLOOKUP(KP$1,'Tactic Recode'!$A$1:$B$547,2,FALSE))</f>
        <v/>
      </c>
      <c r="KQ67" t="str">
        <f>IF(ISERROR(MATCH(KQ$1,'CSC Mitre'!BN$1:BN$220,0)),"",VLOOKUP(KQ$1,'Tactic Recode'!$A$1:$B$547,2,FALSE))</f>
        <v/>
      </c>
      <c r="KR67" t="str">
        <f>IF(ISERROR(MATCH(KR$1,'CSC Mitre'!BN$1:BN$220,0)),"",VLOOKUP(KR$1,'Tactic Recode'!$A$1:$B$547,2,FALSE))</f>
        <v/>
      </c>
      <c r="KS67" t="str">
        <f>IF(ISERROR(MATCH(KS$1,'CSC Mitre'!BN$1:BN$220,0)),"",VLOOKUP(KS$1,'Tactic Recode'!$A$1:$B$547,2,FALSE))</f>
        <v/>
      </c>
      <c r="KT67" t="str">
        <f>IF(ISERROR(MATCH(KT$1,'CSC Mitre'!BN$1:BN$220,0)),"",VLOOKUP(KT$1,'Tactic Recode'!$A$1:$B$547,2,FALSE))</f>
        <v/>
      </c>
      <c r="KU67" t="str">
        <f>IF(ISERROR(MATCH(KU$1,'CSC Mitre'!BN$1:BN$220,0)),"",VLOOKUP(KU$1,'Tactic Recode'!$A$1:$B$547,2,FALSE))</f>
        <v/>
      </c>
      <c r="KV67" t="str">
        <f>IF(ISERROR(MATCH(KV$1,'CSC Mitre'!BN$1:BN$220,0)),"",VLOOKUP(KV$1,'Tactic Recode'!$A$1:$B$547,2,FALSE))</f>
        <v/>
      </c>
      <c r="KW67" t="str">
        <f>IF(ISERROR(MATCH(KW$1,'CSC Mitre'!BN$1:BN$220,0)),"",VLOOKUP(KW$1,'Tactic Recode'!$A$1:$B$547,2,FALSE))</f>
        <v/>
      </c>
      <c r="KX67" t="str">
        <f>IF(ISERROR(MATCH(KX$1,'CSC Mitre'!BN$1:BN$220,0)),"",VLOOKUP(KX$1,'Tactic Recode'!$A$1:$B$547,2,FALSE))</f>
        <v/>
      </c>
      <c r="KY67" t="str">
        <f>IF(ISERROR(MATCH(KY$1,'CSC Mitre'!BN$1:BN$220,0)),"",VLOOKUP(KY$1,'Tactic Recode'!$A$1:$B$547,2,FALSE))</f>
        <v/>
      </c>
      <c r="KZ67" t="str">
        <f>IF(ISERROR(MATCH(KZ$1,'CSC Mitre'!BN$1:BN$220,0)),"",VLOOKUP(KZ$1,'Tactic Recode'!$A$1:$B$547,2,FALSE))</f>
        <v/>
      </c>
      <c r="LA67" t="str">
        <f>IF(ISERROR(MATCH(LA$1,'CSC Mitre'!BN$1:BN$220,0)),"",VLOOKUP(LA$1,'Tactic Recode'!$A$1:$B$547,2,FALSE))</f>
        <v/>
      </c>
      <c r="LB67" t="str">
        <f>IF(ISERROR(MATCH(LB$1,'CSC Mitre'!BN$1:BN$220,0)),"",VLOOKUP(LB$1,'Tactic Recode'!$A$1:$B$547,2,FALSE))</f>
        <v/>
      </c>
      <c r="LC67" t="str">
        <f>IF(ISERROR(MATCH(LC$1,'CSC Mitre'!BN$1:BN$220,0)),"",VLOOKUP(LC$1,'Tactic Recode'!$A$1:$B$547,2,FALSE))</f>
        <v/>
      </c>
      <c r="LD67" t="str">
        <f>IF(ISERROR(MATCH(LD$1,'CSC Mitre'!BN$1:BN$220,0)),"",VLOOKUP(LD$1,'Tactic Recode'!$A$1:$B$547,2,FALSE))</f>
        <v/>
      </c>
      <c r="LE67" t="str">
        <f>IF(ISERROR(MATCH(LE$1,'CSC Mitre'!BN$1:BN$220,0)),"",VLOOKUP(LE$1,'Tactic Recode'!$A$1:$B$547,2,FALSE))</f>
        <v/>
      </c>
      <c r="LF67" t="str">
        <f>IF(ISERROR(MATCH(LF$1,'CSC Mitre'!BN$1:BN$220,0)),"",VLOOKUP(LF$1,'Tactic Recode'!$A$1:$B$547,2,FALSE))</f>
        <v/>
      </c>
      <c r="LG67" t="str">
        <f>IF(ISERROR(MATCH(LG$1,'CSC Mitre'!BN$1:BN$220,0)),"",VLOOKUP(LG$1,'Tactic Recode'!$A$1:$B$547,2,FALSE))</f>
        <v/>
      </c>
      <c r="LH67" t="str">
        <f>IF(ISERROR(MATCH(LH$1,'CSC Mitre'!BN$1:BN$220,0)),"",VLOOKUP(LH$1,'Tactic Recode'!$A$1:$B$547,2,FALSE))</f>
        <v/>
      </c>
      <c r="LI67" t="str">
        <f>IF(ISERROR(MATCH(LI$1,'CSC Mitre'!BN$1:BN$220,0)),"",VLOOKUP(LI$1,'Tactic Recode'!$A$1:$B$547,2,FALSE))</f>
        <v/>
      </c>
      <c r="LJ67" t="str">
        <f>IF(ISERROR(MATCH(LJ$1,'CSC Mitre'!BN$1:BN$220,0)),"",VLOOKUP(LJ$1,'Tactic Recode'!$A$1:$B$547,2,FALSE))</f>
        <v/>
      </c>
      <c r="LK67" t="str">
        <f>IF(ISERROR(MATCH(LK$1,'CSC Mitre'!BN$1:BN$220,0)),"",VLOOKUP(LK$1,'Tactic Recode'!$A$1:$B$547,2,FALSE))</f>
        <v/>
      </c>
      <c r="LL67" t="str">
        <f>IF(ISERROR(MATCH(LL$1,'CSC Mitre'!BN$1:BN$220,0)),"",VLOOKUP(LL$1,'Tactic Recode'!$A$1:$B$547,2,FALSE))</f>
        <v/>
      </c>
      <c r="LM67" t="str">
        <f>IF(ISERROR(MATCH(LM$1,'CSC Mitre'!BN$1:BN$220,0)),"",VLOOKUP(LM$1,'Tactic Recode'!$A$1:$B$547,2,FALSE))</f>
        <v/>
      </c>
      <c r="LN67" t="str">
        <f>IF(ISERROR(MATCH(LN$1,'CSC Mitre'!BN$1:BN$220,0)),"",VLOOKUP(LN$1,'Tactic Recode'!$A$1:$B$547,2,FALSE))</f>
        <v/>
      </c>
      <c r="LO67" t="str">
        <f>IF(ISERROR(MATCH(LO$1,'CSC Mitre'!BN$1:BN$220,0)),"",VLOOKUP(LO$1,'Tactic Recode'!$A$1:$B$547,2,FALSE))</f>
        <v/>
      </c>
      <c r="LP67" t="str">
        <f>IF(ISERROR(MATCH(LP$1,'CSC Mitre'!BN$1:BN$220,0)),"",VLOOKUP(LP$1,'Tactic Recode'!$A$1:$B$547,2,FALSE))</f>
        <v/>
      </c>
      <c r="LQ67" t="str">
        <f>IF(ISERROR(MATCH(LQ$1,'CSC Mitre'!BN$1:BN$220,0)),"",VLOOKUP(LQ$1,'Tactic Recode'!$A$1:$B$547,2,FALSE))</f>
        <v/>
      </c>
      <c r="LR67" t="str">
        <f>IF(ISERROR(MATCH(LR$1,'CSC Mitre'!BN$1:BN$220,0)),"",VLOOKUP(LR$1,'Tactic Recode'!$A$1:$B$547,2,FALSE))</f>
        <v/>
      </c>
      <c r="LS67" t="str">
        <f>IF(ISERROR(MATCH(LS$1,'CSC Mitre'!BN$1:BN$220,0)),"",VLOOKUP(LS$1,'Tactic Recode'!$A$1:$B$547,2,FALSE))</f>
        <v/>
      </c>
      <c r="LT67" t="str">
        <f>IF(ISERROR(MATCH(LT$1,'CSC Mitre'!BN$1:BN$220,0)),"",VLOOKUP(LT$1,'Tactic Recode'!$A$1:$B$547,2,FALSE))</f>
        <v/>
      </c>
      <c r="LU67" t="str">
        <f>IF(ISERROR(MATCH(LU$1,'CSC Mitre'!BN$1:BN$220,0)),"",VLOOKUP(LU$1,'Tactic Recode'!$A$1:$B$547,2,FALSE))</f>
        <v/>
      </c>
      <c r="LV67" t="str">
        <f>IF(ISERROR(MATCH(LV$1,'CSC Mitre'!BN$1:BN$220,0)),"",VLOOKUP(LV$1,'Tactic Recode'!$A$1:$B$547,2,FALSE))</f>
        <v/>
      </c>
      <c r="LW67" t="str">
        <f>IF(ISERROR(MATCH(LW$1,'CSC Mitre'!BN$1:BN$220,0)),"",VLOOKUP(LW$1,'Tactic Recode'!$A$1:$B$547,2,FALSE))</f>
        <v/>
      </c>
      <c r="LX67" t="str">
        <f>IF(ISERROR(MATCH(LX$1,'CSC Mitre'!BN$1:BN$220,0)),"",VLOOKUP(LX$1,'Tactic Recode'!$A$1:$B$547,2,FALSE))</f>
        <v/>
      </c>
      <c r="LY67" t="str">
        <f>IF(ISERROR(MATCH(LY$1,'CSC Mitre'!BN$1:BN$220,0)),"",VLOOKUP(LY$1,'Tactic Recode'!$A$1:$B$547,2,FALSE))</f>
        <v/>
      </c>
      <c r="LZ67" t="str">
        <f>IF(ISERROR(MATCH(LZ$1,'CSC Mitre'!BN$1:BN$220,0)),"",VLOOKUP(LZ$1,'Tactic Recode'!$A$1:$B$547,2,FALSE))</f>
        <v/>
      </c>
      <c r="MA67" t="str">
        <f>IF(ISERROR(MATCH(MA$1,'CSC Mitre'!BN$1:BN$220,0)),"",VLOOKUP(MA$1,'Tactic Recode'!$A$1:$B$547,2,FALSE))</f>
        <v/>
      </c>
      <c r="MB67" t="str">
        <f>IF(ISERROR(MATCH(MB$1,'CSC Mitre'!BN$1:BN$220,0)),"",VLOOKUP(MB$1,'Tactic Recode'!$A$1:$B$547,2,FALSE))</f>
        <v/>
      </c>
      <c r="MC67" t="str">
        <f>IF(ISERROR(MATCH(MC$1,'CSC Mitre'!BN$1:BN$220,0)),"",VLOOKUP(MC$1,'Tactic Recode'!$A$1:$B$547,2,FALSE))</f>
        <v/>
      </c>
      <c r="MD67" t="str">
        <f>IF(ISERROR(MATCH(MD$1,'CSC Mitre'!BN$1:BN$220,0)),"",VLOOKUP(MD$1,'Tactic Recode'!$A$1:$B$547,2,FALSE))</f>
        <v/>
      </c>
      <c r="ME67" t="str">
        <f>IF(ISERROR(MATCH(ME$1,'CSC Mitre'!BN$1:BN$220,0)),"",VLOOKUP(ME$1,'Tactic Recode'!$A$1:$B$547,2,FALSE))</f>
        <v/>
      </c>
      <c r="MF67" t="str">
        <f>IF(ISERROR(MATCH(MF$1,'CSC Mitre'!BN$1:BN$220,0)),"",VLOOKUP(MF$1,'Tactic Recode'!$A$1:$B$547,2,FALSE))</f>
        <v/>
      </c>
      <c r="MG67" t="str">
        <f>IF(ISERROR(MATCH(MG$1,'CSC Mitre'!BN$1:BN$220,0)),"",VLOOKUP(MG$1,'Tactic Recode'!$A$1:$B$547,2,FALSE))</f>
        <v/>
      </c>
      <c r="MH67" t="str">
        <f>IF(ISERROR(MATCH(MH$1,'CSC Mitre'!BN$1:BN$220,0)),"",VLOOKUP(MH$1,'Tactic Recode'!$A$1:$B$547,2,FALSE))</f>
        <v/>
      </c>
      <c r="MI67" t="str">
        <f>IF(ISERROR(MATCH(MI$1,'CSC Mitre'!BN$1:BN$220,0)),"",VLOOKUP(MI$1,'Tactic Recode'!$A$1:$B$547,2,FALSE))</f>
        <v/>
      </c>
      <c r="MJ67" t="str">
        <f>IF(ISERROR(MATCH(MJ$1,'CSC Mitre'!BN$1:BN$220,0)),"",VLOOKUP(MJ$1,'Tactic Recode'!$A$1:$B$547,2,FALSE))</f>
        <v/>
      </c>
      <c r="MK67" t="str">
        <f>IF(ISERROR(MATCH(MK$1,'CSC Mitre'!BN$1:BN$220,0)),"",VLOOKUP(MK$1,'Tactic Recode'!$A$1:$B$547,2,FALSE))</f>
        <v/>
      </c>
      <c r="ML67" t="str">
        <f>IF(ISERROR(MATCH(ML$1,'CSC Mitre'!BN$1:BN$220,0)),"",VLOOKUP(ML$1,'Tactic Recode'!$A$1:$B$547,2,FALSE))</f>
        <v/>
      </c>
      <c r="MM67" t="str">
        <f>IF(ISERROR(MATCH(MM$1,'CSC Mitre'!BN$1:BN$220,0)),"",VLOOKUP(MM$1,'Tactic Recode'!$A$1:$B$547,2,FALSE))</f>
        <v/>
      </c>
      <c r="MN67" t="str">
        <f>IF(ISERROR(MATCH(MN$1,'CSC Mitre'!BN$1:BN$220,0)),"",VLOOKUP(MN$1,'Tactic Recode'!$A$1:$B$547,2,FALSE))</f>
        <v/>
      </c>
      <c r="MO67" t="str">
        <f>IF(ISERROR(MATCH(MO$1,'CSC Mitre'!BN$1:BN$220,0)),"",VLOOKUP(MO$1,'Tactic Recode'!$A$1:$B$547,2,FALSE))</f>
        <v/>
      </c>
      <c r="MP67" t="str">
        <f>IF(ISERROR(MATCH(MP$1,'CSC Mitre'!BN$1:BN$220,0)),"",VLOOKUP(MP$1,'Tactic Recode'!$A$1:$B$547,2,FALSE))</f>
        <v/>
      </c>
      <c r="MQ67" t="str">
        <f>IF(ISERROR(MATCH(MQ$1,'CSC Mitre'!BN$1:BN$220,0)),"",VLOOKUP(MQ$1,'Tactic Recode'!$A$1:$B$547,2,FALSE))</f>
        <v/>
      </c>
      <c r="MR67" t="str">
        <f>IF(ISERROR(MATCH(MR$1,'CSC Mitre'!BN$1:BN$220,0)),"",VLOOKUP(MR$1,'Tactic Recode'!$A$1:$B$547,2,FALSE))</f>
        <v/>
      </c>
      <c r="MS67" t="str">
        <f>IF(ISERROR(MATCH(MS$1,'CSC Mitre'!BN$1:BN$220,0)),"",VLOOKUP(MS$1,'Tactic Recode'!$A$1:$B$547,2,FALSE))</f>
        <v/>
      </c>
      <c r="MT67" t="str">
        <f>IF(ISERROR(MATCH(MT$1,'CSC Mitre'!BN$1:BN$220,0)),"",VLOOKUP(MT$1,'Tactic Recode'!$A$1:$B$547,2,FALSE))</f>
        <v/>
      </c>
      <c r="MU67" t="str">
        <f>IF(ISERROR(MATCH(MU$1,'CSC Mitre'!BN$1:BN$220,0)),"",VLOOKUP(MU$1,'Tactic Recode'!$A$1:$B$547,2,FALSE))</f>
        <v/>
      </c>
      <c r="MV67" t="str">
        <f>IF(ISERROR(MATCH(MV$1,'CSC Mitre'!BN$1:BN$220,0)),"",VLOOKUP(MV$1,'Tactic Recode'!$A$1:$B$547,2,FALSE))</f>
        <v/>
      </c>
      <c r="MW67" t="str">
        <f>IF(ISERROR(MATCH(MW$1,'CSC Mitre'!BN$1:BN$220,0)),"",VLOOKUP(MW$1,'Tactic Recode'!$A$1:$B$547,2,FALSE))</f>
        <v/>
      </c>
      <c r="MX67" t="str">
        <f>IF(ISERROR(MATCH(MX$1,'CSC Mitre'!BN$1:BN$220,0)),"",VLOOKUP(MX$1,'Tactic Recode'!$A$1:$B$547,2,FALSE))</f>
        <v/>
      </c>
      <c r="MY67" t="str">
        <f>IF(ISERROR(MATCH(MY$1,'CSC Mitre'!BN$1:BN$220,0)),"",VLOOKUP(MY$1,'Tactic Recode'!$A$1:$B$547,2,FALSE))</f>
        <v/>
      </c>
      <c r="MZ67" t="str">
        <f>IF(ISERROR(MATCH(MZ$1,'CSC Mitre'!BN$1:BN$220,0)),"",VLOOKUP(MZ$1,'Tactic Recode'!$A$1:$B$547,2,FALSE))</f>
        <v/>
      </c>
      <c r="NA67" t="str">
        <f>IF(ISERROR(MATCH(NA$1,'CSC Mitre'!BN$1:BN$220,0)),"",VLOOKUP(NA$1,'Tactic Recode'!$A$1:$B$547,2,FALSE))</f>
        <v/>
      </c>
      <c r="NB67" t="str">
        <f>IF(ISERROR(MATCH(NB$1,'CSC Mitre'!BN$1:BN$220,0)),"",VLOOKUP(NB$1,'Tactic Recode'!$A$1:$B$547,2,FALSE))</f>
        <v/>
      </c>
      <c r="NC67" t="str">
        <f>IF(ISERROR(MATCH(NC$1,'CSC Mitre'!BN$1:BN$220,0)),"",VLOOKUP(NC$1,'Tactic Recode'!$A$1:$B$547,2,FALSE))</f>
        <v/>
      </c>
      <c r="ND67" t="str">
        <f>IF(ISERROR(MATCH(ND$1,'CSC Mitre'!BN$1:BN$220,0)),"",VLOOKUP(ND$1,'Tactic Recode'!$A$1:$B$547,2,FALSE))</f>
        <v/>
      </c>
      <c r="NE67" t="str">
        <f>IF(ISERROR(MATCH(NE$1,'CSC Mitre'!BN$1:BN$220,0)),"",VLOOKUP(NE$1,'Tactic Recode'!$A$1:$B$547,2,FALSE))</f>
        <v/>
      </c>
      <c r="NF67" t="str">
        <f>IF(ISERROR(MATCH(NF$1,'CSC Mitre'!BN$1:BN$220,0)),"",VLOOKUP(NF$1,'Tactic Recode'!$A$1:$B$547,2,FALSE))</f>
        <v/>
      </c>
      <c r="NG67" t="str">
        <f>IF(ISERROR(MATCH(NG$1,'CSC Mitre'!BN$1:BN$220,0)),"",VLOOKUP(NG$1,'Tactic Recode'!$A$1:$B$547,2,FALSE))</f>
        <v/>
      </c>
      <c r="NH67" t="str">
        <f>IF(ISERROR(MATCH(NH$1,'CSC Mitre'!BN$1:BN$220,0)),"",VLOOKUP(NH$1,'Tactic Recode'!$A$1:$B$547,2,FALSE))</f>
        <v/>
      </c>
      <c r="NI67" t="str">
        <f>IF(ISERROR(MATCH(NI$1,'CSC Mitre'!BN$1:BN$220,0)),"",VLOOKUP(NI$1,'Tactic Recode'!$A$1:$B$547,2,FALSE))</f>
        <v/>
      </c>
      <c r="NJ67" t="str">
        <f>IF(ISERROR(MATCH(NJ$1,'CSC Mitre'!BN$1:BN$220,0)),"",VLOOKUP(NJ$1,'Tactic Recode'!$A$1:$B$547,2,FALSE))</f>
        <v/>
      </c>
      <c r="NK67" t="str">
        <f>IF(ISERROR(MATCH(NK$1,'CSC Mitre'!BN$1:BN$220,0)),"",VLOOKUP(NK$1,'Tactic Recode'!$A$1:$B$547,2,FALSE))</f>
        <v/>
      </c>
      <c r="NL67" t="str">
        <f>IF(ISERROR(MATCH(NL$1,'CSC Mitre'!BN$1:BN$220,0)),"",VLOOKUP(NL$1,'Tactic Recode'!$A$1:$B$547,2,FALSE))</f>
        <v/>
      </c>
      <c r="NM67" t="str">
        <f>IF(ISERROR(MATCH(NM$1,'CSC Mitre'!BN$1:BN$220,0)),"",VLOOKUP(NM$1,'Tactic Recode'!$A$1:$B$547,2,FALSE))</f>
        <v/>
      </c>
      <c r="NN67" t="str">
        <f>IF(ISERROR(MATCH(NN$1,'CSC Mitre'!BN$1:BN$220,0)),"",VLOOKUP(NN$1,'Tactic Recode'!$A$1:$B$547,2,FALSE))</f>
        <v/>
      </c>
      <c r="NO67" t="str">
        <f>IF(ISERROR(MATCH(NO$1,'CSC Mitre'!BN$1:BN$220,0)),"",VLOOKUP(NO$1,'Tactic Recode'!$A$1:$B$547,2,FALSE))</f>
        <v/>
      </c>
      <c r="NP67" t="str">
        <f>IF(ISERROR(MATCH(NP$1,'CSC Mitre'!BN$1:BN$220,0)),"",VLOOKUP(NP$1,'Tactic Recode'!$A$1:$B$547,2,FALSE))</f>
        <v/>
      </c>
      <c r="NQ67" t="str">
        <f>IF(ISERROR(MATCH(NQ$1,'CSC Mitre'!BN$1:BN$220,0)),"",VLOOKUP(NQ$1,'Tactic Recode'!$A$1:$B$547,2,FALSE))</f>
        <v/>
      </c>
      <c r="NR67" t="str">
        <f>IF(ISERROR(MATCH(NR$1,'CSC Mitre'!BN$1:BN$220,0)),"",VLOOKUP(NR$1,'Tactic Recode'!$A$1:$B$547,2,FALSE))</f>
        <v/>
      </c>
      <c r="NS67" t="str">
        <f>IF(ISERROR(MATCH(NS$1,'CSC Mitre'!BN$1:BN$220,0)),"",VLOOKUP(NS$1,'Tactic Recode'!$A$1:$B$547,2,FALSE))</f>
        <v/>
      </c>
      <c r="NT67" t="str">
        <f>IF(ISERROR(MATCH(NT$1,'CSC Mitre'!BN$1:BN$220,0)),"",VLOOKUP(NT$1,'Tactic Recode'!$A$1:$B$547,2,FALSE))</f>
        <v/>
      </c>
      <c r="NU67" t="str">
        <f>IF(ISERROR(MATCH(NU$1,'CSC Mitre'!BN$1:BN$220,0)),"",VLOOKUP(NU$1,'Tactic Recode'!$A$1:$B$547,2,FALSE))</f>
        <v/>
      </c>
      <c r="NV67" t="str">
        <f>IF(ISERROR(MATCH(NV$1,'CSC Mitre'!BN$1:BN$220,0)),"",VLOOKUP(NV$1,'Tactic Recode'!$A$1:$B$547,2,FALSE))</f>
        <v/>
      </c>
      <c r="NW67" t="str">
        <f>IF(ISERROR(MATCH(NW$1,'CSC Mitre'!BN$1:BN$220,0)),"",VLOOKUP(NW$1,'Tactic Recode'!$A$1:$B$547,2,FALSE))</f>
        <v/>
      </c>
      <c r="NX67" t="str">
        <f>IF(ISERROR(MATCH(NX$1,'CSC Mitre'!BN$1:BN$220,0)),"",VLOOKUP(NX$1,'Tactic Recode'!$A$1:$B$547,2,FALSE))</f>
        <v/>
      </c>
      <c r="NY67" t="str">
        <f>IF(ISERROR(MATCH(NY$1,'CSC Mitre'!BN$1:BN$220,0)),"",VLOOKUP(NY$1,'Tactic Recode'!$A$1:$B$547,2,FALSE))</f>
        <v/>
      </c>
      <c r="NZ67" t="str">
        <f>IF(ISERROR(MATCH(NZ$1,'CSC Mitre'!BN$1:BN$220,0)),"",VLOOKUP(NZ$1,'Tactic Recode'!$A$1:$B$547,2,FALSE))</f>
        <v/>
      </c>
      <c r="OA67" t="str">
        <f>IF(ISERROR(MATCH(OA$1,'CSC Mitre'!BN$1:BN$220,0)),"",VLOOKUP(OA$1,'Tactic Recode'!$A$1:$B$547,2,FALSE))</f>
        <v/>
      </c>
      <c r="OB67" t="str">
        <f>IF(ISERROR(MATCH(OB$1,'CSC Mitre'!BN$1:BN$220,0)),"",VLOOKUP(OB$1,'Tactic Recode'!$A$1:$B$547,2,FALSE))</f>
        <v/>
      </c>
      <c r="OC67" t="str">
        <f>IF(ISERROR(MATCH(OC$1,'CSC Mitre'!BN$1:BN$220,0)),"",VLOOKUP(OC$1,'Tactic Recode'!$A$1:$B$547,2,FALSE))</f>
        <v/>
      </c>
      <c r="OD67" t="str">
        <f>IF(ISERROR(MATCH(OD$1,'CSC Mitre'!BN$1:BN$220,0)),"",VLOOKUP(OD$1,'Tactic Recode'!$A$1:$B$547,2,FALSE))</f>
        <v/>
      </c>
      <c r="OE67" t="str">
        <f>IF(ISERROR(MATCH(OE$1,'CSC Mitre'!BN$1:BN$220,0)),"",VLOOKUP(OE$1,'Tactic Recode'!$A$1:$B$547,2,FALSE))</f>
        <v/>
      </c>
      <c r="OF67" t="str">
        <f>IF(ISERROR(MATCH(OF$1,'CSC Mitre'!BN$1:BN$220,0)),"",VLOOKUP(OF$1,'Tactic Recode'!$A$1:$B$547,2,FALSE))</f>
        <v/>
      </c>
      <c r="OG67" t="str">
        <f>IF(ISERROR(MATCH(OG$1,'CSC Mitre'!BN$1:BN$220,0)),"",VLOOKUP(OG$1,'Tactic Recode'!$A$1:$B$547,2,FALSE))</f>
        <v/>
      </c>
      <c r="OH67" t="str">
        <f>IF(ISERROR(MATCH(OH$1,'CSC Mitre'!BN$1:BN$220,0)),"",VLOOKUP(OH$1,'Tactic Recode'!$A$1:$B$547,2,FALSE))</f>
        <v/>
      </c>
      <c r="OI67" t="str">
        <f>IF(ISERROR(MATCH(OI$1,'CSC Mitre'!BN$1:BN$220,0)),"",VLOOKUP(OI$1,'Tactic Recode'!$A$1:$B$547,2,FALSE))</f>
        <v/>
      </c>
      <c r="OJ67" t="str">
        <f>IF(ISERROR(MATCH(OJ$1,'CSC Mitre'!BN$1:BN$220,0)),"",VLOOKUP(OJ$1,'Tactic Recode'!$A$1:$B$547,2,FALSE))</f>
        <v/>
      </c>
      <c r="OK67" t="str">
        <f>IF(ISERROR(MATCH(OK$1,'CSC Mitre'!BN$1:BN$220,0)),"",VLOOKUP(OK$1,'Tactic Recode'!$A$1:$B$547,2,FALSE))</f>
        <v/>
      </c>
      <c r="OL67" t="str">
        <f>IF(ISERROR(MATCH(OL$1,'CSC Mitre'!BN$1:BN$220,0)),"",VLOOKUP(OL$1,'Tactic Recode'!$A$1:$B$547,2,FALSE))</f>
        <v/>
      </c>
      <c r="OM67" t="str">
        <f>IF(ISERROR(MATCH(OM$1,'CSC Mitre'!BN$1:BN$220,0)),"",VLOOKUP(OM$1,'Tactic Recode'!$A$1:$B$547,2,FALSE))</f>
        <v/>
      </c>
      <c r="ON67" t="str">
        <f>IF(ISERROR(MATCH(ON$1,'CSC Mitre'!BN$1:BN$220,0)),"",VLOOKUP(ON$1,'Tactic Recode'!$A$1:$B$547,2,FALSE))</f>
        <v/>
      </c>
      <c r="OO67" t="str">
        <f>IF(ISERROR(MATCH(OO$1,'CSC Mitre'!BN$1:BN$220,0)),"",VLOOKUP(OO$1,'Tactic Recode'!$A$1:$B$547,2,FALSE))</f>
        <v/>
      </c>
      <c r="OP67" t="str">
        <f>IF(ISERROR(MATCH(OP$1,'CSC Mitre'!BN$1:BN$220,0)),"",VLOOKUP(OP$1,'Tactic Recode'!$A$1:$B$547,2,FALSE))</f>
        <v/>
      </c>
      <c r="OQ67" t="str">
        <f>IF(ISERROR(MATCH(OQ$1,'CSC Mitre'!BN$1:BN$220,0)),"",VLOOKUP(OQ$1,'Tactic Recode'!$A$1:$B$547,2,FALSE))</f>
        <v/>
      </c>
      <c r="OR67" t="str">
        <f>IF(ISERROR(MATCH(OR$1,'CSC Mitre'!BN$1:BN$220,0)),"",VLOOKUP(OR$1,'Tactic Recode'!$A$1:$B$547,2,FALSE))</f>
        <v/>
      </c>
      <c r="OS67" t="str">
        <f>IF(ISERROR(MATCH(OS$1,'CSC Mitre'!BN$1:BN$220,0)),"",VLOOKUP(OS$1,'Tactic Recode'!$A$1:$B$547,2,FALSE))</f>
        <v/>
      </c>
      <c r="OT67" t="str">
        <f>IF(ISERROR(MATCH(OT$1,'CSC Mitre'!BN$1:BN$220,0)),"",VLOOKUP(OT$1,'Tactic Recode'!$A$1:$B$547,2,FALSE))</f>
        <v/>
      </c>
      <c r="OU67" t="str">
        <f>IF(ISERROR(MATCH(OU$1,'CSC Mitre'!BN$1:BN$220,0)),"",VLOOKUP(OU$1,'Tactic Recode'!$A$1:$B$547,2,FALSE))</f>
        <v/>
      </c>
      <c r="OV67" t="str">
        <f>IF(ISERROR(MATCH(OV$1,'CSC Mitre'!BN$1:BN$220,0)),"",VLOOKUP(OV$1,'Tactic Recode'!$A$1:$B$547,2,FALSE))</f>
        <v/>
      </c>
      <c r="OW67" t="str">
        <f>IF(ISERROR(MATCH(OW$1,'CSC Mitre'!BN$1:BN$220,0)),"",VLOOKUP(OW$1,'Tactic Recode'!$A$1:$B$547,2,FALSE))</f>
        <v/>
      </c>
      <c r="OX67" t="str">
        <f>IF(ISERROR(MATCH(OX$1,'CSC Mitre'!BN$1:BN$220,0)),"",VLOOKUP(OX$1,'Tactic Recode'!$A$1:$B$547,2,FALSE))</f>
        <v/>
      </c>
      <c r="OY67" t="str">
        <f>IF(ISERROR(MATCH(OY$1,'CSC Mitre'!BN$1:BN$220,0)),"",VLOOKUP(OY$1,'Tactic Recode'!$A$1:$B$547,2,FALSE))</f>
        <v/>
      </c>
      <c r="OZ67" t="str">
        <f>IF(ISERROR(MATCH(OZ$1,'CSC Mitre'!BN$1:BN$220,0)),"",VLOOKUP(OZ$1,'Tactic Recode'!$A$1:$B$547,2,FALSE))</f>
        <v/>
      </c>
      <c r="PA67" t="str">
        <f>IF(ISERROR(MATCH(PA$1,'CSC Mitre'!BN$1:BN$220,0)),"",VLOOKUP(PA$1,'Tactic Recode'!$A$1:$B$547,2,FALSE))</f>
        <v/>
      </c>
      <c r="PB67" t="str">
        <f>IF(ISERROR(MATCH(PB$1,'CSC Mitre'!BN$1:BN$220,0)),"",VLOOKUP(PB$1,'Tactic Recode'!$A$1:$B$547,2,FALSE))</f>
        <v/>
      </c>
      <c r="PC67" t="str">
        <f>IF(ISERROR(MATCH(PC$1,'CSC Mitre'!BN$1:BN$220,0)),"",VLOOKUP(PC$1,'Tactic Recode'!$A$1:$B$547,2,FALSE))</f>
        <v/>
      </c>
      <c r="PD67" t="str">
        <f>IF(ISERROR(MATCH(PD$1,'CSC Mitre'!BN$1:BN$220,0)),"",VLOOKUP(PD$1,'Tactic Recode'!$A$1:$B$547,2,FALSE))</f>
        <v/>
      </c>
      <c r="PE67" t="str">
        <f>IF(ISERROR(MATCH(PE$1,'CSC Mitre'!BN$1:BN$220,0)),"",VLOOKUP(PE$1,'Tactic Recode'!$A$1:$B$547,2,FALSE))</f>
        <v/>
      </c>
      <c r="PF67" t="str">
        <f>IF(ISERROR(MATCH(PF$1,'CSC Mitre'!BN$1:BN$220,0)),"",VLOOKUP(PF$1,'Tactic Recode'!$A$1:$B$547,2,FALSE))</f>
        <v/>
      </c>
      <c r="PG67" t="str">
        <f>IF(ISERROR(MATCH(PG$1,'CSC Mitre'!BN$1:BN$220,0)),"",VLOOKUP(PG$1,'Tactic Recode'!$A$1:$B$547,2,FALSE))</f>
        <v/>
      </c>
      <c r="PH67" t="str">
        <f>IF(ISERROR(MATCH(PH$1,'CSC Mitre'!BN$1:BN$220,0)),"",VLOOKUP(PH$1,'Tactic Recode'!$A$1:$B$547,2,FALSE))</f>
        <v/>
      </c>
      <c r="PI67" t="str">
        <f>IF(ISERROR(MATCH(PI$1,'CSC Mitre'!BN$1:BN$220,0)),"",VLOOKUP(PI$1,'Tactic Recode'!$A$1:$B$547,2,FALSE))</f>
        <v/>
      </c>
      <c r="PJ67" t="str">
        <f>IF(ISERROR(MATCH(PJ$1,'CSC Mitre'!BN$1:BN$220,0)),"",VLOOKUP(PJ$1,'Tactic Recode'!$A$1:$B$547,2,FALSE))</f>
        <v/>
      </c>
      <c r="PK67" t="str">
        <f>IF(ISERROR(MATCH(PK$1,'CSC Mitre'!BN$1:BN$220,0)),"",VLOOKUP(PK$1,'Tactic Recode'!$A$1:$B$547,2,FALSE))</f>
        <v/>
      </c>
      <c r="PL67" t="str">
        <f>IF(ISERROR(MATCH(PL$1,'CSC Mitre'!BN$1:BN$220,0)),"",VLOOKUP(PL$1,'Tactic Recode'!$A$1:$B$547,2,FALSE))</f>
        <v/>
      </c>
      <c r="PM67" t="str">
        <f>IF(ISERROR(MATCH(PM$1,'CSC Mitre'!BN$1:BN$220,0)),"",VLOOKUP(PM$1,'Tactic Recode'!$A$1:$B$547,2,FALSE))</f>
        <v/>
      </c>
      <c r="PN67" t="str">
        <f>IF(ISERROR(MATCH(PN$1,'CSC Mitre'!BN$1:BN$220,0)),"",VLOOKUP(PN$1,'Tactic Recode'!$A$1:$B$547,2,FALSE))</f>
        <v/>
      </c>
      <c r="PO67" t="str">
        <f>IF(ISERROR(MATCH(PO$1,'CSC Mitre'!BN$1:BN$220,0)),"",VLOOKUP(PO$1,'Tactic Recode'!$A$1:$B$547,2,FALSE))</f>
        <v/>
      </c>
      <c r="PP67" t="str">
        <f>IF(ISERROR(MATCH(PP$1,'CSC Mitre'!BN$1:BN$220,0)),"",VLOOKUP(PP$1,'Tactic Recode'!$A$1:$B$547,2,FALSE))</f>
        <v/>
      </c>
      <c r="PQ67" t="str">
        <f>IF(ISERROR(MATCH(PQ$1,'CSC Mitre'!BN$1:BN$220,0)),"",VLOOKUP(PQ$1,'Tactic Recode'!$A$1:$B$547,2,FALSE))</f>
        <v/>
      </c>
      <c r="PR67" t="str">
        <f>IF(ISERROR(MATCH(PR$1,'CSC Mitre'!BN$1:BN$220,0)),"",VLOOKUP(PR$1,'Tactic Recode'!$A$1:$B$547,2,FALSE))</f>
        <v/>
      </c>
      <c r="PS67" t="str">
        <f>IF(ISERROR(MATCH(PS$1,'CSC Mitre'!BN$1:BN$220,0)),"",VLOOKUP(PS$1,'Tactic Recode'!$A$1:$B$547,2,FALSE))</f>
        <v/>
      </c>
      <c r="PT67" t="str">
        <f>IF(ISERROR(MATCH(PT$1,'CSC Mitre'!BN$1:BN$220,0)),"",VLOOKUP(PT$1,'Tactic Recode'!$A$1:$B$547,2,FALSE))</f>
        <v/>
      </c>
      <c r="PU67" t="str">
        <f>IF(ISERROR(MATCH(PU$1,'CSC Mitre'!BN$1:BN$220,0)),"",VLOOKUP(PU$1,'Tactic Recode'!$A$1:$B$547,2,FALSE))</f>
        <v/>
      </c>
      <c r="PV67" t="str">
        <f>IF(ISERROR(MATCH(PV$1,'CSC Mitre'!BN$1:BN$220,0)),"",VLOOKUP(PV$1,'Tactic Recode'!$A$1:$B$547,2,FALSE))</f>
        <v/>
      </c>
      <c r="PW67" t="str">
        <f>IF(ISERROR(MATCH(PW$1,'CSC Mitre'!BN$1:BN$220,0)),"",VLOOKUP(PW$1,'Tactic Recode'!$A$1:$B$547,2,FALSE))</f>
        <v/>
      </c>
      <c r="PX67" t="str">
        <f>IF(ISERROR(MATCH(PX$1,'CSC Mitre'!BN$1:BN$220,0)),"",VLOOKUP(PX$1,'Tactic Recode'!$A$1:$B$547,2,FALSE))</f>
        <v/>
      </c>
      <c r="PY67" t="str">
        <f>IF(ISERROR(MATCH(PY$1,'CSC Mitre'!BN$1:BN$220,0)),"",VLOOKUP(PY$1,'Tactic Recode'!$A$1:$B$547,2,FALSE))</f>
        <v/>
      </c>
      <c r="PZ67" t="str">
        <f>IF(ISERROR(MATCH(PZ$1,'CSC Mitre'!BN$1:BN$220,0)),"",VLOOKUP(PZ$1,'Tactic Recode'!$A$1:$B$547,2,FALSE))</f>
        <v/>
      </c>
      <c r="QA67" t="str">
        <f>IF(ISERROR(MATCH(QA$1,'CSC Mitre'!BN$1:BN$220,0)),"",VLOOKUP(QA$1,'Tactic Recode'!$A$1:$B$547,2,FALSE))</f>
        <v/>
      </c>
      <c r="QB67" t="str">
        <f>IF(ISERROR(MATCH(QB$1,'CSC Mitre'!BN$1:BN$220,0)),"",VLOOKUP(QB$1,'Tactic Recode'!$A$1:$B$547,2,FALSE))</f>
        <v/>
      </c>
      <c r="QC67" t="str">
        <f>IF(ISERROR(MATCH(QC$1,'CSC Mitre'!BN$1:BN$220,0)),"",VLOOKUP(QC$1,'Tactic Recode'!$A$1:$B$547,2,FALSE))</f>
        <v/>
      </c>
      <c r="QD67" t="str">
        <f>IF(ISERROR(MATCH(QD$1,'CSC Mitre'!BN$1:BN$220,0)),"",VLOOKUP(QD$1,'Tactic Recode'!$A$1:$B$547,2,FALSE))</f>
        <v/>
      </c>
      <c r="QE67" t="str">
        <f>IF(ISERROR(MATCH(QE$1,'CSC Mitre'!BN$1:BN$220,0)),"",VLOOKUP(QE$1,'Tactic Recode'!$A$1:$B$547,2,FALSE))</f>
        <v/>
      </c>
      <c r="QF67" t="str">
        <f>IF(ISERROR(MATCH(QF$1,'CSC Mitre'!BN$1:BN$220,0)),"",VLOOKUP(QF$1,'Tactic Recode'!$A$1:$B$547,2,FALSE))</f>
        <v/>
      </c>
      <c r="QG67" t="str">
        <f>IF(ISERROR(MATCH(QG$1,'CSC Mitre'!BN$1:BN$220,0)),"",VLOOKUP(QG$1,'Tactic Recode'!$A$1:$B$547,2,FALSE))</f>
        <v/>
      </c>
      <c r="QH67" t="str">
        <f>IF(ISERROR(MATCH(QH$1,'CSC Mitre'!BN$1:BN$220,0)),"",VLOOKUP(QH$1,'Tactic Recode'!$A$1:$B$547,2,FALSE))</f>
        <v/>
      </c>
      <c r="QI67" t="str">
        <f>IF(ISERROR(MATCH(QI$1,'CSC Mitre'!BN$1:BN$220,0)),"",VLOOKUP(QI$1,'Tactic Recode'!$A$1:$B$547,2,FALSE))</f>
        <v/>
      </c>
      <c r="QJ67" t="str">
        <f>IF(ISERROR(MATCH(QJ$1,'CSC Mitre'!BN$1:BN$220,0)),"",VLOOKUP(QJ$1,'Tactic Recode'!$A$1:$B$547,2,FALSE))</f>
        <v/>
      </c>
      <c r="QK67" t="str">
        <f>IF(ISERROR(MATCH(QK$1,'CSC Mitre'!BN$1:BN$220,0)),"",VLOOKUP(QK$1,'Tactic Recode'!$A$1:$B$547,2,FALSE))</f>
        <v/>
      </c>
      <c r="QL67" t="str">
        <f>IF(ISERROR(MATCH(QL$1,'CSC Mitre'!BN$1:BN$220,0)),"",VLOOKUP(QL$1,'Tactic Recode'!$A$1:$B$547,2,FALSE))</f>
        <v/>
      </c>
      <c r="QM67" t="str">
        <f>IF(ISERROR(MATCH(QM$1,'CSC Mitre'!BN$1:BN$220,0)),"",VLOOKUP(QM$1,'Tactic Recode'!$A$1:$B$547,2,FALSE))</f>
        <v/>
      </c>
      <c r="QN67" t="str">
        <f>IF(ISERROR(MATCH(QN$1,'CSC Mitre'!BN$1:BN$220,0)),"",VLOOKUP(QN$1,'Tactic Recode'!$A$1:$B$547,2,FALSE))</f>
        <v/>
      </c>
      <c r="QO67" t="str">
        <f>IF(ISERROR(MATCH(QO$1,'CSC Mitre'!BN$1:BN$220,0)),"",VLOOKUP(QO$1,'Tactic Recode'!$A$1:$B$547,2,FALSE))</f>
        <v/>
      </c>
      <c r="QP67" t="str">
        <f>IF(ISERROR(MATCH(QP$1,'CSC Mitre'!BN$1:BN$220,0)),"",VLOOKUP(QP$1,'Tactic Recode'!$A$1:$B$547,2,FALSE))</f>
        <v/>
      </c>
      <c r="QQ67" t="str">
        <f>IF(ISERROR(MATCH(QQ$1,'CSC Mitre'!BN$1:BN$220,0)),"",VLOOKUP(QQ$1,'Tactic Recode'!$A$1:$B$547,2,FALSE))</f>
        <v/>
      </c>
      <c r="QR67" t="str">
        <f>IF(ISERROR(MATCH(QR$1,'CSC Mitre'!BN$1:BN$220,0)),"",VLOOKUP(QR$1,'Tactic Recode'!$A$1:$B$547,2,FALSE))</f>
        <v/>
      </c>
      <c r="QS67" t="str">
        <f>IF(ISERROR(MATCH(QS$1,'CSC Mitre'!BN$1:BN$220,0)),"",VLOOKUP(QS$1,'Tactic Recode'!$A$1:$B$547,2,FALSE))</f>
        <v/>
      </c>
      <c r="QT67" t="str">
        <f>IF(ISERROR(MATCH(QT$1,'CSC Mitre'!BN$1:BN$220,0)),"",VLOOKUP(QT$1,'Tactic Recode'!$A$1:$B$547,2,FALSE))</f>
        <v/>
      </c>
      <c r="QU67" t="str">
        <f>IF(ISERROR(MATCH(QU$1,'CSC Mitre'!BN$1:BN$220,0)),"",VLOOKUP(QU$1,'Tactic Recode'!$A$1:$B$547,2,FALSE))</f>
        <v/>
      </c>
      <c r="QV67" t="str">
        <f>IF(ISERROR(MATCH(QV$1,'CSC Mitre'!BN$1:BN$220,0)),"",VLOOKUP(QV$1,'Tactic Recode'!$A$1:$B$547,2,FALSE))</f>
        <v/>
      </c>
      <c r="QW67" t="str">
        <f>IF(ISERROR(MATCH(QW$1,'CSC Mitre'!BN$1:BN$220,0)),"",VLOOKUP(QW$1,'Tactic Recode'!$A$1:$B$547,2,FALSE))</f>
        <v/>
      </c>
      <c r="QX67" t="str">
        <f>IF(ISERROR(MATCH(QX$1,'CSC Mitre'!BN$1:BN$220,0)),"",VLOOKUP(QX$1,'Tactic Recode'!$A$1:$B$547,2,FALSE))</f>
        <v/>
      </c>
      <c r="QY67" t="str">
        <f>IF(ISERROR(MATCH(QY$1,'CSC Mitre'!BN$1:BN$220,0)),"",VLOOKUP(QY$1,'Tactic Recode'!$A$1:$B$547,2,FALSE))</f>
        <v/>
      </c>
      <c r="QZ67" t="str">
        <f>IF(ISERROR(MATCH(QZ$1,'CSC Mitre'!BN$1:BN$220,0)),"",VLOOKUP(QZ$1,'Tactic Recode'!$A$1:$B$547,2,FALSE))</f>
        <v/>
      </c>
      <c r="RA67" t="str">
        <f>IF(ISERROR(MATCH(RA$1,'CSC Mitre'!BN$1:BN$220,0)),"",VLOOKUP(RA$1,'Tactic Recode'!$A$1:$B$547,2,FALSE))</f>
        <v/>
      </c>
      <c r="RB67" t="str">
        <f>IF(ISERROR(MATCH(RB$1,'CSC Mitre'!BN$1:BN$220,0)),"",VLOOKUP(RB$1,'Tactic Recode'!$A$1:$B$547,2,FALSE))</f>
        <v/>
      </c>
      <c r="RC67" t="str">
        <f>IF(ISERROR(MATCH(RC$1,'CSC Mitre'!BN$1:BN$220,0)),"",VLOOKUP(RC$1,'Tactic Recode'!$A$1:$B$547,2,FALSE))</f>
        <v/>
      </c>
      <c r="RD67" t="str">
        <f>IF(ISERROR(MATCH(RD$1,'CSC Mitre'!BN$1:BN$220,0)),"",VLOOKUP(RD$1,'Tactic Recode'!$A$1:$B$547,2,FALSE))</f>
        <v/>
      </c>
      <c r="RE67" t="str">
        <f>IF(ISERROR(MATCH(RE$1,'CSC Mitre'!BN$1:BN$220,0)),"",VLOOKUP(RE$1,'Tactic Recode'!$A$1:$B$547,2,FALSE))</f>
        <v/>
      </c>
      <c r="RF67" t="str">
        <f>IF(ISERROR(MATCH(RF$1,'CSC Mitre'!BN$1:BN$220,0)),"",VLOOKUP(RF$1,'Tactic Recode'!$A$1:$B$547,2,FALSE))</f>
        <v/>
      </c>
      <c r="RG67" t="str">
        <f>IF(ISERROR(MATCH(RG$1,'CSC Mitre'!BN$1:BN$220,0)),"",VLOOKUP(RG$1,'Tactic Recode'!$A$1:$B$547,2,FALSE))</f>
        <v/>
      </c>
      <c r="RH67" t="str">
        <f>IF(ISERROR(MATCH(RH$1,'CSC Mitre'!BN$1:BN$220,0)),"",VLOOKUP(RH$1,'Tactic Recode'!$A$1:$B$547,2,FALSE))</f>
        <v/>
      </c>
      <c r="RI67" t="str">
        <f>IF(ISERROR(MATCH(RI$1,'CSC Mitre'!BN$1:BN$220,0)),"",VLOOKUP(RI$1,'Tactic Recode'!$A$1:$B$547,2,FALSE))</f>
        <v/>
      </c>
      <c r="RJ67" t="str">
        <f>IF(ISERROR(MATCH(RJ$1,'CSC Mitre'!BN$1:BN$220,0)),"",VLOOKUP(RJ$1,'Tactic Recode'!$A$1:$B$547,2,FALSE))</f>
        <v/>
      </c>
      <c r="RK67" t="str">
        <f>IF(ISERROR(MATCH(RK$1,'CSC Mitre'!BN$1:BN$220,0)),"",VLOOKUP(RK$1,'Tactic Recode'!$A$1:$B$547,2,FALSE))</f>
        <v/>
      </c>
      <c r="RL67" t="str">
        <f>IF(ISERROR(MATCH(RL$1,'CSC Mitre'!BN$1:BN$220,0)),"",VLOOKUP(RL$1,'Tactic Recode'!$A$1:$B$547,2,FALSE))</f>
        <v/>
      </c>
      <c r="RM67" t="str">
        <f>IF(ISERROR(MATCH(RM$1,'CSC Mitre'!BN$1:BN$220,0)),"",VLOOKUP(RM$1,'Tactic Recode'!$A$1:$B$547,2,FALSE))</f>
        <v/>
      </c>
      <c r="RN67" t="str">
        <f>IF(ISERROR(MATCH(RN$1,'CSC Mitre'!BN$1:BN$220,0)),"",VLOOKUP(RN$1,'Tactic Recode'!$A$1:$B$547,2,FALSE))</f>
        <v/>
      </c>
      <c r="RO67" t="str">
        <f>IF(ISERROR(MATCH(RO$1,'CSC Mitre'!BN$1:BN$220,0)),"",VLOOKUP(RO$1,'Tactic Recode'!$A$1:$B$547,2,FALSE))</f>
        <v/>
      </c>
      <c r="RP67" t="str">
        <f>IF(ISERROR(MATCH(RP$1,'CSC Mitre'!BN$1:BN$220,0)),"",VLOOKUP(RP$1,'Tactic Recode'!$A$1:$B$547,2,FALSE))</f>
        <v/>
      </c>
      <c r="RQ67" t="str">
        <f>IF(ISERROR(MATCH(RQ$1,'CSC Mitre'!BN$1:BN$220,0)),"",VLOOKUP(RQ$1,'Tactic Recode'!$A$1:$B$547,2,FALSE))</f>
        <v/>
      </c>
      <c r="RR67" t="str">
        <f>IF(ISERROR(MATCH(RR$1,'CSC Mitre'!BN$1:BN$220,0)),"",VLOOKUP(RR$1,'Tactic Recode'!$A$1:$B$547,2,FALSE))</f>
        <v/>
      </c>
      <c r="RS67" t="str">
        <f>IF(ISERROR(MATCH(RS$1,'CSC Mitre'!BN$1:BN$220,0)),"",VLOOKUP(RS$1,'Tactic Recode'!$A$1:$B$547,2,FALSE))</f>
        <v/>
      </c>
      <c r="RT67" t="str">
        <f>IF(ISERROR(MATCH(RT$1,'CSC Mitre'!BN$1:BN$220,0)),"",VLOOKUP(RT$1,'Tactic Recode'!$A$1:$B$547,2,FALSE))</f>
        <v/>
      </c>
      <c r="RU67" t="str">
        <f>IF(ISERROR(MATCH(RU$1,'CSC Mitre'!BN$1:BN$220,0)),"",VLOOKUP(RU$1,'Tactic Recode'!$A$1:$B$547,2,FALSE))</f>
        <v/>
      </c>
      <c r="RV67" t="str">
        <f>IF(ISERROR(MATCH(RV$1,'CSC Mitre'!BN$1:BN$220,0)),"",VLOOKUP(RV$1,'Tactic Recode'!$A$1:$B$547,2,FALSE))</f>
        <v/>
      </c>
      <c r="RW67" t="str">
        <f>IF(ISERROR(MATCH(RW$1,'CSC Mitre'!BN$1:BN$220,0)),"",VLOOKUP(RW$1,'Tactic Recode'!$A$1:$B$547,2,FALSE))</f>
        <v/>
      </c>
      <c r="RX67" t="str">
        <f>IF(ISERROR(MATCH(RX$1,'CSC Mitre'!BN$1:BN$220,0)),"",VLOOKUP(RX$1,'Tactic Recode'!$A$1:$B$547,2,FALSE))</f>
        <v/>
      </c>
      <c r="RY67" t="str">
        <f>IF(ISERROR(MATCH(RY$1,'CSC Mitre'!BN$1:BN$220,0)),"",VLOOKUP(RY$1,'Tactic Recode'!$A$1:$B$547,2,FALSE))</f>
        <v/>
      </c>
      <c r="RZ67" t="str">
        <f>IF(ISERROR(MATCH(RZ$1,'CSC Mitre'!BN$1:BN$220,0)),"",VLOOKUP(RZ$1,'Tactic Recode'!$A$1:$B$547,2,FALSE))</f>
        <v/>
      </c>
      <c r="SA67" t="str">
        <f>IF(ISERROR(MATCH(SA$1,'CSC Mitre'!BN$1:BN$220,0)),"",VLOOKUP(SA$1,'Tactic Recode'!$A$1:$B$547,2,FALSE))</f>
        <v/>
      </c>
      <c r="SB67" t="str">
        <f>IF(ISERROR(MATCH(SB$1,'CSC Mitre'!BN$1:BN$220,0)),"",VLOOKUP(SB$1,'Tactic Recode'!$A$1:$B$547,2,FALSE))</f>
        <v/>
      </c>
      <c r="SC67" t="str">
        <f>IF(ISERROR(MATCH(SC$1,'CSC Mitre'!BN$1:BN$220,0)),"",VLOOKUP(SC$1,'Tactic Recode'!$A$1:$B$547,2,FALSE))</f>
        <v/>
      </c>
      <c r="SD67" t="str">
        <f>IF(ISERROR(MATCH(SD$1,'CSC Mitre'!BN$1:BN$220,0)),"",VLOOKUP(SD$1,'Tactic Recode'!$A$1:$B$547,2,FALSE))</f>
        <v/>
      </c>
      <c r="SE67" t="str">
        <f>IF(ISERROR(MATCH(SE$1,'CSC Mitre'!BN$1:BN$220,0)),"",VLOOKUP(SE$1,'Tactic Recode'!$A$1:$B$547,2,FALSE))</f>
        <v/>
      </c>
      <c r="SF67" t="str">
        <f>IF(ISERROR(MATCH(SF$1,'CSC Mitre'!BN$1:BN$220,0)),"",VLOOKUP(SF$1,'Tactic Recode'!$A$1:$B$547,2,FALSE))</f>
        <v/>
      </c>
      <c r="SG67" t="str">
        <f>IF(ISERROR(MATCH(SG$1,'CSC Mitre'!BN$1:BN$220,0)),"",VLOOKUP(SG$1,'Tactic Recode'!$A$1:$B$547,2,FALSE))</f>
        <v/>
      </c>
      <c r="SH67" t="str">
        <f>IF(ISERROR(MATCH(SH$1,'CSC Mitre'!BN$1:BN$220,0)),"",VLOOKUP(SH$1,'Tactic Recode'!$A$1:$B$547,2,FALSE))</f>
        <v/>
      </c>
      <c r="SI67" t="str">
        <f>IF(ISERROR(MATCH(SI$1,'CSC Mitre'!BN$1:BN$220,0)),"",VLOOKUP(SI$1,'Tactic Recode'!$A$1:$B$547,2,FALSE))</f>
        <v/>
      </c>
      <c r="SJ67" t="str">
        <f>IF(ISERROR(MATCH(SJ$1,'CSC Mitre'!BN$1:BN$220,0)),"",VLOOKUP(SJ$1,'Tactic Recode'!$A$1:$B$547,2,FALSE))</f>
        <v/>
      </c>
      <c r="SK67" t="str">
        <f>IF(ISERROR(MATCH(SK$1,'CSC Mitre'!BN$1:BN$220,0)),"",VLOOKUP(SK$1,'Tactic Recode'!$A$1:$B$547,2,FALSE))</f>
        <v/>
      </c>
      <c r="SL67" t="str">
        <f>IF(ISERROR(MATCH(SL$1,'CSC Mitre'!BN$1:BN$220,0)),"",VLOOKUP(SL$1,'Tactic Recode'!$A$1:$B$547,2,FALSE))</f>
        <v/>
      </c>
      <c r="SM67" t="str">
        <f>IF(ISERROR(MATCH(SM$1,'CSC Mitre'!BN$1:BN$220,0)),"",VLOOKUP(SM$1,'Tactic Recode'!$A$1:$B$547,2,FALSE))</f>
        <v/>
      </c>
      <c r="SN67" t="str">
        <f>IF(ISERROR(MATCH(SN$1,'CSC Mitre'!BN$1:BN$220,0)),"",VLOOKUP(SN$1,'Tactic Recode'!$A$1:$B$547,2,FALSE))</f>
        <v/>
      </c>
      <c r="SO67" t="str">
        <f>IF(ISERROR(MATCH(SO$1,'CSC Mitre'!BN$1:BN$220,0)),"",VLOOKUP(SO$1,'Tactic Recode'!$A$1:$B$547,2,FALSE))</f>
        <v/>
      </c>
      <c r="SP67" t="str">
        <f>IF(ISERROR(MATCH(SP$1,'CSC Mitre'!BN$1:BN$220,0)),"",VLOOKUP(SP$1,'Tactic Recode'!$A$1:$B$547,2,FALSE))</f>
        <v/>
      </c>
      <c r="SQ67" t="str">
        <f>IF(ISERROR(MATCH(SQ$1,'CSC Mitre'!BN$1:BN$220,0)),"",VLOOKUP(SQ$1,'Tactic Recode'!$A$1:$B$547,2,FALSE))</f>
        <v/>
      </c>
      <c r="SR67" t="str">
        <f>IF(ISERROR(MATCH(SR$1,'CSC Mitre'!BN$1:BN$220,0)),"",VLOOKUP(SR$1,'Tactic Recode'!$A$1:$B$547,2,FALSE))</f>
        <v/>
      </c>
      <c r="SS67" t="str">
        <f>IF(ISERROR(MATCH(SS$1,'CSC Mitre'!BN$1:BN$220,0)),"",VLOOKUP(SS$1,'Tactic Recode'!$A$1:$B$547,2,FALSE))</f>
        <v/>
      </c>
      <c r="ST67" t="str">
        <f>IF(ISERROR(MATCH(ST$1,'CSC Mitre'!BN$1:BN$220,0)),"",VLOOKUP(ST$1,'Tactic Recode'!$A$1:$B$547,2,FALSE))</f>
        <v/>
      </c>
      <c r="SU67" t="str">
        <f>IF(ISERROR(MATCH(SU$1,'CSC Mitre'!BN$1:BN$220,0)),"",VLOOKUP(SU$1,'Tactic Recode'!$A$1:$B$547,2,FALSE))</f>
        <v/>
      </c>
      <c r="SV67" t="str">
        <f>IF(ISERROR(MATCH(SV$1,'CSC Mitre'!BN$1:BN$220,0)),"",VLOOKUP(SV$1,'Tactic Recode'!$A$1:$B$547,2,FALSE))</f>
        <v/>
      </c>
      <c r="SW67" t="str">
        <f>IF(ISERROR(MATCH(SW$1,'CSC Mitre'!BN$1:BN$220,0)),"",VLOOKUP(SW$1,'Tactic Recode'!$A$1:$B$547,2,FALSE))</f>
        <v/>
      </c>
      <c r="SX67" t="str">
        <f>IF(ISERROR(MATCH(SX$1,'CSC Mitre'!BN$1:BN$220,0)),"",VLOOKUP(SX$1,'Tactic Recode'!$A$1:$B$547,2,FALSE))</f>
        <v/>
      </c>
      <c r="SY67" t="str">
        <f>IF(ISERROR(MATCH(SY$1,'CSC Mitre'!BN$1:BN$220,0)),"",VLOOKUP(SY$1,'Tactic Recode'!$A$1:$B$547,2,FALSE))</f>
        <v/>
      </c>
      <c r="SZ67" t="str">
        <f>IF(ISERROR(MATCH(SZ$1,'CSC Mitre'!BN$1:BN$220,0)),"",VLOOKUP(SZ$1,'Tactic Recode'!$A$1:$B$547,2,FALSE))</f>
        <v/>
      </c>
      <c r="TA67" t="str">
        <f>IF(ISERROR(MATCH(TA$1,'CSC Mitre'!BN$1:BN$220,0)),"",VLOOKUP(TA$1,'Tactic Recode'!$A$1:$B$547,2,FALSE))</f>
        <v/>
      </c>
      <c r="TB67" t="str">
        <f>IF(ISERROR(MATCH(TB$1,'CSC Mitre'!BN$1:BN$220,0)),"",VLOOKUP(TB$1,'Tactic Recode'!$A$1:$B$547,2,FALSE))</f>
        <v/>
      </c>
      <c r="TC67" t="str">
        <f>IF(ISERROR(MATCH(TC$1,'CSC Mitre'!BN$1:BN$220,0)),"",VLOOKUP(TC$1,'Tactic Recode'!$A$1:$B$547,2,FALSE))</f>
        <v/>
      </c>
      <c r="TD67" t="str">
        <f>IF(ISERROR(MATCH(TD$1,'CSC Mitre'!BN$1:BN$220,0)),"",VLOOKUP(TD$1,'Tactic Recode'!$A$1:$B$547,2,FALSE))</f>
        <v/>
      </c>
      <c r="TE67" t="str">
        <f>IF(ISERROR(MATCH(TE$1,'CSC Mitre'!BN$1:BN$220,0)),"",VLOOKUP(TE$1,'Tactic Recode'!$A$1:$B$547,2,FALSE))</f>
        <v/>
      </c>
      <c r="TF67" t="str">
        <f>IF(ISERROR(MATCH(TF$1,'CSC Mitre'!BN$1:BN$220,0)),"",VLOOKUP(TF$1,'Tactic Recode'!$A$1:$B$547,2,FALSE))</f>
        <v/>
      </c>
      <c r="TG67" t="str">
        <f>IF(ISERROR(MATCH(TG$1,'CSC Mitre'!BN$1:BN$220,0)),"",VLOOKUP(TG$1,'Tactic Recode'!$A$1:$B$547,2,FALSE))</f>
        <v/>
      </c>
      <c r="TH67" t="str">
        <f>IF(ISERROR(MATCH(TH$1,'CSC Mitre'!BN$1:BN$220,0)),"",VLOOKUP(TH$1,'Tactic Recode'!$A$1:$B$547,2,FALSE))</f>
        <v/>
      </c>
      <c r="TI67" t="str">
        <f>IF(ISERROR(MATCH(TI$1,'CSC Mitre'!BN$1:BN$220,0)),"",VLOOKUP(TI$1,'Tactic Recode'!$A$1:$B$547,2,FALSE))</f>
        <v/>
      </c>
      <c r="TJ67" t="str">
        <f>IF(ISERROR(MATCH(TJ$1,'CSC Mitre'!BN$1:BN$220,0)),"",VLOOKUP(TJ$1,'Tactic Recode'!$A$1:$B$547,2,FALSE))</f>
        <v/>
      </c>
      <c r="TK67" t="str">
        <f>IF(ISERROR(MATCH(TK$1,'CSC Mitre'!BN$1:BN$220,0)),"",VLOOKUP(TK$1,'Tactic Recode'!$A$1:$B$547,2,FALSE))</f>
        <v/>
      </c>
      <c r="TL67" t="str">
        <f>IF(ISERROR(MATCH(TL$1,'CSC Mitre'!BN$1:BN$220,0)),"",VLOOKUP(TL$1,'Tactic Recode'!$A$1:$B$547,2,FALSE))</f>
        <v/>
      </c>
      <c r="TM67" t="str">
        <f>IF(ISERROR(MATCH(TM$1,'CSC Mitre'!BN$1:BN$220,0)),"",VLOOKUP(TM$1,'Tactic Recode'!$A$1:$B$547,2,FALSE))</f>
        <v/>
      </c>
      <c r="TN67" t="str">
        <f>IF(ISERROR(MATCH(TN$1,'CSC Mitre'!BN$1:BN$220,0)),"",VLOOKUP(TN$1,'Tactic Recode'!$A$1:$B$547,2,FALSE))</f>
        <v/>
      </c>
      <c r="TO67" t="str">
        <f>IF(ISERROR(MATCH(TO$1,'CSC Mitre'!BN$1:BN$220,0)),"",VLOOKUP(TO$1,'Tactic Recode'!$A$1:$B$547,2,FALSE))</f>
        <v/>
      </c>
      <c r="TP67" t="str">
        <f>IF(ISERROR(MATCH(TP$1,'CSC Mitre'!BN$1:BN$220,0)),"",VLOOKUP(TP$1,'Tactic Recode'!$A$1:$B$547,2,FALSE))</f>
        <v/>
      </c>
      <c r="TQ67" t="str">
        <f>IF(ISERROR(MATCH(TQ$1,'CSC Mitre'!BN$1:BN$220,0)),"",VLOOKUP(TQ$1,'Tactic Recode'!$A$1:$B$547,2,FALSE))</f>
        <v/>
      </c>
      <c r="TR67" t="str">
        <f>IF(ISERROR(MATCH(TR$1,'CSC Mitre'!BN$1:BN$220,0)),"",VLOOKUP(TR$1,'Tactic Recode'!$A$1:$B$547,2,FALSE))</f>
        <v/>
      </c>
      <c r="TS67" t="str">
        <f>IF(ISERROR(MATCH(TS$1,'CSC Mitre'!BN$1:BN$220,0)),"",VLOOKUP(TS$1,'Tactic Recode'!$A$1:$B$547,2,FALSE))</f>
        <v/>
      </c>
      <c r="TT67" t="str">
        <f>IF(ISERROR(MATCH(TT$1,'CSC Mitre'!BN$1:BN$220,0)),"",VLOOKUP(TT$1,'Tactic Recode'!$A$1:$B$547,2,FALSE))</f>
        <v/>
      </c>
      <c r="TU67" t="str">
        <f>IF(ISERROR(MATCH(TU$1,'CSC Mitre'!BN$1:BN$220,0)),"",VLOOKUP(TU$1,'Tactic Recode'!$A$1:$B$547,2,FALSE))</f>
        <v/>
      </c>
      <c r="TV67" t="str">
        <f>IF(ISERROR(MATCH(TV$1,'CSC Mitre'!BN$1:BN$220,0)),"",VLOOKUP(TV$1,'Tactic Recode'!$A$1:$B$547,2,FALSE))</f>
        <v/>
      </c>
      <c r="TW67" t="str">
        <f>IF(ISERROR(MATCH(TW$1,'CSC Mitre'!BN$1:BN$220,0)),"",VLOOKUP(TW$1,'Tactic Recode'!$A$1:$B$547,2,FALSE))</f>
        <v/>
      </c>
      <c r="TX67" t="str">
        <f>IF(ISERROR(MATCH(TX$1,'CSC Mitre'!BN$1:BN$220,0)),"",VLOOKUP(TX$1,'Tactic Recode'!$A$1:$B$547,2,FALSE))</f>
        <v/>
      </c>
      <c r="TY67" t="str">
        <f>IF(ISERROR(MATCH(TY$1,'CSC Mitre'!BN$1:BN$220,0)),"",VLOOKUP(TY$1,'Tactic Recode'!$A$1:$B$547,2,FALSE))</f>
        <v/>
      </c>
      <c r="TZ67" t="str">
        <f>IF(ISERROR(MATCH(TZ$1,'CSC Mitre'!BN$1:BN$220,0)),"",VLOOKUP(TZ$1,'Tactic Recode'!$A$1:$B$547,2,FALSE))</f>
        <v/>
      </c>
      <c r="UA67" t="str">
        <f>IF(ISERROR(MATCH(UA$1,'CSC Mitre'!BN$1:BN$220,0)),"",VLOOKUP(UA$1,'Tactic Recode'!$A$1:$B$547,2,FALSE))</f>
        <v/>
      </c>
      <c r="UB67" t="str">
        <f>IF(ISERROR(MATCH(UB$1,'CSC Mitre'!BN$1:BN$220,0)),"",VLOOKUP(UB$1,'Tactic Recode'!$A$1:$B$547,2,FALSE))</f>
        <v/>
      </c>
    </row>
    <row r="68" spans="1:548" x14ac:dyDescent="0.25">
      <c r="A68" s="59" t="s">
        <v>465</v>
      </c>
      <c r="B68" t="str">
        <f>IF(ISERROR(MATCH(B$1,'CSC Mitre'!BO$1:BO$220,0)),"",VLOOKUP(B$1,'Tactic Recode'!$A$1:$B$547,2,FALSE))</f>
        <v/>
      </c>
      <c r="C68" t="str">
        <f>IF(ISERROR(MATCH(C$1,'CSC Mitre'!BO$1:BO$220,0)),"",VLOOKUP(C$1,'Tactic Recode'!$A$1:$B$547,2,FALSE))</f>
        <v/>
      </c>
      <c r="D68" t="str">
        <f>IF(ISERROR(MATCH(D$1,'CSC Mitre'!BO$1:BO$220,0)),"",VLOOKUP(D$1,'Tactic Recode'!$A$1:$B$547,2,FALSE))</f>
        <v/>
      </c>
      <c r="E68" t="str">
        <f>IF(ISERROR(MATCH(E$1,'CSC Mitre'!BO$1:BO$220,0)),"",VLOOKUP(E$1,'Tactic Recode'!$A$1:$B$547,2,FALSE))</f>
        <v/>
      </c>
      <c r="F68" t="str">
        <f>IF(ISERROR(MATCH(F$1,'CSC Mitre'!BO$1:BO$220,0)),"",VLOOKUP(F$1,'Tactic Recode'!$A$1:$B$547,2,FALSE))</f>
        <v/>
      </c>
      <c r="G68" t="str">
        <f>IF(ISERROR(MATCH(G$1,'CSC Mitre'!BO$1:BO$220,0)),"",VLOOKUP(G$1,'Tactic Recode'!$A$1:$B$547,2,FALSE))</f>
        <v/>
      </c>
      <c r="H68" t="str">
        <f>IF(ISERROR(MATCH(H$1,'CSC Mitre'!BO$1:BO$220,0)),"",VLOOKUP(H$1,'Tactic Recode'!$A$1:$B$547,2,FALSE))</f>
        <v/>
      </c>
      <c r="I68" t="str">
        <f>IF(ISERROR(MATCH(I$1,'CSC Mitre'!BO$1:BO$220,0)),"",VLOOKUP(I$1,'Tactic Recode'!$A$1:$B$547,2,FALSE))</f>
        <v/>
      </c>
      <c r="J68" t="str">
        <f>IF(ISERROR(MATCH(J$1,'CSC Mitre'!BO$1:BO$220,0)),"",VLOOKUP(J$1,'Tactic Recode'!$A$1:$B$547,2,FALSE))</f>
        <v/>
      </c>
      <c r="K68" t="str">
        <f>IF(ISERROR(MATCH(K$1,'CSC Mitre'!BO$1:BO$220,0)),"",VLOOKUP(K$1,'Tactic Recode'!$A$1:$B$547,2,FALSE))</f>
        <v/>
      </c>
      <c r="L68" t="str">
        <f>IF(ISERROR(MATCH(L$1,'CSC Mitre'!BO$1:BO$220,0)),"",VLOOKUP(L$1,'Tactic Recode'!$A$1:$B$547,2,FALSE))</f>
        <v/>
      </c>
      <c r="M68" t="str">
        <f>IF(ISERROR(MATCH(M$1,'CSC Mitre'!BO$1:BO$220,0)),"",VLOOKUP(M$1,'Tactic Recode'!$A$1:$B$547,2,FALSE))</f>
        <v/>
      </c>
      <c r="N68" t="str">
        <f>IF(ISERROR(MATCH(N$1,'CSC Mitre'!BO$1:BO$220,0)),"",VLOOKUP(N$1,'Tactic Recode'!$A$1:$B$547,2,FALSE))</f>
        <v/>
      </c>
      <c r="O68" t="str">
        <f>IF(ISERROR(MATCH(O$1,'CSC Mitre'!BO$1:BO$220,0)),"",VLOOKUP(O$1,'Tactic Recode'!$A$1:$B$547,2,FALSE))</f>
        <v/>
      </c>
      <c r="P68" t="str">
        <f>IF(ISERROR(MATCH(P$1,'CSC Mitre'!BO$1:BO$220,0)),"",VLOOKUP(P$1,'Tactic Recode'!$A$1:$B$547,2,FALSE))</f>
        <v/>
      </c>
      <c r="Q68" t="str">
        <f>IF(ISERROR(MATCH(Q$1,'CSC Mitre'!BO$1:BO$220,0)),"",VLOOKUP(Q$1,'Tactic Recode'!$A$1:$B$547,2,FALSE))</f>
        <v/>
      </c>
      <c r="R68" t="str">
        <f>IF(ISERROR(MATCH(R$1,'CSC Mitre'!BO$1:BO$220,0)),"",VLOOKUP(R$1,'Tactic Recode'!$A$1:$B$547,2,FALSE))</f>
        <v/>
      </c>
      <c r="S68" t="str">
        <f>IF(ISERROR(MATCH(S$1,'CSC Mitre'!BO$1:BO$220,0)),"",VLOOKUP(S$1,'Tactic Recode'!$A$1:$B$547,2,FALSE))</f>
        <v/>
      </c>
      <c r="T68" t="str">
        <f>IF(ISERROR(MATCH(T$1,'CSC Mitre'!BO$1:BO$220,0)),"",VLOOKUP(T$1,'Tactic Recode'!$A$1:$B$547,2,FALSE))</f>
        <v/>
      </c>
      <c r="U68" t="str">
        <f>IF(ISERROR(MATCH(U$1,'CSC Mitre'!BO$1:BO$220,0)),"",VLOOKUP(U$1,'Tactic Recode'!$A$1:$B$547,2,FALSE))</f>
        <v/>
      </c>
      <c r="V68" t="str">
        <f>IF(ISERROR(MATCH(V$1,'CSC Mitre'!BO$1:BO$220,0)),"",VLOOKUP(V$1,'Tactic Recode'!$A$1:$B$547,2,FALSE))</f>
        <v/>
      </c>
      <c r="W68" t="str">
        <f>IF(ISERROR(MATCH(W$1,'CSC Mitre'!BO$1:BO$220,0)),"",VLOOKUP(W$1,'Tactic Recode'!$A$1:$B$547,2,FALSE))</f>
        <v/>
      </c>
      <c r="X68" t="str">
        <f>IF(ISERROR(MATCH(X$1,'CSC Mitre'!BO$1:BO$220,0)),"",VLOOKUP(X$1,'Tactic Recode'!$A$1:$B$547,2,FALSE))</f>
        <v/>
      </c>
      <c r="Y68" t="str">
        <f>IF(ISERROR(MATCH(Y$1,'CSC Mitre'!BO$1:BO$220,0)),"",VLOOKUP(Y$1,'Tactic Recode'!$A$1:$B$547,2,FALSE))</f>
        <v/>
      </c>
      <c r="Z68" t="str">
        <f>IF(ISERROR(MATCH(Z$1,'CSC Mitre'!BO$1:BO$220,0)),"",VLOOKUP(Z$1,'Tactic Recode'!$A$1:$B$547,2,FALSE))</f>
        <v/>
      </c>
      <c r="AA68" t="str">
        <f>IF(ISERROR(MATCH(AA$1,'CSC Mitre'!BO$1:BO$220,0)),"",VLOOKUP(AA$1,'Tactic Recode'!$A$1:$B$547,2,FALSE))</f>
        <v/>
      </c>
      <c r="AB68" t="str">
        <f>IF(ISERROR(MATCH(AB$1,'CSC Mitre'!BO$1:BO$220,0)),"",VLOOKUP(AB$1,'Tactic Recode'!$A$1:$B$547,2,FALSE))</f>
        <v/>
      </c>
      <c r="AC68" t="str">
        <f>IF(ISERROR(MATCH(AC$1,'CSC Mitre'!BO$1:BO$220,0)),"",VLOOKUP(AC$1,'Tactic Recode'!$A$1:$B$547,2,FALSE))</f>
        <v/>
      </c>
      <c r="AD68" t="str">
        <f>IF(ISERROR(MATCH(AD$1,'CSC Mitre'!BO$1:BO$220,0)),"",VLOOKUP(AD$1,'Tactic Recode'!$A$1:$B$547,2,FALSE))</f>
        <v/>
      </c>
      <c r="AE68" t="str">
        <f>IF(ISERROR(MATCH(AE$1,'CSC Mitre'!BO$1:BO$220,0)),"",VLOOKUP(AE$1,'Tactic Recode'!$A$1:$B$547,2,FALSE))</f>
        <v/>
      </c>
      <c r="AF68" t="str">
        <f>IF(ISERROR(MATCH(AF$1,'CSC Mitre'!BO$1:BO$220,0)),"",VLOOKUP(AF$1,'Tactic Recode'!$A$1:$B$547,2,FALSE))</f>
        <v/>
      </c>
      <c r="AG68" t="str">
        <f>IF(ISERROR(MATCH(AG$1,'CSC Mitre'!BO$1:BO$220,0)),"",VLOOKUP(AG$1,'Tactic Recode'!$A$1:$B$547,2,FALSE))</f>
        <v/>
      </c>
      <c r="AH68" t="str">
        <f>IF(ISERROR(MATCH(AH$1,'CSC Mitre'!BO$1:BO$220,0)),"",VLOOKUP(AH$1,'Tactic Recode'!$A$1:$B$547,2,FALSE))</f>
        <v/>
      </c>
      <c r="AI68" t="str">
        <f>IF(ISERROR(MATCH(AI$1,'CSC Mitre'!BO$1:BO$220,0)),"",VLOOKUP(AI$1,'Tactic Recode'!$A$1:$B$547,2,FALSE))</f>
        <v/>
      </c>
      <c r="AJ68" t="str">
        <f>IF(ISERROR(MATCH(AJ$1,'CSC Mitre'!BO$1:BO$220,0)),"",VLOOKUP(AJ$1,'Tactic Recode'!$A$1:$B$547,2,FALSE))</f>
        <v/>
      </c>
      <c r="AK68" t="str">
        <f>IF(ISERROR(MATCH(AK$1,'CSC Mitre'!BO$1:BO$220,0)),"",VLOOKUP(AK$1,'Tactic Recode'!$A$1:$B$547,2,FALSE))</f>
        <v/>
      </c>
      <c r="AL68" t="str">
        <f>IF(ISERROR(MATCH(AL$1,'CSC Mitre'!BO$1:BO$220,0)),"",VLOOKUP(AL$1,'Tactic Recode'!$A$1:$B$547,2,FALSE))</f>
        <v/>
      </c>
      <c r="AM68" t="str">
        <f>IF(ISERROR(MATCH(AM$1,'CSC Mitre'!BO$1:BO$220,0)),"",VLOOKUP(AM$1,'Tactic Recode'!$A$1:$B$547,2,FALSE))</f>
        <v/>
      </c>
      <c r="AN68" t="str">
        <f>IF(ISERROR(MATCH(AN$1,'CSC Mitre'!BO$1:BO$220,0)),"",VLOOKUP(AN$1,'Tactic Recode'!$A$1:$B$547,2,FALSE))</f>
        <v/>
      </c>
      <c r="AO68" t="str">
        <f>IF(ISERROR(MATCH(AO$1,'CSC Mitre'!BO$1:BO$220,0)),"",VLOOKUP(AO$1,'Tactic Recode'!$A$1:$B$547,2,FALSE))</f>
        <v/>
      </c>
      <c r="AP68" t="str">
        <f>IF(ISERROR(MATCH(AP$1,'CSC Mitre'!BO$1:BO$220,0)),"",VLOOKUP(AP$1,'Tactic Recode'!$A$1:$B$547,2,FALSE))</f>
        <v/>
      </c>
      <c r="AQ68" t="str">
        <f>IF(ISERROR(MATCH(AQ$1,'CSC Mitre'!BO$1:BO$220,0)),"",VLOOKUP(AQ$1,'Tactic Recode'!$A$1:$B$547,2,FALSE))</f>
        <v/>
      </c>
      <c r="AR68" t="str">
        <f>IF(ISERROR(MATCH(AR$1,'CSC Mitre'!BO$1:BO$220,0)),"",VLOOKUP(AR$1,'Tactic Recode'!$A$1:$B$547,2,FALSE))</f>
        <v/>
      </c>
      <c r="AS68" t="str">
        <f>IF(ISERROR(MATCH(AS$1,'CSC Mitre'!BO$1:BO$220,0)),"",VLOOKUP(AS$1,'Tactic Recode'!$A$1:$B$547,2,FALSE))</f>
        <v/>
      </c>
      <c r="AT68" t="str">
        <f>IF(ISERROR(MATCH(AT$1,'CSC Mitre'!BO$1:BO$220,0)),"",VLOOKUP(AT$1,'Tactic Recode'!$A$1:$B$547,2,FALSE))</f>
        <v/>
      </c>
      <c r="AU68" t="str">
        <f>IF(ISERROR(MATCH(AU$1,'CSC Mitre'!BO$1:BO$220,0)),"",VLOOKUP(AU$1,'Tactic Recode'!$A$1:$B$547,2,FALSE))</f>
        <v/>
      </c>
      <c r="AV68" t="str">
        <f>IF(ISERROR(MATCH(AV$1,'CSC Mitre'!BO$1:BO$220,0)),"",VLOOKUP(AV$1,'Tactic Recode'!$A$1:$B$547,2,FALSE))</f>
        <v/>
      </c>
      <c r="AW68" t="str">
        <f>IF(ISERROR(MATCH(AW$1,'CSC Mitre'!BO$1:BO$220,0)),"",VLOOKUP(AW$1,'Tactic Recode'!$A$1:$B$547,2,FALSE))</f>
        <v/>
      </c>
      <c r="AX68" t="str">
        <f>IF(ISERROR(MATCH(AX$1,'CSC Mitre'!BO$1:BO$220,0)),"",VLOOKUP(AX$1,'Tactic Recode'!$A$1:$B$547,2,FALSE))</f>
        <v/>
      </c>
      <c r="AY68" t="str">
        <f>IF(ISERROR(MATCH(AY$1,'CSC Mitre'!BO$1:BO$220,0)),"",VLOOKUP(AY$1,'Tactic Recode'!$A$1:$B$547,2,FALSE))</f>
        <v/>
      </c>
      <c r="AZ68" t="str">
        <f>IF(ISERROR(MATCH(AZ$1,'CSC Mitre'!BO$1:BO$220,0)),"",VLOOKUP(AZ$1,'Tactic Recode'!$A$1:$B$547,2,FALSE))</f>
        <v/>
      </c>
      <c r="BA68" t="str">
        <f>IF(ISERROR(MATCH(BA$1,'CSC Mitre'!BO$1:BO$220,0)),"",VLOOKUP(BA$1,'Tactic Recode'!$A$1:$B$547,2,FALSE))</f>
        <v/>
      </c>
      <c r="BB68" t="str">
        <f>IF(ISERROR(MATCH(BB$1,'CSC Mitre'!BO$1:BO$220,0)),"",VLOOKUP(BB$1,'Tactic Recode'!$A$1:$B$547,2,FALSE))</f>
        <v/>
      </c>
      <c r="BC68" t="str">
        <f>IF(ISERROR(MATCH(BC$1,'CSC Mitre'!BO$1:BO$220,0)),"",VLOOKUP(BC$1,'Tactic Recode'!$A$1:$B$547,2,FALSE))</f>
        <v/>
      </c>
      <c r="BD68" t="str">
        <f>IF(ISERROR(MATCH(BD$1,'CSC Mitre'!BO$1:BO$220,0)),"",VLOOKUP(BD$1,'Tactic Recode'!$A$1:$B$547,2,FALSE))</f>
        <v/>
      </c>
      <c r="BE68" t="str">
        <f>IF(ISERROR(MATCH(BE$1,'CSC Mitre'!BO$1:BO$220,0)),"",VLOOKUP(BE$1,'Tactic Recode'!$A$1:$B$547,2,FALSE))</f>
        <v/>
      </c>
      <c r="BF68" t="str">
        <f>IF(ISERROR(MATCH(BF$1,'CSC Mitre'!BO$1:BO$220,0)),"",VLOOKUP(BF$1,'Tactic Recode'!$A$1:$B$547,2,FALSE))</f>
        <v/>
      </c>
      <c r="BG68" t="str">
        <f>IF(ISERROR(MATCH(BG$1,'CSC Mitre'!BO$1:BO$220,0)),"",VLOOKUP(BG$1,'Tactic Recode'!$A$1:$B$547,2,FALSE))</f>
        <v/>
      </c>
      <c r="BH68" t="str">
        <f>IF(ISERROR(MATCH(BH$1,'CSC Mitre'!BO$1:BO$220,0)),"",VLOOKUP(BH$1,'Tactic Recode'!$A$1:$B$547,2,FALSE))</f>
        <v/>
      </c>
      <c r="BI68" t="str">
        <f>IF(ISERROR(MATCH(BI$1,'CSC Mitre'!BO$1:BO$220,0)),"",VLOOKUP(BI$1,'Tactic Recode'!$A$1:$B$547,2,FALSE))</f>
        <v/>
      </c>
      <c r="BJ68" t="str">
        <f>IF(ISERROR(MATCH(BJ$1,'CSC Mitre'!BO$1:BO$220,0)),"",VLOOKUP(BJ$1,'Tactic Recode'!$A$1:$B$547,2,FALSE))</f>
        <v/>
      </c>
      <c r="BK68" t="str">
        <f>IF(ISERROR(MATCH(BK$1,'CSC Mitre'!BO$1:BO$220,0)),"",VLOOKUP(BK$1,'Tactic Recode'!$A$1:$B$547,2,FALSE))</f>
        <v/>
      </c>
      <c r="BL68" t="str">
        <f>IF(ISERROR(MATCH(BL$1,'CSC Mitre'!BO$1:BO$220,0)),"",VLOOKUP(BL$1,'Tactic Recode'!$A$1:$B$547,2,FALSE))</f>
        <v/>
      </c>
      <c r="BM68" t="str">
        <f>IF(ISERROR(MATCH(BM$1,'CSC Mitre'!BO$1:BO$220,0)),"",VLOOKUP(BM$1,'Tactic Recode'!$A$1:$B$547,2,FALSE))</f>
        <v/>
      </c>
      <c r="BN68" t="str">
        <f>IF(ISERROR(MATCH(BN$1,'CSC Mitre'!BO$1:BO$220,0)),"",VLOOKUP(BN$1,'Tactic Recode'!$A$1:$B$547,2,FALSE))</f>
        <v/>
      </c>
      <c r="BO68" t="str">
        <f>IF(ISERROR(MATCH(BO$1,'CSC Mitre'!BO$1:BO$220,0)),"",VLOOKUP(BO$1,'Tactic Recode'!$A$1:$B$547,2,FALSE))</f>
        <v/>
      </c>
      <c r="BP68" t="str">
        <f>IF(ISERROR(MATCH(BP$1,'CSC Mitre'!BO$1:BO$220,0)),"",VLOOKUP(BP$1,'Tactic Recode'!$A$1:$B$547,2,FALSE))</f>
        <v/>
      </c>
      <c r="BQ68" t="str">
        <f>IF(ISERROR(MATCH(BQ$1,'CSC Mitre'!BO$1:BO$220,0)),"",VLOOKUP(BQ$1,'Tactic Recode'!$A$1:$B$547,2,FALSE))</f>
        <v/>
      </c>
      <c r="BR68" t="str">
        <f>IF(ISERROR(MATCH(BR$1,'CSC Mitre'!BO$1:BO$220,0)),"",VLOOKUP(BR$1,'Tactic Recode'!$A$1:$B$547,2,FALSE))</f>
        <v/>
      </c>
      <c r="BS68" t="str">
        <f>IF(ISERROR(MATCH(BS$1,'CSC Mitre'!BO$1:BO$220,0)),"",VLOOKUP(BS$1,'Tactic Recode'!$A$1:$B$547,2,FALSE))</f>
        <v/>
      </c>
      <c r="BT68" t="str">
        <f>IF(ISERROR(MATCH(BT$1,'CSC Mitre'!BO$1:BO$220,0)),"",VLOOKUP(BT$1,'Tactic Recode'!$A$1:$B$547,2,FALSE))</f>
        <v/>
      </c>
      <c r="BU68" t="str">
        <f>IF(ISERROR(MATCH(BU$1,'CSC Mitre'!BO$1:BO$220,0)),"",VLOOKUP(BU$1,'Tactic Recode'!$A$1:$B$547,2,FALSE))</f>
        <v/>
      </c>
      <c r="BV68" t="str">
        <f>IF(ISERROR(MATCH(BV$1,'CSC Mitre'!BO$1:BO$220,0)),"",VLOOKUP(BV$1,'Tactic Recode'!$A$1:$B$547,2,FALSE))</f>
        <v/>
      </c>
      <c r="BW68" t="str">
        <f>IF(ISERROR(MATCH(BW$1,'CSC Mitre'!BO$1:BO$220,0)),"",VLOOKUP(BW$1,'Tactic Recode'!$A$1:$B$547,2,FALSE))</f>
        <v/>
      </c>
      <c r="BX68" t="str">
        <f>IF(ISERROR(MATCH(BX$1,'CSC Mitre'!BO$1:BO$220,0)),"",VLOOKUP(BX$1,'Tactic Recode'!$A$1:$B$547,2,FALSE))</f>
        <v/>
      </c>
      <c r="BY68" t="str">
        <f>IF(ISERROR(MATCH(BY$1,'CSC Mitre'!BO$1:BO$220,0)),"",VLOOKUP(BY$1,'Tactic Recode'!$A$1:$B$547,2,FALSE))</f>
        <v/>
      </c>
      <c r="BZ68" t="str">
        <f>IF(ISERROR(MATCH(BZ$1,'CSC Mitre'!BO$1:BO$220,0)),"",VLOOKUP(BZ$1,'Tactic Recode'!$A$1:$B$547,2,FALSE))</f>
        <v/>
      </c>
      <c r="CA68" t="str">
        <f>IF(ISERROR(MATCH(CA$1,'CSC Mitre'!BO$1:BO$220,0)),"",VLOOKUP(CA$1,'Tactic Recode'!$A$1:$B$547,2,FALSE))</f>
        <v/>
      </c>
      <c r="CB68" t="str">
        <f>IF(ISERROR(MATCH(CB$1,'CSC Mitre'!BO$1:BO$220,0)),"",VLOOKUP(CB$1,'Tactic Recode'!$A$1:$B$547,2,FALSE))</f>
        <v/>
      </c>
      <c r="CC68" t="str">
        <f>IF(ISERROR(MATCH(CC$1,'CSC Mitre'!BO$1:BO$220,0)),"",VLOOKUP(CC$1,'Tactic Recode'!$A$1:$B$547,2,FALSE))</f>
        <v/>
      </c>
      <c r="CD68" t="str">
        <f>IF(ISERROR(MATCH(CD$1,'CSC Mitre'!BO$1:BO$220,0)),"",VLOOKUP(CD$1,'Tactic Recode'!$A$1:$B$547,2,FALSE))</f>
        <v/>
      </c>
      <c r="CE68" t="str">
        <f>IF(ISERROR(MATCH(CE$1,'CSC Mitre'!BO$1:BO$220,0)),"",VLOOKUP(CE$1,'Tactic Recode'!$A$1:$B$547,2,FALSE))</f>
        <v/>
      </c>
      <c r="CF68" t="str">
        <f>IF(ISERROR(MATCH(CF$1,'CSC Mitre'!BO$1:BO$220,0)),"",VLOOKUP(CF$1,'Tactic Recode'!$A$1:$B$547,2,FALSE))</f>
        <v/>
      </c>
      <c r="CG68" t="str">
        <f>IF(ISERROR(MATCH(CG$1,'CSC Mitre'!BO$1:BO$220,0)),"",VLOOKUP(CG$1,'Tactic Recode'!$A$1:$B$547,2,FALSE))</f>
        <v/>
      </c>
      <c r="CH68" t="str">
        <f>IF(ISERROR(MATCH(CH$1,'CSC Mitre'!BO$1:BO$220,0)),"",VLOOKUP(CH$1,'Tactic Recode'!$A$1:$B$547,2,FALSE))</f>
        <v/>
      </c>
      <c r="CI68" t="str">
        <f>IF(ISERROR(MATCH(CI$1,'CSC Mitre'!BO$1:BO$220,0)),"",VLOOKUP(CI$1,'Tactic Recode'!$A$1:$B$547,2,FALSE))</f>
        <v/>
      </c>
      <c r="CJ68" t="str">
        <f>IF(ISERROR(MATCH(CJ$1,'CSC Mitre'!BO$1:BO$220,0)),"",VLOOKUP(CJ$1,'Tactic Recode'!$A$1:$B$547,2,FALSE))</f>
        <v/>
      </c>
      <c r="CK68" t="str">
        <f>IF(ISERROR(MATCH(CK$1,'CSC Mitre'!BO$1:BO$220,0)),"",VLOOKUP(CK$1,'Tactic Recode'!$A$1:$B$547,2,FALSE))</f>
        <v/>
      </c>
      <c r="CL68" t="str">
        <f>IF(ISERROR(MATCH(CL$1,'CSC Mitre'!BO$1:BO$220,0)),"",VLOOKUP(CL$1,'Tactic Recode'!$A$1:$B$547,2,FALSE))</f>
        <v/>
      </c>
      <c r="CM68" t="str">
        <f>IF(ISERROR(MATCH(CM$1,'CSC Mitre'!BO$1:BO$220,0)),"",VLOOKUP(CM$1,'Tactic Recode'!$A$1:$B$547,2,FALSE))</f>
        <v/>
      </c>
      <c r="CN68" t="str">
        <f>IF(ISERROR(MATCH(CN$1,'CSC Mitre'!BO$1:BO$220,0)),"",VLOOKUP(CN$1,'Tactic Recode'!$A$1:$B$547,2,FALSE))</f>
        <v/>
      </c>
      <c r="CO68" t="str">
        <f>IF(ISERROR(MATCH(CO$1,'CSC Mitre'!BO$1:BO$220,0)),"",VLOOKUP(CO$1,'Tactic Recode'!$A$1:$B$547,2,FALSE))</f>
        <v/>
      </c>
      <c r="CP68" t="str">
        <f>IF(ISERROR(MATCH(CP$1,'CSC Mitre'!BO$1:BO$220,0)),"",VLOOKUP(CP$1,'Tactic Recode'!$A$1:$B$547,2,FALSE))</f>
        <v/>
      </c>
      <c r="CQ68" t="str">
        <f>IF(ISERROR(MATCH(CQ$1,'CSC Mitre'!BO$1:BO$220,0)),"",VLOOKUP(CQ$1,'Tactic Recode'!$A$1:$B$547,2,FALSE))</f>
        <v/>
      </c>
      <c r="CR68" t="str">
        <f>IF(ISERROR(MATCH(CR$1,'CSC Mitre'!BO$1:BO$220,0)),"",VLOOKUP(CR$1,'Tactic Recode'!$A$1:$B$547,2,FALSE))</f>
        <v/>
      </c>
      <c r="CS68" t="str">
        <f>IF(ISERROR(MATCH(CS$1,'CSC Mitre'!BO$1:BO$220,0)),"",VLOOKUP(CS$1,'Tactic Recode'!$A$1:$B$547,2,FALSE))</f>
        <v/>
      </c>
      <c r="CT68" t="str">
        <f>IF(ISERROR(MATCH(CT$1,'CSC Mitre'!BO$1:BO$220,0)),"",VLOOKUP(CT$1,'Tactic Recode'!$A$1:$B$547,2,FALSE))</f>
        <v/>
      </c>
      <c r="CU68" t="str">
        <f>IF(ISERROR(MATCH(CU$1,'CSC Mitre'!BO$1:BO$220,0)),"",VLOOKUP(CU$1,'Tactic Recode'!$A$1:$B$547,2,FALSE))</f>
        <v/>
      </c>
      <c r="CV68" t="str">
        <f>IF(ISERROR(MATCH(CV$1,'CSC Mitre'!BO$1:BO$220,0)),"",VLOOKUP(CV$1,'Tactic Recode'!$A$1:$B$547,2,FALSE))</f>
        <v/>
      </c>
      <c r="CW68" t="str">
        <f>IF(ISERROR(MATCH(CW$1,'CSC Mitre'!BO$1:BO$220,0)),"",VLOOKUP(CW$1,'Tactic Recode'!$A$1:$B$547,2,FALSE))</f>
        <v/>
      </c>
      <c r="CX68" t="str">
        <f>IF(ISERROR(MATCH(CX$1,'CSC Mitre'!BO$1:BO$220,0)),"",VLOOKUP(CX$1,'Tactic Recode'!$A$1:$B$547,2,FALSE))</f>
        <v/>
      </c>
      <c r="CY68" t="str">
        <f>IF(ISERROR(MATCH(CY$1,'CSC Mitre'!BO$1:BO$220,0)),"",VLOOKUP(CY$1,'Tactic Recode'!$A$1:$B$547,2,FALSE))</f>
        <v/>
      </c>
      <c r="CZ68" t="str">
        <f>IF(ISERROR(MATCH(CZ$1,'CSC Mitre'!BO$1:BO$220,0)),"",VLOOKUP(CZ$1,'Tactic Recode'!$A$1:$B$547,2,FALSE))</f>
        <v/>
      </c>
      <c r="DA68" t="str">
        <f>IF(ISERROR(MATCH(DA$1,'CSC Mitre'!BO$1:BO$220,0)),"",VLOOKUP(DA$1,'Tactic Recode'!$A$1:$B$547,2,FALSE))</f>
        <v/>
      </c>
      <c r="DB68" t="str">
        <f>IF(ISERROR(MATCH(DB$1,'CSC Mitre'!BO$1:BO$220,0)),"",VLOOKUP(DB$1,'Tactic Recode'!$A$1:$B$547,2,FALSE))</f>
        <v/>
      </c>
      <c r="DC68" t="str">
        <f>IF(ISERROR(MATCH(DC$1,'CSC Mitre'!BO$1:BO$220,0)),"",VLOOKUP(DC$1,'Tactic Recode'!$A$1:$B$547,2,FALSE))</f>
        <v/>
      </c>
      <c r="DD68" t="str">
        <f>IF(ISERROR(MATCH(DD$1,'CSC Mitre'!BO$1:BO$220,0)),"",VLOOKUP(DD$1,'Tactic Recode'!$A$1:$B$547,2,FALSE))</f>
        <v/>
      </c>
      <c r="DE68" t="str">
        <f>IF(ISERROR(MATCH(DE$1,'CSC Mitre'!BO$1:BO$220,0)),"",VLOOKUP(DE$1,'Tactic Recode'!$A$1:$B$547,2,FALSE))</f>
        <v/>
      </c>
      <c r="DF68" t="str">
        <f>IF(ISERROR(MATCH(DF$1,'CSC Mitre'!BO$1:BO$220,0)),"",VLOOKUP(DF$1,'Tactic Recode'!$A$1:$B$547,2,FALSE))</f>
        <v/>
      </c>
      <c r="DG68" t="str">
        <f>IF(ISERROR(MATCH(DG$1,'CSC Mitre'!BO$1:BO$220,0)),"",VLOOKUP(DG$1,'Tactic Recode'!$A$1:$B$547,2,FALSE))</f>
        <v/>
      </c>
      <c r="DH68" t="str">
        <f>IF(ISERROR(MATCH(DH$1,'CSC Mitre'!BO$1:BO$220,0)),"",VLOOKUP(DH$1,'Tactic Recode'!$A$1:$B$547,2,FALSE))</f>
        <v/>
      </c>
      <c r="DI68" t="str">
        <f>IF(ISERROR(MATCH(DI$1,'CSC Mitre'!BO$1:BO$220,0)),"",VLOOKUP(DI$1,'Tactic Recode'!$A$1:$B$547,2,FALSE))</f>
        <v/>
      </c>
      <c r="DJ68" t="str">
        <f>IF(ISERROR(MATCH(DJ$1,'CSC Mitre'!BO$1:BO$220,0)),"",VLOOKUP(DJ$1,'Tactic Recode'!$A$1:$B$547,2,FALSE))</f>
        <v/>
      </c>
      <c r="DK68" t="str">
        <f>IF(ISERROR(MATCH(DK$1,'CSC Mitre'!BO$1:BO$220,0)),"",VLOOKUP(DK$1,'Tactic Recode'!$A$1:$B$547,2,FALSE))</f>
        <v/>
      </c>
      <c r="DL68" t="str">
        <f>IF(ISERROR(MATCH(DL$1,'CSC Mitre'!BO$1:BO$220,0)),"",VLOOKUP(DL$1,'Tactic Recode'!$A$1:$B$547,2,FALSE))</f>
        <v/>
      </c>
      <c r="DM68" t="str">
        <f>IF(ISERROR(MATCH(DM$1,'CSC Mitre'!BO$1:BO$220,0)),"",VLOOKUP(DM$1,'Tactic Recode'!$A$1:$B$547,2,FALSE))</f>
        <v/>
      </c>
      <c r="DN68" t="str">
        <f>IF(ISERROR(MATCH(DN$1,'CSC Mitre'!BO$1:BO$220,0)),"",VLOOKUP(DN$1,'Tactic Recode'!$A$1:$B$547,2,FALSE))</f>
        <v/>
      </c>
      <c r="DO68" t="str">
        <f>IF(ISERROR(MATCH(DO$1,'CSC Mitre'!BO$1:BO$220,0)),"",VLOOKUP(DO$1,'Tactic Recode'!$A$1:$B$547,2,FALSE))</f>
        <v/>
      </c>
      <c r="DP68" t="str">
        <f>IF(ISERROR(MATCH(DP$1,'CSC Mitre'!BO$1:BO$220,0)),"",VLOOKUP(DP$1,'Tactic Recode'!$A$1:$B$547,2,FALSE))</f>
        <v/>
      </c>
      <c r="DQ68" t="str">
        <f>IF(ISERROR(MATCH(DQ$1,'CSC Mitre'!BO$1:BO$220,0)),"",VLOOKUP(DQ$1,'Tactic Recode'!$A$1:$B$547,2,FALSE))</f>
        <v/>
      </c>
      <c r="DR68" t="str">
        <f>IF(ISERROR(MATCH(DR$1,'CSC Mitre'!BO$1:BO$220,0)),"",VLOOKUP(DR$1,'Tactic Recode'!$A$1:$B$547,2,FALSE))</f>
        <v/>
      </c>
      <c r="DS68" t="str">
        <f>IF(ISERROR(MATCH(DS$1,'CSC Mitre'!BO$1:BO$220,0)),"",VLOOKUP(DS$1,'Tactic Recode'!$A$1:$B$547,2,FALSE))</f>
        <v/>
      </c>
      <c r="DT68" t="str">
        <f>IF(ISERROR(MATCH(DT$1,'CSC Mitre'!BO$1:BO$220,0)),"",VLOOKUP(DT$1,'Tactic Recode'!$A$1:$B$547,2,FALSE))</f>
        <v/>
      </c>
      <c r="DU68" t="str">
        <f>IF(ISERROR(MATCH(DU$1,'CSC Mitre'!BO$1:BO$220,0)),"",VLOOKUP(DU$1,'Tactic Recode'!$A$1:$B$547,2,FALSE))</f>
        <v/>
      </c>
      <c r="DV68" t="str">
        <f>IF(ISERROR(MATCH(DV$1,'CSC Mitre'!BO$1:BO$220,0)),"",VLOOKUP(DV$1,'Tactic Recode'!$A$1:$B$547,2,FALSE))</f>
        <v/>
      </c>
      <c r="DW68" t="str">
        <f>IF(ISERROR(MATCH(DW$1,'CSC Mitre'!BO$1:BO$220,0)),"",VLOOKUP(DW$1,'Tactic Recode'!$A$1:$B$547,2,FALSE))</f>
        <v/>
      </c>
      <c r="DX68" t="str">
        <f>IF(ISERROR(MATCH(DX$1,'CSC Mitre'!BO$1:BO$220,0)),"",VLOOKUP(DX$1,'Tactic Recode'!$A$1:$B$547,2,FALSE))</f>
        <v/>
      </c>
      <c r="DY68" t="str">
        <f>IF(ISERROR(MATCH(DY$1,'CSC Mitre'!BO$1:BO$220,0)),"",VLOOKUP(DY$1,'Tactic Recode'!$A$1:$B$547,2,FALSE))</f>
        <v/>
      </c>
      <c r="DZ68" t="str">
        <f>IF(ISERROR(MATCH(DZ$1,'CSC Mitre'!BO$1:BO$220,0)),"",VLOOKUP(DZ$1,'Tactic Recode'!$A$1:$B$547,2,FALSE))</f>
        <v/>
      </c>
      <c r="EA68" t="str">
        <f>IF(ISERROR(MATCH(EA$1,'CSC Mitre'!BO$1:BO$220,0)),"",VLOOKUP(EA$1,'Tactic Recode'!$A$1:$B$547,2,FALSE))</f>
        <v/>
      </c>
      <c r="EB68" t="str">
        <f>IF(ISERROR(MATCH(EB$1,'CSC Mitre'!BO$1:BO$220,0)),"",VLOOKUP(EB$1,'Tactic Recode'!$A$1:$B$547,2,FALSE))</f>
        <v/>
      </c>
      <c r="EC68" t="str">
        <f>IF(ISERROR(MATCH(EC$1,'CSC Mitre'!BO$1:BO$220,0)),"",VLOOKUP(EC$1,'Tactic Recode'!$A$1:$B$547,2,FALSE))</f>
        <v/>
      </c>
      <c r="ED68" t="str">
        <f>IF(ISERROR(MATCH(ED$1,'CSC Mitre'!BO$1:BO$220,0)),"",VLOOKUP(ED$1,'Tactic Recode'!$A$1:$B$547,2,FALSE))</f>
        <v/>
      </c>
      <c r="EE68" t="str">
        <f>IF(ISERROR(MATCH(EE$1,'CSC Mitre'!BO$1:BO$220,0)),"",VLOOKUP(EE$1,'Tactic Recode'!$A$1:$B$547,2,FALSE))</f>
        <v/>
      </c>
      <c r="EF68" t="str">
        <f>IF(ISERROR(MATCH(EF$1,'CSC Mitre'!BO$1:BO$220,0)),"",VLOOKUP(EF$1,'Tactic Recode'!$A$1:$B$547,2,FALSE))</f>
        <v/>
      </c>
      <c r="EG68" t="str">
        <f>IF(ISERROR(MATCH(EG$1,'CSC Mitre'!BO$1:BO$220,0)),"",VLOOKUP(EG$1,'Tactic Recode'!$A$1:$B$547,2,FALSE))</f>
        <v/>
      </c>
      <c r="EH68" t="str">
        <f>IF(ISERROR(MATCH(EH$1,'CSC Mitre'!BO$1:BO$220,0)),"",VLOOKUP(EH$1,'Tactic Recode'!$A$1:$B$547,2,FALSE))</f>
        <v/>
      </c>
      <c r="EI68" t="str">
        <f>IF(ISERROR(MATCH(EI$1,'CSC Mitre'!BO$1:BO$220,0)),"",VLOOKUP(EI$1,'Tactic Recode'!$A$1:$B$547,2,FALSE))</f>
        <v/>
      </c>
      <c r="EJ68" t="str">
        <f>IF(ISERROR(MATCH(EJ$1,'CSC Mitre'!BO$1:BO$220,0)),"",VLOOKUP(EJ$1,'Tactic Recode'!$A$1:$B$547,2,FALSE))</f>
        <v/>
      </c>
      <c r="EK68" t="str">
        <f>IF(ISERROR(MATCH(EK$1,'CSC Mitre'!BO$1:BO$220,0)),"",VLOOKUP(EK$1,'Tactic Recode'!$A$1:$B$547,2,FALSE))</f>
        <v/>
      </c>
      <c r="EL68" t="str">
        <f>IF(ISERROR(MATCH(EL$1,'CSC Mitre'!BO$1:BO$220,0)),"",VLOOKUP(EL$1,'Tactic Recode'!$A$1:$B$547,2,FALSE))</f>
        <v/>
      </c>
      <c r="EM68" t="str">
        <f>IF(ISERROR(MATCH(EM$1,'CSC Mitre'!BO$1:BO$220,0)),"",VLOOKUP(EM$1,'Tactic Recode'!$A$1:$B$547,2,FALSE))</f>
        <v/>
      </c>
      <c r="EN68" t="str">
        <f>IF(ISERROR(MATCH(EN$1,'CSC Mitre'!BO$1:BO$220,0)),"",VLOOKUP(EN$1,'Tactic Recode'!$A$1:$B$547,2,FALSE))</f>
        <v/>
      </c>
      <c r="EO68" t="str">
        <f>IF(ISERROR(MATCH(EO$1,'CSC Mitre'!BO$1:BO$220,0)),"",VLOOKUP(EO$1,'Tactic Recode'!$A$1:$B$547,2,FALSE))</f>
        <v/>
      </c>
      <c r="EP68" t="str">
        <f>IF(ISERROR(MATCH(EP$1,'CSC Mitre'!BO$1:BO$220,0)),"",VLOOKUP(EP$1,'Tactic Recode'!$A$1:$B$547,2,FALSE))</f>
        <v/>
      </c>
      <c r="EQ68" t="str">
        <f>IF(ISERROR(MATCH(EQ$1,'CSC Mitre'!BO$1:BO$220,0)),"",VLOOKUP(EQ$1,'Tactic Recode'!$A$1:$B$547,2,FALSE))</f>
        <v/>
      </c>
      <c r="ER68" t="str">
        <f>IF(ISERROR(MATCH(ER$1,'CSC Mitre'!BO$1:BO$220,0)),"",VLOOKUP(ER$1,'Tactic Recode'!$A$1:$B$547,2,FALSE))</f>
        <v/>
      </c>
      <c r="ES68" t="str">
        <f>IF(ISERROR(MATCH(ES$1,'CSC Mitre'!BO$1:BO$220,0)),"",VLOOKUP(ES$1,'Tactic Recode'!$A$1:$B$547,2,FALSE))</f>
        <v/>
      </c>
      <c r="ET68" t="str">
        <f>IF(ISERROR(MATCH(ET$1,'CSC Mitre'!BO$1:BO$220,0)),"",VLOOKUP(ET$1,'Tactic Recode'!$A$1:$B$547,2,FALSE))</f>
        <v/>
      </c>
      <c r="EU68" t="str">
        <f>IF(ISERROR(MATCH(EU$1,'CSC Mitre'!BO$1:BO$220,0)),"",VLOOKUP(EU$1,'Tactic Recode'!$A$1:$B$547,2,FALSE))</f>
        <v/>
      </c>
      <c r="EV68" t="str">
        <f>IF(ISERROR(MATCH(EV$1,'CSC Mitre'!BO$1:BO$220,0)),"",VLOOKUP(EV$1,'Tactic Recode'!$A$1:$B$547,2,FALSE))</f>
        <v/>
      </c>
      <c r="EW68" t="str">
        <f>IF(ISERROR(MATCH(EW$1,'CSC Mitre'!BO$1:BO$220,0)),"",VLOOKUP(EW$1,'Tactic Recode'!$A$1:$B$547,2,FALSE))</f>
        <v/>
      </c>
      <c r="EX68" t="str">
        <f>IF(ISERROR(MATCH(EX$1,'CSC Mitre'!BO$1:BO$220,0)),"",VLOOKUP(EX$1,'Tactic Recode'!$A$1:$B$547,2,FALSE))</f>
        <v/>
      </c>
      <c r="EY68" t="str">
        <f>IF(ISERROR(MATCH(EY$1,'CSC Mitre'!BO$1:BO$220,0)),"",VLOOKUP(EY$1,'Tactic Recode'!$A$1:$B$547,2,FALSE))</f>
        <v/>
      </c>
      <c r="EZ68" t="str">
        <f>IF(ISERROR(MATCH(EZ$1,'CSC Mitre'!BO$1:BO$220,0)),"",VLOOKUP(EZ$1,'Tactic Recode'!$A$1:$B$547,2,FALSE))</f>
        <v/>
      </c>
      <c r="FA68" t="str">
        <f>IF(ISERROR(MATCH(FA$1,'CSC Mitre'!BO$1:BO$220,0)),"",VLOOKUP(FA$1,'Tactic Recode'!$A$1:$B$547,2,FALSE))</f>
        <v/>
      </c>
      <c r="FB68" t="str">
        <f>IF(ISERROR(MATCH(FB$1,'CSC Mitre'!BO$1:BO$220,0)),"",VLOOKUP(FB$1,'Tactic Recode'!$A$1:$B$547,2,FALSE))</f>
        <v/>
      </c>
      <c r="FC68" t="str">
        <f>IF(ISERROR(MATCH(FC$1,'CSC Mitre'!BO$1:BO$220,0)),"",VLOOKUP(FC$1,'Tactic Recode'!$A$1:$B$547,2,FALSE))</f>
        <v/>
      </c>
      <c r="FD68" t="str">
        <f>IF(ISERROR(MATCH(FD$1,'CSC Mitre'!BO$1:BO$220,0)),"",VLOOKUP(FD$1,'Tactic Recode'!$A$1:$B$547,2,FALSE))</f>
        <v/>
      </c>
      <c r="FE68" t="str">
        <f>IF(ISERROR(MATCH(FE$1,'CSC Mitre'!BO$1:BO$220,0)),"",VLOOKUP(FE$1,'Tactic Recode'!$A$1:$B$547,2,FALSE))</f>
        <v/>
      </c>
      <c r="FF68" t="str">
        <f>IF(ISERROR(MATCH(FF$1,'CSC Mitre'!BO$1:BO$220,0)),"",VLOOKUP(FF$1,'Tactic Recode'!$A$1:$B$547,2,FALSE))</f>
        <v/>
      </c>
      <c r="FG68" t="str">
        <f>IF(ISERROR(MATCH(FG$1,'CSC Mitre'!BO$1:BO$220,0)),"",VLOOKUP(FG$1,'Tactic Recode'!$A$1:$B$547,2,FALSE))</f>
        <v/>
      </c>
      <c r="FH68" t="str">
        <f>IF(ISERROR(MATCH(FH$1,'CSC Mitre'!BO$1:BO$220,0)),"",VLOOKUP(FH$1,'Tactic Recode'!$A$1:$B$547,2,FALSE))</f>
        <v/>
      </c>
      <c r="FI68" t="str">
        <f>IF(ISERROR(MATCH(FI$1,'CSC Mitre'!BO$1:BO$220,0)),"",VLOOKUP(FI$1,'Tactic Recode'!$A$1:$B$547,2,FALSE))</f>
        <v/>
      </c>
      <c r="FJ68" t="str">
        <f>IF(ISERROR(MATCH(FJ$1,'CSC Mitre'!BO$1:BO$220,0)),"",VLOOKUP(FJ$1,'Tactic Recode'!$A$1:$B$547,2,FALSE))</f>
        <v/>
      </c>
      <c r="FK68" t="str">
        <f>IF(ISERROR(MATCH(FK$1,'CSC Mitre'!BO$1:BO$220,0)),"",VLOOKUP(FK$1,'Tactic Recode'!$A$1:$B$547,2,FALSE))</f>
        <v/>
      </c>
      <c r="FL68" t="str">
        <f>IF(ISERROR(MATCH(FL$1,'CSC Mitre'!BO$1:BO$220,0)),"",VLOOKUP(FL$1,'Tactic Recode'!$A$1:$B$547,2,FALSE))</f>
        <v/>
      </c>
      <c r="FM68" t="str">
        <f>IF(ISERROR(MATCH(FM$1,'CSC Mitre'!BO$1:BO$220,0)),"",VLOOKUP(FM$1,'Tactic Recode'!$A$1:$B$547,2,FALSE))</f>
        <v/>
      </c>
      <c r="FN68" t="str">
        <f>IF(ISERROR(MATCH(FN$1,'CSC Mitre'!BO$1:BO$220,0)),"",VLOOKUP(FN$1,'Tactic Recode'!$A$1:$B$547,2,FALSE))</f>
        <v/>
      </c>
      <c r="FO68" t="str">
        <f>IF(ISERROR(MATCH(FO$1,'CSC Mitre'!BO$1:BO$220,0)),"",VLOOKUP(FO$1,'Tactic Recode'!$A$1:$B$547,2,FALSE))</f>
        <v/>
      </c>
      <c r="FP68" t="str">
        <f>IF(ISERROR(MATCH(FP$1,'CSC Mitre'!BO$1:BO$220,0)),"",VLOOKUP(FP$1,'Tactic Recode'!$A$1:$B$547,2,FALSE))</f>
        <v/>
      </c>
      <c r="FQ68" t="str">
        <f>IF(ISERROR(MATCH(FQ$1,'CSC Mitre'!BO$1:BO$220,0)),"",VLOOKUP(FQ$1,'Tactic Recode'!$A$1:$B$547,2,FALSE))</f>
        <v/>
      </c>
      <c r="FR68" t="str">
        <f>IF(ISERROR(MATCH(FR$1,'CSC Mitre'!BO$1:BO$220,0)),"",VLOOKUP(FR$1,'Tactic Recode'!$A$1:$B$547,2,FALSE))</f>
        <v/>
      </c>
      <c r="FS68" t="str">
        <f>IF(ISERROR(MATCH(FS$1,'CSC Mitre'!BO$1:BO$220,0)),"",VLOOKUP(FS$1,'Tactic Recode'!$A$1:$B$547,2,FALSE))</f>
        <v/>
      </c>
      <c r="FT68" t="str">
        <f>IF(ISERROR(MATCH(FT$1,'CSC Mitre'!BO$1:BO$220,0)),"",VLOOKUP(FT$1,'Tactic Recode'!$A$1:$B$547,2,FALSE))</f>
        <v/>
      </c>
      <c r="FU68" t="str">
        <f>IF(ISERROR(MATCH(FU$1,'CSC Mitre'!BO$1:BO$220,0)),"",VLOOKUP(FU$1,'Tactic Recode'!$A$1:$B$547,2,FALSE))</f>
        <v/>
      </c>
      <c r="FV68" t="str">
        <f>IF(ISERROR(MATCH(FV$1,'CSC Mitre'!BO$1:BO$220,0)),"",VLOOKUP(FV$1,'Tactic Recode'!$A$1:$B$547,2,FALSE))</f>
        <v/>
      </c>
      <c r="FW68" t="str">
        <f>IF(ISERROR(MATCH(FW$1,'CSC Mitre'!BO$1:BO$220,0)),"",VLOOKUP(FW$1,'Tactic Recode'!$A$1:$B$547,2,FALSE))</f>
        <v/>
      </c>
      <c r="FX68" t="str">
        <f>IF(ISERROR(MATCH(FX$1,'CSC Mitre'!BO$1:BO$220,0)),"",VLOOKUP(FX$1,'Tactic Recode'!$A$1:$B$547,2,FALSE))</f>
        <v/>
      </c>
      <c r="FY68" t="str">
        <f>IF(ISERROR(MATCH(FY$1,'CSC Mitre'!BO$1:BO$220,0)),"",VLOOKUP(FY$1,'Tactic Recode'!$A$1:$B$547,2,FALSE))</f>
        <v/>
      </c>
      <c r="FZ68" t="str">
        <f>IF(ISERROR(MATCH(FZ$1,'CSC Mitre'!BO$1:BO$220,0)),"",VLOOKUP(FZ$1,'Tactic Recode'!$A$1:$B$547,2,FALSE))</f>
        <v/>
      </c>
      <c r="GA68" t="str">
        <f>IF(ISERROR(MATCH(GA$1,'CSC Mitre'!BO$1:BO$220,0)),"",VLOOKUP(GA$1,'Tactic Recode'!$A$1:$B$547,2,FALSE))</f>
        <v/>
      </c>
      <c r="GB68" t="str">
        <f>IF(ISERROR(MATCH(GB$1,'CSC Mitre'!BO$1:BO$220,0)),"",VLOOKUP(GB$1,'Tactic Recode'!$A$1:$B$547,2,FALSE))</f>
        <v/>
      </c>
      <c r="GC68" t="str">
        <f>IF(ISERROR(MATCH(GC$1,'CSC Mitre'!BO$1:BO$220,0)),"",VLOOKUP(GC$1,'Tactic Recode'!$A$1:$B$547,2,FALSE))</f>
        <v/>
      </c>
      <c r="GD68" t="str">
        <f>IF(ISERROR(MATCH(GD$1,'CSC Mitre'!BO$1:BO$220,0)),"",VLOOKUP(GD$1,'Tactic Recode'!$A$1:$B$547,2,FALSE))</f>
        <v/>
      </c>
      <c r="GE68" t="str">
        <f>IF(ISERROR(MATCH(GE$1,'CSC Mitre'!BO$1:BO$220,0)),"",VLOOKUP(GE$1,'Tactic Recode'!$A$1:$B$547,2,FALSE))</f>
        <v/>
      </c>
      <c r="GF68" t="str">
        <f>IF(ISERROR(MATCH(GF$1,'CSC Mitre'!BO$1:BO$220,0)),"",VLOOKUP(GF$1,'Tactic Recode'!$A$1:$B$547,2,FALSE))</f>
        <v/>
      </c>
      <c r="GG68" t="str">
        <f>IF(ISERROR(MATCH(GG$1,'CSC Mitre'!BO$1:BO$220,0)),"",VLOOKUP(GG$1,'Tactic Recode'!$A$1:$B$547,2,FALSE))</f>
        <v/>
      </c>
      <c r="GH68" t="str">
        <f>IF(ISERROR(MATCH(GH$1,'CSC Mitre'!BO$1:BO$220,0)),"",VLOOKUP(GH$1,'Tactic Recode'!$A$1:$B$547,2,FALSE))</f>
        <v/>
      </c>
      <c r="GI68" t="str">
        <f>IF(ISERROR(MATCH(GI$1,'CSC Mitre'!BO$1:BO$220,0)),"",VLOOKUP(GI$1,'Tactic Recode'!$A$1:$B$547,2,FALSE))</f>
        <v/>
      </c>
      <c r="GJ68" t="str">
        <f>IF(ISERROR(MATCH(GJ$1,'CSC Mitre'!BO$1:BO$220,0)),"",VLOOKUP(GJ$1,'Tactic Recode'!$A$1:$B$547,2,FALSE))</f>
        <v/>
      </c>
      <c r="GK68" t="str">
        <f>IF(ISERROR(MATCH(GK$1,'CSC Mitre'!BO$1:BO$220,0)),"",VLOOKUP(GK$1,'Tactic Recode'!$A$1:$B$547,2,FALSE))</f>
        <v/>
      </c>
      <c r="GL68" t="str">
        <f>IF(ISERROR(MATCH(GL$1,'CSC Mitre'!BO$1:BO$220,0)),"",VLOOKUP(GL$1,'Tactic Recode'!$A$1:$B$547,2,FALSE))</f>
        <v/>
      </c>
      <c r="GM68" t="str">
        <f>IF(ISERROR(MATCH(GM$1,'CSC Mitre'!BO$1:BO$220,0)),"",VLOOKUP(GM$1,'Tactic Recode'!$A$1:$B$547,2,FALSE))</f>
        <v/>
      </c>
      <c r="GN68" t="str">
        <f>IF(ISERROR(MATCH(GN$1,'CSC Mitre'!BO$1:BO$220,0)),"",VLOOKUP(GN$1,'Tactic Recode'!$A$1:$B$547,2,FALSE))</f>
        <v/>
      </c>
      <c r="GO68" t="str">
        <f>IF(ISERROR(MATCH(GO$1,'CSC Mitre'!BO$1:BO$220,0)),"",VLOOKUP(GO$1,'Tactic Recode'!$A$1:$B$547,2,FALSE))</f>
        <v/>
      </c>
      <c r="GP68" t="str">
        <f>IF(ISERROR(MATCH(GP$1,'CSC Mitre'!BO$1:BO$220,0)),"",VLOOKUP(GP$1,'Tactic Recode'!$A$1:$B$547,2,FALSE))</f>
        <v/>
      </c>
      <c r="GQ68" t="str">
        <f>IF(ISERROR(MATCH(GQ$1,'CSC Mitre'!BO$1:BO$220,0)),"",VLOOKUP(GQ$1,'Tactic Recode'!$A$1:$B$547,2,FALSE))</f>
        <v/>
      </c>
      <c r="GR68" t="str">
        <f>IF(ISERROR(MATCH(GR$1,'CSC Mitre'!BO$1:BO$220,0)),"",VLOOKUP(GR$1,'Tactic Recode'!$A$1:$B$547,2,FALSE))</f>
        <v/>
      </c>
      <c r="GS68" t="str">
        <f>IF(ISERROR(MATCH(GS$1,'CSC Mitre'!BO$1:BO$220,0)),"",VLOOKUP(GS$1,'Tactic Recode'!$A$1:$B$547,2,FALSE))</f>
        <v/>
      </c>
      <c r="GT68" t="str">
        <f>IF(ISERROR(MATCH(GT$1,'CSC Mitre'!BO$1:BO$220,0)),"",VLOOKUP(GT$1,'Tactic Recode'!$A$1:$B$547,2,FALSE))</f>
        <v/>
      </c>
      <c r="GU68" t="str">
        <f>IF(ISERROR(MATCH(GU$1,'CSC Mitre'!BO$1:BO$220,0)),"",VLOOKUP(GU$1,'Tactic Recode'!$A$1:$B$547,2,FALSE))</f>
        <v/>
      </c>
      <c r="GV68" t="str">
        <f>IF(ISERROR(MATCH(GV$1,'CSC Mitre'!BO$1:BO$220,0)),"",VLOOKUP(GV$1,'Tactic Recode'!$A$1:$B$547,2,FALSE))</f>
        <v/>
      </c>
      <c r="GW68" t="str">
        <f>IF(ISERROR(MATCH(GW$1,'CSC Mitre'!BO$1:BO$220,0)),"",VLOOKUP(GW$1,'Tactic Recode'!$A$1:$B$547,2,FALSE))</f>
        <v/>
      </c>
      <c r="GX68" t="str">
        <f>IF(ISERROR(MATCH(GX$1,'CSC Mitre'!BO$1:BO$220,0)),"",VLOOKUP(GX$1,'Tactic Recode'!$A$1:$B$547,2,FALSE))</f>
        <v/>
      </c>
      <c r="GY68" t="str">
        <f>IF(ISERROR(MATCH(GY$1,'CSC Mitre'!BO$1:BO$220,0)),"",VLOOKUP(GY$1,'Tactic Recode'!$A$1:$B$547,2,FALSE))</f>
        <v/>
      </c>
      <c r="GZ68" t="str">
        <f>IF(ISERROR(MATCH(GZ$1,'CSC Mitre'!BO$1:BO$220,0)),"",VLOOKUP(GZ$1,'Tactic Recode'!$A$1:$B$547,2,FALSE))</f>
        <v/>
      </c>
      <c r="HA68" t="str">
        <f>IF(ISERROR(MATCH(HA$1,'CSC Mitre'!BO$1:BO$220,0)),"",VLOOKUP(HA$1,'Tactic Recode'!$A$1:$B$547,2,FALSE))</f>
        <v/>
      </c>
      <c r="HB68" t="str">
        <f>IF(ISERROR(MATCH(HB$1,'CSC Mitre'!BO$1:BO$220,0)),"",VLOOKUP(HB$1,'Tactic Recode'!$A$1:$B$547,2,FALSE))</f>
        <v/>
      </c>
      <c r="HC68" t="str">
        <f>IF(ISERROR(MATCH(HC$1,'CSC Mitre'!BO$1:BO$220,0)),"",VLOOKUP(HC$1,'Tactic Recode'!$A$1:$B$547,2,FALSE))</f>
        <v/>
      </c>
      <c r="HD68" t="str">
        <f>IF(ISERROR(MATCH(HD$1,'CSC Mitre'!BO$1:BO$220,0)),"",VLOOKUP(HD$1,'Tactic Recode'!$A$1:$B$547,2,FALSE))</f>
        <v/>
      </c>
      <c r="HE68" t="str">
        <f>IF(ISERROR(MATCH(HE$1,'CSC Mitre'!BO$1:BO$220,0)),"",VLOOKUP(HE$1,'Tactic Recode'!$A$1:$B$547,2,FALSE))</f>
        <v/>
      </c>
      <c r="HF68" t="str">
        <f>IF(ISERROR(MATCH(HF$1,'CSC Mitre'!BO$1:BO$220,0)),"",VLOOKUP(HF$1,'Tactic Recode'!$A$1:$B$547,2,FALSE))</f>
        <v/>
      </c>
      <c r="HG68" t="str">
        <f>IF(ISERROR(MATCH(HG$1,'CSC Mitre'!BO$1:BO$220,0)),"",VLOOKUP(HG$1,'Tactic Recode'!$A$1:$B$547,2,FALSE))</f>
        <v/>
      </c>
      <c r="HH68" t="str">
        <f>IF(ISERROR(MATCH(HH$1,'CSC Mitre'!BO$1:BO$220,0)),"",VLOOKUP(HH$1,'Tactic Recode'!$A$1:$B$547,2,FALSE))</f>
        <v/>
      </c>
      <c r="HI68" t="str">
        <f>IF(ISERROR(MATCH(HI$1,'CSC Mitre'!BO$1:BO$220,0)),"",VLOOKUP(HI$1,'Tactic Recode'!$A$1:$B$547,2,FALSE))</f>
        <v/>
      </c>
      <c r="HJ68" t="str">
        <f>IF(ISERROR(MATCH(HJ$1,'CSC Mitre'!BO$1:BO$220,0)),"",VLOOKUP(HJ$1,'Tactic Recode'!$A$1:$B$547,2,FALSE))</f>
        <v/>
      </c>
      <c r="HK68" t="str">
        <f>IF(ISERROR(MATCH(HK$1,'CSC Mitre'!BO$1:BO$220,0)),"",VLOOKUP(HK$1,'Tactic Recode'!$A$1:$B$547,2,FALSE))</f>
        <v/>
      </c>
      <c r="HL68" t="str">
        <f>IF(ISERROR(MATCH(HL$1,'CSC Mitre'!BO$1:BO$220,0)),"",VLOOKUP(HL$1,'Tactic Recode'!$A$1:$B$547,2,FALSE))</f>
        <v/>
      </c>
      <c r="HM68" t="str">
        <f>IF(ISERROR(MATCH(HM$1,'CSC Mitre'!BO$1:BO$220,0)),"",VLOOKUP(HM$1,'Tactic Recode'!$A$1:$B$547,2,FALSE))</f>
        <v/>
      </c>
      <c r="HN68" t="str">
        <f>IF(ISERROR(MATCH(HN$1,'CSC Mitre'!BO$1:BO$220,0)),"",VLOOKUP(HN$1,'Tactic Recode'!$A$1:$B$547,2,FALSE))</f>
        <v/>
      </c>
      <c r="HO68" t="str">
        <f>IF(ISERROR(MATCH(HO$1,'CSC Mitre'!BO$1:BO$220,0)),"",VLOOKUP(HO$1,'Tactic Recode'!$A$1:$B$547,2,FALSE))</f>
        <v/>
      </c>
      <c r="HP68" t="str">
        <f>IF(ISERROR(MATCH(HP$1,'CSC Mitre'!BO$1:BO$220,0)),"",VLOOKUP(HP$1,'Tactic Recode'!$A$1:$B$547,2,FALSE))</f>
        <v/>
      </c>
      <c r="HQ68" t="str">
        <f>IF(ISERROR(MATCH(HQ$1,'CSC Mitre'!BO$1:BO$220,0)),"",VLOOKUP(HQ$1,'Tactic Recode'!$A$1:$B$547,2,FALSE))</f>
        <v/>
      </c>
      <c r="HR68" t="str">
        <f>IF(ISERROR(MATCH(HR$1,'CSC Mitre'!BO$1:BO$220,0)),"",VLOOKUP(HR$1,'Tactic Recode'!$A$1:$B$547,2,FALSE))</f>
        <v/>
      </c>
      <c r="HS68" t="str">
        <f>IF(ISERROR(MATCH(HS$1,'CSC Mitre'!BO$1:BO$220,0)),"",VLOOKUP(HS$1,'Tactic Recode'!$A$1:$B$547,2,FALSE))</f>
        <v/>
      </c>
      <c r="HT68" t="str">
        <f>IF(ISERROR(MATCH(HT$1,'CSC Mitre'!BO$1:BO$220,0)),"",VLOOKUP(HT$1,'Tactic Recode'!$A$1:$B$547,2,FALSE))</f>
        <v/>
      </c>
      <c r="HU68" t="str">
        <f>IF(ISERROR(MATCH(HU$1,'CSC Mitre'!BO$1:BO$220,0)),"",VLOOKUP(HU$1,'Tactic Recode'!$A$1:$B$547,2,FALSE))</f>
        <v/>
      </c>
      <c r="HV68" t="str">
        <f>IF(ISERROR(MATCH(HV$1,'CSC Mitre'!BO$1:BO$220,0)),"",VLOOKUP(HV$1,'Tactic Recode'!$A$1:$B$547,2,FALSE))</f>
        <v/>
      </c>
      <c r="HW68" t="str">
        <f>IF(ISERROR(MATCH(HW$1,'CSC Mitre'!BO$1:BO$220,0)),"",VLOOKUP(HW$1,'Tactic Recode'!$A$1:$B$547,2,FALSE))</f>
        <v/>
      </c>
      <c r="HX68" t="str">
        <f>IF(ISERROR(MATCH(HX$1,'CSC Mitre'!BO$1:BO$220,0)),"",VLOOKUP(HX$1,'Tactic Recode'!$A$1:$B$547,2,FALSE))</f>
        <v/>
      </c>
      <c r="HY68" t="str">
        <f>IF(ISERROR(MATCH(HY$1,'CSC Mitre'!BO$1:BO$220,0)),"",VLOOKUP(HY$1,'Tactic Recode'!$A$1:$B$547,2,FALSE))</f>
        <v/>
      </c>
      <c r="HZ68" t="str">
        <f>IF(ISERROR(MATCH(HZ$1,'CSC Mitre'!BO$1:BO$220,0)),"",VLOOKUP(HZ$1,'Tactic Recode'!$A$1:$B$547,2,FALSE))</f>
        <v/>
      </c>
      <c r="IA68" t="str">
        <f>IF(ISERROR(MATCH(IA$1,'CSC Mitre'!BO$1:BO$220,0)),"",VLOOKUP(IA$1,'Tactic Recode'!$A$1:$B$547,2,FALSE))</f>
        <v/>
      </c>
      <c r="IB68" t="str">
        <f>IF(ISERROR(MATCH(IB$1,'CSC Mitre'!BO$1:BO$220,0)),"",VLOOKUP(IB$1,'Tactic Recode'!$A$1:$B$547,2,FALSE))</f>
        <v/>
      </c>
      <c r="IC68" t="str">
        <f>IF(ISERROR(MATCH(IC$1,'CSC Mitre'!BO$1:BO$220,0)),"",VLOOKUP(IC$1,'Tactic Recode'!$A$1:$B$547,2,FALSE))</f>
        <v/>
      </c>
      <c r="ID68" t="str">
        <f>IF(ISERROR(MATCH(ID$1,'CSC Mitre'!BO$1:BO$220,0)),"",VLOOKUP(ID$1,'Tactic Recode'!$A$1:$B$547,2,FALSE))</f>
        <v/>
      </c>
      <c r="IE68" t="str">
        <f>IF(ISERROR(MATCH(IE$1,'CSC Mitre'!BO$1:BO$220,0)),"",VLOOKUP(IE$1,'Tactic Recode'!$A$1:$B$547,2,FALSE))</f>
        <v/>
      </c>
      <c r="IF68" t="str">
        <f>IF(ISERROR(MATCH(IF$1,'CSC Mitre'!BO$1:BO$220,0)),"",VLOOKUP(IF$1,'Tactic Recode'!$A$1:$B$547,2,FALSE))</f>
        <v/>
      </c>
      <c r="IG68" t="str">
        <f>IF(ISERROR(MATCH(IG$1,'CSC Mitre'!BO$1:BO$220,0)),"",VLOOKUP(IG$1,'Tactic Recode'!$A$1:$B$547,2,FALSE))</f>
        <v/>
      </c>
      <c r="IH68" t="str">
        <f>IF(ISERROR(MATCH(IH$1,'CSC Mitre'!BO$1:BO$220,0)),"",VLOOKUP(IH$1,'Tactic Recode'!$A$1:$B$547,2,FALSE))</f>
        <v/>
      </c>
      <c r="II68" t="str">
        <f>IF(ISERROR(MATCH(II$1,'CSC Mitre'!BO$1:BO$220,0)),"",VLOOKUP(II$1,'Tactic Recode'!$A$1:$B$547,2,FALSE))</f>
        <v/>
      </c>
      <c r="IJ68" t="str">
        <f>IF(ISERROR(MATCH(IJ$1,'CSC Mitre'!BO$1:BO$220,0)),"",VLOOKUP(IJ$1,'Tactic Recode'!$A$1:$B$547,2,FALSE))</f>
        <v/>
      </c>
      <c r="IK68" t="str">
        <f>IF(ISERROR(MATCH(IK$1,'CSC Mitre'!BO$1:BO$220,0)),"",VLOOKUP(IK$1,'Tactic Recode'!$A$1:$B$547,2,FALSE))</f>
        <v/>
      </c>
      <c r="IL68" t="str">
        <f>IF(ISERROR(MATCH(IL$1,'CSC Mitre'!BO$1:BO$220,0)),"",VLOOKUP(IL$1,'Tactic Recode'!$A$1:$B$547,2,FALSE))</f>
        <v/>
      </c>
      <c r="IM68" t="str">
        <f>IF(ISERROR(MATCH(IM$1,'CSC Mitre'!BO$1:BO$220,0)),"",VLOOKUP(IM$1,'Tactic Recode'!$A$1:$B$547,2,FALSE))</f>
        <v/>
      </c>
      <c r="IN68" t="str">
        <f>IF(ISERROR(MATCH(IN$1,'CSC Mitre'!BO$1:BO$220,0)),"",VLOOKUP(IN$1,'Tactic Recode'!$A$1:$B$547,2,FALSE))</f>
        <v/>
      </c>
      <c r="IO68" t="str">
        <f>IF(ISERROR(MATCH(IO$1,'CSC Mitre'!BO$1:BO$220,0)),"",VLOOKUP(IO$1,'Tactic Recode'!$A$1:$B$547,2,FALSE))</f>
        <v/>
      </c>
      <c r="IP68" t="str">
        <f>IF(ISERROR(MATCH(IP$1,'CSC Mitre'!BO$1:BO$220,0)),"",VLOOKUP(IP$1,'Tactic Recode'!$A$1:$B$547,2,FALSE))</f>
        <v/>
      </c>
      <c r="IQ68" t="str">
        <f>IF(ISERROR(MATCH(IQ$1,'CSC Mitre'!BO$1:BO$220,0)),"",VLOOKUP(IQ$1,'Tactic Recode'!$A$1:$B$547,2,FALSE))</f>
        <v/>
      </c>
      <c r="IR68" t="str">
        <f>IF(ISERROR(MATCH(IR$1,'CSC Mitre'!BO$1:BO$220,0)),"",VLOOKUP(IR$1,'Tactic Recode'!$A$1:$B$547,2,FALSE))</f>
        <v/>
      </c>
      <c r="IS68" t="str">
        <f>IF(ISERROR(MATCH(IS$1,'CSC Mitre'!BO$1:BO$220,0)),"",VLOOKUP(IS$1,'Tactic Recode'!$A$1:$B$547,2,FALSE))</f>
        <v/>
      </c>
      <c r="IT68" t="str">
        <f>IF(ISERROR(MATCH(IT$1,'CSC Mitre'!BO$1:BO$220,0)),"",VLOOKUP(IT$1,'Tactic Recode'!$A$1:$B$547,2,FALSE))</f>
        <v/>
      </c>
      <c r="IU68" t="str">
        <f>IF(ISERROR(MATCH(IU$1,'CSC Mitre'!BO$1:BO$220,0)),"",VLOOKUP(IU$1,'Tactic Recode'!$A$1:$B$547,2,FALSE))</f>
        <v/>
      </c>
      <c r="IV68" t="str">
        <f>IF(ISERROR(MATCH(IV$1,'CSC Mitre'!BO$1:BO$220,0)),"",VLOOKUP(IV$1,'Tactic Recode'!$A$1:$B$547,2,FALSE))</f>
        <v/>
      </c>
      <c r="IW68" t="str">
        <f>IF(ISERROR(MATCH(IW$1,'CSC Mitre'!BO$1:BO$220,0)),"",VLOOKUP(IW$1,'Tactic Recode'!$A$1:$B$547,2,FALSE))</f>
        <v/>
      </c>
      <c r="IX68" t="str">
        <f>IF(ISERROR(MATCH(IX$1,'CSC Mitre'!BO$1:BO$220,0)),"",VLOOKUP(IX$1,'Tactic Recode'!$A$1:$B$547,2,FALSE))</f>
        <v/>
      </c>
      <c r="IY68" t="str">
        <f>IF(ISERROR(MATCH(IY$1,'CSC Mitre'!BO$1:BO$220,0)),"",VLOOKUP(IY$1,'Tactic Recode'!$A$1:$B$547,2,FALSE))</f>
        <v/>
      </c>
      <c r="IZ68" t="str">
        <f>IF(ISERROR(MATCH(IZ$1,'CSC Mitre'!BO$1:BO$220,0)),"",VLOOKUP(IZ$1,'Tactic Recode'!$A$1:$B$547,2,FALSE))</f>
        <v/>
      </c>
      <c r="JA68" t="str">
        <f>IF(ISERROR(MATCH(JA$1,'CSC Mitre'!BO$1:BO$220,0)),"",VLOOKUP(JA$1,'Tactic Recode'!$A$1:$B$547,2,FALSE))</f>
        <v/>
      </c>
      <c r="JB68" t="str">
        <f>IF(ISERROR(MATCH(JB$1,'CSC Mitre'!BO$1:BO$220,0)),"",VLOOKUP(JB$1,'Tactic Recode'!$A$1:$B$547,2,FALSE))</f>
        <v/>
      </c>
      <c r="JC68" t="str">
        <f>IF(ISERROR(MATCH(JC$1,'CSC Mitre'!BO$1:BO$220,0)),"",VLOOKUP(JC$1,'Tactic Recode'!$A$1:$B$547,2,FALSE))</f>
        <v/>
      </c>
      <c r="JD68" t="str">
        <f>IF(ISERROR(MATCH(JD$1,'CSC Mitre'!BO$1:BO$220,0)),"",VLOOKUP(JD$1,'Tactic Recode'!$A$1:$B$547,2,FALSE))</f>
        <v/>
      </c>
      <c r="JE68" t="str">
        <f>IF(ISERROR(MATCH(JE$1,'CSC Mitre'!BO$1:BO$220,0)),"",VLOOKUP(JE$1,'Tactic Recode'!$A$1:$B$547,2,FALSE))</f>
        <v/>
      </c>
      <c r="JF68" t="str">
        <f>IF(ISERROR(MATCH(JF$1,'CSC Mitre'!BO$1:BO$220,0)),"",VLOOKUP(JF$1,'Tactic Recode'!$A$1:$B$547,2,FALSE))</f>
        <v/>
      </c>
      <c r="JG68" t="str">
        <f>IF(ISERROR(MATCH(JG$1,'CSC Mitre'!BO$1:BO$220,0)),"",VLOOKUP(JG$1,'Tactic Recode'!$A$1:$B$547,2,FALSE))</f>
        <v/>
      </c>
      <c r="JH68" t="str">
        <f>IF(ISERROR(MATCH(JH$1,'CSC Mitre'!BO$1:BO$220,0)),"",VLOOKUP(JH$1,'Tactic Recode'!$A$1:$B$547,2,FALSE))</f>
        <v/>
      </c>
      <c r="JI68" t="str">
        <f>IF(ISERROR(MATCH(JI$1,'CSC Mitre'!BO$1:BO$220,0)),"",VLOOKUP(JI$1,'Tactic Recode'!$A$1:$B$547,2,FALSE))</f>
        <v/>
      </c>
      <c r="JJ68" t="str">
        <f>IF(ISERROR(MATCH(JJ$1,'CSC Mitre'!BO$1:BO$220,0)),"",VLOOKUP(JJ$1,'Tactic Recode'!$A$1:$B$547,2,FALSE))</f>
        <v/>
      </c>
      <c r="JK68" t="str">
        <f>IF(ISERROR(MATCH(JK$1,'CSC Mitre'!BO$1:BO$220,0)),"",VLOOKUP(JK$1,'Tactic Recode'!$A$1:$B$547,2,FALSE))</f>
        <v/>
      </c>
      <c r="JL68" t="str">
        <f>IF(ISERROR(MATCH(JL$1,'CSC Mitre'!BO$1:BO$220,0)),"",VLOOKUP(JL$1,'Tactic Recode'!$A$1:$B$547,2,FALSE))</f>
        <v/>
      </c>
      <c r="JM68" t="str">
        <f>IF(ISERROR(MATCH(JM$1,'CSC Mitre'!BO$1:BO$220,0)),"",VLOOKUP(JM$1,'Tactic Recode'!$A$1:$B$547,2,FALSE))</f>
        <v/>
      </c>
      <c r="JN68" t="str">
        <f>IF(ISERROR(MATCH(JN$1,'CSC Mitre'!BO$1:BO$220,0)),"",VLOOKUP(JN$1,'Tactic Recode'!$A$1:$B$547,2,FALSE))</f>
        <v/>
      </c>
      <c r="JO68" t="str">
        <f>IF(ISERROR(MATCH(JO$1,'CSC Mitre'!BO$1:BO$220,0)),"",VLOOKUP(JO$1,'Tactic Recode'!$A$1:$B$547,2,FALSE))</f>
        <v/>
      </c>
      <c r="JP68" t="str">
        <f>IF(ISERROR(MATCH(JP$1,'CSC Mitre'!BO$1:BO$220,0)),"",VLOOKUP(JP$1,'Tactic Recode'!$A$1:$B$547,2,FALSE))</f>
        <v/>
      </c>
      <c r="JQ68" t="str">
        <f>IF(ISERROR(MATCH(JQ$1,'CSC Mitre'!BO$1:BO$220,0)),"",VLOOKUP(JQ$1,'Tactic Recode'!$A$1:$B$547,2,FALSE))</f>
        <v/>
      </c>
      <c r="JR68" t="str">
        <f>IF(ISERROR(MATCH(JR$1,'CSC Mitre'!BO$1:BO$220,0)),"",VLOOKUP(JR$1,'Tactic Recode'!$A$1:$B$547,2,FALSE))</f>
        <v/>
      </c>
      <c r="JS68" t="str">
        <f>IF(ISERROR(MATCH(JS$1,'CSC Mitre'!BO$1:BO$220,0)),"",VLOOKUP(JS$1,'Tactic Recode'!$A$1:$B$547,2,FALSE))</f>
        <v/>
      </c>
      <c r="JT68" t="str">
        <f>IF(ISERROR(MATCH(JT$1,'CSC Mitre'!BO$1:BO$220,0)),"",VLOOKUP(JT$1,'Tactic Recode'!$A$1:$B$547,2,FALSE))</f>
        <v/>
      </c>
      <c r="JU68" t="str">
        <f>IF(ISERROR(MATCH(JU$1,'CSC Mitre'!BO$1:BO$220,0)),"",VLOOKUP(JU$1,'Tactic Recode'!$A$1:$B$547,2,FALSE))</f>
        <v/>
      </c>
      <c r="JV68" t="str">
        <f>IF(ISERROR(MATCH(JV$1,'CSC Mitre'!BO$1:BO$220,0)),"",VLOOKUP(JV$1,'Tactic Recode'!$A$1:$B$547,2,FALSE))</f>
        <v/>
      </c>
      <c r="JW68" t="str">
        <f>IF(ISERROR(MATCH(JW$1,'CSC Mitre'!BO$1:BO$220,0)),"",VLOOKUP(JW$1,'Tactic Recode'!$A$1:$B$547,2,FALSE))</f>
        <v/>
      </c>
      <c r="JX68" t="str">
        <f>IF(ISERROR(MATCH(JX$1,'CSC Mitre'!BO$1:BO$220,0)),"",VLOOKUP(JX$1,'Tactic Recode'!$A$1:$B$547,2,FALSE))</f>
        <v/>
      </c>
      <c r="JY68" t="str">
        <f>IF(ISERROR(MATCH(JY$1,'CSC Mitre'!BO$1:BO$220,0)),"",VLOOKUP(JY$1,'Tactic Recode'!$A$1:$B$547,2,FALSE))</f>
        <v/>
      </c>
      <c r="JZ68" t="str">
        <f>IF(ISERROR(MATCH(JZ$1,'CSC Mitre'!BO$1:BO$220,0)),"",VLOOKUP(JZ$1,'Tactic Recode'!$A$1:$B$547,2,FALSE))</f>
        <v/>
      </c>
      <c r="KA68" t="str">
        <f>IF(ISERROR(MATCH(KA$1,'CSC Mitre'!BO$1:BO$220,0)),"",VLOOKUP(KA$1,'Tactic Recode'!$A$1:$B$547,2,FALSE))</f>
        <v/>
      </c>
      <c r="KB68" t="str">
        <f>IF(ISERROR(MATCH(KB$1,'CSC Mitre'!BO$1:BO$220,0)),"",VLOOKUP(KB$1,'Tactic Recode'!$A$1:$B$547,2,FALSE))</f>
        <v/>
      </c>
      <c r="KC68" t="str">
        <f>IF(ISERROR(MATCH(KC$1,'CSC Mitre'!BO$1:BO$220,0)),"",VLOOKUP(KC$1,'Tactic Recode'!$A$1:$B$547,2,FALSE))</f>
        <v/>
      </c>
      <c r="KD68" t="str">
        <f>IF(ISERROR(MATCH(KD$1,'CSC Mitre'!BO$1:BO$220,0)),"",VLOOKUP(KD$1,'Tactic Recode'!$A$1:$B$547,2,FALSE))</f>
        <v/>
      </c>
      <c r="KE68" t="str">
        <f>IF(ISERROR(MATCH(KE$1,'CSC Mitre'!BO$1:BO$220,0)),"",VLOOKUP(KE$1,'Tactic Recode'!$A$1:$B$547,2,FALSE))</f>
        <v/>
      </c>
      <c r="KF68" t="str">
        <f>IF(ISERROR(MATCH(KF$1,'CSC Mitre'!BO$1:BO$220,0)),"",VLOOKUP(KF$1,'Tactic Recode'!$A$1:$B$547,2,FALSE))</f>
        <v/>
      </c>
      <c r="KG68" t="str">
        <f>IF(ISERROR(MATCH(KG$1,'CSC Mitre'!BO$1:BO$220,0)),"",VLOOKUP(KG$1,'Tactic Recode'!$A$1:$B$547,2,FALSE))</f>
        <v/>
      </c>
      <c r="KH68" t="str">
        <f>IF(ISERROR(MATCH(KH$1,'CSC Mitre'!BO$1:BO$220,0)),"",VLOOKUP(KH$1,'Tactic Recode'!$A$1:$B$547,2,FALSE))</f>
        <v/>
      </c>
      <c r="KI68" t="str">
        <f>IF(ISERROR(MATCH(KI$1,'CSC Mitre'!BO$1:BO$220,0)),"",VLOOKUP(KI$1,'Tactic Recode'!$A$1:$B$547,2,FALSE))</f>
        <v/>
      </c>
      <c r="KJ68" t="str">
        <f>IF(ISERROR(MATCH(KJ$1,'CSC Mitre'!BO$1:BO$220,0)),"",VLOOKUP(KJ$1,'Tactic Recode'!$A$1:$B$547,2,FALSE))</f>
        <v/>
      </c>
      <c r="KK68" t="str">
        <f>IF(ISERROR(MATCH(KK$1,'CSC Mitre'!BO$1:BO$220,0)),"",VLOOKUP(KK$1,'Tactic Recode'!$A$1:$B$547,2,FALSE))</f>
        <v/>
      </c>
      <c r="KL68" t="str">
        <f>IF(ISERROR(MATCH(KL$1,'CSC Mitre'!BO$1:BO$220,0)),"",VLOOKUP(KL$1,'Tactic Recode'!$A$1:$B$547,2,FALSE))</f>
        <v/>
      </c>
      <c r="KM68" t="str">
        <f>IF(ISERROR(MATCH(KM$1,'CSC Mitre'!BO$1:BO$220,0)),"",VLOOKUP(KM$1,'Tactic Recode'!$A$1:$B$547,2,FALSE))</f>
        <v/>
      </c>
      <c r="KN68" t="str">
        <f>IF(ISERROR(MATCH(KN$1,'CSC Mitre'!BO$1:BO$220,0)),"",VLOOKUP(KN$1,'Tactic Recode'!$A$1:$B$547,2,FALSE))</f>
        <v/>
      </c>
      <c r="KO68" t="str">
        <f>IF(ISERROR(MATCH(KO$1,'CSC Mitre'!BO$1:BO$220,0)),"",VLOOKUP(KO$1,'Tactic Recode'!$A$1:$B$547,2,FALSE))</f>
        <v/>
      </c>
      <c r="KP68" t="str">
        <f>IF(ISERROR(MATCH(KP$1,'CSC Mitre'!BO$1:BO$220,0)),"",VLOOKUP(KP$1,'Tactic Recode'!$A$1:$B$547,2,FALSE))</f>
        <v/>
      </c>
      <c r="KQ68" t="str">
        <f>IF(ISERROR(MATCH(KQ$1,'CSC Mitre'!BO$1:BO$220,0)),"",VLOOKUP(KQ$1,'Tactic Recode'!$A$1:$B$547,2,FALSE))</f>
        <v/>
      </c>
      <c r="KR68" t="str">
        <f>IF(ISERROR(MATCH(KR$1,'CSC Mitre'!BO$1:BO$220,0)),"",VLOOKUP(KR$1,'Tactic Recode'!$A$1:$B$547,2,FALSE))</f>
        <v/>
      </c>
      <c r="KS68" t="str">
        <f>IF(ISERROR(MATCH(KS$1,'CSC Mitre'!BO$1:BO$220,0)),"",VLOOKUP(KS$1,'Tactic Recode'!$A$1:$B$547,2,FALSE))</f>
        <v/>
      </c>
      <c r="KT68" t="str">
        <f>IF(ISERROR(MATCH(KT$1,'CSC Mitre'!BO$1:BO$220,0)),"",VLOOKUP(KT$1,'Tactic Recode'!$A$1:$B$547,2,FALSE))</f>
        <v/>
      </c>
      <c r="KU68" t="str">
        <f>IF(ISERROR(MATCH(KU$1,'CSC Mitre'!BO$1:BO$220,0)),"",VLOOKUP(KU$1,'Tactic Recode'!$A$1:$B$547,2,FALSE))</f>
        <v/>
      </c>
      <c r="KV68" t="str">
        <f>IF(ISERROR(MATCH(KV$1,'CSC Mitre'!BO$1:BO$220,0)),"",VLOOKUP(KV$1,'Tactic Recode'!$A$1:$B$547,2,FALSE))</f>
        <v/>
      </c>
      <c r="KW68" t="str">
        <f>IF(ISERROR(MATCH(KW$1,'CSC Mitre'!BO$1:BO$220,0)),"",VLOOKUP(KW$1,'Tactic Recode'!$A$1:$B$547,2,FALSE))</f>
        <v/>
      </c>
      <c r="KX68" t="str">
        <f>IF(ISERROR(MATCH(KX$1,'CSC Mitre'!BO$1:BO$220,0)),"",VLOOKUP(KX$1,'Tactic Recode'!$A$1:$B$547,2,FALSE))</f>
        <v/>
      </c>
      <c r="KY68" t="str">
        <f>IF(ISERROR(MATCH(KY$1,'CSC Mitre'!BO$1:BO$220,0)),"",VLOOKUP(KY$1,'Tactic Recode'!$A$1:$B$547,2,FALSE))</f>
        <v/>
      </c>
      <c r="KZ68" t="str">
        <f>IF(ISERROR(MATCH(KZ$1,'CSC Mitre'!BO$1:BO$220,0)),"",VLOOKUP(KZ$1,'Tactic Recode'!$A$1:$B$547,2,FALSE))</f>
        <v/>
      </c>
      <c r="LA68" t="str">
        <f>IF(ISERROR(MATCH(LA$1,'CSC Mitre'!BO$1:BO$220,0)),"",VLOOKUP(LA$1,'Tactic Recode'!$A$1:$B$547,2,FALSE))</f>
        <v/>
      </c>
      <c r="LB68" t="str">
        <f>IF(ISERROR(MATCH(LB$1,'CSC Mitre'!BO$1:BO$220,0)),"",VLOOKUP(LB$1,'Tactic Recode'!$A$1:$B$547,2,FALSE))</f>
        <v/>
      </c>
      <c r="LC68" t="str">
        <f>IF(ISERROR(MATCH(LC$1,'CSC Mitre'!BO$1:BO$220,0)),"",VLOOKUP(LC$1,'Tactic Recode'!$A$1:$B$547,2,FALSE))</f>
        <v/>
      </c>
      <c r="LD68" t="str">
        <f>IF(ISERROR(MATCH(LD$1,'CSC Mitre'!BO$1:BO$220,0)),"",VLOOKUP(LD$1,'Tactic Recode'!$A$1:$B$547,2,FALSE))</f>
        <v/>
      </c>
      <c r="LE68" t="str">
        <f>IF(ISERROR(MATCH(LE$1,'CSC Mitre'!BO$1:BO$220,0)),"",VLOOKUP(LE$1,'Tactic Recode'!$A$1:$B$547,2,FALSE))</f>
        <v/>
      </c>
      <c r="LF68" t="str">
        <f>IF(ISERROR(MATCH(LF$1,'CSC Mitre'!BO$1:BO$220,0)),"",VLOOKUP(LF$1,'Tactic Recode'!$A$1:$B$547,2,FALSE))</f>
        <v/>
      </c>
      <c r="LG68" t="str">
        <f>IF(ISERROR(MATCH(LG$1,'CSC Mitre'!BO$1:BO$220,0)),"",VLOOKUP(LG$1,'Tactic Recode'!$A$1:$B$547,2,FALSE))</f>
        <v/>
      </c>
      <c r="LH68" t="str">
        <f>IF(ISERROR(MATCH(LH$1,'CSC Mitre'!BO$1:BO$220,0)),"",VLOOKUP(LH$1,'Tactic Recode'!$A$1:$B$547,2,FALSE))</f>
        <v/>
      </c>
      <c r="LI68" t="str">
        <f>IF(ISERROR(MATCH(LI$1,'CSC Mitre'!BO$1:BO$220,0)),"",VLOOKUP(LI$1,'Tactic Recode'!$A$1:$B$547,2,FALSE))</f>
        <v/>
      </c>
      <c r="LJ68" t="str">
        <f>IF(ISERROR(MATCH(LJ$1,'CSC Mitre'!BO$1:BO$220,0)),"",VLOOKUP(LJ$1,'Tactic Recode'!$A$1:$B$547,2,FALSE))</f>
        <v/>
      </c>
      <c r="LK68" t="str">
        <f>IF(ISERROR(MATCH(LK$1,'CSC Mitre'!BO$1:BO$220,0)),"",VLOOKUP(LK$1,'Tactic Recode'!$A$1:$B$547,2,FALSE))</f>
        <v/>
      </c>
      <c r="LL68" t="str">
        <f>IF(ISERROR(MATCH(LL$1,'CSC Mitre'!BO$1:BO$220,0)),"",VLOOKUP(LL$1,'Tactic Recode'!$A$1:$B$547,2,FALSE))</f>
        <v/>
      </c>
      <c r="LM68" t="str">
        <f>IF(ISERROR(MATCH(LM$1,'CSC Mitre'!BO$1:BO$220,0)),"",VLOOKUP(LM$1,'Tactic Recode'!$A$1:$B$547,2,FALSE))</f>
        <v/>
      </c>
      <c r="LN68" t="str">
        <f>IF(ISERROR(MATCH(LN$1,'CSC Mitre'!BO$1:BO$220,0)),"",VLOOKUP(LN$1,'Tactic Recode'!$A$1:$B$547,2,FALSE))</f>
        <v/>
      </c>
      <c r="LO68" t="str">
        <f>IF(ISERROR(MATCH(LO$1,'CSC Mitre'!BO$1:BO$220,0)),"",VLOOKUP(LO$1,'Tactic Recode'!$A$1:$B$547,2,FALSE))</f>
        <v/>
      </c>
      <c r="LP68" t="str">
        <f>IF(ISERROR(MATCH(LP$1,'CSC Mitre'!BO$1:BO$220,0)),"",VLOOKUP(LP$1,'Tactic Recode'!$A$1:$B$547,2,FALSE))</f>
        <v/>
      </c>
      <c r="LQ68" t="str">
        <f>IF(ISERROR(MATCH(LQ$1,'CSC Mitre'!BO$1:BO$220,0)),"",VLOOKUP(LQ$1,'Tactic Recode'!$A$1:$B$547,2,FALSE))</f>
        <v/>
      </c>
      <c r="LR68" t="str">
        <f>IF(ISERROR(MATCH(LR$1,'CSC Mitre'!BO$1:BO$220,0)),"",VLOOKUP(LR$1,'Tactic Recode'!$A$1:$B$547,2,FALSE))</f>
        <v/>
      </c>
      <c r="LS68" t="str">
        <f>IF(ISERROR(MATCH(LS$1,'CSC Mitre'!BO$1:BO$220,0)),"",VLOOKUP(LS$1,'Tactic Recode'!$A$1:$B$547,2,FALSE))</f>
        <v/>
      </c>
      <c r="LT68" t="str">
        <f>IF(ISERROR(MATCH(LT$1,'CSC Mitre'!BO$1:BO$220,0)),"",VLOOKUP(LT$1,'Tactic Recode'!$A$1:$B$547,2,FALSE))</f>
        <v/>
      </c>
      <c r="LU68" t="str">
        <f>IF(ISERROR(MATCH(LU$1,'CSC Mitre'!BO$1:BO$220,0)),"",VLOOKUP(LU$1,'Tactic Recode'!$A$1:$B$547,2,FALSE))</f>
        <v/>
      </c>
      <c r="LV68" t="str">
        <f>IF(ISERROR(MATCH(LV$1,'CSC Mitre'!BO$1:BO$220,0)),"",VLOOKUP(LV$1,'Tactic Recode'!$A$1:$B$547,2,FALSE))</f>
        <v/>
      </c>
      <c r="LW68" t="str">
        <f>IF(ISERROR(MATCH(LW$1,'CSC Mitre'!BO$1:BO$220,0)),"",VLOOKUP(LW$1,'Tactic Recode'!$A$1:$B$547,2,FALSE))</f>
        <v/>
      </c>
      <c r="LX68" t="str">
        <f>IF(ISERROR(MATCH(LX$1,'CSC Mitre'!BO$1:BO$220,0)),"",VLOOKUP(LX$1,'Tactic Recode'!$A$1:$B$547,2,FALSE))</f>
        <v/>
      </c>
      <c r="LY68" t="str">
        <f>IF(ISERROR(MATCH(LY$1,'CSC Mitre'!BO$1:BO$220,0)),"",VLOOKUP(LY$1,'Tactic Recode'!$A$1:$B$547,2,FALSE))</f>
        <v/>
      </c>
      <c r="LZ68" t="str">
        <f>IF(ISERROR(MATCH(LZ$1,'CSC Mitre'!BO$1:BO$220,0)),"",VLOOKUP(LZ$1,'Tactic Recode'!$A$1:$B$547,2,FALSE))</f>
        <v/>
      </c>
      <c r="MA68" t="str">
        <f>IF(ISERROR(MATCH(MA$1,'CSC Mitre'!BO$1:BO$220,0)),"",VLOOKUP(MA$1,'Tactic Recode'!$A$1:$B$547,2,FALSE))</f>
        <v/>
      </c>
      <c r="MB68" t="str">
        <f>IF(ISERROR(MATCH(MB$1,'CSC Mitre'!BO$1:BO$220,0)),"",VLOOKUP(MB$1,'Tactic Recode'!$A$1:$B$547,2,FALSE))</f>
        <v/>
      </c>
      <c r="MC68" t="str">
        <f>IF(ISERROR(MATCH(MC$1,'CSC Mitre'!BO$1:BO$220,0)),"",VLOOKUP(MC$1,'Tactic Recode'!$A$1:$B$547,2,FALSE))</f>
        <v/>
      </c>
      <c r="MD68" t="str">
        <f>IF(ISERROR(MATCH(MD$1,'CSC Mitre'!BO$1:BO$220,0)),"",VLOOKUP(MD$1,'Tactic Recode'!$A$1:$B$547,2,FALSE))</f>
        <v/>
      </c>
      <c r="ME68" t="str">
        <f>IF(ISERROR(MATCH(ME$1,'CSC Mitre'!BO$1:BO$220,0)),"",VLOOKUP(ME$1,'Tactic Recode'!$A$1:$B$547,2,FALSE))</f>
        <v/>
      </c>
      <c r="MF68" t="str">
        <f>IF(ISERROR(MATCH(MF$1,'CSC Mitre'!BO$1:BO$220,0)),"",VLOOKUP(MF$1,'Tactic Recode'!$A$1:$B$547,2,FALSE))</f>
        <v/>
      </c>
      <c r="MG68" t="str">
        <f>IF(ISERROR(MATCH(MG$1,'CSC Mitre'!BO$1:BO$220,0)),"",VLOOKUP(MG$1,'Tactic Recode'!$A$1:$B$547,2,FALSE))</f>
        <v/>
      </c>
      <c r="MH68" t="str">
        <f>IF(ISERROR(MATCH(MH$1,'CSC Mitre'!BO$1:BO$220,0)),"",VLOOKUP(MH$1,'Tactic Recode'!$A$1:$B$547,2,FALSE))</f>
        <v/>
      </c>
      <c r="MI68" t="str">
        <f>IF(ISERROR(MATCH(MI$1,'CSC Mitre'!BO$1:BO$220,0)),"",VLOOKUP(MI$1,'Tactic Recode'!$A$1:$B$547,2,FALSE))</f>
        <v/>
      </c>
      <c r="MJ68" t="str">
        <f>IF(ISERROR(MATCH(MJ$1,'CSC Mitre'!BO$1:BO$220,0)),"",VLOOKUP(MJ$1,'Tactic Recode'!$A$1:$B$547,2,FALSE))</f>
        <v/>
      </c>
      <c r="MK68" t="str">
        <f>IF(ISERROR(MATCH(MK$1,'CSC Mitre'!BO$1:BO$220,0)),"",VLOOKUP(MK$1,'Tactic Recode'!$A$1:$B$547,2,FALSE))</f>
        <v/>
      </c>
      <c r="ML68" t="str">
        <f>IF(ISERROR(MATCH(ML$1,'CSC Mitre'!BO$1:BO$220,0)),"",VLOOKUP(ML$1,'Tactic Recode'!$A$1:$B$547,2,FALSE))</f>
        <v/>
      </c>
      <c r="MM68" t="str">
        <f>IF(ISERROR(MATCH(MM$1,'CSC Mitre'!BO$1:BO$220,0)),"",VLOOKUP(MM$1,'Tactic Recode'!$A$1:$B$547,2,FALSE))</f>
        <v/>
      </c>
      <c r="MN68" t="str">
        <f>IF(ISERROR(MATCH(MN$1,'CSC Mitre'!BO$1:BO$220,0)),"",VLOOKUP(MN$1,'Tactic Recode'!$A$1:$B$547,2,FALSE))</f>
        <v/>
      </c>
      <c r="MO68" t="str">
        <f>IF(ISERROR(MATCH(MO$1,'CSC Mitre'!BO$1:BO$220,0)),"",VLOOKUP(MO$1,'Tactic Recode'!$A$1:$B$547,2,FALSE))</f>
        <v/>
      </c>
      <c r="MP68" t="str">
        <f>IF(ISERROR(MATCH(MP$1,'CSC Mitre'!BO$1:BO$220,0)),"",VLOOKUP(MP$1,'Tactic Recode'!$A$1:$B$547,2,FALSE))</f>
        <v/>
      </c>
      <c r="MQ68" t="str">
        <f>IF(ISERROR(MATCH(MQ$1,'CSC Mitre'!BO$1:BO$220,0)),"",VLOOKUP(MQ$1,'Tactic Recode'!$A$1:$B$547,2,FALSE))</f>
        <v/>
      </c>
      <c r="MR68" t="str">
        <f>IF(ISERROR(MATCH(MR$1,'CSC Mitre'!BO$1:BO$220,0)),"",VLOOKUP(MR$1,'Tactic Recode'!$A$1:$B$547,2,FALSE))</f>
        <v/>
      </c>
      <c r="MS68" t="str">
        <f>IF(ISERROR(MATCH(MS$1,'CSC Mitre'!BO$1:BO$220,0)),"",VLOOKUP(MS$1,'Tactic Recode'!$A$1:$B$547,2,FALSE))</f>
        <v/>
      </c>
      <c r="MT68" t="str">
        <f>IF(ISERROR(MATCH(MT$1,'CSC Mitre'!BO$1:BO$220,0)),"",VLOOKUP(MT$1,'Tactic Recode'!$A$1:$B$547,2,FALSE))</f>
        <v/>
      </c>
      <c r="MU68" t="str">
        <f>IF(ISERROR(MATCH(MU$1,'CSC Mitre'!BO$1:BO$220,0)),"",VLOOKUP(MU$1,'Tactic Recode'!$A$1:$B$547,2,FALSE))</f>
        <v/>
      </c>
      <c r="MV68" t="str">
        <f>IF(ISERROR(MATCH(MV$1,'CSC Mitre'!BO$1:BO$220,0)),"",VLOOKUP(MV$1,'Tactic Recode'!$A$1:$B$547,2,FALSE))</f>
        <v/>
      </c>
      <c r="MW68" t="str">
        <f>IF(ISERROR(MATCH(MW$1,'CSC Mitre'!BO$1:BO$220,0)),"",VLOOKUP(MW$1,'Tactic Recode'!$A$1:$B$547,2,FALSE))</f>
        <v/>
      </c>
      <c r="MX68" t="str">
        <f>IF(ISERROR(MATCH(MX$1,'CSC Mitre'!BO$1:BO$220,0)),"",VLOOKUP(MX$1,'Tactic Recode'!$A$1:$B$547,2,FALSE))</f>
        <v/>
      </c>
      <c r="MY68" t="str">
        <f>IF(ISERROR(MATCH(MY$1,'CSC Mitre'!BO$1:BO$220,0)),"",VLOOKUP(MY$1,'Tactic Recode'!$A$1:$B$547,2,FALSE))</f>
        <v/>
      </c>
      <c r="MZ68" t="str">
        <f>IF(ISERROR(MATCH(MZ$1,'CSC Mitre'!BO$1:BO$220,0)),"",VLOOKUP(MZ$1,'Tactic Recode'!$A$1:$B$547,2,FALSE))</f>
        <v/>
      </c>
      <c r="NA68" t="str">
        <f>IF(ISERROR(MATCH(NA$1,'CSC Mitre'!BO$1:BO$220,0)),"",VLOOKUP(NA$1,'Tactic Recode'!$A$1:$B$547,2,FALSE))</f>
        <v/>
      </c>
      <c r="NB68" t="str">
        <f>IF(ISERROR(MATCH(NB$1,'CSC Mitre'!BO$1:BO$220,0)),"",VLOOKUP(NB$1,'Tactic Recode'!$A$1:$B$547,2,FALSE))</f>
        <v/>
      </c>
      <c r="NC68" t="str">
        <f>IF(ISERROR(MATCH(NC$1,'CSC Mitre'!BO$1:BO$220,0)),"",VLOOKUP(NC$1,'Tactic Recode'!$A$1:$B$547,2,FALSE))</f>
        <v/>
      </c>
      <c r="ND68" t="str">
        <f>IF(ISERROR(MATCH(ND$1,'CSC Mitre'!BO$1:BO$220,0)),"",VLOOKUP(ND$1,'Tactic Recode'!$A$1:$B$547,2,FALSE))</f>
        <v/>
      </c>
      <c r="NE68" t="str">
        <f>IF(ISERROR(MATCH(NE$1,'CSC Mitre'!BO$1:BO$220,0)),"",VLOOKUP(NE$1,'Tactic Recode'!$A$1:$B$547,2,FALSE))</f>
        <v/>
      </c>
      <c r="NF68" t="str">
        <f>IF(ISERROR(MATCH(NF$1,'CSC Mitre'!BO$1:BO$220,0)),"",VLOOKUP(NF$1,'Tactic Recode'!$A$1:$B$547,2,FALSE))</f>
        <v/>
      </c>
      <c r="NG68" t="str">
        <f>IF(ISERROR(MATCH(NG$1,'CSC Mitre'!BO$1:BO$220,0)),"",VLOOKUP(NG$1,'Tactic Recode'!$A$1:$B$547,2,FALSE))</f>
        <v/>
      </c>
      <c r="NH68" t="str">
        <f>IF(ISERROR(MATCH(NH$1,'CSC Mitre'!BO$1:BO$220,0)),"",VLOOKUP(NH$1,'Tactic Recode'!$A$1:$B$547,2,FALSE))</f>
        <v/>
      </c>
      <c r="NI68" t="str">
        <f>IF(ISERROR(MATCH(NI$1,'CSC Mitre'!BO$1:BO$220,0)),"",VLOOKUP(NI$1,'Tactic Recode'!$A$1:$B$547,2,FALSE))</f>
        <v/>
      </c>
      <c r="NJ68" t="str">
        <f>IF(ISERROR(MATCH(NJ$1,'CSC Mitre'!BO$1:BO$220,0)),"",VLOOKUP(NJ$1,'Tactic Recode'!$A$1:$B$547,2,FALSE))</f>
        <v/>
      </c>
      <c r="NK68" t="str">
        <f>IF(ISERROR(MATCH(NK$1,'CSC Mitre'!BO$1:BO$220,0)),"",VLOOKUP(NK$1,'Tactic Recode'!$A$1:$B$547,2,FALSE))</f>
        <v/>
      </c>
      <c r="NL68" t="str">
        <f>IF(ISERROR(MATCH(NL$1,'CSC Mitre'!BO$1:BO$220,0)),"",VLOOKUP(NL$1,'Tactic Recode'!$A$1:$B$547,2,FALSE))</f>
        <v/>
      </c>
      <c r="NM68" t="str">
        <f>IF(ISERROR(MATCH(NM$1,'CSC Mitre'!BO$1:BO$220,0)),"",VLOOKUP(NM$1,'Tactic Recode'!$A$1:$B$547,2,FALSE))</f>
        <v/>
      </c>
      <c r="NN68" t="str">
        <f>IF(ISERROR(MATCH(NN$1,'CSC Mitre'!BO$1:BO$220,0)),"",VLOOKUP(NN$1,'Tactic Recode'!$A$1:$B$547,2,FALSE))</f>
        <v/>
      </c>
      <c r="NO68" t="str">
        <f>IF(ISERROR(MATCH(NO$1,'CSC Mitre'!BO$1:BO$220,0)),"",VLOOKUP(NO$1,'Tactic Recode'!$A$1:$B$547,2,FALSE))</f>
        <v/>
      </c>
      <c r="NP68" t="str">
        <f>IF(ISERROR(MATCH(NP$1,'CSC Mitre'!BO$1:BO$220,0)),"",VLOOKUP(NP$1,'Tactic Recode'!$A$1:$B$547,2,FALSE))</f>
        <v/>
      </c>
      <c r="NQ68" t="str">
        <f>IF(ISERROR(MATCH(NQ$1,'CSC Mitre'!BO$1:BO$220,0)),"",VLOOKUP(NQ$1,'Tactic Recode'!$A$1:$B$547,2,FALSE))</f>
        <v/>
      </c>
      <c r="NR68" t="str">
        <f>IF(ISERROR(MATCH(NR$1,'CSC Mitre'!BO$1:BO$220,0)),"",VLOOKUP(NR$1,'Tactic Recode'!$A$1:$B$547,2,FALSE))</f>
        <v/>
      </c>
      <c r="NS68" t="str">
        <f>IF(ISERROR(MATCH(NS$1,'CSC Mitre'!BO$1:BO$220,0)),"",VLOOKUP(NS$1,'Tactic Recode'!$A$1:$B$547,2,FALSE))</f>
        <v/>
      </c>
      <c r="NT68" t="str">
        <f>IF(ISERROR(MATCH(NT$1,'CSC Mitre'!BO$1:BO$220,0)),"",VLOOKUP(NT$1,'Tactic Recode'!$A$1:$B$547,2,FALSE))</f>
        <v/>
      </c>
      <c r="NU68" t="str">
        <f>IF(ISERROR(MATCH(NU$1,'CSC Mitre'!BO$1:BO$220,0)),"",VLOOKUP(NU$1,'Tactic Recode'!$A$1:$B$547,2,FALSE))</f>
        <v/>
      </c>
      <c r="NV68" t="str">
        <f>IF(ISERROR(MATCH(NV$1,'CSC Mitre'!BO$1:BO$220,0)),"",VLOOKUP(NV$1,'Tactic Recode'!$A$1:$B$547,2,FALSE))</f>
        <v/>
      </c>
      <c r="NW68" t="str">
        <f>IF(ISERROR(MATCH(NW$1,'CSC Mitre'!BO$1:BO$220,0)),"",VLOOKUP(NW$1,'Tactic Recode'!$A$1:$B$547,2,FALSE))</f>
        <v/>
      </c>
      <c r="NX68" t="str">
        <f>IF(ISERROR(MATCH(NX$1,'CSC Mitre'!BO$1:BO$220,0)),"",VLOOKUP(NX$1,'Tactic Recode'!$A$1:$B$547,2,FALSE))</f>
        <v/>
      </c>
      <c r="NY68" t="str">
        <f>IF(ISERROR(MATCH(NY$1,'CSC Mitre'!BO$1:BO$220,0)),"",VLOOKUP(NY$1,'Tactic Recode'!$A$1:$B$547,2,FALSE))</f>
        <v/>
      </c>
      <c r="NZ68" t="str">
        <f>IF(ISERROR(MATCH(NZ$1,'CSC Mitre'!BO$1:BO$220,0)),"",VLOOKUP(NZ$1,'Tactic Recode'!$A$1:$B$547,2,FALSE))</f>
        <v/>
      </c>
      <c r="OA68" t="str">
        <f>IF(ISERROR(MATCH(OA$1,'CSC Mitre'!BO$1:BO$220,0)),"",VLOOKUP(OA$1,'Tactic Recode'!$A$1:$B$547,2,FALSE))</f>
        <v/>
      </c>
      <c r="OB68" t="str">
        <f>IF(ISERROR(MATCH(OB$1,'CSC Mitre'!BO$1:BO$220,0)),"",VLOOKUP(OB$1,'Tactic Recode'!$A$1:$B$547,2,FALSE))</f>
        <v/>
      </c>
      <c r="OC68" t="str">
        <f>IF(ISERROR(MATCH(OC$1,'CSC Mitre'!BO$1:BO$220,0)),"",VLOOKUP(OC$1,'Tactic Recode'!$A$1:$B$547,2,FALSE))</f>
        <v/>
      </c>
      <c r="OD68" t="str">
        <f>IF(ISERROR(MATCH(OD$1,'CSC Mitre'!BO$1:BO$220,0)),"",VLOOKUP(OD$1,'Tactic Recode'!$A$1:$B$547,2,FALSE))</f>
        <v/>
      </c>
      <c r="OE68" t="str">
        <f>IF(ISERROR(MATCH(OE$1,'CSC Mitre'!BO$1:BO$220,0)),"",VLOOKUP(OE$1,'Tactic Recode'!$A$1:$B$547,2,FALSE))</f>
        <v/>
      </c>
      <c r="OF68" t="str">
        <f>IF(ISERROR(MATCH(OF$1,'CSC Mitre'!BO$1:BO$220,0)),"",VLOOKUP(OF$1,'Tactic Recode'!$A$1:$B$547,2,FALSE))</f>
        <v/>
      </c>
      <c r="OG68" t="str">
        <f>IF(ISERROR(MATCH(OG$1,'CSC Mitre'!BO$1:BO$220,0)),"",VLOOKUP(OG$1,'Tactic Recode'!$A$1:$B$547,2,FALSE))</f>
        <v/>
      </c>
      <c r="OH68" t="str">
        <f>IF(ISERROR(MATCH(OH$1,'CSC Mitre'!BO$1:BO$220,0)),"",VLOOKUP(OH$1,'Tactic Recode'!$A$1:$B$547,2,FALSE))</f>
        <v/>
      </c>
      <c r="OI68" t="str">
        <f>IF(ISERROR(MATCH(OI$1,'CSC Mitre'!BO$1:BO$220,0)),"",VLOOKUP(OI$1,'Tactic Recode'!$A$1:$B$547,2,FALSE))</f>
        <v/>
      </c>
      <c r="OJ68" t="str">
        <f>IF(ISERROR(MATCH(OJ$1,'CSC Mitre'!BO$1:BO$220,0)),"",VLOOKUP(OJ$1,'Tactic Recode'!$A$1:$B$547,2,FALSE))</f>
        <v/>
      </c>
      <c r="OK68" t="str">
        <f>IF(ISERROR(MATCH(OK$1,'CSC Mitre'!BO$1:BO$220,0)),"",VLOOKUP(OK$1,'Tactic Recode'!$A$1:$B$547,2,FALSE))</f>
        <v/>
      </c>
      <c r="OL68" t="str">
        <f>IF(ISERROR(MATCH(OL$1,'CSC Mitre'!BO$1:BO$220,0)),"",VLOOKUP(OL$1,'Tactic Recode'!$A$1:$B$547,2,FALSE))</f>
        <v/>
      </c>
      <c r="OM68" t="str">
        <f>IF(ISERROR(MATCH(OM$1,'CSC Mitre'!BO$1:BO$220,0)),"",VLOOKUP(OM$1,'Tactic Recode'!$A$1:$B$547,2,FALSE))</f>
        <v/>
      </c>
      <c r="ON68" t="str">
        <f>IF(ISERROR(MATCH(ON$1,'CSC Mitre'!BO$1:BO$220,0)),"",VLOOKUP(ON$1,'Tactic Recode'!$A$1:$B$547,2,FALSE))</f>
        <v/>
      </c>
      <c r="OO68" t="str">
        <f>IF(ISERROR(MATCH(OO$1,'CSC Mitre'!BO$1:BO$220,0)),"",VLOOKUP(OO$1,'Tactic Recode'!$A$1:$B$547,2,FALSE))</f>
        <v/>
      </c>
      <c r="OP68" t="str">
        <f>IF(ISERROR(MATCH(OP$1,'CSC Mitre'!BO$1:BO$220,0)),"",VLOOKUP(OP$1,'Tactic Recode'!$A$1:$B$547,2,FALSE))</f>
        <v/>
      </c>
      <c r="OQ68" t="str">
        <f>IF(ISERROR(MATCH(OQ$1,'CSC Mitre'!BO$1:BO$220,0)),"",VLOOKUP(OQ$1,'Tactic Recode'!$A$1:$B$547,2,FALSE))</f>
        <v/>
      </c>
      <c r="OR68" t="str">
        <f>IF(ISERROR(MATCH(OR$1,'CSC Mitre'!BO$1:BO$220,0)),"",VLOOKUP(OR$1,'Tactic Recode'!$A$1:$B$547,2,FALSE))</f>
        <v/>
      </c>
      <c r="OS68" t="str">
        <f>IF(ISERROR(MATCH(OS$1,'CSC Mitre'!BO$1:BO$220,0)),"",VLOOKUP(OS$1,'Tactic Recode'!$A$1:$B$547,2,FALSE))</f>
        <v/>
      </c>
      <c r="OT68" t="str">
        <f>IF(ISERROR(MATCH(OT$1,'CSC Mitre'!BO$1:BO$220,0)),"",VLOOKUP(OT$1,'Tactic Recode'!$A$1:$B$547,2,FALSE))</f>
        <v/>
      </c>
      <c r="OU68" t="str">
        <f>IF(ISERROR(MATCH(OU$1,'CSC Mitre'!BO$1:BO$220,0)),"",VLOOKUP(OU$1,'Tactic Recode'!$A$1:$B$547,2,FALSE))</f>
        <v/>
      </c>
      <c r="OV68" t="str">
        <f>IF(ISERROR(MATCH(OV$1,'CSC Mitre'!BO$1:BO$220,0)),"",VLOOKUP(OV$1,'Tactic Recode'!$A$1:$B$547,2,FALSE))</f>
        <v/>
      </c>
      <c r="OW68" t="str">
        <f>IF(ISERROR(MATCH(OW$1,'CSC Mitre'!BO$1:BO$220,0)),"",VLOOKUP(OW$1,'Tactic Recode'!$A$1:$B$547,2,FALSE))</f>
        <v/>
      </c>
      <c r="OX68" t="str">
        <f>IF(ISERROR(MATCH(OX$1,'CSC Mitre'!BO$1:BO$220,0)),"",VLOOKUP(OX$1,'Tactic Recode'!$A$1:$B$547,2,FALSE))</f>
        <v/>
      </c>
      <c r="OY68" t="str">
        <f>IF(ISERROR(MATCH(OY$1,'CSC Mitre'!BO$1:BO$220,0)),"",VLOOKUP(OY$1,'Tactic Recode'!$A$1:$B$547,2,FALSE))</f>
        <v/>
      </c>
      <c r="OZ68" t="str">
        <f>IF(ISERROR(MATCH(OZ$1,'CSC Mitre'!BO$1:BO$220,0)),"",VLOOKUP(OZ$1,'Tactic Recode'!$A$1:$B$547,2,FALSE))</f>
        <v/>
      </c>
      <c r="PA68" t="str">
        <f>IF(ISERROR(MATCH(PA$1,'CSC Mitre'!BO$1:BO$220,0)),"",VLOOKUP(PA$1,'Tactic Recode'!$A$1:$B$547,2,FALSE))</f>
        <v/>
      </c>
      <c r="PB68" t="str">
        <f>IF(ISERROR(MATCH(PB$1,'CSC Mitre'!BO$1:BO$220,0)),"",VLOOKUP(PB$1,'Tactic Recode'!$A$1:$B$547,2,FALSE))</f>
        <v/>
      </c>
      <c r="PC68" t="str">
        <f>IF(ISERROR(MATCH(PC$1,'CSC Mitre'!BO$1:BO$220,0)),"",VLOOKUP(PC$1,'Tactic Recode'!$A$1:$B$547,2,FALSE))</f>
        <v/>
      </c>
      <c r="PD68" t="str">
        <f>IF(ISERROR(MATCH(PD$1,'CSC Mitre'!BO$1:BO$220,0)),"",VLOOKUP(PD$1,'Tactic Recode'!$A$1:$B$547,2,FALSE))</f>
        <v/>
      </c>
      <c r="PE68" t="str">
        <f>IF(ISERROR(MATCH(PE$1,'CSC Mitre'!BO$1:BO$220,0)),"",VLOOKUP(PE$1,'Tactic Recode'!$A$1:$B$547,2,FALSE))</f>
        <v/>
      </c>
      <c r="PF68" t="str">
        <f>IF(ISERROR(MATCH(PF$1,'CSC Mitre'!BO$1:BO$220,0)),"",VLOOKUP(PF$1,'Tactic Recode'!$A$1:$B$547,2,FALSE))</f>
        <v/>
      </c>
      <c r="PG68" t="str">
        <f>IF(ISERROR(MATCH(PG$1,'CSC Mitre'!BO$1:BO$220,0)),"",VLOOKUP(PG$1,'Tactic Recode'!$A$1:$B$547,2,FALSE))</f>
        <v/>
      </c>
      <c r="PH68" t="str">
        <f>IF(ISERROR(MATCH(PH$1,'CSC Mitre'!BO$1:BO$220,0)),"",VLOOKUP(PH$1,'Tactic Recode'!$A$1:$B$547,2,FALSE))</f>
        <v/>
      </c>
      <c r="PI68" t="str">
        <f>IF(ISERROR(MATCH(PI$1,'CSC Mitre'!BO$1:BO$220,0)),"",VLOOKUP(PI$1,'Tactic Recode'!$A$1:$B$547,2,FALSE))</f>
        <v/>
      </c>
      <c r="PJ68" t="str">
        <f>IF(ISERROR(MATCH(PJ$1,'CSC Mitre'!BO$1:BO$220,0)),"",VLOOKUP(PJ$1,'Tactic Recode'!$A$1:$B$547,2,FALSE))</f>
        <v/>
      </c>
      <c r="PK68" t="str">
        <f>IF(ISERROR(MATCH(PK$1,'CSC Mitre'!BO$1:BO$220,0)),"",VLOOKUP(PK$1,'Tactic Recode'!$A$1:$B$547,2,FALSE))</f>
        <v/>
      </c>
      <c r="PL68" t="str">
        <f>IF(ISERROR(MATCH(PL$1,'CSC Mitre'!BO$1:BO$220,0)),"",VLOOKUP(PL$1,'Tactic Recode'!$A$1:$B$547,2,FALSE))</f>
        <v/>
      </c>
      <c r="PM68" t="str">
        <f>IF(ISERROR(MATCH(PM$1,'CSC Mitre'!BO$1:BO$220,0)),"",VLOOKUP(PM$1,'Tactic Recode'!$A$1:$B$547,2,FALSE))</f>
        <v/>
      </c>
      <c r="PN68" t="str">
        <f>IF(ISERROR(MATCH(PN$1,'CSC Mitre'!BO$1:BO$220,0)),"",VLOOKUP(PN$1,'Tactic Recode'!$A$1:$B$547,2,FALSE))</f>
        <v/>
      </c>
      <c r="PO68" t="str">
        <f>IF(ISERROR(MATCH(PO$1,'CSC Mitre'!BO$1:BO$220,0)),"",VLOOKUP(PO$1,'Tactic Recode'!$A$1:$B$547,2,FALSE))</f>
        <v/>
      </c>
      <c r="PP68" t="str">
        <f>IF(ISERROR(MATCH(PP$1,'CSC Mitre'!BO$1:BO$220,0)),"",VLOOKUP(PP$1,'Tactic Recode'!$A$1:$B$547,2,FALSE))</f>
        <v/>
      </c>
      <c r="PQ68" t="str">
        <f>IF(ISERROR(MATCH(PQ$1,'CSC Mitre'!BO$1:BO$220,0)),"",VLOOKUP(PQ$1,'Tactic Recode'!$A$1:$B$547,2,FALSE))</f>
        <v/>
      </c>
      <c r="PR68" t="str">
        <f>IF(ISERROR(MATCH(PR$1,'CSC Mitre'!BO$1:BO$220,0)),"",VLOOKUP(PR$1,'Tactic Recode'!$A$1:$B$547,2,FALSE))</f>
        <v/>
      </c>
      <c r="PS68" t="str">
        <f>IF(ISERROR(MATCH(PS$1,'CSC Mitre'!BO$1:BO$220,0)),"",VLOOKUP(PS$1,'Tactic Recode'!$A$1:$B$547,2,FALSE))</f>
        <v/>
      </c>
      <c r="PT68" t="str">
        <f>IF(ISERROR(MATCH(PT$1,'CSC Mitre'!BO$1:BO$220,0)),"",VLOOKUP(PT$1,'Tactic Recode'!$A$1:$B$547,2,FALSE))</f>
        <v/>
      </c>
      <c r="PU68" t="str">
        <f>IF(ISERROR(MATCH(PU$1,'CSC Mitre'!BO$1:BO$220,0)),"",VLOOKUP(PU$1,'Tactic Recode'!$A$1:$B$547,2,FALSE))</f>
        <v/>
      </c>
      <c r="PV68" t="str">
        <f>IF(ISERROR(MATCH(PV$1,'CSC Mitre'!BO$1:BO$220,0)),"",VLOOKUP(PV$1,'Tactic Recode'!$A$1:$B$547,2,FALSE))</f>
        <v/>
      </c>
      <c r="PW68" t="str">
        <f>IF(ISERROR(MATCH(PW$1,'CSC Mitre'!BO$1:BO$220,0)),"",VLOOKUP(PW$1,'Tactic Recode'!$A$1:$B$547,2,FALSE))</f>
        <v/>
      </c>
      <c r="PX68" t="str">
        <f>IF(ISERROR(MATCH(PX$1,'CSC Mitre'!BO$1:BO$220,0)),"",VLOOKUP(PX$1,'Tactic Recode'!$A$1:$B$547,2,FALSE))</f>
        <v/>
      </c>
      <c r="PY68" t="str">
        <f>IF(ISERROR(MATCH(PY$1,'CSC Mitre'!BO$1:BO$220,0)),"",VLOOKUP(PY$1,'Tactic Recode'!$A$1:$B$547,2,FALSE))</f>
        <v/>
      </c>
      <c r="PZ68" t="str">
        <f>IF(ISERROR(MATCH(PZ$1,'CSC Mitre'!BO$1:BO$220,0)),"",VLOOKUP(PZ$1,'Tactic Recode'!$A$1:$B$547,2,FALSE))</f>
        <v/>
      </c>
      <c r="QA68" t="str">
        <f>IF(ISERROR(MATCH(QA$1,'CSC Mitre'!BO$1:BO$220,0)),"",VLOOKUP(QA$1,'Tactic Recode'!$A$1:$B$547,2,FALSE))</f>
        <v/>
      </c>
      <c r="QB68" t="str">
        <f>IF(ISERROR(MATCH(QB$1,'CSC Mitre'!BO$1:BO$220,0)),"",VLOOKUP(QB$1,'Tactic Recode'!$A$1:$B$547,2,FALSE))</f>
        <v/>
      </c>
      <c r="QC68" t="str">
        <f>IF(ISERROR(MATCH(QC$1,'CSC Mitre'!BO$1:BO$220,0)),"",VLOOKUP(QC$1,'Tactic Recode'!$A$1:$B$547,2,FALSE))</f>
        <v/>
      </c>
      <c r="QD68" t="str">
        <f>IF(ISERROR(MATCH(QD$1,'CSC Mitre'!BO$1:BO$220,0)),"",VLOOKUP(QD$1,'Tactic Recode'!$A$1:$B$547,2,FALSE))</f>
        <v/>
      </c>
      <c r="QE68" t="str">
        <f>IF(ISERROR(MATCH(QE$1,'CSC Mitre'!BO$1:BO$220,0)),"",VLOOKUP(QE$1,'Tactic Recode'!$A$1:$B$547,2,FALSE))</f>
        <v/>
      </c>
      <c r="QF68" t="str">
        <f>IF(ISERROR(MATCH(QF$1,'CSC Mitre'!BO$1:BO$220,0)),"",VLOOKUP(QF$1,'Tactic Recode'!$A$1:$B$547,2,FALSE))</f>
        <v/>
      </c>
      <c r="QG68" t="str">
        <f>IF(ISERROR(MATCH(QG$1,'CSC Mitre'!BO$1:BO$220,0)),"",VLOOKUP(QG$1,'Tactic Recode'!$A$1:$B$547,2,FALSE))</f>
        <v/>
      </c>
      <c r="QH68" t="str">
        <f>IF(ISERROR(MATCH(QH$1,'CSC Mitre'!BO$1:BO$220,0)),"",VLOOKUP(QH$1,'Tactic Recode'!$A$1:$B$547,2,FALSE))</f>
        <v/>
      </c>
      <c r="QI68" t="str">
        <f>IF(ISERROR(MATCH(QI$1,'CSC Mitre'!BO$1:BO$220,0)),"",VLOOKUP(QI$1,'Tactic Recode'!$A$1:$B$547,2,FALSE))</f>
        <v/>
      </c>
      <c r="QJ68" t="str">
        <f>IF(ISERROR(MATCH(QJ$1,'CSC Mitre'!BO$1:BO$220,0)),"",VLOOKUP(QJ$1,'Tactic Recode'!$A$1:$B$547,2,FALSE))</f>
        <v/>
      </c>
      <c r="QK68" t="str">
        <f>IF(ISERROR(MATCH(QK$1,'CSC Mitre'!BO$1:BO$220,0)),"",VLOOKUP(QK$1,'Tactic Recode'!$A$1:$B$547,2,FALSE))</f>
        <v/>
      </c>
      <c r="QL68" t="str">
        <f>IF(ISERROR(MATCH(QL$1,'CSC Mitre'!BO$1:BO$220,0)),"",VLOOKUP(QL$1,'Tactic Recode'!$A$1:$B$547,2,FALSE))</f>
        <v/>
      </c>
      <c r="QM68" t="str">
        <f>IF(ISERROR(MATCH(QM$1,'CSC Mitre'!BO$1:BO$220,0)),"",VLOOKUP(QM$1,'Tactic Recode'!$A$1:$B$547,2,FALSE))</f>
        <v/>
      </c>
      <c r="QN68" t="str">
        <f>IF(ISERROR(MATCH(QN$1,'CSC Mitre'!BO$1:BO$220,0)),"",VLOOKUP(QN$1,'Tactic Recode'!$A$1:$B$547,2,FALSE))</f>
        <v/>
      </c>
      <c r="QO68" t="str">
        <f>IF(ISERROR(MATCH(QO$1,'CSC Mitre'!BO$1:BO$220,0)),"",VLOOKUP(QO$1,'Tactic Recode'!$A$1:$B$547,2,FALSE))</f>
        <v/>
      </c>
      <c r="QP68" t="str">
        <f>IF(ISERROR(MATCH(QP$1,'CSC Mitre'!BO$1:BO$220,0)),"",VLOOKUP(QP$1,'Tactic Recode'!$A$1:$B$547,2,FALSE))</f>
        <v/>
      </c>
      <c r="QQ68" t="str">
        <f>IF(ISERROR(MATCH(QQ$1,'CSC Mitre'!BO$1:BO$220,0)),"",VLOOKUP(QQ$1,'Tactic Recode'!$A$1:$B$547,2,FALSE))</f>
        <v/>
      </c>
      <c r="QR68" t="str">
        <f>IF(ISERROR(MATCH(QR$1,'CSC Mitre'!BO$1:BO$220,0)),"",VLOOKUP(QR$1,'Tactic Recode'!$A$1:$B$547,2,FALSE))</f>
        <v/>
      </c>
      <c r="QS68" t="str">
        <f>IF(ISERROR(MATCH(QS$1,'CSC Mitre'!BO$1:BO$220,0)),"",VLOOKUP(QS$1,'Tactic Recode'!$A$1:$B$547,2,FALSE))</f>
        <v/>
      </c>
      <c r="QT68" t="str">
        <f>IF(ISERROR(MATCH(QT$1,'CSC Mitre'!BO$1:BO$220,0)),"",VLOOKUP(QT$1,'Tactic Recode'!$A$1:$B$547,2,FALSE))</f>
        <v/>
      </c>
      <c r="QU68" t="str">
        <f>IF(ISERROR(MATCH(QU$1,'CSC Mitre'!BO$1:BO$220,0)),"",VLOOKUP(QU$1,'Tactic Recode'!$A$1:$B$547,2,FALSE))</f>
        <v/>
      </c>
      <c r="QV68" t="str">
        <f>IF(ISERROR(MATCH(QV$1,'CSC Mitre'!BO$1:BO$220,0)),"",VLOOKUP(QV$1,'Tactic Recode'!$A$1:$B$547,2,FALSE))</f>
        <v/>
      </c>
      <c r="QW68" t="str">
        <f>IF(ISERROR(MATCH(QW$1,'CSC Mitre'!BO$1:BO$220,0)),"",VLOOKUP(QW$1,'Tactic Recode'!$A$1:$B$547,2,FALSE))</f>
        <v/>
      </c>
      <c r="QX68" t="str">
        <f>IF(ISERROR(MATCH(QX$1,'CSC Mitre'!BO$1:BO$220,0)),"",VLOOKUP(QX$1,'Tactic Recode'!$A$1:$B$547,2,FALSE))</f>
        <v/>
      </c>
      <c r="QY68" t="str">
        <f>IF(ISERROR(MATCH(QY$1,'CSC Mitre'!BO$1:BO$220,0)),"",VLOOKUP(QY$1,'Tactic Recode'!$A$1:$B$547,2,FALSE))</f>
        <v/>
      </c>
      <c r="QZ68" t="str">
        <f>IF(ISERROR(MATCH(QZ$1,'CSC Mitre'!BO$1:BO$220,0)),"",VLOOKUP(QZ$1,'Tactic Recode'!$A$1:$B$547,2,FALSE))</f>
        <v/>
      </c>
      <c r="RA68" t="str">
        <f>IF(ISERROR(MATCH(RA$1,'CSC Mitre'!BO$1:BO$220,0)),"",VLOOKUP(RA$1,'Tactic Recode'!$A$1:$B$547,2,FALSE))</f>
        <v/>
      </c>
      <c r="RB68" t="str">
        <f>IF(ISERROR(MATCH(RB$1,'CSC Mitre'!BO$1:BO$220,0)),"",VLOOKUP(RB$1,'Tactic Recode'!$A$1:$B$547,2,FALSE))</f>
        <v/>
      </c>
      <c r="RC68" t="str">
        <f>IF(ISERROR(MATCH(RC$1,'CSC Mitre'!BO$1:BO$220,0)),"",VLOOKUP(RC$1,'Tactic Recode'!$A$1:$B$547,2,FALSE))</f>
        <v/>
      </c>
      <c r="RD68" t="str">
        <f>IF(ISERROR(MATCH(RD$1,'CSC Mitre'!BO$1:BO$220,0)),"",VLOOKUP(RD$1,'Tactic Recode'!$A$1:$B$547,2,FALSE))</f>
        <v/>
      </c>
      <c r="RE68" t="str">
        <f>IF(ISERROR(MATCH(RE$1,'CSC Mitre'!BO$1:BO$220,0)),"",VLOOKUP(RE$1,'Tactic Recode'!$A$1:$B$547,2,FALSE))</f>
        <v/>
      </c>
      <c r="RF68" t="str">
        <f>IF(ISERROR(MATCH(RF$1,'CSC Mitre'!BO$1:BO$220,0)),"",VLOOKUP(RF$1,'Tactic Recode'!$A$1:$B$547,2,FALSE))</f>
        <v/>
      </c>
      <c r="RG68" t="str">
        <f>IF(ISERROR(MATCH(RG$1,'CSC Mitre'!BO$1:BO$220,0)),"",VLOOKUP(RG$1,'Tactic Recode'!$A$1:$B$547,2,FALSE))</f>
        <v/>
      </c>
      <c r="RH68" t="str">
        <f>IF(ISERROR(MATCH(RH$1,'CSC Mitre'!BO$1:BO$220,0)),"",VLOOKUP(RH$1,'Tactic Recode'!$A$1:$B$547,2,FALSE))</f>
        <v/>
      </c>
      <c r="RI68" t="str">
        <f>IF(ISERROR(MATCH(RI$1,'CSC Mitre'!BO$1:BO$220,0)),"",VLOOKUP(RI$1,'Tactic Recode'!$A$1:$B$547,2,FALSE))</f>
        <v/>
      </c>
      <c r="RJ68" t="str">
        <f>IF(ISERROR(MATCH(RJ$1,'CSC Mitre'!BO$1:BO$220,0)),"",VLOOKUP(RJ$1,'Tactic Recode'!$A$1:$B$547,2,FALSE))</f>
        <v/>
      </c>
      <c r="RK68" t="str">
        <f>IF(ISERROR(MATCH(RK$1,'CSC Mitre'!BO$1:BO$220,0)),"",VLOOKUP(RK$1,'Tactic Recode'!$A$1:$B$547,2,FALSE))</f>
        <v/>
      </c>
      <c r="RL68" t="str">
        <f>IF(ISERROR(MATCH(RL$1,'CSC Mitre'!BO$1:BO$220,0)),"",VLOOKUP(RL$1,'Tactic Recode'!$A$1:$B$547,2,FALSE))</f>
        <v/>
      </c>
      <c r="RM68" t="str">
        <f>IF(ISERROR(MATCH(RM$1,'CSC Mitre'!BO$1:BO$220,0)),"",VLOOKUP(RM$1,'Tactic Recode'!$A$1:$B$547,2,FALSE))</f>
        <v/>
      </c>
      <c r="RN68" t="str">
        <f>IF(ISERROR(MATCH(RN$1,'CSC Mitre'!BO$1:BO$220,0)),"",VLOOKUP(RN$1,'Tactic Recode'!$A$1:$B$547,2,FALSE))</f>
        <v/>
      </c>
      <c r="RO68" t="str">
        <f>IF(ISERROR(MATCH(RO$1,'CSC Mitre'!BO$1:BO$220,0)),"",VLOOKUP(RO$1,'Tactic Recode'!$A$1:$B$547,2,FALSE))</f>
        <v/>
      </c>
      <c r="RP68" t="str">
        <f>IF(ISERROR(MATCH(RP$1,'CSC Mitre'!BO$1:BO$220,0)),"",VLOOKUP(RP$1,'Tactic Recode'!$A$1:$B$547,2,FALSE))</f>
        <v/>
      </c>
      <c r="RQ68" t="str">
        <f>IF(ISERROR(MATCH(RQ$1,'CSC Mitre'!BO$1:BO$220,0)),"",VLOOKUP(RQ$1,'Tactic Recode'!$A$1:$B$547,2,FALSE))</f>
        <v/>
      </c>
      <c r="RR68" t="str">
        <f>IF(ISERROR(MATCH(RR$1,'CSC Mitre'!BO$1:BO$220,0)),"",VLOOKUP(RR$1,'Tactic Recode'!$A$1:$B$547,2,FALSE))</f>
        <v/>
      </c>
      <c r="RS68" t="str">
        <f>IF(ISERROR(MATCH(RS$1,'CSC Mitre'!BO$1:BO$220,0)),"",VLOOKUP(RS$1,'Tactic Recode'!$A$1:$B$547,2,FALSE))</f>
        <v/>
      </c>
      <c r="RT68" t="str">
        <f>IF(ISERROR(MATCH(RT$1,'CSC Mitre'!BO$1:BO$220,0)),"",VLOOKUP(RT$1,'Tactic Recode'!$A$1:$B$547,2,FALSE))</f>
        <v/>
      </c>
      <c r="RU68" t="str">
        <f>IF(ISERROR(MATCH(RU$1,'CSC Mitre'!BO$1:BO$220,0)),"",VLOOKUP(RU$1,'Tactic Recode'!$A$1:$B$547,2,FALSE))</f>
        <v/>
      </c>
      <c r="RV68" t="str">
        <f>IF(ISERROR(MATCH(RV$1,'CSC Mitre'!BO$1:BO$220,0)),"",VLOOKUP(RV$1,'Tactic Recode'!$A$1:$B$547,2,FALSE))</f>
        <v/>
      </c>
      <c r="RW68" t="str">
        <f>IF(ISERROR(MATCH(RW$1,'CSC Mitre'!BO$1:BO$220,0)),"",VLOOKUP(RW$1,'Tactic Recode'!$A$1:$B$547,2,FALSE))</f>
        <v/>
      </c>
      <c r="RX68" t="str">
        <f>IF(ISERROR(MATCH(RX$1,'CSC Mitre'!BO$1:BO$220,0)),"",VLOOKUP(RX$1,'Tactic Recode'!$A$1:$B$547,2,FALSE))</f>
        <v/>
      </c>
      <c r="RY68" t="str">
        <f>IF(ISERROR(MATCH(RY$1,'CSC Mitre'!BO$1:BO$220,0)),"",VLOOKUP(RY$1,'Tactic Recode'!$A$1:$B$547,2,FALSE))</f>
        <v/>
      </c>
      <c r="RZ68" t="str">
        <f>IF(ISERROR(MATCH(RZ$1,'CSC Mitre'!BO$1:BO$220,0)),"",VLOOKUP(RZ$1,'Tactic Recode'!$A$1:$B$547,2,FALSE))</f>
        <v/>
      </c>
      <c r="SA68" t="str">
        <f>IF(ISERROR(MATCH(SA$1,'CSC Mitre'!BO$1:BO$220,0)),"",VLOOKUP(SA$1,'Tactic Recode'!$A$1:$B$547,2,FALSE))</f>
        <v/>
      </c>
      <c r="SB68" t="str">
        <f>IF(ISERROR(MATCH(SB$1,'CSC Mitre'!BO$1:BO$220,0)),"",VLOOKUP(SB$1,'Tactic Recode'!$A$1:$B$547,2,FALSE))</f>
        <v/>
      </c>
      <c r="SC68" t="str">
        <f>IF(ISERROR(MATCH(SC$1,'CSC Mitre'!BO$1:BO$220,0)),"",VLOOKUP(SC$1,'Tactic Recode'!$A$1:$B$547,2,FALSE))</f>
        <v/>
      </c>
      <c r="SD68" t="str">
        <f>IF(ISERROR(MATCH(SD$1,'CSC Mitre'!BO$1:BO$220,0)),"",VLOOKUP(SD$1,'Tactic Recode'!$A$1:$B$547,2,FALSE))</f>
        <v/>
      </c>
      <c r="SE68" t="str">
        <f>IF(ISERROR(MATCH(SE$1,'CSC Mitre'!BO$1:BO$220,0)),"",VLOOKUP(SE$1,'Tactic Recode'!$A$1:$B$547,2,FALSE))</f>
        <v/>
      </c>
      <c r="SF68" t="str">
        <f>IF(ISERROR(MATCH(SF$1,'CSC Mitre'!BO$1:BO$220,0)),"",VLOOKUP(SF$1,'Tactic Recode'!$A$1:$B$547,2,FALSE))</f>
        <v/>
      </c>
      <c r="SG68" t="str">
        <f>IF(ISERROR(MATCH(SG$1,'CSC Mitre'!BO$1:BO$220,0)),"",VLOOKUP(SG$1,'Tactic Recode'!$A$1:$B$547,2,FALSE))</f>
        <v/>
      </c>
      <c r="SH68" t="str">
        <f>IF(ISERROR(MATCH(SH$1,'CSC Mitre'!BO$1:BO$220,0)),"",VLOOKUP(SH$1,'Tactic Recode'!$A$1:$B$547,2,FALSE))</f>
        <v/>
      </c>
      <c r="SI68" t="str">
        <f>IF(ISERROR(MATCH(SI$1,'CSC Mitre'!BO$1:BO$220,0)),"",VLOOKUP(SI$1,'Tactic Recode'!$A$1:$B$547,2,FALSE))</f>
        <v/>
      </c>
      <c r="SJ68" t="str">
        <f>IF(ISERROR(MATCH(SJ$1,'CSC Mitre'!BO$1:BO$220,0)),"",VLOOKUP(SJ$1,'Tactic Recode'!$A$1:$B$547,2,FALSE))</f>
        <v/>
      </c>
      <c r="SK68" t="str">
        <f>IF(ISERROR(MATCH(SK$1,'CSC Mitre'!BO$1:BO$220,0)),"",VLOOKUP(SK$1,'Tactic Recode'!$A$1:$B$547,2,FALSE))</f>
        <v/>
      </c>
      <c r="SL68" t="str">
        <f>IF(ISERROR(MATCH(SL$1,'CSC Mitre'!BO$1:BO$220,0)),"",VLOOKUP(SL$1,'Tactic Recode'!$A$1:$B$547,2,FALSE))</f>
        <v/>
      </c>
      <c r="SM68" t="str">
        <f>IF(ISERROR(MATCH(SM$1,'CSC Mitre'!BO$1:BO$220,0)),"",VLOOKUP(SM$1,'Tactic Recode'!$A$1:$B$547,2,FALSE))</f>
        <v/>
      </c>
      <c r="SN68" t="str">
        <f>IF(ISERROR(MATCH(SN$1,'CSC Mitre'!BO$1:BO$220,0)),"",VLOOKUP(SN$1,'Tactic Recode'!$A$1:$B$547,2,FALSE))</f>
        <v/>
      </c>
      <c r="SO68" t="str">
        <f>IF(ISERROR(MATCH(SO$1,'CSC Mitre'!BO$1:BO$220,0)),"",VLOOKUP(SO$1,'Tactic Recode'!$A$1:$B$547,2,FALSE))</f>
        <v/>
      </c>
      <c r="SP68" t="str">
        <f>IF(ISERROR(MATCH(SP$1,'CSC Mitre'!BO$1:BO$220,0)),"",VLOOKUP(SP$1,'Tactic Recode'!$A$1:$B$547,2,FALSE))</f>
        <v/>
      </c>
      <c r="SQ68" t="str">
        <f>IF(ISERROR(MATCH(SQ$1,'CSC Mitre'!BO$1:BO$220,0)),"",VLOOKUP(SQ$1,'Tactic Recode'!$A$1:$B$547,2,FALSE))</f>
        <v/>
      </c>
      <c r="SR68" t="str">
        <f>IF(ISERROR(MATCH(SR$1,'CSC Mitre'!BO$1:BO$220,0)),"",VLOOKUP(SR$1,'Tactic Recode'!$A$1:$B$547,2,FALSE))</f>
        <v/>
      </c>
      <c r="SS68" t="str">
        <f>IF(ISERROR(MATCH(SS$1,'CSC Mitre'!BO$1:BO$220,0)),"",VLOOKUP(SS$1,'Tactic Recode'!$A$1:$B$547,2,FALSE))</f>
        <v/>
      </c>
      <c r="ST68" t="str">
        <f>IF(ISERROR(MATCH(ST$1,'CSC Mitre'!BO$1:BO$220,0)),"",VLOOKUP(ST$1,'Tactic Recode'!$A$1:$B$547,2,FALSE))</f>
        <v/>
      </c>
      <c r="SU68" t="str">
        <f>IF(ISERROR(MATCH(SU$1,'CSC Mitre'!BO$1:BO$220,0)),"",VLOOKUP(SU$1,'Tactic Recode'!$A$1:$B$547,2,FALSE))</f>
        <v/>
      </c>
      <c r="SV68" t="str">
        <f>IF(ISERROR(MATCH(SV$1,'CSC Mitre'!BO$1:BO$220,0)),"",VLOOKUP(SV$1,'Tactic Recode'!$A$1:$B$547,2,FALSE))</f>
        <v/>
      </c>
      <c r="SW68" t="str">
        <f>IF(ISERROR(MATCH(SW$1,'CSC Mitre'!BO$1:BO$220,0)),"",VLOOKUP(SW$1,'Tactic Recode'!$A$1:$B$547,2,FALSE))</f>
        <v/>
      </c>
      <c r="SX68" t="str">
        <f>IF(ISERROR(MATCH(SX$1,'CSC Mitre'!BO$1:BO$220,0)),"",VLOOKUP(SX$1,'Tactic Recode'!$A$1:$B$547,2,FALSE))</f>
        <v/>
      </c>
      <c r="SY68" t="str">
        <f>IF(ISERROR(MATCH(SY$1,'CSC Mitre'!BO$1:BO$220,0)),"",VLOOKUP(SY$1,'Tactic Recode'!$A$1:$B$547,2,FALSE))</f>
        <v/>
      </c>
      <c r="SZ68" t="str">
        <f>IF(ISERROR(MATCH(SZ$1,'CSC Mitre'!BO$1:BO$220,0)),"",VLOOKUP(SZ$1,'Tactic Recode'!$A$1:$B$547,2,FALSE))</f>
        <v/>
      </c>
      <c r="TA68" t="str">
        <f>IF(ISERROR(MATCH(TA$1,'CSC Mitre'!BO$1:BO$220,0)),"",VLOOKUP(TA$1,'Tactic Recode'!$A$1:$B$547,2,FALSE))</f>
        <v/>
      </c>
      <c r="TB68" t="str">
        <f>IF(ISERROR(MATCH(TB$1,'CSC Mitre'!BO$1:BO$220,0)),"",VLOOKUP(TB$1,'Tactic Recode'!$A$1:$B$547,2,FALSE))</f>
        <v/>
      </c>
      <c r="TC68" t="str">
        <f>IF(ISERROR(MATCH(TC$1,'CSC Mitre'!BO$1:BO$220,0)),"",VLOOKUP(TC$1,'Tactic Recode'!$A$1:$B$547,2,FALSE))</f>
        <v/>
      </c>
      <c r="TD68" t="str">
        <f>IF(ISERROR(MATCH(TD$1,'CSC Mitre'!BO$1:BO$220,0)),"",VLOOKUP(TD$1,'Tactic Recode'!$A$1:$B$547,2,FALSE))</f>
        <v/>
      </c>
      <c r="TE68" t="str">
        <f>IF(ISERROR(MATCH(TE$1,'CSC Mitre'!BO$1:BO$220,0)),"",VLOOKUP(TE$1,'Tactic Recode'!$A$1:$B$547,2,FALSE))</f>
        <v/>
      </c>
      <c r="TF68" t="str">
        <f>IF(ISERROR(MATCH(TF$1,'CSC Mitre'!BO$1:BO$220,0)),"",VLOOKUP(TF$1,'Tactic Recode'!$A$1:$B$547,2,FALSE))</f>
        <v/>
      </c>
      <c r="TG68" t="str">
        <f>IF(ISERROR(MATCH(TG$1,'CSC Mitre'!BO$1:BO$220,0)),"",VLOOKUP(TG$1,'Tactic Recode'!$A$1:$B$547,2,FALSE))</f>
        <v/>
      </c>
      <c r="TH68" t="str">
        <f>IF(ISERROR(MATCH(TH$1,'CSC Mitre'!BO$1:BO$220,0)),"",VLOOKUP(TH$1,'Tactic Recode'!$A$1:$B$547,2,FALSE))</f>
        <v/>
      </c>
      <c r="TI68" t="str">
        <f>IF(ISERROR(MATCH(TI$1,'CSC Mitre'!BO$1:BO$220,0)),"",VLOOKUP(TI$1,'Tactic Recode'!$A$1:$B$547,2,FALSE))</f>
        <v/>
      </c>
      <c r="TJ68" t="str">
        <f>IF(ISERROR(MATCH(TJ$1,'CSC Mitre'!BO$1:BO$220,0)),"",VLOOKUP(TJ$1,'Tactic Recode'!$A$1:$B$547,2,FALSE))</f>
        <v/>
      </c>
      <c r="TK68" t="str">
        <f>IF(ISERROR(MATCH(TK$1,'CSC Mitre'!BO$1:BO$220,0)),"",VLOOKUP(TK$1,'Tactic Recode'!$A$1:$B$547,2,FALSE))</f>
        <v/>
      </c>
      <c r="TL68" t="str">
        <f>IF(ISERROR(MATCH(TL$1,'CSC Mitre'!BO$1:BO$220,0)),"",VLOOKUP(TL$1,'Tactic Recode'!$A$1:$B$547,2,FALSE))</f>
        <v/>
      </c>
      <c r="TM68" t="str">
        <f>IF(ISERROR(MATCH(TM$1,'CSC Mitre'!BO$1:BO$220,0)),"",VLOOKUP(TM$1,'Tactic Recode'!$A$1:$B$547,2,FALSE))</f>
        <v/>
      </c>
      <c r="TN68" t="str">
        <f>IF(ISERROR(MATCH(TN$1,'CSC Mitre'!BO$1:BO$220,0)),"",VLOOKUP(TN$1,'Tactic Recode'!$A$1:$B$547,2,FALSE))</f>
        <v/>
      </c>
      <c r="TO68" t="str">
        <f>IF(ISERROR(MATCH(TO$1,'CSC Mitre'!BO$1:BO$220,0)),"",VLOOKUP(TO$1,'Tactic Recode'!$A$1:$B$547,2,FALSE))</f>
        <v/>
      </c>
      <c r="TP68" t="str">
        <f>IF(ISERROR(MATCH(TP$1,'CSC Mitre'!BO$1:BO$220,0)),"",VLOOKUP(TP$1,'Tactic Recode'!$A$1:$B$547,2,FALSE))</f>
        <v/>
      </c>
      <c r="TQ68" t="str">
        <f>IF(ISERROR(MATCH(TQ$1,'CSC Mitre'!BO$1:BO$220,0)),"",VLOOKUP(TQ$1,'Tactic Recode'!$A$1:$B$547,2,FALSE))</f>
        <v/>
      </c>
      <c r="TR68" t="str">
        <f>IF(ISERROR(MATCH(TR$1,'CSC Mitre'!BO$1:BO$220,0)),"",VLOOKUP(TR$1,'Tactic Recode'!$A$1:$B$547,2,FALSE))</f>
        <v/>
      </c>
      <c r="TS68" t="str">
        <f>IF(ISERROR(MATCH(TS$1,'CSC Mitre'!BO$1:BO$220,0)),"",VLOOKUP(TS$1,'Tactic Recode'!$A$1:$B$547,2,FALSE))</f>
        <v/>
      </c>
      <c r="TT68" t="str">
        <f>IF(ISERROR(MATCH(TT$1,'CSC Mitre'!BO$1:BO$220,0)),"",VLOOKUP(TT$1,'Tactic Recode'!$A$1:$B$547,2,FALSE))</f>
        <v/>
      </c>
      <c r="TU68" t="str">
        <f>IF(ISERROR(MATCH(TU$1,'CSC Mitre'!BO$1:BO$220,0)),"",VLOOKUP(TU$1,'Tactic Recode'!$A$1:$B$547,2,FALSE))</f>
        <v/>
      </c>
      <c r="TV68" t="str">
        <f>IF(ISERROR(MATCH(TV$1,'CSC Mitre'!BO$1:BO$220,0)),"",VLOOKUP(TV$1,'Tactic Recode'!$A$1:$B$547,2,FALSE))</f>
        <v/>
      </c>
      <c r="TW68" t="str">
        <f>IF(ISERROR(MATCH(TW$1,'CSC Mitre'!BO$1:BO$220,0)),"",VLOOKUP(TW$1,'Tactic Recode'!$A$1:$B$547,2,FALSE))</f>
        <v/>
      </c>
      <c r="TX68" t="str">
        <f>IF(ISERROR(MATCH(TX$1,'CSC Mitre'!BO$1:BO$220,0)),"",VLOOKUP(TX$1,'Tactic Recode'!$A$1:$B$547,2,FALSE))</f>
        <v/>
      </c>
      <c r="TY68" t="str">
        <f>IF(ISERROR(MATCH(TY$1,'CSC Mitre'!BO$1:BO$220,0)),"",VLOOKUP(TY$1,'Tactic Recode'!$A$1:$B$547,2,FALSE))</f>
        <v/>
      </c>
      <c r="TZ68" t="str">
        <f>IF(ISERROR(MATCH(TZ$1,'CSC Mitre'!BO$1:BO$220,0)),"",VLOOKUP(TZ$1,'Tactic Recode'!$A$1:$B$547,2,FALSE))</f>
        <v/>
      </c>
      <c r="UA68" t="str">
        <f>IF(ISERROR(MATCH(UA$1,'CSC Mitre'!BO$1:BO$220,0)),"",VLOOKUP(UA$1,'Tactic Recode'!$A$1:$B$547,2,FALSE))</f>
        <v/>
      </c>
      <c r="UB68" t="str">
        <f>IF(ISERROR(MATCH(UB$1,'CSC Mitre'!BO$1:BO$220,0)),"",VLOOKUP(UB$1,'Tactic Recode'!$A$1:$B$547,2,FALSE))</f>
        <v/>
      </c>
    </row>
    <row r="69" spans="1:548" x14ac:dyDescent="0.25">
      <c r="A69" s="59" t="s">
        <v>466</v>
      </c>
      <c r="B69" t="str">
        <f>IF(ISERROR(MATCH(B$1,'CSC Mitre'!BP$1:BP$220,0)),"",VLOOKUP(B$1,'Tactic Recode'!$A$1:$B$547,2,FALSE))</f>
        <v/>
      </c>
      <c r="C69" t="str">
        <f>IF(ISERROR(MATCH(C$1,'CSC Mitre'!BP$1:BP$220,0)),"",VLOOKUP(C$1,'Tactic Recode'!$A$1:$B$547,2,FALSE))</f>
        <v/>
      </c>
      <c r="D69" t="str">
        <f>IF(ISERROR(MATCH(D$1,'CSC Mitre'!BP$1:BP$220,0)),"",VLOOKUP(D$1,'Tactic Recode'!$A$1:$B$547,2,FALSE))</f>
        <v/>
      </c>
      <c r="E69" t="str">
        <f>IF(ISERROR(MATCH(E$1,'CSC Mitre'!BP$1:BP$220,0)),"",VLOOKUP(E$1,'Tactic Recode'!$A$1:$B$547,2,FALSE))</f>
        <v/>
      </c>
      <c r="F69" t="str">
        <f>IF(ISERROR(MATCH(F$1,'CSC Mitre'!BP$1:BP$220,0)),"",VLOOKUP(F$1,'Tactic Recode'!$A$1:$B$547,2,FALSE))</f>
        <v/>
      </c>
      <c r="G69" t="str">
        <f>IF(ISERROR(MATCH(G$1,'CSC Mitre'!BP$1:BP$220,0)),"",VLOOKUP(G$1,'Tactic Recode'!$A$1:$B$547,2,FALSE))</f>
        <v/>
      </c>
      <c r="H69" t="str">
        <f>IF(ISERROR(MATCH(H$1,'CSC Mitre'!BP$1:BP$220,0)),"",VLOOKUP(H$1,'Tactic Recode'!$A$1:$B$547,2,FALSE))</f>
        <v/>
      </c>
      <c r="I69" t="str">
        <f>IF(ISERROR(MATCH(I$1,'CSC Mitre'!BP$1:BP$220,0)),"",VLOOKUP(I$1,'Tactic Recode'!$A$1:$B$547,2,FALSE))</f>
        <v/>
      </c>
      <c r="J69" t="str">
        <f>IF(ISERROR(MATCH(J$1,'CSC Mitre'!BP$1:BP$220,0)),"",VLOOKUP(J$1,'Tactic Recode'!$A$1:$B$547,2,FALSE))</f>
        <v/>
      </c>
      <c r="K69" t="str">
        <f>IF(ISERROR(MATCH(K$1,'CSC Mitre'!BP$1:BP$220,0)),"",VLOOKUP(K$1,'Tactic Recode'!$A$1:$B$547,2,FALSE))</f>
        <v/>
      </c>
      <c r="L69" t="str">
        <f>IF(ISERROR(MATCH(L$1,'CSC Mitre'!BP$1:BP$220,0)),"",VLOOKUP(L$1,'Tactic Recode'!$A$1:$B$547,2,FALSE))</f>
        <v/>
      </c>
      <c r="M69" t="str">
        <f>IF(ISERROR(MATCH(M$1,'CSC Mitre'!BP$1:BP$220,0)),"",VLOOKUP(M$1,'Tactic Recode'!$A$1:$B$547,2,FALSE))</f>
        <v/>
      </c>
      <c r="N69" t="str">
        <f>IF(ISERROR(MATCH(N$1,'CSC Mitre'!BP$1:BP$220,0)),"",VLOOKUP(N$1,'Tactic Recode'!$A$1:$B$547,2,FALSE))</f>
        <v/>
      </c>
      <c r="O69" t="str">
        <f>IF(ISERROR(MATCH(O$1,'CSC Mitre'!BP$1:BP$220,0)),"",VLOOKUP(O$1,'Tactic Recode'!$A$1:$B$547,2,FALSE))</f>
        <v/>
      </c>
      <c r="P69" t="str">
        <f>IF(ISERROR(MATCH(P$1,'CSC Mitre'!BP$1:BP$220,0)),"",VLOOKUP(P$1,'Tactic Recode'!$A$1:$B$547,2,FALSE))</f>
        <v/>
      </c>
      <c r="Q69" t="str">
        <f>IF(ISERROR(MATCH(Q$1,'CSC Mitre'!BP$1:BP$220,0)),"",VLOOKUP(Q$1,'Tactic Recode'!$A$1:$B$547,2,FALSE))</f>
        <v/>
      </c>
      <c r="R69" t="str">
        <f>IF(ISERROR(MATCH(R$1,'CSC Mitre'!BP$1:BP$220,0)),"",VLOOKUP(R$1,'Tactic Recode'!$A$1:$B$547,2,FALSE))</f>
        <v/>
      </c>
      <c r="S69" t="str">
        <f>IF(ISERROR(MATCH(S$1,'CSC Mitre'!BP$1:BP$220,0)),"",VLOOKUP(S$1,'Tactic Recode'!$A$1:$B$547,2,FALSE))</f>
        <v/>
      </c>
      <c r="T69" t="str">
        <f>IF(ISERROR(MATCH(T$1,'CSC Mitre'!BP$1:BP$220,0)),"",VLOOKUP(T$1,'Tactic Recode'!$A$1:$B$547,2,FALSE))</f>
        <v/>
      </c>
      <c r="U69" t="str">
        <f>IF(ISERROR(MATCH(U$1,'CSC Mitre'!BP$1:BP$220,0)),"",VLOOKUP(U$1,'Tactic Recode'!$A$1:$B$547,2,FALSE))</f>
        <v/>
      </c>
      <c r="V69" t="str">
        <f>IF(ISERROR(MATCH(V$1,'CSC Mitre'!BP$1:BP$220,0)),"",VLOOKUP(V$1,'Tactic Recode'!$A$1:$B$547,2,FALSE))</f>
        <v/>
      </c>
      <c r="W69" t="str">
        <f>IF(ISERROR(MATCH(W$1,'CSC Mitre'!BP$1:BP$220,0)),"",VLOOKUP(W$1,'Tactic Recode'!$A$1:$B$547,2,FALSE))</f>
        <v/>
      </c>
      <c r="X69" t="str">
        <f>IF(ISERROR(MATCH(X$1,'CSC Mitre'!BP$1:BP$220,0)),"",VLOOKUP(X$1,'Tactic Recode'!$A$1:$B$547,2,FALSE))</f>
        <v/>
      </c>
      <c r="Y69" t="str">
        <f>IF(ISERROR(MATCH(Y$1,'CSC Mitre'!BP$1:BP$220,0)),"",VLOOKUP(Y$1,'Tactic Recode'!$A$1:$B$547,2,FALSE))</f>
        <v/>
      </c>
      <c r="Z69" t="str">
        <f>IF(ISERROR(MATCH(Z$1,'CSC Mitre'!BP$1:BP$220,0)),"",VLOOKUP(Z$1,'Tactic Recode'!$A$1:$B$547,2,FALSE))</f>
        <v/>
      </c>
      <c r="AA69" t="str">
        <f>IF(ISERROR(MATCH(AA$1,'CSC Mitre'!BP$1:BP$220,0)),"",VLOOKUP(AA$1,'Tactic Recode'!$A$1:$B$547,2,FALSE))</f>
        <v/>
      </c>
      <c r="AB69" t="str">
        <f>IF(ISERROR(MATCH(AB$1,'CSC Mitre'!BP$1:BP$220,0)),"",VLOOKUP(AB$1,'Tactic Recode'!$A$1:$B$547,2,FALSE))</f>
        <v/>
      </c>
      <c r="AC69" t="str">
        <f>IF(ISERROR(MATCH(AC$1,'CSC Mitre'!BP$1:BP$220,0)),"",VLOOKUP(AC$1,'Tactic Recode'!$A$1:$B$547,2,FALSE))</f>
        <v/>
      </c>
      <c r="AD69" t="str">
        <f>IF(ISERROR(MATCH(AD$1,'CSC Mitre'!BP$1:BP$220,0)),"",VLOOKUP(AD$1,'Tactic Recode'!$A$1:$B$547,2,FALSE))</f>
        <v/>
      </c>
      <c r="AE69" t="str">
        <f>IF(ISERROR(MATCH(AE$1,'CSC Mitre'!BP$1:BP$220,0)),"",VLOOKUP(AE$1,'Tactic Recode'!$A$1:$B$547,2,FALSE))</f>
        <v/>
      </c>
      <c r="AF69" t="str">
        <f>IF(ISERROR(MATCH(AF$1,'CSC Mitre'!BP$1:BP$220,0)),"",VLOOKUP(AF$1,'Tactic Recode'!$A$1:$B$547,2,FALSE))</f>
        <v/>
      </c>
      <c r="AG69" t="str">
        <f>IF(ISERROR(MATCH(AG$1,'CSC Mitre'!BP$1:BP$220,0)),"",VLOOKUP(AG$1,'Tactic Recode'!$A$1:$B$547,2,FALSE))</f>
        <v/>
      </c>
      <c r="AH69" t="str">
        <f>IF(ISERROR(MATCH(AH$1,'CSC Mitre'!BP$1:BP$220,0)),"",VLOOKUP(AH$1,'Tactic Recode'!$A$1:$B$547,2,FALSE))</f>
        <v/>
      </c>
      <c r="AI69" t="str">
        <f>IF(ISERROR(MATCH(AI$1,'CSC Mitre'!BP$1:BP$220,0)),"",VLOOKUP(AI$1,'Tactic Recode'!$A$1:$B$547,2,FALSE))</f>
        <v/>
      </c>
      <c r="AJ69" t="str">
        <f>IF(ISERROR(MATCH(AJ$1,'CSC Mitre'!BP$1:BP$220,0)),"",VLOOKUP(AJ$1,'Tactic Recode'!$A$1:$B$547,2,FALSE))</f>
        <v/>
      </c>
      <c r="AK69" t="str">
        <f>IF(ISERROR(MATCH(AK$1,'CSC Mitre'!BP$1:BP$220,0)),"",VLOOKUP(AK$1,'Tactic Recode'!$A$1:$B$547,2,FALSE))</f>
        <v/>
      </c>
      <c r="AL69" t="str">
        <f>IF(ISERROR(MATCH(AL$1,'CSC Mitre'!BP$1:BP$220,0)),"",VLOOKUP(AL$1,'Tactic Recode'!$A$1:$B$547,2,FALSE))</f>
        <v/>
      </c>
      <c r="AM69" t="str">
        <f>IF(ISERROR(MATCH(AM$1,'CSC Mitre'!BP$1:BP$220,0)),"",VLOOKUP(AM$1,'Tactic Recode'!$A$1:$B$547,2,FALSE))</f>
        <v/>
      </c>
      <c r="AN69" t="str">
        <f>IF(ISERROR(MATCH(AN$1,'CSC Mitre'!BP$1:BP$220,0)),"",VLOOKUP(AN$1,'Tactic Recode'!$A$1:$B$547,2,FALSE))</f>
        <v/>
      </c>
      <c r="AO69" t="str">
        <f>IF(ISERROR(MATCH(AO$1,'CSC Mitre'!BP$1:BP$220,0)),"",VLOOKUP(AO$1,'Tactic Recode'!$A$1:$B$547,2,FALSE))</f>
        <v/>
      </c>
      <c r="AP69" t="str">
        <f>IF(ISERROR(MATCH(AP$1,'CSC Mitre'!BP$1:BP$220,0)),"",VLOOKUP(AP$1,'Tactic Recode'!$A$1:$B$547,2,FALSE))</f>
        <v/>
      </c>
      <c r="AQ69" t="str">
        <f>IF(ISERROR(MATCH(AQ$1,'CSC Mitre'!BP$1:BP$220,0)),"",VLOOKUP(AQ$1,'Tactic Recode'!$A$1:$B$547,2,FALSE))</f>
        <v/>
      </c>
      <c r="AR69" t="str">
        <f>IF(ISERROR(MATCH(AR$1,'CSC Mitre'!BP$1:BP$220,0)),"",VLOOKUP(AR$1,'Tactic Recode'!$A$1:$B$547,2,FALSE))</f>
        <v/>
      </c>
      <c r="AS69" t="str">
        <f>IF(ISERROR(MATCH(AS$1,'CSC Mitre'!BP$1:BP$220,0)),"",VLOOKUP(AS$1,'Tactic Recode'!$A$1:$B$547,2,FALSE))</f>
        <v/>
      </c>
      <c r="AT69" t="str">
        <f>IF(ISERROR(MATCH(AT$1,'CSC Mitre'!BP$1:BP$220,0)),"",VLOOKUP(AT$1,'Tactic Recode'!$A$1:$B$547,2,FALSE))</f>
        <v/>
      </c>
      <c r="AU69" t="str">
        <f>IF(ISERROR(MATCH(AU$1,'CSC Mitre'!BP$1:BP$220,0)),"",VLOOKUP(AU$1,'Tactic Recode'!$A$1:$B$547,2,FALSE))</f>
        <v/>
      </c>
      <c r="AV69" t="str">
        <f>IF(ISERROR(MATCH(AV$1,'CSC Mitre'!BP$1:BP$220,0)),"",VLOOKUP(AV$1,'Tactic Recode'!$A$1:$B$547,2,FALSE))</f>
        <v/>
      </c>
      <c r="AW69" t="str">
        <f>IF(ISERROR(MATCH(AW$1,'CSC Mitre'!BP$1:BP$220,0)),"",VLOOKUP(AW$1,'Tactic Recode'!$A$1:$B$547,2,FALSE))</f>
        <v/>
      </c>
      <c r="AX69" t="str">
        <f>IF(ISERROR(MATCH(AX$1,'CSC Mitre'!BP$1:BP$220,0)),"",VLOOKUP(AX$1,'Tactic Recode'!$A$1:$B$547,2,FALSE))</f>
        <v/>
      </c>
      <c r="AY69" t="str">
        <f>IF(ISERROR(MATCH(AY$1,'CSC Mitre'!BP$1:BP$220,0)),"",VLOOKUP(AY$1,'Tactic Recode'!$A$1:$B$547,2,FALSE))</f>
        <v/>
      </c>
      <c r="AZ69" t="str">
        <f>IF(ISERROR(MATCH(AZ$1,'CSC Mitre'!BP$1:BP$220,0)),"",VLOOKUP(AZ$1,'Tactic Recode'!$A$1:$B$547,2,FALSE))</f>
        <v/>
      </c>
      <c r="BA69" t="str">
        <f>IF(ISERROR(MATCH(BA$1,'CSC Mitre'!BP$1:BP$220,0)),"",VLOOKUP(BA$1,'Tactic Recode'!$A$1:$B$547,2,FALSE))</f>
        <v/>
      </c>
      <c r="BB69" t="str">
        <f>IF(ISERROR(MATCH(BB$1,'CSC Mitre'!BP$1:BP$220,0)),"",VLOOKUP(BB$1,'Tactic Recode'!$A$1:$B$547,2,FALSE))</f>
        <v/>
      </c>
      <c r="BC69" t="str">
        <f>IF(ISERROR(MATCH(BC$1,'CSC Mitre'!BP$1:BP$220,0)),"",VLOOKUP(BC$1,'Tactic Recode'!$A$1:$B$547,2,FALSE))</f>
        <v/>
      </c>
      <c r="BD69" t="str">
        <f>IF(ISERROR(MATCH(BD$1,'CSC Mitre'!BP$1:BP$220,0)),"",VLOOKUP(BD$1,'Tactic Recode'!$A$1:$B$547,2,FALSE))</f>
        <v/>
      </c>
      <c r="BE69" t="str">
        <f>IF(ISERROR(MATCH(BE$1,'CSC Mitre'!BP$1:BP$220,0)),"",VLOOKUP(BE$1,'Tactic Recode'!$A$1:$B$547,2,FALSE))</f>
        <v/>
      </c>
      <c r="BF69" t="str">
        <f>IF(ISERROR(MATCH(BF$1,'CSC Mitre'!BP$1:BP$220,0)),"",VLOOKUP(BF$1,'Tactic Recode'!$A$1:$B$547,2,FALSE))</f>
        <v/>
      </c>
      <c r="BG69" t="str">
        <f>IF(ISERROR(MATCH(BG$1,'CSC Mitre'!BP$1:BP$220,0)),"",VLOOKUP(BG$1,'Tactic Recode'!$A$1:$B$547,2,FALSE))</f>
        <v/>
      </c>
      <c r="BH69" t="str">
        <f>IF(ISERROR(MATCH(BH$1,'CSC Mitre'!BP$1:BP$220,0)),"",VLOOKUP(BH$1,'Tactic Recode'!$A$1:$B$547,2,FALSE))</f>
        <v/>
      </c>
      <c r="BI69" t="str">
        <f>IF(ISERROR(MATCH(BI$1,'CSC Mitre'!BP$1:BP$220,0)),"",VLOOKUP(BI$1,'Tactic Recode'!$A$1:$B$547,2,FALSE))</f>
        <v/>
      </c>
      <c r="BJ69" t="str">
        <f>IF(ISERROR(MATCH(BJ$1,'CSC Mitre'!BP$1:BP$220,0)),"",VLOOKUP(BJ$1,'Tactic Recode'!$A$1:$B$547,2,FALSE))</f>
        <v/>
      </c>
      <c r="BK69" t="str">
        <f>IF(ISERROR(MATCH(BK$1,'CSC Mitre'!BP$1:BP$220,0)),"",VLOOKUP(BK$1,'Tactic Recode'!$A$1:$B$547,2,FALSE))</f>
        <v/>
      </c>
      <c r="BL69" t="str">
        <f>IF(ISERROR(MATCH(BL$1,'CSC Mitre'!BP$1:BP$220,0)),"",VLOOKUP(BL$1,'Tactic Recode'!$A$1:$B$547,2,FALSE))</f>
        <v/>
      </c>
      <c r="BM69" t="str">
        <f>IF(ISERROR(MATCH(BM$1,'CSC Mitre'!BP$1:BP$220,0)),"",VLOOKUP(BM$1,'Tactic Recode'!$A$1:$B$547,2,FALSE))</f>
        <v/>
      </c>
      <c r="BN69" t="str">
        <f>IF(ISERROR(MATCH(BN$1,'CSC Mitre'!BP$1:BP$220,0)),"",VLOOKUP(BN$1,'Tactic Recode'!$A$1:$B$547,2,FALSE))</f>
        <v/>
      </c>
      <c r="BO69" t="str">
        <f>IF(ISERROR(MATCH(BO$1,'CSC Mitre'!BP$1:BP$220,0)),"",VLOOKUP(BO$1,'Tactic Recode'!$A$1:$B$547,2,FALSE))</f>
        <v/>
      </c>
      <c r="BP69" t="str">
        <f>IF(ISERROR(MATCH(BP$1,'CSC Mitre'!BP$1:BP$220,0)),"",VLOOKUP(BP$1,'Tactic Recode'!$A$1:$B$547,2,FALSE))</f>
        <v/>
      </c>
      <c r="BQ69" t="str">
        <f>IF(ISERROR(MATCH(BQ$1,'CSC Mitre'!BP$1:BP$220,0)),"",VLOOKUP(BQ$1,'Tactic Recode'!$A$1:$B$547,2,FALSE))</f>
        <v/>
      </c>
      <c r="BR69" t="str">
        <f>IF(ISERROR(MATCH(BR$1,'CSC Mitre'!BP$1:BP$220,0)),"",VLOOKUP(BR$1,'Tactic Recode'!$A$1:$B$547,2,FALSE))</f>
        <v/>
      </c>
      <c r="BS69" t="str">
        <f>IF(ISERROR(MATCH(BS$1,'CSC Mitre'!BP$1:BP$220,0)),"",VLOOKUP(BS$1,'Tactic Recode'!$A$1:$B$547,2,FALSE))</f>
        <v/>
      </c>
      <c r="BT69" t="str">
        <f>IF(ISERROR(MATCH(BT$1,'CSC Mitre'!BP$1:BP$220,0)),"",VLOOKUP(BT$1,'Tactic Recode'!$A$1:$B$547,2,FALSE))</f>
        <v>Execution, Persistence, Privilage Escalation</v>
      </c>
      <c r="BU69" t="str">
        <f>IF(ISERROR(MATCH(BU$1,'CSC Mitre'!BP$1:BP$220,0)),"",VLOOKUP(BU$1,'Tactic Recode'!$A$1:$B$547,2,FALSE))</f>
        <v/>
      </c>
      <c r="BV69" t="str">
        <f>IF(ISERROR(MATCH(BV$1,'CSC Mitre'!BP$1:BP$220,0)),"",VLOOKUP(BV$1,'Tactic Recode'!$A$1:$B$547,2,FALSE))</f>
        <v>Execution, Persistence, Privilage Escalation</v>
      </c>
      <c r="BW69" t="str">
        <f>IF(ISERROR(MATCH(BW$1,'CSC Mitre'!BP$1:BP$220,0)),"",VLOOKUP(BW$1,'Tactic Recode'!$A$1:$B$547,2,FALSE))</f>
        <v>Execution, Persistence, Privilage Escalation</v>
      </c>
      <c r="BX69" t="str">
        <f>IF(ISERROR(MATCH(BX$1,'CSC Mitre'!BP$1:BP$220,0)),"",VLOOKUP(BX$1,'Tactic Recode'!$A$1:$B$547,2,FALSE))</f>
        <v/>
      </c>
      <c r="BY69" t="str">
        <f>IF(ISERROR(MATCH(BY$1,'CSC Mitre'!BP$1:BP$220,0)),"",VLOOKUP(BY$1,'Tactic Recode'!$A$1:$B$547,2,FALSE))</f>
        <v/>
      </c>
      <c r="BZ69" t="str">
        <f>IF(ISERROR(MATCH(BZ$1,'CSC Mitre'!BP$1:BP$220,0)),"",VLOOKUP(BZ$1,'Tactic Recode'!$A$1:$B$547,2,FALSE))</f>
        <v/>
      </c>
      <c r="CA69" t="str">
        <f>IF(ISERROR(MATCH(CA$1,'CSC Mitre'!BP$1:BP$220,0)),"",VLOOKUP(CA$1,'Tactic Recode'!$A$1:$B$547,2,FALSE))</f>
        <v/>
      </c>
      <c r="CB69" t="str">
        <f>IF(ISERROR(MATCH(CB$1,'CSC Mitre'!BP$1:BP$220,0)),"",VLOOKUP(CB$1,'Tactic Recode'!$A$1:$B$547,2,FALSE))</f>
        <v/>
      </c>
      <c r="CC69" t="str">
        <f>IF(ISERROR(MATCH(CC$1,'CSC Mitre'!BP$1:BP$220,0)),"",VLOOKUP(CC$1,'Tactic Recode'!$A$1:$B$547,2,FALSE))</f>
        <v/>
      </c>
      <c r="CD69" t="str">
        <f>IF(ISERROR(MATCH(CD$1,'CSC Mitre'!BP$1:BP$220,0)),"",VLOOKUP(CD$1,'Tactic Recode'!$A$1:$B$547,2,FALSE))</f>
        <v/>
      </c>
      <c r="CE69" t="str">
        <f>IF(ISERROR(MATCH(CE$1,'CSC Mitre'!BP$1:BP$220,0)),"",VLOOKUP(CE$1,'Tactic Recode'!$A$1:$B$547,2,FALSE))</f>
        <v/>
      </c>
      <c r="CF69" t="str">
        <f>IF(ISERROR(MATCH(CF$1,'CSC Mitre'!BP$1:BP$220,0)),"",VLOOKUP(CF$1,'Tactic Recode'!$A$1:$B$547,2,FALSE))</f>
        <v/>
      </c>
      <c r="CG69" t="str">
        <f>IF(ISERROR(MATCH(CG$1,'CSC Mitre'!BP$1:BP$220,0)),"",VLOOKUP(CG$1,'Tactic Recode'!$A$1:$B$547,2,FALSE))</f>
        <v/>
      </c>
      <c r="CH69" t="str">
        <f>IF(ISERROR(MATCH(CH$1,'CSC Mitre'!BP$1:BP$220,0)),"",VLOOKUP(CH$1,'Tactic Recode'!$A$1:$B$547,2,FALSE))</f>
        <v/>
      </c>
      <c r="CI69" t="str">
        <f>IF(ISERROR(MATCH(CI$1,'CSC Mitre'!BP$1:BP$220,0)),"",VLOOKUP(CI$1,'Tactic Recode'!$A$1:$B$547,2,FALSE))</f>
        <v/>
      </c>
      <c r="CJ69" t="str">
        <f>IF(ISERROR(MATCH(CJ$1,'CSC Mitre'!BP$1:BP$220,0)),"",VLOOKUP(CJ$1,'Tactic Recode'!$A$1:$B$547,2,FALSE))</f>
        <v/>
      </c>
      <c r="CK69" t="str">
        <f>IF(ISERROR(MATCH(CK$1,'CSC Mitre'!BP$1:BP$220,0)),"",VLOOKUP(CK$1,'Tactic Recode'!$A$1:$B$547,2,FALSE))</f>
        <v/>
      </c>
      <c r="CL69" t="str">
        <f>IF(ISERROR(MATCH(CL$1,'CSC Mitre'!BP$1:BP$220,0)),"",VLOOKUP(CL$1,'Tactic Recode'!$A$1:$B$547,2,FALSE))</f>
        <v/>
      </c>
      <c r="CM69" t="str">
        <f>IF(ISERROR(MATCH(CM$1,'CSC Mitre'!BP$1:BP$220,0)),"",VLOOKUP(CM$1,'Tactic Recode'!$A$1:$B$547,2,FALSE))</f>
        <v/>
      </c>
      <c r="CN69" t="str">
        <f>IF(ISERROR(MATCH(CN$1,'CSC Mitre'!BP$1:BP$220,0)),"",VLOOKUP(CN$1,'Tactic Recode'!$A$1:$B$547,2,FALSE))</f>
        <v/>
      </c>
      <c r="CO69" t="str">
        <f>IF(ISERROR(MATCH(CO$1,'CSC Mitre'!BP$1:BP$220,0)),"",VLOOKUP(CO$1,'Tactic Recode'!$A$1:$B$547,2,FALSE))</f>
        <v/>
      </c>
      <c r="CP69" t="str">
        <f>IF(ISERROR(MATCH(CP$1,'CSC Mitre'!BP$1:BP$220,0)),"",VLOOKUP(CP$1,'Tactic Recode'!$A$1:$B$547,2,FALSE))</f>
        <v/>
      </c>
      <c r="CQ69" t="str">
        <f>IF(ISERROR(MATCH(CQ$1,'CSC Mitre'!BP$1:BP$220,0)),"",VLOOKUP(CQ$1,'Tactic Recode'!$A$1:$B$547,2,FALSE))</f>
        <v/>
      </c>
      <c r="CR69" t="str">
        <f>IF(ISERROR(MATCH(CR$1,'CSC Mitre'!BP$1:BP$220,0)),"",VLOOKUP(CR$1,'Tactic Recode'!$A$1:$B$547,2,FALSE))</f>
        <v/>
      </c>
      <c r="CS69" t="str">
        <f>IF(ISERROR(MATCH(CS$1,'CSC Mitre'!BP$1:BP$220,0)),"",VLOOKUP(CS$1,'Tactic Recode'!$A$1:$B$547,2,FALSE))</f>
        <v/>
      </c>
      <c r="CT69" t="str">
        <f>IF(ISERROR(MATCH(CT$1,'CSC Mitre'!BP$1:BP$220,0)),"",VLOOKUP(CT$1,'Tactic Recode'!$A$1:$B$547,2,FALSE))</f>
        <v/>
      </c>
      <c r="CU69" t="str">
        <f>IF(ISERROR(MATCH(CU$1,'CSC Mitre'!BP$1:BP$220,0)),"",VLOOKUP(CU$1,'Tactic Recode'!$A$1:$B$547,2,FALSE))</f>
        <v/>
      </c>
      <c r="CV69" t="str">
        <f>IF(ISERROR(MATCH(CV$1,'CSC Mitre'!BP$1:BP$220,0)),"",VLOOKUP(CV$1,'Tactic Recode'!$A$1:$B$547,2,FALSE))</f>
        <v/>
      </c>
      <c r="CW69" t="str">
        <f>IF(ISERROR(MATCH(CW$1,'CSC Mitre'!BP$1:BP$220,0)),"",VLOOKUP(CW$1,'Tactic Recode'!$A$1:$B$547,2,FALSE))</f>
        <v/>
      </c>
      <c r="CX69" t="str">
        <f>IF(ISERROR(MATCH(CX$1,'CSC Mitre'!BP$1:BP$220,0)),"",VLOOKUP(CX$1,'Tactic Recode'!$A$1:$B$547,2,FALSE))</f>
        <v/>
      </c>
      <c r="CY69" t="str">
        <f>IF(ISERROR(MATCH(CY$1,'CSC Mitre'!BP$1:BP$220,0)),"",VLOOKUP(CY$1,'Tactic Recode'!$A$1:$B$547,2,FALSE))</f>
        <v/>
      </c>
      <c r="CZ69" t="str">
        <f>IF(ISERROR(MATCH(CZ$1,'CSC Mitre'!BP$1:BP$220,0)),"",VLOOKUP(CZ$1,'Tactic Recode'!$A$1:$B$547,2,FALSE))</f>
        <v/>
      </c>
      <c r="DA69" t="str">
        <f>IF(ISERROR(MATCH(DA$1,'CSC Mitre'!BP$1:BP$220,0)),"",VLOOKUP(DA$1,'Tactic Recode'!$A$1:$B$547,2,FALSE))</f>
        <v/>
      </c>
      <c r="DB69" t="str">
        <f>IF(ISERROR(MATCH(DB$1,'CSC Mitre'!BP$1:BP$220,0)),"",VLOOKUP(DB$1,'Tactic Recode'!$A$1:$B$547,2,FALSE))</f>
        <v/>
      </c>
      <c r="DC69" t="str">
        <f>IF(ISERROR(MATCH(DC$1,'CSC Mitre'!BP$1:BP$220,0)),"",VLOOKUP(DC$1,'Tactic Recode'!$A$1:$B$547,2,FALSE))</f>
        <v/>
      </c>
      <c r="DD69" t="str">
        <f>IF(ISERROR(MATCH(DD$1,'CSC Mitre'!BP$1:BP$220,0)),"",VLOOKUP(DD$1,'Tactic Recode'!$A$1:$B$547,2,FALSE))</f>
        <v/>
      </c>
      <c r="DE69" t="str">
        <f>IF(ISERROR(MATCH(DE$1,'CSC Mitre'!BP$1:BP$220,0)),"",VLOOKUP(DE$1,'Tactic Recode'!$A$1:$B$547,2,FALSE))</f>
        <v/>
      </c>
      <c r="DF69" t="str">
        <f>IF(ISERROR(MATCH(DF$1,'CSC Mitre'!BP$1:BP$220,0)),"",VLOOKUP(DF$1,'Tactic Recode'!$A$1:$B$547,2,FALSE))</f>
        <v/>
      </c>
      <c r="DG69" t="str">
        <f>IF(ISERROR(MATCH(DG$1,'CSC Mitre'!BP$1:BP$220,0)),"",VLOOKUP(DG$1,'Tactic Recode'!$A$1:$B$547,2,FALSE))</f>
        <v>Defense Evasion</v>
      </c>
      <c r="DH69" t="str">
        <f>IF(ISERROR(MATCH(DH$1,'CSC Mitre'!BP$1:BP$220,0)),"",VLOOKUP(DH$1,'Tactic Recode'!$A$1:$B$547,2,FALSE))</f>
        <v>Defense Evasion</v>
      </c>
      <c r="DI69" t="str">
        <f>IF(ISERROR(MATCH(DI$1,'CSC Mitre'!BP$1:BP$220,0)),"",VLOOKUP(DI$1,'Tactic Recode'!$A$1:$B$547,2,FALSE))</f>
        <v/>
      </c>
      <c r="DJ69" t="str">
        <f>IF(ISERROR(MATCH(DJ$1,'CSC Mitre'!BP$1:BP$220,0)),"",VLOOKUP(DJ$1,'Tactic Recode'!$A$1:$B$547,2,FALSE))</f>
        <v/>
      </c>
      <c r="DK69" t="str">
        <f>IF(ISERROR(MATCH(DK$1,'CSC Mitre'!BP$1:BP$220,0)),"",VLOOKUP(DK$1,'Tactic Recode'!$A$1:$B$547,2,FALSE))</f>
        <v/>
      </c>
      <c r="DL69" t="str">
        <f>IF(ISERROR(MATCH(DL$1,'CSC Mitre'!BP$1:BP$220,0)),"",VLOOKUP(DL$1,'Tactic Recode'!$A$1:$B$547,2,FALSE))</f>
        <v/>
      </c>
      <c r="DM69" t="str">
        <f>IF(ISERROR(MATCH(DM$1,'CSC Mitre'!BP$1:BP$220,0)),"",VLOOKUP(DM$1,'Tactic Recode'!$A$1:$B$547,2,FALSE))</f>
        <v/>
      </c>
      <c r="DN69" t="str">
        <f>IF(ISERROR(MATCH(DN$1,'CSC Mitre'!BP$1:BP$220,0)),"",VLOOKUP(DN$1,'Tactic Recode'!$A$1:$B$547,2,FALSE))</f>
        <v/>
      </c>
      <c r="DO69" t="str">
        <f>IF(ISERROR(MATCH(DO$1,'CSC Mitre'!BP$1:BP$220,0)),"",VLOOKUP(DO$1,'Tactic Recode'!$A$1:$B$547,2,FALSE))</f>
        <v/>
      </c>
      <c r="DP69" t="str">
        <f>IF(ISERROR(MATCH(DP$1,'CSC Mitre'!BP$1:BP$220,0)),"",VLOOKUP(DP$1,'Tactic Recode'!$A$1:$B$547,2,FALSE))</f>
        <v/>
      </c>
      <c r="DQ69" t="str">
        <f>IF(ISERROR(MATCH(DQ$1,'CSC Mitre'!BP$1:BP$220,0)),"",VLOOKUP(DQ$1,'Tactic Recode'!$A$1:$B$547,2,FALSE))</f>
        <v/>
      </c>
      <c r="DR69" t="str">
        <f>IF(ISERROR(MATCH(DR$1,'CSC Mitre'!BP$1:BP$220,0)),"",VLOOKUP(DR$1,'Tactic Recode'!$A$1:$B$547,2,FALSE))</f>
        <v/>
      </c>
      <c r="DS69" t="str">
        <f>IF(ISERROR(MATCH(DS$1,'CSC Mitre'!BP$1:BP$220,0)),"",VLOOKUP(DS$1,'Tactic Recode'!$A$1:$B$547,2,FALSE))</f>
        <v/>
      </c>
      <c r="DT69" t="str">
        <f>IF(ISERROR(MATCH(DT$1,'CSC Mitre'!BP$1:BP$220,0)),"",VLOOKUP(DT$1,'Tactic Recode'!$A$1:$B$547,2,FALSE))</f>
        <v/>
      </c>
      <c r="DU69" t="str">
        <f>IF(ISERROR(MATCH(DU$1,'CSC Mitre'!BP$1:BP$220,0)),"",VLOOKUP(DU$1,'Tactic Recode'!$A$1:$B$547,2,FALSE))</f>
        <v/>
      </c>
      <c r="DV69" t="str">
        <f>IF(ISERROR(MATCH(DV$1,'CSC Mitre'!BP$1:BP$220,0)),"",VLOOKUP(DV$1,'Tactic Recode'!$A$1:$B$547,2,FALSE))</f>
        <v/>
      </c>
      <c r="DW69" t="str">
        <f>IF(ISERROR(MATCH(DW$1,'CSC Mitre'!BP$1:BP$220,0)),"",VLOOKUP(DW$1,'Tactic Recode'!$A$1:$B$547,2,FALSE))</f>
        <v/>
      </c>
      <c r="DX69" t="str">
        <f>IF(ISERROR(MATCH(DX$1,'CSC Mitre'!BP$1:BP$220,0)),"",VLOOKUP(DX$1,'Tactic Recode'!$A$1:$B$547,2,FALSE))</f>
        <v/>
      </c>
      <c r="DY69" t="str">
        <f>IF(ISERROR(MATCH(DY$1,'CSC Mitre'!BP$1:BP$220,0)),"",VLOOKUP(DY$1,'Tactic Recode'!$A$1:$B$547,2,FALSE))</f>
        <v/>
      </c>
      <c r="DZ69" t="str">
        <f>IF(ISERROR(MATCH(DZ$1,'CSC Mitre'!BP$1:BP$220,0)),"",VLOOKUP(DZ$1,'Tactic Recode'!$A$1:$B$547,2,FALSE))</f>
        <v/>
      </c>
      <c r="EA69" t="str">
        <f>IF(ISERROR(MATCH(EA$1,'CSC Mitre'!BP$1:BP$220,0)),"",VLOOKUP(EA$1,'Tactic Recode'!$A$1:$B$547,2,FALSE))</f>
        <v/>
      </c>
      <c r="EB69" t="str">
        <f>IF(ISERROR(MATCH(EB$1,'CSC Mitre'!BP$1:BP$220,0)),"",VLOOKUP(EB$1,'Tactic Recode'!$A$1:$B$547,2,FALSE))</f>
        <v/>
      </c>
      <c r="EC69" t="str">
        <f>IF(ISERROR(MATCH(EC$1,'CSC Mitre'!BP$1:BP$220,0)),"",VLOOKUP(EC$1,'Tactic Recode'!$A$1:$B$547,2,FALSE))</f>
        <v/>
      </c>
      <c r="ED69" t="str">
        <f>IF(ISERROR(MATCH(ED$1,'CSC Mitre'!BP$1:BP$220,0)),"",VLOOKUP(ED$1,'Tactic Recode'!$A$1:$B$547,2,FALSE))</f>
        <v/>
      </c>
      <c r="EE69" t="str">
        <f>IF(ISERROR(MATCH(EE$1,'CSC Mitre'!BP$1:BP$220,0)),"",VLOOKUP(EE$1,'Tactic Recode'!$A$1:$B$547,2,FALSE))</f>
        <v/>
      </c>
      <c r="EF69" t="str">
        <f>IF(ISERROR(MATCH(EF$1,'CSC Mitre'!BP$1:BP$220,0)),"",VLOOKUP(EF$1,'Tactic Recode'!$A$1:$B$547,2,FALSE))</f>
        <v/>
      </c>
      <c r="EG69" t="str">
        <f>IF(ISERROR(MATCH(EG$1,'CSC Mitre'!BP$1:BP$220,0)),"",VLOOKUP(EG$1,'Tactic Recode'!$A$1:$B$547,2,FALSE))</f>
        <v/>
      </c>
      <c r="EH69" t="str">
        <f>IF(ISERROR(MATCH(EH$1,'CSC Mitre'!BP$1:BP$220,0)),"",VLOOKUP(EH$1,'Tactic Recode'!$A$1:$B$547,2,FALSE))</f>
        <v/>
      </c>
      <c r="EI69" t="str">
        <f>IF(ISERROR(MATCH(EI$1,'CSC Mitre'!BP$1:BP$220,0)),"",VLOOKUP(EI$1,'Tactic Recode'!$A$1:$B$547,2,FALSE))</f>
        <v/>
      </c>
      <c r="EJ69" t="str">
        <f>IF(ISERROR(MATCH(EJ$1,'CSC Mitre'!BP$1:BP$220,0)),"",VLOOKUP(EJ$1,'Tactic Recode'!$A$1:$B$547,2,FALSE))</f>
        <v/>
      </c>
      <c r="EK69" t="str">
        <f>IF(ISERROR(MATCH(EK$1,'CSC Mitre'!BP$1:BP$220,0)),"",VLOOKUP(EK$1,'Tactic Recode'!$A$1:$B$547,2,FALSE))</f>
        <v/>
      </c>
      <c r="EL69" t="str">
        <f>IF(ISERROR(MATCH(EL$1,'CSC Mitre'!BP$1:BP$220,0)),"",VLOOKUP(EL$1,'Tactic Recode'!$A$1:$B$547,2,FALSE))</f>
        <v/>
      </c>
      <c r="EM69" t="str">
        <f>IF(ISERROR(MATCH(EM$1,'CSC Mitre'!BP$1:BP$220,0)),"",VLOOKUP(EM$1,'Tactic Recode'!$A$1:$B$547,2,FALSE))</f>
        <v/>
      </c>
      <c r="EN69" t="str">
        <f>IF(ISERROR(MATCH(EN$1,'CSC Mitre'!BP$1:BP$220,0)),"",VLOOKUP(EN$1,'Tactic Recode'!$A$1:$B$547,2,FALSE))</f>
        <v/>
      </c>
      <c r="EO69" t="str">
        <f>IF(ISERROR(MATCH(EO$1,'CSC Mitre'!BP$1:BP$220,0)),"",VLOOKUP(EO$1,'Tactic Recode'!$A$1:$B$547,2,FALSE))</f>
        <v/>
      </c>
      <c r="EP69" t="str">
        <f>IF(ISERROR(MATCH(EP$1,'CSC Mitre'!BP$1:BP$220,0)),"",VLOOKUP(EP$1,'Tactic Recode'!$A$1:$B$547,2,FALSE))</f>
        <v/>
      </c>
      <c r="EQ69" t="str">
        <f>IF(ISERROR(MATCH(EQ$1,'CSC Mitre'!BP$1:BP$220,0)),"",VLOOKUP(EQ$1,'Tactic Recode'!$A$1:$B$547,2,FALSE))</f>
        <v/>
      </c>
      <c r="ER69" t="str">
        <f>IF(ISERROR(MATCH(ER$1,'CSC Mitre'!BP$1:BP$220,0)),"",VLOOKUP(ER$1,'Tactic Recode'!$A$1:$B$547,2,FALSE))</f>
        <v/>
      </c>
      <c r="ES69" t="str">
        <f>IF(ISERROR(MATCH(ES$1,'CSC Mitre'!BP$1:BP$220,0)),"",VLOOKUP(ES$1,'Tactic Recode'!$A$1:$B$547,2,FALSE))</f>
        <v/>
      </c>
      <c r="ET69" t="str">
        <f>IF(ISERROR(MATCH(ET$1,'CSC Mitre'!BP$1:BP$220,0)),"",VLOOKUP(ET$1,'Tactic Recode'!$A$1:$B$547,2,FALSE))</f>
        <v/>
      </c>
      <c r="EU69" t="str">
        <f>IF(ISERROR(MATCH(EU$1,'CSC Mitre'!BP$1:BP$220,0)),"",VLOOKUP(EU$1,'Tactic Recode'!$A$1:$B$547,2,FALSE))</f>
        <v/>
      </c>
      <c r="EV69" t="str">
        <f>IF(ISERROR(MATCH(EV$1,'CSC Mitre'!BP$1:BP$220,0)),"",VLOOKUP(EV$1,'Tactic Recode'!$A$1:$B$547,2,FALSE))</f>
        <v/>
      </c>
      <c r="EW69" t="str">
        <f>IF(ISERROR(MATCH(EW$1,'CSC Mitre'!BP$1:BP$220,0)),"",VLOOKUP(EW$1,'Tactic Recode'!$A$1:$B$547,2,FALSE))</f>
        <v/>
      </c>
      <c r="EX69" t="str">
        <f>IF(ISERROR(MATCH(EX$1,'CSC Mitre'!BP$1:BP$220,0)),"",VLOOKUP(EX$1,'Tactic Recode'!$A$1:$B$547,2,FALSE))</f>
        <v/>
      </c>
      <c r="EY69" t="str">
        <f>IF(ISERROR(MATCH(EY$1,'CSC Mitre'!BP$1:BP$220,0)),"",VLOOKUP(EY$1,'Tactic Recode'!$A$1:$B$547,2,FALSE))</f>
        <v/>
      </c>
      <c r="EZ69" t="str">
        <f>IF(ISERROR(MATCH(EZ$1,'CSC Mitre'!BP$1:BP$220,0)),"",VLOOKUP(EZ$1,'Tactic Recode'!$A$1:$B$547,2,FALSE))</f>
        <v/>
      </c>
      <c r="FA69" t="str">
        <f>IF(ISERROR(MATCH(FA$1,'CSC Mitre'!BP$1:BP$220,0)),"",VLOOKUP(FA$1,'Tactic Recode'!$A$1:$B$547,2,FALSE))</f>
        <v/>
      </c>
      <c r="FB69" t="str">
        <f>IF(ISERROR(MATCH(FB$1,'CSC Mitre'!BP$1:BP$220,0)),"",VLOOKUP(FB$1,'Tactic Recode'!$A$1:$B$547,2,FALSE))</f>
        <v/>
      </c>
      <c r="FC69" t="str">
        <f>IF(ISERROR(MATCH(FC$1,'CSC Mitre'!BP$1:BP$220,0)),"",VLOOKUP(FC$1,'Tactic Recode'!$A$1:$B$547,2,FALSE))</f>
        <v/>
      </c>
      <c r="FD69" t="str">
        <f>IF(ISERROR(MATCH(FD$1,'CSC Mitre'!BP$1:BP$220,0)),"",VLOOKUP(FD$1,'Tactic Recode'!$A$1:$B$547,2,FALSE))</f>
        <v/>
      </c>
      <c r="FE69" t="str">
        <f>IF(ISERROR(MATCH(FE$1,'CSC Mitre'!BP$1:BP$220,0)),"",VLOOKUP(FE$1,'Tactic Recode'!$A$1:$B$547,2,FALSE))</f>
        <v/>
      </c>
      <c r="FF69" t="str">
        <f>IF(ISERROR(MATCH(FF$1,'CSC Mitre'!BP$1:BP$220,0)),"",VLOOKUP(FF$1,'Tactic Recode'!$A$1:$B$547,2,FALSE))</f>
        <v/>
      </c>
      <c r="FG69" t="str">
        <f>IF(ISERROR(MATCH(FG$1,'CSC Mitre'!BP$1:BP$220,0)),"",VLOOKUP(FG$1,'Tactic Recode'!$A$1:$B$547,2,FALSE))</f>
        <v/>
      </c>
      <c r="FH69" t="str">
        <f>IF(ISERROR(MATCH(FH$1,'CSC Mitre'!BP$1:BP$220,0)),"",VLOOKUP(FH$1,'Tactic Recode'!$A$1:$B$547,2,FALSE))</f>
        <v/>
      </c>
      <c r="FI69" t="str">
        <f>IF(ISERROR(MATCH(FI$1,'CSC Mitre'!BP$1:BP$220,0)),"",VLOOKUP(FI$1,'Tactic Recode'!$A$1:$B$547,2,FALSE))</f>
        <v/>
      </c>
      <c r="FJ69" t="str">
        <f>IF(ISERROR(MATCH(FJ$1,'CSC Mitre'!BP$1:BP$220,0)),"",VLOOKUP(FJ$1,'Tactic Recode'!$A$1:$B$547,2,FALSE))</f>
        <v/>
      </c>
      <c r="FK69" t="str">
        <f>IF(ISERROR(MATCH(FK$1,'CSC Mitre'!BP$1:BP$220,0)),"",VLOOKUP(FK$1,'Tactic Recode'!$A$1:$B$547,2,FALSE))</f>
        <v/>
      </c>
      <c r="FL69" t="str">
        <f>IF(ISERROR(MATCH(FL$1,'CSC Mitre'!BP$1:BP$220,0)),"",VLOOKUP(FL$1,'Tactic Recode'!$A$1:$B$547,2,FALSE))</f>
        <v/>
      </c>
      <c r="FM69" t="str">
        <f>IF(ISERROR(MATCH(FM$1,'CSC Mitre'!BP$1:BP$220,0)),"",VLOOKUP(FM$1,'Tactic Recode'!$A$1:$B$547,2,FALSE))</f>
        <v/>
      </c>
      <c r="FN69" t="str">
        <f>IF(ISERROR(MATCH(FN$1,'CSC Mitre'!BP$1:BP$220,0)),"",VLOOKUP(FN$1,'Tactic Recode'!$A$1:$B$547,2,FALSE))</f>
        <v/>
      </c>
      <c r="FO69" t="str">
        <f>IF(ISERROR(MATCH(FO$1,'CSC Mitre'!BP$1:BP$220,0)),"",VLOOKUP(FO$1,'Tactic Recode'!$A$1:$B$547,2,FALSE))</f>
        <v/>
      </c>
      <c r="FP69" t="str">
        <f>IF(ISERROR(MATCH(FP$1,'CSC Mitre'!BP$1:BP$220,0)),"",VLOOKUP(FP$1,'Tactic Recode'!$A$1:$B$547,2,FALSE))</f>
        <v/>
      </c>
      <c r="FQ69" t="str">
        <f>IF(ISERROR(MATCH(FQ$1,'CSC Mitre'!BP$1:BP$220,0)),"",VLOOKUP(FQ$1,'Tactic Recode'!$A$1:$B$547,2,FALSE))</f>
        <v/>
      </c>
      <c r="FR69" t="str">
        <f>IF(ISERROR(MATCH(FR$1,'CSC Mitre'!BP$1:BP$220,0)),"",VLOOKUP(FR$1,'Tactic Recode'!$A$1:$B$547,2,FALSE))</f>
        <v/>
      </c>
      <c r="FS69" t="str">
        <f>IF(ISERROR(MATCH(FS$1,'CSC Mitre'!BP$1:BP$220,0)),"",VLOOKUP(FS$1,'Tactic Recode'!$A$1:$B$547,2,FALSE))</f>
        <v/>
      </c>
      <c r="FT69" t="str">
        <f>IF(ISERROR(MATCH(FT$1,'CSC Mitre'!BP$1:BP$220,0)),"",VLOOKUP(FT$1,'Tactic Recode'!$A$1:$B$547,2,FALSE))</f>
        <v/>
      </c>
      <c r="FU69" t="str">
        <f>IF(ISERROR(MATCH(FU$1,'CSC Mitre'!BP$1:BP$220,0)),"",VLOOKUP(FU$1,'Tactic Recode'!$A$1:$B$547,2,FALSE))</f>
        <v/>
      </c>
      <c r="FV69" t="str">
        <f>IF(ISERROR(MATCH(FV$1,'CSC Mitre'!BP$1:BP$220,0)),"",VLOOKUP(FV$1,'Tactic Recode'!$A$1:$B$547,2,FALSE))</f>
        <v/>
      </c>
      <c r="FW69" t="str">
        <f>IF(ISERROR(MATCH(FW$1,'CSC Mitre'!BP$1:BP$220,0)),"",VLOOKUP(FW$1,'Tactic Recode'!$A$1:$B$547,2,FALSE))</f>
        <v/>
      </c>
      <c r="FX69" t="str">
        <f>IF(ISERROR(MATCH(FX$1,'CSC Mitre'!BP$1:BP$220,0)),"",VLOOKUP(FX$1,'Tactic Recode'!$A$1:$B$547,2,FALSE))</f>
        <v/>
      </c>
      <c r="FY69" t="str">
        <f>IF(ISERROR(MATCH(FY$1,'CSC Mitre'!BP$1:BP$220,0)),"",VLOOKUP(FY$1,'Tactic Recode'!$A$1:$B$547,2,FALSE))</f>
        <v/>
      </c>
      <c r="FZ69" t="str">
        <f>IF(ISERROR(MATCH(FZ$1,'CSC Mitre'!BP$1:BP$220,0)),"",VLOOKUP(FZ$1,'Tactic Recode'!$A$1:$B$547,2,FALSE))</f>
        <v/>
      </c>
      <c r="GA69" t="str">
        <f>IF(ISERROR(MATCH(GA$1,'CSC Mitre'!BP$1:BP$220,0)),"",VLOOKUP(GA$1,'Tactic Recode'!$A$1:$B$547,2,FALSE))</f>
        <v/>
      </c>
      <c r="GB69" t="str">
        <f>IF(ISERROR(MATCH(GB$1,'CSC Mitre'!BP$1:BP$220,0)),"",VLOOKUP(GB$1,'Tactic Recode'!$A$1:$B$547,2,FALSE))</f>
        <v/>
      </c>
      <c r="GC69" t="str">
        <f>IF(ISERROR(MATCH(GC$1,'CSC Mitre'!BP$1:BP$220,0)),"",VLOOKUP(GC$1,'Tactic Recode'!$A$1:$B$547,2,FALSE))</f>
        <v/>
      </c>
      <c r="GD69" t="str">
        <f>IF(ISERROR(MATCH(GD$1,'CSC Mitre'!BP$1:BP$220,0)),"",VLOOKUP(GD$1,'Tactic Recode'!$A$1:$B$547,2,FALSE))</f>
        <v/>
      </c>
      <c r="GE69" t="str">
        <f>IF(ISERROR(MATCH(GE$1,'CSC Mitre'!BP$1:BP$220,0)),"",VLOOKUP(GE$1,'Tactic Recode'!$A$1:$B$547,2,FALSE))</f>
        <v/>
      </c>
      <c r="GF69" t="str">
        <f>IF(ISERROR(MATCH(GF$1,'CSC Mitre'!BP$1:BP$220,0)),"",VLOOKUP(GF$1,'Tactic Recode'!$A$1:$B$547,2,FALSE))</f>
        <v/>
      </c>
      <c r="GG69" t="str">
        <f>IF(ISERROR(MATCH(GG$1,'CSC Mitre'!BP$1:BP$220,0)),"",VLOOKUP(GG$1,'Tactic Recode'!$A$1:$B$547,2,FALSE))</f>
        <v/>
      </c>
      <c r="GH69" t="str">
        <f>IF(ISERROR(MATCH(GH$1,'CSC Mitre'!BP$1:BP$220,0)),"",VLOOKUP(GH$1,'Tactic Recode'!$A$1:$B$547,2,FALSE))</f>
        <v/>
      </c>
      <c r="GI69" t="str">
        <f>IF(ISERROR(MATCH(GI$1,'CSC Mitre'!BP$1:BP$220,0)),"",VLOOKUP(GI$1,'Tactic Recode'!$A$1:$B$547,2,FALSE))</f>
        <v/>
      </c>
      <c r="GJ69" t="str">
        <f>IF(ISERROR(MATCH(GJ$1,'CSC Mitre'!BP$1:BP$220,0)),"",VLOOKUP(GJ$1,'Tactic Recode'!$A$1:$B$547,2,FALSE))</f>
        <v/>
      </c>
      <c r="GK69" t="str">
        <f>IF(ISERROR(MATCH(GK$1,'CSC Mitre'!BP$1:BP$220,0)),"",VLOOKUP(GK$1,'Tactic Recode'!$A$1:$B$547,2,FALSE))</f>
        <v/>
      </c>
      <c r="GL69" t="str">
        <f>IF(ISERROR(MATCH(GL$1,'CSC Mitre'!BP$1:BP$220,0)),"",VLOOKUP(GL$1,'Tactic Recode'!$A$1:$B$547,2,FALSE))</f>
        <v/>
      </c>
      <c r="GM69" t="str">
        <f>IF(ISERROR(MATCH(GM$1,'CSC Mitre'!BP$1:BP$220,0)),"",VLOOKUP(GM$1,'Tactic Recode'!$A$1:$B$547,2,FALSE))</f>
        <v/>
      </c>
      <c r="GN69" t="str">
        <f>IF(ISERROR(MATCH(GN$1,'CSC Mitre'!BP$1:BP$220,0)),"",VLOOKUP(GN$1,'Tactic Recode'!$A$1:$B$547,2,FALSE))</f>
        <v/>
      </c>
      <c r="GO69" t="str">
        <f>IF(ISERROR(MATCH(GO$1,'CSC Mitre'!BP$1:BP$220,0)),"",VLOOKUP(GO$1,'Tactic Recode'!$A$1:$B$547,2,FALSE))</f>
        <v/>
      </c>
      <c r="GP69" t="str">
        <f>IF(ISERROR(MATCH(GP$1,'CSC Mitre'!BP$1:BP$220,0)),"",VLOOKUP(GP$1,'Tactic Recode'!$A$1:$B$547,2,FALSE))</f>
        <v/>
      </c>
      <c r="GQ69" t="str">
        <f>IF(ISERROR(MATCH(GQ$1,'CSC Mitre'!BP$1:BP$220,0)),"",VLOOKUP(GQ$1,'Tactic Recode'!$A$1:$B$547,2,FALSE))</f>
        <v/>
      </c>
      <c r="GR69" t="str">
        <f>IF(ISERROR(MATCH(GR$1,'CSC Mitre'!BP$1:BP$220,0)),"",VLOOKUP(GR$1,'Tactic Recode'!$A$1:$B$547,2,FALSE))</f>
        <v/>
      </c>
      <c r="GS69" t="str">
        <f>IF(ISERROR(MATCH(GS$1,'CSC Mitre'!BP$1:BP$220,0)),"",VLOOKUP(GS$1,'Tactic Recode'!$A$1:$B$547,2,FALSE))</f>
        <v/>
      </c>
      <c r="GT69" t="str">
        <f>IF(ISERROR(MATCH(GT$1,'CSC Mitre'!BP$1:BP$220,0)),"",VLOOKUP(GT$1,'Tactic Recode'!$A$1:$B$547,2,FALSE))</f>
        <v/>
      </c>
      <c r="GU69" t="str">
        <f>IF(ISERROR(MATCH(GU$1,'CSC Mitre'!BP$1:BP$220,0)),"",VLOOKUP(GU$1,'Tactic Recode'!$A$1:$B$547,2,FALSE))</f>
        <v/>
      </c>
      <c r="GV69" t="str">
        <f>IF(ISERROR(MATCH(GV$1,'CSC Mitre'!BP$1:BP$220,0)),"",VLOOKUP(GV$1,'Tactic Recode'!$A$1:$B$547,2,FALSE))</f>
        <v/>
      </c>
      <c r="GW69" t="str">
        <f>IF(ISERROR(MATCH(GW$1,'CSC Mitre'!BP$1:BP$220,0)),"",VLOOKUP(GW$1,'Tactic Recode'!$A$1:$B$547,2,FALSE))</f>
        <v/>
      </c>
      <c r="GX69" t="str">
        <f>IF(ISERROR(MATCH(GX$1,'CSC Mitre'!BP$1:BP$220,0)),"",VLOOKUP(GX$1,'Tactic Recode'!$A$1:$B$547,2,FALSE))</f>
        <v/>
      </c>
      <c r="GY69" t="str">
        <f>IF(ISERROR(MATCH(GY$1,'CSC Mitre'!BP$1:BP$220,0)),"",VLOOKUP(GY$1,'Tactic Recode'!$A$1:$B$547,2,FALSE))</f>
        <v/>
      </c>
      <c r="GZ69" t="str">
        <f>IF(ISERROR(MATCH(GZ$1,'CSC Mitre'!BP$1:BP$220,0)),"",VLOOKUP(GZ$1,'Tactic Recode'!$A$1:$B$547,2,FALSE))</f>
        <v/>
      </c>
      <c r="HA69" t="str">
        <f>IF(ISERROR(MATCH(HA$1,'CSC Mitre'!BP$1:BP$220,0)),"",VLOOKUP(HA$1,'Tactic Recode'!$A$1:$B$547,2,FALSE))</f>
        <v/>
      </c>
      <c r="HB69" t="str">
        <f>IF(ISERROR(MATCH(HB$1,'CSC Mitre'!BP$1:BP$220,0)),"",VLOOKUP(HB$1,'Tactic Recode'!$A$1:$B$547,2,FALSE))</f>
        <v/>
      </c>
      <c r="HC69" t="str">
        <f>IF(ISERROR(MATCH(HC$1,'CSC Mitre'!BP$1:BP$220,0)),"",VLOOKUP(HC$1,'Tactic Recode'!$A$1:$B$547,2,FALSE))</f>
        <v/>
      </c>
      <c r="HD69" t="str">
        <f>IF(ISERROR(MATCH(HD$1,'CSC Mitre'!BP$1:BP$220,0)),"",VLOOKUP(HD$1,'Tactic Recode'!$A$1:$B$547,2,FALSE))</f>
        <v/>
      </c>
      <c r="HE69" t="str">
        <f>IF(ISERROR(MATCH(HE$1,'CSC Mitre'!BP$1:BP$220,0)),"",VLOOKUP(HE$1,'Tactic Recode'!$A$1:$B$547,2,FALSE))</f>
        <v/>
      </c>
      <c r="HF69" t="str">
        <f>IF(ISERROR(MATCH(HF$1,'CSC Mitre'!BP$1:BP$220,0)),"",VLOOKUP(HF$1,'Tactic Recode'!$A$1:$B$547,2,FALSE))</f>
        <v/>
      </c>
      <c r="HG69" t="str">
        <f>IF(ISERROR(MATCH(HG$1,'CSC Mitre'!BP$1:BP$220,0)),"",VLOOKUP(HG$1,'Tactic Recode'!$A$1:$B$547,2,FALSE))</f>
        <v/>
      </c>
      <c r="HH69" t="str">
        <f>IF(ISERROR(MATCH(HH$1,'CSC Mitre'!BP$1:BP$220,0)),"",VLOOKUP(HH$1,'Tactic Recode'!$A$1:$B$547,2,FALSE))</f>
        <v/>
      </c>
      <c r="HI69" t="str">
        <f>IF(ISERROR(MATCH(HI$1,'CSC Mitre'!BP$1:BP$220,0)),"",VLOOKUP(HI$1,'Tactic Recode'!$A$1:$B$547,2,FALSE))</f>
        <v/>
      </c>
      <c r="HJ69" t="str">
        <f>IF(ISERROR(MATCH(HJ$1,'CSC Mitre'!BP$1:BP$220,0)),"",VLOOKUP(HJ$1,'Tactic Recode'!$A$1:$B$547,2,FALSE))</f>
        <v/>
      </c>
      <c r="HK69" t="str">
        <f>IF(ISERROR(MATCH(HK$1,'CSC Mitre'!BP$1:BP$220,0)),"",VLOOKUP(HK$1,'Tactic Recode'!$A$1:$B$547,2,FALSE))</f>
        <v/>
      </c>
      <c r="HL69" t="str">
        <f>IF(ISERROR(MATCH(HL$1,'CSC Mitre'!BP$1:BP$220,0)),"",VLOOKUP(HL$1,'Tactic Recode'!$A$1:$B$547,2,FALSE))</f>
        <v/>
      </c>
      <c r="HM69" t="str">
        <f>IF(ISERROR(MATCH(HM$1,'CSC Mitre'!BP$1:BP$220,0)),"",VLOOKUP(HM$1,'Tactic Recode'!$A$1:$B$547,2,FALSE))</f>
        <v/>
      </c>
      <c r="HN69" t="str">
        <f>IF(ISERROR(MATCH(HN$1,'CSC Mitre'!BP$1:BP$220,0)),"",VLOOKUP(HN$1,'Tactic Recode'!$A$1:$B$547,2,FALSE))</f>
        <v/>
      </c>
      <c r="HO69" t="str">
        <f>IF(ISERROR(MATCH(HO$1,'CSC Mitre'!BP$1:BP$220,0)),"",VLOOKUP(HO$1,'Tactic Recode'!$A$1:$B$547,2,FALSE))</f>
        <v/>
      </c>
      <c r="HP69" t="str">
        <f>IF(ISERROR(MATCH(HP$1,'CSC Mitre'!BP$1:BP$220,0)),"",VLOOKUP(HP$1,'Tactic Recode'!$A$1:$B$547,2,FALSE))</f>
        <v/>
      </c>
      <c r="HQ69" t="str">
        <f>IF(ISERROR(MATCH(HQ$1,'CSC Mitre'!BP$1:BP$220,0)),"",VLOOKUP(HQ$1,'Tactic Recode'!$A$1:$B$547,2,FALSE))</f>
        <v/>
      </c>
      <c r="HR69" t="str">
        <f>IF(ISERROR(MATCH(HR$1,'CSC Mitre'!BP$1:BP$220,0)),"",VLOOKUP(HR$1,'Tactic Recode'!$A$1:$B$547,2,FALSE))</f>
        <v/>
      </c>
      <c r="HS69" t="str">
        <f>IF(ISERROR(MATCH(HS$1,'CSC Mitre'!BP$1:BP$220,0)),"",VLOOKUP(HS$1,'Tactic Recode'!$A$1:$B$547,2,FALSE))</f>
        <v/>
      </c>
      <c r="HT69" t="str">
        <f>IF(ISERROR(MATCH(HT$1,'CSC Mitre'!BP$1:BP$220,0)),"",VLOOKUP(HT$1,'Tactic Recode'!$A$1:$B$547,2,FALSE))</f>
        <v/>
      </c>
      <c r="HU69" t="str">
        <f>IF(ISERROR(MATCH(HU$1,'CSC Mitre'!BP$1:BP$220,0)),"",VLOOKUP(HU$1,'Tactic Recode'!$A$1:$B$547,2,FALSE))</f>
        <v/>
      </c>
      <c r="HV69" t="str">
        <f>IF(ISERROR(MATCH(HV$1,'CSC Mitre'!BP$1:BP$220,0)),"",VLOOKUP(HV$1,'Tactic Recode'!$A$1:$B$547,2,FALSE))</f>
        <v/>
      </c>
      <c r="HW69" t="str">
        <f>IF(ISERROR(MATCH(HW$1,'CSC Mitre'!BP$1:BP$220,0)),"",VLOOKUP(HW$1,'Tactic Recode'!$A$1:$B$547,2,FALSE))</f>
        <v/>
      </c>
      <c r="HX69" t="str">
        <f>IF(ISERROR(MATCH(HX$1,'CSC Mitre'!BP$1:BP$220,0)),"",VLOOKUP(HX$1,'Tactic Recode'!$A$1:$B$547,2,FALSE))</f>
        <v/>
      </c>
      <c r="HY69" t="str">
        <f>IF(ISERROR(MATCH(HY$1,'CSC Mitre'!BP$1:BP$220,0)),"",VLOOKUP(HY$1,'Tactic Recode'!$A$1:$B$547,2,FALSE))</f>
        <v/>
      </c>
      <c r="HZ69" t="str">
        <f>IF(ISERROR(MATCH(HZ$1,'CSC Mitre'!BP$1:BP$220,0)),"",VLOOKUP(HZ$1,'Tactic Recode'!$A$1:$B$547,2,FALSE))</f>
        <v/>
      </c>
      <c r="IA69" t="str">
        <f>IF(ISERROR(MATCH(IA$1,'CSC Mitre'!BP$1:BP$220,0)),"",VLOOKUP(IA$1,'Tactic Recode'!$A$1:$B$547,2,FALSE))</f>
        <v/>
      </c>
      <c r="IB69" t="str">
        <f>IF(ISERROR(MATCH(IB$1,'CSC Mitre'!BP$1:BP$220,0)),"",VLOOKUP(IB$1,'Tactic Recode'!$A$1:$B$547,2,FALSE))</f>
        <v/>
      </c>
      <c r="IC69" t="str">
        <f>IF(ISERROR(MATCH(IC$1,'CSC Mitre'!BP$1:BP$220,0)),"",VLOOKUP(IC$1,'Tactic Recode'!$A$1:$B$547,2,FALSE))</f>
        <v/>
      </c>
      <c r="ID69" t="str">
        <f>IF(ISERROR(MATCH(ID$1,'CSC Mitre'!BP$1:BP$220,0)),"",VLOOKUP(ID$1,'Tactic Recode'!$A$1:$B$547,2,FALSE))</f>
        <v/>
      </c>
      <c r="IE69" t="str">
        <f>IF(ISERROR(MATCH(IE$1,'CSC Mitre'!BP$1:BP$220,0)),"",VLOOKUP(IE$1,'Tactic Recode'!$A$1:$B$547,2,FALSE))</f>
        <v/>
      </c>
      <c r="IF69" t="str">
        <f>IF(ISERROR(MATCH(IF$1,'CSC Mitre'!BP$1:BP$220,0)),"",VLOOKUP(IF$1,'Tactic Recode'!$A$1:$B$547,2,FALSE))</f>
        <v/>
      </c>
      <c r="IG69" t="str">
        <f>IF(ISERROR(MATCH(IG$1,'CSC Mitre'!BP$1:BP$220,0)),"",VLOOKUP(IG$1,'Tactic Recode'!$A$1:$B$547,2,FALSE))</f>
        <v/>
      </c>
      <c r="IH69" t="str">
        <f>IF(ISERROR(MATCH(IH$1,'CSC Mitre'!BP$1:BP$220,0)),"",VLOOKUP(IH$1,'Tactic Recode'!$A$1:$B$547,2,FALSE))</f>
        <v/>
      </c>
      <c r="II69" t="str">
        <f>IF(ISERROR(MATCH(II$1,'CSC Mitre'!BP$1:BP$220,0)),"",VLOOKUP(II$1,'Tactic Recode'!$A$1:$B$547,2,FALSE))</f>
        <v/>
      </c>
      <c r="IJ69" t="str">
        <f>IF(ISERROR(MATCH(IJ$1,'CSC Mitre'!BP$1:BP$220,0)),"",VLOOKUP(IJ$1,'Tactic Recode'!$A$1:$B$547,2,FALSE))</f>
        <v/>
      </c>
      <c r="IK69" t="str">
        <f>IF(ISERROR(MATCH(IK$1,'CSC Mitre'!BP$1:BP$220,0)),"",VLOOKUP(IK$1,'Tactic Recode'!$A$1:$B$547,2,FALSE))</f>
        <v/>
      </c>
      <c r="IL69" t="str">
        <f>IF(ISERROR(MATCH(IL$1,'CSC Mitre'!BP$1:BP$220,0)),"",VLOOKUP(IL$1,'Tactic Recode'!$A$1:$B$547,2,FALSE))</f>
        <v/>
      </c>
      <c r="IM69" t="str">
        <f>IF(ISERROR(MATCH(IM$1,'CSC Mitre'!BP$1:BP$220,0)),"",VLOOKUP(IM$1,'Tactic Recode'!$A$1:$B$547,2,FALSE))</f>
        <v/>
      </c>
      <c r="IN69" t="str">
        <f>IF(ISERROR(MATCH(IN$1,'CSC Mitre'!BP$1:BP$220,0)),"",VLOOKUP(IN$1,'Tactic Recode'!$A$1:$B$547,2,FALSE))</f>
        <v/>
      </c>
      <c r="IO69" t="str">
        <f>IF(ISERROR(MATCH(IO$1,'CSC Mitre'!BP$1:BP$220,0)),"",VLOOKUP(IO$1,'Tactic Recode'!$A$1:$B$547,2,FALSE))</f>
        <v/>
      </c>
      <c r="IP69" t="str">
        <f>IF(ISERROR(MATCH(IP$1,'CSC Mitre'!BP$1:BP$220,0)),"",VLOOKUP(IP$1,'Tactic Recode'!$A$1:$B$547,2,FALSE))</f>
        <v/>
      </c>
      <c r="IQ69" t="str">
        <f>IF(ISERROR(MATCH(IQ$1,'CSC Mitre'!BP$1:BP$220,0)),"",VLOOKUP(IQ$1,'Tactic Recode'!$A$1:$B$547,2,FALSE))</f>
        <v/>
      </c>
      <c r="IR69" t="str">
        <f>IF(ISERROR(MATCH(IR$1,'CSC Mitre'!BP$1:BP$220,0)),"",VLOOKUP(IR$1,'Tactic Recode'!$A$1:$B$547,2,FALSE))</f>
        <v/>
      </c>
      <c r="IS69" t="str">
        <f>IF(ISERROR(MATCH(IS$1,'CSC Mitre'!BP$1:BP$220,0)),"",VLOOKUP(IS$1,'Tactic Recode'!$A$1:$B$547,2,FALSE))</f>
        <v/>
      </c>
      <c r="IT69" t="str">
        <f>IF(ISERROR(MATCH(IT$1,'CSC Mitre'!BP$1:BP$220,0)),"",VLOOKUP(IT$1,'Tactic Recode'!$A$1:$B$547,2,FALSE))</f>
        <v/>
      </c>
      <c r="IU69" t="str">
        <f>IF(ISERROR(MATCH(IU$1,'CSC Mitre'!BP$1:BP$220,0)),"",VLOOKUP(IU$1,'Tactic Recode'!$A$1:$B$547,2,FALSE))</f>
        <v/>
      </c>
      <c r="IV69" t="str">
        <f>IF(ISERROR(MATCH(IV$1,'CSC Mitre'!BP$1:BP$220,0)),"",VLOOKUP(IV$1,'Tactic Recode'!$A$1:$B$547,2,FALSE))</f>
        <v/>
      </c>
      <c r="IW69" t="str">
        <f>IF(ISERROR(MATCH(IW$1,'CSC Mitre'!BP$1:BP$220,0)),"",VLOOKUP(IW$1,'Tactic Recode'!$A$1:$B$547,2,FALSE))</f>
        <v/>
      </c>
      <c r="IX69" t="str">
        <f>IF(ISERROR(MATCH(IX$1,'CSC Mitre'!BP$1:BP$220,0)),"",VLOOKUP(IX$1,'Tactic Recode'!$A$1:$B$547,2,FALSE))</f>
        <v/>
      </c>
      <c r="IY69" t="str">
        <f>IF(ISERROR(MATCH(IY$1,'CSC Mitre'!BP$1:BP$220,0)),"",VLOOKUP(IY$1,'Tactic Recode'!$A$1:$B$547,2,FALSE))</f>
        <v/>
      </c>
      <c r="IZ69" t="str">
        <f>IF(ISERROR(MATCH(IZ$1,'CSC Mitre'!BP$1:BP$220,0)),"",VLOOKUP(IZ$1,'Tactic Recode'!$A$1:$B$547,2,FALSE))</f>
        <v/>
      </c>
      <c r="JA69" t="str">
        <f>IF(ISERROR(MATCH(JA$1,'CSC Mitre'!BP$1:BP$220,0)),"",VLOOKUP(JA$1,'Tactic Recode'!$A$1:$B$547,2,FALSE))</f>
        <v/>
      </c>
      <c r="JB69" t="str">
        <f>IF(ISERROR(MATCH(JB$1,'CSC Mitre'!BP$1:BP$220,0)),"",VLOOKUP(JB$1,'Tactic Recode'!$A$1:$B$547,2,FALSE))</f>
        <v/>
      </c>
      <c r="JC69" t="str">
        <f>IF(ISERROR(MATCH(JC$1,'CSC Mitre'!BP$1:BP$220,0)),"",VLOOKUP(JC$1,'Tactic Recode'!$A$1:$B$547,2,FALSE))</f>
        <v/>
      </c>
      <c r="JD69" t="str">
        <f>IF(ISERROR(MATCH(JD$1,'CSC Mitre'!BP$1:BP$220,0)),"",VLOOKUP(JD$1,'Tactic Recode'!$A$1:$B$547,2,FALSE))</f>
        <v/>
      </c>
      <c r="JE69" t="str">
        <f>IF(ISERROR(MATCH(JE$1,'CSC Mitre'!BP$1:BP$220,0)),"",VLOOKUP(JE$1,'Tactic Recode'!$A$1:$B$547,2,FALSE))</f>
        <v/>
      </c>
      <c r="JF69" t="str">
        <f>IF(ISERROR(MATCH(JF$1,'CSC Mitre'!BP$1:BP$220,0)),"",VLOOKUP(JF$1,'Tactic Recode'!$A$1:$B$547,2,FALSE))</f>
        <v/>
      </c>
      <c r="JG69" t="str">
        <f>IF(ISERROR(MATCH(JG$1,'CSC Mitre'!BP$1:BP$220,0)),"",VLOOKUP(JG$1,'Tactic Recode'!$A$1:$B$547,2,FALSE))</f>
        <v/>
      </c>
      <c r="JH69" t="str">
        <f>IF(ISERROR(MATCH(JH$1,'CSC Mitre'!BP$1:BP$220,0)),"",VLOOKUP(JH$1,'Tactic Recode'!$A$1:$B$547,2,FALSE))</f>
        <v/>
      </c>
      <c r="JI69" t="str">
        <f>IF(ISERROR(MATCH(JI$1,'CSC Mitre'!BP$1:BP$220,0)),"",VLOOKUP(JI$1,'Tactic Recode'!$A$1:$B$547,2,FALSE))</f>
        <v/>
      </c>
      <c r="JJ69" t="str">
        <f>IF(ISERROR(MATCH(JJ$1,'CSC Mitre'!BP$1:BP$220,0)),"",VLOOKUP(JJ$1,'Tactic Recode'!$A$1:$B$547,2,FALSE))</f>
        <v/>
      </c>
      <c r="JK69" t="str">
        <f>IF(ISERROR(MATCH(JK$1,'CSC Mitre'!BP$1:BP$220,0)),"",VLOOKUP(JK$1,'Tactic Recode'!$A$1:$B$547,2,FALSE))</f>
        <v/>
      </c>
      <c r="JL69" t="str">
        <f>IF(ISERROR(MATCH(JL$1,'CSC Mitre'!BP$1:BP$220,0)),"",VLOOKUP(JL$1,'Tactic Recode'!$A$1:$B$547,2,FALSE))</f>
        <v/>
      </c>
      <c r="JM69" t="str">
        <f>IF(ISERROR(MATCH(JM$1,'CSC Mitre'!BP$1:BP$220,0)),"",VLOOKUP(JM$1,'Tactic Recode'!$A$1:$B$547,2,FALSE))</f>
        <v/>
      </c>
      <c r="JN69" t="str">
        <f>IF(ISERROR(MATCH(JN$1,'CSC Mitre'!BP$1:BP$220,0)),"",VLOOKUP(JN$1,'Tactic Recode'!$A$1:$B$547,2,FALSE))</f>
        <v/>
      </c>
      <c r="JO69" t="str">
        <f>IF(ISERROR(MATCH(JO$1,'CSC Mitre'!BP$1:BP$220,0)),"",VLOOKUP(JO$1,'Tactic Recode'!$A$1:$B$547,2,FALSE))</f>
        <v/>
      </c>
      <c r="JP69" t="str">
        <f>IF(ISERROR(MATCH(JP$1,'CSC Mitre'!BP$1:BP$220,0)),"",VLOOKUP(JP$1,'Tactic Recode'!$A$1:$B$547,2,FALSE))</f>
        <v/>
      </c>
      <c r="JQ69" t="str">
        <f>IF(ISERROR(MATCH(JQ$1,'CSC Mitre'!BP$1:BP$220,0)),"",VLOOKUP(JQ$1,'Tactic Recode'!$A$1:$B$547,2,FALSE))</f>
        <v/>
      </c>
      <c r="JR69" t="str">
        <f>IF(ISERROR(MATCH(JR$1,'CSC Mitre'!BP$1:BP$220,0)),"",VLOOKUP(JR$1,'Tactic Recode'!$A$1:$B$547,2,FALSE))</f>
        <v/>
      </c>
      <c r="JS69" t="str">
        <f>IF(ISERROR(MATCH(JS$1,'CSC Mitre'!BP$1:BP$220,0)),"",VLOOKUP(JS$1,'Tactic Recode'!$A$1:$B$547,2,FALSE))</f>
        <v/>
      </c>
      <c r="JT69" t="str">
        <f>IF(ISERROR(MATCH(JT$1,'CSC Mitre'!BP$1:BP$220,0)),"",VLOOKUP(JT$1,'Tactic Recode'!$A$1:$B$547,2,FALSE))</f>
        <v/>
      </c>
      <c r="JU69" t="str">
        <f>IF(ISERROR(MATCH(JU$1,'CSC Mitre'!BP$1:BP$220,0)),"",VLOOKUP(JU$1,'Tactic Recode'!$A$1:$B$547,2,FALSE))</f>
        <v/>
      </c>
      <c r="JV69" t="str">
        <f>IF(ISERROR(MATCH(JV$1,'CSC Mitre'!BP$1:BP$220,0)),"",VLOOKUP(JV$1,'Tactic Recode'!$A$1:$B$547,2,FALSE))</f>
        <v/>
      </c>
      <c r="JW69" t="str">
        <f>IF(ISERROR(MATCH(JW$1,'CSC Mitre'!BP$1:BP$220,0)),"",VLOOKUP(JW$1,'Tactic Recode'!$A$1:$B$547,2,FALSE))</f>
        <v/>
      </c>
      <c r="JX69" t="str">
        <f>IF(ISERROR(MATCH(JX$1,'CSC Mitre'!BP$1:BP$220,0)),"",VLOOKUP(JX$1,'Tactic Recode'!$A$1:$B$547,2,FALSE))</f>
        <v/>
      </c>
      <c r="JY69" t="str">
        <f>IF(ISERROR(MATCH(JY$1,'CSC Mitre'!BP$1:BP$220,0)),"",VLOOKUP(JY$1,'Tactic Recode'!$A$1:$B$547,2,FALSE))</f>
        <v/>
      </c>
      <c r="JZ69" t="str">
        <f>IF(ISERROR(MATCH(JZ$1,'CSC Mitre'!BP$1:BP$220,0)),"",VLOOKUP(JZ$1,'Tactic Recode'!$A$1:$B$547,2,FALSE))</f>
        <v/>
      </c>
      <c r="KA69" t="str">
        <f>IF(ISERROR(MATCH(KA$1,'CSC Mitre'!BP$1:BP$220,0)),"",VLOOKUP(KA$1,'Tactic Recode'!$A$1:$B$547,2,FALSE))</f>
        <v/>
      </c>
      <c r="KB69" t="str">
        <f>IF(ISERROR(MATCH(KB$1,'CSC Mitre'!BP$1:BP$220,0)),"",VLOOKUP(KB$1,'Tactic Recode'!$A$1:$B$547,2,FALSE))</f>
        <v/>
      </c>
      <c r="KC69" t="str">
        <f>IF(ISERROR(MATCH(KC$1,'CSC Mitre'!BP$1:BP$220,0)),"",VLOOKUP(KC$1,'Tactic Recode'!$A$1:$B$547,2,FALSE))</f>
        <v/>
      </c>
      <c r="KD69" t="str">
        <f>IF(ISERROR(MATCH(KD$1,'CSC Mitre'!BP$1:BP$220,0)),"",VLOOKUP(KD$1,'Tactic Recode'!$A$1:$B$547,2,FALSE))</f>
        <v/>
      </c>
      <c r="KE69" t="str">
        <f>IF(ISERROR(MATCH(KE$1,'CSC Mitre'!BP$1:BP$220,0)),"",VLOOKUP(KE$1,'Tactic Recode'!$A$1:$B$547,2,FALSE))</f>
        <v/>
      </c>
      <c r="KF69" t="str">
        <f>IF(ISERROR(MATCH(KF$1,'CSC Mitre'!BP$1:BP$220,0)),"",VLOOKUP(KF$1,'Tactic Recode'!$A$1:$B$547,2,FALSE))</f>
        <v/>
      </c>
      <c r="KG69" t="str">
        <f>IF(ISERROR(MATCH(KG$1,'CSC Mitre'!BP$1:BP$220,0)),"",VLOOKUP(KG$1,'Tactic Recode'!$A$1:$B$547,2,FALSE))</f>
        <v/>
      </c>
      <c r="KH69" t="str">
        <f>IF(ISERROR(MATCH(KH$1,'CSC Mitre'!BP$1:BP$220,0)),"",VLOOKUP(KH$1,'Tactic Recode'!$A$1:$B$547,2,FALSE))</f>
        <v/>
      </c>
      <c r="KI69" t="str">
        <f>IF(ISERROR(MATCH(KI$1,'CSC Mitre'!BP$1:BP$220,0)),"",VLOOKUP(KI$1,'Tactic Recode'!$A$1:$B$547,2,FALSE))</f>
        <v/>
      </c>
      <c r="KJ69" t="str">
        <f>IF(ISERROR(MATCH(KJ$1,'CSC Mitre'!BP$1:BP$220,0)),"",VLOOKUP(KJ$1,'Tactic Recode'!$A$1:$B$547,2,FALSE))</f>
        <v/>
      </c>
      <c r="KK69" t="str">
        <f>IF(ISERROR(MATCH(KK$1,'CSC Mitre'!BP$1:BP$220,0)),"",VLOOKUP(KK$1,'Tactic Recode'!$A$1:$B$547,2,FALSE))</f>
        <v/>
      </c>
      <c r="KL69" t="str">
        <f>IF(ISERROR(MATCH(KL$1,'CSC Mitre'!BP$1:BP$220,0)),"",VLOOKUP(KL$1,'Tactic Recode'!$A$1:$B$547,2,FALSE))</f>
        <v/>
      </c>
      <c r="KM69" t="str">
        <f>IF(ISERROR(MATCH(KM$1,'CSC Mitre'!BP$1:BP$220,0)),"",VLOOKUP(KM$1,'Tactic Recode'!$A$1:$B$547,2,FALSE))</f>
        <v/>
      </c>
      <c r="KN69" t="str">
        <f>IF(ISERROR(MATCH(KN$1,'CSC Mitre'!BP$1:BP$220,0)),"",VLOOKUP(KN$1,'Tactic Recode'!$A$1:$B$547,2,FALSE))</f>
        <v/>
      </c>
      <c r="KO69" t="str">
        <f>IF(ISERROR(MATCH(KO$1,'CSC Mitre'!BP$1:BP$220,0)),"",VLOOKUP(KO$1,'Tactic Recode'!$A$1:$B$547,2,FALSE))</f>
        <v/>
      </c>
      <c r="KP69" t="str">
        <f>IF(ISERROR(MATCH(KP$1,'CSC Mitre'!BP$1:BP$220,0)),"",VLOOKUP(KP$1,'Tactic Recode'!$A$1:$B$547,2,FALSE))</f>
        <v/>
      </c>
      <c r="KQ69" t="str">
        <f>IF(ISERROR(MATCH(KQ$1,'CSC Mitre'!BP$1:BP$220,0)),"",VLOOKUP(KQ$1,'Tactic Recode'!$A$1:$B$547,2,FALSE))</f>
        <v/>
      </c>
      <c r="KR69" t="str">
        <f>IF(ISERROR(MATCH(KR$1,'CSC Mitre'!BP$1:BP$220,0)),"",VLOOKUP(KR$1,'Tactic Recode'!$A$1:$B$547,2,FALSE))</f>
        <v/>
      </c>
      <c r="KS69" t="str">
        <f>IF(ISERROR(MATCH(KS$1,'CSC Mitre'!BP$1:BP$220,0)),"",VLOOKUP(KS$1,'Tactic Recode'!$A$1:$B$547,2,FALSE))</f>
        <v/>
      </c>
      <c r="KT69" t="str">
        <f>IF(ISERROR(MATCH(KT$1,'CSC Mitre'!BP$1:BP$220,0)),"",VLOOKUP(KT$1,'Tactic Recode'!$A$1:$B$547,2,FALSE))</f>
        <v/>
      </c>
      <c r="KU69" t="str">
        <f>IF(ISERROR(MATCH(KU$1,'CSC Mitre'!BP$1:BP$220,0)),"",VLOOKUP(KU$1,'Tactic Recode'!$A$1:$B$547,2,FALSE))</f>
        <v/>
      </c>
      <c r="KV69" t="str">
        <f>IF(ISERROR(MATCH(KV$1,'CSC Mitre'!BP$1:BP$220,0)),"",VLOOKUP(KV$1,'Tactic Recode'!$A$1:$B$547,2,FALSE))</f>
        <v/>
      </c>
      <c r="KW69" t="str">
        <f>IF(ISERROR(MATCH(KW$1,'CSC Mitre'!BP$1:BP$220,0)),"",VLOOKUP(KW$1,'Tactic Recode'!$A$1:$B$547,2,FALSE))</f>
        <v/>
      </c>
      <c r="KX69" t="str">
        <f>IF(ISERROR(MATCH(KX$1,'CSC Mitre'!BP$1:BP$220,0)),"",VLOOKUP(KX$1,'Tactic Recode'!$A$1:$B$547,2,FALSE))</f>
        <v/>
      </c>
      <c r="KY69" t="str">
        <f>IF(ISERROR(MATCH(KY$1,'CSC Mitre'!BP$1:BP$220,0)),"",VLOOKUP(KY$1,'Tactic Recode'!$A$1:$B$547,2,FALSE))</f>
        <v/>
      </c>
      <c r="KZ69" t="str">
        <f>IF(ISERROR(MATCH(KZ$1,'CSC Mitre'!BP$1:BP$220,0)),"",VLOOKUP(KZ$1,'Tactic Recode'!$A$1:$B$547,2,FALSE))</f>
        <v/>
      </c>
      <c r="LA69" t="str">
        <f>IF(ISERROR(MATCH(LA$1,'CSC Mitre'!BP$1:BP$220,0)),"",VLOOKUP(LA$1,'Tactic Recode'!$A$1:$B$547,2,FALSE))</f>
        <v/>
      </c>
      <c r="LB69" t="str">
        <f>IF(ISERROR(MATCH(LB$1,'CSC Mitre'!BP$1:BP$220,0)),"",VLOOKUP(LB$1,'Tactic Recode'!$A$1:$B$547,2,FALSE))</f>
        <v/>
      </c>
      <c r="LC69" t="str">
        <f>IF(ISERROR(MATCH(LC$1,'CSC Mitre'!BP$1:BP$220,0)),"",VLOOKUP(LC$1,'Tactic Recode'!$A$1:$B$547,2,FALSE))</f>
        <v/>
      </c>
      <c r="LD69" t="str">
        <f>IF(ISERROR(MATCH(LD$1,'CSC Mitre'!BP$1:BP$220,0)),"",VLOOKUP(LD$1,'Tactic Recode'!$A$1:$B$547,2,FALSE))</f>
        <v/>
      </c>
      <c r="LE69" t="str">
        <f>IF(ISERROR(MATCH(LE$1,'CSC Mitre'!BP$1:BP$220,0)),"",VLOOKUP(LE$1,'Tactic Recode'!$A$1:$B$547,2,FALSE))</f>
        <v/>
      </c>
      <c r="LF69" t="str">
        <f>IF(ISERROR(MATCH(LF$1,'CSC Mitre'!BP$1:BP$220,0)),"",VLOOKUP(LF$1,'Tactic Recode'!$A$1:$B$547,2,FALSE))</f>
        <v/>
      </c>
      <c r="LG69" t="str">
        <f>IF(ISERROR(MATCH(LG$1,'CSC Mitre'!BP$1:BP$220,0)),"",VLOOKUP(LG$1,'Tactic Recode'!$A$1:$B$547,2,FALSE))</f>
        <v/>
      </c>
      <c r="LH69" t="str">
        <f>IF(ISERROR(MATCH(LH$1,'CSC Mitre'!BP$1:BP$220,0)),"",VLOOKUP(LH$1,'Tactic Recode'!$A$1:$B$547,2,FALSE))</f>
        <v/>
      </c>
      <c r="LI69" t="str">
        <f>IF(ISERROR(MATCH(LI$1,'CSC Mitre'!BP$1:BP$220,0)),"",VLOOKUP(LI$1,'Tactic Recode'!$A$1:$B$547,2,FALSE))</f>
        <v/>
      </c>
      <c r="LJ69" t="str">
        <f>IF(ISERROR(MATCH(LJ$1,'CSC Mitre'!BP$1:BP$220,0)),"",VLOOKUP(LJ$1,'Tactic Recode'!$A$1:$B$547,2,FALSE))</f>
        <v/>
      </c>
      <c r="LK69" t="str">
        <f>IF(ISERROR(MATCH(LK$1,'CSC Mitre'!BP$1:BP$220,0)),"",VLOOKUP(LK$1,'Tactic Recode'!$A$1:$B$547,2,FALSE))</f>
        <v/>
      </c>
      <c r="LL69" t="str">
        <f>IF(ISERROR(MATCH(LL$1,'CSC Mitre'!BP$1:BP$220,0)),"",VLOOKUP(LL$1,'Tactic Recode'!$A$1:$B$547,2,FALSE))</f>
        <v/>
      </c>
      <c r="LM69" t="str">
        <f>IF(ISERROR(MATCH(LM$1,'CSC Mitre'!BP$1:BP$220,0)),"",VLOOKUP(LM$1,'Tactic Recode'!$A$1:$B$547,2,FALSE))</f>
        <v/>
      </c>
      <c r="LN69" t="str">
        <f>IF(ISERROR(MATCH(LN$1,'CSC Mitre'!BP$1:BP$220,0)),"",VLOOKUP(LN$1,'Tactic Recode'!$A$1:$B$547,2,FALSE))</f>
        <v/>
      </c>
      <c r="LO69" t="str">
        <f>IF(ISERROR(MATCH(LO$1,'CSC Mitre'!BP$1:BP$220,0)),"",VLOOKUP(LO$1,'Tactic Recode'!$A$1:$B$547,2,FALSE))</f>
        <v/>
      </c>
      <c r="LP69" t="str">
        <f>IF(ISERROR(MATCH(LP$1,'CSC Mitre'!BP$1:BP$220,0)),"",VLOOKUP(LP$1,'Tactic Recode'!$A$1:$B$547,2,FALSE))</f>
        <v/>
      </c>
      <c r="LQ69" t="str">
        <f>IF(ISERROR(MATCH(LQ$1,'CSC Mitre'!BP$1:BP$220,0)),"",VLOOKUP(LQ$1,'Tactic Recode'!$A$1:$B$547,2,FALSE))</f>
        <v/>
      </c>
      <c r="LR69" t="str">
        <f>IF(ISERROR(MATCH(LR$1,'CSC Mitre'!BP$1:BP$220,0)),"",VLOOKUP(LR$1,'Tactic Recode'!$A$1:$B$547,2,FALSE))</f>
        <v/>
      </c>
      <c r="LS69" t="str">
        <f>IF(ISERROR(MATCH(LS$1,'CSC Mitre'!BP$1:BP$220,0)),"",VLOOKUP(LS$1,'Tactic Recode'!$A$1:$B$547,2,FALSE))</f>
        <v/>
      </c>
      <c r="LT69" t="str">
        <f>IF(ISERROR(MATCH(LT$1,'CSC Mitre'!BP$1:BP$220,0)),"",VLOOKUP(LT$1,'Tactic Recode'!$A$1:$B$547,2,FALSE))</f>
        <v/>
      </c>
      <c r="LU69" t="str">
        <f>IF(ISERROR(MATCH(LU$1,'CSC Mitre'!BP$1:BP$220,0)),"",VLOOKUP(LU$1,'Tactic Recode'!$A$1:$B$547,2,FALSE))</f>
        <v/>
      </c>
      <c r="LV69" t="str">
        <f>IF(ISERROR(MATCH(LV$1,'CSC Mitre'!BP$1:BP$220,0)),"",VLOOKUP(LV$1,'Tactic Recode'!$A$1:$B$547,2,FALSE))</f>
        <v/>
      </c>
      <c r="LW69" t="str">
        <f>IF(ISERROR(MATCH(LW$1,'CSC Mitre'!BP$1:BP$220,0)),"",VLOOKUP(LW$1,'Tactic Recode'!$A$1:$B$547,2,FALSE))</f>
        <v/>
      </c>
      <c r="LX69" t="str">
        <f>IF(ISERROR(MATCH(LX$1,'CSC Mitre'!BP$1:BP$220,0)),"",VLOOKUP(LX$1,'Tactic Recode'!$A$1:$B$547,2,FALSE))</f>
        <v/>
      </c>
      <c r="LY69" t="str">
        <f>IF(ISERROR(MATCH(LY$1,'CSC Mitre'!BP$1:BP$220,0)),"",VLOOKUP(LY$1,'Tactic Recode'!$A$1:$B$547,2,FALSE))</f>
        <v/>
      </c>
      <c r="LZ69" t="str">
        <f>IF(ISERROR(MATCH(LZ$1,'CSC Mitre'!BP$1:BP$220,0)),"",VLOOKUP(LZ$1,'Tactic Recode'!$A$1:$B$547,2,FALSE))</f>
        <v/>
      </c>
      <c r="MA69" t="str">
        <f>IF(ISERROR(MATCH(MA$1,'CSC Mitre'!BP$1:BP$220,0)),"",VLOOKUP(MA$1,'Tactic Recode'!$A$1:$B$547,2,FALSE))</f>
        <v/>
      </c>
      <c r="MB69" t="str">
        <f>IF(ISERROR(MATCH(MB$1,'CSC Mitre'!BP$1:BP$220,0)),"",VLOOKUP(MB$1,'Tactic Recode'!$A$1:$B$547,2,FALSE))</f>
        <v/>
      </c>
      <c r="MC69" t="str">
        <f>IF(ISERROR(MATCH(MC$1,'CSC Mitre'!BP$1:BP$220,0)),"",VLOOKUP(MC$1,'Tactic Recode'!$A$1:$B$547,2,FALSE))</f>
        <v/>
      </c>
      <c r="MD69" t="str">
        <f>IF(ISERROR(MATCH(MD$1,'CSC Mitre'!BP$1:BP$220,0)),"",VLOOKUP(MD$1,'Tactic Recode'!$A$1:$B$547,2,FALSE))</f>
        <v/>
      </c>
      <c r="ME69" t="str">
        <f>IF(ISERROR(MATCH(ME$1,'CSC Mitre'!BP$1:BP$220,0)),"",VLOOKUP(ME$1,'Tactic Recode'!$A$1:$B$547,2,FALSE))</f>
        <v/>
      </c>
      <c r="MF69" t="str">
        <f>IF(ISERROR(MATCH(MF$1,'CSC Mitre'!BP$1:BP$220,0)),"",VLOOKUP(MF$1,'Tactic Recode'!$A$1:$B$547,2,FALSE))</f>
        <v/>
      </c>
      <c r="MG69" t="str">
        <f>IF(ISERROR(MATCH(MG$1,'CSC Mitre'!BP$1:BP$220,0)),"",VLOOKUP(MG$1,'Tactic Recode'!$A$1:$B$547,2,FALSE))</f>
        <v/>
      </c>
      <c r="MH69" t="str">
        <f>IF(ISERROR(MATCH(MH$1,'CSC Mitre'!BP$1:BP$220,0)),"",VLOOKUP(MH$1,'Tactic Recode'!$A$1:$B$547,2,FALSE))</f>
        <v/>
      </c>
      <c r="MI69" t="str">
        <f>IF(ISERROR(MATCH(MI$1,'CSC Mitre'!BP$1:BP$220,0)),"",VLOOKUP(MI$1,'Tactic Recode'!$A$1:$B$547,2,FALSE))</f>
        <v/>
      </c>
      <c r="MJ69" t="str">
        <f>IF(ISERROR(MATCH(MJ$1,'CSC Mitre'!BP$1:BP$220,0)),"",VLOOKUP(MJ$1,'Tactic Recode'!$A$1:$B$547,2,FALSE))</f>
        <v/>
      </c>
      <c r="MK69" t="str">
        <f>IF(ISERROR(MATCH(MK$1,'CSC Mitre'!BP$1:BP$220,0)),"",VLOOKUP(MK$1,'Tactic Recode'!$A$1:$B$547,2,FALSE))</f>
        <v/>
      </c>
      <c r="ML69" t="str">
        <f>IF(ISERROR(MATCH(ML$1,'CSC Mitre'!BP$1:BP$220,0)),"",VLOOKUP(ML$1,'Tactic Recode'!$A$1:$B$547,2,FALSE))</f>
        <v/>
      </c>
      <c r="MM69" t="str">
        <f>IF(ISERROR(MATCH(MM$1,'CSC Mitre'!BP$1:BP$220,0)),"",VLOOKUP(MM$1,'Tactic Recode'!$A$1:$B$547,2,FALSE))</f>
        <v/>
      </c>
      <c r="MN69" t="str">
        <f>IF(ISERROR(MATCH(MN$1,'CSC Mitre'!BP$1:BP$220,0)),"",VLOOKUP(MN$1,'Tactic Recode'!$A$1:$B$547,2,FALSE))</f>
        <v/>
      </c>
      <c r="MO69" t="str">
        <f>IF(ISERROR(MATCH(MO$1,'CSC Mitre'!BP$1:BP$220,0)),"",VLOOKUP(MO$1,'Tactic Recode'!$A$1:$B$547,2,FALSE))</f>
        <v/>
      </c>
      <c r="MP69" t="str">
        <f>IF(ISERROR(MATCH(MP$1,'CSC Mitre'!BP$1:BP$220,0)),"",VLOOKUP(MP$1,'Tactic Recode'!$A$1:$B$547,2,FALSE))</f>
        <v/>
      </c>
      <c r="MQ69" t="str">
        <f>IF(ISERROR(MATCH(MQ$1,'CSC Mitre'!BP$1:BP$220,0)),"",VLOOKUP(MQ$1,'Tactic Recode'!$A$1:$B$547,2,FALSE))</f>
        <v/>
      </c>
      <c r="MR69" t="str">
        <f>IF(ISERROR(MATCH(MR$1,'CSC Mitre'!BP$1:BP$220,0)),"",VLOOKUP(MR$1,'Tactic Recode'!$A$1:$B$547,2,FALSE))</f>
        <v/>
      </c>
      <c r="MS69" t="str">
        <f>IF(ISERROR(MATCH(MS$1,'CSC Mitre'!BP$1:BP$220,0)),"",VLOOKUP(MS$1,'Tactic Recode'!$A$1:$B$547,2,FALSE))</f>
        <v/>
      </c>
      <c r="MT69" t="str">
        <f>IF(ISERROR(MATCH(MT$1,'CSC Mitre'!BP$1:BP$220,0)),"",VLOOKUP(MT$1,'Tactic Recode'!$A$1:$B$547,2,FALSE))</f>
        <v/>
      </c>
      <c r="MU69" t="str">
        <f>IF(ISERROR(MATCH(MU$1,'CSC Mitre'!BP$1:BP$220,0)),"",VLOOKUP(MU$1,'Tactic Recode'!$A$1:$B$547,2,FALSE))</f>
        <v/>
      </c>
      <c r="MV69" t="str">
        <f>IF(ISERROR(MATCH(MV$1,'CSC Mitre'!BP$1:BP$220,0)),"",VLOOKUP(MV$1,'Tactic Recode'!$A$1:$B$547,2,FALSE))</f>
        <v/>
      </c>
      <c r="MW69" t="str">
        <f>IF(ISERROR(MATCH(MW$1,'CSC Mitre'!BP$1:BP$220,0)),"",VLOOKUP(MW$1,'Tactic Recode'!$A$1:$B$547,2,FALSE))</f>
        <v/>
      </c>
      <c r="MX69" t="str">
        <f>IF(ISERROR(MATCH(MX$1,'CSC Mitre'!BP$1:BP$220,0)),"",VLOOKUP(MX$1,'Tactic Recode'!$A$1:$B$547,2,FALSE))</f>
        <v/>
      </c>
      <c r="MY69" t="str">
        <f>IF(ISERROR(MATCH(MY$1,'CSC Mitre'!BP$1:BP$220,0)),"",VLOOKUP(MY$1,'Tactic Recode'!$A$1:$B$547,2,FALSE))</f>
        <v/>
      </c>
      <c r="MZ69" t="str">
        <f>IF(ISERROR(MATCH(MZ$1,'CSC Mitre'!BP$1:BP$220,0)),"",VLOOKUP(MZ$1,'Tactic Recode'!$A$1:$B$547,2,FALSE))</f>
        <v/>
      </c>
      <c r="NA69" t="str">
        <f>IF(ISERROR(MATCH(NA$1,'CSC Mitre'!BP$1:BP$220,0)),"",VLOOKUP(NA$1,'Tactic Recode'!$A$1:$B$547,2,FALSE))</f>
        <v/>
      </c>
      <c r="NB69" t="str">
        <f>IF(ISERROR(MATCH(NB$1,'CSC Mitre'!BP$1:BP$220,0)),"",VLOOKUP(NB$1,'Tactic Recode'!$A$1:$B$547,2,FALSE))</f>
        <v/>
      </c>
      <c r="NC69" t="str">
        <f>IF(ISERROR(MATCH(NC$1,'CSC Mitre'!BP$1:BP$220,0)),"",VLOOKUP(NC$1,'Tactic Recode'!$A$1:$B$547,2,FALSE))</f>
        <v/>
      </c>
      <c r="ND69" t="str">
        <f>IF(ISERROR(MATCH(ND$1,'CSC Mitre'!BP$1:BP$220,0)),"",VLOOKUP(ND$1,'Tactic Recode'!$A$1:$B$547,2,FALSE))</f>
        <v/>
      </c>
      <c r="NE69" t="str">
        <f>IF(ISERROR(MATCH(NE$1,'CSC Mitre'!BP$1:BP$220,0)),"",VLOOKUP(NE$1,'Tactic Recode'!$A$1:$B$547,2,FALSE))</f>
        <v/>
      </c>
      <c r="NF69" t="str">
        <f>IF(ISERROR(MATCH(NF$1,'CSC Mitre'!BP$1:BP$220,0)),"",VLOOKUP(NF$1,'Tactic Recode'!$A$1:$B$547,2,FALSE))</f>
        <v/>
      </c>
      <c r="NG69" t="str">
        <f>IF(ISERROR(MATCH(NG$1,'CSC Mitre'!BP$1:BP$220,0)),"",VLOOKUP(NG$1,'Tactic Recode'!$A$1:$B$547,2,FALSE))</f>
        <v/>
      </c>
      <c r="NH69" t="str">
        <f>IF(ISERROR(MATCH(NH$1,'CSC Mitre'!BP$1:BP$220,0)),"",VLOOKUP(NH$1,'Tactic Recode'!$A$1:$B$547,2,FALSE))</f>
        <v/>
      </c>
      <c r="NI69" t="str">
        <f>IF(ISERROR(MATCH(NI$1,'CSC Mitre'!BP$1:BP$220,0)),"",VLOOKUP(NI$1,'Tactic Recode'!$A$1:$B$547,2,FALSE))</f>
        <v/>
      </c>
      <c r="NJ69" t="str">
        <f>IF(ISERROR(MATCH(NJ$1,'CSC Mitre'!BP$1:BP$220,0)),"",VLOOKUP(NJ$1,'Tactic Recode'!$A$1:$B$547,2,FALSE))</f>
        <v/>
      </c>
      <c r="NK69" t="str">
        <f>IF(ISERROR(MATCH(NK$1,'CSC Mitre'!BP$1:BP$220,0)),"",VLOOKUP(NK$1,'Tactic Recode'!$A$1:$B$547,2,FALSE))</f>
        <v/>
      </c>
      <c r="NL69" t="str">
        <f>IF(ISERROR(MATCH(NL$1,'CSC Mitre'!BP$1:BP$220,0)),"",VLOOKUP(NL$1,'Tactic Recode'!$A$1:$B$547,2,FALSE))</f>
        <v/>
      </c>
      <c r="NM69" t="str">
        <f>IF(ISERROR(MATCH(NM$1,'CSC Mitre'!BP$1:BP$220,0)),"",VLOOKUP(NM$1,'Tactic Recode'!$A$1:$B$547,2,FALSE))</f>
        <v/>
      </c>
      <c r="NN69" t="str">
        <f>IF(ISERROR(MATCH(NN$1,'CSC Mitre'!BP$1:BP$220,0)),"",VLOOKUP(NN$1,'Tactic Recode'!$A$1:$B$547,2,FALSE))</f>
        <v/>
      </c>
      <c r="NO69" t="str">
        <f>IF(ISERROR(MATCH(NO$1,'CSC Mitre'!BP$1:BP$220,0)),"",VLOOKUP(NO$1,'Tactic Recode'!$A$1:$B$547,2,FALSE))</f>
        <v/>
      </c>
      <c r="NP69" t="str">
        <f>IF(ISERROR(MATCH(NP$1,'CSC Mitre'!BP$1:BP$220,0)),"",VLOOKUP(NP$1,'Tactic Recode'!$A$1:$B$547,2,FALSE))</f>
        <v/>
      </c>
      <c r="NQ69" t="str">
        <f>IF(ISERROR(MATCH(NQ$1,'CSC Mitre'!BP$1:BP$220,0)),"",VLOOKUP(NQ$1,'Tactic Recode'!$A$1:$B$547,2,FALSE))</f>
        <v/>
      </c>
      <c r="NR69" t="str">
        <f>IF(ISERROR(MATCH(NR$1,'CSC Mitre'!BP$1:BP$220,0)),"",VLOOKUP(NR$1,'Tactic Recode'!$A$1:$B$547,2,FALSE))</f>
        <v/>
      </c>
      <c r="NS69" t="str">
        <f>IF(ISERROR(MATCH(NS$1,'CSC Mitre'!BP$1:BP$220,0)),"",VLOOKUP(NS$1,'Tactic Recode'!$A$1:$B$547,2,FALSE))</f>
        <v/>
      </c>
      <c r="NT69" t="str">
        <f>IF(ISERROR(MATCH(NT$1,'CSC Mitre'!BP$1:BP$220,0)),"",VLOOKUP(NT$1,'Tactic Recode'!$A$1:$B$547,2,FALSE))</f>
        <v/>
      </c>
      <c r="NU69" t="str">
        <f>IF(ISERROR(MATCH(NU$1,'CSC Mitre'!BP$1:BP$220,0)),"",VLOOKUP(NU$1,'Tactic Recode'!$A$1:$B$547,2,FALSE))</f>
        <v/>
      </c>
      <c r="NV69" t="str">
        <f>IF(ISERROR(MATCH(NV$1,'CSC Mitre'!BP$1:BP$220,0)),"",VLOOKUP(NV$1,'Tactic Recode'!$A$1:$B$547,2,FALSE))</f>
        <v/>
      </c>
      <c r="NW69" t="str">
        <f>IF(ISERROR(MATCH(NW$1,'CSC Mitre'!BP$1:BP$220,0)),"",VLOOKUP(NW$1,'Tactic Recode'!$A$1:$B$547,2,FALSE))</f>
        <v/>
      </c>
      <c r="NX69" t="str">
        <f>IF(ISERROR(MATCH(NX$1,'CSC Mitre'!BP$1:BP$220,0)),"",VLOOKUP(NX$1,'Tactic Recode'!$A$1:$B$547,2,FALSE))</f>
        <v/>
      </c>
      <c r="NY69" t="str">
        <f>IF(ISERROR(MATCH(NY$1,'CSC Mitre'!BP$1:BP$220,0)),"",VLOOKUP(NY$1,'Tactic Recode'!$A$1:$B$547,2,FALSE))</f>
        <v/>
      </c>
      <c r="NZ69" t="str">
        <f>IF(ISERROR(MATCH(NZ$1,'CSC Mitre'!BP$1:BP$220,0)),"",VLOOKUP(NZ$1,'Tactic Recode'!$A$1:$B$547,2,FALSE))</f>
        <v/>
      </c>
      <c r="OA69" t="str">
        <f>IF(ISERROR(MATCH(OA$1,'CSC Mitre'!BP$1:BP$220,0)),"",VLOOKUP(OA$1,'Tactic Recode'!$A$1:$B$547,2,FALSE))</f>
        <v/>
      </c>
      <c r="OB69" t="str">
        <f>IF(ISERROR(MATCH(OB$1,'CSC Mitre'!BP$1:BP$220,0)),"",VLOOKUP(OB$1,'Tactic Recode'!$A$1:$B$547,2,FALSE))</f>
        <v/>
      </c>
      <c r="OC69" t="str">
        <f>IF(ISERROR(MATCH(OC$1,'CSC Mitre'!BP$1:BP$220,0)),"",VLOOKUP(OC$1,'Tactic Recode'!$A$1:$B$547,2,FALSE))</f>
        <v/>
      </c>
      <c r="OD69" t="str">
        <f>IF(ISERROR(MATCH(OD$1,'CSC Mitre'!BP$1:BP$220,0)),"",VLOOKUP(OD$1,'Tactic Recode'!$A$1:$B$547,2,FALSE))</f>
        <v/>
      </c>
      <c r="OE69" t="str">
        <f>IF(ISERROR(MATCH(OE$1,'CSC Mitre'!BP$1:BP$220,0)),"",VLOOKUP(OE$1,'Tactic Recode'!$A$1:$B$547,2,FALSE))</f>
        <v/>
      </c>
      <c r="OF69" t="str">
        <f>IF(ISERROR(MATCH(OF$1,'CSC Mitre'!BP$1:BP$220,0)),"",VLOOKUP(OF$1,'Tactic Recode'!$A$1:$B$547,2,FALSE))</f>
        <v/>
      </c>
      <c r="OG69" t="str">
        <f>IF(ISERROR(MATCH(OG$1,'CSC Mitre'!BP$1:BP$220,0)),"",VLOOKUP(OG$1,'Tactic Recode'!$A$1:$B$547,2,FALSE))</f>
        <v/>
      </c>
      <c r="OH69" t="str">
        <f>IF(ISERROR(MATCH(OH$1,'CSC Mitre'!BP$1:BP$220,0)),"",VLOOKUP(OH$1,'Tactic Recode'!$A$1:$B$547,2,FALSE))</f>
        <v/>
      </c>
      <c r="OI69" t="str">
        <f>IF(ISERROR(MATCH(OI$1,'CSC Mitre'!BP$1:BP$220,0)),"",VLOOKUP(OI$1,'Tactic Recode'!$A$1:$B$547,2,FALSE))</f>
        <v/>
      </c>
      <c r="OJ69" t="str">
        <f>IF(ISERROR(MATCH(OJ$1,'CSC Mitre'!BP$1:BP$220,0)),"",VLOOKUP(OJ$1,'Tactic Recode'!$A$1:$B$547,2,FALSE))</f>
        <v/>
      </c>
      <c r="OK69" t="str">
        <f>IF(ISERROR(MATCH(OK$1,'CSC Mitre'!BP$1:BP$220,0)),"",VLOOKUP(OK$1,'Tactic Recode'!$A$1:$B$547,2,FALSE))</f>
        <v/>
      </c>
      <c r="OL69" t="str">
        <f>IF(ISERROR(MATCH(OL$1,'CSC Mitre'!BP$1:BP$220,0)),"",VLOOKUP(OL$1,'Tactic Recode'!$A$1:$B$547,2,FALSE))</f>
        <v/>
      </c>
      <c r="OM69" t="str">
        <f>IF(ISERROR(MATCH(OM$1,'CSC Mitre'!BP$1:BP$220,0)),"",VLOOKUP(OM$1,'Tactic Recode'!$A$1:$B$547,2,FALSE))</f>
        <v/>
      </c>
      <c r="ON69" t="str">
        <f>IF(ISERROR(MATCH(ON$1,'CSC Mitre'!BP$1:BP$220,0)),"",VLOOKUP(ON$1,'Tactic Recode'!$A$1:$B$547,2,FALSE))</f>
        <v/>
      </c>
      <c r="OO69" t="str">
        <f>IF(ISERROR(MATCH(OO$1,'CSC Mitre'!BP$1:BP$220,0)),"",VLOOKUP(OO$1,'Tactic Recode'!$A$1:$B$547,2,FALSE))</f>
        <v/>
      </c>
      <c r="OP69" t="str">
        <f>IF(ISERROR(MATCH(OP$1,'CSC Mitre'!BP$1:BP$220,0)),"",VLOOKUP(OP$1,'Tactic Recode'!$A$1:$B$547,2,FALSE))</f>
        <v/>
      </c>
      <c r="OQ69" t="str">
        <f>IF(ISERROR(MATCH(OQ$1,'CSC Mitre'!BP$1:BP$220,0)),"",VLOOKUP(OQ$1,'Tactic Recode'!$A$1:$B$547,2,FALSE))</f>
        <v>Defense Evasion, Impact</v>
      </c>
      <c r="OR69" t="str">
        <f>IF(ISERROR(MATCH(OR$1,'CSC Mitre'!BP$1:BP$220,0)),"",VLOOKUP(OR$1,'Tactic Recode'!$A$1:$B$547,2,FALSE))</f>
        <v/>
      </c>
      <c r="OS69" t="str">
        <f>IF(ISERROR(MATCH(OS$1,'CSC Mitre'!BP$1:BP$220,0)),"",VLOOKUP(OS$1,'Tactic Recode'!$A$1:$B$547,2,FALSE))</f>
        <v/>
      </c>
      <c r="OT69" t="str">
        <f>IF(ISERROR(MATCH(OT$1,'CSC Mitre'!BP$1:BP$220,0)),"",VLOOKUP(OT$1,'Tactic Recode'!$A$1:$B$547,2,FALSE))</f>
        <v/>
      </c>
      <c r="OU69" t="str">
        <f>IF(ISERROR(MATCH(OU$1,'CSC Mitre'!BP$1:BP$220,0)),"",VLOOKUP(OU$1,'Tactic Recode'!$A$1:$B$547,2,FALSE))</f>
        <v/>
      </c>
      <c r="OV69" t="str">
        <f>IF(ISERROR(MATCH(OV$1,'CSC Mitre'!BP$1:BP$220,0)),"",VLOOKUP(OV$1,'Tactic Recode'!$A$1:$B$547,2,FALSE))</f>
        <v/>
      </c>
      <c r="OW69" t="str">
        <f>IF(ISERROR(MATCH(OW$1,'CSC Mitre'!BP$1:BP$220,0)),"",VLOOKUP(OW$1,'Tactic Recode'!$A$1:$B$547,2,FALSE))</f>
        <v/>
      </c>
      <c r="OX69" t="str">
        <f>IF(ISERROR(MATCH(OX$1,'CSC Mitre'!BP$1:BP$220,0)),"",VLOOKUP(OX$1,'Tactic Recode'!$A$1:$B$547,2,FALSE))</f>
        <v/>
      </c>
      <c r="OY69" t="str">
        <f>IF(ISERROR(MATCH(OY$1,'CSC Mitre'!BP$1:BP$220,0)),"",VLOOKUP(OY$1,'Tactic Recode'!$A$1:$B$547,2,FALSE))</f>
        <v/>
      </c>
      <c r="OZ69" t="str">
        <f>IF(ISERROR(MATCH(OZ$1,'CSC Mitre'!BP$1:BP$220,0)),"",VLOOKUP(OZ$1,'Tactic Recode'!$A$1:$B$547,2,FALSE))</f>
        <v/>
      </c>
      <c r="PA69" t="str">
        <f>IF(ISERROR(MATCH(PA$1,'CSC Mitre'!BP$1:BP$220,0)),"",VLOOKUP(PA$1,'Tactic Recode'!$A$1:$B$547,2,FALSE))</f>
        <v/>
      </c>
      <c r="PB69" t="str">
        <f>IF(ISERROR(MATCH(PB$1,'CSC Mitre'!BP$1:BP$220,0)),"",VLOOKUP(PB$1,'Tactic Recode'!$A$1:$B$547,2,FALSE))</f>
        <v/>
      </c>
      <c r="PC69" t="str">
        <f>IF(ISERROR(MATCH(PC$1,'CSC Mitre'!BP$1:BP$220,0)),"",VLOOKUP(PC$1,'Tactic Recode'!$A$1:$B$547,2,FALSE))</f>
        <v/>
      </c>
      <c r="PD69" t="str">
        <f>IF(ISERROR(MATCH(PD$1,'CSC Mitre'!BP$1:BP$220,0)),"",VLOOKUP(PD$1,'Tactic Recode'!$A$1:$B$547,2,FALSE))</f>
        <v/>
      </c>
      <c r="PE69" t="str">
        <f>IF(ISERROR(MATCH(PE$1,'CSC Mitre'!BP$1:BP$220,0)),"",VLOOKUP(PE$1,'Tactic Recode'!$A$1:$B$547,2,FALSE))</f>
        <v/>
      </c>
      <c r="PF69" t="str">
        <f>IF(ISERROR(MATCH(PF$1,'CSC Mitre'!BP$1:BP$220,0)),"",VLOOKUP(PF$1,'Tactic Recode'!$A$1:$B$547,2,FALSE))</f>
        <v/>
      </c>
      <c r="PG69" t="str">
        <f>IF(ISERROR(MATCH(PG$1,'CSC Mitre'!BP$1:BP$220,0)),"",VLOOKUP(PG$1,'Tactic Recode'!$A$1:$B$547,2,FALSE))</f>
        <v/>
      </c>
      <c r="PH69" t="str">
        <f>IF(ISERROR(MATCH(PH$1,'CSC Mitre'!BP$1:BP$220,0)),"",VLOOKUP(PH$1,'Tactic Recode'!$A$1:$B$547,2,FALSE))</f>
        <v/>
      </c>
      <c r="PI69" t="str">
        <f>IF(ISERROR(MATCH(PI$1,'CSC Mitre'!BP$1:BP$220,0)),"",VLOOKUP(PI$1,'Tactic Recode'!$A$1:$B$547,2,FALSE))</f>
        <v/>
      </c>
      <c r="PJ69" t="str">
        <f>IF(ISERROR(MATCH(PJ$1,'CSC Mitre'!BP$1:BP$220,0)),"",VLOOKUP(PJ$1,'Tactic Recode'!$A$1:$B$547,2,FALSE))</f>
        <v/>
      </c>
      <c r="PK69" t="str">
        <f>IF(ISERROR(MATCH(PK$1,'CSC Mitre'!BP$1:BP$220,0)),"",VLOOKUP(PK$1,'Tactic Recode'!$A$1:$B$547,2,FALSE))</f>
        <v/>
      </c>
      <c r="PL69" t="str">
        <f>IF(ISERROR(MATCH(PL$1,'CSC Mitre'!BP$1:BP$220,0)),"",VLOOKUP(PL$1,'Tactic Recode'!$A$1:$B$547,2,FALSE))</f>
        <v/>
      </c>
      <c r="PM69" t="str">
        <f>IF(ISERROR(MATCH(PM$1,'CSC Mitre'!BP$1:BP$220,0)),"",VLOOKUP(PM$1,'Tactic Recode'!$A$1:$B$547,2,FALSE))</f>
        <v/>
      </c>
      <c r="PN69" t="str">
        <f>IF(ISERROR(MATCH(PN$1,'CSC Mitre'!BP$1:BP$220,0)),"",VLOOKUP(PN$1,'Tactic Recode'!$A$1:$B$547,2,FALSE))</f>
        <v/>
      </c>
      <c r="PO69" t="str">
        <f>IF(ISERROR(MATCH(PO$1,'CSC Mitre'!BP$1:BP$220,0)),"",VLOOKUP(PO$1,'Tactic Recode'!$A$1:$B$547,2,FALSE))</f>
        <v/>
      </c>
      <c r="PP69" t="str">
        <f>IF(ISERROR(MATCH(PP$1,'CSC Mitre'!BP$1:BP$220,0)),"",VLOOKUP(PP$1,'Tactic Recode'!$A$1:$B$547,2,FALSE))</f>
        <v/>
      </c>
      <c r="PQ69" t="str">
        <f>IF(ISERROR(MATCH(PQ$1,'CSC Mitre'!BP$1:BP$220,0)),"",VLOOKUP(PQ$1,'Tactic Recode'!$A$1:$B$547,2,FALSE))</f>
        <v/>
      </c>
      <c r="PR69" t="str">
        <f>IF(ISERROR(MATCH(PR$1,'CSC Mitre'!BP$1:BP$220,0)),"",VLOOKUP(PR$1,'Tactic Recode'!$A$1:$B$547,2,FALSE))</f>
        <v/>
      </c>
      <c r="PS69" t="str">
        <f>IF(ISERROR(MATCH(PS$1,'CSC Mitre'!BP$1:BP$220,0)),"",VLOOKUP(PS$1,'Tactic Recode'!$A$1:$B$547,2,FALSE))</f>
        <v/>
      </c>
      <c r="PT69" t="str">
        <f>IF(ISERROR(MATCH(PT$1,'CSC Mitre'!BP$1:BP$220,0)),"",VLOOKUP(PT$1,'Tactic Recode'!$A$1:$B$547,2,FALSE))</f>
        <v/>
      </c>
      <c r="PU69" t="str">
        <f>IF(ISERROR(MATCH(PU$1,'CSC Mitre'!BP$1:BP$220,0)),"",VLOOKUP(PU$1,'Tactic Recode'!$A$1:$B$547,2,FALSE))</f>
        <v/>
      </c>
      <c r="PV69" t="str">
        <f>IF(ISERROR(MATCH(PV$1,'CSC Mitre'!BP$1:BP$220,0)),"",VLOOKUP(PV$1,'Tactic Recode'!$A$1:$B$547,2,FALSE))</f>
        <v/>
      </c>
      <c r="PW69" t="str">
        <f>IF(ISERROR(MATCH(PW$1,'CSC Mitre'!BP$1:BP$220,0)),"",VLOOKUP(PW$1,'Tactic Recode'!$A$1:$B$547,2,FALSE))</f>
        <v/>
      </c>
      <c r="PX69" t="str">
        <f>IF(ISERROR(MATCH(PX$1,'CSC Mitre'!BP$1:BP$220,0)),"",VLOOKUP(PX$1,'Tactic Recode'!$A$1:$B$547,2,FALSE))</f>
        <v/>
      </c>
      <c r="PY69" t="str">
        <f>IF(ISERROR(MATCH(PY$1,'CSC Mitre'!BP$1:BP$220,0)),"",VLOOKUP(PY$1,'Tactic Recode'!$A$1:$B$547,2,FALSE))</f>
        <v/>
      </c>
      <c r="PZ69" t="str">
        <f>IF(ISERROR(MATCH(PZ$1,'CSC Mitre'!BP$1:BP$220,0)),"",VLOOKUP(PZ$1,'Tactic Recode'!$A$1:$B$547,2,FALSE))</f>
        <v/>
      </c>
      <c r="QA69" t="str">
        <f>IF(ISERROR(MATCH(QA$1,'CSC Mitre'!BP$1:BP$220,0)),"",VLOOKUP(QA$1,'Tactic Recode'!$A$1:$B$547,2,FALSE))</f>
        <v/>
      </c>
      <c r="QB69" t="str">
        <f>IF(ISERROR(MATCH(QB$1,'CSC Mitre'!BP$1:BP$220,0)),"",VLOOKUP(QB$1,'Tactic Recode'!$A$1:$B$547,2,FALSE))</f>
        <v/>
      </c>
      <c r="QC69" t="str">
        <f>IF(ISERROR(MATCH(QC$1,'CSC Mitre'!BP$1:BP$220,0)),"",VLOOKUP(QC$1,'Tactic Recode'!$A$1:$B$547,2,FALSE))</f>
        <v/>
      </c>
      <c r="QD69" t="str">
        <f>IF(ISERROR(MATCH(QD$1,'CSC Mitre'!BP$1:BP$220,0)),"",VLOOKUP(QD$1,'Tactic Recode'!$A$1:$B$547,2,FALSE))</f>
        <v/>
      </c>
      <c r="QE69" t="str">
        <f>IF(ISERROR(MATCH(QE$1,'CSC Mitre'!BP$1:BP$220,0)),"",VLOOKUP(QE$1,'Tactic Recode'!$A$1:$B$547,2,FALSE))</f>
        <v/>
      </c>
      <c r="QF69" t="str">
        <f>IF(ISERROR(MATCH(QF$1,'CSC Mitre'!BP$1:BP$220,0)),"",VLOOKUP(QF$1,'Tactic Recode'!$A$1:$B$547,2,FALSE))</f>
        <v/>
      </c>
      <c r="QG69" t="str">
        <f>IF(ISERROR(MATCH(QG$1,'CSC Mitre'!BP$1:BP$220,0)),"",VLOOKUP(QG$1,'Tactic Recode'!$A$1:$B$547,2,FALSE))</f>
        <v/>
      </c>
      <c r="QH69" t="str">
        <f>IF(ISERROR(MATCH(QH$1,'CSC Mitre'!BP$1:BP$220,0)),"",VLOOKUP(QH$1,'Tactic Recode'!$A$1:$B$547,2,FALSE))</f>
        <v/>
      </c>
      <c r="QI69" t="str">
        <f>IF(ISERROR(MATCH(QI$1,'CSC Mitre'!BP$1:BP$220,0)),"",VLOOKUP(QI$1,'Tactic Recode'!$A$1:$B$547,2,FALSE))</f>
        <v/>
      </c>
      <c r="QJ69" t="str">
        <f>IF(ISERROR(MATCH(QJ$1,'CSC Mitre'!BP$1:BP$220,0)),"",VLOOKUP(QJ$1,'Tactic Recode'!$A$1:$B$547,2,FALSE))</f>
        <v/>
      </c>
      <c r="QK69" t="str">
        <f>IF(ISERROR(MATCH(QK$1,'CSC Mitre'!BP$1:BP$220,0)),"",VLOOKUP(QK$1,'Tactic Recode'!$A$1:$B$547,2,FALSE))</f>
        <v/>
      </c>
      <c r="QL69" t="str">
        <f>IF(ISERROR(MATCH(QL$1,'CSC Mitre'!BP$1:BP$220,0)),"",VLOOKUP(QL$1,'Tactic Recode'!$A$1:$B$547,2,FALSE))</f>
        <v/>
      </c>
      <c r="QM69" t="str">
        <f>IF(ISERROR(MATCH(QM$1,'CSC Mitre'!BP$1:BP$220,0)),"",VLOOKUP(QM$1,'Tactic Recode'!$A$1:$B$547,2,FALSE))</f>
        <v/>
      </c>
      <c r="QN69" t="str">
        <f>IF(ISERROR(MATCH(QN$1,'CSC Mitre'!BP$1:BP$220,0)),"",VLOOKUP(QN$1,'Tactic Recode'!$A$1:$B$547,2,FALSE))</f>
        <v/>
      </c>
      <c r="QO69" t="str">
        <f>IF(ISERROR(MATCH(QO$1,'CSC Mitre'!BP$1:BP$220,0)),"",VLOOKUP(QO$1,'Tactic Recode'!$A$1:$B$547,2,FALSE))</f>
        <v/>
      </c>
      <c r="QP69" t="str">
        <f>IF(ISERROR(MATCH(QP$1,'CSC Mitre'!BP$1:BP$220,0)),"",VLOOKUP(QP$1,'Tactic Recode'!$A$1:$B$547,2,FALSE))</f>
        <v/>
      </c>
      <c r="QQ69" t="str">
        <f>IF(ISERROR(MATCH(QQ$1,'CSC Mitre'!BP$1:BP$220,0)),"",VLOOKUP(QQ$1,'Tactic Recode'!$A$1:$B$547,2,FALSE))</f>
        <v/>
      </c>
      <c r="QR69" t="str">
        <f>IF(ISERROR(MATCH(QR$1,'CSC Mitre'!BP$1:BP$220,0)),"",VLOOKUP(QR$1,'Tactic Recode'!$A$1:$B$547,2,FALSE))</f>
        <v/>
      </c>
      <c r="QS69" t="str">
        <f>IF(ISERROR(MATCH(QS$1,'CSC Mitre'!BP$1:BP$220,0)),"",VLOOKUP(QS$1,'Tactic Recode'!$A$1:$B$547,2,FALSE))</f>
        <v/>
      </c>
      <c r="QT69" t="str">
        <f>IF(ISERROR(MATCH(QT$1,'CSC Mitre'!BP$1:BP$220,0)),"",VLOOKUP(QT$1,'Tactic Recode'!$A$1:$B$547,2,FALSE))</f>
        <v/>
      </c>
      <c r="QU69" t="str">
        <f>IF(ISERROR(MATCH(QU$1,'CSC Mitre'!BP$1:BP$220,0)),"",VLOOKUP(QU$1,'Tactic Recode'!$A$1:$B$547,2,FALSE))</f>
        <v/>
      </c>
      <c r="QV69" t="str">
        <f>IF(ISERROR(MATCH(QV$1,'CSC Mitre'!BP$1:BP$220,0)),"",VLOOKUP(QV$1,'Tactic Recode'!$A$1:$B$547,2,FALSE))</f>
        <v/>
      </c>
      <c r="QW69" t="str">
        <f>IF(ISERROR(MATCH(QW$1,'CSC Mitre'!BP$1:BP$220,0)),"",VLOOKUP(QW$1,'Tactic Recode'!$A$1:$B$547,2,FALSE))</f>
        <v/>
      </c>
      <c r="QX69" t="str">
        <f>IF(ISERROR(MATCH(QX$1,'CSC Mitre'!BP$1:BP$220,0)),"",VLOOKUP(QX$1,'Tactic Recode'!$A$1:$B$547,2,FALSE))</f>
        <v/>
      </c>
      <c r="QY69" t="str">
        <f>IF(ISERROR(MATCH(QY$1,'CSC Mitre'!BP$1:BP$220,0)),"",VLOOKUP(QY$1,'Tactic Recode'!$A$1:$B$547,2,FALSE))</f>
        <v/>
      </c>
      <c r="QZ69" t="str">
        <f>IF(ISERROR(MATCH(QZ$1,'CSC Mitre'!BP$1:BP$220,0)),"",VLOOKUP(QZ$1,'Tactic Recode'!$A$1:$B$547,2,FALSE))</f>
        <v/>
      </c>
      <c r="RA69" t="str">
        <f>IF(ISERROR(MATCH(RA$1,'CSC Mitre'!BP$1:BP$220,0)),"",VLOOKUP(RA$1,'Tactic Recode'!$A$1:$B$547,2,FALSE))</f>
        <v/>
      </c>
      <c r="RB69" t="str">
        <f>IF(ISERROR(MATCH(RB$1,'CSC Mitre'!BP$1:BP$220,0)),"",VLOOKUP(RB$1,'Tactic Recode'!$A$1:$B$547,2,FALSE))</f>
        <v/>
      </c>
      <c r="RC69" t="str">
        <f>IF(ISERROR(MATCH(RC$1,'CSC Mitre'!BP$1:BP$220,0)),"",VLOOKUP(RC$1,'Tactic Recode'!$A$1:$B$547,2,FALSE))</f>
        <v/>
      </c>
      <c r="RD69" t="str">
        <f>IF(ISERROR(MATCH(RD$1,'CSC Mitre'!BP$1:BP$220,0)),"",VLOOKUP(RD$1,'Tactic Recode'!$A$1:$B$547,2,FALSE))</f>
        <v/>
      </c>
      <c r="RE69" t="str">
        <f>IF(ISERROR(MATCH(RE$1,'CSC Mitre'!BP$1:BP$220,0)),"",VLOOKUP(RE$1,'Tactic Recode'!$A$1:$B$547,2,FALSE))</f>
        <v/>
      </c>
      <c r="RF69" t="str">
        <f>IF(ISERROR(MATCH(RF$1,'CSC Mitre'!BP$1:BP$220,0)),"",VLOOKUP(RF$1,'Tactic Recode'!$A$1:$B$547,2,FALSE))</f>
        <v/>
      </c>
      <c r="RG69" t="str">
        <f>IF(ISERROR(MATCH(RG$1,'CSC Mitre'!BP$1:BP$220,0)),"",VLOOKUP(RG$1,'Tactic Recode'!$A$1:$B$547,2,FALSE))</f>
        <v/>
      </c>
      <c r="RH69" t="str">
        <f>IF(ISERROR(MATCH(RH$1,'CSC Mitre'!BP$1:BP$220,0)),"",VLOOKUP(RH$1,'Tactic Recode'!$A$1:$B$547,2,FALSE))</f>
        <v/>
      </c>
      <c r="RI69" t="str">
        <f>IF(ISERROR(MATCH(RI$1,'CSC Mitre'!BP$1:BP$220,0)),"",VLOOKUP(RI$1,'Tactic Recode'!$A$1:$B$547,2,FALSE))</f>
        <v/>
      </c>
      <c r="RJ69" t="str">
        <f>IF(ISERROR(MATCH(RJ$1,'CSC Mitre'!BP$1:BP$220,0)),"",VLOOKUP(RJ$1,'Tactic Recode'!$A$1:$B$547,2,FALSE))</f>
        <v/>
      </c>
      <c r="RK69" t="str">
        <f>IF(ISERROR(MATCH(RK$1,'CSC Mitre'!BP$1:BP$220,0)),"",VLOOKUP(RK$1,'Tactic Recode'!$A$1:$B$547,2,FALSE))</f>
        <v/>
      </c>
      <c r="RL69" t="str">
        <f>IF(ISERROR(MATCH(RL$1,'CSC Mitre'!BP$1:BP$220,0)),"",VLOOKUP(RL$1,'Tactic Recode'!$A$1:$B$547,2,FALSE))</f>
        <v/>
      </c>
      <c r="RM69" t="str">
        <f>IF(ISERROR(MATCH(RM$1,'CSC Mitre'!BP$1:BP$220,0)),"",VLOOKUP(RM$1,'Tactic Recode'!$A$1:$B$547,2,FALSE))</f>
        <v/>
      </c>
      <c r="RN69" t="str">
        <f>IF(ISERROR(MATCH(RN$1,'CSC Mitre'!BP$1:BP$220,0)),"",VLOOKUP(RN$1,'Tactic Recode'!$A$1:$B$547,2,FALSE))</f>
        <v/>
      </c>
      <c r="RO69" t="str">
        <f>IF(ISERROR(MATCH(RO$1,'CSC Mitre'!BP$1:BP$220,0)),"",VLOOKUP(RO$1,'Tactic Recode'!$A$1:$B$547,2,FALSE))</f>
        <v/>
      </c>
      <c r="RP69" t="str">
        <f>IF(ISERROR(MATCH(RP$1,'CSC Mitre'!BP$1:BP$220,0)),"",VLOOKUP(RP$1,'Tactic Recode'!$A$1:$B$547,2,FALSE))</f>
        <v/>
      </c>
      <c r="RQ69" t="str">
        <f>IF(ISERROR(MATCH(RQ$1,'CSC Mitre'!BP$1:BP$220,0)),"",VLOOKUP(RQ$1,'Tactic Recode'!$A$1:$B$547,2,FALSE))</f>
        <v/>
      </c>
      <c r="RR69" t="str">
        <f>IF(ISERROR(MATCH(RR$1,'CSC Mitre'!BP$1:BP$220,0)),"",VLOOKUP(RR$1,'Tactic Recode'!$A$1:$B$547,2,FALSE))</f>
        <v/>
      </c>
      <c r="RS69" t="str">
        <f>IF(ISERROR(MATCH(RS$1,'CSC Mitre'!BP$1:BP$220,0)),"",VLOOKUP(RS$1,'Tactic Recode'!$A$1:$B$547,2,FALSE))</f>
        <v/>
      </c>
      <c r="RT69" t="str">
        <f>IF(ISERROR(MATCH(RT$1,'CSC Mitre'!BP$1:BP$220,0)),"",VLOOKUP(RT$1,'Tactic Recode'!$A$1:$B$547,2,FALSE))</f>
        <v/>
      </c>
      <c r="RU69" t="str">
        <f>IF(ISERROR(MATCH(RU$1,'CSC Mitre'!BP$1:BP$220,0)),"",VLOOKUP(RU$1,'Tactic Recode'!$A$1:$B$547,2,FALSE))</f>
        <v/>
      </c>
      <c r="RV69" t="str">
        <f>IF(ISERROR(MATCH(RV$1,'CSC Mitre'!BP$1:BP$220,0)),"",VLOOKUP(RV$1,'Tactic Recode'!$A$1:$B$547,2,FALSE))</f>
        <v/>
      </c>
      <c r="RW69" t="str">
        <f>IF(ISERROR(MATCH(RW$1,'CSC Mitre'!BP$1:BP$220,0)),"",VLOOKUP(RW$1,'Tactic Recode'!$A$1:$B$547,2,FALSE))</f>
        <v/>
      </c>
      <c r="RX69" t="str">
        <f>IF(ISERROR(MATCH(RX$1,'CSC Mitre'!BP$1:BP$220,0)),"",VLOOKUP(RX$1,'Tactic Recode'!$A$1:$B$547,2,FALSE))</f>
        <v/>
      </c>
      <c r="RY69" t="str">
        <f>IF(ISERROR(MATCH(RY$1,'CSC Mitre'!BP$1:BP$220,0)),"",VLOOKUP(RY$1,'Tactic Recode'!$A$1:$B$547,2,FALSE))</f>
        <v/>
      </c>
      <c r="RZ69" t="str">
        <f>IF(ISERROR(MATCH(RZ$1,'CSC Mitre'!BP$1:BP$220,0)),"",VLOOKUP(RZ$1,'Tactic Recode'!$A$1:$B$547,2,FALSE))</f>
        <v/>
      </c>
      <c r="SA69" t="str">
        <f>IF(ISERROR(MATCH(SA$1,'CSC Mitre'!BP$1:BP$220,0)),"",VLOOKUP(SA$1,'Tactic Recode'!$A$1:$B$547,2,FALSE))</f>
        <v/>
      </c>
      <c r="SB69" t="str">
        <f>IF(ISERROR(MATCH(SB$1,'CSC Mitre'!BP$1:BP$220,0)),"",VLOOKUP(SB$1,'Tactic Recode'!$A$1:$B$547,2,FALSE))</f>
        <v/>
      </c>
      <c r="SC69" t="str">
        <f>IF(ISERROR(MATCH(SC$1,'CSC Mitre'!BP$1:BP$220,0)),"",VLOOKUP(SC$1,'Tactic Recode'!$A$1:$B$547,2,FALSE))</f>
        <v/>
      </c>
      <c r="SD69" t="str">
        <f>IF(ISERROR(MATCH(SD$1,'CSC Mitre'!BP$1:BP$220,0)),"",VLOOKUP(SD$1,'Tactic Recode'!$A$1:$B$547,2,FALSE))</f>
        <v/>
      </c>
      <c r="SE69" t="str">
        <f>IF(ISERROR(MATCH(SE$1,'CSC Mitre'!BP$1:BP$220,0)),"",VLOOKUP(SE$1,'Tactic Recode'!$A$1:$B$547,2,FALSE))</f>
        <v/>
      </c>
      <c r="SF69" t="str">
        <f>IF(ISERROR(MATCH(SF$1,'CSC Mitre'!BP$1:BP$220,0)),"",VLOOKUP(SF$1,'Tactic Recode'!$A$1:$B$547,2,FALSE))</f>
        <v/>
      </c>
      <c r="SG69" t="str">
        <f>IF(ISERROR(MATCH(SG$1,'CSC Mitre'!BP$1:BP$220,0)),"",VLOOKUP(SG$1,'Tactic Recode'!$A$1:$B$547,2,FALSE))</f>
        <v/>
      </c>
      <c r="SH69" t="str">
        <f>IF(ISERROR(MATCH(SH$1,'CSC Mitre'!BP$1:BP$220,0)),"",VLOOKUP(SH$1,'Tactic Recode'!$A$1:$B$547,2,FALSE))</f>
        <v/>
      </c>
      <c r="SI69" t="str">
        <f>IF(ISERROR(MATCH(SI$1,'CSC Mitre'!BP$1:BP$220,0)),"",VLOOKUP(SI$1,'Tactic Recode'!$A$1:$B$547,2,FALSE))</f>
        <v/>
      </c>
      <c r="SJ69" t="str">
        <f>IF(ISERROR(MATCH(SJ$1,'CSC Mitre'!BP$1:BP$220,0)),"",VLOOKUP(SJ$1,'Tactic Recode'!$A$1:$B$547,2,FALSE))</f>
        <v/>
      </c>
      <c r="SK69" t="str">
        <f>IF(ISERROR(MATCH(SK$1,'CSC Mitre'!BP$1:BP$220,0)),"",VLOOKUP(SK$1,'Tactic Recode'!$A$1:$B$547,2,FALSE))</f>
        <v/>
      </c>
      <c r="SL69" t="str">
        <f>IF(ISERROR(MATCH(SL$1,'CSC Mitre'!BP$1:BP$220,0)),"",VLOOKUP(SL$1,'Tactic Recode'!$A$1:$B$547,2,FALSE))</f>
        <v/>
      </c>
      <c r="SM69" t="str">
        <f>IF(ISERROR(MATCH(SM$1,'CSC Mitre'!BP$1:BP$220,0)),"",VLOOKUP(SM$1,'Tactic Recode'!$A$1:$B$547,2,FALSE))</f>
        <v/>
      </c>
      <c r="SN69" t="str">
        <f>IF(ISERROR(MATCH(SN$1,'CSC Mitre'!BP$1:BP$220,0)),"",VLOOKUP(SN$1,'Tactic Recode'!$A$1:$B$547,2,FALSE))</f>
        <v/>
      </c>
      <c r="SO69" t="str">
        <f>IF(ISERROR(MATCH(SO$1,'CSC Mitre'!BP$1:BP$220,0)),"",VLOOKUP(SO$1,'Tactic Recode'!$A$1:$B$547,2,FALSE))</f>
        <v/>
      </c>
      <c r="SP69" t="str">
        <f>IF(ISERROR(MATCH(SP$1,'CSC Mitre'!BP$1:BP$220,0)),"",VLOOKUP(SP$1,'Tactic Recode'!$A$1:$B$547,2,FALSE))</f>
        <v/>
      </c>
      <c r="SQ69" t="str">
        <f>IF(ISERROR(MATCH(SQ$1,'CSC Mitre'!BP$1:BP$220,0)),"",VLOOKUP(SQ$1,'Tactic Recode'!$A$1:$B$547,2,FALSE))</f>
        <v/>
      </c>
      <c r="SR69" t="str">
        <f>IF(ISERROR(MATCH(SR$1,'CSC Mitre'!BP$1:BP$220,0)),"",VLOOKUP(SR$1,'Tactic Recode'!$A$1:$B$547,2,FALSE))</f>
        <v/>
      </c>
      <c r="SS69" t="str">
        <f>IF(ISERROR(MATCH(SS$1,'CSC Mitre'!BP$1:BP$220,0)),"",VLOOKUP(SS$1,'Tactic Recode'!$A$1:$B$547,2,FALSE))</f>
        <v/>
      </c>
      <c r="ST69" t="str">
        <f>IF(ISERROR(MATCH(ST$1,'CSC Mitre'!BP$1:BP$220,0)),"",VLOOKUP(ST$1,'Tactic Recode'!$A$1:$B$547,2,FALSE))</f>
        <v/>
      </c>
      <c r="SU69" t="str">
        <f>IF(ISERROR(MATCH(SU$1,'CSC Mitre'!BP$1:BP$220,0)),"",VLOOKUP(SU$1,'Tactic Recode'!$A$1:$B$547,2,FALSE))</f>
        <v/>
      </c>
      <c r="SV69" t="str">
        <f>IF(ISERROR(MATCH(SV$1,'CSC Mitre'!BP$1:BP$220,0)),"",VLOOKUP(SV$1,'Tactic Recode'!$A$1:$B$547,2,FALSE))</f>
        <v/>
      </c>
      <c r="SW69" t="str">
        <f>IF(ISERROR(MATCH(SW$1,'CSC Mitre'!BP$1:BP$220,0)),"",VLOOKUP(SW$1,'Tactic Recode'!$A$1:$B$547,2,FALSE))</f>
        <v/>
      </c>
      <c r="SX69" t="str">
        <f>IF(ISERROR(MATCH(SX$1,'CSC Mitre'!BP$1:BP$220,0)),"",VLOOKUP(SX$1,'Tactic Recode'!$A$1:$B$547,2,FALSE))</f>
        <v/>
      </c>
      <c r="SY69" t="str">
        <f>IF(ISERROR(MATCH(SY$1,'CSC Mitre'!BP$1:BP$220,0)),"",VLOOKUP(SY$1,'Tactic Recode'!$A$1:$B$547,2,FALSE))</f>
        <v/>
      </c>
      <c r="SZ69" t="str">
        <f>IF(ISERROR(MATCH(SZ$1,'CSC Mitre'!BP$1:BP$220,0)),"",VLOOKUP(SZ$1,'Tactic Recode'!$A$1:$B$547,2,FALSE))</f>
        <v/>
      </c>
      <c r="TA69" t="str">
        <f>IF(ISERROR(MATCH(TA$1,'CSC Mitre'!BP$1:BP$220,0)),"",VLOOKUP(TA$1,'Tactic Recode'!$A$1:$B$547,2,FALSE))</f>
        <v/>
      </c>
      <c r="TB69" t="str">
        <f>IF(ISERROR(MATCH(TB$1,'CSC Mitre'!BP$1:BP$220,0)),"",VLOOKUP(TB$1,'Tactic Recode'!$A$1:$B$547,2,FALSE))</f>
        <v/>
      </c>
      <c r="TC69" t="str">
        <f>IF(ISERROR(MATCH(TC$1,'CSC Mitre'!BP$1:BP$220,0)),"",VLOOKUP(TC$1,'Tactic Recode'!$A$1:$B$547,2,FALSE))</f>
        <v/>
      </c>
      <c r="TD69" t="str">
        <f>IF(ISERROR(MATCH(TD$1,'CSC Mitre'!BP$1:BP$220,0)),"",VLOOKUP(TD$1,'Tactic Recode'!$A$1:$B$547,2,FALSE))</f>
        <v/>
      </c>
      <c r="TE69" t="str">
        <f>IF(ISERROR(MATCH(TE$1,'CSC Mitre'!BP$1:BP$220,0)),"",VLOOKUP(TE$1,'Tactic Recode'!$A$1:$B$547,2,FALSE))</f>
        <v/>
      </c>
      <c r="TF69" t="str">
        <f>IF(ISERROR(MATCH(TF$1,'CSC Mitre'!BP$1:BP$220,0)),"",VLOOKUP(TF$1,'Tactic Recode'!$A$1:$B$547,2,FALSE))</f>
        <v/>
      </c>
      <c r="TG69" t="str">
        <f>IF(ISERROR(MATCH(TG$1,'CSC Mitre'!BP$1:BP$220,0)),"",VLOOKUP(TG$1,'Tactic Recode'!$A$1:$B$547,2,FALSE))</f>
        <v/>
      </c>
      <c r="TH69" t="str">
        <f>IF(ISERROR(MATCH(TH$1,'CSC Mitre'!BP$1:BP$220,0)),"",VLOOKUP(TH$1,'Tactic Recode'!$A$1:$B$547,2,FALSE))</f>
        <v/>
      </c>
      <c r="TI69" t="str">
        <f>IF(ISERROR(MATCH(TI$1,'CSC Mitre'!BP$1:BP$220,0)),"",VLOOKUP(TI$1,'Tactic Recode'!$A$1:$B$547,2,FALSE))</f>
        <v/>
      </c>
      <c r="TJ69" t="str">
        <f>IF(ISERROR(MATCH(TJ$1,'CSC Mitre'!BP$1:BP$220,0)),"",VLOOKUP(TJ$1,'Tactic Recode'!$A$1:$B$547,2,FALSE))</f>
        <v/>
      </c>
      <c r="TK69" t="str">
        <f>IF(ISERROR(MATCH(TK$1,'CSC Mitre'!BP$1:BP$220,0)),"",VLOOKUP(TK$1,'Tactic Recode'!$A$1:$B$547,2,FALSE))</f>
        <v/>
      </c>
      <c r="TL69" t="str">
        <f>IF(ISERROR(MATCH(TL$1,'CSC Mitre'!BP$1:BP$220,0)),"",VLOOKUP(TL$1,'Tactic Recode'!$A$1:$B$547,2,FALSE))</f>
        <v/>
      </c>
      <c r="TM69" t="str">
        <f>IF(ISERROR(MATCH(TM$1,'CSC Mitre'!BP$1:BP$220,0)),"",VLOOKUP(TM$1,'Tactic Recode'!$A$1:$B$547,2,FALSE))</f>
        <v/>
      </c>
      <c r="TN69" t="str">
        <f>IF(ISERROR(MATCH(TN$1,'CSC Mitre'!BP$1:BP$220,0)),"",VLOOKUP(TN$1,'Tactic Recode'!$A$1:$B$547,2,FALSE))</f>
        <v/>
      </c>
      <c r="TO69" t="str">
        <f>IF(ISERROR(MATCH(TO$1,'CSC Mitre'!BP$1:BP$220,0)),"",VLOOKUP(TO$1,'Tactic Recode'!$A$1:$B$547,2,FALSE))</f>
        <v/>
      </c>
      <c r="TP69" t="str">
        <f>IF(ISERROR(MATCH(TP$1,'CSC Mitre'!BP$1:BP$220,0)),"",VLOOKUP(TP$1,'Tactic Recode'!$A$1:$B$547,2,FALSE))</f>
        <v/>
      </c>
      <c r="TQ69" t="str">
        <f>IF(ISERROR(MATCH(TQ$1,'CSC Mitre'!BP$1:BP$220,0)),"",VLOOKUP(TQ$1,'Tactic Recode'!$A$1:$B$547,2,FALSE))</f>
        <v/>
      </c>
      <c r="TR69" t="str">
        <f>IF(ISERROR(MATCH(TR$1,'CSC Mitre'!BP$1:BP$220,0)),"",VLOOKUP(TR$1,'Tactic Recode'!$A$1:$B$547,2,FALSE))</f>
        <v/>
      </c>
      <c r="TS69" t="str">
        <f>IF(ISERROR(MATCH(TS$1,'CSC Mitre'!BP$1:BP$220,0)),"",VLOOKUP(TS$1,'Tactic Recode'!$A$1:$B$547,2,FALSE))</f>
        <v/>
      </c>
      <c r="TT69" t="str">
        <f>IF(ISERROR(MATCH(TT$1,'CSC Mitre'!BP$1:BP$220,0)),"",VLOOKUP(TT$1,'Tactic Recode'!$A$1:$B$547,2,FALSE))</f>
        <v/>
      </c>
      <c r="TU69" t="str">
        <f>IF(ISERROR(MATCH(TU$1,'CSC Mitre'!BP$1:BP$220,0)),"",VLOOKUP(TU$1,'Tactic Recode'!$A$1:$B$547,2,FALSE))</f>
        <v/>
      </c>
      <c r="TV69" t="str">
        <f>IF(ISERROR(MATCH(TV$1,'CSC Mitre'!BP$1:BP$220,0)),"",VLOOKUP(TV$1,'Tactic Recode'!$A$1:$B$547,2,FALSE))</f>
        <v/>
      </c>
      <c r="TW69" t="str">
        <f>IF(ISERROR(MATCH(TW$1,'CSC Mitre'!BP$1:BP$220,0)),"",VLOOKUP(TW$1,'Tactic Recode'!$A$1:$B$547,2,FALSE))</f>
        <v/>
      </c>
      <c r="TX69" t="str">
        <f>IF(ISERROR(MATCH(TX$1,'CSC Mitre'!BP$1:BP$220,0)),"",VLOOKUP(TX$1,'Tactic Recode'!$A$1:$B$547,2,FALSE))</f>
        <v/>
      </c>
      <c r="TY69" t="str">
        <f>IF(ISERROR(MATCH(TY$1,'CSC Mitre'!BP$1:BP$220,0)),"",VLOOKUP(TY$1,'Tactic Recode'!$A$1:$B$547,2,FALSE))</f>
        <v/>
      </c>
      <c r="TZ69" t="str">
        <f>IF(ISERROR(MATCH(TZ$1,'CSC Mitre'!BP$1:BP$220,0)),"",VLOOKUP(TZ$1,'Tactic Recode'!$A$1:$B$547,2,FALSE))</f>
        <v/>
      </c>
      <c r="UA69" t="str">
        <f>IF(ISERROR(MATCH(UA$1,'CSC Mitre'!BP$1:BP$220,0)),"",VLOOKUP(UA$1,'Tactic Recode'!$A$1:$B$547,2,FALSE))</f>
        <v/>
      </c>
      <c r="UB69" t="str">
        <f>IF(ISERROR(MATCH(UB$1,'CSC Mitre'!BP$1:BP$220,0)),"",VLOOKUP(UB$1,'Tactic Recode'!$A$1:$B$547,2,FALSE))</f>
        <v/>
      </c>
    </row>
    <row r="70" spans="1:548" x14ac:dyDescent="0.25">
      <c r="A70" s="59" t="s">
        <v>458</v>
      </c>
      <c r="B70" t="str">
        <f>IF(ISERROR(MATCH(B$1,'CSC Mitre'!BQ$1:BQ$220,0)),"",VLOOKUP(B$1,'Tactic Recode'!$A$1:$B$547,2,FALSE))</f>
        <v/>
      </c>
      <c r="C70" t="str">
        <f>IF(ISERROR(MATCH(C$1,'CSC Mitre'!BQ$1:BQ$220,0)),"",VLOOKUP(C$1,'Tactic Recode'!$A$1:$B$547,2,FALSE))</f>
        <v/>
      </c>
      <c r="D70" t="str">
        <f>IF(ISERROR(MATCH(D$1,'CSC Mitre'!BQ$1:BQ$220,0)),"",VLOOKUP(D$1,'Tactic Recode'!$A$1:$B$547,2,FALSE))</f>
        <v/>
      </c>
      <c r="E70" t="str">
        <f>IF(ISERROR(MATCH(E$1,'CSC Mitre'!BQ$1:BQ$220,0)),"",VLOOKUP(E$1,'Tactic Recode'!$A$1:$B$547,2,FALSE))</f>
        <v/>
      </c>
      <c r="F70" t="str">
        <f>IF(ISERROR(MATCH(F$1,'CSC Mitre'!BQ$1:BQ$220,0)),"",VLOOKUP(F$1,'Tactic Recode'!$A$1:$B$547,2,FALSE))</f>
        <v/>
      </c>
      <c r="G70" t="str">
        <f>IF(ISERROR(MATCH(G$1,'CSC Mitre'!BQ$1:BQ$220,0)),"",VLOOKUP(G$1,'Tactic Recode'!$A$1:$B$547,2,FALSE))</f>
        <v/>
      </c>
      <c r="H70" t="str">
        <f>IF(ISERROR(MATCH(H$1,'CSC Mitre'!BQ$1:BQ$220,0)),"",VLOOKUP(H$1,'Tactic Recode'!$A$1:$B$547,2,FALSE))</f>
        <v/>
      </c>
      <c r="I70" t="str">
        <f>IF(ISERROR(MATCH(I$1,'CSC Mitre'!BQ$1:BQ$220,0)),"",VLOOKUP(I$1,'Tactic Recode'!$A$1:$B$547,2,FALSE))</f>
        <v/>
      </c>
      <c r="J70" t="str">
        <f>IF(ISERROR(MATCH(J$1,'CSC Mitre'!BQ$1:BQ$220,0)),"",VLOOKUP(J$1,'Tactic Recode'!$A$1:$B$547,2,FALSE))</f>
        <v/>
      </c>
      <c r="K70" t="str">
        <f>IF(ISERROR(MATCH(K$1,'CSC Mitre'!BQ$1:BQ$220,0)),"",VLOOKUP(K$1,'Tactic Recode'!$A$1:$B$547,2,FALSE))</f>
        <v/>
      </c>
      <c r="L70" t="str">
        <f>IF(ISERROR(MATCH(L$1,'CSC Mitre'!BQ$1:BQ$220,0)),"",VLOOKUP(L$1,'Tactic Recode'!$A$1:$B$547,2,FALSE))</f>
        <v/>
      </c>
      <c r="M70" t="str">
        <f>IF(ISERROR(MATCH(M$1,'CSC Mitre'!BQ$1:BQ$220,0)),"",VLOOKUP(M$1,'Tactic Recode'!$A$1:$B$547,2,FALSE))</f>
        <v/>
      </c>
      <c r="N70" t="str">
        <f>IF(ISERROR(MATCH(N$1,'CSC Mitre'!BQ$1:BQ$220,0)),"",VLOOKUP(N$1,'Tactic Recode'!$A$1:$B$547,2,FALSE))</f>
        <v/>
      </c>
      <c r="O70" t="str">
        <f>IF(ISERROR(MATCH(O$1,'CSC Mitre'!BQ$1:BQ$220,0)),"",VLOOKUP(O$1,'Tactic Recode'!$A$1:$B$547,2,FALSE))</f>
        <v/>
      </c>
      <c r="P70" t="str">
        <f>IF(ISERROR(MATCH(P$1,'CSC Mitre'!BQ$1:BQ$220,0)),"",VLOOKUP(P$1,'Tactic Recode'!$A$1:$B$547,2,FALSE))</f>
        <v/>
      </c>
      <c r="Q70" t="str">
        <f>IF(ISERROR(MATCH(Q$1,'CSC Mitre'!BQ$1:BQ$220,0)),"",VLOOKUP(Q$1,'Tactic Recode'!$A$1:$B$547,2,FALSE))</f>
        <v/>
      </c>
      <c r="R70" t="str">
        <f>IF(ISERROR(MATCH(R$1,'CSC Mitre'!BQ$1:BQ$220,0)),"",VLOOKUP(R$1,'Tactic Recode'!$A$1:$B$547,2,FALSE))</f>
        <v/>
      </c>
      <c r="S70" t="str">
        <f>IF(ISERROR(MATCH(S$1,'CSC Mitre'!BQ$1:BQ$220,0)),"",VLOOKUP(S$1,'Tactic Recode'!$A$1:$B$547,2,FALSE))</f>
        <v/>
      </c>
      <c r="T70" t="str">
        <f>IF(ISERROR(MATCH(T$1,'CSC Mitre'!BQ$1:BQ$220,0)),"",VLOOKUP(T$1,'Tactic Recode'!$A$1:$B$547,2,FALSE))</f>
        <v/>
      </c>
      <c r="U70" t="str">
        <f>IF(ISERROR(MATCH(U$1,'CSC Mitre'!BQ$1:BQ$220,0)),"",VLOOKUP(U$1,'Tactic Recode'!$A$1:$B$547,2,FALSE))</f>
        <v/>
      </c>
      <c r="V70" t="str">
        <f>IF(ISERROR(MATCH(V$1,'CSC Mitre'!BQ$1:BQ$220,0)),"",VLOOKUP(V$1,'Tactic Recode'!$A$1:$B$547,2,FALSE))</f>
        <v/>
      </c>
      <c r="W70" t="str">
        <f>IF(ISERROR(MATCH(W$1,'CSC Mitre'!BQ$1:BQ$220,0)),"",VLOOKUP(W$1,'Tactic Recode'!$A$1:$B$547,2,FALSE))</f>
        <v/>
      </c>
      <c r="X70" t="str">
        <f>IF(ISERROR(MATCH(X$1,'CSC Mitre'!BQ$1:BQ$220,0)),"",VLOOKUP(X$1,'Tactic Recode'!$A$1:$B$547,2,FALSE))</f>
        <v/>
      </c>
      <c r="Y70" t="str">
        <f>IF(ISERROR(MATCH(Y$1,'CSC Mitre'!BQ$1:BQ$220,0)),"",VLOOKUP(Y$1,'Tactic Recode'!$A$1:$B$547,2,FALSE))</f>
        <v/>
      </c>
      <c r="Z70" t="str">
        <f>IF(ISERROR(MATCH(Z$1,'CSC Mitre'!BQ$1:BQ$220,0)),"",VLOOKUP(Z$1,'Tactic Recode'!$A$1:$B$547,2,FALSE))</f>
        <v/>
      </c>
      <c r="AA70" t="str">
        <f>IF(ISERROR(MATCH(AA$1,'CSC Mitre'!BQ$1:BQ$220,0)),"",VLOOKUP(AA$1,'Tactic Recode'!$A$1:$B$547,2,FALSE))</f>
        <v/>
      </c>
      <c r="AB70" t="str">
        <f>IF(ISERROR(MATCH(AB$1,'CSC Mitre'!BQ$1:BQ$220,0)),"",VLOOKUP(AB$1,'Tactic Recode'!$A$1:$B$547,2,FALSE))</f>
        <v/>
      </c>
      <c r="AC70" t="str">
        <f>IF(ISERROR(MATCH(AC$1,'CSC Mitre'!BQ$1:BQ$220,0)),"",VLOOKUP(AC$1,'Tactic Recode'!$A$1:$B$547,2,FALSE))</f>
        <v/>
      </c>
      <c r="AD70" t="str">
        <f>IF(ISERROR(MATCH(AD$1,'CSC Mitre'!BQ$1:BQ$220,0)),"",VLOOKUP(AD$1,'Tactic Recode'!$A$1:$B$547,2,FALSE))</f>
        <v/>
      </c>
      <c r="AE70" t="str">
        <f>IF(ISERROR(MATCH(AE$1,'CSC Mitre'!BQ$1:BQ$220,0)),"",VLOOKUP(AE$1,'Tactic Recode'!$A$1:$B$547,2,FALSE))</f>
        <v/>
      </c>
      <c r="AF70" t="str">
        <f>IF(ISERROR(MATCH(AF$1,'CSC Mitre'!BQ$1:BQ$220,0)),"",VLOOKUP(AF$1,'Tactic Recode'!$A$1:$B$547,2,FALSE))</f>
        <v/>
      </c>
      <c r="AG70" t="str">
        <f>IF(ISERROR(MATCH(AG$1,'CSC Mitre'!BQ$1:BQ$220,0)),"",VLOOKUP(AG$1,'Tactic Recode'!$A$1:$B$547,2,FALSE))</f>
        <v/>
      </c>
      <c r="AH70" t="str">
        <f>IF(ISERROR(MATCH(AH$1,'CSC Mitre'!BQ$1:BQ$220,0)),"",VLOOKUP(AH$1,'Tactic Recode'!$A$1:$B$547,2,FALSE))</f>
        <v/>
      </c>
      <c r="AI70" t="str">
        <f>IF(ISERROR(MATCH(AI$1,'CSC Mitre'!BQ$1:BQ$220,0)),"",VLOOKUP(AI$1,'Tactic Recode'!$A$1:$B$547,2,FALSE))</f>
        <v/>
      </c>
      <c r="AJ70" t="str">
        <f>IF(ISERROR(MATCH(AJ$1,'CSC Mitre'!BQ$1:BQ$220,0)),"",VLOOKUP(AJ$1,'Tactic Recode'!$A$1:$B$547,2,FALSE))</f>
        <v/>
      </c>
      <c r="AK70" t="str">
        <f>IF(ISERROR(MATCH(AK$1,'CSC Mitre'!BQ$1:BQ$220,0)),"",VLOOKUP(AK$1,'Tactic Recode'!$A$1:$B$547,2,FALSE))</f>
        <v/>
      </c>
      <c r="AL70" t="str">
        <f>IF(ISERROR(MATCH(AL$1,'CSC Mitre'!BQ$1:BQ$220,0)),"",VLOOKUP(AL$1,'Tactic Recode'!$A$1:$B$547,2,FALSE))</f>
        <v/>
      </c>
      <c r="AM70" t="str">
        <f>IF(ISERROR(MATCH(AM$1,'CSC Mitre'!BQ$1:BQ$220,0)),"",VLOOKUP(AM$1,'Tactic Recode'!$A$1:$B$547,2,FALSE))</f>
        <v/>
      </c>
      <c r="AN70" t="str">
        <f>IF(ISERROR(MATCH(AN$1,'CSC Mitre'!BQ$1:BQ$220,0)),"",VLOOKUP(AN$1,'Tactic Recode'!$A$1:$B$547,2,FALSE))</f>
        <v/>
      </c>
      <c r="AO70" t="str">
        <f>IF(ISERROR(MATCH(AO$1,'CSC Mitre'!BQ$1:BQ$220,0)),"",VLOOKUP(AO$1,'Tactic Recode'!$A$1:$B$547,2,FALSE))</f>
        <v/>
      </c>
      <c r="AP70" t="str">
        <f>IF(ISERROR(MATCH(AP$1,'CSC Mitre'!BQ$1:BQ$220,0)),"",VLOOKUP(AP$1,'Tactic Recode'!$A$1:$B$547,2,FALSE))</f>
        <v/>
      </c>
      <c r="AQ70" t="str">
        <f>IF(ISERROR(MATCH(AQ$1,'CSC Mitre'!BQ$1:BQ$220,0)),"",VLOOKUP(AQ$1,'Tactic Recode'!$A$1:$B$547,2,FALSE))</f>
        <v/>
      </c>
      <c r="AR70" t="str">
        <f>IF(ISERROR(MATCH(AR$1,'CSC Mitre'!BQ$1:BQ$220,0)),"",VLOOKUP(AR$1,'Tactic Recode'!$A$1:$B$547,2,FALSE))</f>
        <v/>
      </c>
      <c r="AS70" t="str">
        <f>IF(ISERROR(MATCH(AS$1,'CSC Mitre'!BQ$1:BQ$220,0)),"",VLOOKUP(AS$1,'Tactic Recode'!$A$1:$B$547,2,FALSE))</f>
        <v/>
      </c>
      <c r="AT70" t="str">
        <f>IF(ISERROR(MATCH(AT$1,'CSC Mitre'!BQ$1:BQ$220,0)),"",VLOOKUP(AT$1,'Tactic Recode'!$A$1:$B$547,2,FALSE))</f>
        <v/>
      </c>
      <c r="AU70" t="str">
        <f>IF(ISERROR(MATCH(AU$1,'CSC Mitre'!BQ$1:BQ$220,0)),"",VLOOKUP(AU$1,'Tactic Recode'!$A$1:$B$547,2,FALSE))</f>
        <v/>
      </c>
      <c r="AV70" t="str">
        <f>IF(ISERROR(MATCH(AV$1,'CSC Mitre'!BQ$1:BQ$220,0)),"",VLOOKUP(AV$1,'Tactic Recode'!$A$1:$B$547,2,FALSE))</f>
        <v/>
      </c>
      <c r="AW70" t="str">
        <f>IF(ISERROR(MATCH(AW$1,'CSC Mitre'!BQ$1:BQ$220,0)),"",VLOOKUP(AW$1,'Tactic Recode'!$A$1:$B$547,2,FALSE))</f>
        <v/>
      </c>
      <c r="AX70" t="str">
        <f>IF(ISERROR(MATCH(AX$1,'CSC Mitre'!BQ$1:BQ$220,0)),"",VLOOKUP(AX$1,'Tactic Recode'!$A$1:$B$547,2,FALSE))</f>
        <v/>
      </c>
      <c r="AY70" t="str">
        <f>IF(ISERROR(MATCH(AY$1,'CSC Mitre'!BQ$1:BQ$220,0)),"",VLOOKUP(AY$1,'Tactic Recode'!$A$1:$B$547,2,FALSE))</f>
        <v/>
      </c>
      <c r="AZ70" t="str">
        <f>IF(ISERROR(MATCH(AZ$1,'CSC Mitre'!BQ$1:BQ$220,0)),"",VLOOKUP(AZ$1,'Tactic Recode'!$A$1:$B$547,2,FALSE))</f>
        <v/>
      </c>
      <c r="BA70" t="str">
        <f>IF(ISERROR(MATCH(BA$1,'CSC Mitre'!BQ$1:BQ$220,0)),"",VLOOKUP(BA$1,'Tactic Recode'!$A$1:$B$547,2,FALSE))</f>
        <v/>
      </c>
      <c r="BB70" t="str">
        <f>IF(ISERROR(MATCH(BB$1,'CSC Mitre'!BQ$1:BQ$220,0)),"",VLOOKUP(BB$1,'Tactic Recode'!$A$1:$B$547,2,FALSE))</f>
        <v/>
      </c>
      <c r="BC70" t="str">
        <f>IF(ISERROR(MATCH(BC$1,'CSC Mitre'!BQ$1:BQ$220,0)),"",VLOOKUP(BC$1,'Tactic Recode'!$A$1:$B$547,2,FALSE))</f>
        <v/>
      </c>
      <c r="BD70" t="str">
        <f>IF(ISERROR(MATCH(BD$1,'CSC Mitre'!BQ$1:BQ$220,0)),"",VLOOKUP(BD$1,'Tactic Recode'!$A$1:$B$547,2,FALSE))</f>
        <v/>
      </c>
      <c r="BE70" t="str">
        <f>IF(ISERROR(MATCH(BE$1,'CSC Mitre'!BQ$1:BQ$220,0)),"",VLOOKUP(BE$1,'Tactic Recode'!$A$1:$B$547,2,FALSE))</f>
        <v/>
      </c>
      <c r="BF70" t="str">
        <f>IF(ISERROR(MATCH(BF$1,'CSC Mitre'!BQ$1:BQ$220,0)),"",VLOOKUP(BF$1,'Tactic Recode'!$A$1:$B$547,2,FALSE))</f>
        <v/>
      </c>
      <c r="BG70" t="str">
        <f>IF(ISERROR(MATCH(BG$1,'CSC Mitre'!BQ$1:BQ$220,0)),"",VLOOKUP(BG$1,'Tactic Recode'!$A$1:$B$547,2,FALSE))</f>
        <v/>
      </c>
      <c r="BH70" t="str">
        <f>IF(ISERROR(MATCH(BH$1,'CSC Mitre'!BQ$1:BQ$220,0)),"",VLOOKUP(BH$1,'Tactic Recode'!$A$1:$B$547,2,FALSE))</f>
        <v/>
      </c>
      <c r="BI70" t="str">
        <f>IF(ISERROR(MATCH(BI$1,'CSC Mitre'!BQ$1:BQ$220,0)),"",VLOOKUP(BI$1,'Tactic Recode'!$A$1:$B$547,2,FALSE))</f>
        <v/>
      </c>
      <c r="BJ70" t="str">
        <f>IF(ISERROR(MATCH(BJ$1,'CSC Mitre'!BQ$1:BQ$220,0)),"",VLOOKUP(BJ$1,'Tactic Recode'!$A$1:$B$547,2,FALSE))</f>
        <v/>
      </c>
      <c r="BK70" t="str">
        <f>IF(ISERROR(MATCH(BK$1,'CSC Mitre'!BQ$1:BQ$220,0)),"",VLOOKUP(BK$1,'Tactic Recode'!$A$1:$B$547,2,FALSE))</f>
        <v/>
      </c>
      <c r="BL70" t="str">
        <f>IF(ISERROR(MATCH(BL$1,'CSC Mitre'!BQ$1:BQ$220,0)),"",VLOOKUP(BL$1,'Tactic Recode'!$A$1:$B$547,2,FALSE))</f>
        <v/>
      </c>
      <c r="BM70" t="str">
        <f>IF(ISERROR(MATCH(BM$1,'CSC Mitre'!BQ$1:BQ$220,0)),"",VLOOKUP(BM$1,'Tactic Recode'!$A$1:$B$547,2,FALSE))</f>
        <v/>
      </c>
      <c r="BN70" t="str">
        <f>IF(ISERROR(MATCH(BN$1,'CSC Mitre'!BQ$1:BQ$220,0)),"",VLOOKUP(BN$1,'Tactic Recode'!$A$1:$B$547,2,FALSE))</f>
        <v/>
      </c>
      <c r="BO70" t="str">
        <f>IF(ISERROR(MATCH(BO$1,'CSC Mitre'!BQ$1:BQ$220,0)),"",VLOOKUP(BO$1,'Tactic Recode'!$A$1:$B$547,2,FALSE))</f>
        <v/>
      </c>
      <c r="BP70" t="str">
        <f>IF(ISERROR(MATCH(BP$1,'CSC Mitre'!BQ$1:BQ$220,0)),"",VLOOKUP(BP$1,'Tactic Recode'!$A$1:$B$547,2,FALSE))</f>
        <v/>
      </c>
      <c r="BQ70" t="str">
        <f>IF(ISERROR(MATCH(BQ$1,'CSC Mitre'!BQ$1:BQ$220,0)),"",VLOOKUP(BQ$1,'Tactic Recode'!$A$1:$B$547,2,FALSE))</f>
        <v/>
      </c>
      <c r="BR70" t="str">
        <f>IF(ISERROR(MATCH(BR$1,'CSC Mitre'!BQ$1:BQ$220,0)),"",VLOOKUP(BR$1,'Tactic Recode'!$A$1:$B$547,2,FALSE))</f>
        <v/>
      </c>
      <c r="BS70" t="str">
        <f>IF(ISERROR(MATCH(BS$1,'CSC Mitre'!BQ$1:BQ$220,0)),"",VLOOKUP(BS$1,'Tactic Recode'!$A$1:$B$547,2,FALSE))</f>
        <v/>
      </c>
      <c r="BT70" t="str">
        <f>IF(ISERROR(MATCH(BT$1,'CSC Mitre'!BQ$1:BQ$220,0)),"",VLOOKUP(BT$1,'Tactic Recode'!$A$1:$B$547,2,FALSE))</f>
        <v/>
      </c>
      <c r="BU70" t="str">
        <f>IF(ISERROR(MATCH(BU$1,'CSC Mitre'!BQ$1:BQ$220,0)),"",VLOOKUP(BU$1,'Tactic Recode'!$A$1:$B$547,2,FALSE))</f>
        <v/>
      </c>
      <c r="BV70" t="str">
        <f>IF(ISERROR(MATCH(BV$1,'CSC Mitre'!BQ$1:BQ$220,0)),"",VLOOKUP(BV$1,'Tactic Recode'!$A$1:$B$547,2,FALSE))</f>
        <v/>
      </c>
      <c r="BW70" t="str">
        <f>IF(ISERROR(MATCH(BW$1,'CSC Mitre'!BQ$1:BQ$220,0)),"",VLOOKUP(BW$1,'Tactic Recode'!$A$1:$B$547,2,FALSE))</f>
        <v/>
      </c>
      <c r="BX70" t="str">
        <f>IF(ISERROR(MATCH(BX$1,'CSC Mitre'!BQ$1:BQ$220,0)),"",VLOOKUP(BX$1,'Tactic Recode'!$A$1:$B$547,2,FALSE))</f>
        <v/>
      </c>
      <c r="BY70" t="str">
        <f>IF(ISERROR(MATCH(BY$1,'CSC Mitre'!BQ$1:BQ$220,0)),"",VLOOKUP(BY$1,'Tactic Recode'!$A$1:$B$547,2,FALSE))</f>
        <v/>
      </c>
      <c r="BZ70" t="str">
        <f>IF(ISERROR(MATCH(BZ$1,'CSC Mitre'!BQ$1:BQ$220,0)),"",VLOOKUP(BZ$1,'Tactic Recode'!$A$1:$B$547,2,FALSE))</f>
        <v/>
      </c>
      <c r="CA70" t="str">
        <f>IF(ISERROR(MATCH(CA$1,'CSC Mitre'!BQ$1:BQ$220,0)),"",VLOOKUP(CA$1,'Tactic Recode'!$A$1:$B$547,2,FALSE))</f>
        <v/>
      </c>
      <c r="CB70" t="str">
        <f>IF(ISERROR(MATCH(CB$1,'CSC Mitre'!BQ$1:BQ$220,0)),"",VLOOKUP(CB$1,'Tactic Recode'!$A$1:$B$547,2,FALSE))</f>
        <v/>
      </c>
      <c r="CC70" t="str">
        <f>IF(ISERROR(MATCH(CC$1,'CSC Mitre'!BQ$1:BQ$220,0)),"",VLOOKUP(CC$1,'Tactic Recode'!$A$1:$B$547,2,FALSE))</f>
        <v/>
      </c>
      <c r="CD70" t="str">
        <f>IF(ISERROR(MATCH(CD$1,'CSC Mitre'!BQ$1:BQ$220,0)),"",VLOOKUP(CD$1,'Tactic Recode'!$A$1:$B$547,2,FALSE))</f>
        <v/>
      </c>
      <c r="CE70" t="str">
        <f>IF(ISERROR(MATCH(CE$1,'CSC Mitre'!BQ$1:BQ$220,0)),"",VLOOKUP(CE$1,'Tactic Recode'!$A$1:$B$547,2,FALSE))</f>
        <v/>
      </c>
      <c r="CF70" t="str">
        <f>IF(ISERROR(MATCH(CF$1,'CSC Mitre'!BQ$1:BQ$220,0)),"",VLOOKUP(CF$1,'Tactic Recode'!$A$1:$B$547,2,FALSE))</f>
        <v/>
      </c>
      <c r="CG70" t="str">
        <f>IF(ISERROR(MATCH(CG$1,'CSC Mitre'!BQ$1:BQ$220,0)),"",VLOOKUP(CG$1,'Tactic Recode'!$A$1:$B$547,2,FALSE))</f>
        <v/>
      </c>
      <c r="CH70" t="str">
        <f>IF(ISERROR(MATCH(CH$1,'CSC Mitre'!BQ$1:BQ$220,0)),"",VLOOKUP(CH$1,'Tactic Recode'!$A$1:$B$547,2,FALSE))</f>
        <v/>
      </c>
      <c r="CI70" t="str">
        <f>IF(ISERROR(MATCH(CI$1,'CSC Mitre'!BQ$1:BQ$220,0)),"",VLOOKUP(CI$1,'Tactic Recode'!$A$1:$B$547,2,FALSE))</f>
        <v/>
      </c>
      <c r="CJ70" t="str">
        <f>IF(ISERROR(MATCH(CJ$1,'CSC Mitre'!BQ$1:BQ$220,0)),"",VLOOKUP(CJ$1,'Tactic Recode'!$A$1:$B$547,2,FALSE))</f>
        <v/>
      </c>
      <c r="CK70" t="str">
        <f>IF(ISERROR(MATCH(CK$1,'CSC Mitre'!BQ$1:BQ$220,0)),"",VLOOKUP(CK$1,'Tactic Recode'!$A$1:$B$547,2,FALSE))</f>
        <v/>
      </c>
      <c r="CL70" t="str">
        <f>IF(ISERROR(MATCH(CL$1,'CSC Mitre'!BQ$1:BQ$220,0)),"",VLOOKUP(CL$1,'Tactic Recode'!$A$1:$B$547,2,FALSE))</f>
        <v/>
      </c>
      <c r="CM70" t="str">
        <f>IF(ISERROR(MATCH(CM$1,'CSC Mitre'!BQ$1:BQ$220,0)),"",VLOOKUP(CM$1,'Tactic Recode'!$A$1:$B$547,2,FALSE))</f>
        <v/>
      </c>
      <c r="CN70" t="str">
        <f>IF(ISERROR(MATCH(CN$1,'CSC Mitre'!BQ$1:BQ$220,0)),"",VLOOKUP(CN$1,'Tactic Recode'!$A$1:$B$547,2,FALSE))</f>
        <v/>
      </c>
      <c r="CO70" t="str">
        <f>IF(ISERROR(MATCH(CO$1,'CSC Mitre'!BQ$1:BQ$220,0)),"",VLOOKUP(CO$1,'Tactic Recode'!$A$1:$B$547,2,FALSE))</f>
        <v/>
      </c>
      <c r="CP70" t="str">
        <f>IF(ISERROR(MATCH(CP$1,'CSC Mitre'!BQ$1:BQ$220,0)),"",VLOOKUP(CP$1,'Tactic Recode'!$A$1:$B$547,2,FALSE))</f>
        <v/>
      </c>
      <c r="CQ70" t="str">
        <f>IF(ISERROR(MATCH(CQ$1,'CSC Mitre'!BQ$1:BQ$220,0)),"",VLOOKUP(CQ$1,'Tactic Recode'!$A$1:$B$547,2,FALSE))</f>
        <v/>
      </c>
      <c r="CR70" t="str">
        <f>IF(ISERROR(MATCH(CR$1,'CSC Mitre'!BQ$1:BQ$220,0)),"",VLOOKUP(CR$1,'Tactic Recode'!$A$1:$B$547,2,FALSE))</f>
        <v/>
      </c>
      <c r="CS70" t="str">
        <f>IF(ISERROR(MATCH(CS$1,'CSC Mitre'!BQ$1:BQ$220,0)),"",VLOOKUP(CS$1,'Tactic Recode'!$A$1:$B$547,2,FALSE))</f>
        <v/>
      </c>
      <c r="CT70" t="str">
        <f>IF(ISERROR(MATCH(CT$1,'CSC Mitre'!BQ$1:BQ$220,0)),"",VLOOKUP(CT$1,'Tactic Recode'!$A$1:$B$547,2,FALSE))</f>
        <v/>
      </c>
      <c r="CU70" t="str">
        <f>IF(ISERROR(MATCH(CU$1,'CSC Mitre'!BQ$1:BQ$220,0)),"",VLOOKUP(CU$1,'Tactic Recode'!$A$1:$B$547,2,FALSE))</f>
        <v/>
      </c>
      <c r="CV70" t="str">
        <f>IF(ISERROR(MATCH(CV$1,'CSC Mitre'!BQ$1:BQ$220,0)),"",VLOOKUP(CV$1,'Tactic Recode'!$A$1:$B$547,2,FALSE))</f>
        <v/>
      </c>
      <c r="CW70" t="str">
        <f>IF(ISERROR(MATCH(CW$1,'CSC Mitre'!BQ$1:BQ$220,0)),"",VLOOKUP(CW$1,'Tactic Recode'!$A$1:$B$547,2,FALSE))</f>
        <v/>
      </c>
      <c r="CX70" t="str">
        <f>IF(ISERROR(MATCH(CX$1,'CSC Mitre'!BQ$1:BQ$220,0)),"",VLOOKUP(CX$1,'Tactic Recode'!$A$1:$B$547,2,FALSE))</f>
        <v/>
      </c>
      <c r="CY70" t="str">
        <f>IF(ISERROR(MATCH(CY$1,'CSC Mitre'!BQ$1:BQ$220,0)),"",VLOOKUP(CY$1,'Tactic Recode'!$A$1:$B$547,2,FALSE))</f>
        <v/>
      </c>
      <c r="CZ70" t="str">
        <f>IF(ISERROR(MATCH(CZ$1,'CSC Mitre'!BQ$1:BQ$220,0)),"",VLOOKUP(CZ$1,'Tactic Recode'!$A$1:$B$547,2,FALSE))</f>
        <v/>
      </c>
      <c r="DA70" t="str">
        <f>IF(ISERROR(MATCH(DA$1,'CSC Mitre'!BQ$1:BQ$220,0)),"",VLOOKUP(DA$1,'Tactic Recode'!$A$1:$B$547,2,FALSE))</f>
        <v/>
      </c>
      <c r="DB70" t="str">
        <f>IF(ISERROR(MATCH(DB$1,'CSC Mitre'!BQ$1:BQ$220,0)),"",VLOOKUP(DB$1,'Tactic Recode'!$A$1:$B$547,2,FALSE))</f>
        <v/>
      </c>
      <c r="DC70" t="str">
        <f>IF(ISERROR(MATCH(DC$1,'CSC Mitre'!BQ$1:BQ$220,0)),"",VLOOKUP(DC$1,'Tactic Recode'!$A$1:$B$547,2,FALSE))</f>
        <v/>
      </c>
      <c r="DD70" t="str">
        <f>IF(ISERROR(MATCH(DD$1,'CSC Mitre'!BQ$1:BQ$220,0)),"",VLOOKUP(DD$1,'Tactic Recode'!$A$1:$B$547,2,FALSE))</f>
        <v/>
      </c>
      <c r="DE70" t="str">
        <f>IF(ISERROR(MATCH(DE$1,'CSC Mitre'!BQ$1:BQ$220,0)),"",VLOOKUP(DE$1,'Tactic Recode'!$A$1:$B$547,2,FALSE))</f>
        <v/>
      </c>
      <c r="DF70" t="str">
        <f>IF(ISERROR(MATCH(DF$1,'CSC Mitre'!BQ$1:BQ$220,0)),"",VLOOKUP(DF$1,'Tactic Recode'!$A$1:$B$547,2,FALSE))</f>
        <v/>
      </c>
      <c r="DG70" t="str">
        <f>IF(ISERROR(MATCH(DG$1,'CSC Mitre'!BQ$1:BQ$220,0)),"",VLOOKUP(DG$1,'Tactic Recode'!$A$1:$B$547,2,FALSE))</f>
        <v/>
      </c>
      <c r="DH70" t="str">
        <f>IF(ISERROR(MATCH(DH$1,'CSC Mitre'!BQ$1:BQ$220,0)),"",VLOOKUP(DH$1,'Tactic Recode'!$A$1:$B$547,2,FALSE))</f>
        <v/>
      </c>
      <c r="DI70" t="str">
        <f>IF(ISERROR(MATCH(DI$1,'CSC Mitre'!BQ$1:BQ$220,0)),"",VLOOKUP(DI$1,'Tactic Recode'!$A$1:$B$547,2,FALSE))</f>
        <v/>
      </c>
      <c r="DJ70" t="str">
        <f>IF(ISERROR(MATCH(DJ$1,'CSC Mitre'!BQ$1:BQ$220,0)),"",VLOOKUP(DJ$1,'Tactic Recode'!$A$1:$B$547,2,FALSE))</f>
        <v/>
      </c>
      <c r="DK70" t="str">
        <f>IF(ISERROR(MATCH(DK$1,'CSC Mitre'!BQ$1:BQ$220,0)),"",VLOOKUP(DK$1,'Tactic Recode'!$A$1:$B$547,2,FALSE))</f>
        <v/>
      </c>
      <c r="DL70" t="str">
        <f>IF(ISERROR(MATCH(DL$1,'CSC Mitre'!BQ$1:BQ$220,0)),"",VLOOKUP(DL$1,'Tactic Recode'!$A$1:$B$547,2,FALSE))</f>
        <v/>
      </c>
      <c r="DM70" t="str">
        <f>IF(ISERROR(MATCH(DM$1,'CSC Mitre'!BQ$1:BQ$220,0)),"",VLOOKUP(DM$1,'Tactic Recode'!$A$1:$B$547,2,FALSE))</f>
        <v/>
      </c>
      <c r="DN70" t="str">
        <f>IF(ISERROR(MATCH(DN$1,'CSC Mitre'!BQ$1:BQ$220,0)),"",VLOOKUP(DN$1,'Tactic Recode'!$A$1:$B$547,2,FALSE))</f>
        <v/>
      </c>
      <c r="DO70" t="str">
        <f>IF(ISERROR(MATCH(DO$1,'CSC Mitre'!BQ$1:BQ$220,0)),"",VLOOKUP(DO$1,'Tactic Recode'!$A$1:$B$547,2,FALSE))</f>
        <v/>
      </c>
      <c r="DP70" t="str">
        <f>IF(ISERROR(MATCH(DP$1,'CSC Mitre'!BQ$1:BQ$220,0)),"",VLOOKUP(DP$1,'Tactic Recode'!$A$1:$B$547,2,FALSE))</f>
        <v/>
      </c>
      <c r="DQ70" t="str">
        <f>IF(ISERROR(MATCH(DQ$1,'CSC Mitre'!BQ$1:BQ$220,0)),"",VLOOKUP(DQ$1,'Tactic Recode'!$A$1:$B$547,2,FALSE))</f>
        <v/>
      </c>
      <c r="DR70" t="str">
        <f>IF(ISERROR(MATCH(DR$1,'CSC Mitre'!BQ$1:BQ$220,0)),"",VLOOKUP(DR$1,'Tactic Recode'!$A$1:$B$547,2,FALSE))</f>
        <v/>
      </c>
      <c r="DS70" t="str">
        <f>IF(ISERROR(MATCH(DS$1,'CSC Mitre'!BQ$1:BQ$220,0)),"",VLOOKUP(DS$1,'Tactic Recode'!$A$1:$B$547,2,FALSE))</f>
        <v/>
      </c>
      <c r="DT70" t="str">
        <f>IF(ISERROR(MATCH(DT$1,'CSC Mitre'!BQ$1:BQ$220,0)),"",VLOOKUP(DT$1,'Tactic Recode'!$A$1:$B$547,2,FALSE))</f>
        <v/>
      </c>
      <c r="DU70" t="str">
        <f>IF(ISERROR(MATCH(DU$1,'CSC Mitre'!BQ$1:BQ$220,0)),"",VLOOKUP(DU$1,'Tactic Recode'!$A$1:$B$547,2,FALSE))</f>
        <v/>
      </c>
      <c r="DV70" t="str">
        <f>IF(ISERROR(MATCH(DV$1,'CSC Mitre'!BQ$1:BQ$220,0)),"",VLOOKUP(DV$1,'Tactic Recode'!$A$1:$B$547,2,FALSE))</f>
        <v/>
      </c>
      <c r="DW70" t="str">
        <f>IF(ISERROR(MATCH(DW$1,'CSC Mitre'!BQ$1:BQ$220,0)),"",VLOOKUP(DW$1,'Tactic Recode'!$A$1:$B$547,2,FALSE))</f>
        <v/>
      </c>
      <c r="DX70" t="str">
        <f>IF(ISERROR(MATCH(DX$1,'CSC Mitre'!BQ$1:BQ$220,0)),"",VLOOKUP(DX$1,'Tactic Recode'!$A$1:$B$547,2,FALSE))</f>
        <v/>
      </c>
      <c r="DY70" t="str">
        <f>IF(ISERROR(MATCH(DY$1,'CSC Mitre'!BQ$1:BQ$220,0)),"",VLOOKUP(DY$1,'Tactic Recode'!$A$1:$B$547,2,FALSE))</f>
        <v/>
      </c>
      <c r="DZ70" t="str">
        <f>IF(ISERROR(MATCH(DZ$1,'CSC Mitre'!BQ$1:BQ$220,0)),"",VLOOKUP(DZ$1,'Tactic Recode'!$A$1:$B$547,2,FALSE))</f>
        <v/>
      </c>
      <c r="EA70" t="str">
        <f>IF(ISERROR(MATCH(EA$1,'CSC Mitre'!BQ$1:BQ$220,0)),"",VLOOKUP(EA$1,'Tactic Recode'!$A$1:$B$547,2,FALSE))</f>
        <v/>
      </c>
      <c r="EB70" t="str">
        <f>IF(ISERROR(MATCH(EB$1,'CSC Mitre'!BQ$1:BQ$220,0)),"",VLOOKUP(EB$1,'Tactic Recode'!$A$1:$B$547,2,FALSE))</f>
        <v/>
      </c>
      <c r="EC70" t="str">
        <f>IF(ISERROR(MATCH(EC$1,'CSC Mitre'!BQ$1:BQ$220,0)),"",VLOOKUP(EC$1,'Tactic Recode'!$A$1:$B$547,2,FALSE))</f>
        <v/>
      </c>
      <c r="ED70" t="str">
        <f>IF(ISERROR(MATCH(ED$1,'CSC Mitre'!BQ$1:BQ$220,0)),"",VLOOKUP(ED$1,'Tactic Recode'!$A$1:$B$547,2,FALSE))</f>
        <v/>
      </c>
      <c r="EE70" t="str">
        <f>IF(ISERROR(MATCH(EE$1,'CSC Mitre'!BQ$1:BQ$220,0)),"",VLOOKUP(EE$1,'Tactic Recode'!$A$1:$B$547,2,FALSE))</f>
        <v/>
      </c>
      <c r="EF70" t="str">
        <f>IF(ISERROR(MATCH(EF$1,'CSC Mitre'!BQ$1:BQ$220,0)),"",VLOOKUP(EF$1,'Tactic Recode'!$A$1:$B$547,2,FALSE))</f>
        <v/>
      </c>
      <c r="EG70" t="str">
        <f>IF(ISERROR(MATCH(EG$1,'CSC Mitre'!BQ$1:BQ$220,0)),"",VLOOKUP(EG$1,'Tactic Recode'!$A$1:$B$547,2,FALSE))</f>
        <v/>
      </c>
      <c r="EH70" t="str">
        <f>IF(ISERROR(MATCH(EH$1,'CSC Mitre'!BQ$1:BQ$220,0)),"",VLOOKUP(EH$1,'Tactic Recode'!$A$1:$B$547,2,FALSE))</f>
        <v/>
      </c>
      <c r="EI70" t="str">
        <f>IF(ISERROR(MATCH(EI$1,'CSC Mitre'!BQ$1:BQ$220,0)),"",VLOOKUP(EI$1,'Tactic Recode'!$A$1:$B$547,2,FALSE))</f>
        <v/>
      </c>
      <c r="EJ70" t="str">
        <f>IF(ISERROR(MATCH(EJ$1,'CSC Mitre'!BQ$1:BQ$220,0)),"",VLOOKUP(EJ$1,'Tactic Recode'!$A$1:$B$547,2,FALSE))</f>
        <v/>
      </c>
      <c r="EK70" t="str">
        <f>IF(ISERROR(MATCH(EK$1,'CSC Mitre'!BQ$1:BQ$220,0)),"",VLOOKUP(EK$1,'Tactic Recode'!$A$1:$B$547,2,FALSE))</f>
        <v/>
      </c>
      <c r="EL70" t="str">
        <f>IF(ISERROR(MATCH(EL$1,'CSC Mitre'!BQ$1:BQ$220,0)),"",VLOOKUP(EL$1,'Tactic Recode'!$A$1:$B$547,2,FALSE))</f>
        <v/>
      </c>
      <c r="EM70" t="str">
        <f>IF(ISERROR(MATCH(EM$1,'CSC Mitre'!BQ$1:BQ$220,0)),"",VLOOKUP(EM$1,'Tactic Recode'!$A$1:$B$547,2,FALSE))</f>
        <v/>
      </c>
      <c r="EN70" t="str">
        <f>IF(ISERROR(MATCH(EN$1,'CSC Mitre'!BQ$1:BQ$220,0)),"",VLOOKUP(EN$1,'Tactic Recode'!$A$1:$B$547,2,FALSE))</f>
        <v/>
      </c>
      <c r="EO70" t="str">
        <f>IF(ISERROR(MATCH(EO$1,'CSC Mitre'!BQ$1:BQ$220,0)),"",VLOOKUP(EO$1,'Tactic Recode'!$A$1:$B$547,2,FALSE))</f>
        <v/>
      </c>
      <c r="EP70" t="str">
        <f>IF(ISERROR(MATCH(EP$1,'CSC Mitre'!BQ$1:BQ$220,0)),"",VLOOKUP(EP$1,'Tactic Recode'!$A$1:$B$547,2,FALSE))</f>
        <v/>
      </c>
      <c r="EQ70" t="str">
        <f>IF(ISERROR(MATCH(EQ$1,'CSC Mitre'!BQ$1:BQ$220,0)),"",VLOOKUP(EQ$1,'Tactic Recode'!$A$1:$B$547,2,FALSE))</f>
        <v/>
      </c>
      <c r="ER70" t="str">
        <f>IF(ISERROR(MATCH(ER$1,'CSC Mitre'!BQ$1:BQ$220,0)),"",VLOOKUP(ER$1,'Tactic Recode'!$A$1:$B$547,2,FALSE))</f>
        <v/>
      </c>
      <c r="ES70" t="str">
        <f>IF(ISERROR(MATCH(ES$1,'CSC Mitre'!BQ$1:BQ$220,0)),"",VLOOKUP(ES$1,'Tactic Recode'!$A$1:$B$547,2,FALSE))</f>
        <v/>
      </c>
      <c r="ET70" t="str">
        <f>IF(ISERROR(MATCH(ET$1,'CSC Mitre'!BQ$1:BQ$220,0)),"",VLOOKUP(ET$1,'Tactic Recode'!$A$1:$B$547,2,FALSE))</f>
        <v/>
      </c>
      <c r="EU70" t="str">
        <f>IF(ISERROR(MATCH(EU$1,'CSC Mitre'!BQ$1:BQ$220,0)),"",VLOOKUP(EU$1,'Tactic Recode'!$A$1:$B$547,2,FALSE))</f>
        <v/>
      </c>
      <c r="EV70" t="str">
        <f>IF(ISERROR(MATCH(EV$1,'CSC Mitre'!BQ$1:BQ$220,0)),"",VLOOKUP(EV$1,'Tactic Recode'!$A$1:$B$547,2,FALSE))</f>
        <v/>
      </c>
      <c r="EW70" t="str">
        <f>IF(ISERROR(MATCH(EW$1,'CSC Mitre'!BQ$1:BQ$220,0)),"",VLOOKUP(EW$1,'Tactic Recode'!$A$1:$B$547,2,FALSE))</f>
        <v/>
      </c>
      <c r="EX70" t="str">
        <f>IF(ISERROR(MATCH(EX$1,'CSC Mitre'!BQ$1:BQ$220,0)),"",VLOOKUP(EX$1,'Tactic Recode'!$A$1:$B$547,2,FALSE))</f>
        <v/>
      </c>
      <c r="EY70" t="str">
        <f>IF(ISERROR(MATCH(EY$1,'CSC Mitre'!BQ$1:BQ$220,0)),"",VLOOKUP(EY$1,'Tactic Recode'!$A$1:$B$547,2,FALSE))</f>
        <v/>
      </c>
      <c r="EZ70" t="str">
        <f>IF(ISERROR(MATCH(EZ$1,'CSC Mitre'!BQ$1:BQ$220,0)),"",VLOOKUP(EZ$1,'Tactic Recode'!$A$1:$B$547,2,FALSE))</f>
        <v/>
      </c>
      <c r="FA70" t="str">
        <f>IF(ISERROR(MATCH(FA$1,'CSC Mitre'!BQ$1:BQ$220,0)),"",VLOOKUP(FA$1,'Tactic Recode'!$A$1:$B$547,2,FALSE))</f>
        <v/>
      </c>
      <c r="FB70" t="str">
        <f>IF(ISERROR(MATCH(FB$1,'CSC Mitre'!BQ$1:BQ$220,0)),"",VLOOKUP(FB$1,'Tactic Recode'!$A$1:$B$547,2,FALSE))</f>
        <v/>
      </c>
      <c r="FC70" t="str">
        <f>IF(ISERROR(MATCH(FC$1,'CSC Mitre'!BQ$1:BQ$220,0)),"",VLOOKUP(FC$1,'Tactic Recode'!$A$1:$B$547,2,FALSE))</f>
        <v/>
      </c>
      <c r="FD70" t="str">
        <f>IF(ISERROR(MATCH(FD$1,'CSC Mitre'!BQ$1:BQ$220,0)),"",VLOOKUP(FD$1,'Tactic Recode'!$A$1:$B$547,2,FALSE))</f>
        <v/>
      </c>
      <c r="FE70" t="str">
        <f>IF(ISERROR(MATCH(FE$1,'CSC Mitre'!BQ$1:BQ$220,0)),"",VLOOKUP(FE$1,'Tactic Recode'!$A$1:$B$547,2,FALSE))</f>
        <v/>
      </c>
      <c r="FF70" t="str">
        <f>IF(ISERROR(MATCH(FF$1,'CSC Mitre'!BQ$1:BQ$220,0)),"",VLOOKUP(FF$1,'Tactic Recode'!$A$1:$B$547,2,FALSE))</f>
        <v/>
      </c>
      <c r="FG70" t="str">
        <f>IF(ISERROR(MATCH(FG$1,'CSC Mitre'!BQ$1:BQ$220,0)),"",VLOOKUP(FG$1,'Tactic Recode'!$A$1:$B$547,2,FALSE))</f>
        <v/>
      </c>
      <c r="FH70" t="str">
        <f>IF(ISERROR(MATCH(FH$1,'CSC Mitre'!BQ$1:BQ$220,0)),"",VLOOKUP(FH$1,'Tactic Recode'!$A$1:$B$547,2,FALSE))</f>
        <v/>
      </c>
      <c r="FI70" t="str">
        <f>IF(ISERROR(MATCH(FI$1,'CSC Mitre'!BQ$1:BQ$220,0)),"",VLOOKUP(FI$1,'Tactic Recode'!$A$1:$B$547,2,FALSE))</f>
        <v/>
      </c>
      <c r="FJ70" t="str">
        <f>IF(ISERROR(MATCH(FJ$1,'CSC Mitre'!BQ$1:BQ$220,0)),"",VLOOKUP(FJ$1,'Tactic Recode'!$A$1:$B$547,2,FALSE))</f>
        <v/>
      </c>
      <c r="FK70" t="str">
        <f>IF(ISERROR(MATCH(FK$1,'CSC Mitre'!BQ$1:BQ$220,0)),"",VLOOKUP(FK$1,'Tactic Recode'!$A$1:$B$547,2,FALSE))</f>
        <v/>
      </c>
      <c r="FL70" t="str">
        <f>IF(ISERROR(MATCH(FL$1,'CSC Mitre'!BQ$1:BQ$220,0)),"",VLOOKUP(FL$1,'Tactic Recode'!$A$1:$B$547,2,FALSE))</f>
        <v/>
      </c>
      <c r="FM70" t="str">
        <f>IF(ISERROR(MATCH(FM$1,'CSC Mitre'!BQ$1:BQ$220,0)),"",VLOOKUP(FM$1,'Tactic Recode'!$A$1:$B$547,2,FALSE))</f>
        <v/>
      </c>
      <c r="FN70" t="str">
        <f>IF(ISERROR(MATCH(FN$1,'CSC Mitre'!BQ$1:BQ$220,0)),"",VLOOKUP(FN$1,'Tactic Recode'!$A$1:$B$547,2,FALSE))</f>
        <v/>
      </c>
      <c r="FO70" t="str">
        <f>IF(ISERROR(MATCH(FO$1,'CSC Mitre'!BQ$1:BQ$220,0)),"",VLOOKUP(FO$1,'Tactic Recode'!$A$1:$B$547,2,FALSE))</f>
        <v/>
      </c>
      <c r="FP70" t="str">
        <f>IF(ISERROR(MATCH(FP$1,'CSC Mitre'!BQ$1:BQ$220,0)),"",VLOOKUP(FP$1,'Tactic Recode'!$A$1:$B$547,2,FALSE))</f>
        <v/>
      </c>
      <c r="FQ70" t="str">
        <f>IF(ISERROR(MATCH(FQ$1,'CSC Mitre'!BQ$1:BQ$220,0)),"",VLOOKUP(FQ$1,'Tactic Recode'!$A$1:$B$547,2,FALSE))</f>
        <v/>
      </c>
      <c r="FR70" t="str">
        <f>IF(ISERROR(MATCH(FR$1,'CSC Mitre'!BQ$1:BQ$220,0)),"",VLOOKUP(FR$1,'Tactic Recode'!$A$1:$B$547,2,FALSE))</f>
        <v/>
      </c>
      <c r="FS70" t="str">
        <f>IF(ISERROR(MATCH(FS$1,'CSC Mitre'!BQ$1:BQ$220,0)),"",VLOOKUP(FS$1,'Tactic Recode'!$A$1:$B$547,2,FALSE))</f>
        <v/>
      </c>
      <c r="FT70" t="str">
        <f>IF(ISERROR(MATCH(FT$1,'CSC Mitre'!BQ$1:BQ$220,0)),"",VLOOKUP(FT$1,'Tactic Recode'!$A$1:$B$547,2,FALSE))</f>
        <v/>
      </c>
      <c r="FU70" t="str">
        <f>IF(ISERROR(MATCH(FU$1,'CSC Mitre'!BQ$1:BQ$220,0)),"",VLOOKUP(FU$1,'Tactic Recode'!$A$1:$B$547,2,FALSE))</f>
        <v/>
      </c>
      <c r="FV70" t="str">
        <f>IF(ISERROR(MATCH(FV$1,'CSC Mitre'!BQ$1:BQ$220,0)),"",VLOOKUP(FV$1,'Tactic Recode'!$A$1:$B$547,2,FALSE))</f>
        <v/>
      </c>
      <c r="FW70" t="str">
        <f>IF(ISERROR(MATCH(FW$1,'CSC Mitre'!BQ$1:BQ$220,0)),"",VLOOKUP(FW$1,'Tactic Recode'!$A$1:$B$547,2,FALSE))</f>
        <v/>
      </c>
      <c r="FX70" t="str">
        <f>IF(ISERROR(MATCH(FX$1,'CSC Mitre'!BQ$1:BQ$220,0)),"",VLOOKUP(FX$1,'Tactic Recode'!$A$1:$B$547,2,FALSE))</f>
        <v/>
      </c>
      <c r="FY70" t="str">
        <f>IF(ISERROR(MATCH(FY$1,'CSC Mitre'!BQ$1:BQ$220,0)),"",VLOOKUP(FY$1,'Tactic Recode'!$A$1:$B$547,2,FALSE))</f>
        <v/>
      </c>
      <c r="FZ70" t="str">
        <f>IF(ISERROR(MATCH(FZ$1,'CSC Mitre'!BQ$1:BQ$220,0)),"",VLOOKUP(FZ$1,'Tactic Recode'!$A$1:$B$547,2,FALSE))</f>
        <v/>
      </c>
      <c r="GA70" t="str">
        <f>IF(ISERROR(MATCH(GA$1,'CSC Mitre'!BQ$1:BQ$220,0)),"",VLOOKUP(GA$1,'Tactic Recode'!$A$1:$B$547,2,FALSE))</f>
        <v/>
      </c>
      <c r="GB70" t="str">
        <f>IF(ISERROR(MATCH(GB$1,'CSC Mitre'!BQ$1:BQ$220,0)),"",VLOOKUP(GB$1,'Tactic Recode'!$A$1:$B$547,2,FALSE))</f>
        <v/>
      </c>
      <c r="GC70" t="str">
        <f>IF(ISERROR(MATCH(GC$1,'CSC Mitre'!BQ$1:BQ$220,0)),"",VLOOKUP(GC$1,'Tactic Recode'!$A$1:$B$547,2,FALSE))</f>
        <v/>
      </c>
      <c r="GD70" t="str">
        <f>IF(ISERROR(MATCH(GD$1,'CSC Mitre'!BQ$1:BQ$220,0)),"",VLOOKUP(GD$1,'Tactic Recode'!$A$1:$B$547,2,FALSE))</f>
        <v/>
      </c>
      <c r="GE70" t="str">
        <f>IF(ISERROR(MATCH(GE$1,'CSC Mitre'!BQ$1:BQ$220,0)),"",VLOOKUP(GE$1,'Tactic Recode'!$A$1:$B$547,2,FALSE))</f>
        <v/>
      </c>
      <c r="GF70" t="str">
        <f>IF(ISERROR(MATCH(GF$1,'CSC Mitre'!BQ$1:BQ$220,0)),"",VLOOKUP(GF$1,'Tactic Recode'!$A$1:$B$547,2,FALSE))</f>
        <v/>
      </c>
      <c r="GG70" t="str">
        <f>IF(ISERROR(MATCH(GG$1,'CSC Mitre'!BQ$1:BQ$220,0)),"",VLOOKUP(GG$1,'Tactic Recode'!$A$1:$B$547,2,FALSE))</f>
        <v/>
      </c>
      <c r="GH70" t="str">
        <f>IF(ISERROR(MATCH(GH$1,'CSC Mitre'!BQ$1:BQ$220,0)),"",VLOOKUP(GH$1,'Tactic Recode'!$A$1:$B$547,2,FALSE))</f>
        <v/>
      </c>
      <c r="GI70" t="str">
        <f>IF(ISERROR(MATCH(GI$1,'CSC Mitre'!BQ$1:BQ$220,0)),"",VLOOKUP(GI$1,'Tactic Recode'!$A$1:$B$547,2,FALSE))</f>
        <v/>
      </c>
      <c r="GJ70" t="str">
        <f>IF(ISERROR(MATCH(GJ$1,'CSC Mitre'!BQ$1:BQ$220,0)),"",VLOOKUP(GJ$1,'Tactic Recode'!$A$1:$B$547,2,FALSE))</f>
        <v/>
      </c>
      <c r="GK70" t="str">
        <f>IF(ISERROR(MATCH(GK$1,'CSC Mitre'!BQ$1:BQ$220,0)),"",VLOOKUP(GK$1,'Tactic Recode'!$A$1:$B$547,2,FALSE))</f>
        <v/>
      </c>
      <c r="GL70" t="str">
        <f>IF(ISERROR(MATCH(GL$1,'CSC Mitre'!BQ$1:BQ$220,0)),"",VLOOKUP(GL$1,'Tactic Recode'!$A$1:$B$547,2,FALSE))</f>
        <v/>
      </c>
      <c r="GM70" t="str">
        <f>IF(ISERROR(MATCH(GM$1,'CSC Mitre'!BQ$1:BQ$220,0)),"",VLOOKUP(GM$1,'Tactic Recode'!$A$1:$B$547,2,FALSE))</f>
        <v/>
      </c>
      <c r="GN70" t="str">
        <f>IF(ISERROR(MATCH(GN$1,'CSC Mitre'!BQ$1:BQ$220,0)),"",VLOOKUP(GN$1,'Tactic Recode'!$A$1:$B$547,2,FALSE))</f>
        <v/>
      </c>
      <c r="GO70" t="str">
        <f>IF(ISERROR(MATCH(GO$1,'CSC Mitre'!BQ$1:BQ$220,0)),"",VLOOKUP(GO$1,'Tactic Recode'!$A$1:$B$547,2,FALSE))</f>
        <v/>
      </c>
      <c r="GP70" t="str">
        <f>IF(ISERROR(MATCH(GP$1,'CSC Mitre'!BQ$1:BQ$220,0)),"",VLOOKUP(GP$1,'Tactic Recode'!$A$1:$B$547,2,FALSE))</f>
        <v/>
      </c>
      <c r="GQ70" t="str">
        <f>IF(ISERROR(MATCH(GQ$1,'CSC Mitre'!BQ$1:BQ$220,0)),"",VLOOKUP(GQ$1,'Tactic Recode'!$A$1:$B$547,2,FALSE))</f>
        <v/>
      </c>
      <c r="GR70" t="str">
        <f>IF(ISERROR(MATCH(GR$1,'CSC Mitre'!BQ$1:BQ$220,0)),"",VLOOKUP(GR$1,'Tactic Recode'!$A$1:$B$547,2,FALSE))</f>
        <v/>
      </c>
      <c r="GS70" t="str">
        <f>IF(ISERROR(MATCH(GS$1,'CSC Mitre'!BQ$1:BQ$220,0)),"",VLOOKUP(GS$1,'Tactic Recode'!$A$1:$B$547,2,FALSE))</f>
        <v/>
      </c>
      <c r="GT70" t="str">
        <f>IF(ISERROR(MATCH(GT$1,'CSC Mitre'!BQ$1:BQ$220,0)),"",VLOOKUP(GT$1,'Tactic Recode'!$A$1:$B$547,2,FALSE))</f>
        <v/>
      </c>
      <c r="GU70" t="str">
        <f>IF(ISERROR(MATCH(GU$1,'CSC Mitre'!BQ$1:BQ$220,0)),"",VLOOKUP(GU$1,'Tactic Recode'!$A$1:$B$547,2,FALSE))</f>
        <v/>
      </c>
      <c r="GV70" t="str">
        <f>IF(ISERROR(MATCH(GV$1,'CSC Mitre'!BQ$1:BQ$220,0)),"",VLOOKUP(GV$1,'Tactic Recode'!$A$1:$B$547,2,FALSE))</f>
        <v/>
      </c>
      <c r="GW70" t="str">
        <f>IF(ISERROR(MATCH(GW$1,'CSC Mitre'!BQ$1:BQ$220,0)),"",VLOOKUP(GW$1,'Tactic Recode'!$A$1:$B$547,2,FALSE))</f>
        <v/>
      </c>
      <c r="GX70" t="str">
        <f>IF(ISERROR(MATCH(GX$1,'CSC Mitre'!BQ$1:BQ$220,0)),"",VLOOKUP(GX$1,'Tactic Recode'!$A$1:$B$547,2,FALSE))</f>
        <v/>
      </c>
      <c r="GY70" t="str">
        <f>IF(ISERROR(MATCH(GY$1,'CSC Mitre'!BQ$1:BQ$220,0)),"",VLOOKUP(GY$1,'Tactic Recode'!$A$1:$B$547,2,FALSE))</f>
        <v/>
      </c>
      <c r="GZ70" t="str">
        <f>IF(ISERROR(MATCH(GZ$1,'CSC Mitre'!BQ$1:BQ$220,0)),"",VLOOKUP(GZ$1,'Tactic Recode'!$A$1:$B$547,2,FALSE))</f>
        <v/>
      </c>
      <c r="HA70" t="str">
        <f>IF(ISERROR(MATCH(HA$1,'CSC Mitre'!BQ$1:BQ$220,0)),"",VLOOKUP(HA$1,'Tactic Recode'!$A$1:$B$547,2,FALSE))</f>
        <v/>
      </c>
      <c r="HB70" t="str">
        <f>IF(ISERROR(MATCH(HB$1,'CSC Mitre'!BQ$1:BQ$220,0)),"",VLOOKUP(HB$1,'Tactic Recode'!$A$1:$B$547,2,FALSE))</f>
        <v/>
      </c>
      <c r="HC70" t="str">
        <f>IF(ISERROR(MATCH(HC$1,'CSC Mitre'!BQ$1:BQ$220,0)),"",VLOOKUP(HC$1,'Tactic Recode'!$A$1:$B$547,2,FALSE))</f>
        <v/>
      </c>
      <c r="HD70" t="str">
        <f>IF(ISERROR(MATCH(HD$1,'CSC Mitre'!BQ$1:BQ$220,0)),"",VLOOKUP(HD$1,'Tactic Recode'!$A$1:$B$547,2,FALSE))</f>
        <v/>
      </c>
      <c r="HE70" t="str">
        <f>IF(ISERROR(MATCH(HE$1,'CSC Mitre'!BQ$1:BQ$220,0)),"",VLOOKUP(HE$1,'Tactic Recode'!$A$1:$B$547,2,FALSE))</f>
        <v/>
      </c>
      <c r="HF70" t="str">
        <f>IF(ISERROR(MATCH(HF$1,'CSC Mitre'!BQ$1:BQ$220,0)),"",VLOOKUP(HF$1,'Tactic Recode'!$A$1:$B$547,2,FALSE))</f>
        <v/>
      </c>
      <c r="HG70" t="str">
        <f>IF(ISERROR(MATCH(HG$1,'CSC Mitre'!BQ$1:BQ$220,0)),"",VLOOKUP(HG$1,'Tactic Recode'!$A$1:$B$547,2,FALSE))</f>
        <v/>
      </c>
      <c r="HH70" t="str">
        <f>IF(ISERROR(MATCH(HH$1,'CSC Mitre'!BQ$1:BQ$220,0)),"",VLOOKUP(HH$1,'Tactic Recode'!$A$1:$B$547,2,FALSE))</f>
        <v/>
      </c>
      <c r="HI70" t="str">
        <f>IF(ISERROR(MATCH(HI$1,'CSC Mitre'!BQ$1:BQ$220,0)),"",VLOOKUP(HI$1,'Tactic Recode'!$A$1:$B$547,2,FALSE))</f>
        <v/>
      </c>
      <c r="HJ70" t="str">
        <f>IF(ISERROR(MATCH(HJ$1,'CSC Mitre'!BQ$1:BQ$220,0)),"",VLOOKUP(HJ$1,'Tactic Recode'!$A$1:$B$547,2,FALSE))</f>
        <v/>
      </c>
      <c r="HK70" t="str">
        <f>IF(ISERROR(MATCH(HK$1,'CSC Mitre'!BQ$1:BQ$220,0)),"",VLOOKUP(HK$1,'Tactic Recode'!$A$1:$B$547,2,FALSE))</f>
        <v/>
      </c>
      <c r="HL70" t="str">
        <f>IF(ISERROR(MATCH(HL$1,'CSC Mitre'!BQ$1:BQ$220,0)),"",VLOOKUP(HL$1,'Tactic Recode'!$A$1:$B$547,2,FALSE))</f>
        <v/>
      </c>
      <c r="HM70" t="str">
        <f>IF(ISERROR(MATCH(HM$1,'CSC Mitre'!BQ$1:BQ$220,0)),"",VLOOKUP(HM$1,'Tactic Recode'!$A$1:$B$547,2,FALSE))</f>
        <v/>
      </c>
      <c r="HN70" t="str">
        <f>IF(ISERROR(MATCH(HN$1,'CSC Mitre'!BQ$1:BQ$220,0)),"",VLOOKUP(HN$1,'Tactic Recode'!$A$1:$B$547,2,FALSE))</f>
        <v/>
      </c>
      <c r="HO70" t="str">
        <f>IF(ISERROR(MATCH(HO$1,'CSC Mitre'!BQ$1:BQ$220,0)),"",VLOOKUP(HO$1,'Tactic Recode'!$A$1:$B$547,2,FALSE))</f>
        <v/>
      </c>
      <c r="HP70" t="str">
        <f>IF(ISERROR(MATCH(HP$1,'CSC Mitre'!BQ$1:BQ$220,0)),"",VLOOKUP(HP$1,'Tactic Recode'!$A$1:$B$547,2,FALSE))</f>
        <v/>
      </c>
      <c r="HQ70" t="str">
        <f>IF(ISERROR(MATCH(HQ$1,'CSC Mitre'!BQ$1:BQ$220,0)),"",VLOOKUP(HQ$1,'Tactic Recode'!$A$1:$B$547,2,FALSE))</f>
        <v/>
      </c>
      <c r="HR70" t="str">
        <f>IF(ISERROR(MATCH(HR$1,'CSC Mitre'!BQ$1:BQ$220,0)),"",VLOOKUP(HR$1,'Tactic Recode'!$A$1:$B$547,2,FALSE))</f>
        <v/>
      </c>
      <c r="HS70" t="str">
        <f>IF(ISERROR(MATCH(HS$1,'CSC Mitre'!BQ$1:BQ$220,0)),"",VLOOKUP(HS$1,'Tactic Recode'!$A$1:$B$547,2,FALSE))</f>
        <v/>
      </c>
      <c r="HT70" t="str">
        <f>IF(ISERROR(MATCH(HT$1,'CSC Mitre'!BQ$1:BQ$220,0)),"",VLOOKUP(HT$1,'Tactic Recode'!$A$1:$B$547,2,FALSE))</f>
        <v/>
      </c>
      <c r="HU70" t="str">
        <f>IF(ISERROR(MATCH(HU$1,'CSC Mitre'!BQ$1:BQ$220,0)),"",VLOOKUP(HU$1,'Tactic Recode'!$A$1:$B$547,2,FALSE))</f>
        <v/>
      </c>
      <c r="HV70" t="str">
        <f>IF(ISERROR(MATCH(HV$1,'CSC Mitre'!BQ$1:BQ$220,0)),"",VLOOKUP(HV$1,'Tactic Recode'!$A$1:$B$547,2,FALSE))</f>
        <v/>
      </c>
      <c r="HW70" t="str">
        <f>IF(ISERROR(MATCH(HW$1,'CSC Mitre'!BQ$1:BQ$220,0)),"",VLOOKUP(HW$1,'Tactic Recode'!$A$1:$B$547,2,FALSE))</f>
        <v/>
      </c>
      <c r="HX70" t="str">
        <f>IF(ISERROR(MATCH(HX$1,'CSC Mitre'!BQ$1:BQ$220,0)),"",VLOOKUP(HX$1,'Tactic Recode'!$A$1:$B$547,2,FALSE))</f>
        <v/>
      </c>
      <c r="HY70" t="str">
        <f>IF(ISERROR(MATCH(HY$1,'CSC Mitre'!BQ$1:BQ$220,0)),"",VLOOKUP(HY$1,'Tactic Recode'!$A$1:$B$547,2,FALSE))</f>
        <v/>
      </c>
      <c r="HZ70" t="str">
        <f>IF(ISERROR(MATCH(HZ$1,'CSC Mitre'!BQ$1:BQ$220,0)),"",VLOOKUP(HZ$1,'Tactic Recode'!$A$1:$B$547,2,FALSE))</f>
        <v/>
      </c>
      <c r="IA70" t="str">
        <f>IF(ISERROR(MATCH(IA$1,'CSC Mitre'!BQ$1:BQ$220,0)),"",VLOOKUP(IA$1,'Tactic Recode'!$A$1:$B$547,2,FALSE))</f>
        <v/>
      </c>
      <c r="IB70" t="str">
        <f>IF(ISERROR(MATCH(IB$1,'CSC Mitre'!BQ$1:BQ$220,0)),"",VLOOKUP(IB$1,'Tactic Recode'!$A$1:$B$547,2,FALSE))</f>
        <v/>
      </c>
      <c r="IC70" t="str">
        <f>IF(ISERROR(MATCH(IC$1,'CSC Mitre'!BQ$1:BQ$220,0)),"",VLOOKUP(IC$1,'Tactic Recode'!$A$1:$B$547,2,FALSE))</f>
        <v/>
      </c>
      <c r="ID70" t="str">
        <f>IF(ISERROR(MATCH(ID$1,'CSC Mitre'!BQ$1:BQ$220,0)),"",VLOOKUP(ID$1,'Tactic Recode'!$A$1:$B$547,2,FALSE))</f>
        <v/>
      </c>
      <c r="IE70" t="str">
        <f>IF(ISERROR(MATCH(IE$1,'CSC Mitre'!BQ$1:BQ$220,0)),"",VLOOKUP(IE$1,'Tactic Recode'!$A$1:$B$547,2,FALSE))</f>
        <v/>
      </c>
      <c r="IF70" t="str">
        <f>IF(ISERROR(MATCH(IF$1,'CSC Mitre'!BQ$1:BQ$220,0)),"",VLOOKUP(IF$1,'Tactic Recode'!$A$1:$B$547,2,FALSE))</f>
        <v/>
      </c>
      <c r="IG70" t="str">
        <f>IF(ISERROR(MATCH(IG$1,'CSC Mitre'!BQ$1:BQ$220,0)),"",VLOOKUP(IG$1,'Tactic Recode'!$A$1:$B$547,2,FALSE))</f>
        <v/>
      </c>
      <c r="IH70" t="str">
        <f>IF(ISERROR(MATCH(IH$1,'CSC Mitre'!BQ$1:BQ$220,0)),"",VLOOKUP(IH$1,'Tactic Recode'!$A$1:$B$547,2,FALSE))</f>
        <v/>
      </c>
      <c r="II70" t="str">
        <f>IF(ISERROR(MATCH(II$1,'CSC Mitre'!BQ$1:BQ$220,0)),"",VLOOKUP(II$1,'Tactic Recode'!$A$1:$B$547,2,FALSE))</f>
        <v/>
      </c>
      <c r="IJ70" t="str">
        <f>IF(ISERROR(MATCH(IJ$1,'CSC Mitre'!BQ$1:BQ$220,0)),"",VLOOKUP(IJ$1,'Tactic Recode'!$A$1:$B$547,2,FALSE))</f>
        <v/>
      </c>
      <c r="IK70" t="str">
        <f>IF(ISERROR(MATCH(IK$1,'CSC Mitre'!BQ$1:BQ$220,0)),"",VLOOKUP(IK$1,'Tactic Recode'!$A$1:$B$547,2,FALSE))</f>
        <v/>
      </c>
      <c r="IL70" t="str">
        <f>IF(ISERROR(MATCH(IL$1,'CSC Mitre'!BQ$1:BQ$220,0)),"",VLOOKUP(IL$1,'Tactic Recode'!$A$1:$B$547,2,FALSE))</f>
        <v/>
      </c>
      <c r="IM70" t="str">
        <f>IF(ISERROR(MATCH(IM$1,'CSC Mitre'!BQ$1:BQ$220,0)),"",VLOOKUP(IM$1,'Tactic Recode'!$A$1:$B$547,2,FALSE))</f>
        <v/>
      </c>
      <c r="IN70" t="str">
        <f>IF(ISERROR(MATCH(IN$1,'CSC Mitre'!BQ$1:BQ$220,0)),"",VLOOKUP(IN$1,'Tactic Recode'!$A$1:$B$547,2,FALSE))</f>
        <v/>
      </c>
      <c r="IO70" t="str">
        <f>IF(ISERROR(MATCH(IO$1,'CSC Mitre'!BQ$1:BQ$220,0)),"",VLOOKUP(IO$1,'Tactic Recode'!$A$1:$B$547,2,FALSE))</f>
        <v/>
      </c>
      <c r="IP70" t="str">
        <f>IF(ISERROR(MATCH(IP$1,'CSC Mitre'!BQ$1:BQ$220,0)),"",VLOOKUP(IP$1,'Tactic Recode'!$A$1:$B$547,2,FALSE))</f>
        <v/>
      </c>
      <c r="IQ70" t="str">
        <f>IF(ISERROR(MATCH(IQ$1,'CSC Mitre'!BQ$1:BQ$220,0)),"",VLOOKUP(IQ$1,'Tactic Recode'!$A$1:$B$547,2,FALSE))</f>
        <v/>
      </c>
      <c r="IR70" t="str">
        <f>IF(ISERROR(MATCH(IR$1,'CSC Mitre'!BQ$1:BQ$220,0)),"",VLOOKUP(IR$1,'Tactic Recode'!$A$1:$B$547,2,FALSE))</f>
        <v/>
      </c>
      <c r="IS70" t="str">
        <f>IF(ISERROR(MATCH(IS$1,'CSC Mitre'!BQ$1:BQ$220,0)),"",VLOOKUP(IS$1,'Tactic Recode'!$A$1:$B$547,2,FALSE))</f>
        <v/>
      </c>
      <c r="IT70" t="str">
        <f>IF(ISERROR(MATCH(IT$1,'CSC Mitre'!BQ$1:BQ$220,0)),"",VLOOKUP(IT$1,'Tactic Recode'!$A$1:$B$547,2,FALSE))</f>
        <v/>
      </c>
      <c r="IU70" t="str">
        <f>IF(ISERROR(MATCH(IU$1,'CSC Mitre'!BQ$1:BQ$220,0)),"",VLOOKUP(IU$1,'Tactic Recode'!$A$1:$B$547,2,FALSE))</f>
        <v/>
      </c>
      <c r="IV70" t="str">
        <f>IF(ISERROR(MATCH(IV$1,'CSC Mitre'!BQ$1:BQ$220,0)),"",VLOOKUP(IV$1,'Tactic Recode'!$A$1:$B$547,2,FALSE))</f>
        <v/>
      </c>
      <c r="IW70" t="str">
        <f>IF(ISERROR(MATCH(IW$1,'CSC Mitre'!BQ$1:BQ$220,0)),"",VLOOKUP(IW$1,'Tactic Recode'!$A$1:$B$547,2,FALSE))</f>
        <v/>
      </c>
      <c r="IX70" t="str">
        <f>IF(ISERROR(MATCH(IX$1,'CSC Mitre'!BQ$1:BQ$220,0)),"",VLOOKUP(IX$1,'Tactic Recode'!$A$1:$B$547,2,FALSE))</f>
        <v/>
      </c>
      <c r="IY70" t="str">
        <f>IF(ISERROR(MATCH(IY$1,'CSC Mitre'!BQ$1:BQ$220,0)),"",VLOOKUP(IY$1,'Tactic Recode'!$A$1:$B$547,2,FALSE))</f>
        <v/>
      </c>
      <c r="IZ70" t="str">
        <f>IF(ISERROR(MATCH(IZ$1,'CSC Mitre'!BQ$1:BQ$220,0)),"",VLOOKUP(IZ$1,'Tactic Recode'!$A$1:$B$547,2,FALSE))</f>
        <v/>
      </c>
      <c r="JA70" t="str">
        <f>IF(ISERROR(MATCH(JA$1,'CSC Mitre'!BQ$1:BQ$220,0)),"",VLOOKUP(JA$1,'Tactic Recode'!$A$1:$B$547,2,FALSE))</f>
        <v/>
      </c>
      <c r="JB70" t="str">
        <f>IF(ISERROR(MATCH(JB$1,'CSC Mitre'!BQ$1:BQ$220,0)),"",VLOOKUP(JB$1,'Tactic Recode'!$A$1:$B$547,2,FALSE))</f>
        <v/>
      </c>
      <c r="JC70" t="str">
        <f>IF(ISERROR(MATCH(JC$1,'CSC Mitre'!BQ$1:BQ$220,0)),"",VLOOKUP(JC$1,'Tactic Recode'!$A$1:$B$547,2,FALSE))</f>
        <v/>
      </c>
      <c r="JD70" t="str">
        <f>IF(ISERROR(MATCH(JD$1,'CSC Mitre'!BQ$1:BQ$220,0)),"",VLOOKUP(JD$1,'Tactic Recode'!$A$1:$B$547,2,FALSE))</f>
        <v/>
      </c>
      <c r="JE70" t="str">
        <f>IF(ISERROR(MATCH(JE$1,'CSC Mitre'!BQ$1:BQ$220,0)),"",VLOOKUP(JE$1,'Tactic Recode'!$A$1:$B$547,2,FALSE))</f>
        <v/>
      </c>
      <c r="JF70" t="str">
        <f>IF(ISERROR(MATCH(JF$1,'CSC Mitre'!BQ$1:BQ$220,0)),"",VLOOKUP(JF$1,'Tactic Recode'!$A$1:$B$547,2,FALSE))</f>
        <v/>
      </c>
      <c r="JG70" t="str">
        <f>IF(ISERROR(MATCH(JG$1,'CSC Mitre'!BQ$1:BQ$220,0)),"",VLOOKUP(JG$1,'Tactic Recode'!$A$1:$B$547,2,FALSE))</f>
        <v/>
      </c>
      <c r="JH70" t="str">
        <f>IF(ISERROR(MATCH(JH$1,'CSC Mitre'!BQ$1:BQ$220,0)),"",VLOOKUP(JH$1,'Tactic Recode'!$A$1:$B$547,2,FALSE))</f>
        <v/>
      </c>
      <c r="JI70" t="str">
        <f>IF(ISERROR(MATCH(JI$1,'CSC Mitre'!BQ$1:BQ$220,0)),"",VLOOKUP(JI$1,'Tactic Recode'!$A$1:$B$547,2,FALSE))</f>
        <v/>
      </c>
      <c r="JJ70" t="str">
        <f>IF(ISERROR(MATCH(JJ$1,'CSC Mitre'!BQ$1:BQ$220,0)),"",VLOOKUP(JJ$1,'Tactic Recode'!$A$1:$B$547,2,FALSE))</f>
        <v/>
      </c>
      <c r="JK70" t="str">
        <f>IF(ISERROR(MATCH(JK$1,'CSC Mitre'!BQ$1:BQ$220,0)),"",VLOOKUP(JK$1,'Tactic Recode'!$A$1:$B$547,2,FALSE))</f>
        <v/>
      </c>
      <c r="JL70" t="str">
        <f>IF(ISERROR(MATCH(JL$1,'CSC Mitre'!BQ$1:BQ$220,0)),"",VLOOKUP(JL$1,'Tactic Recode'!$A$1:$B$547,2,FALSE))</f>
        <v/>
      </c>
      <c r="JM70" t="str">
        <f>IF(ISERROR(MATCH(JM$1,'CSC Mitre'!BQ$1:BQ$220,0)),"",VLOOKUP(JM$1,'Tactic Recode'!$A$1:$B$547,2,FALSE))</f>
        <v/>
      </c>
      <c r="JN70" t="str">
        <f>IF(ISERROR(MATCH(JN$1,'CSC Mitre'!BQ$1:BQ$220,0)),"",VLOOKUP(JN$1,'Tactic Recode'!$A$1:$B$547,2,FALSE))</f>
        <v/>
      </c>
      <c r="JO70" t="str">
        <f>IF(ISERROR(MATCH(JO$1,'CSC Mitre'!BQ$1:BQ$220,0)),"",VLOOKUP(JO$1,'Tactic Recode'!$A$1:$B$547,2,FALSE))</f>
        <v/>
      </c>
      <c r="JP70" t="str">
        <f>IF(ISERROR(MATCH(JP$1,'CSC Mitre'!BQ$1:BQ$220,0)),"",VLOOKUP(JP$1,'Tactic Recode'!$A$1:$B$547,2,FALSE))</f>
        <v/>
      </c>
      <c r="JQ70" t="str">
        <f>IF(ISERROR(MATCH(JQ$1,'CSC Mitre'!BQ$1:BQ$220,0)),"",VLOOKUP(JQ$1,'Tactic Recode'!$A$1:$B$547,2,FALSE))</f>
        <v/>
      </c>
      <c r="JR70" t="str">
        <f>IF(ISERROR(MATCH(JR$1,'CSC Mitre'!BQ$1:BQ$220,0)),"",VLOOKUP(JR$1,'Tactic Recode'!$A$1:$B$547,2,FALSE))</f>
        <v/>
      </c>
      <c r="JS70" t="str">
        <f>IF(ISERROR(MATCH(JS$1,'CSC Mitre'!BQ$1:BQ$220,0)),"",VLOOKUP(JS$1,'Tactic Recode'!$A$1:$B$547,2,FALSE))</f>
        <v/>
      </c>
      <c r="JT70" t="str">
        <f>IF(ISERROR(MATCH(JT$1,'CSC Mitre'!BQ$1:BQ$220,0)),"",VLOOKUP(JT$1,'Tactic Recode'!$A$1:$B$547,2,FALSE))</f>
        <v/>
      </c>
      <c r="JU70" t="str">
        <f>IF(ISERROR(MATCH(JU$1,'CSC Mitre'!BQ$1:BQ$220,0)),"",VLOOKUP(JU$1,'Tactic Recode'!$A$1:$B$547,2,FALSE))</f>
        <v/>
      </c>
      <c r="JV70" t="str">
        <f>IF(ISERROR(MATCH(JV$1,'CSC Mitre'!BQ$1:BQ$220,0)),"",VLOOKUP(JV$1,'Tactic Recode'!$A$1:$B$547,2,FALSE))</f>
        <v/>
      </c>
      <c r="JW70" t="str">
        <f>IF(ISERROR(MATCH(JW$1,'CSC Mitre'!BQ$1:BQ$220,0)),"",VLOOKUP(JW$1,'Tactic Recode'!$A$1:$B$547,2,FALSE))</f>
        <v/>
      </c>
      <c r="JX70" t="str">
        <f>IF(ISERROR(MATCH(JX$1,'CSC Mitre'!BQ$1:BQ$220,0)),"",VLOOKUP(JX$1,'Tactic Recode'!$A$1:$B$547,2,FALSE))</f>
        <v/>
      </c>
      <c r="JY70" t="str">
        <f>IF(ISERROR(MATCH(JY$1,'CSC Mitre'!BQ$1:BQ$220,0)),"",VLOOKUP(JY$1,'Tactic Recode'!$A$1:$B$547,2,FALSE))</f>
        <v/>
      </c>
      <c r="JZ70" t="str">
        <f>IF(ISERROR(MATCH(JZ$1,'CSC Mitre'!BQ$1:BQ$220,0)),"",VLOOKUP(JZ$1,'Tactic Recode'!$A$1:$B$547,2,FALSE))</f>
        <v/>
      </c>
      <c r="KA70" t="str">
        <f>IF(ISERROR(MATCH(KA$1,'CSC Mitre'!BQ$1:BQ$220,0)),"",VLOOKUP(KA$1,'Tactic Recode'!$A$1:$B$547,2,FALSE))</f>
        <v/>
      </c>
      <c r="KB70" t="str">
        <f>IF(ISERROR(MATCH(KB$1,'CSC Mitre'!BQ$1:BQ$220,0)),"",VLOOKUP(KB$1,'Tactic Recode'!$A$1:$B$547,2,FALSE))</f>
        <v/>
      </c>
      <c r="KC70" t="str">
        <f>IF(ISERROR(MATCH(KC$1,'CSC Mitre'!BQ$1:BQ$220,0)),"",VLOOKUP(KC$1,'Tactic Recode'!$A$1:$B$547,2,FALSE))</f>
        <v/>
      </c>
      <c r="KD70" t="str">
        <f>IF(ISERROR(MATCH(KD$1,'CSC Mitre'!BQ$1:BQ$220,0)),"",VLOOKUP(KD$1,'Tactic Recode'!$A$1:$B$547,2,FALSE))</f>
        <v/>
      </c>
      <c r="KE70" t="str">
        <f>IF(ISERROR(MATCH(KE$1,'CSC Mitre'!BQ$1:BQ$220,0)),"",VLOOKUP(KE$1,'Tactic Recode'!$A$1:$B$547,2,FALSE))</f>
        <v/>
      </c>
      <c r="KF70" t="str">
        <f>IF(ISERROR(MATCH(KF$1,'CSC Mitre'!BQ$1:BQ$220,0)),"",VLOOKUP(KF$1,'Tactic Recode'!$A$1:$B$547,2,FALSE))</f>
        <v/>
      </c>
      <c r="KG70" t="str">
        <f>IF(ISERROR(MATCH(KG$1,'CSC Mitre'!BQ$1:BQ$220,0)),"",VLOOKUP(KG$1,'Tactic Recode'!$A$1:$B$547,2,FALSE))</f>
        <v/>
      </c>
      <c r="KH70" t="str">
        <f>IF(ISERROR(MATCH(KH$1,'CSC Mitre'!BQ$1:BQ$220,0)),"",VLOOKUP(KH$1,'Tactic Recode'!$A$1:$B$547,2,FALSE))</f>
        <v/>
      </c>
      <c r="KI70" t="str">
        <f>IF(ISERROR(MATCH(KI$1,'CSC Mitre'!BQ$1:BQ$220,0)),"",VLOOKUP(KI$1,'Tactic Recode'!$A$1:$B$547,2,FALSE))</f>
        <v/>
      </c>
      <c r="KJ70" t="str">
        <f>IF(ISERROR(MATCH(KJ$1,'CSC Mitre'!BQ$1:BQ$220,0)),"",VLOOKUP(KJ$1,'Tactic Recode'!$A$1:$B$547,2,FALSE))</f>
        <v/>
      </c>
      <c r="KK70" t="str">
        <f>IF(ISERROR(MATCH(KK$1,'CSC Mitre'!BQ$1:BQ$220,0)),"",VLOOKUP(KK$1,'Tactic Recode'!$A$1:$B$547,2,FALSE))</f>
        <v/>
      </c>
      <c r="KL70" t="str">
        <f>IF(ISERROR(MATCH(KL$1,'CSC Mitre'!BQ$1:BQ$220,0)),"",VLOOKUP(KL$1,'Tactic Recode'!$A$1:$B$547,2,FALSE))</f>
        <v/>
      </c>
      <c r="KM70" t="str">
        <f>IF(ISERROR(MATCH(KM$1,'CSC Mitre'!BQ$1:BQ$220,0)),"",VLOOKUP(KM$1,'Tactic Recode'!$A$1:$B$547,2,FALSE))</f>
        <v/>
      </c>
      <c r="KN70" t="str">
        <f>IF(ISERROR(MATCH(KN$1,'CSC Mitre'!BQ$1:BQ$220,0)),"",VLOOKUP(KN$1,'Tactic Recode'!$A$1:$B$547,2,FALSE))</f>
        <v/>
      </c>
      <c r="KO70" t="str">
        <f>IF(ISERROR(MATCH(KO$1,'CSC Mitre'!BQ$1:BQ$220,0)),"",VLOOKUP(KO$1,'Tactic Recode'!$A$1:$B$547,2,FALSE))</f>
        <v/>
      </c>
      <c r="KP70" t="str">
        <f>IF(ISERROR(MATCH(KP$1,'CSC Mitre'!BQ$1:BQ$220,0)),"",VLOOKUP(KP$1,'Tactic Recode'!$A$1:$B$547,2,FALSE))</f>
        <v/>
      </c>
      <c r="KQ70" t="str">
        <f>IF(ISERROR(MATCH(KQ$1,'CSC Mitre'!BQ$1:BQ$220,0)),"",VLOOKUP(KQ$1,'Tactic Recode'!$A$1:$B$547,2,FALSE))</f>
        <v/>
      </c>
      <c r="KR70" t="str">
        <f>IF(ISERROR(MATCH(KR$1,'CSC Mitre'!BQ$1:BQ$220,0)),"",VLOOKUP(KR$1,'Tactic Recode'!$A$1:$B$547,2,FALSE))</f>
        <v/>
      </c>
      <c r="KS70" t="str">
        <f>IF(ISERROR(MATCH(KS$1,'CSC Mitre'!BQ$1:BQ$220,0)),"",VLOOKUP(KS$1,'Tactic Recode'!$A$1:$B$547,2,FALSE))</f>
        <v/>
      </c>
      <c r="KT70" t="str">
        <f>IF(ISERROR(MATCH(KT$1,'CSC Mitre'!BQ$1:BQ$220,0)),"",VLOOKUP(KT$1,'Tactic Recode'!$A$1:$B$547,2,FALSE))</f>
        <v/>
      </c>
      <c r="KU70" t="str">
        <f>IF(ISERROR(MATCH(KU$1,'CSC Mitre'!BQ$1:BQ$220,0)),"",VLOOKUP(KU$1,'Tactic Recode'!$A$1:$B$547,2,FALSE))</f>
        <v/>
      </c>
      <c r="KV70" t="str">
        <f>IF(ISERROR(MATCH(KV$1,'CSC Mitre'!BQ$1:BQ$220,0)),"",VLOOKUP(KV$1,'Tactic Recode'!$A$1:$B$547,2,FALSE))</f>
        <v/>
      </c>
      <c r="KW70" t="str">
        <f>IF(ISERROR(MATCH(KW$1,'CSC Mitre'!BQ$1:BQ$220,0)),"",VLOOKUP(KW$1,'Tactic Recode'!$A$1:$B$547,2,FALSE))</f>
        <v/>
      </c>
      <c r="KX70" t="str">
        <f>IF(ISERROR(MATCH(KX$1,'CSC Mitre'!BQ$1:BQ$220,0)),"",VLOOKUP(KX$1,'Tactic Recode'!$A$1:$B$547,2,FALSE))</f>
        <v/>
      </c>
      <c r="KY70" t="str">
        <f>IF(ISERROR(MATCH(KY$1,'CSC Mitre'!BQ$1:BQ$220,0)),"",VLOOKUP(KY$1,'Tactic Recode'!$A$1:$B$547,2,FALSE))</f>
        <v/>
      </c>
      <c r="KZ70" t="str">
        <f>IF(ISERROR(MATCH(KZ$1,'CSC Mitre'!BQ$1:BQ$220,0)),"",VLOOKUP(KZ$1,'Tactic Recode'!$A$1:$B$547,2,FALSE))</f>
        <v/>
      </c>
      <c r="LA70" t="str">
        <f>IF(ISERROR(MATCH(LA$1,'CSC Mitre'!BQ$1:BQ$220,0)),"",VLOOKUP(LA$1,'Tactic Recode'!$A$1:$B$547,2,FALSE))</f>
        <v/>
      </c>
      <c r="LB70" t="str">
        <f>IF(ISERROR(MATCH(LB$1,'CSC Mitre'!BQ$1:BQ$220,0)),"",VLOOKUP(LB$1,'Tactic Recode'!$A$1:$B$547,2,FALSE))</f>
        <v/>
      </c>
      <c r="LC70" t="str">
        <f>IF(ISERROR(MATCH(LC$1,'CSC Mitre'!BQ$1:BQ$220,0)),"",VLOOKUP(LC$1,'Tactic Recode'!$A$1:$B$547,2,FALSE))</f>
        <v/>
      </c>
      <c r="LD70" t="str">
        <f>IF(ISERROR(MATCH(LD$1,'CSC Mitre'!BQ$1:BQ$220,0)),"",VLOOKUP(LD$1,'Tactic Recode'!$A$1:$B$547,2,FALSE))</f>
        <v/>
      </c>
      <c r="LE70" t="str">
        <f>IF(ISERROR(MATCH(LE$1,'CSC Mitre'!BQ$1:BQ$220,0)),"",VLOOKUP(LE$1,'Tactic Recode'!$A$1:$B$547,2,FALSE))</f>
        <v/>
      </c>
      <c r="LF70" t="str">
        <f>IF(ISERROR(MATCH(LF$1,'CSC Mitre'!BQ$1:BQ$220,0)),"",VLOOKUP(LF$1,'Tactic Recode'!$A$1:$B$547,2,FALSE))</f>
        <v/>
      </c>
      <c r="LG70" t="str">
        <f>IF(ISERROR(MATCH(LG$1,'CSC Mitre'!BQ$1:BQ$220,0)),"",VLOOKUP(LG$1,'Tactic Recode'!$A$1:$B$547,2,FALSE))</f>
        <v/>
      </c>
      <c r="LH70" t="str">
        <f>IF(ISERROR(MATCH(LH$1,'CSC Mitre'!BQ$1:BQ$220,0)),"",VLOOKUP(LH$1,'Tactic Recode'!$A$1:$B$547,2,FALSE))</f>
        <v/>
      </c>
      <c r="LI70" t="str">
        <f>IF(ISERROR(MATCH(LI$1,'CSC Mitre'!BQ$1:BQ$220,0)),"",VLOOKUP(LI$1,'Tactic Recode'!$A$1:$B$547,2,FALSE))</f>
        <v/>
      </c>
      <c r="LJ70" t="str">
        <f>IF(ISERROR(MATCH(LJ$1,'CSC Mitre'!BQ$1:BQ$220,0)),"",VLOOKUP(LJ$1,'Tactic Recode'!$A$1:$B$547,2,FALSE))</f>
        <v/>
      </c>
      <c r="LK70" t="str">
        <f>IF(ISERROR(MATCH(LK$1,'CSC Mitre'!BQ$1:BQ$220,0)),"",VLOOKUP(LK$1,'Tactic Recode'!$A$1:$B$547,2,FALSE))</f>
        <v/>
      </c>
      <c r="LL70" t="str">
        <f>IF(ISERROR(MATCH(LL$1,'CSC Mitre'!BQ$1:BQ$220,0)),"",VLOOKUP(LL$1,'Tactic Recode'!$A$1:$B$547,2,FALSE))</f>
        <v/>
      </c>
      <c r="LM70" t="str">
        <f>IF(ISERROR(MATCH(LM$1,'CSC Mitre'!BQ$1:BQ$220,0)),"",VLOOKUP(LM$1,'Tactic Recode'!$A$1:$B$547,2,FALSE))</f>
        <v/>
      </c>
      <c r="LN70" t="str">
        <f>IF(ISERROR(MATCH(LN$1,'CSC Mitre'!BQ$1:BQ$220,0)),"",VLOOKUP(LN$1,'Tactic Recode'!$A$1:$B$547,2,FALSE))</f>
        <v/>
      </c>
      <c r="LO70" t="str">
        <f>IF(ISERROR(MATCH(LO$1,'CSC Mitre'!BQ$1:BQ$220,0)),"",VLOOKUP(LO$1,'Tactic Recode'!$A$1:$B$547,2,FALSE))</f>
        <v/>
      </c>
      <c r="LP70" t="str">
        <f>IF(ISERROR(MATCH(LP$1,'CSC Mitre'!BQ$1:BQ$220,0)),"",VLOOKUP(LP$1,'Tactic Recode'!$A$1:$B$547,2,FALSE))</f>
        <v/>
      </c>
      <c r="LQ70" t="str">
        <f>IF(ISERROR(MATCH(LQ$1,'CSC Mitre'!BQ$1:BQ$220,0)),"",VLOOKUP(LQ$1,'Tactic Recode'!$A$1:$B$547,2,FALSE))</f>
        <v/>
      </c>
      <c r="LR70" t="str">
        <f>IF(ISERROR(MATCH(LR$1,'CSC Mitre'!BQ$1:BQ$220,0)),"",VLOOKUP(LR$1,'Tactic Recode'!$A$1:$B$547,2,FALSE))</f>
        <v/>
      </c>
      <c r="LS70" t="str">
        <f>IF(ISERROR(MATCH(LS$1,'CSC Mitre'!BQ$1:BQ$220,0)),"",VLOOKUP(LS$1,'Tactic Recode'!$A$1:$B$547,2,FALSE))</f>
        <v/>
      </c>
      <c r="LT70" t="str">
        <f>IF(ISERROR(MATCH(LT$1,'CSC Mitre'!BQ$1:BQ$220,0)),"",VLOOKUP(LT$1,'Tactic Recode'!$A$1:$B$547,2,FALSE))</f>
        <v/>
      </c>
      <c r="LU70" t="str">
        <f>IF(ISERROR(MATCH(LU$1,'CSC Mitre'!BQ$1:BQ$220,0)),"",VLOOKUP(LU$1,'Tactic Recode'!$A$1:$B$547,2,FALSE))</f>
        <v/>
      </c>
      <c r="LV70" t="str">
        <f>IF(ISERROR(MATCH(LV$1,'CSC Mitre'!BQ$1:BQ$220,0)),"",VLOOKUP(LV$1,'Tactic Recode'!$A$1:$B$547,2,FALSE))</f>
        <v/>
      </c>
      <c r="LW70" t="str">
        <f>IF(ISERROR(MATCH(LW$1,'CSC Mitre'!BQ$1:BQ$220,0)),"",VLOOKUP(LW$1,'Tactic Recode'!$A$1:$B$547,2,FALSE))</f>
        <v/>
      </c>
      <c r="LX70" t="str">
        <f>IF(ISERROR(MATCH(LX$1,'CSC Mitre'!BQ$1:BQ$220,0)),"",VLOOKUP(LX$1,'Tactic Recode'!$A$1:$B$547,2,FALSE))</f>
        <v/>
      </c>
      <c r="LY70" t="str">
        <f>IF(ISERROR(MATCH(LY$1,'CSC Mitre'!BQ$1:BQ$220,0)),"",VLOOKUP(LY$1,'Tactic Recode'!$A$1:$B$547,2,FALSE))</f>
        <v/>
      </c>
      <c r="LZ70" t="str">
        <f>IF(ISERROR(MATCH(LZ$1,'CSC Mitre'!BQ$1:BQ$220,0)),"",VLOOKUP(LZ$1,'Tactic Recode'!$A$1:$B$547,2,FALSE))</f>
        <v/>
      </c>
      <c r="MA70" t="str">
        <f>IF(ISERROR(MATCH(MA$1,'CSC Mitre'!BQ$1:BQ$220,0)),"",VLOOKUP(MA$1,'Tactic Recode'!$A$1:$B$547,2,FALSE))</f>
        <v/>
      </c>
      <c r="MB70" t="str">
        <f>IF(ISERROR(MATCH(MB$1,'CSC Mitre'!BQ$1:BQ$220,0)),"",VLOOKUP(MB$1,'Tactic Recode'!$A$1:$B$547,2,FALSE))</f>
        <v/>
      </c>
      <c r="MC70" t="str">
        <f>IF(ISERROR(MATCH(MC$1,'CSC Mitre'!BQ$1:BQ$220,0)),"",VLOOKUP(MC$1,'Tactic Recode'!$A$1:$B$547,2,FALSE))</f>
        <v/>
      </c>
      <c r="MD70" t="str">
        <f>IF(ISERROR(MATCH(MD$1,'CSC Mitre'!BQ$1:BQ$220,0)),"",VLOOKUP(MD$1,'Tactic Recode'!$A$1:$B$547,2,FALSE))</f>
        <v/>
      </c>
      <c r="ME70" t="str">
        <f>IF(ISERROR(MATCH(ME$1,'CSC Mitre'!BQ$1:BQ$220,0)),"",VLOOKUP(ME$1,'Tactic Recode'!$A$1:$B$547,2,FALSE))</f>
        <v/>
      </c>
      <c r="MF70" t="str">
        <f>IF(ISERROR(MATCH(MF$1,'CSC Mitre'!BQ$1:BQ$220,0)),"",VLOOKUP(MF$1,'Tactic Recode'!$A$1:$B$547,2,FALSE))</f>
        <v/>
      </c>
      <c r="MG70" t="str">
        <f>IF(ISERROR(MATCH(MG$1,'CSC Mitre'!BQ$1:BQ$220,0)),"",VLOOKUP(MG$1,'Tactic Recode'!$A$1:$B$547,2,FALSE))</f>
        <v/>
      </c>
      <c r="MH70" t="str">
        <f>IF(ISERROR(MATCH(MH$1,'CSC Mitre'!BQ$1:BQ$220,0)),"",VLOOKUP(MH$1,'Tactic Recode'!$A$1:$B$547,2,FALSE))</f>
        <v/>
      </c>
      <c r="MI70" t="str">
        <f>IF(ISERROR(MATCH(MI$1,'CSC Mitre'!BQ$1:BQ$220,0)),"",VLOOKUP(MI$1,'Tactic Recode'!$A$1:$B$547,2,FALSE))</f>
        <v/>
      </c>
      <c r="MJ70" t="str">
        <f>IF(ISERROR(MATCH(MJ$1,'CSC Mitre'!BQ$1:BQ$220,0)),"",VLOOKUP(MJ$1,'Tactic Recode'!$A$1:$B$547,2,FALSE))</f>
        <v/>
      </c>
      <c r="MK70" t="str">
        <f>IF(ISERROR(MATCH(MK$1,'CSC Mitre'!BQ$1:BQ$220,0)),"",VLOOKUP(MK$1,'Tactic Recode'!$A$1:$B$547,2,FALSE))</f>
        <v/>
      </c>
      <c r="ML70" t="str">
        <f>IF(ISERROR(MATCH(ML$1,'CSC Mitre'!BQ$1:BQ$220,0)),"",VLOOKUP(ML$1,'Tactic Recode'!$A$1:$B$547,2,FALSE))</f>
        <v/>
      </c>
      <c r="MM70" t="str">
        <f>IF(ISERROR(MATCH(MM$1,'CSC Mitre'!BQ$1:BQ$220,0)),"",VLOOKUP(MM$1,'Tactic Recode'!$A$1:$B$547,2,FALSE))</f>
        <v/>
      </c>
      <c r="MN70" t="str">
        <f>IF(ISERROR(MATCH(MN$1,'CSC Mitre'!BQ$1:BQ$220,0)),"",VLOOKUP(MN$1,'Tactic Recode'!$A$1:$B$547,2,FALSE))</f>
        <v/>
      </c>
      <c r="MO70" t="str">
        <f>IF(ISERROR(MATCH(MO$1,'CSC Mitre'!BQ$1:BQ$220,0)),"",VLOOKUP(MO$1,'Tactic Recode'!$A$1:$B$547,2,FALSE))</f>
        <v/>
      </c>
      <c r="MP70" t="str">
        <f>IF(ISERROR(MATCH(MP$1,'CSC Mitre'!BQ$1:BQ$220,0)),"",VLOOKUP(MP$1,'Tactic Recode'!$A$1:$B$547,2,FALSE))</f>
        <v/>
      </c>
      <c r="MQ70" t="str">
        <f>IF(ISERROR(MATCH(MQ$1,'CSC Mitre'!BQ$1:BQ$220,0)),"",VLOOKUP(MQ$1,'Tactic Recode'!$A$1:$B$547,2,FALSE))</f>
        <v/>
      </c>
      <c r="MR70" t="str">
        <f>IF(ISERROR(MATCH(MR$1,'CSC Mitre'!BQ$1:BQ$220,0)),"",VLOOKUP(MR$1,'Tactic Recode'!$A$1:$B$547,2,FALSE))</f>
        <v/>
      </c>
      <c r="MS70" t="str">
        <f>IF(ISERROR(MATCH(MS$1,'CSC Mitre'!BQ$1:BQ$220,0)),"",VLOOKUP(MS$1,'Tactic Recode'!$A$1:$B$547,2,FALSE))</f>
        <v/>
      </c>
      <c r="MT70" t="str">
        <f>IF(ISERROR(MATCH(MT$1,'CSC Mitre'!BQ$1:BQ$220,0)),"",VLOOKUP(MT$1,'Tactic Recode'!$A$1:$B$547,2,FALSE))</f>
        <v/>
      </c>
      <c r="MU70" t="str">
        <f>IF(ISERROR(MATCH(MU$1,'CSC Mitre'!BQ$1:BQ$220,0)),"",VLOOKUP(MU$1,'Tactic Recode'!$A$1:$B$547,2,FALSE))</f>
        <v/>
      </c>
      <c r="MV70" t="str">
        <f>IF(ISERROR(MATCH(MV$1,'CSC Mitre'!BQ$1:BQ$220,0)),"",VLOOKUP(MV$1,'Tactic Recode'!$A$1:$B$547,2,FALSE))</f>
        <v/>
      </c>
      <c r="MW70" t="str">
        <f>IF(ISERROR(MATCH(MW$1,'CSC Mitre'!BQ$1:BQ$220,0)),"",VLOOKUP(MW$1,'Tactic Recode'!$A$1:$B$547,2,FALSE))</f>
        <v/>
      </c>
      <c r="MX70" t="str">
        <f>IF(ISERROR(MATCH(MX$1,'CSC Mitre'!BQ$1:BQ$220,0)),"",VLOOKUP(MX$1,'Tactic Recode'!$A$1:$B$547,2,FALSE))</f>
        <v/>
      </c>
      <c r="MY70" t="str">
        <f>IF(ISERROR(MATCH(MY$1,'CSC Mitre'!BQ$1:BQ$220,0)),"",VLOOKUP(MY$1,'Tactic Recode'!$A$1:$B$547,2,FALSE))</f>
        <v/>
      </c>
      <c r="MZ70" t="str">
        <f>IF(ISERROR(MATCH(MZ$1,'CSC Mitre'!BQ$1:BQ$220,0)),"",VLOOKUP(MZ$1,'Tactic Recode'!$A$1:$B$547,2,FALSE))</f>
        <v/>
      </c>
      <c r="NA70" t="str">
        <f>IF(ISERROR(MATCH(NA$1,'CSC Mitre'!BQ$1:BQ$220,0)),"",VLOOKUP(NA$1,'Tactic Recode'!$A$1:$B$547,2,FALSE))</f>
        <v/>
      </c>
      <c r="NB70" t="str">
        <f>IF(ISERROR(MATCH(NB$1,'CSC Mitre'!BQ$1:BQ$220,0)),"",VLOOKUP(NB$1,'Tactic Recode'!$A$1:$B$547,2,FALSE))</f>
        <v/>
      </c>
      <c r="NC70" t="str">
        <f>IF(ISERROR(MATCH(NC$1,'CSC Mitre'!BQ$1:BQ$220,0)),"",VLOOKUP(NC$1,'Tactic Recode'!$A$1:$B$547,2,FALSE))</f>
        <v/>
      </c>
      <c r="ND70" t="str">
        <f>IF(ISERROR(MATCH(ND$1,'CSC Mitre'!BQ$1:BQ$220,0)),"",VLOOKUP(ND$1,'Tactic Recode'!$A$1:$B$547,2,FALSE))</f>
        <v/>
      </c>
      <c r="NE70" t="str">
        <f>IF(ISERROR(MATCH(NE$1,'CSC Mitre'!BQ$1:BQ$220,0)),"",VLOOKUP(NE$1,'Tactic Recode'!$A$1:$B$547,2,FALSE))</f>
        <v/>
      </c>
      <c r="NF70" t="str">
        <f>IF(ISERROR(MATCH(NF$1,'CSC Mitre'!BQ$1:BQ$220,0)),"",VLOOKUP(NF$1,'Tactic Recode'!$A$1:$B$547,2,FALSE))</f>
        <v/>
      </c>
      <c r="NG70" t="str">
        <f>IF(ISERROR(MATCH(NG$1,'CSC Mitre'!BQ$1:BQ$220,0)),"",VLOOKUP(NG$1,'Tactic Recode'!$A$1:$B$547,2,FALSE))</f>
        <v/>
      </c>
      <c r="NH70" t="str">
        <f>IF(ISERROR(MATCH(NH$1,'CSC Mitre'!BQ$1:BQ$220,0)),"",VLOOKUP(NH$1,'Tactic Recode'!$A$1:$B$547,2,FALSE))</f>
        <v/>
      </c>
      <c r="NI70" t="str">
        <f>IF(ISERROR(MATCH(NI$1,'CSC Mitre'!BQ$1:BQ$220,0)),"",VLOOKUP(NI$1,'Tactic Recode'!$A$1:$B$547,2,FALSE))</f>
        <v/>
      </c>
      <c r="NJ70" t="str">
        <f>IF(ISERROR(MATCH(NJ$1,'CSC Mitre'!BQ$1:BQ$220,0)),"",VLOOKUP(NJ$1,'Tactic Recode'!$A$1:$B$547,2,FALSE))</f>
        <v/>
      </c>
      <c r="NK70" t="str">
        <f>IF(ISERROR(MATCH(NK$1,'CSC Mitre'!BQ$1:BQ$220,0)),"",VLOOKUP(NK$1,'Tactic Recode'!$A$1:$B$547,2,FALSE))</f>
        <v/>
      </c>
      <c r="NL70" t="str">
        <f>IF(ISERROR(MATCH(NL$1,'CSC Mitre'!BQ$1:BQ$220,0)),"",VLOOKUP(NL$1,'Tactic Recode'!$A$1:$B$547,2,FALSE))</f>
        <v/>
      </c>
      <c r="NM70" t="str">
        <f>IF(ISERROR(MATCH(NM$1,'CSC Mitre'!BQ$1:BQ$220,0)),"",VLOOKUP(NM$1,'Tactic Recode'!$A$1:$B$547,2,FALSE))</f>
        <v/>
      </c>
      <c r="NN70" t="str">
        <f>IF(ISERROR(MATCH(NN$1,'CSC Mitre'!BQ$1:BQ$220,0)),"",VLOOKUP(NN$1,'Tactic Recode'!$A$1:$B$547,2,FALSE))</f>
        <v/>
      </c>
      <c r="NO70" t="str">
        <f>IF(ISERROR(MATCH(NO$1,'CSC Mitre'!BQ$1:BQ$220,0)),"",VLOOKUP(NO$1,'Tactic Recode'!$A$1:$B$547,2,FALSE))</f>
        <v/>
      </c>
      <c r="NP70" t="str">
        <f>IF(ISERROR(MATCH(NP$1,'CSC Mitre'!BQ$1:BQ$220,0)),"",VLOOKUP(NP$1,'Tactic Recode'!$A$1:$B$547,2,FALSE))</f>
        <v/>
      </c>
      <c r="NQ70" t="str">
        <f>IF(ISERROR(MATCH(NQ$1,'CSC Mitre'!BQ$1:BQ$220,0)),"",VLOOKUP(NQ$1,'Tactic Recode'!$A$1:$B$547,2,FALSE))</f>
        <v/>
      </c>
      <c r="NR70" t="str">
        <f>IF(ISERROR(MATCH(NR$1,'CSC Mitre'!BQ$1:BQ$220,0)),"",VLOOKUP(NR$1,'Tactic Recode'!$A$1:$B$547,2,FALSE))</f>
        <v/>
      </c>
      <c r="NS70" t="str">
        <f>IF(ISERROR(MATCH(NS$1,'CSC Mitre'!BQ$1:BQ$220,0)),"",VLOOKUP(NS$1,'Tactic Recode'!$A$1:$B$547,2,FALSE))</f>
        <v/>
      </c>
      <c r="NT70" t="str">
        <f>IF(ISERROR(MATCH(NT$1,'CSC Mitre'!BQ$1:BQ$220,0)),"",VLOOKUP(NT$1,'Tactic Recode'!$A$1:$B$547,2,FALSE))</f>
        <v/>
      </c>
      <c r="NU70" t="str">
        <f>IF(ISERROR(MATCH(NU$1,'CSC Mitre'!BQ$1:BQ$220,0)),"",VLOOKUP(NU$1,'Tactic Recode'!$A$1:$B$547,2,FALSE))</f>
        <v/>
      </c>
      <c r="NV70" t="str">
        <f>IF(ISERROR(MATCH(NV$1,'CSC Mitre'!BQ$1:BQ$220,0)),"",VLOOKUP(NV$1,'Tactic Recode'!$A$1:$B$547,2,FALSE))</f>
        <v/>
      </c>
      <c r="NW70" t="str">
        <f>IF(ISERROR(MATCH(NW$1,'CSC Mitre'!BQ$1:BQ$220,0)),"",VLOOKUP(NW$1,'Tactic Recode'!$A$1:$B$547,2,FALSE))</f>
        <v/>
      </c>
      <c r="NX70" t="str">
        <f>IF(ISERROR(MATCH(NX$1,'CSC Mitre'!BQ$1:BQ$220,0)),"",VLOOKUP(NX$1,'Tactic Recode'!$A$1:$B$547,2,FALSE))</f>
        <v/>
      </c>
      <c r="NY70" t="str">
        <f>IF(ISERROR(MATCH(NY$1,'CSC Mitre'!BQ$1:BQ$220,0)),"",VLOOKUP(NY$1,'Tactic Recode'!$A$1:$B$547,2,FALSE))</f>
        <v/>
      </c>
      <c r="NZ70" t="str">
        <f>IF(ISERROR(MATCH(NZ$1,'CSC Mitre'!BQ$1:BQ$220,0)),"",VLOOKUP(NZ$1,'Tactic Recode'!$A$1:$B$547,2,FALSE))</f>
        <v/>
      </c>
      <c r="OA70" t="str">
        <f>IF(ISERROR(MATCH(OA$1,'CSC Mitre'!BQ$1:BQ$220,0)),"",VLOOKUP(OA$1,'Tactic Recode'!$A$1:$B$547,2,FALSE))</f>
        <v/>
      </c>
      <c r="OB70" t="str">
        <f>IF(ISERROR(MATCH(OB$1,'CSC Mitre'!BQ$1:BQ$220,0)),"",VLOOKUP(OB$1,'Tactic Recode'!$A$1:$B$547,2,FALSE))</f>
        <v/>
      </c>
      <c r="OC70" t="str">
        <f>IF(ISERROR(MATCH(OC$1,'CSC Mitre'!BQ$1:BQ$220,0)),"",VLOOKUP(OC$1,'Tactic Recode'!$A$1:$B$547,2,FALSE))</f>
        <v/>
      </c>
      <c r="OD70" t="str">
        <f>IF(ISERROR(MATCH(OD$1,'CSC Mitre'!BQ$1:BQ$220,0)),"",VLOOKUP(OD$1,'Tactic Recode'!$A$1:$B$547,2,FALSE))</f>
        <v/>
      </c>
      <c r="OE70" t="str">
        <f>IF(ISERROR(MATCH(OE$1,'CSC Mitre'!BQ$1:BQ$220,0)),"",VLOOKUP(OE$1,'Tactic Recode'!$A$1:$B$547,2,FALSE))</f>
        <v/>
      </c>
      <c r="OF70" t="str">
        <f>IF(ISERROR(MATCH(OF$1,'CSC Mitre'!BQ$1:BQ$220,0)),"",VLOOKUP(OF$1,'Tactic Recode'!$A$1:$B$547,2,FALSE))</f>
        <v/>
      </c>
      <c r="OG70" t="str">
        <f>IF(ISERROR(MATCH(OG$1,'CSC Mitre'!BQ$1:BQ$220,0)),"",VLOOKUP(OG$1,'Tactic Recode'!$A$1:$B$547,2,FALSE))</f>
        <v/>
      </c>
      <c r="OH70" t="str">
        <f>IF(ISERROR(MATCH(OH$1,'CSC Mitre'!BQ$1:BQ$220,0)),"",VLOOKUP(OH$1,'Tactic Recode'!$A$1:$B$547,2,FALSE))</f>
        <v/>
      </c>
      <c r="OI70" t="str">
        <f>IF(ISERROR(MATCH(OI$1,'CSC Mitre'!BQ$1:BQ$220,0)),"",VLOOKUP(OI$1,'Tactic Recode'!$A$1:$B$547,2,FALSE))</f>
        <v/>
      </c>
      <c r="OJ70" t="str">
        <f>IF(ISERROR(MATCH(OJ$1,'CSC Mitre'!BQ$1:BQ$220,0)),"",VLOOKUP(OJ$1,'Tactic Recode'!$A$1:$B$547,2,FALSE))</f>
        <v/>
      </c>
      <c r="OK70" t="str">
        <f>IF(ISERROR(MATCH(OK$1,'CSC Mitre'!BQ$1:BQ$220,0)),"",VLOOKUP(OK$1,'Tactic Recode'!$A$1:$B$547,2,FALSE))</f>
        <v/>
      </c>
      <c r="OL70" t="str">
        <f>IF(ISERROR(MATCH(OL$1,'CSC Mitre'!BQ$1:BQ$220,0)),"",VLOOKUP(OL$1,'Tactic Recode'!$A$1:$B$547,2,FALSE))</f>
        <v/>
      </c>
      <c r="OM70" t="str">
        <f>IF(ISERROR(MATCH(OM$1,'CSC Mitre'!BQ$1:BQ$220,0)),"",VLOOKUP(OM$1,'Tactic Recode'!$A$1:$B$547,2,FALSE))</f>
        <v/>
      </c>
      <c r="ON70" t="str">
        <f>IF(ISERROR(MATCH(ON$1,'CSC Mitre'!BQ$1:BQ$220,0)),"",VLOOKUP(ON$1,'Tactic Recode'!$A$1:$B$547,2,FALSE))</f>
        <v/>
      </c>
      <c r="OO70" t="str">
        <f>IF(ISERROR(MATCH(OO$1,'CSC Mitre'!BQ$1:BQ$220,0)),"",VLOOKUP(OO$1,'Tactic Recode'!$A$1:$B$547,2,FALSE))</f>
        <v/>
      </c>
      <c r="OP70" t="str">
        <f>IF(ISERROR(MATCH(OP$1,'CSC Mitre'!BQ$1:BQ$220,0)),"",VLOOKUP(OP$1,'Tactic Recode'!$A$1:$B$547,2,FALSE))</f>
        <v/>
      </c>
      <c r="OQ70" t="str">
        <f>IF(ISERROR(MATCH(OQ$1,'CSC Mitre'!BQ$1:BQ$220,0)),"",VLOOKUP(OQ$1,'Tactic Recode'!$A$1:$B$547,2,FALSE))</f>
        <v/>
      </c>
      <c r="OR70" t="str">
        <f>IF(ISERROR(MATCH(OR$1,'CSC Mitre'!BQ$1:BQ$220,0)),"",VLOOKUP(OR$1,'Tactic Recode'!$A$1:$B$547,2,FALSE))</f>
        <v/>
      </c>
      <c r="OS70" t="str">
        <f>IF(ISERROR(MATCH(OS$1,'CSC Mitre'!BQ$1:BQ$220,0)),"",VLOOKUP(OS$1,'Tactic Recode'!$A$1:$B$547,2,FALSE))</f>
        <v/>
      </c>
      <c r="OT70" t="str">
        <f>IF(ISERROR(MATCH(OT$1,'CSC Mitre'!BQ$1:BQ$220,0)),"",VLOOKUP(OT$1,'Tactic Recode'!$A$1:$B$547,2,FALSE))</f>
        <v/>
      </c>
      <c r="OU70" t="str">
        <f>IF(ISERROR(MATCH(OU$1,'CSC Mitre'!BQ$1:BQ$220,0)),"",VLOOKUP(OU$1,'Tactic Recode'!$A$1:$B$547,2,FALSE))</f>
        <v/>
      </c>
      <c r="OV70" t="str">
        <f>IF(ISERROR(MATCH(OV$1,'CSC Mitre'!BQ$1:BQ$220,0)),"",VLOOKUP(OV$1,'Tactic Recode'!$A$1:$B$547,2,FALSE))</f>
        <v/>
      </c>
      <c r="OW70" t="str">
        <f>IF(ISERROR(MATCH(OW$1,'CSC Mitre'!BQ$1:BQ$220,0)),"",VLOOKUP(OW$1,'Tactic Recode'!$A$1:$B$547,2,FALSE))</f>
        <v/>
      </c>
      <c r="OX70" t="str">
        <f>IF(ISERROR(MATCH(OX$1,'CSC Mitre'!BQ$1:BQ$220,0)),"",VLOOKUP(OX$1,'Tactic Recode'!$A$1:$B$547,2,FALSE))</f>
        <v/>
      </c>
      <c r="OY70" t="str">
        <f>IF(ISERROR(MATCH(OY$1,'CSC Mitre'!BQ$1:BQ$220,0)),"",VLOOKUP(OY$1,'Tactic Recode'!$A$1:$B$547,2,FALSE))</f>
        <v/>
      </c>
      <c r="OZ70" t="str">
        <f>IF(ISERROR(MATCH(OZ$1,'CSC Mitre'!BQ$1:BQ$220,0)),"",VLOOKUP(OZ$1,'Tactic Recode'!$A$1:$B$547,2,FALSE))</f>
        <v/>
      </c>
      <c r="PA70" t="str">
        <f>IF(ISERROR(MATCH(PA$1,'CSC Mitre'!BQ$1:BQ$220,0)),"",VLOOKUP(PA$1,'Tactic Recode'!$A$1:$B$547,2,FALSE))</f>
        <v/>
      </c>
      <c r="PB70" t="str">
        <f>IF(ISERROR(MATCH(PB$1,'CSC Mitre'!BQ$1:BQ$220,0)),"",VLOOKUP(PB$1,'Tactic Recode'!$A$1:$B$547,2,FALSE))</f>
        <v/>
      </c>
      <c r="PC70" t="str">
        <f>IF(ISERROR(MATCH(PC$1,'CSC Mitre'!BQ$1:BQ$220,0)),"",VLOOKUP(PC$1,'Tactic Recode'!$A$1:$B$547,2,FALSE))</f>
        <v/>
      </c>
      <c r="PD70" t="str">
        <f>IF(ISERROR(MATCH(PD$1,'CSC Mitre'!BQ$1:BQ$220,0)),"",VLOOKUP(PD$1,'Tactic Recode'!$A$1:$B$547,2,FALSE))</f>
        <v/>
      </c>
      <c r="PE70" t="str">
        <f>IF(ISERROR(MATCH(PE$1,'CSC Mitre'!BQ$1:BQ$220,0)),"",VLOOKUP(PE$1,'Tactic Recode'!$A$1:$B$547,2,FALSE))</f>
        <v/>
      </c>
      <c r="PF70" t="str">
        <f>IF(ISERROR(MATCH(PF$1,'CSC Mitre'!BQ$1:BQ$220,0)),"",VLOOKUP(PF$1,'Tactic Recode'!$A$1:$B$547,2,FALSE))</f>
        <v/>
      </c>
      <c r="PG70" t="str">
        <f>IF(ISERROR(MATCH(PG$1,'CSC Mitre'!BQ$1:BQ$220,0)),"",VLOOKUP(PG$1,'Tactic Recode'!$A$1:$B$547,2,FALSE))</f>
        <v/>
      </c>
      <c r="PH70" t="str">
        <f>IF(ISERROR(MATCH(PH$1,'CSC Mitre'!BQ$1:BQ$220,0)),"",VLOOKUP(PH$1,'Tactic Recode'!$A$1:$B$547,2,FALSE))</f>
        <v/>
      </c>
      <c r="PI70" t="str">
        <f>IF(ISERROR(MATCH(PI$1,'CSC Mitre'!BQ$1:BQ$220,0)),"",VLOOKUP(PI$1,'Tactic Recode'!$A$1:$B$547,2,FALSE))</f>
        <v/>
      </c>
      <c r="PJ70" t="str">
        <f>IF(ISERROR(MATCH(PJ$1,'CSC Mitre'!BQ$1:BQ$220,0)),"",VLOOKUP(PJ$1,'Tactic Recode'!$A$1:$B$547,2,FALSE))</f>
        <v/>
      </c>
      <c r="PK70" t="str">
        <f>IF(ISERROR(MATCH(PK$1,'CSC Mitre'!BQ$1:BQ$220,0)),"",VLOOKUP(PK$1,'Tactic Recode'!$A$1:$B$547,2,FALSE))</f>
        <v/>
      </c>
      <c r="PL70" t="str">
        <f>IF(ISERROR(MATCH(PL$1,'CSC Mitre'!BQ$1:BQ$220,0)),"",VLOOKUP(PL$1,'Tactic Recode'!$A$1:$B$547,2,FALSE))</f>
        <v/>
      </c>
      <c r="PM70" t="str">
        <f>IF(ISERROR(MATCH(PM$1,'CSC Mitre'!BQ$1:BQ$220,0)),"",VLOOKUP(PM$1,'Tactic Recode'!$A$1:$B$547,2,FALSE))</f>
        <v/>
      </c>
      <c r="PN70" t="str">
        <f>IF(ISERROR(MATCH(PN$1,'CSC Mitre'!BQ$1:BQ$220,0)),"",VLOOKUP(PN$1,'Tactic Recode'!$A$1:$B$547,2,FALSE))</f>
        <v/>
      </c>
      <c r="PO70" t="str">
        <f>IF(ISERROR(MATCH(PO$1,'CSC Mitre'!BQ$1:BQ$220,0)),"",VLOOKUP(PO$1,'Tactic Recode'!$A$1:$B$547,2,FALSE))</f>
        <v/>
      </c>
      <c r="PP70" t="str">
        <f>IF(ISERROR(MATCH(PP$1,'CSC Mitre'!BQ$1:BQ$220,0)),"",VLOOKUP(PP$1,'Tactic Recode'!$A$1:$B$547,2,FALSE))</f>
        <v/>
      </c>
      <c r="PQ70" t="str">
        <f>IF(ISERROR(MATCH(PQ$1,'CSC Mitre'!BQ$1:BQ$220,0)),"",VLOOKUP(PQ$1,'Tactic Recode'!$A$1:$B$547,2,FALSE))</f>
        <v/>
      </c>
      <c r="PR70" t="str">
        <f>IF(ISERROR(MATCH(PR$1,'CSC Mitre'!BQ$1:BQ$220,0)),"",VLOOKUP(PR$1,'Tactic Recode'!$A$1:$B$547,2,FALSE))</f>
        <v/>
      </c>
      <c r="PS70" t="str">
        <f>IF(ISERROR(MATCH(PS$1,'CSC Mitre'!BQ$1:BQ$220,0)),"",VLOOKUP(PS$1,'Tactic Recode'!$A$1:$B$547,2,FALSE))</f>
        <v/>
      </c>
      <c r="PT70" t="str">
        <f>IF(ISERROR(MATCH(PT$1,'CSC Mitre'!BQ$1:BQ$220,0)),"",VLOOKUP(PT$1,'Tactic Recode'!$A$1:$B$547,2,FALSE))</f>
        <v/>
      </c>
      <c r="PU70" t="str">
        <f>IF(ISERROR(MATCH(PU$1,'CSC Mitre'!BQ$1:BQ$220,0)),"",VLOOKUP(PU$1,'Tactic Recode'!$A$1:$B$547,2,FALSE))</f>
        <v/>
      </c>
      <c r="PV70" t="str">
        <f>IF(ISERROR(MATCH(PV$1,'CSC Mitre'!BQ$1:BQ$220,0)),"",VLOOKUP(PV$1,'Tactic Recode'!$A$1:$B$547,2,FALSE))</f>
        <v/>
      </c>
      <c r="PW70" t="str">
        <f>IF(ISERROR(MATCH(PW$1,'CSC Mitre'!BQ$1:BQ$220,0)),"",VLOOKUP(PW$1,'Tactic Recode'!$A$1:$B$547,2,FALSE))</f>
        <v/>
      </c>
      <c r="PX70" t="str">
        <f>IF(ISERROR(MATCH(PX$1,'CSC Mitre'!BQ$1:BQ$220,0)),"",VLOOKUP(PX$1,'Tactic Recode'!$A$1:$B$547,2,FALSE))</f>
        <v/>
      </c>
      <c r="PY70" t="str">
        <f>IF(ISERROR(MATCH(PY$1,'CSC Mitre'!BQ$1:BQ$220,0)),"",VLOOKUP(PY$1,'Tactic Recode'!$A$1:$B$547,2,FALSE))</f>
        <v/>
      </c>
      <c r="PZ70" t="str">
        <f>IF(ISERROR(MATCH(PZ$1,'CSC Mitre'!BQ$1:BQ$220,0)),"",VLOOKUP(PZ$1,'Tactic Recode'!$A$1:$B$547,2,FALSE))</f>
        <v/>
      </c>
      <c r="QA70" t="str">
        <f>IF(ISERROR(MATCH(QA$1,'CSC Mitre'!BQ$1:BQ$220,0)),"",VLOOKUP(QA$1,'Tactic Recode'!$A$1:$B$547,2,FALSE))</f>
        <v/>
      </c>
      <c r="QB70" t="str">
        <f>IF(ISERROR(MATCH(QB$1,'CSC Mitre'!BQ$1:BQ$220,0)),"",VLOOKUP(QB$1,'Tactic Recode'!$A$1:$B$547,2,FALSE))</f>
        <v/>
      </c>
      <c r="QC70" t="str">
        <f>IF(ISERROR(MATCH(QC$1,'CSC Mitre'!BQ$1:BQ$220,0)),"",VLOOKUP(QC$1,'Tactic Recode'!$A$1:$B$547,2,FALSE))</f>
        <v/>
      </c>
      <c r="QD70" t="str">
        <f>IF(ISERROR(MATCH(QD$1,'CSC Mitre'!BQ$1:BQ$220,0)),"",VLOOKUP(QD$1,'Tactic Recode'!$A$1:$B$547,2,FALSE))</f>
        <v/>
      </c>
      <c r="QE70" t="str">
        <f>IF(ISERROR(MATCH(QE$1,'CSC Mitre'!BQ$1:BQ$220,0)),"",VLOOKUP(QE$1,'Tactic Recode'!$A$1:$B$547,2,FALSE))</f>
        <v/>
      </c>
      <c r="QF70" t="str">
        <f>IF(ISERROR(MATCH(QF$1,'CSC Mitre'!BQ$1:BQ$220,0)),"",VLOOKUP(QF$1,'Tactic Recode'!$A$1:$B$547,2,FALSE))</f>
        <v/>
      </c>
      <c r="QG70" t="str">
        <f>IF(ISERROR(MATCH(QG$1,'CSC Mitre'!BQ$1:BQ$220,0)),"",VLOOKUP(QG$1,'Tactic Recode'!$A$1:$B$547,2,FALSE))</f>
        <v/>
      </c>
      <c r="QH70" t="str">
        <f>IF(ISERROR(MATCH(QH$1,'CSC Mitre'!BQ$1:BQ$220,0)),"",VLOOKUP(QH$1,'Tactic Recode'!$A$1:$B$547,2,FALSE))</f>
        <v/>
      </c>
      <c r="QI70" t="str">
        <f>IF(ISERROR(MATCH(QI$1,'CSC Mitre'!BQ$1:BQ$220,0)),"",VLOOKUP(QI$1,'Tactic Recode'!$A$1:$B$547,2,FALSE))</f>
        <v/>
      </c>
      <c r="QJ70" t="str">
        <f>IF(ISERROR(MATCH(QJ$1,'CSC Mitre'!BQ$1:BQ$220,0)),"",VLOOKUP(QJ$1,'Tactic Recode'!$A$1:$B$547,2,FALSE))</f>
        <v/>
      </c>
      <c r="QK70" t="str">
        <f>IF(ISERROR(MATCH(QK$1,'CSC Mitre'!BQ$1:BQ$220,0)),"",VLOOKUP(QK$1,'Tactic Recode'!$A$1:$B$547,2,FALSE))</f>
        <v/>
      </c>
      <c r="QL70" t="str">
        <f>IF(ISERROR(MATCH(QL$1,'CSC Mitre'!BQ$1:BQ$220,0)),"",VLOOKUP(QL$1,'Tactic Recode'!$A$1:$B$547,2,FALSE))</f>
        <v/>
      </c>
      <c r="QM70" t="str">
        <f>IF(ISERROR(MATCH(QM$1,'CSC Mitre'!BQ$1:BQ$220,0)),"",VLOOKUP(QM$1,'Tactic Recode'!$A$1:$B$547,2,FALSE))</f>
        <v/>
      </c>
      <c r="QN70" t="str">
        <f>IF(ISERROR(MATCH(QN$1,'CSC Mitre'!BQ$1:BQ$220,0)),"",VLOOKUP(QN$1,'Tactic Recode'!$A$1:$B$547,2,FALSE))</f>
        <v/>
      </c>
      <c r="QO70" t="str">
        <f>IF(ISERROR(MATCH(QO$1,'CSC Mitre'!BQ$1:BQ$220,0)),"",VLOOKUP(QO$1,'Tactic Recode'!$A$1:$B$547,2,FALSE))</f>
        <v/>
      </c>
      <c r="QP70" t="str">
        <f>IF(ISERROR(MATCH(QP$1,'CSC Mitre'!BQ$1:BQ$220,0)),"",VLOOKUP(QP$1,'Tactic Recode'!$A$1:$B$547,2,FALSE))</f>
        <v/>
      </c>
      <c r="QQ70" t="str">
        <f>IF(ISERROR(MATCH(QQ$1,'CSC Mitre'!BQ$1:BQ$220,0)),"",VLOOKUP(QQ$1,'Tactic Recode'!$A$1:$B$547,2,FALSE))</f>
        <v/>
      </c>
      <c r="QR70" t="str">
        <f>IF(ISERROR(MATCH(QR$1,'CSC Mitre'!BQ$1:BQ$220,0)),"",VLOOKUP(QR$1,'Tactic Recode'!$A$1:$B$547,2,FALSE))</f>
        <v/>
      </c>
      <c r="QS70" t="str">
        <f>IF(ISERROR(MATCH(QS$1,'CSC Mitre'!BQ$1:BQ$220,0)),"",VLOOKUP(QS$1,'Tactic Recode'!$A$1:$B$547,2,FALSE))</f>
        <v/>
      </c>
      <c r="QT70" t="str">
        <f>IF(ISERROR(MATCH(QT$1,'CSC Mitre'!BQ$1:BQ$220,0)),"",VLOOKUP(QT$1,'Tactic Recode'!$A$1:$B$547,2,FALSE))</f>
        <v/>
      </c>
      <c r="QU70" t="str">
        <f>IF(ISERROR(MATCH(QU$1,'CSC Mitre'!BQ$1:BQ$220,0)),"",VLOOKUP(QU$1,'Tactic Recode'!$A$1:$B$547,2,FALSE))</f>
        <v/>
      </c>
      <c r="QV70" t="str">
        <f>IF(ISERROR(MATCH(QV$1,'CSC Mitre'!BQ$1:BQ$220,0)),"",VLOOKUP(QV$1,'Tactic Recode'!$A$1:$B$547,2,FALSE))</f>
        <v/>
      </c>
      <c r="QW70" t="str">
        <f>IF(ISERROR(MATCH(QW$1,'CSC Mitre'!BQ$1:BQ$220,0)),"",VLOOKUP(QW$1,'Tactic Recode'!$A$1:$B$547,2,FALSE))</f>
        <v/>
      </c>
      <c r="QX70" t="str">
        <f>IF(ISERROR(MATCH(QX$1,'CSC Mitre'!BQ$1:BQ$220,0)),"",VLOOKUP(QX$1,'Tactic Recode'!$A$1:$B$547,2,FALSE))</f>
        <v/>
      </c>
      <c r="QY70" t="str">
        <f>IF(ISERROR(MATCH(QY$1,'CSC Mitre'!BQ$1:BQ$220,0)),"",VLOOKUP(QY$1,'Tactic Recode'!$A$1:$B$547,2,FALSE))</f>
        <v/>
      </c>
      <c r="QZ70" t="str">
        <f>IF(ISERROR(MATCH(QZ$1,'CSC Mitre'!BQ$1:BQ$220,0)),"",VLOOKUP(QZ$1,'Tactic Recode'!$A$1:$B$547,2,FALSE))</f>
        <v/>
      </c>
      <c r="RA70" t="str">
        <f>IF(ISERROR(MATCH(RA$1,'CSC Mitre'!BQ$1:BQ$220,0)),"",VLOOKUP(RA$1,'Tactic Recode'!$A$1:$B$547,2,FALSE))</f>
        <v/>
      </c>
      <c r="RB70" t="str">
        <f>IF(ISERROR(MATCH(RB$1,'CSC Mitre'!BQ$1:BQ$220,0)),"",VLOOKUP(RB$1,'Tactic Recode'!$A$1:$B$547,2,FALSE))</f>
        <v/>
      </c>
      <c r="RC70" t="str">
        <f>IF(ISERROR(MATCH(RC$1,'CSC Mitre'!BQ$1:BQ$220,0)),"",VLOOKUP(RC$1,'Tactic Recode'!$A$1:$B$547,2,FALSE))</f>
        <v/>
      </c>
      <c r="RD70" t="str">
        <f>IF(ISERROR(MATCH(RD$1,'CSC Mitre'!BQ$1:BQ$220,0)),"",VLOOKUP(RD$1,'Tactic Recode'!$A$1:$B$547,2,FALSE))</f>
        <v/>
      </c>
      <c r="RE70" t="str">
        <f>IF(ISERROR(MATCH(RE$1,'CSC Mitre'!BQ$1:BQ$220,0)),"",VLOOKUP(RE$1,'Tactic Recode'!$A$1:$B$547,2,FALSE))</f>
        <v/>
      </c>
      <c r="RF70" t="str">
        <f>IF(ISERROR(MATCH(RF$1,'CSC Mitre'!BQ$1:BQ$220,0)),"",VLOOKUP(RF$1,'Tactic Recode'!$A$1:$B$547,2,FALSE))</f>
        <v/>
      </c>
      <c r="RG70" t="str">
        <f>IF(ISERROR(MATCH(RG$1,'CSC Mitre'!BQ$1:BQ$220,0)),"",VLOOKUP(RG$1,'Tactic Recode'!$A$1:$B$547,2,FALSE))</f>
        <v/>
      </c>
      <c r="RH70" t="str">
        <f>IF(ISERROR(MATCH(RH$1,'CSC Mitre'!BQ$1:BQ$220,0)),"",VLOOKUP(RH$1,'Tactic Recode'!$A$1:$B$547,2,FALSE))</f>
        <v/>
      </c>
      <c r="RI70" t="str">
        <f>IF(ISERROR(MATCH(RI$1,'CSC Mitre'!BQ$1:BQ$220,0)),"",VLOOKUP(RI$1,'Tactic Recode'!$A$1:$B$547,2,FALSE))</f>
        <v/>
      </c>
      <c r="RJ70" t="str">
        <f>IF(ISERROR(MATCH(RJ$1,'CSC Mitre'!BQ$1:BQ$220,0)),"",VLOOKUP(RJ$1,'Tactic Recode'!$A$1:$B$547,2,FALSE))</f>
        <v/>
      </c>
      <c r="RK70" t="str">
        <f>IF(ISERROR(MATCH(RK$1,'CSC Mitre'!BQ$1:BQ$220,0)),"",VLOOKUP(RK$1,'Tactic Recode'!$A$1:$B$547,2,FALSE))</f>
        <v/>
      </c>
      <c r="RL70" t="str">
        <f>IF(ISERROR(MATCH(RL$1,'CSC Mitre'!BQ$1:BQ$220,0)),"",VLOOKUP(RL$1,'Tactic Recode'!$A$1:$B$547,2,FALSE))</f>
        <v/>
      </c>
      <c r="RM70" t="str">
        <f>IF(ISERROR(MATCH(RM$1,'CSC Mitre'!BQ$1:BQ$220,0)),"",VLOOKUP(RM$1,'Tactic Recode'!$A$1:$B$547,2,FALSE))</f>
        <v/>
      </c>
      <c r="RN70" t="str">
        <f>IF(ISERROR(MATCH(RN$1,'CSC Mitre'!BQ$1:BQ$220,0)),"",VLOOKUP(RN$1,'Tactic Recode'!$A$1:$B$547,2,FALSE))</f>
        <v/>
      </c>
      <c r="RO70" t="str">
        <f>IF(ISERROR(MATCH(RO$1,'CSC Mitre'!BQ$1:BQ$220,0)),"",VLOOKUP(RO$1,'Tactic Recode'!$A$1:$B$547,2,FALSE))</f>
        <v/>
      </c>
      <c r="RP70" t="str">
        <f>IF(ISERROR(MATCH(RP$1,'CSC Mitre'!BQ$1:BQ$220,0)),"",VLOOKUP(RP$1,'Tactic Recode'!$A$1:$B$547,2,FALSE))</f>
        <v/>
      </c>
      <c r="RQ70" t="str">
        <f>IF(ISERROR(MATCH(RQ$1,'CSC Mitre'!BQ$1:BQ$220,0)),"",VLOOKUP(RQ$1,'Tactic Recode'!$A$1:$B$547,2,FALSE))</f>
        <v/>
      </c>
      <c r="RR70" t="str">
        <f>IF(ISERROR(MATCH(RR$1,'CSC Mitre'!BQ$1:BQ$220,0)),"",VLOOKUP(RR$1,'Tactic Recode'!$A$1:$B$547,2,FALSE))</f>
        <v/>
      </c>
      <c r="RS70" t="str">
        <f>IF(ISERROR(MATCH(RS$1,'CSC Mitre'!BQ$1:BQ$220,0)),"",VLOOKUP(RS$1,'Tactic Recode'!$A$1:$B$547,2,FALSE))</f>
        <v/>
      </c>
      <c r="RT70" t="str">
        <f>IF(ISERROR(MATCH(RT$1,'CSC Mitre'!BQ$1:BQ$220,0)),"",VLOOKUP(RT$1,'Tactic Recode'!$A$1:$B$547,2,FALSE))</f>
        <v/>
      </c>
      <c r="RU70" t="str">
        <f>IF(ISERROR(MATCH(RU$1,'CSC Mitre'!BQ$1:BQ$220,0)),"",VLOOKUP(RU$1,'Tactic Recode'!$A$1:$B$547,2,FALSE))</f>
        <v/>
      </c>
      <c r="RV70" t="str">
        <f>IF(ISERROR(MATCH(RV$1,'CSC Mitre'!BQ$1:BQ$220,0)),"",VLOOKUP(RV$1,'Tactic Recode'!$A$1:$B$547,2,FALSE))</f>
        <v/>
      </c>
      <c r="RW70" t="str">
        <f>IF(ISERROR(MATCH(RW$1,'CSC Mitre'!BQ$1:BQ$220,0)),"",VLOOKUP(RW$1,'Tactic Recode'!$A$1:$B$547,2,FALSE))</f>
        <v/>
      </c>
      <c r="RX70" t="str">
        <f>IF(ISERROR(MATCH(RX$1,'CSC Mitre'!BQ$1:BQ$220,0)),"",VLOOKUP(RX$1,'Tactic Recode'!$A$1:$B$547,2,FALSE))</f>
        <v/>
      </c>
      <c r="RY70" t="str">
        <f>IF(ISERROR(MATCH(RY$1,'CSC Mitre'!BQ$1:BQ$220,0)),"",VLOOKUP(RY$1,'Tactic Recode'!$A$1:$B$547,2,FALSE))</f>
        <v/>
      </c>
      <c r="RZ70" t="str">
        <f>IF(ISERROR(MATCH(RZ$1,'CSC Mitre'!BQ$1:BQ$220,0)),"",VLOOKUP(RZ$1,'Tactic Recode'!$A$1:$B$547,2,FALSE))</f>
        <v/>
      </c>
      <c r="SA70" t="str">
        <f>IF(ISERROR(MATCH(SA$1,'CSC Mitre'!BQ$1:BQ$220,0)),"",VLOOKUP(SA$1,'Tactic Recode'!$A$1:$B$547,2,FALSE))</f>
        <v/>
      </c>
      <c r="SB70" t="str">
        <f>IF(ISERROR(MATCH(SB$1,'CSC Mitre'!BQ$1:BQ$220,0)),"",VLOOKUP(SB$1,'Tactic Recode'!$A$1:$B$547,2,FALSE))</f>
        <v/>
      </c>
      <c r="SC70" t="str">
        <f>IF(ISERROR(MATCH(SC$1,'CSC Mitre'!BQ$1:BQ$220,0)),"",VLOOKUP(SC$1,'Tactic Recode'!$A$1:$B$547,2,FALSE))</f>
        <v/>
      </c>
      <c r="SD70" t="str">
        <f>IF(ISERROR(MATCH(SD$1,'CSC Mitre'!BQ$1:BQ$220,0)),"",VLOOKUP(SD$1,'Tactic Recode'!$A$1:$B$547,2,FALSE))</f>
        <v/>
      </c>
      <c r="SE70" t="str">
        <f>IF(ISERROR(MATCH(SE$1,'CSC Mitre'!BQ$1:BQ$220,0)),"",VLOOKUP(SE$1,'Tactic Recode'!$A$1:$B$547,2,FALSE))</f>
        <v/>
      </c>
      <c r="SF70" t="str">
        <f>IF(ISERROR(MATCH(SF$1,'CSC Mitre'!BQ$1:BQ$220,0)),"",VLOOKUP(SF$1,'Tactic Recode'!$A$1:$B$547,2,FALSE))</f>
        <v/>
      </c>
      <c r="SG70" t="str">
        <f>IF(ISERROR(MATCH(SG$1,'CSC Mitre'!BQ$1:BQ$220,0)),"",VLOOKUP(SG$1,'Tactic Recode'!$A$1:$B$547,2,FALSE))</f>
        <v/>
      </c>
      <c r="SH70" t="str">
        <f>IF(ISERROR(MATCH(SH$1,'CSC Mitre'!BQ$1:BQ$220,0)),"",VLOOKUP(SH$1,'Tactic Recode'!$A$1:$B$547,2,FALSE))</f>
        <v/>
      </c>
      <c r="SI70" t="str">
        <f>IF(ISERROR(MATCH(SI$1,'CSC Mitre'!BQ$1:BQ$220,0)),"",VLOOKUP(SI$1,'Tactic Recode'!$A$1:$B$547,2,FALSE))</f>
        <v/>
      </c>
      <c r="SJ70" t="str">
        <f>IF(ISERROR(MATCH(SJ$1,'CSC Mitre'!BQ$1:BQ$220,0)),"",VLOOKUP(SJ$1,'Tactic Recode'!$A$1:$B$547,2,FALSE))</f>
        <v/>
      </c>
      <c r="SK70" t="str">
        <f>IF(ISERROR(MATCH(SK$1,'CSC Mitre'!BQ$1:BQ$220,0)),"",VLOOKUP(SK$1,'Tactic Recode'!$A$1:$B$547,2,FALSE))</f>
        <v/>
      </c>
      <c r="SL70" t="str">
        <f>IF(ISERROR(MATCH(SL$1,'CSC Mitre'!BQ$1:BQ$220,0)),"",VLOOKUP(SL$1,'Tactic Recode'!$A$1:$B$547,2,FALSE))</f>
        <v/>
      </c>
      <c r="SM70" t="str">
        <f>IF(ISERROR(MATCH(SM$1,'CSC Mitre'!BQ$1:BQ$220,0)),"",VLOOKUP(SM$1,'Tactic Recode'!$A$1:$B$547,2,FALSE))</f>
        <v/>
      </c>
      <c r="SN70" t="str">
        <f>IF(ISERROR(MATCH(SN$1,'CSC Mitre'!BQ$1:BQ$220,0)),"",VLOOKUP(SN$1,'Tactic Recode'!$A$1:$B$547,2,FALSE))</f>
        <v/>
      </c>
      <c r="SO70" t="str">
        <f>IF(ISERROR(MATCH(SO$1,'CSC Mitre'!BQ$1:BQ$220,0)),"",VLOOKUP(SO$1,'Tactic Recode'!$A$1:$B$547,2,FALSE))</f>
        <v/>
      </c>
      <c r="SP70" t="str">
        <f>IF(ISERROR(MATCH(SP$1,'CSC Mitre'!BQ$1:BQ$220,0)),"",VLOOKUP(SP$1,'Tactic Recode'!$A$1:$B$547,2,FALSE))</f>
        <v/>
      </c>
      <c r="SQ70" t="str">
        <f>IF(ISERROR(MATCH(SQ$1,'CSC Mitre'!BQ$1:BQ$220,0)),"",VLOOKUP(SQ$1,'Tactic Recode'!$A$1:$B$547,2,FALSE))</f>
        <v/>
      </c>
      <c r="SR70" t="str">
        <f>IF(ISERROR(MATCH(SR$1,'CSC Mitre'!BQ$1:BQ$220,0)),"",VLOOKUP(SR$1,'Tactic Recode'!$A$1:$B$547,2,FALSE))</f>
        <v/>
      </c>
      <c r="SS70" t="str">
        <f>IF(ISERROR(MATCH(SS$1,'CSC Mitre'!BQ$1:BQ$220,0)),"",VLOOKUP(SS$1,'Tactic Recode'!$A$1:$B$547,2,FALSE))</f>
        <v/>
      </c>
      <c r="ST70" t="str">
        <f>IF(ISERROR(MATCH(ST$1,'CSC Mitre'!BQ$1:BQ$220,0)),"",VLOOKUP(ST$1,'Tactic Recode'!$A$1:$B$547,2,FALSE))</f>
        <v/>
      </c>
      <c r="SU70" t="str">
        <f>IF(ISERROR(MATCH(SU$1,'CSC Mitre'!BQ$1:BQ$220,0)),"",VLOOKUP(SU$1,'Tactic Recode'!$A$1:$B$547,2,FALSE))</f>
        <v/>
      </c>
      <c r="SV70" t="str">
        <f>IF(ISERROR(MATCH(SV$1,'CSC Mitre'!BQ$1:BQ$220,0)),"",VLOOKUP(SV$1,'Tactic Recode'!$A$1:$B$547,2,FALSE))</f>
        <v/>
      </c>
      <c r="SW70" t="str">
        <f>IF(ISERROR(MATCH(SW$1,'CSC Mitre'!BQ$1:BQ$220,0)),"",VLOOKUP(SW$1,'Tactic Recode'!$A$1:$B$547,2,FALSE))</f>
        <v/>
      </c>
      <c r="SX70" t="str">
        <f>IF(ISERROR(MATCH(SX$1,'CSC Mitre'!BQ$1:BQ$220,0)),"",VLOOKUP(SX$1,'Tactic Recode'!$A$1:$B$547,2,FALSE))</f>
        <v/>
      </c>
      <c r="SY70" t="str">
        <f>IF(ISERROR(MATCH(SY$1,'CSC Mitre'!BQ$1:BQ$220,0)),"",VLOOKUP(SY$1,'Tactic Recode'!$A$1:$B$547,2,FALSE))</f>
        <v/>
      </c>
      <c r="SZ70" t="str">
        <f>IF(ISERROR(MATCH(SZ$1,'CSC Mitre'!BQ$1:BQ$220,0)),"",VLOOKUP(SZ$1,'Tactic Recode'!$A$1:$B$547,2,FALSE))</f>
        <v/>
      </c>
      <c r="TA70" t="str">
        <f>IF(ISERROR(MATCH(TA$1,'CSC Mitre'!BQ$1:BQ$220,0)),"",VLOOKUP(TA$1,'Tactic Recode'!$A$1:$B$547,2,FALSE))</f>
        <v/>
      </c>
      <c r="TB70" t="str">
        <f>IF(ISERROR(MATCH(TB$1,'CSC Mitre'!BQ$1:BQ$220,0)),"",VLOOKUP(TB$1,'Tactic Recode'!$A$1:$B$547,2,FALSE))</f>
        <v/>
      </c>
      <c r="TC70" t="str">
        <f>IF(ISERROR(MATCH(TC$1,'CSC Mitre'!BQ$1:BQ$220,0)),"",VLOOKUP(TC$1,'Tactic Recode'!$A$1:$B$547,2,FALSE))</f>
        <v/>
      </c>
      <c r="TD70" t="str">
        <f>IF(ISERROR(MATCH(TD$1,'CSC Mitre'!BQ$1:BQ$220,0)),"",VLOOKUP(TD$1,'Tactic Recode'!$A$1:$B$547,2,FALSE))</f>
        <v/>
      </c>
      <c r="TE70" t="str">
        <f>IF(ISERROR(MATCH(TE$1,'CSC Mitre'!BQ$1:BQ$220,0)),"",VLOOKUP(TE$1,'Tactic Recode'!$A$1:$B$547,2,FALSE))</f>
        <v/>
      </c>
      <c r="TF70" t="str">
        <f>IF(ISERROR(MATCH(TF$1,'CSC Mitre'!BQ$1:BQ$220,0)),"",VLOOKUP(TF$1,'Tactic Recode'!$A$1:$B$547,2,FALSE))</f>
        <v/>
      </c>
      <c r="TG70" t="str">
        <f>IF(ISERROR(MATCH(TG$1,'CSC Mitre'!BQ$1:BQ$220,0)),"",VLOOKUP(TG$1,'Tactic Recode'!$A$1:$B$547,2,FALSE))</f>
        <v/>
      </c>
      <c r="TH70" t="str">
        <f>IF(ISERROR(MATCH(TH$1,'CSC Mitre'!BQ$1:BQ$220,0)),"",VLOOKUP(TH$1,'Tactic Recode'!$A$1:$B$547,2,FALSE))</f>
        <v/>
      </c>
      <c r="TI70" t="str">
        <f>IF(ISERROR(MATCH(TI$1,'CSC Mitre'!BQ$1:BQ$220,0)),"",VLOOKUP(TI$1,'Tactic Recode'!$A$1:$B$547,2,FALSE))</f>
        <v/>
      </c>
      <c r="TJ70" t="str">
        <f>IF(ISERROR(MATCH(TJ$1,'CSC Mitre'!BQ$1:BQ$220,0)),"",VLOOKUP(TJ$1,'Tactic Recode'!$A$1:$B$547,2,FALSE))</f>
        <v/>
      </c>
      <c r="TK70" t="str">
        <f>IF(ISERROR(MATCH(TK$1,'CSC Mitre'!BQ$1:BQ$220,0)),"",VLOOKUP(TK$1,'Tactic Recode'!$A$1:$B$547,2,FALSE))</f>
        <v/>
      </c>
      <c r="TL70" t="str">
        <f>IF(ISERROR(MATCH(TL$1,'CSC Mitre'!BQ$1:BQ$220,0)),"",VLOOKUP(TL$1,'Tactic Recode'!$A$1:$B$547,2,FALSE))</f>
        <v/>
      </c>
      <c r="TM70" t="str">
        <f>IF(ISERROR(MATCH(TM$1,'CSC Mitre'!BQ$1:BQ$220,0)),"",VLOOKUP(TM$1,'Tactic Recode'!$A$1:$B$547,2,FALSE))</f>
        <v/>
      </c>
      <c r="TN70" t="str">
        <f>IF(ISERROR(MATCH(TN$1,'CSC Mitre'!BQ$1:BQ$220,0)),"",VLOOKUP(TN$1,'Tactic Recode'!$A$1:$B$547,2,FALSE))</f>
        <v/>
      </c>
      <c r="TO70" t="str">
        <f>IF(ISERROR(MATCH(TO$1,'CSC Mitre'!BQ$1:BQ$220,0)),"",VLOOKUP(TO$1,'Tactic Recode'!$A$1:$B$547,2,FALSE))</f>
        <v/>
      </c>
      <c r="TP70" t="str">
        <f>IF(ISERROR(MATCH(TP$1,'CSC Mitre'!BQ$1:BQ$220,0)),"",VLOOKUP(TP$1,'Tactic Recode'!$A$1:$B$547,2,FALSE))</f>
        <v/>
      </c>
      <c r="TQ70" t="str">
        <f>IF(ISERROR(MATCH(TQ$1,'CSC Mitre'!BQ$1:BQ$220,0)),"",VLOOKUP(TQ$1,'Tactic Recode'!$A$1:$B$547,2,FALSE))</f>
        <v/>
      </c>
      <c r="TR70" t="str">
        <f>IF(ISERROR(MATCH(TR$1,'CSC Mitre'!BQ$1:BQ$220,0)),"",VLOOKUP(TR$1,'Tactic Recode'!$A$1:$B$547,2,FALSE))</f>
        <v/>
      </c>
      <c r="TS70" t="str">
        <f>IF(ISERROR(MATCH(TS$1,'CSC Mitre'!BQ$1:BQ$220,0)),"",VLOOKUP(TS$1,'Tactic Recode'!$A$1:$B$547,2,FALSE))</f>
        <v/>
      </c>
      <c r="TT70" t="str">
        <f>IF(ISERROR(MATCH(TT$1,'CSC Mitre'!BQ$1:BQ$220,0)),"",VLOOKUP(TT$1,'Tactic Recode'!$A$1:$B$547,2,FALSE))</f>
        <v/>
      </c>
      <c r="TU70" t="str">
        <f>IF(ISERROR(MATCH(TU$1,'CSC Mitre'!BQ$1:BQ$220,0)),"",VLOOKUP(TU$1,'Tactic Recode'!$A$1:$B$547,2,FALSE))</f>
        <v/>
      </c>
      <c r="TV70" t="str">
        <f>IF(ISERROR(MATCH(TV$1,'CSC Mitre'!BQ$1:BQ$220,0)),"",VLOOKUP(TV$1,'Tactic Recode'!$A$1:$B$547,2,FALSE))</f>
        <v/>
      </c>
      <c r="TW70" t="str">
        <f>IF(ISERROR(MATCH(TW$1,'CSC Mitre'!BQ$1:BQ$220,0)),"",VLOOKUP(TW$1,'Tactic Recode'!$A$1:$B$547,2,FALSE))</f>
        <v/>
      </c>
      <c r="TX70" t="str">
        <f>IF(ISERROR(MATCH(TX$1,'CSC Mitre'!BQ$1:BQ$220,0)),"",VLOOKUP(TX$1,'Tactic Recode'!$A$1:$B$547,2,FALSE))</f>
        <v/>
      </c>
      <c r="TY70" t="str">
        <f>IF(ISERROR(MATCH(TY$1,'CSC Mitre'!BQ$1:BQ$220,0)),"",VLOOKUP(TY$1,'Tactic Recode'!$A$1:$B$547,2,FALSE))</f>
        <v/>
      </c>
      <c r="TZ70" t="str">
        <f>IF(ISERROR(MATCH(TZ$1,'CSC Mitre'!BQ$1:BQ$220,0)),"",VLOOKUP(TZ$1,'Tactic Recode'!$A$1:$B$547,2,FALSE))</f>
        <v/>
      </c>
      <c r="UA70" t="str">
        <f>IF(ISERROR(MATCH(UA$1,'CSC Mitre'!BQ$1:BQ$220,0)),"",VLOOKUP(UA$1,'Tactic Recode'!$A$1:$B$547,2,FALSE))</f>
        <v/>
      </c>
      <c r="UB70" t="str">
        <f>IF(ISERROR(MATCH(UB$1,'CSC Mitre'!BQ$1:BQ$220,0)),"",VLOOKUP(UB$1,'Tactic Recode'!$A$1:$B$547,2,FALSE))</f>
        <v/>
      </c>
    </row>
    <row r="71" spans="1:548" x14ac:dyDescent="0.25">
      <c r="A71" s="59" t="s">
        <v>467</v>
      </c>
      <c r="B71" t="str">
        <f>IF(ISERROR(MATCH(B$1,'CSC Mitre'!BR$1:BR$220,0)),"",VLOOKUP(B$1,'Tactic Recode'!$A$1:$B$547,2,FALSE))</f>
        <v/>
      </c>
      <c r="C71" t="str">
        <f>IF(ISERROR(MATCH(C$1,'CSC Mitre'!BR$1:BR$220,0)),"",VLOOKUP(C$1,'Tactic Recode'!$A$1:$B$547,2,FALSE))</f>
        <v/>
      </c>
      <c r="D71" t="str">
        <f>IF(ISERROR(MATCH(D$1,'CSC Mitre'!BR$1:BR$220,0)),"",VLOOKUP(D$1,'Tactic Recode'!$A$1:$B$547,2,FALSE))</f>
        <v/>
      </c>
      <c r="E71" t="str">
        <f>IF(ISERROR(MATCH(E$1,'CSC Mitre'!BR$1:BR$220,0)),"",VLOOKUP(E$1,'Tactic Recode'!$A$1:$B$547,2,FALSE))</f>
        <v/>
      </c>
      <c r="F71" t="str">
        <f>IF(ISERROR(MATCH(F$1,'CSC Mitre'!BR$1:BR$220,0)),"",VLOOKUP(F$1,'Tactic Recode'!$A$1:$B$547,2,FALSE))</f>
        <v/>
      </c>
      <c r="G71" t="str">
        <f>IF(ISERROR(MATCH(G$1,'CSC Mitre'!BR$1:BR$220,0)),"",VLOOKUP(G$1,'Tactic Recode'!$A$1:$B$547,2,FALSE))</f>
        <v/>
      </c>
      <c r="H71" t="str">
        <f>IF(ISERROR(MATCH(H$1,'CSC Mitre'!BR$1:BR$220,0)),"",VLOOKUP(H$1,'Tactic Recode'!$A$1:$B$547,2,FALSE))</f>
        <v/>
      </c>
      <c r="I71" t="str">
        <f>IF(ISERROR(MATCH(I$1,'CSC Mitre'!BR$1:BR$220,0)),"",VLOOKUP(I$1,'Tactic Recode'!$A$1:$B$547,2,FALSE))</f>
        <v/>
      </c>
      <c r="J71" t="str">
        <f>IF(ISERROR(MATCH(J$1,'CSC Mitre'!BR$1:BR$220,0)),"",VLOOKUP(J$1,'Tactic Recode'!$A$1:$B$547,2,FALSE))</f>
        <v/>
      </c>
      <c r="K71" t="str">
        <f>IF(ISERROR(MATCH(K$1,'CSC Mitre'!BR$1:BR$220,0)),"",VLOOKUP(K$1,'Tactic Recode'!$A$1:$B$547,2,FALSE))</f>
        <v/>
      </c>
      <c r="L71" t="str">
        <f>IF(ISERROR(MATCH(L$1,'CSC Mitre'!BR$1:BR$220,0)),"",VLOOKUP(L$1,'Tactic Recode'!$A$1:$B$547,2,FALSE))</f>
        <v/>
      </c>
      <c r="M71" t="str">
        <f>IF(ISERROR(MATCH(M$1,'CSC Mitre'!BR$1:BR$220,0)),"",VLOOKUP(M$1,'Tactic Recode'!$A$1:$B$547,2,FALSE))</f>
        <v/>
      </c>
      <c r="N71" t="str">
        <f>IF(ISERROR(MATCH(N$1,'CSC Mitre'!BR$1:BR$220,0)),"",VLOOKUP(N$1,'Tactic Recode'!$A$1:$B$547,2,FALSE))</f>
        <v/>
      </c>
      <c r="O71" t="str">
        <f>IF(ISERROR(MATCH(O$1,'CSC Mitre'!BR$1:BR$220,0)),"",VLOOKUP(O$1,'Tactic Recode'!$A$1:$B$547,2,FALSE))</f>
        <v/>
      </c>
      <c r="P71" t="str">
        <f>IF(ISERROR(MATCH(P$1,'CSC Mitre'!BR$1:BR$220,0)),"",VLOOKUP(P$1,'Tactic Recode'!$A$1:$B$547,2,FALSE))</f>
        <v/>
      </c>
      <c r="Q71" t="str">
        <f>IF(ISERROR(MATCH(Q$1,'CSC Mitre'!BR$1:BR$220,0)),"",VLOOKUP(Q$1,'Tactic Recode'!$A$1:$B$547,2,FALSE))</f>
        <v/>
      </c>
      <c r="R71" t="str">
        <f>IF(ISERROR(MATCH(R$1,'CSC Mitre'!BR$1:BR$220,0)),"",VLOOKUP(R$1,'Tactic Recode'!$A$1:$B$547,2,FALSE))</f>
        <v/>
      </c>
      <c r="S71" t="str">
        <f>IF(ISERROR(MATCH(S$1,'CSC Mitre'!BR$1:BR$220,0)),"",VLOOKUP(S$1,'Tactic Recode'!$A$1:$B$547,2,FALSE))</f>
        <v/>
      </c>
      <c r="T71" t="str">
        <f>IF(ISERROR(MATCH(T$1,'CSC Mitre'!BR$1:BR$220,0)),"",VLOOKUP(T$1,'Tactic Recode'!$A$1:$B$547,2,FALSE))</f>
        <v/>
      </c>
      <c r="U71" t="str">
        <f>IF(ISERROR(MATCH(U$1,'CSC Mitre'!BR$1:BR$220,0)),"",VLOOKUP(U$1,'Tactic Recode'!$A$1:$B$547,2,FALSE))</f>
        <v/>
      </c>
      <c r="V71" t="str">
        <f>IF(ISERROR(MATCH(V$1,'CSC Mitre'!BR$1:BR$220,0)),"",VLOOKUP(V$1,'Tactic Recode'!$A$1:$B$547,2,FALSE))</f>
        <v/>
      </c>
      <c r="W71" t="str">
        <f>IF(ISERROR(MATCH(W$1,'CSC Mitre'!BR$1:BR$220,0)),"",VLOOKUP(W$1,'Tactic Recode'!$A$1:$B$547,2,FALSE))</f>
        <v/>
      </c>
      <c r="X71" t="str">
        <f>IF(ISERROR(MATCH(X$1,'CSC Mitre'!BR$1:BR$220,0)),"",VLOOKUP(X$1,'Tactic Recode'!$A$1:$B$547,2,FALSE))</f>
        <v/>
      </c>
      <c r="Y71" t="str">
        <f>IF(ISERROR(MATCH(Y$1,'CSC Mitre'!BR$1:BR$220,0)),"",VLOOKUP(Y$1,'Tactic Recode'!$A$1:$B$547,2,FALSE))</f>
        <v/>
      </c>
      <c r="Z71" t="str">
        <f>IF(ISERROR(MATCH(Z$1,'CSC Mitre'!BR$1:BR$220,0)),"",VLOOKUP(Z$1,'Tactic Recode'!$A$1:$B$547,2,FALSE))</f>
        <v/>
      </c>
      <c r="AA71" t="str">
        <f>IF(ISERROR(MATCH(AA$1,'CSC Mitre'!BR$1:BR$220,0)),"",VLOOKUP(AA$1,'Tactic Recode'!$A$1:$B$547,2,FALSE))</f>
        <v/>
      </c>
      <c r="AB71" t="str">
        <f>IF(ISERROR(MATCH(AB$1,'CSC Mitre'!BR$1:BR$220,0)),"",VLOOKUP(AB$1,'Tactic Recode'!$A$1:$B$547,2,FALSE))</f>
        <v/>
      </c>
      <c r="AC71" t="str">
        <f>IF(ISERROR(MATCH(AC$1,'CSC Mitre'!BR$1:BR$220,0)),"",VLOOKUP(AC$1,'Tactic Recode'!$A$1:$B$547,2,FALSE))</f>
        <v/>
      </c>
      <c r="AD71" t="str">
        <f>IF(ISERROR(MATCH(AD$1,'CSC Mitre'!BR$1:BR$220,0)),"",VLOOKUP(AD$1,'Tactic Recode'!$A$1:$B$547,2,FALSE))</f>
        <v/>
      </c>
      <c r="AE71" t="str">
        <f>IF(ISERROR(MATCH(AE$1,'CSC Mitre'!BR$1:BR$220,0)),"",VLOOKUP(AE$1,'Tactic Recode'!$A$1:$B$547,2,FALSE))</f>
        <v/>
      </c>
      <c r="AF71" t="str">
        <f>IF(ISERROR(MATCH(AF$1,'CSC Mitre'!BR$1:BR$220,0)),"",VLOOKUP(AF$1,'Tactic Recode'!$A$1:$B$547,2,FALSE))</f>
        <v/>
      </c>
      <c r="AG71" t="str">
        <f>IF(ISERROR(MATCH(AG$1,'CSC Mitre'!BR$1:BR$220,0)),"",VLOOKUP(AG$1,'Tactic Recode'!$A$1:$B$547,2,FALSE))</f>
        <v/>
      </c>
      <c r="AH71" t="str">
        <f>IF(ISERROR(MATCH(AH$1,'CSC Mitre'!BR$1:BR$220,0)),"",VLOOKUP(AH$1,'Tactic Recode'!$A$1:$B$547,2,FALSE))</f>
        <v/>
      </c>
      <c r="AI71" t="str">
        <f>IF(ISERROR(MATCH(AI$1,'CSC Mitre'!BR$1:BR$220,0)),"",VLOOKUP(AI$1,'Tactic Recode'!$A$1:$B$547,2,FALSE))</f>
        <v/>
      </c>
      <c r="AJ71" t="str">
        <f>IF(ISERROR(MATCH(AJ$1,'CSC Mitre'!BR$1:BR$220,0)),"",VLOOKUP(AJ$1,'Tactic Recode'!$A$1:$B$547,2,FALSE))</f>
        <v/>
      </c>
      <c r="AK71" t="str">
        <f>IF(ISERROR(MATCH(AK$1,'CSC Mitre'!BR$1:BR$220,0)),"",VLOOKUP(AK$1,'Tactic Recode'!$A$1:$B$547,2,FALSE))</f>
        <v/>
      </c>
      <c r="AL71" t="str">
        <f>IF(ISERROR(MATCH(AL$1,'CSC Mitre'!BR$1:BR$220,0)),"",VLOOKUP(AL$1,'Tactic Recode'!$A$1:$B$547,2,FALSE))</f>
        <v/>
      </c>
      <c r="AM71" t="str">
        <f>IF(ISERROR(MATCH(AM$1,'CSC Mitre'!BR$1:BR$220,0)),"",VLOOKUP(AM$1,'Tactic Recode'!$A$1:$B$547,2,FALSE))</f>
        <v/>
      </c>
      <c r="AN71" t="str">
        <f>IF(ISERROR(MATCH(AN$1,'CSC Mitre'!BR$1:BR$220,0)),"",VLOOKUP(AN$1,'Tactic Recode'!$A$1:$B$547,2,FALSE))</f>
        <v/>
      </c>
      <c r="AO71" t="str">
        <f>IF(ISERROR(MATCH(AO$1,'CSC Mitre'!BR$1:BR$220,0)),"",VLOOKUP(AO$1,'Tactic Recode'!$A$1:$B$547,2,FALSE))</f>
        <v/>
      </c>
      <c r="AP71" t="str">
        <f>IF(ISERROR(MATCH(AP$1,'CSC Mitre'!BR$1:BR$220,0)),"",VLOOKUP(AP$1,'Tactic Recode'!$A$1:$B$547,2,FALSE))</f>
        <v/>
      </c>
      <c r="AQ71" t="str">
        <f>IF(ISERROR(MATCH(AQ$1,'CSC Mitre'!BR$1:BR$220,0)),"",VLOOKUP(AQ$1,'Tactic Recode'!$A$1:$B$547,2,FALSE))</f>
        <v/>
      </c>
      <c r="AR71" t="str">
        <f>IF(ISERROR(MATCH(AR$1,'CSC Mitre'!BR$1:BR$220,0)),"",VLOOKUP(AR$1,'Tactic Recode'!$A$1:$B$547,2,FALSE))</f>
        <v/>
      </c>
      <c r="AS71" t="str">
        <f>IF(ISERROR(MATCH(AS$1,'CSC Mitre'!BR$1:BR$220,0)),"",VLOOKUP(AS$1,'Tactic Recode'!$A$1:$B$547,2,FALSE))</f>
        <v/>
      </c>
      <c r="AT71" t="str">
        <f>IF(ISERROR(MATCH(AT$1,'CSC Mitre'!BR$1:BR$220,0)),"",VLOOKUP(AT$1,'Tactic Recode'!$A$1:$B$547,2,FALSE))</f>
        <v/>
      </c>
      <c r="AU71" t="str">
        <f>IF(ISERROR(MATCH(AU$1,'CSC Mitre'!BR$1:BR$220,0)),"",VLOOKUP(AU$1,'Tactic Recode'!$A$1:$B$547,2,FALSE))</f>
        <v/>
      </c>
      <c r="AV71" t="str">
        <f>IF(ISERROR(MATCH(AV$1,'CSC Mitre'!BR$1:BR$220,0)),"",VLOOKUP(AV$1,'Tactic Recode'!$A$1:$B$547,2,FALSE))</f>
        <v/>
      </c>
      <c r="AW71" t="str">
        <f>IF(ISERROR(MATCH(AW$1,'CSC Mitre'!BR$1:BR$220,0)),"",VLOOKUP(AW$1,'Tactic Recode'!$A$1:$B$547,2,FALSE))</f>
        <v/>
      </c>
      <c r="AX71" t="str">
        <f>IF(ISERROR(MATCH(AX$1,'CSC Mitre'!BR$1:BR$220,0)),"",VLOOKUP(AX$1,'Tactic Recode'!$A$1:$B$547,2,FALSE))</f>
        <v/>
      </c>
      <c r="AY71" t="str">
        <f>IF(ISERROR(MATCH(AY$1,'CSC Mitre'!BR$1:BR$220,0)),"",VLOOKUP(AY$1,'Tactic Recode'!$A$1:$B$547,2,FALSE))</f>
        <v/>
      </c>
      <c r="AZ71" t="str">
        <f>IF(ISERROR(MATCH(AZ$1,'CSC Mitre'!BR$1:BR$220,0)),"",VLOOKUP(AZ$1,'Tactic Recode'!$A$1:$B$547,2,FALSE))</f>
        <v/>
      </c>
      <c r="BA71" t="str">
        <f>IF(ISERROR(MATCH(BA$1,'CSC Mitre'!BR$1:BR$220,0)),"",VLOOKUP(BA$1,'Tactic Recode'!$A$1:$B$547,2,FALSE))</f>
        <v/>
      </c>
      <c r="BB71" t="str">
        <f>IF(ISERROR(MATCH(BB$1,'CSC Mitre'!BR$1:BR$220,0)),"",VLOOKUP(BB$1,'Tactic Recode'!$A$1:$B$547,2,FALSE))</f>
        <v/>
      </c>
      <c r="BC71" t="str">
        <f>IF(ISERROR(MATCH(BC$1,'CSC Mitre'!BR$1:BR$220,0)),"",VLOOKUP(BC$1,'Tactic Recode'!$A$1:$B$547,2,FALSE))</f>
        <v/>
      </c>
      <c r="BD71" t="str">
        <f>IF(ISERROR(MATCH(BD$1,'CSC Mitre'!BR$1:BR$220,0)),"",VLOOKUP(BD$1,'Tactic Recode'!$A$1:$B$547,2,FALSE))</f>
        <v/>
      </c>
      <c r="BE71" t="str">
        <f>IF(ISERROR(MATCH(BE$1,'CSC Mitre'!BR$1:BR$220,0)),"",VLOOKUP(BE$1,'Tactic Recode'!$A$1:$B$547,2,FALSE))</f>
        <v/>
      </c>
      <c r="BF71" t="str">
        <f>IF(ISERROR(MATCH(BF$1,'CSC Mitre'!BR$1:BR$220,0)),"",VLOOKUP(BF$1,'Tactic Recode'!$A$1:$B$547,2,FALSE))</f>
        <v/>
      </c>
      <c r="BG71" t="str">
        <f>IF(ISERROR(MATCH(BG$1,'CSC Mitre'!BR$1:BR$220,0)),"",VLOOKUP(BG$1,'Tactic Recode'!$A$1:$B$547,2,FALSE))</f>
        <v/>
      </c>
      <c r="BH71" t="str">
        <f>IF(ISERROR(MATCH(BH$1,'CSC Mitre'!BR$1:BR$220,0)),"",VLOOKUP(BH$1,'Tactic Recode'!$A$1:$B$547,2,FALSE))</f>
        <v/>
      </c>
      <c r="BI71" t="str">
        <f>IF(ISERROR(MATCH(BI$1,'CSC Mitre'!BR$1:BR$220,0)),"",VLOOKUP(BI$1,'Tactic Recode'!$A$1:$B$547,2,FALSE))</f>
        <v/>
      </c>
      <c r="BJ71" t="str">
        <f>IF(ISERROR(MATCH(BJ$1,'CSC Mitre'!BR$1:BR$220,0)),"",VLOOKUP(BJ$1,'Tactic Recode'!$A$1:$B$547,2,FALSE))</f>
        <v/>
      </c>
      <c r="BK71" t="str">
        <f>IF(ISERROR(MATCH(BK$1,'CSC Mitre'!BR$1:BR$220,0)),"",VLOOKUP(BK$1,'Tactic Recode'!$A$1:$B$547,2,FALSE))</f>
        <v/>
      </c>
      <c r="BL71" t="str">
        <f>IF(ISERROR(MATCH(BL$1,'CSC Mitre'!BR$1:BR$220,0)),"",VLOOKUP(BL$1,'Tactic Recode'!$A$1:$B$547,2,FALSE))</f>
        <v/>
      </c>
      <c r="BM71" t="str">
        <f>IF(ISERROR(MATCH(BM$1,'CSC Mitre'!BR$1:BR$220,0)),"",VLOOKUP(BM$1,'Tactic Recode'!$A$1:$B$547,2,FALSE))</f>
        <v/>
      </c>
      <c r="BN71" t="str">
        <f>IF(ISERROR(MATCH(BN$1,'CSC Mitre'!BR$1:BR$220,0)),"",VLOOKUP(BN$1,'Tactic Recode'!$A$1:$B$547,2,FALSE))</f>
        <v/>
      </c>
      <c r="BO71" t="str">
        <f>IF(ISERROR(MATCH(BO$1,'CSC Mitre'!BR$1:BR$220,0)),"",VLOOKUP(BO$1,'Tactic Recode'!$A$1:$B$547,2,FALSE))</f>
        <v/>
      </c>
      <c r="BP71" t="str">
        <f>IF(ISERROR(MATCH(BP$1,'CSC Mitre'!BR$1:BR$220,0)),"",VLOOKUP(BP$1,'Tactic Recode'!$A$1:$B$547,2,FALSE))</f>
        <v/>
      </c>
      <c r="BQ71" t="str">
        <f>IF(ISERROR(MATCH(BQ$1,'CSC Mitre'!BR$1:BR$220,0)),"",VLOOKUP(BQ$1,'Tactic Recode'!$A$1:$B$547,2,FALSE))</f>
        <v/>
      </c>
      <c r="BR71" t="str">
        <f>IF(ISERROR(MATCH(BR$1,'CSC Mitre'!BR$1:BR$220,0)),"",VLOOKUP(BR$1,'Tactic Recode'!$A$1:$B$547,2,FALSE))</f>
        <v/>
      </c>
      <c r="BS71" t="str">
        <f>IF(ISERROR(MATCH(BS$1,'CSC Mitre'!BR$1:BR$220,0)),"",VLOOKUP(BS$1,'Tactic Recode'!$A$1:$B$547,2,FALSE))</f>
        <v/>
      </c>
      <c r="BT71" t="str">
        <f>IF(ISERROR(MATCH(BT$1,'CSC Mitre'!BR$1:BR$220,0)),"",VLOOKUP(BT$1,'Tactic Recode'!$A$1:$B$547,2,FALSE))</f>
        <v>Execution, Persistence, Privilage Escalation</v>
      </c>
      <c r="BU71" t="str">
        <f>IF(ISERROR(MATCH(BU$1,'CSC Mitre'!BR$1:BR$220,0)),"",VLOOKUP(BU$1,'Tactic Recode'!$A$1:$B$547,2,FALSE))</f>
        <v/>
      </c>
      <c r="BV71" t="str">
        <f>IF(ISERROR(MATCH(BV$1,'CSC Mitre'!BR$1:BR$220,0)),"",VLOOKUP(BV$1,'Tactic Recode'!$A$1:$B$547,2,FALSE))</f>
        <v>Execution, Persistence, Privilage Escalation</v>
      </c>
      <c r="BW71" t="str">
        <f>IF(ISERROR(MATCH(BW$1,'CSC Mitre'!BR$1:BR$220,0)),"",VLOOKUP(BW$1,'Tactic Recode'!$A$1:$B$547,2,FALSE))</f>
        <v>Execution, Persistence, Privilage Escalation</v>
      </c>
      <c r="BX71" t="str">
        <f>IF(ISERROR(MATCH(BX$1,'CSC Mitre'!BR$1:BR$220,0)),"",VLOOKUP(BX$1,'Tactic Recode'!$A$1:$B$547,2,FALSE))</f>
        <v/>
      </c>
      <c r="BY71" t="str">
        <f>IF(ISERROR(MATCH(BY$1,'CSC Mitre'!BR$1:BR$220,0)),"",VLOOKUP(BY$1,'Tactic Recode'!$A$1:$B$547,2,FALSE))</f>
        <v/>
      </c>
      <c r="BZ71" t="str">
        <f>IF(ISERROR(MATCH(BZ$1,'CSC Mitre'!BR$1:BR$220,0)),"",VLOOKUP(BZ$1,'Tactic Recode'!$A$1:$B$547,2,FALSE))</f>
        <v/>
      </c>
      <c r="CA71" t="str">
        <f>IF(ISERROR(MATCH(CA$1,'CSC Mitre'!BR$1:BR$220,0)),"",VLOOKUP(CA$1,'Tactic Recode'!$A$1:$B$547,2,FALSE))</f>
        <v/>
      </c>
      <c r="CB71" t="str">
        <f>IF(ISERROR(MATCH(CB$1,'CSC Mitre'!BR$1:BR$220,0)),"",VLOOKUP(CB$1,'Tactic Recode'!$A$1:$B$547,2,FALSE))</f>
        <v/>
      </c>
      <c r="CC71" t="str">
        <f>IF(ISERROR(MATCH(CC$1,'CSC Mitre'!BR$1:BR$220,0)),"",VLOOKUP(CC$1,'Tactic Recode'!$A$1:$B$547,2,FALSE))</f>
        <v/>
      </c>
      <c r="CD71" t="str">
        <f>IF(ISERROR(MATCH(CD$1,'CSC Mitre'!BR$1:BR$220,0)),"",VLOOKUP(CD$1,'Tactic Recode'!$A$1:$B$547,2,FALSE))</f>
        <v/>
      </c>
      <c r="CE71" t="str">
        <f>IF(ISERROR(MATCH(CE$1,'CSC Mitre'!BR$1:BR$220,0)),"",VLOOKUP(CE$1,'Tactic Recode'!$A$1:$B$547,2,FALSE))</f>
        <v/>
      </c>
      <c r="CF71" t="str">
        <f>IF(ISERROR(MATCH(CF$1,'CSC Mitre'!BR$1:BR$220,0)),"",VLOOKUP(CF$1,'Tactic Recode'!$A$1:$B$547,2,FALSE))</f>
        <v/>
      </c>
      <c r="CG71" t="str">
        <f>IF(ISERROR(MATCH(CG$1,'CSC Mitre'!BR$1:BR$220,0)),"",VLOOKUP(CG$1,'Tactic Recode'!$A$1:$B$547,2,FALSE))</f>
        <v/>
      </c>
      <c r="CH71" t="str">
        <f>IF(ISERROR(MATCH(CH$1,'CSC Mitre'!BR$1:BR$220,0)),"",VLOOKUP(CH$1,'Tactic Recode'!$A$1:$B$547,2,FALSE))</f>
        <v/>
      </c>
      <c r="CI71" t="str">
        <f>IF(ISERROR(MATCH(CI$1,'CSC Mitre'!BR$1:BR$220,0)),"",VLOOKUP(CI$1,'Tactic Recode'!$A$1:$B$547,2,FALSE))</f>
        <v/>
      </c>
      <c r="CJ71" t="str">
        <f>IF(ISERROR(MATCH(CJ$1,'CSC Mitre'!BR$1:BR$220,0)),"",VLOOKUP(CJ$1,'Tactic Recode'!$A$1:$B$547,2,FALSE))</f>
        <v/>
      </c>
      <c r="CK71" t="str">
        <f>IF(ISERROR(MATCH(CK$1,'CSC Mitre'!BR$1:BR$220,0)),"",VLOOKUP(CK$1,'Tactic Recode'!$A$1:$B$547,2,FALSE))</f>
        <v/>
      </c>
      <c r="CL71" t="str">
        <f>IF(ISERROR(MATCH(CL$1,'CSC Mitre'!BR$1:BR$220,0)),"",VLOOKUP(CL$1,'Tactic Recode'!$A$1:$B$547,2,FALSE))</f>
        <v/>
      </c>
      <c r="CM71" t="str">
        <f>IF(ISERROR(MATCH(CM$1,'CSC Mitre'!BR$1:BR$220,0)),"",VLOOKUP(CM$1,'Tactic Recode'!$A$1:$B$547,2,FALSE))</f>
        <v/>
      </c>
      <c r="CN71" t="str">
        <f>IF(ISERROR(MATCH(CN$1,'CSC Mitre'!BR$1:BR$220,0)),"",VLOOKUP(CN$1,'Tactic Recode'!$A$1:$B$547,2,FALSE))</f>
        <v/>
      </c>
      <c r="CO71" t="str">
        <f>IF(ISERROR(MATCH(CO$1,'CSC Mitre'!BR$1:BR$220,0)),"",VLOOKUP(CO$1,'Tactic Recode'!$A$1:$B$547,2,FALSE))</f>
        <v/>
      </c>
      <c r="CP71" t="str">
        <f>IF(ISERROR(MATCH(CP$1,'CSC Mitre'!BR$1:BR$220,0)),"",VLOOKUP(CP$1,'Tactic Recode'!$A$1:$B$547,2,FALSE))</f>
        <v/>
      </c>
      <c r="CQ71" t="str">
        <f>IF(ISERROR(MATCH(CQ$1,'CSC Mitre'!BR$1:BR$220,0)),"",VLOOKUP(CQ$1,'Tactic Recode'!$A$1:$B$547,2,FALSE))</f>
        <v/>
      </c>
      <c r="CR71" t="str">
        <f>IF(ISERROR(MATCH(CR$1,'CSC Mitre'!BR$1:BR$220,0)),"",VLOOKUP(CR$1,'Tactic Recode'!$A$1:$B$547,2,FALSE))</f>
        <v/>
      </c>
      <c r="CS71" t="str">
        <f>IF(ISERROR(MATCH(CS$1,'CSC Mitre'!BR$1:BR$220,0)),"",VLOOKUP(CS$1,'Tactic Recode'!$A$1:$B$547,2,FALSE))</f>
        <v/>
      </c>
      <c r="CT71" t="str">
        <f>IF(ISERROR(MATCH(CT$1,'CSC Mitre'!BR$1:BR$220,0)),"",VLOOKUP(CT$1,'Tactic Recode'!$A$1:$B$547,2,FALSE))</f>
        <v/>
      </c>
      <c r="CU71" t="str">
        <f>IF(ISERROR(MATCH(CU$1,'CSC Mitre'!BR$1:BR$220,0)),"",VLOOKUP(CU$1,'Tactic Recode'!$A$1:$B$547,2,FALSE))</f>
        <v/>
      </c>
      <c r="CV71" t="str">
        <f>IF(ISERROR(MATCH(CV$1,'CSC Mitre'!BR$1:BR$220,0)),"",VLOOKUP(CV$1,'Tactic Recode'!$A$1:$B$547,2,FALSE))</f>
        <v/>
      </c>
      <c r="CW71" t="str">
        <f>IF(ISERROR(MATCH(CW$1,'CSC Mitre'!BR$1:BR$220,0)),"",VLOOKUP(CW$1,'Tactic Recode'!$A$1:$B$547,2,FALSE))</f>
        <v/>
      </c>
      <c r="CX71" t="str">
        <f>IF(ISERROR(MATCH(CX$1,'CSC Mitre'!BR$1:BR$220,0)),"",VLOOKUP(CX$1,'Tactic Recode'!$A$1:$B$547,2,FALSE))</f>
        <v/>
      </c>
      <c r="CY71" t="str">
        <f>IF(ISERROR(MATCH(CY$1,'CSC Mitre'!BR$1:BR$220,0)),"",VLOOKUP(CY$1,'Tactic Recode'!$A$1:$B$547,2,FALSE))</f>
        <v/>
      </c>
      <c r="CZ71" t="str">
        <f>IF(ISERROR(MATCH(CZ$1,'CSC Mitre'!BR$1:BR$220,0)),"",VLOOKUP(CZ$1,'Tactic Recode'!$A$1:$B$547,2,FALSE))</f>
        <v/>
      </c>
      <c r="DA71" t="str">
        <f>IF(ISERROR(MATCH(DA$1,'CSC Mitre'!BR$1:BR$220,0)),"",VLOOKUP(DA$1,'Tactic Recode'!$A$1:$B$547,2,FALSE))</f>
        <v/>
      </c>
      <c r="DB71" t="str">
        <f>IF(ISERROR(MATCH(DB$1,'CSC Mitre'!BR$1:BR$220,0)),"",VLOOKUP(DB$1,'Tactic Recode'!$A$1:$B$547,2,FALSE))</f>
        <v/>
      </c>
      <c r="DC71" t="str">
        <f>IF(ISERROR(MATCH(DC$1,'CSC Mitre'!BR$1:BR$220,0)),"",VLOOKUP(DC$1,'Tactic Recode'!$A$1:$B$547,2,FALSE))</f>
        <v/>
      </c>
      <c r="DD71" t="str">
        <f>IF(ISERROR(MATCH(DD$1,'CSC Mitre'!BR$1:BR$220,0)),"",VLOOKUP(DD$1,'Tactic Recode'!$A$1:$B$547,2,FALSE))</f>
        <v/>
      </c>
      <c r="DE71" t="str">
        <f>IF(ISERROR(MATCH(DE$1,'CSC Mitre'!BR$1:BR$220,0)),"",VLOOKUP(DE$1,'Tactic Recode'!$A$1:$B$547,2,FALSE))</f>
        <v/>
      </c>
      <c r="DF71" t="str">
        <f>IF(ISERROR(MATCH(DF$1,'CSC Mitre'!BR$1:BR$220,0)),"",VLOOKUP(DF$1,'Tactic Recode'!$A$1:$B$547,2,FALSE))</f>
        <v/>
      </c>
      <c r="DG71" t="str">
        <f>IF(ISERROR(MATCH(DG$1,'CSC Mitre'!BR$1:BR$220,0)),"",VLOOKUP(DG$1,'Tactic Recode'!$A$1:$B$547,2,FALSE))</f>
        <v/>
      </c>
      <c r="DH71" t="str">
        <f>IF(ISERROR(MATCH(DH$1,'CSC Mitre'!BR$1:BR$220,0)),"",VLOOKUP(DH$1,'Tactic Recode'!$A$1:$B$547,2,FALSE))</f>
        <v/>
      </c>
      <c r="DI71" t="str">
        <f>IF(ISERROR(MATCH(DI$1,'CSC Mitre'!BR$1:BR$220,0)),"",VLOOKUP(DI$1,'Tactic Recode'!$A$1:$B$547,2,FALSE))</f>
        <v/>
      </c>
      <c r="DJ71" t="str">
        <f>IF(ISERROR(MATCH(DJ$1,'CSC Mitre'!BR$1:BR$220,0)),"",VLOOKUP(DJ$1,'Tactic Recode'!$A$1:$B$547,2,FALSE))</f>
        <v/>
      </c>
      <c r="DK71" t="str">
        <f>IF(ISERROR(MATCH(DK$1,'CSC Mitre'!BR$1:BR$220,0)),"",VLOOKUP(DK$1,'Tactic Recode'!$A$1:$B$547,2,FALSE))</f>
        <v/>
      </c>
      <c r="DL71" t="str">
        <f>IF(ISERROR(MATCH(DL$1,'CSC Mitre'!BR$1:BR$220,0)),"",VLOOKUP(DL$1,'Tactic Recode'!$A$1:$B$547,2,FALSE))</f>
        <v/>
      </c>
      <c r="DM71" t="str">
        <f>IF(ISERROR(MATCH(DM$1,'CSC Mitre'!BR$1:BR$220,0)),"",VLOOKUP(DM$1,'Tactic Recode'!$A$1:$B$547,2,FALSE))</f>
        <v/>
      </c>
      <c r="DN71" t="str">
        <f>IF(ISERROR(MATCH(DN$1,'CSC Mitre'!BR$1:BR$220,0)),"",VLOOKUP(DN$1,'Tactic Recode'!$A$1:$B$547,2,FALSE))</f>
        <v/>
      </c>
      <c r="DO71" t="str">
        <f>IF(ISERROR(MATCH(DO$1,'CSC Mitre'!BR$1:BR$220,0)),"",VLOOKUP(DO$1,'Tactic Recode'!$A$1:$B$547,2,FALSE))</f>
        <v/>
      </c>
      <c r="DP71" t="str">
        <f>IF(ISERROR(MATCH(DP$1,'CSC Mitre'!BR$1:BR$220,0)),"",VLOOKUP(DP$1,'Tactic Recode'!$A$1:$B$547,2,FALSE))</f>
        <v/>
      </c>
      <c r="DQ71" t="str">
        <f>IF(ISERROR(MATCH(DQ$1,'CSC Mitre'!BR$1:BR$220,0)),"",VLOOKUP(DQ$1,'Tactic Recode'!$A$1:$B$547,2,FALSE))</f>
        <v/>
      </c>
      <c r="DR71" t="str">
        <f>IF(ISERROR(MATCH(DR$1,'CSC Mitre'!BR$1:BR$220,0)),"",VLOOKUP(DR$1,'Tactic Recode'!$A$1:$B$547,2,FALSE))</f>
        <v/>
      </c>
      <c r="DS71" t="str">
        <f>IF(ISERROR(MATCH(DS$1,'CSC Mitre'!BR$1:BR$220,0)),"",VLOOKUP(DS$1,'Tactic Recode'!$A$1:$B$547,2,FALSE))</f>
        <v/>
      </c>
      <c r="DT71" t="str">
        <f>IF(ISERROR(MATCH(DT$1,'CSC Mitre'!BR$1:BR$220,0)),"",VLOOKUP(DT$1,'Tactic Recode'!$A$1:$B$547,2,FALSE))</f>
        <v/>
      </c>
      <c r="DU71" t="str">
        <f>IF(ISERROR(MATCH(DU$1,'CSC Mitre'!BR$1:BR$220,0)),"",VLOOKUP(DU$1,'Tactic Recode'!$A$1:$B$547,2,FALSE))</f>
        <v/>
      </c>
      <c r="DV71" t="str">
        <f>IF(ISERROR(MATCH(DV$1,'CSC Mitre'!BR$1:BR$220,0)),"",VLOOKUP(DV$1,'Tactic Recode'!$A$1:$B$547,2,FALSE))</f>
        <v/>
      </c>
      <c r="DW71" t="str">
        <f>IF(ISERROR(MATCH(DW$1,'CSC Mitre'!BR$1:BR$220,0)),"",VLOOKUP(DW$1,'Tactic Recode'!$A$1:$B$547,2,FALSE))</f>
        <v/>
      </c>
      <c r="DX71" t="str">
        <f>IF(ISERROR(MATCH(DX$1,'CSC Mitre'!BR$1:BR$220,0)),"",VLOOKUP(DX$1,'Tactic Recode'!$A$1:$B$547,2,FALSE))</f>
        <v/>
      </c>
      <c r="DY71" t="str">
        <f>IF(ISERROR(MATCH(DY$1,'CSC Mitre'!BR$1:BR$220,0)),"",VLOOKUP(DY$1,'Tactic Recode'!$A$1:$B$547,2,FALSE))</f>
        <v/>
      </c>
      <c r="DZ71" t="str">
        <f>IF(ISERROR(MATCH(DZ$1,'CSC Mitre'!BR$1:BR$220,0)),"",VLOOKUP(DZ$1,'Tactic Recode'!$A$1:$B$547,2,FALSE))</f>
        <v/>
      </c>
      <c r="EA71" t="str">
        <f>IF(ISERROR(MATCH(EA$1,'CSC Mitre'!BR$1:BR$220,0)),"",VLOOKUP(EA$1,'Tactic Recode'!$A$1:$B$547,2,FALSE))</f>
        <v/>
      </c>
      <c r="EB71" t="str">
        <f>IF(ISERROR(MATCH(EB$1,'CSC Mitre'!BR$1:BR$220,0)),"",VLOOKUP(EB$1,'Tactic Recode'!$A$1:$B$547,2,FALSE))</f>
        <v/>
      </c>
      <c r="EC71" t="str">
        <f>IF(ISERROR(MATCH(EC$1,'CSC Mitre'!BR$1:BR$220,0)),"",VLOOKUP(EC$1,'Tactic Recode'!$A$1:$B$547,2,FALSE))</f>
        <v/>
      </c>
      <c r="ED71" t="str">
        <f>IF(ISERROR(MATCH(ED$1,'CSC Mitre'!BR$1:BR$220,0)),"",VLOOKUP(ED$1,'Tactic Recode'!$A$1:$B$547,2,FALSE))</f>
        <v/>
      </c>
      <c r="EE71" t="str">
        <f>IF(ISERROR(MATCH(EE$1,'CSC Mitre'!BR$1:BR$220,0)),"",VLOOKUP(EE$1,'Tactic Recode'!$A$1:$B$547,2,FALSE))</f>
        <v/>
      </c>
      <c r="EF71" t="str">
        <f>IF(ISERROR(MATCH(EF$1,'CSC Mitre'!BR$1:BR$220,0)),"",VLOOKUP(EF$1,'Tactic Recode'!$A$1:$B$547,2,FALSE))</f>
        <v/>
      </c>
      <c r="EG71" t="str">
        <f>IF(ISERROR(MATCH(EG$1,'CSC Mitre'!BR$1:BR$220,0)),"",VLOOKUP(EG$1,'Tactic Recode'!$A$1:$B$547,2,FALSE))</f>
        <v/>
      </c>
      <c r="EH71" t="str">
        <f>IF(ISERROR(MATCH(EH$1,'CSC Mitre'!BR$1:BR$220,0)),"",VLOOKUP(EH$1,'Tactic Recode'!$A$1:$B$547,2,FALSE))</f>
        <v/>
      </c>
      <c r="EI71" t="str">
        <f>IF(ISERROR(MATCH(EI$1,'CSC Mitre'!BR$1:BR$220,0)),"",VLOOKUP(EI$1,'Tactic Recode'!$A$1:$B$547,2,FALSE))</f>
        <v/>
      </c>
      <c r="EJ71" t="str">
        <f>IF(ISERROR(MATCH(EJ$1,'CSC Mitre'!BR$1:BR$220,0)),"",VLOOKUP(EJ$1,'Tactic Recode'!$A$1:$B$547,2,FALSE))</f>
        <v/>
      </c>
      <c r="EK71" t="str">
        <f>IF(ISERROR(MATCH(EK$1,'CSC Mitre'!BR$1:BR$220,0)),"",VLOOKUP(EK$1,'Tactic Recode'!$A$1:$B$547,2,FALSE))</f>
        <v/>
      </c>
      <c r="EL71" t="str">
        <f>IF(ISERROR(MATCH(EL$1,'CSC Mitre'!BR$1:BR$220,0)),"",VLOOKUP(EL$1,'Tactic Recode'!$A$1:$B$547,2,FALSE))</f>
        <v/>
      </c>
      <c r="EM71" t="str">
        <f>IF(ISERROR(MATCH(EM$1,'CSC Mitre'!BR$1:BR$220,0)),"",VLOOKUP(EM$1,'Tactic Recode'!$A$1:$B$547,2,FALSE))</f>
        <v/>
      </c>
      <c r="EN71" t="str">
        <f>IF(ISERROR(MATCH(EN$1,'CSC Mitre'!BR$1:BR$220,0)),"",VLOOKUP(EN$1,'Tactic Recode'!$A$1:$B$547,2,FALSE))</f>
        <v/>
      </c>
      <c r="EO71" t="str">
        <f>IF(ISERROR(MATCH(EO$1,'CSC Mitre'!BR$1:BR$220,0)),"",VLOOKUP(EO$1,'Tactic Recode'!$A$1:$B$547,2,FALSE))</f>
        <v/>
      </c>
      <c r="EP71" t="str">
        <f>IF(ISERROR(MATCH(EP$1,'CSC Mitre'!BR$1:BR$220,0)),"",VLOOKUP(EP$1,'Tactic Recode'!$A$1:$B$547,2,FALSE))</f>
        <v/>
      </c>
      <c r="EQ71" t="str">
        <f>IF(ISERROR(MATCH(EQ$1,'CSC Mitre'!BR$1:BR$220,0)),"",VLOOKUP(EQ$1,'Tactic Recode'!$A$1:$B$547,2,FALSE))</f>
        <v/>
      </c>
      <c r="ER71" t="str">
        <f>IF(ISERROR(MATCH(ER$1,'CSC Mitre'!BR$1:BR$220,0)),"",VLOOKUP(ER$1,'Tactic Recode'!$A$1:$B$547,2,FALSE))</f>
        <v/>
      </c>
      <c r="ES71" t="str">
        <f>IF(ISERROR(MATCH(ES$1,'CSC Mitre'!BR$1:BR$220,0)),"",VLOOKUP(ES$1,'Tactic Recode'!$A$1:$B$547,2,FALSE))</f>
        <v/>
      </c>
      <c r="ET71" t="str">
        <f>IF(ISERROR(MATCH(ET$1,'CSC Mitre'!BR$1:BR$220,0)),"",VLOOKUP(ET$1,'Tactic Recode'!$A$1:$B$547,2,FALSE))</f>
        <v/>
      </c>
      <c r="EU71" t="str">
        <f>IF(ISERROR(MATCH(EU$1,'CSC Mitre'!BR$1:BR$220,0)),"",VLOOKUP(EU$1,'Tactic Recode'!$A$1:$B$547,2,FALSE))</f>
        <v/>
      </c>
      <c r="EV71" t="str">
        <f>IF(ISERROR(MATCH(EV$1,'CSC Mitre'!BR$1:BR$220,0)),"",VLOOKUP(EV$1,'Tactic Recode'!$A$1:$B$547,2,FALSE))</f>
        <v/>
      </c>
      <c r="EW71" t="str">
        <f>IF(ISERROR(MATCH(EW$1,'CSC Mitre'!BR$1:BR$220,0)),"",VLOOKUP(EW$1,'Tactic Recode'!$A$1:$B$547,2,FALSE))</f>
        <v/>
      </c>
      <c r="EX71" t="str">
        <f>IF(ISERROR(MATCH(EX$1,'CSC Mitre'!BR$1:BR$220,0)),"",VLOOKUP(EX$1,'Tactic Recode'!$A$1:$B$547,2,FALSE))</f>
        <v/>
      </c>
      <c r="EY71" t="str">
        <f>IF(ISERROR(MATCH(EY$1,'CSC Mitre'!BR$1:BR$220,0)),"",VLOOKUP(EY$1,'Tactic Recode'!$A$1:$B$547,2,FALSE))</f>
        <v/>
      </c>
      <c r="EZ71" t="str">
        <f>IF(ISERROR(MATCH(EZ$1,'CSC Mitre'!BR$1:BR$220,0)),"",VLOOKUP(EZ$1,'Tactic Recode'!$A$1:$B$547,2,FALSE))</f>
        <v/>
      </c>
      <c r="FA71" t="str">
        <f>IF(ISERROR(MATCH(FA$1,'CSC Mitre'!BR$1:BR$220,0)),"",VLOOKUP(FA$1,'Tactic Recode'!$A$1:$B$547,2,FALSE))</f>
        <v/>
      </c>
      <c r="FB71" t="str">
        <f>IF(ISERROR(MATCH(FB$1,'CSC Mitre'!BR$1:BR$220,0)),"",VLOOKUP(FB$1,'Tactic Recode'!$A$1:$B$547,2,FALSE))</f>
        <v/>
      </c>
      <c r="FC71" t="str">
        <f>IF(ISERROR(MATCH(FC$1,'CSC Mitre'!BR$1:BR$220,0)),"",VLOOKUP(FC$1,'Tactic Recode'!$A$1:$B$547,2,FALSE))</f>
        <v/>
      </c>
      <c r="FD71" t="str">
        <f>IF(ISERROR(MATCH(FD$1,'CSC Mitre'!BR$1:BR$220,0)),"",VLOOKUP(FD$1,'Tactic Recode'!$A$1:$B$547,2,FALSE))</f>
        <v/>
      </c>
      <c r="FE71" t="str">
        <f>IF(ISERROR(MATCH(FE$1,'CSC Mitre'!BR$1:BR$220,0)),"",VLOOKUP(FE$1,'Tactic Recode'!$A$1:$B$547,2,FALSE))</f>
        <v/>
      </c>
      <c r="FF71" t="str">
        <f>IF(ISERROR(MATCH(FF$1,'CSC Mitre'!BR$1:BR$220,0)),"",VLOOKUP(FF$1,'Tactic Recode'!$A$1:$B$547,2,FALSE))</f>
        <v/>
      </c>
      <c r="FG71" t="str">
        <f>IF(ISERROR(MATCH(FG$1,'CSC Mitre'!BR$1:BR$220,0)),"",VLOOKUP(FG$1,'Tactic Recode'!$A$1:$B$547,2,FALSE))</f>
        <v/>
      </c>
      <c r="FH71" t="str">
        <f>IF(ISERROR(MATCH(FH$1,'CSC Mitre'!BR$1:BR$220,0)),"",VLOOKUP(FH$1,'Tactic Recode'!$A$1:$B$547,2,FALSE))</f>
        <v/>
      </c>
      <c r="FI71" t="str">
        <f>IF(ISERROR(MATCH(FI$1,'CSC Mitre'!BR$1:BR$220,0)),"",VLOOKUP(FI$1,'Tactic Recode'!$A$1:$B$547,2,FALSE))</f>
        <v/>
      </c>
      <c r="FJ71" t="str">
        <f>IF(ISERROR(MATCH(FJ$1,'CSC Mitre'!BR$1:BR$220,0)),"",VLOOKUP(FJ$1,'Tactic Recode'!$A$1:$B$547,2,FALSE))</f>
        <v/>
      </c>
      <c r="FK71" t="str">
        <f>IF(ISERROR(MATCH(FK$1,'CSC Mitre'!BR$1:BR$220,0)),"",VLOOKUP(FK$1,'Tactic Recode'!$A$1:$B$547,2,FALSE))</f>
        <v/>
      </c>
      <c r="FL71" t="str">
        <f>IF(ISERROR(MATCH(FL$1,'CSC Mitre'!BR$1:BR$220,0)),"",VLOOKUP(FL$1,'Tactic Recode'!$A$1:$B$547,2,FALSE))</f>
        <v/>
      </c>
      <c r="FM71" t="str">
        <f>IF(ISERROR(MATCH(FM$1,'CSC Mitre'!BR$1:BR$220,0)),"",VLOOKUP(FM$1,'Tactic Recode'!$A$1:$B$547,2,FALSE))</f>
        <v/>
      </c>
      <c r="FN71" t="str">
        <f>IF(ISERROR(MATCH(FN$1,'CSC Mitre'!BR$1:BR$220,0)),"",VLOOKUP(FN$1,'Tactic Recode'!$A$1:$B$547,2,FALSE))</f>
        <v/>
      </c>
      <c r="FO71" t="str">
        <f>IF(ISERROR(MATCH(FO$1,'CSC Mitre'!BR$1:BR$220,0)),"",VLOOKUP(FO$1,'Tactic Recode'!$A$1:$B$547,2,FALSE))</f>
        <v/>
      </c>
      <c r="FP71" t="str">
        <f>IF(ISERROR(MATCH(FP$1,'CSC Mitre'!BR$1:BR$220,0)),"",VLOOKUP(FP$1,'Tactic Recode'!$A$1:$B$547,2,FALSE))</f>
        <v/>
      </c>
      <c r="FQ71" t="str">
        <f>IF(ISERROR(MATCH(FQ$1,'CSC Mitre'!BR$1:BR$220,0)),"",VLOOKUP(FQ$1,'Tactic Recode'!$A$1:$B$547,2,FALSE))</f>
        <v/>
      </c>
      <c r="FR71" t="str">
        <f>IF(ISERROR(MATCH(FR$1,'CSC Mitre'!BR$1:BR$220,0)),"",VLOOKUP(FR$1,'Tactic Recode'!$A$1:$B$547,2,FALSE))</f>
        <v/>
      </c>
      <c r="FS71" t="str">
        <f>IF(ISERROR(MATCH(FS$1,'CSC Mitre'!BR$1:BR$220,0)),"",VLOOKUP(FS$1,'Tactic Recode'!$A$1:$B$547,2,FALSE))</f>
        <v/>
      </c>
      <c r="FT71" t="str">
        <f>IF(ISERROR(MATCH(FT$1,'CSC Mitre'!BR$1:BR$220,0)),"",VLOOKUP(FT$1,'Tactic Recode'!$A$1:$B$547,2,FALSE))</f>
        <v/>
      </c>
      <c r="FU71" t="str">
        <f>IF(ISERROR(MATCH(FU$1,'CSC Mitre'!BR$1:BR$220,0)),"",VLOOKUP(FU$1,'Tactic Recode'!$A$1:$B$547,2,FALSE))</f>
        <v/>
      </c>
      <c r="FV71" t="str">
        <f>IF(ISERROR(MATCH(FV$1,'CSC Mitre'!BR$1:BR$220,0)),"",VLOOKUP(FV$1,'Tactic Recode'!$A$1:$B$547,2,FALSE))</f>
        <v/>
      </c>
      <c r="FW71" t="str">
        <f>IF(ISERROR(MATCH(FW$1,'CSC Mitre'!BR$1:BR$220,0)),"",VLOOKUP(FW$1,'Tactic Recode'!$A$1:$B$547,2,FALSE))</f>
        <v/>
      </c>
      <c r="FX71" t="str">
        <f>IF(ISERROR(MATCH(FX$1,'CSC Mitre'!BR$1:BR$220,0)),"",VLOOKUP(FX$1,'Tactic Recode'!$A$1:$B$547,2,FALSE))</f>
        <v/>
      </c>
      <c r="FY71" t="str">
        <f>IF(ISERROR(MATCH(FY$1,'CSC Mitre'!BR$1:BR$220,0)),"",VLOOKUP(FY$1,'Tactic Recode'!$A$1:$B$547,2,FALSE))</f>
        <v/>
      </c>
      <c r="FZ71" t="str">
        <f>IF(ISERROR(MATCH(FZ$1,'CSC Mitre'!BR$1:BR$220,0)),"",VLOOKUP(FZ$1,'Tactic Recode'!$A$1:$B$547,2,FALSE))</f>
        <v/>
      </c>
      <c r="GA71" t="str">
        <f>IF(ISERROR(MATCH(GA$1,'CSC Mitre'!BR$1:BR$220,0)),"",VLOOKUP(GA$1,'Tactic Recode'!$A$1:$B$547,2,FALSE))</f>
        <v/>
      </c>
      <c r="GB71" t="str">
        <f>IF(ISERROR(MATCH(GB$1,'CSC Mitre'!BR$1:BR$220,0)),"",VLOOKUP(GB$1,'Tactic Recode'!$A$1:$B$547,2,FALSE))</f>
        <v/>
      </c>
      <c r="GC71" t="str">
        <f>IF(ISERROR(MATCH(GC$1,'CSC Mitre'!BR$1:BR$220,0)),"",VLOOKUP(GC$1,'Tactic Recode'!$A$1:$B$547,2,FALSE))</f>
        <v/>
      </c>
      <c r="GD71" t="str">
        <f>IF(ISERROR(MATCH(GD$1,'CSC Mitre'!BR$1:BR$220,0)),"",VLOOKUP(GD$1,'Tactic Recode'!$A$1:$B$547,2,FALSE))</f>
        <v/>
      </c>
      <c r="GE71" t="str">
        <f>IF(ISERROR(MATCH(GE$1,'CSC Mitre'!BR$1:BR$220,0)),"",VLOOKUP(GE$1,'Tactic Recode'!$A$1:$B$547,2,FALSE))</f>
        <v/>
      </c>
      <c r="GF71" t="str">
        <f>IF(ISERROR(MATCH(GF$1,'CSC Mitre'!BR$1:BR$220,0)),"",VLOOKUP(GF$1,'Tactic Recode'!$A$1:$B$547,2,FALSE))</f>
        <v/>
      </c>
      <c r="GG71" t="str">
        <f>IF(ISERROR(MATCH(GG$1,'CSC Mitre'!BR$1:BR$220,0)),"",VLOOKUP(GG$1,'Tactic Recode'!$A$1:$B$547,2,FALSE))</f>
        <v/>
      </c>
      <c r="GH71" t="str">
        <f>IF(ISERROR(MATCH(GH$1,'CSC Mitre'!BR$1:BR$220,0)),"",VLOOKUP(GH$1,'Tactic Recode'!$A$1:$B$547,2,FALSE))</f>
        <v/>
      </c>
      <c r="GI71" t="str">
        <f>IF(ISERROR(MATCH(GI$1,'CSC Mitre'!BR$1:BR$220,0)),"",VLOOKUP(GI$1,'Tactic Recode'!$A$1:$B$547,2,FALSE))</f>
        <v/>
      </c>
      <c r="GJ71" t="str">
        <f>IF(ISERROR(MATCH(GJ$1,'CSC Mitre'!BR$1:BR$220,0)),"",VLOOKUP(GJ$1,'Tactic Recode'!$A$1:$B$547,2,FALSE))</f>
        <v/>
      </c>
      <c r="GK71" t="str">
        <f>IF(ISERROR(MATCH(GK$1,'CSC Mitre'!BR$1:BR$220,0)),"",VLOOKUP(GK$1,'Tactic Recode'!$A$1:$B$547,2,FALSE))</f>
        <v/>
      </c>
      <c r="GL71" t="str">
        <f>IF(ISERROR(MATCH(GL$1,'CSC Mitre'!BR$1:BR$220,0)),"",VLOOKUP(GL$1,'Tactic Recode'!$A$1:$B$547,2,FALSE))</f>
        <v/>
      </c>
      <c r="GM71" t="str">
        <f>IF(ISERROR(MATCH(GM$1,'CSC Mitre'!BR$1:BR$220,0)),"",VLOOKUP(GM$1,'Tactic Recode'!$A$1:$B$547,2,FALSE))</f>
        <v/>
      </c>
      <c r="GN71" t="str">
        <f>IF(ISERROR(MATCH(GN$1,'CSC Mitre'!BR$1:BR$220,0)),"",VLOOKUP(GN$1,'Tactic Recode'!$A$1:$B$547,2,FALSE))</f>
        <v/>
      </c>
      <c r="GO71" t="str">
        <f>IF(ISERROR(MATCH(GO$1,'CSC Mitre'!BR$1:BR$220,0)),"",VLOOKUP(GO$1,'Tactic Recode'!$A$1:$B$547,2,FALSE))</f>
        <v/>
      </c>
      <c r="GP71" t="str">
        <f>IF(ISERROR(MATCH(GP$1,'CSC Mitre'!BR$1:BR$220,0)),"",VLOOKUP(GP$1,'Tactic Recode'!$A$1:$B$547,2,FALSE))</f>
        <v/>
      </c>
      <c r="GQ71" t="str">
        <f>IF(ISERROR(MATCH(GQ$1,'CSC Mitre'!BR$1:BR$220,0)),"",VLOOKUP(GQ$1,'Tactic Recode'!$A$1:$B$547,2,FALSE))</f>
        <v/>
      </c>
      <c r="GR71" t="str">
        <f>IF(ISERROR(MATCH(GR$1,'CSC Mitre'!BR$1:BR$220,0)),"",VLOOKUP(GR$1,'Tactic Recode'!$A$1:$B$547,2,FALSE))</f>
        <v/>
      </c>
      <c r="GS71" t="str">
        <f>IF(ISERROR(MATCH(GS$1,'CSC Mitre'!BR$1:BR$220,0)),"",VLOOKUP(GS$1,'Tactic Recode'!$A$1:$B$547,2,FALSE))</f>
        <v/>
      </c>
      <c r="GT71" t="str">
        <f>IF(ISERROR(MATCH(GT$1,'CSC Mitre'!BR$1:BR$220,0)),"",VLOOKUP(GT$1,'Tactic Recode'!$A$1:$B$547,2,FALSE))</f>
        <v/>
      </c>
      <c r="GU71" t="str">
        <f>IF(ISERROR(MATCH(GU$1,'CSC Mitre'!BR$1:BR$220,0)),"",VLOOKUP(GU$1,'Tactic Recode'!$A$1:$B$547,2,FALSE))</f>
        <v/>
      </c>
      <c r="GV71" t="str">
        <f>IF(ISERROR(MATCH(GV$1,'CSC Mitre'!BR$1:BR$220,0)),"",VLOOKUP(GV$1,'Tactic Recode'!$A$1:$B$547,2,FALSE))</f>
        <v/>
      </c>
      <c r="GW71" t="str">
        <f>IF(ISERROR(MATCH(GW$1,'CSC Mitre'!BR$1:BR$220,0)),"",VLOOKUP(GW$1,'Tactic Recode'!$A$1:$B$547,2,FALSE))</f>
        <v/>
      </c>
      <c r="GX71" t="str">
        <f>IF(ISERROR(MATCH(GX$1,'CSC Mitre'!BR$1:BR$220,0)),"",VLOOKUP(GX$1,'Tactic Recode'!$A$1:$B$547,2,FALSE))</f>
        <v/>
      </c>
      <c r="GY71" t="str">
        <f>IF(ISERROR(MATCH(GY$1,'CSC Mitre'!BR$1:BR$220,0)),"",VLOOKUP(GY$1,'Tactic Recode'!$A$1:$B$547,2,FALSE))</f>
        <v/>
      </c>
      <c r="GZ71" t="str">
        <f>IF(ISERROR(MATCH(GZ$1,'CSC Mitre'!BR$1:BR$220,0)),"",VLOOKUP(GZ$1,'Tactic Recode'!$A$1:$B$547,2,FALSE))</f>
        <v/>
      </c>
      <c r="HA71" t="str">
        <f>IF(ISERROR(MATCH(HA$1,'CSC Mitre'!BR$1:BR$220,0)),"",VLOOKUP(HA$1,'Tactic Recode'!$A$1:$B$547,2,FALSE))</f>
        <v/>
      </c>
      <c r="HB71" t="str">
        <f>IF(ISERROR(MATCH(HB$1,'CSC Mitre'!BR$1:BR$220,0)),"",VLOOKUP(HB$1,'Tactic Recode'!$A$1:$B$547,2,FALSE))</f>
        <v/>
      </c>
      <c r="HC71" t="str">
        <f>IF(ISERROR(MATCH(HC$1,'CSC Mitre'!BR$1:BR$220,0)),"",VLOOKUP(HC$1,'Tactic Recode'!$A$1:$B$547,2,FALSE))</f>
        <v/>
      </c>
      <c r="HD71" t="str">
        <f>IF(ISERROR(MATCH(HD$1,'CSC Mitre'!BR$1:BR$220,0)),"",VLOOKUP(HD$1,'Tactic Recode'!$A$1:$B$547,2,FALSE))</f>
        <v/>
      </c>
      <c r="HE71" t="str">
        <f>IF(ISERROR(MATCH(HE$1,'CSC Mitre'!BR$1:BR$220,0)),"",VLOOKUP(HE$1,'Tactic Recode'!$A$1:$B$547,2,FALSE))</f>
        <v/>
      </c>
      <c r="HF71" t="str">
        <f>IF(ISERROR(MATCH(HF$1,'CSC Mitre'!BR$1:BR$220,0)),"",VLOOKUP(HF$1,'Tactic Recode'!$A$1:$B$547,2,FALSE))</f>
        <v/>
      </c>
      <c r="HG71" t="str">
        <f>IF(ISERROR(MATCH(HG$1,'CSC Mitre'!BR$1:BR$220,0)),"",VLOOKUP(HG$1,'Tactic Recode'!$A$1:$B$547,2,FALSE))</f>
        <v/>
      </c>
      <c r="HH71" t="str">
        <f>IF(ISERROR(MATCH(HH$1,'CSC Mitre'!BR$1:BR$220,0)),"",VLOOKUP(HH$1,'Tactic Recode'!$A$1:$B$547,2,FALSE))</f>
        <v/>
      </c>
      <c r="HI71" t="str">
        <f>IF(ISERROR(MATCH(HI$1,'CSC Mitre'!BR$1:BR$220,0)),"",VLOOKUP(HI$1,'Tactic Recode'!$A$1:$B$547,2,FALSE))</f>
        <v/>
      </c>
      <c r="HJ71" t="str">
        <f>IF(ISERROR(MATCH(HJ$1,'CSC Mitre'!BR$1:BR$220,0)),"",VLOOKUP(HJ$1,'Tactic Recode'!$A$1:$B$547,2,FALSE))</f>
        <v/>
      </c>
      <c r="HK71" t="str">
        <f>IF(ISERROR(MATCH(HK$1,'CSC Mitre'!BR$1:BR$220,0)),"",VLOOKUP(HK$1,'Tactic Recode'!$A$1:$B$547,2,FALSE))</f>
        <v/>
      </c>
      <c r="HL71" t="str">
        <f>IF(ISERROR(MATCH(HL$1,'CSC Mitre'!BR$1:BR$220,0)),"",VLOOKUP(HL$1,'Tactic Recode'!$A$1:$B$547,2,FALSE))</f>
        <v/>
      </c>
      <c r="HM71" t="str">
        <f>IF(ISERROR(MATCH(HM$1,'CSC Mitre'!BR$1:BR$220,0)),"",VLOOKUP(HM$1,'Tactic Recode'!$A$1:$B$547,2,FALSE))</f>
        <v/>
      </c>
      <c r="HN71" t="str">
        <f>IF(ISERROR(MATCH(HN$1,'CSC Mitre'!BR$1:BR$220,0)),"",VLOOKUP(HN$1,'Tactic Recode'!$A$1:$B$547,2,FALSE))</f>
        <v/>
      </c>
      <c r="HO71" t="str">
        <f>IF(ISERROR(MATCH(HO$1,'CSC Mitre'!BR$1:BR$220,0)),"",VLOOKUP(HO$1,'Tactic Recode'!$A$1:$B$547,2,FALSE))</f>
        <v/>
      </c>
      <c r="HP71" t="str">
        <f>IF(ISERROR(MATCH(HP$1,'CSC Mitre'!BR$1:BR$220,0)),"",VLOOKUP(HP$1,'Tactic Recode'!$A$1:$B$547,2,FALSE))</f>
        <v/>
      </c>
      <c r="HQ71" t="str">
        <f>IF(ISERROR(MATCH(HQ$1,'CSC Mitre'!BR$1:BR$220,0)),"",VLOOKUP(HQ$1,'Tactic Recode'!$A$1:$B$547,2,FALSE))</f>
        <v/>
      </c>
      <c r="HR71" t="str">
        <f>IF(ISERROR(MATCH(HR$1,'CSC Mitre'!BR$1:BR$220,0)),"",VLOOKUP(HR$1,'Tactic Recode'!$A$1:$B$547,2,FALSE))</f>
        <v/>
      </c>
      <c r="HS71" t="str">
        <f>IF(ISERROR(MATCH(HS$1,'CSC Mitre'!BR$1:BR$220,0)),"",VLOOKUP(HS$1,'Tactic Recode'!$A$1:$B$547,2,FALSE))</f>
        <v/>
      </c>
      <c r="HT71" t="str">
        <f>IF(ISERROR(MATCH(HT$1,'CSC Mitre'!BR$1:BR$220,0)),"",VLOOKUP(HT$1,'Tactic Recode'!$A$1:$B$547,2,FALSE))</f>
        <v/>
      </c>
      <c r="HU71" t="str">
        <f>IF(ISERROR(MATCH(HU$1,'CSC Mitre'!BR$1:BR$220,0)),"",VLOOKUP(HU$1,'Tactic Recode'!$A$1:$B$547,2,FALSE))</f>
        <v/>
      </c>
      <c r="HV71" t="str">
        <f>IF(ISERROR(MATCH(HV$1,'CSC Mitre'!BR$1:BR$220,0)),"",VLOOKUP(HV$1,'Tactic Recode'!$A$1:$B$547,2,FALSE))</f>
        <v/>
      </c>
      <c r="HW71" t="str">
        <f>IF(ISERROR(MATCH(HW$1,'CSC Mitre'!BR$1:BR$220,0)),"",VLOOKUP(HW$1,'Tactic Recode'!$A$1:$B$547,2,FALSE))</f>
        <v/>
      </c>
      <c r="HX71" t="str">
        <f>IF(ISERROR(MATCH(HX$1,'CSC Mitre'!BR$1:BR$220,0)),"",VLOOKUP(HX$1,'Tactic Recode'!$A$1:$B$547,2,FALSE))</f>
        <v/>
      </c>
      <c r="HY71" t="str">
        <f>IF(ISERROR(MATCH(HY$1,'CSC Mitre'!BR$1:BR$220,0)),"",VLOOKUP(HY$1,'Tactic Recode'!$A$1:$B$547,2,FALSE))</f>
        <v/>
      </c>
      <c r="HZ71" t="str">
        <f>IF(ISERROR(MATCH(HZ$1,'CSC Mitre'!BR$1:BR$220,0)),"",VLOOKUP(HZ$1,'Tactic Recode'!$A$1:$B$547,2,FALSE))</f>
        <v/>
      </c>
      <c r="IA71" t="str">
        <f>IF(ISERROR(MATCH(IA$1,'CSC Mitre'!BR$1:BR$220,0)),"",VLOOKUP(IA$1,'Tactic Recode'!$A$1:$B$547,2,FALSE))</f>
        <v/>
      </c>
      <c r="IB71" t="str">
        <f>IF(ISERROR(MATCH(IB$1,'CSC Mitre'!BR$1:BR$220,0)),"",VLOOKUP(IB$1,'Tactic Recode'!$A$1:$B$547,2,FALSE))</f>
        <v/>
      </c>
      <c r="IC71" t="str">
        <f>IF(ISERROR(MATCH(IC$1,'CSC Mitre'!BR$1:BR$220,0)),"",VLOOKUP(IC$1,'Tactic Recode'!$A$1:$B$547,2,FALSE))</f>
        <v/>
      </c>
      <c r="ID71" t="str">
        <f>IF(ISERROR(MATCH(ID$1,'CSC Mitre'!BR$1:BR$220,0)),"",VLOOKUP(ID$1,'Tactic Recode'!$A$1:$B$547,2,FALSE))</f>
        <v/>
      </c>
      <c r="IE71" t="str">
        <f>IF(ISERROR(MATCH(IE$1,'CSC Mitre'!BR$1:BR$220,0)),"",VLOOKUP(IE$1,'Tactic Recode'!$A$1:$B$547,2,FALSE))</f>
        <v/>
      </c>
      <c r="IF71" t="str">
        <f>IF(ISERROR(MATCH(IF$1,'CSC Mitre'!BR$1:BR$220,0)),"",VLOOKUP(IF$1,'Tactic Recode'!$A$1:$B$547,2,FALSE))</f>
        <v/>
      </c>
      <c r="IG71" t="str">
        <f>IF(ISERROR(MATCH(IG$1,'CSC Mitre'!BR$1:BR$220,0)),"",VLOOKUP(IG$1,'Tactic Recode'!$A$1:$B$547,2,FALSE))</f>
        <v/>
      </c>
      <c r="IH71" t="str">
        <f>IF(ISERROR(MATCH(IH$1,'CSC Mitre'!BR$1:BR$220,0)),"",VLOOKUP(IH$1,'Tactic Recode'!$A$1:$B$547,2,FALSE))</f>
        <v/>
      </c>
      <c r="II71" t="str">
        <f>IF(ISERROR(MATCH(II$1,'CSC Mitre'!BR$1:BR$220,0)),"",VLOOKUP(II$1,'Tactic Recode'!$A$1:$B$547,2,FALSE))</f>
        <v/>
      </c>
      <c r="IJ71" t="str">
        <f>IF(ISERROR(MATCH(IJ$1,'CSC Mitre'!BR$1:BR$220,0)),"",VLOOKUP(IJ$1,'Tactic Recode'!$A$1:$B$547,2,FALSE))</f>
        <v/>
      </c>
      <c r="IK71" t="str">
        <f>IF(ISERROR(MATCH(IK$1,'CSC Mitre'!BR$1:BR$220,0)),"",VLOOKUP(IK$1,'Tactic Recode'!$A$1:$B$547,2,FALSE))</f>
        <v/>
      </c>
      <c r="IL71" t="str">
        <f>IF(ISERROR(MATCH(IL$1,'CSC Mitre'!BR$1:BR$220,0)),"",VLOOKUP(IL$1,'Tactic Recode'!$A$1:$B$547,2,FALSE))</f>
        <v/>
      </c>
      <c r="IM71" t="str">
        <f>IF(ISERROR(MATCH(IM$1,'CSC Mitre'!BR$1:BR$220,0)),"",VLOOKUP(IM$1,'Tactic Recode'!$A$1:$B$547,2,FALSE))</f>
        <v/>
      </c>
      <c r="IN71" t="str">
        <f>IF(ISERROR(MATCH(IN$1,'CSC Mitre'!BR$1:BR$220,0)),"",VLOOKUP(IN$1,'Tactic Recode'!$A$1:$B$547,2,FALSE))</f>
        <v/>
      </c>
      <c r="IO71" t="str">
        <f>IF(ISERROR(MATCH(IO$1,'CSC Mitre'!BR$1:BR$220,0)),"",VLOOKUP(IO$1,'Tactic Recode'!$A$1:$B$547,2,FALSE))</f>
        <v/>
      </c>
      <c r="IP71" t="str">
        <f>IF(ISERROR(MATCH(IP$1,'CSC Mitre'!BR$1:BR$220,0)),"",VLOOKUP(IP$1,'Tactic Recode'!$A$1:$B$547,2,FALSE))</f>
        <v/>
      </c>
      <c r="IQ71" t="str">
        <f>IF(ISERROR(MATCH(IQ$1,'CSC Mitre'!BR$1:BR$220,0)),"",VLOOKUP(IQ$1,'Tactic Recode'!$A$1:$B$547,2,FALSE))</f>
        <v/>
      </c>
      <c r="IR71" t="str">
        <f>IF(ISERROR(MATCH(IR$1,'CSC Mitre'!BR$1:BR$220,0)),"",VLOOKUP(IR$1,'Tactic Recode'!$A$1:$B$547,2,FALSE))</f>
        <v/>
      </c>
      <c r="IS71" t="str">
        <f>IF(ISERROR(MATCH(IS$1,'CSC Mitre'!BR$1:BR$220,0)),"",VLOOKUP(IS$1,'Tactic Recode'!$A$1:$B$547,2,FALSE))</f>
        <v/>
      </c>
      <c r="IT71" t="str">
        <f>IF(ISERROR(MATCH(IT$1,'CSC Mitre'!BR$1:BR$220,0)),"",VLOOKUP(IT$1,'Tactic Recode'!$A$1:$B$547,2,FALSE))</f>
        <v/>
      </c>
      <c r="IU71" t="str">
        <f>IF(ISERROR(MATCH(IU$1,'CSC Mitre'!BR$1:BR$220,0)),"",VLOOKUP(IU$1,'Tactic Recode'!$A$1:$B$547,2,FALSE))</f>
        <v/>
      </c>
      <c r="IV71" t="str">
        <f>IF(ISERROR(MATCH(IV$1,'CSC Mitre'!BR$1:BR$220,0)),"",VLOOKUP(IV$1,'Tactic Recode'!$A$1:$B$547,2,FALSE))</f>
        <v/>
      </c>
      <c r="IW71" t="str">
        <f>IF(ISERROR(MATCH(IW$1,'CSC Mitre'!BR$1:BR$220,0)),"",VLOOKUP(IW$1,'Tactic Recode'!$A$1:$B$547,2,FALSE))</f>
        <v/>
      </c>
      <c r="IX71" t="str">
        <f>IF(ISERROR(MATCH(IX$1,'CSC Mitre'!BR$1:BR$220,0)),"",VLOOKUP(IX$1,'Tactic Recode'!$A$1:$B$547,2,FALSE))</f>
        <v/>
      </c>
      <c r="IY71" t="str">
        <f>IF(ISERROR(MATCH(IY$1,'CSC Mitre'!BR$1:BR$220,0)),"",VLOOKUP(IY$1,'Tactic Recode'!$A$1:$B$547,2,FALSE))</f>
        <v/>
      </c>
      <c r="IZ71" t="str">
        <f>IF(ISERROR(MATCH(IZ$1,'CSC Mitre'!BR$1:BR$220,0)),"",VLOOKUP(IZ$1,'Tactic Recode'!$A$1:$B$547,2,FALSE))</f>
        <v/>
      </c>
      <c r="JA71" t="str">
        <f>IF(ISERROR(MATCH(JA$1,'CSC Mitre'!BR$1:BR$220,0)),"",VLOOKUP(JA$1,'Tactic Recode'!$A$1:$B$547,2,FALSE))</f>
        <v/>
      </c>
      <c r="JB71" t="str">
        <f>IF(ISERROR(MATCH(JB$1,'CSC Mitre'!BR$1:BR$220,0)),"",VLOOKUP(JB$1,'Tactic Recode'!$A$1:$B$547,2,FALSE))</f>
        <v/>
      </c>
      <c r="JC71" t="str">
        <f>IF(ISERROR(MATCH(JC$1,'CSC Mitre'!BR$1:BR$220,0)),"",VLOOKUP(JC$1,'Tactic Recode'!$A$1:$B$547,2,FALSE))</f>
        <v/>
      </c>
      <c r="JD71" t="str">
        <f>IF(ISERROR(MATCH(JD$1,'CSC Mitre'!BR$1:BR$220,0)),"",VLOOKUP(JD$1,'Tactic Recode'!$A$1:$B$547,2,FALSE))</f>
        <v/>
      </c>
      <c r="JE71" t="str">
        <f>IF(ISERROR(MATCH(JE$1,'CSC Mitre'!BR$1:BR$220,0)),"",VLOOKUP(JE$1,'Tactic Recode'!$A$1:$B$547,2,FALSE))</f>
        <v/>
      </c>
      <c r="JF71" t="str">
        <f>IF(ISERROR(MATCH(JF$1,'CSC Mitre'!BR$1:BR$220,0)),"",VLOOKUP(JF$1,'Tactic Recode'!$A$1:$B$547,2,FALSE))</f>
        <v/>
      </c>
      <c r="JG71" t="str">
        <f>IF(ISERROR(MATCH(JG$1,'CSC Mitre'!BR$1:BR$220,0)),"",VLOOKUP(JG$1,'Tactic Recode'!$A$1:$B$547,2,FALSE))</f>
        <v/>
      </c>
      <c r="JH71" t="str">
        <f>IF(ISERROR(MATCH(JH$1,'CSC Mitre'!BR$1:BR$220,0)),"",VLOOKUP(JH$1,'Tactic Recode'!$A$1:$B$547,2,FALSE))</f>
        <v/>
      </c>
      <c r="JI71" t="str">
        <f>IF(ISERROR(MATCH(JI$1,'CSC Mitre'!BR$1:BR$220,0)),"",VLOOKUP(JI$1,'Tactic Recode'!$A$1:$B$547,2,FALSE))</f>
        <v/>
      </c>
      <c r="JJ71" t="str">
        <f>IF(ISERROR(MATCH(JJ$1,'CSC Mitre'!BR$1:BR$220,0)),"",VLOOKUP(JJ$1,'Tactic Recode'!$A$1:$B$547,2,FALSE))</f>
        <v/>
      </c>
      <c r="JK71" t="str">
        <f>IF(ISERROR(MATCH(JK$1,'CSC Mitre'!BR$1:BR$220,0)),"",VLOOKUP(JK$1,'Tactic Recode'!$A$1:$B$547,2,FALSE))</f>
        <v/>
      </c>
      <c r="JL71" t="str">
        <f>IF(ISERROR(MATCH(JL$1,'CSC Mitre'!BR$1:BR$220,0)),"",VLOOKUP(JL$1,'Tactic Recode'!$A$1:$B$547,2,FALSE))</f>
        <v/>
      </c>
      <c r="JM71" t="str">
        <f>IF(ISERROR(MATCH(JM$1,'CSC Mitre'!BR$1:BR$220,0)),"",VLOOKUP(JM$1,'Tactic Recode'!$A$1:$B$547,2,FALSE))</f>
        <v/>
      </c>
      <c r="JN71" t="str">
        <f>IF(ISERROR(MATCH(JN$1,'CSC Mitre'!BR$1:BR$220,0)),"",VLOOKUP(JN$1,'Tactic Recode'!$A$1:$B$547,2,FALSE))</f>
        <v/>
      </c>
      <c r="JO71" t="str">
        <f>IF(ISERROR(MATCH(JO$1,'CSC Mitre'!BR$1:BR$220,0)),"",VLOOKUP(JO$1,'Tactic Recode'!$A$1:$B$547,2,FALSE))</f>
        <v/>
      </c>
      <c r="JP71" t="str">
        <f>IF(ISERROR(MATCH(JP$1,'CSC Mitre'!BR$1:BR$220,0)),"",VLOOKUP(JP$1,'Tactic Recode'!$A$1:$B$547,2,FALSE))</f>
        <v/>
      </c>
      <c r="JQ71" t="str">
        <f>IF(ISERROR(MATCH(JQ$1,'CSC Mitre'!BR$1:BR$220,0)),"",VLOOKUP(JQ$1,'Tactic Recode'!$A$1:$B$547,2,FALSE))</f>
        <v/>
      </c>
      <c r="JR71" t="str">
        <f>IF(ISERROR(MATCH(JR$1,'CSC Mitre'!BR$1:BR$220,0)),"",VLOOKUP(JR$1,'Tactic Recode'!$A$1:$B$547,2,FALSE))</f>
        <v/>
      </c>
      <c r="JS71" t="str">
        <f>IF(ISERROR(MATCH(JS$1,'CSC Mitre'!BR$1:BR$220,0)),"",VLOOKUP(JS$1,'Tactic Recode'!$A$1:$B$547,2,FALSE))</f>
        <v/>
      </c>
      <c r="JT71" t="str">
        <f>IF(ISERROR(MATCH(JT$1,'CSC Mitre'!BR$1:BR$220,0)),"",VLOOKUP(JT$1,'Tactic Recode'!$A$1:$B$547,2,FALSE))</f>
        <v/>
      </c>
      <c r="JU71" t="str">
        <f>IF(ISERROR(MATCH(JU$1,'CSC Mitre'!BR$1:BR$220,0)),"",VLOOKUP(JU$1,'Tactic Recode'!$A$1:$B$547,2,FALSE))</f>
        <v/>
      </c>
      <c r="JV71" t="str">
        <f>IF(ISERROR(MATCH(JV$1,'CSC Mitre'!BR$1:BR$220,0)),"",VLOOKUP(JV$1,'Tactic Recode'!$A$1:$B$547,2,FALSE))</f>
        <v/>
      </c>
      <c r="JW71" t="str">
        <f>IF(ISERROR(MATCH(JW$1,'CSC Mitre'!BR$1:BR$220,0)),"",VLOOKUP(JW$1,'Tactic Recode'!$A$1:$B$547,2,FALSE))</f>
        <v/>
      </c>
      <c r="JX71" t="str">
        <f>IF(ISERROR(MATCH(JX$1,'CSC Mitre'!BR$1:BR$220,0)),"",VLOOKUP(JX$1,'Tactic Recode'!$A$1:$B$547,2,FALSE))</f>
        <v/>
      </c>
      <c r="JY71" t="str">
        <f>IF(ISERROR(MATCH(JY$1,'CSC Mitre'!BR$1:BR$220,0)),"",VLOOKUP(JY$1,'Tactic Recode'!$A$1:$B$547,2,FALSE))</f>
        <v/>
      </c>
      <c r="JZ71" t="str">
        <f>IF(ISERROR(MATCH(JZ$1,'CSC Mitre'!BR$1:BR$220,0)),"",VLOOKUP(JZ$1,'Tactic Recode'!$A$1:$B$547,2,FALSE))</f>
        <v/>
      </c>
      <c r="KA71" t="str">
        <f>IF(ISERROR(MATCH(KA$1,'CSC Mitre'!BR$1:BR$220,0)),"",VLOOKUP(KA$1,'Tactic Recode'!$A$1:$B$547,2,FALSE))</f>
        <v/>
      </c>
      <c r="KB71" t="str">
        <f>IF(ISERROR(MATCH(KB$1,'CSC Mitre'!BR$1:BR$220,0)),"",VLOOKUP(KB$1,'Tactic Recode'!$A$1:$B$547,2,FALSE))</f>
        <v/>
      </c>
      <c r="KC71" t="str">
        <f>IF(ISERROR(MATCH(KC$1,'CSC Mitre'!BR$1:BR$220,0)),"",VLOOKUP(KC$1,'Tactic Recode'!$A$1:$B$547,2,FALSE))</f>
        <v/>
      </c>
      <c r="KD71" t="str">
        <f>IF(ISERROR(MATCH(KD$1,'CSC Mitre'!BR$1:BR$220,0)),"",VLOOKUP(KD$1,'Tactic Recode'!$A$1:$B$547,2,FALSE))</f>
        <v/>
      </c>
      <c r="KE71" t="str">
        <f>IF(ISERROR(MATCH(KE$1,'CSC Mitre'!BR$1:BR$220,0)),"",VLOOKUP(KE$1,'Tactic Recode'!$A$1:$B$547,2,FALSE))</f>
        <v/>
      </c>
      <c r="KF71" t="str">
        <f>IF(ISERROR(MATCH(KF$1,'CSC Mitre'!BR$1:BR$220,0)),"",VLOOKUP(KF$1,'Tactic Recode'!$A$1:$B$547,2,FALSE))</f>
        <v/>
      </c>
      <c r="KG71" t="str">
        <f>IF(ISERROR(MATCH(KG$1,'CSC Mitre'!BR$1:BR$220,0)),"",VLOOKUP(KG$1,'Tactic Recode'!$A$1:$B$547,2,FALSE))</f>
        <v/>
      </c>
      <c r="KH71" t="str">
        <f>IF(ISERROR(MATCH(KH$1,'CSC Mitre'!BR$1:BR$220,0)),"",VLOOKUP(KH$1,'Tactic Recode'!$A$1:$B$547,2,FALSE))</f>
        <v/>
      </c>
      <c r="KI71" t="str">
        <f>IF(ISERROR(MATCH(KI$1,'CSC Mitre'!BR$1:BR$220,0)),"",VLOOKUP(KI$1,'Tactic Recode'!$A$1:$B$547,2,FALSE))</f>
        <v/>
      </c>
      <c r="KJ71" t="str">
        <f>IF(ISERROR(MATCH(KJ$1,'CSC Mitre'!BR$1:BR$220,0)),"",VLOOKUP(KJ$1,'Tactic Recode'!$A$1:$B$547,2,FALSE))</f>
        <v/>
      </c>
      <c r="KK71" t="str">
        <f>IF(ISERROR(MATCH(KK$1,'CSC Mitre'!BR$1:BR$220,0)),"",VLOOKUP(KK$1,'Tactic Recode'!$A$1:$B$547,2,FALSE))</f>
        <v/>
      </c>
      <c r="KL71" t="str">
        <f>IF(ISERROR(MATCH(KL$1,'CSC Mitre'!BR$1:BR$220,0)),"",VLOOKUP(KL$1,'Tactic Recode'!$A$1:$B$547,2,FALSE))</f>
        <v/>
      </c>
      <c r="KM71" t="str">
        <f>IF(ISERROR(MATCH(KM$1,'CSC Mitre'!BR$1:BR$220,0)),"",VLOOKUP(KM$1,'Tactic Recode'!$A$1:$B$547,2,FALSE))</f>
        <v/>
      </c>
      <c r="KN71" t="str">
        <f>IF(ISERROR(MATCH(KN$1,'CSC Mitre'!BR$1:BR$220,0)),"",VLOOKUP(KN$1,'Tactic Recode'!$A$1:$B$547,2,FALSE))</f>
        <v/>
      </c>
      <c r="KO71" t="str">
        <f>IF(ISERROR(MATCH(KO$1,'CSC Mitre'!BR$1:BR$220,0)),"",VLOOKUP(KO$1,'Tactic Recode'!$A$1:$B$547,2,FALSE))</f>
        <v/>
      </c>
      <c r="KP71" t="str">
        <f>IF(ISERROR(MATCH(KP$1,'CSC Mitre'!BR$1:BR$220,0)),"",VLOOKUP(KP$1,'Tactic Recode'!$A$1:$B$547,2,FALSE))</f>
        <v/>
      </c>
      <c r="KQ71" t="str">
        <f>IF(ISERROR(MATCH(KQ$1,'CSC Mitre'!BR$1:BR$220,0)),"",VLOOKUP(KQ$1,'Tactic Recode'!$A$1:$B$547,2,FALSE))</f>
        <v/>
      </c>
      <c r="KR71" t="str">
        <f>IF(ISERROR(MATCH(KR$1,'CSC Mitre'!BR$1:BR$220,0)),"",VLOOKUP(KR$1,'Tactic Recode'!$A$1:$B$547,2,FALSE))</f>
        <v/>
      </c>
      <c r="KS71" t="str">
        <f>IF(ISERROR(MATCH(KS$1,'CSC Mitre'!BR$1:BR$220,0)),"",VLOOKUP(KS$1,'Tactic Recode'!$A$1:$B$547,2,FALSE))</f>
        <v/>
      </c>
      <c r="KT71" t="str">
        <f>IF(ISERROR(MATCH(KT$1,'CSC Mitre'!BR$1:BR$220,0)),"",VLOOKUP(KT$1,'Tactic Recode'!$A$1:$B$547,2,FALSE))</f>
        <v/>
      </c>
      <c r="KU71" t="str">
        <f>IF(ISERROR(MATCH(KU$1,'CSC Mitre'!BR$1:BR$220,0)),"",VLOOKUP(KU$1,'Tactic Recode'!$A$1:$B$547,2,FALSE))</f>
        <v/>
      </c>
      <c r="KV71" t="str">
        <f>IF(ISERROR(MATCH(KV$1,'CSC Mitre'!BR$1:BR$220,0)),"",VLOOKUP(KV$1,'Tactic Recode'!$A$1:$B$547,2,FALSE))</f>
        <v/>
      </c>
      <c r="KW71" t="str">
        <f>IF(ISERROR(MATCH(KW$1,'CSC Mitre'!BR$1:BR$220,0)),"",VLOOKUP(KW$1,'Tactic Recode'!$A$1:$B$547,2,FALSE))</f>
        <v/>
      </c>
      <c r="KX71" t="str">
        <f>IF(ISERROR(MATCH(KX$1,'CSC Mitre'!BR$1:BR$220,0)),"",VLOOKUP(KX$1,'Tactic Recode'!$A$1:$B$547,2,FALSE))</f>
        <v/>
      </c>
      <c r="KY71" t="str">
        <f>IF(ISERROR(MATCH(KY$1,'CSC Mitre'!BR$1:BR$220,0)),"",VLOOKUP(KY$1,'Tactic Recode'!$A$1:$B$547,2,FALSE))</f>
        <v/>
      </c>
      <c r="KZ71" t="str">
        <f>IF(ISERROR(MATCH(KZ$1,'CSC Mitre'!BR$1:BR$220,0)),"",VLOOKUP(KZ$1,'Tactic Recode'!$A$1:$B$547,2,FALSE))</f>
        <v/>
      </c>
      <c r="LA71" t="str">
        <f>IF(ISERROR(MATCH(LA$1,'CSC Mitre'!BR$1:BR$220,0)),"",VLOOKUP(LA$1,'Tactic Recode'!$A$1:$B$547,2,FALSE))</f>
        <v/>
      </c>
      <c r="LB71" t="str">
        <f>IF(ISERROR(MATCH(LB$1,'CSC Mitre'!BR$1:BR$220,0)),"",VLOOKUP(LB$1,'Tactic Recode'!$A$1:$B$547,2,FALSE))</f>
        <v/>
      </c>
      <c r="LC71" t="str">
        <f>IF(ISERROR(MATCH(LC$1,'CSC Mitre'!BR$1:BR$220,0)),"",VLOOKUP(LC$1,'Tactic Recode'!$A$1:$B$547,2,FALSE))</f>
        <v/>
      </c>
      <c r="LD71" t="str">
        <f>IF(ISERROR(MATCH(LD$1,'CSC Mitre'!BR$1:BR$220,0)),"",VLOOKUP(LD$1,'Tactic Recode'!$A$1:$B$547,2,FALSE))</f>
        <v/>
      </c>
      <c r="LE71" t="str">
        <f>IF(ISERROR(MATCH(LE$1,'CSC Mitre'!BR$1:BR$220,0)),"",VLOOKUP(LE$1,'Tactic Recode'!$A$1:$B$547,2,FALSE))</f>
        <v/>
      </c>
      <c r="LF71" t="str">
        <f>IF(ISERROR(MATCH(LF$1,'CSC Mitre'!BR$1:BR$220,0)),"",VLOOKUP(LF$1,'Tactic Recode'!$A$1:$B$547,2,FALSE))</f>
        <v/>
      </c>
      <c r="LG71" t="str">
        <f>IF(ISERROR(MATCH(LG$1,'CSC Mitre'!BR$1:BR$220,0)),"",VLOOKUP(LG$1,'Tactic Recode'!$A$1:$B$547,2,FALSE))</f>
        <v/>
      </c>
      <c r="LH71" t="str">
        <f>IF(ISERROR(MATCH(LH$1,'CSC Mitre'!BR$1:BR$220,0)),"",VLOOKUP(LH$1,'Tactic Recode'!$A$1:$B$547,2,FALSE))</f>
        <v/>
      </c>
      <c r="LI71" t="str">
        <f>IF(ISERROR(MATCH(LI$1,'CSC Mitre'!BR$1:BR$220,0)),"",VLOOKUP(LI$1,'Tactic Recode'!$A$1:$B$547,2,FALSE))</f>
        <v/>
      </c>
      <c r="LJ71" t="str">
        <f>IF(ISERROR(MATCH(LJ$1,'CSC Mitre'!BR$1:BR$220,0)),"",VLOOKUP(LJ$1,'Tactic Recode'!$A$1:$B$547,2,FALSE))</f>
        <v/>
      </c>
      <c r="LK71" t="str">
        <f>IF(ISERROR(MATCH(LK$1,'CSC Mitre'!BR$1:BR$220,0)),"",VLOOKUP(LK$1,'Tactic Recode'!$A$1:$B$547,2,FALSE))</f>
        <v/>
      </c>
      <c r="LL71" t="str">
        <f>IF(ISERROR(MATCH(LL$1,'CSC Mitre'!BR$1:BR$220,0)),"",VLOOKUP(LL$1,'Tactic Recode'!$A$1:$B$547,2,FALSE))</f>
        <v/>
      </c>
      <c r="LM71" t="str">
        <f>IF(ISERROR(MATCH(LM$1,'CSC Mitre'!BR$1:BR$220,0)),"",VLOOKUP(LM$1,'Tactic Recode'!$A$1:$B$547,2,FALSE))</f>
        <v/>
      </c>
      <c r="LN71" t="str">
        <f>IF(ISERROR(MATCH(LN$1,'CSC Mitre'!BR$1:BR$220,0)),"",VLOOKUP(LN$1,'Tactic Recode'!$A$1:$B$547,2,FALSE))</f>
        <v/>
      </c>
      <c r="LO71" t="str">
        <f>IF(ISERROR(MATCH(LO$1,'CSC Mitre'!BR$1:BR$220,0)),"",VLOOKUP(LO$1,'Tactic Recode'!$A$1:$B$547,2,FALSE))</f>
        <v/>
      </c>
      <c r="LP71" t="str">
        <f>IF(ISERROR(MATCH(LP$1,'CSC Mitre'!BR$1:BR$220,0)),"",VLOOKUP(LP$1,'Tactic Recode'!$A$1:$B$547,2,FALSE))</f>
        <v/>
      </c>
      <c r="LQ71" t="str">
        <f>IF(ISERROR(MATCH(LQ$1,'CSC Mitre'!BR$1:BR$220,0)),"",VLOOKUP(LQ$1,'Tactic Recode'!$A$1:$B$547,2,FALSE))</f>
        <v/>
      </c>
      <c r="LR71" t="str">
        <f>IF(ISERROR(MATCH(LR$1,'CSC Mitre'!BR$1:BR$220,0)),"",VLOOKUP(LR$1,'Tactic Recode'!$A$1:$B$547,2,FALSE))</f>
        <v/>
      </c>
      <c r="LS71" t="str">
        <f>IF(ISERROR(MATCH(LS$1,'CSC Mitre'!BR$1:BR$220,0)),"",VLOOKUP(LS$1,'Tactic Recode'!$A$1:$B$547,2,FALSE))</f>
        <v/>
      </c>
      <c r="LT71" t="str">
        <f>IF(ISERROR(MATCH(LT$1,'CSC Mitre'!BR$1:BR$220,0)),"",VLOOKUP(LT$1,'Tactic Recode'!$A$1:$B$547,2,FALSE))</f>
        <v/>
      </c>
      <c r="LU71" t="str">
        <f>IF(ISERROR(MATCH(LU$1,'CSC Mitre'!BR$1:BR$220,0)),"",VLOOKUP(LU$1,'Tactic Recode'!$A$1:$B$547,2,FALSE))</f>
        <v/>
      </c>
      <c r="LV71" t="str">
        <f>IF(ISERROR(MATCH(LV$1,'CSC Mitre'!BR$1:BR$220,0)),"",VLOOKUP(LV$1,'Tactic Recode'!$A$1:$B$547,2,FALSE))</f>
        <v/>
      </c>
      <c r="LW71" t="str">
        <f>IF(ISERROR(MATCH(LW$1,'CSC Mitre'!BR$1:BR$220,0)),"",VLOOKUP(LW$1,'Tactic Recode'!$A$1:$B$547,2,FALSE))</f>
        <v/>
      </c>
      <c r="LX71" t="str">
        <f>IF(ISERROR(MATCH(LX$1,'CSC Mitre'!BR$1:BR$220,0)),"",VLOOKUP(LX$1,'Tactic Recode'!$A$1:$B$547,2,FALSE))</f>
        <v/>
      </c>
      <c r="LY71" t="str">
        <f>IF(ISERROR(MATCH(LY$1,'CSC Mitre'!BR$1:BR$220,0)),"",VLOOKUP(LY$1,'Tactic Recode'!$A$1:$B$547,2,FALSE))</f>
        <v/>
      </c>
      <c r="LZ71" t="str">
        <f>IF(ISERROR(MATCH(LZ$1,'CSC Mitre'!BR$1:BR$220,0)),"",VLOOKUP(LZ$1,'Tactic Recode'!$A$1:$B$547,2,FALSE))</f>
        <v/>
      </c>
      <c r="MA71" t="str">
        <f>IF(ISERROR(MATCH(MA$1,'CSC Mitre'!BR$1:BR$220,0)),"",VLOOKUP(MA$1,'Tactic Recode'!$A$1:$B$547,2,FALSE))</f>
        <v/>
      </c>
      <c r="MB71" t="str">
        <f>IF(ISERROR(MATCH(MB$1,'CSC Mitre'!BR$1:BR$220,0)),"",VLOOKUP(MB$1,'Tactic Recode'!$A$1:$B$547,2,FALSE))</f>
        <v/>
      </c>
      <c r="MC71" t="str">
        <f>IF(ISERROR(MATCH(MC$1,'CSC Mitre'!BR$1:BR$220,0)),"",VLOOKUP(MC$1,'Tactic Recode'!$A$1:$B$547,2,FALSE))</f>
        <v/>
      </c>
      <c r="MD71" t="str">
        <f>IF(ISERROR(MATCH(MD$1,'CSC Mitre'!BR$1:BR$220,0)),"",VLOOKUP(MD$1,'Tactic Recode'!$A$1:$B$547,2,FALSE))</f>
        <v/>
      </c>
      <c r="ME71" t="str">
        <f>IF(ISERROR(MATCH(ME$1,'CSC Mitre'!BR$1:BR$220,0)),"",VLOOKUP(ME$1,'Tactic Recode'!$A$1:$B$547,2,FALSE))</f>
        <v/>
      </c>
      <c r="MF71" t="str">
        <f>IF(ISERROR(MATCH(MF$1,'CSC Mitre'!BR$1:BR$220,0)),"",VLOOKUP(MF$1,'Tactic Recode'!$A$1:$B$547,2,FALSE))</f>
        <v/>
      </c>
      <c r="MG71" t="str">
        <f>IF(ISERROR(MATCH(MG$1,'CSC Mitre'!BR$1:BR$220,0)),"",VLOOKUP(MG$1,'Tactic Recode'!$A$1:$B$547,2,FALSE))</f>
        <v/>
      </c>
      <c r="MH71" t="str">
        <f>IF(ISERROR(MATCH(MH$1,'CSC Mitre'!BR$1:BR$220,0)),"",VLOOKUP(MH$1,'Tactic Recode'!$A$1:$B$547,2,FALSE))</f>
        <v/>
      </c>
      <c r="MI71" t="str">
        <f>IF(ISERROR(MATCH(MI$1,'CSC Mitre'!BR$1:BR$220,0)),"",VLOOKUP(MI$1,'Tactic Recode'!$A$1:$B$547,2,FALSE))</f>
        <v/>
      </c>
      <c r="MJ71" t="str">
        <f>IF(ISERROR(MATCH(MJ$1,'CSC Mitre'!BR$1:BR$220,0)),"",VLOOKUP(MJ$1,'Tactic Recode'!$A$1:$B$547,2,FALSE))</f>
        <v/>
      </c>
      <c r="MK71" t="str">
        <f>IF(ISERROR(MATCH(MK$1,'CSC Mitre'!BR$1:BR$220,0)),"",VLOOKUP(MK$1,'Tactic Recode'!$A$1:$B$547,2,FALSE))</f>
        <v/>
      </c>
      <c r="ML71" t="str">
        <f>IF(ISERROR(MATCH(ML$1,'CSC Mitre'!BR$1:BR$220,0)),"",VLOOKUP(ML$1,'Tactic Recode'!$A$1:$B$547,2,FALSE))</f>
        <v/>
      </c>
      <c r="MM71" t="str">
        <f>IF(ISERROR(MATCH(MM$1,'CSC Mitre'!BR$1:BR$220,0)),"",VLOOKUP(MM$1,'Tactic Recode'!$A$1:$B$547,2,FALSE))</f>
        <v/>
      </c>
      <c r="MN71" t="str">
        <f>IF(ISERROR(MATCH(MN$1,'CSC Mitre'!BR$1:BR$220,0)),"",VLOOKUP(MN$1,'Tactic Recode'!$A$1:$B$547,2,FALSE))</f>
        <v/>
      </c>
      <c r="MO71" t="str">
        <f>IF(ISERROR(MATCH(MO$1,'CSC Mitre'!BR$1:BR$220,0)),"",VLOOKUP(MO$1,'Tactic Recode'!$A$1:$B$547,2,FALSE))</f>
        <v/>
      </c>
      <c r="MP71" t="str">
        <f>IF(ISERROR(MATCH(MP$1,'CSC Mitre'!BR$1:BR$220,0)),"",VLOOKUP(MP$1,'Tactic Recode'!$A$1:$B$547,2,FALSE))</f>
        <v/>
      </c>
      <c r="MQ71" t="str">
        <f>IF(ISERROR(MATCH(MQ$1,'CSC Mitre'!BR$1:BR$220,0)),"",VLOOKUP(MQ$1,'Tactic Recode'!$A$1:$B$547,2,FALSE))</f>
        <v/>
      </c>
      <c r="MR71" t="str">
        <f>IF(ISERROR(MATCH(MR$1,'CSC Mitre'!BR$1:BR$220,0)),"",VLOOKUP(MR$1,'Tactic Recode'!$A$1:$B$547,2,FALSE))</f>
        <v/>
      </c>
      <c r="MS71" t="str">
        <f>IF(ISERROR(MATCH(MS$1,'CSC Mitre'!BR$1:BR$220,0)),"",VLOOKUP(MS$1,'Tactic Recode'!$A$1:$B$547,2,FALSE))</f>
        <v/>
      </c>
      <c r="MT71" t="str">
        <f>IF(ISERROR(MATCH(MT$1,'CSC Mitre'!BR$1:BR$220,0)),"",VLOOKUP(MT$1,'Tactic Recode'!$A$1:$B$547,2,FALSE))</f>
        <v/>
      </c>
      <c r="MU71" t="str">
        <f>IF(ISERROR(MATCH(MU$1,'CSC Mitre'!BR$1:BR$220,0)),"",VLOOKUP(MU$1,'Tactic Recode'!$A$1:$B$547,2,FALSE))</f>
        <v/>
      </c>
      <c r="MV71" t="str">
        <f>IF(ISERROR(MATCH(MV$1,'CSC Mitre'!BR$1:BR$220,0)),"",VLOOKUP(MV$1,'Tactic Recode'!$A$1:$B$547,2,FALSE))</f>
        <v/>
      </c>
      <c r="MW71" t="str">
        <f>IF(ISERROR(MATCH(MW$1,'CSC Mitre'!BR$1:BR$220,0)),"",VLOOKUP(MW$1,'Tactic Recode'!$A$1:$B$547,2,FALSE))</f>
        <v/>
      </c>
      <c r="MX71" t="str">
        <f>IF(ISERROR(MATCH(MX$1,'CSC Mitre'!BR$1:BR$220,0)),"",VLOOKUP(MX$1,'Tactic Recode'!$A$1:$B$547,2,FALSE))</f>
        <v/>
      </c>
      <c r="MY71" t="str">
        <f>IF(ISERROR(MATCH(MY$1,'CSC Mitre'!BR$1:BR$220,0)),"",VLOOKUP(MY$1,'Tactic Recode'!$A$1:$B$547,2,FALSE))</f>
        <v/>
      </c>
      <c r="MZ71" t="str">
        <f>IF(ISERROR(MATCH(MZ$1,'CSC Mitre'!BR$1:BR$220,0)),"",VLOOKUP(MZ$1,'Tactic Recode'!$A$1:$B$547,2,FALSE))</f>
        <v/>
      </c>
      <c r="NA71" t="str">
        <f>IF(ISERROR(MATCH(NA$1,'CSC Mitre'!BR$1:BR$220,0)),"",VLOOKUP(NA$1,'Tactic Recode'!$A$1:$B$547,2,FALSE))</f>
        <v/>
      </c>
      <c r="NB71" t="str">
        <f>IF(ISERROR(MATCH(NB$1,'CSC Mitre'!BR$1:BR$220,0)),"",VLOOKUP(NB$1,'Tactic Recode'!$A$1:$B$547,2,FALSE))</f>
        <v/>
      </c>
      <c r="NC71" t="str">
        <f>IF(ISERROR(MATCH(NC$1,'CSC Mitre'!BR$1:BR$220,0)),"",VLOOKUP(NC$1,'Tactic Recode'!$A$1:$B$547,2,FALSE))</f>
        <v/>
      </c>
      <c r="ND71" t="str">
        <f>IF(ISERROR(MATCH(ND$1,'CSC Mitre'!BR$1:BR$220,0)),"",VLOOKUP(ND$1,'Tactic Recode'!$A$1:$B$547,2,FALSE))</f>
        <v/>
      </c>
      <c r="NE71" t="str">
        <f>IF(ISERROR(MATCH(NE$1,'CSC Mitre'!BR$1:BR$220,0)),"",VLOOKUP(NE$1,'Tactic Recode'!$A$1:$B$547,2,FALSE))</f>
        <v/>
      </c>
      <c r="NF71" t="str">
        <f>IF(ISERROR(MATCH(NF$1,'CSC Mitre'!BR$1:BR$220,0)),"",VLOOKUP(NF$1,'Tactic Recode'!$A$1:$B$547,2,FALSE))</f>
        <v/>
      </c>
      <c r="NG71" t="str">
        <f>IF(ISERROR(MATCH(NG$1,'CSC Mitre'!BR$1:BR$220,0)),"",VLOOKUP(NG$1,'Tactic Recode'!$A$1:$B$547,2,FALSE))</f>
        <v/>
      </c>
      <c r="NH71" t="str">
        <f>IF(ISERROR(MATCH(NH$1,'CSC Mitre'!BR$1:BR$220,0)),"",VLOOKUP(NH$1,'Tactic Recode'!$A$1:$B$547,2,FALSE))</f>
        <v/>
      </c>
      <c r="NI71" t="str">
        <f>IF(ISERROR(MATCH(NI$1,'CSC Mitre'!BR$1:BR$220,0)),"",VLOOKUP(NI$1,'Tactic Recode'!$A$1:$B$547,2,FALSE))</f>
        <v/>
      </c>
      <c r="NJ71" t="str">
        <f>IF(ISERROR(MATCH(NJ$1,'CSC Mitre'!BR$1:BR$220,0)),"",VLOOKUP(NJ$1,'Tactic Recode'!$A$1:$B$547,2,FALSE))</f>
        <v/>
      </c>
      <c r="NK71" t="str">
        <f>IF(ISERROR(MATCH(NK$1,'CSC Mitre'!BR$1:BR$220,0)),"",VLOOKUP(NK$1,'Tactic Recode'!$A$1:$B$547,2,FALSE))</f>
        <v/>
      </c>
      <c r="NL71" t="str">
        <f>IF(ISERROR(MATCH(NL$1,'CSC Mitre'!BR$1:BR$220,0)),"",VLOOKUP(NL$1,'Tactic Recode'!$A$1:$B$547,2,FALSE))</f>
        <v/>
      </c>
      <c r="NM71" t="str">
        <f>IF(ISERROR(MATCH(NM$1,'CSC Mitre'!BR$1:BR$220,0)),"",VLOOKUP(NM$1,'Tactic Recode'!$A$1:$B$547,2,FALSE))</f>
        <v/>
      </c>
      <c r="NN71" t="str">
        <f>IF(ISERROR(MATCH(NN$1,'CSC Mitre'!BR$1:BR$220,0)),"",VLOOKUP(NN$1,'Tactic Recode'!$A$1:$B$547,2,FALSE))</f>
        <v/>
      </c>
      <c r="NO71" t="str">
        <f>IF(ISERROR(MATCH(NO$1,'CSC Mitre'!BR$1:BR$220,0)),"",VLOOKUP(NO$1,'Tactic Recode'!$A$1:$B$547,2,FALSE))</f>
        <v/>
      </c>
      <c r="NP71" t="str">
        <f>IF(ISERROR(MATCH(NP$1,'CSC Mitre'!BR$1:BR$220,0)),"",VLOOKUP(NP$1,'Tactic Recode'!$A$1:$B$547,2,FALSE))</f>
        <v/>
      </c>
      <c r="NQ71" t="str">
        <f>IF(ISERROR(MATCH(NQ$1,'CSC Mitre'!BR$1:BR$220,0)),"",VLOOKUP(NQ$1,'Tactic Recode'!$A$1:$B$547,2,FALSE))</f>
        <v/>
      </c>
      <c r="NR71" t="str">
        <f>IF(ISERROR(MATCH(NR$1,'CSC Mitre'!BR$1:BR$220,0)),"",VLOOKUP(NR$1,'Tactic Recode'!$A$1:$B$547,2,FALSE))</f>
        <v/>
      </c>
      <c r="NS71" t="str">
        <f>IF(ISERROR(MATCH(NS$1,'CSC Mitre'!BR$1:BR$220,0)),"",VLOOKUP(NS$1,'Tactic Recode'!$A$1:$B$547,2,FALSE))</f>
        <v/>
      </c>
      <c r="NT71" t="str">
        <f>IF(ISERROR(MATCH(NT$1,'CSC Mitre'!BR$1:BR$220,0)),"",VLOOKUP(NT$1,'Tactic Recode'!$A$1:$B$547,2,FALSE))</f>
        <v/>
      </c>
      <c r="NU71" t="str">
        <f>IF(ISERROR(MATCH(NU$1,'CSC Mitre'!BR$1:BR$220,0)),"",VLOOKUP(NU$1,'Tactic Recode'!$A$1:$B$547,2,FALSE))</f>
        <v/>
      </c>
      <c r="NV71" t="str">
        <f>IF(ISERROR(MATCH(NV$1,'CSC Mitre'!BR$1:BR$220,0)),"",VLOOKUP(NV$1,'Tactic Recode'!$A$1:$B$547,2,FALSE))</f>
        <v/>
      </c>
      <c r="NW71" t="str">
        <f>IF(ISERROR(MATCH(NW$1,'CSC Mitre'!BR$1:BR$220,0)),"",VLOOKUP(NW$1,'Tactic Recode'!$A$1:$B$547,2,FALSE))</f>
        <v/>
      </c>
      <c r="NX71" t="str">
        <f>IF(ISERROR(MATCH(NX$1,'CSC Mitre'!BR$1:BR$220,0)),"",VLOOKUP(NX$1,'Tactic Recode'!$A$1:$B$547,2,FALSE))</f>
        <v/>
      </c>
      <c r="NY71" t="str">
        <f>IF(ISERROR(MATCH(NY$1,'CSC Mitre'!BR$1:BR$220,0)),"",VLOOKUP(NY$1,'Tactic Recode'!$A$1:$B$547,2,FALSE))</f>
        <v/>
      </c>
      <c r="NZ71" t="str">
        <f>IF(ISERROR(MATCH(NZ$1,'CSC Mitre'!BR$1:BR$220,0)),"",VLOOKUP(NZ$1,'Tactic Recode'!$A$1:$B$547,2,FALSE))</f>
        <v/>
      </c>
      <c r="OA71" t="str">
        <f>IF(ISERROR(MATCH(OA$1,'CSC Mitre'!BR$1:BR$220,0)),"",VLOOKUP(OA$1,'Tactic Recode'!$A$1:$B$547,2,FALSE))</f>
        <v/>
      </c>
      <c r="OB71" t="str">
        <f>IF(ISERROR(MATCH(OB$1,'CSC Mitre'!BR$1:BR$220,0)),"",VLOOKUP(OB$1,'Tactic Recode'!$A$1:$B$547,2,FALSE))</f>
        <v/>
      </c>
      <c r="OC71" t="str">
        <f>IF(ISERROR(MATCH(OC$1,'CSC Mitre'!BR$1:BR$220,0)),"",VLOOKUP(OC$1,'Tactic Recode'!$A$1:$B$547,2,FALSE))</f>
        <v/>
      </c>
      <c r="OD71" t="str">
        <f>IF(ISERROR(MATCH(OD$1,'CSC Mitre'!BR$1:BR$220,0)),"",VLOOKUP(OD$1,'Tactic Recode'!$A$1:$B$547,2,FALSE))</f>
        <v/>
      </c>
      <c r="OE71" t="str">
        <f>IF(ISERROR(MATCH(OE$1,'CSC Mitre'!BR$1:BR$220,0)),"",VLOOKUP(OE$1,'Tactic Recode'!$A$1:$B$547,2,FALSE))</f>
        <v/>
      </c>
      <c r="OF71" t="str">
        <f>IF(ISERROR(MATCH(OF$1,'CSC Mitre'!BR$1:BR$220,0)),"",VLOOKUP(OF$1,'Tactic Recode'!$A$1:$B$547,2,FALSE))</f>
        <v/>
      </c>
      <c r="OG71" t="str">
        <f>IF(ISERROR(MATCH(OG$1,'CSC Mitre'!BR$1:BR$220,0)),"",VLOOKUP(OG$1,'Tactic Recode'!$A$1:$B$547,2,FALSE))</f>
        <v/>
      </c>
      <c r="OH71" t="str">
        <f>IF(ISERROR(MATCH(OH$1,'CSC Mitre'!BR$1:BR$220,0)),"",VLOOKUP(OH$1,'Tactic Recode'!$A$1:$B$547,2,FALSE))</f>
        <v/>
      </c>
      <c r="OI71" t="str">
        <f>IF(ISERROR(MATCH(OI$1,'CSC Mitre'!BR$1:BR$220,0)),"",VLOOKUP(OI$1,'Tactic Recode'!$A$1:$B$547,2,FALSE))</f>
        <v/>
      </c>
      <c r="OJ71" t="str">
        <f>IF(ISERROR(MATCH(OJ$1,'CSC Mitre'!BR$1:BR$220,0)),"",VLOOKUP(OJ$1,'Tactic Recode'!$A$1:$B$547,2,FALSE))</f>
        <v/>
      </c>
      <c r="OK71" t="str">
        <f>IF(ISERROR(MATCH(OK$1,'CSC Mitre'!BR$1:BR$220,0)),"",VLOOKUP(OK$1,'Tactic Recode'!$A$1:$B$547,2,FALSE))</f>
        <v/>
      </c>
      <c r="OL71" t="str">
        <f>IF(ISERROR(MATCH(OL$1,'CSC Mitre'!BR$1:BR$220,0)),"",VLOOKUP(OL$1,'Tactic Recode'!$A$1:$B$547,2,FALSE))</f>
        <v/>
      </c>
      <c r="OM71" t="str">
        <f>IF(ISERROR(MATCH(OM$1,'CSC Mitre'!BR$1:BR$220,0)),"",VLOOKUP(OM$1,'Tactic Recode'!$A$1:$B$547,2,FALSE))</f>
        <v/>
      </c>
      <c r="ON71" t="str">
        <f>IF(ISERROR(MATCH(ON$1,'CSC Mitre'!BR$1:BR$220,0)),"",VLOOKUP(ON$1,'Tactic Recode'!$A$1:$B$547,2,FALSE))</f>
        <v/>
      </c>
      <c r="OO71" t="str">
        <f>IF(ISERROR(MATCH(OO$1,'CSC Mitre'!BR$1:BR$220,0)),"",VLOOKUP(OO$1,'Tactic Recode'!$A$1:$B$547,2,FALSE))</f>
        <v/>
      </c>
      <c r="OP71" t="str">
        <f>IF(ISERROR(MATCH(OP$1,'CSC Mitre'!BR$1:BR$220,0)),"",VLOOKUP(OP$1,'Tactic Recode'!$A$1:$B$547,2,FALSE))</f>
        <v/>
      </c>
      <c r="OQ71" t="str">
        <f>IF(ISERROR(MATCH(OQ$1,'CSC Mitre'!BR$1:BR$220,0)),"",VLOOKUP(OQ$1,'Tactic Recode'!$A$1:$B$547,2,FALSE))</f>
        <v/>
      </c>
      <c r="OR71" t="str">
        <f>IF(ISERROR(MATCH(OR$1,'CSC Mitre'!BR$1:BR$220,0)),"",VLOOKUP(OR$1,'Tactic Recode'!$A$1:$B$547,2,FALSE))</f>
        <v/>
      </c>
      <c r="OS71" t="str">
        <f>IF(ISERROR(MATCH(OS$1,'CSC Mitre'!BR$1:BR$220,0)),"",VLOOKUP(OS$1,'Tactic Recode'!$A$1:$B$547,2,FALSE))</f>
        <v/>
      </c>
      <c r="OT71" t="str">
        <f>IF(ISERROR(MATCH(OT$1,'CSC Mitre'!BR$1:BR$220,0)),"",VLOOKUP(OT$1,'Tactic Recode'!$A$1:$B$547,2,FALSE))</f>
        <v/>
      </c>
      <c r="OU71" t="str">
        <f>IF(ISERROR(MATCH(OU$1,'CSC Mitre'!BR$1:BR$220,0)),"",VLOOKUP(OU$1,'Tactic Recode'!$A$1:$B$547,2,FALSE))</f>
        <v/>
      </c>
      <c r="OV71" t="str">
        <f>IF(ISERROR(MATCH(OV$1,'CSC Mitre'!BR$1:BR$220,0)),"",VLOOKUP(OV$1,'Tactic Recode'!$A$1:$B$547,2,FALSE))</f>
        <v/>
      </c>
      <c r="OW71" t="str">
        <f>IF(ISERROR(MATCH(OW$1,'CSC Mitre'!BR$1:BR$220,0)),"",VLOOKUP(OW$1,'Tactic Recode'!$A$1:$B$547,2,FALSE))</f>
        <v/>
      </c>
      <c r="OX71" t="str">
        <f>IF(ISERROR(MATCH(OX$1,'CSC Mitre'!BR$1:BR$220,0)),"",VLOOKUP(OX$1,'Tactic Recode'!$A$1:$B$547,2,FALSE))</f>
        <v/>
      </c>
      <c r="OY71" t="str">
        <f>IF(ISERROR(MATCH(OY$1,'CSC Mitre'!BR$1:BR$220,0)),"",VLOOKUP(OY$1,'Tactic Recode'!$A$1:$B$547,2,FALSE))</f>
        <v/>
      </c>
      <c r="OZ71" t="str">
        <f>IF(ISERROR(MATCH(OZ$1,'CSC Mitre'!BR$1:BR$220,0)),"",VLOOKUP(OZ$1,'Tactic Recode'!$A$1:$B$547,2,FALSE))</f>
        <v/>
      </c>
      <c r="PA71" t="str">
        <f>IF(ISERROR(MATCH(PA$1,'CSC Mitre'!BR$1:BR$220,0)),"",VLOOKUP(PA$1,'Tactic Recode'!$A$1:$B$547,2,FALSE))</f>
        <v/>
      </c>
      <c r="PB71" t="str">
        <f>IF(ISERROR(MATCH(PB$1,'CSC Mitre'!BR$1:BR$220,0)),"",VLOOKUP(PB$1,'Tactic Recode'!$A$1:$B$547,2,FALSE))</f>
        <v/>
      </c>
      <c r="PC71" t="str">
        <f>IF(ISERROR(MATCH(PC$1,'CSC Mitre'!BR$1:BR$220,0)),"",VLOOKUP(PC$1,'Tactic Recode'!$A$1:$B$547,2,FALSE))</f>
        <v/>
      </c>
      <c r="PD71" t="str">
        <f>IF(ISERROR(MATCH(PD$1,'CSC Mitre'!BR$1:BR$220,0)),"",VLOOKUP(PD$1,'Tactic Recode'!$A$1:$B$547,2,FALSE))</f>
        <v/>
      </c>
      <c r="PE71" t="str">
        <f>IF(ISERROR(MATCH(PE$1,'CSC Mitre'!BR$1:BR$220,0)),"",VLOOKUP(PE$1,'Tactic Recode'!$A$1:$B$547,2,FALSE))</f>
        <v/>
      </c>
      <c r="PF71" t="str">
        <f>IF(ISERROR(MATCH(PF$1,'CSC Mitre'!BR$1:BR$220,0)),"",VLOOKUP(PF$1,'Tactic Recode'!$A$1:$B$547,2,FALSE))</f>
        <v/>
      </c>
      <c r="PG71" t="str">
        <f>IF(ISERROR(MATCH(PG$1,'CSC Mitre'!BR$1:BR$220,0)),"",VLOOKUP(PG$1,'Tactic Recode'!$A$1:$B$547,2,FALSE))</f>
        <v/>
      </c>
      <c r="PH71" t="str">
        <f>IF(ISERROR(MATCH(PH$1,'CSC Mitre'!BR$1:BR$220,0)),"",VLOOKUP(PH$1,'Tactic Recode'!$A$1:$B$547,2,FALSE))</f>
        <v/>
      </c>
      <c r="PI71" t="str">
        <f>IF(ISERROR(MATCH(PI$1,'CSC Mitre'!BR$1:BR$220,0)),"",VLOOKUP(PI$1,'Tactic Recode'!$A$1:$B$547,2,FALSE))</f>
        <v/>
      </c>
      <c r="PJ71" t="str">
        <f>IF(ISERROR(MATCH(PJ$1,'CSC Mitre'!BR$1:BR$220,0)),"",VLOOKUP(PJ$1,'Tactic Recode'!$A$1:$B$547,2,FALSE))</f>
        <v/>
      </c>
      <c r="PK71" t="str">
        <f>IF(ISERROR(MATCH(PK$1,'CSC Mitre'!BR$1:BR$220,0)),"",VLOOKUP(PK$1,'Tactic Recode'!$A$1:$B$547,2,FALSE))</f>
        <v/>
      </c>
      <c r="PL71" t="str">
        <f>IF(ISERROR(MATCH(PL$1,'CSC Mitre'!BR$1:BR$220,0)),"",VLOOKUP(PL$1,'Tactic Recode'!$A$1:$B$547,2,FALSE))</f>
        <v/>
      </c>
      <c r="PM71" t="str">
        <f>IF(ISERROR(MATCH(PM$1,'CSC Mitre'!BR$1:BR$220,0)),"",VLOOKUP(PM$1,'Tactic Recode'!$A$1:$B$547,2,FALSE))</f>
        <v/>
      </c>
      <c r="PN71" t="str">
        <f>IF(ISERROR(MATCH(PN$1,'CSC Mitre'!BR$1:BR$220,0)),"",VLOOKUP(PN$1,'Tactic Recode'!$A$1:$B$547,2,FALSE))</f>
        <v/>
      </c>
      <c r="PO71" t="str">
        <f>IF(ISERROR(MATCH(PO$1,'CSC Mitre'!BR$1:BR$220,0)),"",VLOOKUP(PO$1,'Tactic Recode'!$A$1:$B$547,2,FALSE))</f>
        <v/>
      </c>
      <c r="PP71" t="str">
        <f>IF(ISERROR(MATCH(PP$1,'CSC Mitre'!BR$1:BR$220,0)),"",VLOOKUP(PP$1,'Tactic Recode'!$A$1:$B$547,2,FALSE))</f>
        <v/>
      </c>
      <c r="PQ71" t="str">
        <f>IF(ISERROR(MATCH(PQ$1,'CSC Mitre'!BR$1:BR$220,0)),"",VLOOKUP(PQ$1,'Tactic Recode'!$A$1:$B$547,2,FALSE))</f>
        <v/>
      </c>
      <c r="PR71" t="str">
        <f>IF(ISERROR(MATCH(PR$1,'CSC Mitre'!BR$1:BR$220,0)),"",VLOOKUP(PR$1,'Tactic Recode'!$A$1:$B$547,2,FALSE))</f>
        <v/>
      </c>
      <c r="PS71" t="str">
        <f>IF(ISERROR(MATCH(PS$1,'CSC Mitre'!BR$1:BR$220,0)),"",VLOOKUP(PS$1,'Tactic Recode'!$A$1:$B$547,2,FALSE))</f>
        <v/>
      </c>
      <c r="PT71" t="str">
        <f>IF(ISERROR(MATCH(PT$1,'CSC Mitre'!BR$1:BR$220,0)),"",VLOOKUP(PT$1,'Tactic Recode'!$A$1:$B$547,2,FALSE))</f>
        <v/>
      </c>
      <c r="PU71" t="str">
        <f>IF(ISERROR(MATCH(PU$1,'CSC Mitre'!BR$1:BR$220,0)),"",VLOOKUP(PU$1,'Tactic Recode'!$A$1:$B$547,2,FALSE))</f>
        <v/>
      </c>
      <c r="PV71" t="str">
        <f>IF(ISERROR(MATCH(PV$1,'CSC Mitre'!BR$1:BR$220,0)),"",VLOOKUP(PV$1,'Tactic Recode'!$A$1:$B$547,2,FALSE))</f>
        <v/>
      </c>
      <c r="PW71" t="str">
        <f>IF(ISERROR(MATCH(PW$1,'CSC Mitre'!BR$1:BR$220,0)),"",VLOOKUP(PW$1,'Tactic Recode'!$A$1:$B$547,2,FALSE))</f>
        <v/>
      </c>
      <c r="PX71" t="str">
        <f>IF(ISERROR(MATCH(PX$1,'CSC Mitre'!BR$1:BR$220,0)),"",VLOOKUP(PX$1,'Tactic Recode'!$A$1:$B$547,2,FALSE))</f>
        <v/>
      </c>
      <c r="PY71" t="str">
        <f>IF(ISERROR(MATCH(PY$1,'CSC Mitre'!BR$1:BR$220,0)),"",VLOOKUP(PY$1,'Tactic Recode'!$A$1:$B$547,2,FALSE))</f>
        <v/>
      </c>
      <c r="PZ71" t="str">
        <f>IF(ISERROR(MATCH(PZ$1,'CSC Mitre'!BR$1:BR$220,0)),"",VLOOKUP(PZ$1,'Tactic Recode'!$A$1:$B$547,2,FALSE))</f>
        <v/>
      </c>
      <c r="QA71" t="str">
        <f>IF(ISERROR(MATCH(QA$1,'CSC Mitre'!BR$1:BR$220,0)),"",VLOOKUP(QA$1,'Tactic Recode'!$A$1:$B$547,2,FALSE))</f>
        <v/>
      </c>
      <c r="QB71" t="str">
        <f>IF(ISERROR(MATCH(QB$1,'CSC Mitre'!BR$1:BR$220,0)),"",VLOOKUP(QB$1,'Tactic Recode'!$A$1:$B$547,2,FALSE))</f>
        <v/>
      </c>
      <c r="QC71" t="str">
        <f>IF(ISERROR(MATCH(QC$1,'CSC Mitre'!BR$1:BR$220,0)),"",VLOOKUP(QC$1,'Tactic Recode'!$A$1:$B$547,2,FALSE))</f>
        <v/>
      </c>
      <c r="QD71" t="str">
        <f>IF(ISERROR(MATCH(QD$1,'CSC Mitre'!BR$1:BR$220,0)),"",VLOOKUP(QD$1,'Tactic Recode'!$A$1:$B$547,2,FALSE))</f>
        <v/>
      </c>
      <c r="QE71" t="str">
        <f>IF(ISERROR(MATCH(QE$1,'CSC Mitre'!BR$1:BR$220,0)),"",VLOOKUP(QE$1,'Tactic Recode'!$A$1:$B$547,2,FALSE))</f>
        <v/>
      </c>
      <c r="QF71" t="str">
        <f>IF(ISERROR(MATCH(QF$1,'CSC Mitre'!BR$1:BR$220,0)),"",VLOOKUP(QF$1,'Tactic Recode'!$A$1:$B$547,2,FALSE))</f>
        <v/>
      </c>
      <c r="QG71" t="str">
        <f>IF(ISERROR(MATCH(QG$1,'CSC Mitre'!BR$1:BR$220,0)),"",VLOOKUP(QG$1,'Tactic Recode'!$A$1:$B$547,2,FALSE))</f>
        <v/>
      </c>
      <c r="QH71" t="str">
        <f>IF(ISERROR(MATCH(QH$1,'CSC Mitre'!BR$1:BR$220,0)),"",VLOOKUP(QH$1,'Tactic Recode'!$A$1:$B$547,2,FALSE))</f>
        <v/>
      </c>
      <c r="QI71" t="str">
        <f>IF(ISERROR(MATCH(QI$1,'CSC Mitre'!BR$1:BR$220,0)),"",VLOOKUP(QI$1,'Tactic Recode'!$A$1:$B$547,2,FALSE))</f>
        <v/>
      </c>
      <c r="QJ71" t="str">
        <f>IF(ISERROR(MATCH(QJ$1,'CSC Mitre'!BR$1:BR$220,0)),"",VLOOKUP(QJ$1,'Tactic Recode'!$A$1:$B$547,2,FALSE))</f>
        <v/>
      </c>
      <c r="QK71" t="str">
        <f>IF(ISERROR(MATCH(QK$1,'CSC Mitre'!BR$1:BR$220,0)),"",VLOOKUP(QK$1,'Tactic Recode'!$A$1:$B$547,2,FALSE))</f>
        <v/>
      </c>
      <c r="QL71" t="str">
        <f>IF(ISERROR(MATCH(QL$1,'CSC Mitre'!BR$1:BR$220,0)),"",VLOOKUP(QL$1,'Tactic Recode'!$A$1:$B$547,2,FALSE))</f>
        <v/>
      </c>
      <c r="QM71" t="str">
        <f>IF(ISERROR(MATCH(QM$1,'CSC Mitre'!BR$1:BR$220,0)),"",VLOOKUP(QM$1,'Tactic Recode'!$A$1:$B$547,2,FALSE))</f>
        <v/>
      </c>
      <c r="QN71" t="str">
        <f>IF(ISERROR(MATCH(QN$1,'CSC Mitre'!BR$1:BR$220,0)),"",VLOOKUP(QN$1,'Tactic Recode'!$A$1:$B$547,2,FALSE))</f>
        <v/>
      </c>
      <c r="QO71" t="str">
        <f>IF(ISERROR(MATCH(QO$1,'CSC Mitre'!BR$1:BR$220,0)),"",VLOOKUP(QO$1,'Tactic Recode'!$A$1:$B$547,2,FALSE))</f>
        <v/>
      </c>
      <c r="QP71" t="str">
        <f>IF(ISERROR(MATCH(QP$1,'CSC Mitre'!BR$1:BR$220,0)),"",VLOOKUP(QP$1,'Tactic Recode'!$A$1:$B$547,2,FALSE))</f>
        <v/>
      </c>
      <c r="QQ71" t="str">
        <f>IF(ISERROR(MATCH(QQ$1,'CSC Mitre'!BR$1:BR$220,0)),"",VLOOKUP(QQ$1,'Tactic Recode'!$A$1:$B$547,2,FALSE))</f>
        <v/>
      </c>
      <c r="QR71" t="str">
        <f>IF(ISERROR(MATCH(QR$1,'CSC Mitre'!BR$1:BR$220,0)),"",VLOOKUP(QR$1,'Tactic Recode'!$A$1:$B$547,2,FALSE))</f>
        <v/>
      </c>
      <c r="QS71" t="str">
        <f>IF(ISERROR(MATCH(QS$1,'CSC Mitre'!BR$1:BR$220,0)),"",VLOOKUP(QS$1,'Tactic Recode'!$A$1:$B$547,2,FALSE))</f>
        <v/>
      </c>
      <c r="QT71" t="str">
        <f>IF(ISERROR(MATCH(QT$1,'CSC Mitre'!BR$1:BR$220,0)),"",VLOOKUP(QT$1,'Tactic Recode'!$A$1:$B$547,2,FALSE))</f>
        <v/>
      </c>
      <c r="QU71" t="str">
        <f>IF(ISERROR(MATCH(QU$1,'CSC Mitre'!BR$1:BR$220,0)),"",VLOOKUP(QU$1,'Tactic Recode'!$A$1:$B$547,2,FALSE))</f>
        <v/>
      </c>
      <c r="QV71" t="str">
        <f>IF(ISERROR(MATCH(QV$1,'CSC Mitre'!BR$1:BR$220,0)),"",VLOOKUP(QV$1,'Tactic Recode'!$A$1:$B$547,2,FALSE))</f>
        <v/>
      </c>
      <c r="QW71" t="str">
        <f>IF(ISERROR(MATCH(QW$1,'CSC Mitre'!BR$1:BR$220,0)),"",VLOOKUP(QW$1,'Tactic Recode'!$A$1:$B$547,2,FALSE))</f>
        <v/>
      </c>
      <c r="QX71" t="str">
        <f>IF(ISERROR(MATCH(QX$1,'CSC Mitre'!BR$1:BR$220,0)),"",VLOOKUP(QX$1,'Tactic Recode'!$A$1:$B$547,2,FALSE))</f>
        <v/>
      </c>
      <c r="QY71" t="str">
        <f>IF(ISERROR(MATCH(QY$1,'CSC Mitre'!BR$1:BR$220,0)),"",VLOOKUP(QY$1,'Tactic Recode'!$A$1:$B$547,2,FALSE))</f>
        <v/>
      </c>
      <c r="QZ71" t="str">
        <f>IF(ISERROR(MATCH(QZ$1,'CSC Mitre'!BR$1:BR$220,0)),"",VLOOKUP(QZ$1,'Tactic Recode'!$A$1:$B$547,2,FALSE))</f>
        <v/>
      </c>
      <c r="RA71" t="str">
        <f>IF(ISERROR(MATCH(RA$1,'CSC Mitre'!BR$1:BR$220,0)),"",VLOOKUP(RA$1,'Tactic Recode'!$A$1:$B$547,2,FALSE))</f>
        <v/>
      </c>
      <c r="RB71" t="str">
        <f>IF(ISERROR(MATCH(RB$1,'CSC Mitre'!BR$1:BR$220,0)),"",VLOOKUP(RB$1,'Tactic Recode'!$A$1:$B$547,2,FALSE))</f>
        <v/>
      </c>
      <c r="RC71" t="str">
        <f>IF(ISERROR(MATCH(RC$1,'CSC Mitre'!BR$1:BR$220,0)),"",VLOOKUP(RC$1,'Tactic Recode'!$A$1:$B$547,2,FALSE))</f>
        <v/>
      </c>
      <c r="RD71" t="str">
        <f>IF(ISERROR(MATCH(RD$1,'CSC Mitre'!BR$1:BR$220,0)),"",VLOOKUP(RD$1,'Tactic Recode'!$A$1:$B$547,2,FALSE))</f>
        <v/>
      </c>
      <c r="RE71" t="str">
        <f>IF(ISERROR(MATCH(RE$1,'CSC Mitre'!BR$1:BR$220,0)),"",VLOOKUP(RE$1,'Tactic Recode'!$A$1:$B$547,2,FALSE))</f>
        <v/>
      </c>
      <c r="RF71" t="str">
        <f>IF(ISERROR(MATCH(RF$1,'CSC Mitre'!BR$1:BR$220,0)),"",VLOOKUP(RF$1,'Tactic Recode'!$A$1:$B$547,2,FALSE))</f>
        <v/>
      </c>
      <c r="RG71" t="str">
        <f>IF(ISERROR(MATCH(RG$1,'CSC Mitre'!BR$1:BR$220,0)),"",VLOOKUP(RG$1,'Tactic Recode'!$A$1:$B$547,2,FALSE))</f>
        <v/>
      </c>
      <c r="RH71" t="str">
        <f>IF(ISERROR(MATCH(RH$1,'CSC Mitre'!BR$1:BR$220,0)),"",VLOOKUP(RH$1,'Tactic Recode'!$A$1:$B$547,2,FALSE))</f>
        <v/>
      </c>
      <c r="RI71" t="str">
        <f>IF(ISERROR(MATCH(RI$1,'CSC Mitre'!BR$1:BR$220,0)),"",VLOOKUP(RI$1,'Tactic Recode'!$A$1:$B$547,2,FALSE))</f>
        <v/>
      </c>
      <c r="RJ71" t="str">
        <f>IF(ISERROR(MATCH(RJ$1,'CSC Mitre'!BR$1:BR$220,0)),"",VLOOKUP(RJ$1,'Tactic Recode'!$A$1:$B$547,2,FALSE))</f>
        <v/>
      </c>
      <c r="RK71" t="str">
        <f>IF(ISERROR(MATCH(RK$1,'CSC Mitre'!BR$1:BR$220,0)),"",VLOOKUP(RK$1,'Tactic Recode'!$A$1:$B$547,2,FALSE))</f>
        <v/>
      </c>
      <c r="RL71" t="str">
        <f>IF(ISERROR(MATCH(RL$1,'CSC Mitre'!BR$1:BR$220,0)),"",VLOOKUP(RL$1,'Tactic Recode'!$A$1:$B$547,2,FALSE))</f>
        <v/>
      </c>
      <c r="RM71" t="str">
        <f>IF(ISERROR(MATCH(RM$1,'CSC Mitre'!BR$1:BR$220,0)),"",VLOOKUP(RM$1,'Tactic Recode'!$A$1:$B$547,2,FALSE))</f>
        <v/>
      </c>
      <c r="RN71" t="str">
        <f>IF(ISERROR(MATCH(RN$1,'CSC Mitre'!BR$1:BR$220,0)),"",VLOOKUP(RN$1,'Tactic Recode'!$A$1:$B$547,2,FALSE))</f>
        <v/>
      </c>
      <c r="RO71" t="str">
        <f>IF(ISERROR(MATCH(RO$1,'CSC Mitre'!BR$1:BR$220,0)),"",VLOOKUP(RO$1,'Tactic Recode'!$A$1:$B$547,2,FALSE))</f>
        <v/>
      </c>
      <c r="RP71" t="str">
        <f>IF(ISERROR(MATCH(RP$1,'CSC Mitre'!BR$1:BR$220,0)),"",VLOOKUP(RP$1,'Tactic Recode'!$A$1:$B$547,2,FALSE))</f>
        <v/>
      </c>
      <c r="RQ71" t="str">
        <f>IF(ISERROR(MATCH(RQ$1,'CSC Mitre'!BR$1:BR$220,0)),"",VLOOKUP(RQ$1,'Tactic Recode'!$A$1:$B$547,2,FALSE))</f>
        <v/>
      </c>
      <c r="RR71" t="str">
        <f>IF(ISERROR(MATCH(RR$1,'CSC Mitre'!BR$1:BR$220,0)),"",VLOOKUP(RR$1,'Tactic Recode'!$A$1:$B$547,2,FALSE))</f>
        <v/>
      </c>
      <c r="RS71" t="str">
        <f>IF(ISERROR(MATCH(RS$1,'CSC Mitre'!BR$1:BR$220,0)),"",VLOOKUP(RS$1,'Tactic Recode'!$A$1:$B$547,2,FALSE))</f>
        <v/>
      </c>
      <c r="RT71" t="str">
        <f>IF(ISERROR(MATCH(RT$1,'CSC Mitre'!BR$1:BR$220,0)),"",VLOOKUP(RT$1,'Tactic Recode'!$A$1:$B$547,2,FALSE))</f>
        <v/>
      </c>
      <c r="RU71" t="str">
        <f>IF(ISERROR(MATCH(RU$1,'CSC Mitre'!BR$1:BR$220,0)),"",VLOOKUP(RU$1,'Tactic Recode'!$A$1:$B$547,2,FALSE))</f>
        <v/>
      </c>
      <c r="RV71" t="str">
        <f>IF(ISERROR(MATCH(RV$1,'CSC Mitre'!BR$1:BR$220,0)),"",VLOOKUP(RV$1,'Tactic Recode'!$A$1:$B$547,2,FALSE))</f>
        <v/>
      </c>
      <c r="RW71" t="str">
        <f>IF(ISERROR(MATCH(RW$1,'CSC Mitre'!BR$1:BR$220,0)),"",VLOOKUP(RW$1,'Tactic Recode'!$A$1:$B$547,2,FALSE))</f>
        <v/>
      </c>
      <c r="RX71" t="str">
        <f>IF(ISERROR(MATCH(RX$1,'CSC Mitre'!BR$1:BR$220,0)),"",VLOOKUP(RX$1,'Tactic Recode'!$A$1:$B$547,2,FALSE))</f>
        <v/>
      </c>
      <c r="RY71" t="str">
        <f>IF(ISERROR(MATCH(RY$1,'CSC Mitre'!BR$1:BR$220,0)),"",VLOOKUP(RY$1,'Tactic Recode'!$A$1:$B$547,2,FALSE))</f>
        <v/>
      </c>
      <c r="RZ71" t="str">
        <f>IF(ISERROR(MATCH(RZ$1,'CSC Mitre'!BR$1:BR$220,0)),"",VLOOKUP(RZ$1,'Tactic Recode'!$A$1:$B$547,2,FALSE))</f>
        <v/>
      </c>
      <c r="SA71" t="str">
        <f>IF(ISERROR(MATCH(SA$1,'CSC Mitre'!BR$1:BR$220,0)),"",VLOOKUP(SA$1,'Tactic Recode'!$A$1:$B$547,2,FALSE))</f>
        <v/>
      </c>
      <c r="SB71" t="str">
        <f>IF(ISERROR(MATCH(SB$1,'CSC Mitre'!BR$1:BR$220,0)),"",VLOOKUP(SB$1,'Tactic Recode'!$A$1:$B$547,2,FALSE))</f>
        <v/>
      </c>
      <c r="SC71" t="str">
        <f>IF(ISERROR(MATCH(SC$1,'CSC Mitre'!BR$1:BR$220,0)),"",VLOOKUP(SC$1,'Tactic Recode'!$A$1:$B$547,2,FALSE))</f>
        <v/>
      </c>
      <c r="SD71" t="str">
        <f>IF(ISERROR(MATCH(SD$1,'CSC Mitre'!BR$1:BR$220,0)),"",VLOOKUP(SD$1,'Tactic Recode'!$A$1:$B$547,2,FALSE))</f>
        <v/>
      </c>
      <c r="SE71" t="str">
        <f>IF(ISERROR(MATCH(SE$1,'CSC Mitre'!BR$1:BR$220,0)),"",VLOOKUP(SE$1,'Tactic Recode'!$A$1:$B$547,2,FALSE))</f>
        <v/>
      </c>
      <c r="SF71" t="str">
        <f>IF(ISERROR(MATCH(SF$1,'CSC Mitre'!BR$1:BR$220,0)),"",VLOOKUP(SF$1,'Tactic Recode'!$A$1:$B$547,2,FALSE))</f>
        <v/>
      </c>
      <c r="SG71" t="str">
        <f>IF(ISERROR(MATCH(SG$1,'CSC Mitre'!BR$1:BR$220,0)),"",VLOOKUP(SG$1,'Tactic Recode'!$A$1:$B$547,2,FALSE))</f>
        <v/>
      </c>
      <c r="SH71" t="str">
        <f>IF(ISERROR(MATCH(SH$1,'CSC Mitre'!BR$1:BR$220,0)),"",VLOOKUP(SH$1,'Tactic Recode'!$A$1:$B$547,2,FALSE))</f>
        <v/>
      </c>
      <c r="SI71" t="str">
        <f>IF(ISERROR(MATCH(SI$1,'CSC Mitre'!BR$1:BR$220,0)),"",VLOOKUP(SI$1,'Tactic Recode'!$A$1:$B$547,2,FALSE))</f>
        <v/>
      </c>
      <c r="SJ71" t="str">
        <f>IF(ISERROR(MATCH(SJ$1,'CSC Mitre'!BR$1:BR$220,0)),"",VLOOKUP(SJ$1,'Tactic Recode'!$A$1:$B$547,2,FALSE))</f>
        <v/>
      </c>
      <c r="SK71" t="str">
        <f>IF(ISERROR(MATCH(SK$1,'CSC Mitre'!BR$1:BR$220,0)),"",VLOOKUP(SK$1,'Tactic Recode'!$A$1:$B$547,2,FALSE))</f>
        <v/>
      </c>
      <c r="SL71" t="str">
        <f>IF(ISERROR(MATCH(SL$1,'CSC Mitre'!BR$1:BR$220,0)),"",VLOOKUP(SL$1,'Tactic Recode'!$A$1:$B$547,2,FALSE))</f>
        <v/>
      </c>
      <c r="SM71" t="str">
        <f>IF(ISERROR(MATCH(SM$1,'CSC Mitre'!BR$1:BR$220,0)),"",VLOOKUP(SM$1,'Tactic Recode'!$A$1:$B$547,2,FALSE))</f>
        <v/>
      </c>
      <c r="SN71" t="str">
        <f>IF(ISERROR(MATCH(SN$1,'CSC Mitre'!BR$1:BR$220,0)),"",VLOOKUP(SN$1,'Tactic Recode'!$A$1:$B$547,2,FALSE))</f>
        <v/>
      </c>
      <c r="SO71" t="str">
        <f>IF(ISERROR(MATCH(SO$1,'CSC Mitre'!BR$1:BR$220,0)),"",VLOOKUP(SO$1,'Tactic Recode'!$A$1:$B$547,2,FALSE))</f>
        <v/>
      </c>
      <c r="SP71" t="str">
        <f>IF(ISERROR(MATCH(SP$1,'CSC Mitre'!BR$1:BR$220,0)),"",VLOOKUP(SP$1,'Tactic Recode'!$A$1:$B$547,2,FALSE))</f>
        <v/>
      </c>
      <c r="SQ71" t="str">
        <f>IF(ISERROR(MATCH(SQ$1,'CSC Mitre'!BR$1:BR$220,0)),"",VLOOKUP(SQ$1,'Tactic Recode'!$A$1:$B$547,2,FALSE))</f>
        <v/>
      </c>
      <c r="SR71" t="str">
        <f>IF(ISERROR(MATCH(SR$1,'CSC Mitre'!BR$1:BR$220,0)),"",VLOOKUP(SR$1,'Tactic Recode'!$A$1:$B$547,2,FALSE))</f>
        <v/>
      </c>
      <c r="SS71" t="str">
        <f>IF(ISERROR(MATCH(SS$1,'CSC Mitre'!BR$1:BR$220,0)),"",VLOOKUP(SS$1,'Tactic Recode'!$A$1:$B$547,2,FALSE))</f>
        <v/>
      </c>
      <c r="ST71" t="str">
        <f>IF(ISERROR(MATCH(ST$1,'CSC Mitre'!BR$1:BR$220,0)),"",VLOOKUP(ST$1,'Tactic Recode'!$A$1:$B$547,2,FALSE))</f>
        <v/>
      </c>
      <c r="SU71" t="str">
        <f>IF(ISERROR(MATCH(SU$1,'CSC Mitre'!BR$1:BR$220,0)),"",VLOOKUP(SU$1,'Tactic Recode'!$A$1:$B$547,2,FALSE))</f>
        <v/>
      </c>
      <c r="SV71" t="str">
        <f>IF(ISERROR(MATCH(SV$1,'CSC Mitre'!BR$1:BR$220,0)),"",VLOOKUP(SV$1,'Tactic Recode'!$A$1:$B$547,2,FALSE))</f>
        <v/>
      </c>
      <c r="SW71" t="str">
        <f>IF(ISERROR(MATCH(SW$1,'CSC Mitre'!BR$1:BR$220,0)),"",VLOOKUP(SW$1,'Tactic Recode'!$A$1:$B$547,2,FALSE))</f>
        <v/>
      </c>
      <c r="SX71" t="str">
        <f>IF(ISERROR(MATCH(SX$1,'CSC Mitre'!BR$1:BR$220,0)),"",VLOOKUP(SX$1,'Tactic Recode'!$A$1:$B$547,2,FALSE))</f>
        <v/>
      </c>
      <c r="SY71" t="str">
        <f>IF(ISERROR(MATCH(SY$1,'CSC Mitre'!BR$1:BR$220,0)),"",VLOOKUP(SY$1,'Tactic Recode'!$A$1:$B$547,2,FALSE))</f>
        <v/>
      </c>
      <c r="SZ71" t="str">
        <f>IF(ISERROR(MATCH(SZ$1,'CSC Mitre'!BR$1:BR$220,0)),"",VLOOKUP(SZ$1,'Tactic Recode'!$A$1:$B$547,2,FALSE))</f>
        <v/>
      </c>
      <c r="TA71" t="str">
        <f>IF(ISERROR(MATCH(TA$1,'CSC Mitre'!BR$1:BR$220,0)),"",VLOOKUP(TA$1,'Tactic Recode'!$A$1:$B$547,2,FALSE))</f>
        <v/>
      </c>
      <c r="TB71" t="str">
        <f>IF(ISERROR(MATCH(TB$1,'CSC Mitre'!BR$1:BR$220,0)),"",VLOOKUP(TB$1,'Tactic Recode'!$A$1:$B$547,2,FALSE))</f>
        <v/>
      </c>
      <c r="TC71" t="str">
        <f>IF(ISERROR(MATCH(TC$1,'CSC Mitre'!BR$1:BR$220,0)),"",VLOOKUP(TC$1,'Tactic Recode'!$A$1:$B$547,2,FALSE))</f>
        <v/>
      </c>
      <c r="TD71" t="str">
        <f>IF(ISERROR(MATCH(TD$1,'CSC Mitre'!BR$1:BR$220,0)),"",VLOOKUP(TD$1,'Tactic Recode'!$A$1:$B$547,2,FALSE))</f>
        <v/>
      </c>
      <c r="TE71" t="str">
        <f>IF(ISERROR(MATCH(TE$1,'CSC Mitre'!BR$1:BR$220,0)),"",VLOOKUP(TE$1,'Tactic Recode'!$A$1:$B$547,2,FALSE))</f>
        <v/>
      </c>
      <c r="TF71" t="str">
        <f>IF(ISERROR(MATCH(TF$1,'CSC Mitre'!BR$1:BR$220,0)),"",VLOOKUP(TF$1,'Tactic Recode'!$A$1:$B$547,2,FALSE))</f>
        <v/>
      </c>
      <c r="TG71" t="str">
        <f>IF(ISERROR(MATCH(TG$1,'CSC Mitre'!BR$1:BR$220,0)),"",VLOOKUP(TG$1,'Tactic Recode'!$A$1:$B$547,2,FALSE))</f>
        <v/>
      </c>
      <c r="TH71" t="str">
        <f>IF(ISERROR(MATCH(TH$1,'CSC Mitre'!BR$1:BR$220,0)),"",VLOOKUP(TH$1,'Tactic Recode'!$A$1:$B$547,2,FALSE))</f>
        <v/>
      </c>
      <c r="TI71" t="str">
        <f>IF(ISERROR(MATCH(TI$1,'CSC Mitre'!BR$1:BR$220,0)),"",VLOOKUP(TI$1,'Tactic Recode'!$A$1:$B$547,2,FALSE))</f>
        <v/>
      </c>
      <c r="TJ71" t="str">
        <f>IF(ISERROR(MATCH(TJ$1,'CSC Mitre'!BR$1:BR$220,0)),"",VLOOKUP(TJ$1,'Tactic Recode'!$A$1:$B$547,2,FALSE))</f>
        <v/>
      </c>
      <c r="TK71" t="str">
        <f>IF(ISERROR(MATCH(TK$1,'CSC Mitre'!BR$1:BR$220,0)),"",VLOOKUP(TK$1,'Tactic Recode'!$A$1:$B$547,2,FALSE))</f>
        <v/>
      </c>
      <c r="TL71" t="str">
        <f>IF(ISERROR(MATCH(TL$1,'CSC Mitre'!BR$1:BR$220,0)),"",VLOOKUP(TL$1,'Tactic Recode'!$A$1:$B$547,2,FALSE))</f>
        <v/>
      </c>
      <c r="TM71" t="str">
        <f>IF(ISERROR(MATCH(TM$1,'CSC Mitre'!BR$1:BR$220,0)),"",VLOOKUP(TM$1,'Tactic Recode'!$A$1:$B$547,2,FALSE))</f>
        <v/>
      </c>
      <c r="TN71" t="str">
        <f>IF(ISERROR(MATCH(TN$1,'CSC Mitre'!BR$1:BR$220,0)),"",VLOOKUP(TN$1,'Tactic Recode'!$A$1:$B$547,2,FALSE))</f>
        <v/>
      </c>
      <c r="TO71" t="str">
        <f>IF(ISERROR(MATCH(TO$1,'CSC Mitre'!BR$1:BR$220,0)),"",VLOOKUP(TO$1,'Tactic Recode'!$A$1:$B$547,2,FALSE))</f>
        <v/>
      </c>
      <c r="TP71" t="str">
        <f>IF(ISERROR(MATCH(TP$1,'CSC Mitre'!BR$1:BR$220,0)),"",VLOOKUP(TP$1,'Tactic Recode'!$A$1:$B$547,2,FALSE))</f>
        <v/>
      </c>
      <c r="TQ71" t="str">
        <f>IF(ISERROR(MATCH(TQ$1,'CSC Mitre'!BR$1:BR$220,0)),"",VLOOKUP(TQ$1,'Tactic Recode'!$A$1:$B$547,2,FALSE))</f>
        <v/>
      </c>
      <c r="TR71" t="str">
        <f>IF(ISERROR(MATCH(TR$1,'CSC Mitre'!BR$1:BR$220,0)),"",VLOOKUP(TR$1,'Tactic Recode'!$A$1:$B$547,2,FALSE))</f>
        <v/>
      </c>
      <c r="TS71" t="str">
        <f>IF(ISERROR(MATCH(TS$1,'CSC Mitre'!BR$1:BR$220,0)),"",VLOOKUP(TS$1,'Tactic Recode'!$A$1:$B$547,2,FALSE))</f>
        <v/>
      </c>
      <c r="TT71" t="str">
        <f>IF(ISERROR(MATCH(TT$1,'CSC Mitre'!BR$1:BR$220,0)),"",VLOOKUP(TT$1,'Tactic Recode'!$A$1:$B$547,2,FALSE))</f>
        <v/>
      </c>
      <c r="TU71" t="str">
        <f>IF(ISERROR(MATCH(TU$1,'CSC Mitre'!BR$1:BR$220,0)),"",VLOOKUP(TU$1,'Tactic Recode'!$A$1:$B$547,2,FALSE))</f>
        <v/>
      </c>
      <c r="TV71" t="str">
        <f>IF(ISERROR(MATCH(TV$1,'CSC Mitre'!BR$1:BR$220,0)),"",VLOOKUP(TV$1,'Tactic Recode'!$A$1:$B$547,2,FALSE))</f>
        <v/>
      </c>
      <c r="TW71" t="str">
        <f>IF(ISERROR(MATCH(TW$1,'CSC Mitre'!BR$1:BR$220,0)),"",VLOOKUP(TW$1,'Tactic Recode'!$A$1:$B$547,2,FALSE))</f>
        <v/>
      </c>
      <c r="TX71" t="str">
        <f>IF(ISERROR(MATCH(TX$1,'CSC Mitre'!BR$1:BR$220,0)),"",VLOOKUP(TX$1,'Tactic Recode'!$A$1:$B$547,2,FALSE))</f>
        <v/>
      </c>
      <c r="TY71" t="str">
        <f>IF(ISERROR(MATCH(TY$1,'CSC Mitre'!BR$1:BR$220,0)),"",VLOOKUP(TY$1,'Tactic Recode'!$A$1:$B$547,2,FALSE))</f>
        <v/>
      </c>
      <c r="TZ71" t="str">
        <f>IF(ISERROR(MATCH(TZ$1,'CSC Mitre'!BR$1:BR$220,0)),"",VLOOKUP(TZ$1,'Tactic Recode'!$A$1:$B$547,2,FALSE))</f>
        <v/>
      </c>
      <c r="UA71" t="str">
        <f>IF(ISERROR(MATCH(UA$1,'CSC Mitre'!BR$1:BR$220,0)),"",VLOOKUP(UA$1,'Tactic Recode'!$A$1:$B$547,2,FALSE))</f>
        <v/>
      </c>
      <c r="UB71" t="str">
        <f>IF(ISERROR(MATCH(UB$1,'CSC Mitre'!BR$1:BR$220,0)),"",VLOOKUP(UB$1,'Tactic Recode'!$A$1:$B$547,2,FALSE))</f>
        <v/>
      </c>
    </row>
    <row r="72" spans="1:548" x14ac:dyDescent="0.25">
      <c r="A72" s="59" t="s">
        <v>468</v>
      </c>
      <c r="B72" t="str">
        <f>IF(ISERROR(MATCH(B$1,'CSC Mitre'!BS$1:BS$220,0)),"",VLOOKUP(B$1,'Tactic Recode'!$A$1:$B$547,2,FALSE))</f>
        <v/>
      </c>
      <c r="C72" t="str">
        <f>IF(ISERROR(MATCH(C$1,'CSC Mitre'!BS$1:BS$220,0)),"",VLOOKUP(C$1,'Tactic Recode'!$A$1:$B$547,2,FALSE))</f>
        <v/>
      </c>
      <c r="D72" t="str">
        <f>IF(ISERROR(MATCH(D$1,'CSC Mitre'!BS$1:BS$220,0)),"",VLOOKUP(D$1,'Tactic Recode'!$A$1:$B$547,2,FALSE))</f>
        <v/>
      </c>
      <c r="E72" t="str">
        <f>IF(ISERROR(MATCH(E$1,'CSC Mitre'!BS$1:BS$220,0)),"",VLOOKUP(E$1,'Tactic Recode'!$A$1:$B$547,2,FALSE))</f>
        <v/>
      </c>
      <c r="F72" t="str">
        <f>IF(ISERROR(MATCH(F$1,'CSC Mitre'!BS$1:BS$220,0)),"",VLOOKUP(F$1,'Tactic Recode'!$A$1:$B$547,2,FALSE))</f>
        <v/>
      </c>
      <c r="G72" t="str">
        <f>IF(ISERROR(MATCH(G$1,'CSC Mitre'!BS$1:BS$220,0)),"",VLOOKUP(G$1,'Tactic Recode'!$A$1:$B$547,2,FALSE))</f>
        <v/>
      </c>
      <c r="H72" t="str">
        <f>IF(ISERROR(MATCH(H$1,'CSC Mitre'!BS$1:BS$220,0)),"",VLOOKUP(H$1,'Tactic Recode'!$A$1:$B$547,2,FALSE))</f>
        <v/>
      </c>
      <c r="I72" t="str">
        <f>IF(ISERROR(MATCH(I$1,'CSC Mitre'!BS$1:BS$220,0)),"",VLOOKUP(I$1,'Tactic Recode'!$A$1:$B$547,2,FALSE))</f>
        <v/>
      </c>
      <c r="J72" t="str">
        <f>IF(ISERROR(MATCH(J$1,'CSC Mitre'!BS$1:BS$220,0)),"",VLOOKUP(J$1,'Tactic Recode'!$A$1:$B$547,2,FALSE))</f>
        <v/>
      </c>
      <c r="K72" t="str">
        <f>IF(ISERROR(MATCH(K$1,'CSC Mitre'!BS$1:BS$220,0)),"",VLOOKUP(K$1,'Tactic Recode'!$A$1:$B$547,2,FALSE))</f>
        <v/>
      </c>
      <c r="L72" t="str">
        <f>IF(ISERROR(MATCH(L$1,'CSC Mitre'!BS$1:BS$220,0)),"",VLOOKUP(L$1,'Tactic Recode'!$A$1:$B$547,2,FALSE))</f>
        <v/>
      </c>
      <c r="M72" t="str">
        <f>IF(ISERROR(MATCH(M$1,'CSC Mitre'!BS$1:BS$220,0)),"",VLOOKUP(M$1,'Tactic Recode'!$A$1:$B$547,2,FALSE))</f>
        <v/>
      </c>
      <c r="N72" t="str">
        <f>IF(ISERROR(MATCH(N$1,'CSC Mitre'!BS$1:BS$220,0)),"",VLOOKUP(N$1,'Tactic Recode'!$A$1:$B$547,2,FALSE))</f>
        <v/>
      </c>
      <c r="O72" t="str">
        <f>IF(ISERROR(MATCH(O$1,'CSC Mitre'!BS$1:BS$220,0)),"",VLOOKUP(O$1,'Tactic Recode'!$A$1:$B$547,2,FALSE))</f>
        <v/>
      </c>
      <c r="P72" t="str">
        <f>IF(ISERROR(MATCH(P$1,'CSC Mitre'!BS$1:BS$220,0)),"",VLOOKUP(P$1,'Tactic Recode'!$A$1:$B$547,2,FALSE))</f>
        <v/>
      </c>
      <c r="Q72" t="str">
        <f>IF(ISERROR(MATCH(Q$1,'CSC Mitre'!BS$1:BS$220,0)),"",VLOOKUP(Q$1,'Tactic Recode'!$A$1:$B$547,2,FALSE))</f>
        <v/>
      </c>
      <c r="R72" t="str">
        <f>IF(ISERROR(MATCH(R$1,'CSC Mitre'!BS$1:BS$220,0)),"",VLOOKUP(R$1,'Tactic Recode'!$A$1:$B$547,2,FALSE))</f>
        <v/>
      </c>
      <c r="S72" t="str">
        <f>IF(ISERROR(MATCH(S$1,'CSC Mitre'!BS$1:BS$220,0)),"",VLOOKUP(S$1,'Tactic Recode'!$A$1:$B$547,2,FALSE))</f>
        <v/>
      </c>
      <c r="T72" t="str">
        <f>IF(ISERROR(MATCH(T$1,'CSC Mitre'!BS$1:BS$220,0)),"",VLOOKUP(T$1,'Tactic Recode'!$A$1:$B$547,2,FALSE))</f>
        <v/>
      </c>
      <c r="U72" t="str">
        <f>IF(ISERROR(MATCH(U$1,'CSC Mitre'!BS$1:BS$220,0)),"",VLOOKUP(U$1,'Tactic Recode'!$A$1:$B$547,2,FALSE))</f>
        <v/>
      </c>
      <c r="V72" t="str">
        <f>IF(ISERROR(MATCH(V$1,'CSC Mitre'!BS$1:BS$220,0)),"",VLOOKUP(V$1,'Tactic Recode'!$A$1:$B$547,2,FALSE))</f>
        <v/>
      </c>
      <c r="W72" t="str">
        <f>IF(ISERROR(MATCH(W$1,'CSC Mitre'!BS$1:BS$220,0)),"",VLOOKUP(W$1,'Tactic Recode'!$A$1:$B$547,2,FALSE))</f>
        <v/>
      </c>
      <c r="X72" t="str">
        <f>IF(ISERROR(MATCH(X$1,'CSC Mitre'!BS$1:BS$220,0)),"",VLOOKUP(X$1,'Tactic Recode'!$A$1:$B$547,2,FALSE))</f>
        <v/>
      </c>
      <c r="Y72" t="str">
        <f>IF(ISERROR(MATCH(Y$1,'CSC Mitre'!BS$1:BS$220,0)),"",VLOOKUP(Y$1,'Tactic Recode'!$A$1:$B$547,2,FALSE))</f>
        <v/>
      </c>
      <c r="Z72" t="str">
        <f>IF(ISERROR(MATCH(Z$1,'CSC Mitre'!BS$1:BS$220,0)),"",VLOOKUP(Z$1,'Tactic Recode'!$A$1:$B$547,2,FALSE))</f>
        <v/>
      </c>
      <c r="AA72" t="str">
        <f>IF(ISERROR(MATCH(AA$1,'CSC Mitre'!BS$1:BS$220,0)),"",VLOOKUP(AA$1,'Tactic Recode'!$A$1:$B$547,2,FALSE))</f>
        <v/>
      </c>
      <c r="AB72" t="str">
        <f>IF(ISERROR(MATCH(AB$1,'CSC Mitre'!BS$1:BS$220,0)),"",VLOOKUP(AB$1,'Tactic Recode'!$A$1:$B$547,2,FALSE))</f>
        <v/>
      </c>
      <c r="AC72" t="str">
        <f>IF(ISERROR(MATCH(AC$1,'CSC Mitre'!BS$1:BS$220,0)),"",VLOOKUP(AC$1,'Tactic Recode'!$A$1:$B$547,2,FALSE))</f>
        <v/>
      </c>
      <c r="AD72" t="str">
        <f>IF(ISERROR(MATCH(AD$1,'CSC Mitre'!BS$1:BS$220,0)),"",VLOOKUP(AD$1,'Tactic Recode'!$A$1:$B$547,2,FALSE))</f>
        <v/>
      </c>
      <c r="AE72" t="str">
        <f>IF(ISERROR(MATCH(AE$1,'CSC Mitre'!BS$1:BS$220,0)),"",VLOOKUP(AE$1,'Tactic Recode'!$A$1:$B$547,2,FALSE))</f>
        <v/>
      </c>
      <c r="AF72" t="str">
        <f>IF(ISERROR(MATCH(AF$1,'CSC Mitre'!BS$1:BS$220,0)),"",VLOOKUP(AF$1,'Tactic Recode'!$A$1:$B$547,2,FALSE))</f>
        <v/>
      </c>
      <c r="AG72" t="str">
        <f>IF(ISERROR(MATCH(AG$1,'CSC Mitre'!BS$1:BS$220,0)),"",VLOOKUP(AG$1,'Tactic Recode'!$A$1:$B$547,2,FALSE))</f>
        <v/>
      </c>
      <c r="AH72" t="str">
        <f>IF(ISERROR(MATCH(AH$1,'CSC Mitre'!BS$1:BS$220,0)),"",VLOOKUP(AH$1,'Tactic Recode'!$A$1:$B$547,2,FALSE))</f>
        <v/>
      </c>
      <c r="AI72" t="str">
        <f>IF(ISERROR(MATCH(AI$1,'CSC Mitre'!BS$1:BS$220,0)),"",VLOOKUP(AI$1,'Tactic Recode'!$A$1:$B$547,2,FALSE))</f>
        <v/>
      </c>
      <c r="AJ72" t="str">
        <f>IF(ISERROR(MATCH(AJ$1,'CSC Mitre'!BS$1:BS$220,0)),"",VLOOKUP(AJ$1,'Tactic Recode'!$A$1:$B$547,2,FALSE))</f>
        <v/>
      </c>
      <c r="AK72" t="str">
        <f>IF(ISERROR(MATCH(AK$1,'CSC Mitre'!BS$1:BS$220,0)),"",VLOOKUP(AK$1,'Tactic Recode'!$A$1:$B$547,2,FALSE))</f>
        <v/>
      </c>
      <c r="AL72" t="str">
        <f>IF(ISERROR(MATCH(AL$1,'CSC Mitre'!BS$1:BS$220,0)),"",VLOOKUP(AL$1,'Tactic Recode'!$A$1:$B$547,2,FALSE))</f>
        <v/>
      </c>
      <c r="AM72" t="str">
        <f>IF(ISERROR(MATCH(AM$1,'CSC Mitre'!BS$1:BS$220,0)),"",VLOOKUP(AM$1,'Tactic Recode'!$A$1:$B$547,2,FALSE))</f>
        <v/>
      </c>
      <c r="AN72" t="str">
        <f>IF(ISERROR(MATCH(AN$1,'CSC Mitre'!BS$1:BS$220,0)),"",VLOOKUP(AN$1,'Tactic Recode'!$A$1:$B$547,2,FALSE))</f>
        <v/>
      </c>
      <c r="AO72" t="str">
        <f>IF(ISERROR(MATCH(AO$1,'CSC Mitre'!BS$1:BS$220,0)),"",VLOOKUP(AO$1,'Tactic Recode'!$A$1:$B$547,2,FALSE))</f>
        <v/>
      </c>
      <c r="AP72" t="str">
        <f>IF(ISERROR(MATCH(AP$1,'CSC Mitre'!BS$1:BS$220,0)),"",VLOOKUP(AP$1,'Tactic Recode'!$A$1:$B$547,2,FALSE))</f>
        <v/>
      </c>
      <c r="AQ72" t="str">
        <f>IF(ISERROR(MATCH(AQ$1,'CSC Mitre'!BS$1:BS$220,0)),"",VLOOKUP(AQ$1,'Tactic Recode'!$A$1:$B$547,2,FALSE))</f>
        <v/>
      </c>
      <c r="AR72" t="str">
        <f>IF(ISERROR(MATCH(AR$1,'CSC Mitre'!BS$1:BS$220,0)),"",VLOOKUP(AR$1,'Tactic Recode'!$A$1:$B$547,2,FALSE))</f>
        <v/>
      </c>
      <c r="AS72" t="str">
        <f>IF(ISERROR(MATCH(AS$1,'CSC Mitre'!BS$1:BS$220,0)),"",VLOOKUP(AS$1,'Tactic Recode'!$A$1:$B$547,2,FALSE))</f>
        <v/>
      </c>
      <c r="AT72" t="str">
        <f>IF(ISERROR(MATCH(AT$1,'CSC Mitre'!BS$1:BS$220,0)),"",VLOOKUP(AT$1,'Tactic Recode'!$A$1:$B$547,2,FALSE))</f>
        <v/>
      </c>
      <c r="AU72" t="str">
        <f>IF(ISERROR(MATCH(AU$1,'CSC Mitre'!BS$1:BS$220,0)),"",VLOOKUP(AU$1,'Tactic Recode'!$A$1:$B$547,2,FALSE))</f>
        <v/>
      </c>
      <c r="AV72" t="str">
        <f>IF(ISERROR(MATCH(AV$1,'CSC Mitre'!BS$1:BS$220,0)),"",VLOOKUP(AV$1,'Tactic Recode'!$A$1:$B$547,2,FALSE))</f>
        <v/>
      </c>
      <c r="AW72" t="str">
        <f>IF(ISERROR(MATCH(AW$1,'CSC Mitre'!BS$1:BS$220,0)),"",VLOOKUP(AW$1,'Tactic Recode'!$A$1:$B$547,2,FALSE))</f>
        <v/>
      </c>
      <c r="AX72" t="str">
        <f>IF(ISERROR(MATCH(AX$1,'CSC Mitre'!BS$1:BS$220,0)),"",VLOOKUP(AX$1,'Tactic Recode'!$A$1:$B$547,2,FALSE))</f>
        <v/>
      </c>
      <c r="AY72" t="str">
        <f>IF(ISERROR(MATCH(AY$1,'CSC Mitre'!BS$1:BS$220,0)),"",VLOOKUP(AY$1,'Tactic Recode'!$A$1:$B$547,2,FALSE))</f>
        <v/>
      </c>
      <c r="AZ72" t="str">
        <f>IF(ISERROR(MATCH(AZ$1,'CSC Mitre'!BS$1:BS$220,0)),"",VLOOKUP(AZ$1,'Tactic Recode'!$A$1:$B$547,2,FALSE))</f>
        <v/>
      </c>
      <c r="BA72" t="str">
        <f>IF(ISERROR(MATCH(BA$1,'CSC Mitre'!BS$1:BS$220,0)),"",VLOOKUP(BA$1,'Tactic Recode'!$A$1:$B$547,2,FALSE))</f>
        <v/>
      </c>
      <c r="BB72" t="str">
        <f>IF(ISERROR(MATCH(BB$1,'CSC Mitre'!BS$1:BS$220,0)),"",VLOOKUP(BB$1,'Tactic Recode'!$A$1:$B$547,2,FALSE))</f>
        <v/>
      </c>
      <c r="BC72" t="str">
        <f>IF(ISERROR(MATCH(BC$1,'CSC Mitre'!BS$1:BS$220,0)),"",VLOOKUP(BC$1,'Tactic Recode'!$A$1:$B$547,2,FALSE))</f>
        <v/>
      </c>
      <c r="BD72" t="str">
        <f>IF(ISERROR(MATCH(BD$1,'CSC Mitre'!BS$1:BS$220,0)),"",VLOOKUP(BD$1,'Tactic Recode'!$A$1:$B$547,2,FALSE))</f>
        <v/>
      </c>
      <c r="BE72" t="str">
        <f>IF(ISERROR(MATCH(BE$1,'CSC Mitre'!BS$1:BS$220,0)),"",VLOOKUP(BE$1,'Tactic Recode'!$A$1:$B$547,2,FALSE))</f>
        <v/>
      </c>
      <c r="BF72" t="str">
        <f>IF(ISERROR(MATCH(BF$1,'CSC Mitre'!BS$1:BS$220,0)),"",VLOOKUP(BF$1,'Tactic Recode'!$A$1:$B$547,2,FALSE))</f>
        <v/>
      </c>
      <c r="BG72" t="str">
        <f>IF(ISERROR(MATCH(BG$1,'CSC Mitre'!BS$1:BS$220,0)),"",VLOOKUP(BG$1,'Tactic Recode'!$A$1:$B$547,2,FALSE))</f>
        <v/>
      </c>
      <c r="BH72" t="str">
        <f>IF(ISERROR(MATCH(BH$1,'CSC Mitre'!BS$1:BS$220,0)),"",VLOOKUP(BH$1,'Tactic Recode'!$A$1:$B$547,2,FALSE))</f>
        <v/>
      </c>
      <c r="BI72" t="str">
        <f>IF(ISERROR(MATCH(BI$1,'CSC Mitre'!BS$1:BS$220,0)),"",VLOOKUP(BI$1,'Tactic Recode'!$A$1:$B$547,2,FALSE))</f>
        <v/>
      </c>
      <c r="BJ72" t="str">
        <f>IF(ISERROR(MATCH(BJ$1,'CSC Mitre'!BS$1:BS$220,0)),"",VLOOKUP(BJ$1,'Tactic Recode'!$A$1:$B$547,2,FALSE))</f>
        <v/>
      </c>
      <c r="BK72" t="str">
        <f>IF(ISERROR(MATCH(BK$1,'CSC Mitre'!BS$1:BS$220,0)),"",VLOOKUP(BK$1,'Tactic Recode'!$A$1:$B$547,2,FALSE))</f>
        <v/>
      </c>
      <c r="BL72" t="str">
        <f>IF(ISERROR(MATCH(BL$1,'CSC Mitre'!BS$1:BS$220,0)),"",VLOOKUP(BL$1,'Tactic Recode'!$A$1:$B$547,2,FALSE))</f>
        <v/>
      </c>
      <c r="BM72" t="str">
        <f>IF(ISERROR(MATCH(BM$1,'CSC Mitre'!BS$1:BS$220,0)),"",VLOOKUP(BM$1,'Tactic Recode'!$A$1:$B$547,2,FALSE))</f>
        <v/>
      </c>
      <c r="BN72" t="str">
        <f>IF(ISERROR(MATCH(BN$1,'CSC Mitre'!BS$1:BS$220,0)),"",VLOOKUP(BN$1,'Tactic Recode'!$A$1:$B$547,2,FALSE))</f>
        <v/>
      </c>
      <c r="BO72" t="str">
        <f>IF(ISERROR(MATCH(BO$1,'CSC Mitre'!BS$1:BS$220,0)),"",VLOOKUP(BO$1,'Tactic Recode'!$A$1:$B$547,2,FALSE))</f>
        <v/>
      </c>
      <c r="BP72" t="str">
        <f>IF(ISERROR(MATCH(BP$1,'CSC Mitre'!BS$1:BS$220,0)),"",VLOOKUP(BP$1,'Tactic Recode'!$A$1:$B$547,2,FALSE))</f>
        <v/>
      </c>
      <c r="BQ72" t="str">
        <f>IF(ISERROR(MATCH(BQ$1,'CSC Mitre'!BS$1:BS$220,0)),"",VLOOKUP(BQ$1,'Tactic Recode'!$A$1:$B$547,2,FALSE))</f>
        <v/>
      </c>
      <c r="BR72" t="str">
        <f>IF(ISERROR(MATCH(BR$1,'CSC Mitre'!BS$1:BS$220,0)),"",VLOOKUP(BR$1,'Tactic Recode'!$A$1:$B$547,2,FALSE))</f>
        <v/>
      </c>
      <c r="BS72" t="str">
        <f>IF(ISERROR(MATCH(BS$1,'CSC Mitre'!BS$1:BS$220,0)),"",VLOOKUP(BS$1,'Tactic Recode'!$A$1:$B$547,2,FALSE))</f>
        <v/>
      </c>
      <c r="BT72" t="str">
        <f>IF(ISERROR(MATCH(BT$1,'CSC Mitre'!BS$1:BS$220,0)),"",VLOOKUP(BT$1,'Tactic Recode'!$A$1:$B$547,2,FALSE))</f>
        <v/>
      </c>
      <c r="BU72" t="str">
        <f>IF(ISERROR(MATCH(BU$1,'CSC Mitre'!BS$1:BS$220,0)),"",VLOOKUP(BU$1,'Tactic Recode'!$A$1:$B$547,2,FALSE))</f>
        <v/>
      </c>
      <c r="BV72" t="str">
        <f>IF(ISERROR(MATCH(BV$1,'CSC Mitre'!BS$1:BS$220,0)),"",VLOOKUP(BV$1,'Tactic Recode'!$A$1:$B$547,2,FALSE))</f>
        <v/>
      </c>
      <c r="BW72" t="str">
        <f>IF(ISERROR(MATCH(BW$1,'CSC Mitre'!BS$1:BS$220,0)),"",VLOOKUP(BW$1,'Tactic Recode'!$A$1:$B$547,2,FALSE))</f>
        <v/>
      </c>
      <c r="BX72" t="str">
        <f>IF(ISERROR(MATCH(BX$1,'CSC Mitre'!BS$1:BS$220,0)),"",VLOOKUP(BX$1,'Tactic Recode'!$A$1:$B$547,2,FALSE))</f>
        <v/>
      </c>
      <c r="BY72" t="str">
        <f>IF(ISERROR(MATCH(BY$1,'CSC Mitre'!BS$1:BS$220,0)),"",VLOOKUP(BY$1,'Tactic Recode'!$A$1:$B$547,2,FALSE))</f>
        <v/>
      </c>
      <c r="BZ72" t="str">
        <f>IF(ISERROR(MATCH(BZ$1,'CSC Mitre'!BS$1:BS$220,0)),"",VLOOKUP(BZ$1,'Tactic Recode'!$A$1:$B$547,2,FALSE))</f>
        <v/>
      </c>
      <c r="CA72" t="str">
        <f>IF(ISERROR(MATCH(CA$1,'CSC Mitre'!BS$1:BS$220,0)),"",VLOOKUP(CA$1,'Tactic Recode'!$A$1:$B$547,2,FALSE))</f>
        <v/>
      </c>
      <c r="CB72" t="str">
        <f>IF(ISERROR(MATCH(CB$1,'CSC Mitre'!BS$1:BS$220,0)),"",VLOOKUP(CB$1,'Tactic Recode'!$A$1:$B$547,2,FALSE))</f>
        <v/>
      </c>
      <c r="CC72" t="str">
        <f>IF(ISERROR(MATCH(CC$1,'CSC Mitre'!BS$1:BS$220,0)),"",VLOOKUP(CC$1,'Tactic Recode'!$A$1:$B$547,2,FALSE))</f>
        <v/>
      </c>
      <c r="CD72" t="str">
        <f>IF(ISERROR(MATCH(CD$1,'CSC Mitre'!BS$1:BS$220,0)),"",VLOOKUP(CD$1,'Tactic Recode'!$A$1:$B$547,2,FALSE))</f>
        <v/>
      </c>
      <c r="CE72" t="str">
        <f>IF(ISERROR(MATCH(CE$1,'CSC Mitre'!BS$1:BS$220,0)),"",VLOOKUP(CE$1,'Tactic Recode'!$A$1:$B$547,2,FALSE))</f>
        <v/>
      </c>
      <c r="CF72" t="str">
        <f>IF(ISERROR(MATCH(CF$1,'CSC Mitre'!BS$1:BS$220,0)),"",VLOOKUP(CF$1,'Tactic Recode'!$A$1:$B$547,2,FALSE))</f>
        <v/>
      </c>
      <c r="CG72" t="str">
        <f>IF(ISERROR(MATCH(CG$1,'CSC Mitre'!BS$1:BS$220,0)),"",VLOOKUP(CG$1,'Tactic Recode'!$A$1:$B$547,2,FALSE))</f>
        <v/>
      </c>
      <c r="CH72" t="str">
        <f>IF(ISERROR(MATCH(CH$1,'CSC Mitre'!BS$1:BS$220,0)),"",VLOOKUP(CH$1,'Tactic Recode'!$A$1:$B$547,2,FALSE))</f>
        <v/>
      </c>
      <c r="CI72" t="str">
        <f>IF(ISERROR(MATCH(CI$1,'CSC Mitre'!BS$1:BS$220,0)),"",VLOOKUP(CI$1,'Tactic Recode'!$A$1:$B$547,2,FALSE))</f>
        <v/>
      </c>
      <c r="CJ72" t="str">
        <f>IF(ISERROR(MATCH(CJ$1,'CSC Mitre'!BS$1:BS$220,0)),"",VLOOKUP(CJ$1,'Tactic Recode'!$A$1:$B$547,2,FALSE))</f>
        <v/>
      </c>
      <c r="CK72" t="str">
        <f>IF(ISERROR(MATCH(CK$1,'CSC Mitre'!BS$1:BS$220,0)),"",VLOOKUP(CK$1,'Tactic Recode'!$A$1:$B$547,2,FALSE))</f>
        <v/>
      </c>
      <c r="CL72" t="str">
        <f>IF(ISERROR(MATCH(CL$1,'CSC Mitre'!BS$1:BS$220,0)),"",VLOOKUP(CL$1,'Tactic Recode'!$A$1:$B$547,2,FALSE))</f>
        <v/>
      </c>
      <c r="CM72" t="str">
        <f>IF(ISERROR(MATCH(CM$1,'CSC Mitre'!BS$1:BS$220,0)),"",VLOOKUP(CM$1,'Tactic Recode'!$A$1:$B$547,2,FALSE))</f>
        <v/>
      </c>
      <c r="CN72" t="str">
        <f>IF(ISERROR(MATCH(CN$1,'CSC Mitre'!BS$1:BS$220,0)),"",VLOOKUP(CN$1,'Tactic Recode'!$A$1:$B$547,2,FALSE))</f>
        <v/>
      </c>
      <c r="CO72" t="str">
        <f>IF(ISERROR(MATCH(CO$1,'CSC Mitre'!BS$1:BS$220,0)),"",VLOOKUP(CO$1,'Tactic Recode'!$A$1:$B$547,2,FALSE))</f>
        <v/>
      </c>
      <c r="CP72" t="str">
        <f>IF(ISERROR(MATCH(CP$1,'CSC Mitre'!BS$1:BS$220,0)),"",VLOOKUP(CP$1,'Tactic Recode'!$A$1:$B$547,2,FALSE))</f>
        <v/>
      </c>
      <c r="CQ72" t="str">
        <f>IF(ISERROR(MATCH(CQ$1,'CSC Mitre'!BS$1:BS$220,0)),"",VLOOKUP(CQ$1,'Tactic Recode'!$A$1:$B$547,2,FALSE))</f>
        <v/>
      </c>
      <c r="CR72" t="str">
        <f>IF(ISERROR(MATCH(CR$1,'CSC Mitre'!BS$1:BS$220,0)),"",VLOOKUP(CR$1,'Tactic Recode'!$A$1:$B$547,2,FALSE))</f>
        <v/>
      </c>
      <c r="CS72" t="str">
        <f>IF(ISERROR(MATCH(CS$1,'CSC Mitre'!BS$1:BS$220,0)),"",VLOOKUP(CS$1,'Tactic Recode'!$A$1:$B$547,2,FALSE))</f>
        <v/>
      </c>
      <c r="CT72" t="str">
        <f>IF(ISERROR(MATCH(CT$1,'CSC Mitre'!BS$1:BS$220,0)),"",VLOOKUP(CT$1,'Tactic Recode'!$A$1:$B$547,2,FALSE))</f>
        <v/>
      </c>
      <c r="CU72" t="str">
        <f>IF(ISERROR(MATCH(CU$1,'CSC Mitre'!BS$1:BS$220,0)),"",VLOOKUP(CU$1,'Tactic Recode'!$A$1:$B$547,2,FALSE))</f>
        <v/>
      </c>
      <c r="CV72" t="str">
        <f>IF(ISERROR(MATCH(CV$1,'CSC Mitre'!BS$1:BS$220,0)),"",VLOOKUP(CV$1,'Tactic Recode'!$A$1:$B$547,2,FALSE))</f>
        <v/>
      </c>
      <c r="CW72" t="str">
        <f>IF(ISERROR(MATCH(CW$1,'CSC Mitre'!BS$1:BS$220,0)),"",VLOOKUP(CW$1,'Tactic Recode'!$A$1:$B$547,2,FALSE))</f>
        <v/>
      </c>
      <c r="CX72" t="str">
        <f>IF(ISERROR(MATCH(CX$1,'CSC Mitre'!BS$1:BS$220,0)),"",VLOOKUP(CX$1,'Tactic Recode'!$A$1:$B$547,2,FALSE))</f>
        <v/>
      </c>
      <c r="CY72" t="str">
        <f>IF(ISERROR(MATCH(CY$1,'CSC Mitre'!BS$1:BS$220,0)),"",VLOOKUP(CY$1,'Tactic Recode'!$A$1:$B$547,2,FALSE))</f>
        <v/>
      </c>
      <c r="CZ72" t="str">
        <f>IF(ISERROR(MATCH(CZ$1,'CSC Mitre'!BS$1:BS$220,0)),"",VLOOKUP(CZ$1,'Tactic Recode'!$A$1:$B$547,2,FALSE))</f>
        <v/>
      </c>
      <c r="DA72" t="str">
        <f>IF(ISERROR(MATCH(DA$1,'CSC Mitre'!BS$1:BS$220,0)),"",VLOOKUP(DA$1,'Tactic Recode'!$A$1:$B$547,2,FALSE))</f>
        <v/>
      </c>
      <c r="DB72" t="str">
        <f>IF(ISERROR(MATCH(DB$1,'CSC Mitre'!BS$1:BS$220,0)),"",VLOOKUP(DB$1,'Tactic Recode'!$A$1:$B$547,2,FALSE))</f>
        <v/>
      </c>
      <c r="DC72" t="str">
        <f>IF(ISERROR(MATCH(DC$1,'CSC Mitre'!BS$1:BS$220,0)),"",VLOOKUP(DC$1,'Tactic Recode'!$A$1:$B$547,2,FALSE))</f>
        <v/>
      </c>
      <c r="DD72" t="str">
        <f>IF(ISERROR(MATCH(DD$1,'CSC Mitre'!BS$1:BS$220,0)),"",VLOOKUP(DD$1,'Tactic Recode'!$A$1:$B$547,2,FALSE))</f>
        <v/>
      </c>
      <c r="DE72" t="str">
        <f>IF(ISERROR(MATCH(DE$1,'CSC Mitre'!BS$1:BS$220,0)),"",VLOOKUP(DE$1,'Tactic Recode'!$A$1:$B$547,2,FALSE))</f>
        <v/>
      </c>
      <c r="DF72" t="str">
        <f>IF(ISERROR(MATCH(DF$1,'CSC Mitre'!BS$1:BS$220,0)),"",VLOOKUP(DF$1,'Tactic Recode'!$A$1:$B$547,2,FALSE))</f>
        <v/>
      </c>
      <c r="DG72" t="str">
        <f>IF(ISERROR(MATCH(DG$1,'CSC Mitre'!BS$1:BS$220,0)),"",VLOOKUP(DG$1,'Tactic Recode'!$A$1:$B$547,2,FALSE))</f>
        <v/>
      </c>
      <c r="DH72" t="str">
        <f>IF(ISERROR(MATCH(DH$1,'CSC Mitre'!BS$1:BS$220,0)),"",VLOOKUP(DH$1,'Tactic Recode'!$A$1:$B$547,2,FALSE))</f>
        <v/>
      </c>
      <c r="DI72" t="str">
        <f>IF(ISERROR(MATCH(DI$1,'CSC Mitre'!BS$1:BS$220,0)),"",VLOOKUP(DI$1,'Tactic Recode'!$A$1:$B$547,2,FALSE))</f>
        <v/>
      </c>
      <c r="DJ72" t="str">
        <f>IF(ISERROR(MATCH(DJ$1,'CSC Mitre'!BS$1:BS$220,0)),"",VLOOKUP(DJ$1,'Tactic Recode'!$A$1:$B$547,2,FALSE))</f>
        <v/>
      </c>
      <c r="DK72" t="str">
        <f>IF(ISERROR(MATCH(DK$1,'CSC Mitre'!BS$1:BS$220,0)),"",VLOOKUP(DK$1,'Tactic Recode'!$A$1:$B$547,2,FALSE))</f>
        <v/>
      </c>
      <c r="DL72" t="str">
        <f>IF(ISERROR(MATCH(DL$1,'CSC Mitre'!BS$1:BS$220,0)),"",VLOOKUP(DL$1,'Tactic Recode'!$A$1:$B$547,2,FALSE))</f>
        <v/>
      </c>
      <c r="DM72" t="str">
        <f>IF(ISERROR(MATCH(DM$1,'CSC Mitre'!BS$1:BS$220,0)),"",VLOOKUP(DM$1,'Tactic Recode'!$A$1:$B$547,2,FALSE))</f>
        <v/>
      </c>
      <c r="DN72" t="str">
        <f>IF(ISERROR(MATCH(DN$1,'CSC Mitre'!BS$1:BS$220,0)),"",VLOOKUP(DN$1,'Tactic Recode'!$A$1:$B$547,2,FALSE))</f>
        <v/>
      </c>
      <c r="DO72" t="str">
        <f>IF(ISERROR(MATCH(DO$1,'CSC Mitre'!BS$1:BS$220,0)),"",VLOOKUP(DO$1,'Tactic Recode'!$A$1:$B$547,2,FALSE))</f>
        <v/>
      </c>
      <c r="DP72" t="str">
        <f>IF(ISERROR(MATCH(DP$1,'CSC Mitre'!BS$1:BS$220,0)),"",VLOOKUP(DP$1,'Tactic Recode'!$A$1:$B$547,2,FALSE))</f>
        <v/>
      </c>
      <c r="DQ72" t="str">
        <f>IF(ISERROR(MATCH(DQ$1,'CSC Mitre'!BS$1:BS$220,0)),"",VLOOKUP(DQ$1,'Tactic Recode'!$A$1:$B$547,2,FALSE))</f>
        <v/>
      </c>
      <c r="DR72" t="str">
        <f>IF(ISERROR(MATCH(DR$1,'CSC Mitre'!BS$1:BS$220,0)),"",VLOOKUP(DR$1,'Tactic Recode'!$A$1:$B$547,2,FALSE))</f>
        <v/>
      </c>
      <c r="DS72" t="str">
        <f>IF(ISERROR(MATCH(DS$1,'CSC Mitre'!BS$1:BS$220,0)),"",VLOOKUP(DS$1,'Tactic Recode'!$A$1:$B$547,2,FALSE))</f>
        <v/>
      </c>
      <c r="DT72" t="str">
        <f>IF(ISERROR(MATCH(DT$1,'CSC Mitre'!BS$1:BS$220,0)),"",VLOOKUP(DT$1,'Tactic Recode'!$A$1:$B$547,2,FALSE))</f>
        <v/>
      </c>
      <c r="DU72" t="str">
        <f>IF(ISERROR(MATCH(DU$1,'CSC Mitre'!BS$1:BS$220,0)),"",VLOOKUP(DU$1,'Tactic Recode'!$A$1:$B$547,2,FALSE))</f>
        <v/>
      </c>
      <c r="DV72" t="str">
        <f>IF(ISERROR(MATCH(DV$1,'CSC Mitre'!BS$1:BS$220,0)),"",VLOOKUP(DV$1,'Tactic Recode'!$A$1:$B$547,2,FALSE))</f>
        <v/>
      </c>
      <c r="DW72" t="str">
        <f>IF(ISERROR(MATCH(DW$1,'CSC Mitre'!BS$1:BS$220,0)),"",VLOOKUP(DW$1,'Tactic Recode'!$A$1:$B$547,2,FALSE))</f>
        <v/>
      </c>
      <c r="DX72" t="str">
        <f>IF(ISERROR(MATCH(DX$1,'CSC Mitre'!BS$1:BS$220,0)),"",VLOOKUP(DX$1,'Tactic Recode'!$A$1:$B$547,2,FALSE))</f>
        <v/>
      </c>
      <c r="DY72" t="str">
        <f>IF(ISERROR(MATCH(DY$1,'CSC Mitre'!BS$1:BS$220,0)),"",VLOOKUP(DY$1,'Tactic Recode'!$A$1:$B$547,2,FALSE))</f>
        <v/>
      </c>
      <c r="DZ72" t="str">
        <f>IF(ISERROR(MATCH(DZ$1,'CSC Mitre'!BS$1:BS$220,0)),"",VLOOKUP(DZ$1,'Tactic Recode'!$A$1:$B$547,2,FALSE))</f>
        <v/>
      </c>
      <c r="EA72" t="str">
        <f>IF(ISERROR(MATCH(EA$1,'CSC Mitre'!BS$1:BS$220,0)),"",VLOOKUP(EA$1,'Tactic Recode'!$A$1:$B$547,2,FALSE))</f>
        <v/>
      </c>
      <c r="EB72" t="str">
        <f>IF(ISERROR(MATCH(EB$1,'CSC Mitre'!BS$1:BS$220,0)),"",VLOOKUP(EB$1,'Tactic Recode'!$A$1:$B$547,2,FALSE))</f>
        <v/>
      </c>
      <c r="EC72" t="str">
        <f>IF(ISERROR(MATCH(EC$1,'CSC Mitre'!BS$1:BS$220,0)),"",VLOOKUP(EC$1,'Tactic Recode'!$A$1:$B$547,2,FALSE))</f>
        <v/>
      </c>
      <c r="ED72" t="str">
        <f>IF(ISERROR(MATCH(ED$1,'CSC Mitre'!BS$1:BS$220,0)),"",VLOOKUP(ED$1,'Tactic Recode'!$A$1:$B$547,2,FALSE))</f>
        <v/>
      </c>
      <c r="EE72" t="str">
        <f>IF(ISERROR(MATCH(EE$1,'CSC Mitre'!BS$1:BS$220,0)),"",VLOOKUP(EE$1,'Tactic Recode'!$A$1:$B$547,2,FALSE))</f>
        <v/>
      </c>
      <c r="EF72" t="str">
        <f>IF(ISERROR(MATCH(EF$1,'CSC Mitre'!BS$1:BS$220,0)),"",VLOOKUP(EF$1,'Tactic Recode'!$A$1:$B$547,2,FALSE))</f>
        <v/>
      </c>
      <c r="EG72" t="str">
        <f>IF(ISERROR(MATCH(EG$1,'CSC Mitre'!BS$1:BS$220,0)),"",VLOOKUP(EG$1,'Tactic Recode'!$A$1:$B$547,2,FALSE))</f>
        <v/>
      </c>
      <c r="EH72" t="str">
        <f>IF(ISERROR(MATCH(EH$1,'CSC Mitre'!BS$1:BS$220,0)),"",VLOOKUP(EH$1,'Tactic Recode'!$A$1:$B$547,2,FALSE))</f>
        <v/>
      </c>
      <c r="EI72" t="str">
        <f>IF(ISERROR(MATCH(EI$1,'CSC Mitre'!BS$1:BS$220,0)),"",VLOOKUP(EI$1,'Tactic Recode'!$A$1:$B$547,2,FALSE))</f>
        <v/>
      </c>
      <c r="EJ72" t="str">
        <f>IF(ISERROR(MATCH(EJ$1,'CSC Mitre'!BS$1:BS$220,0)),"",VLOOKUP(EJ$1,'Tactic Recode'!$A$1:$B$547,2,FALSE))</f>
        <v/>
      </c>
      <c r="EK72" t="str">
        <f>IF(ISERROR(MATCH(EK$1,'CSC Mitre'!BS$1:BS$220,0)),"",VLOOKUP(EK$1,'Tactic Recode'!$A$1:$B$547,2,FALSE))</f>
        <v/>
      </c>
      <c r="EL72" t="str">
        <f>IF(ISERROR(MATCH(EL$1,'CSC Mitre'!BS$1:BS$220,0)),"",VLOOKUP(EL$1,'Tactic Recode'!$A$1:$B$547,2,FALSE))</f>
        <v/>
      </c>
      <c r="EM72" t="str">
        <f>IF(ISERROR(MATCH(EM$1,'CSC Mitre'!BS$1:BS$220,0)),"",VLOOKUP(EM$1,'Tactic Recode'!$A$1:$B$547,2,FALSE))</f>
        <v/>
      </c>
      <c r="EN72" t="str">
        <f>IF(ISERROR(MATCH(EN$1,'CSC Mitre'!BS$1:BS$220,0)),"",VLOOKUP(EN$1,'Tactic Recode'!$A$1:$B$547,2,FALSE))</f>
        <v/>
      </c>
      <c r="EO72" t="str">
        <f>IF(ISERROR(MATCH(EO$1,'CSC Mitre'!BS$1:BS$220,0)),"",VLOOKUP(EO$1,'Tactic Recode'!$A$1:$B$547,2,FALSE))</f>
        <v/>
      </c>
      <c r="EP72" t="str">
        <f>IF(ISERROR(MATCH(EP$1,'CSC Mitre'!BS$1:BS$220,0)),"",VLOOKUP(EP$1,'Tactic Recode'!$A$1:$B$547,2,FALSE))</f>
        <v/>
      </c>
      <c r="EQ72" t="str">
        <f>IF(ISERROR(MATCH(EQ$1,'CSC Mitre'!BS$1:BS$220,0)),"",VLOOKUP(EQ$1,'Tactic Recode'!$A$1:$B$547,2,FALSE))</f>
        <v/>
      </c>
      <c r="ER72" t="str">
        <f>IF(ISERROR(MATCH(ER$1,'CSC Mitre'!BS$1:BS$220,0)),"",VLOOKUP(ER$1,'Tactic Recode'!$A$1:$B$547,2,FALSE))</f>
        <v/>
      </c>
      <c r="ES72" t="str">
        <f>IF(ISERROR(MATCH(ES$1,'CSC Mitre'!BS$1:BS$220,0)),"",VLOOKUP(ES$1,'Tactic Recode'!$A$1:$B$547,2,FALSE))</f>
        <v/>
      </c>
      <c r="ET72" t="str">
        <f>IF(ISERROR(MATCH(ET$1,'CSC Mitre'!BS$1:BS$220,0)),"",VLOOKUP(ET$1,'Tactic Recode'!$A$1:$B$547,2,FALSE))</f>
        <v/>
      </c>
      <c r="EU72" t="str">
        <f>IF(ISERROR(MATCH(EU$1,'CSC Mitre'!BS$1:BS$220,0)),"",VLOOKUP(EU$1,'Tactic Recode'!$A$1:$B$547,2,FALSE))</f>
        <v/>
      </c>
      <c r="EV72" t="str">
        <f>IF(ISERROR(MATCH(EV$1,'CSC Mitre'!BS$1:BS$220,0)),"",VLOOKUP(EV$1,'Tactic Recode'!$A$1:$B$547,2,FALSE))</f>
        <v/>
      </c>
      <c r="EW72" t="str">
        <f>IF(ISERROR(MATCH(EW$1,'CSC Mitre'!BS$1:BS$220,0)),"",VLOOKUP(EW$1,'Tactic Recode'!$A$1:$B$547,2,FALSE))</f>
        <v/>
      </c>
      <c r="EX72" t="str">
        <f>IF(ISERROR(MATCH(EX$1,'CSC Mitre'!BS$1:BS$220,0)),"",VLOOKUP(EX$1,'Tactic Recode'!$A$1:$B$547,2,FALSE))</f>
        <v/>
      </c>
      <c r="EY72" t="str">
        <f>IF(ISERROR(MATCH(EY$1,'CSC Mitre'!BS$1:BS$220,0)),"",VLOOKUP(EY$1,'Tactic Recode'!$A$1:$B$547,2,FALSE))</f>
        <v/>
      </c>
      <c r="EZ72" t="str">
        <f>IF(ISERROR(MATCH(EZ$1,'CSC Mitre'!BS$1:BS$220,0)),"",VLOOKUP(EZ$1,'Tactic Recode'!$A$1:$B$547,2,FALSE))</f>
        <v/>
      </c>
      <c r="FA72" t="str">
        <f>IF(ISERROR(MATCH(FA$1,'CSC Mitre'!BS$1:BS$220,0)),"",VLOOKUP(FA$1,'Tactic Recode'!$A$1:$B$547,2,FALSE))</f>
        <v/>
      </c>
      <c r="FB72" t="str">
        <f>IF(ISERROR(MATCH(FB$1,'CSC Mitre'!BS$1:BS$220,0)),"",VLOOKUP(FB$1,'Tactic Recode'!$A$1:$B$547,2,FALSE))</f>
        <v/>
      </c>
      <c r="FC72" t="str">
        <f>IF(ISERROR(MATCH(FC$1,'CSC Mitre'!BS$1:BS$220,0)),"",VLOOKUP(FC$1,'Tactic Recode'!$A$1:$B$547,2,FALSE))</f>
        <v/>
      </c>
      <c r="FD72" t="str">
        <f>IF(ISERROR(MATCH(FD$1,'CSC Mitre'!BS$1:BS$220,0)),"",VLOOKUP(FD$1,'Tactic Recode'!$A$1:$B$547,2,FALSE))</f>
        <v/>
      </c>
      <c r="FE72" t="str">
        <f>IF(ISERROR(MATCH(FE$1,'CSC Mitre'!BS$1:BS$220,0)),"",VLOOKUP(FE$1,'Tactic Recode'!$A$1:$B$547,2,FALSE))</f>
        <v/>
      </c>
      <c r="FF72" t="str">
        <f>IF(ISERROR(MATCH(FF$1,'CSC Mitre'!BS$1:BS$220,0)),"",VLOOKUP(FF$1,'Tactic Recode'!$A$1:$B$547,2,FALSE))</f>
        <v/>
      </c>
      <c r="FG72" t="str">
        <f>IF(ISERROR(MATCH(FG$1,'CSC Mitre'!BS$1:BS$220,0)),"",VLOOKUP(FG$1,'Tactic Recode'!$A$1:$B$547,2,FALSE))</f>
        <v/>
      </c>
      <c r="FH72" t="str">
        <f>IF(ISERROR(MATCH(FH$1,'CSC Mitre'!BS$1:BS$220,0)),"",VLOOKUP(FH$1,'Tactic Recode'!$A$1:$B$547,2,FALSE))</f>
        <v/>
      </c>
      <c r="FI72" t="str">
        <f>IF(ISERROR(MATCH(FI$1,'CSC Mitre'!BS$1:BS$220,0)),"",VLOOKUP(FI$1,'Tactic Recode'!$A$1:$B$547,2,FALSE))</f>
        <v/>
      </c>
      <c r="FJ72" t="str">
        <f>IF(ISERROR(MATCH(FJ$1,'CSC Mitre'!BS$1:BS$220,0)),"",VLOOKUP(FJ$1,'Tactic Recode'!$A$1:$B$547,2,FALSE))</f>
        <v/>
      </c>
      <c r="FK72" t="str">
        <f>IF(ISERROR(MATCH(FK$1,'CSC Mitre'!BS$1:BS$220,0)),"",VLOOKUP(FK$1,'Tactic Recode'!$A$1:$B$547,2,FALSE))</f>
        <v/>
      </c>
      <c r="FL72" t="str">
        <f>IF(ISERROR(MATCH(FL$1,'CSC Mitre'!BS$1:BS$220,0)),"",VLOOKUP(FL$1,'Tactic Recode'!$A$1:$B$547,2,FALSE))</f>
        <v/>
      </c>
      <c r="FM72" t="str">
        <f>IF(ISERROR(MATCH(FM$1,'CSC Mitre'!BS$1:BS$220,0)),"",VLOOKUP(FM$1,'Tactic Recode'!$A$1:$B$547,2,FALSE))</f>
        <v/>
      </c>
      <c r="FN72" t="str">
        <f>IF(ISERROR(MATCH(FN$1,'CSC Mitre'!BS$1:BS$220,0)),"",VLOOKUP(FN$1,'Tactic Recode'!$A$1:$B$547,2,FALSE))</f>
        <v/>
      </c>
      <c r="FO72" t="str">
        <f>IF(ISERROR(MATCH(FO$1,'CSC Mitre'!BS$1:BS$220,0)),"",VLOOKUP(FO$1,'Tactic Recode'!$A$1:$B$547,2,FALSE))</f>
        <v/>
      </c>
      <c r="FP72" t="str">
        <f>IF(ISERROR(MATCH(FP$1,'CSC Mitre'!BS$1:BS$220,0)),"",VLOOKUP(FP$1,'Tactic Recode'!$A$1:$B$547,2,FALSE))</f>
        <v/>
      </c>
      <c r="FQ72" t="str">
        <f>IF(ISERROR(MATCH(FQ$1,'CSC Mitre'!BS$1:BS$220,0)),"",VLOOKUP(FQ$1,'Tactic Recode'!$A$1:$B$547,2,FALSE))</f>
        <v/>
      </c>
      <c r="FR72" t="str">
        <f>IF(ISERROR(MATCH(FR$1,'CSC Mitre'!BS$1:BS$220,0)),"",VLOOKUP(FR$1,'Tactic Recode'!$A$1:$B$547,2,FALSE))</f>
        <v/>
      </c>
      <c r="FS72" t="str">
        <f>IF(ISERROR(MATCH(FS$1,'CSC Mitre'!BS$1:BS$220,0)),"",VLOOKUP(FS$1,'Tactic Recode'!$A$1:$B$547,2,FALSE))</f>
        <v/>
      </c>
      <c r="FT72" t="str">
        <f>IF(ISERROR(MATCH(FT$1,'CSC Mitre'!BS$1:BS$220,0)),"",VLOOKUP(FT$1,'Tactic Recode'!$A$1:$B$547,2,FALSE))</f>
        <v/>
      </c>
      <c r="FU72" t="str">
        <f>IF(ISERROR(MATCH(FU$1,'CSC Mitre'!BS$1:BS$220,0)),"",VLOOKUP(FU$1,'Tactic Recode'!$A$1:$B$547,2,FALSE))</f>
        <v/>
      </c>
      <c r="FV72" t="str">
        <f>IF(ISERROR(MATCH(FV$1,'CSC Mitre'!BS$1:BS$220,0)),"",VLOOKUP(FV$1,'Tactic Recode'!$A$1:$B$547,2,FALSE))</f>
        <v/>
      </c>
      <c r="FW72" t="str">
        <f>IF(ISERROR(MATCH(FW$1,'CSC Mitre'!BS$1:BS$220,0)),"",VLOOKUP(FW$1,'Tactic Recode'!$A$1:$B$547,2,FALSE))</f>
        <v/>
      </c>
      <c r="FX72" t="str">
        <f>IF(ISERROR(MATCH(FX$1,'CSC Mitre'!BS$1:BS$220,0)),"",VLOOKUP(FX$1,'Tactic Recode'!$A$1:$B$547,2,FALSE))</f>
        <v/>
      </c>
      <c r="FY72" t="str">
        <f>IF(ISERROR(MATCH(FY$1,'CSC Mitre'!BS$1:BS$220,0)),"",VLOOKUP(FY$1,'Tactic Recode'!$A$1:$B$547,2,FALSE))</f>
        <v/>
      </c>
      <c r="FZ72" t="str">
        <f>IF(ISERROR(MATCH(FZ$1,'CSC Mitre'!BS$1:BS$220,0)),"",VLOOKUP(FZ$1,'Tactic Recode'!$A$1:$B$547,2,FALSE))</f>
        <v/>
      </c>
      <c r="GA72" t="str">
        <f>IF(ISERROR(MATCH(GA$1,'CSC Mitre'!BS$1:BS$220,0)),"",VLOOKUP(GA$1,'Tactic Recode'!$A$1:$B$547,2,FALSE))</f>
        <v/>
      </c>
      <c r="GB72" t="str">
        <f>IF(ISERROR(MATCH(GB$1,'CSC Mitre'!BS$1:BS$220,0)),"",VLOOKUP(GB$1,'Tactic Recode'!$A$1:$B$547,2,FALSE))</f>
        <v/>
      </c>
      <c r="GC72" t="str">
        <f>IF(ISERROR(MATCH(GC$1,'CSC Mitre'!BS$1:BS$220,0)),"",VLOOKUP(GC$1,'Tactic Recode'!$A$1:$B$547,2,FALSE))</f>
        <v/>
      </c>
      <c r="GD72" t="str">
        <f>IF(ISERROR(MATCH(GD$1,'CSC Mitre'!BS$1:BS$220,0)),"",VLOOKUP(GD$1,'Tactic Recode'!$A$1:$B$547,2,FALSE))</f>
        <v/>
      </c>
      <c r="GE72" t="str">
        <f>IF(ISERROR(MATCH(GE$1,'CSC Mitre'!BS$1:BS$220,0)),"",VLOOKUP(GE$1,'Tactic Recode'!$A$1:$B$547,2,FALSE))</f>
        <v/>
      </c>
      <c r="GF72" t="str">
        <f>IF(ISERROR(MATCH(GF$1,'CSC Mitre'!BS$1:BS$220,0)),"",VLOOKUP(GF$1,'Tactic Recode'!$A$1:$B$547,2,FALSE))</f>
        <v/>
      </c>
      <c r="GG72" t="str">
        <f>IF(ISERROR(MATCH(GG$1,'CSC Mitre'!BS$1:BS$220,0)),"",VLOOKUP(GG$1,'Tactic Recode'!$A$1:$B$547,2,FALSE))</f>
        <v/>
      </c>
      <c r="GH72" t="str">
        <f>IF(ISERROR(MATCH(GH$1,'CSC Mitre'!BS$1:BS$220,0)),"",VLOOKUP(GH$1,'Tactic Recode'!$A$1:$B$547,2,FALSE))</f>
        <v/>
      </c>
      <c r="GI72" t="str">
        <f>IF(ISERROR(MATCH(GI$1,'CSC Mitre'!BS$1:BS$220,0)),"",VLOOKUP(GI$1,'Tactic Recode'!$A$1:$B$547,2,FALSE))</f>
        <v/>
      </c>
      <c r="GJ72" t="str">
        <f>IF(ISERROR(MATCH(GJ$1,'CSC Mitre'!BS$1:BS$220,0)),"",VLOOKUP(GJ$1,'Tactic Recode'!$A$1:$B$547,2,FALSE))</f>
        <v/>
      </c>
      <c r="GK72" t="str">
        <f>IF(ISERROR(MATCH(GK$1,'CSC Mitre'!BS$1:BS$220,0)),"",VLOOKUP(GK$1,'Tactic Recode'!$A$1:$B$547,2,FALSE))</f>
        <v/>
      </c>
      <c r="GL72" t="str">
        <f>IF(ISERROR(MATCH(GL$1,'CSC Mitre'!BS$1:BS$220,0)),"",VLOOKUP(GL$1,'Tactic Recode'!$A$1:$B$547,2,FALSE))</f>
        <v/>
      </c>
      <c r="GM72" t="str">
        <f>IF(ISERROR(MATCH(GM$1,'CSC Mitre'!BS$1:BS$220,0)),"",VLOOKUP(GM$1,'Tactic Recode'!$A$1:$B$547,2,FALSE))</f>
        <v/>
      </c>
      <c r="GN72" t="str">
        <f>IF(ISERROR(MATCH(GN$1,'CSC Mitre'!BS$1:BS$220,0)),"",VLOOKUP(GN$1,'Tactic Recode'!$A$1:$B$547,2,FALSE))</f>
        <v/>
      </c>
      <c r="GO72" t="str">
        <f>IF(ISERROR(MATCH(GO$1,'CSC Mitre'!BS$1:BS$220,0)),"",VLOOKUP(GO$1,'Tactic Recode'!$A$1:$B$547,2,FALSE))</f>
        <v/>
      </c>
      <c r="GP72" t="str">
        <f>IF(ISERROR(MATCH(GP$1,'CSC Mitre'!BS$1:BS$220,0)),"",VLOOKUP(GP$1,'Tactic Recode'!$A$1:$B$547,2,FALSE))</f>
        <v/>
      </c>
      <c r="GQ72" t="str">
        <f>IF(ISERROR(MATCH(GQ$1,'CSC Mitre'!BS$1:BS$220,0)),"",VLOOKUP(GQ$1,'Tactic Recode'!$A$1:$B$547,2,FALSE))</f>
        <v/>
      </c>
      <c r="GR72" t="str">
        <f>IF(ISERROR(MATCH(GR$1,'CSC Mitre'!BS$1:BS$220,0)),"",VLOOKUP(GR$1,'Tactic Recode'!$A$1:$B$547,2,FALSE))</f>
        <v/>
      </c>
      <c r="GS72" t="str">
        <f>IF(ISERROR(MATCH(GS$1,'CSC Mitre'!BS$1:BS$220,0)),"",VLOOKUP(GS$1,'Tactic Recode'!$A$1:$B$547,2,FALSE))</f>
        <v/>
      </c>
      <c r="GT72" t="str">
        <f>IF(ISERROR(MATCH(GT$1,'CSC Mitre'!BS$1:BS$220,0)),"",VLOOKUP(GT$1,'Tactic Recode'!$A$1:$B$547,2,FALSE))</f>
        <v/>
      </c>
      <c r="GU72" t="str">
        <f>IF(ISERROR(MATCH(GU$1,'CSC Mitre'!BS$1:BS$220,0)),"",VLOOKUP(GU$1,'Tactic Recode'!$A$1:$B$547,2,FALSE))</f>
        <v/>
      </c>
      <c r="GV72" t="str">
        <f>IF(ISERROR(MATCH(GV$1,'CSC Mitre'!BS$1:BS$220,0)),"",VLOOKUP(GV$1,'Tactic Recode'!$A$1:$B$547,2,FALSE))</f>
        <v/>
      </c>
      <c r="GW72" t="str">
        <f>IF(ISERROR(MATCH(GW$1,'CSC Mitre'!BS$1:BS$220,0)),"",VLOOKUP(GW$1,'Tactic Recode'!$A$1:$B$547,2,FALSE))</f>
        <v/>
      </c>
      <c r="GX72" t="str">
        <f>IF(ISERROR(MATCH(GX$1,'CSC Mitre'!BS$1:BS$220,0)),"",VLOOKUP(GX$1,'Tactic Recode'!$A$1:$B$547,2,FALSE))</f>
        <v/>
      </c>
      <c r="GY72" t="str">
        <f>IF(ISERROR(MATCH(GY$1,'CSC Mitre'!BS$1:BS$220,0)),"",VLOOKUP(GY$1,'Tactic Recode'!$A$1:$B$547,2,FALSE))</f>
        <v/>
      </c>
      <c r="GZ72" t="str">
        <f>IF(ISERROR(MATCH(GZ$1,'CSC Mitre'!BS$1:BS$220,0)),"",VLOOKUP(GZ$1,'Tactic Recode'!$A$1:$B$547,2,FALSE))</f>
        <v/>
      </c>
      <c r="HA72" t="str">
        <f>IF(ISERROR(MATCH(HA$1,'CSC Mitre'!BS$1:BS$220,0)),"",VLOOKUP(HA$1,'Tactic Recode'!$A$1:$B$547,2,FALSE))</f>
        <v/>
      </c>
      <c r="HB72" t="str">
        <f>IF(ISERROR(MATCH(HB$1,'CSC Mitre'!BS$1:BS$220,0)),"",VLOOKUP(HB$1,'Tactic Recode'!$A$1:$B$547,2,FALSE))</f>
        <v/>
      </c>
      <c r="HC72" t="str">
        <f>IF(ISERROR(MATCH(HC$1,'CSC Mitre'!BS$1:BS$220,0)),"",VLOOKUP(HC$1,'Tactic Recode'!$A$1:$B$547,2,FALSE))</f>
        <v/>
      </c>
      <c r="HD72" t="str">
        <f>IF(ISERROR(MATCH(HD$1,'CSC Mitre'!BS$1:BS$220,0)),"",VLOOKUP(HD$1,'Tactic Recode'!$A$1:$B$547,2,FALSE))</f>
        <v/>
      </c>
      <c r="HE72" t="str">
        <f>IF(ISERROR(MATCH(HE$1,'CSC Mitre'!BS$1:BS$220,0)),"",VLOOKUP(HE$1,'Tactic Recode'!$A$1:$B$547,2,FALSE))</f>
        <v/>
      </c>
      <c r="HF72" t="str">
        <f>IF(ISERROR(MATCH(HF$1,'CSC Mitre'!BS$1:BS$220,0)),"",VLOOKUP(HF$1,'Tactic Recode'!$A$1:$B$547,2,FALSE))</f>
        <v/>
      </c>
      <c r="HG72" t="str">
        <f>IF(ISERROR(MATCH(HG$1,'CSC Mitre'!BS$1:BS$220,0)),"",VLOOKUP(HG$1,'Tactic Recode'!$A$1:$B$547,2,FALSE))</f>
        <v/>
      </c>
      <c r="HH72" t="str">
        <f>IF(ISERROR(MATCH(HH$1,'CSC Mitre'!BS$1:BS$220,0)),"",VLOOKUP(HH$1,'Tactic Recode'!$A$1:$B$547,2,FALSE))</f>
        <v/>
      </c>
      <c r="HI72" t="str">
        <f>IF(ISERROR(MATCH(HI$1,'CSC Mitre'!BS$1:BS$220,0)),"",VLOOKUP(HI$1,'Tactic Recode'!$A$1:$B$547,2,FALSE))</f>
        <v/>
      </c>
      <c r="HJ72" t="str">
        <f>IF(ISERROR(MATCH(HJ$1,'CSC Mitre'!BS$1:BS$220,0)),"",VLOOKUP(HJ$1,'Tactic Recode'!$A$1:$B$547,2,FALSE))</f>
        <v/>
      </c>
      <c r="HK72" t="str">
        <f>IF(ISERROR(MATCH(HK$1,'CSC Mitre'!BS$1:BS$220,0)),"",VLOOKUP(HK$1,'Tactic Recode'!$A$1:$B$547,2,FALSE))</f>
        <v/>
      </c>
      <c r="HL72" t="str">
        <f>IF(ISERROR(MATCH(HL$1,'CSC Mitre'!BS$1:BS$220,0)),"",VLOOKUP(HL$1,'Tactic Recode'!$A$1:$B$547,2,FALSE))</f>
        <v/>
      </c>
      <c r="HM72" t="str">
        <f>IF(ISERROR(MATCH(HM$1,'CSC Mitre'!BS$1:BS$220,0)),"",VLOOKUP(HM$1,'Tactic Recode'!$A$1:$B$547,2,FALSE))</f>
        <v/>
      </c>
      <c r="HN72" t="str">
        <f>IF(ISERROR(MATCH(HN$1,'CSC Mitre'!BS$1:BS$220,0)),"",VLOOKUP(HN$1,'Tactic Recode'!$A$1:$B$547,2,FALSE))</f>
        <v/>
      </c>
      <c r="HO72" t="str">
        <f>IF(ISERROR(MATCH(HO$1,'CSC Mitre'!BS$1:BS$220,0)),"",VLOOKUP(HO$1,'Tactic Recode'!$A$1:$B$547,2,FALSE))</f>
        <v/>
      </c>
      <c r="HP72" t="str">
        <f>IF(ISERROR(MATCH(HP$1,'CSC Mitre'!BS$1:BS$220,0)),"",VLOOKUP(HP$1,'Tactic Recode'!$A$1:$B$547,2,FALSE))</f>
        <v/>
      </c>
      <c r="HQ72" t="str">
        <f>IF(ISERROR(MATCH(HQ$1,'CSC Mitre'!BS$1:BS$220,0)),"",VLOOKUP(HQ$1,'Tactic Recode'!$A$1:$B$547,2,FALSE))</f>
        <v/>
      </c>
      <c r="HR72" t="str">
        <f>IF(ISERROR(MATCH(HR$1,'CSC Mitre'!BS$1:BS$220,0)),"",VLOOKUP(HR$1,'Tactic Recode'!$A$1:$B$547,2,FALSE))</f>
        <v/>
      </c>
      <c r="HS72" t="str">
        <f>IF(ISERROR(MATCH(HS$1,'CSC Mitre'!BS$1:BS$220,0)),"",VLOOKUP(HS$1,'Tactic Recode'!$A$1:$B$547,2,FALSE))</f>
        <v/>
      </c>
      <c r="HT72" t="str">
        <f>IF(ISERROR(MATCH(HT$1,'CSC Mitre'!BS$1:BS$220,0)),"",VLOOKUP(HT$1,'Tactic Recode'!$A$1:$B$547,2,FALSE))</f>
        <v/>
      </c>
      <c r="HU72" t="str">
        <f>IF(ISERROR(MATCH(HU$1,'CSC Mitre'!BS$1:BS$220,0)),"",VLOOKUP(HU$1,'Tactic Recode'!$A$1:$B$547,2,FALSE))</f>
        <v/>
      </c>
      <c r="HV72" t="str">
        <f>IF(ISERROR(MATCH(HV$1,'CSC Mitre'!BS$1:BS$220,0)),"",VLOOKUP(HV$1,'Tactic Recode'!$A$1:$B$547,2,FALSE))</f>
        <v/>
      </c>
      <c r="HW72" t="str">
        <f>IF(ISERROR(MATCH(HW$1,'CSC Mitre'!BS$1:BS$220,0)),"",VLOOKUP(HW$1,'Tactic Recode'!$A$1:$B$547,2,FALSE))</f>
        <v/>
      </c>
      <c r="HX72" t="str">
        <f>IF(ISERROR(MATCH(HX$1,'CSC Mitre'!BS$1:BS$220,0)),"",VLOOKUP(HX$1,'Tactic Recode'!$A$1:$B$547,2,FALSE))</f>
        <v/>
      </c>
      <c r="HY72" t="str">
        <f>IF(ISERROR(MATCH(HY$1,'CSC Mitre'!BS$1:BS$220,0)),"",VLOOKUP(HY$1,'Tactic Recode'!$A$1:$B$547,2,FALSE))</f>
        <v/>
      </c>
      <c r="HZ72" t="str">
        <f>IF(ISERROR(MATCH(HZ$1,'CSC Mitre'!BS$1:BS$220,0)),"",VLOOKUP(HZ$1,'Tactic Recode'!$A$1:$B$547,2,FALSE))</f>
        <v/>
      </c>
      <c r="IA72" t="str">
        <f>IF(ISERROR(MATCH(IA$1,'CSC Mitre'!BS$1:BS$220,0)),"",VLOOKUP(IA$1,'Tactic Recode'!$A$1:$B$547,2,FALSE))</f>
        <v/>
      </c>
      <c r="IB72" t="str">
        <f>IF(ISERROR(MATCH(IB$1,'CSC Mitre'!BS$1:BS$220,0)),"",VLOOKUP(IB$1,'Tactic Recode'!$A$1:$B$547,2,FALSE))</f>
        <v/>
      </c>
      <c r="IC72" t="str">
        <f>IF(ISERROR(MATCH(IC$1,'CSC Mitre'!BS$1:BS$220,0)),"",VLOOKUP(IC$1,'Tactic Recode'!$A$1:$B$547,2,FALSE))</f>
        <v/>
      </c>
      <c r="ID72" t="str">
        <f>IF(ISERROR(MATCH(ID$1,'CSC Mitre'!BS$1:BS$220,0)),"",VLOOKUP(ID$1,'Tactic Recode'!$A$1:$B$547,2,FALSE))</f>
        <v/>
      </c>
      <c r="IE72" t="str">
        <f>IF(ISERROR(MATCH(IE$1,'CSC Mitre'!BS$1:BS$220,0)),"",VLOOKUP(IE$1,'Tactic Recode'!$A$1:$B$547,2,FALSE))</f>
        <v/>
      </c>
      <c r="IF72" t="str">
        <f>IF(ISERROR(MATCH(IF$1,'CSC Mitre'!BS$1:BS$220,0)),"",VLOOKUP(IF$1,'Tactic Recode'!$A$1:$B$547,2,FALSE))</f>
        <v/>
      </c>
      <c r="IG72" t="str">
        <f>IF(ISERROR(MATCH(IG$1,'CSC Mitre'!BS$1:BS$220,0)),"",VLOOKUP(IG$1,'Tactic Recode'!$A$1:$B$547,2,FALSE))</f>
        <v/>
      </c>
      <c r="IH72" t="str">
        <f>IF(ISERROR(MATCH(IH$1,'CSC Mitre'!BS$1:BS$220,0)),"",VLOOKUP(IH$1,'Tactic Recode'!$A$1:$B$547,2,FALSE))</f>
        <v/>
      </c>
      <c r="II72" t="str">
        <f>IF(ISERROR(MATCH(II$1,'CSC Mitre'!BS$1:BS$220,0)),"",VLOOKUP(II$1,'Tactic Recode'!$A$1:$B$547,2,FALSE))</f>
        <v/>
      </c>
      <c r="IJ72" t="str">
        <f>IF(ISERROR(MATCH(IJ$1,'CSC Mitre'!BS$1:BS$220,0)),"",VLOOKUP(IJ$1,'Tactic Recode'!$A$1:$B$547,2,FALSE))</f>
        <v/>
      </c>
      <c r="IK72" t="str">
        <f>IF(ISERROR(MATCH(IK$1,'CSC Mitre'!BS$1:BS$220,0)),"",VLOOKUP(IK$1,'Tactic Recode'!$A$1:$B$547,2,FALSE))</f>
        <v/>
      </c>
      <c r="IL72" t="str">
        <f>IF(ISERROR(MATCH(IL$1,'CSC Mitre'!BS$1:BS$220,0)),"",VLOOKUP(IL$1,'Tactic Recode'!$A$1:$B$547,2,FALSE))</f>
        <v/>
      </c>
      <c r="IM72" t="str">
        <f>IF(ISERROR(MATCH(IM$1,'CSC Mitre'!BS$1:BS$220,0)),"",VLOOKUP(IM$1,'Tactic Recode'!$A$1:$B$547,2,FALSE))</f>
        <v/>
      </c>
      <c r="IN72" t="str">
        <f>IF(ISERROR(MATCH(IN$1,'CSC Mitre'!BS$1:BS$220,0)),"",VLOOKUP(IN$1,'Tactic Recode'!$A$1:$B$547,2,FALSE))</f>
        <v/>
      </c>
      <c r="IO72" t="str">
        <f>IF(ISERROR(MATCH(IO$1,'CSC Mitre'!BS$1:BS$220,0)),"",VLOOKUP(IO$1,'Tactic Recode'!$A$1:$B$547,2,FALSE))</f>
        <v/>
      </c>
      <c r="IP72" t="str">
        <f>IF(ISERROR(MATCH(IP$1,'CSC Mitre'!BS$1:BS$220,0)),"",VLOOKUP(IP$1,'Tactic Recode'!$A$1:$B$547,2,FALSE))</f>
        <v/>
      </c>
      <c r="IQ72" t="str">
        <f>IF(ISERROR(MATCH(IQ$1,'CSC Mitre'!BS$1:BS$220,0)),"",VLOOKUP(IQ$1,'Tactic Recode'!$A$1:$B$547,2,FALSE))</f>
        <v/>
      </c>
      <c r="IR72" t="str">
        <f>IF(ISERROR(MATCH(IR$1,'CSC Mitre'!BS$1:BS$220,0)),"",VLOOKUP(IR$1,'Tactic Recode'!$A$1:$B$547,2,FALSE))</f>
        <v/>
      </c>
      <c r="IS72" t="str">
        <f>IF(ISERROR(MATCH(IS$1,'CSC Mitre'!BS$1:BS$220,0)),"",VLOOKUP(IS$1,'Tactic Recode'!$A$1:$B$547,2,FALSE))</f>
        <v/>
      </c>
      <c r="IT72" t="str">
        <f>IF(ISERROR(MATCH(IT$1,'CSC Mitre'!BS$1:BS$220,0)),"",VLOOKUP(IT$1,'Tactic Recode'!$A$1:$B$547,2,FALSE))</f>
        <v/>
      </c>
      <c r="IU72" t="str">
        <f>IF(ISERROR(MATCH(IU$1,'CSC Mitre'!BS$1:BS$220,0)),"",VLOOKUP(IU$1,'Tactic Recode'!$A$1:$B$547,2,FALSE))</f>
        <v/>
      </c>
      <c r="IV72" t="str">
        <f>IF(ISERROR(MATCH(IV$1,'CSC Mitre'!BS$1:BS$220,0)),"",VLOOKUP(IV$1,'Tactic Recode'!$A$1:$B$547,2,FALSE))</f>
        <v/>
      </c>
      <c r="IW72" t="str">
        <f>IF(ISERROR(MATCH(IW$1,'CSC Mitre'!BS$1:BS$220,0)),"",VLOOKUP(IW$1,'Tactic Recode'!$A$1:$B$547,2,FALSE))</f>
        <v/>
      </c>
      <c r="IX72" t="str">
        <f>IF(ISERROR(MATCH(IX$1,'CSC Mitre'!BS$1:BS$220,0)),"",VLOOKUP(IX$1,'Tactic Recode'!$A$1:$B$547,2,FALSE))</f>
        <v/>
      </c>
      <c r="IY72" t="str">
        <f>IF(ISERROR(MATCH(IY$1,'CSC Mitre'!BS$1:BS$220,0)),"",VLOOKUP(IY$1,'Tactic Recode'!$A$1:$B$547,2,FALSE))</f>
        <v/>
      </c>
      <c r="IZ72" t="str">
        <f>IF(ISERROR(MATCH(IZ$1,'CSC Mitre'!BS$1:BS$220,0)),"",VLOOKUP(IZ$1,'Tactic Recode'!$A$1:$B$547,2,FALSE))</f>
        <v/>
      </c>
      <c r="JA72" t="str">
        <f>IF(ISERROR(MATCH(JA$1,'CSC Mitre'!BS$1:BS$220,0)),"",VLOOKUP(JA$1,'Tactic Recode'!$A$1:$B$547,2,FALSE))</f>
        <v/>
      </c>
      <c r="JB72" t="str">
        <f>IF(ISERROR(MATCH(JB$1,'CSC Mitre'!BS$1:BS$220,0)),"",VLOOKUP(JB$1,'Tactic Recode'!$A$1:$B$547,2,FALSE))</f>
        <v/>
      </c>
      <c r="JC72" t="str">
        <f>IF(ISERROR(MATCH(JC$1,'CSC Mitre'!BS$1:BS$220,0)),"",VLOOKUP(JC$1,'Tactic Recode'!$A$1:$B$547,2,FALSE))</f>
        <v/>
      </c>
      <c r="JD72" t="str">
        <f>IF(ISERROR(MATCH(JD$1,'CSC Mitre'!BS$1:BS$220,0)),"",VLOOKUP(JD$1,'Tactic Recode'!$A$1:$B$547,2,FALSE))</f>
        <v/>
      </c>
      <c r="JE72" t="str">
        <f>IF(ISERROR(MATCH(JE$1,'CSC Mitre'!BS$1:BS$220,0)),"",VLOOKUP(JE$1,'Tactic Recode'!$A$1:$B$547,2,FALSE))</f>
        <v/>
      </c>
      <c r="JF72" t="str">
        <f>IF(ISERROR(MATCH(JF$1,'CSC Mitre'!BS$1:BS$220,0)),"",VLOOKUP(JF$1,'Tactic Recode'!$A$1:$B$547,2,FALSE))</f>
        <v/>
      </c>
      <c r="JG72" t="str">
        <f>IF(ISERROR(MATCH(JG$1,'CSC Mitre'!BS$1:BS$220,0)),"",VLOOKUP(JG$1,'Tactic Recode'!$A$1:$B$547,2,FALSE))</f>
        <v/>
      </c>
      <c r="JH72" t="str">
        <f>IF(ISERROR(MATCH(JH$1,'CSC Mitre'!BS$1:BS$220,0)),"",VLOOKUP(JH$1,'Tactic Recode'!$A$1:$B$547,2,FALSE))</f>
        <v/>
      </c>
      <c r="JI72" t="str">
        <f>IF(ISERROR(MATCH(JI$1,'CSC Mitre'!BS$1:BS$220,0)),"",VLOOKUP(JI$1,'Tactic Recode'!$A$1:$B$547,2,FALSE))</f>
        <v/>
      </c>
      <c r="JJ72" t="str">
        <f>IF(ISERROR(MATCH(JJ$1,'CSC Mitre'!BS$1:BS$220,0)),"",VLOOKUP(JJ$1,'Tactic Recode'!$A$1:$B$547,2,FALSE))</f>
        <v/>
      </c>
      <c r="JK72" t="str">
        <f>IF(ISERROR(MATCH(JK$1,'CSC Mitre'!BS$1:BS$220,0)),"",VLOOKUP(JK$1,'Tactic Recode'!$A$1:$B$547,2,FALSE))</f>
        <v/>
      </c>
      <c r="JL72" t="str">
        <f>IF(ISERROR(MATCH(JL$1,'CSC Mitre'!BS$1:BS$220,0)),"",VLOOKUP(JL$1,'Tactic Recode'!$A$1:$B$547,2,FALSE))</f>
        <v/>
      </c>
      <c r="JM72" t="str">
        <f>IF(ISERROR(MATCH(JM$1,'CSC Mitre'!BS$1:BS$220,0)),"",VLOOKUP(JM$1,'Tactic Recode'!$A$1:$B$547,2,FALSE))</f>
        <v/>
      </c>
      <c r="JN72" t="str">
        <f>IF(ISERROR(MATCH(JN$1,'CSC Mitre'!BS$1:BS$220,0)),"",VLOOKUP(JN$1,'Tactic Recode'!$A$1:$B$547,2,FALSE))</f>
        <v/>
      </c>
      <c r="JO72" t="str">
        <f>IF(ISERROR(MATCH(JO$1,'CSC Mitre'!BS$1:BS$220,0)),"",VLOOKUP(JO$1,'Tactic Recode'!$A$1:$B$547,2,FALSE))</f>
        <v/>
      </c>
      <c r="JP72" t="str">
        <f>IF(ISERROR(MATCH(JP$1,'CSC Mitre'!BS$1:BS$220,0)),"",VLOOKUP(JP$1,'Tactic Recode'!$A$1:$B$547,2,FALSE))</f>
        <v/>
      </c>
      <c r="JQ72" t="str">
        <f>IF(ISERROR(MATCH(JQ$1,'CSC Mitre'!BS$1:BS$220,0)),"",VLOOKUP(JQ$1,'Tactic Recode'!$A$1:$B$547,2,FALSE))</f>
        <v/>
      </c>
      <c r="JR72" t="str">
        <f>IF(ISERROR(MATCH(JR$1,'CSC Mitre'!BS$1:BS$220,0)),"",VLOOKUP(JR$1,'Tactic Recode'!$A$1:$B$547,2,FALSE))</f>
        <v/>
      </c>
      <c r="JS72" t="str">
        <f>IF(ISERROR(MATCH(JS$1,'CSC Mitre'!BS$1:BS$220,0)),"",VLOOKUP(JS$1,'Tactic Recode'!$A$1:$B$547,2,FALSE))</f>
        <v/>
      </c>
      <c r="JT72" t="str">
        <f>IF(ISERROR(MATCH(JT$1,'CSC Mitre'!BS$1:BS$220,0)),"",VLOOKUP(JT$1,'Tactic Recode'!$A$1:$B$547,2,FALSE))</f>
        <v/>
      </c>
      <c r="JU72" t="str">
        <f>IF(ISERROR(MATCH(JU$1,'CSC Mitre'!BS$1:BS$220,0)),"",VLOOKUP(JU$1,'Tactic Recode'!$A$1:$B$547,2,FALSE))</f>
        <v/>
      </c>
      <c r="JV72" t="str">
        <f>IF(ISERROR(MATCH(JV$1,'CSC Mitre'!BS$1:BS$220,0)),"",VLOOKUP(JV$1,'Tactic Recode'!$A$1:$B$547,2,FALSE))</f>
        <v/>
      </c>
      <c r="JW72" t="str">
        <f>IF(ISERROR(MATCH(JW$1,'CSC Mitre'!BS$1:BS$220,0)),"",VLOOKUP(JW$1,'Tactic Recode'!$A$1:$B$547,2,FALSE))</f>
        <v/>
      </c>
      <c r="JX72" t="str">
        <f>IF(ISERROR(MATCH(JX$1,'CSC Mitre'!BS$1:BS$220,0)),"",VLOOKUP(JX$1,'Tactic Recode'!$A$1:$B$547,2,FALSE))</f>
        <v/>
      </c>
      <c r="JY72" t="str">
        <f>IF(ISERROR(MATCH(JY$1,'CSC Mitre'!BS$1:BS$220,0)),"",VLOOKUP(JY$1,'Tactic Recode'!$A$1:$B$547,2,FALSE))</f>
        <v/>
      </c>
      <c r="JZ72" t="str">
        <f>IF(ISERROR(MATCH(JZ$1,'CSC Mitre'!BS$1:BS$220,0)),"",VLOOKUP(JZ$1,'Tactic Recode'!$A$1:$B$547,2,FALSE))</f>
        <v/>
      </c>
      <c r="KA72" t="str">
        <f>IF(ISERROR(MATCH(KA$1,'CSC Mitre'!BS$1:BS$220,0)),"",VLOOKUP(KA$1,'Tactic Recode'!$A$1:$B$547,2,FALSE))</f>
        <v/>
      </c>
      <c r="KB72" t="str">
        <f>IF(ISERROR(MATCH(KB$1,'CSC Mitre'!BS$1:BS$220,0)),"",VLOOKUP(KB$1,'Tactic Recode'!$A$1:$B$547,2,FALSE))</f>
        <v/>
      </c>
      <c r="KC72" t="str">
        <f>IF(ISERROR(MATCH(KC$1,'CSC Mitre'!BS$1:BS$220,0)),"",VLOOKUP(KC$1,'Tactic Recode'!$A$1:$B$547,2,FALSE))</f>
        <v/>
      </c>
      <c r="KD72" t="str">
        <f>IF(ISERROR(MATCH(KD$1,'CSC Mitre'!BS$1:BS$220,0)),"",VLOOKUP(KD$1,'Tactic Recode'!$A$1:$B$547,2,FALSE))</f>
        <v/>
      </c>
      <c r="KE72" t="str">
        <f>IF(ISERROR(MATCH(KE$1,'CSC Mitre'!BS$1:BS$220,0)),"",VLOOKUP(KE$1,'Tactic Recode'!$A$1:$B$547,2,FALSE))</f>
        <v/>
      </c>
      <c r="KF72" t="str">
        <f>IF(ISERROR(MATCH(KF$1,'CSC Mitre'!BS$1:BS$220,0)),"",VLOOKUP(KF$1,'Tactic Recode'!$A$1:$B$547,2,FALSE))</f>
        <v/>
      </c>
      <c r="KG72" t="str">
        <f>IF(ISERROR(MATCH(KG$1,'CSC Mitre'!BS$1:BS$220,0)),"",VLOOKUP(KG$1,'Tactic Recode'!$A$1:$B$547,2,FALSE))</f>
        <v/>
      </c>
      <c r="KH72" t="str">
        <f>IF(ISERROR(MATCH(KH$1,'CSC Mitre'!BS$1:BS$220,0)),"",VLOOKUP(KH$1,'Tactic Recode'!$A$1:$B$547,2,FALSE))</f>
        <v/>
      </c>
      <c r="KI72" t="str">
        <f>IF(ISERROR(MATCH(KI$1,'CSC Mitre'!BS$1:BS$220,0)),"",VLOOKUP(KI$1,'Tactic Recode'!$A$1:$B$547,2,FALSE))</f>
        <v/>
      </c>
      <c r="KJ72" t="str">
        <f>IF(ISERROR(MATCH(KJ$1,'CSC Mitre'!BS$1:BS$220,0)),"",VLOOKUP(KJ$1,'Tactic Recode'!$A$1:$B$547,2,FALSE))</f>
        <v/>
      </c>
      <c r="KK72" t="str">
        <f>IF(ISERROR(MATCH(KK$1,'CSC Mitre'!BS$1:BS$220,0)),"",VLOOKUP(KK$1,'Tactic Recode'!$A$1:$B$547,2,FALSE))</f>
        <v/>
      </c>
      <c r="KL72" t="str">
        <f>IF(ISERROR(MATCH(KL$1,'CSC Mitre'!BS$1:BS$220,0)),"",VLOOKUP(KL$1,'Tactic Recode'!$A$1:$B$547,2,FALSE))</f>
        <v/>
      </c>
      <c r="KM72" t="str">
        <f>IF(ISERROR(MATCH(KM$1,'CSC Mitre'!BS$1:BS$220,0)),"",VLOOKUP(KM$1,'Tactic Recode'!$A$1:$B$547,2,FALSE))</f>
        <v/>
      </c>
      <c r="KN72" t="str">
        <f>IF(ISERROR(MATCH(KN$1,'CSC Mitre'!BS$1:BS$220,0)),"",VLOOKUP(KN$1,'Tactic Recode'!$A$1:$B$547,2,FALSE))</f>
        <v/>
      </c>
      <c r="KO72" t="str">
        <f>IF(ISERROR(MATCH(KO$1,'CSC Mitre'!BS$1:BS$220,0)),"",VLOOKUP(KO$1,'Tactic Recode'!$A$1:$B$547,2,FALSE))</f>
        <v/>
      </c>
      <c r="KP72" t="str">
        <f>IF(ISERROR(MATCH(KP$1,'CSC Mitre'!BS$1:BS$220,0)),"",VLOOKUP(KP$1,'Tactic Recode'!$A$1:$B$547,2,FALSE))</f>
        <v/>
      </c>
      <c r="KQ72" t="str">
        <f>IF(ISERROR(MATCH(KQ$1,'CSC Mitre'!BS$1:BS$220,0)),"",VLOOKUP(KQ$1,'Tactic Recode'!$A$1:$B$547,2,FALSE))</f>
        <v/>
      </c>
      <c r="KR72" t="str">
        <f>IF(ISERROR(MATCH(KR$1,'CSC Mitre'!BS$1:BS$220,0)),"",VLOOKUP(KR$1,'Tactic Recode'!$A$1:$B$547,2,FALSE))</f>
        <v/>
      </c>
      <c r="KS72" t="str">
        <f>IF(ISERROR(MATCH(KS$1,'CSC Mitre'!BS$1:BS$220,0)),"",VLOOKUP(KS$1,'Tactic Recode'!$A$1:$B$547,2,FALSE))</f>
        <v/>
      </c>
      <c r="KT72" t="str">
        <f>IF(ISERROR(MATCH(KT$1,'CSC Mitre'!BS$1:BS$220,0)),"",VLOOKUP(KT$1,'Tactic Recode'!$A$1:$B$547,2,FALSE))</f>
        <v/>
      </c>
      <c r="KU72" t="str">
        <f>IF(ISERROR(MATCH(KU$1,'CSC Mitre'!BS$1:BS$220,0)),"",VLOOKUP(KU$1,'Tactic Recode'!$A$1:$B$547,2,FALSE))</f>
        <v/>
      </c>
      <c r="KV72" t="str">
        <f>IF(ISERROR(MATCH(KV$1,'CSC Mitre'!BS$1:BS$220,0)),"",VLOOKUP(KV$1,'Tactic Recode'!$A$1:$B$547,2,FALSE))</f>
        <v/>
      </c>
      <c r="KW72" t="str">
        <f>IF(ISERROR(MATCH(KW$1,'CSC Mitre'!BS$1:BS$220,0)),"",VLOOKUP(KW$1,'Tactic Recode'!$A$1:$B$547,2,FALSE))</f>
        <v/>
      </c>
      <c r="KX72" t="str">
        <f>IF(ISERROR(MATCH(KX$1,'CSC Mitre'!BS$1:BS$220,0)),"",VLOOKUP(KX$1,'Tactic Recode'!$A$1:$B$547,2,FALSE))</f>
        <v/>
      </c>
      <c r="KY72" t="str">
        <f>IF(ISERROR(MATCH(KY$1,'CSC Mitre'!BS$1:BS$220,0)),"",VLOOKUP(KY$1,'Tactic Recode'!$A$1:$B$547,2,FALSE))</f>
        <v/>
      </c>
      <c r="KZ72" t="str">
        <f>IF(ISERROR(MATCH(KZ$1,'CSC Mitre'!BS$1:BS$220,0)),"",VLOOKUP(KZ$1,'Tactic Recode'!$A$1:$B$547,2,FALSE))</f>
        <v/>
      </c>
      <c r="LA72" t="str">
        <f>IF(ISERROR(MATCH(LA$1,'CSC Mitre'!BS$1:BS$220,0)),"",VLOOKUP(LA$1,'Tactic Recode'!$A$1:$B$547,2,FALSE))</f>
        <v/>
      </c>
      <c r="LB72" t="str">
        <f>IF(ISERROR(MATCH(LB$1,'CSC Mitre'!BS$1:BS$220,0)),"",VLOOKUP(LB$1,'Tactic Recode'!$A$1:$B$547,2,FALSE))</f>
        <v/>
      </c>
      <c r="LC72" t="str">
        <f>IF(ISERROR(MATCH(LC$1,'CSC Mitre'!BS$1:BS$220,0)),"",VLOOKUP(LC$1,'Tactic Recode'!$A$1:$B$547,2,FALSE))</f>
        <v/>
      </c>
      <c r="LD72" t="str">
        <f>IF(ISERROR(MATCH(LD$1,'CSC Mitre'!BS$1:BS$220,0)),"",VLOOKUP(LD$1,'Tactic Recode'!$A$1:$B$547,2,FALSE))</f>
        <v/>
      </c>
      <c r="LE72" t="str">
        <f>IF(ISERROR(MATCH(LE$1,'CSC Mitre'!BS$1:BS$220,0)),"",VLOOKUP(LE$1,'Tactic Recode'!$A$1:$B$547,2,FALSE))</f>
        <v/>
      </c>
      <c r="LF72" t="str">
        <f>IF(ISERROR(MATCH(LF$1,'CSC Mitre'!BS$1:BS$220,0)),"",VLOOKUP(LF$1,'Tactic Recode'!$A$1:$B$547,2,FALSE))</f>
        <v/>
      </c>
      <c r="LG72" t="str">
        <f>IF(ISERROR(MATCH(LG$1,'CSC Mitre'!BS$1:BS$220,0)),"",VLOOKUP(LG$1,'Tactic Recode'!$A$1:$B$547,2,FALSE))</f>
        <v/>
      </c>
      <c r="LH72" t="str">
        <f>IF(ISERROR(MATCH(LH$1,'CSC Mitre'!BS$1:BS$220,0)),"",VLOOKUP(LH$1,'Tactic Recode'!$A$1:$B$547,2,FALSE))</f>
        <v/>
      </c>
      <c r="LI72" t="str">
        <f>IF(ISERROR(MATCH(LI$1,'CSC Mitre'!BS$1:BS$220,0)),"",VLOOKUP(LI$1,'Tactic Recode'!$A$1:$B$547,2,FALSE))</f>
        <v/>
      </c>
      <c r="LJ72" t="str">
        <f>IF(ISERROR(MATCH(LJ$1,'CSC Mitre'!BS$1:BS$220,0)),"",VLOOKUP(LJ$1,'Tactic Recode'!$A$1:$B$547,2,FALSE))</f>
        <v/>
      </c>
      <c r="LK72" t="str">
        <f>IF(ISERROR(MATCH(LK$1,'CSC Mitre'!BS$1:BS$220,0)),"",VLOOKUP(LK$1,'Tactic Recode'!$A$1:$B$547,2,FALSE))</f>
        <v/>
      </c>
      <c r="LL72" t="str">
        <f>IF(ISERROR(MATCH(LL$1,'CSC Mitre'!BS$1:BS$220,0)),"",VLOOKUP(LL$1,'Tactic Recode'!$A$1:$B$547,2,FALSE))</f>
        <v/>
      </c>
      <c r="LM72" t="str">
        <f>IF(ISERROR(MATCH(LM$1,'CSC Mitre'!BS$1:BS$220,0)),"",VLOOKUP(LM$1,'Tactic Recode'!$A$1:$B$547,2,FALSE))</f>
        <v/>
      </c>
      <c r="LN72" t="str">
        <f>IF(ISERROR(MATCH(LN$1,'CSC Mitre'!BS$1:BS$220,0)),"",VLOOKUP(LN$1,'Tactic Recode'!$A$1:$B$547,2,FALSE))</f>
        <v/>
      </c>
      <c r="LO72" t="str">
        <f>IF(ISERROR(MATCH(LO$1,'CSC Mitre'!BS$1:BS$220,0)),"",VLOOKUP(LO$1,'Tactic Recode'!$A$1:$B$547,2,FALSE))</f>
        <v/>
      </c>
      <c r="LP72" t="str">
        <f>IF(ISERROR(MATCH(LP$1,'CSC Mitre'!BS$1:BS$220,0)),"",VLOOKUP(LP$1,'Tactic Recode'!$A$1:$B$547,2,FALSE))</f>
        <v/>
      </c>
      <c r="LQ72" t="str">
        <f>IF(ISERROR(MATCH(LQ$1,'CSC Mitre'!BS$1:BS$220,0)),"",VLOOKUP(LQ$1,'Tactic Recode'!$A$1:$B$547,2,FALSE))</f>
        <v/>
      </c>
      <c r="LR72" t="str">
        <f>IF(ISERROR(MATCH(LR$1,'CSC Mitre'!BS$1:BS$220,0)),"",VLOOKUP(LR$1,'Tactic Recode'!$A$1:$B$547,2,FALSE))</f>
        <v/>
      </c>
      <c r="LS72" t="str">
        <f>IF(ISERROR(MATCH(LS$1,'CSC Mitre'!BS$1:BS$220,0)),"",VLOOKUP(LS$1,'Tactic Recode'!$A$1:$B$547,2,FALSE))</f>
        <v/>
      </c>
      <c r="LT72" t="str">
        <f>IF(ISERROR(MATCH(LT$1,'CSC Mitre'!BS$1:BS$220,0)),"",VLOOKUP(LT$1,'Tactic Recode'!$A$1:$B$547,2,FALSE))</f>
        <v/>
      </c>
      <c r="LU72" t="str">
        <f>IF(ISERROR(MATCH(LU$1,'CSC Mitre'!BS$1:BS$220,0)),"",VLOOKUP(LU$1,'Tactic Recode'!$A$1:$B$547,2,FALSE))</f>
        <v/>
      </c>
      <c r="LV72" t="str">
        <f>IF(ISERROR(MATCH(LV$1,'CSC Mitre'!BS$1:BS$220,0)),"",VLOOKUP(LV$1,'Tactic Recode'!$A$1:$B$547,2,FALSE))</f>
        <v/>
      </c>
      <c r="LW72" t="str">
        <f>IF(ISERROR(MATCH(LW$1,'CSC Mitre'!BS$1:BS$220,0)),"",VLOOKUP(LW$1,'Tactic Recode'!$A$1:$B$547,2,FALSE))</f>
        <v/>
      </c>
      <c r="LX72" t="str">
        <f>IF(ISERROR(MATCH(LX$1,'CSC Mitre'!BS$1:BS$220,0)),"",VLOOKUP(LX$1,'Tactic Recode'!$A$1:$B$547,2,FALSE))</f>
        <v/>
      </c>
      <c r="LY72" t="str">
        <f>IF(ISERROR(MATCH(LY$1,'CSC Mitre'!BS$1:BS$220,0)),"",VLOOKUP(LY$1,'Tactic Recode'!$A$1:$B$547,2,FALSE))</f>
        <v/>
      </c>
      <c r="LZ72" t="str">
        <f>IF(ISERROR(MATCH(LZ$1,'CSC Mitre'!BS$1:BS$220,0)),"",VLOOKUP(LZ$1,'Tactic Recode'!$A$1:$B$547,2,FALSE))</f>
        <v/>
      </c>
      <c r="MA72" t="str">
        <f>IF(ISERROR(MATCH(MA$1,'CSC Mitre'!BS$1:BS$220,0)),"",VLOOKUP(MA$1,'Tactic Recode'!$A$1:$B$547,2,FALSE))</f>
        <v/>
      </c>
      <c r="MB72" t="str">
        <f>IF(ISERROR(MATCH(MB$1,'CSC Mitre'!BS$1:BS$220,0)),"",VLOOKUP(MB$1,'Tactic Recode'!$A$1:$B$547,2,FALSE))</f>
        <v/>
      </c>
      <c r="MC72" t="str">
        <f>IF(ISERROR(MATCH(MC$1,'CSC Mitre'!BS$1:BS$220,0)),"",VLOOKUP(MC$1,'Tactic Recode'!$A$1:$B$547,2,FALSE))</f>
        <v/>
      </c>
      <c r="MD72" t="str">
        <f>IF(ISERROR(MATCH(MD$1,'CSC Mitre'!BS$1:BS$220,0)),"",VLOOKUP(MD$1,'Tactic Recode'!$A$1:$B$547,2,FALSE))</f>
        <v/>
      </c>
      <c r="ME72" t="str">
        <f>IF(ISERROR(MATCH(ME$1,'CSC Mitre'!BS$1:BS$220,0)),"",VLOOKUP(ME$1,'Tactic Recode'!$A$1:$B$547,2,FALSE))</f>
        <v/>
      </c>
      <c r="MF72" t="str">
        <f>IF(ISERROR(MATCH(MF$1,'CSC Mitre'!BS$1:BS$220,0)),"",VLOOKUP(MF$1,'Tactic Recode'!$A$1:$B$547,2,FALSE))</f>
        <v/>
      </c>
      <c r="MG72" t="str">
        <f>IF(ISERROR(MATCH(MG$1,'CSC Mitre'!BS$1:BS$220,0)),"",VLOOKUP(MG$1,'Tactic Recode'!$A$1:$B$547,2,FALSE))</f>
        <v/>
      </c>
      <c r="MH72" t="str">
        <f>IF(ISERROR(MATCH(MH$1,'CSC Mitre'!BS$1:BS$220,0)),"",VLOOKUP(MH$1,'Tactic Recode'!$A$1:$B$547,2,FALSE))</f>
        <v/>
      </c>
      <c r="MI72" t="str">
        <f>IF(ISERROR(MATCH(MI$1,'CSC Mitre'!BS$1:BS$220,0)),"",VLOOKUP(MI$1,'Tactic Recode'!$A$1:$B$547,2,FALSE))</f>
        <v/>
      </c>
      <c r="MJ72" t="str">
        <f>IF(ISERROR(MATCH(MJ$1,'CSC Mitre'!BS$1:BS$220,0)),"",VLOOKUP(MJ$1,'Tactic Recode'!$A$1:$B$547,2,FALSE))</f>
        <v/>
      </c>
      <c r="MK72" t="str">
        <f>IF(ISERROR(MATCH(MK$1,'CSC Mitre'!BS$1:BS$220,0)),"",VLOOKUP(MK$1,'Tactic Recode'!$A$1:$B$547,2,FALSE))</f>
        <v/>
      </c>
      <c r="ML72" t="str">
        <f>IF(ISERROR(MATCH(ML$1,'CSC Mitre'!BS$1:BS$220,0)),"",VLOOKUP(ML$1,'Tactic Recode'!$A$1:$B$547,2,FALSE))</f>
        <v/>
      </c>
      <c r="MM72" t="str">
        <f>IF(ISERROR(MATCH(MM$1,'CSC Mitre'!BS$1:BS$220,0)),"",VLOOKUP(MM$1,'Tactic Recode'!$A$1:$B$547,2,FALSE))</f>
        <v/>
      </c>
      <c r="MN72" t="str">
        <f>IF(ISERROR(MATCH(MN$1,'CSC Mitre'!BS$1:BS$220,0)),"",VLOOKUP(MN$1,'Tactic Recode'!$A$1:$B$547,2,FALSE))</f>
        <v/>
      </c>
      <c r="MO72" t="str">
        <f>IF(ISERROR(MATCH(MO$1,'CSC Mitre'!BS$1:BS$220,0)),"",VLOOKUP(MO$1,'Tactic Recode'!$A$1:$B$547,2,FALSE))</f>
        <v/>
      </c>
      <c r="MP72" t="str">
        <f>IF(ISERROR(MATCH(MP$1,'CSC Mitre'!BS$1:BS$220,0)),"",VLOOKUP(MP$1,'Tactic Recode'!$A$1:$B$547,2,FALSE))</f>
        <v/>
      </c>
      <c r="MQ72" t="str">
        <f>IF(ISERROR(MATCH(MQ$1,'CSC Mitre'!BS$1:BS$220,0)),"",VLOOKUP(MQ$1,'Tactic Recode'!$A$1:$B$547,2,FALSE))</f>
        <v/>
      </c>
      <c r="MR72" t="str">
        <f>IF(ISERROR(MATCH(MR$1,'CSC Mitre'!BS$1:BS$220,0)),"",VLOOKUP(MR$1,'Tactic Recode'!$A$1:$B$547,2,FALSE))</f>
        <v/>
      </c>
      <c r="MS72" t="str">
        <f>IF(ISERROR(MATCH(MS$1,'CSC Mitre'!BS$1:BS$220,0)),"",VLOOKUP(MS$1,'Tactic Recode'!$A$1:$B$547,2,FALSE))</f>
        <v/>
      </c>
      <c r="MT72" t="str">
        <f>IF(ISERROR(MATCH(MT$1,'CSC Mitre'!BS$1:BS$220,0)),"",VLOOKUP(MT$1,'Tactic Recode'!$A$1:$B$547,2,FALSE))</f>
        <v/>
      </c>
      <c r="MU72" t="str">
        <f>IF(ISERROR(MATCH(MU$1,'CSC Mitre'!BS$1:BS$220,0)),"",VLOOKUP(MU$1,'Tactic Recode'!$A$1:$B$547,2,FALSE))</f>
        <v/>
      </c>
      <c r="MV72" t="str">
        <f>IF(ISERROR(MATCH(MV$1,'CSC Mitre'!BS$1:BS$220,0)),"",VLOOKUP(MV$1,'Tactic Recode'!$A$1:$B$547,2,FALSE))</f>
        <v/>
      </c>
      <c r="MW72" t="str">
        <f>IF(ISERROR(MATCH(MW$1,'CSC Mitre'!BS$1:BS$220,0)),"",VLOOKUP(MW$1,'Tactic Recode'!$A$1:$B$547,2,FALSE))</f>
        <v/>
      </c>
      <c r="MX72" t="str">
        <f>IF(ISERROR(MATCH(MX$1,'CSC Mitre'!BS$1:BS$220,0)),"",VLOOKUP(MX$1,'Tactic Recode'!$A$1:$B$547,2,FALSE))</f>
        <v/>
      </c>
      <c r="MY72" t="str">
        <f>IF(ISERROR(MATCH(MY$1,'CSC Mitre'!BS$1:BS$220,0)),"",VLOOKUP(MY$1,'Tactic Recode'!$A$1:$B$547,2,FALSE))</f>
        <v/>
      </c>
      <c r="MZ72" t="str">
        <f>IF(ISERROR(MATCH(MZ$1,'CSC Mitre'!BS$1:BS$220,0)),"",VLOOKUP(MZ$1,'Tactic Recode'!$A$1:$B$547,2,FALSE))</f>
        <v/>
      </c>
      <c r="NA72" t="str">
        <f>IF(ISERROR(MATCH(NA$1,'CSC Mitre'!BS$1:BS$220,0)),"",VLOOKUP(NA$1,'Tactic Recode'!$A$1:$B$547,2,FALSE))</f>
        <v/>
      </c>
      <c r="NB72" t="str">
        <f>IF(ISERROR(MATCH(NB$1,'CSC Mitre'!BS$1:BS$220,0)),"",VLOOKUP(NB$1,'Tactic Recode'!$A$1:$B$547,2,FALSE))</f>
        <v/>
      </c>
      <c r="NC72" t="str">
        <f>IF(ISERROR(MATCH(NC$1,'CSC Mitre'!BS$1:BS$220,0)),"",VLOOKUP(NC$1,'Tactic Recode'!$A$1:$B$547,2,FALSE))</f>
        <v/>
      </c>
      <c r="ND72" t="str">
        <f>IF(ISERROR(MATCH(ND$1,'CSC Mitre'!BS$1:BS$220,0)),"",VLOOKUP(ND$1,'Tactic Recode'!$A$1:$B$547,2,FALSE))</f>
        <v/>
      </c>
      <c r="NE72" t="str">
        <f>IF(ISERROR(MATCH(NE$1,'CSC Mitre'!BS$1:BS$220,0)),"",VLOOKUP(NE$1,'Tactic Recode'!$A$1:$B$547,2,FALSE))</f>
        <v/>
      </c>
      <c r="NF72" t="str">
        <f>IF(ISERROR(MATCH(NF$1,'CSC Mitre'!BS$1:BS$220,0)),"",VLOOKUP(NF$1,'Tactic Recode'!$A$1:$B$547,2,FALSE))</f>
        <v/>
      </c>
      <c r="NG72" t="str">
        <f>IF(ISERROR(MATCH(NG$1,'CSC Mitre'!BS$1:BS$220,0)),"",VLOOKUP(NG$1,'Tactic Recode'!$A$1:$B$547,2,FALSE))</f>
        <v/>
      </c>
      <c r="NH72" t="str">
        <f>IF(ISERROR(MATCH(NH$1,'CSC Mitre'!BS$1:BS$220,0)),"",VLOOKUP(NH$1,'Tactic Recode'!$A$1:$B$547,2,FALSE))</f>
        <v/>
      </c>
      <c r="NI72" t="str">
        <f>IF(ISERROR(MATCH(NI$1,'CSC Mitre'!BS$1:BS$220,0)),"",VLOOKUP(NI$1,'Tactic Recode'!$A$1:$B$547,2,FALSE))</f>
        <v/>
      </c>
      <c r="NJ72" t="str">
        <f>IF(ISERROR(MATCH(NJ$1,'CSC Mitre'!BS$1:BS$220,0)),"",VLOOKUP(NJ$1,'Tactic Recode'!$A$1:$B$547,2,FALSE))</f>
        <v/>
      </c>
      <c r="NK72" t="str">
        <f>IF(ISERROR(MATCH(NK$1,'CSC Mitre'!BS$1:BS$220,0)),"",VLOOKUP(NK$1,'Tactic Recode'!$A$1:$B$547,2,FALSE))</f>
        <v/>
      </c>
      <c r="NL72" t="str">
        <f>IF(ISERROR(MATCH(NL$1,'CSC Mitre'!BS$1:BS$220,0)),"",VLOOKUP(NL$1,'Tactic Recode'!$A$1:$B$547,2,FALSE))</f>
        <v/>
      </c>
      <c r="NM72" t="str">
        <f>IF(ISERROR(MATCH(NM$1,'CSC Mitre'!BS$1:BS$220,0)),"",VLOOKUP(NM$1,'Tactic Recode'!$A$1:$B$547,2,FALSE))</f>
        <v/>
      </c>
      <c r="NN72" t="str">
        <f>IF(ISERROR(MATCH(NN$1,'CSC Mitre'!BS$1:BS$220,0)),"",VLOOKUP(NN$1,'Tactic Recode'!$A$1:$B$547,2,FALSE))</f>
        <v/>
      </c>
      <c r="NO72" t="str">
        <f>IF(ISERROR(MATCH(NO$1,'CSC Mitre'!BS$1:BS$220,0)),"",VLOOKUP(NO$1,'Tactic Recode'!$A$1:$B$547,2,FALSE))</f>
        <v/>
      </c>
      <c r="NP72" t="str">
        <f>IF(ISERROR(MATCH(NP$1,'CSC Mitre'!BS$1:BS$220,0)),"",VLOOKUP(NP$1,'Tactic Recode'!$A$1:$B$547,2,FALSE))</f>
        <v/>
      </c>
      <c r="NQ72" t="str">
        <f>IF(ISERROR(MATCH(NQ$1,'CSC Mitre'!BS$1:BS$220,0)),"",VLOOKUP(NQ$1,'Tactic Recode'!$A$1:$B$547,2,FALSE))</f>
        <v/>
      </c>
      <c r="NR72" t="str">
        <f>IF(ISERROR(MATCH(NR$1,'CSC Mitre'!BS$1:BS$220,0)),"",VLOOKUP(NR$1,'Tactic Recode'!$A$1:$B$547,2,FALSE))</f>
        <v/>
      </c>
      <c r="NS72" t="str">
        <f>IF(ISERROR(MATCH(NS$1,'CSC Mitre'!BS$1:BS$220,0)),"",VLOOKUP(NS$1,'Tactic Recode'!$A$1:$B$547,2,FALSE))</f>
        <v/>
      </c>
      <c r="NT72" t="str">
        <f>IF(ISERROR(MATCH(NT$1,'CSC Mitre'!BS$1:BS$220,0)),"",VLOOKUP(NT$1,'Tactic Recode'!$A$1:$B$547,2,FALSE))</f>
        <v/>
      </c>
      <c r="NU72" t="str">
        <f>IF(ISERROR(MATCH(NU$1,'CSC Mitre'!BS$1:BS$220,0)),"",VLOOKUP(NU$1,'Tactic Recode'!$A$1:$B$547,2,FALSE))</f>
        <v/>
      </c>
      <c r="NV72" t="str">
        <f>IF(ISERROR(MATCH(NV$1,'CSC Mitre'!BS$1:BS$220,0)),"",VLOOKUP(NV$1,'Tactic Recode'!$A$1:$B$547,2,FALSE))</f>
        <v/>
      </c>
      <c r="NW72" t="str">
        <f>IF(ISERROR(MATCH(NW$1,'CSC Mitre'!BS$1:BS$220,0)),"",VLOOKUP(NW$1,'Tactic Recode'!$A$1:$B$547,2,FALSE))</f>
        <v/>
      </c>
      <c r="NX72" t="str">
        <f>IF(ISERROR(MATCH(NX$1,'CSC Mitre'!BS$1:BS$220,0)),"",VLOOKUP(NX$1,'Tactic Recode'!$A$1:$B$547,2,FALSE))</f>
        <v/>
      </c>
      <c r="NY72" t="str">
        <f>IF(ISERROR(MATCH(NY$1,'CSC Mitre'!BS$1:BS$220,0)),"",VLOOKUP(NY$1,'Tactic Recode'!$A$1:$B$547,2,FALSE))</f>
        <v/>
      </c>
      <c r="NZ72" t="str">
        <f>IF(ISERROR(MATCH(NZ$1,'CSC Mitre'!BS$1:BS$220,0)),"",VLOOKUP(NZ$1,'Tactic Recode'!$A$1:$B$547,2,FALSE))</f>
        <v/>
      </c>
      <c r="OA72" t="str">
        <f>IF(ISERROR(MATCH(OA$1,'CSC Mitre'!BS$1:BS$220,0)),"",VLOOKUP(OA$1,'Tactic Recode'!$A$1:$B$547,2,FALSE))</f>
        <v/>
      </c>
      <c r="OB72" t="str">
        <f>IF(ISERROR(MATCH(OB$1,'CSC Mitre'!BS$1:BS$220,0)),"",VLOOKUP(OB$1,'Tactic Recode'!$A$1:$B$547,2,FALSE))</f>
        <v/>
      </c>
      <c r="OC72" t="str">
        <f>IF(ISERROR(MATCH(OC$1,'CSC Mitre'!BS$1:BS$220,0)),"",VLOOKUP(OC$1,'Tactic Recode'!$A$1:$B$547,2,FALSE))</f>
        <v/>
      </c>
      <c r="OD72" t="str">
        <f>IF(ISERROR(MATCH(OD$1,'CSC Mitre'!BS$1:BS$220,0)),"",VLOOKUP(OD$1,'Tactic Recode'!$A$1:$B$547,2,FALSE))</f>
        <v/>
      </c>
      <c r="OE72" t="str">
        <f>IF(ISERROR(MATCH(OE$1,'CSC Mitre'!BS$1:BS$220,0)),"",VLOOKUP(OE$1,'Tactic Recode'!$A$1:$B$547,2,FALSE))</f>
        <v/>
      </c>
      <c r="OF72" t="str">
        <f>IF(ISERROR(MATCH(OF$1,'CSC Mitre'!BS$1:BS$220,0)),"",VLOOKUP(OF$1,'Tactic Recode'!$A$1:$B$547,2,FALSE))</f>
        <v/>
      </c>
      <c r="OG72" t="str">
        <f>IF(ISERROR(MATCH(OG$1,'CSC Mitre'!BS$1:BS$220,0)),"",VLOOKUP(OG$1,'Tactic Recode'!$A$1:$B$547,2,FALSE))</f>
        <v/>
      </c>
      <c r="OH72" t="str">
        <f>IF(ISERROR(MATCH(OH$1,'CSC Mitre'!BS$1:BS$220,0)),"",VLOOKUP(OH$1,'Tactic Recode'!$A$1:$B$547,2,FALSE))</f>
        <v/>
      </c>
      <c r="OI72" t="str">
        <f>IF(ISERROR(MATCH(OI$1,'CSC Mitre'!BS$1:BS$220,0)),"",VLOOKUP(OI$1,'Tactic Recode'!$A$1:$B$547,2,FALSE))</f>
        <v/>
      </c>
      <c r="OJ72" t="str">
        <f>IF(ISERROR(MATCH(OJ$1,'CSC Mitre'!BS$1:BS$220,0)),"",VLOOKUP(OJ$1,'Tactic Recode'!$A$1:$B$547,2,FALSE))</f>
        <v/>
      </c>
      <c r="OK72" t="str">
        <f>IF(ISERROR(MATCH(OK$1,'CSC Mitre'!BS$1:BS$220,0)),"",VLOOKUP(OK$1,'Tactic Recode'!$A$1:$B$547,2,FALSE))</f>
        <v/>
      </c>
      <c r="OL72" t="str">
        <f>IF(ISERROR(MATCH(OL$1,'CSC Mitre'!BS$1:BS$220,0)),"",VLOOKUP(OL$1,'Tactic Recode'!$A$1:$B$547,2,FALSE))</f>
        <v/>
      </c>
      <c r="OM72" t="str">
        <f>IF(ISERROR(MATCH(OM$1,'CSC Mitre'!BS$1:BS$220,0)),"",VLOOKUP(OM$1,'Tactic Recode'!$A$1:$B$547,2,FALSE))</f>
        <v/>
      </c>
      <c r="ON72" t="str">
        <f>IF(ISERROR(MATCH(ON$1,'CSC Mitre'!BS$1:BS$220,0)),"",VLOOKUP(ON$1,'Tactic Recode'!$A$1:$B$547,2,FALSE))</f>
        <v/>
      </c>
      <c r="OO72" t="str">
        <f>IF(ISERROR(MATCH(OO$1,'CSC Mitre'!BS$1:BS$220,0)),"",VLOOKUP(OO$1,'Tactic Recode'!$A$1:$B$547,2,FALSE))</f>
        <v/>
      </c>
      <c r="OP72" t="str">
        <f>IF(ISERROR(MATCH(OP$1,'CSC Mitre'!BS$1:BS$220,0)),"",VLOOKUP(OP$1,'Tactic Recode'!$A$1:$B$547,2,FALSE))</f>
        <v/>
      </c>
      <c r="OQ72" t="str">
        <f>IF(ISERROR(MATCH(OQ$1,'CSC Mitre'!BS$1:BS$220,0)),"",VLOOKUP(OQ$1,'Tactic Recode'!$A$1:$B$547,2,FALSE))</f>
        <v/>
      </c>
      <c r="OR72" t="str">
        <f>IF(ISERROR(MATCH(OR$1,'CSC Mitre'!BS$1:BS$220,0)),"",VLOOKUP(OR$1,'Tactic Recode'!$A$1:$B$547,2,FALSE))</f>
        <v/>
      </c>
      <c r="OS72" t="str">
        <f>IF(ISERROR(MATCH(OS$1,'CSC Mitre'!BS$1:BS$220,0)),"",VLOOKUP(OS$1,'Tactic Recode'!$A$1:$B$547,2,FALSE))</f>
        <v/>
      </c>
      <c r="OT72" t="str">
        <f>IF(ISERROR(MATCH(OT$1,'CSC Mitre'!BS$1:BS$220,0)),"",VLOOKUP(OT$1,'Tactic Recode'!$A$1:$B$547,2,FALSE))</f>
        <v/>
      </c>
      <c r="OU72" t="str">
        <f>IF(ISERROR(MATCH(OU$1,'CSC Mitre'!BS$1:BS$220,0)),"",VLOOKUP(OU$1,'Tactic Recode'!$A$1:$B$547,2,FALSE))</f>
        <v/>
      </c>
      <c r="OV72" t="str">
        <f>IF(ISERROR(MATCH(OV$1,'CSC Mitre'!BS$1:BS$220,0)),"",VLOOKUP(OV$1,'Tactic Recode'!$A$1:$B$547,2,FALSE))</f>
        <v/>
      </c>
      <c r="OW72" t="str">
        <f>IF(ISERROR(MATCH(OW$1,'CSC Mitre'!BS$1:BS$220,0)),"",VLOOKUP(OW$1,'Tactic Recode'!$A$1:$B$547,2,FALSE))</f>
        <v/>
      </c>
      <c r="OX72" t="str">
        <f>IF(ISERROR(MATCH(OX$1,'CSC Mitre'!BS$1:BS$220,0)),"",VLOOKUP(OX$1,'Tactic Recode'!$A$1:$B$547,2,FALSE))</f>
        <v/>
      </c>
      <c r="OY72" t="str">
        <f>IF(ISERROR(MATCH(OY$1,'CSC Mitre'!BS$1:BS$220,0)),"",VLOOKUP(OY$1,'Tactic Recode'!$A$1:$B$547,2,FALSE))</f>
        <v/>
      </c>
      <c r="OZ72" t="str">
        <f>IF(ISERROR(MATCH(OZ$1,'CSC Mitre'!BS$1:BS$220,0)),"",VLOOKUP(OZ$1,'Tactic Recode'!$A$1:$B$547,2,FALSE))</f>
        <v/>
      </c>
      <c r="PA72" t="str">
        <f>IF(ISERROR(MATCH(PA$1,'CSC Mitre'!BS$1:BS$220,0)),"",VLOOKUP(PA$1,'Tactic Recode'!$A$1:$B$547,2,FALSE))</f>
        <v/>
      </c>
      <c r="PB72" t="str">
        <f>IF(ISERROR(MATCH(PB$1,'CSC Mitre'!BS$1:BS$220,0)),"",VLOOKUP(PB$1,'Tactic Recode'!$A$1:$B$547,2,FALSE))</f>
        <v/>
      </c>
      <c r="PC72" t="str">
        <f>IF(ISERROR(MATCH(PC$1,'CSC Mitre'!BS$1:BS$220,0)),"",VLOOKUP(PC$1,'Tactic Recode'!$A$1:$B$547,2,FALSE))</f>
        <v/>
      </c>
      <c r="PD72" t="str">
        <f>IF(ISERROR(MATCH(PD$1,'CSC Mitre'!BS$1:BS$220,0)),"",VLOOKUP(PD$1,'Tactic Recode'!$A$1:$B$547,2,FALSE))</f>
        <v/>
      </c>
      <c r="PE72" t="str">
        <f>IF(ISERROR(MATCH(PE$1,'CSC Mitre'!BS$1:BS$220,0)),"",VLOOKUP(PE$1,'Tactic Recode'!$A$1:$B$547,2,FALSE))</f>
        <v/>
      </c>
      <c r="PF72" t="str">
        <f>IF(ISERROR(MATCH(PF$1,'CSC Mitre'!BS$1:BS$220,0)),"",VLOOKUP(PF$1,'Tactic Recode'!$A$1:$B$547,2,FALSE))</f>
        <v/>
      </c>
      <c r="PG72" t="str">
        <f>IF(ISERROR(MATCH(PG$1,'CSC Mitre'!BS$1:BS$220,0)),"",VLOOKUP(PG$1,'Tactic Recode'!$A$1:$B$547,2,FALSE))</f>
        <v/>
      </c>
      <c r="PH72" t="str">
        <f>IF(ISERROR(MATCH(PH$1,'CSC Mitre'!BS$1:BS$220,0)),"",VLOOKUP(PH$1,'Tactic Recode'!$A$1:$B$547,2,FALSE))</f>
        <v/>
      </c>
      <c r="PI72" t="str">
        <f>IF(ISERROR(MATCH(PI$1,'CSC Mitre'!BS$1:BS$220,0)),"",VLOOKUP(PI$1,'Tactic Recode'!$A$1:$B$547,2,FALSE))</f>
        <v/>
      </c>
      <c r="PJ72" t="str">
        <f>IF(ISERROR(MATCH(PJ$1,'CSC Mitre'!BS$1:BS$220,0)),"",VLOOKUP(PJ$1,'Tactic Recode'!$A$1:$B$547,2,FALSE))</f>
        <v/>
      </c>
      <c r="PK72" t="str">
        <f>IF(ISERROR(MATCH(PK$1,'CSC Mitre'!BS$1:BS$220,0)),"",VLOOKUP(PK$1,'Tactic Recode'!$A$1:$B$547,2,FALSE))</f>
        <v/>
      </c>
      <c r="PL72" t="str">
        <f>IF(ISERROR(MATCH(PL$1,'CSC Mitre'!BS$1:BS$220,0)),"",VLOOKUP(PL$1,'Tactic Recode'!$A$1:$B$547,2,FALSE))</f>
        <v/>
      </c>
      <c r="PM72" t="str">
        <f>IF(ISERROR(MATCH(PM$1,'CSC Mitre'!BS$1:BS$220,0)),"",VLOOKUP(PM$1,'Tactic Recode'!$A$1:$B$547,2,FALSE))</f>
        <v/>
      </c>
      <c r="PN72" t="str">
        <f>IF(ISERROR(MATCH(PN$1,'CSC Mitre'!BS$1:BS$220,0)),"",VLOOKUP(PN$1,'Tactic Recode'!$A$1:$B$547,2,FALSE))</f>
        <v/>
      </c>
      <c r="PO72" t="str">
        <f>IF(ISERROR(MATCH(PO$1,'CSC Mitre'!BS$1:BS$220,0)),"",VLOOKUP(PO$1,'Tactic Recode'!$A$1:$B$547,2,FALSE))</f>
        <v/>
      </c>
      <c r="PP72" t="str">
        <f>IF(ISERROR(MATCH(PP$1,'CSC Mitre'!BS$1:BS$220,0)),"",VLOOKUP(PP$1,'Tactic Recode'!$A$1:$B$547,2,FALSE))</f>
        <v/>
      </c>
      <c r="PQ72" t="str">
        <f>IF(ISERROR(MATCH(PQ$1,'CSC Mitre'!BS$1:BS$220,0)),"",VLOOKUP(PQ$1,'Tactic Recode'!$A$1:$B$547,2,FALSE))</f>
        <v/>
      </c>
      <c r="PR72" t="str">
        <f>IF(ISERROR(MATCH(PR$1,'CSC Mitre'!BS$1:BS$220,0)),"",VLOOKUP(PR$1,'Tactic Recode'!$A$1:$B$547,2,FALSE))</f>
        <v/>
      </c>
      <c r="PS72" t="str">
        <f>IF(ISERROR(MATCH(PS$1,'CSC Mitre'!BS$1:BS$220,0)),"",VLOOKUP(PS$1,'Tactic Recode'!$A$1:$B$547,2,FALSE))</f>
        <v/>
      </c>
      <c r="PT72" t="str">
        <f>IF(ISERROR(MATCH(PT$1,'CSC Mitre'!BS$1:BS$220,0)),"",VLOOKUP(PT$1,'Tactic Recode'!$A$1:$B$547,2,FALSE))</f>
        <v/>
      </c>
      <c r="PU72" t="str">
        <f>IF(ISERROR(MATCH(PU$1,'CSC Mitre'!BS$1:BS$220,0)),"",VLOOKUP(PU$1,'Tactic Recode'!$A$1:$B$547,2,FALSE))</f>
        <v/>
      </c>
      <c r="PV72" t="str">
        <f>IF(ISERROR(MATCH(PV$1,'CSC Mitre'!BS$1:BS$220,0)),"",VLOOKUP(PV$1,'Tactic Recode'!$A$1:$B$547,2,FALSE))</f>
        <v/>
      </c>
      <c r="PW72" t="str">
        <f>IF(ISERROR(MATCH(PW$1,'CSC Mitre'!BS$1:BS$220,0)),"",VLOOKUP(PW$1,'Tactic Recode'!$A$1:$B$547,2,FALSE))</f>
        <v/>
      </c>
      <c r="PX72" t="str">
        <f>IF(ISERROR(MATCH(PX$1,'CSC Mitre'!BS$1:BS$220,0)),"",VLOOKUP(PX$1,'Tactic Recode'!$A$1:$B$547,2,FALSE))</f>
        <v/>
      </c>
      <c r="PY72" t="str">
        <f>IF(ISERROR(MATCH(PY$1,'CSC Mitre'!BS$1:BS$220,0)),"",VLOOKUP(PY$1,'Tactic Recode'!$A$1:$B$547,2,FALSE))</f>
        <v/>
      </c>
      <c r="PZ72" t="str">
        <f>IF(ISERROR(MATCH(PZ$1,'CSC Mitre'!BS$1:BS$220,0)),"",VLOOKUP(PZ$1,'Tactic Recode'!$A$1:$B$547,2,FALSE))</f>
        <v/>
      </c>
      <c r="QA72" t="str">
        <f>IF(ISERROR(MATCH(QA$1,'CSC Mitre'!BS$1:BS$220,0)),"",VLOOKUP(QA$1,'Tactic Recode'!$A$1:$B$547,2,FALSE))</f>
        <v/>
      </c>
      <c r="QB72" t="str">
        <f>IF(ISERROR(MATCH(QB$1,'CSC Mitre'!BS$1:BS$220,0)),"",VLOOKUP(QB$1,'Tactic Recode'!$A$1:$B$547,2,FALSE))</f>
        <v/>
      </c>
      <c r="QC72" t="str">
        <f>IF(ISERROR(MATCH(QC$1,'CSC Mitre'!BS$1:BS$220,0)),"",VLOOKUP(QC$1,'Tactic Recode'!$A$1:$B$547,2,FALSE))</f>
        <v/>
      </c>
      <c r="QD72" t="str">
        <f>IF(ISERROR(MATCH(QD$1,'CSC Mitre'!BS$1:BS$220,0)),"",VLOOKUP(QD$1,'Tactic Recode'!$A$1:$B$547,2,FALSE))</f>
        <v/>
      </c>
      <c r="QE72" t="str">
        <f>IF(ISERROR(MATCH(QE$1,'CSC Mitre'!BS$1:BS$220,0)),"",VLOOKUP(QE$1,'Tactic Recode'!$A$1:$B$547,2,FALSE))</f>
        <v/>
      </c>
      <c r="QF72" t="str">
        <f>IF(ISERROR(MATCH(QF$1,'CSC Mitre'!BS$1:BS$220,0)),"",VLOOKUP(QF$1,'Tactic Recode'!$A$1:$B$547,2,FALSE))</f>
        <v/>
      </c>
      <c r="QG72" t="str">
        <f>IF(ISERROR(MATCH(QG$1,'CSC Mitre'!BS$1:BS$220,0)),"",VLOOKUP(QG$1,'Tactic Recode'!$A$1:$B$547,2,FALSE))</f>
        <v/>
      </c>
      <c r="QH72" t="str">
        <f>IF(ISERROR(MATCH(QH$1,'CSC Mitre'!BS$1:BS$220,0)),"",VLOOKUP(QH$1,'Tactic Recode'!$A$1:$B$547,2,FALSE))</f>
        <v/>
      </c>
      <c r="QI72" t="str">
        <f>IF(ISERROR(MATCH(QI$1,'CSC Mitre'!BS$1:BS$220,0)),"",VLOOKUP(QI$1,'Tactic Recode'!$A$1:$B$547,2,FALSE))</f>
        <v/>
      </c>
      <c r="QJ72" t="str">
        <f>IF(ISERROR(MATCH(QJ$1,'CSC Mitre'!BS$1:BS$220,0)),"",VLOOKUP(QJ$1,'Tactic Recode'!$A$1:$B$547,2,FALSE))</f>
        <v/>
      </c>
      <c r="QK72" t="str">
        <f>IF(ISERROR(MATCH(QK$1,'CSC Mitre'!BS$1:BS$220,0)),"",VLOOKUP(QK$1,'Tactic Recode'!$A$1:$B$547,2,FALSE))</f>
        <v/>
      </c>
      <c r="QL72" t="str">
        <f>IF(ISERROR(MATCH(QL$1,'CSC Mitre'!BS$1:BS$220,0)),"",VLOOKUP(QL$1,'Tactic Recode'!$A$1:$B$547,2,FALSE))</f>
        <v/>
      </c>
      <c r="QM72" t="str">
        <f>IF(ISERROR(MATCH(QM$1,'CSC Mitre'!BS$1:BS$220,0)),"",VLOOKUP(QM$1,'Tactic Recode'!$A$1:$B$547,2,FALSE))</f>
        <v/>
      </c>
      <c r="QN72" t="str">
        <f>IF(ISERROR(MATCH(QN$1,'CSC Mitre'!BS$1:BS$220,0)),"",VLOOKUP(QN$1,'Tactic Recode'!$A$1:$B$547,2,FALSE))</f>
        <v/>
      </c>
      <c r="QO72" t="str">
        <f>IF(ISERROR(MATCH(QO$1,'CSC Mitre'!BS$1:BS$220,0)),"",VLOOKUP(QO$1,'Tactic Recode'!$A$1:$B$547,2,FALSE))</f>
        <v/>
      </c>
      <c r="QP72" t="str">
        <f>IF(ISERROR(MATCH(QP$1,'CSC Mitre'!BS$1:BS$220,0)),"",VLOOKUP(QP$1,'Tactic Recode'!$A$1:$B$547,2,FALSE))</f>
        <v/>
      </c>
      <c r="QQ72" t="str">
        <f>IF(ISERROR(MATCH(QQ$1,'CSC Mitre'!BS$1:BS$220,0)),"",VLOOKUP(QQ$1,'Tactic Recode'!$A$1:$B$547,2,FALSE))</f>
        <v/>
      </c>
      <c r="QR72" t="str">
        <f>IF(ISERROR(MATCH(QR$1,'CSC Mitre'!BS$1:BS$220,0)),"",VLOOKUP(QR$1,'Tactic Recode'!$A$1:$B$547,2,FALSE))</f>
        <v/>
      </c>
      <c r="QS72" t="str">
        <f>IF(ISERROR(MATCH(QS$1,'CSC Mitre'!BS$1:BS$220,0)),"",VLOOKUP(QS$1,'Tactic Recode'!$A$1:$B$547,2,FALSE))</f>
        <v/>
      </c>
      <c r="QT72" t="str">
        <f>IF(ISERROR(MATCH(QT$1,'CSC Mitre'!BS$1:BS$220,0)),"",VLOOKUP(QT$1,'Tactic Recode'!$A$1:$B$547,2,FALSE))</f>
        <v/>
      </c>
      <c r="QU72" t="str">
        <f>IF(ISERROR(MATCH(QU$1,'CSC Mitre'!BS$1:BS$220,0)),"",VLOOKUP(QU$1,'Tactic Recode'!$A$1:$B$547,2,FALSE))</f>
        <v/>
      </c>
      <c r="QV72" t="str">
        <f>IF(ISERROR(MATCH(QV$1,'CSC Mitre'!BS$1:BS$220,0)),"",VLOOKUP(QV$1,'Tactic Recode'!$A$1:$B$547,2,FALSE))</f>
        <v/>
      </c>
      <c r="QW72" t="str">
        <f>IF(ISERROR(MATCH(QW$1,'CSC Mitre'!BS$1:BS$220,0)),"",VLOOKUP(QW$1,'Tactic Recode'!$A$1:$B$547,2,FALSE))</f>
        <v/>
      </c>
      <c r="QX72" t="str">
        <f>IF(ISERROR(MATCH(QX$1,'CSC Mitre'!BS$1:BS$220,0)),"",VLOOKUP(QX$1,'Tactic Recode'!$A$1:$B$547,2,FALSE))</f>
        <v/>
      </c>
      <c r="QY72" t="str">
        <f>IF(ISERROR(MATCH(QY$1,'CSC Mitre'!BS$1:BS$220,0)),"",VLOOKUP(QY$1,'Tactic Recode'!$A$1:$B$547,2,FALSE))</f>
        <v/>
      </c>
      <c r="QZ72" t="str">
        <f>IF(ISERROR(MATCH(QZ$1,'CSC Mitre'!BS$1:BS$220,0)),"",VLOOKUP(QZ$1,'Tactic Recode'!$A$1:$B$547,2,FALSE))</f>
        <v/>
      </c>
      <c r="RA72" t="str">
        <f>IF(ISERROR(MATCH(RA$1,'CSC Mitre'!BS$1:BS$220,0)),"",VLOOKUP(RA$1,'Tactic Recode'!$A$1:$B$547,2,FALSE))</f>
        <v/>
      </c>
      <c r="RB72" t="str">
        <f>IF(ISERROR(MATCH(RB$1,'CSC Mitre'!BS$1:BS$220,0)),"",VLOOKUP(RB$1,'Tactic Recode'!$A$1:$B$547,2,FALSE))</f>
        <v/>
      </c>
      <c r="RC72" t="str">
        <f>IF(ISERROR(MATCH(RC$1,'CSC Mitre'!BS$1:BS$220,0)),"",VLOOKUP(RC$1,'Tactic Recode'!$A$1:$B$547,2,FALSE))</f>
        <v/>
      </c>
      <c r="RD72" t="str">
        <f>IF(ISERROR(MATCH(RD$1,'CSC Mitre'!BS$1:BS$220,0)),"",VLOOKUP(RD$1,'Tactic Recode'!$A$1:$B$547,2,FALSE))</f>
        <v/>
      </c>
      <c r="RE72" t="str">
        <f>IF(ISERROR(MATCH(RE$1,'CSC Mitre'!BS$1:BS$220,0)),"",VLOOKUP(RE$1,'Tactic Recode'!$A$1:$B$547,2,FALSE))</f>
        <v/>
      </c>
      <c r="RF72" t="str">
        <f>IF(ISERROR(MATCH(RF$1,'CSC Mitre'!BS$1:BS$220,0)),"",VLOOKUP(RF$1,'Tactic Recode'!$A$1:$B$547,2,FALSE))</f>
        <v/>
      </c>
      <c r="RG72" t="str">
        <f>IF(ISERROR(MATCH(RG$1,'CSC Mitre'!BS$1:BS$220,0)),"",VLOOKUP(RG$1,'Tactic Recode'!$A$1:$B$547,2,FALSE))</f>
        <v/>
      </c>
      <c r="RH72" t="str">
        <f>IF(ISERROR(MATCH(RH$1,'CSC Mitre'!BS$1:BS$220,0)),"",VLOOKUP(RH$1,'Tactic Recode'!$A$1:$B$547,2,FALSE))</f>
        <v/>
      </c>
      <c r="RI72" t="str">
        <f>IF(ISERROR(MATCH(RI$1,'CSC Mitre'!BS$1:BS$220,0)),"",VLOOKUP(RI$1,'Tactic Recode'!$A$1:$B$547,2,FALSE))</f>
        <v/>
      </c>
      <c r="RJ72" t="str">
        <f>IF(ISERROR(MATCH(RJ$1,'CSC Mitre'!BS$1:BS$220,0)),"",VLOOKUP(RJ$1,'Tactic Recode'!$A$1:$B$547,2,FALSE))</f>
        <v/>
      </c>
      <c r="RK72" t="str">
        <f>IF(ISERROR(MATCH(RK$1,'CSC Mitre'!BS$1:BS$220,0)),"",VLOOKUP(RK$1,'Tactic Recode'!$A$1:$B$547,2,FALSE))</f>
        <v/>
      </c>
      <c r="RL72" t="str">
        <f>IF(ISERROR(MATCH(RL$1,'CSC Mitre'!BS$1:BS$220,0)),"",VLOOKUP(RL$1,'Tactic Recode'!$A$1:$B$547,2,FALSE))</f>
        <v/>
      </c>
      <c r="RM72" t="str">
        <f>IF(ISERROR(MATCH(RM$1,'CSC Mitre'!BS$1:BS$220,0)),"",VLOOKUP(RM$1,'Tactic Recode'!$A$1:$B$547,2,FALSE))</f>
        <v/>
      </c>
      <c r="RN72" t="str">
        <f>IF(ISERROR(MATCH(RN$1,'CSC Mitre'!BS$1:BS$220,0)),"",VLOOKUP(RN$1,'Tactic Recode'!$A$1:$B$547,2,FALSE))</f>
        <v/>
      </c>
      <c r="RO72" t="str">
        <f>IF(ISERROR(MATCH(RO$1,'CSC Mitre'!BS$1:BS$220,0)),"",VLOOKUP(RO$1,'Tactic Recode'!$A$1:$B$547,2,FALSE))</f>
        <v/>
      </c>
      <c r="RP72" t="str">
        <f>IF(ISERROR(MATCH(RP$1,'CSC Mitre'!BS$1:BS$220,0)),"",VLOOKUP(RP$1,'Tactic Recode'!$A$1:$B$547,2,FALSE))</f>
        <v/>
      </c>
      <c r="RQ72" t="str">
        <f>IF(ISERROR(MATCH(RQ$1,'CSC Mitre'!BS$1:BS$220,0)),"",VLOOKUP(RQ$1,'Tactic Recode'!$A$1:$B$547,2,FALSE))</f>
        <v/>
      </c>
      <c r="RR72" t="str">
        <f>IF(ISERROR(MATCH(RR$1,'CSC Mitre'!BS$1:BS$220,0)),"",VLOOKUP(RR$1,'Tactic Recode'!$A$1:$B$547,2,FALSE))</f>
        <v/>
      </c>
      <c r="RS72" t="str">
        <f>IF(ISERROR(MATCH(RS$1,'CSC Mitre'!BS$1:BS$220,0)),"",VLOOKUP(RS$1,'Tactic Recode'!$A$1:$B$547,2,FALSE))</f>
        <v/>
      </c>
      <c r="RT72" t="str">
        <f>IF(ISERROR(MATCH(RT$1,'CSC Mitre'!BS$1:BS$220,0)),"",VLOOKUP(RT$1,'Tactic Recode'!$A$1:$B$547,2,FALSE))</f>
        <v/>
      </c>
      <c r="RU72" t="str">
        <f>IF(ISERROR(MATCH(RU$1,'CSC Mitre'!BS$1:BS$220,0)),"",VLOOKUP(RU$1,'Tactic Recode'!$A$1:$B$547,2,FALSE))</f>
        <v/>
      </c>
      <c r="RV72" t="str">
        <f>IF(ISERROR(MATCH(RV$1,'CSC Mitre'!BS$1:BS$220,0)),"",VLOOKUP(RV$1,'Tactic Recode'!$A$1:$B$547,2,FALSE))</f>
        <v/>
      </c>
      <c r="RW72" t="str">
        <f>IF(ISERROR(MATCH(RW$1,'CSC Mitre'!BS$1:BS$220,0)),"",VLOOKUP(RW$1,'Tactic Recode'!$A$1:$B$547,2,FALSE))</f>
        <v/>
      </c>
      <c r="RX72" t="str">
        <f>IF(ISERROR(MATCH(RX$1,'CSC Mitre'!BS$1:BS$220,0)),"",VLOOKUP(RX$1,'Tactic Recode'!$A$1:$B$547,2,FALSE))</f>
        <v/>
      </c>
      <c r="RY72" t="str">
        <f>IF(ISERROR(MATCH(RY$1,'CSC Mitre'!BS$1:BS$220,0)),"",VLOOKUP(RY$1,'Tactic Recode'!$A$1:$B$547,2,FALSE))</f>
        <v/>
      </c>
      <c r="RZ72" t="str">
        <f>IF(ISERROR(MATCH(RZ$1,'CSC Mitre'!BS$1:BS$220,0)),"",VLOOKUP(RZ$1,'Tactic Recode'!$A$1:$B$547,2,FALSE))</f>
        <v/>
      </c>
      <c r="SA72" t="str">
        <f>IF(ISERROR(MATCH(SA$1,'CSC Mitre'!BS$1:BS$220,0)),"",VLOOKUP(SA$1,'Tactic Recode'!$A$1:$B$547,2,FALSE))</f>
        <v/>
      </c>
      <c r="SB72" t="str">
        <f>IF(ISERROR(MATCH(SB$1,'CSC Mitre'!BS$1:BS$220,0)),"",VLOOKUP(SB$1,'Tactic Recode'!$A$1:$B$547,2,FALSE))</f>
        <v/>
      </c>
      <c r="SC72" t="str">
        <f>IF(ISERROR(MATCH(SC$1,'CSC Mitre'!BS$1:BS$220,0)),"",VLOOKUP(SC$1,'Tactic Recode'!$A$1:$B$547,2,FALSE))</f>
        <v/>
      </c>
      <c r="SD72" t="str">
        <f>IF(ISERROR(MATCH(SD$1,'CSC Mitre'!BS$1:BS$220,0)),"",VLOOKUP(SD$1,'Tactic Recode'!$A$1:$B$547,2,FALSE))</f>
        <v/>
      </c>
      <c r="SE72" t="str">
        <f>IF(ISERROR(MATCH(SE$1,'CSC Mitre'!BS$1:BS$220,0)),"",VLOOKUP(SE$1,'Tactic Recode'!$A$1:$B$547,2,FALSE))</f>
        <v/>
      </c>
      <c r="SF72" t="str">
        <f>IF(ISERROR(MATCH(SF$1,'CSC Mitre'!BS$1:BS$220,0)),"",VLOOKUP(SF$1,'Tactic Recode'!$A$1:$B$547,2,FALSE))</f>
        <v/>
      </c>
      <c r="SG72" t="str">
        <f>IF(ISERROR(MATCH(SG$1,'CSC Mitre'!BS$1:BS$220,0)),"",VLOOKUP(SG$1,'Tactic Recode'!$A$1:$B$547,2,FALSE))</f>
        <v/>
      </c>
      <c r="SH72" t="str">
        <f>IF(ISERROR(MATCH(SH$1,'CSC Mitre'!BS$1:BS$220,0)),"",VLOOKUP(SH$1,'Tactic Recode'!$A$1:$B$547,2,FALSE))</f>
        <v/>
      </c>
      <c r="SI72" t="str">
        <f>IF(ISERROR(MATCH(SI$1,'CSC Mitre'!BS$1:BS$220,0)),"",VLOOKUP(SI$1,'Tactic Recode'!$A$1:$B$547,2,FALSE))</f>
        <v/>
      </c>
      <c r="SJ72" t="str">
        <f>IF(ISERROR(MATCH(SJ$1,'CSC Mitre'!BS$1:BS$220,0)),"",VLOOKUP(SJ$1,'Tactic Recode'!$A$1:$B$547,2,FALSE))</f>
        <v/>
      </c>
      <c r="SK72" t="str">
        <f>IF(ISERROR(MATCH(SK$1,'CSC Mitre'!BS$1:BS$220,0)),"",VLOOKUP(SK$1,'Tactic Recode'!$A$1:$B$547,2,FALSE))</f>
        <v/>
      </c>
      <c r="SL72" t="str">
        <f>IF(ISERROR(MATCH(SL$1,'CSC Mitre'!BS$1:BS$220,0)),"",VLOOKUP(SL$1,'Tactic Recode'!$A$1:$B$547,2,FALSE))</f>
        <v/>
      </c>
      <c r="SM72" t="str">
        <f>IF(ISERROR(MATCH(SM$1,'CSC Mitre'!BS$1:BS$220,0)),"",VLOOKUP(SM$1,'Tactic Recode'!$A$1:$B$547,2,FALSE))</f>
        <v/>
      </c>
      <c r="SN72" t="str">
        <f>IF(ISERROR(MATCH(SN$1,'CSC Mitre'!BS$1:BS$220,0)),"",VLOOKUP(SN$1,'Tactic Recode'!$A$1:$B$547,2,FALSE))</f>
        <v/>
      </c>
      <c r="SO72" t="str">
        <f>IF(ISERROR(MATCH(SO$1,'CSC Mitre'!BS$1:BS$220,0)),"",VLOOKUP(SO$1,'Tactic Recode'!$A$1:$B$547,2,FALSE))</f>
        <v/>
      </c>
      <c r="SP72" t="str">
        <f>IF(ISERROR(MATCH(SP$1,'CSC Mitre'!BS$1:BS$220,0)),"",VLOOKUP(SP$1,'Tactic Recode'!$A$1:$B$547,2,FALSE))</f>
        <v/>
      </c>
      <c r="SQ72" t="str">
        <f>IF(ISERROR(MATCH(SQ$1,'CSC Mitre'!BS$1:BS$220,0)),"",VLOOKUP(SQ$1,'Tactic Recode'!$A$1:$B$547,2,FALSE))</f>
        <v/>
      </c>
      <c r="SR72" t="str">
        <f>IF(ISERROR(MATCH(SR$1,'CSC Mitre'!BS$1:BS$220,0)),"",VLOOKUP(SR$1,'Tactic Recode'!$A$1:$B$547,2,FALSE))</f>
        <v/>
      </c>
      <c r="SS72" t="str">
        <f>IF(ISERROR(MATCH(SS$1,'CSC Mitre'!BS$1:BS$220,0)),"",VLOOKUP(SS$1,'Tactic Recode'!$A$1:$B$547,2,FALSE))</f>
        <v/>
      </c>
      <c r="ST72" t="str">
        <f>IF(ISERROR(MATCH(ST$1,'CSC Mitre'!BS$1:BS$220,0)),"",VLOOKUP(ST$1,'Tactic Recode'!$A$1:$B$547,2,FALSE))</f>
        <v/>
      </c>
      <c r="SU72" t="str">
        <f>IF(ISERROR(MATCH(SU$1,'CSC Mitre'!BS$1:BS$220,0)),"",VLOOKUP(SU$1,'Tactic Recode'!$A$1:$B$547,2,FALSE))</f>
        <v/>
      </c>
      <c r="SV72" t="str">
        <f>IF(ISERROR(MATCH(SV$1,'CSC Mitre'!BS$1:BS$220,0)),"",VLOOKUP(SV$1,'Tactic Recode'!$A$1:$B$547,2,FALSE))</f>
        <v/>
      </c>
      <c r="SW72" t="str">
        <f>IF(ISERROR(MATCH(SW$1,'CSC Mitre'!BS$1:BS$220,0)),"",VLOOKUP(SW$1,'Tactic Recode'!$A$1:$B$547,2,FALSE))</f>
        <v/>
      </c>
      <c r="SX72" t="str">
        <f>IF(ISERROR(MATCH(SX$1,'CSC Mitre'!BS$1:BS$220,0)),"",VLOOKUP(SX$1,'Tactic Recode'!$A$1:$B$547,2,FALSE))</f>
        <v/>
      </c>
      <c r="SY72" t="str">
        <f>IF(ISERROR(MATCH(SY$1,'CSC Mitre'!BS$1:BS$220,0)),"",VLOOKUP(SY$1,'Tactic Recode'!$A$1:$B$547,2,FALSE))</f>
        <v/>
      </c>
      <c r="SZ72" t="str">
        <f>IF(ISERROR(MATCH(SZ$1,'CSC Mitre'!BS$1:BS$220,0)),"",VLOOKUP(SZ$1,'Tactic Recode'!$A$1:$B$547,2,FALSE))</f>
        <v/>
      </c>
      <c r="TA72" t="str">
        <f>IF(ISERROR(MATCH(TA$1,'CSC Mitre'!BS$1:BS$220,0)),"",VLOOKUP(TA$1,'Tactic Recode'!$A$1:$B$547,2,FALSE))</f>
        <v/>
      </c>
      <c r="TB72" t="str">
        <f>IF(ISERROR(MATCH(TB$1,'CSC Mitre'!BS$1:BS$220,0)),"",VLOOKUP(TB$1,'Tactic Recode'!$A$1:$B$547,2,FALSE))</f>
        <v/>
      </c>
      <c r="TC72" t="str">
        <f>IF(ISERROR(MATCH(TC$1,'CSC Mitre'!BS$1:BS$220,0)),"",VLOOKUP(TC$1,'Tactic Recode'!$A$1:$B$547,2,FALSE))</f>
        <v/>
      </c>
      <c r="TD72" t="str">
        <f>IF(ISERROR(MATCH(TD$1,'CSC Mitre'!BS$1:BS$220,0)),"",VLOOKUP(TD$1,'Tactic Recode'!$A$1:$B$547,2,FALSE))</f>
        <v/>
      </c>
      <c r="TE72" t="str">
        <f>IF(ISERROR(MATCH(TE$1,'CSC Mitre'!BS$1:BS$220,0)),"",VLOOKUP(TE$1,'Tactic Recode'!$A$1:$B$547,2,FALSE))</f>
        <v/>
      </c>
      <c r="TF72" t="str">
        <f>IF(ISERROR(MATCH(TF$1,'CSC Mitre'!BS$1:BS$220,0)),"",VLOOKUP(TF$1,'Tactic Recode'!$A$1:$B$547,2,FALSE))</f>
        <v/>
      </c>
      <c r="TG72" t="str">
        <f>IF(ISERROR(MATCH(TG$1,'CSC Mitre'!BS$1:BS$220,0)),"",VLOOKUP(TG$1,'Tactic Recode'!$A$1:$B$547,2,FALSE))</f>
        <v/>
      </c>
      <c r="TH72" t="str">
        <f>IF(ISERROR(MATCH(TH$1,'CSC Mitre'!BS$1:BS$220,0)),"",VLOOKUP(TH$1,'Tactic Recode'!$A$1:$B$547,2,FALSE))</f>
        <v/>
      </c>
      <c r="TI72" t="str">
        <f>IF(ISERROR(MATCH(TI$1,'CSC Mitre'!BS$1:BS$220,0)),"",VLOOKUP(TI$1,'Tactic Recode'!$A$1:$B$547,2,FALSE))</f>
        <v/>
      </c>
      <c r="TJ72" t="str">
        <f>IF(ISERROR(MATCH(TJ$1,'CSC Mitre'!BS$1:BS$220,0)),"",VLOOKUP(TJ$1,'Tactic Recode'!$A$1:$B$547,2,FALSE))</f>
        <v/>
      </c>
      <c r="TK72" t="str">
        <f>IF(ISERROR(MATCH(TK$1,'CSC Mitre'!BS$1:BS$220,0)),"",VLOOKUP(TK$1,'Tactic Recode'!$A$1:$B$547,2,FALSE))</f>
        <v/>
      </c>
      <c r="TL72" t="str">
        <f>IF(ISERROR(MATCH(TL$1,'CSC Mitre'!BS$1:BS$220,0)),"",VLOOKUP(TL$1,'Tactic Recode'!$A$1:$B$547,2,FALSE))</f>
        <v/>
      </c>
      <c r="TM72" t="str">
        <f>IF(ISERROR(MATCH(TM$1,'CSC Mitre'!BS$1:BS$220,0)),"",VLOOKUP(TM$1,'Tactic Recode'!$A$1:$B$547,2,FALSE))</f>
        <v/>
      </c>
      <c r="TN72" t="str">
        <f>IF(ISERROR(MATCH(TN$1,'CSC Mitre'!BS$1:BS$220,0)),"",VLOOKUP(TN$1,'Tactic Recode'!$A$1:$B$547,2,FALSE))</f>
        <v/>
      </c>
      <c r="TO72" t="str">
        <f>IF(ISERROR(MATCH(TO$1,'CSC Mitre'!BS$1:BS$220,0)),"",VLOOKUP(TO$1,'Tactic Recode'!$A$1:$B$547,2,FALSE))</f>
        <v/>
      </c>
      <c r="TP72" t="str">
        <f>IF(ISERROR(MATCH(TP$1,'CSC Mitre'!BS$1:BS$220,0)),"",VLOOKUP(TP$1,'Tactic Recode'!$A$1:$B$547,2,FALSE))</f>
        <v/>
      </c>
      <c r="TQ72" t="str">
        <f>IF(ISERROR(MATCH(TQ$1,'CSC Mitre'!BS$1:BS$220,0)),"",VLOOKUP(TQ$1,'Tactic Recode'!$A$1:$B$547,2,FALSE))</f>
        <v/>
      </c>
      <c r="TR72" t="str">
        <f>IF(ISERROR(MATCH(TR$1,'CSC Mitre'!BS$1:BS$220,0)),"",VLOOKUP(TR$1,'Tactic Recode'!$A$1:$B$547,2,FALSE))</f>
        <v/>
      </c>
      <c r="TS72" t="str">
        <f>IF(ISERROR(MATCH(TS$1,'CSC Mitre'!BS$1:BS$220,0)),"",VLOOKUP(TS$1,'Tactic Recode'!$A$1:$B$547,2,FALSE))</f>
        <v/>
      </c>
      <c r="TT72" t="str">
        <f>IF(ISERROR(MATCH(TT$1,'CSC Mitre'!BS$1:BS$220,0)),"",VLOOKUP(TT$1,'Tactic Recode'!$A$1:$B$547,2,FALSE))</f>
        <v/>
      </c>
      <c r="TU72" t="str">
        <f>IF(ISERROR(MATCH(TU$1,'CSC Mitre'!BS$1:BS$220,0)),"",VLOOKUP(TU$1,'Tactic Recode'!$A$1:$B$547,2,FALSE))</f>
        <v/>
      </c>
      <c r="TV72" t="str">
        <f>IF(ISERROR(MATCH(TV$1,'CSC Mitre'!BS$1:BS$220,0)),"",VLOOKUP(TV$1,'Tactic Recode'!$A$1:$B$547,2,FALSE))</f>
        <v/>
      </c>
      <c r="TW72" t="str">
        <f>IF(ISERROR(MATCH(TW$1,'CSC Mitre'!BS$1:BS$220,0)),"",VLOOKUP(TW$1,'Tactic Recode'!$A$1:$B$547,2,FALSE))</f>
        <v/>
      </c>
      <c r="TX72" t="str">
        <f>IF(ISERROR(MATCH(TX$1,'CSC Mitre'!BS$1:BS$220,0)),"",VLOOKUP(TX$1,'Tactic Recode'!$A$1:$B$547,2,FALSE))</f>
        <v/>
      </c>
      <c r="TY72" t="str">
        <f>IF(ISERROR(MATCH(TY$1,'CSC Mitre'!BS$1:BS$220,0)),"",VLOOKUP(TY$1,'Tactic Recode'!$A$1:$B$547,2,FALSE))</f>
        <v/>
      </c>
      <c r="TZ72" t="str">
        <f>IF(ISERROR(MATCH(TZ$1,'CSC Mitre'!BS$1:BS$220,0)),"",VLOOKUP(TZ$1,'Tactic Recode'!$A$1:$B$547,2,FALSE))</f>
        <v/>
      </c>
      <c r="UA72" t="str">
        <f>IF(ISERROR(MATCH(UA$1,'CSC Mitre'!BS$1:BS$220,0)),"",VLOOKUP(UA$1,'Tactic Recode'!$A$1:$B$547,2,FALSE))</f>
        <v/>
      </c>
      <c r="UB72" t="str">
        <f>IF(ISERROR(MATCH(UB$1,'CSC Mitre'!BS$1:BS$220,0)),"",VLOOKUP(UB$1,'Tactic Recode'!$A$1:$B$547,2,FALSE))</f>
        <v/>
      </c>
    </row>
    <row r="73" spans="1:548" x14ac:dyDescent="0.25">
      <c r="A73" s="59" t="s">
        <v>469</v>
      </c>
      <c r="B73" t="str">
        <f>IF(ISERROR(MATCH(B$1,'CSC Mitre'!BT$1:BT$220,0)),"",VLOOKUP(B$1,'Tactic Recode'!$A$1:$B$547,2,FALSE))</f>
        <v/>
      </c>
      <c r="C73" t="str">
        <f>IF(ISERROR(MATCH(C$1,'CSC Mitre'!BT$1:BT$220,0)),"",VLOOKUP(C$1,'Tactic Recode'!$A$1:$B$547,2,FALSE))</f>
        <v/>
      </c>
      <c r="D73" t="str">
        <f>IF(ISERROR(MATCH(D$1,'CSC Mitre'!BT$1:BT$220,0)),"",VLOOKUP(D$1,'Tactic Recode'!$A$1:$B$547,2,FALSE))</f>
        <v/>
      </c>
      <c r="E73" t="str">
        <f>IF(ISERROR(MATCH(E$1,'CSC Mitre'!BT$1:BT$220,0)),"",VLOOKUP(E$1,'Tactic Recode'!$A$1:$B$547,2,FALSE))</f>
        <v/>
      </c>
      <c r="F73" t="str">
        <f>IF(ISERROR(MATCH(F$1,'CSC Mitre'!BT$1:BT$220,0)),"",VLOOKUP(F$1,'Tactic Recode'!$A$1:$B$547,2,FALSE))</f>
        <v/>
      </c>
      <c r="G73" t="str">
        <f>IF(ISERROR(MATCH(G$1,'CSC Mitre'!BT$1:BT$220,0)),"",VLOOKUP(G$1,'Tactic Recode'!$A$1:$B$547,2,FALSE))</f>
        <v/>
      </c>
      <c r="H73" t="str">
        <f>IF(ISERROR(MATCH(H$1,'CSC Mitre'!BT$1:BT$220,0)),"",VLOOKUP(H$1,'Tactic Recode'!$A$1:$B$547,2,FALSE))</f>
        <v/>
      </c>
      <c r="I73" t="str">
        <f>IF(ISERROR(MATCH(I$1,'CSC Mitre'!BT$1:BT$220,0)),"",VLOOKUP(I$1,'Tactic Recode'!$A$1:$B$547,2,FALSE))</f>
        <v/>
      </c>
      <c r="J73" t="str">
        <f>IF(ISERROR(MATCH(J$1,'CSC Mitre'!BT$1:BT$220,0)),"",VLOOKUP(J$1,'Tactic Recode'!$A$1:$B$547,2,FALSE))</f>
        <v/>
      </c>
      <c r="K73" t="str">
        <f>IF(ISERROR(MATCH(K$1,'CSC Mitre'!BT$1:BT$220,0)),"",VLOOKUP(K$1,'Tactic Recode'!$A$1:$B$547,2,FALSE))</f>
        <v/>
      </c>
      <c r="L73" t="str">
        <f>IF(ISERROR(MATCH(L$1,'CSC Mitre'!BT$1:BT$220,0)),"",VLOOKUP(L$1,'Tactic Recode'!$A$1:$B$547,2,FALSE))</f>
        <v/>
      </c>
      <c r="M73" t="str">
        <f>IF(ISERROR(MATCH(M$1,'CSC Mitre'!BT$1:BT$220,0)),"",VLOOKUP(M$1,'Tactic Recode'!$A$1:$B$547,2,FALSE))</f>
        <v/>
      </c>
      <c r="N73" t="str">
        <f>IF(ISERROR(MATCH(N$1,'CSC Mitre'!BT$1:BT$220,0)),"",VLOOKUP(N$1,'Tactic Recode'!$A$1:$B$547,2,FALSE))</f>
        <v/>
      </c>
      <c r="O73" t="str">
        <f>IF(ISERROR(MATCH(O$1,'CSC Mitre'!BT$1:BT$220,0)),"",VLOOKUP(O$1,'Tactic Recode'!$A$1:$B$547,2,FALSE))</f>
        <v/>
      </c>
      <c r="P73" t="str">
        <f>IF(ISERROR(MATCH(P$1,'CSC Mitre'!BT$1:BT$220,0)),"",VLOOKUP(P$1,'Tactic Recode'!$A$1:$B$547,2,FALSE))</f>
        <v/>
      </c>
      <c r="Q73" t="str">
        <f>IF(ISERROR(MATCH(Q$1,'CSC Mitre'!BT$1:BT$220,0)),"",VLOOKUP(Q$1,'Tactic Recode'!$A$1:$B$547,2,FALSE))</f>
        <v/>
      </c>
      <c r="R73" t="str">
        <f>IF(ISERROR(MATCH(R$1,'CSC Mitre'!BT$1:BT$220,0)),"",VLOOKUP(R$1,'Tactic Recode'!$A$1:$B$547,2,FALSE))</f>
        <v/>
      </c>
      <c r="S73" t="str">
        <f>IF(ISERROR(MATCH(S$1,'CSC Mitre'!BT$1:BT$220,0)),"",VLOOKUP(S$1,'Tactic Recode'!$A$1:$B$547,2,FALSE))</f>
        <v/>
      </c>
      <c r="T73" t="str">
        <f>IF(ISERROR(MATCH(T$1,'CSC Mitre'!BT$1:BT$220,0)),"",VLOOKUP(T$1,'Tactic Recode'!$A$1:$B$547,2,FALSE))</f>
        <v/>
      </c>
      <c r="U73" t="str">
        <f>IF(ISERROR(MATCH(U$1,'CSC Mitre'!BT$1:BT$220,0)),"",VLOOKUP(U$1,'Tactic Recode'!$A$1:$B$547,2,FALSE))</f>
        <v/>
      </c>
      <c r="V73" t="str">
        <f>IF(ISERROR(MATCH(V$1,'CSC Mitre'!BT$1:BT$220,0)),"",VLOOKUP(V$1,'Tactic Recode'!$A$1:$B$547,2,FALSE))</f>
        <v/>
      </c>
      <c r="W73" t="str">
        <f>IF(ISERROR(MATCH(W$1,'CSC Mitre'!BT$1:BT$220,0)),"",VLOOKUP(W$1,'Tactic Recode'!$A$1:$B$547,2,FALSE))</f>
        <v/>
      </c>
      <c r="X73" t="str">
        <f>IF(ISERROR(MATCH(X$1,'CSC Mitre'!BT$1:BT$220,0)),"",VLOOKUP(X$1,'Tactic Recode'!$A$1:$B$547,2,FALSE))</f>
        <v/>
      </c>
      <c r="Y73" t="str">
        <f>IF(ISERROR(MATCH(Y$1,'CSC Mitre'!BT$1:BT$220,0)),"",VLOOKUP(Y$1,'Tactic Recode'!$A$1:$B$547,2,FALSE))</f>
        <v/>
      </c>
      <c r="Z73" t="str">
        <f>IF(ISERROR(MATCH(Z$1,'CSC Mitre'!BT$1:BT$220,0)),"",VLOOKUP(Z$1,'Tactic Recode'!$A$1:$B$547,2,FALSE))</f>
        <v/>
      </c>
      <c r="AA73" t="str">
        <f>IF(ISERROR(MATCH(AA$1,'CSC Mitre'!BT$1:BT$220,0)),"",VLOOKUP(AA$1,'Tactic Recode'!$A$1:$B$547,2,FALSE))</f>
        <v/>
      </c>
      <c r="AB73" t="str">
        <f>IF(ISERROR(MATCH(AB$1,'CSC Mitre'!BT$1:BT$220,0)),"",VLOOKUP(AB$1,'Tactic Recode'!$A$1:$B$547,2,FALSE))</f>
        <v/>
      </c>
      <c r="AC73" t="str">
        <f>IF(ISERROR(MATCH(AC$1,'CSC Mitre'!BT$1:BT$220,0)),"",VLOOKUP(AC$1,'Tactic Recode'!$A$1:$B$547,2,FALSE))</f>
        <v/>
      </c>
      <c r="AD73" t="str">
        <f>IF(ISERROR(MATCH(AD$1,'CSC Mitre'!BT$1:BT$220,0)),"",VLOOKUP(AD$1,'Tactic Recode'!$A$1:$B$547,2,FALSE))</f>
        <v/>
      </c>
      <c r="AE73" t="str">
        <f>IF(ISERROR(MATCH(AE$1,'CSC Mitre'!BT$1:BT$220,0)),"",VLOOKUP(AE$1,'Tactic Recode'!$A$1:$B$547,2,FALSE))</f>
        <v/>
      </c>
      <c r="AF73" t="str">
        <f>IF(ISERROR(MATCH(AF$1,'CSC Mitre'!BT$1:BT$220,0)),"",VLOOKUP(AF$1,'Tactic Recode'!$A$1:$B$547,2,FALSE))</f>
        <v/>
      </c>
      <c r="AG73" t="str">
        <f>IF(ISERROR(MATCH(AG$1,'CSC Mitre'!BT$1:BT$220,0)),"",VLOOKUP(AG$1,'Tactic Recode'!$A$1:$B$547,2,FALSE))</f>
        <v/>
      </c>
      <c r="AH73" t="str">
        <f>IF(ISERROR(MATCH(AH$1,'CSC Mitre'!BT$1:BT$220,0)),"",VLOOKUP(AH$1,'Tactic Recode'!$A$1:$B$547,2,FALSE))</f>
        <v/>
      </c>
      <c r="AI73" t="str">
        <f>IF(ISERROR(MATCH(AI$1,'CSC Mitre'!BT$1:BT$220,0)),"",VLOOKUP(AI$1,'Tactic Recode'!$A$1:$B$547,2,FALSE))</f>
        <v/>
      </c>
      <c r="AJ73" t="str">
        <f>IF(ISERROR(MATCH(AJ$1,'CSC Mitre'!BT$1:BT$220,0)),"",VLOOKUP(AJ$1,'Tactic Recode'!$A$1:$B$547,2,FALSE))</f>
        <v/>
      </c>
      <c r="AK73" t="str">
        <f>IF(ISERROR(MATCH(AK$1,'CSC Mitre'!BT$1:BT$220,0)),"",VLOOKUP(AK$1,'Tactic Recode'!$A$1:$B$547,2,FALSE))</f>
        <v/>
      </c>
      <c r="AL73" t="str">
        <f>IF(ISERROR(MATCH(AL$1,'CSC Mitre'!BT$1:BT$220,0)),"",VLOOKUP(AL$1,'Tactic Recode'!$A$1:$B$547,2,FALSE))</f>
        <v/>
      </c>
      <c r="AM73" t="str">
        <f>IF(ISERROR(MATCH(AM$1,'CSC Mitre'!BT$1:BT$220,0)),"",VLOOKUP(AM$1,'Tactic Recode'!$A$1:$B$547,2,FALSE))</f>
        <v/>
      </c>
      <c r="AN73" t="str">
        <f>IF(ISERROR(MATCH(AN$1,'CSC Mitre'!BT$1:BT$220,0)),"",VLOOKUP(AN$1,'Tactic Recode'!$A$1:$B$547,2,FALSE))</f>
        <v/>
      </c>
      <c r="AO73" t="str">
        <f>IF(ISERROR(MATCH(AO$1,'CSC Mitre'!BT$1:BT$220,0)),"",VLOOKUP(AO$1,'Tactic Recode'!$A$1:$B$547,2,FALSE))</f>
        <v/>
      </c>
      <c r="AP73" t="str">
        <f>IF(ISERROR(MATCH(AP$1,'CSC Mitre'!BT$1:BT$220,0)),"",VLOOKUP(AP$1,'Tactic Recode'!$A$1:$B$547,2,FALSE))</f>
        <v/>
      </c>
      <c r="AQ73" t="str">
        <f>IF(ISERROR(MATCH(AQ$1,'CSC Mitre'!BT$1:BT$220,0)),"",VLOOKUP(AQ$1,'Tactic Recode'!$A$1:$B$547,2,FALSE))</f>
        <v/>
      </c>
      <c r="AR73" t="str">
        <f>IF(ISERROR(MATCH(AR$1,'CSC Mitre'!BT$1:BT$220,0)),"",VLOOKUP(AR$1,'Tactic Recode'!$A$1:$B$547,2,FALSE))</f>
        <v/>
      </c>
      <c r="AS73" t="str">
        <f>IF(ISERROR(MATCH(AS$1,'CSC Mitre'!BT$1:BT$220,0)),"",VLOOKUP(AS$1,'Tactic Recode'!$A$1:$B$547,2,FALSE))</f>
        <v/>
      </c>
      <c r="AT73" t="str">
        <f>IF(ISERROR(MATCH(AT$1,'CSC Mitre'!BT$1:BT$220,0)),"",VLOOKUP(AT$1,'Tactic Recode'!$A$1:$B$547,2,FALSE))</f>
        <v/>
      </c>
      <c r="AU73" t="str">
        <f>IF(ISERROR(MATCH(AU$1,'CSC Mitre'!BT$1:BT$220,0)),"",VLOOKUP(AU$1,'Tactic Recode'!$A$1:$B$547,2,FALSE))</f>
        <v/>
      </c>
      <c r="AV73" t="str">
        <f>IF(ISERROR(MATCH(AV$1,'CSC Mitre'!BT$1:BT$220,0)),"",VLOOKUP(AV$1,'Tactic Recode'!$A$1:$B$547,2,FALSE))</f>
        <v/>
      </c>
      <c r="AW73" t="str">
        <f>IF(ISERROR(MATCH(AW$1,'CSC Mitre'!BT$1:BT$220,0)),"",VLOOKUP(AW$1,'Tactic Recode'!$A$1:$B$547,2,FALSE))</f>
        <v/>
      </c>
      <c r="AX73" t="str">
        <f>IF(ISERROR(MATCH(AX$1,'CSC Mitre'!BT$1:BT$220,0)),"",VLOOKUP(AX$1,'Tactic Recode'!$A$1:$B$547,2,FALSE))</f>
        <v/>
      </c>
      <c r="AY73" t="str">
        <f>IF(ISERROR(MATCH(AY$1,'CSC Mitre'!BT$1:BT$220,0)),"",VLOOKUP(AY$1,'Tactic Recode'!$A$1:$B$547,2,FALSE))</f>
        <v/>
      </c>
      <c r="AZ73" t="str">
        <f>IF(ISERROR(MATCH(AZ$1,'CSC Mitre'!BT$1:BT$220,0)),"",VLOOKUP(AZ$1,'Tactic Recode'!$A$1:$B$547,2,FALSE))</f>
        <v/>
      </c>
      <c r="BA73" t="str">
        <f>IF(ISERROR(MATCH(BA$1,'CSC Mitre'!BT$1:BT$220,0)),"",VLOOKUP(BA$1,'Tactic Recode'!$A$1:$B$547,2,FALSE))</f>
        <v/>
      </c>
      <c r="BB73" t="str">
        <f>IF(ISERROR(MATCH(BB$1,'CSC Mitre'!BT$1:BT$220,0)),"",VLOOKUP(BB$1,'Tactic Recode'!$A$1:$B$547,2,FALSE))</f>
        <v/>
      </c>
      <c r="BC73" t="str">
        <f>IF(ISERROR(MATCH(BC$1,'CSC Mitre'!BT$1:BT$220,0)),"",VLOOKUP(BC$1,'Tactic Recode'!$A$1:$B$547,2,FALSE))</f>
        <v/>
      </c>
      <c r="BD73" t="str">
        <f>IF(ISERROR(MATCH(BD$1,'CSC Mitre'!BT$1:BT$220,0)),"",VLOOKUP(BD$1,'Tactic Recode'!$A$1:$B$547,2,FALSE))</f>
        <v/>
      </c>
      <c r="BE73" t="str">
        <f>IF(ISERROR(MATCH(BE$1,'CSC Mitre'!BT$1:BT$220,0)),"",VLOOKUP(BE$1,'Tactic Recode'!$A$1:$B$547,2,FALSE))</f>
        <v/>
      </c>
      <c r="BF73" t="str">
        <f>IF(ISERROR(MATCH(BF$1,'CSC Mitre'!BT$1:BT$220,0)),"",VLOOKUP(BF$1,'Tactic Recode'!$A$1:$B$547,2,FALSE))</f>
        <v/>
      </c>
      <c r="BG73" t="str">
        <f>IF(ISERROR(MATCH(BG$1,'CSC Mitre'!BT$1:BT$220,0)),"",VLOOKUP(BG$1,'Tactic Recode'!$A$1:$B$547,2,FALSE))</f>
        <v/>
      </c>
      <c r="BH73" t="str">
        <f>IF(ISERROR(MATCH(BH$1,'CSC Mitre'!BT$1:BT$220,0)),"",VLOOKUP(BH$1,'Tactic Recode'!$A$1:$B$547,2,FALSE))</f>
        <v/>
      </c>
      <c r="BI73" t="str">
        <f>IF(ISERROR(MATCH(BI$1,'CSC Mitre'!BT$1:BT$220,0)),"",VLOOKUP(BI$1,'Tactic Recode'!$A$1:$B$547,2,FALSE))</f>
        <v/>
      </c>
      <c r="BJ73" t="str">
        <f>IF(ISERROR(MATCH(BJ$1,'CSC Mitre'!BT$1:BT$220,0)),"",VLOOKUP(BJ$1,'Tactic Recode'!$A$1:$B$547,2,FALSE))</f>
        <v/>
      </c>
      <c r="BK73" t="str">
        <f>IF(ISERROR(MATCH(BK$1,'CSC Mitre'!BT$1:BT$220,0)),"",VLOOKUP(BK$1,'Tactic Recode'!$A$1:$B$547,2,FALSE))</f>
        <v/>
      </c>
      <c r="BL73" t="str">
        <f>IF(ISERROR(MATCH(BL$1,'CSC Mitre'!BT$1:BT$220,0)),"",VLOOKUP(BL$1,'Tactic Recode'!$A$1:$B$547,2,FALSE))</f>
        <v/>
      </c>
      <c r="BM73" t="str">
        <f>IF(ISERROR(MATCH(BM$1,'CSC Mitre'!BT$1:BT$220,0)),"",VLOOKUP(BM$1,'Tactic Recode'!$A$1:$B$547,2,FALSE))</f>
        <v/>
      </c>
      <c r="BN73" t="str">
        <f>IF(ISERROR(MATCH(BN$1,'CSC Mitre'!BT$1:BT$220,0)),"",VLOOKUP(BN$1,'Tactic Recode'!$A$1:$B$547,2,FALSE))</f>
        <v/>
      </c>
      <c r="BO73" t="str">
        <f>IF(ISERROR(MATCH(BO$1,'CSC Mitre'!BT$1:BT$220,0)),"",VLOOKUP(BO$1,'Tactic Recode'!$A$1:$B$547,2,FALSE))</f>
        <v/>
      </c>
      <c r="BP73" t="str">
        <f>IF(ISERROR(MATCH(BP$1,'CSC Mitre'!BT$1:BT$220,0)),"",VLOOKUP(BP$1,'Tactic Recode'!$A$1:$B$547,2,FALSE))</f>
        <v/>
      </c>
      <c r="BQ73" t="str">
        <f>IF(ISERROR(MATCH(BQ$1,'CSC Mitre'!BT$1:BT$220,0)),"",VLOOKUP(BQ$1,'Tactic Recode'!$A$1:$B$547,2,FALSE))</f>
        <v/>
      </c>
      <c r="BR73" t="str">
        <f>IF(ISERROR(MATCH(BR$1,'CSC Mitre'!BT$1:BT$220,0)),"",VLOOKUP(BR$1,'Tactic Recode'!$A$1:$B$547,2,FALSE))</f>
        <v/>
      </c>
      <c r="BS73" t="str">
        <f>IF(ISERROR(MATCH(BS$1,'CSC Mitre'!BT$1:BT$220,0)),"",VLOOKUP(BS$1,'Tactic Recode'!$A$1:$B$547,2,FALSE))</f>
        <v/>
      </c>
      <c r="BT73" t="str">
        <f>IF(ISERROR(MATCH(BT$1,'CSC Mitre'!BT$1:BT$220,0)),"",VLOOKUP(BT$1,'Tactic Recode'!$A$1:$B$547,2,FALSE))</f>
        <v/>
      </c>
      <c r="BU73" t="str">
        <f>IF(ISERROR(MATCH(BU$1,'CSC Mitre'!BT$1:BT$220,0)),"",VLOOKUP(BU$1,'Tactic Recode'!$A$1:$B$547,2,FALSE))</f>
        <v/>
      </c>
      <c r="BV73" t="str">
        <f>IF(ISERROR(MATCH(BV$1,'CSC Mitre'!BT$1:BT$220,0)),"",VLOOKUP(BV$1,'Tactic Recode'!$A$1:$B$547,2,FALSE))</f>
        <v/>
      </c>
      <c r="BW73" t="str">
        <f>IF(ISERROR(MATCH(BW$1,'CSC Mitre'!BT$1:BT$220,0)),"",VLOOKUP(BW$1,'Tactic Recode'!$A$1:$B$547,2,FALSE))</f>
        <v/>
      </c>
      <c r="BX73" t="str">
        <f>IF(ISERROR(MATCH(BX$1,'CSC Mitre'!BT$1:BT$220,0)),"",VLOOKUP(BX$1,'Tactic Recode'!$A$1:$B$547,2,FALSE))</f>
        <v/>
      </c>
      <c r="BY73" t="str">
        <f>IF(ISERROR(MATCH(BY$1,'CSC Mitre'!BT$1:BT$220,0)),"",VLOOKUP(BY$1,'Tactic Recode'!$A$1:$B$547,2,FALSE))</f>
        <v/>
      </c>
      <c r="BZ73" t="str">
        <f>IF(ISERROR(MATCH(BZ$1,'CSC Mitre'!BT$1:BT$220,0)),"",VLOOKUP(BZ$1,'Tactic Recode'!$A$1:$B$547,2,FALSE))</f>
        <v/>
      </c>
      <c r="CA73" t="str">
        <f>IF(ISERROR(MATCH(CA$1,'CSC Mitre'!BT$1:BT$220,0)),"",VLOOKUP(CA$1,'Tactic Recode'!$A$1:$B$547,2,FALSE))</f>
        <v/>
      </c>
      <c r="CB73" t="str">
        <f>IF(ISERROR(MATCH(CB$1,'CSC Mitre'!BT$1:BT$220,0)),"",VLOOKUP(CB$1,'Tactic Recode'!$A$1:$B$547,2,FALSE))</f>
        <v/>
      </c>
      <c r="CC73" t="str">
        <f>IF(ISERROR(MATCH(CC$1,'CSC Mitre'!BT$1:BT$220,0)),"",VLOOKUP(CC$1,'Tactic Recode'!$A$1:$B$547,2,FALSE))</f>
        <v/>
      </c>
      <c r="CD73" t="str">
        <f>IF(ISERROR(MATCH(CD$1,'CSC Mitre'!BT$1:BT$220,0)),"",VLOOKUP(CD$1,'Tactic Recode'!$A$1:$B$547,2,FALSE))</f>
        <v/>
      </c>
      <c r="CE73" t="str">
        <f>IF(ISERROR(MATCH(CE$1,'CSC Mitre'!BT$1:BT$220,0)),"",VLOOKUP(CE$1,'Tactic Recode'!$A$1:$B$547,2,FALSE))</f>
        <v/>
      </c>
      <c r="CF73" t="str">
        <f>IF(ISERROR(MATCH(CF$1,'CSC Mitre'!BT$1:BT$220,0)),"",VLOOKUP(CF$1,'Tactic Recode'!$A$1:$B$547,2,FALSE))</f>
        <v/>
      </c>
      <c r="CG73" t="str">
        <f>IF(ISERROR(MATCH(CG$1,'CSC Mitre'!BT$1:BT$220,0)),"",VLOOKUP(CG$1,'Tactic Recode'!$A$1:$B$547,2,FALSE))</f>
        <v/>
      </c>
      <c r="CH73" t="str">
        <f>IF(ISERROR(MATCH(CH$1,'CSC Mitre'!BT$1:BT$220,0)),"",VLOOKUP(CH$1,'Tactic Recode'!$A$1:$B$547,2,FALSE))</f>
        <v/>
      </c>
      <c r="CI73" t="str">
        <f>IF(ISERROR(MATCH(CI$1,'CSC Mitre'!BT$1:BT$220,0)),"",VLOOKUP(CI$1,'Tactic Recode'!$A$1:$B$547,2,FALSE))</f>
        <v/>
      </c>
      <c r="CJ73" t="str">
        <f>IF(ISERROR(MATCH(CJ$1,'CSC Mitre'!BT$1:BT$220,0)),"",VLOOKUP(CJ$1,'Tactic Recode'!$A$1:$B$547,2,FALSE))</f>
        <v/>
      </c>
      <c r="CK73" t="str">
        <f>IF(ISERROR(MATCH(CK$1,'CSC Mitre'!BT$1:BT$220,0)),"",VLOOKUP(CK$1,'Tactic Recode'!$A$1:$B$547,2,FALSE))</f>
        <v/>
      </c>
      <c r="CL73" t="str">
        <f>IF(ISERROR(MATCH(CL$1,'CSC Mitre'!BT$1:BT$220,0)),"",VLOOKUP(CL$1,'Tactic Recode'!$A$1:$B$547,2,FALSE))</f>
        <v/>
      </c>
      <c r="CM73" t="str">
        <f>IF(ISERROR(MATCH(CM$1,'CSC Mitre'!BT$1:BT$220,0)),"",VLOOKUP(CM$1,'Tactic Recode'!$A$1:$B$547,2,FALSE))</f>
        <v/>
      </c>
      <c r="CN73" t="str">
        <f>IF(ISERROR(MATCH(CN$1,'CSC Mitre'!BT$1:BT$220,0)),"",VLOOKUP(CN$1,'Tactic Recode'!$A$1:$B$547,2,FALSE))</f>
        <v/>
      </c>
      <c r="CO73" t="str">
        <f>IF(ISERROR(MATCH(CO$1,'CSC Mitre'!BT$1:BT$220,0)),"",VLOOKUP(CO$1,'Tactic Recode'!$A$1:$B$547,2,FALSE))</f>
        <v/>
      </c>
      <c r="CP73" t="str">
        <f>IF(ISERROR(MATCH(CP$1,'CSC Mitre'!BT$1:BT$220,0)),"",VLOOKUP(CP$1,'Tactic Recode'!$A$1:$B$547,2,FALSE))</f>
        <v/>
      </c>
      <c r="CQ73" t="str">
        <f>IF(ISERROR(MATCH(CQ$1,'CSC Mitre'!BT$1:BT$220,0)),"",VLOOKUP(CQ$1,'Tactic Recode'!$A$1:$B$547,2,FALSE))</f>
        <v/>
      </c>
      <c r="CR73" t="str">
        <f>IF(ISERROR(MATCH(CR$1,'CSC Mitre'!BT$1:BT$220,0)),"",VLOOKUP(CR$1,'Tactic Recode'!$A$1:$B$547,2,FALSE))</f>
        <v/>
      </c>
      <c r="CS73" t="str">
        <f>IF(ISERROR(MATCH(CS$1,'CSC Mitre'!BT$1:BT$220,0)),"",VLOOKUP(CS$1,'Tactic Recode'!$A$1:$B$547,2,FALSE))</f>
        <v/>
      </c>
      <c r="CT73" t="str">
        <f>IF(ISERROR(MATCH(CT$1,'CSC Mitre'!BT$1:BT$220,0)),"",VLOOKUP(CT$1,'Tactic Recode'!$A$1:$B$547,2,FALSE))</f>
        <v/>
      </c>
      <c r="CU73" t="str">
        <f>IF(ISERROR(MATCH(CU$1,'CSC Mitre'!BT$1:BT$220,0)),"",VLOOKUP(CU$1,'Tactic Recode'!$A$1:$B$547,2,FALSE))</f>
        <v/>
      </c>
      <c r="CV73" t="str">
        <f>IF(ISERROR(MATCH(CV$1,'CSC Mitre'!BT$1:BT$220,0)),"",VLOOKUP(CV$1,'Tactic Recode'!$A$1:$B$547,2,FALSE))</f>
        <v/>
      </c>
      <c r="CW73" t="str">
        <f>IF(ISERROR(MATCH(CW$1,'CSC Mitre'!BT$1:BT$220,0)),"",VLOOKUP(CW$1,'Tactic Recode'!$A$1:$B$547,2,FALSE))</f>
        <v/>
      </c>
      <c r="CX73" t="str">
        <f>IF(ISERROR(MATCH(CX$1,'CSC Mitre'!BT$1:BT$220,0)),"",VLOOKUP(CX$1,'Tactic Recode'!$A$1:$B$547,2,FALSE))</f>
        <v/>
      </c>
      <c r="CY73" t="str">
        <f>IF(ISERROR(MATCH(CY$1,'CSC Mitre'!BT$1:BT$220,0)),"",VLOOKUP(CY$1,'Tactic Recode'!$A$1:$B$547,2,FALSE))</f>
        <v/>
      </c>
      <c r="CZ73" t="str">
        <f>IF(ISERROR(MATCH(CZ$1,'CSC Mitre'!BT$1:BT$220,0)),"",VLOOKUP(CZ$1,'Tactic Recode'!$A$1:$B$547,2,FALSE))</f>
        <v/>
      </c>
      <c r="DA73" t="str">
        <f>IF(ISERROR(MATCH(DA$1,'CSC Mitre'!BT$1:BT$220,0)),"",VLOOKUP(DA$1,'Tactic Recode'!$A$1:$B$547,2,FALSE))</f>
        <v/>
      </c>
      <c r="DB73" t="str">
        <f>IF(ISERROR(MATCH(DB$1,'CSC Mitre'!BT$1:BT$220,0)),"",VLOOKUP(DB$1,'Tactic Recode'!$A$1:$B$547,2,FALSE))</f>
        <v/>
      </c>
      <c r="DC73" t="str">
        <f>IF(ISERROR(MATCH(DC$1,'CSC Mitre'!BT$1:BT$220,0)),"",VLOOKUP(DC$1,'Tactic Recode'!$A$1:$B$547,2,FALSE))</f>
        <v/>
      </c>
      <c r="DD73" t="str">
        <f>IF(ISERROR(MATCH(DD$1,'CSC Mitre'!BT$1:BT$220,0)),"",VLOOKUP(DD$1,'Tactic Recode'!$A$1:$B$547,2,FALSE))</f>
        <v/>
      </c>
      <c r="DE73" t="str">
        <f>IF(ISERROR(MATCH(DE$1,'CSC Mitre'!BT$1:BT$220,0)),"",VLOOKUP(DE$1,'Tactic Recode'!$A$1:$B$547,2,FALSE))</f>
        <v/>
      </c>
      <c r="DF73" t="str">
        <f>IF(ISERROR(MATCH(DF$1,'CSC Mitre'!BT$1:BT$220,0)),"",VLOOKUP(DF$1,'Tactic Recode'!$A$1:$B$547,2,FALSE))</f>
        <v/>
      </c>
      <c r="DG73" t="str">
        <f>IF(ISERROR(MATCH(DG$1,'CSC Mitre'!BT$1:BT$220,0)),"",VLOOKUP(DG$1,'Tactic Recode'!$A$1:$B$547,2,FALSE))</f>
        <v/>
      </c>
      <c r="DH73" t="str">
        <f>IF(ISERROR(MATCH(DH$1,'CSC Mitre'!BT$1:BT$220,0)),"",VLOOKUP(DH$1,'Tactic Recode'!$A$1:$B$547,2,FALSE))</f>
        <v/>
      </c>
      <c r="DI73" t="str">
        <f>IF(ISERROR(MATCH(DI$1,'CSC Mitre'!BT$1:BT$220,0)),"",VLOOKUP(DI$1,'Tactic Recode'!$A$1:$B$547,2,FALSE))</f>
        <v/>
      </c>
      <c r="DJ73" t="str">
        <f>IF(ISERROR(MATCH(DJ$1,'CSC Mitre'!BT$1:BT$220,0)),"",VLOOKUP(DJ$1,'Tactic Recode'!$A$1:$B$547,2,FALSE))</f>
        <v/>
      </c>
      <c r="DK73" t="str">
        <f>IF(ISERROR(MATCH(DK$1,'CSC Mitre'!BT$1:BT$220,0)),"",VLOOKUP(DK$1,'Tactic Recode'!$A$1:$B$547,2,FALSE))</f>
        <v/>
      </c>
      <c r="DL73" t="str">
        <f>IF(ISERROR(MATCH(DL$1,'CSC Mitre'!BT$1:BT$220,0)),"",VLOOKUP(DL$1,'Tactic Recode'!$A$1:$B$547,2,FALSE))</f>
        <v/>
      </c>
      <c r="DM73" t="str">
        <f>IF(ISERROR(MATCH(DM$1,'CSC Mitre'!BT$1:BT$220,0)),"",VLOOKUP(DM$1,'Tactic Recode'!$A$1:$B$547,2,FALSE))</f>
        <v/>
      </c>
      <c r="DN73" t="str">
        <f>IF(ISERROR(MATCH(DN$1,'CSC Mitre'!BT$1:BT$220,0)),"",VLOOKUP(DN$1,'Tactic Recode'!$A$1:$B$547,2,FALSE))</f>
        <v/>
      </c>
      <c r="DO73" t="str">
        <f>IF(ISERROR(MATCH(DO$1,'CSC Mitre'!BT$1:BT$220,0)),"",VLOOKUP(DO$1,'Tactic Recode'!$A$1:$B$547,2,FALSE))</f>
        <v/>
      </c>
      <c r="DP73" t="str">
        <f>IF(ISERROR(MATCH(DP$1,'CSC Mitre'!BT$1:BT$220,0)),"",VLOOKUP(DP$1,'Tactic Recode'!$A$1:$B$547,2,FALSE))</f>
        <v/>
      </c>
      <c r="DQ73" t="str">
        <f>IF(ISERROR(MATCH(DQ$1,'CSC Mitre'!BT$1:BT$220,0)),"",VLOOKUP(DQ$1,'Tactic Recode'!$A$1:$B$547,2,FALSE))</f>
        <v/>
      </c>
      <c r="DR73" t="str">
        <f>IF(ISERROR(MATCH(DR$1,'CSC Mitre'!BT$1:BT$220,0)),"",VLOOKUP(DR$1,'Tactic Recode'!$A$1:$B$547,2,FALSE))</f>
        <v/>
      </c>
      <c r="DS73" t="str">
        <f>IF(ISERROR(MATCH(DS$1,'CSC Mitre'!BT$1:BT$220,0)),"",VLOOKUP(DS$1,'Tactic Recode'!$A$1:$B$547,2,FALSE))</f>
        <v/>
      </c>
      <c r="DT73" t="str">
        <f>IF(ISERROR(MATCH(DT$1,'CSC Mitre'!BT$1:BT$220,0)),"",VLOOKUP(DT$1,'Tactic Recode'!$A$1:$B$547,2,FALSE))</f>
        <v/>
      </c>
      <c r="DU73" t="str">
        <f>IF(ISERROR(MATCH(DU$1,'CSC Mitre'!BT$1:BT$220,0)),"",VLOOKUP(DU$1,'Tactic Recode'!$A$1:$B$547,2,FALSE))</f>
        <v/>
      </c>
      <c r="DV73" t="str">
        <f>IF(ISERROR(MATCH(DV$1,'CSC Mitre'!BT$1:BT$220,0)),"",VLOOKUP(DV$1,'Tactic Recode'!$A$1:$B$547,2,FALSE))</f>
        <v/>
      </c>
      <c r="DW73" t="str">
        <f>IF(ISERROR(MATCH(DW$1,'CSC Mitre'!BT$1:BT$220,0)),"",VLOOKUP(DW$1,'Tactic Recode'!$A$1:$B$547,2,FALSE))</f>
        <v/>
      </c>
      <c r="DX73" t="str">
        <f>IF(ISERROR(MATCH(DX$1,'CSC Mitre'!BT$1:BT$220,0)),"",VLOOKUP(DX$1,'Tactic Recode'!$A$1:$B$547,2,FALSE))</f>
        <v/>
      </c>
      <c r="DY73" t="str">
        <f>IF(ISERROR(MATCH(DY$1,'CSC Mitre'!BT$1:BT$220,0)),"",VLOOKUP(DY$1,'Tactic Recode'!$A$1:$B$547,2,FALSE))</f>
        <v/>
      </c>
      <c r="DZ73" t="str">
        <f>IF(ISERROR(MATCH(DZ$1,'CSC Mitre'!BT$1:BT$220,0)),"",VLOOKUP(DZ$1,'Tactic Recode'!$A$1:$B$547,2,FALSE))</f>
        <v/>
      </c>
      <c r="EA73" t="str">
        <f>IF(ISERROR(MATCH(EA$1,'CSC Mitre'!BT$1:BT$220,0)),"",VLOOKUP(EA$1,'Tactic Recode'!$A$1:$B$547,2,FALSE))</f>
        <v/>
      </c>
      <c r="EB73" t="str">
        <f>IF(ISERROR(MATCH(EB$1,'CSC Mitre'!BT$1:BT$220,0)),"",VLOOKUP(EB$1,'Tactic Recode'!$A$1:$B$547,2,FALSE))</f>
        <v/>
      </c>
      <c r="EC73" t="str">
        <f>IF(ISERROR(MATCH(EC$1,'CSC Mitre'!BT$1:BT$220,0)),"",VLOOKUP(EC$1,'Tactic Recode'!$A$1:$B$547,2,FALSE))</f>
        <v/>
      </c>
      <c r="ED73" t="str">
        <f>IF(ISERROR(MATCH(ED$1,'CSC Mitre'!BT$1:BT$220,0)),"",VLOOKUP(ED$1,'Tactic Recode'!$A$1:$B$547,2,FALSE))</f>
        <v/>
      </c>
      <c r="EE73" t="str">
        <f>IF(ISERROR(MATCH(EE$1,'CSC Mitre'!BT$1:BT$220,0)),"",VLOOKUP(EE$1,'Tactic Recode'!$A$1:$B$547,2,FALSE))</f>
        <v/>
      </c>
      <c r="EF73" t="str">
        <f>IF(ISERROR(MATCH(EF$1,'CSC Mitre'!BT$1:BT$220,0)),"",VLOOKUP(EF$1,'Tactic Recode'!$A$1:$B$547,2,FALSE))</f>
        <v/>
      </c>
      <c r="EG73" t="str">
        <f>IF(ISERROR(MATCH(EG$1,'CSC Mitre'!BT$1:BT$220,0)),"",VLOOKUP(EG$1,'Tactic Recode'!$A$1:$B$547,2,FALSE))</f>
        <v/>
      </c>
      <c r="EH73" t="str">
        <f>IF(ISERROR(MATCH(EH$1,'CSC Mitre'!BT$1:BT$220,0)),"",VLOOKUP(EH$1,'Tactic Recode'!$A$1:$B$547,2,FALSE))</f>
        <v/>
      </c>
      <c r="EI73" t="str">
        <f>IF(ISERROR(MATCH(EI$1,'CSC Mitre'!BT$1:BT$220,0)),"",VLOOKUP(EI$1,'Tactic Recode'!$A$1:$B$547,2,FALSE))</f>
        <v/>
      </c>
      <c r="EJ73" t="str">
        <f>IF(ISERROR(MATCH(EJ$1,'CSC Mitre'!BT$1:BT$220,0)),"",VLOOKUP(EJ$1,'Tactic Recode'!$A$1:$B$547,2,FALSE))</f>
        <v/>
      </c>
      <c r="EK73" t="str">
        <f>IF(ISERROR(MATCH(EK$1,'CSC Mitre'!BT$1:BT$220,0)),"",VLOOKUP(EK$1,'Tactic Recode'!$A$1:$B$547,2,FALSE))</f>
        <v/>
      </c>
      <c r="EL73" t="str">
        <f>IF(ISERROR(MATCH(EL$1,'CSC Mitre'!BT$1:BT$220,0)),"",VLOOKUP(EL$1,'Tactic Recode'!$A$1:$B$547,2,FALSE))</f>
        <v/>
      </c>
      <c r="EM73" t="str">
        <f>IF(ISERROR(MATCH(EM$1,'CSC Mitre'!BT$1:BT$220,0)),"",VLOOKUP(EM$1,'Tactic Recode'!$A$1:$B$547,2,FALSE))</f>
        <v/>
      </c>
      <c r="EN73" t="str">
        <f>IF(ISERROR(MATCH(EN$1,'CSC Mitre'!BT$1:BT$220,0)),"",VLOOKUP(EN$1,'Tactic Recode'!$A$1:$B$547,2,FALSE))</f>
        <v/>
      </c>
      <c r="EO73" t="str">
        <f>IF(ISERROR(MATCH(EO$1,'CSC Mitre'!BT$1:BT$220,0)),"",VLOOKUP(EO$1,'Tactic Recode'!$A$1:$B$547,2,FALSE))</f>
        <v/>
      </c>
      <c r="EP73" t="str">
        <f>IF(ISERROR(MATCH(EP$1,'CSC Mitre'!BT$1:BT$220,0)),"",VLOOKUP(EP$1,'Tactic Recode'!$A$1:$B$547,2,FALSE))</f>
        <v/>
      </c>
      <c r="EQ73" t="str">
        <f>IF(ISERROR(MATCH(EQ$1,'CSC Mitre'!BT$1:BT$220,0)),"",VLOOKUP(EQ$1,'Tactic Recode'!$A$1:$B$547,2,FALSE))</f>
        <v/>
      </c>
      <c r="ER73" t="str">
        <f>IF(ISERROR(MATCH(ER$1,'CSC Mitre'!BT$1:BT$220,0)),"",VLOOKUP(ER$1,'Tactic Recode'!$A$1:$B$547,2,FALSE))</f>
        <v/>
      </c>
      <c r="ES73" t="str">
        <f>IF(ISERROR(MATCH(ES$1,'CSC Mitre'!BT$1:BT$220,0)),"",VLOOKUP(ES$1,'Tactic Recode'!$A$1:$B$547,2,FALSE))</f>
        <v/>
      </c>
      <c r="ET73" t="str">
        <f>IF(ISERROR(MATCH(ET$1,'CSC Mitre'!BT$1:BT$220,0)),"",VLOOKUP(ET$1,'Tactic Recode'!$A$1:$B$547,2,FALSE))</f>
        <v/>
      </c>
      <c r="EU73" t="str">
        <f>IF(ISERROR(MATCH(EU$1,'CSC Mitre'!BT$1:BT$220,0)),"",VLOOKUP(EU$1,'Tactic Recode'!$A$1:$B$547,2,FALSE))</f>
        <v/>
      </c>
      <c r="EV73" t="str">
        <f>IF(ISERROR(MATCH(EV$1,'CSC Mitre'!BT$1:BT$220,0)),"",VLOOKUP(EV$1,'Tactic Recode'!$A$1:$B$547,2,FALSE))</f>
        <v/>
      </c>
      <c r="EW73" t="str">
        <f>IF(ISERROR(MATCH(EW$1,'CSC Mitre'!BT$1:BT$220,0)),"",VLOOKUP(EW$1,'Tactic Recode'!$A$1:$B$547,2,FALSE))</f>
        <v/>
      </c>
      <c r="EX73" t="str">
        <f>IF(ISERROR(MATCH(EX$1,'CSC Mitre'!BT$1:BT$220,0)),"",VLOOKUP(EX$1,'Tactic Recode'!$A$1:$B$547,2,FALSE))</f>
        <v/>
      </c>
      <c r="EY73" t="str">
        <f>IF(ISERROR(MATCH(EY$1,'CSC Mitre'!BT$1:BT$220,0)),"",VLOOKUP(EY$1,'Tactic Recode'!$A$1:$B$547,2,FALSE))</f>
        <v/>
      </c>
      <c r="EZ73" t="str">
        <f>IF(ISERROR(MATCH(EZ$1,'CSC Mitre'!BT$1:BT$220,0)),"",VLOOKUP(EZ$1,'Tactic Recode'!$A$1:$B$547,2,FALSE))</f>
        <v/>
      </c>
      <c r="FA73" t="str">
        <f>IF(ISERROR(MATCH(FA$1,'CSC Mitre'!BT$1:BT$220,0)),"",VLOOKUP(FA$1,'Tactic Recode'!$A$1:$B$547,2,FALSE))</f>
        <v/>
      </c>
      <c r="FB73" t="str">
        <f>IF(ISERROR(MATCH(FB$1,'CSC Mitre'!BT$1:BT$220,0)),"",VLOOKUP(FB$1,'Tactic Recode'!$A$1:$B$547,2,FALSE))</f>
        <v/>
      </c>
      <c r="FC73" t="str">
        <f>IF(ISERROR(MATCH(FC$1,'CSC Mitre'!BT$1:BT$220,0)),"",VLOOKUP(FC$1,'Tactic Recode'!$A$1:$B$547,2,FALSE))</f>
        <v/>
      </c>
      <c r="FD73" t="str">
        <f>IF(ISERROR(MATCH(FD$1,'CSC Mitre'!BT$1:BT$220,0)),"",VLOOKUP(FD$1,'Tactic Recode'!$A$1:$B$547,2,FALSE))</f>
        <v/>
      </c>
      <c r="FE73" t="str">
        <f>IF(ISERROR(MATCH(FE$1,'CSC Mitre'!BT$1:BT$220,0)),"",VLOOKUP(FE$1,'Tactic Recode'!$A$1:$B$547,2,FALSE))</f>
        <v/>
      </c>
      <c r="FF73" t="str">
        <f>IF(ISERROR(MATCH(FF$1,'CSC Mitre'!BT$1:BT$220,0)),"",VLOOKUP(FF$1,'Tactic Recode'!$A$1:$B$547,2,FALSE))</f>
        <v/>
      </c>
      <c r="FG73" t="str">
        <f>IF(ISERROR(MATCH(FG$1,'CSC Mitre'!BT$1:BT$220,0)),"",VLOOKUP(FG$1,'Tactic Recode'!$A$1:$B$547,2,FALSE))</f>
        <v/>
      </c>
      <c r="FH73" t="str">
        <f>IF(ISERROR(MATCH(FH$1,'CSC Mitre'!BT$1:BT$220,0)),"",VLOOKUP(FH$1,'Tactic Recode'!$A$1:$B$547,2,FALSE))</f>
        <v/>
      </c>
      <c r="FI73" t="str">
        <f>IF(ISERROR(MATCH(FI$1,'CSC Mitre'!BT$1:BT$220,0)),"",VLOOKUP(FI$1,'Tactic Recode'!$A$1:$B$547,2,FALSE))</f>
        <v/>
      </c>
      <c r="FJ73" t="str">
        <f>IF(ISERROR(MATCH(FJ$1,'CSC Mitre'!BT$1:BT$220,0)),"",VLOOKUP(FJ$1,'Tactic Recode'!$A$1:$B$547,2,FALSE))</f>
        <v/>
      </c>
      <c r="FK73" t="str">
        <f>IF(ISERROR(MATCH(FK$1,'CSC Mitre'!BT$1:BT$220,0)),"",VLOOKUP(FK$1,'Tactic Recode'!$A$1:$B$547,2,FALSE))</f>
        <v/>
      </c>
      <c r="FL73" t="str">
        <f>IF(ISERROR(MATCH(FL$1,'CSC Mitre'!BT$1:BT$220,0)),"",VLOOKUP(FL$1,'Tactic Recode'!$A$1:$B$547,2,FALSE))</f>
        <v/>
      </c>
      <c r="FM73" t="str">
        <f>IF(ISERROR(MATCH(FM$1,'CSC Mitre'!BT$1:BT$220,0)),"",VLOOKUP(FM$1,'Tactic Recode'!$A$1:$B$547,2,FALSE))</f>
        <v/>
      </c>
      <c r="FN73" t="str">
        <f>IF(ISERROR(MATCH(FN$1,'CSC Mitre'!BT$1:BT$220,0)),"",VLOOKUP(FN$1,'Tactic Recode'!$A$1:$B$547,2,FALSE))</f>
        <v/>
      </c>
      <c r="FO73" t="str">
        <f>IF(ISERROR(MATCH(FO$1,'CSC Mitre'!BT$1:BT$220,0)),"",VLOOKUP(FO$1,'Tactic Recode'!$A$1:$B$547,2,FALSE))</f>
        <v/>
      </c>
      <c r="FP73" t="str">
        <f>IF(ISERROR(MATCH(FP$1,'CSC Mitre'!BT$1:BT$220,0)),"",VLOOKUP(FP$1,'Tactic Recode'!$A$1:$B$547,2,FALSE))</f>
        <v/>
      </c>
      <c r="FQ73" t="str">
        <f>IF(ISERROR(MATCH(FQ$1,'CSC Mitre'!BT$1:BT$220,0)),"",VLOOKUP(FQ$1,'Tactic Recode'!$A$1:$B$547,2,FALSE))</f>
        <v/>
      </c>
      <c r="FR73" t="str">
        <f>IF(ISERROR(MATCH(FR$1,'CSC Mitre'!BT$1:BT$220,0)),"",VLOOKUP(FR$1,'Tactic Recode'!$A$1:$B$547,2,FALSE))</f>
        <v/>
      </c>
      <c r="FS73" t="str">
        <f>IF(ISERROR(MATCH(FS$1,'CSC Mitre'!BT$1:BT$220,0)),"",VLOOKUP(FS$1,'Tactic Recode'!$A$1:$B$547,2,FALSE))</f>
        <v/>
      </c>
      <c r="FT73" t="str">
        <f>IF(ISERROR(MATCH(FT$1,'CSC Mitre'!BT$1:BT$220,0)),"",VLOOKUP(FT$1,'Tactic Recode'!$A$1:$B$547,2,FALSE))</f>
        <v/>
      </c>
      <c r="FU73" t="str">
        <f>IF(ISERROR(MATCH(FU$1,'CSC Mitre'!BT$1:BT$220,0)),"",VLOOKUP(FU$1,'Tactic Recode'!$A$1:$B$547,2,FALSE))</f>
        <v/>
      </c>
      <c r="FV73" t="str">
        <f>IF(ISERROR(MATCH(FV$1,'CSC Mitre'!BT$1:BT$220,0)),"",VLOOKUP(FV$1,'Tactic Recode'!$A$1:$B$547,2,FALSE))</f>
        <v/>
      </c>
      <c r="FW73" t="str">
        <f>IF(ISERROR(MATCH(FW$1,'CSC Mitre'!BT$1:BT$220,0)),"",VLOOKUP(FW$1,'Tactic Recode'!$A$1:$B$547,2,FALSE))</f>
        <v/>
      </c>
      <c r="FX73" t="str">
        <f>IF(ISERROR(MATCH(FX$1,'CSC Mitre'!BT$1:BT$220,0)),"",VLOOKUP(FX$1,'Tactic Recode'!$A$1:$B$547,2,FALSE))</f>
        <v/>
      </c>
      <c r="FY73" t="str">
        <f>IF(ISERROR(MATCH(FY$1,'CSC Mitre'!BT$1:BT$220,0)),"",VLOOKUP(FY$1,'Tactic Recode'!$A$1:$B$547,2,FALSE))</f>
        <v/>
      </c>
      <c r="FZ73" t="str">
        <f>IF(ISERROR(MATCH(FZ$1,'CSC Mitre'!BT$1:BT$220,0)),"",VLOOKUP(FZ$1,'Tactic Recode'!$A$1:$B$547,2,FALSE))</f>
        <v/>
      </c>
      <c r="GA73" t="str">
        <f>IF(ISERROR(MATCH(GA$1,'CSC Mitre'!BT$1:BT$220,0)),"",VLOOKUP(GA$1,'Tactic Recode'!$A$1:$B$547,2,FALSE))</f>
        <v/>
      </c>
      <c r="GB73" t="str">
        <f>IF(ISERROR(MATCH(GB$1,'CSC Mitre'!BT$1:BT$220,0)),"",VLOOKUP(GB$1,'Tactic Recode'!$A$1:$B$547,2,FALSE))</f>
        <v/>
      </c>
      <c r="GC73" t="str">
        <f>IF(ISERROR(MATCH(GC$1,'CSC Mitre'!BT$1:BT$220,0)),"",VLOOKUP(GC$1,'Tactic Recode'!$A$1:$B$547,2,FALSE))</f>
        <v/>
      </c>
      <c r="GD73" t="str">
        <f>IF(ISERROR(MATCH(GD$1,'CSC Mitre'!BT$1:BT$220,0)),"",VLOOKUP(GD$1,'Tactic Recode'!$A$1:$B$547,2,FALSE))</f>
        <v/>
      </c>
      <c r="GE73" t="str">
        <f>IF(ISERROR(MATCH(GE$1,'CSC Mitre'!BT$1:BT$220,0)),"",VLOOKUP(GE$1,'Tactic Recode'!$A$1:$B$547,2,FALSE))</f>
        <v/>
      </c>
      <c r="GF73" t="str">
        <f>IF(ISERROR(MATCH(GF$1,'CSC Mitre'!BT$1:BT$220,0)),"",VLOOKUP(GF$1,'Tactic Recode'!$A$1:$B$547,2,FALSE))</f>
        <v/>
      </c>
      <c r="GG73" t="str">
        <f>IF(ISERROR(MATCH(GG$1,'CSC Mitre'!BT$1:BT$220,0)),"",VLOOKUP(GG$1,'Tactic Recode'!$A$1:$B$547,2,FALSE))</f>
        <v/>
      </c>
      <c r="GH73" t="str">
        <f>IF(ISERROR(MATCH(GH$1,'CSC Mitre'!BT$1:BT$220,0)),"",VLOOKUP(GH$1,'Tactic Recode'!$A$1:$B$547,2,FALSE))</f>
        <v/>
      </c>
      <c r="GI73" t="str">
        <f>IF(ISERROR(MATCH(GI$1,'CSC Mitre'!BT$1:BT$220,0)),"",VLOOKUP(GI$1,'Tactic Recode'!$A$1:$B$547,2,FALSE))</f>
        <v/>
      </c>
      <c r="GJ73" t="str">
        <f>IF(ISERROR(MATCH(GJ$1,'CSC Mitre'!BT$1:BT$220,0)),"",VLOOKUP(GJ$1,'Tactic Recode'!$A$1:$B$547,2,FALSE))</f>
        <v/>
      </c>
      <c r="GK73" t="str">
        <f>IF(ISERROR(MATCH(GK$1,'CSC Mitre'!BT$1:BT$220,0)),"",VLOOKUP(GK$1,'Tactic Recode'!$A$1:$B$547,2,FALSE))</f>
        <v/>
      </c>
      <c r="GL73" t="str">
        <f>IF(ISERROR(MATCH(GL$1,'CSC Mitre'!BT$1:BT$220,0)),"",VLOOKUP(GL$1,'Tactic Recode'!$A$1:$B$547,2,FALSE))</f>
        <v/>
      </c>
      <c r="GM73" t="str">
        <f>IF(ISERROR(MATCH(GM$1,'CSC Mitre'!BT$1:BT$220,0)),"",VLOOKUP(GM$1,'Tactic Recode'!$A$1:$B$547,2,FALSE))</f>
        <v/>
      </c>
      <c r="GN73" t="str">
        <f>IF(ISERROR(MATCH(GN$1,'CSC Mitre'!BT$1:BT$220,0)),"",VLOOKUP(GN$1,'Tactic Recode'!$A$1:$B$547,2,FALSE))</f>
        <v/>
      </c>
      <c r="GO73" t="str">
        <f>IF(ISERROR(MATCH(GO$1,'CSC Mitre'!BT$1:BT$220,0)),"",VLOOKUP(GO$1,'Tactic Recode'!$A$1:$B$547,2,FALSE))</f>
        <v/>
      </c>
      <c r="GP73" t="str">
        <f>IF(ISERROR(MATCH(GP$1,'CSC Mitre'!BT$1:BT$220,0)),"",VLOOKUP(GP$1,'Tactic Recode'!$A$1:$B$547,2,FALSE))</f>
        <v/>
      </c>
      <c r="GQ73" t="str">
        <f>IF(ISERROR(MATCH(GQ$1,'CSC Mitre'!BT$1:BT$220,0)),"",VLOOKUP(GQ$1,'Tactic Recode'!$A$1:$B$547,2,FALSE))</f>
        <v/>
      </c>
      <c r="GR73" t="str">
        <f>IF(ISERROR(MATCH(GR$1,'CSC Mitre'!BT$1:BT$220,0)),"",VLOOKUP(GR$1,'Tactic Recode'!$A$1:$B$547,2,FALSE))</f>
        <v/>
      </c>
      <c r="GS73" t="str">
        <f>IF(ISERROR(MATCH(GS$1,'CSC Mitre'!BT$1:BT$220,0)),"",VLOOKUP(GS$1,'Tactic Recode'!$A$1:$B$547,2,FALSE))</f>
        <v/>
      </c>
      <c r="GT73" t="str">
        <f>IF(ISERROR(MATCH(GT$1,'CSC Mitre'!BT$1:BT$220,0)),"",VLOOKUP(GT$1,'Tactic Recode'!$A$1:$B$547,2,FALSE))</f>
        <v/>
      </c>
      <c r="GU73" t="str">
        <f>IF(ISERROR(MATCH(GU$1,'CSC Mitre'!BT$1:BT$220,0)),"",VLOOKUP(GU$1,'Tactic Recode'!$A$1:$B$547,2,FALSE))</f>
        <v/>
      </c>
      <c r="GV73" t="str">
        <f>IF(ISERROR(MATCH(GV$1,'CSC Mitre'!BT$1:BT$220,0)),"",VLOOKUP(GV$1,'Tactic Recode'!$A$1:$B$547,2,FALSE))</f>
        <v/>
      </c>
      <c r="GW73" t="str">
        <f>IF(ISERROR(MATCH(GW$1,'CSC Mitre'!BT$1:BT$220,0)),"",VLOOKUP(GW$1,'Tactic Recode'!$A$1:$B$547,2,FALSE))</f>
        <v/>
      </c>
      <c r="GX73" t="str">
        <f>IF(ISERROR(MATCH(GX$1,'CSC Mitre'!BT$1:BT$220,0)),"",VLOOKUP(GX$1,'Tactic Recode'!$A$1:$B$547,2,FALSE))</f>
        <v/>
      </c>
      <c r="GY73" t="str">
        <f>IF(ISERROR(MATCH(GY$1,'CSC Mitre'!BT$1:BT$220,0)),"",VLOOKUP(GY$1,'Tactic Recode'!$A$1:$B$547,2,FALSE))</f>
        <v/>
      </c>
      <c r="GZ73" t="str">
        <f>IF(ISERROR(MATCH(GZ$1,'CSC Mitre'!BT$1:BT$220,0)),"",VLOOKUP(GZ$1,'Tactic Recode'!$A$1:$B$547,2,FALSE))</f>
        <v>Initial Access</v>
      </c>
      <c r="HA73" t="str">
        <f>IF(ISERROR(MATCH(HA$1,'CSC Mitre'!BT$1:BT$220,0)),"",VLOOKUP(HA$1,'Tactic Recode'!$A$1:$B$547,2,FALSE))</f>
        <v/>
      </c>
      <c r="HB73" t="str">
        <f>IF(ISERROR(MATCH(HB$1,'CSC Mitre'!BT$1:BT$220,0)),"",VLOOKUP(HB$1,'Tactic Recode'!$A$1:$B$547,2,FALSE))</f>
        <v/>
      </c>
      <c r="HC73" t="str">
        <f>IF(ISERROR(MATCH(HC$1,'CSC Mitre'!BT$1:BT$220,0)),"",VLOOKUP(HC$1,'Tactic Recode'!$A$1:$B$547,2,FALSE))</f>
        <v/>
      </c>
      <c r="HD73" t="str">
        <f>IF(ISERROR(MATCH(HD$1,'CSC Mitre'!BT$1:BT$220,0)),"",VLOOKUP(HD$1,'Tactic Recode'!$A$1:$B$547,2,FALSE))</f>
        <v/>
      </c>
      <c r="HE73" t="str">
        <f>IF(ISERROR(MATCH(HE$1,'CSC Mitre'!BT$1:BT$220,0)),"",VLOOKUP(HE$1,'Tactic Recode'!$A$1:$B$547,2,FALSE))</f>
        <v/>
      </c>
      <c r="HF73" t="str">
        <f>IF(ISERROR(MATCH(HF$1,'CSC Mitre'!BT$1:BT$220,0)),"",VLOOKUP(HF$1,'Tactic Recode'!$A$1:$B$547,2,FALSE))</f>
        <v/>
      </c>
      <c r="HG73" t="str">
        <f>IF(ISERROR(MATCH(HG$1,'CSC Mitre'!BT$1:BT$220,0)),"",VLOOKUP(HG$1,'Tactic Recode'!$A$1:$B$547,2,FALSE))</f>
        <v/>
      </c>
      <c r="HH73" t="str">
        <f>IF(ISERROR(MATCH(HH$1,'CSC Mitre'!BT$1:BT$220,0)),"",VLOOKUP(HH$1,'Tactic Recode'!$A$1:$B$547,2,FALSE))</f>
        <v/>
      </c>
      <c r="HI73" t="str">
        <f>IF(ISERROR(MATCH(HI$1,'CSC Mitre'!BT$1:BT$220,0)),"",VLOOKUP(HI$1,'Tactic Recode'!$A$1:$B$547,2,FALSE))</f>
        <v/>
      </c>
      <c r="HJ73" t="str">
        <f>IF(ISERROR(MATCH(HJ$1,'CSC Mitre'!BT$1:BT$220,0)),"",VLOOKUP(HJ$1,'Tactic Recode'!$A$1:$B$547,2,FALSE))</f>
        <v/>
      </c>
      <c r="HK73" t="str">
        <f>IF(ISERROR(MATCH(HK$1,'CSC Mitre'!BT$1:BT$220,0)),"",VLOOKUP(HK$1,'Tactic Recode'!$A$1:$B$547,2,FALSE))</f>
        <v/>
      </c>
      <c r="HL73" t="str">
        <f>IF(ISERROR(MATCH(HL$1,'CSC Mitre'!BT$1:BT$220,0)),"",VLOOKUP(HL$1,'Tactic Recode'!$A$1:$B$547,2,FALSE))</f>
        <v/>
      </c>
      <c r="HM73" t="str">
        <f>IF(ISERROR(MATCH(HM$1,'CSC Mitre'!BT$1:BT$220,0)),"",VLOOKUP(HM$1,'Tactic Recode'!$A$1:$B$547,2,FALSE))</f>
        <v/>
      </c>
      <c r="HN73" t="str">
        <f>IF(ISERROR(MATCH(HN$1,'CSC Mitre'!BT$1:BT$220,0)),"",VLOOKUP(HN$1,'Tactic Recode'!$A$1:$B$547,2,FALSE))</f>
        <v/>
      </c>
      <c r="HO73" t="str">
        <f>IF(ISERROR(MATCH(HO$1,'CSC Mitre'!BT$1:BT$220,0)),"",VLOOKUP(HO$1,'Tactic Recode'!$A$1:$B$547,2,FALSE))</f>
        <v/>
      </c>
      <c r="HP73" t="str">
        <f>IF(ISERROR(MATCH(HP$1,'CSC Mitre'!BT$1:BT$220,0)),"",VLOOKUP(HP$1,'Tactic Recode'!$A$1:$B$547,2,FALSE))</f>
        <v/>
      </c>
      <c r="HQ73" t="str">
        <f>IF(ISERROR(MATCH(HQ$1,'CSC Mitre'!BT$1:BT$220,0)),"",VLOOKUP(HQ$1,'Tactic Recode'!$A$1:$B$547,2,FALSE))</f>
        <v/>
      </c>
      <c r="HR73" t="str">
        <f>IF(ISERROR(MATCH(HR$1,'CSC Mitre'!BT$1:BT$220,0)),"",VLOOKUP(HR$1,'Tactic Recode'!$A$1:$B$547,2,FALSE))</f>
        <v/>
      </c>
      <c r="HS73" t="str">
        <f>IF(ISERROR(MATCH(HS$1,'CSC Mitre'!BT$1:BT$220,0)),"",VLOOKUP(HS$1,'Tactic Recode'!$A$1:$B$547,2,FALSE))</f>
        <v/>
      </c>
      <c r="HT73" t="str">
        <f>IF(ISERROR(MATCH(HT$1,'CSC Mitre'!BT$1:BT$220,0)),"",VLOOKUP(HT$1,'Tactic Recode'!$A$1:$B$547,2,FALSE))</f>
        <v/>
      </c>
      <c r="HU73" t="str">
        <f>IF(ISERROR(MATCH(HU$1,'CSC Mitre'!BT$1:BT$220,0)),"",VLOOKUP(HU$1,'Tactic Recode'!$A$1:$B$547,2,FALSE))</f>
        <v/>
      </c>
      <c r="HV73" t="str">
        <f>IF(ISERROR(MATCH(HV$1,'CSC Mitre'!BT$1:BT$220,0)),"",VLOOKUP(HV$1,'Tactic Recode'!$A$1:$B$547,2,FALSE))</f>
        <v/>
      </c>
      <c r="HW73" t="str">
        <f>IF(ISERROR(MATCH(HW$1,'CSC Mitre'!BT$1:BT$220,0)),"",VLOOKUP(HW$1,'Tactic Recode'!$A$1:$B$547,2,FALSE))</f>
        <v/>
      </c>
      <c r="HX73" t="str">
        <f>IF(ISERROR(MATCH(HX$1,'CSC Mitre'!BT$1:BT$220,0)),"",VLOOKUP(HX$1,'Tactic Recode'!$A$1:$B$547,2,FALSE))</f>
        <v/>
      </c>
      <c r="HY73" t="str">
        <f>IF(ISERROR(MATCH(HY$1,'CSC Mitre'!BT$1:BT$220,0)),"",VLOOKUP(HY$1,'Tactic Recode'!$A$1:$B$547,2,FALSE))</f>
        <v/>
      </c>
      <c r="HZ73" t="str">
        <f>IF(ISERROR(MATCH(HZ$1,'CSC Mitre'!BT$1:BT$220,0)),"",VLOOKUP(HZ$1,'Tactic Recode'!$A$1:$B$547,2,FALSE))</f>
        <v/>
      </c>
      <c r="IA73" t="str">
        <f>IF(ISERROR(MATCH(IA$1,'CSC Mitre'!BT$1:BT$220,0)),"",VLOOKUP(IA$1,'Tactic Recode'!$A$1:$B$547,2,FALSE))</f>
        <v/>
      </c>
      <c r="IB73" t="str">
        <f>IF(ISERROR(MATCH(IB$1,'CSC Mitre'!BT$1:BT$220,0)),"",VLOOKUP(IB$1,'Tactic Recode'!$A$1:$B$547,2,FALSE))</f>
        <v/>
      </c>
      <c r="IC73" t="str">
        <f>IF(ISERROR(MATCH(IC$1,'CSC Mitre'!BT$1:BT$220,0)),"",VLOOKUP(IC$1,'Tactic Recode'!$A$1:$B$547,2,FALSE))</f>
        <v/>
      </c>
      <c r="ID73" t="str">
        <f>IF(ISERROR(MATCH(ID$1,'CSC Mitre'!BT$1:BT$220,0)),"",VLOOKUP(ID$1,'Tactic Recode'!$A$1:$B$547,2,FALSE))</f>
        <v/>
      </c>
      <c r="IE73" t="str">
        <f>IF(ISERROR(MATCH(IE$1,'CSC Mitre'!BT$1:BT$220,0)),"",VLOOKUP(IE$1,'Tactic Recode'!$A$1:$B$547,2,FALSE))</f>
        <v/>
      </c>
      <c r="IF73" t="str">
        <f>IF(ISERROR(MATCH(IF$1,'CSC Mitre'!BT$1:BT$220,0)),"",VLOOKUP(IF$1,'Tactic Recode'!$A$1:$B$547,2,FALSE))</f>
        <v/>
      </c>
      <c r="IG73" t="str">
        <f>IF(ISERROR(MATCH(IG$1,'CSC Mitre'!BT$1:BT$220,0)),"",VLOOKUP(IG$1,'Tactic Recode'!$A$1:$B$547,2,FALSE))</f>
        <v/>
      </c>
      <c r="IH73" t="str">
        <f>IF(ISERROR(MATCH(IH$1,'CSC Mitre'!BT$1:BT$220,0)),"",VLOOKUP(IH$1,'Tactic Recode'!$A$1:$B$547,2,FALSE))</f>
        <v/>
      </c>
      <c r="II73" t="str">
        <f>IF(ISERROR(MATCH(II$1,'CSC Mitre'!BT$1:BT$220,0)),"",VLOOKUP(II$1,'Tactic Recode'!$A$1:$B$547,2,FALSE))</f>
        <v/>
      </c>
      <c r="IJ73" t="str">
        <f>IF(ISERROR(MATCH(IJ$1,'CSC Mitre'!BT$1:BT$220,0)),"",VLOOKUP(IJ$1,'Tactic Recode'!$A$1:$B$547,2,FALSE))</f>
        <v/>
      </c>
      <c r="IK73" t="str">
        <f>IF(ISERROR(MATCH(IK$1,'CSC Mitre'!BT$1:BT$220,0)),"",VLOOKUP(IK$1,'Tactic Recode'!$A$1:$B$547,2,FALSE))</f>
        <v/>
      </c>
      <c r="IL73" t="str">
        <f>IF(ISERROR(MATCH(IL$1,'CSC Mitre'!BT$1:BT$220,0)),"",VLOOKUP(IL$1,'Tactic Recode'!$A$1:$B$547,2,FALSE))</f>
        <v/>
      </c>
      <c r="IM73" t="str">
        <f>IF(ISERROR(MATCH(IM$1,'CSC Mitre'!BT$1:BT$220,0)),"",VLOOKUP(IM$1,'Tactic Recode'!$A$1:$B$547,2,FALSE))</f>
        <v/>
      </c>
      <c r="IN73" t="str">
        <f>IF(ISERROR(MATCH(IN$1,'CSC Mitre'!BT$1:BT$220,0)),"",VLOOKUP(IN$1,'Tactic Recode'!$A$1:$B$547,2,FALSE))</f>
        <v/>
      </c>
      <c r="IO73" t="str">
        <f>IF(ISERROR(MATCH(IO$1,'CSC Mitre'!BT$1:BT$220,0)),"",VLOOKUP(IO$1,'Tactic Recode'!$A$1:$B$547,2,FALSE))</f>
        <v/>
      </c>
      <c r="IP73" t="str">
        <f>IF(ISERROR(MATCH(IP$1,'CSC Mitre'!BT$1:BT$220,0)),"",VLOOKUP(IP$1,'Tactic Recode'!$A$1:$B$547,2,FALSE))</f>
        <v/>
      </c>
      <c r="IQ73" t="str">
        <f>IF(ISERROR(MATCH(IQ$1,'CSC Mitre'!BT$1:BT$220,0)),"",VLOOKUP(IQ$1,'Tactic Recode'!$A$1:$B$547,2,FALSE))</f>
        <v/>
      </c>
      <c r="IR73" t="str">
        <f>IF(ISERROR(MATCH(IR$1,'CSC Mitre'!BT$1:BT$220,0)),"",VLOOKUP(IR$1,'Tactic Recode'!$A$1:$B$547,2,FALSE))</f>
        <v/>
      </c>
      <c r="IS73" t="str">
        <f>IF(ISERROR(MATCH(IS$1,'CSC Mitre'!BT$1:BT$220,0)),"",VLOOKUP(IS$1,'Tactic Recode'!$A$1:$B$547,2,FALSE))</f>
        <v/>
      </c>
      <c r="IT73" t="str">
        <f>IF(ISERROR(MATCH(IT$1,'CSC Mitre'!BT$1:BT$220,0)),"",VLOOKUP(IT$1,'Tactic Recode'!$A$1:$B$547,2,FALSE))</f>
        <v/>
      </c>
      <c r="IU73" t="str">
        <f>IF(ISERROR(MATCH(IU$1,'CSC Mitre'!BT$1:BT$220,0)),"",VLOOKUP(IU$1,'Tactic Recode'!$A$1:$B$547,2,FALSE))</f>
        <v/>
      </c>
      <c r="IV73" t="str">
        <f>IF(ISERROR(MATCH(IV$1,'CSC Mitre'!BT$1:BT$220,0)),"",VLOOKUP(IV$1,'Tactic Recode'!$A$1:$B$547,2,FALSE))</f>
        <v/>
      </c>
      <c r="IW73" t="str">
        <f>IF(ISERROR(MATCH(IW$1,'CSC Mitre'!BT$1:BT$220,0)),"",VLOOKUP(IW$1,'Tactic Recode'!$A$1:$B$547,2,FALSE))</f>
        <v/>
      </c>
      <c r="IX73" t="str">
        <f>IF(ISERROR(MATCH(IX$1,'CSC Mitre'!BT$1:BT$220,0)),"",VLOOKUP(IX$1,'Tactic Recode'!$A$1:$B$547,2,FALSE))</f>
        <v/>
      </c>
      <c r="IY73" t="str">
        <f>IF(ISERROR(MATCH(IY$1,'CSC Mitre'!BT$1:BT$220,0)),"",VLOOKUP(IY$1,'Tactic Recode'!$A$1:$B$547,2,FALSE))</f>
        <v/>
      </c>
      <c r="IZ73" t="str">
        <f>IF(ISERROR(MATCH(IZ$1,'CSC Mitre'!BT$1:BT$220,0)),"",VLOOKUP(IZ$1,'Tactic Recode'!$A$1:$B$547,2,FALSE))</f>
        <v/>
      </c>
      <c r="JA73" t="str">
        <f>IF(ISERROR(MATCH(JA$1,'CSC Mitre'!BT$1:BT$220,0)),"",VLOOKUP(JA$1,'Tactic Recode'!$A$1:$B$547,2,FALSE))</f>
        <v/>
      </c>
      <c r="JB73" t="str">
        <f>IF(ISERROR(MATCH(JB$1,'CSC Mitre'!BT$1:BT$220,0)),"",VLOOKUP(JB$1,'Tactic Recode'!$A$1:$B$547,2,FALSE))</f>
        <v/>
      </c>
      <c r="JC73" t="str">
        <f>IF(ISERROR(MATCH(JC$1,'CSC Mitre'!BT$1:BT$220,0)),"",VLOOKUP(JC$1,'Tactic Recode'!$A$1:$B$547,2,FALSE))</f>
        <v/>
      </c>
      <c r="JD73" t="str">
        <f>IF(ISERROR(MATCH(JD$1,'CSC Mitre'!BT$1:BT$220,0)),"",VLOOKUP(JD$1,'Tactic Recode'!$A$1:$B$547,2,FALSE))</f>
        <v/>
      </c>
      <c r="JE73" t="str">
        <f>IF(ISERROR(MATCH(JE$1,'CSC Mitre'!BT$1:BT$220,0)),"",VLOOKUP(JE$1,'Tactic Recode'!$A$1:$B$547,2,FALSE))</f>
        <v/>
      </c>
      <c r="JF73" t="str">
        <f>IF(ISERROR(MATCH(JF$1,'CSC Mitre'!BT$1:BT$220,0)),"",VLOOKUP(JF$1,'Tactic Recode'!$A$1:$B$547,2,FALSE))</f>
        <v/>
      </c>
      <c r="JG73" t="str">
        <f>IF(ISERROR(MATCH(JG$1,'CSC Mitre'!BT$1:BT$220,0)),"",VLOOKUP(JG$1,'Tactic Recode'!$A$1:$B$547,2,FALSE))</f>
        <v/>
      </c>
      <c r="JH73" t="str">
        <f>IF(ISERROR(MATCH(JH$1,'CSC Mitre'!BT$1:BT$220,0)),"",VLOOKUP(JH$1,'Tactic Recode'!$A$1:$B$547,2,FALSE))</f>
        <v/>
      </c>
      <c r="JI73" t="str">
        <f>IF(ISERROR(MATCH(JI$1,'CSC Mitre'!BT$1:BT$220,0)),"",VLOOKUP(JI$1,'Tactic Recode'!$A$1:$B$547,2,FALSE))</f>
        <v/>
      </c>
      <c r="JJ73" t="str">
        <f>IF(ISERROR(MATCH(JJ$1,'CSC Mitre'!BT$1:BT$220,0)),"",VLOOKUP(JJ$1,'Tactic Recode'!$A$1:$B$547,2,FALSE))</f>
        <v/>
      </c>
      <c r="JK73" t="str">
        <f>IF(ISERROR(MATCH(JK$1,'CSC Mitre'!BT$1:BT$220,0)),"",VLOOKUP(JK$1,'Tactic Recode'!$A$1:$B$547,2,FALSE))</f>
        <v/>
      </c>
      <c r="JL73" t="str">
        <f>IF(ISERROR(MATCH(JL$1,'CSC Mitre'!BT$1:BT$220,0)),"",VLOOKUP(JL$1,'Tactic Recode'!$A$1:$B$547,2,FALSE))</f>
        <v/>
      </c>
      <c r="JM73" t="str">
        <f>IF(ISERROR(MATCH(JM$1,'CSC Mitre'!BT$1:BT$220,0)),"",VLOOKUP(JM$1,'Tactic Recode'!$A$1:$B$547,2,FALSE))</f>
        <v/>
      </c>
      <c r="JN73" t="str">
        <f>IF(ISERROR(MATCH(JN$1,'CSC Mitre'!BT$1:BT$220,0)),"",VLOOKUP(JN$1,'Tactic Recode'!$A$1:$B$547,2,FALSE))</f>
        <v/>
      </c>
      <c r="JO73" t="str">
        <f>IF(ISERROR(MATCH(JO$1,'CSC Mitre'!BT$1:BT$220,0)),"",VLOOKUP(JO$1,'Tactic Recode'!$A$1:$B$547,2,FALSE))</f>
        <v/>
      </c>
      <c r="JP73" t="str">
        <f>IF(ISERROR(MATCH(JP$1,'CSC Mitre'!BT$1:BT$220,0)),"",VLOOKUP(JP$1,'Tactic Recode'!$A$1:$B$547,2,FALSE))</f>
        <v/>
      </c>
      <c r="JQ73" t="str">
        <f>IF(ISERROR(MATCH(JQ$1,'CSC Mitre'!BT$1:BT$220,0)),"",VLOOKUP(JQ$1,'Tactic Recode'!$A$1:$B$547,2,FALSE))</f>
        <v/>
      </c>
      <c r="JR73" t="str">
        <f>IF(ISERROR(MATCH(JR$1,'CSC Mitre'!BT$1:BT$220,0)),"",VLOOKUP(JR$1,'Tactic Recode'!$A$1:$B$547,2,FALSE))</f>
        <v/>
      </c>
      <c r="JS73" t="str">
        <f>IF(ISERROR(MATCH(JS$1,'CSC Mitre'!BT$1:BT$220,0)),"",VLOOKUP(JS$1,'Tactic Recode'!$A$1:$B$547,2,FALSE))</f>
        <v/>
      </c>
      <c r="JT73" t="str">
        <f>IF(ISERROR(MATCH(JT$1,'CSC Mitre'!BT$1:BT$220,0)),"",VLOOKUP(JT$1,'Tactic Recode'!$A$1:$B$547,2,FALSE))</f>
        <v/>
      </c>
      <c r="JU73" t="str">
        <f>IF(ISERROR(MATCH(JU$1,'CSC Mitre'!BT$1:BT$220,0)),"",VLOOKUP(JU$1,'Tactic Recode'!$A$1:$B$547,2,FALSE))</f>
        <v/>
      </c>
      <c r="JV73" t="str">
        <f>IF(ISERROR(MATCH(JV$1,'CSC Mitre'!BT$1:BT$220,0)),"",VLOOKUP(JV$1,'Tactic Recode'!$A$1:$B$547,2,FALSE))</f>
        <v/>
      </c>
      <c r="JW73" t="str">
        <f>IF(ISERROR(MATCH(JW$1,'CSC Mitre'!BT$1:BT$220,0)),"",VLOOKUP(JW$1,'Tactic Recode'!$A$1:$B$547,2,FALSE))</f>
        <v/>
      </c>
      <c r="JX73" t="str">
        <f>IF(ISERROR(MATCH(JX$1,'CSC Mitre'!BT$1:BT$220,0)),"",VLOOKUP(JX$1,'Tactic Recode'!$A$1:$B$547,2,FALSE))</f>
        <v/>
      </c>
      <c r="JY73" t="str">
        <f>IF(ISERROR(MATCH(JY$1,'CSC Mitre'!BT$1:BT$220,0)),"",VLOOKUP(JY$1,'Tactic Recode'!$A$1:$B$547,2,FALSE))</f>
        <v/>
      </c>
      <c r="JZ73" t="str">
        <f>IF(ISERROR(MATCH(JZ$1,'CSC Mitre'!BT$1:BT$220,0)),"",VLOOKUP(JZ$1,'Tactic Recode'!$A$1:$B$547,2,FALSE))</f>
        <v/>
      </c>
      <c r="KA73" t="str">
        <f>IF(ISERROR(MATCH(KA$1,'CSC Mitre'!BT$1:BT$220,0)),"",VLOOKUP(KA$1,'Tactic Recode'!$A$1:$B$547,2,FALSE))</f>
        <v/>
      </c>
      <c r="KB73" t="str">
        <f>IF(ISERROR(MATCH(KB$1,'CSC Mitre'!BT$1:BT$220,0)),"",VLOOKUP(KB$1,'Tactic Recode'!$A$1:$B$547,2,FALSE))</f>
        <v/>
      </c>
      <c r="KC73" t="str">
        <f>IF(ISERROR(MATCH(KC$1,'CSC Mitre'!BT$1:BT$220,0)),"",VLOOKUP(KC$1,'Tactic Recode'!$A$1:$B$547,2,FALSE))</f>
        <v/>
      </c>
      <c r="KD73" t="str">
        <f>IF(ISERROR(MATCH(KD$1,'CSC Mitre'!BT$1:BT$220,0)),"",VLOOKUP(KD$1,'Tactic Recode'!$A$1:$B$547,2,FALSE))</f>
        <v/>
      </c>
      <c r="KE73" t="str">
        <f>IF(ISERROR(MATCH(KE$1,'CSC Mitre'!BT$1:BT$220,0)),"",VLOOKUP(KE$1,'Tactic Recode'!$A$1:$B$547,2,FALSE))</f>
        <v/>
      </c>
      <c r="KF73" t="str">
        <f>IF(ISERROR(MATCH(KF$1,'CSC Mitre'!BT$1:BT$220,0)),"",VLOOKUP(KF$1,'Tactic Recode'!$A$1:$B$547,2,FALSE))</f>
        <v/>
      </c>
      <c r="KG73" t="str">
        <f>IF(ISERROR(MATCH(KG$1,'CSC Mitre'!BT$1:BT$220,0)),"",VLOOKUP(KG$1,'Tactic Recode'!$A$1:$B$547,2,FALSE))</f>
        <v/>
      </c>
      <c r="KH73" t="str">
        <f>IF(ISERROR(MATCH(KH$1,'CSC Mitre'!BT$1:BT$220,0)),"",VLOOKUP(KH$1,'Tactic Recode'!$A$1:$B$547,2,FALSE))</f>
        <v/>
      </c>
      <c r="KI73" t="str">
        <f>IF(ISERROR(MATCH(KI$1,'CSC Mitre'!BT$1:BT$220,0)),"",VLOOKUP(KI$1,'Tactic Recode'!$A$1:$B$547,2,FALSE))</f>
        <v/>
      </c>
      <c r="KJ73" t="str">
        <f>IF(ISERROR(MATCH(KJ$1,'CSC Mitre'!BT$1:BT$220,0)),"",VLOOKUP(KJ$1,'Tactic Recode'!$A$1:$B$547,2,FALSE))</f>
        <v/>
      </c>
      <c r="KK73" t="str">
        <f>IF(ISERROR(MATCH(KK$1,'CSC Mitre'!BT$1:BT$220,0)),"",VLOOKUP(KK$1,'Tactic Recode'!$A$1:$B$547,2,FALSE))</f>
        <v/>
      </c>
      <c r="KL73" t="str">
        <f>IF(ISERROR(MATCH(KL$1,'CSC Mitre'!BT$1:BT$220,0)),"",VLOOKUP(KL$1,'Tactic Recode'!$A$1:$B$547,2,FALSE))</f>
        <v/>
      </c>
      <c r="KM73" t="str">
        <f>IF(ISERROR(MATCH(KM$1,'CSC Mitre'!BT$1:BT$220,0)),"",VLOOKUP(KM$1,'Tactic Recode'!$A$1:$B$547,2,FALSE))</f>
        <v/>
      </c>
      <c r="KN73" t="str">
        <f>IF(ISERROR(MATCH(KN$1,'CSC Mitre'!BT$1:BT$220,0)),"",VLOOKUP(KN$1,'Tactic Recode'!$A$1:$B$547,2,FALSE))</f>
        <v/>
      </c>
      <c r="KO73" t="str">
        <f>IF(ISERROR(MATCH(KO$1,'CSC Mitre'!BT$1:BT$220,0)),"",VLOOKUP(KO$1,'Tactic Recode'!$A$1:$B$547,2,FALSE))</f>
        <v/>
      </c>
      <c r="KP73" t="str">
        <f>IF(ISERROR(MATCH(KP$1,'CSC Mitre'!BT$1:BT$220,0)),"",VLOOKUP(KP$1,'Tactic Recode'!$A$1:$B$547,2,FALSE))</f>
        <v/>
      </c>
      <c r="KQ73" t="str">
        <f>IF(ISERROR(MATCH(KQ$1,'CSC Mitre'!BT$1:BT$220,0)),"",VLOOKUP(KQ$1,'Tactic Recode'!$A$1:$B$547,2,FALSE))</f>
        <v/>
      </c>
      <c r="KR73" t="str">
        <f>IF(ISERROR(MATCH(KR$1,'CSC Mitre'!BT$1:BT$220,0)),"",VLOOKUP(KR$1,'Tactic Recode'!$A$1:$B$547,2,FALSE))</f>
        <v/>
      </c>
      <c r="KS73" t="str">
        <f>IF(ISERROR(MATCH(KS$1,'CSC Mitre'!BT$1:BT$220,0)),"",VLOOKUP(KS$1,'Tactic Recode'!$A$1:$B$547,2,FALSE))</f>
        <v/>
      </c>
      <c r="KT73" t="str">
        <f>IF(ISERROR(MATCH(KT$1,'CSC Mitre'!BT$1:BT$220,0)),"",VLOOKUP(KT$1,'Tactic Recode'!$A$1:$B$547,2,FALSE))</f>
        <v/>
      </c>
      <c r="KU73" t="str">
        <f>IF(ISERROR(MATCH(KU$1,'CSC Mitre'!BT$1:BT$220,0)),"",VLOOKUP(KU$1,'Tactic Recode'!$A$1:$B$547,2,FALSE))</f>
        <v/>
      </c>
      <c r="KV73" t="str">
        <f>IF(ISERROR(MATCH(KV$1,'CSC Mitre'!BT$1:BT$220,0)),"",VLOOKUP(KV$1,'Tactic Recode'!$A$1:$B$547,2,FALSE))</f>
        <v/>
      </c>
      <c r="KW73" t="str">
        <f>IF(ISERROR(MATCH(KW$1,'CSC Mitre'!BT$1:BT$220,0)),"",VLOOKUP(KW$1,'Tactic Recode'!$A$1:$B$547,2,FALSE))</f>
        <v/>
      </c>
      <c r="KX73" t="str">
        <f>IF(ISERROR(MATCH(KX$1,'CSC Mitre'!BT$1:BT$220,0)),"",VLOOKUP(KX$1,'Tactic Recode'!$A$1:$B$547,2,FALSE))</f>
        <v/>
      </c>
      <c r="KY73" t="str">
        <f>IF(ISERROR(MATCH(KY$1,'CSC Mitre'!BT$1:BT$220,0)),"",VLOOKUP(KY$1,'Tactic Recode'!$A$1:$B$547,2,FALSE))</f>
        <v/>
      </c>
      <c r="KZ73" t="str">
        <f>IF(ISERROR(MATCH(KZ$1,'CSC Mitre'!BT$1:BT$220,0)),"",VLOOKUP(KZ$1,'Tactic Recode'!$A$1:$B$547,2,FALSE))</f>
        <v/>
      </c>
      <c r="LA73" t="str">
        <f>IF(ISERROR(MATCH(LA$1,'CSC Mitre'!BT$1:BT$220,0)),"",VLOOKUP(LA$1,'Tactic Recode'!$A$1:$B$547,2,FALSE))</f>
        <v/>
      </c>
      <c r="LB73" t="str">
        <f>IF(ISERROR(MATCH(LB$1,'CSC Mitre'!BT$1:BT$220,0)),"",VLOOKUP(LB$1,'Tactic Recode'!$A$1:$B$547,2,FALSE))</f>
        <v/>
      </c>
      <c r="LC73" t="str">
        <f>IF(ISERROR(MATCH(LC$1,'CSC Mitre'!BT$1:BT$220,0)),"",VLOOKUP(LC$1,'Tactic Recode'!$A$1:$B$547,2,FALSE))</f>
        <v/>
      </c>
      <c r="LD73" t="str">
        <f>IF(ISERROR(MATCH(LD$1,'CSC Mitre'!BT$1:BT$220,0)),"",VLOOKUP(LD$1,'Tactic Recode'!$A$1:$B$547,2,FALSE))</f>
        <v/>
      </c>
      <c r="LE73" t="str">
        <f>IF(ISERROR(MATCH(LE$1,'CSC Mitre'!BT$1:BT$220,0)),"",VLOOKUP(LE$1,'Tactic Recode'!$A$1:$B$547,2,FALSE))</f>
        <v/>
      </c>
      <c r="LF73" t="str">
        <f>IF(ISERROR(MATCH(LF$1,'CSC Mitre'!BT$1:BT$220,0)),"",VLOOKUP(LF$1,'Tactic Recode'!$A$1:$B$547,2,FALSE))</f>
        <v/>
      </c>
      <c r="LG73" t="str">
        <f>IF(ISERROR(MATCH(LG$1,'CSC Mitre'!BT$1:BT$220,0)),"",VLOOKUP(LG$1,'Tactic Recode'!$A$1:$B$547,2,FALSE))</f>
        <v/>
      </c>
      <c r="LH73" t="str">
        <f>IF(ISERROR(MATCH(LH$1,'CSC Mitre'!BT$1:BT$220,0)),"",VLOOKUP(LH$1,'Tactic Recode'!$A$1:$B$547,2,FALSE))</f>
        <v/>
      </c>
      <c r="LI73" t="str">
        <f>IF(ISERROR(MATCH(LI$1,'CSC Mitre'!BT$1:BT$220,0)),"",VLOOKUP(LI$1,'Tactic Recode'!$A$1:$B$547,2,FALSE))</f>
        <v/>
      </c>
      <c r="LJ73" t="str">
        <f>IF(ISERROR(MATCH(LJ$1,'CSC Mitre'!BT$1:BT$220,0)),"",VLOOKUP(LJ$1,'Tactic Recode'!$A$1:$B$547,2,FALSE))</f>
        <v/>
      </c>
      <c r="LK73" t="str">
        <f>IF(ISERROR(MATCH(LK$1,'CSC Mitre'!BT$1:BT$220,0)),"",VLOOKUP(LK$1,'Tactic Recode'!$A$1:$B$547,2,FALSE))</f>
        <v/>
      </c>
      <c r="LL73" t="str">
        <f>IF(ISERROR(MATCH(LL$1,'CSC Mitre'!BT$1:BT$220,0)),"",VLOOKUP(LL$1,'Tactic Recode'!$A$1:$B$547,2,FALSE))</f>
        <v/>
      </c>
      <c r="LM73" t="str">
        <f>IF(ISERROR(MATCH(LM$1,'CSC Mitre'!BT$1:BT$220,0)),"",VLOOKUP(LM$1,'Tactic Recode'!$A$1:$B$547,2,FALSE))</f>
        <v/>
      </c>
      <c r="LN73" t="str">
        <f>IF(ISERROR(MATCH(LN$1,'CSC Mitre'!BT$1:BT$220,0)),"",VLOOKUP(LN$1,'Tactic Recode'!$A$1:$B$547,2,FALSE))</f>
        <v/>
      </c>
      <c r="LO73" t="str">
        <f>IF(ISERROR(MATCH(LO$1,'CSC Mitre'!BT$1:BT$220,0)),"",VLOOKUP(LO$1,'Tactic Recode'!$A$1:$B$547,2,FALSE))</f>
        <v/>
      </c>
      <c r="LP73" t="str">
        <f>IF(ISERROR(MATCH(LP$1,'CSC Mitre'!BT$1:BT$220,0)),"",VLOOKUP(LP$1,'Tactic Recode'!$A$1:$B$547,2,FALSE))</f>
        <v/>
      </c>
      <c r="LQ73" t="str">
        <f>IF(ISERROR(MATCH(LQ$1,'CSC Mitre'!BT$1:BT$220,0)),"",VLOOKUP(LQ$1,'Tactic Recode'!$A$1:$B$547,2,FALSE))</f>
        <v/>
      </c>
      <c r="LR73" t="str">
        <f>IF(ISERROR(MATCH(LR$1,'CSC Mitre'!BT$1:BT$220,0)),"",VLOOKUP(LR$1,'Tactic Recode'!$A$1:$B$547,2,FALSE))</f>
        <v/>
      </c>
      <c r="LS73" t="str">
        <f>IF(ISERROR(MATCH(LS$1,'CSC Mitre'!BT$1:BT$220,0)),"",VLOOKUP(LS$1,'Tactic Recode'!$A$1:$B$547,2,FALSE))</f>
        <v/>
      </c>
      <c r="LT73" t="str">
        <f>IF(ISERROR(MATCH(LT$1,'CSC Mitre'!BT$1:BT$220,0)),"",VLOOKUP(LT$1,'Tactic Recode'!$A$1:$B$547,2,FALSE))</f>
        <v/>
      </c>
      <c r="LU73" t="str">
        <f>IF(ISERROR(MATCH(LU$1,'CSC Mitre'!BT$1:BT$220,0)),"",VLOOKUP(LU$1,'Tactic Recode'!$A$1:$B$547,2,FALSE))</f>
        <v/>
      </c>
      <c r="LV73" t="str">
        <f>IF(ISERROR(MATCH(LV$1,'CSC Mitre'!BT$1:BT$220,0)),"",VLOOKUP(LV$1,'Tactic Recode'!$A$1:$B$547,2,FALSE))</f>
        <v/>
      </c>
      <c r="LW73" t="str">
        <f>IF(ISERROR(MATCH(LW$1,'CSC Mitre'!BT$1:BT$220,0)),"",VLOOKUP(LW$1,'Tactic Recode'!$A$1:$B$547,2,FALSE))</f>
        <v/>
      </c>
      <c r="LX73" t="str">
        <f>IF(ISERROR(MATCH(LX$1,'CSC Mitre'!BT$1:BT$220,0)),"",VLOOKUP(LX$1,'Tactic Recode'!$A$1:$B$547,2,FALSE))</f>
        <v/>
      </c>
      <c r="LY73" t="str">
        <f>IF(ISERROR(MATCH(LY$1,'CSC Mitre'!BT$1:BT$220,0)),"",VLOOKUP(LY$1,'Tactic Recode'!$A$1:$B$547,2,FALSE))</f>
        <v/>
      </c>
      <c r="LZ73" t="str">
        <f>IF(ISERROR(MATCH(LZ$1,'CSC Mitre'!BT$1:BT$220,0)),"",VLOOKUP(LZ$1,'Tactic Recode'!$A$1:$B$547,2,FALSE))</f>
        <v/>
      </c>
      <c r="MA73" t="str">
        <f>IF(ISERROR(MATCH(MA$1,'CSC Mitre'!BT$1:BT$220,0)),"",VLOOKUP(MA$1,'Tactic Recode'!$A$1:$B$547,2,FALSE))</f>
        <v/>
      </c>
      <c r="MB73" t="str">
        <f>IF(ISERROR(MATCH(MB$1,'CSC Mitre'!BT$1:BT$220,0)),"",VLOOKUP(MB$1,'Tactic Recode'!$A$1:$B$547,2,FALSE))</f>
        <v/>
      </c>
      <c r="MC73" t="str">
        <f>IF(ISERROR(MATCH(MC$1,'CSC Mitre'!BT$1:BT$220,0)),"",VLOOKUP(MC$1,'Tactic Recode'!$A$1:$B$547,2,FALSE))</f>
        <v/>
      </c>
      <c r="MD73" t="str">
        <f>IF(ISERROR(MATCH(MD$1,'CSC Mitre'!BT$1:BT$220,0)),"",VLOOKUP(MD$1,'Tactic Recode'!$A$1:$B$547,2,FALSE))</f>
        <v/>
      </c>
      <c r="ME73" t="str">
        <f>IF(ISERROR(MATCH(ME$1,'CSC Mitre'!BT$1:BT$220,0)),"",VLOOKUP(ME$1,'Tactic Recode'!$A$1:$B$547,2,FALSE))</f>
        <v/>
      </c>
      <c r="MF73" t="str">
        <f>IF(ISERROR(MATCH(MF$1,'CSC Mitre'!BT$1:BT$220,0)),"",VLOOKUP(MF$1,'Tactic Recode'!$A$1:$B$547,2,FALSE))</f>
        <v/>
      </c>
      <c r="MG73" t="str">
        <f>IF(ISERROR(MATCH(MG$1,'CSC Mitre'!BT$1:BT$220,0)),"",VLOOKUP(MG$1,'Tactic Recode'!$A$1:$B$547,2,FALSE))</f>
        <v/>
      </c>
      <c r="MH73" t="str">
        <f>IF(ISERROR(MATCH(MH$1,'CSC Mitre'!BT$1:BT$220,0)),"",VLOOKUP(MH$1,'Tactic Recode'!$A$1:$B$547,2,FALSE))</f>
        <v/>
      </c>
      <c r="MI73" t="str">
        <f>IF(ISERROR(MATCH(MI$1,'CSC Mitre'!BT$1:BT$220,0)),"",VLOOKUP(MI$1,'Tactic Recode'!$A$1:$B$547,2,FALSE))</f>
        <v/>
      </c>
      <c r="MJ73" t="str">
        <f>IF(ISERROR(MATCH(MJ$1,'CSC Mitre'!BT$1:BT$220,0)),"",VLOOKUP(MJ$1,'Tactic Recode'!$A$1:$B$547,2,FALSE))</f>
        <v/>
      </c>
      <c r="MK73" t="str">
        <f>IF(ISERROR(MATCH(MK$1,'CSC Mitre'!BT$1:BT$220,0)),"",VLOOKUP(MK$1,'Tactic Recode'!$A$1:$B$547,2,FALSE))</f>
        <v/>
      </c>
      <c r="ML73" t="str">
        <f>IF(ISERROR(MATCH(ML$1,'CSC Mitre'!BT$1:BT$220,0)),"",VLOOKUP(ML$1,'Tactic Recode'!$A$1:$B$547,2,FALSE))</f>
        <v/>
      </c>
      <c r="MM73" t="str">
        <f>IF(ISERROR(MATCH(MM$1,'CSC Mitre'!BT$1:BT$220,0)),"",VLOOKUP(MM$1,'Tactic Recode'!$A$1:$B$547,2,FALSE))</f>
        <v/>
      </c>
      <c r="MN73" t="str">
        <f>IF(ISERROR(MATCH(MN$1,'CSC Mitre'!BT$1:BT$220,0)),"",VLOOKUP(MN$1,'Tactic Recode'!$A$1:$B$547,2,FALSE))</f>
        <v/>
      </c>
      <c r="MO73" t="str">
        <f>IF(ISERROR(MATCH(MO$1,'CSC Mitre'!BT$1:BT$220,0)),"",VLOOKUP(MO$1,'Tactic Recode'!$A$1:$B$547,2,FALSE))</f>
        <v/>
      </c>
      <c r="MP73" t="str">
        <f>IF(ISERROR(MATCH(MP$1,'CSC Mitre'!BT$1:BT$220,0)),"",VLOOKUP(MP$1,'Tactic Recode'!$A$1:$B$547,2,FALSE))</f>
        <v/>
      </c>
      <c r="MQ73" t="str">
        <f>IF(ISERROR(MATCH(MQ$1,'CSC Mitre'!BT$1:BT$220,0)),"",VLOOKUP(MQ$1,'Tactic Recode'!$A$1:$B$547,2,FALSE))</f>
        <v/>
      </c>
      <c r="MR73" t="str">
        <f>IF(ISERROR(MATCH(MR$1,'CSC Mitre'!BT$1:BT$220,0)),"",VLOOKUP(MR$1,'Tactic Recode'!$A$1:$B$547,2,FALSE))</f>
        <v/>
      </c>
      <c r="MS73" t="str">
        <f>IF(ISERROR(MATCH(MS$1,'CSC Mitre'!BT$1:BT$220,0)),"",VLOOKUP(MS$1,'Tactic Recode'!$A$1:$B$547,2,FALSE))</f>
        <v/>
      </c>
      <c r="MT73" t="str">
        <f>IF(ISERROR(MATCH(MT$1,'CSC Mitre'!BT$1:BT$220,0)),"",VLOOKUP(MT$1,'Tactic Recode'!$A$1:$B$547,2,FALSE))</f>
        <v/>
      </c>
      <c r="MU73" t="str">
        <f>IF(ISERROR(MATCH(MU$1,'CSC Mitre'!BT$1:BT$220,0)),"",VLOOKUP(MU$1,'Tactic Recode'!$A$1:$B$547,2,FALSE))</f>
        <v/>
      </c>
      <c r="MV73" t="str">
        <f>IF(ISERROR(MATCH(MV$1,'CSC Mitre'!BT$1:BT$220,0)),"",VLOOKUP(MV$1,'Tactic Recode'!$A$1:$B$547,2,FALSE))</f>
        <v/>
      </c>
      <c r="MW73" t="str">
        <f>IF(ISERROR(MATCH(MW$1,'CSC Mitre'!BT$1:BT$220,0)),"",VLOOKUP(MW$1,'Tactic Recode'!$A$1:$B$547,2,FALSE))</f>
        <v/>
      </c>
      <c r="MX73" t="str">
        <f>IF(ISERROR(MATCH(MX$1,'CSC Mitre'!BT$1:BT$220,0)),"",VLOOKUP(MX$1,'Tactic Recode'!$A$1:$B$547,2,FALSE))</f>
        <v/>
      </c>
      <c r="MY73" t="str">
        <f>IF(ISERROR(MATCH(MY$1,'CSC Mitre'!BT$1:BT$220,0)),"",VLOOKUP(MY$1,'Tactic Recode'!$A$1:$B$547,2,FALSE))</f>
        <v/>
      </c>
      <c r="MZ73" t="str">
        <f>IF(ISERROR(MATCH(MZ$1,'CSC Mitre'!BT$1:BT$220,0)),"",VLOOKUP(MZ$1,'Tactic Recode'!$A$1:$B$547,2,FALSE))</f>
        <v/>
      </c>
      <c r="NA73" t="str">
        <f>IF(ISERROR(MATCH(NA$1,'CSC Mitre'!BT$1:BT$220,0)),"",VLOOKUP(NA$1,'Tactic Recode'!$A$1:$B$547,2,FALSE))</f>
        <v/>
      </c>
      <c r="NB73" t="str">
        <f>IF(ISERROR(MATCH(NB$1,'CSC Mitre'!BT$1:BT$220,0)),"",VLOOKUP(NB$1,'Tactic Recode'!$A$1:$B$547,2,FALSE))</f>
        <v/>
      </c>
      <c r="NC73" t="str">
        <f>IF(ISERROR(MATCH(NC$1,'CSC Mitre'!BT$1:BT$220,0)),"",VLOOKUP(NC$1,'Tactic Recode'!$A$1:$B$547,2,FALSE))</f>
        <v/>
      </c>
      <c r="ND73" t="str">
        <f>IF(ISERROR(MATCH(ND$1,'CSC Mitre'!BT$1:BT$220,0)),"",VLOOKUP(ND$1,'Tactic Recode'!$A$1:$B$547,2,FALSE))</f>
        <v/>
      </c>
      <c r="NE73" t="str">
        <f>IF(ISERROR(MATCH(NE$1,'CSC Mitre'!BT$1:BT$220,0)),"",VLOOKUP(NE$1,'Tactic Recode'!$A$1:$B$547,2,FALSE))</f>
        <v/>
      </c>
      <c r="NF73" t="str">
        <f>IF(ISERROR(MATCH(NF$1,'CSC Mitre'!BT$1:BT$220,0)),"",VLOOKUP(NF$1,'Tactic Recode'!$A$1:$B$547,2,FALSE))</f>
        <v/>
      </c>
      <c r="NG73" t="str">
        <f>IF(ISERROR(MATCH(NG$1,'CSC Mitre'!BT$1:BT$220,0)),"",VLOOKUP(NG$1,'Tactic Recode'!$A$1:$B$547,2,FALSE))</f>
        <v/>
      </c>
      <c r="NH73" t="str">
        <f>IF(ISERROR(MATCH(NH$1,'CSC Mitre'!BT$1:BT$220,0)),"",VLOOKUP(NH$1,'Tactic Recode'!$A$1:$B$547,2,FALSE))</f>
        <v/>
      </c>
      <c r="NI73" t="str">
        <f>IF(ISERROR(MATCH(NI$1,'CSC Mitre'!BT$1:BT$220,0)),"",VLOOKUP(NI$1,'Tactic Recode'!$A$1:$B$547,2,FALSE))</f>
        <v/>
      </c>
      <c r="NJ73" t="str">
        <f>IF(ISERROR(MATCH(NJ$1,'CSC Mitre'!BT$1:BT$220,0)),"",VLOOKUP(NJ$1,'Tactic Recode'!$A$1:$B$547,2,FALSE))</f>
        <v/>
      </c>
      <c r="NK73" t="str">
        <f>IF(ISERROR(MATCH(NK$1,'CSC Mitre'!BT$1:BT$220,0)),"",VLOOKUP(NK$1,'Tactic Recode'!$A$1:$B$547,2,FALSE))</f>
        <v/>
      </c>
      <c r="NL73" t="str">
        <f>IF(ISERROR(MATCH(NL$1,'CSC Mitre'!BT$1:BT$220,0)),"",VLOOKUP(NL$1,'Tactic Recode'!$A$1:$B$547,2,FALSE))</f>
        <v/>
      </c>
      <c r="NM73" t="str">
        <f>IF(ISERROR(MATCH(NM$1,'CSC Mitre'!BT$1:BT$220,0)),"",VLOOKUP(NM$1,'Tactic Recode'!$A$1:$B$547,2,FALSE))</f>
        <v/>
      </c>
      <c r="NN73" t="str">
        <f>IF(ISERROR(MATCH(NN$1,'CSC Mitre'!BT$1:BT$220,0)),"",VLOOKUP(NN$1,'Tactic Recode'!$A$1:$B$547,2,FALSE))</f>
        <v/>
      </c>
      <c r="NO73" t="str">
        <f>IF(ISERROR(MATCH(NO$1,'CSC Mitre'!BT$1:BT$220,0)),"",VLOOKUP(NO$1,'Tactic Recode'!$A$1:$B$547,2,FALSE))</f>
        <v/>
      </c>
      <c r="NP73" t="str">
        <f>IF(ISERROR(MATCH(NP$1,'CSC Mitre'!BT$1:BT$220,0)),"",VLOOKUP(NP$1,'Tactic Recode'!$A$1:$B$547,2,FALSE))</f>
        <v/>
      </c>
      <c r="NQ73" t="str">
        <f>IF(ISERROR(MATCH(NQ$1,'CSC Mitre'!BT$1:BT$220,0)),"",VLOOKUP(NQ$1,'Tactic Recode'!$A$1:$B$547,2,FALSE))</f>
        <v/>
      </c>
      <c r="NR73" t="str">
        <f>IF(ISERROR(MATCH(NR$1,'CSC Mitre'!BT$1:BT$220,0)),"",VLOOKUP(NR$1,'Tactic Recode'!$A$1:$B$547,2,FALSE))</f>
        <v/>
      </c>
      <c r="NS73" t="str">
        <f>IF(ISERROR(MATCH(NS$1,'CSC Mitre'!BT$1:BT$220,0)),"",VLOOKUP(NS$1,'Tactic Recode'!$A$1:$B$547,2,FALSE))</f>
        <v/>
      </c>
      <c r="NT73" t="str">
        <f>IF(ISERROR(MATCH(NT$1,'CSC Mitre'!BT$1:BT$220,0)),"",VLOOKUP(NT$1,'Tactic Recode'!$A$1:$B$547,2,FALSE))</f>
        <v/>
      </c>
      <c r="NU73" t="str">
        <f>IF(ISERROR(MATCH(NU$1,'CSC Mitre'!BT$1:BT$220,0)),"",VLOOKUP(NU$1,'Tactic Recode'!$A$1:$B$547,2,FALSE))</f>
        <v/>
      </c>
      <c r="NV73" t="str">
        <f>IF(ISERROR(MATCH(NV$1,'CSC Mitre'!BT$1:BT$220,0)),"",VLOOKUP(NV$1,'Tactic Recode'!$A$1:$B$547,2,FALSE))</f>
        <v/>
      </c>
      <c r="NW73" t="str">
        <f>IF(ISERROR(MATCH(NW$1,'CSC Mitre'!BT$1:BT$220,0)),"",VLOOKUP(NW$1,'Tactic Recode'!$A$1:$B$547,2,FALSE))</f>
        <v/>
      </c>
      <c r="NX73" t="str">
        <f>IF(ISERROR(MATCH(NX$1,'CSC Mitre'!BT$1:BT$220,0)),"",VLOOKUP(NX$1,'Tactic Recode'!$A$1:$B$547,2,FALSE))</f>
        <v/>
      </c>
      <c r="NY73" t="str">
        <f>IF(ISERROR(MATCH(NY$1,'CSC Mitre'!BT$1:BT$220,0)),"",VLOOKUP(NY$1,'Tactic Recode'!$A$1:$B$547,2,FALSE))</f>
        <v/>
      </c>
      <c r="NZ73" t="str">
        <f>IF(ISERROR(MATCH(NZ$1,'CSC Mitre'!BT$1:BT$220,0)),"",VLOOKUP(NZ$1,'Tactic Recode'!$A$1:$B$547,2,FALSE))</f>
        <v/>
      </c>
      <c r="OA73" t="str">
        <f>IF(ISERROR(MATCH(OA$1,'CSC Mitre'!BT$1:BT$220,0)),"",VLOOKUP(OA$1,'Tactic Recode'!$A$1:$B$547,2,FALSE))</f>
        <v/>
      </c>
      <c r="OB73" t="str">
        <f>IF(ISERROR(MATCH(OB$1,'CSC Mitre'!BT$1:BT$220,0)),"",VLOOKUP(OB$1,'Tactic Recode'!$A$1:$B$547,2,FALSE))</f>
        <v/>
      </c>
      <c r="OC73" t="str">
        <f>IF(ISERROR(MATCH(OC$1,'CSC Mitre'!BT$1:BT$220,0)),"",VLOOKUP(OC$1,'Tactic Recode'!$A$1:$B$547,2,FALSE))</f>
        <v/>
      </c>
      <c r="OD73" t="str">
        <f>IF(ISERROR(MATCH(OD$1,'CSC Mitre'!BT$1:BT$220,0)),"",VLOOKUP(OD$1,'Tactic Recode'!$A$1:$B$547,2,FALSE))</f>
        <v/>
      </c>
      <c r="OE73" t="str">
        <f>IF(ISERROR(MATCH(OE$1,'CSC Mitre'!BT$1:BT$220,0)),"",VLOOKUP(OE$1,'Tactic Recode'!$A$1:$B$547,2,FALSE))</f>
        <v/>
      </c>
      <c r="OF73" t="str">
        <f>IF(ISERROR(MATCH(OF$1,'CSC Mitre'!BT$1:BT$220,0)),"",VLOOKUP(OF$1,'Tactic Recode'!$A$1:$B$547,2,FALSE))</f>
        <v/>
      </c>
      <c r="OG73" t="str">
        <f>IF(ISERROR(MATCH(OG$1,'CSC Mitre'!BT$1:BT$220,0)),"",VLOOKUP(OG$1,'Tactic Recode'!$A$1:$B$547,2,FALSE))</f>
        <v/>
      </c>
      <c r="OH73" t="str">
        <f>IF(ISERROR(MATCH(OH$1,'CSC Mitre'!BT$1:BT$220,0)),"",VLOOKUP(OH$1,'Tactic Recode'!$A$1:$B$547,2,FALSE))</f>
        <v/>
      </c>
      <c r="OI73" t="str">
        <f>IF(ISERROR(MATCH(OI$1,'CSC Mitre'!BT$1:BT$220,0)),"",VLOOKUP(OI$1,'Tactic Recode'!$A$1:$B$547,2,FALSE))</f>
        <v/>
      </c>
      <c r="OJ73" t="str">
        <f>IF(ISERROR(MATCH(OJ$1,'CSC Mitre'!BT$1:BT$220,0)),"",VLOOKUP(OJ$1,'Tactic Recode'!$A$1:$B$547,2,FALSE))</f>
        <v/>
      </c>
      <c r="OK73" t="str">
        <f>IF(ISERROR(MATCH(OK$1,'CSC Mitre'!BT$1:BT$220,0)),"",VLOOKUP(OK$1,'Tactic Recode'!$A$1:$B$547,2,FALSE))</f>
        <v/>
      </c>
      <c r="OL73" t="str">
        <f>IF(ISERROR(MATCH(OL$1,'CSC Mitre'!BT$1:BT$220,0)),"",VLOOKUP(OL$1,'Tactic Recode'!$A$1:$B$547,2,FALSE))</f>
        <v/>
      </c>
      <c r="OM73" t="str">
        <f>IF(ISERROR(MATCH(OM$1,'CSC Mitre'!BT$1:BT$220,0)),"",VLOOKUP(OM$1,'Tactic Recode'!$A$1:$B$547,2,FALSE))</f>
        <v/>
      </c>
      <c r="ON73" t="str">
        <f>IF(ISERROR(MATCH(ON$1,'CSC Mitre'!BT$1:BT$220,0)),"",VLOOKUP(ON$1,'Tactic Recode'!$A$1:$B$547,2,FALSE))</f>
        <v/>
      </c>
      <c r="OO73" t="str">
        <f>IF(ISERROR(MATCH(OO$1,'CSC Mitre'!BT$1:BT$220,0)),"",VLOOKUP(OO$1,'Tactic Recode'!$A$1:$B$547,2,FALSE))</f>
        <v/>
      </c>
      <c r="OP73" t="str">
        <f>IF(ISERROR(MATCH(OP$1,'CSC Mitre'!BT$1:BT$220,0)),"",VLOOKUP(OP$1,'Tactic Recode'!$A$1:$B$547,2,FALSE))</f>
        <v/>
      </c>
      <c r="OQ73" t="str">
        <f>IF(ISERROR(MATCH(OQ$1,'CSC Mitre'!BT$1:BT$220,0)),"",VLOOKUP(OQ$1,'Tactic Recode'!$A$1:$B$547,2,FALSE))</f>
        <v/>
      </c>
      <c r="OR73" t="str">
        <f>IF(ISERROR(MATCH(OR$1,'CSC Mitre'!BT$1:BT$220,0)),"",VLOOKUP(OR$1,'Tactic Recode'!$A$1:$B$547,2,FALSE))</f>
        <v/>
      </c>
      <c r="OS73" t="str">
        <f>IF(ISERROR(MATCH(OS$1,'CSC Mitre'!BT$1:BT$220,0)),"",VLOOKUP(OS$1,'Tactic Recode'!$A$1:$B$547,2,FALSE))</f>
        <v/>
      </c>
      <c r="OT73" t="str">
        <f>IF(ISERROR(MATCH(OT$1,'CSC Mitre'!BT$1:BT$220,0)),"",VLOOKUP(OT$1,'Tactic Recode'!$A$1:$B$547,2,FALSE))</f>
        <v/>
      </c>
      <c r="OU73" t="str">
        <f>IF(ISERROR(MATCH(OU$1,'CSC Mitre'!BT$1:BT$220,0)),"",VLOOKUP(OU$1,'Tactic Recode'!$A$1:$B$547,2,FALSE))</f>
        <v/>
      </c>
      <c r="OV73" t="str">
        <f>IF(ISERROR(MATCH(OV$1,'CSC Mitre'!BT$1:BT$220,0)),"",VLOOKUP(OV$1,'Tactic Recode'!$A$1:$B$547,2,FALSE))</f>
        <v/>
      </c>
      <c r="OW73" t="str">
        <f>IF(ISERROR(MATCH(OW$1,'CSC Mitre'!BT$1:BT$220,0)),"",VLOOKUP(OW$1,'Tactic Recode'!$A$1:$B$547,2,FALSE))</f>
        <v/>
      </c>
      <c r="OX73" t="str">
        <f>IF(ISERROR(MATCH(OX$1,'CSC Mitre'!BT$1:BT$220,0)),"",VLOOKUP(OX$1,'Tactic Recode'!$A$1:$B$547,2,FALSE))</f>
        <v/>
      </c>
      <c r="OY73" t="str">
        <f>IF(ISERROR(MATCH(OY$1,'CSC Mitre'!BT$1:BT$220,0)),"",VLOOKUP(OY$1,'Tactic Recode'!$A$1:$B$547,2,FALSE))</f>
        <v/>
      </c>
      <c r="OZ73" t="str">
        <f>IF(ISERROR(MATCH(OZ$1,'CSC Mitre'!BT$1:BT$220,0)),"",VLOOKUP(OZ$1,'Tactic Recode'!$A$1:$B$547,2,FALSE))</f>
        <v/>
      </c>
      <c r="PA73" t="str">
        <f>IF(ISERROR(MATCH(PA$1,'CSC Mitre'!BT$1:BT$220,0)),"",VLOOKUP(PA$1,'Tactic Recode'!$A$1:$B$547,2,FALSE))</f>
        <v/>
      </c>
      <c r="PB73" t="str">
        <f>IF(ISERROR(MATCH(PB$1,'CSC Mitre'!BT$1:BT$220,0)),"",VLOOKUP(PB$1,'Tactic Recode'!$A$1:$B$547,2,FALSE))</f>
        <v/>
      </c>
      <c r="PC73" t="str">
        <f>IF(ISERROR(MATCH(PC$1,'CSC Mitre'!BT$1:BT$220,0)),"",VLOOKUP(PC$1,'Tactic Recode'!$A$1:$B$547,2,FALSE))</f>
        <v/>
      </c>
      <c r="PD73" t="str">
        <f>IF(ISERROR(MATCH(PD$1,'CSC Mitre'!BT$1:BT$220,0)),"",VLOOKUP(PD$1,'Tactic Recode'!$A$1:$B$547,2,FALSE))</f>
        <v/>
      </c>
      <c r="PE73" t="str">
        <f>IF(ISERROR(MATCH(PE$1,'CSC Mitre'!BT$1:BT$220,0)),"",VLOOKUP(PE$1,'Tactic Recode'!$A$1:$B$547,2,FALSE))</f>
        <v/>
      </c>
      <c r="PF73" t="str">
        <f>IF(ISERROR(MATCH(PF$1,'CSC Mitre'!BT$1:BT$220,0)),"",VLOOKUP(PF$1,'Tactic Recode'!$A$1:$B$547,2,FALSE))</f>
        <v/>
      </c>
      <c r="PG73" t="str">
        <f>IF(ISERROR(MATCH(PG$1,'CSC Mitre'!BT$1:BT$220,0)),"",VLOOKUP(PG$1,'Tactic Recode'!$A$1:$B$547,2,FALSE))</f>
        <v/>
      </c>
      <c r="PH73" t="str">
        <f>IF(ISERROR(MATCH(PH$1,'CSC Mitre'!BT$1:BT$220,0)),"",VLOOKUP(PH$1,'Tactic Recode'!$A$1:$B$547,2,FALSE))</f>
        <v/>
      </c>
      <c r="PI73" t="str">
        <f>IF(ISERROR(MATCH(PI$1,'CSC Mitre'!BT$1:BT$220,0)),"",VLOOKUP(PI$1,'Tactic Recode'!$A$1:$B$547,2,FALSE))</f>
        <v/>
      </c>
      <c r="PJ73" t="str">
        <f>IF(ISERROR(MATCH(PJ$1,'CSC Mitre'!BT$1:BT$220,0)),"",VLOOKUP(PJ$1,'Tactic Recode'!$A$1:$B$547,2,FALSE))</f>
        <v/>
      </c>
      <c r="PK73" t="str">
        <f>IF(ISERROR(MATCH(PK$1,'CSC Mitre'!BT$1:BT$220,0)),"",VLOOKUP(PK$1,'Tactic Recode'!$A$1:$B$547,2,FALSE))</f>
        <v/>
      </c>
      <c r="PL73" t="str">
        <f>IF(ISERROR(MATCH(PL$1,'CSC Mitre'!BT$1:BT$220,0)),"",VLOOKUP(PL$1,'Tactic Recode'!$A$1:$B$547,2,FALSE))</f>
        <v/>
      </c>
      <c r="PM73" t="str">
        <f>IF(ISERROR(MATCH(PM$1,'CSC Mitre'!BT$1:BT$220,0)),"",VLOOKUP(PM$1,'Tactic Recode'!$A$1:$B$547,2,FALSE))</f>
        <v/>
      </c>
      <c r="PN73" t="str">
        <f>IF(ISERROR(MATCH(PN$1,'CSC Mitre'!BT$1:BT$220,0)),"",VLOOKUP(PN$1,'Tactic Recode'!$A$1:$B$547,2,FALSE))</f>
        <v/>
      </c>
      <c r="PO73" t="str">
        <f>IF(ISERROR(MATCH(PO$1,'CSC Mitre'!BT$1:BT$220,0)),"",VLOOKUP(PO$1,'Tactic Recode'!$A$1:$B$547,2,FALSE))</f>
        <v/>
      </c>
      <c r="PP73" t="str">
        <f>IF(ISERROR(MATCH(PP$1,'CSC Mitre'!BT$1:BT$220,0)),"",VLOOKUP(PP$1,'Tactic Recode'!$A$1:$B$547,2,FALSE))</f>
        <v/>
      </c>
      <c r="PQ73" t="str">
        <f>IF(ISERROR(MATCH(PQ$1,'CSC Mitre'!BT$1:BT$220,0)),"",VLOOKUP(PQ$1,'Tactic Recode'!$A$1:$B$547,2,FALSE))</f>
        <v/>
      </c>
      <c r="PR73" t="str">
        <f>IF(ISERROR(MATCH(PR$1,'CSC Mitre'!BT$1:BT$220,0)),"",VLOOKUP(PR$1,'Tactic Recode'!$A$1:$B$547,2,FALSE))</f>
        <v/>
      </c>
      <c r="PS73" t="str">
        <f>IF(ISERROR(MATCH(PS$1,'CSC Mitre'!BT$1:BT$220,0)),"",VLOOKUP(PS$1,'Tactic Recode'!$A$1:$B$547,2,FALSE))</f>
        <v/>
      </c>
      <c r="PT73" t="str">
        <f>IF(ISERROR(MATCH(PT$1,'CSC Mitre'!BT$1:BT$220,0)),"",VLOOKUP(PT$1,'Tactic Recode'!$A$1:$B$547,2,FALSE))</f>
        <v/>
      </c>
      <c r="PU73" t="str">
        <f>IF(ISERROR(MATCH(PU$1,'CSC Mitre'!BT$1:BT$220,0)),"",VLOOKUP(PU$1,'Tactic Recode'!$A$1:$B$547,2,FALSE))</f>
        <v/>
      </c>
      <c r="PV73" t="str">
        <f>IF(ISERROR(MATCH(PV$1,'CSC Mitre'!BT$1:BT$220,0)),"",VLOOKUP(PV$1,'Tactic Recode'!$A$1:$B$547,2,FALSE))</f>
        <v/>
      </c>
      <c r="PW73" t="str">
        <f>IF(ISERROR(MATCH(PW$1,'CSC Mitre'!BT$1:BT$220,0)),"",VLOOKUP(PW$1,'Tactic Recode'!$A$1:$B$547,2,FALSE))</f>
        <v/>
      </c>
      <c r="PX73" t="str">
        <f>IF(ISERROR(MATCH(PX$1,'CSC Mitre'!BT$1:BT$220,0)),"",VLOOKUP(PX$1,'Tactic Recode'!$A$1:$B$547,2,FALSE))</f>
        <v/>
      </c>
      <c r="PY73" t="str">
        <f>IF(ISERROR(MATCH(PY$1,'CSC Mitre'!BT$1:BT$220,0)),"",VLOOKUP(PY$1,'Tactic Recode'!$A$1:$B$547,2,FALSE))</f>
        <v/>
      </c>
      <c r="PZ73" t="str">
        <f>IF(ISERROR(MATCH(PZ$1,'CSC Mitre'!BT$1:BT$220,0)),"",VLOOKUP(PZ$1,'Tactic Recode'!$A$1:$B$547,2,FALSE))</f>
        <v/>
      </c>
      <c r="QA73" t="str">
        <f>IF(ISERROR(MATCH(QA$1,'CSC Mitre'!BT$1:BT$220,0)),"",VLOOKUP(QA$1,'Tactic Recode'!$A$1:$B$547,2,FALSE))</f>
        <v/>
      </c>
      <c r="QB73" t="str">
        <f>IF(ISERROR(MATCH(QB$1,'CSC Mitre'!BT$1:BT$220,0)),"",VLOOKUP(QB$1,'Tactic Recode'!$A$1:$B$547,2,FALSE))</f>
        <v/>
      </c>
      <c r="QC73" t="str">
        <f>IF(ISERROR(MATCH(QC$1,'CSC Mitre'!BT$1:BT$220,0)),"",VLOOKUP(QC$1,'Tactic Recode'!$A$1:$B$547,2,FALSE))</f>
        <v/>
      </c>
      <c r="QD73" t="str">
        <f>IF(ISERROR(MATCH(QD$1,'CSC Mitre'!BT$1:BT$220,0)),"",VLOOKUP(QD$1,'Tactic Recode'!$A$1:$B$547,2,FALSE))</f>
        <v/>
      </c>
      <c r="QE73" t="str">
        <f>IF(ISERROR(MATCH(QE$1,'CSC Mitre'!BT$1:BT$220,0)),"",VLOOKUP(QE$1,'Tactic Recode'!$A$1:$B$547,2,FALSE))</f>
        <v/>
      </c>
      <c r="QF73" t="str">
        <f>IF(ISERROR(MATCH(QF$1,'CSC Mitre'!BT$1:BT$220,0)),"",VLOOKUP(QF$1,'Tactic Recode'!$A$1:$B$547,2,FALSE))</f>
        <v/>
      </c>
      <c r="QG73" t="str">
        <f>IF(ISERROR(MATCH(QG$1,'CSC Mitre'!BT$1:BT$220,0)),"",VLOOKUP(QG$1,'Tactic Recode'!$A$1:$B$547,2,FALSE))</f>
        <v/>
      </c>
      <c r="QH73" t="str">
        <f>IF(ISERROR(MATCH(QH$1,'CSC Mitre'!BT$1:BT$220,0)),"",VLOOKUP(QH$1,'Tactic Recode'!$A$1:$B$547,2,FALSE))</f>
        <v/>
      </c>
      <c r="QI73" t="str">
        <f>IF(ISERROR(MATCH(QI$1,'CSC Mitre'!BT$1:BT$220,0)),"",VLOOKUP(QI$1,'Tactic Recode'!$A$1:$B$547,2,FALSE))</f>
        <v/>
      </c>
      <c r="QJ73" t="str">
        <f>IF(ISERROR(MATCH(QJ$1,'CSC Mitre'!BT$1:BT$220,0)),"",VLOOKUP(QJ$1,'Tactic Recode'!$A$1:$B$547,2,FALSE))</f>
        <v/>
      </c>
      <c r="QK73" t="str">
        <f>IF(ISERROR(MATCH(QK$1,'CSC Mitre'!BT$1:BT$220,0)),"",VLOOKUP(QK$1,'Tactic Recode'!$A$1:$B$547,2,FALSE))</f>
        <v/>
      </c>
      <c r="QL73" t="str">
        <f>IF(ISERROR(MATCH(QL$1,'CSC Mitre'!BT$1:BT$220,0)),"",VLOOKUP(QL$1,'Tactic Recode'!$A$1:$B$547,2,FALSE))</f>
        <v/>
      </c>
      <c r="QM73" t="str">
        <f>IF(ISERROR(MATCH(QM$1,'CSC Mitre'!BT$1:BT$220,0)),"",VLOOKUP(QM$1,'Tactic Recode'!$A$1:$B$547,2,FALSE))</f>
        <v/>
      </c>
      <c r="QN73" t="str">
        <f>IF(ISERROR(MATCH(QN$1,'CSC Mitre'!BT$1:BT$220,0)),"",VLOOKUP(QN$1,'Tactic Recode'!$A$1:$B$547,2,FALSE))</f>
        <v/>
      </c>
      <c r="QO73" t="str">
        <f>IF(ISERROR(MATCH(QO$1,'CSC Mitre'!BT$1:BT$220,0)),"",VLOOKUP(QO$1,'Tactic Recode'!$A$1:$B$547,2,FALSE))</f>
        <v/>
      </c>
      <c r="QP73" t="str">
        <f>IF(ISERROR(MATCH(QP$1,'CSC Mitre'!BT$1:BT$220,0)),"",VLOOKUP(QP$1,'Tactic Recode'!$A$1:$B$547,2,FALSE))</f>
        <v/>
      </c>
      <c r="QQ73" t="str">
        <f>IF(ISERROR(MATCH(QQ$1,'CSC Mitre'!BT$1:BT$220,0)),"",VLOOKUP(QQ$1,'Tactic Recode'!$A$1:$B$547,2,FALSE))</f>
        <v/>
      </c>
      <c r="QR73" t="str">
        <f>IF(ISERROR(MATCH(QR$1,'CSC Mitre'!BT$1:BT$220,0)),"",VLOOKUP(QR$1,'Tactic Recode'!$A$1:$B$547,2,FALSE))</f>
        <v/>
      </c>
      <c r="QS73" t="str">
        <f>IF(ISERROR(MATCH(QS$1,'CSC Mitre'!BT$1:BT$220,0)),"",VLOOKUP(QS$1,'Tactic Recode'!$A$1:$B$547,2,FALSE))</f>
        <v/>
      </c>
      <c r="QT73" t="str">
        <f>IF(ISERROR(MATCH(QT$1,'CSC Mitre'!BT$1:BT$220,0)),"",VLOOKUP(QT$1,'Tactic Recode'!$A$1:$B$547,2,FALSE))</f>
        <v/>
      </c>
      <c r="QU73" t="str">
        <f>IF(ISERROR(MATCH(QU$1,'CSC Mitre'!BT$1:BT$220,0)),"",VLOOKUP(QU$1,'Tactic Recode'!$A$1:$B$547,2,FALSE))</f>
        <v/>
      </c>
      <c r="QV73" t="str">
        <f>IF(ISERROR(MATCH(QV$1,'CSC Mitre'!BT$1:BT$220,0)),"",VLOOKUP(QV$1,'Tactic Recode'!$A$1:$B$547,2,FALSE))</f>
        <v/>
      </c>
      <c r="QW73" t="str">
        <f>IF(ISERROR(MATCH(QW$1,'CSC Mitre'!BT$1:BT$220,0)),"",VLOOKUP(QW$1,'Tactic Recode'!$A$1:$B$547,2,FALSE))</f>
        <v/>
      </c>
      <c r="QX73" t="str">
        <f>IF(ISERROR(MATCH(QX$1,'CSC Mitre'!BT$1:BT$220,0)),"",VLOOKUP(QX$1,'Tactic Recode'!$A$1:$B$547,2,FALSE))</f>
        <v/>
      </c>
      <c r="QY73" t="str">
        <f>IF(ISERROR(MATCH(QY$1,'CSC Mitre'!BT$1:BT$220,0)),"",VLOOKUP(QY$1,'Tactic Recode'!$A$1:$B$547,2,FALSE))</f>
        <v/>
      </c>
      <c r="QZ73" t="str">
        <f>IF(ISERROR(MATCH(QZ$1,'CSC Mitre'!BT$1:BT$220,0)),"",VLOOKUP(QZ$1,'Tactic Recode'!$A$1:$B$547,2,FALSE))</f>
        <v/>
      </c>
      <c r="RA73" t="str">
        <f>IF(ISERROR(MATCH(RA$1,'CSC Mitre'!BT$1:BT$220,0)),"",VLOOKUP(RA$1,'Tactic Recode'!$A$1:$B$547,2,FALSE))</f>
        <v/>
      </c>
      <c r="RB73" t="str">
        <f>IF(ISERROR(MATCH(RB$1,'CSC Mitre'!BT$1:BT$220,0)),"",VLOOKUP(RB$1,'Tactic Recode'!$A$1:$B$547,2,FALSE))</f>
        <v/>
      </c>
      <c r="RC73" t="str">
        <f>IF(ISERROR(MATCH(RC$1,'CSC Mitre'!BT$1:BT$220,0)),"",VLOOKUP(RC$1,'Tactic Recode'!$A$1:$B$547,2,FALSE))</f>
        <v/>
      </c>
      <c r="RD73" t="str">
        <f>IF(ISERROR(MATCH(RD$1,'CSC Mitre'!BT$1:BT$220,0)),"",VLOOKUP(RD$1,'Tactic Recode'!$A$1:$B$547,2,FALSE))</f>
        <v/>
      </c>
      <c r="RE73" t="str">
        <f>IF(ISERROR(MATCH(RE$1,'CSC Mitre'!BT$1:BT$220,0)),"",VLOOKUP(RE$1,'Tactic Recode'!$A$1:$B$547,2,FALSE))</f>
        <v/>
      </c>
      <c r="RF73" t="str">
        <f>IF(ISERROR(MATCH(RF$1,'CSC Mitre'!BT$1:BT$220,0)),"",VLOOKUP(RF$1,'Tactic Recode'!$A$1:$B$547,2,FALSE))</f>
        <v/>
      </c>
      <c r="RG73" t="str">
        <f>IF(ISERROR(MATCH(RG$1,'CSC Mitre'!BT$1:BT$220,0)),"",VLOOKUP(RG$1,'Tactic Recode'!$A$1:$B$547,2,FALSE))</f>
        <v/>
      </c>
      <c r="RH73" t="str">
        <f>IF(ISERROR(MATCH(RH$1,'CSC Mitre'!BT$1:BT$220,0)),"",VLOOKUP(RH$1,'Tactic Recode'!$A$1:$B$547,2,FALSE))</f>
        <v/>
      </c>
      <c r="RI73" t="str">
        <f>IF(ISERROR(MATCH(RI$1,'CSC Mitre'!BT$1:BT$220,0)),"",VLOOKUP(RI$1,'Tactic Recode'!$A$1:$B$547,2,FALSE))</f>
        <v/>
      </c>
      <c r="RJ73" t="str">
        <f>IF(ISERROR(MATCH(RJ$1,'CSC Mitre'!BT$1:BT$220,0)),"",VLOOKUP(RJ$1,'Tactic Recode'!$A$1:$B$547,2,FALSE))</f>
        <v/>
      </c>
      <c r="RK73" t="str">
        <f>IF(ISERROR(MATCH(RK$1,'CSC Mitre'!BT$1:BT$220,0)),"",VLOOKUP(RK$1,'Tactic Recode'!$A$1:$B$547,2,FALSE))</f>
        <v/>
      </c>
      <c r="RL73" t="str">
        <f>IF(ISERROR(MATCH(RL$1,'CSC Mitre'!BT$1:BT$220,0)),"",VLOOKUP(RL$1,'Tactic Recode'!$A$1:$B$547,2,FALSE))</f>
        <v/>
      </c>
      <c r="RM73" t="str">
        <f>IF(ISERROR(MATCH(RM$1,'CSC Mitre'!BT$1:BT$220,0)),"",VLOOKUP(RM$1,'Tactic Recode'!$A$1:$B$547,2,FALSE))</f>
        <v/>
      </c>
      <c r="RN73" t="str">
        <f>IF(ISERROR(MATCH(RN$1,'CSC Mitre'!BT$1:BT$220,0)),"",VLOOKUP(RN$1,'Tactic Recode'!$A$1:$B$547,2,FALSE))</f>
        <v/>
      </c>
      <c r="RO73" t="str">
        <f>IF(ISERROR(MATCH(RO$1,'CSC Mitre'!BT$1:BT$220,0)),"",VLOOKUP(RO$1,'Tactic Recode'!$A$1:$B$547,2,FALSE))</f>
        <v/>
      </c>
      <c r="RP73" t="str">
        <f>IF(ISERROR(MATCH(RP$1,'CSC Mitre'!BT$1:BT$220,0)),"",VLOOKUP(RP$1,'Tactic Recode'!$A$1:$B$547,2,FALSE))</f>
        <v/>
      </c>
      <c r="RQ73" t="str">
        <f>IF(ISERROR(MATCH(RQ$1,'CSC Mitre'!BT$1:BT$220,0)),"",VLOOKUP(RQ$1,'Tactic Recode'!$A$1:$B$547,2,FALSE))</f>
        <v/>
      </c>
      <c r="RR73" t="str">
        <f>IF(ISERROR(MATCH(RR$1,'CSC Mitre'!BT$1:BT$220,0)),"",VLOOKUP(RR$1,'Tactic Recode'!$A$1:$B$547,2,FALSE))</f>
        <v/>
      </c>
      <c r="RS73" t="str">
        <f>IF(ISERROR(MATCH(RS$1,'CSC Mitre'!BT$1:BT$220,0)),"",VLOOKUP(RS$1,'Tactic Recode'!$A$1:$B$547,2,FALSE))</f>
        <v/>
      </c>
      <c r="RT73" t="str">
        <f>IF(ISERROR(MATCH(RT$1,'CSC Mitre'!BT$1:BT$220,0)),"",VLOOKUP(RT$1,'Tactic Recode'!$A$1:$B$547,2,FALSE))</f>
        <v/>
      </c>
      <c r="RU73" t="str">
        <f>IF(ISERROR(MATCH(RU$1,'CSC Mitre'!BT$1:BT$220,0)),"",VLOOKUP(RU$1,'Tactic Recode'!$A$1:$B$547,2,FALSE))</f>
        <v/>
      </c>
      <c r="RV73" t="str">
        <f>IF(ISERROR(MATCH(RV$1,'CSC Mitre'!BT$1:BT$220,0)),"",VLOOKUP(RV$1,'Tactic Recode'!$A$1:$B$547,2,FALSE))</f>
        <v/>
      </c>
      <c r="RW73" t="str">
        <f>IF(ISERROR(MATCH(RW$1,'CSC Mitre'!BT$1:BT$220,0)),"",VLOOKUP(RW$1,'Tactic Recode'!$A$1:$B$547,2,FALSE))</f>
        <v/>
      </c>
      <c r="RX73" t="str">
        <f>IF(ISERROR(MATCH(RX$1,'CSC Mitre'!BT$1:BT$220,0)),"",VLOOKUP(RX$1,'Tactic Recode'!$A$1:$B$547,2,FALSE))</f>
        <v/>
      </c>
      <c r="RY73" t="str">
        <f>IF(ISERROR(MATCH(RY$1,'CSC Mitre'!BT$1:BT$220,0)),"",VLOOKUP(RY$1,'Tactic Recode'!$A$1:$B$547,2,FALSE))</f>
        <v/>
      </c>
      <c r="RZ73" t="str">
        <f>IF(ISERROR(MATCH(RZ$1,'CSC Mitre'!BT$1:BT$220,0)),"",VLOOKUP(RZ$1,'Tactic Recode'!$A$1:$B$547,2,FALSE))</f>
        <v/>
      </c>
      <c r="SA73" t="str">
        <f>IF(ISERROR(MATCH(SA$1,'CSC Mitre'!BT$1:BT$220,0)),"",VLOOKUP(SA$1,'Tactic Recode'!$A$1:$B$547,2,FALSE))</f>
        <v/>
      </c>
      <c r="SB73" t="str">
        <f>IF(ISERROR(MATCH(SB$1,'CSC Mitre'!BT$1:BT$220,0)),"",VLOOKUP(SB$1,'Tactic Recode'!$A$1:$B$547,2,FALSE))</f>
        <v/>
      </c>
      <c r="SC73" t="str">
        <f>IF(ISERROR(MATCH(SC$1,'CSC Mitre'!BT$1:BT$220,0)),"",VLOOKUP(SC$1,'Tactic Recode'!$A$1:$B$547,2,FALSE))</f>
        <v/>
      </c>
      <c r="SD73" t="str">
        <f>IF(ISERROR(MATCH(SD$1,'CSC Mitre'!BT$1:BT$220,0)),"",VLOOKUP(SD$1,'Tactic Recode'!$A$1:$B$547,2,FALSE))</f>
        <v/>
      </c>
      <c r="SE73" t="str">
        <f>IF(ISERROR(MATCH(SE$1,'CSC Mitre'!BT$1:BT$220,0)),"",VLOOKUP(SE$1,'Tactic Recode'!$A$1:$B$547,2,FALSE))</f>
        <v/>
      </c>
      <c r="SF73" t="str">
        <f>IF(ISERROR(MATCH(SF$1,'CSC Mitre'!BT$1:BT$220,0)),"",VLOOKUP(SF$1,'Tactic Recode'!$A$1:$B$547,2,FALSE))</f>
        <v/>
      </c>
      <c r="SG73" t="str">
        <f>IF(ISERROR(MATCH(SG$1,'CSC Mitre'!BT$1:BT$220,0)),"",VLOOKUP(SG$1,'Tactic Recode'!$A$1:$B$547,2,FALSE))</f>
        <v/>
      </c>
      <c r="SH73" t="str">
        <f>IF(ISERROR(MATCH(SH$1,'CSC Mitre'!BT$1:BT$220,0)),"",VLOOKUP(SH$1,'Tactic Recode'!$A$1:$B$547,2,FALSE))</f>
        <v/>
      </c>
      <c r="SI73" t="str">
        <f>IF(ISERROR(MATCH(SI$1,'CSC Mitre'!BT$1:BT$220,0)),"",VLOOKUP(SI$1,'Tactic Recode'!$A$1:$B$547,2,FALSE))</f>
        <v/>
      </c>
      <c r="SJ73" t="str">
        <f>IF(ISERROR(MATCH(SJ$1,'CSC Mitre'!BT$1:BT$220,0)),"",VLOOKUP(SJ$1,'Tactic Recode'!$A$1:$B$547,2,FALSE))</f>
        <v/>
      </c>
      <c r="SK73" t="str">
        <f>IF(ISERROR(MATCH(SK$1,'CSC Mitre'!BT$1:BT$220,0)),"",VLOOKUP(SK$1,'Tactic Recode'!$A$1:$B$547,2,FALSE))</f>
        <v/>
      </c>
      <c r="SL73" t="str">
        <f>IF(ISERROR(MATCH(SL$1,'CSC Mitre'!BT$1:BT$220,0)),"",VLOOKUP(SL$1,'Tactic Recode'!$A$1:$B$547,2,FALSE))</f>
        <v/>
      </c>
      <c r="SM73" t="str">
        <f>IF(ISERROR(MATCH(SM$1,'CSC Mitre'!BT$1:BT$220,0)),"",VLOOKUP(SM$1,'Tactic Recode'!$A$1:$B$547,2,FALSE))</f>
        <v/>
      </c>
      <c r="SN73" t="str">
        <f>IF(ISERROR(MATCH(SN$1,'CSC Mitre'!BT$1:BT$220,0)),"",VLOOKUP(SN$1,'Tactic Recode'!$A$1:$B$547,2,FALSE))</f>
        <v/>
      </c>
      <c r="SO73" t="str">
        <f>IF(ISERROR(MATCH(SO$1,'CSC Mitre'!BT$1:BT$220,0)),"",VLOOKUP(SO$1,'Tactic Recode'!$A$1:$B$547,2,FALSE))</f>
        <v/>
      </c>
      <c r="SP73" t="str">
        <f>IF(ISERROR(MATCH(SP$1,'CSC Mitre'!BT$1:BT$220,0)),"",VLOOKUP(SP$1,'Tactic Recode'!$A$1:$B$547,2,FALSE))</f>
        <v/>
      </c>
      <c r="SQ73" t="str">
        <f>IF(ISERROR(MATCH(SQ$1,'CSC Mitre'!BT$1:BT$220,0)),"",VLOOKUP(SQ$1,'Tactic Recode'!$A$1:$B$547,2,FALSE))</f>
        <v/>
      </c>
      <c r="SR73" t="str">
        <f>IF(ISERROR(MATCH(SR$1,'CSC Mitre'!BT$1:BT$220,0)),"",VLOOKUP(SR$1,'Tactic Recode'!$A$1:$B$547,2,FALSE))</f>
        <v/>
      </c>
      <c r="SS73" t="str">
        <f>IF(ISERROR(MATCH(SS$1,'CSC Mitre'!BT$1:BT$220,0)),"",VLOOKUP(SS$1,'Tactic Recode'!$A$1:$B$547,2,FALSE))</f>
        <v/>
      </c>
      <c r="ST73" t="str">
        <f>IF(ISERROR(MATCH(ST$1,'CSC Mitre'!BT$1:BT$220,0)),"",VLOOKUP(ST$1,'Tactic Recode'!$A$1:$B$547,2,FALSE))</f>
        <v/>
      </c>
      <c r="SU73" t="str">
        <f>IF(ISERROR(MATCH(SU$1,'CSC Mitre'!BT$1:BT$220,0)),"",VLOOKUP(SU$1,'Tactic Recode'!$A$1:$B$547,2,FALSE))</f>
        <v/>
      </c>
      <c r="SV73" t="str">
        <f>IF(ISERROR(MATCH(SV$1,'CSC Mitre'!BT$1:BT$220,0)),"",VLOOKUP(SV$1,'Tactic Recode'!$A$1:$B$547,2,FALSE))</f>
        <v/>
      </c>
      <c r="SW73" t="str">
        <f>IF(ISERROR(MATCH(SW$1,'CSC Mitre'!BT$1:BT$220,0)),"",VLOOKUP(SW$1,'Tactic Recode'!$A$1:$B$547,2,FALSE))</f>
        <v/>
      </c>
      <c r="SX73" t="str">
        <f>IF(ISERROR(MATCH(SX$1,'CSC Mitre'!BT$1:BT$220,0)),"",VLOOKUP(SX$1,'Tactic Recode'!$A$1:$B$547,2,FALSE))</f>
        <v/>
      </c>
      <c r="SY73" t="str">
        <f>IF(ISERROR(MATCH(SY$1,'CSC Mitre'!BT$1:BT$220,0)),"",VLOOKUP(SY$1,'Tactic Recode'!$A$1:$B$547,2,FALSE))</f>
        <v/>
      </c>
      <c r="SZ73" t="str">
        <f>IF(ISERROR(MATCH(SZ$1,'CSC Mitre'!BT$1:BT$220,0)),"",VLOOKUP(SZ$1,'Tactic Recode'!$A$1:$B$547,2,FALSE))</f>
        <v/>
      </c>
      <c r="TA73" t="str">
        <f>IF(ISERROR(MATCH(TA$1,'CSC Mitre'!BT$1:BT$220,0)),"",VLOOKUP(TA$1,'Tactic Recode'!$A$1:$B$547,2,FALSE))</f>
        <v/>
      </c>
      <c r="TB73" t="str">
        <f>IF(ISERROR(MATCH(TB$1,'CSC Mitre'!BT$1:BT$220,0)),"",VLOOKUP(TB$1,'Tactic Recode'!$A$1:$B$547,2,FALSE))</f>
        <v/>
      </c>
      <c r="TC73" t="str">
        <f>IF(ISERROR(MATCH(TC$1,'CSC Mitre'!BT$1:BT$220,0)),"",VLOOKUP(TC$1,'Tactic Recode'!$A$1:$B$547,2,FALSE))</f>
        <v/>
      </c>
      <c r="TD73" t="str">
        <f>IF(ISERROR(MATCH(TD$1,'CSC Mitre'!BT$1:BT$220,0)),"",VLOOKUP(TD$1,'Tactic Recode'!$A$1:$B$547,2,FALSE))</f>
        <v/>
      </c>
      <c r="TE73" t="str">
        <f>IF(ISERROR(MATCH(TE$1,'CSC Mitre'!BT$1:BT$220,0)),"",VLOOKUP(TE$1,'Tactic Recode'!$A$1:$B$547,2,FALSE))</f>
        <v/>
      </c>
      <c r="TF73" t="str">
        <f>IF(ISERROR(MATCH(TF$1,'CSC Mitre'!BT$1:BT$220,0)),"",VLOOKUP(TF$1,'Tactic Recode'!$A$1:$B$547,2,FALSE))</f>
        <v/>
      </c>
      <c r="TG73" t="str">
        <f>IF(ISERROR(MATCH(TG$1,'CSC Mitre'!BT$1:BT$220,0)),"",VLOOKUP(TG$1,'Tactic Recode'!$A$1:$B$547,2,FALSE))</f>
        <v/>
      </c>
      <c r="TH73" t="str">
        <f>IF(ISERROR(MATCH(TH$1,'CSC Mitre'!BT$1:BT$220,0)),"",VLOOKUP(TH$1,'Tactic Recode'!$A$1:$B$547,2,FALSE))</f>
        <v/>
      </c>
      <c r="TI73" t="str">
        <f>IF(ISERROR(MATCH(TI$1,'CSC Mitre'!BT$1:BT$220,0)),"",VLOOKUP(TI$1,'Tactic Recode'!$A$1:$B$547,2,FALSE))</f>
        <v/>
      </c>
      <c r="TJ73" t="str">
        <f>IF(ISERROR(MATCH(TJ$1,'CSC Mitre'!BT$1:BT$220,0)),"",VLOOKUP(TJ$1,'Tactic Recode'!$A$1:$B$547,2,FALSE))</f>
        <v/>
      </c>
      <c r="TK73" t="str">
        <f>IF(ISERROR(MATCH(TK$1,'CSC Mitre'!BT$1:BT$220,0)),"",VLOOKUP(TK$1,'Tactic Recode'!$A$1:$B$547,2,FALSE))</f>
        <v/>
      </c>
      <c r="TL73" t="str">
        <f>IF(ISERROR(MATCH(TL$1,'CSC Mitre'!BT$1:BT$220,0)),"",VLOOKUP(TL$1,'Tactic Recode'!$A$1:$B$547,2,FALSE))</f>
        <v/>
      </c>
      <c r="TM73" t="str">
        <f>IF(ISERROR(MATCH(TM$1,'CSC Mitre'!BT$1:BT$220,0)),"",VLOOKUP(TM$1,'Tactic Recode'!$A$1:$B$547,2,FALSE))</f>
        <v/>
      </c>
      <c r="TN73" t="str">
        <f>IF(ISERROR(MATCH(TN$1,'CSC Mitre'!BT$1:BT$220,0)),"",VLOOKUP(TN$1,'Tactic Recode'!$A$1:$B$547,2,FALSE))</f>
        <v/>
      </c>
      <c r="TO73" t="str">
        <f>IF(ISERROR(MATCH(TO$1,'CSC Mitre'!BT$1:BT$220,0)),"",VLOOKUP(TO$1,'Tactic Recode'!$A$1:$B$547,2,FALSE))</f>
        <v/>
      </c>
      <c r="TP73" t="str">
        <f>IF(ISERROR(MATCH(TP$1,'CSC Mitre'!BT$1:BT$220,0)),"",VLOOKUP(TP$1,'Tactic Recode'!$A$1:$B$547,2,FALSE))</f>
        <v/>
      </c>
      <c r="TQ73" t="str">
        <f>IF(ISERROR(MATCH(TQ$1,'CSC Mitre'!BT$1:BT$220,0)),"",VLOOKUP(TQ$1,'Tactic Recode'!$A$1:$B$547,2,FALSE))</f>
        <v/>
      </c>
      <c r="TR73" t="str">
        <f>IF(ISERROR(MATCH(TR$1,'CSC Mitre'!BT$1:BT$220,0)),"",VLOOKUP(TR$1,'Tactic Recode'!$A$1:$B$547,2,FALSE))</f>
        <v/>
      </c>
      <c r="TS73" t="str">
        <f>IF(ISERROR(MATCH(TS$1,'CSC Mitre'!BT$1:BT$220,0)),"",VLOOKUP(TS$1,'Tactic Recode'!$A$1:$B$547,2,FALSE))</f>
        <v/>
      </c>
      <c r="TT73" t="str">
        <f>IF(ISERROR(MATCH(TT$1,'CSC Mitre'!BT$1:BT$220,0)),"",VLOOKUP(TT$1,'Tactic Recode'!$A$1:$B$547,2,FALSE))</f>
        <v/>
      </c>
      <c r="TU73" t="str">
        <f>IF(ISERROR(MATCH(TU$1,'CSC Mitre'!BT$1:BT$220,0)),"",VLOOKUP(TU$1,'Tactic Recode'!$A$1:$B$547,2,FALSE))</f>
        <v/>
      </c>
      <c r="TV73" t="str">
        <f>IF(ISERROR(MATCH(TV$1,'CSC Mitre'!BT$1:BT$220,0)),"",VLOOKUP(TV$1,'Tactic Recode'!$A$1:$B$547,2,FALSE))</f>
        <v/>
      </c>
      <c r="TW73" t="str">
        <f>IF(ISERROR(MATCH(TW$1,'CSC Mitre'!BT$1:BT$220,0)),"",VLOOKUP(TW$1,'Tactic Recode'!$A$1:$B$547,2,FALSE))</f>
        <v/>
      </c>
      <c r="TX73" t="str">
        <f>IF(ISERROR(MATCH(TX$1,'CSC Mitre'!BT$1:BT$220,0)),"",VLOOKUP(TX$1,'Tactic Recode'!$A$1:$B$547,2,FALSE))</f>
        <v/>
      </c>
      <c r="TY73" t="str">
        <f>IF(ISERROR(MATCH(TY$1,'CSC Mitre'!BT$1:BT$220,0)),"",VLOOKUP(TY$1,'Tactic Recode'!$A$1:$B$547,2,FALSE))</f>
        <v/>
      </c>
      <c r="TZ73" t="str">
        <f>IF(ISERROR(MATCH(TZ$1,'CSC Mitre'!BT$1:BT$220,0)),"",VLOOKUP(TZ$1,'Tactic Recode'!$A$1:$B$547,2,FALSE))</f>
        <v/>
      </c>
      <c r="UA73" t="str">
        <f>IF(ISERROR(MATCH(UA$1,'CSC Mitre'!BT$1:BT$220,0)),"",VLOOKUP(UA$1,'Tactic Recode'!$A$1:$B$547,2,FALSE))</f>
        <v/>
      </c>
      <c r="UB73" t="str">
        <f>IF(ISERROR(MATCH(UB$1,'CSC Mitre'!BT$1:BT$220,0)),"",VLOOKUP(UB$1,'Tactic Recode'!$A$1:$B$547,2,FALSE))</f>
        <v/>
      </c>
    </row>
    <row r="74" spans="1:548" x14ac:dyDescent="0.25">
      <c r="A74" s="59" t="s">
        <v>470</v>
      </c>
      <c r="B74" t="str">
        <f>IF(ISERROR(MATCH(B$1,'CSC Mitre'!BU$1:BU$220,0)),"",VLOOKUP(B$1,'Tactic Recode'!$A$1:$B$547,2,FALSE))</f>
        <v/>
      </c>
      <c r="C74" t="str">
        <f>IF(ISERROR(MATCH(C$1,'CSC Mitre'!BU$1:BU$220,0)),"",VLOOKUP(C$1,'Tactic Recode'!$A$1:$B$547,2,FALSE))</f>
        <v/>
      </c>
      <c r="D74" t="str">
        <f>IF(ISERROR(MATCH(D$1,'CSC Mitre'!BU$1:BU$220,0)),"",VLOOKUP(D$1,'Tactic Recode'!$A$1:$B$547,2,FALSE))</f>
        <v/>
      </c>
      <c r="E74" t="str">
        <f>IF(ISERROR(MATCH(E$1,'CSC Mitre'!BU$1:BU$220,0)),"",VLOOKUP(E$1,'Tactic Recode'!$A$1:$B$547,2,FALSE))</f>
        <v/>
      </c>
      <c r="F74" t="str">
        <f>IF(ISERROR(MATCH(F$1,'CSC Mitre'!BU$1:BU$220,0)),"",VLOOKUP(F$1,'Tactic Recode'!$A$1:$B$547,2,FALSE))</f>
        <v/>
      </c>
      <c r="G74" t="str">
        <f>IF(ISERROR(MATCH(G$1,'CSC Mitre'!BU$1:BU$220,0)),"",VLOOKUP(G$1,'Tactic Recode'!$A$1:$B$547,2,FALSE))</f>
        <v/>
      </c>
      <c r="H74" t="str">
        <f>IF(ISERROR(MATCH(H$1,'CSC Mitre'!BU$1:BU$220,0)),"",VLOOKUP(H$1,'Tactic Recode'!$A$1:$B$547,2,FALSE))</f>
        <v/>
      </c>
      <c r="I74" t="str">
        <f>IF(ISERROR(MATCH(I$1,'CSC Mitre'!BU$1:BU$220,0)),"",VLOOKUP(I$1,'Tactic Recode'!$A$1:$B$547,2,FALSE))</f>
        <v/>
      </c>
      <c r="J74" t="str">
        <f>IF(ISERROR(MATCH(J$1,'CSC Mitre'!BU$1:BU$220,0)),"",VLOOKUP(J$1,'Tactic Recode'!$A$1:$B$547,2,FALSE))</f>
        <v/>
      </c>
      <c r="K74" t="str">
        <f>IF(ISERROR(MATCH(K$1,'CSC Mitre'!BU$1:BU$220,0)),"",VLOOKUP(K$1,'Tactic Recode'!$A$1:$B$547,2,FALSE))</f>
        <v/>
      </c>
      <c r="L74" t="str">
        <f>IF(ISERROR(MATCH(L$1,'CSC Mitre'!BU$1:BU$220,0)),"",VLOOKUP(L$1,'Tactic Recode'!$A$1:$B$547,2,FALSE))</f>
        <v/>
      </c>
      <c r="M74" t="str">
        <f>IF(ISERROR(MATCH(M$1,'CSC Mitre'!BU$1:BU$220,0)),"",VLOOKUP(M$1,'Tactic Recode'!$A$1:$B$547,2,FALSE))</f>
        <v/>
      </c>
      <c r="N74" t="str">
        <f>IF(ISERROR(MATCH(N$1,'CSC Mitre'!BU$1:BU$220,0)),"",VLOOKUP(N$1,'Tactic Recode'!$A$1:$B$547,2,FALSE))</f>
        <v/>
      </c>
      <c r="O74" t="str">
        <f>IF(ISERROR(MATCH(O$1,'CSC Mitre'!BU$1:BU$220,0)),"",VLOOKUP(O$1,'Tactic Recode'!$A$1:$B$547,2,FALSE))</f>
        <v/>
      </c>
      <c r="P74" t="str">
        <f>IF(ISERROR(MATCH(P$1,'CSC Mitre'!BU$1:BU$220,0)),"",VLOOKUP(P$1,'Tactic Recode'!$A$1:$B$547,2,FALSE))</f>
        <v/>
      </c>
      <c r="Q74" t="str">
        <f>IF(ISERROR(MATCH(Q$1,'CSC Mitre'!BU$1:BU$220,0)),"",VLOOKUP(Q$1,'Tactic Recode'!$A$1:$B$547,2,FALSE))</f>
        <v/>
      </c>
      <c r="R74" t="str">
        <f>IF(ISERROR(MATCH(R$1,'CSC Mitre'!BU$1:BU$220,0)),"",VLOOKUP(R$1,'Tactic Recode'!$A$1:$B$547,2,FALSE))</f>
        <v/>
      </c>
      <c r="S74" t="str">
        <f>IF(ISERROR(MATCH(S$1,'CSC Mitre'!BU$1:BU$220,0)),"",VLOOKUP(S$1,'Tactic Recode'!$A$1:$B$547,2,FALSE))</f>
        <v/>
      </c>
      <c r="T74" t="str">
        <f>IF(ISERROR(MATCH(T$1,'CSC Mitre'!BU$1:BU$220,0)),"",VLOOKUP(T$1,'Tactic Recode'!$A$1:$B$547,2,FALSE))</f>
        <v/>
      </c>
      <c r="U74" t="str">
        <f>IF(ISERROR(MATCH(U$1,'CSC Mitre'!BU$1:BU$220,0)),"",VLOOKUP(U$1,'Tactic Recode'!$A$1:$B$547,2,FALSE))</f>
        <v/>
      </c>
      <c r="V74" t="str">
        <f>IF(ISERROR(MATCH(V$1,'CSC Mitre'!BU$1:BU$220,0)),"",VLOOKUP(V$1,'Tactic Recode'!$A$1:$B$547,2,FALSE))</f>
        <v/>
      </c>
      <c r="W74" t="str">
        <f>IF(ISERROR(MATCH(W$1,'CSC Mitre'!BU$1:BU$220,0)),"",VLOOKUP(W$1,'Tactic Recode'!$A$1:$B$547,2,FALSE))</f>
        <v/>
      </c>
      <c r="X74" t="str">
        <f>IF(ISERROR(MATCH(X$1,'CSC Mitre'!BU$1:BU$220,0)),"",VLOOKUP(X$1,'Tactic Recode'!$A$1:$B$547,2,FALSE))</f>
        <v/>
      </c>
      <c r="Y74" t="str">
        <f>IF(ISERROR(MATCH(Y$1,'CSC Mitre'!BU$1:BU$220,0)),"",VLOOKUP(Y$1,'Tactic Recode'!$A$1:$B$547,2,FALSE))</f>
        <v/>
      </c>
      <c r="Z74" t="str">
        <f>IF(ISERROR(MATCH(Z$1,'CSC Mitre'!BU$1:BU$220,0)),"",VLOOKUP(Z$1,'Tactic Recode'!$A$1:$B$547,2,FALSE))</f>
        <v/>
      </c>
      <c r="AA74" t="str">
        <f>IF(ISERROR(MATCH(AA$1,'CSC Mitre'!BU$1:BU$220,0)),"",VLOOKUP(AA$1,'Tactic Recode'!$A$1:$B$547,2,FALSE))</f>
        <v/>
      </c>
      <c r="AB74" t="str">
        <f>IF(ISERROR(MATCH(AB$1,'CSC Mitre'!BU$1:BU$220,0)),"",VLOOKUP(AB$1,'Tactic Recode'!$A$1:$B$547,2,FALSE))</f>
        <v/>
      </c>
      <c r="AC74" t="str">
        <f>IF(ISERROR(MATCH(AC$1,'CSC Mitre'!BU$1:BU$220,0)),"",VLOOKUP(AC$1,'Tactic Recode'!$A$1:$B$547,2,FALSE))</f>
        <v/>
      </c>
      <c r="AD74" t="str">
        <f>IF(ISERROR(MATCH(AD$1,'CSC Mitre'!BU$1:BU$220,0)),"",VLOOKUP(AD$1,'Tactic Recode'!$A$1:$B$547,2,FALSE))</f>
        <v/>
      </c>
      <c r="AE74" t="str">
        <f>IF(ISERROR(MATCH(AE$1,'CSC Mitre'!BU$1:BU$220,0)),"",VLOOKUP(AE$1,'Tactic Recode'!$A$1:$B$547,2,FALSE))</f>
        <v/>
      </c>
      <c r="AF74" t="str">
        <f>IF(ISERROR(MATCH(AF$1,'CSC Mitre'!BU$1:BU$220,0)),"",VLOOKUP(AF$1,'Tactic Recode'!$A$1:$B$547,2,FALSE))</f>
        <v/>
      </c>
      <c r="AG74" t="str">
        <f>IF(ISERROR(MATCH(AG$1,'CSC Mitre'!BU$1:BU$220,0)),"",VLOOKUP(AG$1,'Tactic Recode'!$A$1:$B$547,2,FALSE))</f>
        <v/>
      </c>
      <c r="AH74" t="str">
        <f>IF(ISERROR(MATCH(AH$1,'CSC Mitre'!BU$1:BU$220,0)),"",VLOOKUP(AH$1,'Tactic Recode'!$A$1:$B$547,2,FALSE))</f>
        <v/>
      </c>
      <c r="AI74" t="str">
        <f>IF(ISERROR(MATCH(AI$1,'CSC Mitre'!BU$1:BU$220,0)),"",VLOOKUP(AI$1,'Tactic Recode'!$A$1:$B$547,2,FALSE))</f>
        <v/>
      </c>
      <c r="AJ74" t="str">
        <f>IF(ISERROR(MATCH(AJ$1,'CSC Mitre'!BU$1:BU$220,0)),"",VLOOKUP(AJ$1,'Tactic Recode'!$A$1:$B$547,2,FALSE))</f>
        <v/>
      </c>
      <c r="AK74" t="str">
        <f>IF(ISERROR(MATCH(AK$1,'CSC Mitre'!BU$1:BU$220,0)),"",VLOOKUP(AK$1,'Tactic Recode'!$A$1:$B$547,2,FALSE))</f>
        <v/>
      </c>
      <c r="AL74" t="str">
        <f>IF(ISERROR(MATCH(AL$1,'CSC Mitre'!BU$1:BU$220,0)),"",VLOOKUP(AL$1,'Tactic Recode'!$A$1:$B$547,2,FALSE))</f>
        <v/>
      </c>
      <c r="AM74" t="str">
        <f>IF(ISERROR(MATCH(AM$1,'CSC Mitre'!BU$1:BU$220,0)),"",VLOOKUP(AM$1,'Tactic Recode'!$A$1:$B$547,2,FALSE))</f>
        <v/>
      </c>
      <c r="AN74" t="str">
        <f>IF(ISERROR(MATCH(AN$1,'CSC Mitre'!BU$1:BU$220,0)),"",VLOOKUP(AN$1,'Tactic Recode'!$A$1:$B$547,2,FALSE))</f>
        <v/>
      </c>
      <c r="AO74" t="str">
        <f>IF(ISERROR(MATCH(AO$1,'CSC Mitre'!BU$1:BU$220,0)),"",VLOOKUP(AO$1,'Tactic Recode'!$A$1:$B$547,2,FALSE))</f>
        <v/>
      </c>
      <c r="AP74" t="str">
        <f>IF(ISERROR(MATCH(AP$1,'CSC Mitre'!BU$1:BU$220,0)),"",VLOOKUP(AP$1,'Tactic Recode'!$A$1:$B$547,2,FALSE))</f>
        <v/>
      </c>
      <c r="AQ74" t="str">
        <f>IF(ISERROR(MATCH(AQ$1,'CSC Mitre'!BU$1:BU$220,0)),"",VLOOKUP(AQ$1,'Tactic Recode'!$A$1:$B$547,2,FALSE))</f>
        <v/>
      </c>
      <c r="AR74" t="str">
        <f>IF(ISERROR(MATCH(AR$1,'CSC Mitre'!BU$1:BU$220,0)),"",VLOOKUP(AR$1,'Tactic Recode'!$A$1:$B$547,2,FALSE))</f>
        <v/>
      </c>
      <c r="AS74" t="str">
        <f>IF(ISERROR(MATCH(AS$1,'CSC Mitre'!BU$1:BU$220,0)),"",VLOOKUP(AS$1,'Tactic Recode'!$A$1:$B$547,2,FALSE))</f>
        <v/>
      </c>
      <c r="AT74" t="str">
        <f>IF(ISERROR(MATCH(AT$1,'CSC Mitre'!BU$1:BU$220,0)),"",VLOOKUP(AT$1,'Tactic Recode'!$A$1:$B$547,2,FALSE))</f>
        <v/>
      </c>
      <c r="AU74" t="str">
        <f>IF(ISERROR(MATCH(AU$1,'CSC Mitre'!BU$1:BU$220,0)),"",VLOOKUP(AU$1,'Tactic Recode'!$A$1:$B$547,2,FALSE))</f>
        <v/>
      </c>
      <c r="AV74" t="str">
        <f>IF(ISERROR(MATCH(AV$1,'CSC Mitre'!BU$1:BU$220,0)),"",VLOOKUP(AV$1,'Tactic Recode'!$A$1:$B$547,2,FALSE))</f>
        <v/>
      </c>
      <c r="AW74" t="str">
        <f>IF(ISERROR(MATCH(AW$1,'CSC Mitre'!BU$1:BU$220,0)),"",VLOOKUP(AW$1,'Tactic Recode'!$A$1:$B$547,2,FALSE))</f>
        <v/>
      </c>
      <c r="AX74" t="str">
        <f>IF(ISERROR(MATCH(AX$1,'CSC Mitre'!BU$1:BU$220,0)),"",VLOOKUP(AX$1,'Tactic Recode'!$A$1:$B$547,2,FALSE))</f>
        <v/>
      </c>
      <c r="AY74" t="str">
        <f>IF(ISERROR(MATCH(AY$1,'CSC Mitre'!BU$1:BU$220,0)),"",VLOOKUP(AY$1,'Tactic Recode'!$A$1:$B$547,2,FALSE))</f>
        <v/>
      </c>
      <c r="AZ74" t="str">
        <f>IF(ISERROR(MATCH(AZ$1,'CSC Mitre'!BU$1:BU$220,0)),"",VLOOKUP(AZ$1,'Tactic Recode'!$A$1:$B$547,2,FALSE))</f>
        <v/>
      </c>
      <c r="BA74" t="str">
        <f>IF(ISERROR(MATCH(BA$1,'CSC Mitre'!BU$1:BU$220,0)),"",VLOOKUP(BA$1,'Tactic Recode'!$A$1:$B$547,2,FALSE))</f>
        <v/>
      </c>
      <c r="BB74" t="str">
        <f>IF(ISERROR(MATCH(BB$1,'CSC Mitre'!BU$1:BU$220,0)),"",VLOOKUP(BB$1,'Tactic Recode'!$A$1:$B$547,2,FALSE))</f>
        <v/>
      </c>
      <c r="BC74" t="str">
        <f>IF(ISERROR(MATCH(BC$1,'CSC Mitre'!BU$1:BU$220,0)),"",VLOOKUP(BC$1,'Tactic Recode'!$A$1:$B$547,2,FALSE))</f>
        <v/>
      </c>
      <c r="BD74" t="str">
        <f>IF(ISERROR(MATCH(BD$1,'CSC Mitre'!BU$1:BU$220,0)),"",VLOOKUP(BD$1,'Tactic Recode'!$A$1:$B$547,2,FALSE))</f>
        <v/>
      </c>
      <c r="BE74" t="str">
        <f>IF(ISERROR(MATCH(BE$1,'CSC Mitre'!BU$1:BU$220,0)),"",VLOOKUP(BE$1,'Tactic Recode'!$A$1:$B$547,2,FALSE))</f>
        <v/>
      </c>
      <c r="BF74" t="str">
        <f>IF(ISERROR(MATCH(BF$1,'CSC Mitre'!BU$1:BU$220,0)),"",VLOOKUP(BF$1,'Tactic Recode'!$A$1:$B$547,2,FALSE))</f>
        <v/>
      </c>
      <c r="BG74" t="str">
        <f>IF(ISERROR(MATCH(BG$1,'CSC Mitre'!BU$1:BU$220,0)),"",VLOOKUP(BG$1,'Tactic Recode'!$A$1:$B$547,2,FALSE))</f>
        <v/>
      </c>
      <c r="BH74" t="str">
        <f>IF(ISERROR(MATCH(BH$1,'CSC Mitre'!BU$1:BU$220,0)),"",VLOOKUP(BH$1,'Tactic Recode'!$A$1:$B$547,2,FALSE))</f>
        <v/>
      </c>
      <c r="BI74" t="str">
        <f>IF(ISERROR(MATCH(BI$1,'CSC Mitre'!BU$1:BU$220,0)),"",VLOOKUP(BI$1,'Tactic Recode'!$A$1:$B$547,2,FALSE))</f>
        <v/>
      </c>
      <c r="BJ74" t="str">
        <f>IF(ISERROR(MATCH(BJ$1,'CSC Mitre'!BU$1:BU$220,0)),"",VLOOKUP(BJ$1,'Tactic Recode'!$A$1:$B$547,2,FALSE))</f>
        <v/>
      </c>
      <c r="BK74" t="str">
        <f>IF(ISERROR(MATCH(BK$1,'CSC Mitre'!BU$1:BU$220,0)),"",VLOOKUP(BK$1,'Tactic Recode'!$A$1:$B$547,2,FALSE))</f>
        <v/>
      </c>
      <c r="BL74" t="str">
        <f>IF(ISERROR(MATCH(BL$1,'CSC Mitre'!BU$1:BU$220,0)),"",VLOOKUP(BL$1,'Tactic Recode'!$A$1:$B$547,2,FALSE))</f>
        <v>Exfiltration</v>
      </c>
      <c r="BM74" t="str">
        <f>IF(ISERROR(MATCH(BM$1,'CSC Mitre'!BU$1:BU$220,0)),"",VLOOKUP(BM$1,'Tactic Recode'!$A$1:$B$547,2,FALSE))</f>
        <v>Exfiltration</v>
      </c>
      <c r="BN74" t="str">
        <f>IF(ISERROR(MATCH(BN$1,'CSC Mitre'!BU$1:BU$220,0)),"",VLOOKUP(BN$1,'Tactic Recode'!$A$1:$B$547,2,FALSE))</f>
        <v>Exfiltration</v>
      </c>
      <c r="BO74" t="str">
        <f>IF(ISERROR(MATCH(BO$1,'CSC Mitre'!BU$1:BU$220,0)),"",VLOOKUP(BO$1,'Tactic Recode'!$A$1:$B$547,2,FALSE))</f>
        <v>Exfiltration</v>
      </c>
      <c r="BP74" t="str">
        <f>IF(ISERROR(MATCH(BP$1,'CSC Mitre'!BU$1:BU$220,0)),"",VLOOKUP(BP$1,'Tactic Recode'!$A$1:$B$547,2,FALSE))</f>
        <v/>
      </c>
      <c r="BQ74" t="str">
        <f>IF(ISERROR(MATCH(BQ$1,'CSC Mitre'!BU$1:BU$220,0)),"",VLOOKUP(BQ$1,'Tactic Recode'!$A$1:$B$547,2,FALSE))</f>
        <v/>
      </c>
      <c r="BR74" t="str">
        <f>IF(ISERROR(MATCH(BR$1,'CSC Mitre'!BU$1:BU$220,0)),"",VLOOKUP(BR$1,'Tactic Recode'!$A$1:$B$547,2,FALSE))</f>
        <v/>
      </c>
      <c r="BS74" t="str">
        <f>IF(ISERROR(MATCH(BS$1,'CSC Mitre'!BU$1:BU$220,0)),"",VLOOKUP(BS$1,'Tactic Recode'!$A$1:$B$547,2,FALSE))</f>
        <v/>
      </c>
      <c r="BT74" t="str">
        <f>IF(ISERROR(MATCH(BT$1,'CSC Mitre'!BU$1:BU$220,0)),"",VLOOKUP(BT$1,'Tactic Recode'!$A$1:$B$547,2,FALSE))</f>
        <v/>
      </c>
      <c r="BU74" t="str">
        <f>IF(ISERROR(MATCH(BU$1,'CSC Mitre'!BU$1:BU$220,0)),"",VLOOKUP(BU$1,'Tactic Recode'!$A$1:$B$547,2,FALSE))</f>
        <v/>
      </c>
      <c r="BV74" t="str">
        <f>IF(ISERROR(MATCH(BV$1,'CSC Mitre'!BU$1:BU$220,0)),"",VLOOKUP(BV$1,'Tactic Recode'!$A$1:$B$547,2,FALSE))</f>
        <v/>
      </c>
      <c r="BW74" t="str">
        <f>IF(ISERROR(MATCH(BW$1,'CSC Mitre'!BU$1:BU$220,0)),"",VLOOKUP(BW$1,'Tactic Recode'!$A$1:$B$547,2,FALSE))</f>
        <v/>
      </c>
      <c r="BX74" t="str">
        <f>IF(ISERROR(MATCH(BX$1,'CSC Mitre'!BU$1:BU$220,0)),"",VLOOKUP(BX$1,'Tactic Recode'!$A$1:$B$547,2,FALSE))</f>
        <v/>
      </c>
      <c r="BY74" t="str">
        <f>IF(ISERROR(MATCH(BY$1,'CSC Mitre'!BU$1:BU$220,0)),"",VLOOKUP(BY$1,'Tactic Recode'!$A$1:$B$547,2,FALSE))</f>
        <v/>
      </c>
      <c r="BZ74" t="str">
        <f>IF(ISERROR(MATCH(BZ$1,'CSC Mitre'!BU$1:BU$220,0)),"",VLOOKUP(BZ$1,'Tactic Recode'!$A$1:$B$547,2,FALSE))</f>
        <v/>
      </c>
      <c r="CA74" t="str">
        <f>IF(ISERROR(MATCH(CA$1,'CSC Mitre'!BU$1:BU$220,0)),"",VLOOKUP(CA$1,'Tactic Recode'!$A$1:$B$547,2,FALSE))</f>
        <v/>
      </c>
      <c r="CB74" t="str">
        <f>IF(ISERROR(MATCH(CB$1,'CSC Mitre'!BU$1:BU$220,0)),"",VLOOKUP(CB$1,'Tactic Recode'!$A$1:$B$547,2,FALSE))</f>
        <v/>
      </c>
      <c r="CC74" t="str">
        <f>IF(ISERROR(MATCH(CC$1,'CSC Mitre'!BU$1:BU$220,0)),"",VLOOKUP(CC$1,'Tactic Recode'!$A$1:$B$547,2,FALSE))</f>
        <v/>
      </c>
      <c r="CD74" t="str">
        <f>IF(ISERROR(MATCH(CD$1,'CSC Mitre'!BU$1:BU$220,0)),"",VLOOKUP(CD$1,'Tactic Recode'!$A$1:$B$547,2,FALSE))</f>
        <v/>
      </c>
      <c r="CE74" t="str">
        <f>IF(ISERROR(MATCH(CE$1,'CSC Mitre'!BU$1:BU$220,0)),"",VLOOKUP(CE$1,'Tactic Recode'!$A$1:$B$547,2,FALSE))</f>
        <v/>
      </c>
      <c r="CF74" t="str">
        <f>IF(ISERROR(MATCH(CF$1,'CSC Mitre'!BU$1:BU$220,0)),"",VLOOKUP(CF$1,'Tactic Recode'!$A$1:$B$547,2,FALSE))</f>
        <v/>
      </c>
      <c r="CG74" t="str">
        <f>IF(ISERROR(MATCH(CG$1,'CSC Mitre'!BU$1:BU$220,0)),"",VLOOKUP(CG$1,'Tactic Recode'!$A$1:$B$547,2,FALSE))</f>
        <v/>
      </c>
      <c r="CH74" t="str">
        <f>IF(ISERROR(MATCH(CH$1,'CSC Mitre'!BU$1:BU$220,0)),"",VLOOKUP(CH$1,'Tactic Recode'!$A$1:$B$547,2,FALSE))</f>
        <v/>
      </c>
      <c r="CI74" t="str">
        <f>IF(ISERROR(MATCH(CI$1,'CSC Mitre'!BU$1:BU$220,0)),"",VLOOKUP(CI$1,'Tactic Recode'!$A$1:$B$547,2,FALSE))</f>
        <v/>
      </c>
      <c r="CJ74" t="str">
        <f>IF(ISERROR(MATCH(CJ$1,'CSC Mitre'!BU$1:BU$220,0)),"",VLOOKUP(CJ$1,'Tactic Recode'!$A$1:$B$547,2,FALSE))</f>
        <v/>
      </c>
      <c r="CK74" t="str">
        <f>IF(ISERROR(MATCH(CK$1,'CSC Mitre'!BU$1:BU$220,0)),"",VLOOKUP(CK$1,'Tactic Recode'!$A$1:$B$547,2,FALSE))</f>
        <v/>
      </c>
      <c r="CL74" t="str">
        <f>IF(ISERROR(MATCH(CL$1,'CSC Mitre'!BU$1:BU$220,0)),"",VLOOKUP(CL$1,'Tactic Recode'!$A$1:$B$547,2,FALSE))</f>
        <v/>
      </c>
      <c r="CM74" t="str">
        <f>IF(ISERROR(MATCH(CM$1,'CSC Mitre'!BU$1:BU$220,0)),"",VLOOKUP(CM$1,'Tactic Recode'!$A$1:$B$547,2,FALSE))</f>
        <v/>
      </c>
      <c r="CN74" t="str">
        <f>IF(ISERROR(MATCH(CN$1,'CSC Mitre'!BU$1:BU$220,0)),"",VLOOKUP(CN$1,'Tactic Recode'!$A$1:$B$547,2,FALSE))</f>
        <v/>
      </c>
      <c r="CO74" t="str">
        <f>IF(ISERROR(MATCH(CO$1,'CSC Mitre'!BU$1:BU$220,0)),"",VLOOKUP(CO$1,'Tactic Recode'!$A$1:$B$547,2,FALSE))</f>
        <v/>
      </c>
      <c r="CP74" t="str">
        <f>IF(ISERROR(MATCH(CP$1,'CSC Mitre'!BU$1:BU$220,0)),"",VLOOKUP(CP$1,'Tactic Recode'!$A$1:$B$547,2,FALSE))</f>
        <v/>
      </c>
      <c r="CQ74" t="str">
        <f>IF(ISERROR(MATCH(CQ$1,'CSC Mitre'!BU$1:BU$220,0)),"",VLOOKUP(CQ$1,'Tactic Recode'!$A$1:$B$547,2,FALSE))</f>
        <v/>
      </c>
      <c r="CR74" t="str">
        <f>IF(ISERROR(MATCH(CR$1,'CSC Mitre'!BU$1:BU$220,0)),"",VLOOKUP(CR$1,'Tactic Recode'!$A$1:$B$547,2,FALSE))</f>
        <v/>
      </c>
      <c r="CS74" t="str">
        <f>IF(ISERROR(MATCH(CS$1,'CSC Mitre'!BU$1:BU$220,0)),"",VLOOKUP(CS$1,'Tactic Recode'!$A$1:$B$547,2,FALSE))</f>
        <v/>
      </c>
      <c r="CT74" t="str">
        <f>IF(ISERROR(MATCH(CT$1,'CSC Mitre'!BU$1:BU$220,0)),"",VLOOKUP(CT$1,'Tactic Recode'!$A$1:$B$547,2,FALSE))</f>
        <v/>
      </c>
      <c r="CU74" t="str">
        <f>IF(ISERROR(MATCH(CU$1,'CSC Mitre'!BU$1:BU$220,0)),"",VLOOKUP(CU$1,'Tactic Recode'!$A$1:$B$547,2,FALSE))</f>
        <v/>
      </c>
      <c r="CV74" t="str">
        <f>IF(ISERROR(MATCH(CV$1,'CSC Mitre'!BU$1:BU$220,0)),"",VLOOKUP(CV$1,'Tactic Recode'!$A$1:$B$547,2,FALSE))</f>
        <v/>
      </c>
      <c r="CW74" t="str">
        <f>IF(ISERROR(MATCH(CW$1,'CSC Mitre'!BU$1:BU$220,0)),"",VLOOKUP(CW$1,'Tactic Recode'!$A$1:$B$547,2,FALSE))</f>
        <v/>
      </c>
      <c r="CX74" t="str">
        <f>IF(ISERROR(MATCH(CX$1,'CSC Mitre'!BU$1:BU$220,0)),"",VLOOKUP(CX$1,'Tactic Recode'!$A$1:$B$547,2,FALSE))</f>
        <v/>
      </c>
      <c r="CY74" t="str">
        <f>IF(ISERROR(MATCH(CY$1,'CSC Mitre'!BU$1:BU$220,0)),"",VLOOKUP(CY$1,'Tactic Recode'!$A$1:$B$547,2,FALSE))</f>
        <v/>
      </c>
      <c r="CZ74" t="str">
        <f>IF(ISERROR(MATCH(CZ$1,'CSC Mitre'!BU$1:BU$220,0)),"",VLOOKUP(CZ$1,'Tactic Recode'!$A$1:$B$547,2,FALSE))</f>
        <v/>
      </c>
      <c r="DA74" t="str">
        <f>IF(ISERROR(MATCH(DA$1,'CSC Mitre'!BU$1:BU$220,0)),"",VLOOKUP(DA$1,'Tactic Recode'!$A$1:$B$547,2,FALSE))</f>
        <v/>
      </c>
      <c r="DB74" t="str">
        <f>IF(ISERROR(MATCH(DB$1,'CSC Mitre'!BU$1:BU$220,0)),"",VLOOKUP(DB$1,'Tactic Recode'!$A$1:$B$547,2,FALSE))</f>
        <v/>
      </c>
      <c r="DC74" t="str">
        <f>IF(ISERROR(MATCH(DC$1,'CSC Mitre'!BU$1:BU$220,0)),"",VLOOKUP(DC$1,'Tactic Recode'!$A$1:$B$547,2,FALSE))</f>
        <v/>
      </c>
      <c r="DD74" t="str">
        <f>IF(ISERROR(MATCH(DD$1,'CSC Mitre'!BU$1:BU$220,0)),"",VLOOKUP(DD$1,'Tactic Recode'!$A$1:$B$547,2,FALSE))</f>
        <v/>
      </c>
      <c r="DE74" t="str">
        <f>IF(ISERROR(MATCH(DE$1,'CSC Mitre'!BU$1:BU$220,0)),"",VLOOKUP(DE$1,'Tactic Recode'!$A$1:$B$547,2,FALSE))</f>
        <v/>
      </c>
      <c r="DF74" t="str">
        <f>IF(ISERROR(MATCH(DF$1,'CSC Mitre'!BU$1:BU$220,0)),"",VLOOKUP(DF$1,'Tactic Recode'!$A$1:$B$547,2,FALSE))</f>
        <v/>
      </c>
      <c r="DG74" t="str">
        <f>IF(ISERROR(MATCH(DG$1,'CSC Mitre'!BU$1:BU$220,0)),"",VLOOKUP(DG$1,'Tactic Recode'!$A$1:$B$547,2,FALSE))</f>
        <v/>
      </c>
      <c r="DH74" t="str">
        <f>IF(ISERROR(MATCH(DH$1,'CSC Mitre'!BU$1:BU$220,0)),"",VLOOKUP(DH$1,'Tactic Recode'!$A$1:$B$547,2,FALSE))</f>
        <v/>
      </c>
      <c r="DI74" t="str">
        <f>IF(ISERROR(MATCH(DI$1,'CSC Mitre'!BU$1:BU$220,0)),"",VLOOKUP(DI$1,'Tactic Recode'!$A$1:$B$547,2,FALSE))</f>
        <v/>
      </c>
      <c r="DJ74" t="str">
        <f>IF(ISERROR(MATCH(DJ$1,'CSC Mitre'!BU$1:BU$220,0)),"",VLOOKUP(DJ$1,'Tactic Recode'!$A$1:$B$547,2,FALSE))</f>
        <v/>
      </c>
      <c r="DK74" t="str">
        <f>IF(ISERROR(MATCH(DK$1,'CSC Mitre'!BU$1:BU$220,0)),"",VLOOKUP(DK$1,'Tactic Recode'!$A$1:$B$547,2,FALSE))</f>
        <v/>
      </c>
      <c r="DL74" t="str">
        <f>IF(ISERROR(MATCH(DL$1,'CSC Mitre'!BU$1:BU$220,0)),"",VLOOKUP(DL$1,'Tactic Recode'!$A$1:$B$547,2,FALSE))</f>
        <v/>
      </c>
      <c r="DM74" t="str">
        <f>IF(ISERROR(MATCH(DM$1,'CSC Mitre'!BU$1:BU$220,0)),"",VLOOKUP(DM$1,'Tactic Recode'!$A$1:$B$547,2,FALSE))</f>
        <v/>
      </c>
      <c r="DN74" t="str">
        <f>IF(ISERROR(MATCH(DN$1,'CSC Mitre'!BU$1:BU$220,0)),"",VLOOKUP(DN$1,'Tactic Recode'!$A$1:$B$547,2,FALSE))</f>
        <v/>
      </c>
      <c r="DO74" t="str">
        <f>IF(ISERROR(MATCH(DO$1,'CSC Mitre'!BU$1:BU$220,0)),"",VLOOKUP(DO$1,'Tactic Recode'!$A$1:$B$547,2,FALSE))</f>
        <v/>
      </c>
      <c r="DP74" t="str">
        <f>IF(ISERROR(MATCH(DP$1,'CSC Mitre'!BU$1:BU$220,0)),"",VLOOKUP(DP$1,'Tactic Recode'!$A$1:$B$547,2,FALSE))</f>
        <v/>
      </c>
      <c r="DQ74" t="str">
        <f>IF(ISERROR(MATCH(DQ$1,'CSC Mitre'!BU$1:BU$220,0)),"",VLOOKUP(DQ$1,'Tactic Recode'!$A$1:$B$547,2,FALSE))</f>
        <v/>
      </c>
      <c r="DR74" t="str">
        <f>IF(ISERROR(MATCH(DR$1,'CSC Mitre'!BU$1:BU$220,0)),"",VLOOKUP(DR$1,'Tactic Recode'!$A$1:$B$547,2,FALSE))</f>
        <v>Command and Control</v>
      </c>
      <c r="DS74" t="str">
        <f>IF(ISERROR(MATCH(DS$1,'CSC Mitre'!BU$1:BU$220,0)),"",VLOOKUP(DS$1,'Tactic Recode'!$A$1:$B$547,2,FALSE))</f>
        <v/>
      </c>
      <c r="DT74" t="str">
        <f>IF(ISERROR(MATCH(DT$1,'CSC Mitre'!BU$1:BU$220,0)),"",VLOOKUP(DT$1,'Tactic Recode'!$A$1:$B$547,2,FALSE))</f>
        <v/>
      </c>
      <c r="DU74" t="str">
        <f>IF(ISERROR(MATCH(DU$1,'CSC Mitre'!BU$1:BU$220,0)),"",VLOOKUP(DU$1,'Tactic Recode'!$A$1:$B$547,2,FALSE))</f>
        <v/>
      </c>
      <c r="DV74" t="str">
        <f>IF(ISERROR(MATCH(DV$1,'CSC Mitre'!BU$1:BU$220,0)),"",VLOOKUP(DV$1,'Tactic Recode'!$A$1:$B$547,2,FALSE))</f>
        <v/>
      </c>
      <c r="DW74" t="str">
        <f>IF(ISERROR(MATCH(DW$1,'CSC Mitre'!BU$1:BU$220,0)),"",VLOOKUP(DW$1,'Tactic Recode'!$A$1:$B$547,2,FALSE))</f>
        <v/>
      </c>
      <c r="DX74" t="str">
        <f>IF(ISERROR(MATCH(DX$1,'CSC Mitre'!BU$1:BU$220,0)),"",VLOOKUP(DX$1,'Tactic Recode'!$A$1:$B$547,2,FALSE))</f>
        <v/>
      </c>
      <c r="DY74" t="str">
        <f>IF(ISERROR(MATCH(DY$1,'CSC Mitre'!BU$1:BU$220,0)),"",VLOOKUP(DY$1,'Tactic Recode'!$A$1:$B$547,2,FALSE))</f>
        <v/>
      </c>
      <c r="DZ74" t="str">
        <f>IF(ISERROR(MATCH(DZ$1,'CSC Mitre'!BU$1:BU$220,0)),"",VLOOKUP(DZ$1,'Tactic Recode'!$A$1:$B$547,2,FALSE))</f>
        <v/>
      </c>
      <c r="EA74" t="str">
        <f>IF(ISERROR(MATCH(EA$1,'CSC Mitre'!BU$1:BU$220,0)),"",VLOOKUP(EA$1,'Tactic Recode'!$A$1:$B$547,2,FALSE))</f>
        <v/>
      </c>
      <c r="EB74" t="str">
        <f>IF(ISERROR(MATCH(EB$1,'CSC Mitre'!BU$1:BU$220,0)),"",VLOOKUP(EB$1,'Tactic Recode'!$A$1:$B$547,2,FALSE))</f>
        <v/>
      </c>
      <c r="EC74" t="str">
        <f>IF(ISERROR(MATCH(EC$1,'CSC Mitre'!BU$1:BU$220,0)),"",VLOOKUP(EC$1,'Tactic Recode'!$A$1:$B$547,2,FALSE))</f>
        <v/>
      </c>
      <c r="ED74" t="str">
        <f>IF(ISERROR(MATCH(ED$1,'CSC Mitre'!BU$1:BU$220,0)),"",VLOOKUP(ED$1,'Tactic Recode'!$A$1:$B$547,2,FALSE))</f>
        <v/>
      </c>
      <c r="EE74" t="str">
        <f>IF(ISERROR(MATCH(EE$1,'CSC Mitre'!BU$1:BU$220,0)),"",VLOOKUP(EE$1,'Tactic Recode'!$A$1:$B$547,2,FALSE))</f>
        <v/>
      </c>
      <c r="EF74" t="str">
        <f>IF(ISERROR(MATCH(EF$1,'CSC Mitre'!BU$1:BU$220,0)),"",VLOOKUP(EF$1,'Tactic Recode'!$A$1:$B$547,2,FALSE))</f>
        <v/>
      </c>
      <c r="EG74" t="str">
        <f>IF(ISERROR(MATCH(EG$1,'CSC Mitre'!BU$1:BU$220,0)),"",VLOOKUP(EG$1,'Tactic Recode'!$A$1:$B$547,2,FALSE))</f>
        <v/>
      </c>
      <c r="EH74" t="str">
        <f>IF(ISERROR(MATCH(EH$1,'CSC Mitre'!BU$1:BU$220,0)),"",VLOOKUP(EH$1,'Tactic Recode'!$A$1:$B$547,2,FALSE))</f>
        <v/>
      </c>
      <c r="EI74" t="str">
        <f>IF(ISERROR(MATCH(EI$1,'CSC Mitre'!BU$1:BU$220,0)),"",VLOOKUP(EI$1,'Tactic Recode'!$A$1:$B$547,2,FALSE))</f>
        <v/>
      </c>
      <c r="EJ74" t="str">
        <f>IF(ISERROR(MATCH(EJ$1,'CSC Mitre'!BU$1:BU$220,0)),"",VLOOKUP(EJ$1,'Tactic Recode'!$A$1:$B$547,2,FALSE))</f>
        <v/>
      </c>
      <c r="EK74" t="str">
        <f>IF(ISERROR(MATCH(EK$1,'CSC Mitre'!BU$1:BU$220,0)),"",VLOOKUP(EK$1,'Tactic Recode'!$A$1:$B$547,2,FALSE))</f>
        <v/>
      </c>
      <c r="EL74" t="str">
        <f>IF(ISERROR(MATCH(EL$1,'CSC Mitre'!BU$1:BU$220,0)),"",VLOOKUP(EL$1,'Tactic Recode'!$A$1:$B$547,2,FALSE))</f>
        <v/>
      </c>
      <c r="EM74" t="str">
        <f>IF(ISERROR(MATCH(EM$1,'CSC Mitre'!BU$1:BU$220,0)),"",VLOOKUP(EM$1,'Tactic Recode'!$A$1:$B$547,2,FALSE))</f>
        <v/>
      </c>
      <c r="EN74" t="str">
        <f>IF(ISERROR(MATCH(EN$1,'CSC Mitre'!BU$1:BU$220,0)),"",VLOOKUP(EN$1,'Tactic Recode'!$A$1:$B$547,2,FALSE))</f>
        <v/>
      </c>
      <c r="EO74" t="str">
        <f>IF(ISERROR(MATCH(EO$1,'CSC Mitre'!BU$1:BU$220,0)),"",VLOOKUP(EO$1,'Tactic Recode'!$A$1:$B$547,2,FALSE))</f>
        <v/>
      </c>
      <c r="EP74" t="str">
        <f>IF(ISERROR(MATCH(EP$1,'CSC Mitre'!BU$1:BU$220,0)),"",VLOOKUP(EP$1,'Tactic Recode'!$A$1:$B$547,2,FALSE))</f>
        <v/>
      </c>
      <c r="EQ74" t="str">
        <f>IF(ISERROR(MATCH(EQ$1,'CSC Mitre'!BU$1:BU$220,0)),"",VLOOKUP(EQ$1,'Tactic Recode'!$A$1:$B$547,2,FALSE))</f>
        <v/>
      </c>
      <c r="ER74" t="str">
        <f>IF(ISERROR(MATCH(ER$1,'CSC Mitre'!BU$1:BU$220,0)),"",VLOOKUP(ER$1,'Tactic Recode'!$A$1:$B$547,2,FALSE))</f>
        <v/>
      </c>
      <c r="ES74" t="str">
        <f>IF(ISERROR(MATCH(ES$1,'CSC Mitre'!BU$1:BU$220,0)),"",VLOOKUP(ES$1,'Tactic Recode'!$A$1:$B$547,2,FALSE))</f>
        <v/>
      </c>
      <c r="ET74" t="str">
        <f>IF(ISERROR(MATCH(ET$1,'CSC Mitre'!BU$1:BU$220,0)),"",VLOOKUP(ET$1,'Tactic Recode'!$A$1:$B$547,2,FALSE))</f>
        <v/>
      </c>
      <c r="EU74" t="str">
        <f>IF(ISERROR(MATCH(EU$1,'CSC Mitre'!BU$1:BU$220,0)),"",VLOOKUP(EU$1,'Tactic Recode'!$A$1:$B$547,2,FALSE))</f>
        <v/>
      </c>
      <c r="EV74" t="str">
        <f>IF(ISERROR(MATCH(EV$1,'CSC Mitre'!BU$1:BU$220,0)),"",VLOOKUP(EV$1,'Tactic Recode'!$A$1:$B$547,2,FALSE))</f>
        <v/>
      </c>
      <c r="EW74" t="str">
        <f>IF(ISERROR(MATCH(EW$1,'CSC Mitre'!BU$1:BU$220,0)),"",VLOOKUP(EW$1,'Tactic Recode'!$A$1:$B$547,2,FALSE))</f>
        <v/>
      </c>
      <c r="EX74" t="str">
        <f>IF(ISERROR(MATCH(EX$1,'CSC Mitre'!BU$1:BU$220,0)),"",VLOOKUP(EX$1,'Tactic Recode'!$A$1:$B$547,2,FALSE))</f>
        <v/>
      </c>
      <c r="EY74" t="str">
        <f>IF(ISERROR(MATCH(EY$1,'CSC Mitre'!BU$1:BU$220,0)),"",VLOOKUP(EY$1,'Tactic Recode'!$A$1:$B$547,2,FALSE))</f>
        <v/>
      </c>
      <c r="EZ74" t="str">
        <f>IF(ISERROR(MATCH(EZ$1,'CSC Mitre'!BU$1:BU$220,0)),"",VLOOKUP(EZ$1,'Tactic Recode'!$A$1:$B$547,2,FALSE))</f>
        <v/>
      </c>
      <c r="FA74" t="str">
        <f>IF(ISERROR(MATCH(FA$1,'CSC Mitre'!BU$1:BU$220,0)),"",VLOOKUP(FA$1,'Tactic Recode'!$A$1:$B$547,2,FALSE))</f>
        <v/>
      </c>
      <c r="FB74" t="str">
        <f>IF(ISERROR(MATCH(FB$1,'CSC Mitre'!BU$1:BU$220,0)),"",VLOOKUP(FB$1,'Tactic Recode'!$A$1:$B$547,2,FALSE))</f>
        <v/>
      </c>
      <c r="FC74" t="str">
        <f>IF(ISERROR(MATCH(FC$1,'CSC Mitre'!BU$1:BU$220,0)),"",VLOOKUP(FC$1,'Tactic Recode'!$A$1:$B$547,2,FALSE))</f>
        <v/>
      </c>
      <c r="FD74" t="str">
        <f>IF(ISERROR(MATCH(FD$1,'CSC Mitre'!BU$1:BU$220,0)),"",VLOOKUP(FD$1,'Tactic Recode'!$A$1:$B$547,2,FALSE))</f>
        <v/>
      </c>
      <c r="FE74" t="str">
        <f>IF(ISERROR(MATCH(FE$1,'CSC Mitre'!BU$1:BU$220,0)),"",VLOOKUP(FE$1,'Tactic Recode'!$A$1:$B$547,2,FALSE))</f>
        <v/>
      </c>
      <c r="FF74" t="str">
        <f>IF(ISERROR(MATCH(FF$1,'CSC Mitre'!BU$1:BU$220,0)),"",VLOOKUP(FF$1,'Tactic Recode'!$A$1:$B$547,2,FALSE))</f>
        <v/>
      </c>
      <c r="FG74" t="str">
        <f>IF(ISERROR(MATCH(FG$1,'CSC Mitre'!BU$1:BU$220,0)),"",VLOOKUP(FG$1,'Tactic Recode'!$A$1:$B$547,2,FALSE))</f>
        <v/>
      </c>
      <c r="FH74" t="str">
        <f>IF(ISERROR(MATCH(FH$1,'CSC Mitre'!BU$1:BU$220,0)),"",VLOOKUP(FH$1,'Tactic Recode'!$A$1:$B$547,2,FALSE))</f>
        <v/>
      </c>
      <c r="FI74" t="str">
        <f>IF(ISERROR(MATCH(FI$1,'CSC Mitre'!BU$1:BU$220,0)),"",VLOOKUP(FI$1,'Tactic Recode'!$A$1:$B$547,2,FALSE))</f>
        <v/>
      </c>
      <c r="FJ74" t="str">
        <f>IF(ISERROR(MATCH(FJ$1,'CSC Mitre'!BU$1:BU$220,0)),"",VLOOKUP(FJ$1,'Tactic Recode'!$A$1:$B$547,2,FALSE))</f>
        <v/>
      </c>
      <c r="FK74" t="str">
        <f>IF(ISERROR(MATCH(FK$1,'CSC Mitre'!BU$1:BU$220,0)),"",VLOOKUP(FK$1,'Tactic Recode'!$A$1:$B$547,2,FALSE))</f>
        <v/>
      </c>
      <c r="FL74" t="str">
        <f>IF(ISERROR(MATCH(FL$1,'CSC Mitre'!BU$1:BU$220,0)),"",VLOOKUP(FL$1,'Tactic Recode'!$A$1:$B$547,2,FALSE))</f>
        <v/>
      </c>
      <c r="FM74" t="str">
        <f>IF(ISERROR(MATCH(FM$1,'CSC Mitre'!BU$1:BU$220,0)),"",VLOOKUP(FM$1,'Tactic Recode'!$A$1:$B$547,2,FALSE))</f>
        <v/>
      </c>
      <c r="FN74" t="str">
        <f>IF(ISERROR(MATCH(FN$1,'CSC Mitre'!BU$1:BU$220,0)),"",VLOOKUP(FN$1,'Tactic Recode'!$A$1:$B$547,2,FALSE))</f>
        <v/>
      </c>
      <c r="FO74" t="str">
        <f>IF(ISERROR(MATCH(FO$1,'CSC Mitre'!BU$1:BU$220,0)),"",VLOOKUP(FO$1,'Tactic Recode'!$A$1:$B$547,2,FALSE))</f>
        <v/>
      </c>
      <c r="FP74" t="str">
        <f>IF(ISERROR(MATCH(FP$1,'CSC Mitre'!BU$1:BU$220,0)),"",VLOOKUP(FP$1,'Tactic Recode'!$A$1:$B$547,2,FALSE))</f>
        <v/>
      </c>
      <c r="FQ74" t="str">
        <f>IF(ISERROR(MATCH(FQ$1,'CSC Mitre'!BU$1:BU$220,0)),"",VLOOKUP(FQ$1,'Tactic Recode'!$A$1:$B$547,2,FALSE))</f>
        <v/>
      </c>
      <c r="FR74" t="str">
        <f>IF(ISERROR(MATCH(FR$1,'CSC Mitre'!BU$1:BU$220,0)),"",VLOOKUP(FR$1,'Tactic Recode'!$A$1:$B$547,2,FALSE))</f>
        <v/>
      </c>
      <c r="FS74" t="str">
        <f>IF(ISERROR(MATCH(FS$1,'CSC Mitre'!BU$1:BU$220,0)),"",VLOOKUP(FS$1,'Tactic Recode'!$A$1:$B$547,2,FALSE))</f>
        <v/>
      </c>
      <c r="FT74" t="str">
        <f>IF(ISERROR(MATCH(FT$1,'CSC Mitre'!BU$1:BU$220,0)),"",VLOOKUP(FT$1,'Tactic Recode'!$A$1:$B$547,2,FALSE))</f>
        <v/>
      </c>
      <c r="FU74" t="str">
        <f>IF(ISERROR(MATCH(FU$1,'CSC Mitre'!BU$1:BU$220,0)),"",VLOOKUP(FU$1,'Tactic Recode'!$A$1:$B$547,2,FALSE))</f>
        <v/>
      </c>
      <c r="FV74" t="str">
        <f>IF(ISERROR(MATCH(FV$1,'CSC Mitre'!BU$1:BU$220,0)),"",VLOOKUP(FV$1,'Tactic Recode'!$A$1:$B$547,2,FALSE))</f>
        <v/>
      </c>
      <c r="FW74" t="str">
        <f>IF(ISERROR(MATCH(FW$1,'CSC Mitre'!BU$1:BU$220,0)),"",VLOOKUP(FW$1,'Tactic Recode'!$A$1:$B$547,2,FALSE))</f>
        <v/>
      </c>
      <c r="FX74" t="str">
        <f>IF(ISERROR(MATCH(FX$1,'CSC Mitre'!BU$1:BU$220,0)),"",VLOOKUP(FX$1,'Tactic Recode'!$A$1:$B$547,2,FALSE))</f>
        <v/>
      </c>
      <c r="FY74" t="str">
        <f>IF(ISERROR(MATCH(FY$1,'CSC Mitre'!BU$1:BU$220,0)),"",VLOOKUP(FY$1,'Tactic Recode'!$A$1:$B$547,2,FALSE))</f>
        <v/>
      </c>
      <c r="FZ74" t="str">
        <f>IF(ISERROR(MATCH(FZ$1,'CSC Mitre'!BU$1:BU$220,0)),"",VLOOKUP(FZ$1,'Tactic Recode'!$A$1:$B$547,2,FALSE))</f>
        <v/>
      </c>
      <c r="GA74" t="str">
        <f>IF(ISERROR(MATCH(GA$1,'CSC Mitre'!BU$1:BU$220,0)),"",VLOOKUP(GA$1,'Tactic Recode'!$A$1:$B$547,2,FALSE))</f>
        <v/>
      </c>
      <c r="GB74" t="str">
        <f>IF(ISERROR(MATCH(GB$1,'CSC Mitre'!BU$1:BU$220,0)),"",VLOOKUP(GB$1,'Tactic Recode'!$A$1:$B$547,2,FALSE))</f>
        <v/>
      </c>
      <c r="GC74" t="str">
        <f>IF(ISERROR(MATCH(GC$1,'CSC Mitre'!BU$1:BU$220,0)),"",VLOOKUP(GC$1,'Tactic Recode'!$A$1:$B$547,2,FALSE))</f>
        <v/>
      </c>
      <c r="GD74" t="str">
        <f>IF(ISERROR(MATCH(GD$1,'CSC Mitre'!BU$1:BU$220,0)),"",VLOOKUP(GD$1,'Tactic Recode'!$A$1:$B$547,2,FALSE))</f>
        <v/>
      </c>
      <c r="GE74" t="str">
        <f>IF(ISERROR(MATCH(GE$1,'CSC Mitre'!BU$1:BU$220,0)),"",VLOOKUP(GE$1,'Tactic Recode'!$A$1:$B$547,2,FALSE))</f>
        <v/>
      </c>
      <c r="GF74" t="str">
        <f>IF(ISERROR(MATCH(GF$1,'CSC Mitre'!BU$1:BU$220,0)),"",VLOOKUP(GF$1,'Tactic Recode'!$A$1:$B$547,2,FALSE))</f>
        <v/>
      </c>
      <c r="GG74" t="str">
        <f>IF(ISERROR(MATCH(GG$1,'CSC Mitre'!BU$1:BU$220,0)),"",VLOOKUP(GG$1,'Tactic Recode'!$A$1:$B$547,2,FALSE))</f>
        <v/>
      </c>
      <c r="GH74" t="str">
        <f>IF(ISERROR(MATCH(GH$1,'CSC Mitre'!BU$1:BU$220,0)),"",VLOOKUP(GH$1,'Tactic Recode'!$A$1:$B$547,2,FALSE))</f>
        <v/>
      </c>
      <c r="GI74" t="str">
        <f>IF(ISERROR(MATCH(GI$1,'CSC Mitre'!BU$1:BU$220,0)),"",VLOOKUP(GI$1,'Tactic Recode'!$A$1:$B$547,2,FALSE))</f>
        <v/>
      </c>
      <c r="GJ74" t="str">
        <f>IF(ISERROR(MATCH(GJ$1,'CSC Mitre'!BU$1:BU$220,0)),"",VLOOKUP(GJ$1,'Tactic Recode'!$A$1:$B$547,2,FALSE))</f>
        <v/>
      </c>
      <c r="GK74" t="str">
        <f>IF(ISERROR(MATCH(GK$1,'CSC Mitre'!BU$1:BU$220,0)),"",VLOOKUP(GK$1,'Tactic Recode'!$A$1:$B$547,2,FALSE))</f>
        <v/>
      </c>
      <c r="GL74" t="str">
        <f>IF(ISERROR(MATCH(GL$1,'CSC Mitre'!BU$1:BU$220,0)),"",VLOOKUP(GL$1,'Tactic Recode'!$A$1:$B$547,2,FALSE))</f>
        <v/>
      </c>
      <c r="GM74" t="str">
        <f>IF(ISERROR(MATCH(GM$1,'CSC Mitre'!BU$1:BU$220,0)),"",VLOOKUP(GM$1,'Tactic Recode'!$A$1:$B$547,2,FALSE))</f>
        <v/>
      </c>
      <c r="GN74" t="str">
        <f>IF(ISERROR(MATCH(GN$1,'CSC Mitre'!BU$1:BU$220,0)),"",VLOOKUP(GN$1,'Tactic Recode'!$A$1:$B$547,2,FALSE))</f>
        <v/>
      </c>
      <c r="GO74" t="str">
        <f>IF(ISERROR(MATCH(GO$1,'CSC Mitre'!BU$1:BU$220,0)),"",VLOOKUP(GO$1,'Tactic Recode'!$A$1:$B$547,2,FALSE))</f>
        <v/>
      </c>
      <c r="GP74" t="str">
        <f>IF(ISERROR(MATCH(GP$1,'CSC Mitre'!BU$1:BU$220,0)),"",VLOOKUP(GP$1,'Tactic Recode'!$A$1:$B$547,2,FALSE))</f>
        <v/>
      </c>
      <c r="GQ74" t="str">
        <f>IF(ISERROR(MATCH(GQ$1,'CSC Mitre'!BU$1:BU$220,0)),"",VLOOKUP(GQ$1,'Tactic Recode'!$A$1:$B$547,2,FALSE))</f>
        <v/>
      </c>
      <c r="GR74" t="str">
        <f>IF(ISERROR(MATCH(GR$1,'CSC Mitre'!BU$1:BU$220,0)),"",VLOOKUP(GR$1,'Tactic Recode'!$A$1:$B$547,2,FALSE))</f>
        <v/>
      </c>
      <c r="GS74" t="str">
        <f>IF(ISERROR(MATCH(GS$1,'CSC Mitre'!BU$1:BU$220,0)),"",VLOOKUP(GS$1,'Tactic Recode'!$A$1:$B$547,2,FALSE))</f>
        <v/>
      </c>
      <c r="GT74" t="str">
        <f>IF(ISERROR(MATCH(GT$1,'CSC Mitre'!BU$1:BU$220,0)),"",VLOOKUP(GT$1,'Tactic Recode'!$A$1:$B$547,2,FALSE))</f>
        <v/>
      </c>
      <c r="GU74" t="str">
        <f>IF(ISERROR(MATCH(GU$1,'CSC Mitre'!BU$1:BU$220,0)),"",VLOOKUP(GU$1,'Tactic Recode'!$A$1:$B$547,2,FALSE))</f>
        <v/>
      </c>
      <c r="GV74" t="str">
        <f>IF(ISERROR(MATCH(GV$1,'CSC Mitre'!BU$1:BU$220,0)),"",VLOOKUP(GV$1,'Tactic Recode'!$A$1:$B$547,2,FALSE))</f>
        <v/>
      </c>
      <c r="GW74" t="str">
        <f>IF(ISERROR(MATCH(GW$1,'CSC Mitre'!BU$1:BU$220,0)),"",VLOOKUP(GW$1,'Tactic Recode'!$A$1:$B$547,2,FALSE))</f>
        <v/>
      </c>
      <c r="GX74" t="str">
        <f>IF(ISERROR(MATCH(GX$1,'CSC Mitre'!BU$1:BU$220,0)),"",VLOOKUP(GX$1,'Tactic Recode'!$A$1:$B$547,2,FALSE))</f>
        <v/>
      </c>
      <c r="GY74" t="str">
        <f>IF(ISERROR(MATCH(GY$1,'CSC Mitre'!BU$1:BU$220,0)),"",VLOOKUP(GY$1,'Tactic Recode'!$A$1:$B$547,2,FALSE))</f>
        <v/>
      </c>
      <c r="GZ74" t="str">
        <f>IF(ISERROR(MATCH(GZ$1,'CSC Mitre'!BU$1:BU$220,0)),"",VLOOKUP(GZ$1,'Tactic Recode'!$A$1:$B$547,2,FALSE))</f>
        <v/>
      </c>
      <c r="HA74" t="str">
        <f>IF(ISERROR(MATCH(HA$1,'CSC Mitre'!BU$1:BU$220,0)),"",VLOOKUP(HA$1,'Tactic Recode'!$A$1:$B$547,2,FALSE))</f>
        <v/>
      </c>
      <c r="HB74" t="str">
        <f>IF(ISERROR(MATCH(HB$1,'CSC Mitre'!BU$1:BU$220,0)),"",VLOOKUP(HB$1,'Tactic Recode'!$A$1:$B$547,2,FALSE))</f>
        <v/>
      </c>
      <c r="HC74" t="str">
        <f>IF(ISERROR(MATCH(HC$1,'CSC Mitre'!BU$1:BU$220,0)),"",VLOOKUP(HC$1,'Tactic Recode'!$A$1:$B$547,2,FALSE))</f>
        <v/>
      </c>
      <c r="HD74" t="str">
        <f>IF(ISERROR(MATCH(HD$1,'CSC Mitre'!BU$1:BU$220,0)),"",VLOOKUP(HD$1,'Tactic Recode'!$A$1:$B$547,2,FALSE))</f>
        <v/>
      </c>
      <c r="HE74" t="str">
        <f>IF(ISERROR(MATCH(HE$1,'CSC Mitre'!BU$1:BU$220,0)),"",VLOOKUP(HE$1,'Tactic Recode'!$A$1:$B$547,2,FALSE))</f>
        <v/>
      </c>
      <c r="HF74" t="str">
        <f>IF(ISERROR(MATCH(HF$1,'CSC Mitre'!BU$1:BU$220,0)),"",VLOOKUP(HF$1,'Tactic Recode'!$A$1:$B$547,2,FALSE))</f>
        <v/>
      </c>
      <c r="HG74" t="str">
        <f>IF(ISERROR(MATCH(HG$1,'CSC Mitre'!BU$1:BU$220,0)),"",VLOOKUP(HG$1,'Tactic Recode'!$A$1:$B$547,2,FALSE))</f>
        <v/>
      </c>
      <c r="HH74" t="str">
        <f>IF(ISERROR(MATCH(HH$1,'CSC Mitre'!BU$1:BU$220,0)),"",VLOOKUP(HH$1,'Tactic Recode'!$A$1:$B$547,2,FALSE))</f>
        <v/>
      </c>
      <c r="HI74" t="str">
        <f>IF(ISERROR(MATCH(HI$1,'CSC Mitre'!BU$1:BU$220,0)),"",VLOOKUP(HI$1,'Tactic Recode'!$A$1:$B$547,2,FALSE))</f>
        <v/>
      </c>
      <c r="HJ74" t="str">
        <f>IF(ISERROR(MATCH(HJ$1,'CSC Mitre'!BU$1:BU$220,0)),"",VLOOKUP(HJ$1,'Tactic Recode'!$A$1:$B$547,2,FALSE))</f>
        <v/>
      </c>
      <c r="HK74" t="str">
        <f>IF(ISERROR(MATCH(HK$1,'CSC Mitre'!BU$1:BU$220,0)),"",VLOOKUP(HK$1,'Tactic Recode'!$A$1:$B$547,2,FALSE))</f>
        <v/>
      </c>
      <c r="HL74" t="str">
        <f>IF(ISERROR(MATCH(HL$1,'CSC Mitre'!BU$1:BU$220,0)),"",VLOOKUP(HL$1,'Tactic Recode'!$A$1:$B$547,2,FALSE))</f>
        <v/>
      </c>
      <c r="HM74" t="str">
        <f>IF(ISERROR(MATCH(HM$1,'CSC Mitre'!BU$1:BU$220,0)),"",VLOOKUP(HM$1,'Tactic Recode'!$A$1:$B$547,2,FALSE))</f>
        <v/>
      </c>
      <c r="HN74" t="str">
        <f>IF(ISERROR(MATCH(HN$1,'CSC Mitre'!BU$1:BU$220,0)),"",VLOOKUP(HN$1,'Tactic Recode'!$A$1:$B$547,2,FALSE))</f>
        <v/>
      </c>
      <c r="HO74" t="str">
        <f>IF(ISERROR(MATCH(HO$1,'CSC Mitre'!BU$1:BU$220,0)),"",VLOOKUP(HO$1,'Tactic Recode'!$A$1:$B$547,2,FALSE))</f>
        <v/>
      </c>
      <c r="HP74" t="str">
        <f>IF(ISERROR(MATCH(HP$1,'CSC Mitre'!BU$1:BU$220,0)),"",VLOOKUP(HP$1,'Tactic Recode'!$A$1:$B$547,2,FALSE))</f>
        <v/>
      </c>
      <c r="HQ74" t="str">
        <f>IF(ISERROR(MATCH(HQ$1,'CSC Mitre'!BU$1:BU$220,0)),"",VLOOKUP(HQ$1,'Tactic Recode'!$A$1:$B$547,2,FALSE))</f>
        <v/>
      </c>
      <c r="HR74" t="str">
        <f>IF(ISERROR(MATCH(HR$1,'CSC Mitre'!BU$1:BU$220,0)),"",VLOOKUP(HR$1,'Tactic Recode'!$A$1:$B$547,2,FALSE))</f>
        <v/>
      </c>
      <c r="HS74" t="str">
        <f>IF(ISERROR(MATCH(HS$1,'CSC Mitre'!BU$1:BU$220,0)),"",VLOOKUP(HS$1,'Tactic Recode'!$A$1:$B$547,2,FALSE))</f>
        <v/>
      </c>
      <c r="HT74" t="str">
        <f>IF(ISERROR(MATCH(HT$1,'CSC Mitre'!BU$1:BU$220,0)),"",VLOOKUP(HT$1,'Tactic Recode'!$A$1:$B$547,2,FALSE))</f>
        <v/>
      </c>
      <c r="HU74" t="str">
        <f>IF(ISERROR(MATCH(HU$1,'CSC Mitre'!BU$1:BU$220,0)),"",VLOOKUP(HU$1,'Tactic Recode'!$A$1:$B$547,2,FALSE))</f>
        <v/>
      </c>
      <c r="HV74" t="str">
        <f>IF(ISERROR(MATCH(HV$1,'CSC Mitre'!BU$1:BU$220,0)),"",VLOOKUP(HV$1,'Tactic Recode'!$A$1:$B$547,2,FALSE))</f>
        <v/>
      </c>
      <c r="HW74" t="str">
        <f>IF(ISERROR(MATCH(HW$1,'CSC Mitre'!BU$1:BU$220,0)),"",VLOOKUP(HW$1,'Tactic Recode'!$A$1:$B$547,2,FALSE))</f>
        <v/>
      </c>
      <c r="HX74" t="str">
        <f>IF(ISERROR(MATCH(HX$1,'CSC Mitre'!BU$1:BU$220,0)),"",VLOOKUP(HX$1,'Tactic Recode'!$A$1:$B$547,2,FALSE))</f>
        <v/>
      </c>
      <c r="HY74" t="str">
        <f>IF(ISERROR(MATCH(HY$1,'CSC Mitre'!BU$1:BU$220,0)),"",VLOOKUP(HY$1,'Tactic Recode'!$A$1:$B$547,2,FALSE))</f>
        <v/>
      </c>
      <c r="HZ74" t="str">
        <f>IF(ISERROR(MATCH(HZ$1,'CSC Mitre'!BU$1:BU$220,0)),"",VLOOKUP(HZ$1,'Tactic Recode'!$A$1:$B$547,2,FALSE))</f>
        <v/>
      </c>
      <c r="IA74" t="str">
        <f>IF(ISERROR(MATCH(IA$1,'CSC Mitre'!BU$1:BU$220,0)),"",VLOOKUP(IA$1,'Tactic Recode'!$A$1:$B$547,2,FALSE))</f>
        <v/>
      </c>
      <c r="IB74" t="str">
        <f>IF(ISERROR(MATCH(IB$1,'CSC Mitre'!BU$1:BU$220,0)),"",VLOOKUP(IB$1,'Tactic Recode'!$A$1:$B$547,2,FALSE))</f>
        <v/>
      </c>
      <c r="IC74" t="str">
        <f>IF(ISERROR(MATCH(IC$1,'CSC Mitre'!BU$1:BU$220,0)),"",VLOOKUP(IC$1,'Tactic Recode'!$A$1:$B$547,2,FALSE))</f>
        <v/>
      </c>
      <c r="ID74" t="str">
        <f>IF(ISERROR(MATCH(ID$1,'CSC Mitre'!BU$1:BU$220,0)),"",VLOOKUP(ID$1,'Tactic Recode'!$A$1:$B$547,2,FALSE))</f>
        <v/>
      </c>
      <c r="IE74" t="str">
        <f>IF(ISERROR(MATCH(IE$1,'CSC Mitre'!BU$1:BU$220,0)),"",VLOOKUP(IE$1,'Tactic Recode'!$A$1:$B$547,2,FALSE))</f>
        <v/>
      </c>
      <c r="IF74" t="str">
        <f>IF(ISERROR(MATCH(IF$1,'CSC Mitre'!BU$1:BU$220,0)),"",VLOOKUP(IF$1,'Tactic Recode'!$A$1:$B$547,2,FALSE))</f>
        <v/>
      </c>
      <c r="IG74" t="str">
        <f>IF(ISERROR(MATCH(IG$1,'CSC Mitre'!BU$1:BU$220,0)),"",VLOOKUP(IG$1,'Tactic Recode'!$A$1:$B$547,2,FALSE))</f>
        <v/>
      </c>
      <c r="IH74" t="str">
        <f>IF(ISERROR(MATCH(IH$1,'CSC Mitre'!BU$1:BU$220,0)),"",VLOOKUP(IH$1,'Tactic Recode'!$A$1:$B$547,2,FALSE))</f>
        <v/>
      </c>
      <c r="II74" t="str">
        <f>IF(ISERROR(MATCH(II$1,'CSC Mitre'!BU$1:BU$220,0)),"",VLOOKUP(II$1,'Tactic Recode'!$A$1:$B$547,2,FALSE))</f>
        <v/>
      </c>
      <c r="IJ74" t="str">
        <f>IF(ISERROR(MATCH(IJ$1,'CSC Mitre'!BU$1:BU$220,0)),"",VLOOKUP(IJ$1,'Tactic Recode'!$A$1:$B$547,2,FALSE))</f>
        <v/>
      </c>
      <c r="IK74" t="str">
        <f>IF(ISERROR(MATCH(IK$1,'CSC Mitre'!BU$1:BU$220,0)),"",VLOOKUP(IK$1,'Tactic Recode'!$A$1:$B$547,2,FALSE))</f>
        <v/>
      </c>
      <c r="IL74" t="str">
        <f>IF(ISERROR(MATCH(IL$1,'CSC Mitre'!BU$1:BU$220,0)),"",VLOOKUP(IL$1,'Tactic Recode'!$A$1:$B$547,2,FALSE))</f>
        <v/>
      </c>
      <c r="IM74" t="str">
        <f>IF(ISERROR(MATCH(IM$1,'CSC Mitre'!BU$1:BU$220,0)),"",VLOOKUP(IM$1,'Tactic Recode'!$A$1:$B$547,2,FALSE))</f>
        <v/>
      </c>
      <c r="IN74" t="str">
        <f>IF(ISERROR(MATCH(IN$1,'CSC Mitre'!BU$1:BU$220,0)),"",VLOOKUP(IN$1,'Tactic Recode'!$A$1:$B$547,2,FALSE))</f>
        <v/>
      </c>
      <c r="IO74" t="str">
        <f>IF(ISERROR(MATCH(IO$1,'CSC Mitre'!BU$1:BU$220,0)),"",VLOOKUP(IO$1,'Tactic Recode'!$A$1:$B$547,2,FALSE))</f>
        <v/>
      </c>
      <c r="IP74" t="str">
        <f>IF(ISERROR(MATCH(IP$1,'CSC Mitre'!BU$1:BU$220,0)),"",VLOOKUP(IP$1,'Tactic Recode'!$A$1:$B$547,2,FALSE))</f>
        <v/>
      </c>
      <c r="IQ74" t="str">
        <f>IF(ISERROR(MATCH(IQ$1,'CSC Mitre'!BU$1:BU$220,0)),"",VLOOKUP(IQ$1,'Tactic Recode'!$A$1:$B$547,2,FALSE))</f>
        <v/>
      </c>
      <c r="IR74" t="str">
        <f>IF(ISERROR(MATCH(IR$1,'CSC Mitre'!BU$1:BU$220,0)),"",VLOOKUP(IR$1,'Tactic Recode'!$A$1:$B$547,2,FALSE))</f>
        <v/>
      </c>
      <c r="IS74" t="str">
        <f>IF(ISERROR(MATCH(IS$1,'CSC Mitre'!BU$1:BU$220,0)),"",VLOOKUP(IS$1,'Tactic Recode'!$A$1:$B$547,2,FALSE))</f>
        <v/>
      </c>
      <c r="IT74" t="str">
        <f>IF(ISERROR(MATCH(IT$1,'CSC Mitre'!BU$1:BU$220,0)),"",VLOOKUP(IT$1,'Tactic Recode'!$A$1:$B$547,2,FALSE))</f>
        <v/>
      </c>
      <c r="IU74" t="str">
        <f>IF(ISERROR(MATCH(IU$1,'CSC Mitre'!BU$1:BU$220,0)),"",VLOOKUP(IU$1,'Tactic Recode'!$A$1:$B$547,2,FALSE))</f>
        <v/>
      </c>
      <c r="IV74" t="str">
        <f>IF(ISERROR(MATCH(IV$1,'CSC Mitre'!BU$1:BU$220,0)),"",VLOOKUP(IV$1,'Tactic Recode'!$A$1:$B$547,2,FALSE))</f>
        <v/>
      </c>
      <c r="IW74" t="str">
        <f>IF(ISERROR(MATCH(IW$1,'CSC Mitre'!BU$1:BU$220,0)),"",VLOOKUP(IW$1,'Tactic Recode'!$A$1:$B$547,2,FALSE))</f>
        <v/>
      </c>
      <c r="IX74" t="str">
        <f>IF(ISERROR(MATCH(IX$1,'CSC Mitre'!BU$1:BU$220,0)),"",VLOOKUP(IX$1,'Tactic Recode'!$A$1:$B$547,2,FALSE))</f>
        <v/>
      </c>
      <c r="IY74" t="str">
        <f>IF(ISERROR(MATCH(IY$1,'CSC Mitre'!BU$1:BU$220,0)),"",VLOOKUP(IY$1,'Tactic Recode'!$A$1:$B$547,2,FALSE))</f>
        <v/>
      </c>
      <c r="IZ74" t="str">
        <f>IF(ISERROR(MATCH(IZ$1,'CSC Mitre'!BU$1:BU$220,0)),"",VLOOKUP(IZ$1,'Tactic Recode'!$A$1:$B$547,2,FALSE))</f>
        <v/>
      </c>
      <c r="JA74" t="str">
        <f>IF(ISERROR(MATCH(JA$1,'CSC Mitre'!BU$1:BU$220,0)),"",VLOOKUP(JA$1,'Tactic Recode'!$A$1:$B$547,2,FALSE))</f>
        <v/>
      </c>
      <c r="JB74" t="str">
        <f>IF(ISERROR(MATCH(JB$1,'CSC Mitre'!BU$1:BU$220,0)),"",VLOOKUP(JB$1,'Tactic Recode'!$A$1:$B$547,2,FALSE))</f>
        <v/>
      </c>
      <c r="JC74" t="str">
        <f>IF(ISERROR(MATCH(JC$1,'CSC Mitre'!BU$1:BU$220,0)),"",VLOOKUP(JC$1,'Tactic Recode'!$A$1:$B$547,2,FALSE))</f>
        <v/>
      </c>
      <c r="JD74" t="str">
        <f>IF(ISERROR(MATCH(JD$1,'CSC Mitre'!BU$1:BU$220,0)),"",VLOOKUP(JD$1,'Tactic Recode'!$A$1:$B$547,2,FALSE))</f>
        <v/>
      </c>
      <c r="JE74" t="str">
        <f>IF(ISERROR(MATCH(JE$1,'CSC Mitre'!BU$1:BU$220,0)),"",VLOOKUP(JE$1,'Tactic Recode'!$A$1:$B$547,2,FALSE))</f>
        <v/>
      </c>
      <c r="JF74" t="str">
        <f>IF(ISERROR(MATCH(JF$1,'CSC Mitre'!BU$1:BU$220,0)),"",VLOOKUP(JF$1,'Tactic Recode'!$A$1:$B$547,2,FALSE))</f>
        <v/>
      </c>
      <c r="JG74" t="str">
        <f>IF(ISERROR(MATCH(JG$1,'CSC Mitre'!BU$1:BU$220,0)),"",VLOOKUP(JG$1,'Tactic Recode'!$A$1:$B$547,2,FALSE))</f>
        <v/>
      </c>
      <c r="JH74" t="str">
        <f>IF(ISERROR(MATCH(JH$1,'CSC Mitre'!BU$1:BU$220,0)),"",VLOOKUP(JH$1,'Tactic Recode'!$A$1:$B$547,2,FALSE))</f>
        <v/>
      </c>
      <c r="JI74" t="str">
        <f>IF(ISERROR(MATCH(JI$1,'CSC Mitre'!BU$1:BU$220,0)),"",VLOOKUP(JI$1,'Tactic Recode'!$A$1:$B$547,2,FALSE))</f>
        <v/>
      </c>
      <c r="JJ74" t="str">
        <f>IF(ISERROR(MATCH(JJ$1,'CSC Mitre'!BU$1:BU$220,0)),"",VLOOKUP(JJ$1,'Tactic Recode'!$A$1:$B$547,2,FALSE))</f>
        <v/>
      </c>
      <c r="JK74" t="str">
        <f>IF(ISERROR(MATCH(JK$1,'CSC Mitre'!BU$1:BU$220,0)),"",VLOOKUP(JK$1,'Tactic Recode'!$A$1:$B$547,2,FALSE))</f>
        <v/>
      </c>
      <c r="JL74" t="str">
        <f>IF(ISERROR(MATCH(JL$1,'CSC Mitre'!BU$1:BU$220,0)),"",VLOOKUP(JL$1,'Tactic Recode'!$A$1:$B$547,2,FALSE))</f>
        <v/>
      </c>
      <c r="JM74" t="str">
        <f>IF(ISERROR(MATCH(JM$1,'CSC Mitre'!BU$1:BU$220,0)),"",VLOOKUP(JM$1,'Tactic Recode'!$A$1:$B$547,2,FALSE))</f>
        <v/>
      </c>
      <c r="JN74" t="str">
        <f>IF(ISERROR(MATCH(JN$1,'CSC Mitre'!BU$1:BU$220,0)),"",VLOOKUP(JN$1,'Tactic Recode'!$A$1:$B$547,2,FALSE))</f>
        <v/>
      </c>
      <c r="JO74" t="str">
        <f>IF(ISERROR(MATCH(JO$1,'CSC Mitre'!BU$1:BU$220,0)),"",VLOOKUP(JO$1,'Tactic Recode'!$A$1:$B$547,2,FALSE))</f>
        <v/>
      </c>
      <c r="JP74" t="str">
        <f>IF(ISERROR(MATCH(JP$1,'CSC Mitre'!BU$1:BU$220,0)),"",VLOOKUP(JP$1,'Tactic Recode'!$A$1:$B$547,2,FALSE))</f>
        <v/>
      </c>
      <c r="JQ74" t="str">
        <f>IF(ISERROR(MATCH(JQ$1,'CSC Mitre'!BU$1:BU$220,0)),"",VLOOKUP(JQ$1,'Tactic Recode'!$A$1:$B$547,2,FALSE))</f>
        <v/>
      </c>
      <c r="JR74" t="str">
        <f>IF(ISERROR(MATCH(JR$1,'CSC Mitre'!BU$1:BU$220,0)),"",VLOOKUP(JR$1,'Tactic Recode'!$A$1:$B$547,2,FALSE))</f>
        <v/>
      </c>
      <c r="JS74" t="str">
        <f>IF(ISERROR(MATCH(JS$1,'CSC Mitre'!BU$1:BU$220,0)),"",VLOOKUP(JS$1,'Tactic Recode'!$A$1:$B$547,2,FALSE))</f>
        <v/>
      </c>
      <c r="JT74" t="str">
        <f>IF(ISERROR(MATCH(JT$1,'CSC Mitre'!BU$1:BU$220,0)),"",VLOOKUP(JT$1,'Tactic Recode'!$A$1:$B$547,2,FALSE))</f>
        <v/>
      </c>
      <c r="JU74" t="str">
        <f>IF(ISERROR(MATCH(JU$1,'CSC Mitre'!BU$1:BU$220,0)),"",VLOOKUP(JU$1,'Tactic Recode'!$A$1:$B$547,2,FALSE))</f>
        <v/>
      </c>
      <c r="JV74" t="str">
        <f>IF(ISERROR(MATCH(JV$1,'CSC Mitre'!BU$1:BU$220,0)),"",VLOOKUP(JV$1,'Tactic Recode'!$A$1:$B$547,2,FALSE))</f>
        <v/>
      </c>
      <c r="JW74" t="str">
        <f>IF(ISERROR(MATCH(JW$1,'CSC Mitre'!BU$1:BU$220,0)),"",VLOOKUP(JW$1,'Tactic Recode'!$A$1:$B$547,2,FALSE))</f>
        <v/>
      </c>
      <c r="JX74" t="str">
        <f>IF(ISERROR(MATCH(JX$1,'CSC Mitre'!BU$1:BU$220,0)),"",VLOOKUP(JX$1,'Tactic Recode'!$A$1:$B$547,2,FALSE))</f>
        <v/>
      </c>
      <c r="JY74" t="str">
        <f>IF(ISERROR(MATCH(JY$1,'CSC Mitre'!BU$1:BU$220,0)),"",VLOOKUP(JY$1,'Tactic Recode'!$A$1:$B$547,2,FALSE))</f>
        <v/>
      </c>
      <c r="JZ74" t="str">
        <f>IF(ISERROR(MATCH(JZ$1,'CSC Mitre'!BU$1:BU$220,0)),"",VLOOKUP(JZ$1,'Tactic Recode'!$A$1:$B$547,2,FALSE))</f>
        <v/>
      </c>
      <c r="KA74" t="str">
        <f>IF(ISERROR(MATCH(KA$1,'CSC Mitre'!BU$1:BU$220,0)),"",VLOOKUP(KA$1,'Tactic Recode'!$A$1:$B$547,2,FALSE))</f>
        <v/>
      </c>
      <c r="KB74" t="str">
        <f>IF(ISERROR(MATCH(KB$1,'CSC Mitre'!BU$1:BU$220,0)),"",VLOOKUP(KB$1,'Tactic Recode'!$A$1:$B$547,2,FALSE))</f>
        <v/>
      </c>
      <c r="KC74" t="str">
        <f>IF(ISERROR(MATCH(KC$1,'CSC Mitre'!BU$1:BU$220,0)),"",VLOOKUP(KC$1,'Tactic Recode'!$A$1:$B$547,2,FALSE))</f>
        <v/>
      </c>
      <c r="KD74" t="str">
        <f>IF(ISERROR(MATCH(KD$1,'CSC Mitre'!BU$1:BU$220,0)),"",VLOOKUP(KD$1,'Tactic Recode'!$A$1:$B$547,2,FALSE))</f>
        <v/>
      </c>
      <c r="KE74" t="str">
        <f>IF(ISERROR(MATCH(KE$1,'CSC Mitre'!BU$1:BU$220,0)),"",VLOOKUP(KE$1,'Tactic Recode'!$A$1:$B$547,2,FALSE))</f>
        <v/>
      </c>
      <c r="KF74" t="str">
        <f>IF(ISERROR(MATCH(KF$1,'CSC Mitre'!BU$1:BU$220,0)),"",VLOOKUP(KF$1,'Tactic Recode'!$A$1:$B$547,2,FALSE))</f>
        <v/>
      </c>
      <c r="KG74" t="str">
        <f>IF(ISERROR(MATCH(KG$1,'CSC Mitre'!BU$1:BU$220,0)),"",VLOOKUP(KG$1,'Tactic Recode'!$A$1:$B$547,2,FALSE))</f>
        <v/>
      </c>
      <c r="KH74" t="str">
        <f>IF(ISERROR(MATCH(KH$1,'CSC Mitre'!BU$1:BU$220,0)),"",VLOOKUP(KH$1,'Tactic Recode'!$A$1:$B$547,2,FALSE))</f>
        <v/>
      </c>
      <c r="KI74" t="str">
        <f>IF(ISERROR(MATCH(KI$1,'CSC Mitre'!BU$1:BU$220,0)),"",VLOOKUP(KI$1,'Tactic Recode'!$A$1:$B$547,2,FALSE))</f>
        <v/>
      </c>
      <c r="KJ74" t="str">
        <f>IF(ISERROR(MATCH(KJ$1,'CSC Mitre'!BU$1:BU$220,0)),"",VLOOKUP(KJ$1,'Tactic Recode'!$A$1:$B$547,2,FALSE))</f>
        <v/>
      </c>
      <c r="KK74" t="str">
        <f>IF(ISERROR(MATCH(KK$1,'CSC Mitre'!BU$1:BU$220,0)),"",VLOOKUP(KK$1,'Tactic Recode'!$A$1:$B$547,2,FALSE))</f>
        <v/>
      </c>
      <c r="KL74" t="str">
        <f>IF(ISERROR(MATCH(KL$1,'CSC Mitre'!BU$1:BU$220,0)),"",VLOOKUP(KL$1,'Tactic Recode'!$A$1:$B$547,2,FALSE))</f>
        <v/>
      </c>
      <c r="KM74" t="str">
        <f>IF(ISERROR(MATCH(KM$1,'CSC Mitre'!BU$1:BU$220,0)),"",VLOOKUP(KM$1,'Tactic Recode'!$A$1:$B$547,2,FALSE))</f>
        <v/>
      </c>
      <c r="KN74" t="str">
        <f>IF(ISERROR(MATCH(KN$1,'CSC Mitre'!BU$1:BU$220,0)),"",VLOOKUP(KN$1,'Tactic Recode'!$A$1:$B$547,2,FALSE))</f>
        <v/>
      </c>
      <c r="KO74" t="str">
        <f>IF(ISERROR(MATCH(KO$1,'CSC Mitre'!BU$1:BU$220,0)),"",VLOOKUP(KO$1,'Tactic Recode'!$A$1:$B$547,2,FALSE))</f>
        <v/>
      </c>
      <c r="KP74" t="str">
        <f>IF(ISERROR(MATCH(KP$1,'CSC Mitre'!BU$1:BU$220,0)),"",VLOOKUP(KP$1,'Tactic Recode'!$A$1:$B$547,2,FALSE))</f>
        <v/>
      </c>
      <c r="KQ74" t="str">
        <f>IF(ISERROR(MATCH(KQ$1,'CSC Mitre'!BU$1:BU$220,0)),"",VLOOKUP(KQ$1,'Tactic Recode'!$A$1:$B$547,2,FALSE))</f>
        <v/>
      </c>
      <c r="KR74" t="str">
        <f>IF(ISERROR(MATCH(KR$1,'CSC Mitre'!BU$1:BU$220,0)),"",VLOOKUP(KR$1,'Tactic Recode'!$A$1:$B$547,2,FALSE))</f>
        <v/>
      </c>
      <c r="KS74" t="str">
        <f>IF(ISERROR(MATCH(KS$1,'CSC Mitre'!BU$1:BU$220,0)),"",VLOOKUP(KS$1,'Tactic Recode'!$A$1:$B$547,2,FALSE))</f>
        <v/>
      </c>
      <c r="KT74" t="str">
        <f>IF(ISERROR(MATCH(KT$1,'CSC Mitre'!BU$1:BU$220,0)),"",VLOOKUP(KT$1,'Tactic Recode'!$A$1:$B$547,2,FALSE))</f>
        <v/>
      </c>
      <c r="KU74" t="str">
        <f>IF(ISERROR(MATCH(KU$1,'CSC Mitre'!BU$1:BU$220,0)),"",VLOOKUP(KU$1,'Tactic Recode'!$A$1:$B$547,2,FALSE))</f>
        <v/>
      </c>
      <c r="KV74" t="str">
        <f>IF(ISERROR(MATCH(KV$1,'CSC Mitre'!BU$1:BU$220,0)),"",VLOOKUP(KV$1,'Tactic Recode'!$A$1:$B$547,2,FALSE))</f>
        <v/>
      </c>
      <c r="KW74" t="str">
        <f>IF(ISERROR(MATCH(KW$1,'CSC Mitre'!BU$1:BU$220,0)),"",VLOOKUP(KW$1,'Tactic Recode'!$A$1:$B$547,2,FALSE))</f>
        <v/>
      </c>
      <c r="KX74" t="str">
        <f>IF(ISERROR(MATCH(KX$1,'CSC Mitre'!BU$1:BU$220,0)),"",VLOOKUP(KX$1,'Tactic Recode'!$A$1:$B$547,2,FALSE))</f>
        <v/>
      </c>
      <c r="KY74" t="str">
        <f>IF(ISERROR(MATCH(KY$1,'CSC Mitre'!BU$1:BU$220,0)),"",VLOOKUP(KY$1,'Tactic Recode'!$A$1:$B$547,2,FALSE))</f>
        <v/>
      </c>
      <c r="KZ74" t="str">
        <f>IF(ISERROR(MATCH(KZ$1,'CSC Mitre'!BU$1:BU$220,0)),"",VLOOKUP(KZ$1,'Tactic Recode'!$A$1:$B$547,2,FALSE))</f>
        <v/>
      </c>
      <c r="LA74" t="str">
        <f>IF(ISERROR(MATCH(LA$1,'CSC Mitre'!BU$1:BU$220,0)),"",VLOOKUP(LA$1,'Tactic Recode'!$A$1:$B$547,2,FALSE))</f>
        <v/>
      </c>
      <c r="LB74" t="str">
        <f>IF(ISERROR(MATCH(LB$1,'CSC Mitre'!BU$1:BU$220,0)),"",VLOOKUP(LB$1,'Tactic Recode'!$A$1:$B$547,2,FALSE))</f>
        <v/>
      </c>
      <c r="LC74" t="str">
        <f>IF(ISERROR(MATCH(LC$1,'CSC Mitre'!BU$1:BU$220,0)),"",VLOOKUP(LC$1,'Tactic Recode'!$A$1:$B$547,2,FALSE))</f>
        <v/>
      </c>
      <c r="LD74" t="str">
        <f>IF(ISERROR(MATCH(LD$1,'CSC Mitre'!BU$1:BU$220,0)),"",VLOOKUP(LD$1,'Tactic Recode'!$A$1:$B$547,2,FALSE))</f>
        <v/>
      </c>
      <c r="LE74" t="str">
        <f>IF(ISERROR(MATCH(LE$1,'CSC Mitre'!BU$1:BU$220,0)),"",VLOOKUP(LE$1,'Tactic Recode'!$A$1:$B$547,2,FALSE))</f>
        <v/>
      </c>
      <c r="LF74" t="str">
        <f>IF(ISERROR(MATCH(LF$1,'CSC Mitre'!BU$1:BU$220,0)),"",VLOOKUP(LF$1,'Tactic Recode'!$A$1:$B$547,2,FALSE))</f>
        <v/>
      </c>
      <c r="LG74" t="str">
        <f>IF(ISERROR(MATCH(LG$1,'CSC Mitre'!BU$1:BU$220,0)),"",VLOOKUP(LG$1,'Tactic Recode'!$A$1:$B$547,2,FALSE))</f>
        <v/>
      </c>
      <c r="LH74" t="str">
        <f>IF(ISERROR(MATCH(LH$1,'CSC Mitre'!BU$1:BU$220,0)),"",VLOOKUP(LH$1,'Tactic Recode'!$A$1:$B$547,2,FALSE))</f>
        <v/>
      </c>
      <c r="LI74" t="str">
        <f>IF(ISERROR(MATCH(LI$1,'CSC Mitre'!BU$1:BU$220,0)),"",VLOOKUP(LI$1,'Tactic Recode'!$A$1:$B$547,2,FALSE))</f>
        <v/>
      </c>
      <c r="LJ74" t="str">
        <f>IF(ISERROR(MATCH(LJ$1,'CSC Mitre'!BU$1:BU$220,0)),"",VLOOKUP(LJ$1,'Tactic Recode'!$A$1:$B$547,2,FALSE))</f>
        <v/>
      </c>
      <c r="LK74" t="str">
        <f>IF(ISERROR(MATCH(LK$1,'CSC Mitre'!BU$1:BU$220,0)),"",VLOOKUP(LK$1,'Tactic Recode'!$A$1:$B$547,2,FALSE))</f>
        <v/>
      </c>
      <c r="LL74" t="str">
        <f>IF(ISERROR(MATCH(LL$1,'CSC Mitre'!BU$1:BU$220,0)),"",VLOOKUP(LL$1,'Tactic Recode'!$A$1:$B$547,2,FALSE))</f>
        <v/>
      </c>
      <c r="LM74" t="str">
        <f>IF(ISERROR(MATCH(LM$1,'CSC Mitre'!BU$1:BU$220,0)),"",VLOOKUP(LM$1,'Tactic Recode'!$A$1:$B$547,2,FALSE))</f>
        <v/>
      </c>
      <c r="LN74" t="str">
        <f>IF(ISERROR(MATCH(LN$1,'CSC Mitre'!BU$1:BU$220,0)),"",VLOOKUP(LN$1,'Tactic Recode'!$A$1:$B$547,2,FALSE))</f>
        <v/>
      </c>
      <c r="LO74" t="str">
        <f>IF(ISERROR(MATCH(LO$1,'CSC Mitre'!BU$1:BU$220,0)),"",VLOOKUP(LO$1,'Tactic Recode'!$A$1:$B$547,2,FALSE))</f>
        <v/>
      </c>
      <c r="LP74" t="str">
        <f>IF(ISERROR(MATCH(LP$1,'CSC Mitre'!BU$1:BU$220,0)),"",VLOOKUP(LP$1,'Tactic Recode'!$A$1:$B$547,2,FALSE))</f>
        <v/>
      </c>
      <c r="LQ74" t="str">
        <f>IF(ISERROR(MATCH(LQ$1,'CSC Mitre'!BU$1:BU$220,0)),"",VLOOKUP(LQ$1,'Tactic Recode'!$A$1:$B$547,2,FALSE))</f>
        <v/>
      </c>
      <c r="LR74" t="str">
        <f>IF(ISERROR(MATCH(LR$1,'CSC Mitre'!BU$1:BU$220,0)),"",VLOOKUP(LR$1,'Tactic Recode'!$A$1:$B$547,2,FALSE))</f>
        <v/>
      </c>
      <c r="LS74" t="str">
        <f>IF(ISERROR(MATCH(LS$1,'CSC Mitre'!BU$1:BU$220,0)),"",VLOOKUP(LS$1,'Tactic Recode'!$A$1:$B$547,2,FALSE))</f>
        <v/>
      </c>
      <c r="LT74" t="str">
        <f>IF(ISERROR(MATCH(LT$1,'CSC Mitre'!BU$1:BU$220,0)),"",VLOOKUP(LT$1,'Tactic Recode'!$A$1:$B$547,2,FALSE))</f>
        <v/>
      </c>
      <c r="LU74" t="str">
        <f>IF(ISERROR(MATCH(LU$1,'CSC Mitre'!BU$1:BU$220,0)),"",VLOOKUP(LU$1,'Tactic Recode'!$A$1:$B$547,2,FALSE))</f>
        <v/>
      </c>
      <c r="LV74" t="str">
        <f>IF(ISERROR(MATCH(LV$1,'CSC Mitre'!BU$1:BU$220,0)),"",VLOOKUP(LV$1,'Tactic Recode'!$A$1:$B$547,2,FALSE))</f>
        <v/>
      </c>
      <c r="LW74" t="str">
        <f>IF(ISERROR(MATCH(LW$1,'CSC Mitre'!BU$1:BU$220,0)),"",VLOOKUP(LW$1,'Tactic Recode'!$A$1:$B$547,2,FALSE))</f>
        <v/>
      </c>
      <c r="LX74" t="str">
        <f>IF(ISERROR(MATCH(LX$1,'CSC Mitre'!BU$1:BU$220,0)),"",VLOOKUP(LX$1,'Tactic Recode'!$A$1:$B$547,2,FALSE))</f>
        <v/>
      </c>
      <c r="LY74" t="str">
        <f>IF(ISERROR(MATCH(LY$1,'CSC Mitre'!BU$1:BU$220,0)),"",VLOOKUP(LY$1,'Tactic Recode'!$A$1:$B$547,2,FALSE))</f>
        <v/>
      </c>
      <c r="LZ74" t="str">
        <f>IF(ISERROR(MATCH(LZ$1,'CSC Mitre'!BU$1:BU$220,0)),"",VLOOKUP(LZ$1,'Tactic Recode'!$A$1:$B$547,2,FALSE))</f>
        <v/>
      </c>
      <c r="MA74" t="str">
        <f>IF(ISERROR(MATCH(MA$1,'CSC Mitre'!BU$1:BU$220,0)),"",VLOOKUP(MA$1,'Tactic Recode'!$A$1:$B$547,2,FALSE))</f>
        <v/>
      </c>
      <c r="MB74" t="str">
        <f>IF(ISERROR(MATCH(MB$1,'CSC Mitre'!BU$1:BU$220,0)),"",VLOOKUP(MB$1,'Tactic Recode'!$A$1:$B$547,2,FALSE))</f>
        <v/>
      </c>
      <c r="MC74" t="str">
        <f>IF(ISERROR(MATCH(MC$1,'CSC Mitre'!BU$1:BU$220,0)),"",VLOOKUP(MC$1,'Tactic Recode'!$A$1:$B$547,2,FALSE))</f>
        <v/>
      </c>
      <c r="MD74" t="str">
        <f>IF(ISERROR(MATCH(MD$1,'CSC Mitre'!BU$1:BU$220,0)),"",VLOOKUP(MD$1,'Tactic Recode'!$A$1:$B$547,2,FALSE))</f>
        <v/>
      </c>
      <c r="ME74" t="str">
        <f>IF(ISERROR(MATCH(ME$1,'CSC Mitre'!BU$1:BU$220,0)),"",VLOOKUP(ME$1,'Tactic Recode'!$A$1:$B$547,2,FALSE))</f>
        <v/>
      </c>
      <c r="MF74" t="str">
        <f>IF(ISERROR(MATCH(MF$1,'CSC Mitre'!BU$1:BU$220,0)),"",VLOOKUP(MF$1,'Tactic Recode'!$A$1:$B$547,2,FALSE))</f>
        <v/>
      </c>
      <c r="MG74" t="str">
        <f>IF(ISERROR(MATCH(MG$1,'CSC Mitre'!BU$1:BU$220,0)),"",VLOOKUP(MG$1,'Tactic Recode'!$A$1:$B$547,2,FALSE))</f>
        <v/>
      </c>
      <c r="MH74" t="str">
        <f>IF(ISERROR(MATCH(MH$1,'CSC Mitre'!BU$1:BU$220,0)),"",VLOOKUP(MH$1,'Tactic Recode'!$A$1:$B$547,2,FALSE))</f>
        <v/>
      </c>
      <c r="MI74" t="str">
        <f>IF(ISERROR(MATCH(MI$1,'CSC Mitre'!BU$1:BU$220,0)),"",VLOOKUP(MI$1,'Tactic Recode'!$A$1:$B$547,2,FALSE))</f>
        <v/>
      </c>
      <c r="MJ74" t="str">
        <f>IF(ISERROR(MATCH(MJ$1,'CSC Mitre'!BU$1:BU$220,0)),"",VLOOKUP(MJ$1,'Tactic Recode'!$A$1:$B$547,2,FALSE))</f>
        <v/>
      </c>
      <c r="MK74" t="str">
        <f>IF(ISERROR(MATCH(MK$1,'CSC Mitre'!BU$1:BU$220,0)),"",VLOOKUP(MK$1,'Tactic Recode'!$A$1:$B$547,2,FALSE))</f>
        <v/>
      </c>
      <c r="ML74" t="str">
        <f>IF(ISERROR(MATCH(ML$1,'CSC Mitre'!BU$1:BU$220,0)),"",VLOOKUP(ML$1,'Tactic Recode'!$A$1:$B$547,2,FALSE))</f>
        <v/>
      </c>
      <c r="MM74" t="str">
        <f>IF(ISERROR(MATCH(MM$1,'CSC Mitre'!BU$1:BU$220,0)),"",VLOOKUP(MM$1,'Tactic Recode'!$A$1:$B$547,2,FALSE))</f>
        <v/>
      </c>
      <c r="MN74" t="str">
        <f>IF(ISERROR(MATCH(MN$1,'CSC Mitre'!BU$1:BU$220,0)),"",VLOOKUP(MN$1,'Tactic Recode'!$A$1:$B$547,2,FALSE))</f>
        <v/>
      </c>
      <c r="MO74" t="str">
        <f>IF(ISERROR(MATCH(MO$1,'CSC Mitre'!BU$1:BU$220,0)),"",VLOOKUP(MO$1,'Tactic Recode'!$A$1:$B$547,2,FALSE))</f>
        <v/>
      </c>
      <c r="MP74" t="str">
        <f>IF(ISERROR(MATCH(MP$1,'CSC Mitre'!BU$1:BU$220,0)),"",VLOOKUP(MP$1,'Tactic Recode'!$A$1:$B$547,2,FALSE))</f>
        <v/>
      </c>
      <c r="MQ74" t="str">
        <f>IF(ISERROR(MATCH(MQ$1,'CSC Mitre'!BU$1:BU$220,0)),"",VLOOKUP(MQ$1,'Tactic Recode'!$A$1:$B$547,2,FALSE))</f>
        <v/>
      </c>
      <c r="MR74" t="str">
        <f>IF(ISERROR(MATCH(MR$1,'CSC Mitre'!BU$1:BU$220,0)),"",VLOOKUP(MR$1,'Tactic Recode'!$A$1:$B$547,2,FALSE))</f>
        <v/>
      </c>
      <c r="MS74" t="str">
        <f>IF(ISERROR(MATCH(MS$1,'CSC Mitre'!BU$1:BU$220,0)),"",VLOOKUP(MS$1,'Tactic Recode'!$A$1:$B$547,2,FALSE))</f>
        <v/>
      </c>
      <c r="MT74" t="str">
        <f>IF(ISERROR(MATCH(MT$1,'CSC Mitre'!BU$1:BU$220,0)),"",VLOOKUP(MT$1,'Tactic Recode'!$A$1:$B$547,2,FALSE))</f>
        <v/>
      </c>
      <c r="MU74" t="str">
        <f>IF(ISERROR(MATCH(MU$1,'CSC Mitre'!BU$1:BU$220,0)),"",VLOOKUP(MU$1,'Tactic Recode'!$A$1:$B$547,2,FALSE))</f>
        <v/>
      </c>
      <c r="MV74" t="str">
        <f>IF(ISERROR(MATCH(MV$1,'CSC Mitre'!BU$1:BU$220,0)),"",VLOOKUP(MV$1,'Tactic Recode'!$A$1:$B$547,2,FALSE))</f>
        <v/>
      </c>
      <c r="MW74" t="str">
        <f>IF(ISERROR(MATCH(MW$1,'CSC Mitre'!BU$1:BU$220,0)),"",VLOOKUP(MW$1,'Tactic Recode'!$A$1:$B$547,2,FALSE))</f>
        <v/>
      </c>
      <c r="MX74" t="str">
        <f>IF(ISERROR(MATCH(MX$1,'CSC Mitre'!BU$1:BU$220,0)),"",VLOOKUP(MX$1,'Tactic Recode'!$A$1:$B$547,2,FALSE))</f>
        <v/>
      </c>
      <c r="MY74" t="str">
        <f>IF(ISERROR(MATCH(MY$1,'CSC Mitre'!BU$1:BU$220,0)),"",VLOOKUP(MY$1,'Tactic Recode'!$A$1:$B$547,2,FALSE))</f>
        <v/>
      </c>
      <c r="MZ74" t="str">
        <f>IF(ISERROR(MATCH(MZ$1,'CSC Mitre'!BU$1:BU$220,0)),"",VLOOKUP(MZ$1,'Tactic Recode'!$A$1:$B$547,2,FALSE))</f>
        <v/>
      </c>
      <c r="NA74" t="str">
        <f>IF(ISERROR(MATCH(NA$1,'CSC Mitre'!BU$1:BU$220,0)),"",VLOOKUP(NA$1,'Tactic Recode'!$A$1:$B$547,2,FALSE))</f>
        <v/>
      </c>
      <c r="NB74" t="str">
        <f>IF(ISERROR(MATCH(NB$1,'CSC Mitre'!BU$1:BU$220,0)),"",VLOOKUP(NB$1,'Tactic Recode'!$A$1:$B$547,2,FALSE))</f>
        <v/>
      </c>
      <c r="NC74" t="str">
        <f>IF(ISERROR(MATCH(NC$1,'CSC Mitre'!BU$1:BU$220,0)),"",VLOOKUP(NC$1,'Tactic Recode'!$A$1:$B$547,2,FALSE))</f>
        <v/>
      </c>
      <c r="ND74" t="str">
        <f>IF(ISERROR(MATCH(ND$1,'CSC Mitre'!BU$1:BU$220,0)),"",VLOOKUP(ND$1,'Tactic Recode'!$A$1:$B$547,2,FALSE))</f>
        <v/>
      </c>
      <c r="NE74" t="str">
        <f>IF(ISERROR(MATCH(NE$1,'CSC Mitre'!BU$1:BU$220,0)),"",VLOOKUP(NE$1,'Tactic Recode'!$A$1:$B$547,2,FALSE))</f>
        <v/>
      </c>
      <c r="NF74" t="str">
        <f>IF(ISERROR(MATCH(NF$1,'CSC Mitre'!BU$1:BU$220,0)),"",VLOOKUP(NF$1,'Tactic Recode'!$A$1:$B$547,2,FALSE))</f>
        <v/>
      </c>
      <c r="NG74" t="str">
        <f>IF(ISERROR(MATCH(NG$1,'CSC Mitre'!BU$1:BU$220,0)),"",VLOOKUP(NG$1,'Tactic Recode'!$A$1:$B$547,2,FALSE))</f>
        <v/>
      </c>
      <c r="NH74" t="str">
        <f>IF(ISERROR(MATCH(NH$1,'CSC Mitre'!BU$1:BU$220,0)),"",VLOOKUP(NH$1,'Tactic Recode'!$A$1:$B$547,2,FALSE))</f>
        <v/>
      </c>
      <c r="NI74" t="str">
        <f>IF(ISERROR(MATCH(NI$1,'CSC Mitre'!BU$1:BU$220,0)),"",VLOOKUP(NI$1,'Tactic Recode'!$A$1:$B$547,2,FALSE))</f>
        <v/>
      </c>
      <c r="NJ74" t="str">
        <f>IF(ISERROR(MATCH(NJ$1,'CSC Mitre'!BU$1:BU$220,0)),"",VLOOKUP(NJ$1,'Tactic Recode'!$A$1:$B$547,2,FALSE))</f>
        <v/>
      </c>
      <c r="NK74" t="str">
        <f>IF(ISERROR(MATCH(NK$1,'CSC Mitre'!BU$1:BU$220,0)),"",VLOOKUP(NK$1,'Tactic Recode'!$A$1:$B$547,2,FALSE))</f>
        <v/>
      </c>
      <c r="NL74" t="str">
        <f>IF(ISERROR(MATCH(NL$1,'CSC Mitre'!BU$1:BU$220,0)),"",VLOOKUP(NL$1,'Tactic Recode'!$A$1:$B$547,2,FALSE))</f>
        <v/>
      </c>
      <c r="NM74" t="str">
        <f>IF(ISERROR(MATCH(NM$1,'CSC Mitre'!BU$1:BU$220,0)),"",VLOOKUP(NM$1,'Tactic Recode'!$A$1:$B$547,2,FALSE))</f>
        <v/>
      </c>
      <c r="NN74" t="str">
        <f>IF(ISERROR(MATCH(NN$1,'CSC Mitre'!BU$1:BU$220,0)),"",VLOOKUP(NN$1,'Tactic Recode'!$A$1:$B$547,2,FALSE))</f>
        <v/>
      </c>
      <c r="NO74" t="str">
        <f>IF(ISERROR(MATCH(NO$1,'CSC Mitre'!BU$1:BU$220,0)),"",VLOOKUP(NO$1,'Tactic Recode'!$A$1:$B$547,2,FALSE))</f>
        <v/>
      </c>
      <c r="NP74" t="str">
        <f>IF(ISERROR(MATCH(NP$1,'CSC Mitre'!BU$1:BU$220,0)),"",VLOOKUP(NP$1,'Tactic Recode'!$A$1:$B$547,2,FALSE))</f>
        <v/>
      </c>
      <c r="NQ74" t="str">
        <f>IF(ISERROR(MATCH(NQ$1,'CSC Mitre'!BU$1:BU$220,0)),"",VLOOKUP(NQ$1,'Tactic Recode'!$A$1:$B$547,2,FALSE))</f>
        <v/>
      </c>
      <c r="NR74" t="str">
        <f>IF(ISERROR(MATCH(NR$1,'CSC Mitre'!BU$1:BU$220,0)),"",VLOOKUP(NR$1,'Tactic Recode'!$A$1:$B$547,2,FALSE))</f>
        <v/>
      </c>
      <c r="NS74" t="str">
        <f>IF(ISERROR(MATCH(NS$1,'CSC Mitre'!BU$1:BU$220,0)),"",VLOOKUP(NS$1,'Tactic Recode'!$A$1:$B$547,2,FALSE))</f>
        <v/>
      </c>
      <c r="NT74" t="str">
        <f>IF(ISERROR(MATCH(NT$1,'CSC Mitre'!BU$1:BU$220,0)),"",VLOOKUP(NT$1,'Tactic Recode'!$A$1:$B$547,2,FALSE))</f>
        <v/>
      </c>
      <c r="NU74" t="str">
        <f>IF(ISERROR(MATCH(NU$1,'CSC Mitre'!BU$1:BU$220,0)),"",VLOOKUP(NU$1,'Tactic Recode'!$A$1:$B$547,2,FALSE))</f>
        <v/>
      </c>
      <c r="NV74" t="str">
        <f>IF(ISERROR(MATCH(NV$1,'CSC Mitre'!BU$1:BU$220,0)),"",VLOOKUP(NV$1,'Tactic Recode'!$A$1:$B$547,2,FALSE))</f>
        <v/>
      </c>
      <c r="NW74" t="str">
        <f>IF(ISERROR(MATCH(NW$1,'CSC Mitre'!BU$1:BU$220,0)),"",VLOOKUP(NW$1,'Tactic Recode'!$A$1:$B$547,2,FALSE))</f>
        <v/>
      </c>
      <c r="NX74" t="str">
        <f>IF(ISERROR(MATCH(NX$1,'CSC Mitre'!BU$1:BU$220,0)),"",VLOOKUP(NX$1,'Tactic Recode'!$A$1:$B$547,2,FALSE))</f>
        <v/>
      </c>
      <c r="NY74" t="str">
        <f>IF(ISERROR(MATCH(NY$1,'CSC Mitre'!BU$1:BU$220,0)),"",VLOOKUP(NY$1,'Tactic Recode'!$A$1:$B$547,2,FALSE))</f>
        <v/>
      </c>
      <c r="NZ74" t="str">
        <f>IF(ISERROR(MATCH(NZ$1,'CSC Mitre'!BU$1:BU$220,0)),"",VLOOKUP(NZ$1,'Tactic Recode'!$A$1:$B$547,2,FALSE))</f>
        <v/>
      </c>
      <c r="OA74" t="str">
        <f>IF(ISERROR(MATCH(OA$1,'CSC Mitre'!BU$1:BU$220,0)),"",VLOOKUP(OA$1,'Tactic Recode'!$A$1:$B$547,2,FALSE))</f>
        <v/>
      </c>
      <c r="OB74" t="str">
        <f>IF(ISERROR(MATCH(OB$1,'CSC Mitre'!BU$1:BU$220,0)),"",VLOOKUP(OB$1,'Tactic Recode'!$A$1:$B$547,2,FALSE))</f>
        <v/>
      </c>
      <c r="OC74" t="str">
        <f>IF(ISERROR(MATCH(OC$1,'CSC Mitre'!BU$1:BU$220,0)),"",VLOOKUP(OC$1,'Tactic Recode'!$A$1:$B$547,2,FALSE))</f>
        <v/>
      </c>
      <c r="OD74" t="str">
        <f>IF(ISERROR(MATCH(OD$1,'CSC Mitre'!BU$1:BU$220,0)),"",VLOOKUP(OD$1,'Tactic Recode'!$A$1:$B$547,2,FALSE))</f>
        <v/>
      </c>
      <c r="OE74" t="str">
        <f>IF(ISERROR(MATCH(OE$1,'CSC Mitre'!BU$1:BU$220,0)),"",VLOOKUP(OE$1,'Tactic Recode'!$A$1:$B$547,2,FALSE))</f>
        <v/>
      </c>
      <c r="OF74" t="str">
        <f>IF(ISERROR(MATCH(OF$1,'CSC Mitre'!BU$1:BU$220,0)),"",VLOOKUP(OF$1,'Tactic Recode'!$A$1:$B$547,2,FALSE))</f>
        <v/>
      </c>
      <c r="OG74" t="str">
        <f>IF(ISERROR(MATCH(OG$1,'CSC Mitre'!BU$1:BU$220,0)),"",VLOOKUP(OG$1,'Tactic Recode'!$A$1:$B$547,2,FALSE))</f>
        <v/>
      </c>
      <c r="OH74" t="str">
        <f>IF(ISERROR(MATCH(OH$1,'CSC Mitre'!BU$1:BU$220,0)),"",VLOOKUP(OH$1,'Tactic Recode'!$A$1:$B$547,2,FALSE))</f>
        <v/>
      </c>
      <c r="OI74" t="str">
        <f>IF(ISERROR(MATCH(OI$1,'CSC Mitre'!BU$1:BU$220,0)),"",VLOOKUP(OI$1,'Tactic Recode'!$A$1:$B$547,2,FALSE))</f>
        <v/>
      </c>
      <c r="OJ74" t="str">
        <f>IF(ISERROR(MATCH(OJ$1,'CSC Mitre'!BU$1:BU$220,0)),"",VLOOKUP(OJ$1,'Tactic Recode'!$A$1:$B$547,2,FALSE))</f>
        <v/>
      </c>
      <c r="OK74" t="str">
        <f>IF(ISERROR(MATCH(OK$1,'CSC Mitre'!BU$1:BU$220,0)),"",VLOOKUP(OK$1,'Tactic Recode'!$A$1:$B$547,2,FALSE))</f>
        <v/>
      </c>
      <c r="OL74" t="str">
        <f>IF(ISERROR(MATCH(OL$1,'CSC Mitre'!BU$1:BU$220,0)),"",VLOOKUP(OL$1,'Tactic Recode'!$A$1:$B$547,2,FALSE))</f>
        <v/>
      </c>
      <c r="OM74" t="str">
        <f>IF(ISERROR(MATCH(OM$1,'CSC Mitre'!BU$1:BU$220,0)),"",VLOOKUP(OM$1,'Tactic Recode'!$A$1:$B$547,2,FALSE))</f>
        <v/>
      </c>
      <c r="ON74" t="str">
        <f>IF(ISERROR(MATCH(ON$1,'CSC Mitre'!BU$1:BU$220,0)),"",VLOOKUP(ON$1,'Tactic Recode'!$A$1:$B$547,2,FALSE))</f>
        <v/>
      </c>
      <c r="OO74" t="str">
        <f>IF(ISERROR(MATCH(OO$1,'CSC Mitre'!BU$1:BU$220,0)),"",VLOOKUP(OO$1,'Tactic Recode'!$A$1:$B$547,2,FALSE))</f>
        <v/>
      </c>
      <c r="OP74" t="str">
        <f>IF(ISERROR(MATCH(OP$1,'CSC Mitre'!BU$1:BU$220,0)),"",VLOOKUP(OP$1,'Tactic Recode'!$A$1:$B$547,2,FALSE))</f>
        <v/>
      </c>
      <c r="OQ74" t="str">
        <f>IF(ISERROR(MATCH(OQ$1,'CSC Mitre'!BU$1:BU$220,0)),"",VLOOKUP(OQ$1,'Tactic Recode'!$A$1:$B$547,2,FALSE))</f>
        <v/>
      </c>
      <c r="OR74" t="str">
        <f>IF(ISERROR(MATCH(OR$1,'CSC Mitre'!BU$1:BU$220,0)),"",VLOOKUP(OR$1,'Tactic Recode'!$A$1:$B$547,2,FALSE))</f>
        <v/>
      </c>
      <c r="OS74" t="str">
        <f>IF(ISERROR(MATCH(OS$1,'CSC Mitre'!BU$1:BU$220,0)),"",VLOOKUP(OS$1,'Tactic Recode'!$A$1:$B$547,2,FALSE))</f>
        <v/>
      </c>
      <c r="OT74" t="str">
        <f>IF(ISERROR(MATCH(OT$1,'CSC Mitre'!BU$1:BU$220,0)),"",VLOOKUP(OT$1,'Tactic Recode'!$A$1:$B$547,2,FALSE))</f>
        <v/>
      </c>
      <c r="OU74" t="str">
        <f>IF(ISERROR(MATCH(OU$1,'CSC Mitre'!BU$1:BU$220,0)),"",VLOOKUP(OU$1,'Tactic Recode'!$A$1:$B$547,2,FALSE))</f>
        <v/>
      </c>
      <c r="OV74" t="str">
        <f>IF(ISERROR(MATCH(OV$1,'CSC Mitre'!BU$1:BU$220,0)),"",VLOOKUP(OV$1,'Tactic Recode'!$A$1:$B$547,2,FALSE))</f>
        <v/>
      </c>
      <c r="OW74" t="str">
        <f>IF(ISERROR(MATCH(OW$1,'CSC Mitre'!BU$1:BU$220,0)),"",VLOOKUP(OW$1,'Tactic Recode'!$A$1:$B$547,2,FALSE))</f>
        <v/>
      </c>
      <c r="OX74" t="str">
        <f>IF(ISERROR(MATCH(OX$1,'CSC Mitre'!BU$1:BU$220,0)),"",VLOOKUP(OX$1,'Tactic Recode'!$A$1:$B$547,2,FALSE))</f>
        <v/>
      </c>
      <c r="OY74" t="str">
        <f>IF(ISERROR(MATCH(OY$1,'CSC Mitre'!BU$1:BU$220,0)),"",VLOOKUP(OY$1,'Tactic Recode'!$A$1:$B$547,2,FALSE))</f>
        <v/>
      </c>
      <c r="OZ74" t="str">
        <f>IF(ISERROR(MATCH(OZ$1,'CSC Mitre'!BU$1:BU$220,0)),"",VLOOKUP(OZ$1,'Tactic Recode'!$A$1:$B$547,2,FALSE))</f>
        <v/>
      </c>
      <c r="PA74" t="str">
        <f>IF(ISERROR(MATCH(PA$1,'CSC Mitre'!BU$1:BU$220,0)),"",VLOOKUP(PA$1,'Tactic Recode'!$A$1:$B$547,2,FALSE))</f>
        <v/>
      </c>
      <c r="PB74" t="str">
        <f>IF(ISERROR(MATCH(PB$1,'CSC Mitre'!BU$1:BU$220,0)),"",VLOOKUP(PB$1,'Tactic Recode'!$A$1:$B$547,2,FALSE))</f>
        <v/>
      </c>
      <c r="PC74" t="str">
        <f>IF(ISERROR(MATCH(PC$1,'CSC Mitre'!BU$1:BU$220,0)),"",VLOOKUP(PC$1,'Tactic Recode'!$A$1:$B$547,2,FALSE))</f>
        <v/>
      </c>
      <c r="PD74" t="str">
        <f>IF(ISERROR(MATCH(PD$1,'CSC Mitre'!BU$1:BU$220,0)),"",VLOOKUP(PD$1,'Tactic Recode'!$A$1:$B$547,2,FALSE))</f>
        <v/>
      </c>
      <c r="PE74" t="str">
        <f>IF(ISERROR(MATCH(PE$1,'CSC Mitre'!BU$1:BU$220,0)),"",VLOOKUP(PE$1,'Tactic Recode'!$A$1:$B$547,2,FALSE))</f>
        <v>Command and Control</v>
      </c>
      <c r="PF74" t="str">
        <f>IF(ISERROR(MATCH(PF$1,'CSC Mitre'!BU$1:BU$220,0)),"",VLOOKUP(PF$1,'Tactic Recode'!$A$1:$B$547,2,FALSE))</f>
        <v/>
      </c>
      <c r="PG74" t="str">
        <f>IF(ISERROR(MATCH(PG$1,'CSC Mitre'!BU$1:BU$220,0)),"",VLOOKUP(PG$1,'Tactic Recode'!$A$1:$B$547,2,FALSE))</f>
        <v>Command and Control</v>
      </c>
      <c r="PH74" t="str">
        <f>IF(ISERROR(MATCH(PH$1,'CSC Mitre'!BU$1:BU$220,0)),"",VLOOKUP(PH$1,'Tactic Recode'!$A$1:$B$547,2,FALSE))</f>
        <v/>
      </c>
      <c r="PI74" t="str">
        <f>IF(ISERROR(MATCH(PI$1,'CSC Mitre'!BU$1:BU$220,0)),"",VLOOKUP(PI$1,'Tactic Recode'!$A$1:$B$547,2,FALSE))</f>
        <v/>
      </c>
      <c r="PJ74" t="str">
        <f>IF(ISERROR(MATCH(PJ$1,'CSC Mitre'!BU$1:BU$220,0)),"",VLOOKUP(PJ$1,'Tactic Recode'!$A$1:$B$547,2,FALSE))</f>
        <v/>
      </c>
      <c r="PK74" t="str">
        <f>IF(ISERROR(MATCH(PK$1,'CSC Mitre'!BU$1:BU$220,0)),"",VLOOKUP(PK$1,'Tactic Recode'!$A$1:$B$547,2,FALSE))</f>
        <v/>
      </c>
      <c r="PL74" t="str">
        <f>IF(ISERROR(MATCH(PL$1,'CSC Mitre'!BU$1:BU$220,0)),"",VLOOKUP(PL$1,'Tactic Recode'!$A$1:$B$547,2,FALSE))</f>
        <v/>
      </c>
      <c r="PM74" t="str">
        <f>IF(ISERROR(MATCH(PM$1,'CSC Mitre'!BU$1:BU$220,0)),"",VLOOKUP(PM$1,'Tactic Recode'!$A$1:$B$547,2,FALSE))</f>
        <v/>
      </c>
      <c r="PN74" t="str">
        <f>IF(ISERROR(MATCH(PN$1,'CSC Mitre'!BU$1:BU$220,0)),"",VLOOKUP(PN$1,'Tactic Recode'!$A$1:$B$547,2,FALSE))</f>
        <v/>
      </c>
      <c r="PO74" t="str">
        <f>IF(ISERROR(MATCH(PO$1,'CSC Mitre'!BU$1:BU$220,0)),"",VLOOKUP(PO$1,'Tactic Recode'!$A$1:$B$547,2,FALSE))</f>
        <v/>
      </c>
      <c r="PP74" t="str">
        <f>IF(ISERROR(MATCH(PP$1,'CSC Mitre'!BU$1:BU$220,0)),"",VLOOKUP(PP$1,'Tactic Recode'!$A$1:$B$547,2,FALSE))</f>
        <v/>
      </c>
      <c r="PQ74" t="str">
        <f>IF(ISERROR(MATCH(PQ$1,'CSC Mitre'!BU$1:BU$220,0)),"",VLOOKUP(PQ$1,'Tactic Recode'!$A$1:$B$547,2,FALSE))</f>
        <v/>
      </c>
      <c r="PR74" t="str">
        <f>IF(ISERROR(MATCH(PR$1,'CSC Mitre'!BU$1:BU$220,0)),"",VLOOKUP(PR$1,'Tactic Recode'!$A$1:$B$547,2,FALSE))</f>
        <v/>
      </c>
      <c r="PS74" t="str">
        <f>IF(ISERROR(MATCH(PS$1,'CSC Mitre'!BU$1:BU$220,0)),"",VLOOKUP(PS$1,'Tactic Recode'!$A$1:$B$547,2,FALSE))</f>
        <v/>
      </c>
      <c r="PT74" t="str">
        <f>IF(ISERROR(MATCH(PT$1,'CSC Mitre'!BU$1:BU$220,0)),"",VLOOKUP(PT$1,'Tactic Recode'!$A$1:$B$547,2,FALSE))</f>
        <v/>
      </c>
      <c r="PU74" t="str">
        <f>IF(ISERROR(MATCH(PU$1,'CSC Mitre'!BU$1:BU$220,0)),"",VLOOKUP(PU$1,'Tactic Recode'!$A$1:$B$547,2,FALSE))</f>
        <v/>
      </c>
      <c r="PV74" t="str">
        <f>IF(ISERROR(MATCH(PV$1,'CSC Mitre'!BU$1:BU$220,0)),"",VLOOKUP(PV$1,'Tactic Recode'!$A$1:$B$547,2,FALSE))</f>
        <v/>
      </c>
      <c r="PW74" t="str">
        <f>IF(ISERROR(MATCH(PW$1,'CSC Mitre'!BU$1:BU$220,0)),"",VLOOKUP(PW$1,'Tactic Recode'!$A$1:$B$547,2,FALSE))</f>
        <v/>
      </c>
      <c r="PX74" t="str">
        <f>IF(ISERROR(MATCH(PX$1,'CSC Mitre'!BU$1:BU$220,0)),"",VLOOKUP(PX$1,'Tactic Recode'!$A$1:$B$547,2,FALSE))</f>
        <v/>
      </c>
      <c r="PY74" t="str">
        <f>IF(ISERROR(MATCH(PY$1,'CSC Mitre'!BU$1:BU$220,0)),"",VLOOKUP(PY$1,'Tactic Recode'!$A$1:$B$547,2,FALSE))</f>
        <v/>
      </c>
      <c r="PZ74" t="str">
        <f>IF(ISERROR(MATCH(PZ$1,'CSC Mitre'!BU$1:BU$220,0)),"",VLOOKUP(PZ$1,'Tactic Recode'!$A$1:$B$547,2,FALSE))</f>
        <v/>
      </c>
      <c r="QA74" t="str">
        <f>IF(ISERROR(MATCH(QA$1,'CSC Mitre'!BU$1:BU$220,0)),"",VLOOKUP(QA$1,'Tactic Recode'!$A$1:$B$547,2,FALSE))</f>
        <v/>
      </c>
      <c r="QB74" t="str">
        <f>IF(ISERROR(MATCH(QB$1,'CSC Mitre'!BU$1:BU$220,0)),"",VLOOKUP(QB$1,'Tactic Recode'!$A$1:$B$547,2,FALSE))</f>
        <v/>
      </c>
      <c r="QC74" t="str">
        <f>IF(ISERROR(MATCH(QC$1,'CSC Mitre'!BU$1:BU$220,0)),"",VLOOKUP(QC$1,'Tactic Recode'!$A$1:$B$547,2,FALSE))</f>
        <v/>
      </c>
      <c r="QD74" t="str">
        <f>IF(ISERROR(MATCH(QD$1,'CSC Mitre'!BU$1:BU$220,0)),"",VLOOKUP(QD$1,'Tactic Recode'!$A$1:$B$547,2,FALSE))</f>
        <v/>
      </c>
      <c r="QE74" t="str">
        <f>IF(ISERROR(MATCH(QE$1,'CSC Mitre'!BU$1:BU$220,0)),"",VLOOKUP(QE$1,'Tactic Recode'!$A$1:$B$547,2,FALSE))</f>
        <v/>
      </c>
      <c r="QF74" t="str">
        <f>IF(ISERROR(MATCH(QF$1,'CSC Mitre'!BU$1:BU$220,0)),"",VLOOKUP(QF$1,'Tactic Recode'!$A$1:$B$547,2,FALSE))</f>
        <v/>
      </c>
      <c r="QG74" t="str">
        <f>IF(ISERROR(MATCH(QG$1,'CSC Mitre'!BU$1:BU$220,0)),"",VLOOKUP(QG$1,'Tactic Recode'!$A$1:$B$547,2,FALSE))</f>
        <v/>
      </c>
      <c r="QH74" t="str">
        <f>IF(ISERROR(MATCH(QH$1,'CSC Mitre'!BU$1:BU$220,0)),"",VLOOKUP(QH$1,'Tactic Recode'!$A$1:$B$547,2,FALSE))</f>
        <v/>
      </c>
      <c r="QI74" t="str">
        <f>IF(ISERROR(MATCH(QI$1,'CSC Mitre'!BU$1:BU$220,0)),"",VLOOKUP(QI$1,'Tactic Recode'!$A$1:$B$547,2,FALSE))</f>
        <v/>
      </c>
      <c r="QJ74" t="str">
        <f>IF(ISERROR(MATCH(QJ$1,'CSC Mitre'!BU$1:BU$220,0)),"",VLOOKUP(QJ$1,'Tactic Recode'!$A$1:$B$547,2,FALSE))</f>
        <v/>
      </c>
      <c r="QK74" t="str">
        <f>IF(ISERROR(MATCH(QK$1,'CSC Mitre'!BU$1:BU$220,0)),"",VLOOKUP(QK$1,'Tactic Recode'!$A$1:$B$547,2,FALSE))</f>
        <v/>
      </c>
      <c r="QL74" t="str">
        <f>IF(ISERROR(MATCH(QL$1,'CSC Mitre'!BU$1:BU$220,0)),"",VLOOKUP(QL$1,'Tactic Recode'!$A$1:$B$547,2,FALSE))</f>
        <v/>
      </c>
      <c r="QM74" t="str">
        <f>IF(ISERROR(MATCH(QM$1,'CSC Mitre'!BU$1:BU$220,0)),"",VLOOKUP(QM$1,'Tactic Recode'!$A$1:$B$547,2,FALSE))</f>
        <v/>
      </c>
      <c r="QN74" t="str">
        <f>IF(ISERROR(MATCH(QN$1,'CSC Mitre'!BU$1:BU$220,0)),"",VLOOKUP(QN$1,'Tactic Recode'!$A$1:$B$547,2,FALSE))</f>
        <v/>
      </c>
      <c r="QO74" t="str">
        <f>IF(ISERROR(MATCH(QO$1,'CSC Mitre'!BU$1:BU$220,0)),"",VLOOKUP(QO$1,'Tactic Recode'!$A$1:$B$547,2,FALSE))</f>
        <v/>
      </c>
      <c r="QP74" t="str">
        <f>IF(ISERROR(MATCH(QP$1,'CSC Mitre'!BU$1:BU$220,0)),"",VLOOKUP(QP$1,'Tactic Recode'!$A$1:$B$547,2,FALSE))</f>
        <v/>
      </c>
      <c r="QQ74" t="str">
        <f>IF(ISERROR(MATCH(QQ$1,'CSC Mitre'!BU$1:BU$220,0)),"",VLOOKUP(QQ$1,'Tactic Recode'!$A$1:$B$547,2,FALSE))</f>
        <v/>
      </c>
      <c r="QR74" t="str">
        <f>IF(ISERROR(MATCH(QR$1,'CSC Mitre'!BU$1:BU$220,0)),"",VLOOKUP(QR$1,'Tactic Recode'!$A$1:$B$547,2,FALSE))</f>
        <v/>
      </c>
      <c r="QS74" t="str">
        <f>IF(ISERROR(MATCH(QS$1,'CSC Mitre'!BU$1:BU$220,0)),"",VLOOKUP(QS$1,'Tactic Recode'!$A$1:$B$547,2,FALSE))</f>
        <v/>
      </c>
      <c r="QT74" t="str">
        <f>IF(ISERROR(MATCH(QT$1,'CSC Mitre'!BU$1:BU$220,0)),"",VLOOKUP(QT$1,'Tactic Recode'!$A$1:$B$547,2,FALSE))</f>
        <v/>
      </c>
      <c r="QU74" t="str">
        <f>IF(ISERROR(MATCH(QU$1,'CSC Mitre'!BU$1:BU$220,0)),"",VLOOKUP(QU$1,'Tactic Recode'!$A$1:$B$547,2,FALSE))</f>
        <v/>
      </c>
      <c r="QV74" t="str">
        <f>IF(ISERROR(MATCH(QV$1,'CSC Mitre'!BU$1:BU$220,0)),"",VLOOKUP(QV$1,'Tactic Recode'!$A$1:$B$547,2,FALSE))</f>
        <v/>
      </c>
      <c r="QW74" t="str">
        <f>IF(ISERROR(MATCH(QW$1,'CSC Mitre'!BU$1:BU$220,0)),"",VLOOKUP(QW$1,'Tactic Recode'!$A$1:$B$547,2,FALSE))</f>
        <v/>
      </c>
      <c r="QX74" t="str">
        <f>IF(ISERROR(MATCH(QX$1,'CSC Mitre'!BU$1:BU$220,0)),"",VLOOKUP(QX$1,'Tactic Recode'!$A$1:$B$547,2,FALSE))</f>
        <v/>
      </c>
      <c r="QY74" t="str">
        <f>IF(ISERROR(MATCH(QY$1,'CSC Mitre'!BU$1:BU$220,0)),"",VLOOKUP(QY$1,'Tactic Recode'!$A$1:$B$547,2,FALSE))</f>
        <v/>
      </c>
      <c r="QZ74" t="str">
        <f>IF(ISERROR(MATCH(QZ$1,'CSC Mitre'!BU$1:BU$220,0)),"",VLOOKUP(QZ$1,'Tactic Recode'!$A$1:$B$547,2,FALSE))</f>
        <v/>
      </c>
      <c r="RA74" t="str">
        <f>IF(ISERROR(MATCH(RA$1,'CSC Mitre'!BU$1:BU$220,0)),"",VLOOKUP(RA$1,'Tactic Recode'!$A$1:$B$547,2,FALSE))</f>
        <v/>
      </c>
      <c r="RB74" t="str">
        <f>IF(ISERROR(MATCH(RB$1,'CSC Mitre'!BU$1:BU$220,0)),"",VLOOKUP(RB$1,'Tactic Recode'!$A$1:$B$547,2,FALSE))</f>
        <v/>
      </c>
      <c r="RC74" t="str">
        <f>IF(ISERROR(MATCH(RC$1,'CSC Mitre'!BU$1:BU$220,0)),"",VLOOKUP(RC$1,'Tactic Recode'!$A$1:$B$547,2,FALSE))</f>
        <v/>
      </c>
      <c r="RD74" t="str">
        <f>IF(ISERROR(MATCH(RD$1,'CSC Mitre'!BU$1:BU$220,0)),"",VLOOKUP(RD$1,'Tactic Recode'!$A$1:$B$547,2,FALSE))</f>
        <v/>
      </c>
      <c r="RE74" t="str">
        <f>IF(ISERROR(MATCH(RE$1,'CSC Mitre'!BU$1:BU$220,0)),"",VLOOKUP(RE$1,'Tactic Recode'!$A$1:$B$547,2,FALSE))</f>
        <v/>
      </c>
      <c r="RF74" t="str">
        <f>IF(ISERROR(MATCH(RF$1,'CSC Mitre'!BU$1:BU$220,0)),"",VLOOKUP(RF$1,'Tactic Recode'!$A$1:$B$547,2,FALSE))</f>
        <v/>
      </c>
      <c r="RG74" t="str">
        <f>IF(ISERROR(MATCH(RG$1,'CSC Mitre'!BU$1:BU$220,0)),"",VLOOKUP(RG$1,'Tactic Recode'!$A$1:$B$547,2,FALSE))</f>
        <v/>
      </c>
      <c r="RH74" t="str">
        <f>IF(ISERROR(MATCH(RH$1,'CSC Mitre'!BU$1:BU$220,0)),"",VLOOKUP(RH$1,'Tactic Recode'!$A$1:$B$547,2,FALSE))</f>
        <v/>
      </c>
      <c r="RI74" t="str">
        <f>IF(ISERROR(MATCH(RI$1,'CSC Mitre'!BU$1:BU$220,0)),"",VLOOKUP(RI$1,'Tactic Recode'!$A$1:$B$547,2,FALSE))</f>
        <v/>
      </c>
      <c r="RJ74" t="str">
        <f>IF(ISERROR(MATCH(RJ$1,'CSC Mitre'!BU$1:BU$220,0)),"",VLOOKUP(RJ$1,'Tactic Recode'!$A$1:$B$547,2,FALSE))</f>
        <v/>
      </c>
      <c r="RK74" t="str">
        <f>IF(ISERROR(MATCH(RK$1,'CSC Mitre'!BU$1:BU$220,0)),"",VLOOKUP(RK$1,'Tactic Recode'!$A$1:$B$547,2,FALSE))</f>
        <v/>
      </c>
      <c r="RL74" t="str">
        <f>IF(ISERROR(MATCH(RL$1,'CSC Mitre'!BU$1:BU$220,0)),"",VLOOKUP(RL$1,'Tactic Recode'!$A$1:$B$547,2,FALSE))</f>
        <v/>
      </c>
      <c r="RM74" t="str">
        <f>IF(ISERROR(MATCH(RM$1,'CSC Mitre'!BU$1:BU$220,0)),"",VLOOKUP(RM$1,'Tactic Recode'!$A$1:$B$547,2,FALSE))</f>
        <v/>
      </c>
      <c r="RN74" t="str">
        <f>IF(ISERROR(MATCH(RN$1,'CSC Mitre'!BU$1:BU$220,0)),"",VLOOKUP(RN$1,'Tactic Recode'!$A$1:$B$547,2,FALSE))</f>
        <v/>
      </c>
      <c r="RO74" t="str">
        <f>IF(ISERROR(MATCH(RO$1,'CSC Mitre'!BU$1:BU$220,0)),"",VLOOKUP(RO$1,'Tactic Recode'!$A$1:$B$547,2,FALSE))</f>
        <v/>
      </c>
      <c r="RP74" t="str">
        <f>IF(ISERROR(MATCH(RP$1,'CSC Mitre'!BU$1:BU$220,0)),"",VLOOKUP(RP$1,'Tactic Recode'!$A$1:$B$547,2,FALSE))</f>
        <v/>
      </c>
      <c r="RQ74" t="str">
        <f>IF(ISERROR(MATCH(RQ$1,'CSC Mitre'!BU$1:BU$220,0)),"",VLOOKUP(RQ$1,'Tactic Recode'!$A$1:$B$547,2,FALSE))</f>
        <v/>
      </c>
      <c r="RR74" t="str">
        <f>IF(ISERROR(MATCH(RR$1,'CSC Mitre'!BU$1:BU$220,0)),"",VLOOKUP(RR$1,'Tactic Recode'!$A$1:$B$547,2,FALSE))</f>
        <v/>
      </c>
      <c r="RS74" t="str">
        <f>IF(ISERROR(MATCH(RS$1,'CSC Mitre'!BU$1:BU$220,0)),"",VLOOKUP(RS$1,'Tactic Recode'!$A$1:$B$547,2,FALSE))</f>
        <v/>
      </c>
      <c r="RT74" t="str">
        <f>IF(ISERROR(MATCH(RT$1,'CSC Mitre'!BU$1:BU$220,0)),"",VLOOKUP(RT$1,'Tactic Recode'!$A$1:$B$547,2,FALSE))</f>
        <v/>
      </c>
      <c r="RU74" t="str">
        <f>IF(ISERROR(MATCH(RU$1,'CSC Mitre'!BU$1:BU$220,0)),"",VLOOKUP(RU$1,'Tactic Recode'!$A$1:$B$547,2,FALSE))</f>
        <v/>
      </c>
      <c r="RV74" t="str">
        <f>IF(ISERROR(MATCH(RV$1,'CSC Mitre'!BU$1:BU$220,0)),"",VLOOKUP(RV$1,'Tactic Recode'!$A$1:$B$547,2,FALSE))</f>
        <v/>
      </c>
      <c r="RW74" t="str">
        <f>IF(ISERROR(MATCH(RW$1,'CSC Mitre'!BU$1:BU$220,0)),"",VLOOKUP(RW$1,'Tactic Recode'!$A$1:$B$547,2,FALSE))</f>
        <v/>
      </c>
      <c r="RX74" t="str">
        <f>IF(ISERROR(MATCH(RX$1,'CSC Mitre'!BU$1:BU$220,0)),"",VLOOKUP(RX$1,'Tactic Recode'!$A$1:$B$547,2,FALSE))</f>
        <v/>
      </c>
      <c r="RY74" t="str">
        <f>IF(ISERROR(MATCH(RY$1,'CSC Mitre'!BU$1:BU$220,0)),"",VLOOKUP(RY$1,'Tactic Recode'!$A$1:$B$547,2,FALSE))</f>
        <v/>
      </c>
      <c r="RZ74" t="str">
        <f>IF(ISERROR(MATCH(RZ$1,'CSC Mitre'!BU$1:BU$220,0)),"",VLOOKUP(RZ$1,'Tactic Recode'!$A$1:$B$547,2,FALSE))</f>
        <v/>
      </c>
      <c r="SA74" t="str">
        <f>IF(ISERROR(MATCH(SA$1,'CSC Mitre'!BU$1:BU$220,0)),"",VLOOKUP(SA$1,'Tactic Recode'!$A$1:$B$547,2,FALSE))</f>
        <v/>
      </c>
      <c r="SB74" t="str">
        <f>IF(ISERROR(MATCH(SB$1,'CSC Mitre'!BU$1:BU$220,0)),"",VLOOKUP(SB$1,'Tactic Recode'!$A$1:$B$547,2,FALSE))</f>
        <v/>
      </c>
      <c r="SC74" t="str">
        <f>IF(ISERROR(MATCH(SC$1,'CSC Mitre'!BU$1:BU$220,0)),"",VLOOKUP(SC$1,'Tactic Recode'!$A$1:$B$547,2,FALSE))</f>
        <v/>
      </c>
      <c r="SD74" t="str">
        <f>IF(ISERROR(MATCH(SD$1,'CSC Mitre'!BU$1:BU$220,0)),"",VLOOKUP(SD$1,'Tactic Recode'!$A$1:$B$547,2,FALSE))</f>
        <v/>
      </c>
      <c r="SE74" t="str">
        <f>IF(ISERROR(MATCH(SE$1,'CSC Mitre'!BU$1:BU$220,0)),"",VLOOKUP(SE$1,'Tactic Recode'!$A$1:$B$547,2,FALSE))</f>
        <v/>
      </c>
      <c r="SF74" t="str">
        <f>IF(ISERROR(MATCH(SF$1,'CSC Mitre'!BU$1:BU$220,0)),"",VLOOKUP(SF$1,'Tactic Recode'!$A$1:$B$547,2,FALSE))</f>
        <v/>
      </c>
      <c r="SG74" t="str">
        <f>IF(ISERROR(MATCH(SG$1,'CSC Mitre'!BU$1:BU$220,0)),"",VLOOKUP(SG$1,'Tactic Recode'!$A$1:$B$547,2,FALSE))</f>
        <v/>
      </c>
      <c r="SH74" t="str">
        <f>IF(ISERROR(MATCH(SH$1,'CSC Mitre'!BU$1:BU$220,0)),"",VLOOKUP(SH$1,'Tactic Recode'!$A$1:$B$547,2,FALSE))</f>
        <v/>
      </c>
      <c r="SI74" t="str">
        <f>IF(ISERROR(MATCH(SI$1,'CSC Mitre'!BU$1:BU$220,0)),"",VLOOKUP(SI$1,'Tactic Recode'!$A$1:$B$547,2,FALSE))</f>
        <v/>
      </c>
      <c r="SJ74" t="str">
        <f>IF(ISERROR(MATCH(SJ$1,'CSC Mitre'!BU$1:BU$220,0)),"",VLOOKUP(SJ$1,'Tactic Recode'!$A$1:$B$547,2,FALSE))</f>
        <v/>
      </c>
      <c r="SK74" t="str">
        <f>IF(ISERROR(MATCH(SK$1,'CSC Mitre'!BU$1:BU$220,0)),"",VLOOKUP(SK$1,'Tactic Recode'!$A$1:$B$547,2,FALSE))</f>
        <v/>
      </c>
      <c r="SL74" t="str">
        <f>IF(ISERROR(MATCH(SL$1,'CSC Mitre'!BU$1:BU$220,0)),"",VLOOKUP(SL$1,'Tactic Recode'!$A$1:$B$547,2,FALSE))</f>
        <v/>
      </c>
      <c r="SM74" t="str">
        <f>IF(ISERROR(MATCH(SM$1,'CSC Mitre'!BU$1:BU$220,0)),"",VLOOKUP(SM$1,'Tactic Recode'!$A$1:$B$547,2,FALSE))</f>
        <v/>
      </c>
      <c r="SN74" t="str">
        <f>IF(ISERROR(MATCH(SN$1,'CSC Mitre'!BU$1:BU$220,0)),"",VLOOKUP(SN$1,'Tactic Recode'!$A$1:$B$547,2,FALSE))</f>
        <v/>
      </c>
      <c r="SO74" t="str">
        <f>IF(ISERROR(MATCH(SO$1,'CSC Mitre'!BU$1:BU$220,0)),"",VLOOKUP(SO$1,'Tactic Recode'!$A$1:$B$547,2,FALSE))</f>
        <v/>
      </c>
      <c r="SP74" t="str">
        <f>IF(ISERROR(MATCH(SP$1,'CSC Mitre'!BU$1:BU$220,0)),"",VLOOKUP(SP$1,'Tactic Recode'!$A$1:$B$547,2,FALSE))</f>
        <v/>
      </c>
      <c r="SQ74" t="str">
        <f>IF(ISERROR(MATCH(SQ$1,'CSC Mitre'!BU$1:BU$220,0)),"",VLOOKUP(SQ$1,'Tactic Recode'!$A$1:$B$547,2,FALSE))</f>
        <v/>
      </c>
      <c r="SR74" t="str">
        <f>IF(ISERROR(MATCH(SR$1,'CSC Mitre'!BU$1:BU$220,0)),"",VLOOKUP(SR$1,'Tactic Recode'!$A$1:$B$547,2,FALSE))</f>
        <v/>
      </c>
      <c r="SS74" t="str">
        <f>IF(ISERROR(MATCH(SS$1,'CSC Mitre'!BU$1:BU$220,0)),"",VLOOKUP(SS$1,'Tactic Recode'!$A$1:$B$547,2,FALSE))</f>
        <v/>
      </c>
      <c r="ST74" t="str">
        <f>IF(ISERROR(MATCH(ST$1,'CSC Mitre'!BU$1:BU$220,0)),"",VLOOKUP(ST$1,'Tactic Recode'!$A$1:$B$547,2,FALSE))</f>
        <v/>
      </c>
      <c r="SU74" t="str">
        <f>IF(ISERROR(MATCH(SU$1,'CSC Mitre'!BU$1:BU$220,0)),"",VLOOKUP(SU$1,'Tactic Recode'!$A$1:$B$547,2,FALSE))</f>
        <v/>
      </c>
      <c r="SV74" t="str">
        <f>IF(ISERROR(MATCH(SV$1,'CSC Mitre'!BU$1:BU$220,0)),"",VLOOKUP(SV$1,'Tactic Recode'!$A$1:$B$547,2,FALSE))</f>
        <v/>
      </c>
      <c r="SW74" t="str">
        <f>IF(ISERROR(MATCH(SW$1,'CSC Mitre'!BU$1:BU$220,0)),"",VLOOKUP(SW$1,'Tactic Recode'!$A$1:$B$547,2,FALSE))</f>
        <v/>
      </c>
      <c r="SX74" t="str">
        <f>IF(ISERROR(MATCH(SX$1,'CSC Mitre'!BU$1:BU$220,0)),"",VLOOKUP(SX$1,'Tactic Recode'!$A$1:$B$547,2,FALSE))</f>
        <v/>
      </c>
      <c r="SY74" t="str">
        <f>IF(ISERROR(MATCH(SY$1,'CSC Mitre'!BU$1:BU$220,0)),"",VLOOKUP(SY$1,'Tactic Recode'!$A$1:$B$547,2,FALSE))</f>
        <v/>
      </c>
      <c r="SZ74" t="str">
        <f>IF(ISERROR(MATCH(SZ$1,'CSC Mitre'!BU$1:BU$220,0)),"",VLOOKUP(SZ$1,'Tactic Recode'!$A$1:$B$547,2,FALSE))</f>
        <v/>
      </c>
      <c r="TA74" t="str">
        <f>IF(ISERROR(MATCH(TA$1,'CSC Mitre'!BU$1:BU$220,0)),"",VLOOKUP(TA$1,'Tactic Recode'!$A$1:$B$547,2,FALSE))</f>
        <v/>
      </c>
      <c r="TB74" t="str">
        <f>IF(ISERROR(MATCH(TB$1,'CSC Mitre'!BU$1:BU$220,0)),"",VLOOKUP(TB$1,'Tactic Recode'!$A$1:$B$547,2,FALSE))</f>
        <v/>
      </c>
      <c r="TC74" t="str">
        <f>IF(ISERROR(MATCH(TC$1,'CSC Mitre'!BU$1:BU$220,0)),"",VLOOKUP(TC$1,'Tactic Recode'!$A$1:$B$547,2,FALSE))</f>
        <v/>
      </c>
      <c r="TD74" t="str">
        <f>IF(ISERROR(MATCH(TD$1,'CSC Mitre'!BU$1:BU$220,0)),"",VLOOKUP(TD$1,'Tactic Recode'!$A$1:$B$547,2,FALSE))</f>
        <v/>
      </c>
      <c r="TE74" t="str">
        <f>IF(ISERROR(MATCH(TE$1,'CSC Mitre'!BU$1:BU$220,0)),"",VLOOKUP(TE$1,'Tactic Recode'!$A$1:$B$547,2,FALSE))</f>
        <v/>
      </c>
      <c r="TF74" t="str">
        <f>IF(ISERROR(MATCH(TF$1,'CSC Mitre'!BU$1:BU$220,0)),"",VLOOKUP(TF$1,'Tactic Recode'!$A$1:$B$547,2,FALSE))</f>
        <v/>
      </c>
      <c r="TG74" t="str">
        <f>IF(ISERROR(MATCH(TG$1,'CSC Mitre'!BU$1:BU$220,0)),"",VLOOKUP(TG$1,'Tactic Recode'!$A$1:$B$547,2,FALSE))</f>
        <v/>
      </c>
      <c r="TH74" t="str">
        <f>IF(ISERROR(MATCH(TH$1,'CSC Mitre'!BU$1:BU$220,0)),"",VLOOKUP(TH$1,'Tactic Recode'!$A$1:$B$547,2,FALSE))</f>
        <v/>
      </c>
      <c r="TI74" t="str">
        <f>IF(ISERROR(MATCH(TI$1,'CSC Mitre'!BU$1:BU$220,0)),"",VLOOKUP(TI$1,'Tactic Recode'!$A$1:$B$547,2,FALSE))</f>
        <v/>
      </c>
      <c r="TJ74" t="str">
        <f>IF(ISERROR(MATCH(TJ$1,'CSC Mitre'!BU$1:BU$220,0)),"",VLOOKUP(TJ$1,'Tactic Recode'!$A$1:$B$547,2,FALSE))</f>
        <v/>
      </c>
      <c r="TK74" t="str">
        <f>IF(ISERROR(MATCH(TK$1,'CSC Mitre'!BU$1:BU$220,0)),"",VLOOKUP(TK$1,'Tactic Recode'!$A$1:$B$547,2,FALSE))</f>
        <v/>
      </c>
      <c r="TL74" t="str">
        <f>IF(ISERROR(MATCH(TL$1,'CSC Mitre'!BU$1:BU$220,0)),"",VLOOKUP(TL$1,'Tactic Recode'!$A$1:$B$547,2,FALSE))</f>
        <v/>
      </c>
      <c r="TM74" t="str">
        <f>IF(ISERROR(MATCH(TM$1,'CSC Mitre'!BU$1:BU$220,0)),"",VLOOKUP(TM$1,'Tactic Recode'!$A$1:$B$547,2,FALSE))</f>
        <v/>
      </c>
      <c r="TN74" t="str">
        <f>IF(ISERROR(MATCH(TN$1,'CSC Mitre'!BU$1:BU$220,0)),"",VLOOKUP(TN$1,'Tactic Recode'!$A$1:$B$547,2,FALSE))</f>
        <v/>
      </c>
      <c r="TO74" t="str">
        <f>IF(ISERROR(MATCH(TO$1,'CSC Mitre'!BU$1:BU$220,0)),"",VLOOKUP(TO$1,'Tactic Recode'!$A$1:$B$547,2,FALSE))</f>
        <v/>
      </c>
      <c r="TP74" t="str">
        <f>IF(ISERROR(MATCH(TP$1,'CSC Mitre'!BU$1:BU$220,0)),"",VLOOKUP(TP$1,'Tactic Recode'!$A$1:$B$547,2,FALSE))</f>
        <v/>
      </c>
      <c r="TQ74" t="str">
        <f>IF(ISERROR(MATCH(TQ$1,'CSC Mitre'!BU$1:BU$220,0)),"",VLOOKUP(TQ$1,'Tactic Recode'!$A$1:$B$547,2,FALSE))</f>
        <v/>
      </c>
      <c r="TR74" t="str">
        <f>IF(ISERROR(MATCH(TR$1,'CSC Mitre'!BU$1:BU$220,0)),"",VLOOKUP(TR$1,'Tactic Recode'!$A$1:$B$547,2,FALSE))</f>
        <v/>
      </c>
      <c r="TS74" t="str">
        <f>IF(ISERROR(MATCH(TS$1,'CSC Mitre'!BU$1:BU$220,0)),"",VLOOKUP(TS$1,'Tactic Recode'!$A$1:$B$547,2,FALSE))</f>
        <v/>
      </c>
      <c r="TT74" t="str">
        <f>IF(ISERROR(MATCH(TT$1,'CSC Mitre'!BU$1:BU$220,0)),"",VLOOKUP(TT$1,'Tactic Recode'!$A$1:$B$547,2,FALSE))</f>
        <v/>
      </c>
      <c r="TU74" t="str">
        <f>IF(ISERROR(MATCH(TU$1,'CSC Mitre'!BU$1:BU$220,0)),"",VLOOKUP(TU$1,'Tactic Recode'!$A$1:$B$547,2,FALSE))</f>
        <v/>
      </c>
      <c r="TV74" t="str">
        <f>IF(ISERROR(MATCH(TV$1,'CSC Mitre'!BU$1:BU$220,0)),"",VLOOKUP(TV$1,'Tactic Recode'!$A$1:$B$547,2,FALSE))</f>
        <v/>
      </c>
      <c r="TW74" t="str">
        <f>IF(ISERROR(MATCH(TW$1,'CSC Mitre'!BU$1:BU$220,0)),"",VLOOKUP(TW$1,'Tactic Recode'!$A$1:$B$547,2,FALSE))</f>
        <v/>
      </c>
      <c r="TX74" t="str">
        <f>IF(ISERROR(MATCH(TX$1,'CSC Mitre'!BU$1:BU$220,0)),"",VLOOKUP(TX$1,'Tactic Recode'!$A$1:$B$547,2,FALSE))</f>
        <v/>
      </c>
      <c r="TY74" t="str">
        <f>IF(ISERROR(MATCH(TY$1,'CSC Mitre'!BU$1:BU$220,0)),"",VLOOKUP(TY$1,'Tactic Recode'!$A$1:$B$547,2,FALSE))</f>
        <v/>
      </c>
      <c r="TZ74" t="str">
        <f>IF(ISERROR(MATCH(TZ$1,'CSC Mitre'!BU$1:BU$220,0)),"",VLOOKUP(TZ$1,'Tactic Recode'!$A$1:$B$547,2,FALSE))</f>
        <v/>
      </c>
      <c r="UA74" t="str">
        <f>IF(ISERROR(MATCH(UA$1,'CSC Mitre'!BU$1:BU$220,0)),"",VLOOKUP(UA$1,'Tactic Recode'!$A$1:$B$547,2,FALSE))</f>
        <v/>
      </c>
      <c r="UB74" t="str">
        <f>IF(ISERROR(MATCH(UB$1,'CSC Mitre'!BU$1:BU$220,0)),"",VLOOKUP(UB$1,'Tactic Recode'!$A$1:$B$547,2,FALSE))</f>
        <v/>
      </c>
    </row>
    <row r="75" spans="1:548" x14ac:dyDescent="0.25">
      <c r="A75" s="59" t="s">
        <v>471</v>
      </c>
      <c r="B75" t="str">
        <f>IF(ISERROR(MATCH(B$1,'CSC Mitre'!BV$1:BV$220,0)),"",VLOOKUP(B$1,'Tactic Recode'!$A$1:$B$547,2,FALSE))</f>
        <v/>
      </c>
      <c r="C75" t="str">
        <f>IF(ISERROR(MATCH(C$1,'CSC Mitre'!BV$1:BV$220,0)),"",VLOOKUP(C$1,'Tactic Recode'!$A$1:$B$547,2,FALSE))</f>
        <v/>
      </c>
      <c r="D75" t="str">
        <f>IF(ISERROR(MATCH(D$1,'CSC Mitre'!BV$1:BV$220,0)),"",VLOOKUP(D$1,'Tactic Recode'!$A$1:$B$547,2,FALSE))</f>
        <v/>
      </c>
      <c r="E75" t="str">
        <f>IF(ISERROR(MATCH(E$1,'CSC Mitre'!BV$1:BV$220,0)),"",VLOOKUP(E$1,'Tactic Recode'!$A$1:$B$547,2,FALSE))</f>
        <v/>
      </c>
      <c r="F75" t="str">
        <f>IF(ISERROR(MATCH(F$1,'CSC Mitre'!BV$1:BV$220,0)),"",VLOOKUP(F$1,'Tactic Recode'!$A$1:$B$547,2,FALSE))</f>
        <v/>
      </c>
      <c r="G75" t="str">
        <f>IF(ISERROR(MATCH(G$1,'CSC Mitre'!BV$1:BV$220,0)),"",VLOOKUP(G$1,'Tactic Recode'!$A$1:$B$547,2,FALSE))</f>
        <v/>
      </c>
      <c r="H75" t="str">
        <f>IF(ISERROR(MATCH(H$1,'CSC Mitre'!BV$1:BV$220,0)),"",VLOOKUP(H$1,'Tactic Recode'!$A$1:$B$547,2,FALSE))</f>
        <v/>
      </c>
      <c r="I75" t="str">
        <f>IF(ISERROR(MATCH(I$1,'CSC Mitre'!BV$1:BV$220,0)),"",VLOOKUP(I$1,'Tactic Recode'!$A$1:$B$547,2,FALSE))</f>
        <v/>
      </c>
      <c r="J75" t="str">
        <f>IF(ISERROR(MATCH(J$1,'CSC Mitre'!BV$1:BV$220,0)),"",VLOOKUP(J$1,'Tactic Recode'!$A$1:$B$547,2,FALSE))</f>
        <v/>
      </c>
      <c r="K75" t="str">
        <f>IF(ISERROR(MATCH(K$1,'CSC Mitre'!BV$1:BV$220,0)),"",VLOOKUP(K$1,'Tactic Recode'!$A$1:$B$547,2,FALSE))</f>
        <v/>
      </c>
      <c r="L75" t="str">
        <f>IF(ISERROR(MATCH(L$1,'CSC Mitre'!BV$1:BV$220,0)),"",VLOOKUP(L$1,'Tactic Recode'!$A$1:$B$547,2,FALSE))</f>
        <v/>
      </c>
      <c r="M75" t="str">
        <f>IF(ISERROR(MATCH(M$1,'CSC Mitre'!BV$1:BV$220,0)),"",VLOOKUP(M$1,'Tactic Recode'!$A$1:$B$547,2,FALSE))</f>
        <v/>
      </c>
      <c r="N75" t="str">
        <f>IF(ISERROR(MATCH(N$1,'CSC Mitre'!BV$1:BV$220,0)),"",VLOOKUP(N$1,'Tactic Recode'!$A$1:$B$547,2,FALSE))</f>
        <v/>
      </c>
      <c r="O75" t="str">
        <f>IF(ISERROR(MATCH(O$1,'CSC Mitre'!BV$1:BV$220,0)),"",VLOOKUP(O$1,'Tactic Recode'!$A$1:$B$547,2,FALSE))</f>
        <v/>
      </c>
      <c r="P75" t="str">
        <f>IF(ISERROR(MATCH(P$1,'CSC Mitre'!BV$1:BV$220,0)),"",VLOOKUP(P$1,'Tactic Recode'!$A$1:$B$547,2,FALSE))</f>
        <v/>
      </c>
      <c r="Q75" t="str">
        <f>IF(ISERROR(MATCH(Q$1,'CSC Mitre'!BV$1:BV$220,0)),"",VLOOKUP(Q$1,'Tactic Recode'!$A$1:$B$547,2,FALSE))</f>
        <v/>
      </c>
      <c r="R75" t="str">
        <f>IF(ISERROR(MATCH(R$1,'CSC Mitre'!BV$1:BV$220,0)),"",VLOOKUP(R$1,'Tactic Recode'!$A$1:$B$547,2,FALSE))</f>
        <v/>
      </c>
      <c r="S75" t="str">
        <f>IF(ISERROR(MATCH(S$1,'CSC Mitre'!BV$1:BV$220,0)),"",VLOOKUP(S$1,'Tactic Recode'!$A$1:$B$547,2,FALSE))</f>
        <v/>
      </c>
      <c r="T75" t="str">
        <f>IF(ISERROR(MATCH(T$1,'CSC Mitre'!BV$1:BV$220,0)),"",VLOOKUP(T$1,'Tactic Recode'!$A$1:$B$547,2,FALSE))</f>
        <v/>
      </c>
      <c r="U75" t="str">
        <f>IF(ISERROR(MATCH(U$1,'CSC Mitre'!BV$1:BV$220,0)),"",VLOOKUP(U$1,'Tactic Recode'!$A$1:$B$547,2,FALSE))</f>
        <v/>
      </c>
      <c r="V75" t="str">
        <f>IF(ISERROR(MATCH(V$1,'CSC Mitre'!BV$1:BV$220,0)),"",VLOOKUP(V$1,'Tactic Recode'!$A$1:$B$547,2,FALSE))</f>
        <v/>
      </c>
      <c r="W75" t="str">
        <f>IF(ISERROR(MATCH(W$1,'CSC Mitre'!BV$1:BV$220,0)),"",VLOOKUP(W$1,'Tactic Recode'!$A$1:$B$547,2,FALSE))</f>
        <v/>
      </c>
      <c r="X75" t="str">
        <f>IF(ISERROR(MATCH(X$1,'CSC Mitre'!BV$1:BV$220,0)),"",VLOOKUP(X$1,'Tactic Recode'!$A$1:$B$547,2,FALSE))</f>
        <v/>
      </c>
      <c r="Y75" t="str">
        <f>IF(ISERROR(MATCH(Y$1,'CSC Mitre'!BV$1:BV$220,0)),"",VLOOKUP(Y$1,'Tactic Recode'!$A$1:$B$547,2,FALSE))</f>
        <v/>
      </c>
      <c r="Z75" t="str">
        <f>IF(ISERROR(MATCH(Z$1,'CSC Mitre'!BV$1:BV$220,0)),"",VLOOKUP(Z$1,'Tactic Recode'!$A$1:$B$547,2,FALSE))</f>
        <v/>
      </c>
      <c r="AA75" t="str">
        <f>IF(ISERROR(MATCH(AA$1,'CSC Mitre'!BV$1:BV$220,0)),"",VLOOKUP(AA$1,'Tactic Recode'!$A$1:$B$547,2,FALSE))</f>
        <v/>
      </c>
      <c r="AB75" t="str">
        <f>IF(ISERROR(MATCH(AB$1,'CSC Mitre'!BV$1:BV$220,0)),"",VLOOKUP(AB$1,'Tactic Recode'!$A$1:$B$547,2,FALSE))</f>
        <v/>
      </c>
      <c r="AC75" t="str">
        <f>IF(ISERROR(MATCH(AC$1,'CSC Mitre'!BV$1:BV$220,0)),"",VLOOKUP(AC$1,'Tactic Recode'!$A$1:$B$547,2,FALSE))</f>
        <v/>
      </c>
      <c r="AD75" t="str">
        <f>IF(ISERROR(MATCH(AD$1,'CSC Mitre'!BV$1:BV$220,0)),"",VLOOKUP(AD$1,'Tactic Recode'!$A$1:$B$547,2,FALSE))</f>
        <v/>
      </c>
      <c r="AE75" t="str">
        <f>IF(ISERROR(MATCH(AE$1,'CSC Mitre'!BV$1:BV$220,0)),"",VLOOKUP(AE$1,'Tactic Recode'!$A$1:$B$547,2,FALSE))</f>
        <v/>
      </c>
      <c r="AF75" t="str">
        <f>IF(ISERROR(MATCH(AF$1,'CSC Mitre'!BV$1:BV$220,0)),"",VLOOKUP(AF$1,'Tactic Recode'!$A$1:$B$547,2,FALSE))</f>
        <v/>
      </c>
      <c r="AG75" t="str">
        <f>IF(ISERROR(MATCH(AG$1,'CSC Mitre'!BV$1:BV$220,0)),"",VLOOKUP(AG$1,'Tactic Recode'!$A$1:$B$547,2,FALSE))</f>
        <v/>
      </c>
      <c r="AH75" t="str">
        <f>IF(ISERROR(MATCH(AH$1,'CSC Mitre'!BV$1:BV$220,0)),"",VLOOKUP(AH$1,'Tactic Recode'!$A$1:$B$547,2,FALSE))</f>
        <v/>
      </c>
      <c r="AI75" t="str">
        <f>IF(ISERROR(MATCH(AI$1,'CSC Mitre'!BV$1:BV$220,0)),"",VLOOKUP(AI$1,'Tactic Recode'!$A$1:$B$547,2,FALSE))</f>
        <v/>
      </c>
      <c r="AJ75" t="str">
        <f>IF(ISERROR(MATCH(AJ$1,'CSC Mitre'!BV$1:BV$220,0)),"",VLOOKUP(AJ$1,'Tactic Recode'!$A$1:$B$547,2,FALSE))</f>
        <v/>
      </c>
      <c r="AK75" t="str">
        <f>IF(ISERROR(MATCH(AK$1,'CSC Mitre'!BV$1:BV$220,0)),"",VLOOKUP(AK$1,'Tactic Recode'!$A$1:$B$547,2,FALSE))</f>
        <v/>
      </c>
      <c r="AL75" t="str">
        <f>IF(ISERROR(MATCH(AL$1,'CSC Mitre'!BV$1:BV$220,0)),"",VLOOKUP(AL$1,'Tactic Recode'!$A$1:$B$547,2,FALSE))</f>
        <v/>
      </c>
      <c r="AM75" t="str">
        <f>IF(ISERROR(MATCH(AM$1,'CSC Mitre'!BV$1:BV$220,0)),"",VLOOKUP(AM$1,'Tactic Recode'!$A$1:$B$547,2,FALSE))</f>
        <v/>
      </c>
      <c r="AN75" t="str">
        <f>IF(ISERROR(MATCH(AN$1,'CSC Mitre'!BV$1:BV$220,0)),"",VLOOKUP(AN$1,'Tactic Recode'!$A$1:$B$547,2,FALSE))</f>
        <v/>
      </c>
      <c r="AO75" t="str">
        <f>IF(ISERROR(MATCH(AO$1,'CSC Mitre'!BV$1:BV$220,0)),"",VLOOKUP(AO$1,'Tactic Recode'!$A$1:$B$547,2,FALSE))</f>
        <v/>
      </c>
      <c r="AP75" t="str">
        <f>IF(ISERROR(MATCH(AP$1,'CSC Mitre'!BV$1:BV$220,0)),"",VLOOKUP(AP$1,'Tactic Recode'!$A$1:$B$547,2,FALSE))</f>
        <v/>
      </c>
      <c r="AQ75" t="str">
        <f>IF(ISERROR(MATCH(AQ$1,'CSC Mitre'!BV$1:BV$220,0)),"",VLOOKUP(AQ$1,'Tactic Recode'!$A$1:$B$547,2,FALSE))</f>
        <v/>
      </c>
      <c r="AR75" t="str">
        <f>IF(ISERROR(MATCH(AR$1,'CSC Mitre'!BV$1:BV$220,0)),"",VLOOKUP(AR$1,'Tactic Recode'!$A$1:$B$547,2,FALSE))</f>
        <v/>
      </c>
      <c r="AS75" t="str">
        <f>IF(ISERROR(MATCH(AS$1,'CSC Mitre'!BV$1:BV$220,0)),"",VLOOKUP(AS$1,'Tactic Recode'!$A$1:$B$547,2,FALSE))</f>
        <v/>
      </c>
      <c r="AT75" t="str">
        <f>IF(ISERROR(MATCH(AT$1,'CSC Mitre'!BV$1:BV$220,0)),"",VLOOKUP(AT$1,'Tactic Recode'!$A$1:$B$547,2,FALSE))</f>
        <v/>
      </c>
      <c r="AU75" t="str">
        <f>IF(ISERROR(MATCH(AU$1,'CSC Mitre'!BV$1:BV$220,0)),"",VLOOKUP(AU$1,'Tactic Recode'!$A$1:$B$547,2,FALSE))</f>
        <v/>
      </c>
      <c r="AV75" t="str">
        <f>IF(ISERROR(MATCH(AV$1,'CSC Mitre'!BV$1:BV$220,0)),"",VLOOKUP(AV$1,'Tactic Recode'!$A$1:$B$547,2,FALSE))</f>
        <v/>
      </c>
      <c r="AW75" t="str">
        <f>IF(ISERROR(MATCH(AW$1,'CSC Mitre'!BV$1:BV$220,0)),"",VLOOKUP(AW$1,'Tactic Recode'!$A$1:$B$547,2,FALSE))</f>
        <v/>
      </c>
      <c r="AX75" t="str">
        <f>IF(ISERROR(MATCH(AX$1,'CSC Mitre'!BV$1:BV$220,0)),"",VLOOKUP(AX$1,'Tactic Recode'!$A$1:$B$547,2,FALSE))</f>
        <v/>
      </c>
      <c r="AY75" t="str">
        <f>IF(ISERROR(MATCH(AY$1,'CSC Mitre'!BV$1:BV$220,0)),"",VLOOKUP(AY$1,'Tactic Recode'!$A$1:$B$547,2,FALSE))</f>
        <v/>
      </c>
      <c r="AZ75" t="str">
        <f>IF(ISERROR(MATCH(AZ$1,'CSC Mitre'!BV$1:BV$220,0)),"",VLOOKUP(AZ$1,'Tactic Recode'!$A$1:$B$547,2,FALSE))</f>
        <v/>
      </c>
      <c r="BA75" t="str">
        <f>IF(ISERROR(MATCH(BA$1,'CSC Mitre'!BV$1:BV$220,0)),"",VLOOKUP(BA$1,'Tactic Recode'!$A$1:$B$547,2,FALSE))</f>
        <v/>
      </c>
      <c r="BB75" t="str">
        <f>IF(ISERROR(MATCH(BB$1,'CSC Mitre'!BV$1:BV$220,0)),"",VLOOKUP(BB$1,'Tactic Recode'!$A$1:$B$547,2,FALSE))</f>
        <v/>
      </c>
      <c r="BC75" t="str">
        <f>IF(ISERROR(MATCH(BC$1,'CSC Mitre'!BV$1:BV$220,0)),"",VLOOKUP(BC$1,'Tactic Recode'!$A$1:$B$547,2,FALSE))</f>
        <v/>
      </c>
      <c r="BD75" t="str">
        <f>IF(ISERROR(MATCH(BD$1,'CSC Mitre'!BV$1:BV$220,0)),"",VLOOKUP(BD$1,'Tactic Recode'!$A$1:$B$547,2,FALSE))</f>
        <v/>
      </c>
      <c r="BE75" t="str">
        <f>IF(ISERROR(MATCH(BE$1,'CSC Mitre'!BV$1:BV$220,0)),"",VLOOKUP(BE$1,'Tactic Recode'!$A$1:$B$547,2,FALSE))</f>
        <v/>
      </c>
      <c r="BF75" t="str">
        <f>IF(ISERROR(MATCH(BF$1,'CSC Mitre'!BV$1:BV$220,0)),"",VLOOKUP(BF$1,'Tactic Recode'!$A$1:$B$547,2,FALSE))</f>
        <v/>
      </c>
      <c r="BG75" t="str">
        <f>IF(ISERROR(MATCH(BG$1,'CSC Mitre'!BV$1:BV$220,0)),"",VLOOKUP(BG$1,'Tactic Recode'!$A$1:$B$547,2,FALSE))</f>
        <v/>
      </c>
      <c r="BH75" t="str">
        <f>IF(ISERROR(MATCH(BH$1,'CSC Mitre'!BV$1:BV$220,0)),"",VLOOKUP(BH$1,'Tactic Recode'!$A$1:$B$547,2,FALSE))</f>
        <v/>
      </c>
      <c r="BI75" t="str">
        <f>IF(ISERROR(MATCH(BI$1,'CSC Mitre'!BV$1:BV$220,0)),"",VLOOKUP(BI$1,'Tactic Recode'!$A$1:$B$547,2,FALSE))</f>
        <v/>
      </c>
      <c r="BJ75" t="str">
        <f>IF(ISERROR(MATCH(BJ$1,'CSC Mitre'!BV$1:BV$220,0)),"",VLOOKUP(BJ$1,'Tactic Recode'!$A$1:$B$547,2,FALSE))</f>
        <v/>
      </c>
      <c r="BK75" t="str">
        <f>IF(ISERROR(MATCH(BK$1,'CSC Mitre'!BV$1:BV$220,0)),"",VLOOKUP(BK$1,'Tactic Recode'!$A$1:$B$547,2,FALSE))</f>
        <v/>
      </c>
      <c r="BL75" t="str">
        <f>IF(ISERROR(MATCH(BL$1,'CSC Mitre'!BV$1:BV$220,0)),"",VLOOKUP(BL$1,'Tactic Recode'!$A$1:$B$547,2,FALSE))</f>
        <v/>
      </c>
      <c r="BM75" t="str">
        <f>IF(ISERROR(MATCH(BM$1,'CSC Mitre'!BV$1:BV$220,0)),"",VLOOKUP(BM$1,'Tactic Recode'!$A$1:$B$547,2,FALSE))</f>
        <v/>
      </c>
      <c r="BN75" t="str">
        <f>IF(ISERROR(MATCH(BN$1,'CSC Mitre'!BV$1:BV$220,0)),"",VLOOKUP(BN$1,'Tactic Recode'!$A$1:$B$547,2,FALSE))</f>
        <v/>
      </c>
      <c r="BO75" t="str">
        <f>IF(ISERROR(MATCH(BO$1,'CSC Mitre'!BV$1:BV$220,0)),"",VLOOKUP(BO$1,'Tactic Recode'!$A$1:$B$547,2,FALSE))</f>
        <v/>
      </c>
      <c r="BP75" t="str">
        <f>IF(ISERROR(MATCH(BP$1,'CSC Mitre'!BV$1:BV$220,0)),"",VLOOKUP(BP$1,'Tactic Recode'!$A$1:$B$547,2,FALSE))</f>
        <v/>
      </c>
      <c r="BQ75" t="str">
        <f>IF(ISERROR(MATCH(BQ$1,'CSC Mitre'!BV$1:BV$220,0)),"",VLOOKUP(BQ$1,'Tactic Recode'!$A$1:$B$547,2,FALSE))</f>
        <v/>
      </c>
      <c r="BR75" t="str">
        <f>IF(ISERROR(MATCH(BR$1,'CSC Mitre'!BV$1:BV$220,0)),"",VLOOKUP(BR$1,'Tactic Recode'!$A$1:$B$547,2,FALSE))</f>
        <v/>
      </c>
      <c r="BS75" t="str">
        <f>IF(ISERROR(MATCH(BS$1,'CSC Mitre'!BV$1:BV$220,0)),"",VLOOKUP(BS$1,'Tactic Recode'!$A$1:$B$547,2,FALSE))</f>
        <v/>
      </c>
      <c r="BT75" t="str">
        <f>IF(ISERROR(MATCH(BT$1,'CSC Mitre'!BV$1:BV$220,0)),"",VLOOKUP(BT$1,'Tactic Recode'!$A$1:$B$547,2,FALSE))</f>
        <v/>
      </c>
      <c r="BU75" t="str">
        <f>IF(ISERROR(MATCH(BU$1,'CSC Mitre'!BV$1:BV$220,0)),"",VLOOKUP(BU$1,'Tactic Recode'!$A$1:$B$547,2,FALSE))</f>
        <v/>
      </c>
      <c r="BV75" t="str">
        <f>IF(ISERROR(MATCH(BV$1,'CSC Mitre'!BV$1:BV$220,0)),"",VLOOKUP(BV$1,'Tactic Recode'!$A$1:$B$547,2,FALSE))</f>
        <v/>
      </c>
      <c r="BW75" t="str">
        <f>IF(ISERROR(MATCH(BW$1,'CSC Mitre'!BV$1:BV$220,0)),"",VLOOKUP(BW$1,'Tactic Recode'!$A$1:$B$547,2,FALSE))</f>
        <v/>
      </c>
      <c r="BX75" t="str">
        <f>IF(ISERROR(MATCH(BX$1,'CSC Mitre'!BV$1:BV$220,0)),"",VLOOKUP(BX$1,'Tactic Recode'!$A$1:$B$547,2,FALSE))</f>
        <v/>
      </c>
      <c r="BY75" t="str">
        <f>IF(ISERROR(MATCH(BY$1,'CSC Mitre'!BV$1:BV$220,0)),"",VLOOKUP(BY$1,'Tactic Recode'!$A$1:$B$547,2,FALSE))</f>
        <v/>
      </c>
      <c r="BZ75" t="str">
        <f>IF(ISERROR(MATCH(BZ$1,'CSC Mitre'!BV$1:BV$220,0)),"",VLOOKUP(BZ$1,'Tactic Recode'!$A$1:$B$547,2,FALSE))</f>
        <v/>
      </c>
      <c r="CA75" t="str">
        <f>IF(ISERROR(MATCH(CA$1,'CSC Mitre'!BV$1:BV$220,0)),"",VLOOKUP(CA$1,'Tactic Recode'!$A$1:$B$547,2,FALSE))</f>
        <v/>
      </c>
      <c r="CB75" t="str">
        <f>IF(ISERROR(MATCH(CB$1,'CSC Mitre'!BV$1:BV$220,0)),"",VLOOKUP(CB$1,'Tactic Recode'!$A$1:$B$547,2,FALSE))</f>
        <v/>
      </c>
      <c r="CC75" t="str">
        <f>IF(ISERROR(MATCH(CC$1,'CSC Mitre'!BV$1:BV$220,0)),"",VLOOKUP(CC$1,'Tactic Recode'!$A$1:$B$547,2,FALSE))</f>
        <v/>
      </c>
      <c r="CD75" t="str">
        <f>IF(ISERROR(MATCH(CD$1,'CSC Mitre'!BV$1:BV$220,0)),"",VLOOKUP(CD$1,'Tactic Recode'!$A$1:$B$547,2,FALSE))</f>
        <v/>
      </c>
      <c r="CE75" t="str">
        <f>IF(ISERROR(MATCH(CE$1,'CSC Mitre'!BV$1:BV$220,0)),"",VLOOKUP(CE$1,'Tactic Recode'!$A$1:$B$547,2,FALSE))</f>
        <v/>
      </c>
      <c r="CF75" t="str">
        <f>IF(ISERROR(MATCH(CF$1,'CSC Mitre'!BV$1:BV$220,0)),"",VLOOKUP(CF$1,'Tactic Recode'!$A$1:$B$547,2,FALSE))</f>
        <v/>
      </c>
      <c r="CG75" t="str">
        <f>IF(ISERROR(MATCH(CG$1,'CSC Mitre'!BV$1:BV$220,0)),"",VLOOKUP(CG$1,'Tactic Recode'!$A$1:$B$547,2,FALSE))</f>
        <v/>
      </c>
      <c r="CH75" t="str">
        <f>IF(ISERROR(MATCH(CH$1,'CSC Mitre'!BV$1:BV$220,0)),"",VLOOKUP(CH$1,'Tactic Recode'!$A$1:$B$547,2,FALSE))</f>
        <v/>
      </c>
      <c r="CI75" t="str">
        <f>IF(ISERROR(MATCH(CI$1,'CSC Mitre'!BV$1:BV$220,0)),"",VLOOKUP(CI$1,'Tactic Recode'!$A$1:$B$547,2,FALSE))</f>
        <v/>
      </c>
      <c r="CJ75" t="str">
        <f>IF(ISERROR(MATCH(CJ$1,'CSC Mitre'!BV$1:BV$220,0)),"",VLOOKUP(CJ$1,'Tactic Recode'!$A$1:$B$547,2,FALSE))</f>
        <v/>
      </c>
      <c r="CK75" t="str">
        <f>IF(ISERROR(MATCH(CK$1,'CSC Mitre'!BV$1:BV$220,0)),"",VLOOKUP(CK$1,'Tactic Recode'!$A$1:$B$547,2,FALSE))</f>
        <v/>
      </c>
      <c r="CL75" t="str">
        <f>IF(ISERROR(MATCH(CL$1,'CSC Mitre'!BV$1:BV$220,0)),"",VLOOKUP(CL$1,'Tactic Recode'!$A$1:$B$547,2,FALSE))</f>
        <v/>
      </c>
      <c r="CM75" t="str">
        <f>IF(ISERROR(MATCH(CM$1,'CSC Mitre'!BV$1:BV$220,0)),"",VLOOKUP(CM$1,'Tactic Recode'!$A$1:$B$547,2,FALSE))</f>
        <v/>
      </c>
      <c r="CN75" t="str">
        <f>IF(ISERROR(MATCH(CN$1,'CSC Mitre'!BV$1:BV$220,0)),"",VLOOKUP(CN$1,'Tactic Recode'!$A$1:$B$547,2,FALSE))</f>
        <v/>
      </c>
      <c r="CO75" t="str">
        <f>IF(ISERROR(MATCH(CO$1,'CSC Mitre'!BV$1:BV$220,0)),"",VLOOKUP(CO$1,'Tactic Recode'!$A$1:$B$547,2,FALSE))</f>
        <v/>
      </c>
      <c r="CP75" t="str">
        <f>IF(ISERROR(MATCH(CP$1,'CSC Mitre'!BV$1:BV$220,0)),"",VLOOKUP(CP$1,'Tactic Recode'!$A$1:$B$547,2,FALSE))</f>
        <v/>
      </c>
      <c r="CQ75" t="str">
        <f>IF(ISERROR(MATCH(CQ$1,'CSC Mitre'!BV$1:BV$220,0)),"",VLOOKUP(CQ$1,'Tactic Recode'!$A$1:$B$547,2,FALSE))</f>
        <v/>
      </c>
      <c r="CR75" t="str">
        <f>IF(ISERROR(MATCH(CR$1,'CSC Mitre'!BV$1:BV$220,0)),"",VLOOKUP(CR$1,'Tactic Recode'!$A$1:$B$547,2,FALSE))</f>
        <v/>
      </c>
      <c r="CS75" t="str">
        <f>IF(ISERROR(MATCH(CS$1,'CSC Mitre'!BV$1:BV$220,0)),"",VLOOKUP(CS$1,'Tactic Recode'!$A$1:$B$547,2,FALSE))</f>
        <v>Execution</v>
      </c>
      <c r="CT75" t="str">
        <f>IF(ISERROR(MATCH(CT$1,'CSC Mitre'!BV$1:BV$220,0)),"",VLOOKUP(CT$1,'Tactic Recode'!$A$1:$B$547,2,FALSE))</f>
        <v/>
      </c>
      <c r="CU75" t="str">
        <f>IF(ISERROR(MATCH(CU$1,'CSC Mitre'!BV$1:BV$220,0)),"",VLOOKUP(CU$1,'Tactic Recode'!$A$1:$B$547,2,FALSE))</f>
        <v/>
      </c>
      <c r="CV75" t="str">
        <f>IF(ISERROR(MATCH(CV$1,'CSC Mitre'!BV$1:BV$220,0)),"",VLOOKUP(CV$1,'Tactic Recode'!$A$1:$B$547,2,FALSE))</f>
        <v/>
      </c>
      <c r="CW75" t="str">
        <f>IF(ISERROR(MATCH(CW$1,'CSC Mitre'!BV$1:BV$220,0)),"",VLOOKUP(CW$1,'Tactic Recode'!$A$1:$B$547,2,FALSE))</f>
        <v/>
      </c>
      <c r="CX75" t="str">
        <f>IF(ISERROR(MATCH(CX$1,'CSC Mitre'!BV$1:BV$220,0)),"",VLOOKUP(CX$1,'Tactic Recode'!$A$1:$B$547,2,FALSE))</f>
        <v>Execution</v>
      </c>
      <c r="CY75" t="str">
        <f>IF(ISERROR(MATCH(CY$1,'CSC Mitre'!BV$1:BV$220,0)),"",VLOOKUP(CY$1,'Tactic Recode'!$A$1:$B$547,2,FALSE))</f>
        <v/>
      </c>
      <c r="CZ75" t="str">
        <f>IF(ISERROR(MATCH(CZ$1,'CSC Mitre'!BV$1:BV$220,0)),"",VLOOKUP(CZ$1,'Tactic Recode'!$A$1:$B$547,2,FALSE))</f>
        <v>Execution</v>
      </c>
      <c r="DA75" t="str">
        <f>IF(ISERROR(MATCH(DA$1,'CSC Mitre'!BV$1:BV$220,0)),"",VLOOKUP(DA$1,'Tactic Recode'!$A$1:$B$547,2,FALSE))</f>
        <v/>
      </c>
      <c r="DB75" t="str">
        <f>IF(ISERROR(MATCH(DB$1,'CSC Mitre'!BV$1:BV$220,0)),"",VLOOKUP(DB$1,'Tactic Recode'!$A$1:$B$547,2,FALSE))</f>
        <v/>
      </c>
      <c r="DC75" t="str">
        <f>IF(ISERROR(MATCH(DC$1,'CSC Mitre'!BV$1:BV$220,0)),"",VLOOKUP(DC$1,'Tactic Recode'!$A$1:$B$547,2,FALSE))</f>
        <v/>
      </c>
      <c r="DD75" t="str">
        <f>IF(ISERROR(MATCH(DD$1,'CSC Mitre'!BV$1:BV$220,0)),"",VLOOKUP(DD$1,'Tactic Recode'!$A$1:$B$547,2,FALSE))</f>
        <v/>
      </c>
      <c r="DE75" t="str">
        <f>IF(ISERROR(MATCH(DE$1,'CSC Mitre'!BV$1:BV$220,0)),"",VLOOKUP(DE$1,'Tactic Recode'!$A$1:$B$547,2,FALSE))</f>
        <v/>
      </c>
      <c r="DF75" t="str">
        <f>IF(ISERROR(MATCH(DF$1,'CSC Mitre'!BV$1:BV$220,0)),"",VLOOKUP(DF$1,'Tactic Recode'!$A$1:$B$547,2,FALSE))</f>
        <v/>
      </c>
      <c r="DG75" t="str">
        <f>IF(ISERROR(MATCH(DG$1,'CSC Mitre'!BV$1:BV$220,0)),"",VLOOKUP(DG$1,'Tactic Recode'!$A$1:$B$547,2,FALSE))</f>
        <v/>
      </c>
      <c r="DH75" t="str">
        <f>IF(ISERROR(MATCH(DH$1,'CSC Mitre'!BV$1:BV$220,0)),"",VLOOKUP(DH$1,'Tactic Recode'!$A$1:$B$547,2,FALSE))</f>
        <v/>
      </c>
      <c r="DI75" t="str">
        <f>IF(ISERROR(MATCH(DI$1,'CSC Mitre'!BV$1:BV$220,0)),"",VLOOKUP(DI$1,'Tactic Recode'!$A$1:$B$547,2,FALSE))</f>
        <v/>
      </c>
      <c r="DJ75" t="str">
        <f>IF(ISERROR(MATCH(DJ$1,'CSC Mitre'!BV$1:BV$220,0)),"",VLOOKUP(DJ$1,'Tactic Recode'!$A$1:$B$547,2,FALSE))</f>
        <v/>
      </c>
      <c r="DK75" t="str">
        <f>IF(ISERROR(MATCH(DK$1,'CSC Mitre'!BV$1:BV$220,0)),"",VLOOKUP(DK$1,'Tactic Recode'!$A$1:$B$547,2,FALSE))</f>
        <v/>
      </c>
      <c r="DL75" t="str">
        <f>IF(ISERROR(MATCH(DL$1,'CSC Mitre'!BV$1:BV$220,0)),"",VLOOKUP(DL$1,'Tactic Recode'!$A$1:$B$547,2,FALSE))</f>
        <v/>
      </c>
      <c r="DM75" t="str">
        <f>IF(ISERROR(MATCH(DM$1,'CSC Mitre'!BV$1:BV$220,0)),"",VLOOKUP(DM$1,'Tactic Recode'!$A$1:$B$547,2,FALSE))</f>
        <v/>
      </c>
      <c r="DN75" t="str">
        <f>IF(ISERROR(MATCH(DN$1,'CSC Mitre'!BV$1:BV$220,0)),"",VLOOKUP(DN$1,'Tactic Recode'!$A$1:$B$547,2,FALSE))</f>
        <v/>
      </c>
      <c r="DO75" t="str">
        <f>IF(ISERROR(MATCH(DO$1,'CSC Mitre'!BV$1:BV$220,0)),"",VLOOKUP(DO$1,'Tactic Recode'!$A$1:$B$547,2,FALSE))</f>
        <v/>
      </c>
      <c r="DP75" t="str">
        <f>IF(ISERROR(MATCH(DP$1,'CSC Mitre'!BV$1:BV$220,0)),"",VLOOKUP(DP$1,'Tactic Recode'!$A$1:$B$547,2,FALSE))</f>
        <v/>
      </c>
      <c r="DQ75" t="str">
        <f>IF(ISERROR(MATCH(DQ$1,'CSC Mitre'!BV$1:BV$220,0)),"",VLOOKUP(DQ$1,'Tactic Recode'!$A$1:$B$547,2,FALSE))</f>
        <v/>
      </c>
      <c r="DR75" t="str">
        <f>IF(ISERROR(MATCH(DR$1,'CSC Mitre'!BV$1:BV$220,0)),"",VLOOKUP(DR$1,'Tactic Recode'!$A$1:$B$547,2,FALSE))</f>
        <v>Command and Control</v>
      </c>
      <c r="DS75" t="str">
        <f>IF(ISERROR(MATCH(DS$1,'CSC Mitre'!BV$1:BV$220,0)),"",VLOOKUP(DS$1,'Tactic Recode'!$A$1:$B$547,2,FALSE))</f>
        <v/>
      </c>
      <c r="DT75" t="str">
        <f>IF(ISERROR(MATCH(DT$1,'CSC Mitre'!BV$1:BV$220,0)),"",VLOOKUP(DT$1,'Tactic Recode'!$A$1:$B$547,2,FALSE))</f>
        <v/>
      </c>
      <c r="DU75" t="str">
        <f>IF(ISERROR(MATCH(DU$1,'CSC Mitre'!BV$1:BV$220,0)),"",VLOOKUP(DU$1,'Tactic Recode'!$A$1:$B$547,2,FALSE))</f>
        <v/>
      </c>
      <c r="DV75" t="str">
        <f>IF(ISERROR(MATCH(DV$1,'CSC Mitre'!BV$1:BV$220,0)),"",VLOOKUP(DV$1,'Tactic Recode'!$A$1:$B$547,2,FALSE))</f>
        <v/>
      </c>
      <c r="DW75" t="str">
        <f>IF(ISERROR(MATCH(DW$1,'CSC Mitre'!BV$1:BV$220,0)),"",VLOOKUP(DW$1,'Tactic Recode'!$A$1:$B$547,2,FALSE))</f>
        <v/>
      </c>
      <c r="DX75" t="str">
        <f>IF(ISERROR(MATCH(DX$1,'CSC Mitre'!BV$1:BV$220,0)),"",VLOOKUP(DX$1,'Tactic Recode'!$A$1:$B$547,2,FALSE))</f>
        <v/>
      </c>
      <c r="DY75" t="str">
        <f>IF(ISERROR(MATCH(DY$1,'CSC Mitre'!BV$1:BV$220,0)),"",VLOOKUP(DY$1,'Tactic Recode'!$A$1:$B$547,2,FALSE))</f>
        <v/>
      </c>
      <c r="DZ75" t="str">
        <f>IF(ISERROR(MATCH(DZ$1,'CSC Mitre'!BV$1:BV$220,0)),"",VLOOKUP(DZ$1,'Tactic Recode'!$A$1:$B$547,2,FALSE))</f>
        <v/>
      </c>
      <c r="EA75" t="str">
        <f>IF(ISERROR(MATCH(EA$1,'CSC Mitre'!BV$1:BV$220,0)),"",VLOOKUP(EA$1,'Tactic Recode'!$A$1:$B$547,2,FALSE))</f>
        <v/>
      </c>
      <c r="EB75" t="str">
        <f>IF(ISERROR(MATCH(EB$1,'CSC Mitre'!BV$1:BV$220,0)),"",VLOOKUP(EB$1,'Tactic Recode'!$A$1:$B$547,2,FALSE))</f>
        <v/>
      </c>
      <c r="EC75" t="str">
        <f>IF(ISERROR(MATCH(EC$1,'CSC Mitre'!BV$1:BV$220,0)),"",VLOOKUP(EC$1,'Tactic Recode'!$A$1:$B$547,2,FALSE))</f>
        <v/>
      </c>
      <c r="ED75" t="str">
        <f>IF(ISERROR(MATCH(ED$1,'CSC Mitre'!BV$1:BV$220,0)),"",VLOOKUP(ED$1,'Tactic Recode'!$A$1:$B$547,2,FALSE))</f>
        <v/>
      </c>
      <c r="EE75" t="str">
        <f>IF(ISERROR(MATCH(EE$1,'CSC Mitre'!BV$1:BV$220,0)),"",VLOOKUP(EE$1,'Tactic Recode'!$A$1:$B$547,2,FALSE))</f>
        <v/>
      </c>
      <c r="EF75" t="str">
        <f>IF(ISERROR(MATCH(EF$1,'CSC Mitre'!BV$1:BV$220,0)),"",VLOOKUP(EF$1,'Tactic Recode'!$A$1:$B$547,2,FALSE))</f>
        <v/>
      </c>
      <c r="EG75" t="str">
        <f>IF(ISERROR(MATCH(EG$1,'CSC Mitre'!BV$1:BV$220,0)),"",VLOOKUP(EG$1,'Tactic Recode'!$A$1:$B$547,2,FALSE))</f>
        <v/>
      </c>
      <c r="EH75" t="str">
        <f>IF(ISERROR(MATCH(EH$1,'CSC Mitre'!BV$1:BV$220,0)),"",VLOOKUP(EH$1,'Tactic Recode'!$A$1:$B$547,2,FALSE))</f>
        <v/>
      </c>
      <c r="EI75" t="str">
        <f>IF(ISERROR(MATCH(EI$1,'CSC Mitre'!BV$1:BV$220,0)),"",VLOOKUP(EI$1,'Tactic Recode'!$A$1:$B$547,2,FALSE))</f>
        <v/>
      </c>
      <c r="EJ75" t="str">
        <f>IF(ISERROR(MATCH(EJ$1,'CSC Mitre'!BV$1:BV$220,0)),"",VLOOKUP(EJ$1,'Tactic Recode'!$A$1:$B$547,2,FALSE))</f>
        <v>Command and Control</v>
      </c>
      <c r="EK75" t="str">
        <f>IF(ISERROR(MATCH(EK$1,'CSC Mitre'!BV$1:BV$220,0)),"",VLOOKUP(EK$1,'Tactic Recode'!$A$1:$B$547,2,FALSE))</f>
        <v/>
      </c>
      <c r="EL75" t="str">
        <f>IF(ISERROR(MATCH(EL$1,'CSC Mitre'!BV$1:BV$220,0)),"",VLOOKUP(EL$1,'Tactic Recode'!$A$1:$B$547,2,FALSE))</f>
        <v/>
      </c>
      <c r="EM75" t="str">
        <f>IF(ISERROR(MATCH(EM$1,'CSC Mitre'!BV$1:BV$220,0)),"",VLOOKUP(EM$1,'Tactic Recode'!$A$1:$B$547,2,FALSE))</f>
        <v>Command and Control</v>
      </c>
      <c r="EN75" t="str">
        <f>IF(ISERROR(MATCH(EN$1,'CSC Mitre'!BV$1:BV$220,0)),"",VLOOKUP(EN$1,'Tactic Recode'!$A$1:$B$547,2,FALSE))</f>
        <v/>
      </c>
      <c r="EO75" t="str">
        <f>IF(ISERROR(MATCH(EO$1,'CSC Mitre'!BV$1:BV$220,0)),"",VLOOKUP(EO$1,'Tactic Recode'!$A$1:$B$547,2,FALSE))</f>
        <v/>
      </c>
      <c r="EP75" t="str">
        <f>IF(ISERROR(MATCH(EP$1,'CSC Mitre'!BV$1:BV$220,0)),"",VLOOKUP(EP$1,'Tactic Recode'!$A$1:$B$547,2,FALSE))</f>
        <v/>
      </c>
      <c r="EQ75" t="str">
        <f>IF(ISERROR(MATCH(EQ$1,'CSC Mitre'!BV$1:BV$220,0)),"",VLOOKUP(EQ$1,'Tactic Recode'!$A$1:$B$547,2,FALSE))</f>
        <v/>
      </c>
      <c r="ER75" t="str">
        <f>IF(ISERROR(MATCH(ER$1,'CSC Mitre'!BV$1:BV$220,0)),"",VLOOKUP(ER$1,'Tactic Recode'!$A$1:$B$547,2,FALSE))</f>
        <v/>
      </c>
      <c r="ES75" t="str">
        <f>IF(ISERROR(MATCH(ES$1,'CSC Mitre'!BV$1:BV$220,0)),"",VLOOKUP(ES$1,'Tactic Recode'!$A$1:$B$547,2,FALSE))</f>
        <v/>
      </c>
      <c r="ET75" t="str">
        <f>IF(ISERROR(MATCH(ET$1,'CSC Mitre'!BV$1:BV$220,0)),"",VLOOKUP(ET$1,'Tactic Recode'!$A$1:$B$547,2,FALSE))</f>
        <v/>
      </c>
      <c r="EU75" t="str">
        <f>IF(ISERROR(MATCH(EU$1,'CSC Mitre'!BV$1:BV$220,0)),"",VLOOKUP(EU$1,'Tactic Recode'!$A$1:$B$547,2,FALSE))</f>
        <v/>
      </c>
      <c r="EV75" t="str">
        <f>IF(ISERROR(MATCH(EV$1,'CSC Mitre'!BV$1:BV$220,0)),"",VLOOKUP(EV$1,'Tactic Recode'!$A$1:$B$547,2,FALSE))</f>
        <v>Command and Control</v>
      </c>
      <c r="EW75" t="str">
        <f>IF(ISERROR(MATCH(EW$1,'CSC Mitre'!BV$1:BV$220,0)),"",VLOOKUP(EW$1,'Tactic Recode'!$A$1:$B$547,2,FALSE))</f>
        <v>Command and Control</v>
      </c>
      <c r="EX75" t="str">
        <f>IF(ISERROR(MATCH(EX$1,'CSC Mitre'!BV$1:BV$220,0)),"",VLOOKUP(EX$1,'Tactic Recode'!$A$1:$B$547,2,FALSE))</f>
        <v>Command and Control</v>
      </c>
      <c r="EY75" t="str">
        <f>IF(ISERROR(MATCH(EY$1,'CSC Mitre'!BV$1:BV$220,0)),"",VLOOKUP(EY$1,'Tactic Recode'!$A$1:$B$547,2,FALSE))</f>
        <v>Command and Control</v>
      </c>
      <c r="EZ75" t="str">
        <f>IF(ISERROR(MATCH(EZ$1,'CSC Mitre'!BV$1:BV$220,0)),"",VLOOKUP(EZ$1,'Tactic Recode'!$A$1:$B$547,2,FALSE))</f>
        <v/>
      </c>
      <c r="FA75" t="str">
        <f>IF(ISERROR(MATCH(FA$1,'CSC Mitre'!BV$1:BV$220,0)),"",VLOOKUP(FA$1,'Tactic Recode'!$A$1:$B$547,2,FALSE))</f>
        <v/>
      </c>
      <c r="FB75" t="str">
        <f>IF(ISERROR(MATCH(FB$1,'CSC Mitre'!BV$1:BV$220,0)),"",VLOOKUP(FB$1,'Tactic Recode'!$A$1:$B$547,2,FALSE))</f>
        <v/>
      </c>
      <c r="FC75" t="str">
        <f>IF(ISERROR(MATCH(FC$1,'CSC Mitre'!BV$1:BV$220,0)),"",VLOOKUP(FC$1,'Tactic Recode'!$A$1:$B$547,2,FALSE))</f>
        <v/>
      </c>
      <c r="FD75" t="str">
        <f>IF(ISERROR(MATCH(FD$1,'CSC Mitre'!BV$1:BV$220,0)),"",VLOOKUP(FD$1,'Tactic Recode'!$A$1:$B$547,2,FALSE))</f>
        <v/>
      </c>
      <c r="FE75" t="str">
        <f>IF(ISERROR(MATCH(FE$1,'CSC Mitre'!BV$1:BV$220,0)),"",VLOOKUP(FE$1,'Tactic Recode'!$A$1:$B$547,2,FALSE))</f>
        <v/>
      </c>
      <c r="FF75" t="str">
        <f>IF(ISERROR(MATCH(FF$1,'CSC Mitre'!BV$1:BV$220,0)),"",VLOOKUP(FF$1,'Tactic Recode'!$A$1:$B$547,2,FALSE))</f>
        <v/>
      </c>
      <c r="FG75" t="str">
        <f>IF(ISERROR(MATCH(FG$1,'CSC Mitre'!BV$1:BV$220,0)),"",VLOOKUP(FG$1,'Tactic Recode'!$A$1:$B$547,2,FALSE))</f>
        <v/>
      </c>
      <c r="FH75" t="str">
        <f>IF(ISERROR(MATCH(FH$1,'CSC Mitre'!BV$1:BV$220,0)),"",VLOOKUP(FH$1,'Tactic Recode'!$A$1:$B$547,2,FALSE))</f>
        <v/>
      </c>
      <c r="FI75" t="str">
        <f>IF(ISERROR(MATCH(FI$1,'CSC Mitre'!BV$1:BV$220,0)),"",VLOOKUP(FI$1,'Tactic Recode'!$A$1:$B$547,2,FALSE))</f>
        <v/>
      </c>
      <c r="FJ75" t="str">
        <f>IF(ISERROR(MATCH(FJ$1,'CSC Mitre'!BV$1:BV$220,0)),"",VLOOKUP(FJ$1,'Tactic Recode'!$A$1:$B$547,2,FALSE))</f>
        <v/>
      </c>
      <c r="FK75" t="str">
        <f>IF(ISERROR(MATCH(FK$1,'CSC Mitre'!BV$1:BV$220,0)),"",VLOOKUP(FK$1,'Tactic Recode'!$A$1:$B$547,2,FALSE))</f>
        <v/>
      </c>
      <c r="FL75" t="str">
        <f>IF(ISERROR(MATCH(FL$1,'CSC Mitre'!BV$1:BV$220,0)),"",VLOOKUP(FL$1,'Tactic Recode'!$A$1:$B$547,2,FALSE))</f>
        <v/>
      </c>
      <c r="FM75" t="str">
        <f>IF(ISERROR(MATCH(FM$1,'CSC Mitre'!BV$1:BV$220,0)),"",VLOOKUP(FM$1,'Tactic Recode'!$A$1:$B$547,2,FALSE))</f>
        <v/>
      </c>
      <c r="FN75" t="str">
        <f>IF(ISERROR(MATCH(FN$1,'CSC Mitre'!BV$1:BV$220,0)),"",VLOOKUP(FN$1,'Tactic Recode'!$A$1:$B$547,2,FALSE))</f>
        <v/>
      </c>
      <c r="FO75" t="str">
        <f>IF(ISERROR(MATCH(FO$1,'CSC Mitre'!BV$1:BV$220,0)),"",VLOOKUP(FO$1,'Tactic Recode'!$A$1:$B$547,2,FALSE))</f>
        <v/>
      </c>
      <c r="FP75" t="str">
        <f>IF(ISERROR(MATCH(FP$1,'CSC Mitre'!BV$1:BV$220,0)),"",VLOOKUP(FP$1,'Tactic Recode'!$A$1:$B$547,2,FALSE))</f>
        <v/>
      </c>
      <c r="FQ75" t="str">
        <f>IF(ISERROR(MATCH(FQ$1,'CSC Mitre'!BV$1:BV$220,0)),"",VLOOKUP(FQ$1,'Tactic Recode'!$A$1:$B$547,2,FALSE))</f>
        <v/>
      </c>
      <c r="FR75" t="str">
        <f>IF(ISERROR(MATCH(FR$1,'CSC Mitre'!BV$1:BV$220,0)),"",VLOOKUP(FR$1,'Tactic Recode'!$A$1:$B$547,2,FALSE))</f>
        <v/>
      </c>
      <c r="FS75" t="str">
        <f>IF(ISERROR(MATCH(FS$1,'CSC Mitre'!BV$1:BV$220,0)),"",VLOOKUP(FS$1,'Tactic Recode'!$A$1:$B$547,2,FALSE))</f>
        <v/>
      </c>
      <c r="FT75" t="str">
        <f>IF(ISERROR(MATCH(FT$1,'CSC Mitre'!BV$1:BV$220,0)),"",VLOOKUP(FT$1,'Tactic Recode'!$A$1:$B$547,2,FALSE))</f>
        <v/>
      </c>
      <c r="FU75" t="str">
        <f>IF(ISERROR(MATCH(FU$1,'CSC Mitre'!BV$1:BV$220,0)),"",VLOOKUP(FU$1,'Tactic Recode'!$A$1:$B$547,2,FALSE))</f>
        <v/>
      </c>
      <c r="FV75" t="str">
        <f>IF(ISERROR(MATCH(FV$1,'CSC Mitre'!BV$1:BV$220,0)),"",VLOOKUP(FV$1,'Tactic Recode'!$A$1:$B$547,2,FALSE))</f>
        <v/>
      </c>
      <c r="FW75" t="str">
        <f>IF(ISERROR(MATCH(FW$1,'CSC Mitre'!BV$1:BV$220,0)),"",VLOOKUP(FW$1,'Tactic Recode'!$A$1:$B$547,2,FALSE))</f>
        <v/>
      </c>
      <c r="FX75" t="str">
        <f>IF(ISERROR(MATCH(FX$1,'CSC Mitre'!BV$1:BV$220,0)),"",VLOOKUP(FX$1,'Tactic Recode'!$A$1:$B$547,2,FALSE))</f>
        <v/>
      </c>
      <c r="FY75" t="str">
        <f>IF(ISERROR(MATCH(FY$1,'CSC Mitre'!BV$1:BV$220,0)),"",VLOOKUP(FY$1,'Tactic Recode'!$A$1:$B$547,2,FALSE))</f>
        <v/>
      </c>
      <c r="FZ75" t="str">
        <f>IF(ISERROR(MATCH(FZ$1,'CSC Mitre'!BV$1:BV$220,0)),"",VLOOKUP(FZ$1,'Tactic Recode'!$A$1:$B$547,2,FALSE))</f>
        <v/>
      </c>
      <c r="GA75" t="str">
        <f>IF(ISERROR(MATCH(GA$1,'CSC Mitre'!BV$1:BV$220,0)),"",VLOOKUP(GA$1,'Tactic Recode'!$A$1:$B$547,2,FALSE))</f>
        <v/>
      </c>
      <c r="GB75" t="str">
        <f>IF(ISERROR(MATCH(GB$1,'CSC Mitre'!BV$1:BV$220,0)),"",VLOOKUP(GB$1,'Tactic Recode'!$A$1:$B$547,2,FALSE))</f>
        <v/>
      </c>
      <c r="GC75" t="str">
        <f>IF(ISERROR(MATCH(GC$1,'CSC Mitre'!BV$1:BV$220,0)),"",VLOOKUP(GC$1,'Tactic Recode'!$A$1:$B$547,2,FALSE))</f>
        <v/>
      </c>
      <c r="GD75" t="str">
        <f>IF(ISERROR(MATCH(GD$1,'CSC Mitre'!BV$1:BV$220,0)),"",VLOOKUP(GD$1,'Tactic Recode'!$A$1:$B$547,2,FALSE))</f>
        <v/>
      </c>
      <c r="GE75" t="str">
        <f>IF(ISERROR(MATCH(GE$1,'CSC Mitre'!BV$1:BV$220,0)),"",VLOOKUP(GE$1,'Tactic Recode'!$A$1:$B$547,2,FALSE))</f>
        <v/>
      </c>
      <c r="GF75" t="str">
        <f>IF(ISERROR(MATCH(GF$1,'CSC Mitre'!BV$1:BV$220,0)),"",VLOOKUP(GF$1,'Tactic Recode'!$A$1:$B$547,2,FALSE))</f>
        <v/>
      </c>
      <c r="GG75" t="str">
        <f>IF(ISERROR(MATCH(GG$1,'CSC Mitre'!BV$1:BV$220,0)),"",VLOOKUP(GG$1,'Tactic Recode'!$A$1:$B$547,2,FALSE))</f>
        <v/>
      </c>
      <c r="GH75" t="str">
        <f>IF(ISERROR(MATCH(GH$1,'CSC Mitre'!BV$1:BV$220,0)),"",VLOOKUP(GH$1,'Tactic Recode'!$A$1:$B$547,2,FALSE))</f>
        <v/>
      </c>
      <c r="GI75" t="str">
        <f>IF(ISERROR(MATCH(GI$1,'CSC Mitre'!BV$1:BV$220,0)),"",VLOOKUP(GI$1,'Tactic Recode'!$A$1:$B$547,2,FALSE))</f>
        <v/>
      </c>
      <c r="GJ75" t="str">
        <f>IF(ISERROR(MATCH(GJ$1,'CSC Mitre'!BV$1:BV$220,0)),"",VLOOKUP(GJ$1,'Tactic Recode'!$A$1:$B$547,2,FALSE))</f>
        <v/>
      </c>
      <c r="GK75" t="str">
        <f>IF(ISERROR(MATCH(GK$1,'CSC Mitre'!BV$1:BV$220,0)),"",VLOOKUP(GK$1,'Tactic Recode'!$A$1:$B$547,2,FALSE))</f>
        <v/>
      </c>
      <c r="GL75" t="str">
        <f>IF(ISERROR(MATCH(GL$1,'CSC Mitre'!BV$1:BV$220,0)),"",VLOOKUP(GL$1,'Tactic Recode'!$A$1:$B$547,2,FALSE))</f>
        <v/>
      </c>
      <c r="GM75" t="str">
        <f>IF(ISERROR(MATCH(GM$1,'CSC Mitre'!BV$1:BV$220,0)),"",VLOOKUP(GM$1,'Tactic Recode'!$A$1:$B$547,2,FALSE))</f>
        <v/>
      </c>
      <c r="GN75" t="str">
        <f>IF(ISERROR(MATCH(GN$1,'CSC Mitre'!BV$1:BV$220,0)),"",VLOOKUP(GN$1,'Tactic Recode'!$A$1:$B$547,2,FALSE))</f>
        <v/>
      </c>
      <c r="GO75" t="str">
        <f>IF(ISERROR(MATCH(GO$1,'CSC Mitre'!BV$1:BV$220,0)),"",VLOOKUP(GO$1,'Tactic Recode'!$A$1:$B$547,2,FALSE))</f>
        <v/>
      </c>
      <c r="GP75" t="str">
        <f>IF(ISERROR(MATCH(GP$1,'CSC Mitre'!BV$1:BV$220,0)),"",VLOOKUP(GP$1,'Tactic Recode'!$A$1:$B$547,2,FALSE))</f>
        <v/>
      </c>
      <c r="GQ75" t="str">
        <f>IF(ISERROR(MATCH(GQ$1,'CSC Mitre'!BV$1:BV$220,0)),"",VLOOKUP(GQ$1,'Tactic Recode'!$A$1:$B$547,2,FALSE))</f>
        <v/>
      </c>
      <c r="GR75" t="str">
        <f>IF(ISERROR(MATCH(GR$1,'CSC Mitre'!BV$1:BV$220,0)),"",VLOOKUP(GR$1,'Tactic Recode'!$A$1:$B$547,2,FALSE))</f>
        <v/>
      </c>
      <c r="GS75" t="str">
        <f>IF(ISERROR(MATCH(GS$1,'CSC Mitre'!BV$1:BV$220,0)),"",VLOOKUP(GS$1,'Tactic Recode'!$A$1:$B$547,2,FALSE))</f>
        <v/>
      </c>
      <c r="GT75" t="str">
        <f>IF(ISERROR(MATCH(GT$1,'CSC Mitre'!BV$1:BV$220,0)),"",VLOOKUP(GT$1,'Tactic Recode'!$A$1:$B$547,2,FALSE))</f>
        <v/>
      </c>
      <c r="GU75" t="str">
        <f>IF(ISERROR(MATCH(GU$1,'CSC Mitre'!BV$1:BV$220,0)),"",VLOOKUP(GU$1,'Tactic Recode'!$A$1:$B$547,2,FALSE))</f>
        <v/>
      </c>
      <c r="GV75" t="str">
        <f>IF(ISERROR(MATCH(GV$1,'CSC Mitre'!BV$1:BV$220,0)),"",VLOOKUP(GV$1,'Tactic Recode'!$A$1:$B$547,2,FALSE))</f>
        <v/>
      </c>
      <c r="GW75" t="str">
        <f>IF(ISERROR(MATCH(GW$1,'CSC Mitre'!BV$1:BV$220,0)),"",VLOOKUP(GW$1,'Tactic Recode'!$A$1:$B$547,2,FALSE))</f>
        <v/>
      </c>
      <c r="GX75" t="str">
        <f>IF(ISERROR(MATCH(GX$1,'CSC Mitre'!BV$1:BV$220,0)),"",VLOOKUP(GX$1,'Tactic Recode'!$A$1:$B$547,2,FALSE))</f>
        <v/>
      </c>
      <c r="GY75" t="str">
        <f>IF(ISERROR(MATCH(GY$1,'CSC Mitre'!BV$1:BV$220,0)),"",VLOOKUP(GY$1,'Tactic Recode'!$A$1:$B$547,2,FALSE))</f>
        <v/>
      </c>
      <c r="GZ75" t="str">
        <f>IF(ISERROR(MATCH(GZ$1,'CSC Mitre'!BV$1:BV$220,0)),"",VLOOKUP(GZ$1,'Tactic Recode'!$A$1:$B$547,2,FALSE))</f>
        <v>Initial Access</v>
      </c>
      <c r="HA75" t="str">
        <f>IF(ISERROR(MATCH(HA$1,'CSC Mitre'!BV$1:BV$220,0)),"",VLOOKUP(HA$1,'Tactic Recode'!$A$1:$B$547,2,FALSE))</f>
        <v/>
      </c>
      <c r="HB75" t="str">
        <f>IF(ISERROR(MATCH(HB$1,'CSC Mitre'!BV$1:BV$220,0)),"",VLOOKUP(HB$1,'Tactic Recode'!$A$1:$B$547,2,FALSE))</f>
        <v/>
      </c>
      <c r="HC75" t="str">
        <f>IF(ISERROR(MATCH(HC$1,'CSC Mitre'!BV$1:BV$220,0)),"",VLOOKUP(HC$1,'Tactic Recode'!$A$1:$B$547,2,FALSE))</f>
        <v/>
      </c>
      <c r="HD75" t="str">
        <f>IF(ISERROR(MATCH(HD$1,'CSC Mitre'!BV$1:BV$220,0)),"",VLOOKUP(HD$1,'Tactic Recode'!$A$1:$B$547,2,FALSE))</f>
        <v/>
      </c>
      <c r="HE75" t="str">
        <f>IF(ISERROR(MATCH(HE$1,'CSC Mitre'!BV$1:BV$220,0)),"",VLOOKUP(HE$1,'Tactic Recode'!$A$1:$B$547,2,FALSE))</f>
        <v/>
      </c>
      <c r="HF75" t="str">
        <f>IF(ISERROR(MATCH(HF$1,'CSC Mitre'!BV$1:BV$220,0)),"",VLOOKUP(HF$1,'Tactic Recode'!$A$1:$B$547,2,FALSE))</f>
        <v/>
      </c>
      <c r="HG75" t="str">
        <f>IF(ISERROR(MATCH(HG$1,'CSC Mitre'!BV$1:BV$220,0)),"",VLOOKUP(HG$1,'Tactic Recode'!$A$1:$B$547,2,FALSE))</f>
        <v/>
      </c>
      <c r="HH75" t="str">
        <f>IF(ISERROR(MATCH(HH$1,'CSC Mitre'!BV$1:BV$220,0)),"",VLOOKUP(HH$1,'Tactic Recode'!$A$1:$B$547,2,FALSE))</f>
        <v/>
      </c>
      <c r="HI75" t="str">
        <f>IF(ISERROR(MATCH(HI$1,'CSC Mitre'!BV$1:BV$220,0)),"",VLOOKUP(HI$1,'Tactic Recode'!$A$1:$B$547,2,FALSE))</f>
        <v/>
      </c>
      <c r="HJ75" t="str">
        <f>IF(ISERROR(MATCH(HJ$1,'CSC Mitre'!BV$1:BV$220,0)),"",VLOOKUP(HJ$1,'Tactic Recode'!$A$1:$B$547,2,FALSE))</f>
        <v/>
      </c>
      <c r="HK75" t="str">
        <f>IF(ISERROR(MATCH(HK$1,'CSC Mitre'!BV$1:BV$220,0)),"",VLOOKUP(HK$1,'Tactic Recode'!$A$1:$B$547,2,FALSE))</f>
        <v/>
      </c>
      <c r="HL75" t="str">
        <f>IF(ISERROR(MATCH(HL$1,'CSC Mitre'!BV$1:BV$220,0)),"",VLOOKUP(HL$1,'Tactic Recode'!$A$1:$B$547,2,FALSE))</f>
        <v>Execution</v>
      </c>
      <c r="HM75" t="str">
        <f>IF(ISERROR(MATCH(HM$1,'CSC Mitre'!BV$1:BV$220,0)),"",VLOOKUP(HM$1,'Tactic Recode'!$A$1:$B$547,2,FALSE))</f>
        <v>Execution</v>
      </c>
      <c r="HN75" t="str">
        <f>IF(ISERROR(MATCH(HN$1,'CSC Mitre'!BV$1:BV$220,0)),"",VLOOKUP(HN$1,'Tactic Recode'!$A$1:$B$547,2,FALSE))</f>
        <v/>
      </c>
      <c r="HO75" t="str">
        <f>IF(ISERROR(MATCH(HO$1,'CSC Mitre'!BV$1:BV$220,0)),"",VLOOKUP(HO$1,'Tactic Recode'!$A$1:$B$547,2,FALSE))</f>
        <v/>
      </c>
      <c r="HP75" t="str">
        <f>IF(ISERROR(MATCH(HP$1,'CSC Mitre'!BV$1:BV$220,0)),"",VLOOKUP(HP$1,'Tactic Recode'!$A$1:$B$547,2,FALSE))</f>
        <v/>
      </c>
      <c r="HQ75" t="str">
        <f>IF(ISERROR(MATCH(HQ$1,'CSC Mitre'!BV$1:BV$220,0)),"",VLOOKUP(HQ$1,'Tactic Recode'!$A$1:$B$547,2,FALSE))</f>
        <v/>
      </c>
      <c r="HR75" t="str">
        <f>IF(ISERROR(MATCH(HR$1,'CSC Mitre'!BV$1:BV$220,0)),"",VLOOKUP(HR$1,'Tactic Recode'!$A$1:$B$547,2,FALSE))</f>
        <v/>
      </c>
      <c r="HS75" t="str">
        <f>IF(ISERROR(MATCH(HS$1,'CSC Mitre'!BV$1:BV$220,0)),"",VLOOKUP(HS$1,'Tactic Recode'!$A$1:$B$547,2,FALSE))</f>
        <v/>
      </c>
      <c r="HT75" t="str">
        <f>IF(ISERROR(MATCH(HT$1,'CSC Mitre'!BV$1:BV$220,0)),"",VLOOKUP(HT$1,'Tactic Recode'!$A$1:$B$547,2,FALSE))</f>
        <v/>
      </c>
      <c r="HU75" t="str">
        <f>IF(ISERROR(MATCH(HU$1,'CSC Mitre'!BV$1:BV$220,0)),"",VLOOKUP(HU$1,'Tactic Recode'!$A$1:$B$547,2,FALSE))</f>
        <v/>
      </c>
      <c r="HV75" t="str">
        <f>IF(ISERROR(MATCH(HV$1,'CSC Mitre'!BV$1:BV$220,0)),"",VLOOKUP(HV$1,'Tactic Recode'!$A$1:$B$547,2,FALSE))</f>
        <v/>
      </c>
      <c r="HW75" t="str">
        <f>IF(ISERROR(MATCH(HW$1,'CSC Mitre'!BV$1:BV$220,0)),"",VLOOKUP(HW$1,'Tactic Recode'!$A$1:$B$547,2,FALSE))</f>
        <v/>
      </c>
      <c r="HX75" t="str">
        <f>IF(ISERROR(MATCH(HX$1,'CSC Mitre'!BV$1:BV$220,0)),"",VLOOKUP(HX$1,'Tactic Recode'!$A$1:$B$547,2,FALSE))</f>
        <v/>
      </c>
      <c r="HY75" t="str">
        <f>IF(ISERROR(MATCH(HY$1,'CSC Mitre'!BV$1:BV$220,0)),"",VLOOKUP(HY$1,'Tactic Recode'!$A$1:$B$547,2,FALSE))</f>
        <v/>
      </c>
      <c r="HZ75" t="str">
        <f>IF(ISERROR(MATCH(HZ$1,'CSC Mitre'!BV$1:BV$220,0)),"",VLOOKUP(HZ$1,'Tactic Recode'!$A$1:$B$547,2,FALSE))</f>
        <v/>
      </c>
      <c r="IA75" t="str">
        <f>IF(ISERROR(MATCH(IA$1,'CSC Mitre'!BV$1:BV$220,0)),"",VLOOKUP(IA$1,'Tactic Recode'!$A$1:$B$547,2,FALSE))</f>
        <v/>
      </c>
      <c r="IB75" t="str">
        <f>IF(ISERROR(MATCH(IB$1,'CSC Mitre'!BV$1:BV$220,0)),"",VLOOKUP(IB$1,'Tactic Recode'!$A$1:$B$547,2,FALSE))</f>
        <v/>
      </c>
      <c r="IC75" t="str">
        <f>IF(ISERROR(MATCH(IC$1,'CSC Mitre'!BV$1:BV$220,0)),"",VLOOKUP(IC$1,'Tactic Recode'!$A$1:$B$547,2,FALSE))</f>
        <v>Defense Evasion</v>
      </c>
      <c r="ID75" t="str">
        <f>IF(ISERROR(MATCH(ID$1,'CSC Mitre'!BV$1:BV$220,0)),"",VLOOKUP(ID$1,'Tactic Recode'!$A$1:$B$547,2,FALSE))</f>
        <v/>
      </c>
      <c r="IE75" t="str">
        <f>IF(ISERROR(MATCH(IE$1,'CSC Mitre'!BV$1:BV$220,0)),"",VLOOKUP(IE$1,'Tactic Recode'!$A$1:$B$547,2,FALSE))</f>
        <v/>
      </c>
      <c r="IF75" t="str">
        <f>IF(ISERROR(MATCH(IF$1,'CSC Mitre'!BV$1:BV$220,0)),"",VLOOKUP(IF$1,'Tactic Recode'!$A$1:$B$547,2,FALSE))</f>
        <v/>
      </c>
      <c r="IG75" t="str">
        <f>IF(ISERROR(MATCH(IG$1,'CSC Mitre'!BV$1:BV$220,0)),"",VLOOKUP(IG$1,'Tactic Recode'!$A$1:$B$547,2,FALSE))</f>
        <v/>
      </c>
      <c r="IH75" t="str">
        <f>IF(ISERROR(MATCH(IH$1,'CSC Mitre'!BV$1:BV$220,0)),"",VLOOKUP(IH$1,'Tactic Recode'!$A$1:$B$547,2,FALSE))</f>
        <v/>
      </c>
      <c r="II75" t="str">
        <f>IF(ISERROR(MATCH(II$1,'CSC Mitre'!BV$1:BV$220,0)),"",VLOOKUP(II$1,'Tactic Recode'!$A$1:$B$547,2,FALSE))</f>
        <v/>
      </c>
      <c r="IJ75" t="str">
        <f>IF(ISERROR(MATCH(IJ$1,'CSC Mitre'!BV$1:BV$220,0)),"",VLOOKUP(IJ$1,'Tactic Recode'!$A$1:$B$547,2,FALSE))</f>
        <v/>
      </c>
      <c r="IK75" t="str">
        <f>IF(ISERROR(MATCH(IK$1,'CSC Mitre'!BV$1:BV$220,0)),"",VLOOKUP(IK$1,'Tactic Recode'!$A$1:$B$547,2,FALSE))</f>
        <v/>
      </c>
      <c r="IL75" t="str">
        <f>IF(ISERROR(MATCH(IL$1,'CSC Mitre'!BV$1:BV$220,0)),"",VLOOKUP(IL$1,'Tactic Recode'!$A$1:$B$547,2,FALSE))</f>
        <v/>
      </c>
      <c r="IM75" t="str">
        <f>IF(ISERROR(MATCH(IM$1,'CSC Mitre'!BV$1:BV$220,0)),"",VLOOKUP(IM$1,'Tactic Recode'!$A$1:$B$547,2,FALSE))</f>
        <v/>
      </c>
      <c r="IN75" t="str">
        <f>IF(ISERROR(MATCH(IN$1,'CSC Mitre'!BV$1:BV$220,0)),"",VLOOKUP(IN$1,'Tactic Recode'!$A$1:$B$547,2,FALSE))</f>
        <v>Command and Control</v>
      </c>
      <c r="IO75" t="str">
        <f>IF(ISERROR(MATCH(IO$1,'CSC Mitre'!BV$1:BV$220,0)),"",VLOOKUP(IO$1,'Tactic Recode'!$A$1:$B$547,2,FALSE))</f>
        <v/>
      </c>
      <c r="IP75" t="str">
        <f>IF(ISERROR(MATCH(IP$1,'CSC Mitre'!BV$1:BV$220,0)),"",VLOOKUP(IP$1,'Tactic Recode'!$A$1:$B$547,2,FALSE))</f>
        <v/>
      </c>
      <c r="IQ75" t="str">
        <f>IF(ISERROR(MATCH(IQ$1,'CSC Mitre'!BV$1:BV$220,0)),"",VLOOKUP(IQ$1,'Tactic Recode'!$A$1:$B$547,2,FALSE))</f>
        <v/>
      </c>
      <c r="IR75" t="str">
        <f>IF(ISERROR(MATCH(IR$1,'CSC Mitre'!BV$1:BV$220,0)),"",VLOOKUP(IR$1,'Tactic Recode'!$A$1:$B$547,2,FALSE))</f>
        <v/>
      </c>
      <c r="IS75" t="str">
        <f>IF(ISERROR(MATCH(IS$1,'CSC Mitre'!BV$1:BV$220,0)),"",VLOOKUP(IS$1,'Tactic Recode'!$A$1:$B$547,2,FALSE))</f>
        <v/>
      </c>
      <c r="IT75" t="str">
        <f>IF(ISERROR(MATCH(IT$1,'CSC Mitre'!BV$1:BV$220,0)),"",VLOOKUP(IT$1,'Tactic Recode'!$A$1:$B$547,2,FALSE))</f>
        <v/>
      </c>
      <c r="IU75" t="str">
        <f>IF(ISERROR(MATCH(IU$1,'CSC Mitre'!BV$1:BV$220,0)),"",VLOOKUP(IU$1,'Tactic Recode'!$A$1:$B$547,2,FALSE))</f>
        <v/>
      </c>
      <c r="IV75" t="str">
        <f>IF(ISERROR(MATCH(IV$1,'CSC Mitre'!BV$1:BV$220,0)),"",VLOOKUP(IV$1,'Tactic Recode'!$A$1:$B$547,2,FALSE))</f>
        <v/>
      </c>
      <c r="IW75" t="str">
        <f>IF(ISERROR(MATCH(IW$1,'CSC Mitre'!BV$1:BV$220,0)),"",VLOOKUP(IW$1,'Tactic Recode'!$A$1:$B$547,2,FALSE))</f>
        <v/>
      </c>
      <c r="IX75" t="str">
        <f>IF(ISERROR(MATCH(IX$1,'CSC Mitre'!BV$1:BV$220,0)),"",VLOOKUP(IX$1,'Tactic Recode'!$A$1:$B$547,2,FALSE))</f>
        <v/>
      </c>
      <c r="IY75" t="str">
        <f>IF(ISERROR(MATCH(IY$1,'CSC Mitre'!BV$1:BV$220,0)),"",VLOOKUP(IY$1,'Tactic Recode'!$A$1:$B$547,2,FALSE))</f>
        <v/>
      </c>
      <c r="IZ75" t="str">
        <f>IF(ISERROR(MATCH(IZ$1,'CSC Mitre'!BV$1:BV$220,0)),"",VLOOKUP(IZ$1,'Tactic Recode'!$A$1:$B$547,2,FALSE))</f>
        <v/>
      </c>
      <c r="JA75" t="str">
        <f>IF(ISERROR(MATCH(JA$1,'CSC Mitre'!BV$1:BV$220,0)),"",VLOOKUP(JA$1,'Tactic Recode'!$A$1:$B$547,2,FALSE))</f>
        <v/>
      </c>
      <c r="JB75" t="str">
        <f>IF(ISERROR(MATCH(JB$1,'CSC Mitre'!BV$1:BV$220,0)),"",VLOOKUP(JB$1,'Tactic Recode'!$A$1:$B$547,2,FALSE))</f>
        <v/>
      </c>
      <c r="JC75" t="str">
        <f>IF(ISERROR(MATCH(JC$1,'CSC Mitre'!BV$1:BV$220,0)),"",VLOOKUP(JC$1,'Tactic Recode'!$A$1:$B$547,2,FALSE))</f>
        <v/>
      </c>
      <c r="JD75" t="str">
        <f>IF(ISERROR(MATCH(JD$1,'CSC Mitre'!BV$1:BV$220,0)),"",VLOOKUP(JD$1,'Tactic Recode'!$A$1:$B$547,2,FALSE))</f>
        <v/>
      </c>
      <c r="JE75" t="str">
        <f>IF(ISERROR(MATCH(JE$1,'CSC Mitre'!BV$1:BV$220,0)),"",VLOOKUP(JE$1,'Tactic Recode'!$A$1:$B$547,2,FALSE))</f>
        <v/>
      </c>
      <c r="JF75" t="str">
        <f>IF(ISERROR(MATCH(JF$1,'CSC Mitre'!BV$1:BV$220,0)),"",VLOOKUP(JF$1,'Tactic Recode'!$A$1:$B$547,2,FALSE))</f>
        <v/>
      </c>
      <c r="JG75" t="str">
        <f>IF(ISERROR(MATCH(JG$1,'CSC Mitre'!BV$1:BV$220,0)),"",VLOOKUP(JG$1,'Tactic Recode'!$A$1:$B$547,2,FALSE))</f>
        <v/>
      </c>
      <c r="JH75" t="str">
        <f>IF(ISERROR(MATCH(JH$1,'CSC Mitre'!BV$1:BV$220,0)),"",VLOOKUP(JH$1,'Tactic Recode'!$A$1:$B$547,2,FALSE))</f>
        <v/>
      </c>
      <c r="JI75" t="str">
        <f>IF(ISERROR(MATCH(JI$1,'CSC Mitre'!BV$1:BV$220,0)),"",VLOOKUP(JI$1,'Tactic Recode'!$A$1:$B$547,2,FALSE))</f>
        <v/>
      </c>
      <c r="JJ75" t="str">
        <f>IF(ISERROR(MATCH(JJ$1,'CSC Mitre'!BV$1:BV$220,0)),"",VLOOKUP(JJ$1,'Tactic Recode'!$A$1:$B$547,2,FALSE))</f>
        <v/>
      </c>
      <c r="JK75" t="str">
        <f>IF(ISERROR(MATCH(JK$1,'CSC Mitre'!BV$1:BV$220,0)),"",VLOOKUP(JK$1,'Tactic Recode'!$A$1:$B$547,2,FALSE))</f>
        <v/>
      </c>
      <c r="JL75" t="str">
        <f>IF(ISERROR(MATCH(JL$1,'CSC Mitre'!BV$1:BV$220,0)),"",VLOOKUP(JL$1,'Tactic Recode'!$A$1:$B$547,2,FALSE))</f>
        <v/>
      </c>
      <c r="JM75" t="str">
        <f>IF(ISERROR(MATCH(JM$1,'CSC Mitre'!BV$1:BV$220,0)),"",VLOOKUP(JM$1,'Tactic Recode'!$A$1:$B$547,2,FALSE))</f>
        <v/>
      </c>
      <c r="JN75" t="str">
        <f>IF(ISERROR(MATCH(JN$1,'CSC Mitre'!BV$1:BV$220,0)),"",VLOOKUP(JN$1,'Tactic Recode'!$A$1:$B$547,2,FALSE))</f>
        <v/>
      </c>
      <c r="JO75" t="str">
        <f>IF(ISERROR(MATCH(JO$1,'CSC Mitre'!BV$1:BV$220,0)),"",VLOOKUP(JO$1,'Tactic Recode'!$A$1:$B$547,2,FALSE))</f>
        <v/>
      </c>
      <c r="JP75" t="str">
        <f>IF(ISERROR(MATCH(JP$1,'CSC Mitre'!BV$1:BV$220,0)),"",VLOOKUP(JP$1,'Tactic Recode'!$A$1:$B$547,2,FALSE))</f>
        <v/>
      </c>
      <c r="JQ75" t="str">
        <f>IF(ISERROR(MATCH(JQ$1,'CSC Mitre'!BV$1:BV$220,0)),"",VLOOKUP(JQ$1,'Tactic Recode'!$A$1:$B$547,2,FALSE))</f>
        <v/>
      </c>
      <c r="JR75" t="str">
        <f>IF(ISERROR(MATCH(JR$1,'CSC Mitre'!BV$1:BV$220,0)),"",VLOOKUP(JR$1,'Tactic Recode'!$A$1:$B$547,2,FALSE))</f>
        <v/>
      </c>
      <c r="JS75" t="str">
        <f>IF(ISERROR(MATCH(JS$1,'CSC Mitre'!BV$1:BV$220,0)),"",VLOOKUP(JS$1,'Tactic Recode'!$A$1:$B$547,2,FALSE))</f>
        <v/>
      </c>
      <c r="JT75" t="str">
        <f>IF(ISERROR(MATCH(JT$1,'CSC Mitre'!BV$1:BV$220,0)),"",VLOOKUP(JT$1,'Tactic Recode'!$A$1:$B$547,2,FALSE))</f>
        <v/>
      </c>
      <c r="JU75" t="str">
        <f>IF(ISERROR(MATCH(JU$1,'CSC Mitre'!BV$1:BV$220,0)),"",VLOOKUP(JU$1,'Tactic Recode'!$A$1:$B$547,2,FALSE))</f>
        <v/>
      </c>
      <c r="JV75" t="str">
        <f>IF(ISERROR(MATCH(JV$1,'CSC Mitre'!BV$1:BV$220,0)),"",VLOOKUP(JV$1,'Tactic Recode'!$A$1:$B$547,2,FALSE))</f>
        <v/>
      </c>
      <c r="JW75" t="str">
        <f>IF(ISERROR(MATCH(JW$1,'CSC Mitre'!BV$1:BV$220,0)),"",VLOOKUP(JW$1,'Tactic Recode'!$A$1:$B$547,2,FALSE))</f>
        <v/>
      </c>
      <c r="JX75" t="str">
        <f>IF(ISERROR(MATCH(JX$1,'CSC Mitre'!BV$1:BV$220,0)),"",VLOOKUP(JX$1,'Tactic Recode'!$A$1:$B$547,2,FALSE))</f>
        <v/>
      </c>
      <c r="JY75" t="str">
        <f>IF(ISERROR(MATCH(JY$1,'CSC Mitre'!BV$1:BV$220,0)),"",VLOOKUP(JY$1,'Tactic Recode'!$A$1:$B$547,2,FALSE))</f>
        <v/>
      </c>
      <c r="JZ75" t="str">
        <f>IF(ISERROR(MATCH(JZ$1,'CSC Mitre'!BV$1:BV$220,0)),"",VLOOKUP(JZ$1,'Tactic Recode'!$A$1:$B$547,2,FALSE))</f>
        <v/>
      </c>
      <c r="KA75" t="str">
        <f>IF(ISERROR(MATCH(KA$1,'CSC Mitre'!BV$1:BV$220,0)),"",VLOOKUP(KA$1,'Tactic Recode'!$A$1:$B$547,2,FALSE))</f>
        <v/>
      </c>
      <c r="KB75" t="str">
        <f>IF(ISERROR(MATCH(KB$1,'CSC Mitre'!BV$1:BV$220,0)),"",VLOOKUP(KB$1,'Tactic Recode'!$A$1:$B$547,2,FALSE))</f>
        <v/>
      </c>
      <c r="KC75" t="str">
        <f>IF(ISERROR(MATCH(KC$1,'CSC Mitre'!BV$1:BV$220,0)),"",VLOOKUP(KC$1,'Tactic Recode'!$A$1:$B$547,2,FALSE))</f>
        <v/>
      </c>
      <c r="KD75" t="str">
        <f>IF(ISERROR(MATCH(KD$1,'CSC Mitre'!BV$1:BV$220,0)),"",VLOOKUP(KD$1,'Tactic Recode'!$A$1:$B$547,2,FALSE))</f>
        <v/>
      </c>
      <c r="KE75" t="str">
        <f>IF(ISERROR(MATCH(KE$1,'CSC Mitre'!BV$1:BV$220,0)),"",VLOOKUP(KE$1,'Tactic Recode'!$A$1:$B$547,2,FALSE))</f>
        <v/>
      </c>
      <c r="KF75" t="str">
        <f>IF(ISERROR(MATCH(KF$1,'CSC Mitre'!BV$1:BV$220,0)),"",VLOOKUP(KF$1,'Tactic Recode'!$A$1:$B$547,2,FALSE))</f>
        <v/>
      </c>
      <c r="KG75" t="str">
        <f>IF(ISERROR(MATCH(KG$1,'CSC Mitre'!BV$1:BV$220,0)),"",VLOOKUP(KG$1,'Tactic Recode'!$A$1:$B$547,2,FALSE))</f>
        <v/>
      </c>
      <c r="KH75" t="str">
        <f>IF(ISERROR(MATCH(KH$1,'CSC Mitre'!BV$1:BV$220,0)),"",VLOOKUP(KH$1,'Tactic Recode'!$A$1:$B$547,2,FALSE))</f>
        <v/>
      </c>
      <c r="KI75" t="str">
        <f>IF(ISERROR(MATCH(KI$1,'CSC Mitre'!BV$1:BV$220,0)),"",VLOOKUP(KI$1,'Tactic Recode'!$A$1:$B$547,2,FALSE))</f>
        <v/>
      </c>
      <c r="KJ75" t="str">
        <f>IF(ISERROR(MATCH(KJ$1,'CSC Mitre'!BV$1:BV$220,0)),"",VLOOKUP(KJ$1,'Tactic Recode'!$A$1:$B$547,2,FALSE))</f>
        <v/>
      </c>
      <c r="KK75" t="str">
        <f>IF(ISERROR(MATCH(KK$1,'CSC Mitre'!BV$1:BV$220,0)),"",VLOOKUP(KK$1,'Tactic Recode'!$A$1:$B$547,2,FALSE))</f>
        <v/>
      </c>
      <c r="KL75" t="str">
        <f>IF(ISERROR(MATCH(KL$1,'CSC Mitre'!BV$1:BV$220,0)),"",VLOOKUP(KL$1,'Tactic Recode'!$A$1:$B$547,2,FALSE))</f>
        <v/>
      </c>
      <c r="KM75" t="str">
        <f>IF(ISERROR(MATCH(KM$1,'CSC Mitre'!BV$1:BV$220,0)),"",VLOOKUP(KM$1,'Tactic Recode'!$A$1:$B$547,2,FALSE))</f>
        <v/>
      </c>
      <c r="KN75" t="str">
        <f>IF(ISERROR(MATCH(KN$1,'CSC Mitre'!BV$1:BV$220,0)),"",VLOOKUP(KN$1,'Tactic Recode'!$A$1:$B$547,2,FALSE))</f>
        <v/>
      </c>
      <c r="KO75" t="str">
        <f>IF(ISERROR(MATCH(KO$1,'CSC Mitre'!BV$1:BV$220,0)),"",VLOOKUP(KO$1,'Tactic Recode'!$A$1:$B$547,2,FALSE))</f>
        <v/>
      </c>
      <c r="KP75" t="str">
        <f>IF(ISERROR(MATCH(KP$1,'CSC Mitre'!BV$1:BV$220,0)),"",VLOOKUP(KP$1,'Tactic Recode'!$A$1:$B$547,2,FALSE))</f>
        <v/>
      </c>
      <c r="KQ75" t="str">
        <f>IF(ISERROR(MATCH(KQ$1,'CSC Mitre'!BV$1:BV$220,0)),"",VLOOKUP(KQ$1,'Tactic Recode'!$A$1:$B$547,2,FALSE))</f>
        <v/>
      </c>
      <c r="KR75" t="str">
        <f>IF(ISERROR(MATCH(KR$1,'CSC Mitre'!BV$1:BV$220,0)),"",VLOOKUP(KR$1,'Tactic Recode'!$A$1:$B$547,2,FALSE))</f>
        <v/>
      </c>
      <c r="KS75" t="str">
        <f>IF(ISERROR(MATCH(KS$1,'CSC Mitre'!BV$1:BV$220,0)),"",VLOOKUP(KS$1,'Tactic Recode'!$A$1:$B$547,2,FALSE))</f>
        <v/>
      </c>
      <c r="KT75" t="str">
        <f>IF(ISERROR(MATCH(KT$1,'CSC Mitre'!BV$1:BV$220,0)),"",VLOOKUP(KT$1,'Tactic Recode'!$A$1:$B$547,2,FALSE))</f>
        <v/>
      </c>
      <c r="KU75" t="str">
        <f>IF(ISERROR(MATCH(KU$1,'CSC Mitre'!BV$1:BV$220,0)),"",VLOOKUP(KU$1,'Tactic Recode'!$A$1:$B$547,2,FALSE))</f>
        <v/>
      </c>
      <c r="KV75" t="str">
        <f>IF(ISERROR(MATCH(KV$1,'CSC Mitre'!BV$1:BV$220,0)),"",VLOOKUP(KV$1,'Tactic Recode'!$A$1:$B$547,2,FALSE))</f>
        <v/>
      </c>
      <c r="KW75" t="str">
        <f>IF(ISERROR(MATCH(KW$1,'CSC Mitre'!BV$1:BV$220,0)),"",VLOOKUP(KW$1,'Tactic Recode'!$A$1:$B$547,2,FALSE))</f>
        <v/>
      </c>
      <c r="KX75" t="str">
        <f>IF(ISERROR(MATCH(KX$1,'CSC Mitre'!BV$1:BV$220,0)),"",VLOOKUP(KX$1,'Tactic Recode'!$A$1:$B$547,2,FALSE))</f>
        <v/>
      </c>
      <c r="KY75" t="str">
        <f>IF(ISERROR(MATCH(KY$1,'CSC Mitre'!BV$1:BV$220,0)),"",VLOOKUP(KY$1,'Tactic Recode'!$A$1:$B$547,2,FALSE))</f>
        <v/>
      </c>
      <c r="KZ75" t="str">
        <f>IF(ISERROR(MATCH(KZ$1,'CSC Mitre'!BV$1:BV$220,0)),"",VLOOKUP(KZ$1,'Tactic Recode'!$A$1:$B$547,2,FALSE))</f>
        <v/>
      </c>
      <c r="LA75" t="str">
        <f>IF(ISERROR(MATCH(LA$1,'CSC Mitre'!BV$1:BV$220,0)),"",VLOOKUP(LA$1,'Tactic Recode'!$A$1:$B$547,2,FALSE))</f>
        <v/>
      </c>
      <c r="LB75" t="str">
        <f>IF(ISERROR(MATCH(LB$1,'CSC Mitre'!BV$1:BV$220,0)),"",VLOOKUP(LB$1,'Tactic Recode'!$A$1:$B$547,2,FALSE))</f>
        <v/>
      </c>
      <c r="LC75" t="str">
        <f>IF(ISERROR(MATCH(LC$1,'CSC Mitre'!BV$1:BV$220,0)),"",VLOOKUP(LC$1,'Tactic Recode'!$A$1:$B$547,2,FALSE))</f>
        <v/>
      </c>
      <c r="LD75" t="str">
        <f>IF(ISERROR(MATCH(LD$1,'CSC Mitre'!BV$1:BV$220,0)),"",VLOOKUP(LD$1,'Tactic Recode'!$A$1:$B$547,2,FALSE))</f>
        <v/>
      </c>
      <c r="LE75" t="str">
        <f>IF(ISERROR(MATCH(LE$1,'CSC Mitre'!BV$1:BV$220,0)),"",VLOOKUP(LE$1,'Tactic Recode'!$A$1:$B$547,2,FALSE))</f>
        <v/>
      </c>
      <c r="LF75" t="str">
        <f>IF(ISERROR(MATCH(LF$1,'CSC Mitre'!BV$1:BV$220,0)),"",VLOOKUP(LF$1,'Tactic Recode'!$A$1:$B$547,2,FALSE))</f>
        <v/>
      </c>
      <c r="LG75" t="str">
        <f>IF(ISERROR(MATCH(LG$1,'CSC Mitre'!BV$1:BV$220,0)),"",VLOOKUP(LG$1,'Tactic Recode'!$A$1:$B$547,2,FALSE))</f>
        <v/>
      </c>
      <c r="LH75" t="str">
        <f>IF(ISERROR(MATCH(LH$1,'CSC Mitre'!BV$1:BV$220,0)),"",VLOOKUP(LH$1,'Tactic Recode'!$A$1:$B$547,2,FALSE))</f>
        <v/>
      </c>
      <c r="LI75" t="str">
        <f>IF(ISERROR(MATCH(LI$1,'CSC Mitre'!BV$1:BV$220,0)),"",VLOOKUP(LI$1,'Tactic Recode'!$A$1:$B$547,2,FALSE))</f>
        <v/>
      </c>
      <c r="LJ75" t="str">
        <f>IF(ISERROR(MATCH(LJ$1,'CSC Mitre'!BV$1:BV$220,0)),"",VLOOKUP(LJ$1,'Tactic Recode'!$A$1:$B$547,2,FALSE))</f>
        <v/>
      </c>
      <c r="LK75" t="str">
        <f>IF(ISERROR(MATCH(LK$1,'CSC Mitre'!BV$1:BV$220,0)),"",VLOOKUP(LK$1,'Tactic Recode'!$A$1:$B$547,2,FALSE))</f>
        <v/>
      </c>
      <c r="LL75" t="str">
        <f>IF(ISERROR(MATCH(LL$1,'CSC Mitre'!BV$1:BV$220,0)),"",VLOOKUP(LL$1,'Tactic Recode'!$A$1:$B$547,2,FALSE))</f>
        <v/>
      </c>
      <c r="LM75" t="str">
        <f>IF(ISERROR(MATCH(LM$1,'CSC Mitre'!BV$1:BV$220,0)),"",VLOOKUP(LM$1,'Tactic Recode'!$A$1:$B$547,2,FALSE))</f>
        <v/>
      </c>
      <c r="LN75" t="str">
        <f>IF(ISERROR(MATCH(LN$1,'CSC Mitre'!BV$1:BV$220,0)),"",VLOOKUP(LN$1,'Tactic Recode'!$A$1:$B$547,2,FALSE))</f>
        <v/>
      </c>
      <c r="LO75" t="str">
        <f>IF(ISERROR(MATCH(LO$1,'CSC Mitre'!BV$1:BV$220,0)),"",VLOOKUP(LO$1,'Tactic Recode'!$A$1:$B$547,2,FALSE))</f>
        <v/>
      </c>
      <c r="LP75" t="str">
        <f>IF(ISERROR(MATCH(LP$1,'CSC Mitre'!BV$1:BV$220,0)),"",VLOOKUP(LP$1,'Tactic Recode'!$A$1:$B$547,2,FALSE))</f>
        <v/>
      </c>
      <c r="LQ75" t="str">
        <f>IF(ISERROR(MATCH(LQ$1,'CSC Mitre'!BV$1:BV$220,0)),"",VLOOKUP(LQ$1,'Tactic Recode'!$A$1:$B$547,2,FALSE))</f>
        <v/>
      </c>
      <c r="LR75" t="str">
        <f>IF(ISERROR(MATCH(LR$1,'CSC Mitre'!BV$1:BV$220,0)),"",VLOOKUP(LR$1,'Tactic Recode'!$A$1:$B$547,2,FALSE))</f>
        <v/>
      </c>
      <c r="LS75" t="str">
        <f>IF(ISERROR(MATCH(LS$1,'CSC Mitre'!BV$1:BV$220,0)),"",VLOOKUP(LS$1,'Tactic Recode'!$A$1:$B$547,2,FALSE))</f>
        <v/>
      </c>
      <c r="LT75" t="str">
        <f>IF(ISERROR(MATCH(LT$1,'CSC Mitre'!BV$1:BV$220,0)),"",VLOOKUP(LT$1,'Tactic Recode'!$A$1:$B$547,2,FALSE))</f>
        <v/>
      </c>
      <c r="LU75" t="str">
        <f>IF(ISERROR(MATCH(LU$1,'CSC Mitre'!BV$1:BV$220,0)),"",VLOOKUP(LU$1,'Tactic Recode'!$A$1:$B$547,2,FALSE))</f>
        <v/>
      </c>
      <c r="LV75" t="str">
        <f>IF(ISERROR(MATCH(LV$1,'CSC Mitre'!BV$1:BV$220,0)),"",VLOOKUP(LV$1,'Tactic Recode'!$A$1:$B$547,2,FALSE))</f>
        <v/>
      </c>
      <c r="LW75" t="str">
        <f>IF(ISERROR(MATCH(LW$1,'CSC Mitre'!BV$1:BV$220,0)),"",VLOOKUP(LW$1,'Tactic Recode'!$A$1:$B$547,2,FALSE))</f>
        <v/>
      </c>
      <c r="LX75" t="str">
        <f>IF(ISERROR(MATCH(LX$1,'CSC Mitre'!BV$1:BV$220,0)),"",VLOOKUP(LX$1,'Tactic Recode'!$A$1:$B$547,2,FALSE))</f>
        <v/>
      </c>
      <c r="LY75" t="str">
        <f>IF(ISERROR(MATCH(LY$1,'CSC Mitre'!BV$1:BV$220,0)),"",VLOOKUP(LY$1,'Tactic Recode'!$A$1:$B$547,2,FALSE))</f>
        <v/>
      </c>
      <c r="LZ75" t="str">
        <f>IF(ISERROR(MATCH(LZ$1,'CSC Mitre'!BV$1:BV$220,0)),"",VLOOKUP(LZ$1,'Tactic Recode'!$A$1:$B$547,2,FALSE))</f>
        <v/>
      </c>
      <c r="MA75" t="str">
        <f>IF(ISERROR(MATCH(MA$1,'CSC Mitre'!BV$1:BV$220,0)),"",VLOOKUP(MA$1,'Tactic Recode'!$A$1:$B$547,2,FALSE))</f>
        <v/>
      </c>
      <c r="MB75" t="str">
        <f>IF(ISERROR(MATCH(MB$1,'CSC Mitre'!BV$1:BV$220,0)),"",VLOOKUP(MB$1,'Tactic Recode'!$A$1:$B$547,2,FALSE))</f>
        <v/>
      </c>
      <c r="MC75" t="str">
        <f>IF(ISERROR(MATCH(MC$1,'CSC Mitre'!BV$1:BV$220,0)),"",VLOOKUP(MC$1,'Tactic Recode'!$A$1:$B$547,2,FALSE))</f>
        <v/>
      </c>
      <c r="MD75" t="str">
        <f>IF(ISERROR(MATCH(MD$1,'CSC Mitre'!BV$1:BV$220,0)),"",VLOOKUP(MD$1,'Tactic Recode'!$A$1:$B$547,2,FALSE))</f>
        <v/>
      </c>
      <c r="ME75" t="str">
        <f>IF(ISERROR(MATCH(ME$1,'CSC Mitre'!BV$1:BV$220,0)),"",VLOOKUP(ME$1,'Tactic Recode'!$A$1:$B$547,2,FALSE))</f>
        <v/>
      </c>
      <c r="MF75" t="str">
        <f>IF(ISERROR(MATCH(MF$1,'CSC Mitre'!BV$1:BV$220,0)),"",VLOOKUP(MF$1,'Tactic Recode'!$A$1:$B$547,2,FALSE))</f>
        <v/>
      </c>
      <c r="MG75" t="str">
        <f>IF(ISERROR(MATCH(MG$1,'CSC Mitre'!BV$1:BV$220,0)),"",VLOOKUP(MG$1,'Tactic Recode'!$A$1:$B$547,2,FALSE))</f>
        <v/>
      </c>
      <c r="MH75" t="str">
        <f>IF(ISERROR(MATCH(MH$1,'CSC Mitre'!BV$1:BV$220,0)),"",VLOOKUP(MH$1,'Tactic Recode'!$A$1:$B$547,2,FALSE))</f>
        <v/>
      </c>
      <c r="MI75" t="str">
        <f>IF(ISERROR(MATCH(MI$1,'CSC Mitre'!BV$1:BV$220,0)),"",VLOOKUP(MI$1,'Tactic Recode'!$A$1:$B$547,2,FALSE))</f>
        <v/>
      </c>
      <c r="MJ75" t="str">
        <f>IF(ISERROR(MATCH(MJ$1,'CSC Mitre'!BV$1:BV$220,0)),"",VLOOKUP(MJ$1,'Tactic Recode'!$A$1:$B$547,2,FALSE))</f>
        <v/>
      </c>
      <c r="MK75" t="str">
        <f>IF(ISERROR(MATCH(MK$1,'CSC Mitre'!BV$1:BV$220,0)),"",VLOOKUP(MK$1,'Tactic Recode'!$A$1:$B$547,2,FALSE))</f>
        <v/>
      </c>
      <c r="ML75" t="str">
        <f>IF(ISERROR(MATCH(ML$1,'CSC Mitre'!BV$1:BV$220,0)),"",VLOOKUP(ML$1,'Tactic Recode'!$A$1:$B$547,2,FALSE))</f>
        <v/>
      </c>
      <c r="MM75" t="str">
        <f>IF(ISERROR(MATCH(MM$1,'CSC Mitre'!BV$1:BV$220,0)),"",VLOOKUP(MM$1,'Tactic Recode'!$A$1:$B$547,2,FALSE))</f>
        <v/>
      </c>
      <c r="MN75" t="str">
        <f>IF(ISERROR(MATCH(MN$1,'CSC Mitre'!BV$1:BV$220,0)),"",VLOOKUP(MN$1,'Tactic Recode'!$A$1:$B$547,2,FALSE))</f>
        <v/>
      </c>
      <c r="MO75" t="str">
        <f>IF(ISERROR(MATCH(MO$1,'CSC Mitre'!BV$1:BV$220,0)),"",VLOOKUP(MO$1,'Tactic Recode'!$A$1:$B$547,2,FALSE))</f>
        <v/>
      </c>
      <c r="MP75" t="str">
        <f>IF(ISERROR(MATCH(MP$1,'CSC Mitre'!BV$1:BV$220,0)),"",VLOOKUP(MP$1,'Tactic Recode'!$A$1:$B$547,2,FALSE))</f>
        <v/>
      </c>
      <c r="MQ75" t="str">
        <f>IF(ISERROR(MATCH(MQ$1,'CSC Mitre'!BV$1:BV$220,0)),"",VLOOKUP(MQ$1,'Tactic Recode'!$A$1:$B$547,2,FALSE))</f>
        <v/>
      </c>
      <c r="MR75" t="str">
        <f>IF(ISERROR(MATCH(MR$1,'CSC Mitre'!BV$1:BV$220,0)),"",VLOOKUP(MR$1,'Tactic Recode'!$A$1:$B$547,2,FALSE))</f>
        <v/>
      </c>
      <c r="MS75" t="str">
        <f>IF(ISERROR(MATCH(MS$1,'CSC Mitre'!BV$1:BV$220,0)),"",VLOOKUP(MS$1,'Tactic Recode'!$A$1:$B$547,2,FALSE))</f>
        <v/>
      </c>
      <c r="MT75" t="str">
        <f>IF(ISERROR(MATCH(MT$1,'CSC Mitre'!BV$1:BV$220,0)),"",VLOOKUP(MT$1,'Tactic Recode'!$A$1:$B$547,2,FALSE))</f>
        <v/>
      </c>
      <c r="MU75" t="str">
        <f>IF(ISERROR(MATCH(MU$1,'CSC Mitre'!BV$1:BV$220,0)),"",VLOOKUP(MU$1,'Tactic Recode'!$A$1:$B$547,2,FALSE))</f>
        <v/>
      </c>
      <c r="MV75" t="str">
        <f>IF(ISERROR(MATCH(MV$1,'CSC Mitre'!BV$1:BV$220,0)),"",VLOOKUP(MV$1,'Tactic Recode'!$A$1:$B$547,2,FALSE))</f>
        <v/>
      </c>
      <c r="MW75" t="str">
        <f>IF(ISERROR(MATCH(MW$1,'CSC Mitre'!BV$1:BV$220,0)),"",VLOOKUP(MW$1,'Tactic Recode'!$A$1:$B$547,2,FALSE))</f>
        <v/>
      </c>
      <c r="MX75" t="str">
        <f>IF(ISERROR(MATCH(MX$1,'CSC Mitre'!BV$1:BV$220,0)),"",VLOOKUP(MX$1,'Tactic Recode'!$A$1:$B$547,2,FALSE))</f>
        <v/>
      </c>
      <c r="MY75" t="str">
        <f>IF(ISERROR(MATCH(MY$1,'CSC Mitre'!BV$1:BV$220,0)),"",VLOOKUP(MY$1,'Tactic Recode'!$A$1:$B$547,2,FALSE))</f>
        <v/>
      </c>
      <c r="MZ75" t="str">
        <f>IF(ISERROR(MATCH(MZ$1,'CSC Mitre'!BV$1:BV$220,0)),"",VLOOKUP(MZ$1,'Tactic Recode'!$A$1:$B$547,2,FALSE))</f>
        <v/>
      </c>
      <c r="NA75" t="str">
        <f>IF(ISERROR(MATCH(NA$1,'CSC Mitre'!BV$1:BV$220,0)),"",VLOOKUP(NA$1,'Tactic Recode'!$A$1:$B$547,2,FALSE))</f>
        <v/>
      </c>
      <c r="NB75" t="str">
        <f>IF(ISERROR(MATCH(NB$1,'CSC Mitre'!BV$1:BV$220,0)),"",VLOOKUP(NB$1,'Tactic Recode'!$A$1:$B$547,2,FALSE))</f>
        <v/>
      </c>
      <c r="NC75" t="str">
        <f>IF(ISERROR(MATCH(NC$1,'CSC Mitre'!BV$1:BV$220,0)),"",VLOOKUP(NC$1,'Tactic Recode'!$A$1:$B$547,2,FALSE))</f>
        <v/>
      </c>
      <c r="ND75" t="str">
        <f>IF(ISERROR(MATCH(ND$1,'CSC Mitre'!BV$1:BV$220,0)),"",VLOOKUP(ND$1,'Tactic Recode'!$A$1:$B$547,2,FALSE))</f>
        <v/>
      </c>
      <c r="NE75" t="str">
        <f>IF(ISERROR(MATCH(NE$1,'CSC Mitre'!BV$1:BV$220,0)),"",VLOOKUP(NE$1,'Tactic Recode'!$A$1:$B$547,2,FALSE))</f>
        <v/>
      </c>
      <c r="NF75" t="str">
        <f>IF(ISERROR(MATCH(NF$1,'CSC Mitre'!BV$1:BV$220,0)),"",VLOOKUP(NF$1,'Tactic Recode'!$A$1:$B$547,2,FALSE))</f>
        <v/>
      </c>
      <c r="NG75" t="str">
        <f>IF(ISERROR(MATCH(NG$1,'CSC Mitre'!BV$1:BV$220,0)),"",VLOOKUP(NG$1,'Tactic Recode'!$A$1:$B$547,2,FALSE))</f>
        <v/>
      </c>
      <c r="NH75" t="str">
        <f>IF(ISERROR(MATCH(NH$1,'CSC Mitre'!BV$1:BV$220,0)),"",VLOOKUP(NH$1,'Tactic Recode'!$A$1:$B$547,2,FALSE))</f>
        <v/>
      </c>
      <c r="NI75" t="str">
        <f>IF(ISERROR(MATCH(NI$1,'CSC Mitre'!BV$1:BV$220,0)),"",VLOOKUP(NI$1,'Tactic Recode'!$A$1:$B$547,2,FALSE))</f>
        <v/>
      </c>
      <c r="NJ75" t="str">
        <f>IF(ISERROR(MATCH(NJ$1,'CSC Mitre'!BV$1:BV$220,0)),"",VLOOKUP(NJ$1,'Tactic Recode'!$A$1:$B$547,2,FALSE))</f>
        <v/>
      </c>
      <c r="NK75" t="str">
        <f>IF(ISERROR(MATCH(NK$1,'CSC Mitre'!BV$1:BV$220,0)),"",VLOOKUP(NK$1,'Tactic Recode'!$A$1:$B$547,2,FALSE))</f>
        <v/>
      </c>
      <c r="NL75" t="str">
        <f>IF(ISERROR(MATCH(NL$1,'CSC Mitre'!BV$1:BV$220,0)),"",VLOOKUP(NL$1,'Tactic Recode'!$A$1:$B$547,2,FALSE))</f>
        <v/>
      </c>
      <c r="NM75" t="str">
        <f>IF(ISERROR(MATCH(NM$1,'CSC Mitre'!BV$1:BV$220,0)),"",VLOOKUP(NM$1,'Tactic Recode'!$A$1:$B$547,2,FALSE))</f>
        <v/>
      </c>
      <c r="NN75" t="str">
        <f>IF(ISERROR(MATCH(NN$1,'CSC Mitre'!BV$1:BV$220,0)),"",VLOOKUP(NN$1,'Tactic Recode'!$A$1:$B$547,2,FALSE))</f>
        <v/>
      </c>
      <c r="NO75" t="str">
        <f>IF(ISERROR(MATCH(NO$1,'CSC Mitre'!BV$1:BV$220,0)),"",VLOOKUP(NO$1,'Tactic Recode'!$A$1:$B$547,2,FALSE))</f>
        <v/>
      </c>
      <c r="NP75" t="str">
        <f>IF(ISERROR(MATCH(NP$1,'CSC Mitre'!BV$1:BV$220,0)),"",VLOOKUP(NP$1,'Tactic Recode'!$A$1:$B$547,2,FALSE))</f>
        <v/>
      </c>
      <c r="NQ75" t="str">
        <f>IF(ISERROR(MATCH(NQ$1,'CSC Mitre'!BV$1:BV$220,0)),"",VLOOKUP(NQ$1,'Tactic Recode'!$A$1:$B$547,2,FALSE))</f>
        <v/>
      </c>
      <c r="NR75" t="str">
        <f>IF(ISERROR(MATCH(NR$1,'CSC Mitre'!BV$1:BV$220,0)),"",VLOOKUP(NR$1,'Tactic Recode'!$A$1:$B$547,2,FALSE))</f>
        <v/>
      </c>
      <c r="NS75" t="str">
        <f>IF(ISERROR(MATCH(NS$1,'CSC Mitre'!BV$1:BV$220,0)),"",VLOOKUP(NS$1,'Tactic Recode'!$A$1:$B$547,2,FALSE))</f>
        <v/>
      </c>
      <c r="NT75" t="str">
        <f>IF(ISERROR(MATCH(NT$1,'CSC Mitre'!BV$1:BV$220,0)),"",VLOOKUP(NT$1,'Tactic Recode'!$A$1:$B$547,2,FALSE))</f>
        <v/>
      </c>
      <c r="NU75" t="str">
        <f>IF(ISERROR(MATCH(NU$1,'CSC Mitre'!BV$1:BV$220,0)),"",VLOOKUP(NU$1,'Tactic Recode'!$A$1:$B$547,2,FALSE))</f>
        <v/>
      </c>
      <c r="NV75" t="str">
        <f>IF(ISERROR(MATCH(NV$1,'CSC Mitre'!BV$1:BV$220,0)),"",VLOOKUP(NV$1,'Tactic Recode'!$A$1:$B$547,2,FALSE))</f>
        <v/>
      </c>
      <c r="NW75" t="str">
        <f>IF(ISERROR(MATCH(NW$1,'CSC Mitre'!BV$1:BV$220,0)),"",VLOOKUP(NW$1,'Tactic Recode'!$A$1:$B$547,2,FALSE))</f>
        <v/>
      </c>
      <c r="NX75" t="str">
        <f>IF(ISERROR(MATCH(NX$1,'CSC Mitre'!BV$1:BV$220,0)),"",VLOOKUP(NX$1,'Tactic Recode'!$A$1:$B$547,2,FALSE))</f>
        <v/>
      </c>
      <c r="NY75" t="str">
        <f>IF(ISERROR(MATCH(NY$1,'CSC Mitre'!BV$1:BV$220,0)),"",VLOOKUP(NY$1,'Tactic Recode'!$A$1:$B$547,2,FALSE))</f>
        <v/>
      </c>
      <c r="NZ75" t="str">
        <f>IF(ISERROR(MATCH(NZ$1,'CSC Mitre'!BV$1:BV$220,0)),"",VLOOKUP(NZ$1,'Tactic Recode'!$A$1:$B$547,2,FALSE))</f>
        <v/>
      </c>
      <c r="OA75" t="str">
        <f>IF(ISERROR(MATCH(OA$1,'CSC Mitre'!BV$1:BV$220,0)),"",VLOOKUP(OA$1,'Tactic Recode'!$A$1:$B$547,2,FALSE))</f>
        <v/>
      </c>
      <c r="OB75" t="str">
        <f>IF(ISERROR(MATCH(OB$1,'CSC Mitre'!BV$1:BV$220,0)),"",VLOOKUP(OB$1,'Tactic Recode'!$A$1:$B$547,2,FALSE))</f>
        <v/>
      </c>
      <c r="OC75" t="str">
        <f>IF(ISERROR(MATCH(OC$1,'CSC Mitre'!BV$1:BV$220,0)),"",VLOOKUP(OC$1,'Tactic Recode'!$A$1:$B$547,2,FALSE))</f>
        <v/>
      </c>
      <c r="OD75" t="str">
        <f>IF(ISERROR(MATCH(OD$1,'CSC Mitre'!BV$1:BV$220,0)),"",VLOOKUP(OD$1,'Tactic Recode'!$A$1:$B$547,2,FALSE))</f>
        <v/>
      </c>
      <c r="OE75" t="str">
        <f>IF(ISERROR(MATCH(OE$1,'CSC Mitre'!BV$1:BV$220,0)),"",VLOOKUP(OE$1,'Tactic Recode'!$A$1:$B$547,2,FALSE))</f>
        <v/>
      </c>
      <c r="OF75" t="str">
        <f>IF(ISERROR(MATCH(OF$1,'CSC Mitre'!BV$1:BV$220,0)),"",VLOOKUP(OF$1,'Tactic Recode'!$A$1:$B$547,2,FALSE))</f>
        <v/>
      </c>
      <c r="OG75" t="str">
        <f>IF(ISERROR(MATCH(OG$1,'CSC Mitre'!BV$1:BV$220,0)),"",VLOOKUP(OG$1,'Tactic Recode'!$A$1:$B$547,2,FALSE))</f>
        <v/>
      </c>
      <c r="OH75" t="str">
        <f>IF(ISERROR(MATCH(OH$1,'CSC Mitre'!BV$1:BV$220,0)),"",VLOOKUP(OH$1,'Tactic Recode'!$A$1:$B$547,2,FALSE))</f>
        <v/>
      </c>
      <c r="OI75" t="str">
        <f>IF(ISERROR(MATCH(OI$1,'CSC Mitre'!BV$1:BV$220,0)),"",VLOOKUP(OI$1,'Tactic Recode'!$A$1:$B$547,2,FALSE))</f>
        <v/>
      </c>
      <c r="OJ75" t="str">
        <f>IF(ISERROR(MATCH(OJ$1,'CSC Mitre'!BV$1:BV$220,0)),"",VLOOKUP(OJ$1,'Tactic Recode'!$A$1:$B$547,2,FALSE))</f>
        <v/>
      </c>
      <c r="OK75" t="str">
        <f>IF(ISERROR(MATCH(OK$1,'CSC Mitre'!BV$1:BV$220,0)),"",VLOOKUP(OK$1,'Tactic Recode'!$A$1:$B$547,2,FALSE))</f>
        <v/>
      </c>
      <c r="OL75" t="str">
        <f>IF(ISERROR(MATCH(OL$1,'CSC Mitre'!BV$1:BV$220,0)),"",VLOOKUP(OL$1,'Tactic Recode'!$A$1:$B$547,2,FALSE))</f>
        <v/>
      </c>
      <c r="OM75" t="str">
        <f>IF(ISERROR(MATCH(OM$1,'CSC Mitre'!BV$1:BV$220,0)),"",VLOOKUP(OM$1,'Tactic Recode'!$A$1:$B$547,2,FALSE))</f>
        <v/>
      </c>
      <c r="ON75" t="str">
        <f>IF(ISERROR(MATCH(ON$1,'CSC Mitre'!BV$1:BV$220,0)),"",VLOOKUP(ON$1,'Tactic Recode'!$A$1:$B$547,2,FALSE))</f>
        <v/>
      </c>
      <c r="OO75" t="str">
        <f>IF(ISERROR(MATCH(OO$1,'CSC Mitre'!BV$1:BV$220,0)),"",VLOOKUP(OO$1,'Tactic Recode'!$A$1:$B$547,2,FALSE))</f>
        <v/>
      </c>
      <c r="OP75" t="str">
        <f>IF(ISERROR(MATCH(OP$1,'CSC Mitre'!BV$1:BV$220,0)),"",VLOOKUP(OP$1,'Tactic Recode'!$A$1:$B$547,2,FALSE))</f>
        <v/>
      </c>
      <c r="OQ75" t="str">
        <f>IF(ISERROR(MATCH(OQ$1,'CSC Mitre'!BV$1:BV$220,0)),"",VLOOKUP(OQ$1,'Tactic Recode'!$A$1:$B$547,2,FALSE))</f>
        <v/>
      </c>
      <c r="OR75" t="str">
        <f>IF(ISERROR(MATCH(OR$1,'CSC Mitre'!BV$1:BV$220,0)),"",VLOOKUP(OR$1,'Tactic Recode'!$A$1:$B$547,2,FALSE))</f>
        <v/>
      </c>
      <c r="OS75" t="str">
        <f>IF(ISERROR(MATCH(OS$1,'CSC Mitre'!BV$1:BV$220,0)),"",VLOOKUP(OS$1,'Tactic Recode'!$A$1:$B$547,2,FALSE))</f>
        <v/>
      </c>
      <c r="OT75" t="str">
        <f>IF(ISERROR(MATCH(OT$1,'CSC Mitre'!BV$1:BV$220,0)),"",VLOOKUP(OT$1,'Tactic Recode'!$A$1:$B$547,2,FALSE))</f>
        <v/>
      </c>
      <c r="OU75" t="str">
        <f>IF(ISERROR(MATCH(OU$1,'CSC Mitre'!BV$1:BV$220,0)),"",VLOOKUP(OU$1,'Tactic Recode'!$A$1:$B$547,2,FALSE))</f>
        <v/>
      </c>
      <c r="OV75" t="str">
        <f>IF(ISERROR(MATCH(OV$1,'CSC Mitre'!BV$1:BV$220,0)),"",VLOOKUP(OV$1,'Tactic Recode'!$A$1:$B$547,2,FALSE))</f>
        <v/>
      </c>
      <c r="OW75" t="str">
        <f>IF(ISERROR(MATCH(OW$1,'CSC Mitre'!BV$1:BV$220,0)),"",VLOOKUP(OW$1,'Tactic Recode'!$A$1:$B$547,2,FALSE))</f>
        <v/>
      </c>
      <c r="OX75" t="str">
        <f>IF(ISERROR(MATCH(OX$1,'CSC Mitre'!BV$1:BV$220,0)),"",VLOOKUP(OX$1,'Tactic Recode'!$A$1:$B$547,2,FALSE))</f>
        <v>Initial Access</v>
      </c>
      <c r="OY75" t="str">
        <f>IF(ISERROR(MATCH(OY$1,'CSC Mitre'!BV$1:BV$220,0)),"",VLOOKUP(OY$1,'Tactic Recode'!$A$1:$B$547,2,FALSE))</f>
        <v>Initial Access</v>
      </c>
      <c r="OZ75" t="str">
        <f>IF(ISERROR(MATCH(OZ$1,'CSC Mitre'!BV$1:BV$220,0)),"",VLOOKUP(OZ$1,'Tactic Recode'!$A$1:$B$547,2,FALSE))</f>
        <v>Initial Access</v>
      </c>
      <c r="PA75" t="str">
        <f>IF(ISERROR(MATCH(PA$1,'CSC Mitre'!BV$1:BV$220,0)),"",VLOOKUP(PA$1,'Tactic Recode'!$A$1:$B$547,2,FALSE))</f>
        <v>Initial Access</v>
      </c>
      <c r="PB75" t="str">
        <f>IF(ISERROR(MATCH(PB$1,'CSC Mitre'!BV$1:BV$220,0)),"",VLOOKUP(PB$1,'Tactic Recode'!$A$1:$B$547,2,FALSE))</f>
        <v>Exfiltration</v>
      </c>
      <c r="PC75" t="str">
        <f>IF(ISERROR(MATCH(PC$1,'CSC Mitre'!BV$1:BV$220,0)),"",VLOOKUP(PC$1,'Tactic Recode'!$A$1:$B$547,2,FALSE))</f>
        <v>Exfiltration</v>
      </c>
      <c r="PD75" t="str">
        <f>IF(ISERROR(MATCH(PD$1,'CSC Mitre'!BV$1:BV$220,0)),"",VLOOKUP(PD$1,'Tactic Recode'!$A$1:$B$547,2,FALSE))</f>
        <v>Exfiltration</v>
      </c>
      <c r="PE75" t="str">
        <f>IF(ISERROR(MATCH(PE$1,'CSC Mitre'!BV$1:BV$220,0)),"",VLOOKUP(PE$1,'Tactic Recode'!$A$1:$B$547,2,FALSE))</f>
        <v/>
      </c>
      <c r="PF75" t="str">
        <f>IF(ISERROR(MATCH(PF$1,'CSC Mitre'!BV$1:BV$220,0)),"",VLOOKUP(PF$1,'Tactic Recode'!$A$1:$B$547,2,FALSE))</f>
        <v/>
      </c>
      <c r="PG75" t="str">
        <f>IF(ISERROR(MATCH(PG$1,'CSC Mitre'!BV$1:BV$220,0)),"",VLOOKUP(PG$1,'Tactic Recode'!$A$1:$B$547,2,FALSE))</f>
        <v/>
      </c>
      <c r="PH75" t="str">
        <f>IF(ISERROR(MATCH(PH$1,'CSC Mitre'!BV$1:BV$220,0)),"",VLOOKUP(PH$1,'Tactic Recode'!$A$1:$B$547,2,FALSE))</f>
        <v/>
      </c>
      <c r="PI75" t="str">
        <f>IF(ISERROR(MATCH(PI$1,'CSC Mitre'!BV$1:BV$220,0)),"",VLOOKUP(PI$1,'Tactic Recode'!$A$1:$B$547,2,FALSE))</f>
        <v/>
      </c>
      <c r="PJ75" t="str">
        <f>IF(ISERROR(MATCH(PJ$1,'CSC Mitre'!BV$1:BV$220,0)),"",VLOOKUP(PJ$1,'Tactic Recode'!$A$1:$B$547,2,FALSE))</f>
        <v/>
      </c>
      <c r="PK75" t="str">
        <f>IF(ISERROR(MATCH(PK$1,'CSC Mitre'!BV$1:BV$220,0)),"",VLOOKUP(PK$1,'Tactic Recode'!$A$1:$B$547,2,FALSE))</f>
        <v/>
      </c>
      <c r="PL75" t="str">
        <f>IF(ISERROR(MATCH(PL$1,'CSC Mitre'!BV$1:BV$220,0)),"",VLOOKUP(PL$1,'Tactic Recode'!$A$1:$B$547,2,FALSE))</f>
        <v/>
      </c>
      <c r="PM75" t="str">
        <f>IF(ISERROR(MATCH(PM$1,'CSC Mitre'!BV$1:BV$220,0)),"",VLOOKUP(PM$1,'Tactic Recode'!$A$1:$B$547,2,FALSE))</f>
        <v/>
      </c>
      <c r="PN75" t="str">
        <f>IF(ISERROR(MATCH(PN$1,'CSC Mitre'!BV$1:BV$220,0)),"",VLOOKUP(PN$1,'Tactic Recode'!$A$1:$B$547,2,FALSE))</f>
        <v>Command and Control</v>
      </c>
      <c r="PO75" t="str">
        <f>IF(ISERROR(MATCH(PO$1,'CSC Mitre'!BV$1:BV$220,0)),"",VLOOKUP(PO$1,'Tactic Recode'!$A$1:$B$547,2,FALSE))</f>
        <v/>
      </c>
      <c r="PP75" t="str">
        <f>IF(ISERROR(MATCH(PP$1,'CSC Mitre'!BV$1:BV$220,0)),"",VLOOKUP(PP$1,'Tactic Recode'!$A$1:$B$547,2,FALSE))</f>
        <v/>
      </c>
      <c r="PQ75" t="str">
        <f>IF(ISERROR(MATCH(PQ$1,'CSC Mitre'!BV$1:BV$220,0)),"",VLOOKUP(PQ$1,'Tactic Recode'!$A$1:$B$547,2,FALSE))</f>
        <v/>
      </c>
      <c r="PR75" t="str">
        <f>IF(ISERROR(MATCH(PR$1,'CSC Mitre'!BV$1:BV$220,0)),"",VLOOKUP(PR$1,'Tactic Recode'!$A$1:$B$547,2,FALSE))</f>
        <v/>
      </c>
      <c r="PS75" t="str">
        <f>IF(ISERROR(MATCH(PS$1,'CSC Mitre'!BV$1:BV$220,0)),"",VLOOKUP(PS$1,'Tactic Recode'!$A$1:$B$547,2,FALSE))</f>
        <v/>
      </c>
      <c r="PT75" t="str">
        <f>IF(ISERROR(MATCH(PT$1,'CSC Mitre'!BV$1:BV$220,0)),"",VLOOKUP(PT$1,'Tactic Recode'!$A$1:$B$547,2,FALSE))</f>
        <v/>
      </c>
      <c r="PU75" t="str">
        <f>IF(ISERROR(MATCH(PU$1,'CSC Mitre'!BV$1:BV$220,0)),"",VLOOKUP(PU$1,'Tactic Recode'!$A$1:$B$547,2,FALSE))</f>
        <v/>
      </c>
      <c r="PV75" t="str">
        <f>IF(ISERROR(MATCH(PV$1,'CSC Mitre'!BV$1:BV$220,0)),"",VLOOKUP(PV$1,'Tactic Recode'!$A$1:$B$547,2,FALSE))</f>
        <v/>
      </c>
      <c r="PW75" t="str">
        <f>IF(ISERROR(MATCH(PW$1,'CSC Mitre'!BV$1:BV$220,0)),"",VLOOKUP(PW$1,'Tactic Recode'!$A$1:$B$547,2,FALSE))</f>
        <v/>
      </c>
      <c r="PX75" t="str">
        <f>IF(ISERROR(MATCH(PX$1,'CSC Mitre'!BV$1:BV$220,0)),"",VLOOKUP(PX$1,'Tactic Recode'!$A$1:$B$547,2,FALSE))</f>
        <v/>
      </c>
      <c r="PY75" t="str">
        <f>IF(ISERROR(MATCH(PY$1,'CSC Mitre'!BV$1:BV$220,0)),"",VLOOKUP(PY$1,'Tactic Recode'!$A$1:$B$547,2,FALSE))</f>
        <v/>
      </c>
      <c r="PZ75" t="str">
        <f>IF(ISERROR(MATCH(PZ$1,'CSC Mitre'!BV$1:BV$220,0)),"",VLOOKUP(PZ$1,'Tactic Recode'!$A$1:$B$547,2,FALSE))</f>
        <v/>
      </c>
      <c r="QA75" t="str">
        <f>IF(ISERROR(MATCH(QA$1,'CSC Mitre'!BV$1:BV$220,0)),"",VLOOKUP(QA$1,'Tactic Recode'!$A$1:$B$547,2,FALSE))</f>
        <v/>
      </c>
      <c r="QB75" t="str">
        <f>IF(ISERROR(MATCH(QB$1,'CSC Mitre'!BV$1:BV$220,0)),"",VLOOKUP(QB$1,'Tactic Recode'!$A$1:$B$547,2,FALSE))</f>
        <v/>
      </c>
      <c r="QC75" t="str">
        <f>IF(ISERROR(MATCH(QC$1,'CSC Mitre'!BV$1:BV$220,0)),"",VLOOKUP(QC$1,'Tactic Recode'!$A$1:$B$547,2,FALSE))</f>
        <v/>
      </c>
      <c r="QD75" t="str">
        <f>IF(ISERROR(MATCH(QD$1,'CSC Mitre'!BV$1:BV$220,0)),"",VLOOKUP(QD$1,'Tactic Recode'!$A$1:$B$547,2,FALSE))</f>
        <v/>
      </c>
      <c r="QE75" t="str">
        <f>IF(ISERROR(MATCH(QE$1,'CSC Mitre'!BV$1:BV$220,0)),"",VLOOKUP(QE$1,'Tactic Recode'!$A$1:$B$547,2,FALSE))</f>
        <v/>
      </c>
      <c r="QF75" t="str">
        <f>IF(ISERROR(MATCH(QF$1,'CSC Mitre'!BV$1:BV$220,0)),"",VLOOKUP(QF$1,'Tactic Recode'!$A$1:$B$547,2,FALSE))</f>
        <v/>
      </c>
      <c r="QG75" t="str">
        <f>IF(ISERROR(MATCH(QG$1,'CSC Mitre'!BV$1:BV$220,0)),"",VLOOKUP(QG$1,'Tactic Recode'!$A$1:$B$547,2,FALSE))</f>
        <v/>
      </c>
      <c r="QH75" t="str">
        <f>IF(ISERROR(MATCH(QH$1,'CSC Mitre'!BV$1:BV$220,0)),"",VLOOKUP(QH$1,'Tactic Recode'!$A$1:$B$547,2,FALSE))</f>
        <v/>
      </c>
      <c r="QI75" t="str">
        <f>IF(ISERROR(MATCH(QI$1,'CSC Mitre'!BV$1:BV$220,0)),"",VLOOKUP(QI$1,'Tactic Recode'!$A$1:$B$547,2,FALSE))</f>
        <v/>
      </c>
      <c r="QJ75" t="str">
        <f>IF(ISERROR(MATCH(QJ$1,'CSC Mitre'!BV$1:BV$220,0)),"",VLOOKUP(QJ$1,'Tactic Recode'!$A$1:$B$547,2,FALSE))</f>
        <v/>
      </c>
      <c r="QK75" t="str">
        <f>IF(ISERROR(MATCH(QK$1,'CSC Mitre'!BV$1:BV$220,0)),"",VLOOKUP(QK$1,'Tactic Recode'!$A$1:$B$547,2,FALSE))</f>
        <v/>
      </c>
      <c r="QL75" t="str">
        <f>IF(ISERROR(MATCH(QL$1,'CSC Mitre'!BV$1:BV$220,0)),"",VLOOKUP(QL$1,'Tactic Recode'!$A$1:$B$547,2,FALSE))</f>
        <v/>
      </c>
      <c r="QM75" t="str">
        <f>IF(ISERROR(MATCH(QM$1,'CSC Mitre'!BV$1:BV$220,0)),"",VLOOKUP(QM$1,'Tactic Recode'!$A$1:$B$547,2,FALSE))</f>
        <v/>
      </c>
      <c r="QN75" t="str">
        <f>IF(ISERROR(MATCH(QN$1,'CSC Mitre'!BV$1:BV$220,0)),"",VLOOKUP(QN$1,'Tactic Recode'!$A$1:$B$547,2,FALSE))</f>
        <v/>
      </c>
      <c r="QO75" t="str">
        <f>IF(ISERROR(MATCH(QO$1,'CSC Mitre'!BV$1:BV$220,0)),"",VLOOKUP(QO$1,'Tactic Recode'!$A$1:$B$547,2,FALSE))</f>
        <v/>
      </c>
      <c r="QP75" t="str">
        <f>IF(ISERROR(MATCH(QP$1,'CSC Mitre'!BV$1:BV$220,0)),"",VLOOKUP(QP$1,'Tactic Recode'!$A$1:$B$547,2,FALSE))</f>
        <v/>
      </c>
      <c r="QQ75" t="str">
        <f>IF(ISERROR(MATCH(QQ$1,'CSC Mitre'!BV$1:BV$220,0)),"",VLOOKUP(QQ$1,'Tactic Recode'!$A$1:$B$547,2,FALSE))</f>
        <v/>
      </c>
      <c r="QR75" t="str">
        <f>IF(ISERROR(MATCH(QR$1,'CSC Mitre'!BV$1:BV$220,0)),"",VLOOKUP(QR$1,'Tactic Recode'!$A$1:$B$547,2,FALSE))</f>
        <v/>
      </c>
      <c r="QS75" t="str">
        <f>IF(ISERROR(MATCH(QS$1,'CSC Mitre'!BV$1:BV$220,0)),"",VLOOKUP(QS$1,'Tactic Recode'!$A$1:$B$547,2,FALSE))</f>
        <v/>
      </c>
      <c r="QT75" t="str">
        <f>IF(ISERROR(MATCH(QT$1,'CSC Mitre'!BV$1:BV$220,0)),"",VLOOKUP(QT$1,'Tactic Recode'!$A$1:$B$547,2,FALSE))</f>
        <v/>
      </c>
      <c r="QU75" t="str">
        <f>IF(ISERROR(MATCH(QU$1,'CSC Mitre'!BV$1:BV$220,0)),"",VLOOKUP(QU$1,'Tactic Recode'!$A$1:$B$547,2,FALSE))</f>
        <v/>
      </c>
      <c r="QV75" t="str">
        <f>IF(ISERROR(MATCH(QV$1,'CSC Mitre'!BV$1:BV$220,0)),"",VLOOKUP(QV$1,'Tactic Recode'!$A$1:$B$547,2,FALSE))</f>
        <v/>
      </c>
      <c r="QW75" t="str">
        <f>IF(ISERROR(MATCH(QW$1,'CSC Mitre'!BV$1:BV$220,0)),"",VLOOKUP(QW$1,'Tactic Recode'!$A$1:$B$547,2,FALSE))</f>
        <v/>
      </c>
      <c r="QX75" t="str">
        <f>IF(ISERROR(MATCH(QX$1,'CSC Mitre'!BV$1:BV$220,0)),"",VLOOKUP(QX$1,'Tactic Recode'!$A$1:$B$547,2,FALSE))</f>
        <v/>
      </c>
      <c r="QY75" t="str">
        <f>IF(ISERROR(MATCH(QY$1,'CSC Mitre'!BV$1:BV$220,0)),"",VLOOKUP(QY$1,'Tactic Recode'!$A$1:$B$547,2,FALSE))</f>
        <v/>
      </c>
      <c r="QZ75" t="str">
        <f>IF(ISERROR(MATCH(QZ$1,'CSC Mitre'!BV$1:BV$220,0)),"",VLOOKUP(QZ$1,'Tactic Recode'!$A$1:$B$547,2,FALSE))</f>
        <v/>
      </c>
      <c r="RA75" t="str">
        <f>IF(ISERROR(MATCH(RA$1,'CSC Mitre'!BV$1:BV$220,0)),"",VLOOKUP(RA$1,'Tactic Recode'!$A$1:$B$547,2,FALSE))</f>
        <v/>
      </c>
      <c r="RB75" t="str">
        <f>IF(ISERROR(MATCH(RB$1,'CSC Mitre'!BV$1:BV$220,0)),"",VLOOKUP(RB$1,'Tactic Recode'!$A$1:$B$547,2,FALSE))</f>
        <v/>
      </c>
      <c r="RC75" t="str">
        <f>IF(ISERROR(MATCH(RC$1,'CSC Mitre'!BV$1:BV$220,0)),"",VLOOKUP(RC$1,'Tactic Recode'!$A$1:$B$547,2,FALSE))</f>
        <v/>
      </c>
      <c r="RD75" t="str">
        <f>IF(ISERROR(MATCH(RD$1,'CSC Mitre'!BV$1:BV$220,0)),"",VLOOKUP(RD$1,'Tactic Recode'!$A$1:$B$547,2,FALSE))</f>
        <v/>
      </c>
      <c r="RE75" t="str">
        <f>IF(ISERROR(MATCH(RE$1,'CSC Mitre'!BV$1:BV$220,0)),"",VLOOKUP(RE$1,'Tactic Recode'!$A$1:$B$547,2,FALSE))</f>
        <v/>
      </c>
      <c r="RF75" t="str">
        <f>IF(ISERROR(MATCH(RF$1,'CSC Mitre'!BV$1:BV$220,0)),"",VLOOKUP(RF$1,'Tactic Recode'!$A$1:$B$547,2,FALSE))</f>
        <v/>
      </c>
      <c r="RG75" t="str">
        <f>IF(ISERROR(MATCH(RG$1,'CSC Mitre'!BV$1:BV$220,0)),"",VLOOKUP(RG$1,'Tactic Recode'!$A$1:$B$547,2,FALSE))</f>
        <v/>
      </c>
      <c r="RH75" t="str">
        <f>IF(ISERROR(MATCH(RH$1,'CSC Mitre'!BV$1:BV$220,0)),"",VLOOKUP(RH$1,'Tactic Recode'!$A$1:$B$547,2,FALSE))</f>
        <v/>
      </c>
      <c r="RI75" t="str">
        <f>IF(ISERROR(MATCH(RI$1,'CSC Mitre'!BV$1:BV$220,0)),"",VLOOKUP(RI$1,'Tactic Recode'!$A$1:$B$547,2,FALSE))</f>
        <v/>
      </c>
      <c r="RJ75" t="str">
        <f>IF(ISERROR(MATCH(RJ$1,'CSC Mitre'!BV$1:BV$220,0)),"",VLOOKUP(RJ$1,'Tactic Recode'!$A$1:$B$547,2,FALSE))</f>
        <v/>
      </c>
      <c r="RK75" t="str">
        <f>IF(ISERROR(MATCH(RK$1,'CSC Mitre'!BV$1:BV$220,0)),"",VLOOKUP(RK$1,'Tactic Recode'!$A$1:$B$547,2,FALSE))</f>
        <v/>
      </c>
      <c r="RL75" t="str">
        <f>IF(ISERROR(MATCH(RL$1,'CSC Mitre'!BV$1:BV$220,0)),"",VLOOKUP(RL$1,'Tactic Recode'!$A$1:$B$547,2,FALSE))</f>
        <v/>
      </c>
      <c r="RM75" t="str">
        <f>IF(ISERROR(MATCH(RM$1,'CSC Mitre'!BV$1:BV$220,0)),"",VLOOKUP(RM$1,'Tactic Recode'!$A$1:$B$547,2,FALSE))</f>
        <v/>
      </c>
      <c r="RN75" t="str">
        <f>IF(ISERROR(MATCH(RN$1,'CSC Mitre'!BV$1:BV$220,0)),"",VLOOKUP(RN$1,'Tactic Recode'!$A$1:$B$547,2,FALSE))</f>
        <v/>
      </c>
      <c r="RO75" t="str">
        <f>IF(ISERROR(MATCH(RO$1,'CSC Mitre'!BV$1:BV$220,0)),"",VLOOKUP(RO$1,'Tactic Recode'!$A$1:$B$547,2,FALSE))</f>
        <v/>
      </c>
      <c r="RP75" t="str">
        <f>IF(ISERROR(MATCH(RP$1,'CSC Mitre'!BV$1:BV$220,0)),"",VLOOKUP(RP$1,'Tactic Recode'!$A$1:$B$547,2,FALSE))</f>
        <v/>
      </c>
      <c r="RQ75" t="str">
        <f>IF(ISERROR(MATCH(RQ$1,'CSC Mitre'!BV$1:BV$220,0)),"",VLOOKUP(RQ$1,'Tactic Recode'!$A$1:$B$547,2,FALSE))</f>
        <v/>
      </c>
      <c r="RR75" t="str">
        <f>IF(ISERROR(MATCH(RR$1,'CSC Mitre'!BV$1:BV$220,0)),"",VLOOKUP(RR$1,'Tactic Recode'!$A$1:$B$547,2,FALSE))</f>
        <v/>
      </c>
      <c r="RS75" t="str">
        <f>IF(ISERROR(MATCH(RS$1,'CSC Mitre'!BV$1:BV$220,0)),"",VLOOKUP(RS$1,'Tactic Recode'!$A$1:$B$547,2,FALSE))</f>
        <v/>
      </c>
      <c r="RT75" t="str">
        <f>IF(ISERROR(MATCH(RT$1,'CSC Mitre'!BV$1:BV$220,0)),"",VLOOKUP(RT$1,'Tactic Recode'!$A$1:$B$547,2,FALSE))</f>
        <v/>
      </c>
      <c r="RU75" t="str">
        <f>IF(ISERROR(MATCH(RU$1,'CSC Mitre'!BV$1:BV$220,0)),"",VLOOKUP(RU$1,'Tactic Recode'!$A$1:$B$547,2,FALSE))</f>
        <v/>
      </c>
      <c r="RV75" t="str">
        <f>IF(ISERROR(MATCH(RV$1,'CSC Mitre'!BV$1:BV$220,0)),"",VLOOKUP(RV$1,'Tactic Recode'!$A$1:$B$547,2,FALSE))</f>
        <v/>
      </c>
      <c r="RW75" t="str">
        <f>IF(ISERROR(MATCH(RW$1,'CSC Mitre'!BV$1:BV$220,0)),"",VLOOKUP(RW$1,'Tactic Recode'!$A$1:$B$547,2,FALSE))</f>
        <v/>
      </c>
      <c r="RX75" t="str">
        <f>IF(ISERROR(MATCH(RX$1,'CSC Mitre'!BV$1:BV$220,0)),"",VLOOKUP(RX$1,'Tactic Recode'!$A$1:$B$547,2,FALSE))</f>
        <v/>
      </c>
      <c r="RY75" t="str">
        <f>IF(ISERROR(MATCH(RY$1,'CSC Mitre'!BV$1:BV$220,0)),"",VLOOKUP(RY$1,'Tactic Recode'!$A$1:$B$547,2,FALSE))</f>
        <v/>
      </c>
      <c r="RZ75" t="str">
        <f>IF(ISERROR(MATCH(RZ$1,'CSC Mitre'!BV$1:BV$220,0)),"",VLOOKUP(RZ$1,'Tactic Recode'!$A$1:$B$547,2,FALSE))</f>
        <v/>
      </c>
      <c r="SA75" t="str">
        <f>IF(ISERROR(MATCH(SA$1,'CSC Mitre'!BV$1:BV$220,0)),"",VLOOKUP(SA$1,'Tactic Recode'!$A$1:$B$547,2,FALSE))</f>
        <v/>
      </c>
      <c r="SB75" t="str">
        <f>IF(ISERROR(MATCH(SB$1,'CSC Mitre'!BV$1:BV$220,0)),"",VLOOKUP(SB$1,'Tactic Recode'!$A$1:$B$547,2,FALSE))</f>
        <v/>
      </c>
      <c r="SC75" t="str">
        <f>IF(ISERROR(MATCH(SC$1,'CSC Mitre'!BV$1:BV$220,0)),"",VLOOKUP(SC$1,'Tactic Recode'!$A$1:$B$547,2,FALSE))</f>
        <v/>
      </c>
      <c r="SD75" t="str">
        <f>IF(ISERROR(MATCH(SD$1,'CSC Mitre'!BV$1:BV$220,0)),"",VLOOKUP(SD$1,'Tactic Recode'!$A$1:$B$547,2,FALSE))</f>
        <v/>
      </c>
      <c r="SE75" t="str">
        <f>IF(ISERROR(MATCH(SE$1,'CSC Mitre'!BV$1:BV$220,0)),"",VLOOKUP(SE$1,'Tactic Recode'!$A$1:$B$547,2,FALSE))</f>
        <v/>
      </c>
      <c r="SF75" t="str">
        <f>IF(ISERROR(MATCH(SF$1,'CSC Mitre'!BV$1:BV$220,0)),"",VLOOKUP(SF$1,'Tactic Recode'!$A$1:$B$547,2,FALSE))</f>
        <v/>
      </c>
      <c r="SG75" t="str">
        <f>IF(ISERROR(MATCH(SG$1,'CSC Mitre'!BV$1:BV$220,0)),"",VLOOKUP(SG$1,'Tactic Recode'!$A$1:$B$547,2,FALSE))</f>
        <v/>
      </c>
      <c r="SH75" t="str">
        <f>IF(ISERROR(MATCH(SH$1,'CSC Mitre'!BV$1:BV$220,0)),"",VLOOKUP(SH$1,'Tactic Recode'!$A$1:$B$547,2,FALSE))</f>
        <v/>
      </c>
      <c r="SI75" t="str">
        <f>IF(ISERROR(MATCH(SI$1,'CSC Mitre'!BV$1:BV$220,0)),"",VLOOKUP(SI$1,'Tactic Recode'!$A$1:$B$547,2,FALSE))</f>
        <v/>
      </c>
      <c r="SJ75" t="str">
        <f>IF(ISERROR(MATCH(SJ$1,'CSC Mitre'!BV$1:BV$220,0)),"",VLOOKUP(SJ$1,'Tactic Recode'!$A$1:$B$547,2,FALSE))</f>
        <v/>
      </c>
      <c r="SK75" t="str">
        <f>IF(ISERROR(MATCH(SK$1,'CSC Mitre'!BV$1:BV$220,0)),"",VLOOKUP(SK$1,'Tactic Recode'!$A$1:$B$547,2,FALSE))</f>
        <v/>
      </c>
      <c r="SL75" t="str">
        <f>IF(ISERROR(MATCH(SL$1,'CSC Mitre'!BV$1:BV$220,0)),"",VLOOKUP(SL$1,'Tactic Recode'!$A$1:$B$547,2,FALSE))</f>
        <v/>
      </c>
      <c r="SM75" t="str">
        <f>IF(ISERROR(MATCH(SM$1,'CSC Mitre'!BV$1:BV$220,0)),"",VLOOKUP(SM$1,'Tactic Recode'!$A$1:$B$547,2,FALSE))</f>
        <v/>
      </c>
      <c r="SN75" t="str">
        <f>IF(ISERROR(MATCH(SN$1,'CSC Mitre'!BV$1:BV$220,0)),"",VLOOKUP(SN$1,'Tactic Recode'!$A$1:$B$547,2,FALSE))</f>
        <v/>
      </c>
      <c r="SO75" t="str">
        <f>IF(ISERROR(MATCH(SO$1,'CSC Mitre'!BV$1:BV$220,0)),"",VLOOKUP(SO$1,'Tactic Recode'!$A$1:$B$547,2,FALSE))</f>
        <v/>
      </c>
      <c r="SP75" t="str">
        <f>IF(ISERROR(MATCH(SP$1,'CSC Mitre'!BV$1:BV$220,0)),"",VLOOKUP(SP$1,'Tactic Recode'!$A$1:$B$547,2,FALSE))</f>
        <v/>
      </c>
      <c r="SQ75" t="str">
        <f>IF(ISERROR(MATCH(SQ$1,'CSC Mitre'!BV$1:BV$220,0)),"",VLOOKUP(SQ$1,'Tactic Recode'!$A$1:$B$547,2,FALSE))</f>
        <v/>
      </c>
      <c r="SR75" t="str">
        <f>IF(ISERROR(MATCH(SR$1,'CSC Mitre'!BV$1:BV$220,0)),"",VLOOKUP(SR$1,'Tactic Recode'!$A$1:$B$547,2,FALSE))</f>
        <v/>
      </c>
      <c r="SS75" t="str">
        <f>IF(ISERROR(MATCH(SS$1,'CSC Mitre'!BV$1:BV$220,0)),"",VLOOKUP(SS$1,'Tactic Recode'!$A$1:$B$547,2,FALSE))</f>
        <v/>
      </c>
      <c r="ST75" t="str">
        <f>IF(ISERROR(MATCH(ST$1,'CSC Mitre'!BV$1:BV$220,0)),"",VLOOKUP(ST$1,'Tactic Recode'!$A$1:$B$547,2,FALSE))</f>
        <v/>
      </c>
      <c r="SU75" t="str">
        <f>IF(ISERROR(MATCH(SU$1,'CSC Mitre'!BV$1:BV$220,0)),"",VLOOKUP(SU$1,'Tactic Recode'!$A$1:$B$547,2,FALSE))</f>
        <v/>
      </c>
      <c r="SV75" t="str">
        <f>IF(ISERROR(MATCH(SV$1,'CSC Mitre'!BV$1:BV$220,0)),"",VLOOKUP(SV$1,'Tactic Recode'!$A$1:$B$547,2,FALSE))</f>
        <v/>
      </c>
      <c r="SW75" t="str">
        <f>IF(ISERROR(MATCH(SW$1,'CSC Mitre'!BV$1:BV$220,0)),"",VLOOKUP(SW$1,'Tactic Recode'!$A$1:$B$547,2,FALSE))</f>
        <v/>
      </c>
      <c r="SX75" t="str">
        <f>IF(ISERROR(MATCH(SX$1,'CSC Mitre'!BV$1:BV$220,0)),"",VLOOKUP(SX$1,'Tactic Recode'!$A$1:$B$547,2,FALSE))</f>
        <v/>
      </c>
      <c r="SY75" t="str">
        <f>IF(ISERROR(MATCH(SY$1,'CSC Mitre'!BV$1:BV$220,0)),"",VLOOKUP(SY$1,'Tactic Recode'!$A$1:$B$547,2,FALSE))</f>
        <v/>
      </c>
      <c r="SZ75" t="str">
        <f>IF(ISERROR(MATCH(SZ$1,'CSC Mitre'!BV$1:BV$220,0)),"",VLOOKUP(SZ$1,'Tactic Recode'!$A$1:$B$547,2,FALSE))</f>
        <v/>
      </c>
      <c r="TA75" t="str">
        <f>IF(ISERROR(MATCH(TA$1,'CSC Mitre'!BV$1:BV$220,0)),"",VLOOKUP(TA$1,'Tactic Recode'!$A$1:$B$547,2,FALSE))</f>
        <v/>
      </c>
      <c r="TB75" t="str">
        <f>IF(ISERROR(MATCH(TB$1,'CSC Mitre'!BV$1:BV$220,0)),"",VLOOKUP(TB$1,'Tactic Recode'!$A$1:$B$547,2,FALSE))</f>
        <v/>
      </c>
      <c r="TC75" t="str">
        <f>IF(ISERROR(MATCH(TC$1,'CSC Mitre'!BV$1:BV$220,0)),"",VLOOKUP(TC$1,'Tactic Recode'!$A$1:$B$547,2,FALSE))</f>
        <v/>
      </c>
      <c r="TD75" t="str">
        <f>IF(ISERROR(MATCH(TD$1,'CSC Mitre'!BV$1:BV$220,0)),"",VLOOKUP(TD$1,'Tactic Recode'!$A$1:$B$547,2,FALSE))</f>
        <v/>
      </c>
      <c r="TE75" t="str">
        <f>IF(ISERROR(MATCH(TE$1,'CSC Mitre'!BV$1:BV$220,0)),"",VLOOKUP(TE$1,'Tactic Recode'!$A$1:$B$547,2,FALSE))</f>
        <v/>
      </c>
      <c r="TF75" t="str">
        <f>IF(ISERROR(MATCH(TF$1,'CSC Mitre'!BV$1:BV$220,0)),"",VLOOKUP(TF$1,'Tactic Recode'!$A$1:$B$547,2,FALSE))</f>
        <v/>
      </c>
      <c r="TG75" t="str">
        <f>IF(ISERROR(MATCH(TG$1,'CSC Mitre'!BV$1:BV$220,0)),"",VLOOKUP(TG$1,'Tactic Recode'!$A$1:$B$547,2,FALSE))</f>
        <v/>
      </c>
      <c r="TH75" t="str">
        <f>IF(ISERROR(MATCH(TH$1,'CSC Mitre'!BV$1:BV$220,0)),"",VLOOKUP(TH$1,'Tactic Recode'!$A$1:$B$547,2,FALSE))</f>
        <v/>
      </c>
      <c r="TI75" t="str">
        <f>IF(ISERROR(MATCH(TI$1,'CSC Mitre'!BV$1:BV$220,0)),"",VLOOKUP(TI$1,'Tactic Recode'!$A$1:$B$547,2,FALSE))</f>
        <v/>
      </c>
      <c r="TJ75" t="str">
        <f>IF(ISERROR(MATCH(TJ$1,'CSC Mitre'!BV$1:BV$220,0)),"",VLOOKUP(TJ$1,'Tactic Recode'!$A$1:$B$547,2,FALSE))</f>
        <v/>
      </c>
      <c r="TK75" t="str">
        <f>IF(ISERROR(MATCH(TK$1,'CSC Mitre'!BV$1:BV$220,0)),"",VLOOKUP(TK$1,'Tactic Recode'!$A$1:$B$547,2,FALSE))</f>
        <v/>
      </c>
      <c r="TL75" t="str">
        <f>IF(ISERROR(MATCH(TL$1,'CSC Mitre'!BV$1:BV$220,0)),"",VLOOKUP(TL$1,'Tactic Recode'!$A$1:$B$547,2,FALSE))</f>
        <v/>
      </c>
      <c r="TM75" t="str">
        <f>IF(ISERROR(MATCH(TM$1,'CSC Mitre'!BV$1:BV$220,0)),"",VLOOKUP(TM$1,'Tactic Recode'!$A$1:$B$547,2,FALSE))</f>
        <v/>
      </c>
      <c r="TN75" t="str">
        <f>IF(ISERROR(MATCH(TN$1,'CSC Mitre'!BV$1:BV$220,0)),"",VLOOKUP(TN$1,'Tactic Recode'!$A$1:$B$547,2,FALSE))</f>
        <v/>
      </c>
      <c r="TO75" t="str">
        <f>IF(ISERROR(MATCH(TO$1,'CSC Mitre'!BV$1:BV$220,0)),"",VLOOKUP(TO$1,'Tactic Recode'!$A$1:$B$547,2,FALSE))</f>
        <v/>
      </c>
      <c r="TP75" t="str">
        <f>IF(ISERROR(MATCH(TP$1,'CSC Mitre'!BV$1:BV$220,0)),"",VLOOKUP(TP$1,'Tactic Recode'!$A$1:$B$547,2,FALSE))</f>
        <v/>
      </c>
      <c r="TQ75" t="str">
        <f>IF(ISERROR(MATCH(TQ$1,'CSC Mitre'!BV$1:BV$220,0)),"",VLOOKUP(TQ$1,'Tactic Recode'!$A$1:$B$547,2,FALSE))</f>
        <v/>
      </c>
      <c r="TR75" t="str">
        <f>IF(ISERROR(MATCH(TR$1,'CSC Mitre'!BV$1:BV$220,0)),"",VLOOKUP(TR$1,'Tactic Recode'!$A$1:$B$547,2,FALSE))</f>
        <v/>
      </c>
      <c r="TS75" t="str">
        <f>IF(ISERROR(MATCH(TS$1,'CSC Mitre'!BV$1:BV$220,0)),"",VLOOKUP(TS$1,'Tactic Recode'!$A$1:$B$547,2,FALSE))</f>
        <v/>
      </c>
      <c r="TT75" t="str">
        <f>IF(ISERROR(MATCH(TT$1,'CSC Mitre'!BV$1:BV$220,0)),"",VLOOKUP(TT$1,'Tactic Recode'!$A$1:$B$547,2,FALSE))</f>
        <v/>
      </c>
      <c r="TU75" t="str">
        <f>IF(ISERROR(MATCH(TU$1,'CSC Mitre'!BV$1:BV$220,0)),"",VLOOKUP(TU$1,'Tactic Recode'!$A$1:$B$547,2,FALSE))</f>
        <v/>
      </c>
      <c r="TV75" t="str">
        <f>IF(ISERROR(MATCH(TV$1,'CSC Mitre'!BV$1:BV$220,0)),"",VLOOKUP(TV$1,'Tactic Recode'!$A$1:$B$547,2,FALSE))</f>
        <v/>
      </c>
      <c r="TW75" t="str">
        <f>IF(ISERROR(MATCH(TW$1,'CSC Mitre'!BV$1:BV$220,0)),"",VLOOKUP(TW$1,'Tactic Recode'!$A$1:$B$547,2,FALSE))</f>
        <v/>
      </c>
      <c r="TX75" t="str">
        <f>IF(ISERROR(MATCH(TX$1,'CSC Mitre'!BV$1:BV$220,0)),"",VLOOKUP(TX$1,'Tactic Recode'!$A$1:$B$547,2,FALSE))</f>
        <v/>
      </c>
      <c r="TY75" t="str">
        <f>IF(ISERROR(MATCH(TY$1,'CSC Mitre'!BV$1:BV$220,0)),"",VLOOKUP(TY$1,'Tactic Recode'!$A$1:$B$547,2,FALSE))</f>
        <v/>
      </c>
      <c r="TZ75" t="str">
        <f>IF(ISERROR(MATCH(TZ$1,'CSC Mitre'!BV$1:BV$220,0)),"",VLOOKUP(TZ$1,'Tactic Recode'!$A$1:$B$547,2,FALSE))</f>
        <v/>
      </c>
      <c r="UA75" t="str">
        <f>IF(ISERROR(MATCH(UA$1,'CSC Mitre'!BV$1:BV$220,0)),"",VLOOKUP(UA$1,'Tactic Recode'!$A$1:$B$547,2,FALSE))</f>
        <v/>
      </c>
      <c r="UB75" t="str">
        <f>IF(ISERROR(MATCH(UB$1,'CSC Mitre'!BV$1:BV$220,0)),"",VLOOKUP(UB$1,'Tactic Recode'!$A$1:$B$547,2,FALSE))</f>
        <v/>
      </c>
    </row>
    <row r="76" spans="1:548" x14ac:dyDescent="0.25">
      <c r="A76" s="59" t="s">
        <v>472</v>
      </c>
      <c r="B76" t="str">
        <f>IF(ISERROR(MATCH(B$1,'CSC Mitre'!BW$1:BW$220,0)),"",VLOOKUP(B$1,'Tactic Recode'!$A$1:$B$547,2,FALSE))</f>
        <v/>
      </c>
      <c r="C76" t="str">
        <f>IF(ISERROR(MATCH(C$1,'CSC Mitre'!BW$1:BW$220,0)),"",VLOOKUP(C$1,'Tactic Recode'!$A$1:$B$547,2,FALSE))</f>
        <v/>
      </c>
      <c r="D76" t="str">
        <f>IF(ISERROR(MATCH(D$1,'CSC Mitre'!BW$1:BW$220,0)),"",VLOOKUP(D$1,'Tactic Recode'!$A$1:$B$547,2,FALSE))</f>
        <v/>
      </c>
      <c r="E76" t="str">
        <f>IF(ISERROR(MATCH(E$1,'CSC Mitre'!BW$1:BW$220,0)),"",VLOOKUP(E$1,'Tactic Recode'!$A$1:$B$547,2,FALSE))</f>
        <v/>
      </c>
      <c r="F76" t="str">
        <f>IF(ISERROR(MATCH(F$1,'CSC Mitre'!BW$1:BW$220,0)),"",VLOOKUP(F$1,'Tactic Recode'!$A$1:$B$547,2,FALSE))</f>
        <v/>
      </c>
      <c r="G76" t="str">
        <f>IF(ISERROR(MATCH(G$1,'CSC Mitre'!BW$1:BW$220,0)),"",VLOOKUP(G$1,'Tactic Recode'!$A$1:$B$547,2,FALSE))</f>
        <v/>
      </c>
      <c r="H76" t="str">
        <f>IF(ISERROR(MATCH(H$1,'CSC Mitre'!BW$1:BW$220,0)),"",VLOOKUP(H$1,'Tactic Recode'!$A$1:$B$547,2,FALSE))</f>
        <v/>
      </c>
      <c r="I76" t="str">
        <f>IF(ISERROR(MATCH(I$1,'CSC Mitre'!BW$1:BW$220,0)),"",VLOOKUP(I$1,'Tactic Recode'!$A$1:$B$547,2,FALSE))</f>
        <v/>
      </c>
      <c r="J76" t="str">
        <f>IF(ISERROR(MATCH(J$1,'CSC Mitre'!BW$1:BW$220,0)),"",VLOOKUP(J$1,'Tactic Recode'!$A$1:$B$547,2,FALSE))</f>
        <v/>
      </c>
      <c r="K76" t="str">
        <f>IF(ISERROR(MATCH(K$1,'CSC Mitre'!BW$1:BW$220,0)),"",VLOOKUP(K$1,'Tactic Recode'!$A$1:$B$547,2,FALSE))</f>
        <v/>
      </c>
      <c r="L76" t="str">
        <f>IF(ISERROR(MATCH(L$1,'CSC Mitre'!BW$1:BW$220,0)),"",VLOOKUP(L$1,'Tactic Recode'!$A$1:$B$547,2,FALSE))</f>
        <v/>
      </c>
      <c r="M76" t="str">
        <f>IF(ISERROR(MATCH(M$1,'CSC Mitre'!BW$1:BW$220,0)),"",VLOOKUP(M$1,'Tactic Recode'!$A$1:$B$547,2,FALSE))</f>
        <v/>
      </c>
      <c r="N76" t="str">
        <f>IF(ISERROR(MATCH(N$1,'CSC Mitre'!BW$1:BW$220,0)),"",VLOOKUP(N$1,'Tactic Recode'!$A$1:$B$547,2,FALSE))</f>
        <v/>
      </c>
      <c r="O76" t="str">
        <f>IF(ISERROR(MATCH(O$1,'CSC Mitre'!BW$1:BW$220,0)),"",VLOOKUP(O$1,'Tactic Recode'!$A$1:$B$547,2,FALSE))</f>
        <v/>
      </c>
      <c r="P76" t="str">
        <f>IF(ISERROR(MATCH(P$1,'CSC Mitre'!BW$1:BW$220,0)),"",VLOOKUP(P$1,'Tactic Recode'!$A$1:$B$547,2,FALSE))</f>
        <v/>
      </c>
      <c r="Q76" t="str">
        <f>IF(ISERROR(MATCH(Q$1,'CSC Mitre'!BW$1:BW$220,0)),"",VLOOKUP(Q$1,'Tactic Recode'!$A$1:$B$547,2,FALSE))</f>
        <v/>
      </c>
      <c r="R76" t="str">
        <f>IF(ISERROR(MATCH(R$1,'CSC Mitre'!BW$1:BW$220,0)),"",VLOOKUP(R$1,'Tactic Recode'!$A$1:$B$547,2,FALSE))</f>
        <v/>
      </c>
      <c r="S76" t="str">
        <f>IF(ISERROR(MATCH(S$1,'CSC Mitre'!BW$1:BW$220,0)),"",VLOOKUP(S$1,'Tactic Recode'!$A$1:$B$547,2,FALSE))</f>
        <v/>
      </c>
      <c r="T76" t="str">
        <f>IF(ISERROR(MATCH(T$1,'CSC Mitre'!BW$1:BW$220,0)),"",VLOOKUP(T$1,'Tactic Recode'!$A$1:$B$547,2,FALSE))</f>
        <v/>
      </c>
      <c r="U76" t="str">
        <f>IF(ISERROR(MATCH(U$1,'CSC Mitre'!BW$1:BW$220,0)),"",VLOOKUP(U$1,'Tactic Recode'!$A$1:$B$547,2,FALSE))</f>
        <v/>
      </c>
      <c r="V76" t="str">
        <f>IF(ISERROR(MATCH(V$1,'CSC Mitre'!BW$1:BW$220,0)),"",VLOOKUP(V$1,'Tactic Recode'!$A$1:$B$547,2,FALSE))</f>
        <v/>
      </c>
      <c r="W76" t="str">
        <f>IF(ISERROR(MATCH(W$1,'CSC Mitre'!BW$1:BW$220,0)),"",VLOOKUP(W$1,'Tactic Recode'!$A$1:$B$547,2,FALSE))</f>
        <v/>
      </c>
      <c r="X76" t="str">
        <f>IF(ISERROR(MATCH(X$1,'CSC Mitre'!BW$1:BW$220,0)),"",VLOOKUP(X$1,'Tactic Recode'!$A$1:$B$547,2,FALSE))</f>
        <v/>
      </c>
      <c r="Y76" t="str">
        <f>IF(ISERROR(MATCH(Y$1,'CSC Mitre'!BW$1:BW$220,0)),"",VLOOKUP(Y$1,'Tactic Recode'!$A$1:$B$547,2,FALSE))</f>
        <v/>
      </c>
      <c r="Z76" t="str">
        <f>IF(ISERROR(MATCH(Z$1,'CSC Mitre'!BW$1:BW$220,0)),"",VLOOKUP(Z$1,'Tactic Recode'!$A$1:$B$547,2,FALSE))</f>
        <v/>
      </c>
      <c r="AA76" t="str">
        <f>IF(ISERROR(MATCH(AA$1,'CSC Mitre'!BW$1:BW$220,0)),"",VLOOKUP(AA$1,'Tactic Recode'!$A$1:$B$547,2,FALSE))</f>
        <v/>
      </c>
      <c r="AB76" t="str">
        <f>IF(ISERROR(MATCH(AB$1,'CSC Mitre'!BW$1:BW$220,0)),"",VLOOKUP(AB$1,'Tactic Recode'!$A$1:$B$547,2,FALSE))</f>
        <v/>
      </c>
      <c r="AC76" t="str">
        <f>IF(ISERROR(MATCH(AC$1,'CSC Mitre'!BW$1:BW$220,0)),"",VLOOKUP(AC$1,'Tactic Recode'!$A$1:$B$547,2,FALSE))</f>
        <v/>
      </c>
      <c r="AD76" t="str">
        <f>IF(ISERROR(MATCH(AD$1,'CSC Mitre'!BW$1:BW$220,0)),"",VLOOKUP(AD$1,'Tactic Recode'!$A$1:$B$547,2,FALSE))</f>
        <v/>
      </c>
      <c r="AE76" t="str">
        <f>IF(ISERROR(MATCH(AE$1,'CSC Mitre'!BW$1:BW$220,0)),"",VLOOKUP(AE$1,'Tactic Recode'!$A$1:$B$547,2,FALSE))</f>
        <v/>
      </c>
      <c r="AF76" t="str">
        <f>IF(ISERROR(MATCH(AF$1,'CSC Mitre'!BW$1:BW$220,0)),"",VLOOKUP(AF$1,'Tactic Recode'!$A$1:$B$547,2,FALSE))</f>
        <v/>
      </c>
      <c r="AG76" t="str">
        <f>IF(ISERROR(MATCH(AG$1,'CSC Mitre'!BW$1:BW$220,0)),"",VLOOKUP(AG$1,'Tactic Recode'!$A$1:$B$547,2,FALSE))</f>
        <v/>
      </c>
      <c r="AH76" t="str">
        <f>IF(ISERROR(MATCH(AH$1,'CSC Mitre'!BW$1:BW$220,0)),"",VLOOKUP(AH$1,'Tactic Recode'!$A$1:$B$547,2,FALSE))</f>
        <v/>
      </c>
      <c r="AI76" t="str">
        <f>IF(ISERROR(MATCH(AI$1,'CSC Mitre'!BW$1:BW$220,0)),"",VLOOKUP(AI$1,'Tactic Recode'!$A$1:$B$547,2,FALSE))</f>
        <v/>
      </c>
      <c r="AJ76" t="str">
        <f>IF(ISERROR(MATCH(AJ$1,'CSC Mitre'!BW$1:BW$220,0)),"",VLOOKUP(AJ$1,'Tactic Recode'!$A$1:$B$547,2,FALSE))</f>
        <v/>
      </c>
      <c r="AK76" t="str">
        <f>IF(ISERROR(MATCH(AK$1,'CSC Mitre'!BW$1:BW$220,0)),"",VLOOKUP(AK$1,'Tactic Recode'!$A$1:$B$547,2,FALSE))</f>
        <v/>
      </c>
      <c r="AL76" t="str">
        <f>IF(ISERROR(MATCH(AL$1,'CSC Mitre'!BW$1:BW$220,0)),"",VLOOKUP(AL$1,'Tactic Recode'!$A$1:$B$547,2,FALSE))</f>
        <v/>
      </c>
      <c r="AM76" t="str">
        <f>IF(ISERROR(MATCH(AM$1,'CSC Mitre'!BW$1:BW$220,0)),"",VLOOKUP(AM$1,'Tactic Recode'!$A$1:$B$547,2,FALSE))</f>
        <v/>
      </c>
      <c r="AN76" t="str">
        <f>IF(ISERROR(MATCH(AN$1,'CSC Mitre'!BW$1:BW$220,0)),"",VLOOKUP(AN$1,'Tactic Recode'!$A$1:$B$547,2,FALSE))</f>
        <v/>
      </c>
      <c r="AO76" t="str">
        <f>IF(ISERROR(MATCH(AO$1,'CSC Mitre'!BW$1:BW$220,0)),"",VLOOKUP(AO$1,'Tactic Recode'!$A$1:$B$547,2,FALSE))</f>
        <v/>
      </c>
      <c r="AP76" t="str">
        <f>IF(ISERROR(MATCH(AP$1,'CSC Mitre'!BW$1:BW$220,0)),"",VLOOKUP(AP$1,'Tactic Recode'!$A$1:$B$547,2,FALSE))</f>
        <v/>
      </c>
      <c r="AQ76" t="str">
        <f>IF(ISERROR(MATCH(AQ$1,'CSC Mitre'!BW$1:BW$220,0)),"",VLOOKUP(AQ$1,'Tactic Recode'!$A$1:$B$547,2,FALSE))</f>
        <v/>
      </c>
      <c r="AR76" t="str">
        <f>IF(ISERROR(MATCH(AR$1,'CSC Mitre'!BW$1:BW$220,0)),"",VLOOKUP(AR$1,'Tactic Recode'!$A$1:$B$547,2,FALSE))</f>
        <v/>
      </c>
      <c r="AS76" t="str">
        <f>IF(ISERROR(MATCH(AS$1,'CSC Mitre'!BW$1:BW$220,0)),"",VLOOKUP(AS$1,'Tactic Recode'!$A$1:$B$547,2,FALSE))</f>
        <v/>
      </c>
      <c r="AT76" t="str">
        <f>IF(ISERROR(MATCH(AT$1,'CSC Mitre'!BW$1:BW$220,0)),"",VLOOKUP(AT$1,'Tactic Recode'!$A$1:$B$547,2,FALSE))</f>
        <v/>
      </c>
      <c r="AU76" t="str">
        <f>IF(ISERROR(MATCH(AU$1,'CSC Mitre'!BW$1:BW$220,0)),"",VLOOKUP(AU$1,'Tactic Recode'!$A$1:$B$547,2,FALSE))</f>
        <v/>
      </c>
      <c r="AV76" t="str">
        <f>IF(ISERROR(MATCH(AV$1,'CSC Mitre'!BW$1:BW$220,0)),"",VLOOKUP(AV$1,'Tactic Recode'!$A$1:$B$547,2,FALSE))</f>
        <v/>
      </c>
      <c r="AW76" t="str">
        <f>IF(ISERROR(MATCH(AW$1,'CSC Mitre'!BW$1:BW$220,0)),"",VLOOKUP(AW$1,'Tactic Recode'!$A$1:$B$547,2,FALSE))</f>
        <v/>
      </c>
      <c r="AX76" t="str">
        <f>IF(ISERROR(MATCH(AX$1,'CSC Mitre'!BW$1:BW$220,0)),"",VLOOKUP(AX$1,'Tactic Recode'!$A$1:$B$547,2,FALSE))</f>
        <v/>
      </c>
      <c r="AY76" t="str">
        <f>IF(ISERROR(MATCH(AY$1,'CSC Mitre'!BW$1:BW$220,0)),"",VLOOKUP(AY$1,'Tactic Recode'!$A$1:$B$547,2,FALSE))</f>
        <v/>
      </c>
      <c r="AZ76" t="str">
        <f>IF(ISERROR(MATCH(AZ$1,'CSC Mitre'!BW$1:BW$220,0)),"",VLOOKUP(AZ$1,'Tactic Recode'!$A$1:$B$547,2,FALSE))</f>
        <v/>
      </c>
      <c r="BA76" t="str">
        <f>IF(ISERROR(MATCH(BA$1,'CSC Mitre'!BW$1:BW$220,0)),"",VLOOKUP(BA$1,'Tactic Recode'!$A$1:$B$547,2,FALSE))</f>
        <v/>
      </c>
      <c r="BB76" t="str">
        <f>IF(ISERROR(MATCH(BB$1,'CSC Mitre'!BW$1:BW$220,0)),"",VLOOKUP(BB$1,'Tactic Recode'!$A$1:$B$547,2,FALSE))</f>
        <v/>
      </c>
      <c r="BC76" t="str">
        <f>IF(ISERROR(MATCH(BC$1,'CSC Mitre'!BW$1:BW$220,0)),"",VLOOKUP(BC$1,'Tactic Recode'!$A$1:$B$547,2,FALSE))</f>
        <v/>
      </c>
      <c r="BD76" t="str">
        <f>IF(ISERROR(MATCH(BD$1,'CSC Mitre'!BW$1:BW$220,0)),"",VLOOKUP(BD$1,'Tactic Recode'!$A$1:$B$547,2,FALSE))</f>
        <v/>
      </c>
      <c r="BE76" t="str">
        <f>IF(ISERROR(MATCH(BE$1,'CSC Mitre'!BW$1:BW$220,0)),"",VLOOKUP(BE$1,'Tactic Recode'!$A$1:$B$547,2,FALSE))</f>
        <v/>
      </c>
      <c r="BF76" t="str">
        <f>IF(ISERROR(MATCH(BF$1,'CSC Mitre'!BW$1:BW$220,0)),"",VLOOKUP(BF$1,'Tactic Recode'!$A$1:$B$547,2,FALSE))</f>
        <v/>
      </c>
      <c r="BG76" t="str">
        <f>IF(ISERROR(MATCH(BG$1,'CSC Mitre'!BW$1:BW$220,0)),"",VLOOKUP(BG$1,'Tactic Recode'!$A$1:$B$547,2,FALSE))</f>
        <v/>
      </c>
      <c r="BH76" t="str">
        <f>IF(ISERROR(MATCH(BH$1,'CSC Mitre'!BW$1:BW$220,0)),"",VLOOKUP(BH$1,'Tactic Recode'!$A$1:$B$547,2,FALSE))</f>
        <v/>
      </c>
      <c r="BI76" t="str">
        <f>IF(ISERROR(MATCH(BI$1,'CSC Mitre'!BW$1:BW$220,0)),"",VLOOKUP(BI$1,'Tactic Recode'!$A$1:$B$547,2,FALSE))</f>
        <v/>
      </c>
      <c r="BJ76" t="str">
        <f>IF(ISERROR(MATCH(BJ$1,'CSC Mitre'!BW$1:BW$220,0)),"",VLOOKUP(BJ$1,'Tactic Recode'!$A$1:$B$547,2,FALSE))</f>
        <v/>
      </c>
      <c r="BK76" t="str">
        <f>IF(ISERROR(MATCH(BK$1,'CSC Mitre'!BW$1:BW$220,0)),"",VLOOKUP(BK$1,'Tactic Recode'!$A$1:$B$547,2,FALSE))</f>
        <v/>
      </c>
      <c r="BL76" t="str">
        <f>IF(ISERROR(MATCH(BL$1,'CSC Mitre'!BW$1:BW$220,0)),"",VLOOKUP(BL$1,'Tactic Recode'!$A$1:$B$547,2,FALSE))</f>
        <v/>
      </c>
      <c r="BM76" t="str">
        <f>IF(ISERROR(MATCH(BM$1,'CSC Mitre'!BW$1:BW$220,0)),"",VLOOKUP(BM$1,'Tactic Recode'!$A$1:$B$547,2,FALSE))</f>
        <v/>
      </c>
      <c r="BN76" t="str">
        <f>IF(ISERROR(MATCH(BN$1,'CSC Mitre'!BW$1:BW$220,0)),"",VLOOKUP(BN$1,'Tactic Recode'!$A$1:$B$547,2,FALSE))</f>
        <v/>
      </c>
      <c r="BO76" t="str">
        <f>IF(ISERROR(MATCH(BO$1,'CSC Mitre'!BW$1:BW$220,0)),"",VLOOKUP(BO$1,'Tactic Recode'!$A$1:$B$547,2,FALSE))</f>
        <v/>
      </c>
      <c r="BP76" t="str">
        <f>IF(ISERROR(MATCH(BP$1,'CSC Mitre'!BW$1:BW$220,0)),"",VLOOKUP(BP$1,'Tactic Recode'!$A$1:$B$547,2,FALSE))</f>
        <v/>
      </c>
      <c r="BQ76" t="str">
        <f>IF(ISERROR(MATCH(BQ$1,'CSC Mitre'!BW$1:BW$220,0)),"",VLOOKUP(BQ$1,'Tactic Recode'!$A$1:$B$547,2,FALSE))</f>
        <v/>
      </c>
      <c r="BR76" t="str">
        <f>IF(ISERROR(MATCH(BR$1,'CSC Mitre'!BW$1:BW$220,0)),"",VLOOKUP(BR$1,'Tactic Recode'!$A$1:$B$547,2,FALSE))</f>
        <v/>
      </c>
      <c r="BS76" t="str">
        <f>IF(ISERROR(MATCH(BS$1,'CSC Mitre'!BW$1:BW$220,0)),"",VLOOKUP(BS$1,'Tactic Recode'!$A$1:$B$547,2,FALSE))</f>
        <v/>
      </c>
      <c r="BT76" t="str">
        <f>IF(ISERROR(MATCH(BT$1,'CSC Mitre'!BW$1:BW$220,0)),"",VLOOKUP(BT$1,'Tactic Recode'!$A$1:$B$547,2,FALSE))</f>
        <v/>
      </c>
      <c r="BU76" t="str">
        <f>IF(ISERROR(MATCH(BU$1,'CSC Mitre'!BW$1:BW$220,0)),"",VLOOKUP(BU$1,'Tactic Recode'!$A$1:$B$547,2,FALSE))</f>
        <v/>
      </c>
      <c r="BV76" t="str">
        <f>IF(ISERROR(MATCH(BV$1,'CSC Mitre'!BW$1:BW$220,0)),"",VLOOKUP(BV$1,'Tactic Recode'!$A$1:$B$547,2,FALSE))</f>
        <v/>
      </c>
      <c r="BW76" t="str">
        <f>IF(ISERROR(MATCH(BW$1,'CSC Mitre'!BW$1:BW$220,0)),"",VLOOKUP(BW$1,'Tactic Recode'!$A$1:$B$547,2,FALSE))</f>
        <v/>
      </c>
      <c r="BX76" t="str">
        <f>IF(ISERROR(MATCH(BX$1,'CSC Mitre'!BW$1:BW$220,0)),"",VLOOKUP(BX$1,'Tactic Recode'!$A$1:$B$547,2,FALSE))</f>
        <v/>
      </c>
      <c r="BY76" t="str">
        <f>IF(ISERROR(MATCH(BY$1,'CSC Mitre'!BW$1:BW$220,0)),"",VLOOKUP(BY$1,'Tactic Recode'!$A$1:$B$547,2,FALSE))</f>
        <v/>
      </c>
      <c r="BZ76" t="str">
        <f>IF(ISERROR(MATCH(BZ$1,'CSC Mitre'!BW$1:BW$220,0)),"",VLOOKUP(BZ$1,'Tactic Recode'!$A$1:$B$547,2,FALSE))</f>
        <v/>
      </c>
      <c r="CA76" t="str">
        <f>IF(ISERROR(MATCH(CA$1,'CSC Mitre'!BW$1:BW$220,0)),"",VLOOKUP(CA$1,'Tactic Recode'!$A$1:$B$547,2,FALSE))</f>
        <v/>
      </c>
      <c r="CB76" t="str">
        <f>IF(ISERROR(MATCH(CB$1,'CSC Mitre'!BW$1:BW$220,0)),"",VLOOKUP(CB$1,'Tactic Recode'!$A$1:$B$547,2,FALSE))</f>
        <v/>
      </c>
      <c r="CC76" t="str">
        <f>IF(ISERROR(MATCH(CC$1,'CSC Mitre'!BW$1:BW$220,0)),"",VLOOKUP(CC$1,'Tactic Recode'!$A$1:$B$547,2,FALSE))</f>
        <v/>
      </c>
      <c r="CD76" t="str">
        <f>IF(ISERROR(MATCH(CD$1,'CSC Mitre'!BW$1:BW$220,0)),"",VLOOKUP(CD$1,'Tactic Recode'!$A$1:$B$547,2,FALSE))</f>
        <v/>
      </c>
      <c r="CE76" t="str">
        <f>IF(ISERROR(MATCH(CE$1,'CSC Mitre'!BW$1:BW$220,0)),"",VLOOKUP(CE$1,'Tactic Recode'!$A$1:$B$547,2,FALSE))</f>
        <v/>
      </c>
      <c r="CF76" t="str">
        <f>IF(ISERROR(MATCH(CF$1,'CSC Mitre'!BW$1:BW$220,0)),"",VLOOKUP(CF$1,'Tactic Recode'!$A$1:$B$547,2,FALSE))</f>
        <v/>
      </c>
      <c r="CG76" t="str">
        <f>IF(ISERROR(MATCH(CG$1,'CSC Mitre'!BW$1:BW$220,0)),"",VLOOKUP(CG$1,'Tactic Recode'!$A$1:$B$547,2,FALSE))</f>
        <v/>
      </c>
      <c r="CH76" t="str">
        <f>IF(ISERROR(MATCH(CH$1,'CSC Mitre'!BW$1:BW$220,0)),"",VLOOKUP(CH$1,'Tactic Recode'!$A$1:$B$547,2,FALSE))</f>
        <v/>
      </c>
      <c r="CI76" t="str">
        <f>IF(ISERROR(MATCH(CI$1,'CSC Mitre'!BW$1:BW$220,0)),"",VLOOKUP(CI$1,'Tactic Recode'!$A$1:$B$547,2,FALSE))</f>
        <v/>
      </c>
      <c r="CJ76" t="str">
        <f>IF(ISERROR(MATCH(CJ$1,'CSC Mitre'!BW$1:BW$220,0)),"",VLOOKUP(CJ$1,'Tactic Recode'!$A$1:$B$547,2,FALSE))</f>
        <v/>
      </c>
      <c r="CK76" t="str">
        <f>IF(ISERROR(MATCH(CK$1,'CSC Mitre'!BW$1:BW$220,0)),"",VLOOKUP(CK$1,'Tactic Recode'!$A$1:$B$547,2,FALSE))</f>
        <v/>
      </c>
      <c r="CL76" t="str">
        <f>IF(ISERROR(MATCH(CL$1,'CSC Mitre'!BW$1:BW$220,0)),"",VLOOKUP(CL$1,'Tactic Recode'!$A$1:$B$547,2,FALSE))</f>
        <v/>
      </c>
      <c r="CM76" t="str">
        <f>IF(ISERROR(MATCH(CM$1,'CSC Mitre'!BW$1:BW$220,0)),"",VLOOKUP(CM$1,'Tactic Recode'!$A$1:$B$547,2,FALSE))</f>
        <v/>
      </c>
      <c r="CN76" t="str">
        <f>IF(ISERROR(MATCH(CN$1,'CSC Mitre'!BW$1:BW$220,0)),"",VLOOKUP(CN$1,'Tactic Recode'!$A$1:$B$547,2,FALSE))</f>
        <v/>
      </c>
      <c r="CO76" t="str">
        <f>IF(ISERROR(MATCH(CO$1,'CSC Mitre'!BW$1:BW$220,0)),"",VLOOKUP(CO$1,'Tactic Recode'!$A$1:$B$547,2,FALSE))</f>
        <v/>
      </c>
      <c r="CP76" t="str">
        <f>IF(ISERROR(MATCH(CP$1,'CSC Mitre'!BW$1:BW$220,0)),"",VLOOKUP(CP$1,'Tactic Recode'!$A$1:$B$547,2,FALSE))</f>
        <v/>
      </c>
      <c r="CQ76" t="str">
        <f>IF(ISERROR(MATCH(CQ$1,'CSC Mitre'!BW$1:BW$220,0)),"",VLOOKUP(CQ$1,'Tactic Recode'!$A$1:$B$547,2,FALSE))</f>
        <v/>
      </c>
      <c r="CR76" t="str">
        <f>IF(ISERROR(MATCH(CR$1,'CSC Mitre'!BW$1:BW$220,0)),"",VLOOKUP(CR$1,'Tactic Recode'!$A$1:$B$547,2,FALSE))</f>
        <v/>
      </c>
      <c r="CS76" t="str">
        <f>IF(ISERROR(MATCH(CS$1,'CSC Mitre'!BW$1:BW$220,0)),"",VLOOKUP(CS$1,'Tactic Recode'!$A$1:$B$547,2,FALSE))</f>
        <v/>
      </c>
      <c r="CT76" t="str">
        <f>IF(ISERROR(MATCH(CT$1,'CSC Mitre'!BW$1:BW$220,0)),"",VLOOKUP(CT$1,'Tactic Recode'!$A$1:$B$547,2,FALSE))</f>
        <v/>
      </c>
      <c r="CU76" t="str">
        <f>IF(ISERROR(MATCH(CU$1,'CSC Mitre'!BW$1:BW$220,0)),"",VLOOKUP(CU$1,'Tactic Recode'!$A$1:$B$547,2,FALSE))</f>
        <v/>
      </c>
      <c r="CV76" t="str">
        <f>IF(ISERROR(MATCH(CV$1,'CSC Mitre'!BW$1:BW$220,0)),"",VLOOKUP(CV$1,'Tactic Recode'!$A$1:$B$547,2,FALSE))</f>
        <v/>
      </c>
      <c r="CW76" t="str">
        <f>IF(ISERROR(MATCH(CW$1,'CSC Mitre'!BW$1:BW$220,0)),"",VLOOKUP(CW$1,'Tactic Recode'!$A$1:$B$547,2,FALSE))</f>
        <v/>
      </c>
      <c r="CX76" t="str">
        <f>IF(ISERROR(MATCH(CX$1,'CSC Mitre'!BW$1:BW$220,0)),"",VLOOKUP(CX$1,'Tactic Recode'!$A$1:$B$547,2,FALSE))</f>
        <v/>
      </c>
      <c r="CY76" t="str">
        <f>IF(ISERROR(MATCH(CY$1,'CSC Mitre'!BW$1:BW$220,0)),"",VLOOKUP(CY$1,'Tactic Recode'!$A$1:$B$547,2,FALSE))</f>
        <v/>
      </c>
      <c r="CZ76" t="str">
        <f>IF(ISERROR(MATCH(CZ$1,'CSC Mitre'!BW$1:BW$220,0)),"",VLOOKUP(CZ$1,'Tactic Recode'!$A$1:$B$547,2,FALSE))</f>
        <v/>
      </c>
      <c r="DA76" t="str">
        <f>IF(ISERROR(MATCH(DA$1,'CSC Mitre'!BW$1:BW$220,0)),"",VLOOKUP(DA$1,'Tactic Recode'!$A$1:$B$547,2,FALSE))</f>
        <v/>
      </c>
      <c r="DB76" t="str">
        <f>IF(ISERROR(MATCH(DB$1,'CSC Mitre'!BW$1:BW$220,0)),"",VLOOKUP(DB$1,'Tactic Recode'!$A$1:$B$547,2,FALSE))</f>
        <v/>
      </c>
      <c r="DC76" t="str">
        <f>IF(ISERROR(MATCH(DC$1,'CSC Mitre'!BW$1:BW$220,0)),"",VLOOKUP(DC$1,'Tactic Recode'!$A$1:$B$547,2,FALSE))</f>
        <v/>
      </c>
      <c r="DD76" t="str">
        <f>IF(ISERROR(MATCH(DD$1,'CSC Mitre'!BW$1:BW$220,0)),"",VLOOKUP(DD$1,'Tactic Recode'!$A$1:$B$547,2,FALSE))</f>
        <v/>
      </c>
      <c r="DE76" t="str">
        <f>IF(ISERROR(MATCH(DE$1,'CSC Mitre'!BW$1:BW$220,0)),"",VLOOKUP(DE$1,'Tactic Recode'!$A$1:$B$547,2,FALSE))</f>
        <v/>
      </c>
      <c r="DF76" t="str">
        <f>IF(ISERROR(MATCH(DF$1,'CSC Mitre'!BW$1:BW$220,0)),"",VLOOKUP(DF$1,'Tactic Recode'!$A$1:$B$547,2,FALSE))</f>
        <v/>
      </c>
      <c r="DG76" t="str">
        <f>IF(ISERROR(MATCH(DG$1,'CSC Mitre'!BW$1:BW$220,0)),"",VLOOKUP(DG$1,'Tactic Recode'!$A$1:$B$547,2,FALSE))</f>
        <v/>
      </c>
      <c r="DH76" t="str">
        <f>IF(ISERROR(MATCH(DH$1,'CSC Mitre'!BW$1:BW$220,0)),"",VLOOKUP(DH$1,'Tactic Recode'!$A$1:$B$547,2,FALSE))</f>
        <v/>
      </c>
      <c r="DI76" t="str">
        <f>IF(ISERROR(MATCH(DI$1,'CSC Mitre'!BW$1:BW$220,0)),"",VLOOKUP(DI$1,'Tactic Recode'!$A$1:$B$547,2,FALSE))</f>
        <v/>
      </c>
      <c r="DJ76" t="str">
        <f>IF(ISERROR(MATCH(DJ$1,'CSC Mitre'!BW$1:BW$220,0)),"",VLOOKUP(DJ$1,'Tactic Recode'!$A$1:$B$547,2,FALSE))</f>
        <v/>
      </c>
      <c r="DK76" t="str">
        <f>IF(ISERROR(MATCH(DK$1,'CSC Mitre'!BW$1:BW$220,0)),"",VLOOKUP(DK$1,'Tactic Recode'!$A$1:$B$547,2,FALSE))</f>
        <v/>
      </c>
      <c r="DL76" t="str">
        <f>IF(ISERROR(MATCH(DL$1,'CSC Mitre'!BW$1:BW$220,0)),"",VLOOKUP(DL$1,'Tactic Recode'!$A$1:$B$547,2,FALSE))</f>
        <v/>
      </c>
      <c r="DM76" t="str">
        <f>IF(ISERROR(MATCH(DM$1,'CSC Mitre'!BW$1:BW$220,0)),"",VLOOKUP(DM$1,'Tactic Recode'!$A$1:$B$547,2,FALSE))</f>
        <v/>
      </c>
      <c r="DN76" t="str">
        <f>IF(ISERROR(MATCH(DN$1,'CSC Mitre'!BW$1:BW$220,0)),"",VLOOKUP(DN$1,'Tactic Recode'!$A$1:$B$547,2,FALSE))</f>
        <v/>
      </c>
      <c r="DO76" t="str">
        <f>IF(ISERROR(MATCH(DO$1,'CSC Mitre'!BW$1:BW$220,0)),"",VLOOKUP(DO$1,'Tactic Recode'!$A$1:$B$547,2,FALSE))</f>
        <v/>
      </c>
      <c r="DP76" t="str">
        <f>IF(ISERROR(MATCH(DP$1,'CSC Mitre'!BW$1:BW$220,0)),"",VLOOKUP(DP$1,'Tactic Recode'!$A$1:$B$547,2,FALSE))</f>
        <v/>
      </c>
      <c r="DQ76" t="str">
        <f>IF(ISERROR(MATCH(DQ$1,'CSC Mitre'!BW$1:BW$220,0)),"",VLOOKUP(DQ$1,'Tactic Recode'!$A$1:$B$547,2,FALSE))</f>
        <v/>
      </c>
      <c r="DR76" t="str">
        <f>IF(ISERROR(MATCH(DR$1,'CSC Mitre'!BW$1:BW$220,0)),"",VLOOKUP(DR$1,'Tactic Recode'!$A$1:$B$547,2,FALSE))</f>
        <v/>
      </c>
      <c r="DS76" t="str">
        <f>IF(ISERROR(MATCH(DS$1,'CSC Mitre'!BW$1:BW$220,0)),"",VLOOKUP(DS$1,'Tactic Recode'!$A$1:$B$547,2,FALSE))</f>
        <v/>
      </c>
      <c r="DT76" t="str">
        <f>IF(ISERROR(MATCH(DT$1,'CSC Mitre'!BW$1:BW$220,0)),"",VLOOKUP(DT$1,'Tactic Recode'!$A$1:$B$547,2,FALSE))</f>
        <v/>
      </c>
      <c r="DU76" t="str">
        <f>IF(ISERROR(MATCH(DU$1,'CSC Mitre'!BW$1:BW$220,0)),"",VLOOKUP(DU$1,'Tactic Recode'!$A$1:$B$547,2,FALSE))</f>
        <v/>
      </c>
      <c r="DV76" t="str">
        <f>IF(ISERROR(MATCH(DV$1,'CSC Mitre'!BW$1:BW$220,0)),"",VLOOKUP(DV$1,'Tactic Recode'!$A$1:$B$547,2,FALSE))</f>
        <v/>
      </c>
      <c r="DW76" t="str">
        <f>IF(ISERROR(MATCH(DW$1,'CSC Mitre'!BW$1:BW$220,0)),"",VLOOKUP(DW$1,'Tactic Recode'!$A$1:$B$547,2,FALSE))</f>
        <v/>
      </c>
      <c r="DX76" t="str">
        <f>IF(ISERROR(MATCH(DX$1,'CSC Mitre'!BW$1:BW$220,0)),"",VLOOKUP(DX$1,'Tactic Recode'!$A$1:$B$547,2,FALSE))</f>
        <v/>
      </c>
      <c r="DY76" t="str">
        <f>IF(ISERROR(MATCH(DY$1,'CSC Mitre'!BW$1:BW$220,0)),"",VLOOKUP(DY$1,'Tactic Recode'!$A$1:$B$547,2,FALSE))</f>
        <v/>
      </c>
      <c r="DZ76" t="str">
        <f>IF(ISERROR(MATCH(DZ$1,'CSC Mitre'!BW$1:BW$220,0)),"",VLOOKUP(DZ$1,'Tactic Recode'!$A$1:$B$547,2,FALSE))</f>
        <v/>
      </c>
      <c r="EA76" t="str">
        <f>IF(ISERROR(MATCH(EA$1,'CSC Mitre'!BW$1:BW$220,0)),"",VLOOKUP(EA$1,'Tactic Recode'!$A$1:$B$547,2,FALSE))</f>
        <v/>
      </c>
      <c r="EB76" t="str">
        <f>IF(ISERROR(MATCH(EB$1,'CSC Mitre'!BW$1:BW$220,0)),"",VLOOKUP(EB$1,'Tactic Recode'!$A$1:$B$547,2,FALSE))</f>
        <v/>
      </c>
      <c r="EC76" t="str">
        <f>IF(ISERROR(MATCH(EC$1,'CSC Mitre'!BW$1:BW$220,0)),"",VLOOKUP(EC$1,'Tactic Recode'!$A$1:$B$547,2,FALSE))</f>
        <v/>
      </c>
      <c r="ED76" t="str">
        <f>IF(ISERROR(MATCH(ED$1,'CSC Mitre'!BW$1:BW$220,0)),"",VLOOKUP(ED$1,'Tactic Recode'!$A$1:$B$547,2,FALSE))</f>
        <v/>
      </c>
      <c r="EE76" t="str">
        <f>IF(ISERROR(MATCH(EE$1,'CSC Mitre'!BW$1:BW$220,0)),"",VLOOKUP(EE$1,'Tactic Recode'!$A$1:$B$547,2,FALSE))</f>
        <v/>
      </c>
      <c r="EF76" t="str">
        <f>IF(ISERROR(MATCH(EF$1,'CSC Mitre'!BW$1:BW$220,0)),"",VLOOKUP(EF$1,'Tactic Recode'!$A$1:$B$547,2,FALSE))</f>
        <v/>
      </c>
      <c r="EG76" t="str">
        <f>IF(ISERROR(MATCH(EG$1,'CSC Mitre'!BW$1:BW$220,0)),"",VLOOKUP(EG$1,'Tactic Recode'!$A$1:$B$547,2,FALSE))</f>
        <v/>
      </c>
      <c r="EH76" t="str">
        <f>IF(ISERROR(MATCH(EH$1,'CSC Mitre'!BW$1:BW$220,0)),"",VLOOKUP(EH$1,'Tactic Recode'!$A$1:$B$547,2,FALSE))</f>
        <v/>
      </c>
      <c r="EI76" t="str">
        <f>IF(ISERROR(MATCH(EI$1,'CSC Mitre'!BW$1:BW$220,0)),"",VLOOKUP(EI$1,'Tactic Recode'!$A$1:$B$547,2,FALSE))</f>
        <v/>
      </c>
      <c r="EJ76" t="str">
        <f>IF(ISERROR(MATCH(EJ$1,'CSC Mitre'!BW$1:BW$220,0)),"",VLOOKUP(EJ$1,'Tactic Recode'!$A$1:$B$547,2,FALSE))</f>
        <v/>
      </c>
      <c r="EK76" t="str">
        <f>IF(ISERROR(MATCH(EK$1,'CSC Mitre'!BW$1:BW$220,0)),"",VLOOKUP(EK$1,'Tactic Recode'!$A$1:$B$547,2,FALSE))</f>
        <v/>
      </c>
      <c r="EL76" t="str">
        <f>IF(ISERROR(MATCH(EL$1,'CSC Mitre'!BW$1:BW$220,0)),"",VLOOKUP(EL$1,'Tactic Recode'!$A$1:$B$547,2,FALSE))</f>
        <v/>
      </c>
      <c r="EM76" t="str">
        <f>IF(ISERROR(MATCH(EM$1,'CSC Mitre'!BW$1:BW$220,0)),"",VLOOKUP(EM$1,'Tactic Recode'!$A$1:$B$547,2,FALSE))</f>
        <v/>
      </c>
      <c r="EN76" t="str">
        <f>IF(ISERROR(MATCH(EN$1,'CSC Mitre'!BW$1:BW$220,0)),"",VLOOKUP(EN$1,'Tactic Recode'!$A$1:$B$547,2,FALSE))</f>
        <v/>
      </c>
      <c r="EO76" t="str">
        <f>IF(ISERROR(MATCH(EO$1,'CSC Mitre'!BW$1:BW$220,0)),"",VLOOKUP(EO$1,'Tactic Recode'!$A$1:$B$547,2,FALSE))</f>
        <v/>
      </c>
      <c r="EP76" t="str">
        <f>IF(ISERROR(MATCH(EP$1,'CSC Mitre'!BW$1:BW$220,0)),"",VLOOKUP(EP$1,'Tactic Recode'!$A$1:$B$547,2,FALSE))</f>
        <v/>
      </c>
      <c r="EQ76" t="str">
        <f>IF(ISERROR(MATCH(EQ$1,'CSC Mitre'!BW$1:BW$220,0)),"",VLOOKUP(EQ$1,'Tactic Recode'!$A$1:$B$547,2,FALSE))</f>
        <v/>
      </c>
      <c r="ER76" t="str">
        <f>IF(ISERROR(MATCH(ER$1,'CSC Mitre'!BW$1:BW$220,0)),"",VLOOKUP(ER$1,'Tactic Recode'!$A$1:$B$547,2,FALSE))</f>
        <v/>
      </c>
      <c r="ES76" t="str">
        <f>IF(ISERROR(MATCH(ES$1,'CSC Mitre'!BW$1:BW$220,0)),"",VLOOKUP(ES$1,'Tactic Recode'!$A$1:$B$547,2,FALSE))</f>
        <v/>
      </c>
      <c r="ET76" t="str">
        <f>IF(ISERROR(MATCH(ET$1,'CSC Mitre'!BW$1:BW$220,0)),"",VLOOKUP(ET$1,'Tactic Recode'!$A$1:$B$547,2,FALSE))</f>
        <v/>
      </c>
      <c r="EU76" t="str">
        <f>IF(ISERROR(MATCH(EU$1,'CSC Mitre'!BW$1:BW$220,0)),"",VLOOKUP(EU$1,'Tactic Recode'!$A$1:$B$547,2,FALSE))</f>
        <v/>
      </c>
      <c r="EV76" t="str">
        <f>IF(ISERROR(MATCH(EV$1,'CSC Mitre'!BW$1:BW$220,0)),"",VLOOKUP(EV$1,'Tactic Recode'!$A$1:$B$547,2,FALSE))</f>
        <v/>
      </c>
      <c r="EW76" t="str">
        <f>IF(ISERROR(MATCH(EW$1,'CSC Mitre'!BW$1:BW$220,0)),"",VLOOKUP(EW$1,'Tactic Recode'!$A$1:$B$547,2,FALSE))</f>
        <v/>
      </c>
      <c r="EX76" t="str">
        <f>IF(ISERROR(MATCH(EX$1,'CSC Mitre'!BW$1:BW$220,0)),"",VLOOKUP(EX$1,'Tactic Recode'!$A$1:$B$547,2,FALSE))</f>
        <v/>
      </c>
      <c r="EY76" t="str">
        <f>IF(ISERROR(MATCH(EY$1,'CSC Mitre'!BW$1:BW$220,0)),"",VLOOKUP(EY$1,'Tactic Recode'!$A$1:$B$547,2,FALSE))</f>
        <v/>
      </c>
      <c r="EZ76" t="str">
        <f>IF(ISERROR(MATCH(EZ$1,'CSC Mitre'!BW$1:BW$220,0)),"",VLOOKUP(EZ$1,'Tactic Recode'!$A$1:$B$547,2,FALSE))</f>
        <v/>
      </c>
      <c r="FA76" t="str">
        <f>IF(ISERROR(MATCH(FA$1,'CSC Mitre'!BW$1:BW$220,0)),"",VLOOKUP(FA$1,'Tactic Recode'!$A$1:$B$547,2,FALSE))</f>
        <v/>
      </c>
      <c r="FB76" t="str">
        <f>IF(ISERROR(MATCH(FB$1,'CSC Mitre'!BW$1:BW$220,0)),"",VLOOKUP(FB$1,'Tactic Recode'!$A$1:$B$547,2,FALSE))</f>
        <v/>
      </c>
      <c r="FC76" t="str">
        <f>IF(ISERROR(MATCH(FC$1,'CSC Mitre'!BW$1:BW$220,0)),"",VLOOKUP(FC$1,'Tactic Recode'!$A$1:$B$547,2,FALSE))</f>
        <v/>
      </c>
      <c r="FD76" t="str">
        <f>IF(ISERROR(MATCH(FD$1,'CSC Mitre'!BW$1:BW$220,0)),"",VLOOKUP(FD$1,'Tactic Recode'!$A$1:$B$547,2,FALSE))</f>
        <v/>
      </c>
      <c r="FE76" t="str">
        <f>IF(ISERROR(MATCH(FE$1,'CSC Mitre'!BW$1:BW$220,0)),"",VLOOKUP(FE$1,'Tactic Recode'!$A$1:$B$547,2,FALSE))</f>
        <v/>
      </c>
      <c r="FF76" t="str">
        <f>IF(ISERROR(MATCH(FF$1,'CSC Mitre'!BW$1:BW$220,0)),"",VLOOKUP(FF$1,'Tactic Recode'!$A$1:$B$547,2,FALSE))</f>
        <v/>
      </c>
      <c r="FG76" t="str">
        <f>IF(ISERROR(MATCH(FG$1,'CSC Mitre'!BW$1:BW$220,0)),"",VLOOKUP(FG$1,'Tactic Recode'!$A$1:$B$547,2,FALSE))</f>
        <v/>
      </c>
      <c r="FH76" t="str">
        <f>IF(ISERROR(MATCH(FH$1,'CSC Mitre'!BW$1:BW$220,0)),"",VLOOKUP(FH$1,'Tactic Recode'!$A$1:$B$547,2,FALSE))</f>
        <v/>
      </c>
      <c r="FI76" t="str">
        <f>IF(ISERROR(MATCH(FI$1,'CSC Mitre'!BW$1:BW$220,0)),"",VLOOKUP(FI$1,'Tactic Recode'!$A$1:$B$547,2,FALSE))</f>
        <v/>
      </c>
      <c r="FJ76" t="str">
        <f>IF(ISERROR(MATCH(FJ$1,'CSC Mitre'!BW$1:BW$220,0)),"",VLOOKUP(FJ$1,'Tactic Recode'!$A$1:$B$547,2,FALSE))</f>
        <v/>
      </c>
      <c r="FK76" t="str">
        <f>IF(ISERROR(MATCH(FK$1,'CSC Mitre'!BW$1:BW$220,0)),"",VLOOKUP(FK$1,'Tactic Recode'!$A$1:$B$547,2,FALSE))</f>
        <v/>
      </c>
      <c r="FL76" t="str">
        <f>IF(ISERROR(MATCH(FL$1,'CSC Mitre'!BW$1:BW$220,0)),"",VLOOKUP(FL$1,'Tactic Recode'!$A$1:$B$547,2,FALSE))</f>
        <v/>
      </c>
      <c r="FM76" t="str">
        <f>IF(ISERROR(MATCH(FM$1,'CSC Mitre'!BW$1:BW$220,0)),"",VLOOKUP(FM$1,'Tactic Recode'!$A$1:$B$547,2,FALSE))</f>
        <v/>
      </c>
      <c r="FN76" t="str">
        <f>IF(ISERROR(MATCH(FN$1,'CSC Mitre'!BW$1:BW$220,0)),"",VLOOKUP(FN$1,'Tactic Recode'!$A$1:$B$547,2,FALSE))</f>
        <v/>
      </c>
      <c r="FO76" t="str">
        <f>IF(ISERROR(MATCH(FO$1,'CSC Mitre'!BW$1:BW$220,0)),"",VLOOKUP(FO$1,'Tactic Recode'!$A$1:$B$547,2,FALSE))</f>
        <v/>
      </c>
      <c r="FP76" t="str">
        <f>IF(ISERROR(MATCH(FP$1,'CSC Mitre'!BW$1:BW$220,0)),"",VLOOKUP(FP$1,'Tactic Recode'!$A$1:$B$547,2,FALSE))</f>
        <v/>
      </c>
      <c r="FQ76" t="str">
        <f>IF(ISERROR(MATCH(FQ$1,'CSC Mitre'!BW$1:BW$220,0)),"",VLOOKUP(FQ$1,'Tactic Recode'!$A$1:$B$547,2,FALSE))</f>
        <v/>
      </c>
      <c r="FR76" t="str">
        <f>IF(ISERROR(MATCH(FR$1,'CSC Mitre'!BW$1:BW$220,0)),"",VLOOKUP(FR$1,'Tactic Recode'!$A$1:$B$547,2,FALSE))</f>
        <v/>
      </c>
      <c r="FS76" t="str">
        <f>IF(ISERROR(MATCH(FS$1,'CSC Mitre'!BW$1:BW$220,0)),"",VLOOKUP(FS$1,'Tactic Recode'!$A$1:$B$547,2,FALSE))</f>
        <v/>
      </c>
      <c r="FT76" t="str">
        <f>IF(ISERROR(MATCH(FT$1,'CSC Mitre'!BW$1:BW$220,0)),"",VLOOKUP(FT$1,'Tactic Recode'!$A$1:$B$547,2,FALSE))</f>
        <v/>
      </c>
      <c r="FU76" t="str">
        <f>IF(ISERROR(MATCH(FU$1,'CSC Mitre'!BW$1:BW$220,0)),"",VLOOKUP(FU$1,'Tactic Recode'!$A$1:$B$547,2,FALSE))</f>
        <v/>
      </c>
      <c r="FV76" t="str">
        <f>IF(ISERROR(MATCH(FV$1,'CSC Mitre'!BW$1:BW$220,0)),"",VLOOKUP(FV$1,'Tactic Recode'!$A$1:$B$547,2,FALSE))</f>
        <v/>
      </c>
      <c r="FW76" t="str">
        <f>IF(ISERROR(MATCH(FW$1,'CSC Mitre'!BW$1:BW$220,0)),"",VLOOKUP(FW$1,'Tactic Recode'!$A$1:$B$547,2,FALSE))</f>
        <v/>
      </c>
      <c r="FX76" t="str">
        <f>IF(ISERROR(MATCH(FX$1,'CSC Mitre'!BW$1:BW$220,0)),"",VLOOKUP(FX$1,'Tactic Recode'!$A$1:$B$547,2,FALSE))</f>
        <v/>
      </c>
      <c r="FY76" t="str">
        <f>IF(ISERROR(MATCH(FY$1,'CSC Mitre'!BW$1:BW$220,0)),"",VLOOKUP(FY$1,'Tactic Recode'!$A$1:$B$547,2,FALSE))</f>
        <v/>
      </c>
      <c r="FZ76" t="str">
        <f>IF(ISERROR(MATCH(FZ$1,'CSC Mitre'!BW$1:BW$220,0)),"",VLOOKUP(FZ$1,'Tactic Recode'!$A$1:$B$547,2,FALSE))</f>
        <v/>
      </c>
      <c r="GA76" t="str">
        <f>IF(ISERROR(MATCH(GA$1,'CSC Mitre'!BW$1:BW$220,0)),"",VLOOKUP(GA$1,'Tactic Recode'!$A$1:$B$547,2,FALSE))</f>
        <v/>
      </c>
      <c r="GB76" t="str">
        <f>IF(ISERROR(MATCH(GB$1,'CSC Mitre'!BW$1:BW$220,0)),"",VLOOKUP(GB$1,'Tactic Recode'!$A$1:$B$547,2,FALSE))</f>
        <v/>
      </c>
      <c r="GC76" t="str">
        <f>IF(ISERROR(MATCH(GC$1,'CSC Mitre'!BW$1:BW$220,0)),"",VLOOKUP(GC$1,'Tactic Recode'!$A$1:$B$547,2,FALSE))</f>
        <v/>
      </c>
      <c r="GD76" t="str">
        <f>IF(ISERROR(MATCH(GD$1,'CSC Mitre'!BW$1:BW$220,0)),"",VLOOKUP(GD$1,'Tactic Recode'!$A$1:$B$547,2,FALSE))</f>
        <v/>
      </c>
      <c r="GE76" t="str">
        <f>IF(ISERROR(MATCH(GE$1,'CSC Mitre'!BW$1:BW$220,0)),"",VLOOKUP(GE$1,'Tactic Recode'!$A$1:$B$547,2,FALSE))</f>
        <v/>
      </c>
      <c r="GF76" t="str">
        <f>IF(ISERROR(MATCH(GF$1,'CSC Mitre'!BW$1:BW$220,0)),"",VLOOKUP(GF$1,'Tactic Recode'!$A$1:$B$547,2,FALSE))</f>
        <v/>
      </c>
      <c r="GG76" t="str">
        <f>IF(ISERROR(MATCH(GG$1,'CSC Mitre'!BW$1:BW$220,0)),"",VLOOKUP(GG$1,'Tactic Recode'!$A$1:$B$547,2,FALSE))</f>
        <v/>
      </c>
      <c r="GH76" t="str">
        <f>IF(ISERROR(MATCH(GH$1,'CSC Mitre'!BW$1:BW$220,0)),"",VLOOKUP(GH$1,'Tactic Recode'!$A$1:$B$547,2,FALSE))</f>
        <v/>
      </c>
      <c r="GI76" t="str">
        <f>IF(ISERROR(MATCH(GI$1,'CSC Mitre'!BW$1:BW$220,0)),"",VLOOKUP(GI$1,'Tactic Recode'!$A$1:$B$547,2,FALSE))</f>
        <v/>
      </c>
      <c r="GJ76" t="str">
        <f>IF(ISERROR(MATCH(GJ$1,'CSC Mitre'!BW$1:BW$220,0)),"",VLOOKUP(GJ$1,'Tactic Recode'!$A$1:$B$547,2,FALSE))</f>
        <v/>
      </c>
      <c r="GK76" t="str">
        <f>IF(ISERROR(MATCH(GK$1,'CSC Mitre'!BW$1:BW$220,0)),"",VLOOKUP(GK$1,'Tactic Recode'!$A$1:$B$547,2,FALSE))</f>
        <v/>
      </c>
      <c r="GL76" t="str">
        <f>IF(ISERROR(MATCH(GL$1,'CSC Mitre'!BW$1:BW$220,0)),"",VLOOKUP(GL$1,'Tactic Recode'!$A$1:$B$547,2,FALSE))</f>
        <v/>
      </c>
      <c r="GM76" t="str">
        <f>IF(ISERROR(MATCH(GM$1,'CSC Mitre'!BW$1:BW$220,0)),"",VLOOKUP(GM$1,'Tactic Recode'!$A$1:$B$547,2,FALSE))</f>
        <v>Persistence</v>
      </c>
      <c r="GN76" t="str">
        <f>IF(ISERROR(MATCH(GN$1,'CSC Mitre'!BW$1:BW$220,0)),"",VLOOKUP(GN$1,'Tactic Recode'!$A$1:$B$547,2,FALSE))</f>
        <v>Persistence</v>
      </c>
      <c r="GO76" t="str">
        <f>IF(ISERROR(MATCH(GO$1,'CSC Mitre'!BW$1:BW$220,0)),"",VLOOKUP(GO$1,'Tactic Recode'!$A$1:$B$547,2,FALSE))</f>
        <v/>
      </c>
      <c r="GP76" t="str">
        <f>IF(ISERROR(MATCH(GP$1,'CSC Mitre'!BW$1:BW$220,0)),"",VLOOKUP(GP$1,'Tactic Recode'!$A$1:$B$547,2,FALSE))</f>
        <v/>
      </c>
      <c r="GQ76" t="str">
        <f>IF(ISERROR(MATCH(GQ$1,'CSC Mitre'!BW$1:BW$220,0)),"",VLOOKUP(GQ$1,'Tactic Recode'!$A$1:$B$547,2,FALSE))</f>
        <v/>
      </c>
      <c r="GR76" t="str">
        <f>IF(ISERROR(MATCH(GR$1,'CSC Mitre'!BW$1:BW$220,0)),"",VLOOKUP(GR$1,'Tactic Recode'!$A$1:$B$547,2,FALSE))</f>
        <v/>
      </c>
      <c r="GS76" t="str">
        <f>IF(ISERROR(MATCH(GS$1,'CSC Mitre'!BW$1:BW$220,0)),"",VLOOKUP(GS$1,'Tactic Recode'!$A$1:$B$547,2,FALSE))</f>
        <v/>
      </c>
      <c r="GT76" t="str">
        <f>IF(ISERROR(MATCH(GT$1,'CSC Mitre'!BW$1:BW$220,0)),"",VLOOKUP(GT$1,'Tactic Recode'!$A$1:$B$547,2,FALSE))</f>
        <v/>
      </c>
      <c r="GU76" t="str">
        <f>IF(ISERROR(MATCH(GU$1,'CSC Mitre'!BW$1:BW$220,0)),"",VLOOKUP(GU$1,'Tactic Recode'!$A$1:$B$547,2,FALSE))</f>
        <v>Persistence</v>
      </c>
      <c r="GV76" t="str">
        <f>IF(ISERROR(MATCH(GV$1,'CSC Mitre'!BW$1:BW$220,0)),"",VLOOKUP(GV$1,'Tactic Recode'!$A$1:$B$547,2,FALSE))</f>
        <v/>
      </c>
      <c r="GW76" t="str">
        <f>IF(ISERROR(MATCH(GW$1,'CSC Mitre'!BW$1:BW$220,0)),"",VLOOKUP(GW$1,'Tactic Recode'!$A$1:$B$547,2,FALSE))</f>
        <v/>
      </c>
      <c r="GX76" t="str">
        <f>IF(ISERROR(MATCH(GX$1,'CSC Mitre'!BW$1:BW$220,0)),"",VLOOKUP(GX$1,'Tactic Recode'!$A$1:$B$547,2,FALSE))</f>
        <v/>
      </c>
      <c r="GY76" t="str">
        <f>IF(ISERROR(MATCH(GY$1,'CSC Mitre'!BW$1:BW$220,0)),"",VLOOKUP(GY$1,'Tactic Recode'!$A$1:$B$547,2,FALSE))</f>
        <v/>
      </c>
      <c r="GZ76" t="str">
        <f>IF(ISERROR(MATCH(GZ$1,'CSC Mitre'!BW$1:BW$220,0)),"",VLOOKUP(GZ$1,'Tactic Recode'!$A$1:$B$547,2,FALSE))</f>
        <v/>
      </c>
      <c r="HA76" t="str">
        <f>IF(ISERROR(MATCH(HA$1,'CSC Mitre'!BW$1:BW$220,0)),"",VLOOKUP(HA$1,'Tactic Recode'!$A$1:$B$547,2,FALSE))</f>
        <v/>
      </c>
      <c r="HB76" t="str">
        <f>IF(ISERROR(MATCH(HB$1,'CSC Mitre'!BW$1:BW$220,0)),"",VLOOKUP(HB$1,'Tactic Recode'!$A$1:$B$547,2,FALSE))</f>
        <v/>
      </c>
      <c r="HC76" t="str">
        <f>IF(ISERROR(MATCH(HC$1,'CSC Mitre'!BW$1:BW$220,0)),"",VLOOKUP(HC$1,'Tactic Recode'!$A$1:$B$547,2,FALSE))</f>
        <v/>
      </c>
      <c r="HD76" t="str">
        <f>IF(ISERROR(MATCH(HD$1,'CSC Mitre'!BW$1:BW$220,0)),"",VLOOKUP(HD$1,'Tactic Recode'!$A$1:$B$547,2,FALSE))</f>
        <v/>
      </c>
      <c r="HE76" t="str">
        <f>IF(ISERROR(MATCH(HE$1,'CSC Mitre'!BW$1:BW$220,0)),"",VLOOKUP(HE$1,'Tactic Recode'!$A$1:$B$547,2,FALSE))</f>
        <v/>
      </c>
      <c r="HF76" t="str">
        <f>IF(ISERROR(MATCH(HF$1,'CSC Mitre'!BW$1:BW$220,0)),"",VLOOKUP(HF$1,'Tactic Recode'!$A$1:$B$547,2,FALSE))</f>
        <v/>
      </c>
      <c r="HG76" t="str">
        <f>IF(ISERROR(MATCH(HG$1,'CSC Mitre'!BW$1:BW$220,0)),"",VLOOKUP(HG$1,'Tactic Recode'!$A$1:$B$547,2,FALSE))</f>
        <v/>
      </c>
      <c r="HH76" t="str">
        <f>IF(ISERROR(MATCH(HH$1,'CSC Mitre'!BW$1:BW$220,0)),"",VLOOKUP(HH$1,'Tactic Recode'!$A$1:$B$547,2,FALSE))</f>
        <v/>
      </c>
      <c r="HI76" t="str">
        <f>IF(ISERROR(MATCH(HI$1,'CSC Mitre'!BW$1:BW$220,0)),"",VLOOKUP(HI$1,'Tactic Recode'!$A$1:$B$547,2,FALSE))</f>
        <v/>
      </c>
      <c r="HJ76" t="str">
        <f>IF(ISERROR(MATCH(HJ$1,'CSC Mitre'!BW$1:BW$220,0)),"",VLOOKUP(HJ$1,'Tactic Recode'!$A$1:$B$547,2,FALSE))</f>
        <v/>
      </c>
      <c r="HK76" t="str">
        <f>IF(ISERROR(MATCH(HK$1,'CSC Mitre'!BW$1:BW$220,0)),"",VLOOKUP(HK$1,'Tactic Recode'!$A$1:$B$547,2,FALSE))</f>
        <v/>
      </c>
      <c r="HL76" t="str">
        <f>IF(ISERROR(MATCH(HL$1,'CSC Mitre'!BW$1:BW$220,0)),"",VLOOKUP(HL$1,'Tactic Recode'!$A$1:$B$547,2,FALSE))</f>
        <v/>
      </c>
      <c r="HM76" t="str">
        <f>IF(ISERROR(MATCH(HM$1,'CSC Mitre'!BW$1:BW$220,0)),"",VLOOKUP(HM$1,'Tactic Recode'!$A$1:$B$547,2,FALSE))</f>
        <v/>
      </c>
      <c r="HN76" t="str">
        <f>IF(ISERROR(MATCH(HN$1,'CSC Mitre'!BW$1:BW$220,0)),"",VLOOKUP(HN$1,'Tactic Recode'!$A$1:$B$547,2,FALSE))</f>
        <v/>
      </c>
      <c r="HO76" t="str">
        <f>IF(ISERROR(MATCH(HO$1,'CSC Mitre'!BW$1:BW$220,0)),"",VLOOKUP(HO$1,'Tactic Recode'!$A$1:$B$547,2,FALSE))</f>
        <v/>
      </c>
      <c r="HP76" t="str">
        <f>IF(ISERROR(MATCH(HP$1,'CSC Mitre'!BW$1:BW$220,0)),"",VLOOKUP(HP$1,'Tactic Recode'!$A$1:$B$547,2,FALSE))</f>
        <v/>
      </c>
      <c r="HQ76" t="str">
        <f>IF(ISERROR(MATCH(HQ$1,'CSC Mitre'!BW$1:BW$220,0)),"",VLOOKUP(HQ$1,'Tactic Recode'!$A$1:$B$547,2,FALSE))</f>
        <v/>
      </c>
      <c r="HR76" t="str">
        <f>IF(ISERROR(MATCH(HR$1,'CSC Mitre'!BW$1:BW$220,0)),"",VLOOKUP(HR$1,'Tactic Recode'!$A$1:$B$547,2,FALSE))</f>
        <v/>
      </c>
      <c r="HS76" t="str">
        <f>IF(ISERROR(MATCH(HS$1,'CSC Mitre'!BW$1:BW$220,0)),"",VLOOKUP(HS$1,'Tactic Recode'!$A$1:$B$547,2,FALSE))</f>
        <v/>
      </c>
      <c r="HT76" t="str">
        <f>IF(ISERROR(MATCH(HT$1,'CSC Mitre'!BW$1:BW$220,0)),"",VLOOKUP(HT$1,'Tactic Recode'!$A$1:$B$547,2,FALSE))</f>
        <v/>
      </c>
      <c r="HU76" t="str">
        <f>IF(ISERROR(MATCH(HU$1,'CSC Mitre'!BW$1:BW$220,0)),"",VLOOKUP(HU$1,'Tactic Recode'!$A$1:$B$547,2,FALSE))</f>
        <v/>
      </c>
      <c r="HV76" t="str">
        <f>IF(ISERROR(MATCH(HV$1,'CSC Mitre'!BW$1:BW$220,0)),"",VLOOKUP(HV$1,'Tactic Recode'!$A$1:$B$547,2,FALSE))</f>
        <v/>
      </c>
      <c r="HW76" t="str">
        <f>IF(ISERROR(MATCH(HW$1,'CSC Mitre'!BW$1:BW$220,0)),"",VLOOKUP(HW$1,'Tactic Recode'!$A$1:$B$547,2,FALSE))</f>
        <v/>
      </c>
      <c r="HX76" t="str">
        <f>IF(ISERROR(MATCH(HX$1,'CSC Mitre'!BW$1:BW$220,0)),"",VLOOKUP(HX$1,'Tactic Recode'!$A$1:$B$547,2,FALSE))</f>
        <v/>
      </c>
      <c r="HY76" t="str">
        <f>IF(ISERROR(MATCH(HY$1,'CSC Mitre'!BW$1:BW$220,0)),"",VLOOKUP(HY$1,'Tactic Recode'!$A$1:$B$547,2,FALSE))</f>
        <v/>
      </c>
      <c r="HZ76" t="str">
        <f>IF(ISERROR(MATCH(HZ$1,'CSC Mitre'!BW$1:BW$220,0)),"",VLOOKUP(HZ$1,'Tactic Recode'!$A$1:$B$547,2,FALSE))</f>
        <v/>
      </c>
      <c r="IA76" t="str">
        <f>IF(ISERROR(MATCH(IA$1,'CSC Mitre'!BW$1:BW$220,0)),"",VLOOKUP(IA$1,'Tactic Recode'!$A$1:$B$547,2,FALSE))</f>
        <v/>
      </c>
      <c r="IB76" t="str">
        <f>IF(ISERROR(MATCH(IB$1,'CSC Mitre'!BW$1:BW$220,0)),"",VLOOKUP(IB$1,'Tactic Recode'!$A$1:$B$547,2,FALSE))</f>
        <v/>
      </c>
      <c r="IC76" t="str">
        <f>IF(ISERROR(MATCH(IC$1,'CSC Mitre'!BW$1:BW$220,0)),"",VLOOKUP(IC$1,'Tactic Recode'!$A$1:$B$547,2,FALSE))</f>
        <v/>
      </c>
      <c r="ID76" t="str">
        <f>IF(ISERROR(MATCH(ID$1,'CSC Mitre'!BW$1:BW$220,0)),"",VLOOKUP(ID$1,'Tactic Recode'!$A$1:$B$547,2,FALSE))</f>
        <v/>
      </c>
      <c r="IE76" t="str">
        <f>IF(ISERROR(MATCH(IE$1,'CSC Mitre'!BW$1:BW$220,0)),"",VLOOKUP(IE$1,'Tactic Recode'!$A$1:$B$547,2,FALSE))</f>
        <v/>
      </c>
      <c r="IF76" t="str">
        <f>IF(ISERROR(MATCH(IF$1,'CSC Mitre'!BW$1:BW$220,0)),"",VLOOKUP(IF$1,'Tactic Recode'!$A$1:$B$547,2,FALSE))</f>
        <v/>
      </c>
      <c r="IG76" t="str">
        <f>IF(ISERROR(MATCH(IG$1,'CSC Mitre'!BW$1:BW$220,0)),"",VLOOKUP(IG$1,'Tactic Recode'!$A$1:$B$547,2,FALSE))</f>
        <v/>
      </c>
      <c r="IH76" t="str">
        <f>IF(ISERROR(MATCH(IH$1,'CSC Mitre'!BW$1:BW$220,0)),"",VLOOKUP(IH$1,'Tactic Recode'!$A$1:$B$547,2,FALSE))</f>
        <v/>
      </c>
      <c r="II76" t="str">
        <f>IF(ISERROR(MATCH(II$1,'CSC Mitre'!BW$1:BW$220,0)),"",VLOOKUP(II$1,'Tactic Recode'!$A$1:$B$547,2,FALSE))</f>
        <v/>
      </c>
      <c r="IJ76" t="str">
        <f>IF(ISERROR(MATCH(IJ$1,'CSC Mitre'!BW$1:BW$220,0)),"",VLOOKUP(IJ$1,'Tactic Recode'!$A$1:$B$547,2,FALSE))</f>
        <v/>
      </c>
      <c r="IK76" t="str">
        <f>IF(ISERROR(MATCH(IK$1,'CSC Mitre'!BW$1:BW$220,0)),"",VLOOKUP(IK$1,'Tactic Recode'!$A$1:$B$547,2,FALSE))</f>
        <v/>
      </c>
      <c r="IL76" t="str">
        <f>IF(ISERROR(MATCH(IL$1,'CSC Mitre'!BW$1:BW$220,0)),"",VLOOKUP(IL$1,'Tactic Recode'!$A$1:$B$547,2,FALSE))</f>
        <v/>
      </c>
      <c r="IM76" t="str">
        <f>IF(ISERROR(MATCH(IM$1,'CSC Mitre'!BW$1:BW$220,0)),"",VLOOKUP(IM$1,'Tactic Recode'!$A$1:$B$547,2,FALSE))</f>
        <v/>
      </c>
      <c r="IN76" t="str">
        <f>IF(ISERROR(MATCH(IN$1,'CSC Mitre'!BW$1:BW$220,0)),"",VLOOKUP(IN$1,'Tactic Recode'!$A$1:$B$547,2,FALSE))</f>
        <v/>
      </c>
      <c r="IO76" t="str">
        <f>IF(ISERROR(MATCH(IO$1,'CSC Mitre'!BW$1:BW$220,0)),"",VLOOKUP(IO$1,'Tactic Recode'!$A$1:$B$547,2,FALSE))</f>
        <v/>
      </c>
      <c r="IP76" t="str">
        <f>IF(ISERROR(MATCH(IP$1,'CSC Mitre'!BW$1:BW$220,0)),"",VLOOKUP(IP$1,'Tactic Recode'!$A$1:$B$547,2,FALSE))</f>
        <v/>
      </c>
      <c r="IQ76" t="str">
        <f>IF(ISERROR(MATCH(IQ$1,'CSC Mitre'!BW$1:BW$220,0)),"",VLOOKUP(IQ$1,'Tactic Recode'!$A$1:$B$547,2,FALSE))</f>
        <v/>
      </c>
      <c r="IR76" t="str">
        <f>IF(ISERROR(MATCH(IR$1,'CSC Mitre'!BW$1:BW$220,0)),"",VLOOKUP(IR$1,'Tactic Recode'!$A$1:$B$547,2,FALSE))</f>
        <v/>
      </c>
      <c r="IS76" t="str">
        <f>IF(ISERROR(MATCH(IS$1,'CSC Mitre'!BW$1:BW$220,0)),"",VLOOKUP(IS$1,'Tactic Recode'!$A$1:$B$547,2,FALSE))</f>
        <v/>
      </c>
      <c r="IT76" t="str">
        <f>IF(ISERROR(MATCH(IT$1,'CSC Mitre'!BW$1:BW$220,0)),"",VLOOKUP(IT$1,'Tactic Recode'!$A$1:$B$547,2,FALSE))</f>
        <v/>
      </c>
      <c r="IU76" t="str">
        <f>IF(ISERROR(MATCH(IU$1,'CSC Mitre'!BW$1:BW$220,0)),"",VLOOKUP(IU$1,'Tactic Recode'!$A$1:$B$547,2,FALSE))</f>
        <v/>
      </c>
      <c r="IV76" t="str">
        <f>IF(ISERROR(MATCH(IV$1,'CSC Mitre'!BW$1:BW$220,0)),"",VLOOKUP(IV$1,'Tactic Recode'!$A$1:$B$547,2,FALSE))</f>
        <v/>
      </c>
      <c r="IW76" t="str">
        <f>IF(ISERROR(MATCH(IW$1,'CSC Mitre'!BW$1:BW$220,0)),"",VLOOKUP(IW$1,'Tactic Recode'!$A$1:$B$547,2,FALSE))</f>
        <v/>
      </c>
      <c r="IX76" t="str">
        <f>IF(ISERROR(MATCH(IX$1,'CSC Mitre'!BW$1:BW$220,0)),"",VLOOKUP(IX$1,'Tactic Recode'!$A$1:$B$547,2,FALSE))</f>
        <v/>
      </c>
      <c r="IY76" t="str">
        <f>IF(ISERROR(MATCH(IY$1,'CSC Mitre'!BW$1:BW$220,0)),"",VLOOKUP(IY$1,'Tactic Recode'!$A$1:$B$547,2,FALSE))</f>
        <v/>
      </c>
      <c r="IZ76" t="str">
        <f>IF(ISERROR(MATCH(IZ$1,'CSC Mitre'!BW$1:BW$220,0)),"",VLOOKUP(IZ$1,'Tactic Recode'!$A$1:$B$547,2,FALSE))</f>
        <v/>
      </c>
      <c r="JA76" t="str">
        <f>IF(ISERROR(MATCH(JA$1,'CSC Mitre'!BW$1:BW$220,0)),"",VLOOKUP(JA$1,'Tactic Recode'!$A$1:$B$547,2,FALSE))</f>
        <v/>
      </c>
      <c r="JB76" t="str">
        <f>IF(ISERROR(MATCH(JB$1,'CSC Mitre'!BW$1:BW$220,0)),"",VLOOKUP(JB$1,'Tactic Recode'!$A$1:$B$547,2,FALSE))</f>
        <v/>
      </c>
      <c r="JC76" t="str">
        <f>IF(ISERROR(MATCH(JC$1,'CSC Mitre'!BW$1:BW$220,0)),"",VLOOKUP(JC$1,'Tactic Recode'!$A$1:$B$547,2,FALSE))</f>
        <v/>
      </c>
      <c r="JD76" t="str">
        <f>IF(ISERROR(MATCH(JD$1,'CSC Mitre'!BW$1:BW$220,0)),"",VLOOKUP(JD$1,'Tactic Recode'!$A$1:$B$547,2,FALSE))</f>
        <v/>
      </c>
      <c r="JE76" t="str">
        <f>IF(ISERROR(MATCH(JE$1,'CSC Mitre'!BW$1:BW$220,0)),"",VLOOKUP(JE$1,'Tactic Recode'!$A$1:$B$547,2,FALSE))</f>
        <v/>
      </c>
      <c r="JF76" t="str">
        <f>IF(ISERROR(MATCH(JF$1,'CSC Mitre'!BW$1:BW$220,0)),"",VLOOKUP(JF$1,'Tactic Recode'!$A$1:$B$547,2,FALSE))</f>
        <v/>
      </c>
      <c r="JG76" t="str">
        <f>IF(ISERROR(MATCH(JG$1,'CSC Mitre'!BW$1:BW$220,0)),"",VLOOKUP(JG$1,'Tactic Recode'!$A$1:$B$547,2,FALSE))</f>
        <v/>
      </c>
      <c r="JH76" t="str">
        <f>IF(ISERROR(MATCH(JH$1,'CSC Mitre'!BW$1:BW$220,0)),"",VLOOKUP(JH$1,'Tactic Recode'!$A$1:$B$547,2,FALSE))</f>
        <v/>
      </c>
      <c r="JI76" t="str">
        <f>IF(ISERROR(MATCH(JI$1,'CSC Mitre'!BW$1:BW$220,0)),"",VLOOKUP(JI$1,'Tactic Recode'!$A$1:$B$547,2,FALSE))</f>
        <v/>
      </c>
      <c r="JJ76" t="str">
        <f>IF(ISERROR(MATCH(JJ$1,'CSC Mitre'!BW$1:BW$220,0)),"",VLOOKUP(JJ$1,'Tactic Recode'!$A$1:$B$547,2,FALSE))</f>
        <v/>
      </c>
      <c r="JK76" t="str">
        <f>IF(ISERROR(MATCH(JK$1,'CSC Mitre'!BW$1:BW$220,0)),"",VLOOKUP(JK$1,'Tactic Recode'!$A$1:$B$547,2,FALSE))</f>
        <v/>
      </c>
      <c r="JL76" t="str">
        <f>IF(ISERROR(MATCH(JL$1,'CSC Mitre'!BW$1:BW$220,0)),"",VLOOKUP(JL$1,'Tactic Recode'!$A$1:$B$547,2,FALSE))</f>
        <v/>
      </c>
      <c r="JM76" t="str">
        <f>IF(ISERROR(MATCH(JM$1,'CSC Mitre'!BW$1:BW$220,0)),"",VLOOKUP(JM$1,'Tactic Recode'!$A$1:$B$547,2,FALSE))</f>
        <v/>
      </c>
      <c r="JN76" t="str">
        <f>IF(ISERROR(MATCH(JN$1,'CSC Mitre'!BW$1:BW$220,0)),"",VLOOKUP(JN$1,'Tactic Recode'!$A$1:$B$547,2,FALSE))</f>
        <v/>
      </c>
      <c r="JO76" t="str">
        <f>IF(ISERROR(MATCH(JO$1,'CSC Mitre'!BW$1:BW$220,0)),"",VLOOKUP(JO$1,'Tactic Recode'!$A$1:$B$547,2,FALSE))</f>
        <v/>
      </c>
      <c r="JP76" t="str">
        <f>IF(ISERROR(MATCH(JP$1,'CSC Mitre'!BW$1:BW$220,0)),"",VLOOKUP(JP$1,'Tactic Recode'!$A$1:$B$547,2,FALSE))</f>
        <v/>
      </c>
      <c r="JQ76" t="str">
        <f>IF(ISERROR(MATCH(JQ$1,'CSC Mitre'!BW$1:BW$220,0)),"",VLOOKUP(JQ$1,'Tactic Recode'!$A$1:$B$547,2,FALSE))</f>
        <v/>
      </c>
      <c r="JR76" t="str">
        <f>IF(ISERROR(MATCH(JR$1,'CSC Mitre'!BW$1:BW$220,0)),"",VLOOKUP(JR$1,'Tactic Recode'!$A$1:$B$547,2,FALSE))</f>
        <v/>
      </c>
      <c r="JS76" t="str">
        <f>IF(ISERROR(MATCH(JS$1,'CSC Mitre'!BW$1:BW$220,0)),"",VLOOKUP(JS$1,'Tactic Recode'!$A$1:$B$547,2,FALSE))</f>
        <v/>
      </c>
      <c r="JT76" t="str">
        <f>IF(ISERROR(MATCH(JT$1,'CSC Mitre'!BW$1:BW$220,0)),"",VLOOKUP(JT$1,'Tactic Recode'!$A$1:$B$547,2,FALSE))</f>
        <v/>
      </c>
      <c r="JU76" t="str">
        <f>IF(ISERROR(MATCH(JU$1,'CSC Mitre'!BW$1:BW$220,0)),"",VLOOKUP(JU$1,'Tactic Recode'!$A$1:$B$547,2,FALSE))</f>
        <v/>
      </c>
      <c r="JV76" t="str">
        <f>IF(ISERROR(MATCH(JV$1,'CSC Mitre'!BW$1:BW$220,0)),"",VLOOKUP(JV$1,'Tactic Recode'!$A$1:$B$547,2,FALSE))</f>
        <v/>
      </c>
      <c r="JW76" t="str">
        <f>IF(ISERROR(MATCH(JW$1,'CSC Mitre'!BW$1:BW$220,0)),"",VLOOKUP(JW$1,'Tactic Recode'!$A$1:$B$547,2,FALSE))</f>
        <v/>
      </c>
      <c r="JX76" t="str">
        <f>IF(ISERROR(MATCH(JX$1,'CSC Mitre'!BW$1:BW$220,0)),"",VLOOKUP(JX$1,'Tactic Recode'!$A$1:$B$547,2,FALSE))</f>
        <v/>
      </c>
      <c r="JY76" t="str">
        <f>IF(ISERROR(MATCH(JY$1,'CSC Mitre'!BW$1:BW$220,0)),"",VLOOKUP(JY$1,'Tactic Recode'!$A$1:$B$547,2,FALSE))</f>
        <v/>
      </c>
      <c r="JZ76" t="str">
        <f>IF(ISERROR(MATCH(JZ$1,'CSC Mitre'!BW$1:BW$220,0)),"",VLOOKUP(JZ$1,'Tactic Recode'!$A$1:$B$547,2,FALSE))</f>
        <v/>
      </c>
      <c r="KA76" t="str">
        <f>IF(ISERROR(MATCH(KA$1,'CSC Mitre'!BW$1:BW$220,0)),"",VLOOKUP(KA$1,'Tactic Recode'!$A$1:$B$547,2,FALSE))</f>
        <v/>
      </c>
      <c r="KB76" t="str">
        <f>IF(ISERROR(MATCH(KB$1,'CSC Mitre'!BW$1:BW$220,0)),"",VLOOKUP(KB$1,'Tactic Recode'!$A$1:$B$547,2,FALSE))</f>
        <v/>
      </c>
      <c r="KC76" t="str">
        <f>IF(ISERROR(MATCH(KC$1,'CSC Mitre'!BW$1:BW$220,0)),"",VLOOKUP(KC$1,'Tactic Recode'!$A$1:$B$547,2,FALSE))</f>
        <v/>
      </c>
      <c r="KD76" t="str">
        <f>IF(ISERROR(MATCH(KD$1,'CSC Mitre'!BW$1:BW$220,0)),"",VLOOKUP(KD$1,'Tactic Recode'!$A$1:$B$547,2,FALSE))</f>
        <v/>
      </c>
      <c r="KE76" t="str">
        <f>IF(ISERROR(MATCH(KE$1,'CSC Mitre'!BW$1:BW$220,0)),"",VLOOKUP(KE$1,'Tactic Recode'!$A$1:$B$547,2,FALSE))</f>
        <v/>
      </c>
      <c r="KF76" t="str">
        <f>IF(ISERROR(MATCH(KF$1,'CSC Mitre'!BW$1:BW$220,0)),"",VLOOKUP(KF$1,'Tactic Recode'!$A$1:$B$547,2,FALSE))</f>
        <v/>
      </c>
      <c r="KG76" t="str">
        <f>IF(ISERROR(MATCH(KG$1,'CSC Mitre'!BW$1:BW$220,0)),"",VLOOKUP(KG$1,'Tactic Recode'!$A$1:$B$547,2,FALSE))</f>
        <v/>
      </c>
      <c r="KH76" t="str">
        <f>IF(ISERROR(MATCH(KH$1,'CSC Mitre'!BW$1:BW$220,0)),"",VLOOKUP(KH$1,'Tactic Recode'!$A$1:$B$547,2,FALSE))</f>
        <v/>
      </c>
      <c r="KI76" t="str">
        <f>IF(ISERROR(MATCH(KI$1,'CSC Mitre'!BW$1:BW$220,0)),"",VLOOKUP(KI$1,'Tactic Recode'!$A$1:$B$547,2,FALSE))</f>
        <v/>
      </c>
      <c r="KJ76" t="str">
        <f>IF(ISERROR(MATCH(KJ$1,'CSC Mitre'!BW$1:BW$220,0)),"",VLOOKUP(KJ$1,'Tactic Recode'!$A$1:$B$547,2,FALSE))</f>
        <v/>
      </c>
      <c r="KK76" t="str">
        <f>IF(ISERROR(MATCH(KK$1,'CSC Mitre'!BW$1:BW$220,0)),"",VLOOKUP(KK$1,'Tactic Recode'!$A$1:$B$547,2,FALSE))</f>
        <v/>
      </c>
      <c r="KL76" t="str">
        <f>IF(ISERROR(MATCH(KL$1,'CSC Mitre'!BW$1:BW$220,0)),"",VLOOKUP(KL$1,'Tactic Recode'!$A$1:$B$547,2,FALSE))</f>
        <v/>
      </c>
      <c r="KM76" t="str">
        <f>IF(ISERROR(MATCH(KM$1,'CSC Mitre'!BW$1:BW$220,0)),"",VLOOKUP(KM$1,'Tactic Recode'!$A$1:$B$547,2,FALSE))</f>
        <v/>
      </c>
      <c r="KN76" t="str">
        <f>IF(ISERROR(MATCH(KN$1,'CSC Mitre'!BW$1:BW$220,0)),"",VLOOKUP(KN$1,'Tactic Recode'!$A$1:$B$547,2,FALSE))</f>
        <v/>
      </c>
      <c r="KO76" t="str">
        <f>IF(ISERROR(MATCH(KO$1,'CSC Mitre'!BW$1:BW$220,0)),"",VLOOKUP(KO$1,'Tactic Recode'!$A$1:$B$547,2,FALSE))</f>
        <v/>
      </c>
      <c r="KP76" t="str">
        <f>IF(ISERROR(MATCH(KP$1,'CSC Mitre'!BW$1:BW$220,0)),"",VLOOKUP(KP$1,'Tactic Recode'!$A$1:$B$547,2,FALSE))</f>
        <v/>
      </c>
      <c r="KQ76" t="str">
        <f>IF(ISERROR(MATCH(KQ$1,'CSC Mitre'!BW$1:BW$220,0)),"",VLOOKUP(KQ$1,'Tactic Recode'!$A$1:$B$547,2,FALSE))</f>
        <v/>
      </c>
      <c r="KR76" t="str">
        <f>IF(ISERROR(MATCH(KR$1,'CSC Mitre'!BW$1:BW$220,0)),"",VLOOKUP(KR$1,'Tactic Recode'!$A$1:$B$547,2,FALSE))</f>
        <v/>
      </c>
      <c r="KS76" t="str">
        <f>IF(ISERROR(MATCH(KS$1,'CSC Mitre'!BW$1:BW$220,0)),"",VLOOKUP(KS$1,'Tactic Recode'!$A$1:$B$547,2,FALSE))</f>
        <v/>
      </c>
      <c r="KT76" t="str">
        <f>IF(ISERROR(MATCH(KT$1,'CSC Mitre'!BW$1:BW$220,0)),"",VLOOKUP(KT$1,'Tactic Recode'!$A$1:$B$547,2,FALSE))</f>
        <v/>
      </c>
      <c r="KU76" t="str">
        <f>IF(ISERROR(MATCH(KU$1,'CSC Mitre'!BW$1:BW$220,0)),"",VLOOKUP(KU$1,'Tactic Recode'!$A$1:$B$547,2,FALSE))</f>
        <v/>
      </c>
      <c r="KV76" t="str">
        <f>IF(ISERROR(MATCH(KV$1,'CSC Mitre'!BW$1:BW$220,0)),"",VLOOKUP(KV$1,'Tactic Recode'!$A$1:$B$547,2,FALSE))</f>
        <v/>
      </c>
      <c r="KW76" t="str">
        <f>IF(ISERROR(MATCH(KW$1,'CSC Mitre'!BW$1:BW$220,0)),"",VLOOKUP(KW$1,'Tactic Recode'!$A$1:$B$547,2,FALSE))</f>
        <v/>
      </c>
      <c r="KX76" t="str">
        <f>IF(ISERROR(MATCH(KX$1,'CSC Mitre'!BW$1:BW$220,0)),"",VLOOKUP(KX$1,'Tactic Recode'!$A$1:$B$547,2,FALSE))</f>
        <v/>
      </c>
      <c r="KY76" t="str">
        <f>IF(ISERROR(MATCH(KY$1,'CSC Mitre'!BW$1:BW$220,0)),"",VLOOKUP(KY$1,'Tactic Recode'!$A$1:$B$547,2,FALSE))</f>
        <v/>
      </c>
      <c r="KZ76" t="str">
        <f>IF(ISERROR(MATCH(KZ$1,'CSC Mitre'!BW$1:BW$220,0)),"",VLOOKUP(KZ$1,'Tactic Recode'!$A$1:$B$547,2,FALSE))</f>
        <v/>
      </c>
      <c r="LA76" t="str">
        <f>IF(ISERROR(MATCH(LA$1,'CSC Mitre'!BW$1:BW$220,0)),"",VLOOKUP(LA$1,'Tactic Recode'!$A$1:$B$547,2,FALSE))</f>
        <v/>
      </c>
      <c r="LB76" t="str">
        <f>IF(ISERROR(MATCH(LB$1,'CSC Mitre'!BW$1:BW$220,0)),"",VLOOKUP(LB$1,'Tactic Recode'!$A$1:$B$547,2,FALSE))</f>
        <v/>
      </c>
      <c r="LC76" t="str">
        <f>IF(ISERROR(MATCH(LC$1,'CSC Mitre'!BW$1:BW$220,0)),"",VLOOKUP(LC$1,'Tactic Recode'!$A$1:$B$547,2,FALSE))</f>
        <v/>
      </c>
      <c r="LD76" t="str">
        <f>IF(ISERROR(MATCH(LD$1,'CSC Mitre'!BW$1:BW$220,0)),"",VLOOKUP(LD$1,'Tactic Recode'!$A$1:$B$547,2,FALSE))</f>
        <v/>
      </c>
      <c r="LE76" t="str">
        <f>IF(ISERROR(MATCH(LE$1,'CSC Mitre'!BW$1:BW$220,0)),"",VLOOKUP(LE$1,'Tactic Recode'!$A$1:$B$547,2,FALSE))</f>
        <v/>
      </c>
      <c r="LF76" t="str">
        <f>IF(ISERROR(MATCH(LF$1,'CSC Mitre'!BW$1:BW$220,0)),"",VLOOKUP(LF$1,'Tactic Recode'!$A$1:$B$547,2,FALSE))</f>
        <v/>
      </c>
      <c r="LG76" t="str">
        <f>IF(ISERROR(MATCH(LG$1,'CSC Mitre'!BW$1:BW$220,0)),"",VLOOKUP(LG$1,'Tactic Recode'!$A$1:$B$547,2,FALSE))</f>
        <v/>
      </c>
      <c r="LH76" t="str">
        <f>IF(ISERROR(MATCH(LH$1,'CSC Mitre'!BW$1:BW$220,0)),"",VLOOKUP(LH$1,'Tactic Recode'!$A$1:$B$547,2,FALSE))</f>
        <v/>
      </c>
      <c r="LI76" t="str">
        <f>IF(ISERROR(MATCH(LI$1,'CSC Mitre'!BW$1:BW$220,0)),"",VLOOKUP(LI$1,'Tactic Recode'!$A$1:$B$547,2,FALSE))</f>
        <v/>
      </c>
      <c r="LJ76" t="str">
        <f>IF(ISERROR(MATCH(LJ$1,'CSC Mitre'!BW$1:BW$220,0)),"",VLOOKUP(LJ$1,'Tactic Recode'!$A$1:$B$547,2,FALSE))</f>
        <v/>
      </c>
      <c r="LK76" t="str">
        <f>IF(ISERROR(MATCH(LK$1,'CSC Mitre'!BW$1:BW$220,0)),"",VLOOKUP(LK$1,'Tactic Recode'!$A$1:$B$547,2,FALSE))</f>
        <v/>
      </c>
      <c r="LL76" t="str">
        <f>IF(ISERROR(MATCH(LL$1,'CSC Mitre'!BW$1:BW$220,0)),"",VLOOKUP(LL$1,'Tactic Recode'!$A$1:$B$547,2,FALSE))</f>
        <v/>
      </c>
      <c r="LM76" t="str">
        <f>IF(ISERROR(MATCH(LM$1,'CSC Mitre'!BW$1:BW$220,0)),"",VLOOKUP(LM$1,'Tactic Recode'!$A$1:$B$547,2,FALSE))</f>
        <v/>
      </c>
      <c r="LN76" t="str">
        <f>IF(ISERROR(MATCH(LN$1,'CSC Mitre'!BW$1:BW$220,0)),"",VLOOKUP(LN$1,'Tactic Recode'!$A$1:$B$547,2,FALSE))</f>
        <v/>
      </c>
      <c r="LO76" t="str">
        <f>IF(ISERROR(MATCH(LO$1,'CSC Mitre'!BW$1:BW$220,0)),"",VLOOKUP(LO$1,'Tactic Recode'!$A$1:$B$547,2,FALSE))</f>
        <v/>
      </c>
      <c r="LP76" t="str">
        <f>IF(ISERROR(MATCH(LP$1,'CSC Mitre'!BW$1:BW$220,0)),"",VLOOKUP(LP$1,'Tactic Recode'!$A$1:$B$547,2,FALSE))</f>
        <v/>
      </c>
      <c r="LQ76" t="str">
        <f>IF(ISERROR(MATCH(LQ$1,'CSC Mitre'!BW$1:BW$220,0)),"",VLOOKUP(LQ$1,'Tactic Recode'!$A$1:$B$547,2,FALSE))</f>
        <v/>
      </c>
      <c r="LR76" t="str">
        <f>IF(ISERROR(MATCH(LR$1,'CSC Mitre'!BW$1:BW$220,0)),"",VLOOKUP(LR$1,'Tactic Recode'!$A$1:$B$547,2,FALSE))</f>
        <v/>
      </c>
      <c r="LS76" t="str">
        <f>IF(ISERROR(MATCH(LS$1,'CSC Mitre'!BW$1:BW$220,0)),"",VLOOKUP(LS$1,'Tactic Recode'!$A$1:$B$547,2,FALSE))</f>
        <v/>
      </c>
      <c r="LT76" t="str">
        <f>IF(ISERROR(MATCH(LT$1,'CSC Mitre'!BW$1:BW$220,0)),"",VLOOKUP(LT$1,'Tactic Recode'!$A$1:$B$547,2,FALSE))</f>
        <v/>
      </c>
      <c r="LU76" t="str">
        <f>IF(ISERROR(MATCH(LU$1,'CSC Mitre'!BW$1:BW$220,0)),"",VLOOKUP(LU$1,'Tactic Recode'!$A$1:$B$547,2,FALSE))</f>
        <v/>
      </c>
      <c r="LV76" t="str">
        <f>IF(ISERROR(MATCH(LV$1,'CSC Mitre'!BW$1:BW$220,0)),"",VLOOKUP(LV$1,'Tactic Recode'!$A$1:$B$547,2,FALSE))</f>
        <v/>
      </c>
      <c r="LW76" t="str">
        <f>IF(ISERROR(MATCH(LW$1,'CSC Mitre'!BW$1:BW$220,0)),"",VLOOKUP(LW$1,'Tactic Recode'!$A$1:$B$547,2,FALSE))</f>
        <v/>
      </c>
      <c r="LX76" t="str">
        <f>IF(ISERROR(MATCH(LX$1,'CSC Mitre'!BW$1:BW$220,0)),"",VLOOKUP(LX$1,'Tactic Recode'!$A$1:$B$547,2,FALSE))</f>
        <v/>
      </c>
      <c r="LY76" t="str">
        <f>IF(ISERROR(MATCH(LY$1,'CSC Mitre'!BW$1:BW$220,0)),"",VLOOKUP(LY$1,'Tactic Recode'!$A$1:$B$547,2,FALSE))</f>
        <v/>
      </c>
      <c r="LZ76" t="str">
        <f>IF(ISERROR(MATCH(LZ$1,'CSC Mitre'!BW$1:BW$220,0)),"",VLOOKUP(LZ$1,'Tactic Recode'!$A$1:$B$547,2,FALSE))</f>
        <v/>
      </c>
      <c r="MA76" t="str">
        <f>IF(ISERROR(MATCH(MA$1,'CSC Mitre'!BW$1:BW$220,0)),"",VLOOKUP(MA$1,'Tactic Recode'!$A$1:$B$547,2,FALSE))</f>
        <v/>
      </c>
      <c r="MB76" t="str">
        <f>IF(ISERROR(MATCH(MB$1,'CSC Mitre'!BW$1:BW$220,0)),"",VLOOKUP(MB$1,'Tactic Recode'!$A$1:$B$547,2,FALSE))</f>
        <v/>
      </c>
      <c r="MC76" t="str">
        <f>IF(ISERROR(MATCH(MC$1,'CSC Mitre'!BW$1:BW$220,0)),"",VLOOKUP(MC$1,'Tactic Recode'!$A$1:$B$547,2,FALSE))</f>
        <v/>
      </c>
      <c r="MD76" t="str">
        <f>IF(ISERROR(MATCH(MD$1,'CSC Mitre'!BW$1:BW$220,0)),"",VLOOKUP(MD$1,'Tactic Recode'!$A$1:$B$547,2,FALSE))</f>
        <v/>
      </c>
      <c r="ME76" t="str">
        <f>IF(ISERROR(MATCH(ME$1,'CSC Mitre'!BW$1:BW$220,0)),"",VLOOKUP(ME$1,'Tactic Recode'!$A$1:$B$547,2,FALSE))</f>
        <v/>
      </c>
      <c r="MF76" t="str">
        <f>IF(ISERROR(MATCH(MF$1,'CSC Mitre'!BW$1:BW$220,0)),"",VLOOKUP(MF$1,'Tactic Recode'!$A$1:$B$547,2,FALSE))</f>
        <v/>
      </c>
      <c r="MG76" t="str">
        <f>IF(ISERROR(MATCH(MG$1,'CSC Mitre'!BW$1:BW$220,0)),"",VLOOKUP(MG$1,'Tactic Recode'!$A$1:$B$547,2,FALSE))</f>
        <v/>
      </c>
      <c r="MH76" t="str">
        <f>IF(ISERROR(MATCH(MH$1,'CSC Mitre'!BW$1:BW$220,0)),"",VLOOKUP(MH$1,'Tactic Recode'!$A$1:$B$547,2,FALSE))</f>
        <v/>
      </c>
      <c r="MI76" t="str">
        <f>IF(ISERROR(MATCH(MI$1,'CSC Mitre'!BW$1:BW$220,0)),"",VLOOKUP(MI$1,'Tactic Recode'!$A$1:$B$547,2,FALSE))</f>
        <v/>
      </c>
      <c r="MJ76" t="str">
        <f>IF(ISERROR(MATCH(MJ$1,'CSC Mitre'!BW$1:BW$220,0)),"",VLOOKUP(MJ$1,'Tactic Recode'!$A$1:$B$547,2,FALSE))</f>
        <v/>
      </c>
      <c r="MK76" t="str">
        <f>IF(ISERROR(MATCH(MK$1,'CSC Mitre'!BW$1:BW$220,0)),"",VLOOKUP(MK$1,'Tactic Recode'!$A$1:$B$547,2,FALSE))</f>
        <v/>
      </c>
      <c r="ML76" t="str">
        <f>IF(ISERROR(MATCH(ML$1,'CSC Mitre'!BW$1:BW$220,0)),"",VLOOKUP(ML$1,'Tactic Recode'!$A$1:$B$547,2,FALSE))</f>
        <v/>
      </c>
      <c r="MM76" t="str">
        <f>IF(ISERROR(MATCH(MM$1,'CSC Mitre'!BW$1:BW$220,0)),"",VLOOKUP(MM$1,'Tactic Recode'!$A$1:$B$547,2,FALSE))</f>
        <v/>
      </c>
      <c r="MN76" t="str">
        <f>IF(ISERROR(MATCH(MN$1,'CSC Mitre'!BW$1:BW$220,0)),"",VLOOKUP(MN$1,'Tactic Recode'!$A$1:$B$547,2,FALSE))</f>
        <v/>
      </c>
      <c r="MO76" t="str">
        <f>IF(ISERROR(MATCH(MO$1,'CSC Mitre'!BW$1:BW$220,0)),"",VLOOKUP(MO$1,'Tactic Recode'!$A$1:$B$547,2,FALSE))</f>
        <v/>
      </c>
      <c r="MP76" t="str">
        <f>IF(ISERROR(MATCH(MP$1,'CSC Mitre'!BW$1:BW$220,0)),"",VLOOKUP(MP$1,'Tactic Recode'!$A$1:$B$547,2,FALSE))</f>
        <v/>
      </c>
      <c r="MQ76" t="str">
        <f>IF(ISERROR(MATCH(MQ$1,'CSC Mitre'!BW$1:BW$220,0)),"",VLOOKUP(MQ$1,'Tactic Recode'!$A$1:$B$547,2,FALSE))</f>
        <v/>
      </c>
      <c r="MR76" t="str">
        <f>IF(ISERROR(MATCH(MR$1,'CSC Mitre'!BW$1:BW$220,0)),"",VLOOKUP(MR$1,'Tactic Recode'!$A$1:$B$547,2,FALSE))</f>
        <v/>
      </c>
      <c r="MS76" t="str">
        <f>IF(ISERROR(MATCH(MS$1,'CSC Mitre'!BW$1:BW$220,0)),"",VLOOKUP(MS$1,'Tactic Recode'!$A$1:$B$547,2,FALSE))</f>
        <v/>
      </c>
      <c r="MT76" t="str">
        <f>IF(ISERROR(MATCH(MT$1,'CSC Mitre'!BW$1:BW$220,0)),"",VLOOKUP(MT$1,'Tactic Recode'!$A$1:$B$547,2,FALSE))</f>
        <v/>
      </c>
      <c r="MU76" t="str">
        <f>IF(ISERROR(MATCH(MU$1,'CSC Mitre'!BW$1:BW$220,0)),"",VLOOKUP(MU$1,'Tactic Recode'!$A$1:$B$547,2,FALSE))</f>
        <v/>
      </c>
      <c r="MV76" t="str">
        <f>IF(ISERROR(MATCH(MV$1,'CSC Mitre'!BW$1:BW$220,0)),"",VLOOKUP(MV$1,'Tactic Recode'!$A$1:$B$547,2,FALSE))</f>
        <v/>
      </c>
      <c r="MW76" t="str">
        <f>IF(ISERROR(MATCH(MW$1,'CSC Mitre'!BW$1:BW$220,0)),"",VLOOKUP(MW$1,'Tactic Recode'!$A$1:$B$547,2,FALSE))</f>
        <v/>
      </c>
      <c r="MX76" t="str">
        <f>IF(ISERROR(MATCH(MX$1,'CSC Mitre'!BW$1:BW$220,0)),"",VLOOKUP(MX$1,'Tactic Recode'!$A$1:$B$547,2,FALSE))</f>
        <v/>
      </c>
      <c r="MY76" t="str">
        <f>IF(ISERROR(MATCH(MY$1,'CSC Mitre'!BW$1:BW$220,0)),"",VLOOKUP(MY$1,'Tactic Recode'!$A$1:$B$547,2,FALSE))</f>
        <v/>
      </c>
      <c r="MZ76" t="str">
        <f>IF(ISERROR(MATCH(MZ$1,'CSC Mitre'!BW$1:BW$220,0)),"",VLOOKUP(MZ$1,'Tactic Recode'!$A$1:$B$547,2,FALSE))</f>
        <v/>
      </c>
      <c r="NA76" t="str">
        <f>IF(ISERROR(MATCH(NA$1,'CSC Mitre'!BW$1:BW$220,0)),"",VLOOKUP(NA$1,'Tactic Recode'!$A$1:$B$547,2,FALSE))</f>
        <v/>
      </c>
      <c r="NB76" t="str">
        <f>IF(ISERROR(MATCH(NB$1,'CSC Mitre'!BW$1:BW$220,0)),"",VLOOKUP(NB$1,'Tactic Recode'!$A$1:$B$547,2,FALSE))</f>
        <v/>
      </c>
      <c r="NC76" t="str">
        <f>IF(ISERROR(MATCH(NC$1,'CSC Mitre'!BW$1:BW$220,0)),"",VLOOKUP(NC$1,'Tactic Recode'!$A$1:$B$547,2,FALSE))</f>
        <v/>
      </c>
      <c r="ND76" t="str">
        <f>IF(ISERROR(MATCH(ND$1,'CSC Mitre'!BW$1:BW$220,0)),"",VLOOKUP(ND$1,'Tactic Recode'!$A$1:$B$547,2,FALSE))</f>
        <v/>
      </c>
      <c r="NE76" t="str">
        <f>IF(ISERROR(MATCH(NE$1,'CSC Mitre'!BW$1:BW$220,0)),"",VLOOKUP(NE$1,'Tactic Recode'!$A$1:$B$547,2,FALSE))</f>
        <v/>
      </c>
      <c r="NF76" t="str">
        <f>IF(ISERROR(MATCH(NF$1,'CSC Mitre'!BW$1:BW$220,0)),"",VLOOKUP(NF$1,'Tactic Recode'!$A$1:$B$547,2,FALSE))</f>
        <v/>
      </c>
      <c r="NG76" t="str">
        <f>IF(ISERROR(MATCH(NG$1,'CSC Mitre'!BW$1:BW$220,0)),"",VLOOKUP(NG$1,'Tactic Recode'!$A$1:$B$547,2,FALSE))</f>
        <v/>
      </c>
      <c r="NH76" t="str">
        <f>IF(ISERROR(MATCH(NH$1,'CSC Mitre'!BW$1:BW$220,0)),"",VLOOKUP(NH$1,'Tactic Recode'!$A$1:$B$547,2,FALSE))</f>
        <v/>
      </c>
      <c r="NI76" t="str">
        <f>IF(ISERROR(MATCH(NI$1,'CSC Mitre'!BW$1:BW$220,0)),"",VLOOKUP(NI$1,'Tactic Recode'!$A$1:$B$547,2,FALSE))</f>
        <v/>
      </c>
      <c r="NJ76" t="str">
        <f>IF(ISERROR(MATCH(NJ$1,'CSC Mitre'!BW$1:BW$220,0)),"",VLOOKUP(NJ$1,'Tactic Recode'!$A$1:$B$547,2,FALSE))</f>
        <v/>
      </c>
      <c r="NK76" t="str">
        <f>IF(ISERROR(MATCH(NK$1,'CSC Mitre'!BW$1:BW$220,0)),"",VLOOKUP(NK$1,'Tactic Recode'!$A$1:$B$547,2,FALSE))</f>
        <v/>
      </c>
      <c r="NL76" t="str">
        <f>IF(ISERROR(MATCH(NL$1,'CSC Mitre'!BW$1:BW$220,0)),"",VLOOKUP(NL$1,'Tactic Recode'!$A$1:$B$547,2,FALSE))</f>
        <v/>
      </c>
      <c r="NM76" t="str">
        <f>IF(ISERROR(MATCH(NM$1,'CSC Mitre'!BW$1:BW$220,0)),"",VLOOKUP(NM$1,'Tactic Recode'!$A$1:$B$547,2,FALSE))</f>
        <v/>
      </c>
      <c r="NN76" t="str">
        <f>IF(ISERROR(MATCH(NN$1,'CSC Mitre'!BW$1:BW$220,0)),"",VLOOKUP(NN$1,'Tactic Recode'!$A$1:$B$547,2,FALSE))</f>
        <v/>
      </c>
      <c r="NO76" t="str">
        <f>IF(ISERROR(MATCH(NO$1,'CSC Mitre'!BW$1:BW$220,0)),"",VLOOKUP(NO$1,'Tactic Recode'!$A$1:$B$547,2,FALSE))</f>
        <v/>
      </c>
      <c r="NP76" t="str">
        <f>IF(ISERROR(MATCH(NP$1,'CSC Mitre'!BW$1:BW$220,0)),"",VLOOKUP(NP$1,'Tactic Recode'!$A$1:$B$547,2,FALSE))</f>
        <v/>
      </c>
      <c r="NQ76" t="str">
        <f>IF(ISERROR(MATCH(NQ$1,'CSC Mitre'!BW$1:BW$220,0)),"",VLOOKUP(NQ$1,'Tactic Recode'!$A$1:$B$547,2,FALSE))</f>
        <v/>
      </c>
      <c r="NR76" t="str">
        <f>IF(ISERROR(MATCH(NR$1,'CSC Mitre'!BW$1:BW$220,0)),"",VLOOKUP(NR$1,'Tactic Recode'!$A$1:$B$547,2,FALSE))</f>
        <v/>
      </c>
      <c r="NS76" t="str">
        <f>IF(ISERROR(MATCH(NS$1,'CSC Mitre'!BW$1:BW$220,0)),"",VLOOKUP(NS$1,'Tactic Recode'!$A$1:$B$547,2,FALSE))</f>
        <v/>
      </c>
      <c r="NT76" t="str">
        <f>IF(ISERROR(MATCH(NT$1,'CSC Mitre'!BW$1:BW$220,0)),"",VLOOKUP(NT$1,'Tactic Recode'!$A$1:$B$547,2,FALSE))</f>
        <v/>
      </c>
      <c r="NU76" t="str">
        <f>IF(ISERROR(MATCH(NU$1,'CSC Mitre'!BW$1:BW$220,0)),"",VLOOKUP(NU$1,'Tactic Recode'!$A$1:$B$547,2,FALSE))</f>
        <v/>
      </c>
      <c r="NV76" t="str">
        <f>IF(ISERROR(MATCH(NV$1,'CSC Mitre'!BW$1:BW$220,0)),"",VLOOKUP(NV$1,'Tactic Recode'!$A$1:$B$547,2,FALSE))</f>
        <v/>
      </c>
      <c r="NW76" t="str">
        <f>IF(ISERROR(MATCH(NW$1,'CSC Mitre'!BW$1:BW$220,0)),"",VLOOKUP(NW$1,'Tactic Recode'!$A$1:$B$547,2,FALSE))</f>
        <v/>
      </c>
      <c r="NX76" t="str">
        <f>IF(ISERROR(MATCH(NX$1,'CSC Mitre'!BW$1:BW$220,0)),"",VLOOKUP(NX$1,'Tactic Recode'!$A$1:$B$547,2,FALSE))</f>
        <v/>
      </c>
      <c r="NY76" t="str">
        <f>IF(ISERROR(MATCH(NY$1,'CSC Mitre'!BW$1:BW$220,0)),"",VLOOKUP(NY$1,'Tactic Recode'!$A$1:$B$547,2,FALSE))</f>
        <v/>
      </c>
      <c r="NZ76" t="str">
        <f>IF(ISERROR(MATCH(NZ$1,'CSC Mitre'!BW$1:BW$220,0)),"",VLOOKUP(NZ$1,'Tactic Recode'!$A$1:$B$547,2,FALSE))</f>
        <v/>
      </c>
      <c r="OA76" t="str">
        <f>IF(ISERROR(MATCH(OA$1,'CSC Mitre'!BW$1:BW$220,0)),"",VLOOKUP(OA$1,'Tactic Recode'!$A$1:$B$547,2,FALSE))</f>
        <v/>
      </c>
      <c r="OB76" t="str">
        <f>IF(ISERROR(MATCH(OB$1,'CSC Mitre'!BW$1:BW$220,0)),"",VLOOKUP(OB$1,'Tactic Recode'!$A$1:$B$547,2,FALSE))</f>
        <v/>
      </c>
      <c r="OC76" t="str">
        <f>IF(ISERROR(MATCH(OC$1,'CSC Mitre'!BW$1:BW$220,0)),"",VLOOKUP(OC$1,'Tactic Recode'!$A$1:$B$547,2,FALSE))</f>
        <v/>
      </c>
      <c r="OD76" t="str">
        <f>IF(ISERROR(MATCH(OD$1,'CSC Mitre'!BW$1:BW$220,0)),"",VLOOKUP(OD$1,'Tactic Recode'!$A$1:$B$547,2,FALSE))</f>
        <v/>
      </c>
      <c r="OE76" t="str">
        <f>IF(ISERROR(MATCH(OE$1,'CSC Mitre'!BW$1:BW$220,0)),"",VLOOKUP(OE$1,'Tactic Recode'!$A$1:$B$547,2,FALSE))</f>
        <v/>
      </c>
      <c r="OF76" t="str">
        <f>IF(ISERROR(MATCH(OF$1,'CSC Mitre'!BW$1:BW$220,0)),"",VLOOKUP(OF$1,'Tactic Recode'!$A$1:$B$547,2,FALSE))</f>
        <v/>
      </c>
      <c r="OG76" t="str">
        <f>IF(ISERROR(MATCH(OG$1,'CSC Mitre'!BW$1:BW$220,0)),"",VLOOKUP(OG$1,'Tactic Recode'!$A$1:$B$547,2,FALSE))</f>
        <v/>
      </c>
      <c r="OH76" t="str">
        <f>IF(ISERROR(MATCH(OH$1,'CSC Mitre'!BW$1:BW$220,0)),"",VLOOKUP(OH$1,'Tactic Recode'!$A$1:$B$547,2,FALSE))</f>
        <v/>
      </c>
      <c r="OI76" t="str">
        <f>IF(ISERROR(MATCH(OI$1,'CSC Mitre'!BW$1:BW$220,0)),"",VLOOKUP(OI$1,'Tactic Recode'!$A$1:$B$547,2,FALSE))</f>
        <v/>
      </c>
      <c r="OJ76" t="str">
        <f>IF(ISERROR(MATCH(OJ$1,'CSC Mitre'!BW$1:BW$220,0)),"",VLOOKUP(OJ$1,'Tactic Recode'!$A$1:$B$547,2,FALSE))</f>
        <v/>
      </c>
      <c r="OK76" t="str">
        <f>IF(ISERROR(MATCH(OK$1,'CSC Mitre'!BW$1:BW$220,0)),"",VLOOKUP(OK$1,'Tactic Recode'!$A$1:$B$547,2,FALSE))</f>
        <v/>
      </c>
      <c r="OL76" t="str">
        <f>IF(ISERROR(MATCH(OL$1,'CSC Mitre'!BW$1:BW$220,0)),"",VLOOKUP(OL$1,'Tactic Recode'!$A$1:$B$547,2,FALSE))</f>
        <v/>
      </c>
      <c r="OM76" t="str">
        <f>IF(ISERROR(MATCH(OM$1,'CSC Mitre'!BW$1:BW$220,0)),"",VLOOKUP(OM$1,'Tactic Recode'!$A$1:$B$547,2,FALSE))</f>
        <v/>
      </c>
      <c r="ON76" t="str">
        <f>IF(ISERROR(MATCH(ON$1,'CSC Mitre'!BW$1:BW$220,0)),"",VLOOKUP(ON$1,'Tactic Recode'!$A$1:$B$547,2,FALSE))</f>
        <v/>
      </c>
      <c r="OO76" t="str">
        <f>IF(ISERROR(MATCH(OO$1,'CSC Mitre'!BW$1:BW$220,0)),"",VLOOKUP(OO$1,'Tactic Recode'!$A$1:$B$547,2,FALSE))</f>
        <v/>
      </c>
      <c r="OP76" t="str">
        <f>IF(ISERROR(MATCH(OP$1,'CSC Mitre'!BW$1:BW$220,0)),"",VLOOKUP(OP$1,'Tactic Recode'!$A$1:$B$547,2,FALSE))</f>
        <v/>
      </c>
      <c r="OQ76" t="str">
        <f>IF(ISERROR(MATCH(OQ$1,'CSC Mitre'!BW$1:BW$220,0)),"",VLOOKUP(OQ$1,'Tactic Recode'!$A$1:$B$547,2,FALSE))</f>
        <v/>
      </c>
      <c r="OR76" t="str">
        <f>IF(ISERROR(MATCH(OR$1,'CSC Mitre'!BW$1:BW$220,0)),"",VLOOKUP(OR$1,'Tactic Recode'!$A$1:$B$547,2,FALSE))</f>
        <v/>
      </c>
      <c r="OS76" t="str">
        <f>IF(ISERROR(MATCH(OS$1,'CSC Mitre'!BW$1:BW$220,0)),"",VLOOKUP(OS$1,'Tactic Recode'!$A$1:$B$547,2,FALSE))</f>
        <v/>
      </c>
      <c r="OT76" t="str">
        <f>IF(ISERROR(MATCH(OT$1,'CSC Mitre'!BW$1:BW$220,0)),"",VLOOKUP(OT$1,'Tactic Recode'!$A$1:$B$547,2,FALSE))</f>
        <v/>
      </c>
      <c r="OU76" t="str">
        <f>IF(ISERROR(MATCH(OU$1,'CSC Mitre'!BW$1:BW$220,0)),"",VLOOKUP(OU$1,'Tactic Recode'!$A$1:$B$547,2,FALSE))</f>
        <v/>
      </c>
      <c r="OV76" t="str">
        <f>IF(ISERROR(MATCH(OV$1,'CSC Mitre'!BW$1:BW$220,0)),"",VLOOKUP(OV$1,'Tactic Recode'!$A$1:$B$547,2,FALSE))</f>
        <v/>
      </c>
      <c r="OW76" t="str">
        <f>IF(ISERROR(MATCH(OW$1,'CSC Mitre'!BW$1:BW$220,0)),"",VLOOKUP(OW$1,'Tactic Recode'!$A$1:$B$547,2,FALSE))</f>
        <v/>
      </c>
      <c r="OX76" t="str">
        <f>IF(ISERROR(MATCH(OX$1,'CSC Mitre'!BW$1:BW$220,0)),"",VLOOKUP(OX$1,'Tactic Recode'!$A$1:$B$547,2,FALSE))</f>
        <v/>
      </c>
      <c r="OY76" t="str">
        <f>IF(ISERROR(MATCH(OY$1,'CSC Mitre'!BW$1:BW$220,0)),"",VLOOKUP(OY$1,'Tactic Recode'!$A$1:$B$547,2,FALSE))</f>
        <v/>
      </c>
      <c r="OZ76" t="str">
        <f>IF(ISERROR(MATCH(OZ$1,'CSC Mitre'!BW$1:BW$220,0)),"",VLOOKUP(OZ$1,'Tactic Recode'!$A$1:$B$547,2,FALSE))</f>
        <v/>
      </c>
      <c r="PA76" t="str">
        <f>IF(ISERROR(MATCH(PA$1,'CSC Mitre'!BW$1:BW$220,0)),"",VLOOKUP(PA$1,'Tactic Recode'!$A$1:$B$547,2,FALSE))</f>
        <v/>
      </c>
      <c r="PB76" t="str">
        <f>IF(ISERROR(MATCH(PB$1,'CSC Mitre'!BW$1:BW$220,0)),"",VLOOKUP(PB$1,'Tactic Recode'!$A$1:$B$547,2,FALSE))</f>
        <v/>
      </c>
      <c r="PC76" t="str">
        <f>IF(ISERROR(MATCH(PC$1,'CSC Mitre'!BW$1:BW$220,0)),"",VLOOKUP(PC$1,'Tactic Recode'!$A$1:$B$547,2,FALSE))</f>
        <v/>
      </c>
      <c r="PD76" t="str">
        <f>IF(ISERROR(MATCH(PD$1,'CSC Mitre'!BW$1:BW$220,0)),"",VLOOKUP(PD$1,'Tactic Recode'!$A$1:$B$547,2,FALSE))</f>
        <v/>
      </c>
      <c r="PE76" t="str">
        <f>IF(ISERROR(MATCH(PE$1,'CSC Mitre'!BW$1:BW$220,0)),"",VLOOKUP(PE$1,'Tactic Recode'!$A$1:$B$547,2,FALSE))</f>
        <v/>
      </c>
      <c r="PF76" t="str">
        <f>IF(ISERROR(MATCH(PF$1,'CSC Mitre'!BW$1:BW$220,0)),"",VLOOKUP(PF$1,'Tactic Recode'!$A$1:$B$547,2,FALSE))</f>
        <v/>
      </c>
      <c r="PG76" t="str">
        <f>IF(ISERROR(MATCH(PG$1,'CSC Mitre'!BW$1:BW$220,0)),"",VLOOKUP(PG$1,'Tactic Recode'!$A$1:$B$547,2,FALSE))</f>
        <v/>
      </c>
      <c r="PH76" t="str">
        <f>IF(ISERROR(MATCH(PH$1,'CSC Mitre'!BW$1:BW$220,0)),"",VLOOKUP(PH$1,'Tactic Recode'!$A$1:$B$547,2,FALSE))</f>
        <v/>
      </c>
      <c r="PI76" t="str">
        <f>IF(ISERROR(MATCH(PI$1,'CSC Mitre'!BW$1:BW$220,0)),"",VLOOKUP(PI$1,'Tactic Recode'!$A$1:$B$547,2,FALSE))</f>
        <v/>
      </c>
      <c r="PJ76" t="str">
        <f>IF(ISERROR(MATCH(PJ$1,'CSC Mitre'!BW$1:BW$220,0)),"",VLOOKUP(PJ$1,'Tactic Recode'!$A$1:$B$547,2,FALSE))</f>
        <v/>
      </c>
      <c r="PK76" t="str">
        <f>IF(ISERROR(MATCH(PK$1,'CSC Mitre'!BW$1:BW$220,0)),"",VLOOKUP(PK$1,'Tactic Recode'!$A$1:$B$547,2,FALSE))</f>
        <v/>
      </c>
      <c r="PL76" t="str">
        <f>IF(ISERROR(MATCH(PL$1,'CSC Mitre'!BW$1:BW$220,0)),"",VLOOKUP(PL$1,'Tactic Recode'!$A$1:$B$547,2,FALSE))</f>
        <v/>
      </c>
      <c r="PM76" t="str">
        <f>IF(ISERROR(MATCH(PM$1,'CSC Mitre'!BW$1:BW$220,0)),"",VLOOKUP(PM$1,'Tactic Recode'!$A$1:$B$547,2,FALSE))</f>
        <v/>
      </c>
      <c r="PN76" t="str">
        <f>IF(ISERROR(MATCH(PN$1,'CSC Mitre'!BW$1:BW$220,0)),"",VLOOKUP(PN$1,'Tactic Recode'!$A$1:$B$547,2,FALSE))</f>
        <v/>
      </c>
      <c r="PO76" t="str">
        <f>IF(ISERROR(MATCH(PO$1,'CSC Mitre'!BW$1:BW$220,0)),"",VLOOKUP(PO$1,'Tactic Recode'!$A$1:$B$547,2,FALSE))</f>
        <v/>
      </c>
      <c r="PP76" t="str">
        <f>IF(ISERROR(MATCH(PP$1,'CSC Mitre'!BW$1:BW$220,0)),"",VLOOKUP(PP$1,'Tactic Recode'!$A$1:$B$547,2,FALSE))</f>
        <v/>
      </c>
      <c r="PQ76" t="str">
        <f>IF(ISERROR(MATCH(PQ$1,'CSC Mitre'!BW$1:BW$220,0)),"",VLOOKUP(PQ$1,'Tactic Recode'!$A$1:$B$547,2,FALSE))</f>
        <v/>
      </c>
      <c r="PR76" t="str">
        <f>IF(ISERROR(MATCH(PR$1,'CSC Mitre'!BW$1:BW$220,0)),"",VLOOKUP(PR$1,'Tactic Recode'!$A$1:$B$547,2,FALSE))</f>
        <v/>
      </c>
      <c r="PS76" t="str">
        <f>IF(ISERROR(MATCH(PS$1,'CSC Mitre'!BW$1:BW$220,0)),"",VLOOKUP(PS$1,'Tactic Recode'!$A$1:$B$547,2,FALSE))</f>
        <v/>
      </c>
      <c r="PT76" t="str">
        <f>IF(ISERROR(MATCH(PT$1,'CSC Mitre'!BW$1:BW$220,0)),"",VLOOKUP(PT$1,'Tactic Recode'!$A$1:$B$547,2,FALSE))</f>
        <v/>
      </c>
      <c r="PU76" t="str">
        <f>IF(ISERROR(MATCH(PU$1,'CSC Mitre'!BW$1:BW$220,0)),"",VLOOKUP(PU$1,'Tactic Recode'!$A$1:$B$547,2,FALSE))</f>
        <v/>
      </c>
      <c r="PV76" t="str">
        <f>IF(ISERROR(MATCH(PV$1,'CSC Mitre'!BW$1:BW$220,0)),"",VLOOKUP(PV$1,'Tactic Recode'!$A$1:$B$547,2,FALSE))</f>
        <v/>
      </c>
      <c r="PW76" t="str">
        <f>IF(ISERROR(MATCH(PW$1,'CSC Mitre'!BW$1:BW$220,0)),"",VLOOKUP(PW$1,'Tactic Recode'!$A$1:$B$547,2,FALSE))</f>
        <v/>
      </c>
      <c r="PX76" t="str">
        <f>IF(ISERROR(MATCH(PX$1,'CSC Mitre'!BW$1:BW$220,0)),"",VLOOKUP(PX$1,'Tactic Recode'!$A$1:$B$547,2,FALSE))</f>
        <v/>
      </c>
      <c r="PY76" t="str">
        <f>IF(ISERROR(MATCH(PY$1,'CSC Mitre'!BW$1:BW$220,0)),"",VLOOKUP(PY$1,'Tactic Recode'!$A$1:$B$547,2,FALSE))</f>
        <v/>
      </c>
      <c r="PZ76" t="str">
        <f>IF(ISERROR(MATCH(PZ$1,'CSC Mitre'!BW$1:BW$220,0)),"",VLOOKUP(PZ$1,'Tactic Recode'!$A$1:$B$547,2,FALSE))</f>
        <v/>
      </c>
      <c r="QA76" t="str">
        <f>IF(ISERROR(MATCH(QA$1,'CSC Mitre'!BW$1:BW$220,0)),"",VLOOKUP(QA$1,'Tactic Recode'!$A$1:$B$547,2,FALSE))</f>
        <v/>
      </c>
      <c r="QB76" t="str">
        <f>IF(ISERROR(MATCH(QB$1,'CSC Mitre'!BW$1:BW$220,0)),"",VLOOKUP(QB$1,'Tactic Recode'!$A$1:$B$547,2,FALSE))</f>
        <v/>
      </c>
      <c r="QC76" t="str">
        <f>IF(ISERROR(MATCH(QC$1,'CSC Mitre'!BW$1:BW$220,0)),"",VLOOKUP(QC$1,'Tactic Recode'!$A$1:$B$547,2,FALSE))</f>
        <v/>
      </c>
      <c r="QD76" t="str">
        <f>IF(ISERROR(MATCH(QD$1,'CSC Mitre'!BW$1:BW$220,0)),"",VLOOKUP(QD$1,'Tactic Recode'!$A$1:$B$547,2,FALSE))</f>
        <v/>
      </c>
      <c r="QE76" t="str">
        <f>IF(ISERROR(MATCH(QE$1,'CSC Mitre'!BW$1:BW$220,0)),"",VLOOKUP(QE$1,'Tactic Recode'!$A$1:$B$547,2,FALSE))</f>
        <v/>
      </c>
      <c r="QF76" t="str">
        <f>IF(ISERROR(MATCH(QF$1,'CSC Mitre'!BW$1:BW$220,0)),"",VLOOKUP(QF$1,'Tactic Recode'!$A$1:$B$547,2,FALSE))</f>
        <v/>
      </c>
      <c r="QG76" t="str">
        <f>IF(ISERROR(MATCH(QG$1,'CSC Mitre'!BW$1:BW$220,0)),"",VLOOKUP(QG$1,'Tactic Recode'!$A$1:$B$547,2,FALSE))</f>
        <v/>
      </c>
      <c r="QH76" t="str">
        <f>IF(ISERROR(MATCH(QH$1,'CSC Mitre'!BW$1:BW$220,0)),"",VLOOKUP(QH$1,'Tactic Recode'!$A$1:$B$547,2,FALSE))</f>
        <v/>
      </c>
      <c r="QI76" t="str">
        <f>IF(ISERROR(MATCH(QI$1,'CSC Mitre'!BW$1:BW$220,0)),"",VLOOKUP(QI$1,'Tactic Recode'!$A$1:$B$547,2,FALSE))</f>
        <v/>
      </c>
      <c r="QJ76" t="str">
        <f>IF(ISERROR(MATCH(QJ$1,'CSC Mitre'!BW$1:BW$220,0)),"",VLOOKUP(QJ$1,'Tactic Recode'!$A$1:$B$547,2,FALSE))</f>
        <v/>
      </c>
      <c r="QK76" t="str">
        <f>IF(ISERROR(MATCH(QK$1,'CSC Mitre'!BW$1:BW$220,0)),"",VLOOKUP(QK$1,'Tactic Recode'!$A$1:$B$547,2,FALSE))</f>
        <v/>
      </c>
      <c r="QL76" t="str">
        <f>IF(ISERROR(MATCH(QL$1,'CSC Mitre'!BW$1:BW$220,0)),"",VLOOKUP(QL$1,'Tactic Recode'!$A$1:$B$547,2,FALSE))</f>
        <v/>
      </c>
      <c r="QM76" t="str">
        <f>IF(ISERROR(MATCH(QM$1,'CSC Mitre'!BW$1:BW$220,0)),"",VLOOKUP(QM$1,'Tactic Recode'!$A$1:$B$547,2,FALSE))</f>
        <v/>
      </c>
      <c r="QN76" t="str">
        <f>IF(ISERROR(MATCH(QN$1,'CSC Mitre'!BW$1:BW$220,0)),"",VLOOKUP(QN$1,'Tactic Recode'!$A$1:$B$547,2,FALSE))</f>
        <v/>
      </c>
      <c r="QO76" t="str">
        <f>IF(ISERROR(MATCH(QO$1,'CSC Mitre'!BW$1:BW$220,0)),"",VLOOKUP(QO$1,'Tactic Recode'!$A$1:$B$547,2,FALSE))</f>
        <v/>
      </c>
      <c r="QP76" t="str">
        <f>IF(ISERROR(MATCH(QP$1,'CSC Mitre'!BW$1:BW$220,0)),"",VLOOKUP(QP$1,'Tactic Recode'!$A$1:$B$547,2,FALSE))</f>
        <v/>
      </c>
      <c r="QQ76" t="str">
        <f>IF(ISERROR(MATCH(QQ$1,'CSC Mitre'!BW$1:BW$220,0)),"",VLOOKUP(QQ$1,'Tactic Recode'!$A$1:$B$547,2,FALSE))</f>
        <v/>
      </c>
      <c r="QR76" t="str">
        <f>IF(ISERROR(MATCH(QR$1,'CSC Mitre'!BW$1:BW$220,0)),"",VLOOKUP(QR$1,'Tactic Recode'!$A$1:$B$547,2,FALSE))</f>
        <v/>
      </c>
      <c r="QS76" t="str">
        <f>IF(ISERROR(MATCH(QS$1,'CSC Mitre'!BW$1:BW$220,0)),"",VLOOKUP(QS$1,'Tactic Recode'!$A$1:$B$547,2,FALSE))</f>
        <v/>
      </c>
      <c r="QT76" t="str">
        <f>IF(ISERROR(MATCH(QT$1,'CSC Mitre'!BW$1:BW$220,0)),"",VLOOKUP(QT$1,'Tactic Recode'!$A$1:$B$547,2,FALSE))</f>
        <v/>
      </c>
      <c r="QU76" t="str">
        <f>IF(ISERROR(MATCH(QU$1,'CSC Mitre'!BW$1:BW$220,0)),"",VLOOKUP(QU$1,'Tactic Recode'!$A$1:$B$547,2,FALSE))</f>
        <v/>
      </c>
      <c r="QV76" t="str">
        <f>IF(ISERROR(MATCH(QV$1,'CSC Mitre'!BW$1:BW$220,0)),"",VLOOKUP(QV$1,'Tactic Recode'!$A$1:$B$547,2,FALSE))</f>
        <v/>
      </c>
      <c r="QW76" t="str">
        <f>IF(ISERROR(MATCH(QW$1,'CSC Mitre'!BW$1:BW$220,0)),"",VLOOKUP(QW$1,'Tactic Recode'!$A$1:$B$547,2,FALSE))</f>
        <v/>
      </c>
      <c r="QX76" t="str">
        <f>IF(ISERROR(MATCH(QX$1,'CSC Mitre'!BW$1:BW$220,0)),"",VLOOKUP(QX$1,'Tactic Recode'!$A$1:$B$547,2,FALSE))</f>
        <v/>
      </c>
      <c r="QY76" t="str">
        <f>IF(ISERROR(MATCH(QY$1,'CSC Mitre'!BW$1:BW$220,0)),"",VLOOKUP(QY$1,'Tactic Recode'!$A$1:$B$547,2,FALSE))</f>
        <v/>
      </c>
      <c r="QZ76" t="str">
        <f>IF(ISERROR(MATCH(QZ$1,'CSC Mitre'!BW$1:BW$220,0)),"",VLOOKUP(QZ$1,'Tactic Recode'!$A$1:$B$547,2,FALSE))</f>
        <v/>
      </c>
      <c r="RA76" t="str">
        <f>IF(ISERROR(MATCH(RA$1,'CSC Mitre'!BW$1:BW$220,0)),"",VLOOKUP(RA$1,'Tactic Recode'!$A$1:$B$547,2,FALSE))</f>
        <v/>
      </c>
      <c r="RB76" t="str">
        <f>IF(ISERROR(MATCH(RB$1,'CSC Mitre'!BW$1:BW$220,0)),"",VLOOKUP(RB$1,'Tactic Recode'!$A$1:$B$547,2,FALSE))</f>
        <v/>
      </c>
      <c r="RC76" t="str">
        <f>IF(ISERROR(MATCH(RC$1,'CSC Mitre'!BW$1:BW$220,0)),"",VLOOKUP(RC$1,'Tactic Recode'!$A$1:$B$547,2,FALSE))</f>
        <v/>
      </c>
      <c r="RD76" t="str">
        <f>IF(ISERROR(MATCH(RD$1,'CSC Mitre'!BW$1:BW$220,0)),"",VLOOKUP(RD$1,'Tactic Recode'!$A$1:$B$547,2,FALSE))</f>
        <v/>
      </c>
      <c r="RE76" t="str">
        <f>IF(ISERROR(MATCH(RE$1,'CSC Mitre'!BW$1:BW$220,0)),"",VLOOKUP(RE$1,'Tactic Recode'!$A$1:$B$547,2,FALSE))</f>
        <v/>
      </c>
      <c r="RF76" t="str">
        <f>IF(ISERROR(MATCH(RF$1,'CSC Mitre'!BW$1:BW$220,0)),"",VLOOKUP(RF$1,'Tactic Recode'!$A$1:$B$547,2,FALSE))</f>
        <v/>
      </c>
      <c r="RG76" t="str">
        <f>IF(ISERROR(MATCH(RG$1,'CSC Mitre'!BW$1:BW$220,0)),"",VLOOKUP(RG$1,'Tactic Recode'!$A$1:$B$547,2,FALSE))</f>
        <v/>
      </c>
      <c r="RH76" t="str">
        <f>IF(ISERROR(MATCH(RH$1,'CSC Mitre'!BW$1:BW$220,0)),"",VLOOKUP(RH$1,'Tactic Recode'!$A$1:$B$547,2,FALSE))</f>
        <v/>
      </c>
      <c r="RI76" t="str">
        <f>IF(ISERROR(MATCH(RI$1,'CSC Mitre'!BW$1:BW$220,0)),"",VLOOKUP(RI$1,'Tactic Recode'!$A$1:$B$547,2,FALSE))</f>
        <v/>
      </c>
      <c r="RJ76" t="str">
        <f>IF(ISERROR(MATCH(RJ$1,'CSC Mitre'!BW$1:BW$220,0)),"",VLOOKUP(RJ$1,'Tactic Recode'!$A$1:$B$547,2,FALSE))</f>
        <v/>
      </c>
      <c r="RK76" t="str">
        <f>IF(ISERROR(MATCH(RK$1,'CSC Mitre'!BW$1:BW$220,0)),"",VLOOKUP(RK$1,'Tactic Recode'!$A$1:$B$547,2,FALSE))</f>
        <v/>
      </c>
      <c r="RL76" t="str">
        <f>IF(ISERROR(MATCH(RL$1,'CSC Mitre'!BW$1:BW$220,0)),"",VLOOKUP(RL$1,'Tactic Recode'!$A$1:$B$547,2,FALSE))</f>
        <v/>
      </c>
      <c r="RM76" t="str">
        <f>IF(ISERROR(MATCH(RM$1,'CSC Mitre'!BW$1:BW$220,0)),"",VLOOKUP(RM$1,'Tactic Recode'!$A$1:$B$547,2,FALSE))</f>
        <v/>
      </c>
      <c r="RN76" t="str">
        <f>IF(ISERROR(MATCH(RN$1,'CSC Mitre'!BW$1:BW$220,0)),"",VLOOKUP(RN$1,'Tactic Recode'!$A$1:$B$547,2,FALSE))</f>
        <v/>
      </c>
      <c r="RO76" t="str">
        <f>IF(ISERROR(MATCH(RO$1,'CSC Mitre'!BW$1:BW$220,0)),"",VLOOKUP(RO$1,'Tactic Recode'!$A$1:$B$547,2,FALSE))</f>
        <v/>
      </c>
      <c r="RP76" t="str">
        <f>IF(ISERROR(MATCH(RP$1,'CSC Mitre'!BW$1:BW$220,0)),"",VLOOKUP(RP$1,'Tactic Recode'!$A$1:$B$547,2,FALSE))</f>
        <v/>
      </c>
      <c r="RQ76" t="str">
        <f>IF(ISERROR(MATCH(RQ$1,'CSC Mitre'!BW$1:BW$220,0)),"",VLOOKUP(RQ$1,'Tactic Recode'!$A$1:$B$547,2,FALSE))</f>
        <v/>
      </c>
      <c r="RR76" t="str">
        <f>IF(ISERROR(MATCH(RR$1,'CSC Mitre'!BW$1:BW$220,0)),"",VLOOKUP(RR$1,'Tactic Recode'!$A$1:$B$547,2,FALSE))</f>
        <v/>
      </c>
      <c r="RS76" t="str">
        <f>IF(ISERROR(MATCH(RS$1,'CSC Mitre'!BW$1:BW$220,0)),"",VLOOKUP(RS$1,'Tactic Recode'!$A$1:$B$547,2,FALSE))</f>
        <v/>
      </c>
      <c r="RT76" t="str">
        <f>IF(ISERROR(MATCH(RT$1,'CSC Mitre'!BW$1:BW$220,0)),"",VLOOKUP(RT$1,'Tactic Recode'!$A$1:$B$547,2,FALSE))</f>
        <v/>
      </c>
      <c r="RU76" t="str">
        <f>IF(ISERROR(MATCH(RU$1,'CSC Mitre'!BW$1:BW$220,0)),"",VLOOKUP(RU$1,'Tactic Recode'!$A$1:$B$547,2,FALSE))</f>
        <v/>
      </c>
      <c r="RV76" t="str">
        <f>IF(ISERROR(MATCH(RV$1,'CSC Mitre'!BW$1:BW$220,0)),"",VLOOKUP(RV$1,'Tactic Recode'!$A$1:$B$547,2,FALSE))</f>
        <v/>
      </c>
      <c r="RW76" t="str">
        <f>IF(ISERROR(MATCH(RW$1,'CSC Mitre'!BW$1:BW$220,0)),"",VLOOKUP(RW$1,'Tactic Recode'!$A$1:$B$547,2,FALSE))</f>
        <v/>
      </c>
      <c r="RX76" t="str">
        <f>IF(ISERROR(MATCH(RX$1,'CSC Mitre'!BW$1:BW$220,0)),"",VLOOKUP(RX$1,'Tactic Recode'!$A$1:$B$547,2,FALSE))</f>
        <v/>
      </c>
      <c r="RY76" t="str">
        <f>IF(ISERROR(MATCH(RY$1,'CSC Mitre'!BW$1:BW$220,0)),"",VLOOKUP(RY$1,'Tactic Recode'!$A$1:$B$547,2,FALSE))</f>
        <v/>
      </c>
      <c r="RZ76" t="str">
        <f>IF(ISERROR(MATCH(RZ$1,'CSC Mitre'!BW$1:BW$220,0)),"",VLOOKUP(RZ$1,'Tactic Recode'!$A$1:$B$547,2,FALSE))</f>
        <v/>
      </c>
      <c r="SA76" t="str">
        <f>IF(ISERROR(MATCH(SA$1,'CSC Mitre'!BW$1:BW$220,0)),"",VLOOKUP(SA$1,'Tactic Recode'!$A$1:$B$547,2,FALSE))</f>
        <v/>
      </c>
      <c r="SB76" t="str">
        <f>IF(ISERROR(MATCH(SB$1,'CSC Mitre'!BW$1:BW$220,0)),"",VLOOKUP(SB$1,'Tactic Recode'!$A$1:$B$547,2,FALSE))</f>
        <v/>
      </c>
      <c r="SC76" t="str">
        <f>IF(ISERROR(MATCH(SC$1,'CSC Mitre'!BW$1:BW$220,0)),"",VLOOKUP(SC$1,'Tactic Recode'!$A$1:$B$547,2,FALSE))</f>
        <v/>
      </c>
      <c r="SD76" t="str">
        <f>IF(ISERROR(MATCH(SD$1,'CSC Mitre'!BW$1:BW$220,0)),"",VLOOKUP(SD$1,'Tactic Recode'!$A$1:$B$547,2,FALSE))</f>
        <v/>
      </c>
      <c r="SE76" t="str">
        <f>IF(ISERROR(MATCH(SE$1,'CSC Mitre'!BW$1:BW$220,0)),"",VLOOKUP(SE$1,'Tactic Recode'!$A$1:$B$547,2,FALSE))</f>
        <v/>
      </c>
      <c r="SF76" t="str">
        <f>IF(ISERROR(MATCH(SF$1,'CSC Mitre'!BW$1:BW$220,0)),"",VLOOKUP(SF$1,'Tactic Recode'!$A$1:$B$547,2,FALSE))</f>
        <v/>
      </c>
      <c r="SG76" t="str">
        <f>IF(ISERROR(MATCH(SG$1,'CSC Mitre'!BW$1:BW$220,0)),"",VLOOKUP(SG$1,'Tactic Recode'!$A$1:$B$547,2,FALSE))</f>
        <v/>
      </c>
      <c r="SH76" t="str">
        <f>IF(ISERROR(MATCH(SH$1,'CSC Mitre'!BW$1:BW$220,0)),"",VLOOKUP(SH$1,'Tactic Recode'!$A$1:$B$547,2,FALSE))</f>
        <v/>
      </c>
      <c r="SI76" t="str">
        <f>IF(ISERROR(MATCH(SI$1,'CSC Mitre'!BW$1:BW$220,0)),"",VLOOKUP(SI$1,'Tactic Recode'!$A$1:$B$547,2,FALSE))</f>
        <v/>
      </c>
      <c r="SJ76" t="str">
        <f>IF(ISERROR(MATCH(SJ$1,'CSC Mitre'!BW$1:BW$220,0)),"",VLOOKUP(SJ$1,'Tactic Recode'!$A$1:$B$547,2,FALSE))</f>
        <v/>
      </c>
      <c r="SK76" t="str">
        <f>IF(ISERROR(MATCH(SK$1,'CSC Mitre'!BW$1:BW$220,0)),"",VLOOKUP(SK$1,'Tactic Recode'!$A$1:$B$547,2,FALSE))</f>
        <v/>
      </c>
      <c r="SL76" t="str">
        <f>IF(ISERROR(MATCH(SL$1,'CSC Mitre'!BW$1:BW$220,0)),"",VLOOKUP(SL$1,'Tactic Recode'!$A$1:$B$547,2,FALSE))</f>
        <v/>
      </c>
      <c r="SM76" t="str">
        <f>IF(ISERROR(MATCH(SM$1,'CSC Mitre'!BW$1:BW$220,0)),"",VLOOKUP(SM$1,'Tactic Recode'!$A$1:$B$547,2,FALSE))</f>
        <v/>
      </c>
      <c r="SN76" t="str">
        <f>IF(ISERROR(MATCH(SN$1,'CSC Mitre'!BW$1:BW$220,0)),"",VLOOKUP(SN$1,'Tactic Recode'!$A$1:$B$547,2,FALSE))</f>
        <v/>
      </c>
      <c r="SO76" t="str">
        <f>IF(ISERROR(MATCH(SO$1,'CSC Mitre'!BW$1:BW$220,0)),"",VLOOKUP(SO$1,'Tactic Recode'!$A$1:$B$547,2,FALSE))</f>
        <v/>
      </c>
      <c r="SP76" t="str">
        <f>IF(ISERROR(MATCH(SP$1,'CSC Mitre'!BW$1:BW$220,0)),"",VLOOKUP(SP$1,'Tactic Recode'!$A$1:$B$547,2,FALSE))</f>
        <v/>
      </c>
      <c r="SQ76" t="str">
        <f>IF(ISERROR(MATCH(SQ$1,'CSC Mitre'!BW$1:BW$220,0)),"",VLOOKUP(SQ$1,'Tactic Recode'!$A$1:$B$547,2,FALSE))</f>
        <v/>
      </c>
      <c r="SR76" t="str">
        <f>IF(ISERROR(MATCH(SR$1,'CSC Mitre'!BW$1:BW$220,0)),"",VLOOKUP(SR$1,'Tactic Recode'!$A$1:$B$547,2,FALSE))</f>
        <v/>
      </c>
      <c r="SS76" t="str">
        <f>IF(ISERROR(MATCH(SS$1,'CSC Mitre'!BW$1:BW$220,0)),"",VLOOKUP(SS$1,'Tactic Recode'!$A$1:$B$547,2,FALSE))</f>
        <v/>
      </c>
      <c r="ST76" t="str">
        <f>IF(ISERROR(MATCH(ST$1,'CSC Mitre'!BW$1:BW$220,0)),"",VLOOKUP(ST$1,'Tactic Recode'!$A$1:$B$547,2,FALSE))</f>
        <v/>
      </c>
      <c r="SU76" t="str">
        <f>IF(ISERROR(MATCH(SU$1,'CSC Mitre'!BW$1:BW$220,0)),"",VLOOKUP(SU$1,'Tactic Recode'!$A$1:$B$547,2,FALSE))</f>
        <v/>
      </c>
      <c r="SV76" t="str">
        <f>IF(ISERROR(MATCH(SV$1,'CSC Mitre'!BW$1:BW$220,0)),"",VLOOKUP(SV$1,'Tactic Recode'!$A$1:$B$547,2,FALSE))</f>
        <v/>
      </c>
      <c r="SW76" t="str">
        <f>IF(ISERROR(MATCH(SW$1,'CSC Mitre'!BW$1:BW$220,0)),"",VLOOKUP(SW$1,'Tactic Recode'!$A$1:$B$547,2,FALSE))</f>
        <v/>
      </c>
      <c r="SX76" t="str">
        <f>IF(ISERROR(MATCH(SX$1,'CSC Mitre'!BW$1:BW$220,0)),"",VLOOKUP(SX$1,'Tactic Recode'!$A$1:$B$547,2,FALSE))</f>
        <v/>
      </c>
      <c r="SY76" t="str">
        <f>IF(ISERROR(MATCH(SY$1,'CSC Mitre'!BW$1:BW$220,0)),"",VLOOKUP(SY$1,'Tactic Recode'!$A$1:$B$547,2,FALSE))</f>
        <v/>
      </c>
      <c r="SZ76" t="str">
        <f>IF(ISERROR(MATCH(SZ$1,'CSC Mitre'!BW$1:BW$220,0)),"",VLOOKUP(SZ$1,'Tactic Recode'!$A$1:$B$547,2,FALSE))</f>
        <v/>
      </c>
      <c r="TA76" t="str">
        <f>IF(ISERROR(MATCH(TA$1,'CSC Mitre'!BW$1:BW$220,0)),"",VLOOKUP(TA$1,'Tactic Recode'!$A$1:$B$547,2,FALSE))</f>
        <v/>
      </c>
      <c r="TB76" t="str">
        <f>IF(ISERROR(MATCH(TB$1,'CSC Mitre'!BW$1:BW$220,0)),"",VLOOKUP(TB$1,'Tactic Recode'!$A$1:$B$547,2,FALSE))</f>
        <v/>
      </c>
      <c r="TC76" t="str">
        <f>IF(ISERROR(MATCH(TC$1,'CSC Mitre'!BW$1:BW$220,0)),"",VLOOKUP(TC$1,'Tactic Recode'!$A$1:$B$547,2,FALSE))</f>
        <v/>
      </c>
      <c r="TD76" t="str">
        <f>IF(ISERROR(MATCH(TD$1,'CSC Mitre'!BW$1:BW$220,0)),"",VLOOKUP(TD$1,'Tactic Recode'!$A$1:$B$547,2,FALSE))</f>
        <v/>
      </c>
      <c r="TE76" t="str">
        <f>IF(ISERROR(MATCH(TE$1,'CSC Mitre'!BW$1:BW$220,0)),"",VLOOKUP(TE$1,'Tactic Recode'!$A$1:$B$547,2,FALSE))</f>
        <v/>
      </c>
      <c r="TF76" t="str">
        <f>IF(ISERROR(MATCH(TF$1,'CSC Mitre'!BW$1:BW$220,0)),"",VLOOKUP(TF$1,'Tactic Recode'!$A$1:$B$547,2,FALSE))</f>
        <v/>
      </c>
      <c r="TG76" t="str">
        <f>IF(ISERROR(MATCH(TG$1,'CSC Mitre'!BW$1:BW$220,0)),"",VLOOKUP(TG$1,'Tactic Recode'!$A$1:$B$547,2,FALSE))</f>
        <v/>
      </c>
      <c r="TH76" t="str">
        <f>IF(ISERROR(MATCH(TH$1,'CSC Mitre'!BW$1:BW$220,0)),"",VLOOKUP(TH$1,'Tactic Recode'!$A$1:$B$547,2,FALSE))</f>
        <v/>
      </c>
      <c r="TI76" t="str">
        <f>IF(ISERROR(MATCH(TI$1,'CSC Mitre'!BW$1:BW$220,0)),"",VLOOKUP(TI$1,'Tactic Recode'!$A$1:$B$547,2,FALSE))</f>
        <v/>
      </c>
      <c r="TJ76" t="str">
        <f>IF(ISERROR(MATCH(TJ$1,'CSC Mitre'!BW$1:BW$220,0)),"",VLOOKUP(TJ$1,'Tactic Recode'!$A$1:$B$547,2,FALSE))</f>
        <v/>
      </c>
      <c r="TK76" t="str">
        <f>IF(ISERROR(MATCH(TK$1,'CSC Mitre'!BW$1:BW$220,0)),"",VLOOKUP(TK$1,'Tactic Recode'!$A$1:$B$547,2,FALSE))</f>
        <v/>
      </c>
      <c r="TL76" t="str">
        <f>IF(ISERROR(MATCH(TL$1,'CSC Mitre'!BW$1:BW$220,0)),"",VLOOKUP(TL$1,'Tactic Recode'!$A$1:$B$547,2,FALSE))</f>
        <v/>
      </c>
      <c r="TM76" t="str">
        <f>IF(ISERROR(MATCH(TM$1,'CSC Mitre'!BW$1:BW$220,0)),"",VLOOKUP(TM$1,'Tactic Recode'!$A$1:$B$547,2,FALSE))</f>
        <v/>
      </c>
      <c r="TN76" t="str">
        <f>IF(ISERROR(MATCH(TN$1,'CSC Mitre'!BW$1:BW$220,0)),"",VLOOKUP(TN$1,'Tactic Recode'!$A$1:$B$547,2,FALSE))</f>
        <v/>
      </c>
      <c r="TO76" t="str">
        <f>IF(ISERROR(MATCH(TO$1,'CSC Mitre'!BW$1:BW$220,0)),"",VLOOKUP(TO$1,'Tactic Recode'!$A$1:$B$547,2,FALSE))</f>
        <v/>
      </c>
      <c r="TP76" t="str">
        <f>IF(ISERROR(MATCH(TP$1,'CSC Mitre'!BW$1:BW$220,0)),"",VLOOKUP(TP$1,'Tactic Recode'!$A$1:$B$547,2,FALSE))</f>
        <v/>
      </c>
      <c r="TQ76" t="str">
        <f>IF(ISERROR(MATCH(TQ$1,'CSC Mitre'!BW$1:BW$220,0)),"",VLOOKUP(TQ$1,'Tactic Recode'!$A$1:$B$547,2,FALSE))</f>
        <v/>
      </c>
      <c r="TR76" t="str">
        <f>IF(ISERROR(MATCH(TR$1,'CSC Mitre'!BW$1:BW$220,0)),"",VLOOKUP(TR$1,'Tactic Recode'!$A$1:$B$547,2,FALSE))</f>
        <v/>
      </c>
      <c r="TS76" t="str">
        <f>IF(ISERROR(MATCH(TS$1,'CSC Mitre'!BW$1:BW$220,0)),"",VLOOKUP(TS$1,'Tactic Recode'!$A$1:$B$547,2,FALSE))</f>
        <v/>
      </c>
      <c r="TT76" t="str">
        <f>IF(ISERROR(MATCH(TT$1,'CSC Mitre'!BW$1:BW$220,0)),"",VLOOKUP(TT$1,'Tactic Recode'!$A$1:$B$547,2,FALSE))</f>
        <v/>
      </c>
      <c r="TU76" t="str">
        <f>IF(ISERROR(MATCH(TU$1,'CSC Mitre'!BW$1:BW$220,0)),"",VLOOKUP(TU$1,'Tactic Recode'!$A$1:$B$547,2,FALSE))</f>
        <v/>
      </c>
      <c r="TV76" t="str">
        <f>IF(ISERROR(MATCH(TV$1,'CSC Mitre'!BW$1:BW$220,0)),"",VLOOKUP(TV$1,'Tactic Recode'!$A$1:$B$547,2,FALSE))</f>
        <v/>
      </c>
      <c r="TW76" t="str">
        <f>IF(ISERROR(MATCH(TW$1,'CSC Mitre'!BW$1:BW$220,0)),"",VLOOKUP(TW$1,'Tactic Recode'!$A$1:$B$547,2,FALSE))</f>
        <v/>
      </c>
      <c r="TX76" t="str">
        <f>IF(ISERROR(MATCH(TX$1,'CSC Mitre'!BW$1:BW$220,0)),"",VLOOKUP(TX$1,'Tactic Recode'!$A$1:$B$547,2,FALSE))</f>
        <v/>
      </c>
      <c r="TY76" t="str">
        <f>IF(ISERROR(MATCH(TY$1,'CSC Mitre'!BW$1:BW$220,0)),"",VLOOKUP(TY$1,'Tactic Recode'!$A$1:$B$547,2,FALSE))</f>
        <v/>
      </c>
      <c r="TZ76" t="str">
        <f>IF(ISERROR(MATCH(TZ$1,'CSC Mitre'!BW$1:BW$220,0)),"",VLOOKUP(TZ$1,'Tactic Recode'!$A$1:$B$547,2,FALSE))</f>
        <v/>
      </c>
      <c r="UA76" t="str">
        <f>IF(ISERROR(MATCH(UA$1,'CSC Mitre'!BW$1:BW$220,0)),"",VLOOKUP(UA$1,'Tactic Recode'!$A$1:$B$547,2,FALSE))</f>
        <v/>
      </c>
      <c r="UB76" t="str">
        <f>IF(ISERROR(MATCH(UB$1,'CSC Mitre'!BW$1:BW$220,0)),"",VLOOKUP(UB$1,'Tactic Recode'!$A$1:$B$547,2,FALSE))</f>
        <v/>
      </c>
    </row>
    <row r="77" spans="1:548" x14ac:dyDescent="0.25">
      <c r="A77" s="59" t="s">
        <v>473</v>
      </c>
      <c r="B77" t="str">
        <f>IF(ISERROR(MATCH(B$1,'CSC Mitre'!BX$1:BX$220,0)),"",VLOOKUP(B$1,'Tactic Recode'!$A$1:$B$547,2,FALSE))</f>
        <v/>
      </c>
      <c r="C77" t="str">
        <f>IF(ISERROR(MATCH(C$1,'CSC Mitre'!BX$1:BX$220,0)),"",VLOOKUP(C$1,'Tactic Recode'!$A$1:$B$547,2,FALSE))</f>
        <v/>
      </c>
      <c r="D77" t="str">
        <f>IF(ISERROR(MATCH(D$1,'CSC Mitre'!BX$1:BX$220,0)),"",VLOOKUP(D$1,'Tactic Recode'!$A$1:$B$547,2,FALSE))</f>
        <v/>
      </c>
      <c r="E77" t="str">
        <f>IF(ISERROR(MATCH(E$1,'CSC Mitre'!BX$1:BX$220,0)),"",VLOOKUP(E$1,'Tactic Recode'!$A$1:$B$547,2,FALSE))</f>
        <v/>
      </c>
      <c r="F77" t="str">
        <f>IF(ISERROR(MATCH(F$1,'CSC Mitre'!BX$1:BX$220,0)),"",VLOOKUP(F$1,'Tactic Recode'!$A$1:$B$547,2,FALSE))</f>
        <v/>
      </c>
      <c r="G77" t="str">
        <f>IF(ISERROR(MATCH(G$1,'CSC Mitre'!BX$1:BX$220,0)),"",VLOOKUP(G$1,'Tactic Recode'!$A$1:$B$547,2,FALSE))</f>
        <v/>
      </c>
      <c r="H77" t="str">
        <f>IF(ISERROR(MATCH(H$1,'CSC Mitre'!BX$1:BX$220,0)),"",VLOOKUP(H$1,'Tactic Recode'!$A$1:$B$547,2,FALSE))</f>
        <v/>
      </c>
      <c r="I77" t="str">
        <f>IF(ISERROR(MATCH(I$1,'CSC Mitre'!BX$1:BX$220,0)),"",VLOOKUP(I$1,'Tactic Recode'!$A$1:$B$547,2,FALSE))</f>
        <v/>
      </c>
      <c r="J77" t="str">
        <f>IF(ISERROR(MATCH(J$1,'CSC Mitre'!BX$1:BX$220,0)),"",VLOOKUP(J$1,'Tactic Recode'!$A$1:$B$547,2,FALSE))</f>
        <v/>
      </c>
      <c r="K77" t="str">
        <f>IF(ISERROR(MATCH(K$1,'CSC Mitre'!BX$1:BX$220,0)),"",VLOOKUP(K$1,'Tactic Recode'!$A$1:$B$547,2,FALSE))</f>
        <v/>
      </c>
      <c r="L77" t="str">
        <f>IF(ISERROR(MATCH(L$1,'CSC Mitre'!BX$1:BX$220,0)),"",VLOOKUP(L$1,'Tactic Recode'!$A$1:$B$547,2,FALSE))</f>
        <v/>
      </c>
      <c r="M77" t="str">
        <f>IF(ISERROR(MATCH(M$1,'CSC Mitre'!BX$1:BX$220,0)),"",VLOOKUP(M$1,'Tactic Recode'!$A$1:$B$547,2,FALSE))</f>
        <v/>
      </c>
      <c r="N77" t="str">
        <f>IF(ISERROR(MATCH(N$1,'CSC Mitre'!BX$1:BX$220,0)),"",VLOOKUP(N$1,'Tactic Recode'!$A$1:$B$547,2,FALSE))</f>
        <v/>
      </c>
      <c r="O77" t="str">
        <f>IF(ISERROR(MATCH(O$1,'CSC Mitre'!BX$1:BX$220,0)),"",VLOOKUP(O$1,'Tactic Recode'!$A$1:$B$547,2,FALSE))</f>
        <v/>
      </c>
      <c r="P77" t="str">
        <f>IF(ISERROR(MATCH(P$1,'CSC Mitre'!BX$1:BX$220,0)),"",VLOOKUP(P$1,'Tactic Recode'!$A$1:$B$547,2,FALSE))</f>
        <v/>
      </c>
      <c r="Q77" t="str">
        <f>IF(ISERROR(MATCH(Q$1,'CSC Mitre'!BX$1:BX$220,0)),"",VLOOKUP(Q$1,'Tactic Recode'!$A$1:$B$547,2,FALSE))</f>
        <v/>
      </c>
      <c r="R77" t="str">
        <f>IF(ISERROR(MATCH(R$1,'CSC Mitre'!BX$1:BX$220,0)),"",VLOOKUP(R$1,'Tactic Recode'!$A$1:$B$547,2,FALSE))</f>
        <v/>
      </c>
      <c r="S77" t="str">
        <f>IF(ISERROR(MATCH(S$1,'CSC Mitre'!BX$1:BX$220,0)),"",VLOOKUP(S$1,'Tactic Recode'!$A$1:$B$547,2,FALSE))</f>
        <v/>
      </c>
      <c r="T77" t="str">
        <f>IF(ISERROR(MATCH(T$1,'CSC Mitre'!BX$1:BX$220,0)),"",VLOOKUP(T$1,'Tactic Recode'!$A$1:$B$547,2,FALSE))</f>
        <v/>
      </c>
      <c r="U77" t="str">
        <f>IF(ISERROR(MATCH(U$1,'CSC Mitre'!BX$1:BX$220,0)),"",VLOOKUP(U$1,'Tactic Recode'!$A$1:$B$547,2,FALSE))</f>
        <v/>
      </c>
      <c r="V77" t="str">
        <f>IF(ISERROR(MATCH(V$1,'CSC Mitre'!BX$1:BX$220,0)),"",VLOOKUP(V$1,'Tactic Recode'!$A$1:$B$547,2,FALSE))</f>
        <v/>
      </c>
      <c r="W77" t="str">
        <f>IF(ISERROR(MATCH(W$1,'CSC Mitre'!BX$1:BX$220,0)),"",VLOOKUP(W$1,'Tactic Recode'!$A$1:$B$547,2,FALSE))</f>
        <v/>
      </c>
      <c r="X77" t="str">
        <f>IF(ISERROR(MATCH(X$1,'CSC Mitre'!BX$1:BX$220,0)),"",VLOOKUP(X$1,'Tactic Recode'!$A$1:$B$547,2,FALSE))</f>
        <v/>
      </c>
      <c r="Y77" t="str">
        <f>IF(ISERROR(MATCH(Y$1,'CSC Mitre'!BX$1:BX$220,0)),"",VLOOKUP(Y$1,'Tactic Recode'!$A$1:$B$547,2,FALSE))</f>
        <v/>
      </c>
      <c r="Z77" t="str">
        <f>IF(ISERROR(MATCH(Z$1,'CSC Mitre'!BX$1:BX$220,0)),"",VLOOKUP(Z$1,'Tactic Recode'!$A$1:$B$547,2,FALSE))</f>
        <v/>
      </c>
      <c r="AA77" t="str">
        <f>IF(ISERROR(MATCH(AA$1,'CSC Mitre'!BX$1:BX$220,0)),"",VLOOKUP(AA$1,'Tactic Recode'!$A$1:$B$547,2,FALSE))</f>
        <v/>
      </c>
      <c r="AB77" t="str">
        <f>IF(ISERROR(MATCH(AB$1,'CSC Mitre'!BX$1:BX$220,0)),"",VLOOKUP(AB$1,'Tactic Recode'!$A$1:$B$547,2,FALSE))</f>
        <v/>
      </c>
      <c r="AC77" t="str">
        <f>IF(ISERROR(MATCH(AC$1,'CSC Mitre'!BX$1:BX$220,0)),"",VLOOKUP(AC$1,'Tactic Recode'!$A$1:$B$547,2,FALSE))</f>
        <v/>
      </c>
      <c r="AD77" t="str">
        <f>IF(ISERROR(MATCH(AD$1,'CSC Mitre'!BX$1:BX$220,0)),"",VLOOKUP(AD$1,'Tactic Recode'!$A$1:$B$547,2,FALSE))</f>
        <v/>
      </c>
      <c r="AE77" t="str">
        <f>IF(ISERROR(MATCH(AE$1,'CSC Mitre'!BX$1:BX$220,0)),"",VLOOKUP(AE$1,'Tactic Recode'!$A$1:$B$547,2,FALSE))</f>
        <v/>
      </c>
      <c r="AF77" t="str">
        <f>IF(ISERROR(MATCH(AF$1,'CSC Mitre'!BX$1:BX$220,0)),"",VLOOKUP(AF$1,'Tactic Recode'!$A$1:$B$547,2,FALSE))</f>
        <v/>
      </c>
      <c r="AG77" t="str">
        <f>IF(ISERROR(MATCH(AG$1,'CSC Mitre'!BX$1:BX$220,0)),"",VLOOKUP(AG$1,'Tactic Recode'!$A$1:$B$547,2,FALSE))</f>
        <v/>
      </c>
      <c r="AH77" t="str">
        <f>IF(ISERROR(MATCH(AH$1,'CSC Mitre'!BX$1:BX$220,0)),"",VLOOKUP(AH$1,'Tactic Recode'!$A$1:$B$547,2,FALSE))</f>
        <v/>
      </c>
      <c r="AI77" t="str">
        <f>IF(ISERROR(MATCH(AI$1,'CSC Mitre'!BX$1:BX$220,0)),"",VLOOKUP(AI$1,'Tactic Recode'!$A$1:$B$547,2,FALSE))</f>
        <v/>
      </c>
      <c r="AJ77" t="str">
        <f>IF(ISERROR(MATCH(AJ$1,'CSC Mitre'!BX$1:BX$220,0)),"",VLOOKUP(AJ$1,'Tactic Recode'!$A$1:$B$547,2,FALSE))</f>
        <v/>
      </c>
      <c r="AK77" t="str">
        <f>IF(ISERROR(MATCH(AK$1,'CSC Mitre'!BX$1:BX$220,0)),"",VLOOKUP(AK$1,'Tactic Recode'!$A$1:$B$547,2,FALSE))</f>
        <v/>
      </c>
      <c r="AL77" t="str">
        <f>IF(ISERROR(MATCH(AL$1,'CSC Mitre'!BX$1:BX$220,0)),"",VLOOKUP(AL$1,'Tactic Recode'!$A$1:$B$547,2,FALSE))</f>
        <v/>
      </c>
      <c r="AM77" t="str">
        <f>IF(ISERROR(MATCH(AM$1,'CSC Mitre'!BX$1:BX$220,0)),"",VLOOKUP(AM$1,'Tactic Recode'!$A$1:$B$547,2,FALSE))</f>
        <v/>
      </c>
      <c r="AN77" t="str">
        <f>IF(ISERROR(MATCH(AN$1,'CSC Mitre'!BX$1:BX$220,0)),"",VLOOKUP(AN$1,'Tactic Recode'!$A$1:$B$547,2,FALSE))</f>
        <v/>
      </c>
      <c r="AO77" t="str">
        <f>IF(ISERROR(MATCH(AO$1,'CSC Mitre'!BX$1:BX$220,0)),"",VLOOKUP(AO$1,'Tactic Recode'!$A$1:$B$547,2,FALSE))</f>
        <v/>
      </c>
      <c r="AP77" t="str">
        <f>IF(ISERROR(MATCH(AP$1,'CSC Mitre'!BX$1:BX$220,0)),"",VLOOKUP(AP$1,'Tactic Recode'!$A$1:$B$547,2,FALSE))</f>
        <v/>
      </c>
      <c r="AQ77" t="str">
        <f>IF(ISERROR(MATCH(AQ$1,'CSC Mitre'!BX$1:BX$220,0)),"",VLOOKUP(AQ$1,'Tactic Recode'!$A$1:$B$547,2,FALSE))</f>
        <v/>
      </c>
      <c r="AR77" t="str">
        <f>IF(ISERROR(MATCH(AR$1,'CSC Mitre'!BX$1:BX$220,0)),"",VLOOKUP(AR$1,'Tactic Recode'!$A$1:$B$547,2,FALSE))</f>
        <v/>
      </c>
      <c r="AS77" t="str">
        <f>IF(ISERROR(MATCH(AS$1,'CSC Mitre'!BX$1:BX$220,0)),"",VLOOKUP(AS$1,'Tactic Recode'!$A$1:$B$547,2,FALSE))</f>
        <v/>
      </c>
      <c r="AT77" t="str">
        <f>IF(ISERROR(MATCH(AT$1,'CSC Mitre'!BX$1:BX$220,0)),"",VLOOKUP(AT$1,'Tactic Recode'!$A$1:$B$547,2,FALSE))</f>
        <v/>
      </c>
      <c r="AU77" t="str">
        <f>IF(ISERROR(MATCH(AU$1,'CSC Mitre'!BX$1:BX$220,0)),"",VLOOKUP(AU$1,'Tactic Recode'!$A$1:$B$547,2,FALSE))</f>
        <v/>
      </c>
      <c r="AV77" t="str">
        <f>IF(ISERROR(MATCH(AV$1,'CSC Mitre'!BX$1:BX$220,0)),"",VLOOKUP(AV$1,'Tactic Recode'!$A$1:$B$547,2,FALSE))</f>
        <v/>
      </c>
      <c r="AW77" t="str">
        <f>IF(ISERROR(MATCH(AW$1,'CSC Mitre'!BX$1:BX$220,0)),"",VLOOKUP(AW$1,'Tactic Recode'!$A$1:$B$547,2,FALSE))</f>
        <v/>
      </c>
      <c r="AX77" t="str">
        <f>IF(ISERROR(MATCH(AX$1,'CSC Mitre'!BX$1:BX$220,0)),"",VLOOKUP(AX$1,'Tactic Recode'!$A$1:$B$547,2,FALSE))</f>
        <v/>
      </c>
      <c r="AY77" t="str">
        <f>IF(ISERROR(MATCH(AY$1,'CSC Mitre'!BX$1:BX$220,0)),"",VLOOKUP(AY$1,'Tactic Recode'!$A$1:$B$547,2,FALSE))</f>
        <v/>
      </c>
      <c r="AZ77" t="str">
        <f>IF(ISERROR(MATCH(AZ$1,'CSC Mitre'!BX$1:BX$220,0)),"",VLOOKUP(AZ$1,'Tactic Recode'!$A$1:$B$547,2,FALSE))</f>
        <v/>
      </c>
      <c r="BA77" t="str">
        <f>IF(ISERROR(MATCH(BA$1,'CSC Mitre'!BX$1:BX$220,0)),"",VLOOKUP(BA$1,'Tactic Recode'!$A$1:$B$547,2,FALSE))</f>
        <v/>
      </c>
      <c r="BB77" t="str">
        <f>IF(ISERROR(MATCH(BB$1,'CSC Mitre'!BX$1:BX$220,0)),"",VLOOKUP(BB$1,'Tactic Recode'!$A$1:$B$547,2,FALSE))</f>
        <v/>
      </c>
      <c r="BC77" t="str">
        <f>IF(ISERROR(MATCH(BC$1,'CSC Mitre'!BX$1:BX$220,0)),"",VLOOKUP(BC$1,'Tactic Recode'!$A$1:$B$547,2,FALSE))</f>
        <v/>
      </c>
      <c r="BD77" t="str">
        <f>IF(ISERROR(MATCH(BD$1,'CSC Mitre'!BX$1:BX$220,0)),"",VLOOKUP(BD$1,'Tactic Recode'!$A$1:$B$547,2,FALSE))</f>
        <v/>
      </c>
      <c r="BE77" t="str">
        <f>IF(ISERROR(MATCH(BE$1,'CSC Mitre'!BX$1:BX$220,0)),"",VLOOKUP(BE$1,'Tactic Recode'!$A$1:$B$547,2,FALSE))</f>
        <v/>
      </c>
      <c r="BF77" t="str">
        <f>IF(ISERROR(MATCH(BF$1,'CSC Mitre'!BX$1:BX$220,0)),"",VLOOKUP(BF$1,'Tactic Recode'!$A$1:$B$547,2,FALSE))</f>
        <v/>
      </c>
      <c r="BG77" t="str">
        <f>IF(ISERROR(MATCH(BG$1,'CSC Mitre'!BX$1:BX$220,0)),"",VLOOKUP(BG$1,'Tactic Recode'!$A$1:$B$547,2,FALSE))</f>
        <v/>
      </c>
      <c r="BH77" t="str">
        <f>IF(ISERROR(MATCH(BH$1,'CSC Mitre'!BX$1:BX$220,0)),"",VLOOKUP(BH$1,'Tactic Recode'!$A$1:$B$547,2,FALSE))</f>
        <v/>
      </c>
      <c r="BI77" t="str">
        <f>IF(ISERROR(MATCH(BI$1,'CSC Mitre'!BX$1:BX$220,0)),"",VLOOKUP(BI$1,'Tactic Recode'!$A$1:$B$547,2,FALSE))</f>
        <v/>
      </c>
      <c r="BJ77" t="str">
        <f>IF(ISERROR(MATCH(BJ$1,'CSC Mitre'!BX$1:BX$220,0)),"",VLOOKUP(BJ$1,'Tactic Recode'!$A$1:$B$547,2,FALSE))</f>
        <v/>
      </c>
      <c r="BK77" t="str">
        <f>IF(ISERROR(MATCH(BK$1,'CSC Mitre'!BX$1:BX$220,0)),"",VLOOKUP(BK$1,'Tactic Recode'!$A$1:$B$547,2,FALSE))</f>
        <v/>
      </c>
      <c r="BL77" t="str">
        <f>IF(ISERROR(MATCH(BL$1,'CSC Mitre'!BX$1:BX$220,0)),"",VLOOKUP(BL$1,'Tactic Recode'!$A$1:$B$547,2,FALSE))</f>
        <v/>
      </c>
      <c r="BM77" t="str">
        <f>IF(ISERROR(MATCH(BM$1,'CSC Mitre'!BX$1:BX$220,0)),"",VLOOKUP(BM$1,'Tactic Recode'!$A$1:$B$547,2,FALSE))</f>
        <v/>
      </c>
      <c r="BN77" t="str">
        <f>IF(ISERROR(MATCH(BN$1,'CSC Mitre'!BX$1:BX$220,0)),"",VLOOKUP(BN$1,'Tactic Recode'!$A$1:$B$547,2,FALSE))</f>
        <v/>
      </c>
      <c r="BO77" t="str">
        <f>IF(ISERROR(MATCH(BO$1,'CSC Mitre'!BX$1:BX$220,0)),"",VLOOKUP(BO$1,'Tactic Recode'!$A$1:$B$547,2,FALSE))</f>
        <v/>
      </c>
      <c r="BP77" t="str">
        <f>IF(ISERROR(MATCH(BP$1,'CSC Mitre'!BX$1:BX$220,0)),"",VLOOKUP(BP$1,'Tactic Recode'!$A$1:$B$547,2,FALSE))</f>
        <v/>
      </c>
      <c r="BQ77" t="str">
        <f>IF(ISERROR(MATCH(BQ$1,'CSC Mitre'!BX$1:BX$220,0)),"",VLOOKUP(BQ$1,'Tactic Recode'!$A$1:$B$547,2,FALSE))</f>
        <v/>
      </c>
      <c r="BR77" t="str">
        <f>IF(ISERROR(MATCH(BR$1,'CSC Mitre'!BX$1:BX$220,0)),"",VLOOKUP(BR$1,'Tactic Recode'!$A$1:$B$547,2,FALSE))</f>
        <v/>
      </c>
      <c r="BS77" t="str">
        <f>IF(ISERROR(MATCH(BS$1,'CSC Mitre'!BX$1:BX$220,0)),"",VLOOKUP(BS$1,'Tactic Recode'!$A$1:$B$547,2,FALSE))</f>
        <v/>
      </c>
      <c r="BT77" t="str">
        <f>IF(ISERROR(MATCH(BT$1,'CSC Mitre'!BX$1:BX$220,0)),"",VLOOKUP(BT$1,'Tactic Recode'!$A$1:$B$547,2,FALSE))</f>
        <v/>
      </c>
      <c r="BU77" t="str">
        <f>IF(ISERROR(MATCH(BU$1,'CSC Mitre'!BX$1:BX$220,0)),"",VLOOKUP(BU$1,'Tactic Recode'!$A$1:$B$547,2,FALSE))</f>
        <v/>
      </c>
      <c r="BV77" t="str">
        <f>IF(ISERROR(MATCH(BV$1,'CSC Mitre'!BX$1:BX$220,0)),"",VLOOKUP(BV$1,'Tactic Recode'!$A$1:$B$547,2,FALSE))</f>
        <v/>
      </c>
      <c r="BW77" t="str">
        <f>IF(ISERROR(MATCH(BW$1,'CSC Mitre'!BX$1:BX$220,0)),"",VLOOKUP(BW$1,'Tactic Recode'!$A$1:$B$547,2,FALSE))</f>
        <v/>
      </c>
      <c r="BX77" t="str">
        <f>IF(ISERROR(MATCH(BX$1,'CSC Mitre'!BX$1:BX$220,0)),"",VLOOKUP(BX$1,'Tactic Recode'!$A$1:$B$547,2,FALSE))</f>
        <v/>
      </c>
      <c r="BY77" t="str">
        <f>IF(ISERROR(MATCH(BY$1,'CSC Mitre'!BX$1:BX$220,0)),"",VLOOKUP(BY$1,'Tactic Recode'!$A$1:$B$547,2,FALSE))</f>
        <v/>
      </c>
      <c r="BZ77" t="str">
        <f>IF(ISERROR(MATCH(BZ$1,'CSC Mitre'!BX$1:BX$220,0)),"",VLOOKUP(BZ$1,'Tactic Recode'!$A$1:$B$547,2,FALSE))</f>
        <v/>
      </c>
      <c r="CA77" t="str">
        <f>IF(ISERROR(MATCH(CA$1,'CSC Mitre'!BX$1:BX$220,0)),"",VLOOKUP(CA$1,'Tactic Recode'!$A$1:$B$547,2,FALSE))</f>
        <v/>
      </c>
      <c r="CB77" t="str">
        <f>IF(ISERROR(MATCH(CB$1,'CSC Mitre'!BX$1:BX$220,0)),"",VLOOKUP(CB$1,'Tactic Recode'!$A$1:$B$547,2,FALSE))</f>
        <v/>
      </c>
      <c r="CC77" t="str">
        <f>IF(ISERROR(MATCH(CC$1,'CSC Mitre'!BX$1:BX$220,0)),"",VLOOKUP(CC$1,'Tactic Recode'!$A$1:$B$547,2,FALSE))</f>
        <v/>
      </c>
      <c r="CD77" t="str">
        <f>IF(ISERROR(MATCH(CD$1,'CSC Mitre'!BX$1:BX$220,0)),"",VLOOKUP(CD$1,'Tactic Recode'!$A$1:$B$547,2,FALSE))</f>
        <v/>
      </c>
      <c r="CE77" t="str">
        <f>IF(ISERROR(MATCH(CE$1,'CSC Mitre'!BX$1:BX$220,0)),"",VLOOKUP(CE$1,'Tactic Recode'!$A$1:$B$547,2,FALSE))</f>
        <v/>
      </c>
      <c r="CF77" t="str">
        <f>IF(ISERROR(MATCH(CF$1,'CSC Mitre'!BX$1:BX$220,0)),"",VLOOKUP(CF$1,'Tactic Recode'!$A$1:$B$547,2,FALSE))</f>
        <v/>
      </c>
      <c r="CG77" t="str">
        <f>IF(ISERROR(MATCH(CG$1,'CSC Mitre'!BX$1:BX$220,0)),"",VLOOKUP(CG$1,'Tactic Recode'!$A$1:$B$547,2,FALSE))</f>
        <v/>
      </c>
      <c r="CH77" t="str">
        <f>IF(ISERROR(MATCH(CH$1,'CSC Mitre'!BX$1:BX$220,0)),"",VLOOKUP(CH$1,'Tactic Recode'!$A$1:$B$547,2,FALSE))</f>
        <v/>
      </c>
      <c r="CI77" t="str">
        <f>IF(ISERROR(MATCH(CI$1,'CSC Mitre'!BX$1:BX$220,0)),"",VLOOKUP(CI$1,'Tactic Recode'!$A$1:$B$547,2,FALSE))</f>
        <v/>
      </c>
      <c r="CJ77" t="str">
        <f>IF(ISERROR(MATCH(CJ$1,'CSC Mitre'!BX$1:BX$220,0)),"",VLOOKUP(CJ$1,'Tactic Recode'!$A$1:$B$547,2,FALSE))</f>
        <v/>
      </c>
      <c r="CK77" t="str">
        <f>IF(ISERROR(MATCH(CK$1,'CSC Mitre'!BX$1:BX$220,0)),"",VLOOKUP(CK$1,'Tactic Recode'!$A$1:$B$547,2,FALSE))</f>
        <v/>
      </c>
      <c r="CL77" t="str">
        <f>IF(ISERROR(MATCH(CL$1,'CSC Mitre'!BX$1:BX$220,0)),"",VLOOKUP(CL$1,'Tactic Recode'!$A$1:$B$547,2,FALSE))</f>
        <v/>
      </c>
      <c r="CM77" t="str">
        <f>IF(ISERROR(MATCH(CM$1,'CSC Mitre'!BX$1:BX$220,0)),"",VLOOKUP(CM$1,'Tactic Recode'!$A$1:$B$547,2,FALSE))</f>
        <v/>
      </c>
      <c r="CN77" t="str">
        <f>IF(ISERROR(MATCH(CN$1,'CSC Mitre'!BX$1:BX$220,0)),"",VLOOKUP(CN$1,'Tactic Recode'!$A$1:$B$547,2,FALSE))</f>
        <v/>
      </c>
      <c r="CO77" t="str">
        <f>IF(ISERROR(MATCH(CO$1,'CSC Mitre'!BX$1:BX$220,0)),"",VLOOKUP(CO$1,'Tactic Recode'!$A$1:$B$547,2,FALSE))</f>
        <v/>
      </c>
      <c r="CP77" t="str">
        <f>IF(ISERROR(MATCH(CP$1,'CSC Mitre'!BX$1:BX$220,0)),"",VLOOKUP(CP$1,'Tactic Recode'!$A$1:$B$547,2,FALSE))</f>
        <v/>
      </c>
      <c r="CQ77" t="str">
        <f>IF(ISERROR(MATCH(CQ$1,'CSC Mitre'!BX$1:BX$220,0)),"",VLOOKUP(CQ$1,'Tactic Recode'!$A$1:$B$547,2,FALSE))</f>
        <v/>
      </c>
      <c r="CR77" t="str">
        <f>IF(ISERROR(MATCH(CR$1,'CSC Mitre'!BX$1:BX$220,0)),"",VLOOKUP(CR$1,'Tactic Recode'!$A$1:$B$547,2,FALSE))</f>
        <v/>
      </c>
      <c r="CS77" t="str">
        <f>IF(ISERROR(MATCH(CS$1,'CSC Mitre'!BX$1:BX$220,0)),"",VLOOKUP(CS$1,'Tactic Recode'!$A$1:$B$547,2,FALSE))</f>
        <v/>
      </c>
      <c r="CT77" t="str">
        <f>IF(ISERROR(MATCH(CT$1,'CSC Mitre'!BX$1:BX$220,0)),"",VLOOKUP(CT$1,'Tactic Recode'!$A$1:$B$547,2,FALSE))</f>
        <v/>
      </c>
      <c r="CU77" t="str">
        <f>IF(ISERROR(MATCH(CU$1,'CSC Mitre'!BX$1:BX$220,0)),"",VLOOKUP(CU$1,'Tactic Recode'!$A$1:$B$547,2,FALSE))</f>
        <v/>
      </c>
      <c r="CV77" t="str">
        <f>IF(ISERROR(MATCH(CV$1,'CSC Mitre'!BX$1:BX$220,0)),"",VLOOKUP(CV$1,'Tactic Recode'!$A$1:$B$547,2,FALSE))</f>
        <v/>
      </c>
      <c r="CW77" t="str">
        <f>IF(ISERROR(MATCH(CW$1,'CSC Mitre'!BX$1:BX$220,0)),"",VLOOKUP(CW$1,'Tactic Recode'!$A$1:$B$547,2,FALSE))</f>
        <v/>
      </c>
      <c r="CX77" t="str">
        <f>IF(ISERROR(MATCH(CX$1,'CSC Mitre'!BX$1:BX$220,0)),"",VLOOKUP(CX$1,'Tactic Recode'!$A$1:$B$547,2,FALSE))</f>
        <v/>
      </c>
      <c r="CY77" t="str">
        <f>IF(ISERROR(MATCH(CY$1,'CSC Mitre'!BX$1:BX$220,0)),"",VLOOKUP(CY$1,'Tactic Recode'!$A$1:$B$547,2,FALSE))</f>
        <v/>
      </c>
      <c r="CZ77" t="str">
        <f>IF(ISERROR(MATCH(CZ$1,'CSC Mitre'!BX$1:BX$220,0)),"",VLOOKUP(CZ$1,'Tactic Recode'!$A$1:$B$547,2,FALSE))</f>
        <v/>
      </c>
      <c r="DA77" t="str">
        <f>IF(ISERROR(MATCH(DA$1,'CSC Mitre'!BX$1:BX$220,0)),"",VLOOKUP(DA$1,'Tactic Recode'!$A$1:$B$547,2,FALSE))</f>
        <v/>
      </c>
      <c r="DB77" t="str">
        <f>IF(ISERROR(MATCH(DB$1,'CSC Mitre'!BX$1:BX$220,0)),"",VLOOKUP(DB$1,'Tactic Recode'!$A$1:$B$547,2,FALSE))</f>
        <v/>
      </c>
      <c r="DC77" t="str">
        <f>IF(ISERROR(MATCH(DC$1,'CSC Mitre'!BX$1:BX$220,0)),"",VLOOKUP(DC$1,'Tactic Recode'!$A$1:$B$547,2,FALSE))</f>
        <v/>
      </c>
      <c r="DD77" t="str">
        <f>IF(ISERROR(MATCH(DD$1,'CSC Mitre'!BX$1:BX$220,0)),"",VLOOKUP(DD$1,'Tactic Recode'!$A$1:$B$547,2,FALSE))</f>
        <v/>
      </c>
      <c r="DE77" t="str">
        <f>IF(ISERROR(MATCH(DE$1,'CSC Mitre'!BX$1:BX$220,0)),"",VLOOKUP(DE$1,'Tactic Recode'!$A$1:$B$547,2,FALSE))</f>
        <v/>
      </c>
      <c r="DF77" t="str">
        <f>IF(ISERROR(MATCH(DF$1,'CSC Mitre'!BX$1:BX$220,0)),"",VLOOKUP(DF$1,'Tactic Recode'!$A$1:$B$547,2,FALSE))</f>
        <v/>
      </c>
      <c r="DG77" t="str">
        <f>IF(ISERROR(MATCH(DG$1,'CSC Mitre'!BX$1:BX$220,0)),"",VLOOKUP(DG$1,'Tactic Recode'!$A$1:$B$547,2,FALSE))</f>
        <v/>
      </c>
      <c r="DH77" t="str">
        <f>IF(ISERROR(MATCH(DH$1,'CSC Mitre'!BX$1:BX$220,0)),"",VLOOKUP(DH$1,'Tactic Recode'!$A$1:$B$547,2,FALSE))</f>
        <v/>
      </c>
      <c r="DI77" t="str">
        <f>IF(ISERROR(MATCH(DI$1,'CSC Mitre'!BX$1:BX$220,0)),"",VLOOKUP(DI$1,'Tactic Recode'!$A$1:$B$547,2,FALSE))</f>
        <v/>
      </c>
      <c r="DJ77" t="str">
        <f>IF(ISERROR(MATCH(DJ$1,'CSC Mitre'!BX$1:BX$220,0)),"",VLOOKUP(DJ$1,'Tactic Recode'!$A$1:$B$547,2,FALSE))</f>
        <v/>
      </c>
      <c r="DK77" t="str">
        <f>IF(ISERROR(MATCH(DK$1,'CSC Mitre'!BX$1:BX$220,0)),"",VLOOKUP(DK$1,'Tactic Recode'!$A$1:$B$547,2,FALSE))</f>
        <v/>
      </c>
      <c r="DL77" t="str">
        <f>IF(ISERROR(MATCH(DL$1,'CSC Mitre'!BX$1:BX$220,0)),"",VLOOKUP(DL$1,'Tactic Recode'!$A$1:$B$547,2,FALSE))</f>
        <v/>
      </c>
      <c r="DM77" t="str">
        <f>IF(ISERROR(MATCH(DM$1,'CSC Mitre'!BX$1:BX$220,0)),"",VLOOKUP(DM$1,'Tactic Recode'!$A$1:$B$547,2,FALSE))</f>
        <v/>
      </c>
      <c r="DN77" t="str">
        <f>IF(ISERROR(MATCH(DN$1,'CSC Mitre'!BX$1:BX$220,0)),"",VLOOKUP(DN$1,'Tactic Recode'!$A$1:$B$547,2,FALSE))</f>
        <v/>
      </c>
      <c r="DO77" t="str">
        <f>IF(ISERROR(MATCH(DO$1,'CSC Mitre'!BX$1:BX$220,0)),"",VLOOKUP(DO$1,'Tactic Recode'!$A$1:$B$547,2,FALSE))</f>
        <v/>
      </c>
      <c r="DP77" t="str">
        <f>IF(ISERROR(MATCH(DP$1,'CSC Mitre'!BX$1:BX$220,0)),"",VLOOKUP(DP$1,'Tactic Recode'!$A$1:$B$547,2,FALSE))</f>
        <v/>
      </c>
      <c r="DQ77" t="str">
        <f>IF(ISERROR(MATCH(DQ$1,'CSC Mitre'!BX$1:BX$220,0)),"",VLOOKUP(DQ$1,'Tactic Recode'!$A$1:$B$547,2,FALSE))</f>
        <v/>
      </c>
      <c r="DR77" t="str">
        <f>IF(ISERROR(MATCH(DR$1,'CSC Mitre'!BX$1:BX$220,0)),"",VLOOKUP(DR$1,'Tactic Recode'!$A$1:$B$547,2,FALSE))</f>
        <v/>
      </c>
      <c r="DS77" t="str">
        <f>IF(ISERROR(MATCH(DS$1,'CSC Mitre'!BX$1:BX$220,0)),"",VLOOKUP(DS$1,'Tactic Recode'!$A$1:$B$547,2,FALSE))</f>
        <v/>
      </c>
      <c r="DT77" t="str">
        <f>IF(ISERROR(MATCH(DT$1,'CSC Mitre'!BX$1:BX$220,0)),"",VLOOKUP(DT$1,'Tactic Recode'!$A$1:$B$547,2,FALSE))</f>
        <v/>
      </c>
      <c r="DU77" t="str">
        <f>IF(ISERROR(MATCH(DU$1,'CSC Mitre'!BX$1:BX$220,0)),"",VLOOKUP(DU$1,'Tactic Recode'!$A$1:$B$547,2,FALSE))</f>
        <v/>
      </c>
      <c r="DV77" t="str">
        <f>IF(ISERROR(MATCH(DV$1,'CSC Mitre'!BX$1:BX$220,0)),"",VLOOKUP(DV$1,'Tactic Recode'!$A$1:$B$547,2,FALSE))</f>
        <v/>
      </c>
      <c r="DW77" t="str">
        <f>IF(ISERROR(MATCH(DW$1,'CSC Mitre'!BX$1:BX$220,0)),"",VLOOKUP(DW$1,'Tactic Recode'!$A$1:$B$547,2,FALSE))</f>
        <v/>
      </c>
      <c r="DX77" t="str">
        <f>IF(ISERROR(MATCH(DX$1,'CSC Mitre'!BX$1:BX$220,0)),"",VLOOKUP(DX$1,'Tactic Recode'!$A$1:$B$547,2,FALSE))</f>
        <v/>
      </c>
      <c r="DY77" t="str">
        <f>IF(ISERROR(MATCH(DY$1,'CSC Mitre'!BX$1:BX$220,0)),"",VLOOKUP(DY$1,'Tactic Recode'!$A$1:$B$547,2,FALSE))</f>
        <v/>
      </c>
      <c r="DZ77" t="str">
        <f>IF(ISERROR(MATCH(DZ$1,'CSC Mitre'!BX$1:BX$220,0)),"",VLOOKUP(DZ$1,'Tactic Recode'!$A$1:$B$547,2,FALSE))</f>
        <v/>
      </c>
      <c r="EA77" t="str">
        <f>IF(ISERROR(MATCH(EA$1,'CSC Mitre'!BX$1:BX$220,0)),"",VLOOKUP(EA$1,'Tactic Recode'!$A$1:$B$547,2,FALSE))</f>
        <v/>
      </c>
      <c r="EB77" t="str">
        <f>IF(ISERROR(MATCH(EB$1,'CSC Mitre'!BX$1:BX$220,0)),"",VLOOKUP(EB$1,'Tactic Recode'!$A$1:$B$547,2,FALSE))</f>
        <v/>
      </c>
      <c r="EC77" t="str">
        <f>IF(ISERROR(MATCH(EC$1,'CSC Mitre'!BX$1:BX$220,0)),"",VLOOKUP(EC$1,'Tactic Recode'!$A$1:$B$547,2,FALSE))</f>
        <v/>
      </c>
      <c r="ED77" t="str">
        <f>IF(ISERROR(MATCH(ED$1,'CSC Mitre'!BX$1:BX$220,0)),"",VLOOKUP(ED$1,'Tactic Recode'!$A$1:$B$547,2,FALSE))</f>
        <v/>
      </c>
      <c r="EE77" t="str">
        <f>IF(ISERROR(MATCH(EE$1,'CSC Mitre'!BX$1:BX$220,0)),"",VLOOKUP(EE$1,'Tactic Recode'!$A$1:$B$547,2,FALSE))</f>
        <v/>
      </c>
      <c r="EF77" t="str">
        <f>IF(ISERROR(MATCH(EF$1,'CSC Mitre'!BX$1:BX$220,0)),"",VLOOKUP(EF$1,'Tactic Recode'!$A$1:$B$547,2,FALSE))</f>
        <v/>
      </c>
      <c r="EG77" t="str">
        <f>IF(ISERROR(MATCH(EG$1,'CSC Mitre'!BX$1:BX$220,0)),"",VLOOKUP(EG$1,'Tactic Recode'!$A$1:$B$547,2,FALSE))</f>
        <v/>
      </c>
      <c r="EH77" t="str">
        <f>IF(ISERROR(MATCH(EH$1,'CSC Mitre'!BX$1:BX$220,0)),"",VLOOKUP(EH$1,'Tactic Recode'!$A$1:$B$547,2,FALSE))</f>
        <v/>
      </c>
      <c r="EI77" t="str">
        <f>IF(ISERROR(MATCH(EI$1,'CSC Mitre'!BX$1:BX$220,0)),"",VLOOKUP(EI$1,'Tactic Recode'!$A$1:$B$547,2,FALSE))</f>
        <v/>
      </c>
      <c r="EJ77" t="str">
        <f>IF(ISERROR(MATCH(EJ$1,'CSC Mitre'!BX$1:BX$220,0)),"",VLOOKUP(EJ$1,'Tactic Recode'!$A$1:$B$547,2,FALSE))</f>
        <v/>
      </c>
      <c r="EK77" t="str">
        <f>IF(ISERROR(MATCH(EK$1,'CSC Mitre'!BX$1:BX$220,0)),"",VLOOKUP(EK$1,'Tactic Recode'!$A$1:$B$547,2,FALSE))</f>
        <v/>
      </c>
      <c r="EL77" t="str">
        <f>IF(ISERROR(MATCH(EL$1,'CSC Mitre'!BX$1:BX$220,0)),"",VLOOKUP(EL$1,'Tactic Recode'!$A$1:$B$547,2,FALSE))</f>
        <v/>
      </c>
      <c r="EM77" t="str">
        <f>IF(ISERROR(MATCH(EM$1,'CSC Mitre'!BX$1:BX$220,0)),"",VLOOKUP(EM$1,'Tactic Recode'!$A$1:$B$547,2,FALSE))</f>
        <v/>
      </c>
      <c r="EN77" t="str">
        <f>IF(ISERROR(MATCH(EN$1,'CSC Mitre'!BX$1:BX$220,0)),"",VLOOKUP(EN$1,'Tactic Recode'!$A$1:$B$547,2,FALSE))</f>
        <v/>
      </c>
      <c r="EO77" t="str">
        <f>IF(ISERROR(MATCH(EO$1,'CSC Mitre'!BX$1:BX$220,0)),"",VLOOKUP(EO$1,'Tactic Recode'!$A$1:$B$547,2,FALSE))</f>
        <v/>
      </c>
      <c r="EP77" t="str">
        <f>IF(ISERROR(MATCH(EP$1,'CSC Mitre'!BX$1:BX$220,0)),"",VLOOKUP(EP$1,'Tactic Recode'!$A$1:$B$547,2,FALSE))</f>
        <v/>
      </c>
      <c r="EQ77" t="str">
        <f>IF(ISERROR(MATCH(EQ$1,'CSC Mitre'!BX$1:BX$220,0)),"",VLOOKUP(EQ$1,'Tactic Recode'!$A$1:$B$547,2,FALSE))</f>
        <v/>
      </c>
      <c r="ER77" t="str">
        <f>IF(ISERROR(MATCH(ER$1,'CSC Mitre'!BX$1:BX$220,0)),"",VLOOKUP(ER$1,'Tactic Recode'!$A$1:$B$547,2,FALSE))</f>
        <v/>
      </c>
      <c r="ES77" t="str">
        <f>IF(ISERROR(MATCH(ES$1,'CSC Mitre'!BX$1:BX$220,0)),"",VLOOKUP(ES$1,'Tactic Recode'!$A$1:$B$547,2,FALSE))</f>
        <v/>
      </c>
      <c r="ET77" t="str">
        <f>IF(ISERROR(MATCH(ET$1,'CSC Mitre'!BX$1:BX$220,0)),"",VLOOKUP(ET$1,'Tactic Recode'!$A$1:$B$547,2,FALSE))</f>
        <v/>
      </c>
      <c r="EU77" t="str">
        <f>IF(ISERROR(MATCH(EU$1,'CSC Mitre'!BX$1:BX$220,0)),"",VLOOKUP(EU$1,'Tactic Recode'!$A$1:$B$547,2,FALSE))</f>
        <v/>
      </c>
      <c r="EV77" t="str">
        <f>IF(ISERROR(MATCH(EV$1,'CSC Mitre'!BX$1:BX$220,0)),"",VLOOKUP(EV$1,'Tactic Recode'!$A$1:$B$547,2,FALSE))</f>
        <v/>
      </c>
      <c r="EW77" t="str">
        <f>IF(ISERROR(MATCH(EW$1,'CSC Mitre'!BX$1:BX$220,0)),"",VLOOKUP(EW$1,'Tactic Recode'!$A$1:$B$547,2,FALSE))</f>
        <v/>
      </c>
      <c r="EX77" t="str">
        <f>IF(ISERROR(MATCH(EX$1,'CSC Mitre'!BX$1:BX$220,0)),"",VLOOKUP(EX$1,'Tactic Recode'!$A$1:$B$547,2,FALSE))</f>
        <v/>
      </c>
      <c r="EY77" t="str">
        <f>IF(ISERROR(MATCH(EY$1,'CSC Mitre'!BX$1:BX$220,0)),"",VLOOKUP(EY$1,'Tactic Recode'!$A$1:$B$547,2,FALSE))</f>
        <v/>
      </c>
      <c r="EZ77" t="str">
        <f>IF(ISERROR(MATCH(EZ$1,'CSC Mitre'!BX$1:BX$220,0)),"",VLOOKUP(EZ$1,'Tactic Recode'!$A$1:$B$547,2,FALSE))</f>
        <v/>
      </c>
      <c r="FA77" t="str">
        <f>IF(ISERROR(MATCH(FA$1,'CSC Mitre'!BX$1:BX$220,0)),"",VLOOKUP(FA$1,'Tactic Recode'!$A$1:$B$547,2,FALSE))</f>
        <v/>
      </c>
      <c r="FB77" t="str">
        <f>IF(ISERROR(MATCH(FB$1,'CSC Mitre'!BX$1:BX$220,0)),"",VLOOKUP(FB$1,'Tactic Recode'!$A$1:$B$547,2,FALSE))</f>
        <v/>
      </c>
      <c r="FC77" t="str">
        <f>IF(ISERROR(MATCH(FC$1,'CSC Mitre'!BX$1:BX$220,0)),"",VLOOKUP(FC$1,'Tactic Recode'!$A$1:$B$547,2,FALSE))</f>
        <v/>
      </c>
      <c r="FD77" t="str">
        <f>IF(ISERROR(MATCH(FD$1,'CSC Mitre'!BX$1:BX$220,0)),"",VLOOKUP(FD$1,'Tactic Recode'!$A$1:$B$547,2,FALSE))</f>
        <v/>
      </c>
      <c r="FE77" t="str">
        <f>IF(ISERROR(MATCH(FE$1,'CSC Mitre'!BX$1:BX$220,0)),"",VLOOKUP(FE$1,'Tactic Recode'!$A$1:$B$547,2,FALSE))</f>
        <v/>
      </c>
      <c r="FF77" t="str">
        <f>IF(ISERROR(MATCH(FF$1,'CSC Mitre'!BX$1:BX$220,0)),"",VLOOKUP(FF$1,'Tactic Recode'!$A$1:$B$547,2,FALSE))</f>
        <v/>
      </c>
      <c r="FG77" t="str">
        <f>IF(ISERROR(MATCH(FG$1,'CSC Mitre'!BX$1:BX$220,0)),"",VLOOKUP(FG$1,'Tactic Recode'!$A$1:$B$547,2,FALSE))</f>
        <v/>
      </c>
      <c r="FH77" t="str">
        <f>IF(ISERROR(MATCH(FH$1,'CSC Mitre'!BX$1:BX$220,0)),"",VLOOKUP(FH$1,'Tactic Recode'!$A$1:$B$547,2,FALSE))</f>
        <v/>
      </c>
      <c r="FI77" t="str">
        <f>IF(ISERROR(MATCH(FI$1,'CSC Mitre'!BX$1:BX$220,0)),"",VLOOKUP(FI$1,'Tactic Recode'!$A$1:$B$547,2,FALSE))</f>
        <v/>
      </c>
      <c r="FJ77" t="str">
        <f>IF(ISERROR(MATCH(FJ$1,'CSC Mitre'!BX$1:BX$220,0)),"",VLOOKUP(FJ$1,'Tactic Recode'!$A$1:$B$547,2,FALSE))</f>
        <v/>
      </c>
      <c r="FK77" t="str">
        <f>IF(ISERROR(MATCH(FK$1,'CSC Mitre'!BX$1:BX$220,0)),"",VLOOKUP(FK$1,'Tactic Recode'!$A$1:$B$547,2,FALSE))</f>
        <v/>
      </c>
      <c r="FL77" t="str">
        <f>IF(ISERROR(MATCH(FL$1,'CSC Mitre'!BX$1:BX$220,0)),"",VLOOKUP(FL$1,'Tactic Recode'!$A$1:$B$547,2,FALSE))</f>
        <v/>
      </c>
      <c r="FM77" t="str">
        <f>IF(ISERROR(MATCH(FM$1,'CSC Mitre'!BX$1:BX$220,0)),"",VLOOKUP(FM$1,'Tactic Recode'!$A$1:$B$547,2,FALSE))</f>
        <v/>
      </c>
      <c r="FN77" t="str">
        <f>IF(ISERROR(MATCH(FN$1,'CSC Mitre'!BX$1:BX$220,0)),"",VLOOKUP(FN$1,'Tactic Recode'!$A$1:$B$547,2,FALSE))</f>
        <v/>
      </c>
      <c r="FO77" t="str">
        <f>IF(ISERROR(MATCH(FO$1,'CSC Mitre'!BX$1:BX$220,0)),"",VLOOKUP(FO$1,'Tactic Recode'!$A$1:$B$547,2,FALSE))</f>
        <v/>
      </c>
      <c r="FP77" t="str">
        <f>IF(ISERROR(MATCH(FP$1,'CSC Mitre'!BX$1:BX$220,0)),"",VLOOKUP(FP$1,'Tactic Recode'!$A$1:$B$547,2,FALSE))</f>
        <v/>
      </c>
      <c r="FQ77" t="str">
        <f>IF(ISERROR(MATCH(FQ$1,'CSC Mitre'!BX$1:BX$220,0)),"",VLOOKUP(FQ$1,'Tactic Recode'!$A$1:$B$547,2,FALSE))</f>
        <v/>
      </c>
      <c r="FR77" t="str">
        <f>IF(ISERROR(MATCH(FR$1,'CSC Mitre'!BX$1:BX$220,0)),"",VLOOKUP(FR$1,'Tactic Recode'!$A$1:$B$547,2,FALSE))</f>
        <v/>
      </c>
      <c r="FS77" t="str">
        <f>IF(ISERROR(MATCH(FS$1,'CSC Mitre'!BX$1:BX$220,0)),"",VLOOKUP(FS$1,'Tactic Recode'!$A$1:$B$547,2,FALSE))</f>
        <v/>
      </c>
      <c r="FT77" t="str">
        <f>IF(ISERROR(MATCH(FT$1,'CSC Mitre'!BX$1:BX$220,0)),"",VLOOKUP(FT$1,'Tactic Recode'!$A$1:$B$547,2,FALSE))</f>
        <v/>
      </c>
      <c r="FU77" t="str">
        <f>IF(ISERROR(MATCH(FU$1,'CSC Mitre'!BX$1:BX$220,0)),"",VLOOKUP(FU$1,'Tactic Recode'!$A$1:$B$547,2,FALSE))</f>
        <v/>
      </c>
      <c r="FV77" t="str">
        <f>IF(ISERROR(MATCH(FV$1,'CSC Mitre'!BX$1:BX$220,0)),"",VLOOKUP(FV$1,'Tactic Recode'!$A$1:$B$547,2,FALSE))</f>
        <v/>
      </c>
      <c r="FW77" t="str">
        <f>IF(ISERROR(MATCH(FW$1,'CSC Mitre'!BX$1:BX$220,0)),"",VLOOKUP(FW$1,'Tactic Recode'!$A$1:$B$547,2,FALSE))</f>
        <v/>
      </c>
      <c r="FX77" t="str">
        <f>IF(ISERROR(MATCH(FX$1,'CSC Mitre'!BX$1:BX$220,0)),"",VLOOKUP(FX$1,'Tactic Recode'!$A$1:$B$547,2,FALSE))</f>
        <v/>
      </c>
      <c r="FY77" t="str">
        <f>IF(ISERROR(MATCH(FY$1,'CSC Mitre'!BX$1:BX$220,0)),"",VLOOKUP(FY$1,'Tactic Recode'!$A$1:$B$547,2,FALSE))</f>
        <v/>
      </c>
      <c r="FZ77" t="str">
        <f>IF(ISERROR(MATCH(FZ$1,'CSC Mitre'!BX$1:BX$220,0)),"",VLOOKUP(FZ$1,'Tactic Recode'!$A$1:$B$547,2,FALSE))</f>
        <v/>
      </c>
      <c r="GA77" t="str">
        <f>IF(ISERROR(MATCH(GA$1,'CSC Mitre'!BX$1:BX$220,0)),"",VLOOKUP(GA$1,'Tactic Recode'!$A$1:$B$547,2,FALSE))</f>
        <v/>
      </c>
      <c r="GB77" t="str">
        <f>IF(ISERROR(MATCH(GB$1,'CSC Mitre'!BX$1:BX$220,0)),"",VLOOKUP(GB$1,'Tactic Recode'!$A$1:$B$547,2,FALSE))</f>
        <v/>
      </c>
      <c r="GC77" t="str">
        <f>IF(ISERROR(MATCH(GC$1,'CSC Mitre'!BX$1:BX$220,0)),"",VLOOKUP(GC$1,'Tactic Recode'!$A$1:$B$547,2,FALSE))</f>
        <v/>
      </c>
      <c r="GD77" t="str">
        <f>IF(ISERROR(MATCH(GD$1,'CSC Mitre'!BX$1:BX$220,0)),"",VLOOKUP(GD$1,'Tactic Recode'!$A$1:$B$547,2,FALSE))</f>
        <v/>
      </c>
      <c r="GE77" t="str">
        <f>IF(ISERROR(MATCH(GE$1,'CSC Mitre'!BX$1:BX$220,0)),"",VLOOKUP(GE$1,'Tactic Recode'!$A$1:$B$547,2,FALSE))</f>
        <v/>
      </c>
      <c r="GF77" t="str">
        <f>IF(ISERROR(MATCH(GF$1,'CSC Mitre'!BX$1:BX$220,0)),"",VLOOKUP(GF$1,'Tactic Recode'!$A$1:$B$547,2,FALSE))</f>
        <v/>
      </c>
      <c r="GG77" t="str">
        <f>IF(ISERROR(MATCH(GG$1,'CSC Mitre'!BX$1:BX$220,0)),"",VLOOKUP(GG$1,'Tactic Recode'!$A$1:$B$547,2,FALSE))</f>
        <v/>
      </c>
      <c r="GH77" t="str">
        <f>IF(ISERROR(MATCH(GH$1,'CSC Mitre'!BX$1:BX$220,0)),"",VLOOKUP(GH$1,'Tactic Recode'!$A$1:$B$547,2,FALSE))</f>
        <v/>
      </c>
      <c r="GI77" t="str">
        <f>IF(ISERROR(MATCH(GI$1,'CSC Mitre'!BX$1:BX$220,0)),"",VLOOKUP(GI$1,'Tactic Recode'!$A$1:$B$547,2,FALSE))</f>
        <v/>
      </c>
      <c r="GJ77" t="str">
        <f>IF(ISERROR(MATCH(GJ$1,'CSC Mitre'!BX$1:BX$220,0)),"",VLOOKUP(GJ$1,'Tactic Recode'!$A$1:$B$547,2,FALSE))</f>
        <v/>
      </c>
      <c r="GK77" t="str">
        <f>IF(ISERROR(MATCH(GK$1,'CSC Mitre'!BX$1:BX$220,0)),"",VLOOKUP(GK$1,'Tactic Recode'!$A$1:$B$547,2,FALSE))</f>
        <v/>
      </c>
      <c r="GL77" t="str">
        <f>IF(ISERROR(MATCH(GL$1,'CSC Mitre'!BX$1:BX$220,0)),"",VLOOKUP(GL$1,'Tactic Recode'!$A$1:$B$547,2,FALSE))</f>
        <v/>
      </c>
      <c r="GM77" t="str">
        <f>IF(ISERROR(MATCH(GM$1,'CSC Mitre'!BX$1:BX$220,0)),"",VLOOKUP(GM$1,'Tactic Recode'!$A$1:$B$547,2,FALSE))</f>
        <v/>
      </c>
      <c r="GN77" t="str">
        <f>IF(ISERROR(MATCH(GN$1,'CSC Mitre'!BX$1:BX$220,0)),"",VLOOKUP(GN$1,'Tactic Recode'!$A$1:$B$547,2,FALSE))</f>
        <v/>
      </c>
      <c r="GO77" t="str">
        <f>IF(ISERROR(MATCH(GO$1,'CSC Mitre'!BX$1:BX$220,0)),"",VLOOKUP(GO$1,'Tactic Recode'!$A$1:$B$547,2,FALSE))</f>
        <v/>
      </c>
      <c r="GP77" t="str">
        <f>IF(ISERROR(MATCH(GP$1,'CSC Mitre'!BX$1:BX$220,0)),"",VLOOKUP(GP$1,'Tactic Recode'!$A$1:$B$547,2,FALSE))</f>
        <v/>
      </c>
      <c r="GQ77" t="str">
        <f>IF(ISERROR(MATCH(GQ$1,'CSC Mitre'!BX$1:BX$220,0)),"",VLOOKUP(GQ$1,'Tactic Recode'!$A$1:$B$547,2,FALSE))</f>
        <v/>
      </c>
      <c r="GR77" t="str">
        <f>IF(ISERROR(MATCH(GR$1,'CSC Mitre'!BX$1:BX$220,0)),"",VLOOKUP(GR$1,'Tactic Recode'!$A$1:$B$547,2,FALSE))</f>
        <v/>
      </c>
      <c r="GS77" t="str">
        <f>IF(ISERROR(MATCH(GS$1,'CSC Mitre'!BX$1:BX$220,0)),"",VLOOKUP(GS$1,'Tactic Recode'!$A$1:$B$547,2,FALSE))</f>
        <v/>
      </c>
      <c r="GT77" t="str">
        <f>IF(ISERROR(MATCH(GT$1,'CSC Mitre'!BX$1:BX$220,0)),"",VLOOKUP(GT$1,'Tactic Recode'!$A$1:$B$547,2,FALSE))</f>
        <v/>
      </c>
      <c r="GU77" t="str">
        <f>IF(ISERROR(MATCH(GU$1,'CSC Mitre'!BX$1:BX$220,0)),"",VLOOKUP(GU$1,'Tactic Recode'!$A$1:$B$547,2,FALSE))</f>
        <v/>
      </c>
      <c r="GV77" t="str">
        <f>IF(ISERROR(MATCH(GV$1,'CSC Mitre'!BX$1:BX$220,0)),"",VLOOKUP(GV$1,'Tactic Recode'!$A$1:$B$547,2,FALSE))</f>
        <v/>
      </c>
      <c r="GW77" t="str">
        <f>IF(ISERROR(MATCH(GW$1,'CSC Mitre'!BX$1:BX$220,0)),"",VLOOKUP(GW$1,'Tactic Recode'!$A$1:$B$547,2,FALSE))</f>
        <v/>
      </c>
      <c r="GX77" t="str">
        <f>IF(ISERROR(MATCH(GX$1,'CSC Mitre'!BX$1:BX$220,0)),"",VLOOKUP(GX$1,'Tactic Recode'!$A$1:$B$547,2,FALSE))</f>
        <v/>
      </c>
      <c r="GY77" t="str">
        <f>IF(ISERROR(MATCH(GY$1,'CSC Mitre'!BX$1:BX$220,0)),"",VLOOKUP(GY$1,'Tactic Recode'!$A$1:$B$547,2,FALSE))</f>
        <v/>
      </c>
      <c r="GZ77" t="str">
        <f>IF(ISERROR(MATCH(GZ$1,'CSC Mitre'!BX$1:BX$220,0)),"",VLOOKUP(GZ$1,'Tactic Recode'!$A$1:$B$547,2,FALSE))</f>
        <v/>
      </c>
      <c r="HA77" t="str">
        <f>IF(ISERROR(MATCH(HA$1,'CSC Mitre'!BX$1:BX$220,0)),"",VLOOKUP(HA$1,'Tactic Recode'!$A$1:$B$547,2,FALSE))</f>
        <v/>
      </c>
      <c r="HB77" t="str">
        <f>IF(ISERROR(MATCH(HB$1,'CSC Mitre'!BX$1:BX$220,0)),"",VLOOKUP(HB$1,'Tactic Recode'!$A$1:$B$547,2,FALSE))</f>
        <v/>
      </c>
      <c r="HC77" t="str">
        <f>IF(ISERROR(MATCH(HC$1,'CSC Mitre'!BX$1:BX$220,0)),"",VLOOKUP(HC$1,'Tactic Recode'!$A$1:$B$547,2,FALSE))</f>
        <v/>
      </c>
      <c r="HD77" t="str">
        <f>IF(ISERROR(MATCH(HD$1,'CSC Mitre'!BX$1:BX$220,0)),"",VLOOKUP(HD$1,'Tactic Recode'!$A$1:$B$547,2,FALSE))</f>
        <v/>
      </c>
      <c r="HE77" t="str">
        <f>IF(ISERROR(MATCH(HE$1,'CSC Mitre'!BX$1:BX$220,0)),"",VLOOKUP(HE$1,'Tactic Recode'!$A$1:$B$547,2,FALSE))</f>
        <v/>
      </c>
      <c r="HF77" t="str">
        <f>IF(ISERROR(MATCH(HF$1,'CSC Mitre'!BX$1:BX$220,0)),"",VLOOKUP(HF$1,'Tactic Recode'!$A$1:$B$547,2,FALSE))</f>
        <v/>
      </c>
      <c r="HG77" t="str">
        <f>IF(ISERROR(MATCH(HG$1,'CSC Mitre'!BX$1:BX$220,0)),"",VLOOKUP(HG$1,'Tactic Recode'!$A$1:$B$547,2,FALSE))</f>
        <v/>
      </c>
      <c r="HH77" t="str">
        <f>IF(ISERROR(MATCH(HH$1,'CSC Mitre'!BX$1:BX$220,0)),"",VLOOKUP(HH$1,'Tactic Recode'!$A$1:$B$547,2,FALSE))</f>
        <v/>
      </c>
      <c r="HI77" t="str">
        <f>IF(ISERROR(MATCH(HI$1,'CSC Mitre'!BX$1:BX$220,0)),"",VLOOKUP(HI$1,'Tactic Recode'!$A$1:$B$547,2,FALSE))</f>
        <v/>
      </c>
      <c r="HJ77" t="str">
        <f>IF(ISERROR(MATCH(HJ$1,'CSC Mitre'!BX$1:BX$220,0)),"",VLOOKUP(HJ$1,'Tactic Recode'!$A$1:$B$547,2,FALSE))</f>
        <v/>
      </c>
      <c r="HK77" t="str">
        <f>IF(ISERROR(MATCH(HK$1,'CSC Mitre'!BX$1:BX$220,0)),"",VLOOKUP(HK$1,'Tactic Recode'!$A$1:$B$547,2,FALSE))</f>
        <v/>
      </c>
      <c r="HL77" t="str">
        <f>IF(ISERROR(MATCH(HL$1,'CSC Mitre'!BX$1:BX$220,0)),"",VLOOKUP(HL$1,'Tactic Recode'!$A$1:$B$547,2,FALSE))</f>
        <v/>
      </c>
      <c r="HM77" t="str">
        <f>IF(ISERROR(MATCH(HM$1,'CSC Mitre'!BX$1:BX$220,0)),"",VLOOKUP(HM$1,'Tactic Recode'!$A$1:$B$547,2,FALSE))</f>
        <v/>
      </c>
      <c r="HN77" t="str">
        <f>IF(ISERROR(MATCH(HN$1,'CSC Mitre'!BX$1:BX$220,0)),"",VLOOKUP(HN$1,'Tactic Recode'!$A$1:$B$547,2,FALSE))</f>
        <v/>
      </c>
      <c r="HO77" t="str">
        <f>IF(ISERROR(MATCH(HO$1,'CSC Mitre'!BX$1:BX$220,0)),"",VLOOKUP(HO$1,'Tactic Recode'!$A$1:$B$547,2,FALSE))</f>
        <v/>
      </c>
      <c r="HP77" t="str">
        <f>IF(ISERROR(MATCH(HP$1,'CSC Mitre'!BX$1:BX$220,0)),"",VLOOKUP(HP$1,'Tactic Recode'!$A$1:$B$547,2,FALSE))</f>
        <v/>
      </c>
      <c r="HQ77" t="str">
        <f>IF(ISERROR(MATCH(HQ$1,'CSC Mitre'!BX$1:BX$220,0)),"",VLOOKUP(HQ$1,'Tactic Recode'!$A$1:$B$547,2,FALSE))</f>
        <v/>
      </c>
      <c r="HR77" t="str">
        <f>IF(ISERROR(MATCH(HR$1,'CSC Mitre'!BX$1:BX$220,0)),"",VLOOKUP(HR$1,'Tactic Recode'!$A$1:$B$547,2,FALSE))</f>
        <v/>
      </c>
      <c r="HS77" t="str">
        <f>IF(ISERROR(MATCH(HS$1,'CSC Mitre'!BX$1:BX$220,0)),"",VLOOKUP(HS$1,'Tactic Recode'!$A$1:$B$547,2,FALSE))</f>
        <v/>
      </c>
      <c r="HT77" t="str">
        <f>IF(ISERROR(MATCH(HT$1,'CSC Mitre'!BX$1:BX$220,0)),"",VLOOKUP(HT$1,'Tactic Recode'!$A$1:$B$547,2,FALSE))</f>
        <v/>
      </c>
      <c r="HU77" t="str">
        <f>IF(ISERROR(MATCH(HU$1,'CSC Mitre'!BX$1:BX$220,0)),"",VLOOKUP(HU$1,'Tactic Recode'!$A$1:$B$547,2,FALSE))</f>
        <v/>
      </c>
      <c r="HV77" t="str">
        <f>IF(ISERROR(MATCH(HV$1,'CSC Mitre'!BX$1:BX$220,0)),"",VLOOKUP(HV$1,'Tactic Recode'!$A$1:$B$547,2,FALSE))</f>
        <v/>
      </c>
      <c r="HW77" t="str">
        <f>IF(ISERROR(MATCH(HW$1,'CSC Mitre'!BX$1:BX$220,0)),"",VLOOKUP(HW$1,'Tactic Recode'!$A$1:$B$547,2,FALSE))</f>
        <v/>
      </c>
      <c r="HX77" t="str">
        <f>IF(ISERROR(MATCH(HX$1,'CSC Mitre'!BX$1:BX$220,0)),"",VLOOKUP(HX$1,'Tactic Recode'!$A$1:$B$547,2,FALSE))</f>
        <v/>
      </c>
      <c r="HY77" t="str">
        <f>IF(ISERROR(MATCH(HY$1,'CSC Mitre'!BX$1:BX$220,0)),"",VLOOKUP(HY$1,'Tactic Recode'!$A$1:$B$547,2,FALSE))</f>
        <v/>
      </c>
      <c r="HZ77" t="str">
        <f>IF(ISERROR(MATCH(HZ$1,'CSC Mitre'!BX$1:BX$220,0)),"",VLOOKUP(HZ$1,'Tactic Recode'!$A$1:$B$547,2,FALSE))</f>
        <v/>
      </c>
      <c r="IA77" t="str">
        <f>IF(ISERROR(MATCH(IA$1,'CSC Mitre'!BX$1:BX$220,0)),"",VLOOKUP(IA$1,'Tactic Recode'!$A$1:$B$547,2,FALSE))</f>
        <v/>
      </c>
      <c r="IB77" t="str">
        <f>IF(ISERROR(MATCH(IB$1,'CSC Mitre'!BX$1:BX$220,0)),"",VLOOKUP(IB$1,'Tactic Recode'!$A$1:$B$547,2,FALSE))</f>
        <v/>
      </c>
      <c r="IC77" t="str">
        <f>IF(ISERROR(MATCH(IC$1,'CSC Mitre'!BX$1:BX$220,0)),"",VLOOKUP(IC$1,'Tactic Recode'!$A$1:$B$547,2,FALSE))</f>
        <v/>
      </c>
      <c r="ID77" t="str">
        <f>IF(ISERROR(MATCH(ID$1,'CSC Mitre'!BX$1:BX$220,0)),"",VLOOKUP(ID$1,'Tactic Recode'!$A$1:$B$547,2,FALSE))</f>
        <v/>
      </c>
      <c r="IE77" t="str">
        <f>IF(ISERROR(MATCH(IE$1,'CSC Mitre'!BX$1:BX$220,0)),"",VLOOKUP(IE$1,'Tactic Recode'!$A$1:$B$547,2,FALSE))</f>
        <v/>
      </c>
      <c r="IF77" t="str">
        <f>IF(ISERROR(MATCH(IF$1,'CSC Mitre'!BX$1:BX$220,0)),"",VLOOKUP(IF$1,'Tactic Recode'!$A$1:$B$547,2,FALSE))</f>
        <v/>
      </c>
      <c r="IG77" t="str">
        <f>IF(ISERROR(MATCH(IG$1,'CSC Mitre'!BX$1:BX$220,0)),"",VLOOKUP(IG$1,'Tactic Recode'!$A$1:$B$547,2,FALSE))</f>
        <v/>
      </c>
      <c r="IH77" t="str">
        <f>IF(ISERROR(MATCH(IH$1,'CSC Mitre'!BX$1:BX$220,0)),"",VLOOKUP(IH$1,'Tactic Recode'!$A$1:$B$547,2,FALSE))</f>
        <v/>
      </c>
      <c r="II77" t="str">
        <f>IF(ISERROR(MATCH(II$1,'CSC Mitre'!BX$1:BX$220,0)),"",VLOOKUP(II$1,'Tactic Recode'!$A$1:$B$547,2,FALSE))</f>
        <v/>
      </c>
      <c r="IJ77" t="str">
        <f>IF(ISERROR(MATCH(IJ$1,'CSC Mitre'!BX$1:BX$220,0)),"",VLOOKUP(IJ$1,'Tactic Recode'!$A$1:$B$547,2,FALSE))</f>
        <v/>
      </c>
      <c r="IK77" t="str">
        <f>IF(ISERROR(MATCH(IK$1,'CSC Mitre'!BX$1:BX$220,0)),"",VLOOKUP(IK$1,'Tactic Recode'!$A$1:$B$547,2,FALSE))</f>
        <v/>
      </c>
      <c r="IL77" t="str">
        <f>IF(ISERROR(MATCH(IL$1,'CSC Mitre'!BX$1:BX$220,0)),"",VLOOKUP(IL$1,'Tactic Recode'!$A$1:$B$547,2,FALSE))</f>
        <v/>
      </c>
      <c r="IM77" t="str">
        <f>IF(ISERROR(MATCH(IM$1,'CSC Mitre'!BX$1:BX$220,0)),"",VLOOKUP(IM$1,'Tactic Recode'!$A$1:$B$547,2,FALSE))</f>
        <v/>
      </c>
      <c r="IN77" t="str">
        <f>IF(ISERROR(MATCH(IN$1,'CSC Mitre'!BX$1:BX$220,0)),"",VLOOKUP(IN$1,'Tactic Recode'!$A$1:$B$547,2,FALSE))</f>
        <v/>
      </c>
      <c r="IO77" t="str">
        <f>IF(ISERROR(MATCH(IO$1,'CSC Mitre'!BX$1:BX$220,0)),"",VLOOKUP(IO$1,'Tactic Recode'!$A$1:$B$547,2,FALSE))</f>
        <v/>
      </c>
      <c r="IP77" t="str">
        <f>IF(ISERROR(MATCH(IP$1,'CSC Mitre'!BX$1:BX$220,0)),"",VLOOKUP(IP$1,'Tactic Recode'!$A$1:$B$547,2,FALSE))</f>
        <v/>
      </c>
      <c r="IQ77" t="str">
        <f>IF(ISERROR(MATCH(IQ$1,'CSC Mitre'!BX$1:BX$220,0)),"",VLOOKUP(IQ$1,'Tactic Recode'!$A$1:$B$547,2,FALSE))</f>
        <v/>
      </c>
      <c r="IR77" t="str">
        <f>IF(ISERROR(MATCH(IR$1,'CSC Mitre'!BX$1:BX$220,0)),"",VLOOKUP(IR$1,'Tactic Recode'!$A$1:$B$547,2,FALSE))</f>
        <v/>
      </c>
      <c r="IS77" t="str">
        <f>IF(ISERROR(MATCH(IS$1,'CSC Mitre'!BX$1:BX$220,0)),"",VLOOKUP(IS$1,'Tactic Recode'!$A$1:$B$547,2,FALSE))</f>
        <v/>
      </c>
      <c r="IT77" t="str">
        <f>IF(ISERROR(MATCH(IT$1,'CSC Mitre'!BX$1:BX$220,0)),"",VLOOKUP(IT$1,'Tactic Recode'!$A$1:$B$547,2,FALSE))</f>
        <v/>
      </c>
      <c r="IU77" t="str">
        <f>IF(ISERROR(MATCH(IU$1,'CSC Mitre'!BX$1:BX$220,0)),"",VLOOKUP(IU$1,'Tactic Recode'!$A$1:$B$547,2,FALSE))</f>
        <v/>
      </c>
      <c r="IV77" t="str">
        <f>IF(ISERROR(MATCH(IV$1,'CSC Mitre'!BX$1:BX$220,0)),"",VLOOKUP(IV$1,'Tactic Recode'!$A$1:$B$547,2,FALSE))</f>
        <v/>
      </c>
      <c r="IW77" t="str">
        <f>IF(ISERROR(MATCH(IW$1,'CSC Mitre'!BX$1:BX$220,0)),"",VLOOKUP(IW$1,'Tactic Recode'!$A$1:$B$547,2,FALSE))</f>
        <v/>
      </c>
      <c r="IX77" t="str">
        <f>IF(ISERROR(MATCH(IX$1,'CSC Mitre'!BX$1:BX$220,0)),"",VLOOKUP(IX$1,'Tactic Recode'!$A$1:$B$547,2,FALSE))</f>
        <v/>
      </c>
      <c r="IY77" t="str">
        <f>IF(ISERROR(MATCH(IY$1,'CSC Mitre'!BX$1:BX$220,0)),"",VLOOKUP(IY$1,'Tactic Recode'!$A$1:$B$547,2,FALSE))</f>
        <v/>
      </c>
      <c r="IZ77" t="str">
        <f>IF(ISERROR(MATCH(IZ$1,'CSC Mitre'!BX$1:BX$220,0)),"",VLOOKUP(IZ$1,'Tactic Recode'!$A$1:$B$547,2,FALSE))</f>
        <v/>
      </c>
      <c r="JA77" t="str">
        <f>IF(ISERROR(MATCH(JA$1,'CSC Mitre'!BX$1:BX$220,0)),"",VLOOKUP(JA$1,'Tactic Recode'!$A$1:$B$547,2,FALSE))</f>
        <v/>
      </c>
      <c r="JB77" t="str">
        <f>IF(ISERROR(MATCH(JB$1,'CSC Mitre'!BX$1:BX$220,0)),"",VLOOKUP(JB$1,'Tactic Recode'!$A$1:$B$547,2,FALSE))</f>
        <v/>
      </c>
      <c r="JC77" t="str">
        <f>IF(ISERROR(MATCH(JC$1,'CSC Mitre'!BX$1:BX$220,0)),"",VLOOKUP(JC$1,'Tactic Recode'!$A$1:$B$547,2,FALSE))</f>
        <v/>
      </c>
      <c r="JD77" t="str">
        <f>IF(ISERROR(MATCH(JD$1,'CSC Mitre'!BX$1:BX$220,0)),"",VLOOKUP(JD$1,'Tactic Recode'!$A$1:$B$547,2,FALSE))</f>
        <v/>
      </c>
      <c r="JE77" t="str">
        <f>IF(ISERROR(MATCH(JE$1,'CSC Mitre'!BX$1:BX$220,0)),"",VLOOKUP(JE$1,'Tactic Recode'!$A$1:$B$547,2,FALSE))</f>
        <v/>
      </c>
      <c r="JF77" t="str">
        <f>IF(ISERROR(MATCH(JF$1,'CSC Mitre'!BX$1:BX$220,0)),"",VLOOKUP(JF$1,'Tactic Recode'!$A$1:$B$547,2,FALSE))</f>
        <v/>
      </c>
      <c r="JG77" t="str">
        <f>IF(ISERROR(MATCH(JG$1,'CSC Mitre'!BX$1:BX$220,0)),"",VLOOKUP(JG$1,'Tactic Recode'!$A$1:$B$547,2,FALSE))</f>
        <v/>
      </c>
      <c r="JH77" t="str">
        <f>IF(ISERROR(MATCH(JH$1,'CSC Mitre'!BX$1:BX$220,0)),"",VLOOKUP(JH$1,'Tactic Recode'!$A$1:$B$547,2,FALSE))</f>
        <v/>
      </c>
      <c r="JI77" t="str">
        <f>IF(ISERROR(MATCH(JI$1,'CSC Mitre'!BX$1:BX$220,0)),"",VLOOKUP(JI$1,'Tactic Recode'!$A$1:$B$547,2,FALSE))</f>
        <v/>
      </c>
      <c r="JJ77" t="str">
        <f>IF(ISERROR(MATCH(JJ$1,'CSC Mitre'!BX$1:BX$220,0)),"",VLOOKUP(JJ$1,'Tactic Recode'!$A$1:$B$547,2,FALSE))</f>
        <v/>
      </c>
      <c r="JK77" t="str">
        <f>IF(ISERROR(MATCH(JK$1,'CSC Mitre'!BX$1:BX$220,0)),"",VLOOKUP(JK$1,'Tactic Recode'!$A$1:$B$547,2,FALSE))</f>
        <v/>
      </c>
      <c r="JL77" t="str">
        <f>IF(ISERROR(MATCH(JL$1,'CSC Mitre'!BX$1:BX$220,0)),"",VLOOKUP(JL$1,'Tactic Recode'!$A$1:$B$547,2,FALSE))</f>
        <v/>
      </c>
      <c r="JM77" t="str">
        <f>IF(ISERROR(MATCH(JM$1,'CSC Mitre'!BX$1:BX$220,0)),"",VLOOKUP(JM$1,'Tactic Recode'!$A$1:$B$547,2,FALSE))</f>
        <v/>
      </c>
      <c r="JN77" t="str">
        <f>IF(ISERROR(MATCH(JN$1,'CSC Mitre'!BX$1:BX$220,0)),"",VLOOKUP(JN$1,'Tactic Recode'!$A$1:$B$547,2,FALSE))</f>
        <v/>
      </c>
      <c r="JO77" t="str">
        <f>IF(ISERROR(MATCH(JO$1,'CSC Mitre'!BX$1:BX$220,0)),"",VLOOKUP(JO$1,'Tactic Recode'!$A$1:$B$547,2,FALSE))</f>
        <v/>
      </c>
      <c r="JP77" t="str">
        <f>IF(ISERROR(MATCH(JP$1,'CSC Mitre'!BX$1:BX$220,0)),"",VLOOKUP(JP$1,'Tactic Recode'!$A$1:$B$547,2,FALSE))</f>
        <v/>
      </c>
      <c r="JQ77" t="str">
        <f>IF(ISERROR(MATCH(JQ$1,'CSC Mitre'!BX$1:BX$220,0)),"",VLOOKUP(JQ$1,'Tactic Recode'!$A$1:$B$547,2,FALSE))</f>
        <v/>
      </c>
      <c r="JR77" t="str">
        <f>IF(ISERROR(MATCH(JR$1,'CSC Mitre'!BX$1:BX$220,0)),"",VLOOKUP(JR$1,'Tactic Recode'!$A$1:$B$547,2,FALSE))</f>
        <v/>
      </c>
      <c r="JS77" t="str">
        <f>IF(ISERROR(MATCH(JS$1,'CSC Mitre'!BX$1:BX$220,0)),"",VLOOKUP(JS$1,'Tactic Recode'!$A$1:$B$547,2,FALSE))</f>
        <v/>
      </c>
      <c r="JT77" t="str">
        <f>IF(ISERROR(MATCH(JT$1,'CSC Mitre'!BX$1:BX$220,0)),"",VLOOKUP(JT$1,'Tactic Recode'!$A$1:$B$547,2,FALSE))</f>
        <v/>
      </c>
      <c r="JU77" t="str">
        <f>IF(ISERROR(MATCH(JU$1,'CSC Mitre'!BX$1:BX$220,0)),"",VLOOKUP(JU$1,'Tactic Recode'!$A$1:$B$547,2,FALSE))</f>
        <v/>
      </c>
      <c r="JV77" t="str">
        <f>IF(ISERROR(MATCH(JV$1,'CSC Mitre'!BX$1:BX$220,0)),"",VLOOKUP(JV$1,'Tactic Recode'!$A$1:$B$547,2,FALSE))</f>
        <v/>
      </c>
      <c r="JW77" t="str">
        <f>IF(ISERROR(MATCH(JW$1,'CSC Mitre'!BX$1:BX$220,0)),"",VLOOKUP(JW$1,'Tactic Recode'!$A$1:$B$547,2,FALSE))</f>
        <v/>
      </c>
      <c r="JX77" t="str">
        <f>IF(ISERROR(MATCH(JX$1,'CSC Mitre'!BX$1:BX$220,0)),"",VLOOKUP(JX$1,'Tactic Recode'!$A$1:$B$547,2,FALSE))</f>
        <v/>
      </c>
      <c r="JY77" t="str">
        <f>IF(ISERROR(MATCH(JY$1,'CSC Mitre'!BX$1:BX$220,0)),"",VLOOKUP(JY$1,'Tactic Recode'!$A$1:$B$547,2,FALSE))</f>
        <v/>
      </c>
      <c r="JZ77" t="str">
        <f>IF(ISERROR(MATCH(JZ$1,'CSC Mitre'!BX$1:BX$220,0)),"",VLOOKUP(JZ$1,'Tactic Recode'!$A$1:$B$547,2,FALSE))</f>
        <v/>
      </c>
      <c r="KA77" t="str">
        <f>IF(ISERROR(MATCH(KA$1,'CSC Mitre'!BX$1:BX$220,0)),"",VLOOKUP(KA$1,'Tactic Recode'!$A$1:$B$547,2,FALSE))</f>
        <v/>
      </c>
      <c r="KB77" t="str">
        <f>IF(ISERROR(MATCH(KB$1,'CSC Mitre'!BX$1:BX$220,0)),"",VLOOKUP(KB$1,'Tactic Recode'!$A$1:$B$547,2,FALSE))</f>
        <v/>
      </c>
      <c r="KC77" t="str">
        <f>IF(ISERROR(MATCH(KC$1,'CSC Mitre'!BX$1:BX$220,0)),"",VLOOKUP(KC$1,'Tactic Recode'!$A$1:$B$547,2,FALSE))</f>
        <v/>
      </c>
      <c r="KD77" t="str">
        <f>IF(ISERROR(MATCH(KD$1,'CSC Mitre'!BX$1:BX$220,0)),"",VLOOKUP(KD$1,'Tactic Recode'!$A$1:$B$547,2,FALSE))</f>
        <v/>
      </c>
      <c r="KE77" t="str">
        <f>IF(ISERROR(MATCH(KE$1,'CSC Mitre'!BX$1:BX$220,0)),"",VLOOKUP(KE$1,'Tactic Recode'!$A$1:$B$547,2,FALSE))</f>
        <v/>
      </c>
      <c r="KF77" t="str">
        <f>IF(ISERROR(MATCH(KF$1,'CSC Mitre'!BX$1:BX$220,0)),"",VLOOKUP(KF$1,'Tactic Recode'!$A$1:$B$547,2,FALSE))</f>
        <v/>
      </c>
      <c r="KG77" t="str">
        <f>IF(ISERROR(MATCH(KG$1,'CSC Mitre'!BX$1:BX$220,0)),"",VLOOKUP(KG$1,'Tactic Recode'!$A$1:$B$547,2,FALSE))</f>
        <v/>
      </c>
      <c r="KH77" t="str">
        <f>IF(ISERROR(MATCH(KH$1,'CSC Mitre'!BX$1:BX$220,0)),"",VLOOKUP(KH$1,'Tactic Recode'!$A$1:$B$547,2,FALSE))</f>
        <v/>
      </c>
      <c r="KI77" t="str">
        <f>IF(ISERROR(MATCH(KI$1,'CSC Mitre'!BX$1:BX$220,0)),"",VLOOKUP(KI$1,'Tactic Recode'!$A$1:$B$547,2,FALSE))</f>
        <v/>
      </c>
      <c r="KJ77" t="str">
        <f>IF(ISERROR(MATCH(KJ$1,'CSC Mitre'!BX$1:BX$220,0)),"",VLOOKUP(KJ$1,'Tactic Recode'!$A$1:$B$547,2,FALSE))</f>
        <v/>
      </c>
      <c r="KK77" t="str">
        <f>IF(ISERROR(MATCH(KK$1,'CSC Mitre'!BX$1:BX$220,0)),"",VLOOKUP(KK$1,'Tactic Recode'!$A$1:$B$547,2,FALSE))</f>
        <v/>
      </c>
      <c r="KL77" t="str">
        <f>IF(ISERROR(MATCH(KL$1,'CSC Mitre'!BX$1:BX$220,0)),"",VLOOKUP(KL$1,'Tactic Recode'!$A$1:$B$547,2,FALSE))</f>
        <v/>
      </c>
      <c r="KM77" t="str">
        <f>IF(ISERROR(MATCH(KM$1,'CSC Mitre'!BX$1:BX$220,0)),"",VLOOKUP(KM$1,'Tactic Recode'!$A$1:$B$547,2,FALSE))</f>
        <v/>
      </c>
      <c r="KN77" t="str">
        <f>IF(ISERROR(MATCH(KN$1,'CSC Mitre'!BX$1:BX$220,0)),"",VLOOKUP(KN$1,'Tactic Recode'!$A$1:$B$547,2,FALSE))</f>
        <v/>
      </c>
      <c r="KO77" t="str">
        <f>IF(ISERROR(MATCH(KO$1,'CSC Mitre'!BX$1:BX$220,0)),"",VLOOKUP(KO$1,'Tactic Recode'!$A$1:$B$547,2,FALSE))</f>
        <v/>
      </c>
      <c r="KP77" t="str">
        <f>IF(ISERROR(MATCH(KP$1,'CSC Mitre'!BX$1:BX$220,0)),"",VLOOKUP(KP$1,'Tactic Recode'!$A$1:$B$547,2,FALSE))</f>
        <v/>
      </c>
      <c r="KQ77" t="str">
        <f>IF(ISERROR(MATCH(KQ$1,'CSC Mitre'!BX$1:BX$220,0)),"",VLOOKUP(KQ$1,'Tactic Recode'!$A$1:$B$547,2,FALSE))</f>
        <v/>
      </c>
      <c r="KR77" t="str">
        <f>IF(ISERROR(MATCH(KR$1,'CSC Mitre'!BX$1:BX$220,0)),"",VLOOKUP(KR$1,'Tactic Recode'!$A$1:$B$547,2,FALSE))</f>
        <v/>
      </c>
      <c r="KS77" t="str">
        <f>IF(ISERROR(MATCH(KS$1,'CSC Mitre'!BX$1:BX$220,0)),"",VLOOKUP(KS$1,'Tactic Recode'!$A$1:$B$547,2,FALSE))</f>
        <v/>
      </c>
      <c r="KT77" t="str">
        <f>IF(ISERROR(MATCH(KT$1,'CSC Mitre'!BX$1:BX$220,0)),"",VLOOKUP(KT$1,'Tactic Recode'!$A$1:$B$547,2,FALSE))</f>
        <v/>
      </c>
      <c r="KU77" t="str">
        <f>IF(ISERROR(MATCH(KU$1,'CSC Mitre'!BX$1:BX$220,0)),"",VLOOKUP(KU$1,'Tactic Recode'!$A$1:$B$547,2,FALSE))</f>
        <v/>
      </c>
      <c r="KV77" t="str">
        <f>IF(ISERROR(MATCH(KV$1,'CSC Mitre'!BX$1:BX$220,0)),"",VLOOKUP(KV$1,'Tactic Recode'!$A$1:$B$547,2,FALSE))</f>
        <v/>
      </c>
      <c r="KW77" t="str">
        <f>IF(ISERROR(MATCH(KW$1,'CSC Mitre'!BX$1:BX$220,0)),"",VLOOKUP(KW$1,'Tactic Recode'!$A$1:$B$547,2,FALSE))</f>
        <v/>
      </c>
      <c r="KX77" t="str">
        <f>IF(ISERROR(MATCH(KX$1,'CSC Mitre'!BX$1:BX$220,0)),"",VLOOKUP(KX$1,'Tactic Recode'!$A$1:$B$547,2,FALSE))</f>
        <v/>
      </c>
      <c r="KY77" t="str">
        <f>IF(ISERROR(MATCH(KY$1,'CSC Mitre'!BX$1:BX$220,0)),"",VLOOKUP(KY$1,'Tactic Recode'!$A$1:$B$547,2,FALSE))</f>
        <v/>
      </c>
      <c r="KZ77" t="str">
        <f>IF(ISERROR(MATCH(KZ$1,'CSC Mitre'!BX$1:BX$220,0)),"",VLOOKUP(KZ$1,'Tactic Recode'!$A$1:$B$547,2,FALSE))</f>
        <v/>
      </c>
      <c r="LA77" t="str">
        <f>IF(ISERROR(MATCH(LA$1,'CSC Mitre'!BX$1:BX$220,0)),"",VLOOKUP(LA$1,'Tactic Recode'!$A$1:$B$547,2,FALSE))</f>
        <v/>
      </c>
      <c r="LB77" t="str">
        <f>IF(ISERROR(MATCH(LB$1,'CSC Mitre'!BX$1:BX$220,0)),"",VLOOKUP(LB$1,'Tactic Recode'!$A$1:$B$547,2,FALSE))</f>
        <v/>
      </c>
      <c r="LC77" t="str">
        <f>IF(ISERROR(MATCH(LC$1,'CSC Mitre'!BX$1:BX$220,0)),"",VLOOKUP(LC$1,'Tactic Recode'!$A$1:$B$547,2,FALSE))</f>
        <v/>
      </c>
      <c r="LD77" t="str">
        <f>IF(ISERROR(MATCH(LD$1,'CSC Mitre'!BX$1:BX$220,0)),"",VLOOKUP(LD$1,'Tactic Recode'!$A$1:$B$547,2,FALSE))</f>
        <v/>
      </c>
      <c r="LE77" t="str">
        <f>IF(ISERROR(MATCH(LE$1,'CSC Mitre'!BX$1:BX$220,0)),"",VLOOKUP(LE$1,'Tactic Recode'!$A$1:$B$547,2,FALSE))</f>
        <v/>
      </c>
      <c r="LF77" t="str">
        <f>IF(ISERROR(MATCH(LF$1,'CSC Mitre'!BX$1:BX$220,0)),"",VLOOKUP(LF$1,'Tactic Recode'!$A$1:$B$547,2,FALSE))</f>
        <v/>
      </c>
      <c r="LG77" t="str">
        <f>IF(ISERROR(MATCH(LG$1,'CSC Mitre'!BX$1:BX$220,0)),"",VLOOKUP(LG$1,'Tactic Recode'!$A$1:$B$547,2,FALSE))</f>
        <v/>
      </c>
      <c r="LH77" t="str">
        <f>IF(ISERROR(MATCH(LH$1,'CSC Mitre'!BX$1:BX$220,0)),"",VLOOKUP(LH$1,'Tactic Recode'!$A$1:$B$547,2,FALSE))</f>
        <v/>
      </c>
      <c r="LI77" t="str">
        <f>IF(ISERROR(MATCH(LI$1,'CSC Mitre'!BX$1:BX$220,0)),"",VLOOKUP(LI$1,'Tactic Recode'!$A$1:$B$547,2,FALSE))</f>
        <v/>
      </c>
      <c r="LJ77" t="str">
        <f>IF(ISERROR(MATCH(LJ$1,'CSC Mitre'!BX$1:BX$220,0)),"",VLOOKUP(LJ$1,'Tactic Recode'!$A$1:$B$547,2,FALSE))</f>
        <v/>
      </c>
      <c r="LK77" t="str">
        <f>IF(ISERROR(MATCH(LK$1,'CSC Mitre'!BX$1:BX$220,0)),"",VLOOKUP(LK$1,'Tactic Recode'!$A$1:$B$547,2,FALSE))</f>
        <v/>
      </c>
      <c r="LL77" t="str">
        <f>IF(ISERROR(MATCH(LL$1,'CSC Mitre'!BX$1:BX$220,0)),"",VLOOKUP(LL$1,'Tactic Recode'!$A$1:$B$547,2,FALSE))</f>
        <v/>
      </c>
      <c r="LM77" t="str">
        <f>IF(ISERROR(MATCH(LM$1,'CSC Mitre'!BX$1:BX$220,0)),"",VLOOKUP(LM$1,'Tactic Recode'!$A$1:$B$547,2,FALSE))</f>
        <v/>
      </c>
      <c r="LN77" t="str">
        <f>IF(ISERROR(MATCH(LN$1,'CSC Mitre'!BX$1:BX$220,0)),"",VLOOKUP(LN$1,'Tactic Recode'!$A$1:$B$547,2,FALSE))</f>
        <v/>
      </c>
      <c r="LO77" t="str">
        <f>IF(ISERROR(MATCH(LO$1,'CSC Mitre'!BX$1:BX$220,0)),"",VLOOKUP(LO$1,'Tactic Recode'!$A$1:$B$547,2,FALSE))</f>
        <v/>
      </c>
      <c r="LP77" t="str">
        <f>IF(ISERROR(MATCH(LP$1,'CSC Mitre'!BX$1:BX$220,0)),"",VLOOKUP(LP$1,'Tactic Recode'!$A$1:$B$547,2,FALSE))</f>
        <v/>
      </c>
      <c r="LQ77" t="str">
        <f>IF(ISERROR(MATCH(LQ$1,'CSC Mitre'!BX$1:BX$220,0)),"",VLOOKUP(LQ$1,'Tactic Recode'!$A$1:$B$547,2,FALSE))</f>
        <v/>
      </c>
      <c r="LR77" t="str">
        <f>IF(ISERROR(MATCH(LR$1,'CSC Mitre'!BX$1:BX$220,0)),"",VLOOKUP(LR$1,'Tactic Recode'!$A$1:$B$547,2,FALSE))</f>
        <v/>
      </c>
      <c r="LS77" t="str">
        <f>IF(ISERROR(MATCH(LS$1,'CSC Mitre'!BX$1:BX$220,0)),"",VLOOKUP(LS$1,'Tactic Recode'!$A$1:$B$547,2,FALSE))</f>
        <v/>
      </c>
      <c r="LT77" t="str">
        <f>IF(ISERROR(MATCH(LT$1,'CSC Mitre'!BX$1:BX$220,0)),"",VLOOKUP(LT$1,'Tactic Recode'!$A$1:$B$547,2,FALSE))</f>
        <v/>
      </c>
      <c r="LU77" t="str">
        <f>IF(ISERROR(MATCH(LU$1,'CSC Mitre'!BX$1:BX$220,0)),"",VLOOKUP(LU$1,'Tactic Recode'!$A$1:$B$547,2,FALSE))</f>
        <v/>
      </c>
      <c r="LV77" t="str">
        <f>IF(ISERROR(MATCH(LV$1,'CSC Mitre'!BX$1:BX$220,0)),"",VLOOKUP(LV$1,'Tactic Recode'!$A$1:$B$547,2,FALSE))</f>
        <v/>
      </c>
      <c r="LW77" t="str">
        <f>IF(ISERROR(MATCH(LW$1,'CSC Mitre'!BX$1:BX$220,0)),"",VLOOKUP(LW$1,'Tactic Recode'!$A$1:$B$547,2,FALSE))</f>
        <v/>
      </c>
      <c r="LX77" t="str">
        <f>IF(ISERROR(MATCH(LX$1,'CSC Mitre'!BX$1:BX$220,0)),"",VLOOKUP(LX$1,'Tactic Recode'!$A$1:$B$547,2,FALSE))</f>
        <v/>
      </c>
      <c r="LY77" t="str">
        <f>IF(ISERROR(MATCH(LY$1,'CSC Mitre'!BX$1:BX$220,0)),"",VLOOKUP(LY$1,'Tactic Recode'!$A$1:$B$547,2,FALSE))</f>
        <v/>
      </c>
      <c r="LZ77" t="str">
        <f>IF(ISERROR(MATCH(LZ$1,'CSC Mitre'!BX$1:BX$220,0)),"",VLOOKUP(LZ$1,'Tactic Recode'!$A$1:$B$547,2,FALSE))</f>
        <v/>
      </c>
      <c r="MA77" t="str">
        <f>IF(ISERROR(MATCH(MA$1,'CSC Mitre'!BX$1:BX$220,0)),"",VLOOKUP(MA$1,'Tactic Recode'!$A$1:$B$547,2,FALSE))</f>
        <v/>
      </c>
      <c r="MB77" t="str">
        <f>IF(ISERROR(MATCH(MB$1,'CSC Mitre'!BX$1:BX$220,0)),"",VLOOKUP(MB$1,'Tactic Recode'!$A$1:$B$547,2,FALSE))</f>
        <v/>
      </c>
      <c r="MC77" t="str">
        <f>IF(ISERROR(MATCH(MC$1,'CSC Mitre'!BX$1:BX$220,0)),"",VLOOKUP(MC$1,'Tactic Recode'!$A$1:$B$547,2,FALSE))</f>
        <v/>
      </c>
      <c r="MD77" t="str">
        <f>IF(ISERROR(MATCH(MD$1,'CSC Mitre'!BX$1:BX$220,0)),"",VLOOKUP(MD$1,'Tactic Recode'!$A$1:$B$547,2,FALSE))</f>
        <v/>
      </c>
      <c r="ME77" t="str">
        <f>IF(ISERROR(MATCH(ME$1,'CSC Mitre'!BX$1:BX$220,0)),"",VLOOKUP(ME$1,'Tactic Recode'!$A$1:$B$547,2,FALSE))</f>
        <v/>
      </c>
      <c r="MF77" t="str">
        <f>IF(ISERROR(MATCH(MF$1,'CSC Mitre'!BX$1:BX$220,0)),"",VLOOKUP(MF$1,'Tactic Recode'!$A$1:$B$547,2,FALSE))</f>
        <v/>
      </c>
      <c r="MG77" t="str">
        <f>IF(ISERROR(MATCH(MG$1,'CSC Mitre'!BX$1:BX$220,0)),"",VLOOKUP(MG$1,'Tactic Recode'!$A$1:$B$547,2,FALSE))</f>
        <v/>
      </c>
      <c r="MH77" t="str">
        <f>IF(ISERROR(MATCH(MH$1,'CSC Mitre'!BX$1:BX$220,0)),"",VLOOKUP(MH$1,'Tactic Recode'!$A$1:$B$547,2,FALSE))</f>
        <v/>
      </c>
      <c r="MI77" t="str">
        <f>IF(ISERROR(MATCH(MI$1,'CSC Mitre'!BX$1:BX$220,0)),"",VLOOKUP(MI$1,'Tactic Recode'!$A$1:$B$547,2,FALSE))</f>
        <v/>
      </c>
      <c r="MJ77" t="str">
        <f>IF(ISERROR(MATCH(MJ$1,'CSC Mitre'!BX$1:BX$220,0)),"",VLOOKUP(MJ$1,'Tactic Recode'!$A$1:$B$547,2,FALSE))</f>
        <v/>
      </c>
      <c r="MK77" t="str">
        <f>IF(ISERROR(MATCH(MK$1,'CSC Mitre'!BX$1:BX$220,0)),"",VLOOKUP(MK$1,'Tactic Recode'!$A$1:$B$547,2,FALSE))</f>
        <v/>
      </c>
      <c r="ML77" t="str">
        <f>IF(ISERROR(MATCH(ML$1,'CSC Mitre'!BX$1:BX$220,0)),"",VLOOKUP(ML$1,'Tactic Recode'!$A$1:$B$547,2,FALSE))</f>
        <v/>
      </c>
      <c r="MM77" t="str">
        <f>IF(ISERROR(MATCH(MM$1,'CSC Mitre'!BX$1:BX$220,0)),"",VLOOKUP(MM$1,'Tactic Recode'!$A$1:$B$547,2,FALSE))</f>
        <v/>
      </c>
      <c r="MN77" t="str">
        <f>IF(ISERROR(MATCH(MN$1,'CSC Mitre'!BX$1:BX$220,0)),"",VLOOKUP(MN$1,'Tactic Recode'!$A$1:$B$547,2,FALSE))</f>
        <v/>
      </c>
      <c r="MO77" t="str">
        <f>IF(ISERROR(MATCH(MO$1,'CSC Mitre'!BX$1:BX$220,0)),"",VLOOKUP(MO$1,'Tactic Recode'!$A$1:$B$547,2,FALSE))</f>
        <v/>
      </c>
      <c r="MP77" t="str">
        <f>IF(ISERROR(MATCH(MP$1,'CSC Mitre'!BX$1:BX$220,0)),"",VLOOKUP(MP$1,'Tactic Recode'!$A$1:$B$547,2,FALSE))</f>
        <v/>
      </c>
      <c r="MQ77" t="str">
        <f>IF(ISERROR(MATCH(MQ$1,'CSC Mitre'!BX$1:BX$220,0)),"",VLOOKUP(MQ$1,'Tactic Recode'!$A$1:$B$547,2,FALSE))</f>
        <v/>
      </c>
      <c r="MR77" t="str">
        <f>IF(ISERROR(MATCH(MR$1,'CSC Mitre'!BX$1:BX$220,0)),"",VLOOKUP(MR$1,'Tactic Recode'!$A$1:$B$547,2,FALSE))</f>
        <v/>
      </c>
      <c r="MS77" t="str">
        <f>IF(ISERROR(MATCH(MS$1,'CSC Mitre'!BX$1:BX$220,0)),"",VLOOKUP(MS$1,'Tactic Recode'!$A$1:$B$547,2,FALSE))</f>
        <v/>
      </c>
      <c r="MT77" t="str">
        <f>IF(ISERROR(MATCH(MT$1,'CSC Mitre'!BX$1:BX$220,0)),"",VLOOKUP(MT$1,'Tactic Recode'!$A$1:$B$547,2,FALSE))</f>
        <v/>
      </c>
      <c r="MU77" t="str">
        <f>IF(ISERROR(MATCH(MU$1,'CSC Mitre'!BX$1:BX$220,0)),"",VLOOKUP(MU$1,'Tactic Recode'!$A$1:$B$547,2,FALSE))</f>
        <v/>
      </c>
      <c r="MV77" t="str">
        <f>IF(ISERROR(MATCH(MV$1,'CSC Mitre'!BX$1:BX$220,0)),"",VLOOKUP(MV$1,'Tactic Recode'!$A$1:$B$547,2,FALSE))</f>
        <v/>
      </c>
      <c r="MW77" t="str">
        <f>IF(ISERROR(MATCH(MW$1,'CSC Mitre'!BX$1:BX$220,0)),"",VLOOKUP(MW$1,'Tactic Recode'!$A$1:$B$547,2,FALSE))</f>
        <v/>
      </c>
      <c r="MX77" t="str">
        <f>IF(ISERROR(MATCH(MX$1,'CSC Mitre'!BX$1:BX$220,0)),"",VLOOKUP(MX$1,'Tactic Recode'!$A$1:$B$547,2,FALSE))</f>
        <v/>
      </c>
      <c r="MY77" t="str">
        <f>IF(ISERROR(MATCH(MY$1,'CSC Mitre'!BX$1:BX$220,0)),"",VLOOKUP(MY$1,'Tactic Recode'!$A$1:$B$547,2,FALSE))</f>
        <v/>
      </c>
      <c r="MZ77" t="str">
        <f>IF(ISERROR(MATCH(MZ$1,'CSC Mitre'!BX$1:BX$220,0)),"",VLOOKUP(MZ$1,'Tactic Recode'!$A$1:$B$547,2,FALSE))</f>
        <v/>
      </c>
      <c r="NA77" t="str">
        <f>IF(ISERROR(MATCH(NA$1,'CSC Mitre'!BX$1:BX$220,0)),"",VLOOKUP(NA$1,'Tactic Recode'!$A$1:$B$547,2,FALSE))</f>
        <v/>
      </c>
      <c r="NB77" t="str">
        <f>IF(ISERROR(MATCH(NB$1,'CSC Mitre'!BX$1:BX$220,0)),"",VLOOKUP(NB$1,'Tactic Recode'!$A$1:$B$547,2,FALSE))</f>
        <v/>
      </c>
      <c r="NC77" t="str">
        <f>IF(ISERROR(MATCH(NC$1,'CSC Mitre'!BX$1:BX$220,0)),"",VLOOKUP(NC$1,'Tactic Recode'!$A$1:$B$547,2,FALSE))</f>
        <v/>
      </c>
      <c r="ND77" t="str">
        <f>IF(ISERROR(MATCH(ND$1,'CSC Mitre'!BX$1:BX$220,0)),"",VLOOKUP(ND$1,'Tactic Recode'!$A$1:$B$547,2,FALSE))</f>
        <v/>
      </c>
      <c r="NE77" t="str">
        <f>IF(ISERROR(MATCH(NE$1,'CSC Mitre'!BX$1:BX$220,0)),"",VLOOKUP(NE$1,'Tactic Recode'!$A$1:$B$547,2,FALSE))</f>
        <v/>
      </c>
      <c r="NF77" t="str">
        <f>IF(ISERROR(MATCH(NF$1,'CSC Mitre'!BX$1:BX$220,0)),"",VLOOKUP(NF$1,'Tactic Recode'!$A$1:$B$547,2,FALSE))</f>
        <v/>
      </c>
      <c r="NG77" t="str">
        <f>IF(ISERROR(MATCH(NG$1,'CSC Mitre'!BX$1:BX$220,0)),"",VLOOKUP(NG$1,'Tactic Recode'!$A$1:$B$547,2,FALSE))</f>
        <v/>
      </c>
      <c r="NH77" t="str">
        <f>IF(ISERROR(MATCH(NH$1,'CSC Mitre'!BX$1:BX$220,0)),"",VLOOKUP(NH$1,'Tactic Recode'!$A$1:$B$547,2,FALSE))</f>
        <v/>
      </c>
      <c r="NI77" t="str">
        <f>IF(ISERROR(MATCH(NI$1,'CSC Mitre'!BX$1:BX$220,0)),"",VLOOKUP(NI$1,'Tactic Recode'!$A$1:$B$547,2,FALSE))</f>
        <v/>
      </c>
      <c r="NJ77" t="str">
        <f>IF(ISERROR(MATCH(NJ$1,'CSC Mitre'!BX$1:BX$220,0)),"",VLOOKUP(NJ$1,'Tactic Recode'!$A$1:$B$547,2,FALSE))</f>
        <v/>
      </c>
      <c r="NK77" t="str">
        <f>IF(ISERROR(MATCH(NK$1,'CSC Mitre'!BX$1:BX$220,0)),"",VLOOKUP(NK$1,'Tactic Recode'!$A$1:$B$547,2,FALSE))</f>
        <v/>
      </c>
      <c r="NL77" t="str">
        <f>IF(ISERROR(MATCH(NL$1,'CSC Mitre'!BX$1:BX$220,0)),"",VLOOKUP(NL$1,'Tactic Recode'!$A$1:$B$547,2,FALSE))</f>
        <v/>
      </c>
      <c r="NM77" t="str">
        <f>IF(ISERROR(MATCH(NM$1,'CSC Mitre'!BX$1:BX$220,0)),"",VLOOKUP(NM$1,'Tactic Recode'!$A$1:$B$547,2,FALSE))</f>
        <v/>
      </c>
      <c r="NN77" t="str">
        <f>IF(ISERROR(MATCH(NN$1,'CSC Mitre'!BX$1:BX$220,0)),"",VLOOKUP(NN$1,'Tactic Recode'!$A$1:$B$547,2,FALSE))</f>
        <v/>
      </c>
      <c r="NO77" t="str">
        <f>IF(ISERROR(MATCH(NO$1,'CSC Mitre'!BX$1:BX$220,0)),"",VLOOKUP(NO$1,'Tactic Recode'!$A$1:$B$547,2,FALSE))</f>
        <v/>
      </c>
      <c r="NP77" t="str">
        <f>IF(ISERROR(MATCH(NP$1,'CSC Mitre'!BX$1:BX$220,0)),"",VLOOKUP(NP$1,'Tactic Recode'!$A$1:$B$547,2,FALSE))</f>
        <v/>
      </c>
      <c r="NQ77" t="str">
        <f>IF(ISERROR(MATCH(NQ$1,'CSC Mitre'!BX$1:BX$220,0)),"",VLOOKUP(NQ$1,'Tactic Recode'!$A$1:$B$547,2,FALSE))</f>
        <v/>
      </c>
      <c r="NR77" t="str">
        <f>IF(ISERROR(MATCH(NR$1,'CSC Mitre'!BX$1:BX$220,0)),"",VLOOKUP(NR$1,'Tactic Recode'!$A$1:$B$547,2,FALSE))</f>
        <v/>
      </c>
      <c r="NS77" t="str">
        <f>IF(ISERROR(MATCH(NS$1,'CSC Mitre'!BX$1:BX$220,0)),"",VLOOKUP(NS$1,'Tactic Recode'!$A$1:$B$547,2,FALSE))</f>
        <v/>
      </c>
      <c r="NT77" t="str">
        <f>IF(ISERROR(MATCH(NT$1,'CSC Mitre'!BX$1:BX$220,0)),"",VLOOKUP(NT$1,'Tactic Recode'!$A$1:$B$547,2,FALSE))</f>
        <v/>
      </c>
      <c r="NU77" t="str">
        <f>IF(ISERROR(MATCH(NU$1,'CSC Mitre'!BX$1:BX$220,0)),"",VLOOKUP(NU$1,'Tactic Recode'!$A$1:$B$547,2,FALSE))</f>
        <v/>
      </c>
      <c r="NV77" t="str">
        <f>IF(ISERROR(MATCH(NV$1,'CSC Mitre'!BX$1:BX$220,0)),"",VLOOKUP(NV$1,'Tactic Recode'!$A$1:$B$547,2,FALSE))</f>
        <v/>
      </c>
      <c r="NW77" t="str">
        <f>IF(ISERROR(MATCH(NW$1,'CSC Mitre'!BX$1:BX$220,0)),"",VLOOKUP(NW$1,'Tactic Recode'!$A$1:$B$547,2,FALSE))</f>
        <v/>
      </c>
      <c r="NX77" t="str">
        <f>IF(ISERROR(MATCH(NX$1,'CSC Mitre'!BX$1:BX$220,0)),"",VLOOKUP(NX$1,'Tactic Recode'!$A$1:$B$547,2,FALSE))</f>
        <v/>
      </c>
      <c r="NY77" t="str">
        <f>IF(ISERROR(MATCH(NY$1,'CSC Mitre'!BX$1:BX$220,0)),"",VLOOKUP(NY$1,'Tactic Recode'!$A$1:$B$547,2,FALSE))</f>
        <v/>
      </c>
      <c r="NZ77" t="str">
        <f>IF(ISERROR(MATCH(NZ$1,'CSC Mitre'!BX$1:BX$220,0)),"",VLOOKUP(NZ$1,'Tactic Recode'!$A$1:$B$547,2,FALSE))</f>
        <v/>
      </c>
      <c r="OA77" t="str">
        <f>IF(ISERROR(MATCH(OA$1,'CSC Mitre'!BX$1:BX$220,0)),"",VLOOKUP(OA$1,'Tactic Recode'!$A$1:$B$547,2,FALSE))</f>
        <v/>
      </c>
      <c r="OB77" t="str">
        <f>IF(ISERROR(MATCH(OB$1,'CSC Mitre'!BX$1:BX$220,0)),"",VLOOKUP(OB$1,'Tactic Recode'!$A$1:$B$547,2,FALSE))</f>
        <v/>
      </c>
      <c r="OC77" t="str">
        <f>IF(ISERROR(MATCH(OC$1,'CSC Mitre'!BX$1:BX$220,0)),"",VLOOKUP(OC$1,'Tactic Recode'!$A$1:$B$547,2,FALSE))</f>
        <v/>
      </c>
      <c r="OD77" t="str">
        <f>IF(ISERROR(MATCH(OD$1,'CSC Mitre'!BX$1:BX$220,0)),"",VLOOKUP(OD$1,'Tactic Recode'!$A$1:$B$547,2,FALSE))</f>
        <v/>
      </c>
      <c r="OE77" t="str">
        <f>IF(ISERROR(MATCH(OE$1,'CSC Mitre'!BX$1:BX$220,0)),"",VLOOKUP(OE$1,'Tactic Recode'!$A$1:$B$547,2,FALSE))</f>
        <v/>
      </c>
      <c r="OF77" t="str">
        <f>IF(ISERROR(MATCH(OF$1,'CSC Mitre'!BX$1:BX$220,0)),"",VLOOKUP(OF$1,'Tactic Recode'!$A$1:$B$547,2,FALSE))</f>
        <v/>
      </c>
      <c r="OG77" t="str">
        <f>IF(ISERROR(MATCH(OG$1,'CSC Mitre'!BX$1:BX$220,0)),"",VLOOKUP(OG$1,'Tactic Recode'!$A$1:$B$547,2,FALSE))</f>
        <v/>
      </c>
      <c r="OH77" t="str">
        <f>IF(ISERROR(MATCH(OH$1,'CSC Mitre'!BX$1:BX$220,0)),"",VLOOKUP(OH$1,'Tactic Recode'!$A$1:$B$547,2,FALSE))</f>
        <v/>
      </c>
      <c r="OI77" t="str">
        <f>IF(ISERROR(MATCH(OI$1,'CSC Mitre'!BX$1:BX$220,0)),"",VLOOKUP(OI$1,'Tactic Recode'!$A$1:$B$547,2,FALSE))</f>
        <v/>
      </c>
      <c r="OJ77" t="str">
        <f>IF(ISERROR(MATCH(OJ$1,'CSC Mitre'!BX$1:BX$220,0)),"",VLOOKUP(OJ$1,'Tactic Recode'!$A$1:$B$547,2,FALSE))</f>
        <v/>
      </c>
      <c r="OK77" t="str">
        <f>IF(ISERROR(MATCH(OK$1,'CSC Mitre'!BX$1:BX$220,0)),"",VLOOKUP(OK$1,'Tactic Recode'!$A$1:$B$547,2,FALSE))</f>
        <v/>
      </c>
      <c r="OL77" t="str">
        <f>IF(ISERROR(MATCH(OL$1,'CSC Mitre'!BX$1:BX$220,0)),"",VLOOKUP(OL$1,'Tactic Recode'!$A$1:$B$547,2,FALSE))</f>
        <v/>
      </c>
      <c r="OM77" t="str">
        <f>IF(ISERROR(MATCH(OM$1,'CSC Mitre'!BX$1:BX$220,0)),"",VLOOKUP(OM$1,'Tactic Recode'!$A$1:$B$547,2,FALSE))</f>
        <v/>
      </c>
      <c r="ON77" t="str">
        <f>IF(ISERROR(MATCH(ON$1,'CSC Mitre'!BX$1:BX$220,0)),"",VLOOKUP(ON$1,'Tactic Recode'!$A$1:$B$547,2,FALSE))</f>
        <v/>
      </c>
      <c r="OO77" t="str">
        <f>IF(ISERROR(MATCH(OO$1,'CSC Mitre'!BX$1:BX$220,0)),"",VLOOKUP(OO$1,'Tactic Recode'!$A$1:$B$547,2,FALSE))</f>
        <v/>
      </c>
      <c r="OP77" t="str">
        <f>IF(ISERROR(MATCH(OP$1,'CSC Mitre'!BX$1:BX$220,0)),"",VLOOKUP(OP$1,'Tactic Recode'!$A$1:$B$547,2,FALSE))</f>
        <v/>
      </c>
      <c r="OQ77" t="str">
        <f>IF(ISERROR(MATCH(OQ$1,'CSC Mitre'!BX$1:BX$220,0)),"",VLOOKUP(OQ$1,'Tactic Recode'!$A$1:$B$547,2,FALSE))</f>
        <v/>
      </c>
      <c r="OR77" t="str">
        <f>IF(ISERROR(MATCH(OR$1,'CSC Mitre'!BX$1:BX$220,0)),"",VLOOKUP(OR$1,'Tactic Recode'!$A$1:$B$547,2,FALSE))</f>
        <v/>
      </c>
      <c r="OS77" t="str">
        <f>IF(ISERROR(MATCH(OS$1,'CSC Mitre'!BX$1:BX$220,0)),"",VLOOKUP(OS$1,'Tactic Recode'!$A$1:$B$547,2,FALSE))</f>
        <v/>
      </c>
      <c r="OT77" t="str">
        <f>IF(ISERROR(MATCH(OT$1,'CSC Mitre'!BX$1:BX$220,0)),"",VLOOKUP(OT$1,'Tactic Recode'!$A$1:$B$547,2,FALSE))</f>
        <v/>
      </c>
      <c r="OU77" t="str">
        <f>IF(ISERROR(MATCH(OU$1,'CSC Mitre'!BX$1:BX$220,0)),"",VLOOKUP(OU$1,'Tactic Recode'!$A$1:$B$547,2,FALSE))</f>
        <v/>
      </c>
      <c r="OV77" t="str">
        <f>IF(ISERROR(MATCH(OV$1,'CSC Mitre'!BX$1:BX$220,0)),"",VLOOKUP(OV$1,'Tactic Recode'!$A$1:$B$547,2,FALSE))</f>
        <v/>
      </c>
      <c r="OW77" t="str">
        <f>IF(ISERROR(MATCH(OW$1,'CSC Mitre'!BX$1:BX$220,0)),"",VLOOKUP(OW$1,'Tactic Recode'!$A$1:$B$547,2,FALSE))</f>
        <v/>
      </c>
      <c r="OX77" t="str">
        <f>IF(ISERROR(MATCH(OX$1,'CSC Mitre'!BX$1:BX$220,0)),"",VLOOKUP(OX$1,'Tactic Recode'!$A$1:$B$547,2,FALSE))</f>
        <v/>
      </c>
      <c r="OY77" t="str">
        <f>IF(ISERROR(MATCH(OY$1,'CSC Mitre'!BX$1:BX$220,0)),"",VLOOKUP(OY$1,'Tactic Recode'!$A$1:$B$547,2,FALSE))</f>
        <v/>
      </c>
      <c r="OZ77" t="str">
        <f>IF(ISERROR(MATCH(OZ$1,'CSC Mitre'!BX$1:BX$220,0)),"",VLOOKUP(OZ$1,'Tactic Recode'!$A$1:$B$547,2,FALSE))</f>
        <v/>
      </c>
      <c r="PA77" t="str">
        <f>IF(ISERROR(MATCH(PA$1,'CSC Mitre'!BX$1:BX$220,0)),"",VLOOKUP(PA$1,'Tactic Recode'!$A$1:$B$547,2,FALSE))</f>
        <v/>
      </c>
      <c r="PB77" t="str">
        <f>IF(ISERROR(MATCH(PB$1,'CSC Mitre'!BX$1:BX$220,0)),"",VLOOKUP(PB$1,'Tactic Recode'!$A$1:$B$547,2,FALSE))</f>
        <v/>
      </c>
      <c r="PC77" t="str">
        <f>IF(ISERROR(MATCH(PC$1,'CSC Mitre'!BX$1:BX$220,0)),"",VLOOKUP(PC$1,'Tactic Recode'!$A$1:$B$547,2,FALSE))</f>
        <v/>
      </c>
      <c r="PD77" t="str">
        <f>IF(ISERROR(MATCH(PD$1,'CSC Mitre'!BX$1:BX$220,0)),"",VLOOKUP(PD$1,'Tactic Recode'!$A$1:$B$547,2,FALSE))</f>
        <v/>
      </c>
      <c r="PE77" t="str">
        <f>IF(ISERROR(MATCH(PE$1,'CSC Mitre'!BX$1:BX$220,0)),"",VLOOKUP(PE$1,'Tactic Recode'!$A$1:$B$547,2,FALSE))</f>
        <v/>
      </c>
      <c r="PF77" t="str">
        <f>IF(ISERROR(MATCH(PF$1,'CSC Mitre'!BX$1:BX$220,0)),"",VLOOKUP(PF$1,'Tactic Recode'!$A$1:$B$547,2,FALSE))</f>
        <v/>
      </c>
      <c r="PG77" t="str">
        <f>IF(ISERROR(MATCH(PG$1,'CSC Mitre'!BX$1:BX$220,0)),"",VLOOKUP(PG$1,'Tactic Recode'!$A$1:$B$547,2,FALSE))</f>
        <v/>
      </c>
      <c r="PH77" t="str">
        <f>IF(ISERROR(MATCH(PH$1,'CSC Mitre'!BX$1:BX$220,0)),"",VLOOKUP(PH$1,'Tactic Recode'!$A$1:$B$547,2,FALSE))</f>
        <v/>
      </c>
      <c r="PI77" t="str">
        <f>IF(ISERROR(MATCH(PI$1,'CSC Mitre'!BX$1:BX$220,0)),"",VLOOKUP(PI$1,'Tactic Recode'!$A$1:$B$547,2,FALSE))</f>
        <v/>
      </c>
      <c r="PJ77" t="str">
        <f>IF(ISERROR(MATCH(PJ$1,'CSC Mitre'!BX$1:BX$220,0)),"",VLOOKUP(PJ$1,'Tactic Recode'!$A$1:$B$547,2,FALSE))</f>
        <v/>
      </c>
      <c r="PK77" t="str">
        <f>IF(ISERROR(MATCH(PK$1,'CSC Mitre'!BX$1:BX$220,0)),"",VLOOKUP(PK$1,'Tactic Recode'!$A$1:$B$547,2,FALSE))</f>
        <v/>
      </c>
      <c r="PL77" t="str">
        <f>IF(ISERROR(MATCH(PL$1,'CSC Mitre'!BX$1:BX$220,0)),"",VLOOKUP(PL$1,'Tactic Recode'!$A$1:$B$547,2,FALSE))</f>
        <v/>
      </c>
      <c r="PM77" t="str">
        <f>IF(ISERROR(MATCH(PM$1,'CSC Mitre'!BX$1:BX$220,0)),"",VLOOKUP(PM$1,'Tactic Recode'!$A$1:$B$547,2,FALSE))</f>
        <v/>
      </c>
      <c r="PN77" t="str">
        <f>IF(ISERROR(MATCH(PN$1,'CSC Mitre'!BX$1:BX$220,0)),"",VLOOKUP(PN$1,'Tactic Recode'!$A$1:$B$547,2,FALSE))</f>
        <v/>
      </c>
      <c r="PO77" t="str">
        <f>IF(ISERROR(MATCH(PO$1,'CSC Mitre'!BX$1:BX$220,0)),"",VLOOKUP(PO$1,'Tactic Recode'!$A$1:$B$547,2,FALSE))</f>
        <v/>
      </c>
      <c r="PP77" t="str">
        <f>IF(ISERROR(MATCH(PP$1,'CSC Mitre'!BX$1:BX$220,0)),"",VLOOKUP(PP$1,'Tactic Recode'!$A$1:$B$547,2,FALSE))</f>
        <v/>
      </c>
      <c r="PQ77" t="str">
        <f>IF(ISERROR(MATCH(PQ$1,'CSC Mitre'!BX$1:BX$220,0)),"",VLOOKUP(PQ$1,'Tactic Recode'!$A$1:$B$547,2,FALSE))</f>
        <v/>
      </c>
      <c r="PR77" t="str">
        <f>IF(ISERROR(MATCH(PR$1,'CSC Mitre'!BX$1:BX$220,0)),"",VLOOKUP(PR$1,'Tactic Recode'!$A$1:$B$547,2,FALSE))</f>
        <v/>
      </c>
      <c r="PS77" t="str">
        <f>IF(ISERROR(MATCH(PS$1,'CSC Mitre'!BX$1:BX$220,0)),"",VLOOKUP(PS$1,'Tactic Recode'!$A$1:$B$547,2,FALSE))</f>
        <v/>
      </c>
      <c r="PT77" t="str">
        <f>IF(ISERROR(MATCH(PT$1,'CSC Mitre'!BX$1:BX$220,0)),"",VLOOKUP(PT$1,'Tactic Recode'!$A$1:$B$547,2,FALSE))</f>
        <v/>
      </c>
      <c r="PU77" t="str">
        <f>IF(ISERROR(MATCH(PU$1,'CSC Mitre'!BX$1:BX$220,0)),"",VLOOKUP(PU$1,'Tactic Recode'!$A$1:$B$547,2,FALSE))</f>
        <v/>
      </c>
      <c r="PV77" t="str">
        <f>IF(ISERROR(MATCH(PV$1,'CSC Mitre'!BX$1:BX$220,0)),"",VLOOKUP(PV$1,'Tactic Recode'!$A$1:$B$547,2,FALSE))</f>
        <v/>
      </c>
      <c r="PW77" t="str">
        <f>IF(ISERROR(MATCH(PW$1,'CSC Mitre'!BX$1:BX$220,0)),"",VLOOKUP(PW$1,'Tactic Recode'!$A$1:$B$547,2,FALSE))</f>
        <v/>
      </c>
      <c r="PX77" t="str">
        <f>IF(ISERROR(MATCH(PX$1,'CSC Mitre'!BX$1:BX$220,0)),"",VLOOKUP(PX$1,'Tactic Recode'!$A$1:$B$547,2,FALSE))</f>
        <v/>
      </c>
      <c r="PY77" t="str">
        <f>IF(ISERROR(MATCH(PY$1,'CSC Mitre'!BX$1:BX$220,0)),"",VLOOKUP(PY$1,'Tactic Recode'!$A$1:$B$547,2,FALSE))</f>
        <v/>
      </c>
      <c r="PZ77" t="str">
        <f>IF(ISERROR(MATCH(PZ$1,'CSC Mitre'!BX$1:BX$220,0)),"",VLOOKUP(PZ$1,'Tactic Recode'!$A$1:$B$547,2,FALSE))</f>
        <v/>
      </c>
      <c r="QA77" t="str">
        <f>IF(ISERROR(MATCH(QA$1,'CSC Mitre'!BX$1:BX$220,0)),"",VLOOKUP(QA$1,'Tactic Recode'!$A$1:$B$547,2,FALSE))</f>
        <v/>
      </c>
      <c r="QB77" t="str">
        <f>IF(ISERROR(MATCH(QB$1,'CSC Mitre'!BX$1:BX$220,0)),"",VLOOKUP(QB$1,'Tactic Recode'!$A$1:$B$547,2,FALSE))</f>
        <v/>
      </c>
      <c r="QC77" t="str">
        <f>IF(ISERROR(MATCH(QC$1,'CSC Mitre'!BX$1:BX$220,0)),"",VLOOKUP(QC$1,'Tactic Recode'!$A$1:$B$547,2,FALSE))</f>
        <v/>
      </c>
      <c r="QD77" t="str">
        <f>IF(ISERROR(MATCH(QD$1,'CSC Mitre'!BX$1:BX$220,0)),"",VLOOKUP(QD$1,'Tactic Recode'!$A$1:$B$547,2,FALSE))</f>
        <v/>
      </c>
      <c r="QE77" t="str">
        <f>IF(ISERROR(MATCH(QE$1,'CSC Mitre'!BX$1:BX$220,0)),"",VLOOKUP(QE$1,'Tactic Recode'!$A$1:$B$547,2,FALSE))</f>
        <v/>
      </c>
      <c r="QF77" t="str">
        <f>IF(ISERROR(MATCH(QF$1,'CSC Mitre'!BX$1:BX$220,0)),"",VLOOKUP(QF$1,'Tactic Recode'!$A$1:$B$547,2,FALSE))</f>
        <v/>
      </c>
      <c r="QG77" t="str">
        <f>IF(ISERROR(MATCH(QG$1,'CSC Mitre'!BX$1:BX$220,0)),"",VLOOKUP(QG$1,'Tactic Recode'!$A$1:$B$547,2,FALSE))</f>
        <v/>
      </c>
      <c r="QH77" t="str">
        <f>IF(ISERROR(MATCH(QH$1,'CSC Mitre'!BX$1:BX$220,0)),"",VLOOKUP(QH$1,'Tactic Recode'!$A$1:$B$547,2,FALSE))</f>
        <v/>
      </c>
      <c r="QI77" t="str">
        <f>IF(ISERROR(MATCH(QI$1,'CSC Mitre'!BX$1:BX$220,0)),"",VLOOKUP(QI$1,'Tactic Recode'!$A$1:$B$547,2,FALSE))</f>
        <v/>
      </c>
      <c r="QJ77" t="str">
        <f>IF(ISERROR(MATCH(QJ$1,'CSC Mitre'!BX$1:BX$220,0)),"",VLOOKUP(QJ$1,'Tactic Recode'!$A$1:$B$547,2,FALSE))</f>
        <v/>
      </c>
      <c r="QK77" t="str">
        <f>IF(ISERROR(MATCH(QK$1,'CSC Mitre'!BX$1:BX$220,0)),"",VLOOKUP(QK$1,'Tactic Recode'!$A$1:$B$547,2,FALSE))</f>
        <v/>
      </c>
      <c r="QL77" t="str">
        <f>IF(ISERROR(MATCH(QL$1,'CSC Mitre'!BX$1:BX$220,0)),"",VLOOKUP(QL$1,'Tactic Recode'!$A$1:$B$547,2,FALSE))</f>
        <v/>
      </c>
      <c r="QM77" t="str">
        <f>IF(ISERROR(MATCH(QM$1,'CSC Mitre'!BX$1:BX$220,0)),"",VLOOKUP(QM$1,'Tactic Recode'!$A$1:$B$547,2,FALSE))</f>
        <v/>
      </c>
      <c r="QN77" t="str">
        <f>IF(ISERROR(MATCH(QN$1,'CSC Mitre'!BX$1:BX$220,0)),"",VLOOKUP(QN$1,'Tactic Recode'!$A$1:$B$547,2,FALSE))</f>
        <v/>
      </c>
      <c r="QO77" t="str">
        <f>IF(ISERROR(MATCH(QO$1,'CSC Mitre'!BX$1:BX$220,0)),"",VLOOKUP(QO$1,'Tactic Recode'!$A$1:$B$547,2,FALSE))</f>
        <v/>
      </c>
      <c r="QP77" t="str">
        <f>IF(ISERROR(MATCH(QP$1,'CSC Mitre'!BX$1:BX$220,0)),"",VLOOKUP(QP$1,'Tactic Recode'!$A$1:$B$547,2,FALSE))</f>
        <v/>
      </c>
      <c r="QQ77" t="str">
        <f>IF(ISERROR(MATCH(QQ$1,'CSC Mitre'!BX$1:BX$220,0)),"",VLOOKUP(QQ$1,'Tactic Recode'!$A$1:$B$547,2,FALSE))</f>
        <v/>
      </c>
      <c r="QR77" t="str">
        <f>IF(ISERROR(MATCH(QR$1,'CSC Mitre'!BX$1:BX$220,0)),"",VLOOKUP(QR$1,'Tactic Recode'!$A$1:$B$547,2,FALSE))</f>
        <v/>
      </c>
      <c r="QS77" t="str">
        <f>IF(ISERROR(MATCH(QS$1,'CSC Mitre'!BX$1:BX$220,0)),"",VLOOKUP(QS$1,'Tactic Recode'!$A$1:$B$547,2,FALSE))</f>
        <v/>
      </c>
      <c r="QT77" t="str">
        <f>IF(ISERROR(MATCH(QT$1,'CSC Mitre'!BX$1:BX$220,0)),"",VLOOKUP(QT$1,'Tactic Recode'!$A$1:$B$547,2,FALSE))</f>
        <v/>
      </c>
      <c r="QU77" t="str">
        <f>IF(ISERROR(MATCH(QU$1,'CSC Mitre'!BX$1:BX$220,0)),"",VLOOKUP(QU$1,'Tactic Recode'!$A$1:$B$547,2,FALSE))</f>
        <v/>
      </c>
      <c r="QV77" t="str">
        <f>IF(ISERROR(MATCH(QV$1,'CSC Mitre'!BX$1:BX$220,0)),"",VLOOKUP(QV$1,'Tactic Recode'!$A$1:$B$547,2,FALSE))</f>
        <v/>
      </c>
      <c r="QW77" t="str">
        <f>IF(ISERROR(MATCH(QW$1,'CSC Mitre'!BX$1:BX$220,0)),"",VLOOKUP(QW$1,'Tactic Recode'!$A$1:$B$547,2,FALSE))</f>
        <v/>
      </c>
      <c r="QX77" t="str">
        <f>IF(ISERROR(MATCH(QX$1,'CSC Mitre'!BX$1:BX$220,0)),"",VLOOKUP(QX$1,'Tactic Recode'!$A$1:$B$547,2,FALSE))</f>
        <v/>
      </c>
      <c r="QY77" t="str">
        <f>IF(ISERROR(MATCH(QY$1,'CSC Mitre'!BX$1:BX$220,0)),"",VLOOKUP(QY$1,'Tactic Recode'!$A$1:$B$547,2,FALSE))</f>
        <v/>
      </c>
      <c r="QZ77" t="str">
        <f>IF(ISERROR(MATCH(QZ$1,'CSC Mitre'!BX$1:BX$220,0)),"",VLOOKUP(QZ$1,'Tactic Recode'!$A$1:$B$547,2,FALSE))</f>
        <v/>
      </c>
      <c r="RA77" t="str">
        <f>IF(ISERROR(MATCH(RA$1,'CSC Mitre'!BX$1:BX$220,0)),"",VLOOKUP(RA$1,'Tactic Recode'!$A$1:$B$547,2,FALSE))</f>
        <v/>
      </c>
      <c r="RB77" t="str">
        <f>IF(ISERROR(MATCH(RB$1,'CSC Mitre'!BX$1:BX$220,0)),"",VLOOKUP(RB$1,'Tactic Recode'!$A$1:$B$547,2,FALSE))</f>
        <v/>
      </c>
      <c r="RC77" t="str">
        <f>IF(ISERROR(MATCH(RC$1,'CSC Mitre'!BX$1:BX$220,0)),"",VLOOKUP(RC$1,'Tactic Recode'!$A$1:$B$547,2,FALSE))</f>
        <v/>
      </c>
      <c r="RD77" t="str">
        <f>IF(ISERROR(MATCH(RD$1,'CSC Mitre'!BX$1:BX$220,0)),"",VLOOKUP(RD$1,'Tactic Recode'!$A$1:$B$547,2,FALSE))</f>
        <v/>
      </c>
      <c r="RE77" t="str">
        <f>IF(ISERROR(MATCH(RE$1,'CSC Mitre'!BX$1:BX$220,0)),"",VLOOKUP(RE$1,'Tactic Recode'!$A$1:$B$547,2,FALSE))</f>
        <v/>
      </c>
      <c r="RF77" t="str">
        <f>IF(ISERROR(MATCH(RF$1,'CSC Mitre'!BX$1:BX$220,0)),"",VLOOKUP(RF$1,'Tactic Recode'!$A$1:$B$547,2,FALSE))</f>
        <v/>
      </c>
      <c r="RG77" t="str">
        <f>IF(ISERROR(MATCH(RG$1,'CSC Mitre'!BX$1:BX$220,0)),"",VLOOKUP(RG$1,'Tactic Recode'!$A$1:$B$547,2,FALSE))</f>
        <v/>
      </c>
      <c r="RH77" t="str">
        <f>IF(ISERROR(MATCH(RH$1,'CSC Mitre'!BX$1:BX$220,0)),"",VLOOKUP(RH$1,'Tactic Recode'!$A$1:$B$547,2,FALSE))</f>
        <v/>
      </c>
      <c r="RI77" t="str">
        <f>IF(ISERROR(MATCH(RI$1,'CSC Mitre'!BX$1:BX$220,0)),"",VLOOKUP(RI$1,'Tactic Recode'!$A$1:$B$547,2,FALSE))</f>
        <v/>
      </c>
      <c r="RJ77" t="str">
        <f>IF(ISERROR(MATCH(RJ$1,'CSC Mitre'!BX$1:BX$220,0)),"",VLOOKUP(RJ$1,'Tactic Recode'!$A$1:$B$547,2,FALSE))</f>
        <v/>
      </c>
      <c r="RK77" t="str">
        <f>IF(ISERROR(MATCH(RK$1,'CSC Mitre'!BX$1:BX$220,0)),"",VLOOKUP(RK$1,'Tactic Recode'!$A$1:$B$547,2,FALSE))</f>
        <v/>
      </c>
      <c r="RL77" t="str">
        <f>IF(ISERROR(MATCH(RL$1,'CSC Mitre'!BX$1:BX$220,0)),"",VLOOKUP(RL$1,'Tactic Recode'!$A$1:$B$547,2,FALSE))</f>
        <v/>
      </c>
      <c r="RM77" t="str">
        <f>IF(ISERROR(MATCH(RM$1,'CSC Mitre'!BX$1:BX$220,0)),"",VLOOKUP(RM$1,'Tactic Recode'!$A$1:$B$547,2,FALSE))</f>
        <v/>
      </c>
      <c r="RN77" t="str">
        <f>IF(ISERROR(MATCH(RN$1,'CSC Mitre'!BX$1:BX$220,0)),"",VLOOKUP(RN$1,'Tactic Recode'!$A$1:$B$547,2,FALSE))</f>
        <v/>
      </c>
      <c r="RO77" t="str">
        <f>IF(ISERROR(MATCH(RO$1,'CSC Mitre'!BX$1:BX$220,0)),"",VLOOKUP(RO$1,'Tactic Recode'!$A$1:$B$547,2,FALSE))</f>
        <v/>
      </c>
      <c r="RP77" t="str">
        <f>IF(ISERROR(MATCH(RP$1,'CSC Mitre'!BX$1:BX$220,0)),"",VLOOKUP(RP$1,'Tactic Recode'!$A$1:$B$547,2,FALSE))</f>
        <v/>
      </c>
      <c r="RQ77" t="str">
        <f>IF(ISERROR(MATCH(RQ$1,'CSC Mitre'!BX$1:BX$220,0)),"",VLOOKUP(RQ$1,'Tactic Recode'!$A$1:$B$547,2,FALSE))</f>
        <v/>
      </c>
      <c r="RR77" t="str">
        <f>IF(ISERROR(MATCH(RR$1,'CSC Mitre'!BX$1:BX$220,0)),"",VLOOKUP(RR$1,'Tactic Recode'!$A$1:$B$547,2,FALSE))</f>
        <v/>
      </c>
      <c r="RS77" t="str">
        <f>IF(ISERROR(MATCH(RS$1,'CSC Mitre'!BX$1:BX$220,0)),"",VLOOKUP(RS$1,'Tactic Recode'!$A$1:$B$547,2,FALSE))</f>
        <v/>
      </c>
      <c r="RT77" t="str">
        <f>IF(ISERROR(MATCH(RT$1,'CSC Mitre'!BX$1:BX$220,0)),"",VLOOKUP(RT$1,'Tactic Recode'!$A$1:$B$547,2,FALSE))</f>
        <v/>
      </c>
      <c r="RU77" t="str">
        <f>IF(ISERROR(MATCH(RU$1,'CSC Mitre'!BX$1:BX$220,0)),"",VLOOKUP(RU$1,'Tactic Recode'!$A$1:$B$547,2,FALSE))</f>
        <v/>
      </c>
      <c r="RV77" t="str">
        <f>IF(ISERROR(MATCH(RV$1,'CSC Mitre'!BX$1:BX$220,0)),"",VLOOKUP(RV$1,'Tactic Recode'!$A$1:$B$547,2,FALSE))</f>
        <v/>
      </c>
      <c r="RW77" t="str">
        <f>IF(ISERROR(MATCH(RW$1,'CSC Mitre'!BX$1:BX$220,0)),"",VLOOKUP(RW$1,'Tactic Recode'!$A$1:$B$547,2,FALSE))</f>
        <v/>
      </c>
      <c r="RX77" t="str">
        <f>IF(ISERROR(MATCH(RX$1,'CSC Mitre'!BX$1:BX$220,0)),"",VLOOKUP(RX$1,'Tactic Recode'!$A$1:$B$547,2,FALSE))</f>
        <v/>
      </c>
      <c r="RY77" t="str">
        <f>IF(ISERROR(MATCH(RY$1,'CSC Mitre'!BX$1:BX$220,0)),"",VLOOKUP(RY$1,'Tactic Recode'!$A$1:$B$547,2,FALSE))</f>
        <v/>
      </c>
      <c r="RZ77" t="str">
        <f>IF(ISERROR(MATCH(RZ$1,'CSC Mitre'!BX$1:BX$220,0)),"",VLOOKUP(RZ$1,'Tactic Recode'!$A$1:$B$547,2,FALSE))</f>
        <v/>
      </c>
      <c r="SA77" t="str">
        <f>IF(ISERROR(MATCH(SA$1,'CSC Mitre'!BX$1:BX$220,0)),"",VLOOKUP(SA$1,'Tactic Recode'!$A$1:$B$547,2,FALSE))</f>
        <v/>
      </c>
      <c r="SB77" t="str">
        <f>IF(ISERROR(MATCH(SB$1,'CSC Mitre'!BX$1:BX$220,0)),"",VLOOKUP(SB$1,'Tactic Recode'!$A$1:$B$547,2,FALSE))</f>
        <v/>
      </c>
      <c r="SC77" t="str">
        <f>IF(ISERROR(MATCH(SC$1,'CSC Mitre'!BX$1:BX$220,0)),"",VLOOKUP(SC$1,'Tactic Recode'!$A$1:$B$547,2,FALSE))</f>
        <v/>
      </c>
      <c r="SD77" t="str">
        <f>IF(ISERROR(MATCH(SD$1,'CSC Mitre'!BX$1:BX$220,0)),"",VLOOKUP(SD$1,'Tactic Recode'!$A$1:$B$547,2,FALSE))</f>
        <v/>
      </c>
      <c r="SE77" t="str">
        <f>IF(ISERROR(MATCH(SE$1,'CSC Mitre'!BX$1:BX$220,0)),"",VLOOKUP(SE$1,'Tactic Recode'!$A$1:$B$547,2,FALSE))</f>
        <v/>
      </c>
      <c r="SF77" t="str">
        <f>IF(ISERROR(MATCH(SF$1,'CSC Mitre'!BX$1:BX$220,0)),"",VLOOKUP(SF$1,'Tactic Recode'!$A$1:$B$547,2,FALSE))</f>
        <v/>
      </c>
      <c r="SG77" t="str">
        <f>IF(ISERROR(MATCH(SG$1,'CSC Mitre'!BX$1:BX$220,0)),"",VLOOKUP(SG$1,'Tactic Recode'!$A$1:$B$547,2,FALSE))</f>
        <v/>
      </c>
      <c r="SH77" t="str">
        <f>IF(ISERROR(MATCH(SH$1,'CSC Mitre'!BX$1:BX$220,0)),"",VLOOKUP(SH$1,'Tactic Recode'!$A$1:$B$547,2,FALSE))</f>
        <v/>
      </c>
      <c r="SI77" t="str">
        <f>IF(ISERROR(MATCH(SI$1,'CSC Mitre'!BX$1:BX$220,0)),"",VLOOKUP(SI$1,'Tactic Recode'!$A$1:$B$547,2,FALSE))</f>
        <v/>
      </c>
      <c r="SJ77" t="str">
        <f>IF(ISERROR(MATCH(SJ$1,'CSC Mitre'!BX$1:BX$220,0)),"",VLOOKUP(SJ$1,'Tactic Recode'!$A$1:$B$547,2,FALSE))</f>
        <v/>
      </c>
      <c r="SK77" t="str">
        <f>IF(ISERROR(MATCH(SK$1,'CSC Mitre'!BX$1:BX$220,0)),"",VLOOKUP(SK$1,'Tactic Recode'!$A$1:$B$547,2,FALSE))</f>
        <v/>
      </c>
      <c r="SL77" t="str">
        <f>IF(ISERROR(MATCH(SL$1,'CSC Mitre'!BX$1:BX$220,0)),"",VLOOKUP(SL$1,'Tactic Recode'!$A$1:$B$547,2,FALSE))</f>
        <v/>
      </c>
      <c r="SM77" t="str">
        <f>IF(ISERROR(MATCH(SM$1,'CSC Mitre'!BX$1:BX$220,0)),"",VLOOKUP(SM$1,'Tactic Recode'!$A$1:$B$547,2,FALSE))</f>
        <v/>
      </c>
      <c r="SN77" t="str">
        <f>IF(ISERROR(MATCH(SN$1,'CSC Mitre'!BX$1:BX$220,0)),"",VLOOKUP(SN$1,'Tactic Recode'!$A$1:$B$547,2,FALSE))</f>
        <v/>
      </c>
      <c r="SO77" t="str">
        <f>IF(ISERROR(MATCH(SO$1,'CSC Mitre'!BX$1:BX$220,0)),"",VLOOKUP(SO$1,'Tactic Recode'!$A$1:$B$547,2,FALSE))</f>
        <v/>
      </c>
      <c r="SP77" t="str">
        <f>IF(ISERROR(MATCH(SP$1,'CSC Mitre'!BX$1:BX$220,0)),"",VLOOKUP(SP$1,'Tactic Recode'!$A$1:$B$547,2,FALSE))</f>
        <v/>
      </c>
      <c r="SQ77" t="str">
        <f>IF(ISERROR(MATCH(SQ$1,'CSC Mitre'!BX$1:BX$220,0)),"",VLOOKUP(SQ$1,'Tactic Recode'!$A$1:$B$547,2,FALSE))</f>
        <v/>
      </c>
      <c r="SR77" t="str">
        <f>IF(ISERROR(MATCH(SR$1,'CSC Mitre'!BX$1:BX$220,0)),"",VLOOKUP(SR$1,'Tactic Recode'!$A$1:$B$547,2,FALSE))</f>
        <v/>
      </c>
      <c r="SS77" t="str">
        <f>IF(ISERROR(MATCH(SS$1,'CSC Mitre'!BX$1:BX$220,0)),"",VLOOKUP(SS$1,'Tactic Recode'!$A$1:$B$547,2,FALSE))</f>
        <v/>
      </c>
      <c r="ST77" t="str">
        <f>IF(ISERROR(MATCH(ST$1,'CSC Mitre'!BX$1:BX$220,0)),"",VLOOKUP(ST$1,'Tactic Recode'!$A$1:$B$547,2,FALSE))</f>
        <v/>
      </c>
      <c r="SU77" t="str">
        <f>IF(ISERROR(MATCH(SU$1,'CSC Mitre'!BX$1:BX$220,0)),"",VLOOKUP(SU$1,'Tactic Recode'!$A$1:$B$547,2,FALSE))</f>
        <v/>
      </c>
      <c r="SV77" t="str">
        <f>IF(ISERROR(MATCH(SV$1,'CSC Mitre'!BX$1:BX$220,0)),"",VLOOKUP(SV$1,'Tactic Recode'!$A$1:$B$547,2,FALSE))</f>
        <v/>
      </c>
      <c r="SW77" t="str">
        <f>IF(ISERROR(MATCH(SW$1,'CSC Mitre'!BX$1:BX$220,0)),"",VLOOKUP(SW$1,'Tactic Recode'!$A$1:$B$547,2,FALSE))</f>
        <v/>
      </c>
      <c r="SX77" t="str">
        <f>IF(ISERROR(MATCH(SX$1,'CSC Mitre'!BX$1:BX$220,0)),"",VLOOKUP(SX$1,'Tactic Recode'!$A$1:$B$547,2,FALSE))</f>
        <v/>
      </c>
      <c r="SY77" t="str">
        <f>IF(ISERROR(MATCH(SY$1,'CSC Mitre'!BX$1:BX$220,0)),"",VLOOKUP(SY$1,'Tactic Recode'!$A$1:$B$547,2,FALSE))</f>
        <v/>
      </c>
      <c r="SZ77" t="str">
        <f>IF(ISERROR(MATCH(SZ$1,'CSC Mitre'!BX$1:BX$220,0)),"",VLOOKUP(SZ$1,'Tactic Recode'!$A$1:$B$547,2,FALSE))</f>
        <v/>
      </c>
      <c r="TA77" t="str">
        <f>IF(ISERROR(MATCH(TA$1,'CSC Mitre'!BX$1:BX$220,0)),"",VLOOKUP(TA$1,'Tactic Recode'!$A$1:$B$547,2,FALSE))</f>
        <v/>
      </c>
      <c r="TB77" t="str">
        <f>IF(ISERROR(MATCH(TB$1,'CSC Mitre'!BX$1:BX$220,0)),"",VLOOKUP(TB$1,'Tactic Recode'!$A$1:$B$547,2,FALSE))</f>
        <v/>
      </c>
      <c r="TC77" t="str">
        <f>IF(ISERROR(MATCH(TC$1,'CSC Mitre'!BX$1:BX$220,0)),"",VLOOKUP(TC$1,'Tactic Recode'!$A$1:$B$547,2,FALSE))</f>
        <v/>
      </c>
      <c r="TD77" t="str">
        <f>IF(ISERROR(MATCH(TD$1,'CSC Mitre'!BX$1:BX$220,0)),"",VLOOKUP(TD$1,'Tactic Recode'!$A$1:$B$547,2,FALSE))</f>
        <v/>
      </c>
      <c r="TE77" t="str">
        <f>IF(ISERROR(MATCH(TE$1,'CSC Mitre'!BX$1:BX$220,0)),"",VLOOKUP(TE$1,'Tactic Recode'!$A$1:$B$547,2,FALSE))</f>
        <v/>
      </c>
      <c r="TF77" t="str">
        <f>IF(ISERROR(MATCH(TF$1,'CSC Mitre'!BX$1:BX$220,0)),"",VLOOKUP(TF$1,'Tactic Recode'!$A$1:$B$547,2,FALSE))</f>
        <v/>
      </c>
      <c r="TG77" t="str">
        <f>IF(ISERROR(MATCH(TG$1,'CSC Mitre'!BX$1:BX$220,0)),"",VLOOKUP(TG$1,'Tactic Recode'!$A$1:$B$547,2,FALSE))</f>
        <v/>
      </c>
      <c r="TH77" t="str">
        <f>IF(ISERROR(MATCH(TH$1,'CSC Mitre'!BX$1:BX$220,0)),"",VLOOKUP(TH$1,'Tactic Recode'!$A$1:$B$547,2,FALSE))</f>
        <v/>
      </c>
      <c r="TI77" t="str">
        <f>IF(ISERROR(MATCH(TI$1,'CSC Mitre'!BX$1:BX$220,0)),"",VLOOKUP(TI$1,'Tactic Recode'!$A$1:$B$547,2,FALSE))</f>
        <v/>
      </c>
      <c r="TJ77" t="str">
        <f>IF(ISERROR(MATCH(TJ$1,'CSC Mitre'!BX$1:BX$220,0)),"",VLOOKUP(TJ$1,'Tactic Recode'!$A$1:$B$547,2,FALSE))</f>
        <v/>
      </c>
      <c r="TK77" t="str">
        <f>IF(ISERROR(MATCH(TK$1,'CSC Mitre'!BX$1:BX$220,0)),"",VLOOKUP(TK$1,'Tactic Recode'!$A$1:$B$547,2,FALSE))</f>
        <v/>
      </c>
      <c r="TL77" t="str">
        <f>IF(ISERROR(MATCH(TL$1,'CSC Mitre'!BX$1:BX$220,0)),"",VLOOKUP(TL$1,'Tactic Recode'!$A$1:$B$547,2,FALSE))</f>
        <v/>
      </c>
      <c r="TM77" t="str">
        <f>IF(ISERROR(MATCH(TM$1,'CSC Mitre'!BX$1:BX$220,0)),"",VLOOKUP(TM$1,'Tactic Recode'!$A$1:$B$547,2,FALSE))</f>
        <v/>
      </c>
      <c r="TN77" t="str">
        <f>IF(ISERROR(MATCH(TN$1,'CSC Mitre'!BX$1:BX$220,0)),"",VLOOKUP(TN$1,'Tactic Recode'!$A$1:$B$547,2,FALSE))</f>
        <v/>
      </c>
      <c r="TO77" t="str">
        <f>IF(ISERROR(MATCH(TO$1,'CSC Mitre'!BX$1:BX$220,0)),"",VLOOKUP(TO$1,'Tactic Recode'!$A$1:$B$547,2,FALSE))</f>
        <v/>
      </c>
      <c r="TP77" t="str">
        <f>IF(ISERROR(MATCH(TP$1,'CSC Mitre'!BX$1:BX$220,0)),"",VLOOKUP(TP$1,'Tactic Recode'!$A$1:$B$547,2,FALSE))</f>
        <v/>
      </c>
      <c r="TQ77" t="str">
        <f>IF(ISERROR(MATCH(TQ$1,'CSC Mitre'!BX$1:BX$220,0)),"",VLOOKUP(TQ$1,'Tactic Recode'!$A$1:$B$547,2,FALSE))</f>
        <v/>
      </c>
      <c r="TR77" t="str">
        <f>IF(ISERROR(MATCH(TR$1,'CSC Mitre'!BX$1:BX$220,0)),"",VLOOKUP(TR$1,'Tactic Recode'!$A$1:$B$547,2,FALSE))</f>
        <v/>
      </c>
      <c r="TS77" t="str">
        <f>IF(ISERROR(MATCH(TS$1,'CSC Mitre'!BX$1:BX$220,0)),"",VLOOKUP(TS$1,'Tactic Recode'!$A$1:$B$547,2,FALSE))</f>
        <v/>
      </c>
      <c r="TT77" t="str">
        <f>IF(ISERROR(MATCH(TT$1,'CSC Mitre'!BX$1:BX$220,0)),"",VLOOKUP(TT$1,'Tactic Recode'!$A$1:$B$547,2,FALSE))</f>
        <v/>
      </c>
      <c r="TU77" t="str">
        <f>IF(ISERROR(MATCH(TU$1,'CSC Mitre'!BX$1:BX$220,0)),"",VLOOKUP(TU$1,'Tactic Recode'!$A$1:$B$547,2,FALSE))</f>
        <v/>
      </c>
      <c r="TV77" t="str">
        <f>IF(ISERROR(MATCH(TV$1,'CSC Mitre'!BX$1:BX$220,0)),"",VLOOKUP(TV$1,'Tactic Recode'!$A$1:$B$547,2,FALSE))</f>
        <v/>
      </c>
      <c r="TW77" t="str">
        <f>IF(ISERROR(MATCH(TW$1,'CSC Mitre'!BX$1:BX$220,0)),"",VLOOKUP(TW$1,'Tactic Recode'!$A$1:$B$547,2,FALSE))</f>
        <v/>
      </c>
      <c r="TX77" t="str">
        <f>IF(ISERROR(MATCH(TX$1,'CSC Mitre'!BX$1:BX$220,0)),"",VLOOKUP(TX$1,'Tactic Recode'!$A$1:$B$547,2,FALSE))</f>
        <v/>
      </c>
      <c r="TY77" t="str">
        <f>IF(ISERROR(MATCH(TY$1,'CSC Mitre'!BX$1:BX$220,0)),"",VLOOKUP(TY$1,'Tactic Recode'!$A$1:$B$547,2,FALSE))</f>
        <v/>
      </c>
      <c r="TZ77" t="str">
        <f>IF(ISERROR(MATCH(TZ$1,'CSC Mitre'!BX$1:BX$220,0)),"",VLOOKUP(TZ$1,'Tactic Recode'!$A$1:$B$547,2,FALSE))</f>
        <v/>
      </c>
      <c r="UA77" t="str">
        <f>IF(ISERROR(MATCH(UA$1,'CSC Mitre'!BX$1:BX$220,0)),"",VLOOKUP(UA$1,'Tactic Recode'!$A$1:$B$547,2,FALSE))</f>
        <v/>
      </c>
      <c r="UB77" t="str">
        <f>IF(ISERROR(MATCH(UB$1,'CSC Mitre'!BX$1:BX$220,0)),"",VLOOKUP(UB$1,'Tactic Recode'!$A$1:$B$547,2,FALSE))</f>
        <v/>
      </c>
    </row>
    <row r="78" spans="1:548" x14ac:dyDescent="0.25">
      <c r="A78" s="59" t="s">
        <v>474</v>
      </c>
      <c r="B78" t="str">
        <f>IF(ISERROR(MATCH(B$1,'CSC Mitre'!BY$1:BY$220,0)),"",VLOOKUP(B$1,'Tactic Recode'!$A$1:$B$547,2,FALSE))</f>
        <v/>
      </c>
      <c r="C78" t="str">
        <f>IF(ISERROR(MATCH(C$1,'CSC Mitre'!BY$1:BY$220,0)),"",VLOOKUP(C$1,'Tactic Recode'!$A$1:$B$547,2,FALSE))</f>
        <v/>
      </c>
      <c r="D78" t="str">
        <f>IF(ISERROR(MATCH(D$1,'CSC Mitre'!BY$1:BY$220,0)),"",VLOOKUP(D$1,'Tactic Recode'!$A$1:$B$547,2,FALSE))</f>
        <v/>
      </c>
      <c r="E78" t="str">
        <f>IF(ISERROR(MATCH(E$1,'CSC Mitre'!BY$1:BY$220,0)),"",VLOOKUP(E$1,'Tactic Recode'!$A$1:$B$547,2,FALSE))</f>
        <v/>
      </c>
      <c r="F78" t="str">
        <f>IF(ISERROR(MATCH(F$1,'CSC Mitre'!BY$1:BY$220,0)),"",VLOOKUP(F$1,'Tactic Recode'!$A$1:$B$547,2,FALSE))</f>
        <v/>
      </c>
      <c r="G78" t="str">
        <f>IF(ISERROR(MATCH(G$1,'CSC Mitre'!BY$1:BY$220,0)),"",VLOOKUP(G$1,'Tactic Recode'!$A$1:$B$547,2,FALSE))</f>
        <v/>
      </c>
      <c r="H78" t="str">
        <f>IF(ISERROR(MATCH(H$1,'CSC Mitre'!BY$1:BY$220,0)),"",VLOOKUP(H$1,'Tactic Recode'!$A$1:$B$547,2,FALSE))</f>
        <v/>
      </c>
      <c r="I78" t="str">
        <f>IF(ISERROR(MATCH(I$1,'CSC Mitre'!BY$1:BY$220,0)),"",VLOOKUP(I$1,'Tactic Recode'!$A$1:$B$547,2,FALSE))</f>
        <v/>
      </c>
      <c r="J78" t="str">
        <f>IF(ISERROR(MATCH(J$1,'CSC Mitre'!BY$1:BY$220,0)),"",VLOOKUP(J$1,'Tactic Recode'!$A$1:$B$547,2,FALSE))</f>
        <v/>
      </c>
      <c r="K78" t="str">
        <f>IF(ISERROR(MATCH(K$1,'CSC Mitre'!BY$1:BY$220,0)),"",VLOOKUP(K$1,'Tactic Recode'!$A$1:$B$547,2,FALSE))</f>
        <v/>
      </c>
      <c r="L78" t="str">
        <f>IF(ISERROR(MATCH(L$1,'CSC Mitre'!BY$1:BY$220,0)),"",VLOOKUP(L$1,'Tactic Recode'!$A$1:$B$547,2,FALSE))</f>
        <v/>
      </c>
      <c r="M78" t="str">
        <f>IF(ISERROR(MATCH(M$1,'CSC Mitre'!BY$1:BY$220,0)),"",VLOOKUP(M$1,'Tactic Recode'!$A$1:$B$547,2,FALSE))</f>
        <v/>
      </c>
      <c r="N78" t="str">
        <f>IF(ISERROR(MATCH(N$1,'CSC Mitre'!BY$1:BY$220,0)),"",VLOOKUP(N$1,'Tactic Recode'!$A$1:$B$547,2,FALSE))</f>
        <v/>
      </c>
      <c r="O78" t="str">
        <f>IF(ISERROR(MATCH(O$1,'CSC Mitre'!BY$1:BY$220,0)),"",VLOOKUP(O$1,'Tactic Recode'!$A$1:$B$547,2,FALSE))</f>
        <v/>
      </c>
      <c r="P78" t="str">
        <f>IF(ISERROR(MATCH(P$1,'CSC Mitre'!BY$1:BY$220,0)),"",VLOOKUP(P$1,'Tactic Recode'!$A$1:$B$547,2,FALSE))</f>
        <v/>
      </c>
      <c r="Q78" t="str">
        <f>IF(ISERROR(MATCH(Q$1,'CSC Mitre'!BY$1:BY$220,0)),"",VLOOKUP(Q$1,'Tactic Recode'!$A$1:$B$547,2,FALSE))</f>
        <v/>
      </c>
      <c r="R78" t="str">
        <f>IF(ISERROR(MATCH(R$1,'CSC Mitre'!BY$1:BY$220,0)),"",VLOOKUP(R$1,'Tactic Recode'!$A$1:$B$547,2,FALSE))</f>
        <v/>
      </c>
      <c r="S78" t="str">
        <f>IF(ISERROR(MATCH(S$1,'CSC Mitre'!BY$1:BY$220,0)),"",VLOOKUP(S$1,'Tactic Recode'!$A$1:$B$547,2,FALSE))</f>
        <v/>
      </c>
      <c r="T78" t="str">
        <f>IF(ISERROR(MATCH(T$1,'CSC Mitre'!BY$1:BY$220,0)),"",VLOOKUP(T$1,'Tactic Recode'!$A$1:$B$547,2,FALSE))</f>
        <v/>
      </c>
      <c r="U78" t="str">
        <f>IF(ISERROR(MATCH(U$1,'CSC Mitre'!BY$1:BY$220,0)),"",VLOOKUP(U$1,'Tactic Recode'!$A$1:$B$547,2,FALSE))</f>
        <v/>
      </c>
      <c r="V78" t="str">
        <f>IF(ISERROR(MATCH(V$1,'CSC Mitre'!BY$1:BY$220,0)),"",VLOOKUP(V$1,'Tactic Recode'!$A$1:$B$547,2,FALSE))</f>
        <v/>
      </c>
      <c r="W78" t="str">
        <f>IF(ISERROR(MATCH(W$1,'CSC Mitre'!BY$1:BY$220,0)),"",VLOOKUP(W$1,'Tactic Recode'!$A$1:$B$547,2,FALSE))</f>
        <v/>
      </c>
      <c r="X78" t="str">
        <f>IF(ISERROR(MATCH(X$1,'CSC Mitre'!BY$1:BY$220,0)),"",VLOOKUP(X$1,'Tactic Recode'!$A$1:$B$547,2,FALSE))</f>
        <v/>
      </c>
      <c r="Y78" t="str">
        <f>IF(ISERROR(MATCH(Y$1,'CSC Mitre'!BY$1:BY$220,0)),"",VLOOKUP(Y$1,'Tactic Recode'!$A$1:$B$547,2,FALSE))</f>
        <v/>
      </c>
      <c r="Z78" t="str">
        <f>IF(ISERROR(MATCH(Z$1,'CSC Mitre'!BY$1:BY$220,0)),"",VLOOKUP(Z$1,'Tactic Recode'!$A$1:$B$547,2,FALSE))</f>
        <v/>
      </c>
      <c r="AA78" t="str">
        <f>IF(ISERROR(MATCH(AA$1,'CSC Mitre'!BY$1:BY$220,0)),"",VLOOKUP(AA$1,'Tactic Recode'!$A$1:$B$547,2,FALSE))</f>
        <v/>
      </c>
      <c r="AB78" t="str">
        <f>IF(ISERROR(MATCH(AB$1,'CSC Mitre'!BY$1:BY$220,0)),"",VLOOKUP(AB$1,'Tactic Recode'!$A$1:$B$547,2,FALSE))</f>
        <v/>
      </c>
      <c r="AC78" t="str">
        <f>IF(ISERROR(MATCH(AC$1,'CSC Mitre'!BY$1:BY$220,0)),"",VLOOKUP(AC$1,'Tactic Recode'!$A$1:$B$547,2,FALSE))</f>
        <v/>
      </c>
      <c r="AD78" t="str">
        <f>IF(ISERROR(MATCH(AD$1,'CSC Mitre'!BY$1:BY$220,0)),"",VLOOKUP(AD$1,'Tactic Recode'!$A$1:$B$547,2,FALSE))</f>
        <v/>
      </c>
      <c r="AE78" t="str">
        <f>IF(ISERROR(MATCH(AE$1,'CSC Mitre'!BY$1:BY$220,0)),"",VLOOKUP(AE$1,'Tactic Recode'!$A$1:$B$547,2,FALSE))</f>
        <v/>
      </c>
      <c r="AF78" t="str">
        <f>IF(ISERROR(MATCH(AF$1,'CSC Mitre'!BY$1:BY$220,0)),"",VLOOKUP(AF$1,'Tactic Recode'!$A$1:$B$547,2,FALSE))</f>
        <v/>
      </c>
      <c r="AG78" t="str">
        <f>IF(ISERROR(MATCH(AG$1,'CSC Mitre'!BY$1:BY$220,0)),"",VLOOKUP(AG$1,'Tactic Recode'!$A$1:$B$547,2,FALSE))</f>
        <v/>
      </c>
      <c r="AH78" t="str">
        <f>IF(ISERROR(MATCH(AH$1,'CSC Mitre'!BY$1:BY$220,0)),"",VLOOKUP(AH$1,'Tactic Recode'!$A$1:$B$547,2,FALSE))</f>
        <v/>
      </c>
      <c r="AI78" t="str">
        <f>IF(ISERROR(MATCH(AI$1,'CSC Mitre'!BY$1:BY$220,0)),"",VLOOKUP(AI$1,'Tactic Recode'!$A$1:$B$547,2,FALSE))</f>
        <v/>
      </c>
      <c r="AJ78" t="str">
        <f>IF(ISERROR(MATCH(AJ$1,'CSC Mitre'!BY$1:BY$220,0)),"",VLOOKUP(AJ$1,'Tactic Recode'!$A$1:$B$547,2,FALSE))</f>
        <v/>
      </c>
      <c r="AK78" t="str">
        <f>IF(ISERROR(MATCH(AK$1,'CSC Mitre'!BY$1:BY$220,0)),"",VLOOKUP(AK$1,'Tactic Recode'!$A$1:$B$547,2,FALSE))</f>
        <v/>
      </c>
      <c r="AL78" t="str">
        <f>IF(ISERROR(MATCH(AL$1,'CSC Mitre'!BY$1:BY$220,0)),"",VLOOKUP(AL$1,'Tactic Recode'!$A$1:$B$547,2,FALSE))</f>
        <v/>
      </c>
      <c r="AM78" t="str">
        <f>IF(ISERROR(MATCH(AM$1,'CSC Mitre'!BY$1:BY$220,0)),"",VLOOKUP(AM$1,'Tactic Recode'!$A$1:$B$547,2,FALSE))</f>
        <v/>
      </c>
      <c r="AN78" t="str">
        <f>IF(ISERROR(MATCH(AN$1,'CSC Mitre'!BY$1:BY$220,0)),"",VLOOKUP(AN$1,'Tactic Recode'!$A$1:$B$547,2,FALSE))</f>
        <v/>
      </c>
      <c r="AO78" t="str">
        <f>IF(ISERROR(MATCH(AO$1,'CSC Mitre'!BY$1:BY$220,0)),"",VLOOKUP(AO$1,'Tactic Recode'!$A$1:$B$547,2,FALSE))</f>
        <v/>
      </c>
      <c r="AP78" t="str">
        <f>IF(ISERROR(MATCH(AP$1,'CSC Mitre'!BY$1:BY$220,0)),"",VLOOKUP(AP$1,'Tactic Recode'!$A$1:$B$547,2,FALSE))</f>
        <v/>
      </c>
      <c r="AQ78" t="str">
        <f>IF(ISERROR(MATCH(AQ$1,'CSC Mitre'!BY$1:BY$220,0)),"",VLOOKUP(AQ$1,'Tactic Recode'!$A$1:$B$547,2,FALSE))</f>
        <v/>
      </c>
      <c r="AR78" t="str">
        <f>IF(ISERROR(MATCH(AR$1,'CSC Mitre'!BY$1:BY$220,0)),"",VLOOKUP(AR$1,'Tactic Recode'!$A$1:$B$547,2,FALSE))</f>
        <v/>
      </c>
      <c r="AS78" t="str">
        <f>IF(ISERROR(MATCH(AS$1,'CSC Mitre'!BY$1:BY$220,0)),"",VLOOKUP(AS$1,'Tactic Recode'!$A$1:$B$547,2,FALSE))</f>
        <v/>
      </c>
      <c r="AT78" t="str">
        <f>IF(ISERROR(MATCH(AT$1,'CSC Mitre'!BY$1:BY$220,0)),"",VLOOKUP(AT$1,'Tactic Recode'!$A$1:$B$547,2,FALSE))</f>
        <v/>
      </c>
      <c r="AU78" t="str">
        <f>IF(ISERROR(MATCH(AU$1,'CSC Mitre'!BY$1:BY$220,0)),"",VLOOKUP(AU$1,'Tactic Recode'!$A$1:$B$547,2,FALSE))</f>
        <v/>
      </c>
      <c r="AV78" t="str">
        <f>IF(ISERROR(MATCH(AV$1,'CSC Mitre'!BY$1:BY$220,0)),"",VLOOKUP(AV$1,'Tactic Recode'!$A$1:$B$547,2,FALSE))</f>
        <v/>
      </c>
      <c r="AW78" t="str">
        <f>IF(ISERROR(MATCH(AW$1,'CSC Mitre'!BY$1:BY$220,0)),"",VLOOKUP(AW$1,'Tactic Recode'!$A$1:$B$547,2,FALSE))</f>
        <v/>
      </c>
      <c r="AX78" t="str">
        <f>IF(ISERROR(MATCH(AX$1,'CSC Mitre'!BY$1:BY$220,0)),"",VLOOKUP(AX$1,'Tactic Recode'!$A$1:$B$547,2,FALSE))</f>
        <v/>
      </c>
      <c r="AY78" t="str">
        <f>IF(ISERROR(MATCH(AY$1,'CSC Mitre'!BY$1:BY$220,0)),"",VLOOKUP(AY$1,'Tactic Recode'!$A$1:$B$547,2,FALSE))</f>
        <v/>
      </c>
      <c r="AZ78" t="str">
        <f>IF(ISERROR(MATCH(AZ$1,'CSC Mitre'!BY$1:BY$220,0)),"",VLOOKUP(AZ$1,'Tactic Recode'!$A$1:$B$547,2,FALSE))</f>
        <v/>
      </c>
      <c r="BA78" t="str">
        <f>IF(ISERROR(MATCH(BA$1,'CSC Mitre'!BY$1:BY$220,0)),"",VLOOKUP(BA$1,'Tactic Recode'!$A$1:$B$547,2,FALSE))</f>
        <v/>
      </c>
      <c r="BB78" t="str">
        <f>IF(ISERROR(MATCH(BB$1,'CSC Mitre'!BY$1:BY$220,0)),"",VLOOKUP(BB$1,'Tactic Recode'!$A$1:$B$547,2,FALSE))</f>
        <v/>
      </c>
      <c r="BC78" t="str">
        <f>IF(ISERROR(MATCH(BC$1,'CSC Mitre'!BY$1:BY$220,0)),"",VLOOKUP(BC$1,'Tactic Recode'!$A$1:$B$547,2,FALSE))</f>
        <v/>
      </c>
      <c r="BD78" t="str">
        <f>IF(ISERROR(MATCH(BD$1,'CSC Mitre'!BY$1:BY$220,0)),"",VLOOKUP(BD$1,'Tactic Recode'!$A$1:$B$547,2,FALSE))</f>
        <v/>
      </c>
      <c r="BE78" t="str">
        <f>IF(ISERROR(MATCH(BE$1,'CSC Mitre'!BY$1:BY$220,0)),"",VLOOKUP(BE$1,'Tactic Recode'!$A$1:$B$547,2,FALSE))</f>
        <v/>
      </c>
      <c r="BF78" t="str">
        <f>IF(ISERROR(MATCH(BF$1,'CSC Mitre'!BY$1:BY$220,0)),"",VLOOKUP(BF$1,'Tactic Recode'!$A$1:$B$547,2,FALSE))</f>
        <v/>
      </c>
      <c r="BG78" t="str">
        <f>IF(ISERROR(MATCH(BG$1,'CSC Mitre'!BY$1:BY$220,0)),"",VLOOKUP(BG$1,'Tactic Recode'!$A$1:$B$547,2,FALSE))</f>
        <v/>
      </c>
      <c r="BH78" t="str">
        <f>IF(ISERROR(MATCH(BH$1,'CSC Mitre'!BY$1:BY$220,0)),"",VLOOKUP(BH$1,'Tactic Recode'!$A$1:$B$547,2,FALSE))</f>
        <v/>
      </c>
      <c r="BI78" t="str">
        <f>IF(ISERROR(MATCH(BI$1,'CSC Mitre'!BY$1:BY$220,0)),"",VLOOKUP(BI$1,'Tactic Recode'!$A$1:$B$547,2,FALSE))</f>
        <v/>
      </c>
      <c r="BJ78" t="str">
        <f>IF(ISERROR(MATCH(BJ$1,'CSC Mitre'!BY$1:BY$220,0)),"",VLOOKUP(BJ$1,'Tactic Recode'!$A$1:$B$547,2,FALSE))</f>
        <v/>
      </c>
      <c r="BK78" t="str">
        <f>IF(ISERROR(MATCH(BK$1,'CSC Mitre'!BY$1:BY$220,0)),"",VLOOKUP(BK$1,'Tactic Recode'!$A$1:$B$547,2,FALSE))</f>
        <v/>
      </c>
      <c r="BL78" t="str">
        <f>IF(ISERROR(MATCH(BL$1,'CSC Mitre'!BY$1:BY$220,0)),"",VLOOKUP(BL$1,'Tactic Recode'!$A$1:$B$547,2,FALSE))</f>
        <v/>
      </c>
      <c r="BM78" t="str">
        <f>IF(ISERROR(MATCH(BM$1,'CSC Mitre'!BY$1:BY$220,0)),"",VLOOKUP(BM$1,'Tactic Recode'!$A$1:$B$547,2,FALSE))</f>
        <v/>
      </c>
      <c r="BN78" t="str">
        <f>IF(ISERROR(MATCH(BN$1,'CSC Mitre'!BY$1:BY$220,0)),"",VLOOKUP(BN$1,'Tactic Recode'!$A$1:$B$547,2,FALSE))</f>
        <v/>
      </c>
      <c r="BO78" t="str">
        <f>IF(ISERROR(MATCH(BO$1,'CSC Mitre'!BY$1:BY$220,0)),"",VLOOKUP(BO$1,'Tactic Recode'!$A$1:$B$547,2,FALSE))</f>
        <v/>
      </c>
      <c r="BP78" t="str">
        <f>IF(ISERROR(MATCH(BP$1,'CSC Mitre'!BY$1:BY$220,0)),"",VLOOKUP(BP$1,'Tactic Recode'!$A$1:$B$547,2,FALSE))</f>
        <v/>
      </c>
      <c r="BQ78" t="str">
        <f>IF(ISERROR(MATCH(BQ$1,'CSC Mitre'!BY$1:BY$220,0)),"",VLOOKUP(BQ$1,'Tactic Recode'!$A$1:$B$547,2,FALSE))</f>
        <v/>
      </c>
      <c r="BR78" t="str">
        <f>IF(ISERROR(MATCH(BR$1,'CSC Mitre'!BY$1:BY$220,0)),"",VLOOKUP(BR$1,'Tactic Recode'!$A$1:$B$547,2,FALSE))</f>
        <v/>
      </c>
      <c r="BS78" t="str">
        <f>IF(ISERROR(MATCH(BS$1,'CSC Mitre'!BY$1:BY$220,0)),"",VLOOKUP(BS$1,'Tactic Recode'!$A$1:$B$547,2,FALSE))</f>
        <v/>
      </c>
      <c r="BT78" t="str">
        <f>IF(ISERROR(MATCH(BT$1,'CSC Mitre'!BY$1:BY$220,0)),"",VLOOKUP(BT$1,'Tactic Recode'!$A$1:$B$547,2,FALSE))</f>
        <v/>
      </c>
      <c r="BU78" t="str">
        <f>IF(ISERROR(MATCH(BU$1,'CSC Mitre'!BY$1:BY$220,0)),"",VLOOKUP(BU$1,'Tactic Recode'!$A$1:$B$547,2,FALSE))</f>
        <v/>
      </c>
      <c r="BV78" t="str">
        <f>IF(ISERROR(MATCH(BV$1,'CSC Mitre'!BY$1:BY$220,0)),"",VLOOKUP(BV$1,'Tactic Recode'!$A$1:$B$547,2,FALSE))</f>
        <v/>
      </c>
      <c r="BW78" t="str">
        <f>IF(ISERROR(MATCH(BW$1,'CSC Mitre'!BY$1:BY$220,0)),"",VLOOKUP(BW$1,'Tactic Recode'!$A$1:$B$547,2,FALSE))</f>
        <v/>
      </c>
      <c r="BX78" t="str">
        <f>IF(ISERROR(MATCH(BX$1,'CSC Mitre'!BY$1:BY$220,0)),"",VLOOKUP(BX$1,'Tactic Recode'!$A$1:$B$547,2,FALSE))</f>
        <v/>
      </c>
      <c r="BY78" t="str">
        <f>IF(ISERROR(MATCH(BY$1,'CSC Mitre'!BY$1:BY$220,0)),"",VLOOKUP(BY$1,'Tactic Recode'!$A$1:$B$547,2,FALSE))</f>
        <v/>
      </c>
      <c r="BZ78" t="str">
        <f>IF(ISERROR(MATCH(BZ$1,'CSC Mitre'!BY$1:BY$220,0)),"",VLOOKUP(BZ$1,'Tactic Recode'!$A$1:$B$547,2,FALSE))</f>
        <v/>
      </c>
      <c r="CA78" t="str">
        <f>IF(ISERROR(MATCH(CA$1,'CSC Mitre'!BY$1:BY$220,0)),"",VLOOKUP(CA$1,'Tactic Recode'!$A$1:$B$547,2,FALSE))</f>
        <v/>
      </c>
      <c r="CB78" t="str">
        <f>IF(ISERROR(MATCH(CB$1,'CSC Mitre'!BY$1:BY$220,0)),"",VLOOKUP(CB$1,'Tactic Recode'!$A$1:$B$547,2,FALSE))</f>
        <v/>
      </c>
      <c r="CC78" t="str">
        <f>IF(ISERROR(MATCH(CC$1,'CSC Mitre'!BY$1:BY$220,0)),"",VLOOKUP(CC$1,'Tactic Recode'!$A$1:$B$547,2,FALSE))</f>
        <v/>
      </c>
      <c r="CD78" t="str">
        <f>IF(ISERROR(MATCH(CD$1,'CSC Mitre'!BY$1:BY$220,0)),"",VLOOKUP(CD$1,'Tactic Recode'!$A$1:$B$547,2,FALSE))</f>
        <v/>
      </c>
      <c r="CE78" t="str">
        <f>IF(ISERROR(MATCH(CE$1,'CSC Mitre'!BY$1:BY$220,0)),"",VLOOKUP(CE$1,'Tactic Recode'!$A$1:$B$547,2,FALSE))</f>
        <v/>
      </c>
      <c r="CF78" t="str">
        <f>IF(ISERROR(MATCH(CF$1,'CSC Mitre'!BY$1:BY$220,0)),"",VLOOKUP(CF$1,'Tactic Recode'!$A$1:$B$547,2,FALSE))</f>
        <v/>
      </c>
      <c r="CG78" t="str">
        <f>IF(ISERROR(MATCH(CG$1,'CSC Mitre'!BY$1:BY$220,0)),"",VLOOKUP(CG$1,'Tactic Recode'!$A$1:$B$547,2,FALSE))</f>
        <v/>
      </c>
      <c r="CH78" t="str">
        <f>IF(ISERROR(MATCH(CH$1,'CSC Mitre'!BY$1:BY$220,0)),"",VLOOKUP(CH$1,'Tactic Recode'!$A$1:$B$547,2,FALSE))</f>
        <v/>
      </c>
      <c r="CI78" t="str">
        <f>IF(ISERROR(MATCH(CI$1,'CSC Mitre'!BY$1:BY$220,0)),"",VLOOKUP(CI$1,'Tactic Recode'!$A$1:$B$547,2,FALSE))</f>
        <v/>
      </c>
      <c r="CJ78" t="str">
        <f>IF(ISERROR(MATCH(CJ$1,'CSC Mitre'!BY$1:BY$220,0)),"",VLOOKUP(CJ$1,'Tactic Recode'!$A$1:$B$547,2,FALSE))</f>
        <v/>
      </c>
      <c r="CK78" t="str">
        <f>IF(ISERROR(MATCH(CK$1,'CSC Mitre'!BY$1:BY$220,0)),"",VLOOKUP(CK$1,'Tactic Recode'!$A$1:$B$547,2,FALSE))</f>
        <v/>
      </c>
      <c r="CL78" t="str">
        <f>IF(ISERROR(MATCH(CL$1,'CSC Mitre'!BY$1:BY$220,0)),"",VLOOKUP(CL$1,'Tactic Recode'!$A$1:$B$547,2,FALSE))</f>
        <v/>
      </c>
      <c r="CM78" t="str">
        <f>IF(ISERROR(MATCH(CM$1,'CSC Mitre'!BY$1:BY$220,0)),"",VLOOKUP(CM$1,'Tactic Recode'!$A$1:$B$547,2,FALSE))</f>
        <v/>
      </c>
      <c r="CN78" t="str">
        <f>IF(ISERROR(MATCH(CN$1,'CSC Mitre'!BY$1:BY$220,0)),"",VLOOKUP(CN$1,'Tactic Recode'!$A$1:$B$547,2,FALSE))</f>
        <v/>
      </c>
      <c r="CO78" t="str">
        <f>IF(ISERROR(MATCH(CO$1,'CSC Mitre'!BY$1:BY$220,0)),"",VLOOKUP(CO$1,'Tactic Recode'!$A$1:$B$547,2,FALSE))</f>
        <v/>
      </c>
      <c r="CP78" t="str">
        <f>IF(ISERROR(MATCH(CP$1,'CSC Mitre'!BY$1:BY$220,0)),"",VLOOKUP(CP$1,'Tactic Recode'!$A$1:$B$547,2,FALSE))</f>
        <v/>
      </c>
      <c r="CQ78" t="str">
        <f>IF(ISERROR(MATCH(CQ$1,'CSC Mitre'!BY$1:BY$220,0)),"",VLOOKUP(CQ$1,'Tactic Recode'!$A$1:$B$547,2,FALSE))</f>
        <v/>
      </c>
      <c r="CR78" t="str">
        <f>IF(ISERROR(MATCH(CR$1,'CSC Mitre'!BY$1:BY$220,0)),"",VLOOKUP(CR$1,'Tactic Recode'!$A$1:$B$547,2,FALSE))</f>
        <v/>
      </c>
      <c r="CS78" t="str">
        <f>IF(ISERROR(MATCH(CS$1,'CSC Mitre'!BY$1:BY$220,0)),"",VLOOKUP(CS$1,'Tactic Recode'!$A$1:$B$547,2,FALSE))</f>
        <v>Execution</v>
      </c>
      <c r="CT78" t="str">
        <f>IF(ISERROR(MATCH(CT$1,'CSC Mitre'!BY$1:BY$220,0)),"",VLOOKUP(CT$1,'Tactic Recode'!$A$1:$B$547,2,FALSE))</f>
        <v/>
      </c>
      <c r="CU78" t="str">
        <f>IF(ISERROR(MATCH(CU$1,'CSC Mitre'!BY$1:BY$220,0)),"",VLOOKUP(CU$1,'Tactic Recode'!$A$1:$B$547,2,FALSE))</f>
        <v/>
      </c>
      <c r="CV78" t="str">
        <f>IF(ISERROR(MATCH(CV$1,'CSC Mitre'!BY$1:BY$220,0)),"",VLOOKUP(CV$1,'Tactic Recode'!$A$1:$B$547,2,FALSE))</f>
        <v/>
      </c>
      <c r="CW78" t="str">
        <f>IF(ISERROR(MATCH(CW$1,'CSC Mitre'!BY$1:BY$220,0)),"",VLOOKUP(CW$1,'Tactic Recode'!$A$1:$B$547,2,FALSE))</f>
        <v/>
      </c>
      <c r="CX78" t="str">
        <f>IF(ISERROR(MATCH(CX$1,'CSC Mitre'!BY$1:BY$220,0)),"",VLOOKUP(CX$1,'Tactic Recode'!$A$1:$B$547,2,FALSE))</f>
        <v>Execution</v>
      </c>
      <c r="CY78" t="str">
        <f>IF(ISERROR(MATCH(CY$1,'CSC Mitre'!BY$1:BY$220,0)),"",VLOOKUP(CY$1,'Tactic Recode'!$A$1:$B$547,2,FALSE))</f>
        <v/>
      </c>
      <c r="CZ78" t="str">
        <f>IF(ISERROR(MATCH(CZ$1,'CSC Mitre'!BY$1:BY$220,0)),"",VLOOKUP(CZ$1,'Tactic Recode'!$A$1:$B$547,2,FALSE))</f>
        <v>Execution</v>
      </c>
      <c r="DA78" t="str">
        <f>IF(ISERROR(MATCH(DA$1,'CSC Mitre'!BY$1:BY$220,0)),"",VLOOKUP(DA$1,'Tactic Recode'!$A$1:$B$547,2,FALSE))</f>
        <v/>
      </c>
      <c r="DB78" t="str">
        <f>IF(ISERROR(MATCH(DB$1,'CSC Mitre'!BY$1:BY$220,0)),"",VLOOKUP(DB$1,'Tactic Recode'!$A$1:$B$547,2,FALSE))</f>
        <v/>
      </c>
      <c r="DC78" t="str">
        <f>IF(ISERROR(MATCH(DC$1,'CSC Mitre'!BY$1:BY$220,0)),"",VLOOKUP(DC$1,'Tactic Recode'!$A$1:$B$547,2,FALSE))</f>
        <v/>
      </c>
      <c r="DD78" t="str">
        <f>IF(ISERROR(MATCH(DD$1,'CSC Mitre'!BY$1:BY$220,0)),"",VLOOKUP(DD$1,'Tactic Recode'!$A$1:$B$547,2,FALSE))</f>
        <v/>
      </c>
      <c r="DE78" t="str">
        <f>IF(ISERROR(MATCH(DE$1,'CSC Mitre'!BY$1:BY$220,0)),"",VLOOKUP(DE$1,'Tactic Recode'!$A$1:$B$547,2,FALSE))</f>
        <v/>
      </c>
      <c r="DF78" t="str">
        <f>IF(ISERROR(MATCH(DF$1,'CSC Mitre'!BY$1:BY$220,0)),"",VLOOKUP(DF$1,'Tactic Recode'!$A$1:$B$547,2,FALSE))</f>
        <v/>
      </c>
      <c r="DG78" t="str">
        <f>IF(ISERROR(MATCH(DG$1,'CSC Mitre'!BY$1:BY$220,0)),"",VLOOKUP(DG$1,'Tactic Recode'!$A$1:$B$547,2,FALSE))</f>
        <v/>
      </c>
      <c r="DH78" t="str">
        <f>IF(ISERROR(MATCH(DH$1,'CSC Mitre'!BY$1:BY$220,0)),"",VLOOKUP(DH$1,'Tactic Recode'!$A$1:$B$547,2,FALSE))</f>
        <v/>
      </c>
      <c r="DI78" t="str">
        <f>IF(ISERROR(MATCH(DI$1,'CSC Mitre'!BY$1:BY$220,0)),"",VLOOKUP(DI$1,'Tactic Recode'!$A$1:$B$547,2,FALSE))</f>
        <v/>
      </c>
      <c r="DJ78" t="str">
        <f>IF(ISERROR(MATCH(DJ$1,'CSC Mitre'!BY$1:BY$220,0)),"",VLOOKUP(DJ$1,'Tactic Recode'!$A$1:$B$547,2,FALSE))</f>
        <v/>
      </c>
      <c r="DK78" t="str">
        <f>IF(ISERROR(MATCH(DK$1,'CSC Mitre'!BY$1:BY$220,0)),"",VLOOKUP(DK$1,'Tactic Recode'!$A$1:$B$547,2,FALSE))</f>
        <v/>
      </c>
      <c r="DL78" t="str">
        <f>IF(ISERROR(MATCH(DL$1,'CSC Mitre'!BY$1:BY$220,0)),"",VLOOKUP(DL$1,'Tactic Recode'!$A$1:$B$547,2,FALSE))</f>
        <v/>
      </c>
      <c r="DM78" t="str">
        <f>IF(ISERROR(MATCH(DM$1,'CSC Mitre'!BY$1:BY$220,0)),"",VLOOKUP(DM$1,'Tactic Recode'!$A$1:$B$547,2,FALSE))</f>
        <v/>
      </c>
      <c r="DN78" t="str">
        <f>IF(ISERROR(MATCH(DN$1,'CSC Mitre'!BY$1:BY$220,0)),"",VLOOKUP(DN$1,'Tactic Recode'!$A$1:$B$547,2,FALSE))</f>
        <v/>
      </c>
      <c r="DO78" t="str">
        <f>IF(ISERROR(MATCH(DO$1,'CSC Mitre'!BY$1:BY$220,0)),"",VLOOKUP(DO$1,'Tactic Recode'!$A$1:$B$547,2,FALSE))</f>
        <v/>
      </c>
      <c r="DP78" t="str">
        <f>IF(ISERROR(MATCH(DP$1,'CSC Mitre'!BY$1:BY$220,0)),"",VLOOKUP(DP$1,'Tactic Recode'!$A$1:$B$547,2,FALSE))</f>
        <v/>
      </c>
      <c r="DQ78" t="str">
        <f>IF(ISERROR(MATCH(DQ$1,'CSC Mitre'!BY$1:BY$220,0)),"",VLOOKUP(DQ$1,'Tactic Recode'!$A$1:$B$547,2,FALSE))</f>
        <v/>
      </c>
      <c r="DR78" t="str">
        <f>IF(ISERROR(MATCH(DR$1,'CSC Mitre'!BY$1:BY$220,0)),"",VLOOKUP(DR$1,'Tactic Recode'!$A$1:$B$547,2,FALSE))</f>
        <v/>
      </c>
      <c r="DS78" t="str">
        <f>IF(ISERROR(MATCH(DS$1,'CSC Mitre'!BY$1:BY$220,0)),"",VLOOKUP(DS$1,'Tactic Recode'!$A$1:$B$547,2,FALSE))</f>
        <v/>
      </c>
      <c r="DT78" t="str">
        <f>IF(ISERROR(MATCH(DT$1,'CSC Mitre'!BY$1:BY$220,0)),"",VLOOKUP(DT$1,'Tactic Recode'!$A$1:$B$547,2,FALSE))</f>
        <v/>
      </c>
      <c r="DU78" t="str">
        <f>IF(ISERROR(MATCH(DU$1,'CSC Mitre'!BY$1:BY$220,0)),"",VLOOKUP(DU$1,'Tactic Recode'!$A$1:$B$547,2,FALSE))</f>
        <v/>
      </c>
      <c r="DV78" t="str">
        <f>IF(ISERROR(MATCH(DV$1,'CSC Mitre'!BY$1:BY$220,0)),"",VLOOKUP(DV$1,'Tactic Recode'!$A$1:$B$547,2,FALSE))</f>
        <v/>
      </c>
      <c r="DW78" t="str">
        <f>IF(ISERROR(MATCH(DW$1,'CSC Mitre'!BY$1:BY$220,0)),"",VLOOKUP(DW$1,'Tactic Recode'!$A$1:$B$547,2,FALSE))</f>
        <v/>
      </c>
      <c r="DX78" t="str">
        <f>IF(ISERROR(MATCH(DX$1,'CSC Mitre'!BY$1:BY$220,0)),"",VLOOKUP(DX$1,'Tactic Recode'!$A$1:$B$547,2,FALSE))</f>
        <v/>
      </c>
      <c r="DY78" t="str">
        <f>IF(ISERROR(MATCH(DY$1,'CSC Mitre'!BY$1:BY$220,0)),"",VLOOKUP(DY$1,'Tactic Recode'!$A$1:$B$547,2,FALSE))</f>
        <v/>
      </c>
      <c r="DZ78" t="str">
        <f>IF(ISERROR(MATCH(DZ$1,'CSC Mitre'!BY$1:BY$220,0)),"",VLOOKUP(DZ$1,'Tactic Recode'!$A$1:$B$547,2,FALSE))</f>
        <v/>
      </c>
      <c r="EA78" t="str">
        <f>IF(ISERROR(MATCH(EA$1,'CSC Mitre'!BY$1:BY$220,0)),"",VLOOKUP(EA$1,'Tactic Recode'!$A$1:$B$547,2,FALSE))</f>
        <v/>
      </c>
      <c r="EB78" t="str">
        <f>IF(ISERROR(MATCH(EB$1,'CSC Mitre'!BY$1:BY$220,0)),"",VLOOKUP(EB$1,'Tactic Recode'!$A$1:$B$547,2,FALSE))</f>
        <v/>
      </c>
      <c r="EC78" t="str">
        <f>IF(ISERROR(MATCH(EC$1,'CSC Mitre'!BY$1:BY$220,0)),"",VLOOKUP(EC$1,'Tactic Recode'!$A$1:$B$547,2,FALSE))</f>
        <v/>
      </c>
      <c r="ED78" t="str">
        <f>IF(ISERROR(MATCH(ED$1,'CSC Mitre'!BY$1:BY$220,0)),"",VLOOKUP(ED$1,'Tactic Recode'!$A$1:$B$547,2,FALSE))</f>
        <v/>
      </c>
      <c r="EE78" t="str">
        <f>IF(ISERROR(MATCH(EE$1,'CSC Mitre'!BY$1:BY$220,0)),"",VLOOKUP(EE$1,'Tactic Recode'!$A$1:$B$547,2,FALSE))</f>
        <v/>
      </c>
      <c r="EF78" t="str">
        <f>IF(ISERROR(MATCH(EF$1,'CSC Mitre'!BY$1:BY$220,0)),"",VLOOKUP(EF$1,'Tactic Recode'!$A$1:$B$547,2,FALSE))</f>
        <v/>
      </c>
      <c r="EG78" t="str">
        <f>IF(ISERROR(MATCH(EG$1,'CSC Mitre'!BY$1:BY$220,0)),"",VLOOKUP(EG$1,'Tactic Recode'!$A$1:$B$547,2,FALSE))</f>
        <v/>
      </c>
      <c r="EH78" t="str">
        <f>IF(ISERROR(MATCH(EH$1,'CSC Mitre'!BY$1:BY$220,0)),"",VLOOKUP(EH$1,'Tactic Recode'!$A$1:$B$547,2,FALSE))</f>
        <v/>
      </c>
      <c r="EI78" t="str">
        <f>IF(ISERROR(MATCH(EI$1,'CSC Mitre'!BY$1:BY$220,0)),"",VLOOKUP(EI$1,'Tactic Recode'!$A$1:$B$547,2,FALSE))</f>
        <v/>
      </c>
      <c r="EJ78" t="str">
        <f>IF(ISERROR(MATCH(EJ$1,'CSC Mitre'!BY$1:BY$220,0)),"",VLOOKUP(EJ$1,'Tactic Recode'!$A$1:$B$547,2,FALSE))</f>
        <v/>
      </c>
      <c r="EK78" t="str">
        <f>IF(ISERROR(MATCH(EK$1,'CSC Mitre'!BY$1:BY$220,0)),"",VLOOKUP(EK$1,'Tactic Recode'!$A$1:$B$547,2,FALSE))</f>
        <v/>
      </c>
      <c r="EL78" t="str">
        <f>IF(ISERROR(MATCH(EL$1,'CSC Mitre'!BY$1:BY$220,0)),"",VLOOKUP(EL$1,'Tactic Recode'!$A$1:$B$547,2,FALSE))</f>
        <v/>
      </c>
      <c r="EM78" t="str">
        <f>IF(ISERROR(MATCH(EM$1,'CSC Mitre'!BY$1:BY$220,0)),"",VLOOKUP(EM$1,'Tactic Recode'!$A$1:$B$547,2,FALSE))</f>
        <v/>
      </c>
      <c r="EN78" t="str">
        <f>IF(ISERROR(MATCH(EN$1,'CSC Mitre'!BY$1:BY$220,0)),"",VLOOKUP(EN$1,'Tactic Recode'!$A$1:$B$547,2,FALSE))</f>
        <v/>
      </c>
      <c r="EO78" t="str">
        <f>IF(ISERROR(MATCH(EO$1,'CSC Mitre'!BY$1:BY$220,0)),"",VLOOKUP(EO$1,'Tactic Recode'!$A$1:$B$547,2,FALSE))</f>
        <v/>
      </c>
      <c r="EP78" t="str">
        <f>IF(ISERROR(MATCH(EP$1,'CSC Mitre'!BY$1:BY$220,0)),"",VLOOKUP(EP$1,'Tactic Recode'!$A$1:$B$547,2,FALSE))</f>
        <v/>
      </c>
      <c r="EQ78" t="str">
        <f>IF(ISERROR(MATCH(EQ$1,'CSC Mitre'!BY$1:BY$220,0)),"",VLOOKUP(EQ$1,'Tactic Recode'!$A$1:$B$547,2,FALSE))</f>
        <v/>
      </c>
      <c r="ER78" t="str">
        <f>IF(ISERROR(MATCH(ER$1,'CSC Mitre'!BY$1:BY$220,0)),"",VLOOKUP(ER$1,'Tactic Recode'!$A$1:$B$547,2,FALSE))</f>
        <v/>
      </c>
      <c r="ES78" t="str">
        <f>IF(ISERROR(MATCH(ES$1,'CSC Mitre'!BY$1:BY$220,0)),"",VLOOKUP(ES$1,'Tactic Recode'!$A$1:$B$547,2,FALSE))</f>
        <v/>
      </c>
      <c r="ET78" t="str">
        <f>IF(ISERROR(MATCH(ET$1,'CSC Mitre'!BY$1:BY$220,0)),"",VLOOKUP(ET$1,'Tactic Recode'!$A$1:$B$547,2,FALSE))</f>
        <v/>
      </c>
      <c r="EU78" t="str">
        <f>IF(ISERROR(MATCH(EU$1,'CSC Mitre'!BY$1:BY$220,0)),"",VLOOKUP(EU$1,'Tactic Recode'!$A$1:$B$547,2,FALSE))</f>
        <v/>
      </c>
      <c r="EV78" t="str">
        <f>IF(ISERROR(MATCH(EV$1,'CSC Mitre'!BY$1:BY$220,0)),"",VLOOKUP(EV$1,'Tactic Recode'!$A$1:$B$547,2,FALSE))</f>
        <v/>
      </c>
      <c r="EW78" t="str">
        <f>IF(ISERROR(MATCH(EW$1,'CSC Mitre'!BY$1:BY$220,0)),"",VLOOKUP(EW$1,'Tactic Recode'!$A$1:$B$547,2,FALSE))</f>
        <v/>
      </c>
      <c r="EX78" t="str">
        <f>IF(ISERROR(MATCH(EX$1,'CSC Mitre'!BY$1:BY$220,0)),"",VLOOKUP(EX$1,'Tactic Recode'!$A$1:$B$547,2,FALSE))</f>
        <v/>
      </c>
      <c r="EY78" t="str">
        <f>IF(ISERROR(MATCH(EY$1,'CSC Mitre'!BY$1:BY$220,0)),"",VLOOKUP(EY$1,'Tactic Recode'!$A$1:$B$547,2,FALSE))</f>
        <v/>
      </c>
      <c r="EZ78" t="str">
        <f>IF(ISERROR(MATCH(EZ$1,'CSC Mitre'!BY$1:BY$220,0)),"",VLOOKUP(EZ$1,'Tactic Recode'!$A$1:$B$547,2,FALSE))</f>
        <v/>
      </c>
      <c r="FA78" t="str">
        <f>IF(ISERROR(MATCH(FA$1,'CSC Mitre'!BY$1:BY$220,0)),"",VLOOKUP(FA$1,'Tactic Recode'!$A$1:$B$547,2,FALSE))</f>
        <v/>
      </c>
      <c r="FB78" t="str">
        <f>IF(ISERROR(MATCH(FB$1,'CSC Mitre'!BY$1:BY$220,0)),"",VLOOKUP(FB$1,'Tactic Recode'!$A$1:$B$547,2,FALSE))</f>
        <v/>
      </c>
      <c r="FC78" t="str">
        <f>IF(ISERROR(MATCH(FC$1,'CSC Mitre'!BY$1:BY$220,0)),"",VLOOKUP(FC$1,'Tactic Recode'!$A$1:$B$547,2,FALSE))</f>
        <v/>
      </c>
      <c r="FD78" t="str">
        <f>IF(ISERROR(MATCH(FD$1,'CSC Mitre'!BY$1:BY$220,0)),"",VLOOKUP(FD$1,'Tactic Recode'!$A$1:$B$547,2,FALSE))</f>
        <v/>
      </c>
      <c r="FE78" t="str">
        <f>IF(ISERROR(MATCH(FE$1,'CSC Mitre'!BY$1:BY$220,0)),"",VLOOKUP(FE$1,'Tactic Recode'!$A$1:$B$547,2,FALSE))</f>
        <v/>
      </c>
      <c r="FF78" t="str">
        <f>IF(ISERROR(MATCH(FF$1,'CSC Mitre'!BY$1:BY$220,0)),"",VLOOKUP(FF$1,'Tactic Recode'!$A$1:$B$547,2,FALSE))</f>
        <v/>
      </c>
      <c r="FG78" t="str">
        <f>IF(ISERROR(MATCH(FG$1,'CSC Mitre'!BY$1:BY$220,0)),"",VLOOKUP(FG$1,'Tactic Recode'!$A$1:$B$547,2,FALSE))</f>
        <v/>
      </c>
      <c r="FH78" t="str">
        <f>IF(ISERROR(MATCH(FH$1,'CSC Mitre'!BY$1:BY$220,0)),"",VLOOKUP(FH$1,'Tactic Recode'!$A$1:$B$547,2,FALSE))</f>
        <v/>
      </c>
      <c r="FI78" t="str">
        <f>IF(ISERROR(MATCH(FI$1,'CSC Mitre'!BY$1:BY$220,0)),"",VLOOKUP(FI$1,'Tactic Recode'!$A$1:$B$547,2,FALSE))</f>
        <v/>
      </c>
      <c r="FJ78" t="str">
        <f>IF(ISERROR(MATCH(FJ$1,'CSC Mitre'!BY$1:BY$220,0)),"",VLOOKUP(FJ$1,'Tactic Recode'!$A$1:$B$547,2,FALSE))</f>
        <v/>
      </c>
      <c r="FK78" t="str">
        <f>IF(ISERROR(MATCH(FK$1,'CSC Mitre'!BY$1:BY$220,0)),"",VLOOKUP(FK$1,'Tactic Recode'!$A$1:$B$547,2,FALSE))</f>
        <v/>
      </c>
      <c r="FL78" t="str">
        <f>IF(ISERROR(MATCH(FL$1,'CSC Mitre'!BY$1:BY$220,0)),"",VLOOKUP(FL$1,'Tactic Recode'!$A$1:$B$547,2,FALSE))</f>
        <v/>
      </c>
      <c r="FM78" t="str">
        <f>IF(ISERROR(MATCH(FM$1,'CSC Mitre'!BY$1:BY$220,0)),"",VLOOKUP(FM$1,'Tactic Recode'!$A$1:$B$547,2,FALSE))</f>
        <v/>
      </c>
      <c r="FN78" t="str">
        <f>IF(ISERROR(MATCH(FN$1,'CSC Mitre'!BY$1:BY$220,0)),"",VLOOKUP(FN$1,'Tactic Recode'!$A$1:$B$547,2,FALSE))</f>
        <v/>
      </c>
      <c r="FO78" t="str">
        <f>IF(ISERROR(MATCH(FO$1,'CSC Mitre'!BY$1:BY$220,0)),"",VLOOKUP(FO$1,'Tactic Recode'!$A$1:$B$547,2,FALSE))</f>
        <v/>
      </c>
      <c r="FP78" t="str">
        <f>IF(ISERROR(MATCH(FP$1,'CSC Mitre'!BY$1:BY$220,0)),"",VLOOKUP(FP$1,'Tactic Recode'!$A$1:$B$547,2,FALSE))</f>
        <v/>
      </c>
      <c r="FQ78" t="str">
        <f>IF(ISERROR(MATCH(FQ$1,'CSC Mitre'!BY$1:BY$220,0)),"",VLOOKUP(FQ$1,'Tactic Recode'!$A$1:$B$547,2,FALSE))</f>
        <v/>
      </c>
      <c r="FR78" t="str">
        <f>IF(ISERROR(MATCH(FR$1,'CSC Mitre'!BY$1:BY$220,0)),"",VLOOKUP(FR$1,'Tactic Recode'!$A$1:$B$547,2,FALSE))</f>
        <v/>
      </c>
      <c r="FS78" t="str">
        <f>IF(ISERROR(MATCH(FS$1,'CSC Mitre'!BY$1:BY$220,0)),"",VLOOKUP(FS$1,'Tactic Recode'!$A$1:$B$547,2,FALSE))</f>
        <v/>
      </c>
      <c r="FT78" t="str">
        <f>IF(ISERROR(MATCH(FT$1,'CSC Mitre'!BY$1:BY$220,0)),"",VLOOKUP(FT$1,'Tactic Recode'!$A$1:$B$547,2,FALSE))</f>
        <v/>
      </c>
      <c r="FU78" t="str">
        <f>IF(ISERROR(MATCH(FU$1,'CSC Mitre'!BY$1:BY$220,0)),"",VLOOKUP(FU$1,'Tactic Recode'!$A$1:$B$547,2,FALSE))</f>
        <v/>
      </c>
      <c r="FV78" t="str">
        <f>IF(ISERROR(MATCH(FV$1,'CSC Mitre'!BY$1:BY$220,0)),"",VLOOKUP(FV$1,'Tactic Recode'!$A$1:$B$547,2,FALSE))</f>
        <v/>
      </c>
      <c r="FW78" t="str">
        <f>IF(ISERROR(MATCH(FW$1,'CSC Mitre'!BY$1:BY$220,0)),"",VLOOKUP(FW$1,'Tactic Recode'!$A$1:$B$547,2,FALSE))</f>
        <v/>
      </c>
      <c r="FX78" t="str">
        <f>IF(ISERROR(MATCH(FX$1,'CSC Mitre'!BY$1:BY$220,0)),"",VLOOKUP(FX$1,'Tactic Recode'!$A$1:$B$547,2,FALSE))</f>
        <v/>
      </c>
      <c r="FY78" t="str">
        <f>IF(ISERROR(MATCH(FY$1,'CSC Mitre'!BY$1:BY$220,0)),"",VLOOKUP(FY$1,'Tactic Recode'!$A$1:$B$547,2,FALSE))</f>
        <v/>
      </c>
      <c r="FZ78" t="str">
        <f>IF(ISERROR(MATCH(FZ$1,'CSC Mitre'!BY$1:BY$220,0)),"",VLOOKUP(FZ$1,'Tactic Recode'!$A$1:$B$547,2,FALSE))</f>
        <v/>
      </c>
      <c r="GA78" t="str">
        <f>IF(ISERROR(MATCH(GA$1,'CSC Mitre'!BY$1:BY$220,0)),"",VLOOKUP(GA$1,'Tactic Recode'!$A$1:$B$547,2,FALSE))</f>
        <v/>
      </c>
      <c r="GB78" t="str">
        <f>IF(ISERROR(MATCH(GB$1,'CSC Mitre'!BY$1:BY$220,0)),"",VLOOKUP(GB$1,'Tactic Recode'!$A$1:$B$547,2,FALSE))</f>
        <v/>
      </c>
      <c r="GC78" t="str">
        <f>IF(ISERROR(MATCH(GC$1,'CSC Mitre'!BY$1:BY$220,0)),"",VLOOKUP(GC$1,'Tactic Recode'!$A$1:$B$547,2,FALSE))</f>
        <v/>
      </c>
      <c r="GD78" t="str">
        <f>IF(ISERROR(MATCH(GD$1,'CSC Mitre'!BY$1:BY$220,0)),"",VLOOKUP(GD$1,'Tactic Recode'!$A$1:$B$547,2,FALSE))</f>
        <v/>
      </c>
      <c r="GE78" t="str">
        <f>IF(ISERROR(MATCH(GE$1,'CSC Mitre'!BY$1:BY$220,0)),"",VLOOKUP(GE$1,'Tactic Recode'!$A$1:$B$547,2,FALSE))</f>
        <v/>
      </c>
      <c r="GF78" t="str">
        <f>IF(ISERROR(MATCH(GF$1,'CSC Mitre'!BY$1:BY$220,0)),"",VLOOKUP(GF$1,'Tactic Recode'!$A$1:$B$547,2,FALSE))</f>
        <v/>
      </c>
      <c r="GG78" t="str">
        <f>IF(ISERROR(MATCH(GG$1,'CSC Mitre'!BY$1:BY$220,0)),"",VLOOKUP(GG$1,'Tactic Recode'!$A$1:$B$547,2,FALSE))</f>
        <v/>
      </c>
      <c r="GH78" t="str">
        <f>IF(ISERROR(MATCH(GH$1,'CSC Mitre'!BY$1:BY$220,0)),"",VLOOKUP(GH$1,'Tactic Recode'!$A$1:$B$547,2,FALSE))</f>
        <v/>
      </c>
      <c r="GI78" t="str">
        <f>IF(ISERROR(MATCH(GI$1,'CSC Mitre'!BY$1:BY$220,0)),"",VLOOKUP(GI$1,'Tactic Recode'!$A$1:$B$547,2,FALSE))</f>
        <v/>
      </c>
      <c r="GJ78" t="str">
        <f>IF(ISERROR(MATCH(GJ$1,'CSC Mitre'!BY$1:BY$220,0)),"",VLOOKUP(GJ$1,'Tactic Recode'!$A$1:$B$547,2,FALSE))</f>
        <v/>
      </c>
      <c r="GK78" t="str">
        <f>IF(ISERROR(MATCH(GK$1,'CSC Mitre'!BY$1:BY$220,0)),"",VLOOKUP(GK$1,'Tactic Recode'!$A$1:$B$547,2,FALSE))</f>
        <v/>
      </c>
      <c r="GL78" t="str">
        <f>IF(ISERROR(MATCH(GL$1,'CSC Mitre'!BY$1:BY$220,0)),"",VLOOKUP(GL$1,'Tactic Recode'!$A$1:$B$547,2,FALSE))</f>
        <v/>
      </c>
      <c r="GM78" t="str">
        <f>IF(ISERROR(MATCH(GM$1,'CSC Mitre'!BY$1:BY$220,0)),"",VLOOKUP(GM$1,'Tactic Recode'!$A$1:$B$547,2,FALSE))</f>
        <v/>
      </c>
      <c r="GN78" t="str">
        <f>IF(ISERROR(MATCH(GN$1,'CSC Mitre'!BY$1:BY$220,0)),"",VLOOKUP(GN$1,'Tactic Recode'!$A$1:$B$547,2,FALSE))</f>
        <v/>
      </c>
      <c r="GO78" t="str">
        <f>IF(ISERROR(MATCH(GO$1,'CSC Mitre'!BY$1:BY$220,0)),"",VLOOKUP(GO$1,'Tactic Recode'!$A$1:$B$547,2,FALSE))</f>
        <v/>
      </c>
      <c r="GP78" t="str">
        <f>IF(ISERROR(MATCH(GP$1,'CSC Mitre'!BY$1:BY$220,0)),"",VLOOKUP(GP$1,'Tactic Recode'!$A$1:$B$547,2,FALSE))</f>
        <v/>
      </c>
      <c r="GQ78" t="str">
        <f>IF(ISERROR(MATCH(GQ$1,'CSC Mitre'!BY$1:BY$220,0)),"",VLOOKUP(GQ$1,'Tactic Recode'!$A$1:$B$547,2,FALSE))</f>
        <v/>
      </c>
      <c r="GR78" t="str">
        <f>IF(ISERROR(MATCH(GR$1,'CSC Mitre'!BY$1:BY$220,0)),"",VLOOKUP(GR$1,'Tactic Recode'!$A$1:$B$547,2,FALSE))</f>
        <v/>
      </c>
      <c r="GS78" t="str">
        <f>IF(ISERROR(MATCH(GS$1,'CSC Mitre'!BY$1:BY$220,0)),"",VLOOKUP(GS$1,'Tactic Recode'!$A$1:$B$547,2,FALSE))</f>
        <v/>
      </c>
      <c r="GT78" t="str">
        <f>IF(ISERROR(MATCH(GT$1,'CSC Mitre'!BY$1:BY$220,0)),"",VLOOKUP(GT$1,'Tactic Recode'!$A$1:$B$547,2,FALSE))</f>
        <v/>
      </c>
      <c r="GU78" t="str">
        <f>IF(ISERROR(MATCH(GU$1,'CSC Mitre'!BY$1:BY$220,0)),"",VLOOKUP(GU$1,'Tactic Recode'!$A$1:$B$547,2,FALSE))</f>
        <v/>
      </c>
      <c r="GV78" t="str">
        <f>IF(ISERROR(MATCH(GV$1,'CSC Mitre'!BY$1:BY$220,0)),"",VLOOKUP(GV$1,'Tactic Recode'!$A$1:$B$547,2,FALSE))</f>
        <v/>
      </c>
      <c r="GW78" t="str">
        <f>IF(ISERROR(MATCH(GW$1,'CSC Mitre'!BY$1:BY$220,0)),"",VLOOKUP(GW$1,'Tactic Recode'!$A$1:$B$547,2,FALSE))</f>
        <v/>
      </c>
      <c r="GX78" t="str">
        <f>IF(ISERROR(MATCH(GX$1,'CSC Mitre'!BY$1:BY$220,0)),"",VLOOKUP(GX$1,'Tactic Recode'!$A$1:$B$547,2,FALSE))</f>
        <v/>
      </c>
      <c r="GY78" t="str">
        <f>IF(ISERROR(MATCH(GY$1,'CSC Mitre'!BY$1:BY$220,0)),"",VLOOKUP(GY$1,'Tactic Recode'!$A$1:$B$547,2,FALSE))</f>
        <v/>
      </c>
      <c r="GZ78" t="str">
        <f>IF(ISERROR(MATCH(GZ$1,'CSC Mitre'!BY$1:BY$220,0)),"",VLOOKUP(GZ$1,'Tactic Recode'!$A$1:$B$547,2,FALSE))</f>
        <v>Initial Access</v>
      </c>
      <c r="HA78" t="str">
        <f>IF(ISERROR(MATCH(HA$1,'CSC Mitre'!BY$1:BY$220,0)),"",VLOOKUP(HA$1,'Tactic Recode'!$A$1:$B$547,2,FALSE))</f>
        <v/>
      </c>
      <c r="HB78" t="str">
        <f>IF(ISERROR(MATCH(HB$1,'CSC Mitre'!BY$1:BY$220,0)),"",VLOOKUP(HB$1,'Tactic Recode'!$A$1:$B$547,2,FALSE))</f>
        <v/>
      </c>
      <c r="HC78" t="str">
        <f>IF(ISERROR(MATCH(HC$1,'CSC Mitre'!BY$1:BY$220,0)),"",VLOOKUP(HC$1,'Tactic Recode'!$A$1:$B$547,2,FALSE))</f>
        <v/>
      </c>
      <c r="HD78" t="str">
        <f>IF(ISERROR(MATCH(HD$1,'CSC Mitre'!BY$1:BY$220,0)),"",VLOOKUP(HD$1,'Tactic Recode'!$A$1:$B$547,2,FALSE))</f>
        <v/>
      </c>
      <c r="HE78" t="str">
        <f>IF(ISERROR(MATCH(HE$1,'CSC Mitre'!BY$1:BY$220,0)),"",VLOOKUP(HE$1,'Tactic Recode'!$A$1:$B$547,2,FALSE))</f>
        <v/>
      </c>
      <c r="HF78" t="str">
        <f>IF(ISERROR(MATCH(HF$1,'CSC Mitre'!BY$1:BY$220,0)),"",VLOOKUP(HF$1,'Tactic Recode'!$A$1:$B$547,2,FALSE))</f>
        <v/>
      </c>
      <c r="HG78" t="str">
        <f>IF(ISERROR(MATCH(HG$1,'CSC Mitre'!BY$1:BY$220,0)),"",VLOOKUP(HG$1,'Tactic Recode'!$A$1:$B$547,2,FALSE))</f>
        <v/>
      </c>
      <c r="HH78" t="str">
        <f>IF(ISERROR(MATCH(HH$1,'CSC Mitre'!BY$1:BY$220,0)),"",VLOOKUP(HH$1,'Tactic Recode'!$A$1:$B$547,2,FALSE))</f>
        <v/>
      </c>
      <c r="HI78" t="str">
        <f>IF(ISERROR(MATCH(HI$1,'CSC Mitre'!BY$1:BY$220,0)),"",VLOOKUP(HI$1,'Tactic Recode'!$A$1:$B$547,2,FALSE))</f>
        <v/>
      </c>
      <c r="HJ78" t="str">
        <f>IF(ISERROR(MATCH(HJ$1,'CSC Mitre'!BY$1:BY$220,0)),"",VLOOKUP(HJ$1,'Tactic Recode'!$A$1:$B$547,2,FALSE))</f>
        <v/>
      </c>
      <c r="HK78" t="str">
        <f>IF(ISERROR(MATCH(HK$1,'CSC Mitre'!BY$1:BY$220,0)),"",VLOOKUP(HK$1,'Tactic Recode'!$A$1:$B$547,2,FALSE))</f>
        <v/>
      </c>
      <c r="HL78" t="str">
        <f>IF(ISERROR(MATCH(HL$1,'CSC Mitre'!BY$1:BY$220,0)),"",VLOOKUP(HL$1,'Tactic Recode'!$A$1:$B$547,2,FALSE))</f>
        <v>Execution</v>
      </c>
      <c r="HM78" t="str">
        <f>IF(ISERROR(MATCH(HM$1,'CSC Mitre'!BY$1:BY$220,0)),"",VLOOKUP(HM$1,'Tactic Recode'!$A$1:$B$547,2,FALSE))</f>
        <v>Execution</v>
      </c>
      <c r="HN78" t="str">
        <f>IF(ISERROR(MATCH(HN$1,'CSC Mitre'!BY$1:BY$220,0)),"",VLOOKUP(HN$1,'Tactic Recode'!$A$1:$B$547,2,FALSE))</f>
        <v/>
      </c>
      <c r="HO78" t="str">
        <f>IF(ISERROR(MATCH(HO$1,'CSC Mitre'!BY$1:BY$220,0)),"",VLOOKUP(HO$1,'Tactic Recode'!$A$1:$B$547,2,FALSE))</f>
        <v/>
      </c>
      <c r="HP78" t="str">
        <f>IF(ISERROR(MATCH(HP$1,'CSC Mitre'!BY$1:BY$220,0)),"",VLOOKUP(HP$1,'Tactic Recode'!$A$1:$B$547,2,FALSE))</f>
        <v/>
      </c>
      <c r="HQ78" t="str">
        <f>IF(ISERROR(MATCH(HQ$1,'CSC Mitre'!BY$1:BY$220,0)),"",VLOOKUP(HQ$1,'Tactic Recode'!$A$1:$B$547,2,FALSE))</f>
        <v/>
      </c>
      <c r="HR78" t="str">
        <f>IF(ISERROR(MATCH(HR$1,'CSC Mitre'!BY$1:BY$220,0)),"",VLOOKUP(HR$1,'Tactic Recode'!$A$1:$B$547,2,FALSE))</f>
        <v/>
      </c>
      <c r="HS78" t="str">
        <f>IF(ISERROR(MATCH(HS$1,'CSC Mitre'!BY$1:BY$220,0)),"",VLOOKUP(HS$1,'Tactic Recode'!$A$1:$B$547,2,FALSE))</f>
        <v/>
      </c>
      <c r="HT78" t="str">
        <f>IF(ISERROR(MATCH(HT$1,'CSC Mitre'!BY$1:BY$220,0)),"",VLOOKUP(HT$1,'Tactic Recode'!$A$1:$B$547,2,FALSE))</f>
        <v/>
      </c>
      <c r="HU78" t="str">
        <f>IF(ISERROR(MATCH(HU$1,'CSC Mitre'!BY$1:BY$220,0)),"",VLOOKUP(HU$1,'Tactic Recode'!$A$1:$B$547,2,FALSE))</f>
        <v/>
      </c>
      <c r="HV78" t="str">
        <f>IF(ISERROR(MATCH(HV$1,'CSC Mitre'!BY$1:BY$220,0)),"",VLOOKUP(HV$1,'Tactic Recode'!$A$1:$B$547,2,FALSE))</f>
        <v/>
      </c>
      <c r="HW78" t="str">
        <f>IF(ISERROR(MATCH(HW$1,'CSC Mitre'!BY$1:BY$220,0)),"",VLOOKUP(HW$1,'Tactic Recode'!$A$1:$B$547,2,FALSE))</f>
        <v/>
      </c>
      <c r="HX78" t="str">
        <f>IF(ISERROR(MATCH(HX$1,'CSC Mitre'!BY$1:BY$220,0)),"",VLOOKUP(HX$1,'Tactic Recode'!$A$1:$B$547,2,FALSE))</f>
        <v/>
      </c>
      <c r="HY78" t="str">
        <f>IF(ISERROR(MATCH(HY$1,'CSC Mitre'!BY$1:BY$220,0)),"",VLOOKUP(HY$1,'Tactic Recode'!$A$1:$B$547,2,FALSE))</f>
        <v/>
      </c>
      <c r="HZ78" t="str">
        <f>IF(ISERROR(MATCH(HZ$1,'CSC Mitre'!BY$1:BY$220,0)),"",VLOOKUP(HZ$1,'Tactic Recode'!$A$1:$B$547,2,FALSE))</f>
        <v/>
      </c>
      <c r="IA78" t="str">
        <f>IF(ISERROR(MATCH(IA$1,'CSC Mitre'!BY$1:BY$220,0)),"",VLOOKUP(IA$1,'Tactic Recode'!$A$1:$B$547,2,FALSE))</f>
        <v/>
      </c>
      <c r="IB78" t="str">
        <f>IF(ISERROR(MATCH(IB$1,'CSC Mitre'!BY$1:BY$220,0)),"",VLOOKUP(IB$1,'Tactic Recode'!$A$1:$B$547,2,FALSE))</f>
        <v/>
      </c>
      <c r="IC78" t="str">
        <f>IF(ISERROR(MATCH(IC$1,'CSC Mitre'!BY$1:BY$220,0)),"",VLOOKUP(IC$1,'Tactic Recode'!$A$1:$B$547,2,FALSE))</f>
        <v>Defense Evasion</v>
      </c>
      <c r="ID78" t="str">
        <f>IF(ISERROR(MATCH(ID$1,'CSC Mitre'!BY$1:BY$220,0)),"",VLOOKUP(ID$1,'Tactic Recode'!$A$1:$B$547,2,FALSE))</f>
        <v/>
      </c>
      <c r="IE78" t="str">
        <f>IF(ISERROR(MATCH(IE$1,'CSC Mitre'!BY$1:BY$220,0)),"",VLOOKUP(IE$1,'Tactic Recode'!$A$1:$B$547,2,FALSE))</f>
        <v/>
      </c>
      <c r="IF78" t="str">
        <f>IF(ISERROR(MATCH(IF$1,'CSC Mitre'!BY$1:BY$220,0)),"",VLOOKUP(IF$1,'Tactic Recode'!$A$1:$B$547,2,FALSE))</f>
        <v/>
      </c>
      <c r="IG78" t="str">
        <f>IF(ISERROR(MATCH(IG$1,'CSC Mitre'!BY$1:BY$220,0)),"",VLOOKUP(IG$1,'Tactic Recode'!$A$1:$B$547,2,FALSE))</f>
        <v/>
      </c>
      <c r="IH78" t="str">
        <f>IF(ISERROR(MATCH(IH$1,'CSC Mitre'!BY$1:BY$220,0)),"",VLOOKUP(IH$1,'Tactic Recode'!$A$1:$B$547,2,FALSE))</f>
        <v/>
      </c>
      <c r="II78" t="str">
        <f>IF(ISERROR(MATCH(II$1,'CSC Mitre'!BY$1:BY$220,0)),"",VLOOKUP(II$1,'Tactic Recode'!$A$1:$B$547,2,FALSE))</f>
        <v/>
      </c>
      <c r="IJ78" t="str">
        <f>IF(ISERROR(MATCH(IJ$1,'CSC Mitre'!BY$1:BY$220,0)),"",VLOOKUP(IJ$1,'Tactic Recode'!$A$1:$B$547,2,FALSE))</f>
        <v/>
      </c>
      <c r="IK78" t="str">
        <f>IF(ISERROR(MATCH(IK$1,'CSC Mitre'!BY$1:BY$220,0)),"",VLOOKUP(IK$1,'Tactic Recode'!$A$1:$B$547,2,FALSE))</f>
        <v/>
      </c>
      <c r="IL78" t="str">
        <f>IF(ISERROR(MATCH(IL$1,'CSC Mitre'!BY$1:BY$220,0)),"",VLOOKUP(IL$1,'Tactic Recode'!$A$1:$B$547,2,FALSE))</f>
        <v/>
      </c>
      <c r="IM78" t="str">
        <f>IF(ISERROR(MATCH(IM$1,'CSC Mitre'!BY$1:BY$220,0)),"",VLOOKUP(IM$1,'Tactic Recode'!$A$1:$B$547,2,FALSE))</f>
        <v/>
      </c>
      <c r="IN78" t="str">
        <f>IF(ISERROR(MATCH(IN$1,'CSC Mitre'!BY$1:BY$220,0)),"",VLOOKUP(IN$1,'Tactic Recode'!$A$1:$B$547,2,FALSE))</f>
        <v/>
      </c>
      <c r="IO78" t="str">
        <f>IF(ISERROR(MATCH(IO$1,'CSC Mitre'!BY$1:BY$220,0)),"",VLOOKUP(IO$1,'Tactic Recode'!$A$1:$B$547,2,FALSE))</f>
        <v/>
      </c>
      <c r="IP78" t="str">
        <f>IF(ISERROR(MATCH(IP$1,'CSC Mitre'!BY$1:BY$220,0)),"",VLOOKUP(IP$1,'Tactic Recode'!$A$1:$B$547,2,FALSE))</f>
        <v/>
      </c>
      <c r="IQ78" t="str">
        <f>IF(ISERROR(MATCH(IQ$1,'CSC Mitre'!BY$1:BY$220,0)),"",VLOOKUP(IQ$1,'Tactic Recode'!$A$1:$B$547,2,FALSE))</f>
        <v/>
      </c>
      <c r="IR78" t="str">
        <f>IF(ISERROR(MATCH(IR$1,'CSC Mitre'!BY$1:BY$220,0)),"",VLOOKUP(IR$1,'Tactic Recode'!$A$1:$B$547,2,FALSE))</f>
        <v/>
      </c>
      <c r="IS78" t="str">
        <f>IF(ISERROR(MATCH(IS$1,'CSC Mitre'!BY$1:BY$220,0)),"",VLOOKUP(IS$1,'Tactic Recode'!$A$1:$B$547,2,FALSE))</f>
        <v/>
      </c>
      <c r="IT78" t="str">
        <f>IF(ISERROR(MATCH(IT$1,'CSC Mitre'!BY$1:BY$220,0)),"",VLOOKUP(IT$1,'Tactic Recode'!$A$1:$B$547,2,FALSE))</f>
        <v/>
      </c>
      <c r="IU78" t="str">
        <f>IF(ISERROR(MATCH(IU$1,'CSC Mitre'!BY$1:BY$220,0)),"",VLOOKUP(IU$1,'Tactic Recode'!$A$1:$B$547,2,FALSE))</f>
        <v/>
      </c>
      <c r="IV78" t="str">
        <f>IF(ISERROR(MATCH(IV$1,'CSC Mitre'!BY$1:BY$220,0)),"",VLOOKUP(IV$1,'Tactic Recode'!$A$1:$B$547,2,FALSE))</f>
        <v/>
      </c>
      <c r="IW78" t="str">
        <f>IF(ISERROR(MATCH(IW$1,'CSC Mitre'!BY$1:BY$220,0)),"",VLOOKUP(IW$1,'Tactic Recode'!$A$1:$B$547,2,FALSE))</f>
        <v/>
      </c>
      <c r="IX78" t="str">
        <f>IF(ISERROR(MATCH(IX$1,'CSC Mitre'!BY$1:BY$220,0)),"",VLOOKUP(IX$1,'Tactic Recode'!$A$1:$B$547,2,FALSE))</f>
        <v/>
      </c>
      <c r="IY78" t="str">
        <f>IF(ISERROR(MATCH(IY$1,'CSC Mitre'!BY$1:BY$220,0)),"",VLOOKUP(IY$1,'Tactic Recode'!$A$1:$B$547,2,FALSE))</f>
        <v/>
      </c>
      <c r="IZ78" t="str">
        <f>IF(ISERROR(MATCH(IZ$1,'CSC Mitre'!BY$1:BY$220,0)),"",VLOOKUP(IZ$1,'Tactic Recode'!$A$1:$B$547,2,FALSE))</f>
        <v/>
      </c>
      <c r="JA78" t="str">
        <f>IF(ISERROR(MATCH(JA$1,'CSC Mitre'!BY$1:BY$220,0)),"",VLOOKUP(JA$1,'Tactic Recode'!$A$1:$B$547,2,FALSE))</f>
        <v/>
      </c>
      <c r="JB78" t="str">
        <f>IF(ISERROR(MATCH(JB$1,'CSC Mitre'!BY$1:BY$220,0)),"",VLOOKUP(JB$1,'Tactic Recode'!$A$1:$B$547,2,FALSE))</f>
        <v/>
      </c>
      <c r="JC78" t="str">
        <f>IF(ISERROR(MATCH(JC$1,'CSC Mitre'!BY$1:BY$220,0)),"",VLOOKUP(JC$1,'Tactic Recode'!$A$1:$B$547,2,FALSE))</f>
        <v/>
      </c>
      <c r="JD78" t="str">
        <f>IF(ISERROR(MATCH(JD$1,'CSC Mitre'!BY$1:BY$220,0)),"",VLOOKUP(JD$1,'Tactic Recode'!$A$1:$B$547,2,FALSE))</f>
        <v/>
      </c>
      <c r="JE78" t="str">
        <f>IF(ISERROR(MATCH(JE$1,'CSC Mitre'!BY$1:BY$220,0)),"",VLOOKUP(JE$1,'Tactic Recode'!$A$1:$B$547,2,FALSE))</f>
        <v/>
      </c>
      <c r="JF78" t="str">
        <f>IF(ISERROR(MATCH(JF$1,'CSC Mitre'!BY$1:BY$220,0)),"",VLOOKUP(JF$1,'Tactic Recode'!$A$1:$B$547,2,FALSE))</f>
        <v/>
      </c>
      <c r="JG78" t="str">
        <f>IF(ISERROR(MATCH(JG$1,'CSC Mitre'!BY$1:BY$220,0)),"",VLOOKUP(JG$1,'Tactic Recode'!$A$1:$B$547,2,FALSE))</f>
        <v/>
      </c>
      <c r="JH78" t="str">
        <f>IF(ISERROR(MATCH(JH$1,'CSC Mitre'!BY$1:BY$220,0)),"",VLOOKUP(JH$1,'Tactic Recode'!$A$1:$B$547,2,FALSE))</f>
        <v/>
      </c>
      <c r="JI78" t="str">
        <f>IF(ISERROR(MATCH(JI$1,'CSC Mitre'!BY$1:BY$220,0)),"",VLOOKUP(JI$1,'Tactic Recode'!$A$1:$B$547,2,FALSE))</f>
        <v/>
      </c>
      <c r="JJ78" t="str">
        <f>IF(ISERROR(MATCH(JJ$1,'CSC Mitre'!BY$1:BY$220,0)),"",VLOOKUP(JJ$1,'Tactic Recode'!$A$1:$B$547,2,FALSE))</f>
        <v/>
      </c>
      <c r="JK78" t="str">
        <f>IF(ISERROR(MATCH(JK$1,'CSC Mitre'!BY$1:BY$220,0)),"",VLOOKUP(JK$1,'Tactic Recode'!$A$1:$B$547,2,FALSE))</f>
        <v/>
      </c>
      <c r="JL78" t="str">
        <f>IF(ISERROR(MATCH(JL$1,'CSC Mitre'!BY$1:BY$220,0)),"",VLOOKUP(JL$1,'Tactic Recode'!$A$1:$B$547,2,FALSE))</f>
        <v/>
      </c>
      <c r="JM78" t="str">
        <f>IF(ISERROR(MATCH(JM$1,'CSC Mitre'!BY$1:BY$220,0)),"",VLOOKUP(JM$1,'Tactic Recode'!$A$1:$B$547,2,FALSE))</f>
        <v/>
      </c>
      <c r="JN78" t="str">
        <f>IF(ISERROR(MATCH(JN$1,'CSC Mitre'!BY$1:BY$220,0)),"",VLOOKUP(JN$1,'Tactic Recode'!$A$1:$B$547,2,FALSE))</f>
        <v/>
      </c>
      <c r="JO78" t="str">
        <f>IF(ISERROR(MATCH(JO$1,'CSC Mitre'!BY$1:BY$220,0)),"",VLOOKUP(JO$1,'Tactic Recode'!$A$1:$B$547,2,FALSE))</f>
        <v/>
      </c>
      <c r="JP78" t="str">
        <f>IF(ISERROR(MATCH(JP$1,'CSC Mitre'!BY$1:BY$220,0)),"",VLOOKUP(JP$1,'Tactic Recode'!$A$1:$B$547,2,FALSE))</f>
        <v/>
      </c>
      <c r="JQ78" t="str">
        <f>IF(ISERROR(MATCH(JQ$1,'CSC Mitre'!BY$1:BY$220,0)),"",VLOOKUP(JQ$1,'Tactic Recode'!$A$1:$B$547,2,FALSE))</f>
        <v/>
      </c>
      <c r="JR78" t="str">
        <f>IF(ISERROR(MATCH(JR$1,'CSC Mitre'!BY$1:BY$220,0)),"",VLOOKUP(JR$1,'Tactic Recode'!$A$1:$B$547,2,FALSE))</f>
        <v/>
      </c>
      <c r="JS78" t="str">
        <f>IF(ISERROR(MATCH(JS$1,'CSC Mitre'!BY$1:BY$220,0)),"",VLOOKUP(JS$1,'Tactic Recode'!$A$1:$B$547,2,FALSE))</f>
        <v/>
      </c>
      <c r="JT78" t="str">
        <f>IF(ISERROR(MATCH(JT$1,'CSC Mitre'!BY$1:BY$220,0)),"",VLOOKUP(JT$1,'Tactic Recode'!$A$1:$B$547,2,FALSE))</f>
        <v/>
      </c>
      <c r="JU78" t="str">
        <f>IF(ISERROR(MATCH(JU$1,'CSC Mitre'!BY$1:BY$220,0)),"",VLOOKUP(JU$1,'Tactic Recode'!$A$1:$B$547,2,FALSE))</f>
        <v/>
      </c>
      <c r="JV78" t="str">
        <f>IF(ISERROR(MATCH(JV$1,'CSC Mitre'!BY$1:BY$220,0)),"",VLOOKUP(JV$1,'Tactic Recode'!$A$1:$B$547,2,FALSE))</f>
        <v/>
      </c>
      <c r="JW78" t="str">
        <f>IF(ISERROR(MATCH(JW$1,'CSC Mitre'!BY$1:BY$220,0)),"",VLOOKUP(JW$1,'Tactic Recode'!$A$1:$B$547,2,FALSE))</f>
        <v/>
      </c>
      <c r="JX78" t="str">
        <f>IF(ISERROR(MATCH(JX$1,'CSC Mitre'!BY$1:BY$220,0)),"",VLOOKUP(JX$1,'Tactic Recode'!$A$1:$B$547,2,FALSE))</f>
        <v/>
      </c>
      <c r="JY78" t="str">
        <f>IF(ISERROR(MATCH(JY$1,'CSC Mitre'!BY$1:BY$220,0)),"",VLOOKUP(JY$1,'Tactic Recode'!$A$1:$B$547,2,FALSE))</f>
        <v/>
      </c>
      <c r="JZ78" t="str">
        <f>IF(ISERROR(MATCH(JZ$1,'CSC Mitre'!BY$1:BY$220,0)),"",VLOOKUP(JZ$1,'Tactic Recode'!$A$1:$B$547,2,FALSE))</f>
        <v/>
      </c>
      <c r="KA78" t="str">
        <f>IF(ISERROR(MATCH(KA$1,'CSC Mitre'!BY$1:BY$220,0)),"",VLOOKUP(KA$1,'Tactic Recode'!$A$1:$B$547,2,FALSE))</f>
        <v/>
      </c>
      <c r="KB78" t="str">
        <f>IF(ISERROR(MATCH(KB$1,'CSC Mitre'!BY$1:BY$220,0)),"",VLOOKUP(KB$1,'Tactic Recode'!$A$1:$B$547,2,FALSE))</f>
        <v/>
      </c>
      <c r="KC78" t="str">
        <f>IF(ISERROR(MATCH(KC$1,'CSC Mitre'!BY$1:BY$220,0)),"",VLOOKUP(KC$1,'Tactic Recode'!$A$1:$B$547,2,FALSE))</f>
        <v/>
      </c>
      <c r="KD78" t="str">
        <f>IF(ISERROR(MATCH(KD$1,'CSC Mitre'!BY$1:BY$220,0)),"",VLOOKUP(KD$1,'Tactic Recode'!$A$1:$B$547,2,FALSE))</f>
        <v/>
      </c>
      <c r="KE78" t="str">
        <f>IF(ISERROR(MATCH(KE$1,'CSC Mitre'!BY$1:BY$220,0)),"",VLOOKUP(KE$1,'Tactic Recode'!$A$1:$B$547,2,FALSE))</f>
        <v/>
      </c>
      <c r="KF78" t="str">
        <f>IF(ISERROR(MATCH(KF$1,'CSC Mitre'!BY$1:BY$220,0)),"",VLOOKUP(KF$1,'Tactic Recode'!$A$1:$B$547,2,FALSE))</f>
        <v/>
      </c>
      <c r="KG78" t="str">
        <f>IF(ISERROR(MATCH(KG$1,'CSC Mitre'!BY$1:BY$220,0)),"",VLOOKUP(KG$1,'Tactic Recode'!$A$1:$B$547,2,FALSE))</f>
        <v/>
      </c>
      <c r="KH78" t="str">
        <f>IF(ISERROR(MATCH(KH$1,'CSC Mitre'!BY$1:BY$220,0)),"",VLOOKUP(KH$1,'Tactic Recode'!$A$1:$B$547,2,FALSE))</f>
        <v/>
      </c>
      <c r="KI78" t="str">
        <f>IF(ISERROR(MATCH(KI$1,'CSC Mitre'!BY$1:BY$220,0)),"",VLOOKUP(KI$1,'Tactic Recode'!$A$1:$B$547,2,FALSE))</f>
        <v/>
      </c>
      <c r="KJ78" t="str">
        <f>IF(ISERROR(MATCH(KJ$1,'CSC Mitre'!BY$1:BY$220,0)),"",VLOOKUP(KJ$1,'Tactic Recode'!$A$1:$B$547,2,FALSE))</f>
        <v/>
      </c>
      <c r="KK78" t="str">
        <f>IF(ISERROR(MATCH(KK$1,'CSC Mitre'!BY$1:BY$220,0)),"",VLOOKUP(KK$1,'Tactic Recode'!$A$1:$B$547,2,FALSE))</f>
        <v/>
      </c>
      <c r="KL78" t="str">
        <f>IF(ISERROR(MATCH(KL$1,'CSC Mitre'!BY$1:BY$220,0)),"",VLOOKUP(KL$1,'Tactic Recode'!$A$1:$B$547,2,FALSE))</f>
        <v/>
      </c>
      <c r="KM78" t="str">
        <f>IF(ISERROR(MATCH(KM$1,'CSC Mitre'!BY$1:BY$220,0)),"",VLOOKUP(KM$1,'Tactic Recode'!$A$1:$B$547,2,FALSE))</f>
        <v/>
      </c>
      <c r="KN78" t="str">
        <f>IF(ISERROR(MATCH(KN$1,'CSC Mitre'!BY$1:BY$220,0)),"",VLOOKUP(KN$1,'Tactic Recode'!$A$1:$B$547,2,FALSE))</f>
        <v/>
      </c>
      <c r="KO78" t="str">
        <f>IF(ISERROR(MATCH(KO$1,'CSC Mitre'!BY$1:BY$220,0)),"",VLOOKUP(KO$1,'Tactic Recode'!$A$1:$B$547,2,FALSE))</f>
        <v/>
      </c>
      <c r="KP78" t="str">
        <f>IF(ISERROR(MATCH(KP$1,'CSC Mitre'!BY$1:BY$220,0)),"",VLOOKUP(KP$1,'Tactic Recode'!$A$1:$B$547,2,FALSE))</f>
        <v/>
      </c>
      <c r="KQ78" t="str">
        <f>IF(ISERROR(MATCH(KQ$1,'CSC Mitre'!BY$1:BY$220,0)),"",VLOOKUP(KQ$1,'Tactic Recode'!$A$1:$B$547,2,FALSE))</f>
        <v/>
      </c>
      <c r="KR78" t="str">
        <f>IF(ISERROR(MATCH(KR$1,'CSC Mitre'!BY$1:BY$220,0)),"",VLOOKUP(KR$1,'Tactic Recode'!$A$1:$B$547,2,FALSE))</f>
        <v/>
      </c>
      <c r="KS78" t="str">
        <f>IF(ISERROR(MATCH(KS$1,'CSC Mitre'!BY$1:BY$220,0)),"",VLOOKUP(KS$1,'Tactic Recode'!$A$1:$B$547,2,FALSE))</f>
        <v/>
      </c>
      <c r="KT78" t="str">
        <f>IF(ISERROR(MATCH(KT$1,'CSC Mitre'!BY$1:BY$220,0)),"",VLOOKUP(KT$1,'Tactic Recode'!$A$1:$B$547,2,FALSE))</f>
        <v/>
      </c>
      <c r="KU78" t="str">
        <f>IF(ISERROR(MATCH(KU$1,'CSC Mitre'!BY$1:BY$220,0)),"",VLOOKUP(KU$1,'Tactic Recode'!$A$1:$B$547,2,FALSE))</f>
        <v/>
      </c>
      <c r="KV78" t="str">
        <f>IF(ISERROR(MATCH(KV$1,'CSC Mitre'!BY$1:BY$220,0)),"",VLOOKUP(KV$1,'Tactic Recode'!$A$1:$B$547,2,FALSE))</f>
        <v/>
      </c>
      <c r="KW78" t="str">
        <f>IF(ISERROR(MATCH(KW$1,'CSC Mitre'!BY$1:BY$220,0)),"",VLOOKUP(KW$1,'Tactic Recode'!$A$1:$B$547,2,FALSE))</f>
        <v/>
      </c>
      <c r="KX78" t="str">
        <f>IF(ISERROR(MATCH(KX$1,'CSC Mitre'!BY$1:BY$220,0)),"",VLOOKUP(KX$1,'Tactic Recode'!$A$1:$B$547,2,FALSE))</f>
        <v/>
      </c>
      <c r="KY78" t="str">
        <f>IF(ISERROR(MATCH(KY$1,'CSC Mitre'!BY$1:BY$220,0)),"",VLOOKUP(KY$1,'Tactic Recode'!$A$1:$B$547,2,FALSE))</f>
        <v/>
      </c>
      <c r="KZ78" t="str">
        <f>IF(ISERROR(MATCH(KZ$1,'CSC Mitre'!BY$1:BY$220,0)),"",VLOOKUP(KZ$1,'Tactic Recode'!$A$1:$B$547,2,FALSE))</f>
        <v/>
      </c>
      <c r="LA78" t="str">
        <f>IF(ISERROR(MATCH(LA$1,'CSC Mitre'!BY$1:BY$220,0)),"",VLOOKUP(LA$1,'Tactic Recode'!$A$1:$B$547,2,FALSE))</f>
        <v/>
      </c>
      <c r="LB78" t="str">
        <f>IF(ISERROR(MATCH(LB$1,'CSC Mitre'!BY$1:BY$220,0)),"",VLOOKUP(LB$1,'Tactic Recode'!$A$1:$B$547,2,FALSE))</f>
        <v/>
      </c>
      <c r="LC78" t="str">
        <f>IF(ISERROR(MATCH(LC$1,'CSC Mitre'!BY$1:BY$220,0)),"",VLOOKUP(LC$1,'Tactic Recode'!$A$1:$B$547,2,FALSE))</f>
        <v/>
      </c>
      <c r="LD78" t="str">
        <f>IF(ISERROR(MATCH(LD$1,'CSC Mitre'!BY$1:BY$220,0)),"",VLOOKUP(LD$1,'Tactic Recode'!$A$1:$B$547,2,FALSE))</f>
        <v/>
      </c>
      <c r="LE78" t="str">
        <f>IF(ISERROR(MATCH(LE$1,'CSC Mitre'!BY$1:BY$220,0)),"",VLOOKUP(LE$1,'Tactic Recode'!$A$1:$B$547,2,FALSE))</f>
        <v/>
      </c>
      <c r="LF78" t="str">
        <f>IF(ISERROR(MATCH(LF$1,'CSC Mitre'!BY$1:BY$220,0)),"",VLOOKUP(LF$1,'Tactic Recode'!$A$1:$B$547,2,FALSE))</f>
        <v/>
      </c>
      <c r="LG78" t="str">
        <f>IF(ISERROR(MATCH(LG$1,'CSC Mitre'!BY$1:BY$220,0)),"",VLOOKUP(LG$1,'Tactic Recode'!$A$1:$B$547,2,FALSE))</f>
        <v/>
      </c>
      <c r="LH78" t="str">
        <f>IF(ISERROR(MATCH(LH$1,'CSC Mitre'!BY$1:BY$220,0)),"",VLOOKUP(LH$1,'Tactic Recode'!$A$1:$B$547,2,FALSE))</f>
        <v/>
      </c>
      <c r="LI78" t="str">
        <f>IF(ISERROR(MATCH(LI$1,'CSC Mitre'!BY$1:BY$220,0)),"",VLOOKUP(LI$1,'Tactic Recode'!$A$1:$B$547,2,FALSE))</f>
        <v/>
      </c>
      <c r="LJ78" t="str">
        <f>IF(ISERROR(MATCH(LJ$1,'CSC Mitre'!BY$1:BY$220,0)),"",VLOOKUP(LJ$1,'Tactic Recode'!$A$1:$B$547,2,FALSE))</f>
        <v/>
      </c>
      <c r="LK78" t="str">
        <f>IF(ISERROR(MATCH(LK$1,'CSC Mitre'!BY$1:BY$220,0)),"",VLOOKUP(LK$1,'Tactic Recode'!$A$1:$B$547,2,FALSE))</f>
        <v/>
      </c>
      <c r="LL78" t="str">
        <f>IF(ISERROR(MATCH(LL$1,'CSC Mitre'!BY$1:BY$220,0)),"",VLOOKUP(LL$1,'Tactic Recode'!$A$1:$B$547,2,FALSE))</f>
        <v/>
      </c>
      <c r="LM78" t="str">
        <f>IF(ISERROR(MATCH(LM$1,'CSC Mitre'!BY$1:BY$220,0)),"",VLOOKUP(LM$1,'Tactic Recode'!$A$1:$B$547,2,FALSE))</f>
        <v/>
      </c>
      <c r="LN78" t="str">
        <f>IF(ISERROR(MATCH(LN$1,'CSC Mitre'!BY$1:BY$220,0)),"",VLOOKUP(LN$1,'Tactic Recode'!$A$1:$B$547,2,FALSE))</f>
        <v/>
      </c>
      <c r="LO78" t="str">
        <f>IF(ISERROR(MATCH(LO$1,'CSC Mitre'!BY$1:BY$220,0)),"",VLOOKUP(LO$1,'Tactic Recode'!$A$1:$B$547,2,FALSE))</f>
        <v/>
      </c>
      <c r="LP78" t="str">
        <f>IF(ISERROR(MATCH(LP$1,'CSC Mitre'!BY$1:BY$220,0)),"",VLOOKUP(LP$1,'Tactic Recode'!$A$1:$B$547,2,FALSE))</f>
        <v/>
      </c>
      <c r="LQ78" t="str">
        <f>IF(ISERROR(MATCH(LQ$1,'CSC Mitre'!BY$1:BY$220,0)),"",VLOOKUP(LQ$1,'Tactic Recode'!$A$1:$B$547,2,FALSE))</f>
        <v/>
      </c>
      <c r="LR78" t="str">
        <f>IF(ISERROR(MATCH(LR$1,'CSC Mitre'!BY$1:BY$220,0)),"",VLOOKUP(LR$1,'Tactic Recode'!$A$1:$B$547,2,FALSE))</f>
        <v/>
      </c>
      <c r="LS78" t="str">
        <f>IF(ISERROR(MATCH(LS$1,'CSC Mitre'!BY$1:BY$220,0)),"",VLOOKUP(LS$1,'Tactic Recode'!$A$1:$B$547,2,FALSE))</f>
        <v/>
      </c>
      <c r="LT78" t="str">
        <f>IF(ISERROR(MATCH(LT$1,'CSC Mitre'!BY$1:BY$220,0)),"",VLOOKUP(LT$1,'Tactic Recode'!$A$1:$B$547,2,FALSE))</f>
        <v/>
      </c>
      <c r="LU78" t="str">
        <f>IF(ISERROR(MATCH(LU$1,'CSC Mitre'!BY$1:BY$220,0)),"",VLOOKUP(LU$1,'Tactic Recode'!$A$1:$B$547,2,FALSE))</f>
        <v/>
      </c>
      <c r="LV78" t="str">
        <f>IF(ISERROR(MATCH(LV$1,'CSC Mitre'!BY$1:BY$220,0)),"",VLOOKUP(LV$1,'Tactic Recode'!$A$1:$B$547,2,FALSE))</f>
        <v/>
      </c>
      <c r="LW78" t="str">
        <f>IF(ISERROR(MATCH(LW$1,'CSC Mitre'!BY$1:BY$220,0)),"",VLOOKUP(LW$1,'Tactic Recode'!$A$1:$B$547,2,FALSE))</f>
        <v/>
      </c>
      <c r="LX78" t="str">
        <f>IF(ISERROR(MATCH(LX$1,'CSC Mitre'!BY$1:BY$220,0)),"",VLOOKUP(LX$1,'Tactic Recode'!$A$1:$B$547,2,FALSE))</f>
        <v/>
      </c>
      <c r="LY78" t="str">
        <f>IF(ISERROR(MATCH(LY$1,'CSC Mitre'!BY$1:BY$220,0)),"",VLOOKUP(LY$1,'Tactic Recode'!$A$1:$B$547,2,FALSE))</f>
        <v/>
      </c>
      <c r="LZ78" t="str">
        <f>IF(ISERROR(MATCH(LZ$1,'CSC Mitre'!BY$1:BY$220,0)),"",VLOOKUP(LZ$1,'Tactic Recode'!$A$1:$B$547,2,FALSE))</f>
        <v/>
      </c>
      <c r="MA78" t="str">
        <f>IF(ISERROR(MATCH(MA$1,'CSC Mitre'!BY$1:BY$220,0)),"",VLOOKUP(MA$1,'Tactic Recode'!$A$1:$B$547,2,FALSE))</f>
        <v/>
      </c>
      <c r="MB78" t="str">
        <f>IF(ISERROR(MATCH(MB$1,'CSC Mitre'!BY$1:BY$220,0)),"",VLOOKUP(MB$1,'Tactic Recode'!$A$1:$B$547,2,FALSE))</f>
        <v/>
      </c>
      <c r="MC78" t="str">
        <f>IF(ISERROR(MATCH(MC$1,'CSC Mitre'!BY$1:BY$220,0)),"",VLOOKUP(MC$1,'Tactic Recode'!$A$1:$B$547,2,FALSE))</f>
        <v/>
      </c>
      <c r="MD78" t="str">
        <f>IF(ISERROR(MATCH(MD$1,'CSC Mitre'!BY$1:BY$220,0)),"",VLOOKUP(MD$1,'Tactic Recode'!$A$1:$B$547,2,FALSE))</f>
        <v/>
      </c>
      <c r="ME78" t="str">
        <f>IF(ISERROR(MATCH(ME$1,'CSC Mitre'!BY$1:BY$220,0)),"",VLOOKUP(ME$1,'Tactic Recode'!$A$1:$B$547,2,FALSE))</f>
        <v/>
      </c>
      <c r="MF78" t="str">
        <f>IF(ISERROR(MATCH(MF$1,'CSC Mitre'!BY$1:BY$220,0)),"",VLOOKUP(MF$1,'Tactic Recode'!$A$1:$B$547,2,FALSE))</f>
        <v/>
      </c>
      <c r="MG78" t="str">
        <f>IF(ISERROR(MATCH(MG$1,'CSC Mitre'!BY$1:BY$220,0)),"",VLOOKUP(MG$1,'Tactic Recode'!$A$1:$B$547,2,FALSE))</f>
        <v/>
      </c>
      <c r="MH78" t="str">
        <f>IF(ISERROR(MATCH(MH$1,'CSC Mitre'!BY$1:BY$220,0)),"",VLOOKUP(MH$1,'Tactic Recode'!$A$1:$B$547,2,FALSE))</f>
        <v/>
      </c>
      <c r="MI78" t="str">
        <f>IF(ISERROR(MATCH(MI$1,'CSC Mitre'!BY$1:BY$220,0)),"",VLOOKUP(MI$1,'Tactic Recode'!$A$1:$B$547,2,FALSE))</f>
        <v/>
      </c>
      <c r="MJ78" t="str">
        <f>IF(ISERROR(MATCH(MJ$1,'CSC Mitre'!BY$1:BY$220,0)),"",VLOOKUP(MJ$1,'Tactic Recode'!$A$1:$B$547,2,FALSE))</f>
        <v/>
      </c>
      <c r="MK78" t="str">
        <f>IF(ISERROR(MATCH(MK$1,'CSC Mitre'!BY$1:BY$220,0)),"",VLOOKUP(MK$1,'Tactic Recode'!$A$1:$B$547,2,FALSE))</f>
        <v/>
      </c>
      <c r="ML78" t="str">
        <f>IF(ISERROR(MATCH(ML$1,'CSC Mitre'!BY$1:BY$220,0)),"",VLOOKUP(ML$1,'Tactic Recode'!$A$1:$B$547,2,FALSE))</f>
        <v/>
      </c>
      <c r="MM78" t="str">
        <f>IF(ISERROR(MATCH(MM$1,'CSC Mitre'!BY$1:BY$220,0)),"",VLOOKUP(MM$1,'Tactic Recode'!$A$1:$B$547,2,FALSE))</f>
        <v/>
      </c>
      <c r="MN78" t="str">
        <f>IF(ISERROR(MATCH(MN$1,'CSC Mitre'!BY$1:BY$220,0)),"",VLOOKUP(MN$1,'Tactic Recode'!$A$1:$B$547,2,FALSE))</f>
        <v/>
      </c>
      <c r="MO78" t="str">
        <f>IF(ISERROR(MATCH(MO$1,'CSC Mitre'!BY$1:BY$220,0)),"",VLOOKUP(MO$1,'Tactic Recode'!$A$1:$B$547,2,FALSE))</f>
        <v/>
      </c>
      <c r="MP78" t="str">
        <f>IF(ISERROR(MATCH(MP$1,'CSC Mitre'!BY$1:BY$220,0)),"",VLOOKUP(MP$1,'Tactic Recode'!$A$1:$B$547,2,FALSE))</f>
        <v/>
      </c>
      <c r="MQ78" t="str">
        <f>IF(ISERROR(MATCH(MQ$1,'CSC Mitre'!BY$1:BY$220,0)),"",VLOOKUP(MQ$1,'Tactic Recode'!$A$1:$B$547,2,FALSE))</f>
        <v/>
      </c>
      <c r="MR78" t="str">
        <f>IF(ISERROR(MATCH(MR$1,'CSC Mitre'!BY$1:BY$220,0)),"",VLOOKUP(MR$1,'Tactic Recode'!$A$1:$B$547,2,FALSE))</f>
        <v/>
      </c>
      <c r="MS78" t="str">
        <f>IF(ISERROR(MATCH(MS$1,'CSC Mitre'!BY$1:BY$220,0)),"",VLOOKUP(MS$1,'Tactic Recode'!$A$1:$B$547,2,FALSE))</f>
        <v/>
      </c>
      <c r="MT78" t="str">
        <f>IF(ISERROR(MATCH(MT$1,'CSC Mitre'!BY$1:BY$220,0)),"",VLOOKUP(MT$1,'Tactic Recode'!$A$1:$B$547,2,FALSE))</f>
        <v/>
      </c>
      <c r="MU78" t="str">
        <f>IF(ISERROR(MATCH(MU$1,'CSC Mitre'!BY$1:BY$220,0)),"",VLOOKUP(MU$1,'Tactic Recode'!$A$1:$B$547,2,FALSE))</f>
        <v/>
      </c>
      <c r="MV78" t="str">
        <f>IF(ISERROR(MATCH(MV$1,'CSC Mitre'!BY$1:BY$220,0)),"",VLOOKUP(MV$1,'Tactic Recode'!$A$1:$B$547,2,FALSE))</f>
        <v/>
      </c>
      <c r="MW78" t="str">
        <f>IF(ISERROR(MATCH(MW$1,'CSC Mitre'!BY$1:BY$220,0)),"",VLOOKUP(MW$1,'Tactic Recode'!$A$1:$B$547,2,FALSE))</f>
        <v/>
      </c>
      <c r="MX78" t="str">
        <f>IF(ISERROR(MATCH(MX$1,'CSC Mitre'!BY$1:BY$220,0)),"",VLOOKUP(MX$1,'Tactic Recode'!$A$1:$B$547,2,FALSE))</f>
        <v/>
      </c>
      <c r="MY78" t="str">
        <f>IF(ISERROR(MATCH(MY$1,'CSC Mitre'!BY$1:BY$220,0)),"",VLOOKUP(MY$1,'Tactic Recode'!$A$1:$B$547,2,FALSE))</f>
        <v/>
      </c>
      <c r="MZ78" t="str">
        <f>IF(ISERROR(MATCH(MZ$1,'CSC Mitre'!BY$1:BY$220,0)),"",VLOOKUP(MZ$1,'Tactic Recode'!$A$1:$B$547,2,FALSE))</f>
        <v/>
      </c>
      <c r="NA78" t="str">
        <f>IF(ISERROR(MATCH(NA$1,'CSC Mitre'!BY$1:BY$220,0)),"",VLOOKUP(NA$1,'Tactic Recode'!$A$1:$B$547,2,FALSE))</f>
        <v/>
      </c>
      <c r="NB78" t="str">
        <f>IF(ISERROR(MATCH(NB$1,'CSC Mitre'!BY$1:BY$220,0)),"",VLOOKUP(NB$1,'Tactic Recode'!$A$1:$B$547,2,FALSE))</f>
        <v/>
      </c>
      <c r="NC78" t="str">
        <f>IF(ISERROR(MATCH(NC$1,'CSC Mitre'!BY$1:BY$220,0)),"",VLOOKUP(NC$1,'Tactic Recode'!$A$1:$B$547,2,FALSE))</f>
        <v/>
      </c>
      <c r="ND78" t="str">
        <f>IF(ISERROR(MATCH(ND$1,'CSC Mitre'!BY$1:BY$220,0)),"",VLOOKUP(ND$1,'Tactic Recode'!$A$1:$B$547,2,FALSE))</f>
        <v/>
      </c>
      <c r="NE78" t="str">
        <f>IF(ISERROR(MATCH(NE$1,'CSC Mitre'!BY$1:BY$220,0)),"",VLOOKUP(NE$1,'Tactic Recode'!$A$1:$B$547,2,FALSE))</f>
        <v/>
      </c>
      <c r="NF78" t="str">
        <f>IF(ISERROR(MATCH(NF$1,'CSC Mitre'!BY$1:BY$220,0)),"",VLOOKUP(NF$1,'Tactic Recode'!$A$1:$B$547,2,FALSE))</f>
        <v/>
      </c>
      <c r="NG78" t="str">
        <f>IF(ISERROR(MATCH(NG$1,'CSC Mitre'!BY$1:BY$220,0)),"",VLOOKUP(NG$1,'Tactic Recode'!$A$1:$B$547,2,FALSE))</f>
        <v/>
      </c>
      <c r="NH78" t="str">
        <f>IF(ISERROR(MATCH(NH$1,'CSC Mitre'!BY$1:BY$220,0)),"",VLOOKUP(NH$1,'Tactic Recode'!$A$1:$B$547,2,FALSE))</f>
        <v/>
      </c>
      <c r="NI78" t="str">
        <f>IF(ISERROR(MATCH(NI$1,'CSC Mitre'!BY$1:BY$220,0)),"",VLOOKUP(NI$1,'Tactic Recode'!$A$1:$B$547,2,FALSE))</f>
        <v/>
      </c>
      <c r="NJ78" t="str">
        <f>IF(ISERROR(MATCH(NJ$1,'CSC Mitre'!BY$1:BY$220,0)),"",VLOOKUP(NJ$1,'Tactic Recode'!$A$1:$B$547,2,FALSE))</f>
        <v/>
      </c>
      <c r="NK78" t="str">
        <f>IF(ISERROR(MATCH(NK$1,'CSC Mitre'!BY$1:BY$220,0)),"",VLOOKUP(NK$1,'Tactic Recode'!$A$1:$B$547,2,FALSE))</f>
        <v/>
      </c>
      <c r="NL78" t="str">
        <f>IF(ISERROR(MATCH(NL$1,'CSC Mitre'!BY$1:BY$220,0)),"",VLOOKUP(NL$1,'Tactic Recode'!$A$1:$B$547,2,FALSE))</f>
        <v/>
      </c>
      <c r="NM78" t="str">
        <f>IF(ISERROR(MATCH(NM$1,'CSC Mitre'!BY$1:BY$220,0)),"",VLOOKUP(NM$1,'Tactic Recode'!$A$1:$B$547,2,FALSE))</f>
        <v/>
      </c>
      <c r="NN78" t="str">
        <f>IF(ISERROR(MATCH(NN$1,'CSC Mitre'!BY$1:BY$220,0)),"",VLOOKUP(NN$1,'Tactic Recode'!$A$1:$B$547,2,FALSE))</f>
        <v/>
      </c>
      <c r="NO78" t="str">
        <f>IF(ISERROR(MATCH(NO$1,'CSC Mitre'!BY$1:BY$220,0)),"",VLOOKUP(NO$1,'Tactic Recode'!$A$1:$B$547,2,FALSE))</f>
        <v/>
      </c>
      <c r="NP78" t="str">
        <f>IF(ISERROR(MATCH(NP$1,'CSC Mitre'!BY$1:BY$220,0)),"",VLOOKUP(NP$1,'Tactic Recode'!$A$1:$B$547,2,FALSE))</f>
        <v/>
      </c>
      <c r="NQ78" t="str">
        <f>IF(ISERROR(MATCH(NQ$1,'CSC Mitre'!BY$1:BY$220,0)),"",VLOOKUP(NQ$1,'Tactic Recode'!$A$1:$B$547,2,FALSE))</f>
        <v/>
      </c>
      <c r="NR78" t="str">
        <f>IF(ISERROR(MATCH(NR$1,'CSC Mitre'!BY$1:BY$220,0)),"",VLOOKUP(NR$1,'Tactic Recode'!$A$1:$B$547,2,FALSE))</f>
        <v/>
      </c>
      <c r="NS78" t="str">
        <f>IF(ISERROR(MATCH(NS$1,'CSC Mitre'!BY$1:BY$220,0)),"",VLOOKUP(NS$1,'Tactic Recode'!$A$1:$B$547,2,FALSE))</f>
        <v/>
      </c>
      <c r="NT78" t="str">
        <f>IF(ISERROR(MATCH(NT$1,'CSC Mitre'!BY$1:BY$220,0)),"",VLOOKUP(NT$1,'Tactic Recode'!$A$1:$B$547,2,FALSE))</f>
        <v/>
      </c>
      <c r="NU78" t="str">
        <f>IF(ISERROR(MATCH(NU$1,'CSC Mitre'!BY$1:BY$220,0)),"",VLOOKUP(NU$1,'Tactic Recode'!$A$1:$B$547,2,FALSE))</f>
        <v/>
      </c>
      <c r="NV78" t="str">
        <f>IF(ISERROR(MATCH(NV$1,'CSC Mitre'!BY$1:BY$220,0)),"",VLOOKUP(NV$1,'Tactic Recode'!$A$1:$B$547,2,FALSE))</f>
        <v/>
      </c>
      <c r="NW78" t="str">
        <f>IF(ISERROR(MATCH(NW$1,'CSC Mitre'!BY$1:BY$220,0)),"",VLOOKUP(NW$1,'Tactic Recode'!$A$1:$B$547,2,FALSE))</f>
        <v/>
      </c>
      <c r="NX78" t="str">
        <f>IF(ISERROR(MATCH(NX$1,'CSC Mitre'!BY$1:BY$220,0)),"",VLOOKUP(NX$1,'Tactic Recode'!$A$1:$B$547,2,FALSE))</f>
        <v/>
      </c>
      <c r="NY78" t="str">
        <f>IF(ISERROR(MATCH(NY$1,'CSC Mitre'!BY$1:BY$220,0)),"",VLOOKUP(NY$1,'Tactic Recode'!$A$1:$B$547,2,FALSE))</f>
        <v/>
      </c>
      <c r="NZ78" t="str">
        <f>IF(ISERROR(MATCH(NZ$1,'CSC Mitre'!BY$1:BY$220,0)),"",VLOOKUP(NZ$1,'Tactic Recode'!$A$1:$B$547,2,FALSE))</f>
        <v/>
      </c>
      <c r="OA78" t="str">
        <f>IF(ISERROR(MATCH(OA$1,'CSC Mitre'!BY$1:BY$220,0)),"",VLOOKUP(OA$1,'Tactic Recode'!$A$1:$B$547,2,FALSE))</f>
        <v/>
      </c>
      <c r="OB78" t="str">
        <f>IF(ISERROR(MATCH(OB$1,'CSC Mitre'!BY$1:BY$220,0)),"",VLOOKUP(OB$1,'Tactic Recode'!$A$1:$B$547,2,FALSE))</f>
        <v/>
      </c>
      <c r="OC78" t="str">
        <f>IF(ISERROR(MATCH(OC$1,'CSC Mitre'!BY$1:BY$220,0)),"",VLOOKUP(OC$1,'Tactic Recode'!$A$1:$B$547,2,FALSE))</f>
        <v/>
      </c>
      <c r="OD78" t="str">
        <f>IF(ISERROR(MATCH(OD$1,'CSC Mitre'!BY$1:BY$220,0)),"",VLOOKUP(OD$1,'Tactic Recode'!$A$1:$B$547,2,FALSE))</f>
        <v/>
      </c>
      <c r="OE78" t="str">
        <f>IF(ISERROR(MATCH(OE$1,'CSC Mitre'!BY$1:BY$220,0)),"",VLOOKUP(OE$1,'Tactic Recode'!$A$1:$B$547,2,FALSE))</f>
        <v/>
      </c>
      <c r="OF78" t="str">
        <f>IF(ISERROR(MATCH(OF$1,'CSC Mitre'!BY$1:BY$220,0)),"",VLOOKUP(OF$1,'Tactic Recode'!$A$1:$B$547,2,FALSE))</f>
        <v/>
      </c>
      <c r="OG78" t="str">
        <f>IF(ISERROR(MATCH(OG$1,'CSC Mitre'!BY$1:BY$220,0)),"",VLOOKUP(OG$1,'Tactic Recode'!$A$1:$B$547,2,FALSE))</f>
        <v/>
      </c>
      <c r="OH78" t="str">
        <f>IF(ISERROR(MATCH(OH$1,'CSC Mitre'!BY$1:BY$220,0)),"",VLOOKUP(OH$1,'Tactic Recode'!$A$1:$B$547,2,FALSE))</f>
        <v/>
      </c>
      <c r="OI78" t="str">
        <f>IF(ISERROR(MATCH(OI$1,'CSC Mitre'!BY$1:BY$220,0)),"",VLOOKUP(OI$1,'Tactic Recode'!$A$1:$B$547,2,FALSE))</f>
        <v/>
      </c>
      <c r="OJ78" t="str">
        <f>IF(ISERROR(MATCH(OJ$1,'CSC Mitre'!BY$1:BY$220,0)),"",VLOOKUP(OJ$1,'Tactic Recode'!$A$1:$B$547,2,FALSE))</f>
        <v/>
      </c>
      <c r="OK78" t="str">
        <f>IF(ISERROR(MATCH(OK$1,'CSC Mitre'!BY$1:BY$220,0)),"",VLOOKUP(OK$1,'Tactic Recode'!$A$1:$B$547,2,FALSE))</f>
        <v/>
      </c>
      <c r="OL78" t="str">
        <f>IF(ISERROR(MATCH(OL$1,'CSC Mitre'!BY$1:BY$220,0)),"",VLOOKUP(OL$1,'Tactic Recode'!$A$1:$B$547,2,FALSE))</f>
        <v/>
      </c>
      <c r="OM78" t="str">
        <f>IF(ISERROR(MATCH(OM$1,'CSC Mitre'!BY$1:BY$220,0)),"",VLOOKUP(OM$1,'Tactic Recode'!$A$1:$B$547,2,FALSE))</f>
        <v/>
      </c>
      <c r="ON78" t="str">
        <f>IF(ISERROR(MATCH(ON$1,'CSC Mitre'!BY$1:BY$220,0)),"",VLOOKUP(ON$1,'Tactic Recode'!$A$1:$B$547,2,FALSE))</f>
        <v/>
      </c>
      <c r="OO78" t="str">
        <f>IF(ISERROR(MATCH(OO$1,'CSC Mitre'!BY$1:BY$220,0)),"",VLOOKUP(OO$1,'Tactic Recode'!$A$1:$B$547,2,FALSE))</f>
        <v/>
      </c>
      <c r="OP78" t="str">
        <f>IF(ISERROR(MATCH(OP$1,'CSC Mitre'!BY$1:BY$220,0)),"",VLOOKUP(OP$1,'Tactic Recode'!$A$1:$B$547,2,FALSE))</f>
        <v/>
      </c>
      <c r="OQ78" t="str">
        <f>IF(ISERROR(MATCH(OQ$1,'CSC Mitre'!BY$1:BY$220,0)),"",VLOOKUP(OQ$1,'Tactic Recode'!$A$1:$B$547,2,FALSE))</f>
        <v/>
      </c>
      <c r="OR78" t="str">
        <f>IF(ISERROR(MATCH(OR$1,'CSC Mitre'!BY$1:BY$220,0)),"",VLOOKUP(OR$1,'Tactic Recode'!$A$1:$B$547,2,FALSE))</f>
        <v/>
      </c>
      <c r="OS78" t="str">
        <f>IF(ISERROR(MATCH(OS$1,'CSC Mitre'!BY$1:BY$220,0)),"",VLOOKUP(OS$1,'Tactic Recode'!$A$1:$B$547,2,FALSE))</f>
        <v/>
      </c>
      <c r="OT78" t="str">
        <f>IF(ISERROR(MATCH(OT$1,'CSC Mitre'!BY$1:BY$220,0)),"",VLOOKUP(OT$1,'Tactic Recode'!$A$1:$B$547,2,FALSE))</f>
        <v/>
      </c>
      <c r="OU78" t="str">
        <f>IF(ISERROR(MATCH(OU$1,'CSC Mitre'!BY$1:BY$220,0)),"",VLOOKUP(OU$1,'Tactic Recode'!$A$1:$B$547,2,FALSE))</f>
        <v/>
      </c>
      <c r="OV78" t="str">
        <f>IF(ISERROR(MATCH(OV$1,'CSC Mitre'!BY$1:BY$220,0)),"",VLOOKUP(OV$1,'Tactic Recode'!$A$1:$B$547,2,FALSE))</f>
        <v/>
      </c>
      <c r="OW78" t="str">
        <f>IF(ISERROR(MATCH(OW$1,'CSC Mitre'!BY$1:BY$220,0)),"",VLOOKUP(OW$1,'Tactic Recode'!$A$1:$B$547,2,FALSE))</f>
        <v/>
      </c>
      <c r="OX78" t="str">
        <f>IF(ISERROR(MATCH(OX$1,'CSC Mitre'!BY$1:BY$220,0)),"",VLOOKUP(OX$1,'Tactic Recode'!$A$1:$B$547,2,FALSE))</f>
        <v>Initial Access</v>
      </c>
      <c r="OY78" t="str">
        <f>IF(ISERROR(MATCH(OY$1,'CSC Mitre'!BY$1:BY$220,0)),"",VLOOKUP(OY$1,'Tactic Recode'!$A$1:$B$547,2,FALSE))</f>
        <v>Initial Access</v>
      </c>
      <c r="OZ78" t="str">
        <f>IF(ISERROR(MATCH(OZ$1,'CSC Mitre'!BY$1:BY$220,0)),"",VLOOKUP(OZ$1,'Tactic Recode'!$A$1:$B$547,2,FALSE))</f>
        <v/>
      </c>
      <c r="PA78" t="str">
        <f>IF(ISERROR(MATCH(PA$1,'CSC Mitre'!BY$1:BY$220,0)),"",VLOOKUP(PA$1,'Tactic Recode'!$A$1:$B$547,2,FALSE))</f>
        <v/>
      </c>
      <c r="PB78" t="str">
        <f>IF(ISERROR(MATCH(PB$1,'CSC Mitre'!BY$1:BY$220,0)),"",VLOOKUP(PB$1,'Tactic Recode'!$A$1:$B$547,2,FALSE))</f>
        <v/>
      </c>
      <c r="PC78" t="str">
        <f>IF(ISERROR(MATCH(PC$1,'CSC Mitre'!BY$1:BY$220,0)),"",VLOOKUP(PC$1,'Tactic Recode'!$A$1:$B$547,2,FALSE))</f>
        <v/>
      </c>
      <c r="PD78" t="str">
        <f>IF(ISERROR(MATCH(PD$1,'CSC Mitre'!BY$1:BY$220,0)),"",VLOOKUP(PD$1,'Tactic Recode'!$A$1:$B$547,2,FALSE))</f>
        <v/>
      </c>
      <c r="PE78" t="str">
        <f>IF(ISERROR(MATCH(PE$1,'CSC Mitre'!BY$1:BY$220,0)),"",VLOOKUP(PE$1,'Tactic Recode'!$A$1:$B$547,2,FALSE))</f>
        <v/>
      </c>
      <c r="PF78" t="str">
        <f>IF(ISERROR(MATCH(PF$1,'CSC Mitre'!BY$1:BY$220,0)),"",VLOOKUP(PF$1,'Tactic Recode'!$A$1:$B$547,2,FALSE))</f>
        <v/>
      </c>
      <c r="PG78" t="str">
        <f>IF(ISERROR(MATCH(PG$1,'CSC Mitre'!BY$1:BY$220,0)),"",VLOOKUP(PG$1,'Tactic Recode'!$A$1:$B$547,2,FALSE))</f>
        <v/>
      </c>
      <c r="PH78" t="str">
        <f>IF(ISERROR(MATCH(PH$1,'CSC Mitre'!BY$1:BY$220,0)),"",VLOOKUP(PH$1,'Tactic Recode'!$A$1:$B$547,2,FALSE))</f>
        <v/>
      </c>
      <c r="PI78" t="str">
        <f>IF(ISERROR(MATCH(PI$1,'CSC Mitre'!BY$1:BY$220,0)),"",VLOOKUP(PI$1,'Tactic Recode'!$A$1:$B$547,2,FALSE))</f>
        <v/>
      </c>
      <c r="PJ78" t="str">
        <f>IF(ISERROR(MATCH(PJ$1,'CSC Mitre'!BY$1:BY$220,0)),"",VLOOKUP(PJ$1,'Tactic Recode'!$A$1:$B$547,2,FALSE))</f>
        <v/>
      </c>
      <c r="PK78" t="str">
        <f>IF(ISERROR(MATCH(PK$1,'CSC Mitre'!BY$1:BY$220,0)),"",VLOOKUP(PK$1,'Tactic Recode'!$A$1:$B$547,2,FALSE))</f>
        <v/>
      </c>
      <c r="PL78" t="str">
        <f>IF(ISERROR(MATCH(PL$1,'CSC Mitre'!BY$1:BY$220,0)),"",VLOOKUP(PL$1,'Tactic Recode'!$A$1:$B$547,2,FALSE))</f>
        <v/>
      </c>
      <c r="PM78" t="str">
        <f>IF(ISERROR(MATCH(PM$1,'CSC Mitre'!BY$1:BY$220,0)),"",VLOOKUP(PM$1,'Tactic Recode'!$A$1:$B$547,2,FALSE))</f>
        <v/>
      </c>
      <c r="PN78" t="str">
        <f>IF(ISERROR(MATCH(PN$1,'CSC Mitre'!BY$1:BY$220,0)),"",VLOOKUP(PN$1,'Tactic Recode'!$A$1:$B$547,2,FALSE))</f>
        <v/>
      </c>
      <c r="PO78" t="str">
        <f>IF(ISERROR(MATCH(PO$1,'CSC Mitre'!BY$1:BY$220,0)),"",VLOOKUP(PO$1,'Tactic Recode'!$A$1:$B$547,2,FALSE))</f>
        <v/>
      </c>
      <c r="PP78" t="str">
        <f>IF(ISERROR(MATCH(PP$1,'CSC Mitre'!BY$1:BY$220,0)),"",VLOOKUP(PP$1,'Tactic Recode'!$A$1:$B$547,2,FALSE))</f>
        <v/>
      </c>
      <c r="PQ78" t="str">
        <f>IF(ISERROR(MATCH(PQ$1,'CSC Mitre'!BY$1:BY$220,0)),"",VLOOKUP(PQ$1,'Tactic Recode'!$A$1:$B$547,2,FALSE))</f>
        <v/>
      </c>
      <c r="PR78" t="str">
        <f>IF(ISERROR(MATCH(PR$1,'CSC Mitre'!BY$1:BY$220,0)),"",VLOOKUP(PR$1,'Tactic Recode'!$A$1:$B$547,2,FALSE))</f>
        <v/>
      </c>
      <c r="PS78" t="str">
        <f>IF(ISERROR(MATCH(PS$1,'CSC Mitre'!BY$1:BY$220,0)),"",VLOOKUP(PS$1,'Tactic Recode'!$A$1:$B$547,2,FALSE))</f>
        <v/>
      </c>
      <c r="PT78" t="str">
        <f>IF(ISERROR(MATCH(PT$1,'CSC Mitre'!BY$1:BY$220,0)),"",VLOOKUP(PT$1,'Tactic Recode'!$A$1:$B$547,2,FALSE))</f>
        <v/>
      </c>
      <c r="PU78" t="str">
        <f>IF(ISERROR(MATCH(PU$1,'CSC Mitre'!BY$1:BY$220,0)),"",VLOOKUP(PU$1,'Tactic Recode'!$A$1:$B$547,2,FALSE))</f>
        <v/>
      </c>
      <c r="PV78" t="str">
        <f>IF(ISERROR(MATCH(PV$1,'CSC Mitre'!BY$1:BY$220,0)),"",VLOOKUP(PV$1,'Tactic Recode'!$A$1:$B$547,2,FALSE))</f>
        <v/>
      </c>
      <c r="PW78" t="str">
        <f>IF(ISERROR(MATCH(PW$1,'CSC Mitre'!BY$1:BY$220,0)),"",VLOOKUP(PW$1,'Tactic Recode'!$A$1:$B$547,2,FALSE))</f>
        <v/>
      </c>
      <c r="PX78" t="str">
        <f>IF(ISERROR(MATCH(PX$1,'CSC Mitre'!BY$1:BY$220,0)),"",VLOOKUP(PX$1,'Tactic Recode'!$A$1:$B$547,2,FALSE))</f>
        <v/>
      </c>
      <c r="PY78" t="str">
        <f>IF(ISERROR(MATCH(PY$1,'CSC Mitre'!BY$1:BY$220,0)),"",VLOOKUP(PY$1,'Tactic Recode'!$A$1:$B$547,2,FALSE))</f>
        <v/>
      </c>
      <c r="PZ78" t="str">
        <f>IF(ISERROR(MATCH(PZ$1,'CSC Mitre'!BY$1:BY$220,0)),"",VLOOKUP(PZ$1,'Tactic Recode'!$A$1:$B$547,2,FALSE))</f>
        <v/>
      </c>
      <c r="QA78" t="str">
        <f>IF(ISERROR(MATCH(QA$1,'CSC Mitre'!BY$1:BY$220,0)),"",VLOOKUP(QA$1,'Tactic Recode'!$A$1:$B$547,2,FALSE))</f>
        <v/>
      </c>
      <c r="QB78" t="str">
        <f>IF(ISERROR(MATCH(QB$1,'CSC Mitre'!BY$1:BY$220,0)),"",VLOOKUP(QB$1,'Tactic Recode'!$A$1:$B$547,2,FALSE))</f>
        <v/>
      </c>
      <c r="QC78" t="str">
        <f>IF(ISERROR(MATCH(QC$1,'CSC Mitre'!BY$1:BY$220,0)),"",VLOOKUP(QC$1,'Tactic Recode'!$A$1:$B$547,2,FALSE))</f>
        <v/>
      </c>
      <c r="QD78" t="str">
        <f>IF(ISERROR(MATCH(QD$1,'CSC Mitre'!BY$1:BY$220,0)),"",VLOOKUP(QD$1,'Tactic Recode'!$A$1:$B$547,2,FALSE))</f>
        <v/>
      </c>
      <c r="QE78" t="str">
        <f>IF(ISERROR(MATCH(QE$1,'CSC Mitre'!BY$1:BY$220,0)),"",VLOOKUP(QE$1,'Tactic Recode'!$A$1:$B$547,2,FALSE))</f>
        <v/>
      </c>
      <c r="QF78" t="str">
        <f>IF(ISERROR(MATCH(QF$1,'CSC Mitre'!BY$1:BY$220,0)),"",VLOOKUP(QF$1,'Tactic Recode'!$A$1:$B$547,2,FALSE))</f>
        <v/>
      </c>
      <c r="QG78" t="str">
        <f>IF(ISERROR(MATCH(QG$1,'CSC Mitre'!BY$1:BY$220,0)),"",VLOOKUP(QG$1,'Tactic Recode'!$A$1:$B$547,2,FALSE))</f>
        <v/>
      </c>
      <c r="QH78" t="str">
        <f>IF(ISERROR(MATCH(QH$1,'CSC Mitre'!BY$1:BY$220,0)),"",VLOOKUP(QH$1,'Tactic Recode'!$A$1:$B$547,2,FALSE))</f>
        <v/>
      </c>
      <c r="QI78" t="str">
        <f>IF(ISERROR(MATCH(QI$1,'CSC Mitre'!BY$1:BY$220,0)),"",VLOOKUP(QI$1,'Tactic Recode'!$A$1:$B$547,2,FALSE))</f>
        <v/>
      </c>
      <c r="QJ78" t="str">
        <f>IF(ISERROR(MATCH(QJ$1,'CSC Mitre'!BY$1:BY$220,0)),"",VLOOKUP(QJ$1,'Tactic Recode'!$A$1:$B$547,2,FALSE))</f>
        <v/>
      </c>
      <c r="QK78" t="str">
        <f>IF(ISERROR(MATCH(QK$1,'CSC Mitre'!BY$1:BY$220,0)),"",VLOOKUP(QK$1,'Tactic Recode'!$A$1:$B$547,2,FALSE))</f>
        <v/>
      </c>
      <c r="QL78" t="str">
        <f>IF(ISERROR(MATCH(QL$1,'CSC Mitre'!BY$1:BY$220,0)),"",VLOOKUP(QL$1,'Tactic Recode'!$A$1:$B$547,2,FALSE))</f>
        <v/>
      </c>
      <c r="QM78" t="str">
        <f>IF(ISERROR(MATCH(QM$1,'CSC Mitre'!BY$1:BY$220,0)),"",VLOOKUP(QM$1,'Tactic Recode'!$A$1:$B$547,2,FALSE))</f>
        <v/>
      </c>
      <c r="QN78" t="str">
        <f>IF(ISERROR(MATCH(QN$1,'CSC Mitre'!BY$1:BY$220,0)),"",VLOOKUP(QN$1,'Tactic Recode'!$A$1:$B$547,2,FALSE))</f>
        <v/>
      </c>
      <c r="QO78" t="str">
        <f>IF(ISERROR(MATCH(QO$1,'CSC Mitre'!BY$1:BY$220,0)),"",VLOOKUP(QO$1,'Tactic Recode'!$A$1:$B$547,2,FALSE))</f>
        <v/>
      </c>
      <c r="QP78" t="str">
        <f>IF(ISERROR(MATCH(QP$1,'CSC Mitre'!BY$1:BY$220,0)),"",VLOOKUP(QP$1,'Tactic Recode'!$A$1:$B$547,2,FALSE))</f>
        <v/>
      </c>
      <c r="QQ78" t="str">
        <f>IF(ISERROR(MATCH(QQ$1,'CSC Mitre'!BY$1:BY$220,0)),"",VLOOKUP(QQ$1,'Tactic Recode'!$A$1:$B$547,2,FALSE))</f>
        <v/>
      </c>
      <c r="QR78" t="str">
        <f>IF(ISERROR(MATCH(QR$1,'CSC Mitre'!BY$1:BY$220,0)),"",VLOOKUP(QR$1,'Tactic Recode'!$A$1:$B$547,2,FALSE))</f>
        <v/>
      </c>
      <c r="QS78" t="str">
        <f>IF(ISERROR(MATCH(QS$1,'CSC Mitre'!BY$1:BY$220,0)),"",VLOOKUP(QS$1,'Tactic Recode'!$A$1:$B$547,2,FALSE))</f>
        <v/>
      </c>
      <c r="QT78" t="str">
        <f>IF(ISERROR(MATCH(QT$1,'CSC Mitre'!BY$1:BY$220,0)),"",VLOOKUP(QT$1,'Tactic Recode'!$A$1:$B$547,2,FALSE))</f>
        <v/>
      </c>
      <c r="QU78" t="str">
        <f>IF(ISERROR(MATCH(QU$1,'CSC Mitre'!BY$1:BY$220,0)),"",VLOOKUP(QU$1,'Tactic Recode'!$A$1:$B$547,2,FALSE))</f>
        <v/>
      </c>
      <c r="QV78" t="str">
        <f>IF(ISERROR(MATCH(QV$1,'CSC Mitre'!BY$1:BY$220,0)),"",VLOOKUP(QV$1,'Tactic Recode'!$A$1:$B$547,2,FALSE))</f>
        <v/>
      </c>
      <c r="QW78" t="str">
        <f>IF(ISERROR(MATCH(QW$1,'CSC Mitre'!BY$1:BY$220,0)),"",VLOOKUP(QW$1,'Tactic Recode'!$A$1:$B$547,2,FALSE))</f>
        <v/>
      </c>
      <c r="QX78" t="str">
        <f>IF(ISERROR(MATCH(QX$1,'CSC Mitre'!BY$1:BY$220,0)),"",VLOOKUP(QX$1,'Tactic Recode'!$A$1:$B$547,2,FALSE))</f>
        <v/>
      </c>
      <c r="QY78" t="str">
        <f>IF(ISERROR(MATCH(QY$1,'CSC Mitre'!BY$1:BY$220,0)),"",VLOOKUP(QY$1,'Tactic Recode'!$A$1:$B$547,2,FALSE))</f>
        <v/>
      </c>
      <c r="QZ78" t="str">
        <f>IF(ISERROR(MATCH(QZ$1,'CSC Mitre'!BY$1:BY$220,0)),"",VLOOKUP(QZ$1,'Tactic Recode'!$A$1:$B$547,2,FALSE))</f>
        <v/>
      </c>
      <c r="RA78" t="str">
        <f>IF(ISERROR(MATCH(RA$1,'CSC Mitre'!BY$1:BY$220,0)),"",VLOOKUP(RA$1,'Tactic Recode'!$A$1:$B$547,2,FALSE))</f>
        <v/>
      </c>
      <c r="RB78" t="str">
        <f>IF(ISERROR(MATCH(RB$1,'CSC Mitre'!BY$1:BY$220,0)),"",VLOOKUP(RB$1,'Tactic Recode'!$A$1:$B$547,2,FALSE))</f>
        <v/>
      </c>
      <c r="RC78" t="str">
        <f>IF(ISERROR(MATCH(RC$1,'CSC Mitre'!BY$1:BY$220,0)),"",VLOOKUP(RC$1,'Tactic Recode'!$A$1:$B$547,2,FALSE))</f>
        <v/>
      </c>
      <c r="RD78" t="str">
        <f>IF(ISERROR(MATCH(RD$1,'CSC Mitre'!BY$1:BY$220,0)),"",VLOOKUP(RD$1,'Tactic Recode'!$A$1:$B$547,2,FALSE))</f>
        <v/>
      </c>
      <c r="RE78" t="str">
        <f>IF(ISERROR(MATCH(RE$1,'CSC Mitre'!BY$1:BY$220,0)),"",VLOOKUP(RE$1,'Tactic Recode'!$A$1:$B$547,2,FALSE))</f>
        <v/>
      </c>
      <c r="RF78" t="str">
        <f>IF(ISERROR(MATCH(RF$1,'CSC Mitre'!BY$1:BY$220,0)),"",VLOOKUP(RF$1,'Tactic Recode'!$A$1:$B$547,2,FALSE))</f>
        <v/>
      </c>
      <c r="RG78" t="str">
        <f>IF(ISERROR(MATCH(RG$1,'CSC Mitre'!BY$1:BY$220,0)),"",VLOOKUP(RG$1,'Tactic Recode'!$A$1:$B$547,2,FALSE))</f>
        <v/>
      </c>
      <c r="RH78" t="str">
        <f>IF(ISERROR(MATCH(RH$1,'CSC Mitre'!BY$1:BY$220,0)),"",VLOOKUP(RH$1,'Tactic Recode'!$A$1:$B$547,2,FALSE))</f>
        <v/>
      </c>
      <c r="RI78" t="str">
        <f>IF(ISERROR(MATCH(RI$1,'CSC Mitre'!BY$1:BY$220,0)),"",VLOOKUP(RI$1,'Tactic Recode'!$A$1:$B$547,2,FALSE))</f>
        <v/>
      </c>
      <c r="RJ78" t="str">
        <f>IF(ISERROR(MATCH(RJ$1,'CSC Mitre'!BY$1:BY$220,0)),"",VLOOKUP(RJ$1,'Tactic Recode'!$A$1:$B$547,2,FALSE))</f>
        <v/>
      </c>
      <c r="RK78" t="str">
        <f>IF(ISERROR(MATCH(RK$1,'CSC Mitre'!BY$1:BY$220,0)),"",VLOOKUP(RK$1,'Tactic Recode'!$A$1:$B$547,2,FALSE))</f>
        <v/>
      </c>
      <c r="RL78" t="str">
        <f>IF(ISERROR(MATCH(RL$1,'CSC Mitre'!BY$1:BY$220,0)),"",VLOOKUP(RL$1,'Tactic Recode'!$A$1:$B$547,2,FALSE))</f>
        <v/>
      </c>
      <c r="RM78" t="str">
        <f>IF(ISERROR(MATCH(RM$1,'CSC Mitre'!BY$1:BY$220,0)),"",VLOOKUP(RM$1,'Tactic Recode'!$A$1:$B$547,2,FALSE))</f>
        <v/>
      </c>
      <c r="RN78" t="str">
        <f>IF(ISERROR(MATCH(RN$1,'CSC Mitre'!BY$1:BY$220,0)),"",VLOOKUP(RN$1,'Tactic Recode'!$A$1:$B$547,2,FALSE))</f>
        <v/>
      </c>
      <c r="RO78" t="str">
        <f>IF(ISERROR(MATCH(RO$1,'CSC Mitre'!BY$1:BY$220,0)),"",VLOOKUP(RO$1,'Tactic Recode'!$A$1:$B$547,2,FALSE))</f>
        <v/>
      </c>
      <c r="RP78" t="str">
        <f>IF(ISERROR(MATCH(RP$1,'CSC Mitre'!BY$1:BY$220,0)),"",VLOOKUP(RP$1,'Tactic Recode'!$A$1:$B$547,2,FALSE))</f>
        <v/>
      </c>
      <c r="RQ78" t="str">
        <f>IF(ISERROR(MATCH(RQ$1,'CSC Mitre'!BY$1:BY$220,0)),"",VLOOKUP(RQ$1,'Tactic Recode'!$A$1:$B$547,2,FALSE))</f>
        <v/>
      </c>
      <c r="RR78" t="str">
        <f>IF(ISERROR(MATCH(RR$1,'CSC Mitre'!BY$1:BY$220,0)),"",VLOOKUP(RR$1,'Tactic Recode'!$A$1:$B$547,2,FALSE))</f>
        <v/>
      </c>
      <c r="RS78" t="str">
        <f>IF(ISERROR(MATCH(RS$1,'CSC Mitre'!BY$1:BY$220,0)),"",VLOOKUP(RS$1,'Tactic Recode'!$A$1:$B$547,2,FALSE))</f>
        <v/>
      </c>
      <c r="RT78" t="str">
        <f>IF(ISERROR(MATCH(RT$1,'CSC Mitre'!BY$1:BY$220,0)),"",VLOOKUP(RT$1,'Tactic Recode'!$A$1:$B$547,2,FALSE))</f>
        <v/>
      </c>
      <c r="RU78" t="str">
        <f>IF(ISERROR(MATCH(RU$1,'CSC Mitre'!BY$1:BY$220,0)),"",VLOOKUP(RU$1,'Tactic Recode'!$A$1:$B$547,2,FALSE))</f>
        <v/>
      </c>
      <c r="RV78" t="str">
        <f>IF(ISERROR(MATCH(RV$1,'CSC Mitre'!BY$1:BY$220,0)),"",VLOOKUP(RV$1,'Tactic Recode'!$A$1:$B$547,2,FALSE))</f>
        <v/>
      </c>
      <c r="RW78" t="str">
        <f>IF(ISERROR(MATCH(RW$1,'CSC Mitre'!BY$1:BY$220,0)),"",VLOOKUP(RW$1,'Tactic Recode'!$A$1:$B$547,2,FALSE))</f>
        <v/>
      </c>
      <c r="RX78" t="str">
        <f>IF(ISERROR(MATCH(RX$1,'CSC Mitre'!BY$1:BY$220,0)),"",VLOOKUP(RX$1,'Tactic Recode'!$A$1:$B$547,2,FALSE))</f>
        <v/>
      </c>
      <c r="RY78" t="str">
        <f>IF(ISERROR(MATCH(RY$1,'CSC Mitre'!BY$1:BY$220,0)),"",VLOOKUP(RY$1,'Tactic Recode'!$A$1:$B$547,2,FALSE))</f>
        <v/>
      </c>
      <c r="RZ78" t="str">
        <f>IF(ISERROR(MATCH(RZ$1,'CSC Mitre'!BY$1:BY$220,0)),"",VLOOKUP(RZ$1,'Tactic Recode'!$A$1:$B$547,2,FALSE))</f>
        <v/>
      </c>
      <c r="SA78" t="str">
        <f>IF(ISERROR(MATCH(SA$1,'CSC Mitre'!BY$1:BY$220,0)),"",VLOOKUP(SA$1,'Tactic Recode'!$A$1:$B$547,2,FALSE))</f>
        <v/>
      </c>
      <c r="SB78" t="str">
        <f>IF(ISERROR(MATCH(SB$1,'CSC Mitre'!BY$1:BY$220,0)),"",VLOOKUP(SB$1,'Tactic Recode'!$A$1:$B$547,2,FALSE))</f>
        <v/>
      </c>
      <c r="SC78" t="str">
        <f>IF(ISERROR(MATCH(SC$1,'CSC Mitre'!BY$1:BY$220,0)),"",VLOOKUP(SC$1,'Tactic Recode'!$A$1:$B$547,2,FALSE))</f>
        <v/>
      </c>
      <c r="SD78" t="str">
        <f>IF(ISERROR(MATCH(SD$1,'CSC Mitre'!BY$1:BY$220,0)),"",VLOOKUP(SD$1,'Tactic Recode'!$A$1:$B$547,2,FALSE))</f>
        <v/>
      </c>
      <c r="SE78" t="str">
        <f>IF(ISERROR(MATCH(SE$1,'CSC Mitre'!BY$1:BY$220,0)),"",VLOOKUP(SE$1,'Tactic Recode'!$A$1:$B$547,2,FALSE))</f>
        <v/>
      </c>
      <c r="SF78" t="str">
        <f>IF(ISERROR(MATCH(SF$1,'CSC Mitre'!BY$1:BY$220,0)),"",VLOOKUP(SF$1,'Tactic Recode'!$A$1:$B$547,2,FALSE))</f>
        <v/>
      </c>
      <c r="SG78" t="str">
        <f>IF(ISERROR(MATCH(SG$1,'CSC Mitre'!BY$1:BY$220,0)),"",VLOOKUP(SG$1,'Tactic Recode'!$A$1:$B$547,2,FALSE))</f>
        <v/>
      </c>
      <c r="SH78" t="str">
        <f>IF(ISERROR(MATCH(SH$1,'CSC Mitre'!BY$1:BY$220,0)),"",VLOOKUP(SH$1,'Tactic Recode'!$A$1:$B$547,2,FALSE))</f>
        <v/>
      </c>
      <c r="SI78" t="str">
        <f>IF(ISERROR(MATCH(SI$1,'CSC Mitre'!BY$1:BY$220,0)),"",VLOOKUP(SI$1,'Tactic Recode'!$A$1:$B$547,2,FALSE))</f>
        <v/>
      </c>
      <c r="SJ78" t="str">
        <f>IF(ISERROR(MATCH(SJ$1,'CSC Mitre'!BY$1:BY$220,0)),"",VLOOKUP(SJ$1,'Tactic Recode'!$A$1:$B$547,2,FALSE))</f>
        <v/>
      </c>
      <c r="SK78" t="str">
        <f>IF(ISERROR(MATCH(SK$1,'CSC Mitre'!BY$1:BY$220,0)),"",VLOOKUP(SK$1,'Tactic Recode'!$A$1:$B$547,2,FALSE))</f>
        <v/>
      </c>
      <c r="SL78" t="str">
        <f>IF(ISERROR(MATCH(SL$1,'CSC Mitre'!BY$1:BY$220,0)),"",VLOOKUP(SL$1,'Tactic Recode'!$A$1:$B$547,2,FALSE))</f>
        <v/>
      </c>
      <c r="SM78" t="str">
        <f>IF(ISERROR(MATCH(SM$1,'CSC Mitre'!BY$1:BY$220,0)),"",VLOOKUP(SM$1,'Tactic Recode'!$A$1:$B$547,2,FALSE))</f>
        <v/>
      </c>
      <c r="SN78" t="str">
        <f>IF(ISERROR(MATCH(SN$1,'CSC Mitre'!BY$1:BY$220,0)),"",VLOOKUP(SN$1,'Tactic Recode'!$A$1:$B$547,2,FALSE))</f>
        <v/>
      </c>
      <c r="SO78" t="str">
        <f>IF(ISERROR(MATCH(SO$1,'CSC Mitre'!BY$1:BY$220,0)),"",VLOOKUP(SO$1,'Tactic Recode'!$A$1:$B$547,2,FALSE))</f>
        <v/>
      </c>
      <c r="SP78" t="str">
        <f>IF(ISERROR(MATCH(SP$1,'CSC Mitre'!BY$1:BY$220,0)),"",VLOOKUP(SP$1,'Tactic Recode'!$A$1:$B$547,2,FALSE))</f>
        <v/>
      </c>
      <c r="SQ78" t="str">
        <f>IF(ISERROR(MATCH(SQ$1,'CSC Mitre'!BY$1:BY$220,0)),"",VLOOKUP(SQ$1,'Tactic Recode'!$A$1:$B$547,2,FALSE))</f>
        <v/>
      </c>
      <c r="SR78" t="str">
        <f>IF(ISERROR(MATCH(SR$1,'CSC Mitre'!BY$1:BY$220,0)),"",VLOOKUP(SR$1,'Tactic Recode'!$A$1:$B$547,2,FALSE))</f>
        <v/>
      </c>
      <c r="SS78" t="str">
        <f>IF(ISERROR(MATCH(SS$1,'CSC Mitre'!BY$1:BY$220,0)),"",VLOOKUP(SS$1,'Tactic Recode'!$A$1:$B$547,2,FALSE))</f>
        <v/>
      </c>
      <c r="ST78" t="str">
        <f>IF(ISERROR(MATCH(ST$1,'CSC Mitre'!BY$1:BY$220,0)),"",VLOOKUP(ST$1,'Tactic Recode'!$A$1:$B$547,2,FALSE))</f>
        <v/>
      </c>
      <c r="SU78" t="str">
        <f>IF(ISERROR(MATCH(SU$1,'CSC Mitre'!BY$1:BY$220,0)),"",VLOOKUP(SU$1,'Tactic Recode'!$A$1:$B$547,2,FALSE))</f>
        <v/>
      </c>
      <c r="SV78" t="str">
        <f>IF(ISERROR(MATCH(SV$1,'CSC Mitre'!BY$1:BY$220,0)),"",VLOOKUP(SV$1,'Tactic Recode'!$A$1:$B$547,2,FALSE))</f>
        <v/>
      </c>
      <c r="SW78" t="str">
        <f>IF(ISERROR(MATCH(SW$1,'CSC Mitre'!BY$1:BY$220,0)),"",VLOOKUP(SW$1,'Tactic Recode'!$A$1:$B$547,2,FALSE))</f>
        <v/>
      </c>
      <c r="SX78" t="str">
        <f>IF(ISERROR(MATCH(SX$1,'CSC Mitre'!BY$1:BY$220,0)),"",VLOOKUP(SX$1,'Tactic Recode'!$A$1:$B$547,2,FALSE))</f>
        <v/>
      </c>
      <c r="SY78" t="str">
        <f>IF(ISERROR(MATCH(SY$1,'CSC Mitre'!BY$1:BY$220,0)),"",VLOOKUP(SY$1,'Tactic Recode'!$A$1:$B$547,2,FALSE))</f>
        <v/>
      </c>
      <c r="SZ78" t="str">
        <f>IF(ISERROR(MATCH(SZ$1,'CSC Mitre'!BY$1:BY$220,0)),"",VLOOKUP(SZ$1,'Tactic Recode'!$A$1:$B$547,2,FALSE))</f>
        <v/>
      </c>
      <c r="TA78" t="str">
        <f>IF(ISERROR(MATCH(TA$1,'CSC Mitre'!BY$1:BY$220,0)),"",VLOOKUP(TA$1,'Tactic Recode'!$A$1:$B$547,2,FALSE))</f>
        <v/>
      </c>
      <c r="TB78" t="str">
        <f>IF(ISERROR(MATCH(TB$1,'CSC Mitre'!BY$1:BY$220,0)),"",VLOOKUP(TB$1,'Tactic Recode'!$A$1:$B$547,2,FALSE))</f>
        <v/>
      </c>
      <c r="TC78" t="str">
        <f>IF(ISERROR(MATCH(TC$1,'CSC Mitre'!BY$1:BY$220,0)),"",VLOOKUP(TC$1,'Tactic Recode'!$A$1:$B$547,2,FALSE))</f>
        <v/>
      </c>
      <c r="TD78" t="str">
        <f>IF(ISERROR(MATCH(TD$1,'CSC Mitre'!BY$1:BY$220,0)),"",VLOOKUP(TD$1,'Tactic Recode'!$A$1:$B$547,2,FALSE))</f>
        <v/>
      </c>
      <c r="TE78" t="str">
        <f>IF(ISERROR(MATCH(TE$1,'CSC Mitre'!BY$1:BY$220,0)),"",VLOOKUP(TE$1,'Tactic Recode'!$A$1:$B$547,2,FALSE))</f>
        <v/>
      </c>
      <c r="TF78" t="str">
        <f>IF(ISERROR(MATCH(TF$1,'CSC Mitre'!BY$1:BY$220,0)),"",VLOOKUP(TF$1,'Tactic Recode'!$A$1:$B$547,2,FALSE))</f>
        <v/>
      </c>
      <c r="TG78" t="str">
        <f>IF(ISERROR(MATCH(TG$1,'CSC Mitre'!BY$1:BY$220,0)),"",VLOOKUP(TG$1,'Tactic Recode'!$A$1:$B$547,2,FALSE))</f>
        <v/>
      </c>
      <c r="TH78" t="str">
        <f>IF(ISERROR(MATCH(TH$1,'CSC Mitre'!BY$1:BY$220,0)),"",VLOOKUP(TH$1,'Tactic Recode'!$A$1:$B$547,2,FALSE))</f>
        <v/>
      </c>
      <c r="TI78" t="str">
        <f>IF(ISERROR(MATCH(TI$1,'CSC Mitre'!BY$1:BY$220,0)),"",VLOOKUP(TI$1,'Tactic Recode'!$A$1:$B$547,2,FALSE))</f>
        <v/>
      </c>
      <c r="TJ78" t="str">
        <f>IF(ISERROR(MATCH(TJ$1,'CSC Mitre'!BY$1:BY$220,0)),"",VLOOKUP(TJ$1,'Tactic Recode'!$A$1:$B$547,2,FALSE))</f>
        <v/>
      </c>
      <c r="TK78" t="str">
        <f>IF(ISERROR(MATCH(TK$1,'CSC Mitre'!BY$1:BY$220,0)),"",VLOOKUP(TK$1,'Tactic Recode'!$A$1:$B$547,2,FALSE))</f>
        <v/>
      </c>
      <c r="TL78" t="str">
        <f>IF(ISERROR(MATCH(TL$1,'CSC Mitre'!BY$1:BY$220,0)),"",VLOOKUP(TL$1,'Tactic Recode'!$A$1:$B$547,2,FALSE))</f>
        <v/>
      </c>
      <c r="TM78" t="str">
        <f>IF(ISERROR(MATCH(TM$1,'CSC Mitre'!BY$1:BY$220,0)),"",VLOOKUP(TM$1,'Tactic Recode'!$A$1:$B$547,2,FALSE))</f>
        <v/>
      </c>
      <c r="TN78" t="str">
        <f>IF(ISERROR(MATCH(TN$1,'CSC Mitre'!BY$1:BY$220,0)),"",VLOOKUP(TN$1,'Tactic Recode'!$A$1:$B$547,2,FALSE))</f>
        <v/>
      </c>
      <c r="TO78" t="str">
        <f>IF(ISERROR(MATCH(TO$1,'CSC Mitre'!BY$1:BY$220,0)),"",VLOOKUP(TO$1,'Tactic Recode'!$A$1:$B$547,2,FALSE))</f>
        <v/>
      </c>
      <c r="TP78" t="str">
        <f>IF(ISERROR(MATCH(TP$1,'CSC Mitre'!BY$1:BY$220,0)),"",VLOOKUP(TP$1,'Tactic Recode'!$A$1:$B$547,2,FALSE))</f>
        <v/>
      </c>
      <c r="TQ78" t="str">
        <f>IF(ISERROR(MATCH(TQ$1,'CSC Mitre'!BY$1:BY$220,0)),"",VLOOKUP(TQ$1,'Tactic Recode'!$A$1:$B$547,2,FALSE))</f>
        <v/>
      </c>
      <c r="TR78" t="str">
        <f>IF(ISERROR(MATCH(TR$1,'CSC Mitre'!BY$1:BY$220,0)),"",VLOOKUP(TR$1,'Tactic Recode'!$A$1:$B$547,2,FALSE))</f>
        <v/>
      </c>
      <c r="TS78" t="str">
        <f>IF(ISERROR(MATCH(TS$1,'CSC Mitre'!BY$1:BY$220,0)),"",VLOOKUP(TS$1,'Tactic Recode'!$A$1:$B$547,2,FALSE))</f>
        <v/>
      </c>
      <c r="TT78" t="str">
        <f>IF(ISERROR(MATCH(TT$1,'CSC Mitre'!BY$1:BY$220,0)),"",VLOOKUP(TT$1,'Tactic Recode'!$A$1:$B$547,2,FALSE))</f>
        <v/>
      </c>
      <c r="TU78" t="str">
        <f>IF(ISERROR(MATCH(TU$1,'CSC Mitre'!BY$1:BY$220,0)),"",VLOOKUP(TU$1,'Tactic Recode'!$A$1:$B$547,2,FALSE))</f>
        <v/>
      </c>
      <c r="TV78" t="str">
        <f>IF(ISERROR(MATCH(TV$1,'CSC Mitre'!BY$1:BY$220,0)),"",VLOOKUP(TV$1,'Tactic Recode'!$A$1:$B$547,2,FALSE))</f>
        <v/>
      </c>
      <c r="TW78" t="str">
        <f>IF(ISERROR(MATCH(TW$1,'CSC Mitre'!BY$1:BY$220,0)),"",VLOOKUP(TW$1,'Tactic Recode'!$A$1:$B$547,2,FALSE))</f>
        <v/>
      </c>
      <c r="TX78" t="str">
        <f>IF(ISERROR(MATCH(TX$1,'CSC Mitre'!BY$1:BY$220,0)),"",VLOOKUP(TX$1,'Tactic Recode'!$A$1:$B$547,2,FALSE))</f>
        <v/>
      </c>
      <c r="TY78" t="str">
        <f>IF(ISERROR(MATCH(TY$1,'CSC Mitre'!BY$1:BY$220,0)),"",VLOOKUP(TY$1,'Tactic Recode'!$A$1:$B$547,2,FALSE))</f>
        <v/>
      </c>
      <c r="TZ78" t="str">
        <f>IF(ISERROR(MATCH(TZ$1,'CSC Mitre'!BY$1:BY$220,0)),"",VLOOKUP(TZ$1,'Tactic Recode'!$A$1:$B$547,2,FALSE))</f>
        <v/>
      </c>
      <c r="UA78" t="str">
        <f>IF(ISERROR(MATCH(UA$1,'CSC Mitre'!BY$1:BY$220,0)),"",VLOOKUP(UA$1,'Tactic Recode'!$A$1:$B$547,2,FALSE))</f>
        <v/>
      </c>
      <c r="UB78" t="str">
        <f>IF(ISERROR(MATCH(UB$1,'CSC Mitre'!BY$1:BY$220,0)),"",VLOOKUP(UB$1,'Tactic Recode'!$A$1:$B$547,2,FALSE))</f>
        <v/>
      </c>
    </row>
    <row r="79" spans="1:548" x14ac:dyDescent="0.25">
      <c r="A79" s="59" t="s">
        <v>475</v>
      </c>
      <c r="B79" t="str">
        <f>IF(ISERROR(MATCH(B$1,'CSC Mitre'!BZ$1:BZ$220,0)),"",VLOOKUP(B$1,'Tactic Recode'!$A$1:$B$547,2,FALSE))</f>
        <v/>
      </c>
      <c r="C79" t="str">
        <f>IF(ISERROR(MATCH(C$1,'CSC Mitre'!BZ$1:BZ$220,0)),"",VLOOKUP(C$1,'Tactic Recode'!$A$1:$B$547,2,FALSE))</f>
        <v/>
      </c>
      <c r="D79" t="str">
        <f>IF(ISERROR(MATCH(D$1,'CSC Mitre'!BZ$1:BZ$220,0)),"",VLOOKUP(D$1,'Tactic Recode'!$A$1:$B$547,2,FALSE))</f>
        <v/>
      </c>
      <c r="E79" t="str">
        <f>IF(ISERROR(MATCH(E$1,'CSC Mitre'!BZ$1:BZ$220,0)),"",VLOOKUP(E$1,'Tactic Recode'!$A$1:$B$547,2,FALSE))</f>
        <v/>
      </c>
      <c r="F79" t="str">
        <f>IF(ISERROR(MATCH(F$1,'CSC Mitre'!BZ$1:BZ$220,0)),"",VLOOKUP(F$1,'Tactic Recode'!$A$1:$B$547,2,FALSE))</f>
        <v/>
      </c>
      <c r="G79" t="str">
        <f>IF(ISERROR(MATCH(G$1,'CSC Mitre'!BZ$1:BZ$220,0)),"",VLOOKUP(G$1,'Tactic Recode'!$A$1:$B$547,2,FALSE))</f>
        <v/>
      </c>
      <c r="H79" t="str">
        <f>IF(ISERROR(MATCH(H$1,'CSC Mitre'!BZ$1:BZ$220,0)),"",VLOOKUP(H$1,'Tactic Recode'!$A$1:$B$547,2,FALSE))</f>
        <v/>
      </c>
      <c r="I79" t="str">
        <f>IF(ISERROR(MATCH(I$1,'CSC Mitre'!BZ$1:BZ$220,0)),"",VLOOKUP(I$1,'Tactic Recode'!$A$1:$B$547,2,FALSE))</f>
        <v/>
      </c>
      <c r="J79" t="str">
        <f>IF(ISERROR(MATCH(J$1,'CSC Mitre'!BZ$1:BZ$220,0)),"",VLOOKUP(J$1,'Tactic Recode'!$A$1:$B$547,2,FALSE))</f>
        <v/>
      </c>
      <c r="K79" t="str">
        <f>IF(ISERROR(MATCH(K$1,'CSC Mitre'!BZ$1:BZ$220,0)),"",VLOOKUP(K$1,'Tactic Recode'!$A$1:$B$547,2,FALSE))</f>
        <v/>
      </c>
      <c r="L79" t="str">
        <f>IF(ISERROR(MATCH(L$1,'CSC Mitre'!BZ$1:BZ$220,0)),"",VLOOKUP(L$1,'Tactic Recode'!$A$1:$B$547,2,FALSE))</f>
        <v/>
      </c>
      <c r="M79" t="str">
        <f>IF(ISERROR(MATCH(M$1,'CSC Mitre'!BZ$1:BZ$220,0)),"",VLOOKUP(M$1,'Tactic Recode'!$A$1:$B$547,2,FALSE))</f>
        <v/>
      </c>
      <c r="N79" t="str">
        <f>IF(ISERROR(MATCH(N$1,'CSC Mitre'!BZ$1:BZ$220,0)),"",VLOOKUP(N$1,'Tactic Recode'!$A$1:$B$547,2,FALSE))</f>
        <v/>
      </c>
      <c r="O79" t="str">
        <f>IF(ISERROR(MATCH(O$1,'CSC Mitre'!BZ$1:BZ$220,0)),"",VLOOKUP(O$1,'Tactic Recode'!$A$1:$B$547,2,FALSE))</f>
        <v/>
      </c>
      <c r="P79" t="str">
        <f>IF(ISERROR(MATCH(P$1,'CSC Mitre'!BZ$1:BZ$220,0)),"",VLOOKUP(P$1,'Tactic Recode'!$A$1:$B$547,2,FALSE))</f>
        <v/>
      </c>
      <c r="Q79" t="str">
        <f>IF(ISERROR(MATCH(Q$1,'CSC Mitre'!BZ$1:BZ$220,0)),"",VLOOKUP(Q$1,'Tactic Recode'!$A$1:$B$547,2,FALSE))</f>
        <v/>
      </c>
      <c r="R79" t="str">
        <f>IF(ISERROR(MATCH(R$1,'CSC Mitre'!BZ$1:BZ$220,0)),"",VLOOKUP(R$1,'Tactic Recode'!$A$1:$B$547,2,FALSE))</f>
        <v/>
      </c>
      <c r="S79" t="str">
        <f>IF(ISERROR(MATCH(S$1,'CSC Mitre'!BZ$1:BZ$220,0)),"",VLOOKUP(S$1,'Tactic Recode'!$A$1:$B$547,2,FALSE))</f>
        <v/>
      </c>
      <c r="T79" t="str">
        <f>IF(ISERROR(MATCH(T$1,'CSC Mitre'!BZ$1:BZ$220,0)),"",VLOOKUP(T$1,'Tactic Recode'!$A$1:$B$547,2,FALSE))</f>
        <v/>
      </c>
      <c r="U79" t="str">
        <f>IF(ISERROR(MATCH(U$1,'CSC Mitre'!BZ$1:BZ$220,0)),"",VLOOKUP(U$1,'Tactic Recode'!$A$1:$B$547,2,FALSE))</f>
        <v/>
      </c>
      <c r="V79" t="str">
        <f>IF(ISERROR(MATCH(V$1,'CSC Mitre'!BZ$1:BZ$220,0)),"",VLOOKUP(V$1,'Tactic Recode'!$A$1:$B$547,2,FALSE))</f>
        <v/>
      </c>
      <c r="W79" t="str">
        <f>IF(ISERROR(MATCH(W$1,'CSC Mitre'!BZ$1:BZ$220,0)),"",VLOOKUP(W$1,'Tactic Recode'!$A$1:$B$547,2,FALSE))</f>
        <v/>
      </c>
      <c r="X79" t="str">
        <f>IF(ISERROR(MATCH(X$1,'CSC Mitre'!BZ$1:BZ$220,0)),"",VLOOKUP(X$1,'Tactic Recode'!$A$1:$B$547,2,FALSE))</f>
        <v/>
      </c>
      <c r="Y79" t="str">
        <f>IF(ISERROR(MATCH(Y$1,'CSC Mitre'!BZ$1:BZ$220,0)),"",VLOOKUP(Y$1,'Tactic Recode'!$A$1:$B$547,2,FALSE))</f>
        <v/>
      </c>
      <c r="Z79" t="str">
        <f>IF(ISERROR(MATCH(Z$1,'CSC Mitre'!BZ$1:BZ$220,0)),"",VLOOKUP(Z$1,'Tactic Recode'!$A$1:$B$547,2,FALSE))</f>
        <v/>
      </c>
      <c r="AA79" t="str">
        <f>IF(ISERROR(MATCH(AA$1,'CSC Mitre'!BZ$1:BZ$220,0)),"",VLOOKUP(AA$1,'Tactic Recode'!$A$1:$B$547,2,FALSE))</f>
        <v/>
      </c>
      <c r="AB79" t="str">
        <f>IF(ISERROR(MATCH(AB$1,'CSC Mitre'!BZ$1:BZ$220,0)),"",VLOOKUP(AB$1,'Tactic Recode'!$A$1:$B$547,2,FALSE))</f>
        <v/>
      </c>
      <c r="AC79" t="str">
        <f>IF(ISERROR(MATCH(AC$1,'CSC Mitre'!BZ$1:BZ$220,0)),"",VLOOKUP(AC$1,'Tactic Recode'!$A$1:$B$547,2,FALSE))</f>
        <v/>
      </c>
      <c r="AD79" t="str">
        <f>IF(ISERROR(MATCH(AD$1,'CSC Mitre'!BZ$1:BZ$220,0)),"",VLOOKUP(AD$1,'Tactic Recode'!$A$1:$B$547,2,FALSE))</f>
        <v/>
      </c>
      <c r="AE79" t="str">
        <f>IF(ISERROR(MATCH(AE$1,'CSC Mitre'!BZ$1:BZ$220,0)),"",VLOOKUP(AE$1,'Tactic Recode'!$A$1:$B$547,2,FALSE))</f>
        <v/>
      </c>
      <c r="AF79" t="str">
        <f>IF(ISERROR(MATCH(AF$1,'CSC Mitre'!BZ$1:BZ$220,0)),"",VLOOKUP(AF$1,'Tactic Recode'!$A$1:$B$547,2,FALSE))</f>
        <v/>
      </c>
      <c r="AG79" t="str">
        <f>IF(ISERROR(MATCH(AG$1,'CSC Mitre'!BZ$1:BZ$220,0)),"",VLOOKUP(AG$1,'Tactic Recode'!$A$1:$B$547,2,FALSE))</f>
        <v/>
      </c>
      <c r="AH79" t="str">
        <f>IF(ISERROR(MATCH(AH$1,'CSC Mitre'!BZ$1:BZ$220,0)),"",VLOOKUP(AH$1,'Tactic Recode'!$A$1:$B$547,2,FALSE))</f>
        <v/>
      </c>
      <c r="AI79" t="str">
        <f>IF(ISERROR(MATCH(AI$1,'CSC Mitre'!BZ$1:BZ$220,0)),"",VLOOKUP(AI$1,'Tactic Recode'!$A$1:$B$547,2,FALSE))</f>
        <v/>
      </c>
      <c r="AJ79" t="str">
        <f>IF(ISERROR(MATCH(AJ$1,'CSC Mitre'!BZ$1:BZ$220,0)),"",VLOOKUP(AJ$1,'Tactic Recode'!$A$1:$B$547,2,FALSE))</f>
        <v/>
      </c>
      <c r="AK79" t="str">
        <f>IF(ISERROR(MATCH(AK$1,'CSC Mitre'!BZ$1:BZ$220,0)),"",VLOOKUP(AK$1,'Tactic Recode'!$A$1:$B$547,2,FALSE))</f>
        <v/>
      </c>
      <c r="AL79" t="str">
        <f>IF(ISERROR(MATCH(AL$1,'CSC Mitre'!BZ$1:BZ$220,0)),"",VLOOKUP(AL$1,'Tactic Recode'!$A$1:$B$547,2,FALSE))</f>
        <v/>
      </c>
      <c r="AM79" t="str">
        <f>IF(ISERROR(MATCH(AM$1,'CSC Mitre'!BZ$1:BZ$220,0)),"",VLOOKUP(AM$1,'Tactic Recode'!$A$1:$B$547,2,FALSE))</f>
        <v/>
      </c>
      <c r="AN79" t="str">
        <f>IF(ISERROR(MATCH(AN$1,'CSC Mitre'!BZ$1:BZ$220,0)),"",VLOOKUP(AN$1,'Tactic Recode'!$A$1:$B$547,2,FALSE))</f>
        <v/>
      </c>
      <c r="AO79" t="str">
        <f>IF(ISERROR(MATCH(AO$1,'CSC Mitre'!BZ$1:BZ$220,0)),"",VLOOKUP(AO$1,'Tactic Recode'!$A$1:$B$547,2,FALSE))</f>
        <v/>
      </c>
      <c r="AP79" t="str">
        <f>IF(ISERROR(MATCH(AP$1,'CSC Mitre'!BZ$1:BZ$220,0)),"",VLOOKUP(AP$1,'Tactic Recode'!$A$1:$B$547,2,FALSE))</f>
        <v/>
      </c>
      <c r="AQ79" t="str">
        <f>IF(ISERROR(MATCH(AQ$1,'CSC Mitre'!BZ$1:BZ$220,0)),"",VLOOKUP(AQ$1,'Tactic Recode'!$A$1:$B$547,2,FALSE))</f>
        <v/>
      </c>
      <c r="AR79" t="str">
        <f>IF(ISERROR(MATCH(AR$1,'CSC Mitre'!BZ$1:BZ$220,0)),"",VLOOKUP(AR$1,'Tactic Recode'!$A$1:$B$547,2,FALSE))</f>
        <v/>
      </c>
      <c r="AS79" t="str">
        <f>IF(ISERROR(MATCH(AS$1,'CSC Mitre'!BZ$1:BZ$220,0)),"",VLOOKUP(AS$1,'Tactic Recode'!$A$1:$B$547,2,FALSE))</f>
        <v/>
      </c>
      <c r="AT79" t="str">
        <f>IF(ISERROR(MATCH(AT$1,'CSC Mitre'!BZ$1:BZ$220,0)),"",VLOOKUP(AT$1,'Tactic Recode'!$A$1:$B$547,2,FALSE))</f>
        <v/>
      </c>
      <c r="AU79" t="str">
        <f>IF(ISERROR(MATCH(AU$1,'CSC Mitre'!BZ$1:BZ$220,0)),"",VLOOKUP(AU$1,'Tactic Recode'!$A$1:$B$547,2,FALSE))</f>
        <v/>
      </c>
      <c r="AV79" t="str">
        <f>IF(ISERROR(MATCH(AV$1,'CSC Mitre'!BZ$1:BZ$220,0)),"",VLOOKUP(AV$1,'Tactic Recode'!$A$1:$B$547,2,FALSE))</f>
        <v/>
      </c>
      <c r="AW79" t="str">
        <f>IF(ISERROR(MATCH(AW$1,'CSC Mitre'!BZ$1:BZ$220,0)),"",VLOOKUP(AW$1,'Tactic Recode'!$A$1:$B$547,2,FALSE))</f>
        <v/>
      </c>
      <c r="AX79" t="str">
        <f>IF(ISERROR(MATCH(AX$1,'CSC Mitre'!BZ$1:BZ$220,0)),"",VLOOKUP(AX$1,'Tactic Recode'!$A$1:$B$547,2,FALSE))</f>
        <v/>
      </c>
      <c r="AY79" t="str">
        <f>IF(ISERROR(MATCH(AY$1,'CSC Mitre'!BZ$1:BZ$220,0)),"",VLOOKUP(AY$1,'Tactic Recode'!$A$1:$B$547,2,FALSE))</f>
        <v/>
      </c>
      <c r="AZ79" t="str">
        <f>IF(ISERROR(MATCH(AZ$1,'CSC Mitre'!BZ$1:BZ$220,0)),"",VLOOKUP(AZ$1,'Tactic Recode'!$A$1:$B$547,2,FALSE))</f>
        <v/>
      </c>
      <c r="BA79" t="str">
        <f>IF(ISERROR(MATCH(BA$1,'CSC Mitre'!BZ$1:BZ$220,0)),"",VLOOKUP(BA$1,'Tactic Recode'!$A$1:$B$547,2,FALSE))</f>
        <v/>
      </c>
      <c r="BB79" t="str">
        <f>IF(ISERROR(MATCH(BB$1,'CSC Mitre'!BZ$1:BZ$220,0)),"",VLOOKUP(BB$1,'Tactic Recode'!$A$1:$B$547,2,FALSE))</f>
        <v/>
      </c>
      <c r="BC79" t="str">
        <f>IF(ISERROR(MATCH(BC$1,'CSC Mitre'!BZ$1:BZ$220,0)),"",VLOOKUP(BC$1,'Tactic Recode'!$A$1:$B$547,2,FALSE))</f>
        <v/>
      </c>
      <c r="BD79" t="str">
        <f>IF(ISERROR(MATCH(BD$1,'CSC Mitre'!BZ$1:BZ$220,0)),"",VLOOKUP(BD$1,'Tactic Recode'!$A$1:$B$547,2,FALSE))</f>
        <v/>
      </c>
      <c r="BE79" t="str">
        <f>IF(ISERROR(MATCH(BE$1,'CSC Mitre'!BZ$1:BZ$220,0)),"",VLOOKUP(BE$1,'Tactic Recode'!$A$1:$B$547,2,FALSE))</f>
        <v/>
      </c>
      <c r="BF79" t="str">
        <f>IF(ISERROR(MATCH(BF$1,'CSC Mitre'!BZ$1:BZ$220,0)),"",VLOOKUP(BF$1,'Tactic Recode'!$A$1:$B$547,2,FALSE))</f>
        <v/>
      </c>
      <c r="BG79" t="str">
        <f>IF(ISERROR(MATCH(BG$1,'CSC Mitre'!BZ$1:BZ$220,0)),"",VLOOKUP(BG$1,'Tactic Recode'!$A$1:$B$547,2,FALSE))</f>
        <v/>
      </c>
      <c r="BH79" t="str">
        <f>IF(ISERROR(MATCH(BH$1,'CSC Mitre'!BZ$1:BZ$220,0)),"",VLOOKUP(BH$1,'Tactic Recode'!$A$1:$B$547,2,FALSE))</f>
        <v/>
      </c>
      <c r="BI79" t="str">
        <f>IF(ISERROR(MATCH(BI$1,'CSC Mitre'!BZ$1:BZ$220,0)),"",VLOOKUP(BI$1,'Tactic Recode'!$A$1:$B$547,2,FALSE))</f>
        <v/>
      </c>
      <c r="BJ79" t="str">
        <f>IF(ISERROR(MATCH(BJ$1,'CSC Mitre'!BZ$1:BZ$220,0)),"",VLOOKUP(BJ$1,'Tactic Recode'!$A$1:$B$547,2,FALSE))</f>
        <v/>
      </c>
      <c r="BK79" t="str">
        <f>IF(ISERROR(MATCH(BK$1,'CSC Mitre'!BZ$1:BZ$220,0)),"",VLOOKUP(BK$1,'Tactic Recode'!$A$1:$B$547,2,FALSE))</f>
        <v/>
      </c>
      <c r="BL79" t="str">
        <f>IF(ISERROR(MATCH(BL$1,'CSC Mitre'!BZ$1:BZ$220,0)),"",VLOOKUP(BL$1,'Tactic Recode'!$A$1:$B$547,2,FALSE))</f>
        <v/>
      </c>
      <c r="BM79" t="str">
        <f>IF(ISERROR(MATCH(BM$1,'CSC Mitre'!BZ$1:BZ$220,0)),"",VLOOKUP(BM$1,'Tactic Recode'!$A$1:$B$547,2,FALSE))</f>
        <v/>
      </c>
      <c r="BN79" t="str">
        <f>IF(ISERROR(MATCH(BN$1,'CSC Mitre'!BZ$1:BZ$220,0)),"",VLOOKUP(BN$1,'Tactic Recode'!$A$1:$B$547,2,FALSE))</f>
        <v/>
      </c>
      <c r="BO79" t="str">
        <f>IF(ISERROR(MATCH(BO$1,'CSC Mitre'!BZ$1:BZ$220,0)),"",VLOOKUP(BO$1,'Tactic Recode'!$A$1:$B$547,2,FALSE))</f>
        <v/>
      </c>
      <c r="BP79" t="str">
        <f>IF(ISERROR(MATCH(BP$1,'CSC Mitre'!BZ$1:BZ$220,0)),"",VLOOKUP(BP$1,'Tactic Recode'!$A$1:$B$547,2,FALSE))</f>
        <v/>
      </c>
      <c r="BQ79" t="str">
        <f>IF(ISERROR(MATCH(BQ$1,'CSC Mitre'!BZ$1:BZ$220,0)),"",VLOOKUP(BQ$1,'Tactic Recode'!$A$1:$B$547,2,FALSE))</f>
        <v/>
      </c>
      <c r="BR79" t="str">
        <f>IF(ISERROR(MATCH(BR$1,'CSC Mitre'!BZ$1:BZ$220,0)),"",VLOOKUP(BR$1,'Tactic Recode'!$A$1:$B$547,2,FALSE))</f>
        <v/>
      </c>
      <c r="BS79" t="str">
        <f>IF(ISERROR(MATCH(BS$1,'CSC Mitre'!BZ$1:BZ$220,0)),"",VLOOKUP(BS$1,'Tactic Recode'!$A$1:$B$547,2,FALSE))</f>
        <v/>
      </c>
      <c r="BT79" t="str">
        <f>IF(ISERROR(MATCH(BT$1,'CSC Mitre'!BZ$1:BZ$220,0)),"",VLOOKUP(BT$1,'Tactic Recode'!$A$1:$B$547,2,FALSE))</f>
        <v/>
      </c>
      <c r="BU79" t="str">
        <f>IF(ISERROR(MATCH(BU$1,'CSC Mitre'!BZ$1:BZ$220,0)),"",VLOOKUP(BU$1,'Tactic Recode'!$A$1:$B$547,2,FALSE))</f>
        <v/>
      </c>
      <c r="BV79" t="str">
        <f>IF(ISERROR(MATCH(BV$1,'CSC Mitre'!BZ$1:BZ$220,0)),"",VLOOKUP(BV$1,'Tactic Recode'!$A$1:$B$547,2,FALSE))</f>
        <v/>
      </c>
      <c r="BW79" t="str">
        <f>IF(ISERROR(MATCH(BW$1,'CSC Mitre'!BZ$1:BZ$220,0)),"",VLOOKUP(BW$1,'Tactic Recode'!$A$1:$B$547,2,FALSE))</f>
        <v/>
      </c>
      <c r="BX79" t="str">
        <f>IF(ISERROR(MATCH(BX$1,'CSC Mitre'!BZ$1:BZ$220,0)),"",VLOOKUP(BX$1,'Tactic Recode'!$A$1:$B$547,2,FALSE))</f>
        <v/>
      </c>
      <c r="BY79" t="str">
        <f>IF(ISERROR(MATCH(BY$1,'CSC Mitre'!BZ$1:BZ$220,0)),"",VLOOKUP(BY$1,'Tactic Recode'!$A$1:$B$547,2,FALSE))</f>
        <v/>
      </c>
      <c r="BZ79" t="str">
        <f>IF(ISERROR(MATCH(BZ$1,'CSC Mitre'!BZ$1:BZ$220,0)),"",VLOOKUP(BZ$1,'Tactic Recode'!$A$1:$B$547,2,FALSE))</f>
        <v/>
      </c>
      <c r="CA79" t="str">
        <f>IF(ISERROR(MATCH(CA$1,'CSC Mitre'!BZ$1:BZ$220,0)),"",VLOOKUP(CA$1,'Tactic Recode'!$A$1:$B$547,2,FALSE))</f>
        <v/>
      </c>
      <c r="CB79" t="str">
        <f>IF(ISERROR(MATCH(CB$1,'CSC Mitre'!BZ$1:BZ$220,0)),"",VLOOKUP(CB$1,'Tactic Recode'!$A$1:$B$547,2,FALSE))</f>
        <v/>
      </c>
      <c r="CC79" t="str">
        <f>IF(ISERROR(MATCH(CC$1,'CSC Mitre'!BZ$1:BZ$220,0)),"",VLOOKUP(CC$1,'Tactic Recode'!$A$1:$B$547,2,FALSE))</f>
        <v/>
      </c>
      <c r="CD79" t="str">
        <f>IF(ISERROR(MATCH(CD$1,'CSC Mitre'!BZ$1:BZ$220,0)),"",VLOOKUP(CD$1,'Tactic Recode'!$A$1:$B$547,2,FALSE))</f>
        <v/>
      </c>
      <c r="CE79" t="str">
        <f>IF(ISERROR(MATCH(CE$1,'CSC Mitre'!BZ$1:BZ$220,0)),"",VLOOKUP(CE$1,'Tactic Recode'!$A$1:$B$547,2,FALSE))</f>
        <v/>
      </c>
      <c r="CF79" t="str">
        <f>IF(ISERROR(MATCH(CF$1,'CSC Mitre'!BZ$1:BZ$220,0)),"",VLOOKUP(CF$1,'Tactic Recode'!$A$1:$B$547,2,FALSE))</f>
        <v/>
      </c>
      <c r="CG79" t="str">
        <f>IF(ISERROR(MATCH(CG$1,'CSC Mitre'!BZ$1:BZ$220,0)),"",VLOOKUP(CG$1,'Tactic Recode'!$A$1:$B$547,2,FALSE))</f>
        <v/>
      </c>
      <c r="CH79" t="str">
        <f>IF(ISERROR(MATCH(CH$1,'CSC Mitre'!BZ$1:BZ$220,0)),"",VLOOKUP(CH$1,'Tactic Recode'!$A$1:$B$547,2,FALSE))</f>
        <v/>
      </c>
      <c r="CI79" t="str">
        <f>IF(ISERROR(MATCH(CI$1,'CSC Mitre'!BZ$1:BZ$220,0)),"",VLOOKUP(CI$1,'Tactic Recode'!$A$1:$B$547,2,FALSE))</f>
        <v/>
      </c>
      <c r="CJ79" t="str">
        <f>IF(ISERROR(MATCH(CJ$1,'CSC Mitre'!BZ$1:BZ$220,0)),"",VLOOKUP(CJ$1,'Tactic Recode'!$A$1:$B$547,2,FALSE))</f>
        <v/>
      </c>
      <c r="CK79" t="str">
        <f>IF(ISERROR(MATCH(CK$1,'CSC Mitre'!BZ$1:BZ$220,0)),"",VLOOKUP(CK$1,'Tactic Recode'!$A$1:$B$547,2,FALSE))</f>
        <v/>
      </c>
      <c r="CL79" t="str">
        <f>IF(ISERROR(MATCH(CL$1,'CSC Mitre'!BZ$1:BZ$220,0)),"",VLOOKUP(CL$1,'Tactic Recode'!$A$1:$B$547,2,FALSE))</f>
        <v/>
      </c>
      <c r="CM79" t="str">
        <f>IF(ISERROR(MATCH(CM$1,'CSC Mitre'!BZ$1:BZ$220,0)),"",VLOOKUP(CM$1,'Tactic Recode'!$A$1:$B$547,2,FALSE))</f>
        <v/>
      </c>
      <c r="CN79" t="str">
        <f>IF(ISERROR(MATCH(CN$1,'CSC Mitre'!BZ$1:BZ$220,0)),"",VLOOKUP(CN$1,'Tactic Recode'!$A$1:$B$547,2,FALSE))</f>
        <v/>
      </c>
      <c r="CO79" t="str">
        <f>IF(ISERROR(MATCH(CO$1,'CSC Mitre'!BZ$1:BZ$220,0)),"",VLOOKUP(CO$1,'Tactic Recode'!$A$1:$B$547,2,FALSE))</f>
        <v/>
      </c>
      <c r="CP79" t="str">
        <f>IF(ISERROR(MATCH(CP$1,'CSC Mitre'!BZ$1:BZ$220,0)),"",VLOOKUP(CP$1,'Tactic Recode'!$A$1:$B$547,2,FALSE))</f>
        <v/>
      </c>
      <c r="CQ79" t="str">
        <f>IF(ISERROR(MATCH(CQ$1,'CSC Mitre'!BZ$1:BZ$220,0)),"",VLOOKUP(CQ$1,'Tactic Recode'!$A$1:$B$547,2,FALSE))</f>
        <v/>
      </c>
      <c r="CR79" t="str">
        <f>IF(ISERROR(MATCH(CR$1,'CSC Mitre'!BZ$1:BZ$220,0)),"",VLOOKUP(CR$1,'Tactic Recode'!$A$1:$B$547,2,FALSE))</f>
        <v/>
      </c>
      <c r="CS79" t="str">
        <f>IF(ISERROR(MATCH(CS$1,'CSC Mitre'!BZ$1:BZ$220,0)),"",VLOOKUP(CS$1,'Tactic Recode'!$A$1:$B$547,2,FALSE))</f>
        <v>Execution</v>
      </c>
      <c r="CT79" t="str">
        <f>IF(ISERROR(MATCH(CT$1,'CSC Mitre'!BZ$1:BZ$220,0)),"",VLOOKUP(CT$1,'Tactic Recode'!$A$1:$B$547,2,FALSE))</f>
        <v>Execution</v>
      </c>
      <c r="CU79" t="str">
        <f>IF(ISERROR(MATCH(CU$1,'CSC Mitre'!BZ$1:BZ$220,0)),"",VLOOKUP(CU$1,'Tactic Recode'!$A$1:$B$547,2,FALSE))</f>
        <v/>
      </c>
      <c r="CV79" t="str">
        <f>IF(ISERROR(MATCH(CV$1,'CSC Mitre'!BZ$1:BZ$220,0)),"",VLOOKUP(CV$1,'Tactic Recode'!$A$1:$B$547,2,FALSE))</f>
        <v/>
      </c>
      <c r="CW79" t="str">
        <f>IF(ISERROR(MATCH(CW$1,'CSC Mitre'!BZ$1:BZ$220,0)),"",VLOOKUP(CW$1,'Tactic Recode'!$A$1:$B$547,2,FALSE))</f>
        <v/>
      </c>
      <c r="CX79" t="str">
        <f>IF(ISERROR(MATCH(CX$1,'CSC Mitre'!BZ$1:BZ$220,0)),"",VLOOKUP(CX$1,'Tactic Recode'!$A$1:$B$547,2,FALSE))</f>
        <v>Execution</v>
      </c>
      <c r="CY79" t="str">
        <f>IF(ISERROR(MATCH(CY$1,'CSC Mitre'!BZ$1:BZ$220,0)),"",VLOOKUP(CY$1,'Tactic Recode'!$A$1:$B$547,2,FALSE))</f>
        <v>Execution</v>
      </c>
      <c r="CZ79" t="str">
        <f>IF(ISERROR(MATCH(CZ$1,'CSC Mitre'!BZ$1:BZ$220,0)),"",VLOOKUP(CZ$1,'Tactic Recode'!$A$1:$B$547,2,FALSE))</f>
        <v/>
      </c>
      <c r="DA79" t="str">
        <f>IF(ISERROR(MATCH(DA$1,'CSC Mitre'!BZ$1:BZ$220,0)),"",VLOOKUP(DA$1,'Tactic Recode'!$A$1:$B$547,2,FALSE))</f>
        <v/>
      </c>
      <c r="DB79" t="str">
        <f>IF(ISERROR(MATCH(DB$1,'CSC Mitre'!BZ$1:BZ$220,0)),"",VLOOKUP(DB$1,'Tactic Recode'!$A$1:$B$547,2,FALSE))</f>
        <v/>
      </c>
      <c r="DC79" t="str">
        <f>IF(ISERROR(MATCH(DC$1,'CSC Mitre'!BZ$1:BZ$220,0)),"",VLOOKUP(DC$1,'Tactic Recode'!$A$1:$B$547,2,FALSE))</f>
        <v/>
      </c>
      <c r="DD79" t="str">
        <f>IF(ISERROR(MATCH(DD$1,'CSC Mitre'!BZ$1:BZ$220,0)),"",VLOOKUP(DD$1,'Tactic Recode'!$A$1:$B$547,2,FALSE))</f>
        <v/>
      </c>
      <c r="DE79" t="str">
        <f>IF(ISERROR(MATCH(DE$1,'CSC Mitre'!BZ$1:BZ$220,0)),"",VLOOKUP(DE$1,'Tactic Recode'!$A$1:$B$547,2,FALSE))</f>
        <v/>
      </c>
      <c r="DF79" t="str">
        <f>IF(ISERROR(MATCH(DF$1,'CSC Mitre'!BZ$1:BZ$220,0)),"",VLOOKUP(DF$1,'Tactic Recode'!$A$1:$B$547,2,FALSE))</f>
        <v/>
      </c>
      <c r="DG79" t="str">
        <f>IF(ISERROR(MATCH(DG$1,'CSC Mitre'!BZ$1:BZ$220,0)),"",VLOOKUP(DG$1,'Tactic Recode'!$A$1:$B$547,2,FALSE))</f>
        <v/>
      </c>
      <c r="DH79" t="str">
        <f>IF(ISERROR(MATCH(DH$1,'CSC Mitre'!BZ$1:BZ$220,0)),"",VLOOKUP(DH$1,'Tactic Recode'!$A$1:$B$547,2,FALSE))</f>
        <v/>
      </c>
      <c r="DI79" t="str">
        <f>IF(ISERROR(MATCH(DI$1,'CSC Mitre'!BZ$1:BZ$220,0)),"",VLOOKUP(DI$1,'Tactic Recode'!$A$1:$B$547,2,FALSE))</f>
        <v/>
      </c>
      <c r="DJ79" t="str">
        <f>IF(ISERROR(MATCH(DJ$1,'CSC Mitre'!BZ$1:BZ$220,0)),"",VLOOKUP(DJ$1,'Tactic Recode'!$A$1:$B$547,2,FALSE))</f>
        <v/>
      </c>
      <c r="DK79" t="str">
        <f>IF(ISERROR(MATCH(DK$1,'CSC Mitre'!BZ$1:BZ$220,0)),"",VLOOKUP(DK$1,'Tactic Recode'!$A$1:$B$547,2,FALSE))</f>
        <v/>
      </c>
      <c r="DL79" t="str">
        <f>IF(ISERROR(MATCH(DL$1,'CSC Mitre'!BZ$1:BZ$220,0)),"",VLOOKUP(DL$1,'Tactic Recode'!$A$1:$B$547,2,FALSE))</f>
        <v/>
      </c>
      <c r="DM79" t="str">
        <f>IF(ISERROR(MATCH(DM$1,'CSC Mitre'!BZ$1:BZ$220,0)),"",VLOOKUP(DM$1,'Tactic Recode'!$A$1:$B$547,2,FALSE))</f>
        <v/>
      </c>
      <c r="DN79" t="str">
        <f>IF(ISERROR(MATCH(DN$1,'CSC Mitre'!BZ$1:BZ$220,0)),"",VLOOKUP(DN$1,'Tactic Recode'!$A$1:$B$547,2,FALSE))</f>
        <v/>
      </c>
      <c r="DO79" t="str">
        <f>IF(ISERROR(MATCH(DO$1,'CSC Mitre'!BZ$1:BZ$220,0)),"",VLOOKUP(DO$1,'Tactic Recode'!$A$1:$B$547,2,FALSE))</f>
        <v/>
      </c>
      <c r="DP79" t="str">
        <f>IF(ISERROR(MATCH(DP$1,'CSC Mitre'!BZ$1:BZ$220,0)),"",VLOOKUP(DP$1,'Tactic Recode'!$A$1:$B$547,2,FALSE))</f>
        <v/>
      </c>
      <c r="DQ79" t="str">
        <f>IF(ISERROR(MATCH(DQ$1,'CSC Mitre'!BZ$1:BZ$220,0)),"",VLOOKUP(DQ$1,'Tactic Recode'!$A$1:$B$547,2,FALSE))</f>
        <v/>
      </c>
      <c r="DR79" t="str">
        <f>IF(ISERROR(MATCH(DR$1,'CSC Mitre'!BZ$1:BZ$220,0)),"",VLOOKUP(DR$1,'Tactic Recode'!$A$1:$B$547,2,FALSE))</f>
        <v/>
      </c>
      <c r="DS79" t="str">
        <f>IF(ISERROR(MATCH(DS$1,'CSC Mitre'!BZ$1:BZ$220,0)),"",VLOOKUP(DS$1,'Tactic Recode'!$A$1:$B$547,2,FALSE))</f>
        <v/>
      </c>
      <c r="DT79" t="str">
        <f>IF(ISERROR(MATCH(DT$1,'CSC Mitre'!BZ$1:BZ$220,0)),"",VLOOKUP(DT$1,'Tactic Recode'!$A$1:$B$547,2,FALSE))</f>
        <v/>
      </c>
      <c r="DU79" t="str">
        <f>IF(ISERROR(MATCH(DU$1,'CSC Mitre'!BZ$1:BZ$220,0)),"",VLOOKUP(DU$1,'Tactic Recode'!$A$1:$B$547,2,FALSE))</f>
        <v/>
      </c>
      <c r="DV79" t="str">
        <f>IF(ISERROR(MATCH(DV$1,'CSC Mitre'!BZ$1:BZ$220,0)),"",VLOOKUP(DV$1,'Tactic Recode'!$A$1:$B$547,2,FALSE))</f>
        <v/>
      </c>
      <c r="DW79" t="str">
        <f>IF(ISERROR(MATCH(DW$1,'CSC Mitre'!BZ$1:BZ$220,0)),"",VLOOKUP(DW$1,'Tactic Recode'!$A$1:$B$547,2,FALSE))</f>
        <v/>
      </c>
      <c r="DX79" t="str">
        <f>IF(ISERROR(MATCH(DX$1,'CSC Mitre'!BZ$1:BZ$220,0)),"",VLOOKUP(DX$1,'Tactic Recode'!$A$1:$B$547,2,FALSE))</f>
        <v/>
      </c>
      <c r="DY79" t="str">
        <f>IF(ISERROR(MATCH(DY$1,'CSC Mitre'!BZ$1:BZ$220,0)),"",VLOOKUP(DY$1,'Tactic Recode'!$A$1:$B$547,2,FALSE))</f>
        <v/>
      </c>
      <c r="DZ79" t="str">
        <f>IF(ISERROR(MATCH(DZ$1,'CSC Mitre'!BZ$1:BZ$220,0)),"",VLOOKUP(DZ$1,'Tactic Recode'!$A$1:$B$547,2,FALSE))</f>
        <v/>
      </c>
      <c r="EA79" t="str">
        <f>IF(ISERROR(MATCH(EA$1,'CSC Mitre'!BZ$1:BZ$220,0)),"",VLOOKUP(EA$1,'Tactic Recode'!$A$1:$B$547,2,FALSE))</f>
        <v/>
      </c>
      <c r="EB79" t="str">
        <f>IF(ISERROR(MATCH(EB$1,'CSC Mitre'!BZ$1:BZ$220,0)),"",VLOOKUP(EB$1,'Tactic Recode'!$A$1:$B$547,2,FALSE))</f>
        <v/>
      </c>
      <c r="EC79" t="str">
        <f>IF(ISERROR(MATCH(EC$1,'CSC Mitre'!BZ$1:BZ$220,0)),"",VLOOKUP(EC$1,'Tactic Recode'!$A$1:$B$547,2,FALSE))</f>
        <v/>
      </c>
      <c r="ED79" t="str">
        <f>IF(ISERROR(MATCH(ED$1,'CSC Mitre'!BZ$1:BZ$220,0)),"",VLOOKUP(ED$1,'Tactic Recode'!$A$1:$B$547,2,FALSE))</f>
        <v/>
      </c>
      <c r="EE79" t="str">
        <f>IF(ISERROR(MATCH(EE$1,'CSC Mitre'!BZ$1:BZ$220,0)),"",VLOOKUP(EE$1,'Tactic Recode'!$A$1:$B$547,2,FALSE))</f>
        <v/>
      </c>
      <c r="EF79" t="str">
        <f>IF(ISERROR(MATCH(EF$1,'CSC Mitre'!BZ$1:BZ$220,0)),"",VLOOKUP(EF$1,'Tactic Recode'!$A$1:$B$547,2,FALSE))</f>
        <v/>
      </c>
      <c r="EG79" t="str">
        <f>IF(ISERROR(MATCH(EG$1,'CSC Mitre'!BZ$1:BZ$220,0)),"",VLOOKUP(EG$1,'Tactic Recode'!$A$1:$B$547,2,FALSE))</f>
        <v/>
      </c>
      <c r="EH79" t="str">
        <f>IF(ISERROR(MATCH(EH$1,'CSC Mitre'!BZ$1:BZ$220,0)),"",VLOOKUP(EH$1,'Tactic Recode'!$A$1:$B$547,2,FALSE))</f>
        <v/>
      </c>
      <c r="EI79" t="str">
        <f>IF(ISERROR(MATCH(EI$1,'CSC Mitre'!BZ$1:BZ$220,0)),"",VLOOKUP(EI$1,'Tactic Recode'!$A$1:$B$547,2,FALSE))</f>
        <v/>
      </c>
      <c r="EJ79" t="str">
        <f>IF(ISERROR(MATCH(EJ$1,'CSC Mitre'!BZ$1:BZ$220,0)),"",VLOOKUP(EJ$1,'Tactic Recode'!$A$1:$B$547,2,FALSE))</f>
        <v/>
      </c>
      <c r="EK79" t="str">
        <f>IF(ISERROR(MATCH(EK$1,'CSC Mitre'!BZ$1:BZ$220,0)),"",VLOOKUP(EK$1,'Tactic Recode'!$A$1:$B$547,2,FALSE))</f>
        <v/>
      </c>
      <c r="EL79" t="str">
        <f>IF(ISERROR(MATCH(EL$1,'CSC Mitre'!BZ$1:BZ$220,0)),"",VLOOKUP(EL$1,'Tactic Recode'!$A$1:$B$547,2,FALSE))</f>
        <v/>
      </c>
      <c r="EM79" t="str">
        <f>IF(ISERROR(MATCH(EM$1,'CSC Mitre'!BZ$1:BZ$220,0)),"",VLOOKUP(EM$1,'Tactic Recode'!$A$1:$B$547,2,FALSE))</f>
        <v/>
      </c>
      <c r="EN79" t="str">
        <f>IF(ISERROR(MATCH(EN$1,'CSC Mitre'!BZ$1:BZ$220,0)),"",VLOOKUP(EN$1,'Tactic Recode'!$A$1:$B$547,2,FALSE))</f>
        <v/>
      </c>
      <c r="EO79" t="str">
        <f>IF(ISERROR(MATCH(EO$1,'CSC Mitre'!BZ$1:BZ$220,0)),"",VLOOKUP(EO$1,'Tactic Recode'!$A$1:$B$547,2,FALSE))</f>
        <v/>
      </c>
      <c r="EP79" t="str">
        <f>IF(ISERROR(MATCH(EP$1,'CSC Mitre'!BZ$1:BZ$220,0)),"",VLOOKUP(EP$1,'Tactic Recode'!$A$1:$B$547,2,FALSE))</f>
        <v/>
      </c>
      <c r="EQ79" t="str">
        <f>IF(ISERROR(MATCH(EQ$1,'CSC Mitre'!BZ$1:BZ$220,0)),"",VLOOKUP(EQ$1,'Tactic Recode'!$A$1:$B$547,2,FALSE))</f>
        <v/>
      </c>
      <c r="ER79" t="str">
        <f>IF(ISERROR(MATCH(ER$1,'CSC Mitre'!BZ$1:BZ$220,0)),"",VLOOKUP(ER$1,'Tactic Recode'!$A$1:$B$547,2,FALSE))</f>
        <v/>
      </c>
      <c r="ES79" t="str">
        <f>IF(ISERROR(MATCH(ES$1,'CSC Mitre'!BZ$1:BZ$220,0)),"",VLOOKUP(ES$1,'Tactic Recode'!$A$1:$B$547,2,FALSE))</f>
        <v/>
      </c>
      <c r="ET79" t="str">
        <f>IF(ISERROR(MATCH(ET$1,'CSC Mitre'!BZ$1:BZ$220,0)),"",VLOOKUP(ET$1,'Tactic Recode'!$A$1:$B$547,2,FALSE))</f>
        <v/>
      </c>
      <c r="EU79" t="str">
        <f>IF(ISERROR(MATCH(EU$1,'CSC Mitre'!BZ$1:BZ$220,0)),"",VLOOKUP(EU$1,'Tactic Recode'!$A$1:$B$547,2,FALSE))</f>
        <v/>
      </c>
      <c r="EV79" t="str">
        <f>IF(ISERROR(MATCH(EV$1,'CSC Mitre'!BZ$1:BZ$220,0)),"",VLOOKUP(EV$1,'Tactic Recode'!$A$1:$B$547,2,FALSE))</f>
        <v/>
      </c>
      <c r="EW79" t="str">
        <f>IF(ISERROR(MATCH(EW$1,'CSC Mitre'!BZ$1:BZ$220,0)),"",VLOOKUP(EW$1,'Tactic Recode'!$A$1:$B$547,2,FALSE))</f>
        <v/>
      </c>
      <c r="EX79" t="str">
        <f>IF(ISERROR(MATCH(EX$1,'CSC Mitre'!BZ$1:BZ$220,0)),"",VLOOKUP(EX$1,'Tactic Recode'!$A$1:$B$547,2,FALSE))</f>
        <v/>
      </c>
      <c r="EY79" t="str">
        <f>IF(ISERROR(MATCH(EY$1,'CSC Mitre'!BZ$1:BZ$220,0)),"",VLOOKUP(EY$1,'Tactic Recode'!$A$1:$B$547,2,FALSE))</f>
        <v/>
      </c>
      <c r="EZ79" t="str">
        <f>IF(ISERROR(MATCH(EZ$1,'CSC Mitre'!BZ$1:BZ$220,0)),"",VLOOKUP(EZ$1,'Tactic Recode'!$A$1:$B$547,2,FALSE))</f>
        <v/>
      </c>
      <c r="FA79" t="str">
        <f>IF(ISERROR(MATCH(FA$1,'CSC Mitre'!BZ$1:BZ$220,0)),"",VLOOKUP(FA$1,'Tactic Recode'!$A$1:$B$547,2,FALSE))</f>
        <v/>
      </c>
      <c r="FB79" t="str">
        <f>IF(ISERROR(MATCH(FB$1,'CSC Mitre'!BZ$1:BZ$220,0)),"",VLOOKUP(FB$1,'Tactic Recode'!$A$1:$B$547,2,FALSE))</f>
        <v/>
      </c>
      <c r="FC79" t="str">
        <f>IF(ISERROR(MATCH(FC$1,'CSC Mitre'!BZ$1:BZ$220,0)),"",VLOOKUP(FC$1,'Tactic Recode'!$A$1:$B$547,2,FALSE))</f>
        <v/>
      </c>
      <c r="FD79" t="str">
        <f>IF(ISERROR(MATCH(FD$1,'CSC Mitre'!BZ$1:BZ$220,0)),"",VLOOKUP(FD$1,'Tactic Recode'!$A$1:$B$547,2,FALSE))</f>
        <v/>
      </c>
      <c r="FE79" t="str">
        <f>IF(ISERROR(MATCH(FE$1,'CSC Mitre'!BZ$1:BZ$220,0)),"",VLOOKUP(FE$1,'Tactic Recode'!$A$1:$B$547,2,FALSE))</f>
        <v/>
      </c>
      <c r="FF79" t="str">
        <f>IF(ISERROR(MATCH(FF$1,'CSC Mitre'!BZ$1:BZ$220,0)),"",VLOOKUP(FF$1,'Tactic Recode'!$A$1:$B$547,2,FALSE))</f>
        <v/>
      </c>
      <c r="FG79" t="str">
        <f>IF(ISERROR(MATCH(FG$1,'CSC Mitre'!BZ$1:BZ$220,0)),"",VLOOKUP(FG$1,'Tactic Recode'!$A$1:$B$547,2,FALSE))</f>
        <v/>
      </c>
      <c r="FH79" t="str">
        <f>IF(ISERROR(MATCH(FH$1,'CSC Mitre'!BZ$1:BZ$220,0)),"",VLOOKUP(FH$1,'Tactic Recode'!$A$1:$B$547,2,FALSE))</f>
        <v/>
      </c>
      <c r="FI79" t="str">
        <f>IF(ISERROR(MATCH(FI$1,'CSC Mitre'!BZ$1:BZ$220,0)),"",VLOOKUP(FI$1,'Tactic Recode'!$A$1:$B$547,2,FALSE))</f>
        <v/>
      </c>
      <c r="FJ79" t="str">
        <f>IF(ISERROR(MATCH(FJ$1,'CSC Mitre'!BZ$1:BZ$220,0)),"",VLOOKUP(FJ$1,'Tactic Recode'!$A$1:$B$547,2,FALSE))</f>
        <v/>
      </c>
      <c r="FK79" t="str">
        <f>IF(ISERROR(MATCH(FK$1,'CSC Mitre'!BZ$1:BZ$220,0)),"",VLOOKUP(FK$1,'Tactic Recode'!$A$1:$B$547,2,FALSE))</f>
        <v/>
      </c>
      <c r="FL79" t="str">
        <f>IF(ISERROR(MATCH(FL$1,'CSC Mitre'!BZ$1:BZ$220,0)),"",VLOOKUP(FL$1,'Tactic Recode'!$A$1:$B$547,2,FALSE))</f>
        <v/>
      </c>
      <c r="FM79" t="str">
        <f>IF(ISERROR(MATCH(FM$1,'CSC Mitre'!BZ$1:BZ$220,0)),"",VLOOKUP(FM$1,'Tactic Recode'!$A$1:$B$547,2,FALSE))</f>
        <v/>
      </c>
      <c r="FN79" t="str">
        <f>IF(ISERROR(MATCH(FN$1,'CSC Mitre'!BZ$1:BZ$220,0)),"",VLOOKUP(FN$1,'Tactic Recode'!$A$1:$B$547,2,FALSE))</f>
        <v/>
      </c>
      <c r="FO79" t="str">
        <f>IF(ISERROR(MATCH(FO$1,'CSC Mitre'!BZ$1:BZ$220,0)),"",VLOOKUP(FO$1,'Tactic Recode'!$A$1:$B$547,2,FALSE))</f>
        <v/>
      </c>
      <c r="FP79" t="str">
        <f>IF(ISERROR(MATCH(FP$1,'CSC Mitre'!BZ$1:BZ$220,0)),"",VLOOKUP(FP$1,'Tactic Recode'!$A$1:$B$547,2,FALSE))</f>
        <v/>
      </c>
      <c r="FQ79" t="str">
        <f>IF(ISERROR(MATCH(FQ$1,'CSC Mitre'!BZ$1:BZ$220,0)),"",VLOOKUP(FQ$1,'Tactic Recode'!$A$1:$B$547,2,FALSE))</f>
        <v/>
      </c>
      <c r="FR79" t="str">
        <f>IF(ISERROR(MATCH(FR$1,'CSC Mitre'!BZ$1:BZ$220,0)),"",VLOOKUP(FR$1,'Tactic Recode'!$A$1:$B$547,2,FALSE))</f>
        <v/>
      </c>
      <c r="FS79" t="str">
        <f>IF(ISERROR(MATCH(FS$1,'CSC Mitre'!BZ$1:BZ$220,0)),"",VLOOKUP(FS$1,'Tactic Recode'!$A$1:$B$547,2,FALSE))</f>
        <v/>
      </c>
      <c r="FT79" t="str">
        <f>IF(ISERROR(MATCH(FT$1,'CSC Mitre'!BZ$1:BZ$220,0)),"",VLOOKUP(FT$1,'Tactic Recode'!$A$1:$B$547,2,FALSE))</f>
        <v/>
      </c>
      <c r="FU79" t="str">
        <f>IF(ISERROR(MATCH(FU$1,'CSC Mitre'!BZ$1:BZ$220,0)),"",VLOOKUP(FU$1,'Tactic Recode'!$A$1:$B$547,2,FALSE))</f>
        <v/>
      </c>
      <c r="FV79" t="str">
        <f>IF(ISERROR(MATCH(FV$1,'CSC Mitre'!BZ$1:BZ$220,0)),"",VLOOKUP(FV$1,'Tactic Recode'!$A$1:$B$547,2,FALSE))</f>
        <v/>
      </c>
      <c r="FW79" t="str">
        <f>IF(ISERROR(MATCH(FW$1,'CSC Mitre'!BZ$1:BZ$220,0)),"",VLOOKUP(FW$1,'Tactic Recode'!$A$1:$B$547,2,FALSE))</f>
        <v/>
      </c>
      <c r="FX79" t="str">
        <f>IF(ISERROR(MATCH(FX$1,'CSC Mitre'!BZ$1:BZ$220,0)),"",VLOOKUP(FX$1,'Tactic Recode'!$A$1:$B$547,2,FALSE))</f>
        <v/>
      </c>
      <c r="FY79" t="str">
        <f>IF(ISERROR(MATCH(FY$1,'CSC Mitre'!BZ$1:BZ$220,0)),"",VLOOKUP(FY$1,'Tactic Recode'!$A$1:$B$547,2,FALSE))</f>
        <v/>
      </c>
      <c r="FZ79" t="str">
        <f>IF(ISERROR(MATCH(FZ$1,'CSC Mitre'!BZ$1:BZ$220,0)),"",VLOOKUP(FZ$1,'Tactic Recode'!$A$1:$B$547,2,FALSE))</f>
        <v/>
      </c>
      <c r="GA79" t="str">
        <f>IF(ISERROR(MATCH(GA$1,'CSC Mitre'!BZ$1:BZ$220,0)),"",VLOOKUP(GA$1,'Tactic Recode'!$A$1:$B$547,2,FALSE))</f>
        <v/>
      </c>
      <c r="GB79" t="str">
        <f>IF(ISERROR(MATCH(GB$1,'CSC Mitre'!BZ$1:BZ$220,0)),"",VLOOKUP(GB$1,'Tactic Recode'!$A$1:$B$547,2,FALSE))</f>
        <v/>
      </c>
      <c r="GC79" t="str">
        <f>IF(ISERROR(MATCH(GC$1,'CSC Mitre'!BZ$1:BZ$220,0)),"",VLOOKUP(GC$1,'Tactic Recode'!$A$1:$B$547,2,FALSE))</f>
        <v/>
      </c>
      <c r="GD79" t="str">
        <f>IF(ISERROR(MATCH(GD$1,'CSC Mitre'!BZ$1:BZ$220,0)),"",VLOOKUP(GD$1,'Tactic Recode'!$A$1:$B$547,2,FALSE))</f>
        <v/>
      </c>
      <c r="GE79" t="str">
        <f>IF(ISERROR(MATCH(GE$1,'CSC Mitre'!BZ$1:BZ$220,0)),"",VLOOKUP(GE$1,'Tactic Recode'!$A$1:$B$547,2,FALSE))</f>
        <v/>
      </c>
      <c r="GF79" t="str">
        <f>IF(ISERROR(MATCH(GF$1,'CSC Mitre'!BZ$1:BZ$220,0)),"",VLOOKUP(GF$1,'Tactic Recode'!$A$1:$B$547,2,FALSE))</f>
        <v/>
      </c>
      <c r="GG79" t="str">
        <f>IF(ISERROR(MATCH(GG$1,'CSC Mitre'!BZ$1:BZ$220,0)),"",VLOOKUP(GG$1,'Tactic Recode'!$A$1:$B$547,2,FALSE))</f>
        <v/>
      </c>
      <c r="GH79" t="str">
        <f>IF(ISERROR(MATCH(GH$1,'CSC Mitre'!BZ$1:BZ$220,0)),"",VLOOKUP(GH$1,'Tactic Recode'!$A$1:$B$547,2,FALSE))</f>
        <v/>
      </c>
      <c r="GI79" t="str">
        <f>IF(ISERROR(MATCH(GI$1,'CSC Mitre'!BZ$1:BZ$220,0)),"",VLOOKUP(GI$1,'Tactic Recode'!$A$1:$B$547,2,FALSE))</f>
        <v/>
      </c>
      <c r="GJ79" t="str">
        <f>IF(ISERROR(MATCH(GJ$1,'CSC Mitre'!BZ$1:BZ$220,0)),"",VLOOKUP(GJ$1,'Tactic Recode'!$A$1:$B$547,2,FALSE))</f>
        <v/>
      </c>
      <c r="GK79" t="str">
        <f>IF(ISERROR(MATCH(GK$1,'CSC Mitre'!BZ$1:BZ$220,0)),"",VLOOKUP(GK$1,'Tactic Recode'!$A$1:$B$547,2,FALSE))</f>
        <v/>
      </c>
      <c r="GL79" t="str">
        <f>IF(ISERROR(MATCH(GL$1,'CSC Mitre'!BZ$1:BZ$220,0)),"",VLOOKUP(GL$1,'Tactic Recode'!$A$1:$B$547,2,FALSE))</f>
        <v/>
      </c>
      <c r="GM79" t="str">
        <f>IF(ISERROR(MATCH(GM$1,'CSC Mitre'!BZ$1:BZ$220,0)),"",VLOOKUP(GM$1,'Tactic Recode'!$A$1:$B$547,2,FALSE))</f>
        <v/>
      </c>
      <c r="GN79" t="str">
        <f>IF(ISERROR(MATCH(GN$1,'CSC Mitre'!BZ$1:BZ$220,0)),"",VLOOKUP(GN$1,'Tactic Recode'!$A$1:$B$547,2,FALSE))</f>
        <v/>
      </c>
      <c r="GO79" t="str">
        <f>IF(ISERROR(MATCH(GO$1,'CSC Mitre'!BZ$1:BZ$220,0)),"",VLOOKUP(GO$1,'Tactic Recode'!$A$1:$B$547,2,FALSE))</f>
        <v/>
      </c>
      <c r="GP79" t="str">
        <f>IF(ISERROR(MATCH(GP$1,'CSC Mitre'!BZ$1:BZ$220,0)),"",VLOOKUP(GP$1,'Tactic Recode'!$A$1:$B$547,2,FALSE))</f>
        <v/>
      </c>
      <c r="GQ79" t="str">
        <f>IF(ISERROR(MATCH(GQ$1,'CSC Mitre'!BZ$1:BZ$220,0)),"",VLOOKUP(GQ$1,'Tactic Recode'!$A$1:$B$547,2,FALSE))</f>
        <v/>
      </c>
      <c r="GR79" t="str">
        <f>IF(ISERROR(MATCH(GR$1,'CSC Mitre'!BZ$1:BZ$220,0)),"",VLOOKUP(GR$1,'Tactic Recode'!$A$1:$B$547,2,FALSE))</f>
        <v/>
      </c>
      <c r="GS79" t="str">
        <f>IF(ISERROR(MATCH(GS$1,'CSC Mitre'!BZ$1:BZ$220,0)),"",VLOOKUP(GS$1,'Tactic Recode'!$A$1:$B$547,2,FALSE))</f>
        <v/>
      </c>
      <c r="GT79" t="str">
        <f>IF(ISERROR(MATCH(GT$1,'CSC Mitre'!BZ$1:BZ$220,0)),"",VLOOKUP(GT$1,'Tactic Recode'!$A$1:$B$547,2,FALSE))</f>
        <v/>
      </c>
      <c r="GU79" t="str">
        <f>IF(ISERROR(MATCH(GU$1,'CSC Mitre'!BZ$1:BZ$220,0)),"",VLOOKUP(GU$1,'Tactic Recode'!$A$1:$B$547,2,FALSE))</f>
        <v/>
      </c>
      <c r="GV79" t="str">
        <f>IF(ISERROR(MATCH(GV$1,'CSC Mitre'!BZ$1:BZ$220,0)),"",VLOOKUP(GV$1,'Tactic Recode'!$A$1:$B$547,2,FALSE))</f>
        <v/>
      </c>
      <c r="GW79" t="str">
        <f>IF(ISERROR(MATCH(GW$1,'CSC Mitre'!BZ$1:BZ$220,0)),"",VLOOKUP(GW$1,'Tactic Recode'!$A$1:$B$547,2,FALSE))</f>
        <v/>
      </c>
      <c r="GX79" t="str">
        <f>IF(ISERROR(MATCH(GX$1,'CSC Mitre'!BZ$1:BZ$220,0)),"",VLOOKUP(GX$1,'Tactic Recode'!$A$1:$B$547,2,FALSE))</f>
        <v/>
      </c>
      <c r="GY79" t="str">
        <f>IF(ISERROR(MATCH(GY$1,'CSC Mitre'!BZ$1:BZ$220,0)),"",VLOOKUP(GY$1,'Tactic Recode'!$A$1:$B$547,2,FALSE))</f>
        <v/>
      </c>
      <c r="GZ79" t="str">
        <f>IF(ISERROR(MATCH(GZ$1,'CSC Mitre'!BZ$1:BZ$220,0)),"",VLOOKUP(GZ$1,'Tactic Recode'!$A$1:$B$547,2,FALSE))</f>
        <v/>
      </c>
      <c r="HA79" t="str">
        <f>IF(ISERROR(MATCH(HA$1,'CSC Mitre'!BZ$1:BZ$220,0)),"",VLOOKUP(HA$1,'Tactic Recode'!$A$1:$B$547,2,FALSE))</f>
        <v/>
      </c>
      <c r="HB79" t="str">
        <f>IF(ISERROR(MATCH(HB$1,'CSC Mitre'!BZ$1:BZ$220,0)),"",VLOOKUP(HB$1,'Tactic Recode'!$A$1:$B$547,2,FALSE))</f>
        <v/>
      </c>
      <c r="HC79" t="str">
        <f>IF(ISERROR(MATCH(HC$1,'CSC Mitre'!BZ$1:BZ$220,0)),"",VLOOKUP(HC$1,'Tactic Recode'!$A$1:$B$547,2,FALSE))</f>
        <v/>
      </c>
      <c r="HD79" t="str">
        <f>IF(ISERROR(MATCH(HD$1,'CSC Mitre'!BZ$1:BZ$220,0)),"",VLOOKUP(HD$1,'Tactic Recode'!$A$1:$B$547,2,FALSE))</f>
        <v/>
      </c>
      <c r="HE79" t="str">
        <f>IF(ISERROR(MATCH(HE$1,'CSC Mitre'!BZ$1:BZ$220,0)),"",VLOOKUP(HE$1,'Tactic Recode'!$A$1:$B$547,2,FALSE))</f>
        <v/>
      </c>
      <c r="HF79" t="str">
        <f>IF(ISERROR(MATCH(HF$1,'CSC Mitre'!BZ$1:BZ$220,0)),"",VLOOKUP(HF$1,'Tactic Recode'!$A$1:$B$547,2,FALSE))</f>
        <v/>
      </c>
      <c r="HG79" t="str">
        <f>IF(ISERROR(MATCH(HG$1,'CSC Mitre'!BZ$1:BZ$220,0)),"",VLOOKUP(HG$1,'Tactic Recode'!$A$1:$B$547,2,FALSE))</f>
        <v/>
      </c>
      <c r="HH79" t="str">
        <f>IF(ISERROR(MATCH(HH$1,'CSC Mitre'!BZ$1:BZ$220,0)),"",VLOOKUP(HH$1,'Tactic Recode'!$A$1:$B$547,2,FALSE))</f>
        <v/>
      </c>
      <c r="HI79" t="str">
        <f>IF(ISERROR(MATCH(HI$1,'CSC Mitre'!BZ$1:BZ$220,0)),"",VLOOKUP(HI$1,'Tactic Recode'!$A$1:$B$547,2,FALSE))</f>
        <v/>
      </c>
      <c r="HJ79" t="str">
        <f>IF(ISERROR(MATCH(HJ$1,'CSC Mitre'!BZ$1:BZ$220,0)),"",VLOOKUP(HJ$1,'Tactic Recode'!$A$1:$B$547,2,FALSE))</f>
        <v/>
      </c>
      <c r="HK79" t="str">
        <f>IF(ISERROR(MATCH(HK$1,'CSC Mitre'!BZ$1:BZ$220,0)),"",VLOOKUP(HK$1,'Tactic Recode'!$A$1:$B$547,2,FALSE))</f>
        <v/>
      </c>
      <c r="HL79" t="str">
        <f>IF(ISERROR(MATCH(HL$1,'CSC Mitre'!BZ$1:BZ$220,0)),"",VLOOKUP(HL$1,'Tactic Recode'!$A$1:$B$547,2,FALSE))</f>
        <v/>
      </c>
      <c r="HM79" t="str">
        <f>IF(ISERROR(MATCH(HM$1,'CSC Mitre'!BZ$1:BZ$220,0)),"",VLOOKUP(HM$1,'Tactic Recode'!$A$1:$B$547,2,FALSE))</f>
        <v/>
      </c>
      <c r="HN79" t="str">
        <f>IF(ISERROR(MATCH(HN$1,'CSC Mitre'!BZ$1:BZ$220,0)),"",VLOOKUP(HN$1,'Tactic Recode'!$A$1:$B$547,2,FALSE))</f>
        <v/>
      </c>
      <c r="HO79" t="str">
        <f>IF(ISERROR(MATCH(HO$1,'CSC Mitre'!BZ$1:BZ$220,0)),"",VLOOKUP(HO$1,'Tactic Recode'!$A$1:$B$547,2,FALSE))</f>
        <v/>
      </c>
      <c r="HP79" t="str">
        <f>IF(ISERROR(MATCH(HP$1,'CSC Mitre'!BZ$1:BZ$220,0)),"",VLOOKUP(HP$1,'Tactic Recode'!$A$1:$B$547,2,FALSE))</f>
        <v/>
      </c>
      <c r="HQ79" t="str">
        <f>IF(ISERROR(MATCH(HQ$1,'CSC Mitre'!BZ$1:BZ$220,0)),"",VLOOKUP(HQ$1,'Tactic Recode'!$A$1:$B$547,2,FALSE))</f>
        <v/>
      </c>
      <c r="HR79" t="str">
        <f>IF(ISERROR(MATCH(HR$1,'CSC Mitre'!BZ$1:BZ$220,0)),"",VLOOKUP(HR$1,'Tactic Recode'!$A$1:$B$547,2,FALSE))</f>
        <v/>
      </c>
      <c r="HS79" t="str">
        <f>IF(ISERROR(MATCH(HS$1,'CSC Mitre'!BZ$1:BZ$220,0)),"",VLOOKUP(HS$1,'Tactic Recode'!$A$1:$B$547,2,FALSE))</f>
        <v/>
      </c>
      <c r="HT79" t="str">
        <f>IF(ISERROR(MATCH(HT$1,'CSC Mitre'!BZ$1:BZ$220,0)),"",VLOOKUP(HT$1,'Tactic Recode'!$A$1:$B$547,2,FALSE))</f>
        <v/>
      </c>
      <c r="HU79" t="str">
        <f>IF(ISERROR(MATCH(HU$1,'CSC Mitre'!BZ$1:BZ$220,0)),"",VLOOKUP(HU$1,'Tactic Recode'!$A$1:$B$547,2,FALSE))</f>
        <v/>
      </c>
      <c r="HV79" t="str">
        <f>IF(ISERROR(MATCH(HV$1,'CSC Mitre'!BZ$1:BZ$220,0)),"",VLOOKUP(HV$1,'Tactic Recode'!$A$1:$B$547,2,FALSE))</f>
        <v/>
      </c>
      <c r="HW79" t="str">
        <f>IF(ISERROR(MATCH(HW$1,'CSC Mitre'!BZ$1:BZ$220,0)),"",VLOOKUP(HW$1,'Tactic Recode'!$A$1:$B$547,2,FALSE))</f>
        <v/>
      </c>
      <c r="HX79" t="str">
        <f>IF(ISERROR(MATCH(HX$1,'CSC Mitre'!BZ$1:BZ$220,0)),"",VLOOKUP(HX$1,'Tactic Recode'!$A$1:$B$547,2,FALSE))</f>
        <v/>
      </c>
      <c r="HY79" t="str">
        <f>IF(ISERROR(MATCH(HY$1,'CSC Mitre'!BZ$1:BZ$220,0)),"",VLOOKUP(HY$1,'Tactic Recode'!$A$1:$B$547,2,FALSE))</f>
        <v/>
      </c>
      <c r="HZ79" t="str">
        <f>IF(ISERROR(MATCH(HZ$1,'CSC Mitre'!BZ$1:BZ$220,0)),"",VLOOKUP(HZ$1,'Tactic Recode'!$A$1:$B$547,2,FALSE))</f>
        <v/>
      </c>
      <c r="IA79" t="str">
        <f>IF(ISERROR(MATCH(IA$1,'CSC Mitre'!BZ$1:BZ$220,0)),"",VLOOKUP(IA$1,'Tactic Recode'!$A$1:$B$547,2,FALSE))</f>
        <v/>
      </c>
      <c r="IB79" t="str">
        <f>IF(ISERROR(MATCH(IB$1,'CSC Mitre'!BZ$1:BZ$220,0)),"",VLOOKUP(IB$1,'Tactic Recode'!$A$1:$B$547,2,FALSE))</f>
        <v/>
      </c>
      <c r="IC79" t="str">
        <f>IF(ISERROR(MATCH(IC$1,'CSC Mitre'!BZ$1:BZ$220,0)),"",VLOOKUP(IC$1,'Tactic Recode'!$A$1:$B$547,2,FALSE))</f>
        <v/>
      </c>
      <c r="ID79" t="str">
        <f>IF(ISERROR(MATCH(ID$1,'CSC Mitre'!BZ$1:BZ$220,0)),"",VLOOKUP(ID$1,'Tactic Recode'!$A$1:$B$547,2,FALSE))</f>
        <v/>
      </c>
      <c r="IE79" t="str">
        <f>IF(ISERROR(MATCH(IE$1,'CSC Mitre'!BZ$1:BZ$220,0)),"",VLOOKUP(IE$1,'Tactic Recode'!$A$1:$B$547,2,FALSE))</f>
        <v/>
      </c>
      <c r="IF79" t="str">
        <f>IF(ISERROR(MATCH(IF$1,'CSC Mitre'!BZ$1:BZ$220,0)),"",VLOOKUP(IF$1,'Tactic Recode'!$A$1:$B$547,2,FALSE))</f>
        <v/>
      </c>
      <c r="IG79" t="str">
        <f>IF(ISERROR(MATCH(IG$1,'CSC Mitre'!BZ$1:BZ$220,0)),"",VLOOKUP(IG$1,'Tactic Recode'!$A$1:$B$547,2,FALSE))</f>
        <v/>
      </c>
      <c r="IH79" t="str">
        <f>IF(ISERROR(MATCH(IH$1,'CSC Mitre'!BZ$1:BZ$220,0)),"",VLOOKUP(IH$1,'Tactic Recode'!$A$1:$B$547,2,FALSE))</f>
        <v/>
      </c>
      <c r="II79" t="str">
        <f>IF(ISERROR(MATCH(II$1,'CSC Mitre'!BZ$1:BZ$220,0)),"",VLOOKUP(II$1,'Tactic Recode'!$A$1:$B$547,2,FALSE))</f>
        <v/>
      </c>
      <c r="IJ79" t="str">
        <f>IF(ISERROR(MATCH(IJ$1,'CSC Mitre'!BZ$1:BZ$220,0)),"",VLOOKUP(IJ$1,'Tactic Recode'!$A$1:$B$547,2,FALSE))</f>
        <v/>
      </c>
      <c r="IK79" t="str">
        <f>IF(ISERROR(MATCH(IK$1,'CSC Mitre'!BZ$1:BZ$220,0)),"",VLOOKUP(IK$1,'Tactic Recode'!$A$1:$B$547,2,FALSE))</f>
        <v/>
      </c>
      <c r="IL79" t="str">
        <f>IF(ISERROR(MATCH(IL$1,'CSC Mitre'!BZ$1:BZ$220,0)),"",VLOOKUP(IL$1,'Tactic Recode'!$A$1:$B$547,2,FALSE))</f>
        <v/>
      </c>
      <c r="IM79" t="str">
        <f>IF(ISERROR(MATCH(IM$1,'CSC Mitre'!BZ$1:BZ$220,0)),"",VLOOKUP(IM$1,'Tactic Recode'!$A$1:$B$547,2,FALSE))</f>
        <v/>
      </c>
      <c r="IN79" t="str">
        <f>IF(ISERROR(MATCH(IN$1,'CSC Mitre'!BZ$1:BZ$220,0)),"",VLOOKUP(IN$1,'Tactic Recode'!$A$1:$B$547,2,FALSE))</f>
        <v/>
      </c>
      <c r="IO79" t="str">
        <f>IF(ISERROR(MATCH(IO$1,'CSC Mitre'!BZ$1:BZ$220,0)),"",VLOOKUP(IO$1,'Tactic Recode'!$A$1:$B$547,2,FALSE))</f>
        <v/>
      </c>
      <c r="IP79" t="str">
        <f>IF(ISERROR(MATCH(IP$1,'CSC Mitre'!BZ$1:BZ$220,0)),"",VLOOKUP(IP$1,'Tactic Recode'!$A$1:$B$547,2,FALSE))</f>
        <v/>
      </c>
      <c r="IQ79" t="str">
        <f>IF(ISERROR(MATCH(IQ$1,'CSC Mitre'!BZ$1:BZ$220,0)),"",VLOOKUP(IQ$1,'Tactic Recode'!$A$1:$B$547,2,FALSE))</f>
        <v/>
      </c>
      <c r="IR79" t="str">
        <f>IF(ISERROR(MATCH(IR$1,'CSC Mitre'!BZ$1:BZ$220,0)),"",VLOOKUP(IR$1,'Tactic Recode'!$A$1:$B$547,2,FALSE))</f>
        <v/>
      </c>
      <c r="IS79" t="str">
        <f>IF(ISERROR(MATCH(IS$1,'CSC Mitre'!BZ$1:BZ$220,0)),"",VLOOKUP(IS$1,'Tactic Recode'!$A$1:$B$547,2,FALSE))</f>
        <v/>
      </c>
      <c r="IT79" t="str">
        <f>IF(ISERROR(MATCH(IT$1,'CSC Mitre'!BZ$1:BZ$220,0)),"",VLOOKUP(IT$1,'Tactic Recode'!$A$1:$B$547,2,FALSE))</f>
        <v/>
      </c>
      <c r="IU79" t="str">
        <f>IF(ISERROR(MATCH(IU$1,'CSC Mitre'!BZ$1:BZ$220,0)),"",VLOOKUP(IU$1,'Tactic Recode'!$A$1:$B$547,2,FALSE))</f>
        <v/>
      </c>
      <c r="IV79" t="str">
        <f>IF(ISERROR(MATCH(IV$1,'CSC Mitre'!BZ$1:BZ$220,0)),"",VLOOKUP(IV$1,'Tactic Recode'!$A$1:$B$547,2,FALSE))</f>
        <v/>
      </c>
      <c r="IW79" t="str">
        <f>IF(ISERROR(MATCH(IW$1,'CSC Mitre'!BZ$1:BZ$220,0)),"",VLOOKUP(IW$1,'Tactic Recode'!$A$1:$B$547,2,FALSE))</f>
        <v/>
      </c>
      <c r="IX79" t="str">
        <f>IF(ISERROR(MATCH(IX$1,'CSC Mitre'!BZ$1:BZ$220,0)),"",VLOOKUP(IX$1,'Tactic Recode'!$A$1:$B$547,2,FALSE))</f>
        <v/>
      </c>
      <c r="IY79" t="str">
        <f>IF(ISERROR(MATCH(IY$1,'CSC Mitre'!BZ$1:BZ$220,0)),"",VLOOKUP(IY$1,'Tactic Recode'!$A$1:$B$547,2,FALSE))</f>
        <v/>
      </c>
      <c r="IZ79" t="str">
        <f>IF(ISERROR(MATCH(IZ$1,'CSC Mitre'!BZ$1:BZ$220,0)),"",VLOOKUP(IZ$1,'Tactic Recode'!$A$1:$B$547,2,FALSE))</f>
        <v/>
      </c>
      <c r="JA79" t="str">
        <f>IF(ISERROR(MATCH(JA$1,'CSC Mitre'!BZ$1:BZ$220,0)),"",VLOOKUP(JA$1,'Tactic Recode'!$A$1:$B$547,2,FALSE))</f>
        <v/>
      </c>
      <c r="JB79" t="str">
        <f>IF(ISERROR(MATCH(JB$1,'CSC Mitre'!BZ$1:BZ$220,0)),"",VLOOKUP(JB$1,'Tactic Recode'!$A$1:$B$547,2,FALSE))</f>
        <v/>
      </c>
      <c r="JC79" t="str">
        <f>IF(ISERROR(MATCH(JC$1,'CSC Mitre'!BZ$1:BZ$220,0)),"",VLOOKUP(JC$1,'Tactic Recode'!$A$1:$B$547,2,FALSE))</f>
        <v/>
      </c>
      <c r="JD79" t="str">
        <f>IF(ISERROR(MATCH(JD$1,'CSC Mitre'!BZ$1:BZ$220,0)),"",VLOOKUP(JD$1,'Tactic Recode'!$A$1:$B$547,2,FALSE))</f>
        <v/>
      </c>
      <c r="JE79" t="str">
        <f>IF(ISERROR(MATCH(JE$1,'CSC Mitre'!BZ$1:BZ$220,0)),"",VLOOKUP(JE$1,'Tactic Recode'!$A$1:$B$547,2,FALSE))</f>
        <v/>
      </c>
      <c r="JF79" t="str">
        <f>IF(ISERROR(MATCH(JF$1,'CSC Mitre'!BZ$1:BZ$220,0)),"",VLOOKUP(JF$1,'Tactic Recode'!$A$1:$B$547,2,FALSE))</f>
        <v/>
      </c>
      <c r="JG79" t="str">
        <f>IF(ISERROR(MATCH(JG$1,'CSC Mitre'!BZ$1:BZ$220,0)),"",VLOOKUP(JG$1,'Tactic Recode'!$A$1:$B$547,2,FALSE))</f>
        <v/>
      </c>
      <c r="JH79" t="str">
        <f>IF(ISERROR(MATCH(JH$1,'CSC Mitre'!BZ$1:BZ$220,0)),"",VLOOKUP(JH$1,'Tactic Recode'!$A$1:$B$547,2,FALSE))</f>
        <v/>
      </c>
      <c r="JI79" t="str">
        <f>IF(ISERROR(MATCH(JI$1,'CSC Mitre'!BZ$1:BZ$220,0)),"",VLOOKUP(JI$1,'Tactic Recode'!$A$1:$B$547,2,FALSE))</f>
        <v/>
      </c>
      <c r="JJ79" t="str">
        <f>IF(ISERROR(MATCH(JJ$1,'CSC Mitre'!BZ$1:BZ$220,0)),"",VLOOKUP(JJ$1,'Tactic Recode'!$A$1:$B$547,2,FALSE))</f>
        <v/>
      </c>
      <c r="JK79" t="str">
        <f>IF(ISERROR(MATCH(JK$1,'CSC Mitre'!BZ$1:BZ$220,0)),"",VLOOKUP(JK$1,'Tactic Recode'!$A$1:$B$547,2,FALSE))</f>
        <v/>
      </c>
      <c r="JL79" t="str">
        <f>IF(ISERROR(MATCH(JL$1,'CSC Mitre'!BZ$1:BZ$220,0)),"",VLOOKUP(JL$1,'Tactic Recode'!$A$1:$B$547,2,FALSE))</f>
        <v/>
      </c>
      <c r="JM79" t="str">
        <f>IF(ISERROR(MATCH(JM$1,'CSC Mitre'!BZ$1:BZ$220,0)),"",VLOOKUP(JM$1,'Tactic Recode'!$A$1:$B$547,2,FALSE))</f>
        <v/>
      </c>
      <c r="JN79" t="str">
        <f>IF(ISERROR(MATCH(JN$1,'CSC Mitre'!BZ$1:BZ$220,0)),"",VLOOKUP(JN$1,'Tactic Recode'!$A$1:$B$547,2,FALSE))</f>
        <v/>
      </c>
      <c r="JO79" t="str">
        <f>IF(ISERROR(MATCH(JO$1,'CSC Mitre'!BZ$1:BZ$220,0)),"",VLOOKUP(JO$1,'Tactic Recode'!$A$1:$B$547,2,FALSE))</f>
        <v/>
      </c>
      <c r="JP79" t="str">
        <f>IF(ISERROR(MATCH(JP$1,'CSC Mitre'!BZ$1:BZ$220,0)),"",VLOOKUP(JP$1,'Tactic Recode'!$A$1:$B$547,2,FALSE))</f>
        <v/>
      </c>
      <c r="JQ79" t="str">
        <f>IF(ISERROR(MATCH(JQ$1,'CSC Mitre'!BZ$1:BZ$220,0)),"",VLOOKUP(JQ$1,'Tactic Recode'!$A$1:$B$547,2,FALSE))</f>
        <v/>
      </c>
      <c r="JR79" t="str">
        <f>IF(ISERROR(MATCH(JR$1,'CSC Mitre'!BZ$1:BZ$220,0)),"",VLOOKUP(JR$1,'Tactic Recode'!$A$1:$B$547,2,FALSE))</f>
        <v/>
      </c>
      <c r="JS79" t="str">
        <f>IF(ISERROR(MATCH(JS$1,'CSC Mitre'!BZ$1:BZ$220,0)),"",VLOOKUP(JS$1,'Tactic Recode'!$A$1:$B$547,2,FALSE))</f>
        <v/>
      </c>
      <c r="JT79" t="str">
        <f>IF(ISERROR(MATCH(JT$1,'CSC Mitre'!BZ$1:BZ$220,0)),"",VLOOKUP(JT$1,'Tactic Recode'!$A$1:$B$547,2,FALSE))</f>
        <v/>
      </c>
      <c r="JU79" t="str">
        <f>IF(ISERROR(MATCH(JU$1,'CSC Mitre'!BZ$1:BZ$220,0)),"",VLOOKUP(JU$1,'Tactic Recode'!$A$1:$B$547,2,FALSE))</f>
        <v/>
      </c>
      <c r="JV79" t="str">
        <f>IF(ISERROR(MATCH(JV$1,'CSC Mitre'!BZ$1:BZ$220,0)),"",VLOOKUP(JV$1,'Tactic Recode'!$A$1:$B$547,2,FALSE))</f>
        <v/>
      </c>
      <c r="JW79" t="str">
        <f>IF(ISERROR(MATCH(JW$1,'CSC Mitre'!BZ$1:BZ$220,0)),"",VLOOKUP(JW$1,'Tactic Recode'!$A$1:$B$547,2,FALSE))</f>
        <v/>
      </c>
      <c r="JX79" t="str">
        <f>IF(ISERROR(MATCH(JX$1,'CSC Mitre'!BZ$1:BZ$220,0)),"",VLOOKUP(JX$1,'Tactic Recode'!$A$1:$B$547,2,FALSE))</f>
        <v/>
      </c>
      <c r="JY79" t="str">
        <f>IF(ISERROR(MATCH(JY$1,'CSC Mitre'!BZ$1:BZ$220,0)),"",VLOOKUP(JY$1,'Tactic Recode'!$A$1:$B$547,2,FALSE))</f>
        <v/>
      </c>
      <c r="JZ79" t="str">
        <f>IF(ISERROR(MATCH(JZ$1,'CSC Mitre'!BZ$1:BZ$220,0)),"",VLOOKUP(JZ$1,'Tactic Recode'!$A$1:$B$547,2,FALSE))</f>
        <v/>
      </c>
      <c r="KA79" t="str">
        <f>IF(ISERROR(MATCH(KA$1,'CSC Mitre'!BZ$1:BZ$220,0)),"",VLOOKUP(KA$1,'Tactic Recode'!$A$1:$B$547,2,FALSE))</f>
        <v/>
      </c>
      <c r="KB79" t="str">
        <f>IF(ISERROR(MATCH(KB$1,'CSC Mitre'!BZ$1:BZ$220,0)),"",VLOOKUP(KB$1,'Tactic Recode'!$A$1:$B$547,2,FALSE))</f>
        <v/>
      </c>
      <c r="KC79" t="str">
        <f>IF(ISERROR(MATCH(KC$1,'CSC Mitre'!BZ$1:BZ$220,0)),"",VLOOKUP(KC$1,'Tactic Recode'!$A$1:$B$547,2,FALSE))</f>
        <v/>
      </c>
      <c r="KD79" t="str">
        <f>IF(ISERROR(MATCH(KD$1,'CSC Mitre'!BZ$1:BZ$220,0)),"",VLOOKUP(KD$1,'Tactic Recode'!$A$1:$B$547,2,FALSE))</f>
        <v/>
      </c>
      <c r="KE79" t="str">
        <f>IF(ISERROR(MATCH(KE$1,'CSC Mitre'!BZ$1:BZ$220,0)),"",VLOOKUP(KE$1,'Tactic Recode'!$A$1:$B$547,2,FALSE))</f>
        <v/>
      </c>
      <c r="KF79" t="str">
        <f>IF(ISERROR(MATCH(KF$1,'CSC Mitre'!BZ$1:BZ$220,0)),"",VLOOKUP(KF$1,'Tactic Recode'!$A$1:$B$547,2,FALSE))</f>
        <v/>
      </c>
      <c r="KG79" t="str">
        <f>IF(ISERROR(MATCH(KG$1,'CSC Mitre'!BZ$1:BZ$220,0)),"",VLOOKUP(KG$1,'Tactic Recode'!$A$1:$B$547,2,FALSE))</f>
        <v/>
      </c>
      <c r="KH79" t="str">
        <f>IF(ISERROR(MATCH(KH$1,'CSC Mitre'!BZ$1:BZ$220,0)),"",VLOOKUP(KH$1,'Tactic Recode'!$A$1:$B$547,2,FALSE))</f>
        <v/>
      </c>
      <c r="KI79" t="str">
        <f>IF(ISERROR(MATCH(KI$1,'CSC Mitre'!BZ$1:BZ$220,0)),"",VLOOKUP(KI$1,'Tactic Recode'!$A$1:$B$547,2,FALSE))</f>
        <v/>
      </c>
      <c r="KJ79" t="str">
        <f>IF(ISERROR(MATCH(KJ$1,'CSC Mitre'!BZ$1:BZ$220,0)),"",VLOOKUP(KJ$1,'Tactic Recode'!$A$1:$B$547,2,FALSE))</f>
        <v/>
      </c>
      <c r="KK79" t="str">
        <f>IF(ISERROR(MATCH(KK$1,'CSC Mitre'!BZ$1:BZ$220,0)),"",VLOOKUP(KK$1,'Tactic Recode'!$A$1:$B$547,2,FALSE))</f>
        <v/>
      </c>
      <c r="KL79" t="str">
        <f>IF(ISERROR(MATCH(KL$1,'CSC Mitre'!BZ$1:BZ$220,0)),"",VLOOKUP(KL$1,'Tactic Recode'!$A$1:$B$547,2,FALSE))</f>
        <v/>
      </c>
      <c r="KM79" t="str">
        <f>IF(ISERROR(MATCH(KM$1,'CSC Mitre'!BZ$1:BZ$220,0)),"",VLOOKUP(KM$1,'Tactic Recode'!$A$1:$B$547,2,FALSE))</f>
        <v/>
      </c>
      <c r="KN79" t="str">
        <f>IF(ISERROR(MATCH(KN$1,'CSC Mitre'!BZ$1:BZ$220,0)),"",VLOOKUP(KN$1,'Tactic Recode'!$A$1:$B$547,2,FALSE))</f>
        <v/>
      </c>
      <c r="KO79" t="str">
        <f>IF(ISERROR(MATCH(KO$1,'CSC Mitre'!BZ$1:BZ$220,0)),"",VLOOKUP(KO$1,'Tactic Recode'!$A$1:$B$547,2,FALSE))</f>
        <v/>
      </c>
      <c r="KP79" t="str">
        <f>IF(ISERROR(MATCH(KP$1,'CSC Mitre'!BZ$1:BZ$220,0)),"",VLOOKUP(KP$1,'Tactic Recode'!$A$1:$B$547,2,FALSE))</f>
        <v/>
      </c>
      <c r="KQ79" t="str">
        <f>IF(ISERROR(MATCH(KQ$1,'CSC Mitre'!BZ$1:BZ$220,0)),"",VLOOKUP(KQ$1,'Tactic Recode'!$A$1:$B$547,2,FALSE))</f>
        <v/>
      </c>
      <c r="KR79" t="str">
        <f>IF(ISERROR(MATCH(KR$1,'CSC Mitre'!BZ$1:BZ$220,0)),"",VLOOKUP(KR$1,'Tactic Recode'!$A$1:$B$547,2,FALSE))</f>
        <v/>
      </c>
      <c r="KS79" t="str">
        <f>IF(ISERROR(MATCH(KS$1,'CSC Mitre'!BZ$1:BZ$220,0)),"",VLOOKUP(KS$1,'Tactic Recode'!$A$1:$B$547,2,FALSE))</f>
        <v/>
      </c>
      <c r="KT79" t="str">
        <f>IF(ISERROR(MATCH(KT$1,'CSC Mitre'!BZ$1:BZ$220,0)),"",VLOOKUP(KT$1,'Tactic Recode'!$A$1:$B$547,2,FALSE))</f>
        <v/>
      </c>
      <c r="KU79" t="str">
        <f>IF(ISERROR(MATCH(KU$1,'CSC Mitre'!BZ$1:BZ$220,0)),"",VLOOKUP(KU$1,'Tactic Recode'!$A$1:$B$547,2,FALSE))</f>
        <v/>
      </c>
      <c r="KV79" t="str">
        <f>IF(ISERROR(MATCH(KV$1,'CSC Mitre'!BZ$1:BZ$220,0)),"",VLOOKUP(KV$1,'Tactic Recode'!$A$1:$B$547,2,FALSE))</f>
        <v/>
      </c>
      <c r="KW79" t="str">
        <f>IF(ISERROR(MATCH(KW$1,'CSC Mitre'!BZ$1:BZ$220,0)),"",VLOOKUP(KW$1,'Tactic Recode'!$A$1:$B$547,2,FALSE))</f>
        <v/>
      </c>
      <c r="KX79" t="str">
        <f>IF(ISERROR(MATCH(KX$1,'CSC Mitre'!BZ$1:BZ$220,0)),"",VLOOKUP(KX$1,'Tactic Recode'!$A$1:$B$547,2,FALSE))</f>
        <v/>
      </c>
      <c r="KY79" t="str">
        <f>IF(ISERROR(MATCH(KY$1,'CSC Mitre'!BZ$1:BZ$220,0)),"",VLOOKUP(KY$1,'Tactic Recode'!$A$1:$B$547,2,FALSE))</f>
        <v/>
      </c>
      <c r="KZ79" t="str">
        <f>IF(ISERROR(MATCH(KZ$1,'CSC Mitre'!BZ$1:BZ$220,0)),"",VLOOKUP(KZ$1,'Tactic Recode'!$A$1:$B$547,2,FALSE))</f>
        <v/>
      </c>
      <c r="LA79" t="str">
        <f>IF(ISERROR(MATCH(LA$1,'CSC Mitre'!BZ$1:BZ$220,0)),"",VLOOKUP(LA$1,'Tactic Recode'!$A$1:$B$547,2,FALSE))</f>
        <v/>
      </c>
      <c r="LB79" t="str">
        <f>IF(ISERROR(MATCH(LB$1,'CSC Mitre'!BZ$1:BZ$220,0)),"",VLOOKUP(LB$1,'Tactic Recode'!$A$1:$B$547,2,FALSE))</f>
        <v/>
      </c>
      <c r="LC79" t="str">
        <f>IF(ISERROR(MATCH(LC$1,'CSC Mitre'!BZ$1:BZ$220,0)),"",VLOOKUP(LC$1,'Tactic Recode'!$A$1:$B$547,2,FALSE))</f>
        <v/>
      </c>
      <c r="LD79" t="str">
        <f>IF(ISERROR(MATCH(LD$1,'CSC Mitre'!BZ$1:BZ$220,0)),"",VLOOKUP(LD$1,'Tactic Recode'!$A$1:$B$547,2,FALSE))</f>
        <v/>
      </c>
      <c r="LE79" t="str">
        <f>IF(ISERROR(MATCH(LE$1,'CSC Mitre'!BZ$1:BZ$220,0)),"",VLOOKUP(LE$1,'Tactic Recode'!$A$1:$B$547,2,FALSE))</f>
        <v/>
      </c>
      <c r="LF79" t="str">
        <f>IF(ISERROR(MATCH(LF$1,'CSC Mitre'!BZ$1:BZ$220,0)),"",VLOOKUP(LF$1,'Tactic Recode'!$A$1:$B$547,2,FALSE))</f>
        <v/>
      </c>
      <c r="LG79" t="str">
        <f>IF(ISERROR(MATCH(LG$1,'CSC Mitre'!BZ$1:BZ$220,0)),"",VLOOKUP(LG$1,'Tactic Recode'!$A$1:$B$547,2,FALSE))</f>
        <v/>
      </c>
      <c r="LH79" t="str">
        <f>IF(ISERROR(MATCH(LH$1,'CSC Mitre'!BZ$1:BZ$220,0)),"",VLOOKUP(LH$1,'Tactic Recode'!$A$1:$B$547,2,FALSE))</f>
        <v/>
      </c>
      <c r="LI79" t="str">
        <f>IF(ISERROR(MATCH(LI$1,'CSC Mitre'!BZ$1:BZ$220,0)),"",VLOOKUP(LI$1,'Tactic Recode'!$A$1:$B$547,2,FALSE))</f>
        <v/>
      </c>
      <c r="LJ79" t="str">
        <f>IF(ISERROR(MATCH(LJ$1,'CSC Mitre'!BZ$1:BZ$220,0)),"",VLOOKUP(LJ$1,'Tactic Recode'!$A$1:$B$547,2,FALSE))</f>
        <v/>
      </c>
      <c r="LK79" t="str">
        <f>IF(ISERROR(MATCH(LK$1,'CSC Mitre'!BZ$1:BZ$220,0)),"",VLOOKUP(LK$1,'Tactic Recode'!$A$1:$B$547,2,FALSE))</f>
        <v/>
      </c>
      <c r="LL79" t="str">
        <f>IF(ISERROR(MATCH(LL$1,'CSC Mitre'!BZ$1:BZ$220,0)),"",VLOOKUP(LL$1,'Tactic Recode'!$A$1:$B$547,2,FALSE))</f>
        <v/>
      </c>
      <c r="LM79" t="str">
        <f>IF(ISERROR(MATCH(LM$1,'CSC Mitre'!BZ$1:BZ$220,0)),"",VLOOKUP(LM$1,'Tactic Recode'!$A$1:$B$547,2,FALSE))</f>
        <v/>
      </c>
      <c r="LN79" t="str">
        <f>IF(ISERROR(MATCH(LN$1,'CSC Mitre'!BZ$1:BZ$220,0)),"",VLOOKUP(LN$1,'Tactic Recode'!$A$1:$B$547,2,FALSE))</f>
        <v/>
      </c>
      <c r="LO79" t="str">
        <f>IF(ISERROR(MATCH(LO$1,'CSC Mitre'!BZ$1:BZ$220,0)),"",VLOOKUP(LO$1,'Tactic Recode'!$A$1:$B$547,2,FALSE))</f>
        <v/>
      </c>
      <c r="LP79" t="str">
        <f>IF(ISERROR(MATCH(LP$1,'CSC Mitre'!BZ$1:BZ$220,0)),"",VLOOKUP(LP$1,'Tactic Recode'!$A$1:$B$547,2,FALSE))</f>
        <v/>
      </c>
      <c r="LQ79" t="str">
        <f>IF(ISERROR(MATCH(LQ$1,'CSC Mitre'!BZ$1:BZ$220,0)),"",VLOOKUP(LQ$1,'Tactic Recode'!$A$1:$B$547,2,FALSE))</f>
        <v/>
      </c>
      <c r="LR79" t="str">
        <f>IF(ISERROR(MATCH(LR$1,'CSC Mitre'!BZ$1:BZ$220,0)),"",VLOOKUP(LR$1,'Tactic Recode'!$A$1:$B$547,2,FALSE))</f>
        <v/>
      </c>
      <c r="LS79" t="str">
        <f>IF(ISERROR(MATCH(LS$1,'CSC Mitre'!BZ$1:BZ$220,0)),"",VLOOKUP(LS$1,'Tactic Recode'!$A$1:$B$547,2,FALSE))</f>
        <v/>
      </c>
      <c r="LT79" t="str">
        <f>IF(ISERROR(MATCH(LT$1,'CSC Mitre'!BZ$1:BZ$220,0)),"",VLOOKUP(LT$1,'Tactic Recode'!$A$1:$B$547,2,FALSE))</f>
        <v/>
      </c>
      <c r="LU79" t="str">
        <f>IF(ISERROR(MATCH(LU$1,'CSC Mitre'!BZ$1:BZ$220,0)),"",VLOOKUP(LU$1,'Tactic Recode'!$A$1:$B$547,2,FALSE))</f>
        <v/>
      </c>
      <c r="LV79" t="str">
        <f>IF(ISERROR(MATCH(LV$1,'CSC Mitre'!BZ$1:BZ$220,0)),"",VLOOKUP(LV$1,'Tactic Recode'!$A$1:$B$547,2,FALSE))</f>
        <v/>
      </c>
      <c r="LW79" t="str">
        <f>IF(ISERROR(MATCH(LW$1,'CSC Mitre'!BZ$1:BZ$220,0)),"",VLOOKUP(LW$1,'Tactic Recode'!$A$1:$B$547,2,FALSE))</f>
        <v/>
      </c>
      <c r="LX79" t="str">
        <f>IF(ISERROR(MATCH(LX$1,'CSC Mitre'!BZ$1:BZ$220,0)),"",VLOOKUP(LX$1,'Tactic Recode'!$A$1:$B$547,2,FALSE))</f>
        <v/>
      </c>
      <c r="LY79" t="str">
        <f>IF(ISERROR(MATCH(LY$1,'CSC Mitre'!BZ$1:BZ$220,0)),"",VLOOKUP(LY$1,'Tactic Recode'!$A$1:$B$547,2,FALSE))</f>
        <v/>
      </c>
      <c r="LZ79" t="str">
        <f>IF(ISERROR(MATCH(LZ$1,'CSC Mitre'!BZ$1:BZ$220,0)),"",VLOOKUP(LZ$1,'Tactic Recode'!$A$1:$B$547,2,FALSE))</f>
        <v/>
      </c>
      <c r="MA79" t="str">
        <f>IF(ISERROR(MATCH(MA$1,'CSC Mitre'!BZ$1:BZ$220,0)),"",VLOOKUP(MA$1,'Tactic Recode'!$A$1:$B$547,2,FALSE))</f>
        <v/>
      </c>
      <c r="MB79" t="str">
        <f>IF(ISERROR(MATCH(MB$1,'CSC Mitre'!BZ$1:BZ$220,0)),"",VLOOKUP(MB$1,'Tactic Recode'!$A$1:$B$547,2,FALSE))</f>
        <v/>
      </c>
      <c r="MC79" t="str">
        <f>IF(ISERROR(MATCH(MC$1,'CSC Mitre'!BZ$1:BZ$220,0)),"",VLOOKUP(MC$1,'Tactic Recode'!$A$1:$B$547,2,FALSE))</f>
        <v/>
      </c>
      <c r="MD79" t="str">
        <f>IF(ISERROR(MATCH(MD$1,'CSC Mitre'!BZ$1:BZ$220,0)),"",VLOOKUP(MD$1,'Tactic Recode'!$A$1:$B$547,2,FALSE))</f>
        <v/>
      </c>
      <c r="ME79" t="str">
        <f>IF(ISERROR(MATCH(ME$1,'CSC Mitre'!BZ$1:BZ$220,0)),"",VLOOKUP(ME$1,'Tactic Recode'!$A$1:$B$547,2,FALSE))</f>
        <v/>
      </c>
      <c r="MF79" t="str">
        <f>IF(ISERROR(MATCH(MF$1,'CSC Mitre'!BZ$1:BZ$220,0)),"",VLOOKUP(MF$1,'Tactic Recode'!$A$1:$B$547,2,FALSE))</f>
        <v/>
      </c>
      <c r="MG79" t="str">
        <f>IF(ISERROR(MATCH(MG$1,'CSC Mitre'!BZ$1:BZ$220,0)),"",VLOOKUP(MG$1,'Tactic Recode'!$A$1:$B$547,2,FALSE))</f>
        <v/>
      </c>
      <c r="MH79" t="str">
        <f>IF(ISERROR(MATCH(MH$1,'CSC Mitre'!BZ$1:BZ$220,0)),"",VLOOKUP(MH$1,'Tactic Recode'!$A$1:$B$547,2,FALSE))</f>
        <v/>
      </c>
      <c r="MI79" t="str">
        <f>IF(ISERROR(MATCH(MI$1,'CSC Mitre'!BZ$1:BZ$220,0)),"",VLOOKUP(MI$1,'Tactic Recode'!$A$1:$B$547,2,FALSE))</f>
        <v/>
      </c>
      <c r="MJ79" t="str">
        <f>IF(ISERROR(MATCH(MJ$1,'CSC Mitre'!BZ$1:BZ$220,0)),"",VLOOKUP(MJ$1,'Tactic Recode'!$A$1:$B$547,2,FALSE))</f>
        <v/>
      </c>
      <c r="MK79" t="str">
        <f>IF(ISERROR(MATCH(MK$1,'CSC Mitre'!BZ$1:BZ$220,0)),"",VLOOKUP(MK$1,'Tactic Recode'!$A$1:$B$547,2,FALSE))</f>
        <v/>
      </c>
      <c r="ML79" t="str">
        <f>IF(ISERROR(MATCH(ML$1,'CSC Mitre'!BZ$1:BZ$220,0)),"",VLOOKUP(ML$1,'Tactic Recode'!$A$1:$B$547,2,FALSE))</f>
        <v/>
      </c>
      <c r="MM79" t="str">
        <f>IF(ISERROR(MATCH(MM$1,'CSC Mitre'!BZ$1:BZ$220,0)),"",VLOOKUP(MM$1,'Tactic Recode'!$A$1:$B$547,2,FALSE))</f>
        <v/>
      </c>
      <c r="MN79" t="str">
        <f>IF(ISERROR(MATCH(MN$1,'CSC Mitre'!BZ$1:BZ$220,0)),"",VLOOKUP(MN$1,'Tactic Recode'!$A$1:$B$547,2,FALSE))</f>
        <v/>
      </c>
      <c r="MO79" t="str">
        <f>IF(ISERROR(MATCH(MO$1,'CSC Mitre'!BZ$1:BZ$220,0)),"",VLOOKUP(MO$1,'Tactic Recode'!$A$1:$B$547,2,FALSE))</f>
        <v/>
      </c>
      <c r="MP79" t="str">
        <f>IF(ISERROR(MATCH(MP$1,'CSC Mitre'!BZ$1:BZ$220,0)),"",VLOOKUP(MP$1,'Tactic Recode'!$A$1:$B$547,2,FALSE))</f>
        <v/>
      </c>
      <c r="MQ79" t="str">
        <f>IF(ISERROR(MATCH(MQ$1,'CSC Mitre'!BZ$1:BZ$220,0)),"",VLOOKUP(MQ$1,'Tactic Recode'!$A$1:$B$547,2,FALSE))</f>
        <v/>
      </c>
      <c r="MR79" t="str">
        <f>IF(ISERROR(MATCH(MR$1,'CSC Mitre'!BZ$1:BZ$220,0)),"",VLOOKUP(MR$1,'Tactic Recode'!$A$1:$B$547,2,FALSE))</f>
        <v/>
      </c>
      <c r="MS79" t="str">
        <f>IF(ISERROR(MATCH(MS$1,'CSC Mitre'!BZ$1:BZ$220,0)),"",VLOOKUP(MS$1,'Tactic Recode'!$A$1:$B$547,2,FALSE))</f>
        <v/>
      </c>
      <c r="MT79" t="str">
        <f>IF(ISERROR(MATCH(MT$1,'CSC Mitre'!BZ$1:BZ$220,0)),"",VLOOKUP(MT$1,'Tactic Recode'!$A$1:$B$547,2,FALSE))</f>
        <v/>
      </c>
      <c r="MU79" t="str">
        <f>IF(ISERROR(MATCH(MU$1,'CSC Mitre'!BZ$1:BZ$220,0)),"",VLOOKUP(MU$1,'Tactic Recode'!$A$1:$B$547,2,FALSE))</f>
        <v/>
      </c>
      <c r="MV79" t="str">
        <f>IF(ISERROR(MATCH(MV$1,'CSC Mitre'!BZ$1:BZ$220,0)),"",VLOOKUP(MV$1,'Tactic Recode'!$A$1:$B$547,2,FALSE))</f>
        <v/>
      </c>
      <c r="MW79" t="str">
        <f>IF(ISERROR(MATCH(MW$1,'CSC Mitre'!BZ$1:BZ$220,0)),"",VLOOKUP(MW$1,'Tactic Recode'!$A$1:$B$547,2,FALSE))</f>
        <v/>
      </c>
      <c r="MX79" t="str">
        <f>IF(ISERROR(MATCH(MX$1,'CSC Mitre'!BZ$1:BZ$220,0)),"",VLOOKUP(MX$1,'Tactic Recode'!$A$1:$B$547,2,FALSE))</f>
        <v/>
      </c>
      <c r="MY79" t="str">
        <f>IF(ISERROR(MATCH(MY$1,'CSC Mitre'!BZ$1:BZ$220,0)),"",VLOOKUP(MY$1,'Tactic Recode'!$A$1:$B$547,2,FALSE))</f>
        <v/>
      </c>
      <c r="MZ79" t="str">
        <f>IF(ISERROR(MATCH(MZ$1,'CSC Mitre'!BZ$1:BZ$220,0)),"",VLOOKUP(MZ$1,'Tactic Recode'!$A$1:$B$547,2,FALSE))</f>
        <v/>
      </c>
      <c r="NA79" t="str">
        <f>IF(ISERROR(MATCH(NA$1,'CSC Mitre'!BZ$1:BZ$220,0)),"",VLOOKUP(NA$1,'Tactic Recode'!$A$1:$B$547,2,FALSE))</f>
        <v/>
      </c>
      <c r="NB79" t="str">
        <f>IF(ISERROR(MATCH(NB$1,'CSC Mitre'!BZ$1:BZ$220,0)),"",VLOOKUP(NB$1,'Tactic Recode'!$A$1:$B$547,2,FALSE))</f>
        <v/>
      </c>
      <c r="NC79" t="str">
        <f>IF(ISERROR(MATCH(NC$1,'CSC Mitre'!BZ$1:BZ$220,0)),"",VLOOKUP(NC$1,'Tactic Recode'!$A$1:$B$547,2,FALSE))</f>
        <v/>
      </c>
      <c r="ND79" t="str">
        <f>IF(ISERROR(MATCH(ND$1,'CSC Mitre'!BZ$1:BZ$220,0)),"",VLOOKUP(ND$1,'Tactic Recode'!$A$1:$B$547,2,FALSE))</f>
        <v/>
      </c>
      <c r="NE79" t="str">
        <f>IF(ISERROR(MATCH(NE$1,'CSC Mitre'!BZ$1:BZ$220,0)),"",VLOOKUP(NE$1,'Tactic Recode'!$A$1:$B$547,2,FALSE))</f>
        <v/>
      </c>
      <c r="NF79" t="str">
        <f>IF(ISERROR(MATCH(NF$1,'CSC Mitre'!BZ$1:BZ$220,0)),"",VLOOKUP(NF$1,'Tactic Recode'!$A$1:$B$547,2,FALSE))</f>
        <v/>
      </c>
      <c r="NG79" t="str">
        <f>IF(ISERROR(MATCH(NG$1,'CSC Mitre'!BZ$1:BZ$220,0)),"",VLOOKUP(NG$1,'Tactic Recode'!$A$1:$B$547,2,FALSE))</f>
        <v/>
      </c>
      <c r="NH79" t="str">
        <f>IF(ISERROR(MATCH(NH$1,'CSC Mitre'!BZ$1:BZ$220,0)),"",VLOOKUP(NH$1,'Tactic Recode'!$A$1:$B$547,2,FALSE))</f>
        <v/>
      </c>
      <c r="NI79" t="str">
        <f>IF(ISERROR(MATCH(NI$1,'CSC Mitre'!BZ$1:BZ$220,0)),"",VLOOKUP(NI$1,'Tactic Recode'!$A$1:$B$547,2,FALSE))</f>
        <v/>
      </c>
      <c r="NJ79" t="str">
        <f>IF(ISERROR(MATCH(NJ$1,'CSC Mitre'!BZ$1:BZ$220,0)),"",VLOOKUP(NJ$1,'Tactic Recode'!$A$1:$B$547,2,FALSE))</f>
        <v/>
      </c>
      <c r="NK79" t="str">
        <f>IF(ISERROR(MATCH(NK$1,'CSC Mitre'!BZ$1:BZ$220,0)),"",VLOOKUP(NK$1,'Tactic Recode'!$A$1:$B$547,2,FALSE))</f>
        <v/>
      </c>
      <c r="NL79" t="str">
        <f>IF(ISERROR(MATCH(NL$1,'CSC Mitre'!BZ$1:BZ$220,0)),"",VLOOKUP(NL$1,'Tactic Recode'!$A$1:$B$547,2,FALSE))</f>
        <v/>
      </c>
      <c r="NM79" t="str">
        <f>IF(ISERROR(MATCH(NM$1,'CSC Mitre'!BZ$1:BZ$220,0)),"",VLOOKUP(NM$1,'Tactic Recode'!$A$1:$B$547,2,FALSE))</f>
        <v/>
      </c>
      <c r="NN79" t="str">
        <f>IF(ISERROR(MATCH(NN$1,'CSC Mitre'!BZ$1:BZ$220,0)),"",VLOOKUP(NN$1,'Tactic Recode'!$A$1:$B$547,2,FALSE))</f>
        <v/>
      </c>
      <c r="NO79" t="str">
        <f>IF(ISERROR(MATCH(NO$1,'CSC Mitre'!BZ$1:BZ$220,0)),"",VLOOKUP(NO$1,'Tactic Recode'!$A$1:$B$547,2,FALSE))</f>
        <v/>
      </c>
      <c r="NP79" t="str">
        <f>IF(ISERROR(MATCH(NP$1,'CSC Mitre'!BZ$1:BZ$220,0)),"",VLOOKUP(NP$1,'Tactic Recode'!$A$1:$B$547,2,FALSE))</f>
        <v/>
      </c>
      <c r="NQ79" t="str">
        <f>IF(ISERROR(MATCH(NQ$1,'CSC Mitre'!BZ$1:BZ$220,0)),"",VLOOKUP(NQ$1,'Tactic Recode'!$A$1:$B$547,2,FALSE))</f>
        <v/>
      </c>
      <c r="NR79" t="str">
        <f>IF(ISERROR(MATCH(NR$1,'CSC Mitre'!BZ$1:BZ$220,0)),"",VLOOKUP(NR$1,'Tactic Recode'!$A$1:$B$547,2,FALSE))</f>
        <v/>
      </c>
      <c r="NS79" t="str">
        <f>IF(ISERROR(MATCH(NS$1,'CSC Mitre'!BZ$1:BZ$220,0)),"",VLOOKUP(NS$1,'Tactic Recode'!$A$1:$B$547,2,FALSE))</f>
        <v/>
      </c>
      <c r="NT79" t="str">
        <f>IF(ISERROR(MATCH(NT$1,'CSC Mitre'!BZ$1:BZ$220,0)),"",VLOOKUP(NT$1,'Tactic Recode'!$A$1:$B$547,2,FALSE))</f>
        <v/>
      </c>
      <c r="NU79" t="str">
        <f>IF(ISERROR(MATCH(NU$1,'CSC Mitre'!BZ$1:BZ$220,0)),"",VLOOKUP(NU$1,'Tactic Recode'!$A$1:$B$547,2,FALSE))</f>
        <v/>
      </c>
      <c r="NV79" t="str">
        <f>IF(ISERROR(MATCH(NV$1,'CSC Mitre'!BZ$1:BZ$220,0)),"",VLOOKUP(NV$1,'Tactic Recode'!$A$1:$B$547,2,FALSE))</f>
        <v/>
      </c>
      <c r="NW79" t="str">
        <f>IF(ISERROR(MATCH(NW$1,'CSC Mitre'!BZ$1:BZ$220,0)),"",VLOOKUP(NW$1,'Tactic Recode'!$A$1:$B$547,2,FALSE))</f>
        <v/>
      </c>
      <c r="NX79" t="str">
        <f>IF(ISERROR(MATCH(NX$1,'CSC Mitre'!BZ$1:BZ$220,0)),"",VLOOKUP(NX$1,'Tactic Recode'!$A$1:$B$547,2,FALSE))</f>
        <v/>
      </c>
      <c r="NY79" t="str">
        <f>IF(ISERROR(MATCH(NY$1,'CSC Mitre'!BZ$1:BZ$220,0)),"",VLOOKUP(NY$1,'Tactic Recode'!$A$1:$B$547,2,FALSE))</f>
        <v/>
      </c>
      <c r="NZ79" t="str">
        <f>IF(ISERROR(MATCH(NZ$1,'CSC Mitre'!BZ$1:BZ$220,0)),"",VLOOKUP(NZ$1,'Tactic Recode'!$A$1:$B$547,2,FALSE))</f>
        <v/>
      </c>
      <c r="OA79" t="str">
        <f>IF(ISERROR(MATCH(OA$1,'CSC Mitre'!BZ$1:BZ$220,0)),"",VLOOKUP(OA$1,'Tactic Recode'!$A$1:$B$547,2,FALSE))</f>
        <v/>
      </c>
      <c r="OB79" t="str">
        <f>IF(ISERROR(MATCH(OB$1,'CSC Mitre'!BZ$1:BZ$220,0)),"",VLOOKUP(OB$1,'Tactic Recode'!$A$1:$B$547,2,FALSE))</f>
        <v/>
      </c>
      <c r="OC79" t="str">
        <f>IF(ISERROR(MATCH(OC$1,'CSC Mitre'!BZ$1:BZ$220,0)),"",VLOOKUP(OC$1,'Tactic Recode'!$A$1:$B$547,2,FALSE))</f>
        <v/>
      </c>
      <c r="OD79" t="str">
        <f>IF(ISERROR(MATCH(OD$1,'CSC Mitre'!BZ$1:BZ$220,0)),"",VLOOKUP(OD$1,'Tactic Recode'!$A$1:$B$547,2,FALSE))</f>
        <v/>
      </c>
      <c r="OE79" t="str">
        <f>IF(ISERROR(MATCH(OE$1,'CSC Mitre'!BZ$1:BZ$220,0)),"",VLOOKUP(OE$1,'Tactic Recode'!$A$1:$B$547,2,FALSE))</f>
        <v/>
      </c>
      <c r="OF79" t="str">
        <f>IF(ISERROR(MATCH(OF$1,'CSC Mitre'!BZ$1:BZ$220,0)),"",VLOOKUP(OF$1,'Tactic Recode'!$A$1:$B$547,2,FALSE))</f>
        <v/>
      </c>
      <c r="OG79" t="str">
        <f>IF(ISERROR(MATCH(OG$1,'CSC Mitre'!BZ$1:BZ$220,0)),"",VLOOKUP(OG$1,'Tactic Recode'!$A$1:$B$547,2,FALSE))</f>
        <v/>
      </c>
      <c r="OH79" t="str">
        <f>IF(ISERROR(MATCH(OH$1,'CSC Mitre'!BZ$1:BZ$220,0)),"",VLOOKUP(OH$1,'Tactic Recode'!$A$1:$B$547,2,FALSE))</f>
        <v/>
      </c>
      <c r="OI79" t="str">
        <f>IF(ISERROR(MATCH(OI$1,'CSC Mitre'!BZ$1:BZ$220,0)),"",VLOOKUP(OI$1,'Tactic Recode'!$A$1:$B$547,2,FALSE))</f>
        <v/>
      </c>
      <c r="OJ79" t="str">
        <f>IF(ISERROR(MATCH(OJ$1,'CSC Mitre'!BZ$1:BZ$220,0)),"",VLOOKUP(OJ$1,'Tactic Recode'!$A$1:$B$547,2,FALSE))</f>
        <v/>
      </c>
      <c r="OK79" t="str">
        <f>IF(ISERROR(MATCH(OK$1,'CSC Mitre'!BZ$1:BZ$220,0)),"",VLOOKUP(OK$1,'Tactic Recode'!$A$1:$B$547,2,FALSE))</f>
        <v/>
      </c>
      <c r="OL79" t="str">
        <f>IF(ISERROR(MATCH(OL$1,'CSC Mitre'!BZ$1:BZ$220,0)),"",VLOOKUP(OL$1,'Tactic Recode'!$A$1:$B$547,2,FALSE))</f>
        <v/>
      </c>
      <c r="OM79" t="str">
        <f>IF(ISERROR(MATCH(OM$1,'CSC Mitre'!BZ$1:BZ$220,0)),"",VLOOKUP(OM$1,'Tactic Recode'!$A$1:$B$547,2,FALSE))</f>
        <v/>
      </c>
      <c r="ON79" t="str">
        <f>IF(ISERROR(MATCH(ON$1,'CSC Mitre'!BZ$1:BZ$220,0)),"",VLOOKUP(ON$1,'Tactic Recode'!$A$1:$B$547,2,FALSE))</f>
        <v/>
      </c>
      <c r="OO79" t="str">
        <f>IF(ISERROR(MATCH(OO$1,'CSC Mitre'!BZ$1:BZ$220,0)),"",VLOOKUP(OO$1,'Tactic Recode'!$A$1:$B$547,2,FALSE))</f>
        <v/>
      </c>
      <c r="OP79" t="str">
        <f>IF(ISERROR(MATCH(OP$1,'CSC Mitre'!BZ$1:BZ$220,0)),"",VLOOKUP(OP$1,'Tactic Recode'!$A$1:$B$547,2,FALSE))</f>
        <v/>
      </c>
      <c r="OQ79" t="str">
        <f>IF(ISERROR(MATCH(OQ$1,'CSC Mitre'!BZ$1:BZ$220,0)),"",VLOOKUP(OQ$1,'Tactic Recode'!$A$1:$B$547,2,FALSE))</f>
        <v/>
      </c>
      <c r="OR79" t="str">
        <f>IF(ISERROR(MATCH(OR$1,'CSC Mitre'!BZ$1:BZ$220,0)),"",VLOOKUP(OR$1,'Tactic Recode'!$A$1:$B$547,2,FALSE))</f>
        <v/>
      </c>
      <c r="OS79" t="str">
        <f>IF(ISERROR(MATCH(OS$1,'CSC Mitre'!BZ$1:BZ$220,0)),"",VLOOKUP(OS$1,'Tactic Recode'!$A$1:$B$547,2,FALSE))</f>
        <v/>
      </c>
      <c r="OT79" t="str">
        <f>IF(ISERROR(MATCH(OT$1,'CSC Mitre'!BZ$1:BZ$220,0)),"",VLOOKUP(OT$1,'Tactic Recode'!$A$1:$B$547,2,FALSE))</f>
        <v/>
      </c>
      <c r="OU79" t="str">
        <f>IF(ISERROR(MATCH(OU$1,'CSC Mitre'!BZ$1:BZ$220,0)),"",VLOOKUP(OU$1,'Tactic Recode'!$A$1:$B$547,2,FALSE))</f>
        <v/>
      </c>
      <c r="OV79" t="str">
        <f>IF(ISERROR(MATCH(OV$1,'CSC Mitre'!BZ$1:BZ$220,0)),"",VLOOKUP(OV$1,'Tactic Recode'!$A$1:$B$547,2,FALSE))</f>
        <v/>
      </c>
      <c r="OW79" t="str">
        <f>IF(ISERROR(MATCH(OW$1,'CSC Mitre'!BZ$1:BZ$220,0)),"",VLOOKUP(OW$1,'Tactic Recode'!$A$1:$B$547,2,FALSE))</f>
        <v/>
      </c>
      <c r="OX79" t="str">
        <f>IF(ISERROR(MATCH(OX$1,'CSC Mitre'!BZ$1:BZ$220,0)),"",VLOOKUP(OX$1,'Tactic Recode'!$A$1:$B$547,2,FALSE))</f>
        <v/>
      </c>
      <c r="OY79" t="str">
        <f>IF(ISERROR(MATCH(OY$1,'CSC Mitre'!BZ$1:BZ$220,0)),"",VLOOKUP(OY$1,'Tactic Recode'!$A$1:$B$547,2,FALSE))</f>
        <v/>
      </c>
      <c r="OZ79" t="str">
        <f>IF(ISERROR(MATCH(OZ$1,'CSC Mitre'!BZ$1:BZ$220,0)),"",VLOOKUP(OZ$1,'Tactic Recode'!$A$1:$B$547,2,FALSE))</f>
        <v/>
      </c>
      <c r="PA79" t="str">
        <f>IF(ISERROR(MATCH(PA$1,'CSC Mitre'!BZ$1:BZ$220,0)),"",VLOOKUP(PA$1,'Tactic Recode'!$A$1:$B$547,2,FALSE))</f>
        <v/>
      </c>
      <c r="PB79" t="str">
        <f>IF(ISERROR(MATCH(PB$1,'CSC Mitre'!BZ$1:BZ$220,0)),"",VLOOKUP(PB$1,'Tactic Recode'!$A$1:$B$547,2,FALSE))</f>
        <v/>
      </c>
      <c r="PC79" t="str">
        <f>IF(ISERROR(MATCH(PC$1,'CSC Mitre'!BZ$1:BZ$220,0)),"",VLOOKUP(PC$1,'Tactic Recode'!$A$1:$B$547,2,FALSE))</f>
        <v/>
      </c>
      <c r="PD79" t="str">
        <f>IF(ISERROR(MATCH(PD$1,'CSC Mitre'!BZ$1:BZ$220,0)),"",VLOOKUP(PD$1,'Tactic Recode'!$A$1:$B$547,2,FALSE))</f>
        <v/>
      </c>
      <c r="PE79" t="str">
        <f>IF(ISERROR(MATCH(PE$1,'CSC Mitre'!BZ$1:BZ$220,0)),"",VLOOKUP(PE$1,'Tactic Recode'!$A$1:$B$547,2,FALSE))</f>
        <v/>
      </c>
      <c r="PF79" t="str">
        <f>IF(ISERROR(MATCH(PF$1,'CSC Mitre'!BZ$1:BZ$220,0)),"",VLOOKUP(PF$1,'Tactic Recode'!$A$1:$B$547,2,FALSE))</f>
        <v/>
      </c>
      <c r="PG79" t="str">
        <f>IF(ISERROR(MATCH(PG$1,'CSC Mitre'!BZ$1:BZ$220,0)),"",VLOOKUP(PG$1,'Tactic Recode'!$A$1:$B$547,2,FALSE))</f>
        <v/>
      </c>
      <c r="PH79" t="str">
        <f>IF(ISERROR(MATCH(PH$1,'CSC Mitre'!BZ$1:BZ$220,0)),"",VLOOKUP(PH$1,'Tactic Recode'!$A$1:$B$547,2,FALSE))</f>
        <v/>
      </c>
      <c r="PI79" t="str">
        <f>IF(ISERROR(MATCH(PI$1,'CSC Mitre'!BZ$1:BZ$220,0)),"",VLOOKUP(PI$1,'Tactic Recode'!$A$1:$B$547,2,FALSE))</f>
        <v/>
      </c>
      <c r="PJ79" t="str">
        <f>IF(ISERROR(MATCH(PJ$1,'CSC Mitre'!BZ$1:BZ$220,0)),"",VLOOKUP(PJ$1,'Tactic Recode'!$A$1:$B$547,2,FALSE))</f>
        <v/>
      </c>
      <c r="PK79" t="str">
        <f>IF(ISERROR(MATCH(PK$1,'CSC Mitre'!BZ$1:BZ$220,0)),"",VLOOKUP(PK$1,'Tactic Recode'!$A$1:$B$547,2,FALSE))</f>
        <v/>
      </c>
      <c r="PL79" t="str">
        <f>IF(ISERROR(MATCH(PL$1,'CSC Mitre'!BZ$1:BZ$220,0)),"",VLOOKUP(PL$1,'Tactic Recode'!$A$1:$B$547,2,FALSE))</f>
        <v/>
      </c>
      <c r="PM79" t="str">
        <f>IF(ISERROR(MATCH(PM$1,'CSC Mitre'!BZ$1:BZ$220,0)),"",VLOOKUP(PM$1,'Tactic Recode'!$A$1:$B$547,2,FALSE))</f>
        <v/>
      </c>
      <c r="PN79" t="str">
        <f>IF(ISERROR(MATCH(PN$1,'CSC Mitre'!BZ$1:BZ$220,0)),"",VLOOKUP(PN$1,'Tactic Recode'!$A$1:$B$547,2,FALSE))</f>
        <v/>
      </c>
      <c r="PO79" t="str">
        <f>IF(ISERROR(MATCH(PO$1,'CSC Mitre'!BZ$1:BZ$220,0)),"",VLOOKUP(PO$1,'Tactic Recode'!$A$1:$B$547,2,FALSE))</f>
        <v/>
      </c>
      <c r="PP79" t="str">
        <f>IF(ISERROR(MATCH(PP$1,'CSC Mitre'!BZ$1:BZ$220,0)),"",VLOOKUP(PP$1,'Tactic Recode'!$A$1:$B$547,2,FALSE))</f>
        <v/>
      </c>
      <c r="PQ79" t="str">
        <f>IF(ISERROR(MATCH(PQ$1,'CSC Mitre'!BZ$1:BZ$220,0)),"",VLOOKUP(PQ$1,'Tactic Recode'!$A$1:$B$547,2,FALSE))</f>
        <v/>
      </c>
      <c r="PR79" t="str">
        <f>IF(ISERROR(MATCH(PR$1,'CSC Mitre'!BZ$1:BZ$220,0)),"",VLOOKUP(PR$1,'Tactic Recode'!$A$1:$B$547,2,FALSE))</f>
        <v/>
      </c>
      <c r="PS79" t="str">
        <f>IF(ISERROR(MATCH(PS$1,'CSC Mitre'!BZ$1:BZ$220,0)),"",VLOOKUP(PS$1,'Tactic Recode'!$A$1:$B$547,2,FALSE))</f>
        <v/>
      </c>
      <c r="PT79" t="str">
        <f>IF(ISERROR(MATCH(PT$1,'CSC Mitre'!BZ$1:BZ$220,0)),"",VLOOKUP(PT$1,'Tactic Recode'!$A$1:$B$547,2,FALSE))</f>
        <v/>
      </c>
      <c r="PU79" t="str">
        <f>IF(ISERROR(MATCH(PU$1,'CSC Mitre'!BZ$1:BZ$220,0)),"",VLOOKUP(PU$1,'Tactic Recode'!$A$1:$B$547,2,FALSE))</f>
        <v/>
      </c>
      <c r="PV79" t="str">
        <f>IF(ISERROR(MATCH(PV$1,'CSC Mitre'!BZ$1:BZ$220,0)),"",VLOOKUP(PV$1,'Tactic Recode'!$A$1:$B$547,2,FALSE))</f>
        <v/>
      </c>
      <c r="PW79" t="str">
        <f>IF(ISERROR(MATCH(PW$1,'CSC Mitre'!BZ$1:BZ$220,0)),"",VLOOKUP(PW$1,'Tactic Recode'!$A$1:$B$547,2,FALSE))</f>
        <v/>
      </c>
      <c r="PX79" t="str">
        <f>IF(ISERROR(MATCH(PX$1,'CSC Mitre'!BZ$1:BZ$220,0)),"",VLOOKUP(PX$1,'Tactic Recode'!$A$1:$B$547,2,FALSE))</f>
        <v/>
      </c>
      <c r="PY79" t="str">
        <f>IF(ISERROR(MATCH(PY$1,'CSC Mitre'!BZ$1:BZ$220,0)),"",VLOOKUP(PY$1,'Tactic Recode'!$A$1:$B$547,2,FALSE))</f>
        <v/>
      </c>
      <c r="PZ79" t="str">
        <f>IF(ISERROR(MATCH(PZ$1,'CSC Mitre'!BZ$1:BZ$220,0)),"",VLOOKUP(PZ$1,'Tactic Recode'!$A$1:$B$547,2,FALSE))</f>
        <v/>
      </c>
      <c r="QA79" t="str">
        <f>IF(ISERROR(MATCH(QA$1,'CSC Mitre'!BZ$1:BZ$220,0)),"",VLOOKUP(QA$1,'Tactic Recode'!$A$1:$B$547,2,FALSE))</f>
        <v/>
      </c>
      <c r="QB79" t="str">
        <f>IF(ISERROR(MATCH(QB$1,'CSC Mitre'!BZ$1:BZ$220,0)),"",VLOOKUP(QB$1,'Tactic Recode'!$A$1:$B$547,2,FALSE))</f>
        <v/>
      </c>
      <c r="QC79" t="str">
        <f>IF(ISERROR(MATCH(QC$1,'CSC Mitre'!BZ$1:BZ$220,0)),"",VLOOKUP(QC$1,'Tactic Recode'!$A$1:$B$547,2,FALSE))</f>
        <v/>
      </c>
      <c r="QD79" t="str">
        <f>IF(ISERROR(MATCH(QD$1,'CSC Mitre'!BZ$1:BZ$220,0)),"",VLOOKUP(QD$1,'Tactic Recode'!$A$1:$B$547,2,FALSE))</f>
        <v/>
      </c>
      <c r="QE79" t="str">
        <f>IF(ISERROR(MATCH(QE$1,'CSC Mitre'!BZ$1:BZ$220,0)),"",VLOOKUP(QE$1,'Tactic Recode'!$A$1:$B$547,2,FALSE))</f>
        <v/>
      </c>
      <c r="QF79" t="str">
        <f>IF(ISERROR(MATCH(QF$1,'CSC Mitre'!BZ$1:BZ$220,0)),"",VLOOKUP(QF$1,'Tactic Recode'!$A$1:$B$547,2,FALSE))</f>
        <v/>
      </c>
      <c r="QG79" t="str">
        <f>IF(ISERROR(MATCH(QG$1,'CSC Mitre'!BZ$1:BZ$220,0)),"",VLOOKUP(QG$1,'Tactic Recode'!$A$1:$B$547,2,FALSE))</f>
        <v/>
      </c>
      <c r="QH79" t="str">
        <f>IF(ISERROR(MATCH(QH$1,'CSC Mitre'!BZ$1:BZ$220,0)),"",VLOOKUP(QH$1,'Tactic Recode'!$A$1:$B$547,2,FALSE))</f>
        <v/>
      </c>
      <c r="QI79" t="str">
        <f>IF(ISERROR(MATCH(QI$1,'CSC Mitre'!BZ$1:BZ$220,0)),"",VLOOKUP(QI$1,'Tactic Recode'!$A$1:$B$547,2,FALSE))</f>
        <v/>
      </c>
      <c r="QJ79" t="str">
        <f>IF(ISERROR(MATCH(QJ$1,'CSC Mitre'!BZ$1:BZ$220,0)),"",VLOOKUP(QJ$1,'Tactic Recode'!$A$1:$B$547,2,FALSE))</f>
        <v/>
      </c>
      <c r="QK79" t="str">
        <f>IF(ISERROR(MATCH(QK$1,'CSC Mitre'!BZ$1:BZ$220,0)),"",VLOOKUP(QK$1,'Tactic Recode'!$A$1:$B$547,2,FALSE))</f>
        <v/>
      </c>
      <c r="QL79" t="str">
        <f>IF(ISERROR(MATCH(QL$1,'CSC Mitre'!BZ$1:BZ$220,0)),"",VLOOKUP(QL$1,'Tactic Recode'!$A$1:$B$547,2,FALSE))</f>
        <v/>
      </c>
      <c r="QM79" t="str">
        <f>IF(ISERROR(MATCH(QM$1,'CSC Mitre'!BZ$1:BZ$220,0)),"",VLOOKUP(QM$1,'Tactic Recode'!$A$1:$B$547,2,FALSE))</f>
        <v/>
      </c>
      <c r="QN79" t="str">
        <f>IF(ISERROR(MATCH(QN$1,'CSC Mitre'!BZ$1:BZ$220,0)),"",VLOOKUP(QN$1,'Tactic Recode'!$A$1:$B$547,2,FALSE))</f>
        <v/>
      </c>
      <c r="QO79" t="str">
        <f>IF(ISERROR(MATCH(QO$1,'CSC Mitre'!BZ$1:BZ$220,0)),"",VLOOKUP(QO$1,'Tactic Recode'!$A$1:$B$547,2,FALSE))</f>
        <v/>
      </c>
      <c r="QP79" t="str">
        <f>IF(ISERROR(MATCH(QP$1,'CSC Mitre'!BZ$1:BZ$220,0)),"",VLOOKUP(QP$1,'Tactic Recode'!$A$1:$B$547,2,FALSE))</f>
        <v/>
      </c>
      <c r="QQ79" t="str">
        <f>IF(ISERROR(MATCH(QQ$1,'CSC Mitre'!BZ$1:BZ$220,0)),"",VLOOKUP(QQ$1,'Tactic Recode'!$A$1:$B$547,2,FALSE))</f>
        <v/>
      </c>
      <c r="QR79" t="str">
        <f>IF(ISERROR(MATCH(QR$1,'CSC Mitre'!BZ$1:BZ$220,0)),"",VLOOKUP(QR$1,'Tactic Recode'!$A$1:$B$547,2,FALSE))</f>
        <v/>
      </c>
      <c r="QS79" t="str">
        <f>IF(ISERROR(MATCH(QS$1,'CSC Mitre'!BZ$1:BZ$220,0)),"",VLOOKUP(QS$1,'Tactic Recode'!$A$1:$B$547,2,FALSE))</f>
        <v/>
      </c>
      <c r="QT79" t="str">
        <f>IF(ISERROR(MATCH(QT$1,'CSC Mitre'!BZ$1:BZ$220,0)),"",VLOOKUP(QT$1,'Tactic Recode'!$A$1:$B$547,2,FALSE))</f>
        <v/>
      </c>
      <c r="QU79" t="str">
        <f>IF(ISERROR(MATCH(QU$1,'CSC Mitre'!BZ$1:BZ$220,0)),"",VLOOKUP(QU$1,'Tactic Recode'!$A$1:$B$547,2,FALSE))</f>
        <v/>
      </c>
      <c r="QV79" t="str">
        <f>IF(ISERROR(MATCH(QV$1,'CSC Mitre'!BZ$1:BZ$220,0)),"",VLOOKUP(QV$1,'Tactic Recode'!$A$1:$B$547,2,FALSE))</f>
        <v/>
      </c>
      <c r="QW79" t="str">
        <f>IF(ISERROR(MATCH(QW$1,'CSC Mitre'!BZ$1:BZ$220,0)),"",VLOOKUP(QW$1,'Tactic Recode'!$A$1:$B$547,2,FALSE))</f>
        <v/>
      </c>
      <c r="QX79" t="str">
        <f>IF(ISERROR(MATCH(QX$1,'CSC Mitre'!BZ$1:BZ$220,0)),"",VLOOKUP(QX$1,'Tactic Recode'!$A$1:$B$547,2,FALSE))</f>
        <v/>
      </c>
      <c r="QY79" t="str">
        <f>IF(ISERROR(MATCH(QY$1,'CSC Mitre'!BZ$1:BZ$220,0)),"",VLOOKUP(QY$1,'Tactic Recode'!$A$1:$B$547,2,FALSE))</f>
        <v/>
      </c>
      <c r="QZ79" t="str">
        <f>IF(ISERROR(MATCH(QZ$1,'CSC Mitre'!BZ$1:BZ$220,0)),"",VLOOKUP(QZ$1,'Tactic Recode'!$A$1:$B$547,2,FALSE))</f>
        <v/>
      </c>
      <c r="RA79" t="str">
        <f>IF(ISERROR(MATCH(RA$1,'CSC Mitre'!BZ$1:BZ$220,0)),"",VLOOKUP(RA$1,'Tactic Recode'!$A$1:$B$547,2,FALSE))</f>
        <v/>
      </c>
      <c r="RB79" t="str">
        <f>IF(ISERROR(MATCH(RB$1,'CSC Mitre'!BZ$1:BZ$220,0)),"",VLOOKUP(RB$1,'Tactic Recode'!$A$1:$B$547,2,FALSE))</f>
        <v/>
      </c>
      <c r="RC79" t="str">
        <f>IF(ISERROR(MATCH(RC$1,'CSC Mitre'!BZ$1:BZ$220,0)),"",VLOOKUP(RC$1,'Tactic Recode'!$A$1:$B$547,2,FALSE))</f>
        <v/>
      </c>
      <c r="RD79" t="str">
        <f>IF(ISERROR(MATCH(RD$1,'CSC Mitre'!BZ$1:BZ$220,0)),"",VLOOKUP(RD$1,'Tactic Recode'!$A$1:$B$547,2,FALSE))</f>
        <v/>
      </c>
      <c r="RE79" t="str">
        <f>IF(ISERROR(MATCH(RE$1,'CSC Mitre'!BZ$1:BZ$220,0)),"",VLOOKUP(RE$1,'Tactic Recode'!$A$1:$B$547,2,FALSE))</f>
        <v/>
      </c>
      <c r="RF79" t="str">
        <f>IF(ISERROR(MATCH(RF$1,'CSC Mitre'!BZ$1:BZ$220,0)),"",VLOOKUP(RF$1,'Tactic Recode'!$A$1:$B$547,2,FALSE))</f>
        <v/>
      </c>
      <c r="RG79" t="str">
        <f>IF(ISERROR(MATCH(RG$1,'CSC Mitre'!BZ$1:BZ$220,0)),"",VLOOKUP(RG$1,'Tactic Recode'!$A$1:$B$547,2,FALSE))</f>
        <v/>
      </c>
      <c r="RH79" t="str">
        <f>IF(ISERROR(MATCH(RH$1,'CSC Mitre'!BZ$1:BZ$220,0)),"",VLOOKUP(RH$1,'Tactic Recode'!$A$1:$B$547,2,FALSE))</f>
        <v/>
      </c>
      <c r="RI79" t="str">
        <f>IF(ISERROR(MATCH(RI$1,'CSC Mitre'!BZ$1:BZ$220,0)),"",VLOOKUP(RI$1,'Tactic Recode'!$A$1:$B$547,2,FALSE))</f>
        <v/>
      </c>
      <c r="RJ79" t="str">
        <f>IF(ISERROR(MATCH(RJ$1,'CSC Mitre'!BZ$1:BZ$220,0)),"",VLOOKUP(RJ$1,'Tactic Recode'!$A$1:$B$547,2,FALSE))</f>
        <v/>
      </c>
      <c r="RK79" t="str">
        <f>IF(ISERROR(MATCH(RK$1,'CSC Mitre'!BZ$1:BZ$220,0)),"",VLOOKUP(RK$1,'Tactic Recode'!$A$1:$B$547,2,FALSE))</f>
        <v/>
      </c>
      <c r="RL79" t="str">
        <f>IF(ISERROR(MATCH(RL$1,'CSC Mitre'!BZ$1:BZ$220,0)),"",VLOOKUP(RL$1,'Tactic Recode'!$A$1:$B$547,2,FALSE))</f>
        <v/>
      </c>
      <c r="RM79" t="str">
        <f>IF(ISERROR(MATCH(RM$1,'CSC Mitre'!BZ$1:BZ$220,0)),"",VLOOKUP(RM$1,'Tactic Recode'!$A$1:$B$547,2,FALSE))</f>
        <v/>
      </c>
      <c r="RN79" t="str">
        <f>IF(ISERROR(MATCH(RN$1,'CSC Mitre'!BZ$1:BZ$220,0)),"",VLOOKUP(RN$1,'Tactic Recode'!$A$1:$B$547,2,FALSE))</f>
        <v/>
      </c>
      <c r="RO79" t="str">
        <f>IF(ISERROR(MATCH(RO$1,'CSC Mitre'!BZ$1:BZ$220,0)),"",VLOOKUP(RO$1,'Tactic Recode'!$A$1:$B$547,2,FALSE))</f>
        <v/>
      </c>
      <c r="RP79" t="str">
        <f>IF(ISERROR(MATCH(RP$1,'CSC Mitre'!BZ$1:BZ$220,0)),"",VLOOKUP(RP$1,'Tactic Recode'!$A$1:$B$547,2,FALSE))</f>
        <v/>
      </c>
      <c r="RQ79" t="str">
        <f>IF(ISERROR(MATCH(RQ$1,'CSC Mitre'!BZ$1:BZ$220,0)),"",VLOOKUP(RQ$1,'Tactic Recode'!$A$1:$B$547,2,FALSE))</f>
        <v/>
      </c>
      <c r="RR79" t="str">
        <f>IF(ISERROR(MATCH(RR$1,'CSC Mitre'!BZ$1:BZ$220,0)),"",VLOOKUP(RR$1,'Tactic Recode'!$A$1:$B$547,2,FALSE))</f>
        <v/>
      </c>
      <c r="RS79" t="str">
        <f>IF(ISERROR(MATCH(RS$1,'CSC Mitre'!BZ$1:BZ$220,0)),"",VLOOKUP(RS$1,'Tactic Recode'!$A$1:$B$547,2,FALSE))</f>
        <v/>
      </c>
      <c r="RT79" t="str">
        <f>IF(ISERROR(MATCH(RT$1,'CSC Mitre'!BZ$1:BZ$220,0)),"",VLOOKUP(RT$1,'Tactic Recode'!$A$1:$B$547,2,FALSE))</f>
        <v/>
      </c>
      <c r="RU79" t="str">
        <f>IF(ISERROR(MATCH(RU$1,'CSC Mitre'!BZ$1:BZ$220,0)),"",VLOOKUP(RU$1,'Tactic Recode'!$A$1:$B$547,2,FALSE))</f>
        <v/>
      </c>
      <c r="RV79" t="str">
        <f>IF(ISERROR(MATCH(RV$1,'CSC Mitre'!BZ$1:BZ$220,0)),"",VLOOKUP(RV$1,'Tactic Recode'!$A$1:$B$547,2,FALSE))</f>
        <v/>
      </c>
      <c r="RW79" t="str">
        <f>IF(ISERROR(MATCH(RW$1,'CSC Mitre'!BZ$1:BZ$220,0)),"",VLOOKUP(RW$1,'Tactic Recode'!$A$1:$B$547,2,FALSE))</f>
        <v/>
      </c>
      <c r="RX79" t="str">
        <f>IF(ISERROR(MATCH(RX$1,'CSC Mitre'!BZ$1:BZ$220,0)),"",VLOOKUP(RX$1,'Tactic Recode'!$A$1:$B$547,2,FALSE))</f>
        <v/>
      </c>
      <c r="RY79" t="str">
        <f>IF(ISERROR(MATCH(RY$1,'CSC Mitre'!BZ$1:BZ$220,0)),"",VLOOKUP(RY$1,'Tactic Recode'!$A$1:$B$547,2,FALSE))</f>
        <v/>
      </c>
      <c r="RZ79" t="str">
        <f>IF(ISERROR(MATCH(RZ$1,'CSC Mitre'!BZ$1:BZ$220,0)),"",VLOOKUP(RZ$1,'Tactic Recode'!$A$1:$B$547,2,FALSE))</f>
        <v/>
      </c>
      <c r="SA79" t="str">
        <f>IF(ISERROR(MATCH(SA$1,'CSC Mitre'!BZ$1:BZ$220,0)),"",VLOOKUP(SA$1,'Tactic Recode'!$A$1:$B$547,2,FALSE))</f>
        <v/>
      </c>
      <c r="SB79" t="str">
        <f>IF(ISERROR(MATCH(SB$1,'CSC Mitre'!BZ$1:BZ$220,0)),"",VLOOKUP(SB$1,'Tactic Recode'!$A$1:$B$547,2,FALSE))</f>
        <v/>
      </c>
      <c r="SC79" t="str">
        <f>IF(ISERROR(MATCH(SC$1,'CSC Mitre'!BZ$1:BZ$220,0)),"",VLOOKUP(SC$1,'Tactic Recode'!$A$1:$B$547,2,FALSE))</f>
        <v/>
      </c>
      <c r="SD79" t="str">
        <f>IF(ISERROR(MATCH(SD$1,'CSC Mitre'!BZ$1:BZ$220,0)),"",VLOOKUP(SD$1,'Tactic Recode'!$A$1:$B$547,2,FALSE))</f>
        <v/>
      </c>
      <c r="SE79" t="str">
        <f>IF(ISERROR(MATCH(SE$1,'CSC Mitre'!BZ$1:BZ$220,0)),"",VLOOKUP(SE$1,'Tactic Recode'!$A$1:$B$547,2,FALSE))</f>
        <v/>
      </c>
      <c r="SF79" t="str">
        <f>IF(ISERROR(MATCH(SF$1,'CSC Mitre'!BZ$1:BZ$220,0)),"",VLOOKUP(SF$1,'Tactic Recode'!$A$1:$B$547,2,FALSE))</f>
        <v/>
      </c>
      <c r="SG79" t="str">
        <f>IF(ISERROR(MATCH(SG$1,'CSC Mitre'!BZ$1:BZ$220,0)),"",VLOOKUP(SG$1,'Tactic Recode'!$A$1:$B$547,2,FALSE))</f>
        <v/>
      </c>
      <c r="SH79" t="str">
        <f>IF(ISERROR(MATCH(SH$1,'CSC Mitre'!BZ$1:BZ$220,0)),"",VLOOKUP(SH$1,'Tactic Recode'!$A$1:$B$547,2,FALSE))</f>
        <v/>
      </c>
      <c r="SI79" t="str">
        <f>IF(ISERROR(MATCH(SI$1,'CSC Mitre'!BZ$1:BZ$220,0)),"",VLOOKUP(SI$1,'Tactic Recode'!$A$1:$B$547,2,FALSE))</f>
        <v/>
      </c>
      <c r="SJ79" t="str">
        <f>IF(ISERROR(MATCH(SJ$1,'CSC Mitre'!BZ$1:BZ$220,0)),"",VLOOKUP(SJ$1,'Tactic Recode'!$A$1:$B$547,2,FALSE))</f>
        <v/>
      </c>
      <c r="SK79" t="str">
        <f>IF(ISERROR(MATCH(SK$1,'CSC Mitre'!BZ$1:BZ$220,0)),"",VLOOKUP(SK$1,'Tactic Recode'!$A$1:$B$547,2,FALSE))</f>
        <v/>
      </c>
      <c r="SL79" t="str">
        <f>IF(ISERROR(MATCH(SL$1,'CSC Mitre'!BZ$1:BZ$220,0)),"",VLOOKUP(SL$1,'Tactic Recode'!$A$1:$B$547,2,FALSE))</f>
        <v/>
      </c>
      <c r="SM79" t="str">
        <f>IF(ISERROR(MATCH(SM$1,'CSC Mitre'!BZ$1:BZ$220,0)),"",VLOOKUP(SM$1,'Tactic Recode'!$A$1:$B$547,2,FALSE))</f>
        <v/>
      </c>
      <c r="SN79" t="str">
        <f>IF(ISERROR(MATCH(SN$1,'CSC Mitre'!BZ$1:BZ$220,0)),"",VLOOKUP(SN$1,'Tactic Recode'!$A$1:$B$547,2,FALSE))</f>
        <v/>
      </c>
      <c r="SO79" t="str">
        <f>IF(ISERROR(MATCH(SO$1,'CSC Mitre'!BZ$1:BZ$220,0)),"",VLOOKUP(SO$1,'Tactic Recode'!$A$1:$B$547,2,FALSE))</f>
        <v/>
      </c>
      <c r="SP79" t="str">
        <f>IF(ISERROR(MATCH(SP$1,'CSC Mitre'!BZ$1:BZ$220,0)),"",VLOOKUP(SP$1,'Tactic Recode'!$A$1:$B$547,2,FALSE))</f>
        <v/>
      </c>
      <c r="SQ79" t="str">
        <f>IF(ISERROR(MATCH(SQ$1,'CSC Mitre'!BZ$1:BZ$220,0)),"",VLOOKUP(SQ$1,'Tactic Recode'!$A$1:$B$547,2,FALSE))</f>
        <v/>
      </c>
      <c r="SR79" t="str">
        <f>IF(ISERROR(MATCH(SR$1,'CSC Mitre'!BZ$1:BZ$220,0)),"",VLOOKUP(SR$1,'Tactic Recode'!$A$1:$B$547,2,FALSE))</f>
        <v/>
      </c>
      <c r="SS79" t="str">
        <f>IF(ISERROR(MATCH(SS$1,'CSC Mitre'!BZ$1:BZ$220,0)),"",VLOOKUP(SS$1,'Tactic Recode'!$A$1:$B$547,2,FALSE))</f>
        <v/>
      </c>
      <c r="ST79" t="str">
        <f>IF(ISERROR(MATCH(ST$1,'CSC Mitre'!BZ$1:BZ$220,0)),"",VLOOKUP(ST$1,'Tactic Recode'!$A$1:$B$547,2,FALSE))</f>
        <v/>
      </c>
      <c r="SU79" t="str">
        <f>IF(ISERROR(MATCH(SU$1,'CSC Mitre'!BZ$1:BZ$220,0)),"",VLOOKUP(SU$1,'Tactic Recode'!$A$1:$B$547,2,FALSE))</f>
        <v/>
      </c>
      <c r="SV79" t="str">
        <f>IF(ISERROR(MATCH(SV$1,'CSC Mitre'!BZ$1:BZ$220,0)),"",VLOOKUP(SV$1,'Tactic Recode'!$A$1:$B$547,2,FALSE))</f>
        <v/>
      </c>
      <c r="SW79" t="str">
        <f>IF(ISERROR(MATCH(SW$1,'CSC Mitre'!BZ$1:BZ$220,0)),"",VLOOKUP(SW$1,'Tactic Recode'!$A$1:$B$547,2,FALSE))</f>
        <v/>
      </c>
      <c r="SX79" t="str">
        <f>IF(ISERROR(MATCH(SX$1,'CSC Mitre'!BZ$1:BZ$220,0)),"",VLOOKUP(SX$1,'Tactic Recode'!$A$1:$B$547,2,FALSE))</f>
        <v/>
      </c>
      <c r="SY79" t="str">
        <f>IF(ISERROR(MATCH(SY$1,'CSC Mitre'!BZ$1:BZ$220,0)),"",VLOOKUP(SY$1,'Tactic Recode'!$A$1:$B$547,2,FALSE))</f>
        <v/>
      </c>
      <c r="SZ79" t="str">
        <f>IF(ISERROR(MATCH(SZ$1,'CSC Mitre'!BZ$1:BZ$220,0)),"",VLOOKUP(SZ$1,'Tactic Recode'!$A$1:$B$547,2,FALSE))</f>
        <v/>
      </c>
      <c r="TA79" t="str">
        <f>IF(ISERROR(MATCH(TA$1,'CSC Mitre'!BZ$1:BZ$220,0)),"",VLOOKUP(TA$1,'Tactic Recode'!$A$1:$B$547,2,FALSE))</f>
        <v/>
      </c>
      <c r="TB79" t="str">
        <f>IF(ISERROR(MATCH(TB$1,'CSC Mitre'!BZ$1:BZ$220,0)),"",VLOOKUP(TB$1,'Tactic Recode'!$A$1:$B$547,2,FALSE))</f>
        <v/>
      </c>
      <c r="TC79" t="str">
        <f>IF(ISERROR(MATCH(TC$1,'CSC Mitre'!BZ$1:BZ$220,0)),"",VLOOKUP(TC$1,'Tactic Recode'!$A$1:$B$547,2,FALSE))</f>
        <v/>
      </c>
      <c r="TD79" t="str">
        <f>IF(ISERROR(MATCH(TD$1,'CSC Mitre'!BZ$1:BZ$220,0)),"",VLOOKUP(TD$1,'Tactic Recode'!$A$1:$B$547,2,FALSE))</f>
        <v/>
      </c>
      <c r="TE79" t="str">
        <f>IF(ISERROR(MATCH(TE$1,'CSC Mitre'!BZ$1:BZ$220,0)),"",VLOOKUP(TE$1,'Tactic Recode'!$A$1:$B$547,2,FALSE))</f>
        <v/>
      </c>
      <c r="TF79" t="str">
        <f>IF(ISERROR(MATCH(TF$1,'CSC Mitre'!BZ$1:BZ$220,0)),"",VLOOKUP(TF$1,'Tactic Recode'!$A$1:$B$547,2,FALSE))</f>
        <v/>
      </c>
      <c r="TG79" t="str">
        <f>IF(ISERROR(MATCH(TG$1,'CSC Mitre'!BZ$1:BZ$220,0)),"",VLOOKUP(TG$1,'Tactic Recode'!$A$1:$B$547,2,FALSE))</f>
        <v/>
      </c>
      <c r="TH79" t="str">
        <f>IF(ISERROR(MATCH(TH$1,'CSC Mitre'!BZ$1:BZ$220,0)),"",VLOOKUP(TH$1,'Tactic Recode'!$A$1:$B$547,2,FALSE))</f>
        <v/>
      </c>
      <c r="TI79" t="str">
        <f>IF(ISERROR(MATCH(TI$1,'CSC Mitre'!BZ$1:BZ$220,0)),"",VLOOKUP(TI$1,'Tactic Recode'!$A$1:$B$547,2,FALSE))</f>
        <v/>
      </c>
      <c r="TJ79" t="str">
        <f>IF(ISERROR(MATCH(TJ$1,'CSC Mitre'!BZ$1:BZ$220,0)),"",VLOOKUP(TJ$1,'Tactic Recode'!$A$1:$B$547,2,FALSE))</f>
        <v/>
      </c>
      <c r="TK79" t="str">
        <f>IF(ISERROR(MATCH(TK$1,'CSC Mitre'!BZ$1:BZ$220,0)),"",VLOOKUP(TK$1,'Tactic Recode'!$A$1:$B$547,2,FALSE))</f>
        <v/>
      </c>
      <c r="TL79" t="str">
        <f>IF(ISERROR(MATCH(TL$1,'CSC Mitre'!BZ$1:BZ$220,0)),"",VLOOKUP(TL$1,'Tactic Recode'!$A$1:$B$547,2,FALSE))</f>
        <v/>
      </c>
      <c r="TM79" t="str">
        <f>IF(ISERROR(MATCH(TM$1,'CSC Mitre'!BZ$1:BZ$220,0)),"",VLOOKUP(TM$1,'Tactic Recode'!$A$1:$B$547,2,FALSE))</f>
        <v/>
      </c>
      <c r="TN79" t="str">
        <f>IF(ISERROR(MATCH(TN$1,'CSC Mitre'!BZ$1:BZ$220,0)),"",VLOOKUP(TN$1,'Tactic Recode'!$A$1:$B$547,2,FALSE))</f>
        <v/>
      </c>
      <c r="TO79" t="str">
        <f>IF(ISERROR(MATCH(TO$1,'CSC Mitre'!BZ$1:BZ$220,0)),"",VLOOKUP(TO$1,'Tactic Recode'!$A$1:$B$547,2,FALSE))</f>
        <v/>
      </c>
      <c r="TP79" t="str">
        <f>IF(ISERROR(MATCH(TP$1,'CSC Mitre'!BZ$1:BZ$220,0)),"",VLOOKUP(TP$1,'Tactic Recode'!$A$1:$B$547,2,FALSE))</f>
        <v/>
      </c>
      <c r="TQ79" t="str">
        <f>IF(ISERROR(MATCH(TQ$1,'CSC Mitre'!BZ$1:BZ$220,0)),"",VLOOKUP(TQ$1,'Tactic Recode'!$A$1:$B$547,2,FALSE))</f>
        <v/>
      </c>
      <c r="TR79" t="str">
        <f>IF(ISERROR(MATCH(TR$1,'CSC Mitre'!BZ$1:BZ$220,0)),"",VLOOKUP(TR$1,'Tactic Recode'!$A$1:$B$547,2,FALSE))</f>
        <v/>
      </c>
      <c r="TS79" t="str">
        <f>IF(ISERROR(MATCH(TS$1,'CSC Mitre'!BZ$1:BZ$220,0)),"",VLOOKUP(TS$1,'Tactic Recode'!$A$1:$B$547,2,FALSE))</f>
        <v/>
      </c>
      <c r="TT79" t="str">
        <f>IF(ISERROR(MATCH(TT$1,'CSC Mitre'!BZ$1:BZ$220,0)),"",VLOOKUP(TT$1,'Tactic Recode'!$A$1:$B$547,2,FALSE))</f>
        <v/>
      </c>
      <c r="TU79" t="str">
        <f>IF(ISERROR(MATCH(TU$1,'CSC Mitre'!BZ$1:BZ$220,0)),"",VLOOKUP(TU$1,'Tactic Recode'!$A$1:$B$547,2,FALSE))</f>
        <v/>
      </c>
      <c r="TV79" t="str">
        <f>IF(ISERROR(MATCH(TV$1,'CSC Mitre'!BZ$1:BZ$220,0)),"",VLOOKUP(TV$1,'Tactic Recode'!$A$1:$B$547,2,FALSE))</f>
        <v/>
      </c>
      <c r="TW79" t="str">
        <f>IF(ISERROR(MATCH(TW$1,'CSC Mitre'!BZ$1:BZ$220,0)),"",VLOOKUP(TW$1,'Tactic Recode'!$A$1:$B$547,2,FALSE))</f>
        <v/>
      </c>
      <c r="TX79" t="str">
        <f>IF(ISERROR(MATCH(TX$1,'CSC Mitre'!BZ$1:BZ$220,0)),"",VLOOKUP(TX$1,'Tactic Recode'!$A$1:$B$547,2,FALSE))</f>
        <v/>
      </c>
      <c r="TY79" t="str">
        <f>IF(ISERROR(MATCH(TY$1,'CSC Mitre'!BZ$1:BZ$220,0)),"",VLOOKUP(TY$1,'Tactic Recode'!$A$1:$B$547,2,FALSE))</f>
        <v/>
      </c>
      <c r="TZ79" t="str">
        <f>IF(ISERROR(MATCH(TZ$1,'CSC Mitre'!BZ$1:BZ$220,0)),"",VLOOKUP(TZ$1,'Tactic Recode'!$A$1:$B$547,2,FALSE))</f>
        <v/>
      </c>
      <c r="UA79" t="str">
        <f>IF(ISERROR(MATCH(UA$1,'CSC Mitre'!BZ$1:BZ$220,0)),"",VLOOKUP(UA$1,'Tactic Recode'!$A$1:$B$547,2,FALSE))</f>
        <v/>
      </c>
      <c r="UB79" t="str">
        <f>IF(ISERROR(MATCH(UB$1,'CSC Mitre'!BZ$1:BZ$220,0)),"",VLOOKUP(UB$1,'Tactic Recode'!$A$1:$B$547,2,FALSE))</f>
        <v/>
      </c>
    </row>
    <row r="80" spans="1:548" x14ac:dyDescent="0.25">
      <c r="A80" s="59" t="s">
        <v>476</v>
      </c>
      <c r="B80" t="str">
        <f>IF(ISERROR(MATCH(B$1,'CSC Mitre'!CA$1:CA$220,0)),"",VLOOKUP(B$1,'Tactic Recode'!$A$1:$B$547,2,FALSE))</f>
        <v/>
      </c>
      <c r="C80" t="str">
        <f>IF(ISERROR(MATCH(C$1,'CSC Mitre'!CA$1:CA$220,0)),"",VLOOKUP(C$1,'Tactic Recode'!$A$1:$B$547,2,FALSE))</f>
        <v/>
      </c>
      <c r="D80" t="str">
        <f>IF(ISERROR(MATCH(D$1,'CSC Mitre'!CA$1:CA$220,0)),"",VLOOKUP(D$1,'Tactic Recode'!$A$1:$B$547,2,FALSE))</f>
        <v/>
      </c>
      <c r="E80" t="str">
        <f>IF(ISERROR(MATCH(E$1,'CSC Mitre'!CA$1:CA$220,0)),"",VLOOKUP(E$1,'Tactic Recode'!$A$1:$B$547,2,FALSE))</f>
        <v/>
      </c>
      <c r="F80" t="str">
        <f>IF(ISERROR(MATCH(F$1,'CSC Mitre'!CA$1:CA$220,0)),"",VLOOKUP(F$1,'Tactic Recode'!$A$1:$B$547,2,FALSE))</f>
        <v/>
      </c>
      <c r="G80" t="str">
        <f>IF(ISERROR(MATCH(G$1,'CSC Mitre'!CA$1:CA$220,0)),"",VLOOKUP(G$1,'Tactic Recode'!$A$1:$B$547,2,FALSE))</f>
        <v/>
      </c>
      <c r="H80" t="str">
        <f>IF(ISERROR(MATCH(H$1,'CSC Mitre'!CA$1:CA$220,0)),"",VLOOKUP(H$1,'Tactic Recode'!$A$1:$B$547,2,FALSE))</f>
        <v/>
      </c>
      <c r="I80" t="str">
        <f>IF(ISERROR(MATCH(I$1,'CSC Mitre'!CA$1:CA$220,0)),"",VLOOKUP(I$1,'Tactic Recode'!$A$1:$B$547,2,FALSE))</f>
        <v/>
      </c>
      <c r="J80" t="str">
        <f>IF(ISERROR(MATCH(J$1,'CSC Mitre'!CA$1:CA$220,0)),"",VLOOKUP(J$1,'Tactic Recode'!$A$1:$B$547,2,FALSE))</f>
        <v/>
      </c>
      <c r="K80" t="str">
        <f>IF(ISERROR(MATCH(K$1,'CSC Mitre'!CA$1:CA$220,0)),"",VLOOKUP(K$1,'Tactic Recode'!$A$1:$B$547,2,FALSE))</f>
        <v/>
      </c>
      <c r="L80" t="str">
        <f>IF(ISERROR(MATCH(L$1,'CSC Mitre'!CA$1:CA$220,0)),"",VLOOKUP(L$1,'Tactic Recode'!$A$1:$B$547,2,FALSE))</f>
        <v/>
      </c>
      <c r="M80" t="str">
        <f>IF(ISERROR(MATCH(M$1,'CSC Mitre'!CA$1:CA$220,0)),"",VLOOKUP(M$1,'Tactic Recode'!$A$1:$B$547,2,FALSE))</f>
        <v/>
      </c>
      <c r="N80" t="str">
        <f>IF(ISERROR(MATCH(N$1,'CSC Mitre'!CA$1:CA$220,0)),"",VLOOKUP(N$1,'Tactic Recode'!$A$1:$B$547,2,FALSE))</f>
        <v/>
      </c>
      <c r="O80" t="str">
        <f>IF(ISERROR(MATCH(O$1,'CSC Mitre'!CA$1:CA$220,0)),"",VLOOKUP(O$1,'Tactic Recode'!$A$1:$B$547,2,FALSE))</f>
        <v/>
      </c>
      <c r="P80" t="str">
        <f>IF(ISERROR(MATCH(P$1,'CSC Mitre'!CA$1:CA$220,0)),"",VLOOKUP(P$1,'Tactic Recode'!$A$1:$B$547,2,FALSE))</f>
        <v/>
      </c>
      <c r="Q80" t="str">
        <f>IF(ISERROR(MATCH(Q$1,'CSC Mitre'!CA$1:CA$220,0)),"",VLOOKUP(Q$1,'Tactic Recode'!$A$1:$B$547,2,FALSE))</f>
        <v/>
      </c>
      <c r="R80" t="str">
        <f>IF(ISERROR(MATCH(R$1,'CSC Mitre'!CA$1:CA$220,0)),"",VLOOKUP(R$1,'Tactic Recode'!$A$1:$B$547,2,FALSE))</f>
        <v/>
      </c>
      <c r="S80" t="str">
        <f>IF(ISERROR(MATCH(S$1,'CSC Mitre'!CA$1:CA$220,0)),"",VLOOKUP(S$1,'Tactic Recode'!$A$1:$B$547,2,FALSE))</f>
        <v/>
      </c>
      <c r="T80" t="str">
        <f>IF(ISERROR(MATCH(T$1,'CSC Mitre'!CA$1:CA$220,0)),"",VLOOKUP(T$1,'Tactic Recode'!$A$1:$B$547,2,FALSE))</f>
        <v/>
      </c>
      <c r="U80" t="str">
        <f>IF(ISERROR(MATCH(U$1,'CSC Mitre'!CA$1:CA$220,0)),"",VLOOKUP(U$1,'Tactic Recode'!$A$1:$B$547,2,FALSE))</f>
        <v/>
      </c>
      <c r="V80" t="str">
        <f>IF(ISERROR(MATCH(V$1,'CSC Mitre'!CA$1:CA$220,0)),"",VLOOKUP(V$1,'Tactic Recode'!$A$1:$B$547,2,FALSE))</f>
        <v/>
      </c>
      <c r="W80" t="str">
        <f>IF(ISERROR(MATCH(W$1,'CSC Mitre'!CA$1:CA$220,0)),"",VLOOKUP(W$1,'Tactic Recode'!$A$1:$B$547,2,FALSE))</f>
        <v/>
      </c>
      <c r="X80" t="str">
        <f>IF(ISERROR(MATCH(X$1,'CSC Mitre'!CA$1:CA$220,0)),"",VLOOKUP(X$1,'Tactic Recode'!$A$1:$B$547,2,FALSE))</f>
        <v/>
      </c>
      <c r="Y80" t="str">
        <f>IF(ISERROR(MATCH(Y$1,'CSC Mitre'!CA$1:CA$220,0)),"",VLOOKUP(Y$1,'Tactic Recode'!$A$1:$B$547,2,FALSE))</f>
        <v/>
      </c>
      <c r="Z80" t="str">
        <f>IF(ISERROR(MATCH(Z$1,'CSC Mitre'!CA$1:CA$220,0)),"",VLOOKUP(Z$1,'Tactic Recode'!$A$1:$B$547,2,FALSE))</f>
        <v/>
      </c>
      <c r="AA80" t="str">
        <f>IF(ISERROR(MATCH(AA$1,'CSC Mitre'!CA$1:CA$220,0)),"",VLOOKUP(AA$1,'Tactic Recode'!$A$1:$B$547,2,FALSE))</f>
        <v/>
      </c>
      <c r="AB80" t="str">
        <f>IF(ISERROR(MATCH(AB$1,'CSC Mitre'!CA$1:CA$220,0)),"",VLOOKUP(AB$1,'Tactic Recode'!$A$1:$B$547,2,FALSE))</f>
        <v/>
      </c>
      <c r="AC80" t="str">
        <f>IF(ISERROR(MATCH(AC$1,'CSC Mitre'!CA$1:CA$220,0)),"",VLOOKUP(AC$1,'Tactic Recode'!$A$1:$B$547,2,FALSE))</f>
        <v/>
      </c>
      <c r="AD80" t="str">
        <f>IF(ISERROR(MATCH(AD$1,'CSC Mitre'!CA$1:CA$220,0)),"",VLOOKUP(AD$1,'Tactic Recode'!$A$1:$B$547,2,FALSE))</f>
        <v/>
      </c>
      <c r="AE80" t="str">
        <f>IF(ISERROR(MATCH(AE$1,'CSC Mitre'!CA$1:CA$220,0)),"",VLOOKUP(AE$1,'Tactic Recode'!$A$1:$B$547,2,FALSE))</f>
        <v/>
      </c>
      <c r="AF80" t="str">
        <f>IF(ISERROR(MATCH(AF$1,'CSC Mitre'!CA$1:CA$220,0)),"",VLOOKUP(AF$1,'Tactic Recode'!$A$1:$B$547,2,FALSE))</f>
        <v/>
      </c>
      <c r="AG80" t="str">
        <f>IF(ISERROR(MATCH(AG$1,'CSC Mitre'!CA$1:CA$220,0)),"",VLOOKUP(AG$1,'Tactic Recode'!$A$1:$B$547,2,FALSE))</f>
        <v/>
      </c>
      <c r="AH80" t="str">
        <f>IF(ISERROR(MATCH(AH$1,'CSC Mitre'!CA$1:CA$220,0)),"",VLOOKUP(AH$1,'Tactic Recode'!$A$1:$B$547,2,FALSE))</f>
        <v/>
      </c>
      <c r="AI80" t="str">
        <f>IF(ISERROR(MATCH(AI$1,'CSC Mitre'!CA$1:CA$220,0)),"",VLOOKUP(AI$1,'Tactic Recode'!$A$1:$B$547,2,FALSE))</f>
        <v/>
      </c>
      <c r="AJ80" t="str">
        <f>IF(ISERROR(MATCH(AJ$1,'CSC Mitre'!CA$1:CA$220,0)),"",VLOOKUP(AJ$1,'Tactic Recode'!$A$1:$B$547,2,FALSE))</f>
        <v/>
      </c>
      <c r="AK80" t="str">
        <f>IF(ISERROR(MATCH(AK$1,'CSC Mitre'!CA$1:CA$220,0)),"",VLOOKUP(AK$1,'Tactic Recode'!$A$1:$B$547,2,FALSE))</f>
        <v>Defense Evasion</v>
      </c>
      <c r="AL80" t="str">
        <f>IF(ISERROR(MATCH(AL$1,'CSC Mitre'!CA$1:CA$220,0)),"",VLOOKUP(AL$1,'Tactic Recode'!$A$1:$B$547,2,FALSE))</f>
        <v/>
      </c>
      <c r="AM80" t="str">
        <f>IF(ISERROR(MATCH(AM$1,'CSC Mitre'!CA$1:CA$220,0)),"",VLOOKUP(AM$1,'Tactic Recode'!$A$1:$B$547,2,FALSE))</f>
        <v>Defense Evasion</v>
      </c>
      <c r="AN80" t="str">
        <f>IF(ISERROR(MATCH(AN$1,'CSC Mitre'!CA$1:CA$220,0)),"",VLOOKUP(AN$1,'Tactic Recode'!$A$1:$B$547,2,FALSE))</f>
        <v/>
      </c>
      <c r="AO80" t="str">
        <f>IF(ISERROR(MATCH(AO$1,'CSC Mitre'!CA$1:CA$220,0)),"",VLOOKUP(AO$1,'Tactic Recode'!$A$1:$B$547,2,FALSE))</f>
        <v/>
      </c>
      <c r="AP80" t="str">
        <f>IF(ISERROR(MATCH(AP$1,'CSC Mitre'!CA$1:CA$220,0)),"",VLOOKUP(AP$1,'Tactic Recode'!$A$1:$B$547,2,FALSE))</f>
        <v/>
      </c>
      <c r="AQ80" t="str">
        <f>IF(ISERROR(MATCH(AQ$1,'CSC Mitre'!CA$1:CA$220,0)),"",VLOOKUP(AQ$1,'Tactic Recode'!$A$1:$B$547,2,FALSE))</f>
        <v/>
      </c>
      <c r="AR80" t="str">
        <f>IF(ISERROR(MATCH(AR$1,'CSC Mitre'!CA$1:CA$220,0)),"",VLOOKUP(AR$1,'Tactic Recode'!$A$1:$B$547,2,FALSE))</f>
        <v/>
      </c>
      <c r="AS80" t="str">
        <f>IF(ISERROR(MATCH(AS$1,'CSC Mitre'!CA$1:CA$220,0)),"",VLOOKUP(AS$1,'Tactic Recode'!$A$1:$B$547,2,FALSE))</f>
        <v/>
      </c>
      <c r="AT80" t="str">
        <f>IF(ISERROR(MATCH(AT$1,'CSC Mitre'!CA$1:CA$220,0)),"",VLOOKUP(AT$1,'Tactic Recode'!$A$1:$B$547,2,FALSE))</f>
        <v/>
      </c>
      <c r="AU80" t="str">
        <f>IF(ISERROR(MATCH(AU$1,'CSC Mitre'!CA$1:CA$220,0)),"",VLOOKUP(AU$1,'Tactic Recode'!$A$1:$B$547,2,FALSE))</f>
        <v/>
      </c>
      <c r="AV80" t="str">
        <f>IF(ISERROR(MATCH(AV$1,'CSC Mitre'!CA$1:CA$220,0)),"",VLOOKUP(AV$1,'Tactic Recode'!$A$1:$B$547,2,FALSE))</f>
        <v/>
      </c>
      <c r="AW80" t="str">
        <f>IF(ISERROR(MATCH(AW$1,'CSC Mitre'!CA$1:CA$220,0)),"",VLOOKUP(AW$1,'Tactic Recode'!$A$1:$B$547,2,FALSE))</f>
        <v/>
      </c>
      <c r="AX80" t="str">
        <f>IF(ISERROR(MATCH(AX$1,'CSC Mitre'!CA$1:CA$220,0)),"",VLOOKUP(AX$1,'Tactic Recode'!$A$1:$B$547,2,FALSE))</f>
        <v/>
      </c>
      <c r="AY80" t="str">
        <f>IF(ISERROR(MATCH(AY$1,'CSC Mitre'!CA$1:CA$220,0)),"",VLOOKUP(AY$1,'Tactic Recode'!$A$1:$B$547,2,FALSE))</f>
        <v/>
      </c>
      <c r="AZ80" t="str">
        <f>IF(ISERROR(MATCH(AZ$1,'CSC Mitre'!CA$1:CA$220,0)),"",VLOOKUP(AZ$1,'Tactic Recode'!$A$1:$B$547,2,FALSE))</f>
        <v/>
      </c>
      <c r="BA80" t="str">
        <f>IF(ISERROR(MATCH(BA$1,'CSC Mitre'!CA$1:CA$220,0)),"",VLOOKUP(BA$1,'Tactic Recode'!$A$1:$B$547,2,FALSE))</f>
        <v/>
      </c>
      <c r="BB80" t="str">
        <f>IF(ISERROR(MATCH(BB$1,'CSC Mitre'!CA$1:CA$220,0)),"",VLOOKUP(BB$1,'Tactic Recode'!$A$1:$B$547,2,FALSE))</f>
        <v/>
      </c>
      <c r="BC80" t="str">
        <f>IF(ISERROR(MATCH(BC$1,'CSC Mitre'!CA$1:CA$220,0)),"",VLOOKUP(BC$1,'Tactic Recode'!$A$1:$B$547,2,FALSE))</f>
        <v/>
      </c>
      <c r="BD80" t="str">
        <f>IF(ISERROR(MATCH(BD$1,'CSC Mitre'!CA$1:CA$220,0)),"",VLOOKUP(BD$1,'Tactic Recode'!$A$1:$B$547,2,FALSE))</f>
        <v/>
      </c>
      <c r="BE80" t="str">
        <f>IF(ISERROR(MATCH(BE$1,'CSC Mitre'!CA$1:CA$220,0)),"",VLOOKUP(BE$1,'Tactic Recode'!$A$1:$B$547,2,FALSE))</f>
        <v/>
      </c>
      <c r="BF80" t="str">
        <f>IF(ISERROR(MATCH(BF$1,'CSC Mitre'!CA$1:CA$220,0)),"",VLOOKUP(BF$1,'Tactic Recode'!$A$1:$B$547,2,FALSE))</f>
        <v/>
      </c>
      <c r="BG80" t="str">
        <f>IF(ISERROR(MATCH(BG$1,'CSC Mitre'!CA$1:CA$220,0)),"",VLOOKUP(BG$1,'Tactic Recode'!$A$1:$B$547,2,FALSE))</f>
        <v/>
      </c>
      <c r="BH80" t="str">
        <f>IF(ISERROR(MATCH(BH$1,'CSC Mitre'!CA$1:CA$220,0)),"",VLOOKUP(BH$1,'Tactic Recode'!$A$1:$B$547,2,FALSE))</f>
        <v/>
      </c>
      <c r="BI80" t="str">
        <f>IF(ISERROR(MATCH(BI$1,'CSC Mitre'!CA$1:CA$220,0)),"",VLOOKUP(BI$1,'Tactic Recode'!$A$1:$B$547,2,FALSE))</f>
        <v/>
      </c>
      <c r="BJ80" t="str">
        <f>IF(ISERROR(MATCH(BJ$1,'CSC Mitre'!CA$1:CA$220,0)),"",VLOOKUP(BJ$1,'Tactic Recode'!$A$1:$B$547,2,FALSE))</f>
        <v/>
      </c>
      <c r="BK80" t="str">
        <f>IF(ISERROR(MATCH(BK$1,'CSC Mitre'!CA$1:CA$220,0)),"",VLOOKUP(BK$1,'Tactic Recode'!$A$1:$B$547,2,FALSE))</f>
        <v/>
      </c>
      <c r="BL80" t="str">
        <f>IF(ISERROR(MATCH(BL$1,'CSC Mitre'!CA$1:CA$220,0)),"",VLOOKUP(BL$1,'Tactic Recode'!$A$1:$B$547,2,FALSE))</f>
        <v/>
      </c>
      <c r="BM80" t="str">
        <f>IF(ISERROR(MATCH(BM$1,'CSC Mitre'!CA$1:CA$220,0)),"",VLOOKUP(BM$1,'Tactic Recode'!$A$1:$B$547,2,FALSE))</f>
        <v/>
      </c>
      <c r="BN80" t="str">
        <f>IF(ISERROR(MATCH(BN$1,'CSC Mitre'!CA$1:CA$220,0)),"",VLOOKUP(BN$1,'Tactic Recode'!$A$1:$B$547,2,FALSE))</f>
        <v/>
      </c>
      <c r="BO80" t="str">
        <f>IF(ISERROR(MATCH(BO$1,'CSC Mitre'!CA$1:CA$220,0)),"",VLOOKUP(BO$1,'Tactic Recode'!$A$1:$B$547,2,FALSE))</f>
        <v/>
      </c>
      <c r="BP80" t="str">
        <f>IF(ISERROR(MATCH(BP$1,'CSC Mitre'!CA$1:CA$220,0)),"",VLOOKUP(BP$1,'Tactic Recode'!$A$1:$B$547,2,FALSE))</f>
        <v/>
      </c>
      <c r="BQ80" t="str">
        <f>IF(ISERROR(MATCH(BQ$1,'CSC Mitre'!CA$1:CA$220,0)),"",VLOOKUP(BQ$1,'Tactic Recode'!$A$1:$B$547,2,FALSE))</f>
        <v/>
      </c>
      <c r="BR80" t="str">
        <f>IF(ISERROR(MATCH(BR$1,'CSC Mitre'!CA$1:CA$220,0)),"",VLOOKUP(BR$1,'Tactic Recode'!$A$1:$B$547,2,FALSE))</f>
        <v/>
      </c>
      <c r="BS80" t="str">
        <f>IF(ISERROR(MATCH(BS$1,'CSC Mitre'!CA$1:CA$220,0)),"",VLOOKUP(BS$1,'Tactic Recode'!$A$1:$B$547,2,FALSE))</f>
        <v/>
      </c>
      <c r="BT80" t="str">
        <f>IF(ISERROR(MATCH(BT$1,'CSC Mitre'!CA$1:CA$220,0)),"",VLOOKUP(BT$1,'Tactic Recode'!$A$1:$B$547,2,FALSE))</f>
        <v/>
      </c>
      <c r="BU80" t="str">
        <f>IF(ISERROR(MATCH(BU$1,'CSC Mitre'!CA$1:CA$220,0)),"",VLOOKUP(BU$1,'Tactic Recode'!$A$1:$B$547,2,FALSE))</f>
        <v/>
      </c>
      <c r="BV80" t="str">
        <f>IF(ISERROR(MATCH(BV$1,'CSC Mitre'!CA$1:CA$220,0)),"",VLOOKUP(BV$1,'Tactic Recode'!$A$1:$B$547,2,FALSE))</f>
        <v/>
      </c>
      <c r="BW80" t="str">
        <f>IF(ISERROR(MATCH(BW$1,'CSC Mitre'!CA$1:CA$220,0)),"",VLOOKUP(BW$1,'Tactic Recode'!$A$1:$B$547,2,FALSE))</f>
        <v/>
      </c>
      <c r="BX80" t="str">
        <f>IF(ISERROR(MATCH(BX$1,'CSC Mitre'!CA$1:CA$220,0)),"",VLOOKUP(BX$1,'Tactic Recode'!$A$1:$B$547,2,FALSE))</f>
        <v/>
      </c>
      <c r="BY80" t="str">
        <f>IF(ISERROR(MATCH(BY$1,'CSC Mitre'!CA$1:CA$220,0)),"",VLOOKUP(BY$1,'Tactic Recode'!$A$1:$B$547,2,FALSE))</f>
        <v/>
      </c>
      <c r="BZ80" t="str">
        <f>IF(ISERROR(MATCH(BZ$1,'CSC Mitre'!CA$1:CA$220,0)),"",VLOOKUP(BZ$1,'Tactic Recode'!$A$1:$B$547,2,FALSE))</f>
        <v/>
      </c>
      <c r="CA80" t="str">
        <f>IF(ISERROR(MATCH(CA$1,'CSC Mitre'!CA$1:CA$220,0)),"",VLOOKUP(CA$1,'Tactic Recode'!$A$1:$B$547,2,FALSE))</f>
        <v/>
      </c>
      <c r="CB80" t="str">
        <f>IF(ISERROR(MATCH(CB$1,'CSC Mitre'!CA$1:CA$220,0)),"",VLOOKUP(CB$1,'Tactic Recode'!$A$1:$B$547,2,FALSE))</f>
        <v/>
      </c>
      <c r="CC80" t="str">
        <f>IF(ISERROR(MATCH(CC$1,'CSC Mitre'!CA$1:CA$220,0)),"",VLOOKUP(CC$1,'Tactic Recode'!$A$1:$B$547,2,FALSE))</f>
        <v/>
      </c>
      <c r="CD80" t="str">
        <f>IF(ISERROR(MATCH(CD$1,'CSC Mitre'!CA$1:CA$220,0)),"",VLOOKUP(CD$1,'Tactic Recode'!$A$1:$B$547,2,FALSE))</f>
        <v/>
      </c>
      <c r="CE80" t="str">
        <f>IF(ISERROR(MATCH(CE$1,'CSC Mitre'!CA$1:CA$220,0)),"",VLOOKUP(CE$1,'Tactic Recode'!$A$1:$B$547,2,FALSE))</f>
        <v/>
      </c>
      <c r="CF80" t="str">
        <f>IF(ISERROR(MATCH(CF$1,'CSC Mitre'!CA$1:CA$220,0)),"",VLOOKUP(CF$1,'Tactic Recode'!$A$1:$B$547,2,FALSE))</f>
        <v/>
      </c>
      <c r="CG80" t="str">
        <f>IF(ISERROR(MATCH(CG$1,'CSC Mitre'!CA$1:CA$220,0)),"",VLOOKUP(CG$1,'Tactic Recode'!$A$1:$B$547,2,FALSE))</f>
        <v/>
      </c>
      <c r="CH80" t="str">
        <f>IF(ISERROR(MATCH(CH$1,'CSC Mitre'!CA$1:CA$220,0)),"",VLOOKUP(CH$1,'Tactic Recode'!$A$1:$B$547,2,FALSE))</f>
        <v/>
      </c>
      <c r="CI80" t="str">
        <f>IF(ISERROR(MATCH(CI$1,'CSC Mitre'!CA$1:CA$220,0)),"",VLOOKUP(CI$1,'Tactic Recode'!$A$1:$B$547,2,FALSE))</f>
        <v/>
      </c>
      <c r="CJ80" t="str">
        <f>IF(ISERROR(MATCH(CJ$1,'CSC Mitre'!CA$1:CA$220,0)),"",VLOOKUP(CJ$1,'Tactic Recode'!$A$1:$B$547,2,FALSE))</f>
        <v/>
      </c>
      <c r="CK80" t="str">
        <f>IF(ISERROR(MATCH(CK$1,'CSC Mitre'!CA$1:CA$220,0)),"",VLOOKUP(CK$1,'Tactic Recode'!$A$1:$B$547,2,FALSE))</f>
        <v/>
      </c>
      <c r="CL80" t="str">
        <f>IF(ISERROR(MATCH(CL$1,'CSC Mitre'!CA$1:CA$220,0)),"",VLOOKUP(CL$1,'Tactic Recode'!$A$1:$B$547,2,FALSE))</f>
        <v/>
      </c>
      <c r="CM80" t="str">
        <f>IF(ISERROR(MATCH(CM$1,'CSC Mitre'!CA$1:CA$220,0)),"",VLOOKUP(CM$1,'Tactic Recode'!$A$1:$B$547,2,FALSE))</f>
        <v/>
      </c>
      <c r="CN80" t="str">
        <f>IF(ISERROR(MATCH(CN$1,'CSC Mitre'!CA$1:CA$220,0)),"",VLOOKUP(CN$1,'Tactic Recode'!$A$1:$B$547,2,FALSE))</f>
        <v/>
      </c>
      <c r="CO80" t="str">
        <f>IF(ISERROR(MATCH(CO$1,'CSC Mitre'!CA$1:CA$220,0)),"",VLOOKUP(CO$1,'Tactic Recode'!$A$1:$B$547,2,FALSE))</f>
        <v/>
      </c>
      <c r="CP80" t="str">
        <f>IF(ISERROR(MATCH(CP$1,'CSC Mitre'!CA$1:CA$220,0)),"",VLOOKUP(CP$1,'Tactic Recode'!$A$1:$B$547,2,FALSE))</f>
        <v/>
      </c>
      <c r="CQ80" t="str">
        <f>IF(ISERROR(MATCH(CQ$1,'CSC Mitre'!CA$1:CA$220,0)),"",VLOOKUP(CQ$1,'Tactic Recode'!$A$1:$B$547,2,FALSE))</f>
        <v/>
      </c>
      <c r="CR80" t="str">
        <f>IF(ISERROR(MATCH(CR$1,'CSC Mitre'!CA$1:CA$220,0)),"",VLOOKUP(CR$1,'Tactic Recode'!$A$1:$B$547,2,FALSE))</f>
        <v/>
      </c>
      <c r="CS80" t="str">
        <f>IF(ISERROR(MATCH(CS$1,'CSC Mitre'!CA$1:CA$220,0)),"",VLOOKUP(CS$1,'Tactic Recode'!$A$1:$B$547,2,FALSE))</f>
        <v>Execution</v>
      </c>
      <c r="CT80" t="str">
        <f>IF(ISERROR(MATCH(CT$1,'CSC Mitre'!CA$1:CA$220,0)),"",VLOOKUP(CT$1,'Tactic Recode'!$A$1:$B$547,2,FALSE))</f>
        <v>Execution</v>
      </c>
      <c r="CU80" t="str">
        <f>IF(ISERROR(MATCH(CU$1,'CSC Mitre'!CA$1:CA$220,0)),"",VLOOKUP(CU$1,'Tactic Recode'!$A$1:$B$547,2,FALSE))</f>
        <v/>
      </c>
      <c r="CV80" t="str">
        <f>IF(ISERROR(MATCH(CV$1,'CSC Mitre'!CA$1:CA$220,0)),"",VLOOKUP(CV$1,'Tactic Recode'!$A$1:$B$547,2,FALSE))</f>
        <v/>
      </c>
      <c r="CW80" t="str">
        <f>IF(ISERROR(MATCH(CW$1,'CSC Mitre'!CA$1:CA$220,0)),"",VLOOKUP(CW$1,'Tactic Recode'!$A$1:$B$547,2,FALSE))</f>
        <v/>
      </c>
      <c r="CX80" t="str">
        <f>IF(ISERROR(MATCH(CX$1,'CSC Mitre'!CA$1:CA$220,0)),"",VLOOKUP(CX$1,'Tactic Recode'!$A$1:$B$547,2,FALSE))</f>
        <v>Execution</v>
      </c>
      <c r="CY80" t="str">
        <f>IF(ISERROR(MATCH(CY$1,'CSC Mitre'!CA$1:CA$220,0)),"",VLOOKUP(CY$1,'Tactic Recode'!$A$1:$B$547,2,FALSE))</f>
        <v>Execution</v>
      </c>
      <c r="CZ80" t="str">
        <f>IF(ISERROR(MATCH(CZ$1,'CSC Mitre'!CA$1:CA$220,0)),"",VLOOKUP(CZ$1,'Tactic Recode'!$A$1:$B$547,2,FALSE))</f>
        <v/>
      </c>
      <c r="DA80" t="str">
        <f>IF(ISERROR(MATCH(DA$1,'CSC Mitre'!CA$1:CA$220,0)),"",VLOOKUP(DA$1,'Tactic Recode'!$A$1:$B$547,2,FALSE))</f>
        <v/>
      </c>
      <c r="DB80" t="str">
        <f>IF(ISERROR(MATCH(DB$1,'CSC Mitre'!CA$1:CA$220,0)),"",VLOOKUP(DB$1,'Tactic Recode'!$A$1:$B$547,2,FALSE))</f>
        <v/>
      </c>
      <c r="DC80" t="str">
        <f>IF(ISERROR(MATCH(DC$1,'CSC Mitre'!CA$1:CA$220,0)),"",VLOOKUP(DC$1,'Tactic Recode'!$A$1:$B$547,2,FALSE))</f>
        <v/>
      </c>
      <c r="DD80" t="str">
        <f>IF(ISERROR(MATCH(DD$1,'CSC Mitre'!CA$1:CA$220,0)),"",VLOOKUP(DD$1,'Tactic Recode'!$A$1:$B$547,2,FALSE))</f>
        <v/>
      </c>
      <c r="DE80" t="str">
        <f>IF(ISERROR(MATCH(DE$1,'CSC Mitre'!CA$1:CA$220,0)),"",VLOOKUP(DE$1,'Tactic Recode'!$A$1:$B$547,2,FALSE))</f>
        <v/>
      </c>
      <c r="DF80" t="str">
        <f>IF(ISERROR(MATCH(DF$1,'CSC Mitre'!CA$1:CA$220,0)),"",VLOOKUP(DF$1,'Tactic Recode'!$A$1:$B$547,2,FALSE))</f>
        <v/>
      </c>
      <c r="DG80" t="str">
        <f>IF(ISERROR(MATCH(DG$1,'CSC Mitre'!CA$1:CA$220,0)),"",VLOOKUP(DG$1,'Tactic Recode'!$A$1:$B$547,2,FALSE))</f>
        <v/>
      </c>
      <c r="DH80" t="str">
        <f>IF(ISERROR(MATCH(DH$1,'CSC Mitre'!CA$1:CA$220,0)),"",VLOOKUP(DH$1,'Tactic Recode'!$A$1:$B$547,2,FALSE))</f>
        <v/>
      </c>
      <c r="DI80" t="str">
        <f>IF(ISERROR(MATCH(DI$1,'CSC Mitre'!CA$1:CA$220,0)),"",VLOOKUP(DI$1,'Tactic Recode'!$A$1:$B$547,2,FALSE))</f>
        <v/>
      </c>
      <c r="DJ80" t="str">
        <f>IF(ISERROR(MATCH(DJ$1,'CSC Mitre'!CA$1:CA$220,0)),"",VLOOKUP(DJ$1,'Tactic Recode'!$A$1:$B$547,2,FALSE))</f>
        <v/>
      </c>
      <c r="DK80" t="str">
        <f>IF(ISERROR(MATCH(DK$1,'CSC Mitre'!CA$1:CA$220,0)),"",VLOOKUP(DK$1,'Tactic Recode'!$A$1:$B$547,2,FALSE))</f>
        <v/>
      </c>
      <c r="DL80" t="str">
        <f>IF(ISERROR(MATCH(DL$1,'CSC Mitre'!CA$1:CA$220,0)),"",VLOOKUP(DL$1,'Tactic Recode'!$A$1:$B$547,2,FALSE))</f>
        <v/>
      </c>
      <c r="DM80" t="str">
        <f>IF(ISERROR(MATCH(DM$1,'CSC Mitre'!CA$1:CA$220,0)),"",VLOOKUP(DM$1,'Tactic Recode'!$A$1:$B$547,2,FALSE))</f>
        <v/>
      </c>
      <c r="DN80" t="str">
        <f>IF(ISERROR(MATCH(DN$1,'CSC Mitre'!CA$1:CA$220,0)),"",VLOOKUP(DN$1,'Tactic Recode'!$A$1:$B$547,2,FALSE))</f>
        <v/>
      </c>
      <c r="DO80" t="str">
        <f>IF(ISERROR(MATCH(DO$1,'CSC Mitre'!CA$1:CA$220,0)),"",VLOOKUP(DO$1,'Tactic Recode'!$A$1:$B$547,2,FALSE))</f>
        <v/>
      </c>
      <c r="DP80" t="str">
        <f>IF(ISERROR(MATCH(DP$1,'CSC Mitre'!CA$1:CA$220,0)),"",VLOOKUP(DP$1,'Tactic Recode'!$A$1:$B$547,2,FALSE))</f>
        <v/>
      </c>
      <c r="DQ80" t="str">
        <f>IF(ISERROR(MATCH(DQ$1,'CSC Mitre'!CA$1:CA$220,0)),"",VLOOKUP(DQ$1,'Tactic Recode'!$A$1:$B$547,2,FALSE))</f>
        <v/>
      </c>
      <c r="DR80" t="str">
        <f>IF(ISERROR(MATCH(DR$1,'CSC Mitre'!CA$1:CA$220,0)),"",VLOOKUP(DR$1,'Tactic Recode'!$A$1:$B$547,2,FALSE))</f>
        <v/>
      </c>
      <c r="DS80" t="str">
        <f>IF(ISERROR(MATCH(DS$1,'CSC Mitre'!CA$1:CA$220,0)),"",VLOOKUP(DS$1,'Tactic Recode'!$A$1:$B$547,2,FALSE))</f>
        <v/>
      </c>
      <c r="DT80" t="str">
        <f>IF(ISERROR(MATCH(DT$1,'CSC Mitre'!CA$1:CA$220,0)),"",VLOOKUP(DT$1,'Tactic Recode'!$A$1:$B$547,2,FALSE))</f>
        <v/>
      </c>
      <c r="DU80" t="str">
        <f>IF(ISERROR(MATCH(DU$1,'CSC Mitre'!CA$1:CA$220,0)),"",VLOOKUP(DU$1,'Tactic Recode'!$A$1:$B$547,2,FALSE))</f>
        <v/>
      </c>
      <c r="DV80" t="str">
        <f>IF(ISERROR(MATCH(DV$1,'CSC Mitre'!CA$1:CA$220,0)),"",VLOOKUP(DV$1,'Tactic Recode'!$A$1:$B$547,2,FALSE))</f>
        <v/>
      </c>
      <c r="DW80" t="str">
        <f>IF(ISERROR(MATCH(DW$1,'CSC Mitre'!CA$1:CA$220,0)),"",VLOOKUP(DW$1,'Tactic Recode'!$A$1:$B$547,2,FALSE))</f>
        <v/>
      </c>
      <c r="DX80" t="str">
        <f>IF(ISERROR(MATCH(DX$1,'CSC Mitre'!CA$1:CA$220,0)),"",VLOOKUP(DX$1,'Tactic Recode'!$A$1:$B$547,2,FALSE))</f>
        <v/>
      </c>
      <c r="DY80" t="str">
        <f>IF(ISERROR(MATCH(DY$1,'CSC Mitre'!CA$1:CA$220,0)),"",VLOOKUP(DY$1,'Tactic Recode'!$A$1:$B$547,2,FALSE))</f>
        <v/>
      </c>
      <c r="DZ80" t="str">
        <f>IF(ISERROR(MATCH(DZ$1,'CSC Mitre'!CA$1:CA$220,0)),"",VLOOKUP(DZ$1,'Tactic Recode'!$A$1:$B$547,2,FALSE))</f>
        <v/>
      </c>
      <c r="EA80" t="str">
        <f>IF(ISERROR(MATCH(EA$1,'CSC Mitre'!CA$1:CA$220,0)),"",VLOOKUP(EA$1,'Tactic Recode'!$A$1:$B$547,2,FALSE))</f>
        <v/>
      </c>
      <c r="EB80" t="str">
        <f>IF(ISERROR(MATCH(EB$1,'CSC Mitre'!CA$1:CA$220,0)),"",VLOOKUP(EB$1,'Tactic Recode'!$A$1:$B$547,2,FALSE))</f>
        <v/>
      </c>
      <c r="EC80" t="str">
        <f>IF(ISERROR(MATCH(EC$1,'CSC Mitre'!CA$1:CA$220,0)),"",VLOOKUP(EC$1,'Tactic Recode'!$A$1:$B$547,2,FALSE))</f>
        <v/>
      </c>
      <c r="ED80" t="str">
        <f>IF(ISERROR(MATCH(ED$1,'CSC Mitre'!CA$1:CA$220,0)),"",VLOOKUP(ED$1,'Tactic Recode'!$A$1:$B$547,2,FALSE))</f>
        <v/>
      </c>
      <c r="EE80" t="str">
        <f>IF(ISERROR(MATCH(EE$1,'CSC Mitre'!CA$1:CA$220,0)),"",VLOOKUP(EE$1,'Tactic Recode'!$A$1:$B$547,2,FALSE))</f>
        <v/>
      </c>
      <c r="EF80" t="str">
        <f>IF(ISERROR(MATCH(EF$1,'CSC Mitre'!CA$1:CA$220,0)),"",VLOOKUP(EF$1,'Tactic Recode'!$A$1:$B$547,2,FALSE))</f>
        <v/>
      </c>
      <c r="EG80" t="str">
        <f>IF(ISERROR(MATCH(EG$1,'CSC Mitre'!CA$1:CA$220,0)),"",VLOOKUP(EG$1,'Tactic Recode'!$A$1:$B$547,2,FALSE))</f>
        <v/>
      </c>
      <c r="EH80" t="str">
        <f>IF(ISERROR(MATCH(EH$1,'CSC Mitre'!CA$1:CA$220,0)),"",VLOOKUP(EH$1,'Tactic Recode'!$A$1:$B$547,2,FALSE))</f>
        <v/>
      </c>
      <c r="EI80" t="str">
        <f>IF(ISERROR(MATCH(EI$1,'CSC Mitre'!CA$1:CA$220,0)),"",VLOOKUP(EI$1,'Tactic Recode'!$A$1:$B$547,2,FALSE))</f>
        <v/>
      </c>
      <c r="EJ80" t="str">
        <f>IF(ISERROR(MATCH(EJ$1,'CSC Mitre'!CA$1:CA$220,0)),"",VLOOKUP(EJ$1,'Tactic Recode'!$A$1:$B$547,2,FALSE))</f>
        <v/>
      </c>
      <c r="EK80" t="str">
        <f>IF(ISERROR(MATCH(EK$1,'CSC Mitre'!CA$1:CA$220,0)),"",VLOOKUP(EK$1,'Tactic Recode'!$A$1:$B$547,2,FALSE))</f>
        <v/>
      </c>
      <c r="EL80" t="str">
        <f>IF(ISERROR(MATCH(EL$1,'CSC Mitre'!CA$1:CA$220,0)),"",VLOOKUP(EL$1,'Tactic Recode'!$A$1:$B$547,2,FALSE))</f>
        <v/>
      </c>
      <c r="EM80" t="str">
        <f>IF(ISERROR(MATCH(EM$1,'CSC Mitre'!CA$1:CA$220,0)),"",VLOOKUP(EM$1,'Tactic Recode'!$A$1:$B$547,2,FALSE))</f>
        <v/>
      </c>
      <c r="EN80" t="str">
        <f>IF(ISERROR(MATCH(EN$1,'CSC Mitre'!CA$1:CA$220,0)),"",VLOOKUP(EN$1,'Tactic Recode'!$A$1:$B$547,2,FALSE))</f>
        <v/>
      </c>
      <c r="EO80" t="str">
        <f>IF(ISERROR(MATCH(EO$1,'CSC Mitre'!CA$1:CA$220,0)),"",VLOOKUP(EO$1,'Tactic Recode'!$A$1:$B$547,2,FALSE))</f>
        <v/>
      </c>
      <c r="EP80" t="str">
        <f>IF(ISERROR(MATCH(EP$1,'CSC Mitre'!CA$1:CA$220,0)),"",VLOOKUP(EP$1,'Tactic Recode'!$A$1:$B$547,2,FALSE))</f>
        <v/>
      </c>
      <c r="EQ80" t="str">
        <f>IF(ISERROR(MATCH(EQ$1,'CSC Mitre'!CA$1:CA$220,0)),"",VLOOKUP(EQ$1,'Tactic Recode'!$A$1:$B$547,2,FALSE))</f>
        <v/>
      </c>
      <c r="ER80" t="str">
        <f>IF(ISERROR(MATCH(ER$1,'CSC Mitre'!CA$1:CA$220,0)),"",VLOOKUP(ER$1,'Tactic Recode'!$A$1:$B$547,2,FALSE))</f>
        <v/>
      </c>
      <c r="ES80" t="str">
        <f>IF(ISERROR(MATCH(ES$1,'CSC Mitre'!CA$1:CA$220,0)),"",VLOOKUP(ES$1,'Tactic Recode'!$A$1:$B$547,2,FALSE))</f>
        <v/>
      </c>
      <c r="ET80" t="str">
        <f>IF(ISERROR(MATCH(ET$1,'CSC Mitre'!CA$1:CA$220,0)),"",VLOOKUP(ET$1,'Tactic Recode'!$A$1:$B$547,2,FALSE))</f>
        <v/>
      </c>
      <c r="EU80" t="str">
        <f>IF(ISERROR(MATCH(EU$1,'CSC Mitre'!CA$1:CA$220,0)),"",VLOOKUP(EU$1,'Tactic Recode'!$A$1:$B$547,2,FALSE))</f>
        <v/>
      </c>
      <c r="EV80" t="str">
        <f>IF(ISERROR(MATCH(EV$1,'CSC Mitre'!CA$1:CA$220,0)),"",VLOOKUP(EV$1,'Tactic Recode'!$A$1:$B$547,2,FALSE))</f>
        <v/>
      </c>
      <c r="EW80" t="str">
        <f>IF(ISERROR(MATCH(EW$1,'CSC Mitre'!CA$1:CA$220,0)),"",VLOOKUP(EW$1,'Tactic Recode'!$A$1:$B$547,2,FALSE))</f>
        <v/>
      </c>
      <c r="EX80" t="str">
        <f>IF(ISERROR(MATCH(EX$1,'CSC Mitre'!CA$1:CA$220,0)),"",VLOOKUP(EX$1,'Tactic Recode'!$A$1:$B$547,2,FALSE))</f>
        <v/>
      </c>
      <c r="EY80" t="str">
        <f>IF(ISERROR(MATCH(EY$1,'CSC Mitre'!CA$1:CA$220,0)),"",VLOOKUP(EY$1,'Tactic Recode'!$A$1:$B$547,2,FALSE))</f>
        <v/>
      </c>
      <c r="EZ80" t="str">
        <f>IF(ISERROR(MATCH(EZ$1,'CSC Mitre'!CA$1:CA$220,0)),"",VLOOKUP(EZ$1,'Tactic Recode'!$A$1:$B$547,2,FALSE))</f>
        <v/>
      </c>
      <c r="FA80" t="str">
        <f>IF(ISERROR(MATCH(FA$1,'CSC Mitre'!CA$1:CA$220,0)),"",VLOOKUP(FA$1,'Tactic Recode'!$A$1:$B$547,2,FALSE))</f>
        <v/>
      </c>
      <c r="FB80" t="str">
        <f>IF(ISERROR(MATCH(FB$1,'CSC Mitre'!CA$1:CA$220,0)),"",VLOOKUP(FB$1,'Tactic Recode'!$A$1:$B$547,2,FALSE))</f>
        <v/>
      </c>
      <c r="FC80" t="str">
        <f>IF(ISERROR(MATCH(FC$1,'CSC Mitre'!CA$1:CA$220,0)),"",VLOOKUP(FC$1,'Tactic Recode'!$A$1:$B$547,2,FALSE))</f>
        <v/>
      </c>
      <c r="FD80" t="str">
        <f>IF(ISERROR(MATCH(FD$1,'CSC Mitre'!CA$1:CA$220,0)),"",VLOOKUP(FD$1,'Tactic Recode'!$A$1:$B$547,2,FALSE))</f>
        <v/>
      </c>
      <c r="FE80" t="str">
        <f>IF(ISERROR(MATCH(FE$1,'CSC Mitre'!CA$1:CA$220,0)),"",VLOOKUP(FE$1,'Tactic Recode'!$A$1:$B$547,2,FALSE))</f>
        <v/>
      </c>
      <c r="FF80" t="str">
        <f>IF(ISERROR(MATCH(FF$1,'CSC Mitre'!CA$1:CA$220,0)),"",VLOOKUP(FF$1,'Tactic Recode'!$A$1:$B$547,2,FALSE))</f>
        <v/>
      </c>
      <c r="FG80" t="str">
        <f>IF(ISERROR(MATCH(FG$1,'CSC Mitre'!CA$1:CA$220,0)),"",VLOOKUP(FG$1,'Tactic Recode'!$A$1:$B$547,2,FALSE))</f>
        <v/>
      </c>
      <c r="FH80" t="str">
        <f>IF(ISERROR(MATCH(FH$1,'CSC Mitre'!CA$1:CA$220,0)),"",VLOOKUP(FH$1,'Tactic Recode'!$A$1:$B$547,2,FALSE))</f>
        <v/>
      </c>
      <c r="FI80" t="str">
        <f>IF(ISERROR(MATCH(FI$1,'CSC Mitre'!CA$1:CA$220,0)),"",VLOOKUP(FI$1,'Tactic Recode'!$A$1:$B$547,2,FALSE))</f>
        <v/>
      </c>
      <c r="FJ80" t="str">
        <f>IF(ISERROR(MATCH(FJ$1,'CSC Mitre'!CA$1:CA$220,0)),"",VLOOKUP(FJ$1,'Tactic Recode'!$A$1:$B$547,2,FALSE))</f>
        <v/>
      </c>
      <c r="FK80" t="str">
        <f>IF(ISERROR(MATCH(FK$1,'CSC Mitre'!CA$1:CA$220,0)),"",VLOOKUP(FK$1,'Tactic Recode'!$A$1:$B$547,2,FALSE))</f>
        <v/>
      </c>
      <c r="FL80" t="str">
        <f>IF(ISERROR(MATCH(FL$1,'CSC Mitre'!CA$1:CA$220,0)),"",VLOOKUP(FL$1,'Tactic Recode'!$A$1:$B$547,2,FALSE))</f>
        <v/>
      </c>
      <c r="FM80" t="str">
        <f>IF(ISERROR(MATCH(FM$1,'CSC Mitre'!CA$1:CA$220,0)),"",VLOOKUP(FM$1,'Tactic Recode'!$A$1:$B$547,2,FALSE))</f>
        <v/>
      </c>
      <c r="FN80" t="str">
        <f>IF(ISERROR(MATCH(FN$1,'CSC Mitre'!CA$1:CA$220,0)),"",VLOOKUP(FN$1,'Tactic Recode'!$A$1:$B$547,2,FALSE))</f>
        <v/>
      </c>
      <c r="FO80" t="str">
        <f>IF(ISERROR(MATCH(FO$1,'CSC Mitre'!CA$1:CA$220,0)),"",VLOOKUP(FO$1,'Tactic Recode'!$A$1:$B$547,2,FALSE))</f>
        <v/>
      </c>
      <c r="FP80" t="str">
        <f>IF(ISERROR(MATCH(FP$1,'CSC Mitre'!CA$1:CA$220,0)),"",VLOOKUP(FP$1,'Tactic Recode'!$A$1:$B$547,2,FALSE))</f>
        <v/>
      </c>
      <c r="FQ80" t="str">
        <f>IF(ISERROR(MATCH(FQ$1,'CSC Mitre'!CA$1:CA$220,0)),"",VLOOKUP(FQ$1,'Tactic Recode'!$A$1:$B$547,2,FALSE))</f>
        <v/>
      </c>
      <c r="FR80" t="str">
        <f>IF(ISERROR(MATCH(FR$1,'CSC Mitre'!CA$1:CA$220,0)),"",VLOOKUP(FR$1,'Tactic Recode'!$A$1:$B$547,2,FALSE))</f>
        <v/>
      </c>
      <c r="FS80" t="str">
        <f>IF(ISERROR(MATCH(FS$1,'CSC Mitre'!CA$1:CA$220,0)),"",VLOOKUP(FS$1,'Tactic Recode'!$A$1:$B$547,2,FALSE))</f>
        <v/>
      </c>
      <c r="FT80" t="str">
        <f>IF(ISERROR(MATCH(FT$1,'CSC Mitre'!CA$1:CA$220,0)),"",VLOOKUP(FT$1,'Tactic Recode'!$A$1:$B$547,2,FALSE))</f>
        <v/>
      </c>
      <c r="FU80" t="str">
        <f>IF(ISERROR(MATCH(FU$1,'CSC Mitre'!CA$1:CA$220,0)),"",VLOOKUP(FU$1,'Tactic Recode'!$A$1:$B$547,2,FALSE))</f>
        <v/>
      </c>
      <c r="FV80" t="str">
        <f>IF(ISERROR(MATCH(FV$1,'CSC Mitre'!CA$1:CA$220,0)),"",VLOOKUP(FV$1,'Tactic Recode'!$A$1:$B$547,2,FALSE))</f>
        <v/>
      </c>
      <c r="FW80" t="str">
        <f>IF(ISERROR(MATCH(FW$1,'CSC Mitre'!CA$1:CA$220,0)),"",VLOOKUP(FW$1,'Tactic Recode'!$A$1:$B$547,2,FALSE))</f>
        <v/>
      </c>
      <c r="FX80" t="str">
        <f>IF(ISERROR(MATCH(FX$1,'CSC Mitre'!CA$1:CA$220,0)),"",VLOOKUP(FX$1,'Tactic Recode'!$A$1:$B$547,2,FALSE))</f>
        <v/>
      </c>
      <c r="FY80" t="str">
        <f>IF(ISERROR(MATCH(FY$1,'CSC Mitre'!CA$1:CA$220,0)),"",VLOOKUP(FY$1,'Tactic Recode'!$A$1:$B$547,2,FALSE))</f>
        <v/>
      </c>
      <c r="FZ80" t="str">
        <f>IF(ISERROR(MATCH(FZ$1,'CSC Mitre'!CA$1:CA$220,0)),"",VLOOKUP(FZ$1,'Tactic Recode'!$A$1:$B$547,2,FALSE))</f>
        <v/>
      </c>
      <c r="GA80" t="str">
        <f>IF(ISERROR(MATCH(GA$1,'CSC Mitre'!CA$1:CA$220,0)),"",VLOOKUP(GA$1,'Tactic Recode'!$A$1:$B$547,2,FALSE))</f>
        <v/>
      </c>
      <c r="GB80" t="str">
        <f>IF(ISERROR(MATCH(GB$1,'CSC Mitre'!CA$1:CA$220,0)),"",VLOOKUP(GB$1,'Tactic Recode'!$A$1:$B$547,2,FALSE))</f>
        <v/>
      </c>
      <c r="GC80" t="str">
        <f>IF(ISERROR(MATCH(GC$1,'CSC Mitre'!CA$1:CA$220,0)),"",VLOOKUP(GC$1,'Tactic Recode'!$A$1:$B$547,2,FALSE))</f>
        <v/>
      </c>
      <c r="GD80" t="str">
        <f>IF(ISERROR(MATCH(GD$1,'CSC Mitre'!CA$1:CA$220,0)),"",VLOOKUP(GD$1,'Tactic Recode'!$A$1:$B$547,2,FALSE))</f>
        <v/>
      </c>
      <c r="GE80" t="str">
        <f>IF(ISERROR(MATCH(GE$1,'CSC Mitre'!CA$1:CA$220,0)),"",VLOOKUP(GE$1,'Tactic Recode'!$A$1:$B$547,2,FALSE))</f>
        <v/>
      </c>
      <c r="GF80" t="str">
        <f>IF(ISERROR(MATCH(GF$1,'CSC Mitre'!CA$1:CA$220,0)),"",VLOOKUP(GF$1,'Tactic Recode'!$A$1:$B$547,2,FALSE))</f>
        <v/>
      </c>
      <c r="GG80" t="str">
        <f>IF(ISERROR(MATCH(GG$1,'CSC Mitre'!CA$1:CA$220,0)),"",VLOOKUP(GG$1,'Tactic Recode'!$A$1:$B$547,2,FALSE))</f>
        <v/>
      </c>
      <c r="GH80" t="str">
        <f>IF(ISERROR(MATCH(GH$1,'CSC Mitre'!CA$1:CA$220,0)),"",VLOOKUP(GH$1,'Tactic Recode'!$A$1:$B$547,2,FALSE))</f>
        <v/>
      </c>
      <c r="GI80" t="str">
        <f>IF(ISERROR(MATCH(GI$1,'CSC Mitre'!CA$1:CA$220,0)),"",VLOOKUP(GI$1,'Tactic Recode'!$A$1:$B$547,2,FALSE))</f>
        <v/>
      </c>
      <c r="GJ80" t="str">
        <f>IF(ISERROR(MATCH(GJ$1,'CSC Mitre'!CA$1:CA$220,0)),"",VLOOKUP(GJ$1,'Tactic Recode'!$A$1:$B$547,2,FALSE))</f>
        <v/>
      </c>
      <c r="GK80" t="str">
        <f>IF(ISERROR(MATCH(GK$1,'CSC Mitre'!CA$1:CA$220,0)),"",VLOOKUP(GK$1,'Tactic Recode'!$A$1:$B$547,2,FALSE))</f>
        <v/>
      </c>
      <c r="GL80" t="str">
        <f>IF(ISERROR(MATCH(GL$1,'CSC Mitre'!CA$1:CA$220,0)),"",VLOOKUP(GL$1,'Tactic Recode'!$A$1:$B$547,2,FALSE))</f>
        <v/>
      </c>
      <c r="GM80" t="str">
        <f>IF(ISERROR(MATCH(GM$1,'CSC Mitre'!CA$1:CA$220,0)),"",VLOOKUP(GM$1,'Tactic Recode'!$A$1:$B$547,2,FALSE))</f>
        <v/>
      </c>
      <c r="GN80" t="str">
        <f>IF(ISERROR(MATCH(GN$1,'CSC Mitre'!CA$1:CA$220,0)),"",VLOOKUP(GN$1,'Tactic Recode'!$A$1:$B$547,2,FALSE))</f>
        <v/>
      </c>
      <c r="GO80" t="str">
        <f>IF(ISERROR(MATCH(GO$1,'CSC Mitre'!CA$1:CA$220,0)),"",VLOOKUP(GO$1,'Tactic Recode'!$A$1:$B$547,2,FALSE))</f>
        <v/>
      </c>
      <c r="GP80" t="str">
        <f>IF(ISERROR(MATCH(GP$1,'CSC Mitre'!CA$1:CA$220,0)),"",VLOOKUP(GP$1,'Tactic Recode'!$A$1:$B$547,2,FALSE))</f>
        <v/>
      </c>
      <c r="GQ80" t="str">
        <f>IF(ISERROR(MATCH(GQ$1,'CSC Mitre'!CA$1:CA$220,0)),"",VLOOKUP(GQ$1,'Tactic Recode'!$A$1:$B$547,2,FALSE))</f>
        <v/>
      </c>
      <c r="GR80" t="str">
        <f>IF(ISERROR(MATCH(GR$1,'CSC Mitre'!CA$1:CA$220,0)),"",VLOOKUP(GR$1,'Tactic Recode'!$A$1:$B$547,2,FALSE))</f>
        <v/>
      </c>
      <c r="GS80" t="str">
        <f>IF(ISERROR(MATCH(GS$1,'CSC Mitre'!CA$1:CA$220,0)),"",VLOOKUP(GS$1,'Tactic Recode'!$A$1:$B$547,2,FALSE))</f>
        <v/>
      </c>
      <c r="GT80" t="str">
        <f>IF(ISERROR(MATCH(GT$1,'CSC Mitre'!CA$1:CA$220,0)),"",VLOOKUP(GT$1,'Tactic Recode'!$A$1:$B$547,2,FALSE))</f>
        <v/>
      </c>
      <c r="GU80" t="str">
        <f>IF(ISERROR(MATCH(GU$1,'CSC Mitre'!CA$1:CA$220,0)),"",VLOOKUP(GU$1,'Tactic Recode'!$A$1:$B$547,2,FALSE))</f>
        <v/>
      </c>
      <c r="GV80" t="str">
        <f>IF(ISERROR(MATCH(GV$1,'CSC Mitre'!CA$1:CA$220,0)),"",VLOOKUP(GV$1,'Tactic Recode'!$A$1:$B$547,2,FALSE))</f>
        <v/>
      </c>
      <c r="GW80" t="str">
        <f>IF(ISERROR(MATCH(GW$1,'CSC Mitre'!CA$1:CA$220,0)),"",VLOOKUP(GW$1,'Tactic Recode'!$A$1:$B$547,2,FALSE))</f>
        <v/>
      </c>
      <c r="GX80" t="str">
        <f>IF(ISERROR(MATCH(GX$1,'CSC Mitre'!CA$1:CA$220,0)),"",VLOOKUP(GX$1,'Tactic Recode'!$A$1:$B$547,2,FALSE))</f>
        <v/>
      </c>
      <c r="GY80" t="str">
        <f>IF(ISERROR(MATCH(GY$1,'CSC Mitre'!CA$1:CA$220,0)),"",VLOOKUP(GY$1,'Tactic Recode'!$A$1:$B$547,2,FALSE))</f>
        <v/>
      </c>
      <c r="GZ80" t="str">
        <f>IF(ISERROR(MATCH(GZ$1,'CSC Mitre'!CA$1:CA$220,0)),"",VLOOKUP(GZ$1,'Tactic Recode'!$A$1:$B$547,2,FALSE))</f>
        <v/>
      </c>
      <c r="HA80" t="str">
        <f>IF(ISERROR(MATCH(HA$1,'CSC Mitre'!CA$1:CA$220,0)),"",VLOOKUP(HA$1,'Tactic Recode'!$A$1:$B$547,2,FALSE))</f>
        <v/>
      </c>
      <c r="HB80" t="str">
        <f>IF(ISERROR(MATCH(HB$1,'CSC Mitre'!CA$1:CA$220,0)),"",VLOOKUP(HB$1,'Tactic Recode'!$A$1:$B$547,2,FALSE))</f>
        <v/>
      </c>
      <c r="HC80" t="str">
        <f>IF(ISERROR(MATCH(HC$1,'CSC Mitre'!CA$1:CA$220,0)),"",VLOOKUP(HC$1,'Tactic Recode'!$A$1:$B$547,2,FALSE))</f>
        <v/>
      </c>
      <c r="HD80" t="str">
        <f>IF(ISERROR(MATCH(HD$1,'CSC Mitre'!CA$1:CA$220,0)),"",VLOOKUP(HD$1,'Tactic Recode'!$A$1:$B$547,2,FALSE))</f>
        <v/>
      </c>
      <c r="HE80" t="str">
        <f>IF(ISERROR(MATCH(HE$1,'CSC Mitre'!CA$1:CA$220,0)),"",VLOOKUP(HE$1,'Tactic Recode'!$A$1:$B$547,2,FALSE))</f>
        <v/>
      </c>
      <c r="HF80" t="str">
        <f>IF(ISERROR(MATCH(HF$1,'CSC Mitre'!CA$1:CA$220,0)),"",VLOOKUP(HF$1,'Tactic Recode'!$A$1:$B$547,2,FALSE))</f>
        <v/>
      </c>
      <c r="HG80" t="str">
        <f>IF(ISERROR(MATCH(HG$1,'CSC Mitre'!CA$1:CA$220,0)),"",VLOOKUP(HG$1,'Tactic Recode'!$A$1:$B$547,2,FALSE))</f>
        <v/>
      </c>
      <c r="HH80" t="str">
        <f>IF(ISERROR(MATCH(HH$1,'CSC Mitre'!CA$1:CA$220,0)),"",VLOOKUP(HH$1,'Tactic Recode'!$A$1:$B$547,2,FALSE))</f>
        <v/>
      </c>
      <c r="HI80" t="str">
        <f>IF(ISERROR(MATCH(HI$1,'CSC Mitre'!CA$1:CA$220,0)),"",VLOOKUP(HI$1,'Tactic Recode'!$A$1:$B$547,2,FALSE))</f>
        <v/>
      </c>
      <c r="HJ80" t="str">
        <f>IF(ISERROR(MATCH(HJ$1,'CSC Mitre'!CA$1:CA$220,0)),"",VLOOKUP(HJ$1,'Tactic Recode'!$A$1:$B$547,2,FALSE))</f>
        <v/>
      </c>
      <c r="HK80" t="str">
        <f>IF(ISERROR(MATCH(HK$1,'CSC Mitre'!CA$1:CA$220,0)),"",VLOOKUP(HK$1,'Tactic Recode'!$A$1:$B$547,2,FALSE))</f>
        <v/>
      </c>
      <c r="HL80" t="str">
        <f>IF(ISERROR(MATCH(HL$1,'CSC Mitre'!CA$1:CA$220,0)),"",VLOOKUP(HL$1,'Tactic Recode'!$A$1:$B$547,2,FALSE))</f>
        <v/>
      </c>
      <c r="HM80" t="str">
        <f>IF(ISERROR(MATCH(HM$1,'CSC Mitre'!CA$1:CA$220,0)),"",VLOOKUP(HM$1,'Tactic Recode'!$A$1:$B$547,2,FALSE))</f>
        <v/>
      </c>
      <c r="HN80" t="str">
        <f>IF(ISERROR(MATCH(HN$1,'CSC Mitre'!CA$1:CA$220,0)),"",VLOOKUP(HN$1,'Tactic Recode'!$A$1:$B$547,2,FALSE))</f>
        <v/>
      </c>
      <c r="HO80" t="str">
        <f>IF(ISERROR(MATCH(HO$1,'CSC Mitre'!CA$1:CA$220,0)),"",VLOOKUP(HO$1,'Tactic Recode'!$A$1:$B$547,2,FALSE))</f>
        <v/>
      </c>
      <c r="HP80" t="str">
        <f>IF(ISERROR(MATCH(HP$1,'CSC Mitre'!CA$1:CA$220,0)),"",VLOOKUP(HP$1,'Tactic Recode'!$A$1:$B$547,2,FALSE))</f>
        <v/>
      </c>
      <c r="HQ80" t="str">
        <f>IF(ISERROR(MATCH(HQ$1,'CSC Mitre'!CA$1:CA$220,0)),"",VLOOKUP(HQ$1,'Tactic Recode'!$A$1:$B$547,2,FALSE))</f>
        <v/>
      </c>
      <c r="HR80" t="str">
        <f>IF(ISERROR(MATCH(HR$1,'CSC Mitre'!CA$1:CA$220,0)),"",VLOOKUP(HR$1,'Tactic Recode'!$A$1:$B$547,2,FALSE))</f>
        <v/>
      </c>
      <c r="HS80" t="str">
        <f>IF(ISERROR(MATCH(HS$1,'CSC Mitre'!CA$1:CA$220,0)),"",VLOOKUP(HS$1,'Tactic Recode'!$A$1:$B$547,2,FALSE))</f>
        <v/>
      </c>
      <c r="HT80" t="str">
        <f>IF(ISERROR(MATCH(HT$1,'CSC Mitre'!CA$1:CA$220,0)),"",VLOOKUP(HT$1,'Tactic Recode'!$A$1:$B$547,2,FALSE))</f>
        <v/>
      </c>
      <c r="HU80" t="str">
        <f>IF(ISERROR(MATCH(HU$1,'CSC Mitre'!CA$1:CA$220,0)),"",VLOOKUP(HU$1,'Tactic Recode'!$A$1:$B$547,2,FALSE))</f>
        <v/>
      </c>
      <c r="HV80" t="str">
        <f>IF(ISERROR(MATCH(HV$1,'CSC Mitre'!CA$1:CA$220,0)),"",VLOOKUP(HV$1,'Tactic Recode'!$A$1:$B$547,2,FALSE))</f>
        <v/>
      </c>
      <c r="HW80" t="str">
        <f>IF(ISERROR(MATCH(HW$1,'CSC Mitre'!CA$1:CA$220,0)),"",VLOOKUP(HW$1,'Tactic Recode'!$A$1:$B$547,2,FALSE))</f>
        <v/>
      </c>
      <c r="HX80" t="str">
        <f>IF(ISERROR(MATCH(HX$1,'CSC Mitre'!CA$1:CA$220,0)),"",VLOOKUP(HX$1,'Tactic Recode'!$A$1:$B$547,2,FALSE))</f>
        <v/>
      </c>
      <c r="HY80" t="str">
        <f>IF(ISERROR(MATCH(HY$1,'CSC Mitre'!CA$1:CA$220,0)),"",VLOOKUP(HY$1,'Tactic Recode'!$A$1:$B$547,2,FALSE))</f>
        <v/>
      </c>
      <c r="HZ80" t="str">
        <f>IF(ISERROR(MATCH(HZ$1,'CSC Mitre'!CA$1:CA$220,0)),"",VLOOKUP(HZ$1,'Tactic Recode'!$A$1:$B$547,2,FALSE))</f>
        <v/>
      </c>
      <c r="IA80" t="str">
        <f>IF(ISERROR(MATCH(IA$1,'CSC Mitre'!CA$1:CA$220,0)),"",VLOOKUP(IA$1,'Tactic Recode'!$A$1:$B$547,2,FALSE))</f>
        <v/>
      </c>
      <c r="IB80" t="str">
        <f>IF(ISERROR(MATCH(IB$1,'CSC Mitre'!CA$1:CA$220,0)),"",VLOOKUP(IB$1,'Tactic Recode'!$A$1:$B$547,2,FALSE))</f>
        <v/>
      </c>
      <c r="IC80" t="str">
        <f>IF(ISERROR(MATCH(IC$1,'CSC Mitre'!CA$1:CA$220,0)),"",VLOOKUP(IC$1,'Tactic Recode'!$A$1:$B$547,2,FALSE))</f>
        <v/>
      </c>
      <c r="ID80" t="str">
        <f>IF(ISERROR(MATCH(ID$1,'CSC Mitre'!CA$1:CA$220,0)),"",VLOOKUP(ID$1,'Tactic Recode'!$A$1:$B$547,2,FALSE))</f>
        <v/>
      </c>
      <c r="IE80" t="str">
        <f>IF(ISERROR(MATCH(IE$1,'CSC Mitre'!CA$1:CA$220,0)),"",VLOOKUP(IE$1,'Tactic Recode'!$A$1:$B$547,2,FALSE))</f>
        <v/>
      </c>
      <c r="IF80" t="str">
        <f>IF(ISERROR(MATCH(IF$1,'CSC Mitre'!CA$1:CA$220,0)),"",VLOOKUP(IF$1,'Tactic Recode'!$A$1:$B$547,2,FALSE))</f>
        <v/>
      </c>
      <c r="IG80" t="str">
        <f>IF(ISERROR(MATCH(IG$1,'CSC Mitre'!CA$1:CA$220,0)),"",VLOOKUP(IG$1,'Tactic Recode'!$A$1:$B$547,2,FALSE))</f>
        <v/>
      </c>
      <c r="IH80" t="str">
        <f>IF(ISERROR(MATCH(IH$1,'CSC Mitre'!CA$1:CA$220,0)),"",VLOOKUP(IH$1,'Tactic Recode'!$A$1:$B$547,2,FALSE))</f>
        <v/>
      </c>
      <c r="II80" t="str">
        <f>IF(ISERROR(MATCH(II$1,'CSC Mitre'!CA$1:CA$220,0)),"",VLOOKUP(II$1,'Tactic Recode'!$A$1:$B$547,2,FALSE))</f>
        <v/>
      </c>
      <c r="IJ80" t="str">
        <f>IF(ISERROR(MATCH(IJ$1,'CSC Mitre'!CA$1:CA$220,0)),"",VLOOKUP(IJ$1,'Tactic Recode'!$A$1:$B$547,2,FALSE))</f>
        <v/>
      </c>
      <c r="IK80" t="str">
        <f>IF(ISERROR(MATCH(IK$1,'CSC Mitre'!CA$1:CA$220,0)),"",VLOOKUP(IK$1,'Tactic Recode'!$A$1:$B$547,2,FALSE))</f>
        <v/>
      </c>
      <c r="IL80" t="str">
        <f>IF(ISERROR(MATCH(IL$1,'CSC Mitre'!CA$1:CA$220,0)),"",VLOOKUP(IL$1,'Tactic Recode'!$A$1:$B$547,2,FALSE))</f>
        <v/>
      </c>
      <c r="IM80" t="str">
        <f>IF(ISERROR(MATCH(IM$1,'CSC Mitre'!CA$1:CA$220,0)),"",VLOOKUP(IM$1,'Tactic Recode'!$A$1:$B$547,2,FALSE))</f>
        <v/>
      </c>
      <c r="IN80" t="str">
        <f>IF(ISERROR(MATCH(IN$1,'CSC Mitre'!CA$1:CA$220,0)),"",VLOOKUP(IN$1,'Tactic Recode'!$A$1:$B$547,2,FALSE))</f>
        <v/>
      </c>
      <c r="IO80" t="str">
        <f>IF(ISERROR(MATCH(IO$1,'CSC Mitre'!CA$1:CA$220,0)),"",VLOOKUP(IO$1,'Tactic Recode'!$A$1:$B$547,2,FALSE))</f>
        <v/>
      </c>
      <c r="IP80" t="str">
        <f>IF(ISERROR(MATCH(IP$1,'CSC Mitre'!CA$1:CA$220,0)),"",VLOOKUP(IP$1,'Tactic Recode'!$A$1:$B$547,2,FALSE))</f>
        <v/>
      </c>
      <c r="IQ80" t="str">
        <f>IF(ISERROR(MATCH(IQ$1,'CSC Mitre'!CA$1:CA$220,0)),"",VLOOKUP(IQ$1,'Tactic Recode'!$A$1:$B$547,2,FALSE))</f>
        <v/>
      </c>
      <c r="IR80" t="str">
        <f>IF(ISERROR(MATCH(IR$1,'CSC Mitre'!CA$1:CA$220,0)),"",VLOOKUP(IR$1,'Tactic Recode'!$A$1:$B$547,2,FALSE))</f>
        <v/>
      </c>
      <c r="IS80" t="str">
        <f>IF(ISERROR(MATCH(IS$1,'CSC Mitre'!CA$1:CA$220,0)),"",VLOOKUP(IS$1,'Tactic Recode'!$A$1:$B$547,2,FALSE))</f>
        <v/>
      </c>
      <c r="IT80" t="str">
        <f>IF(ISERROR(MATCH(IT$1,'CSC Mitre'!CA$1:CA$220,0)),"",VLOOKUP(IT$1,'Tactic Recode'!$A$1:$B$547,2,FALSE))</f>
        <v/>
      </c>
      <c r="IU80" t="str">
        <f>IF(ISERROR(MATCH(IU$1,'CSC Mitre'!CA$1:CA$220,0)),"",VLOOKUP(IU$1,'Tactic Recode'!$A$1:$B$547,2,FALSE))</f>
        <v/>
      </c>
      <c r="IV80" t="str">
        <f>IF(ISERROR(MATCH(IV$1,'CSC Mitre'!CA$1:CA$220,0)),"",VLOOKUP(IV$1,'Tactic Recode'!$A$1:$B$547,2,FALSE))</f>
        <v/>
      </c>
      <c r="IW80" t="str">
        <f>IF(ISERROR(MATCH(IW$1,'CSC Mitre'!CA$1:CA$220,0)),"",VLOOKUP(IW$1,'Tactic Recode'!$A$1:$B$547,2,FALSE))</f>
        <v/>
      </c>
      <c r="IX80" t="str">
        <f>IF(ISERROR(MATCH(IX$1,'CSC Mitre'!CA$1:CA$220,0)),"",VLOOKUP(IX$1,'Tactic Recode'!$A$1:$B$547,2,FALSE))</f>
        <v/>
      </c>
      <c r="IY80" t="str">
        <f>IF(ISERROR(MATCH(IY$1,'CSC Mitre'!CA$1:CA$220,0)),"",VLOOKUP(IY$1,'Tactic Recode'!$A$1:$B$547,2,FALSE))</f>
        <v/>
      </c>
      <c r="IZ80" t="str">
        <f>IF(ISERROR(MATCH(IZ$1,'CSC Mitre'!CA$1:CA$220,0)),"",VLOOKUP(IZ$1,'Tactic Recode'!$A$1:$B$547,2,FALSE))</f>
        <v/>
      </c>
      <c r="JA80" t="str">
        <f>IF(ISERROR(MATCH(JA$1,'CSC Mitre'!CA$1:CA$220,0)),"",VLOOKUP(JA$1,'Tactic Recode'!$A$1:$B$547,2,FALSE))</f>
        <v/>
      </c>
      <c r="JB80" t="str">
        <f>IF(ISERROR(MATCH(JB$1,'CSC Mitre'!CA$1:CA$220,0)),"",VLOOKUP(JB$1,'Tactic Recode'!$A$1:$B$547,2,FALSE))</f>
        <v/>
      </c>
      <c r="JC80" t="str">
        <f>IF(ISERROR(MATCH(JC$1,'CSC Mitre'!CA$1:CA$220,0)),"",VLOOKUP(JC$1,'Tactic Recode'!$A$1:$B$547,2,FALSE))</f>
        <v/>
      </c>
      <c r="JD80" t="str">
        <f>IF(ISERROR(MATCH(JD$1,'CSC Mitre'!CA$1:CA$220,0)),"",VLOOKUP(JD$1,'Tactic Recode'!$A$1:$B$547,2,FALSE))</f>
        <v/>
      </c>
      <c r="JE80" t="str">
        <f>IF(ISERROR(MATCH(JE$1,'CSC Mitre'!CA$1:CA$220,0)),"",VLOOKUP(JE$1,'Tactic Recode'!$A$1:$B$547,2,FALSE))</f>
        <v/>
      </c>
      <c r="JF80" t="str">
        <f>IF(ISERROR(MATCH(JF$1,'CSC Mitre'!CA$1:CA$220,0)),"",VLOOKUP(JF$1,'Tactic Recode'!$A$1:$B$547,2,FALSE))</f>
        <v/>
      </c>
      <c r="JG80" t="str">
        <f>IF(ISERROR(MATCH(JG$1,'CSC Mitre'!CA$1:CA$220,0)),"",VLOOKUP(JG$1,'Tactic Recode'!$A$1:$B$547,2,FALSE))</f>
        <v/>
      </c>
      <c r="JH80" t="str">
        <f>IF(ISERROR(MATCH(JH$1,'CSC Mitre'!CA$1:CA$220,0)),"",VLOOKUP(JH$1,'Tactic Recode'!$A$1:$B$547,2,FALSE))</f>
        <v/>
      </c>
      <c r="JI80" t="str">
        <f>IF(ISERROR(MATCH(JI$1,'CSC Mitre'!CA$1:CA$220,0)),"",VLOOKUP(JI$1,'Tactic Recode'!$A$1:$B$547,2,FALSE))</f>
        <v/>
      </c>
      <c r="JJ80" t="str">
        <f>IF(ISERROR(MATCH(JJ$1,'CSC Mitre'!CA$1:CA$220,0)),"",VLOOKUP(JJ$1,'Tactic Recode'!$A$1:$B$547,2,FALSE))</f>
        <v/>
      </c>
      <c r="JK80" t="str">
        <f>IF(ISERROR(MATCH(JK$1,'CSC Mitre'!CA$1:CA$220,0)),"",VLOOKUP(JK$1,'Tactic Recode'!$A$1:$B$547,2,FALSE))</f>
        <v/>
      </c>
      <c r="JL80" t="str">
        <f>IF(ISERROR(MATCH(JL$1,'CSC Mitre'!CA$1:CA$220,0)),"",VLOOKUP(JL$1,'Tactic Recode'!$A$1:$B$547,2,FALSE))</f>
        <v/>
      </c>
      <c r="JM80" t="str">
        <f>IF(ISERROR(MATCH(JM$1,'CSC Mitre'!CA$1:CA$220,0)),"",VLOOKUP(JM$1,'Tactic Recode'!$A$1:$B$547,2,FALSE))</f>
        <v/>
      </c>
      <c r="JN80" t="str">
        <f>IF(ISERROR(MATCH(JN$1,'CSC Mitre'!CA$1:CA$220,0)),"",VLOOKUP(JN$1,'Tactic Recode'!$A$1:$B$547,2,FALSE))</f>
        <v/>
      </c>
      <c r="JO80" t="str">
        <f>IF(ISERROR(MATCH(JO$1,'CSC Mitre'!CA$1:CA$220,0)),"",VLOOKUP(JO$1,'Tactic Recode'!$A$1:$B$547,2,FALSE))</f>
        <v/>
      </c>
      <c r="JP80" t="str">
        <f>IF(ISERROR(MATCH(JP$1,'CSC Mitre'!CA$1:CA$220,0)),"",VLOOKUP(JP$1,'Tactic Recode'!$A$1:$B$547,2,FALSE))</f>
        <v/>
      </c>
      <c r="JQ80" t="str">
        <f>IF(ISERROR(MATCH(JQ$1,'CSC Mitre'!CA$1:CA$220,0)),"",VLOOKUP(JQ$1,'Tactic Recode'!$A$1:$B$547,2,FALSE))</f>
        <v/>
      </c>
      <c r="JR80" t="str">
        <f>IF(ISERROR(MATCH(JR$1,'CSC Mitre'!CA$1:CA$220,0)),"",VLOOKUP(JR$1,'Tactic Recode'!$A$1:$B$547,2,FALSE))</f>
        <v/>
      </c>
      <c r="JS80" t="str">
        <f>IF(ISERROR(MATCH(JS$1,'CSC Mitre'!CA$1:CA$220,0)),"",VLOOKUP(JS$1,'Tactic Recode'!$A$1:$B$547,2,FALSE))</f>
        <v/>
      </c>
      <c r="JT80" t="str">
        <f>IF(ISERROR(MATCH(JT$1,'CSC Mitre'!CA$1:CA$220,0)),"",VLOOKUP(JT$1,'Tactic Recode'!$A$1:$B$547,2,FALSE))</f>
        <v/>
      </c>
      <c r="JU80" t="str">
        <f>IF(ISERROR(MATCH(JU$1,'CSC Mitre'!CA$1:CA$220,0)),"",VLOOKUP(JU$1,'Tactic Recode'!$A$1:$B$547,2,FALSE))</f>
        <v/>
      </c>
      <c r="JV80" t="str">
        <f>IF(ISERROR(MATCH(JV$1,'CSC Mitre'!CA$1:CA$220,0)),"",VLOOKUP(JV$1,'Tactic Recode'!$A$1:$B$547,2,FALSE))</f>
        <v/>
      </c>
      <c r="JW80" t="str">
        <f>IF(ISERROR(MATCH(JW$1,'CSC Mitre'!CA$1:CA$220,0)),"",VLOOKUP(JW$1,'Tactic Recode'!$A$1:$B$547,2,FALSE))</f>
        <v/>
      </c>
      <c r="JX80" t="str">
        <f>IF(ISERROR(MATCH(JX$1,'CSC Mitre'!CA$1:CA$220,0)),"",VLOOKUP(JX$1,'Tactic Recode'!$A$1:$B$547,2,FALSE))</f>
        <v/>
      </c>
      <c r="JY80" t="str">
        <f>IF(ISERROR(MATCH(JY$1,'CSC Mitre'!CA$1:CA$220,0)),"",VLOOKUP(JY$1,'Tactic Recode'!$A$1:$B$547,2,FALSE))</f>
        <v/>
      </c>
      <c r="JZ80" t="str">
        <f>IF(ISERROR(MATCH(JZ$1,'CSC Mitre'!CA$1:CA$220,0)),"",VLOOKUP(JZ$1,'Tactic Recode'!$A$1:$B$547,2,FALSE))</f>
        <v/>
      </c>
      <c r="KA80" t="str">
        <f>IF(ISERROR(MATCH(KA$1,'CSC Mitre'!CA$1:CA$220,0)),"",VLOOKUP(KA$1,'Tactic Recode'!$A$1:$B$547,2,FALSE))</f>
        <v/>
      </c>
      <c r="KB80" t="str">
        <f>IF(ISERROR(MATCH(KB$1,'CSC Mitre'!CA$1:CA$220,0)),"",VLOOKUP(KB$1,'Tactic Recode'!$A$1:$B$547,2,FALSE))</f>
        <v/>
      </c>
      <c r="KC80" t="str">
        <f>IF(ISERROR(MATCH(KC$1,'CSC Mitre'!CA$1:CA$220,0)),"",VLOOKUP(KC$1,'Tactic Recode'!$A$1:$B$547,2,FALSE))</f>
        <v/>
      </c>
      <c r="KD80" t="str">
        <f>IF(ISERROR(MATCH(KD$1,'CSC Mitre'!CA$1:CA$220,0)),"",VLOOKUP(KD$1,'Tactic Recode'!$A$1:$B$547,2,FALSE))</f>
        <v/>
      </c>
      <c r="KE80" t="str">
        <f>IF(ISERROR(MATCH(KE$1,'CSC Mitre'!CA$1:CA$220,0)),"",VLOOKUP(KE$1,'Tactic Recode'!$A$1:$B$547,2,FALSE))</f>
        <v/>
      </c>
      <c r="KF80" t="str">
        <f>IF(ISERROR(MATCH(KF$1,'CSC Mitre'!CA$1:CA$220,0)),"",VLOOKUP(KF$1,'Tactic Recode'!$A$1:$B$547,2,FALSE))</f>
        <v/>
      </c>
      <c r="KG80" t="str">
        <f>IF(ISERROR(MATCH(KG$1,'CSC Mitre'!CA$1:CA$220,0)),"",VLOOKUP(KG$1,'Tactic Recode'!$A$1:$B$547,2,FALSE))</f>
        <v/>
      </c>
      <c r="KH80" t="str">
        <f>IF(ISERROR(MATCH(KH$1,'CSC Mitre'!CA$1:CA$220,0)),"",VLOOKUP(KH$1,'Tactic Recode'!$A$1:$B$547,2,FALSE))</f>
        <v/>
      </c>
      <c r="KI80" t="str">
        <f>IF(ISERROR(MATCH(KI$1,'CSC Mitre'!CA$1:CA$220,0)),"",VLOOKUP(KI$1,'Tactic Recode'!$A$1:$B$547,2,FALSE))</f>
        <v/>
      </c>
      <c r="KJ80" t="str">
        <f>IF(ISERROR(MATCH(KJ$1,'CSC Mitre'!CA$1:CA$220,0)),"",VLOOKUP(KJ$1,'Tactic Recode'!$A$1:$B$547,2,FALSE))</f>
        <v/>
      </c>
      <c r="KK80" t="str">
        <f>IF(ISERROR(MATCH(KK$1,'CSC Mitre'!CA$1:CA$220,0)),"",VLOOKUP(KK$1,'Tactic Recode'!$A$1:$B$547,2,FALSE))</f>
        <v/>
      </c>
      <c r="KL80" t="str">
        <f>IF(ISERROR(MATCH(KL$1,'CSC Mitre'!CA$1:CA$220,0)),"",VLOOKUP(KL$1,'Tactic Recode'!$A$1:$B$547,2,FALSE))</f>
        <v/>
      </c>
      <c r="KM80" t="str">
        <f>IF(ISERROR(MATCH(KM$1,'CSC Mitre'!CA$1:CA$220,0)),"",VLOOKUP(KM$1,'Tactic Recode'!$A$1:$B$547,2,FALSE))</f>
        <v/>
      </c>
      <c r="KN80" t="str">
        <f>IF(ISERROR(MATCH(KN$1,'CSC Mitre'!CA$1:CA$220,0)),"",VLOOKUP(KN$1,'Tactic Recode'!$A$1:$B$547,2,FALSE))</f>
        <v/>
      </c>
      <c r="KO80" t="str">
        <f>IF(ISERROR(MATCH(KO$1,'CSC Mitre'!CA$1:CA$220,0)),"",VLOOKUP(KO$1,'Tactic Recode'!$A$1:$B$547,2,FALSE))</f>
        <v/>
      </c>
      <c r="KP80" t="str">
        <f>IF(ISERROR(MATCH(KP$1,'CSC Mitre'!CA$1:CA$220,0)),"",VLOOKUP(KP$1,'Tactic Recode'!$A$1:$B$547,2,FALSE))</f>
        <v/>
      </c>
      <c r="KQ80" t="str">
        <f>IF(ISERROR(MATCH(KQ$1,'CSC Mitre'!CA$1:CA$220,0)),"",VLOOKUP(KQ$1,'Tactic Recode'!$A$1:$B$547,2,FALSE))</f>
        <v/>
      </c>
      <c r="KR80" t="str">
        <f>IF(ISERROR(MATCH(KR$1,'CSC Mitre'!CA$1:CA$220,0)),"",VLOOKUP(KR$1,'Tactic Recode'!$A$1:$B$547,2,FALSE))</f>
        <v/>
      </c>
      <c r="KS80" t="str">
        <f>IF(ISERROR(MATCH(KS$1,'CSC Mitre'!CA$1:CA$220,0)),"",VLOOKUP(KS$1,'Tactic Recode'!$A$1:$B$547,2,FALSE))</f>
        <v/>
      </c>
      <c r="KT80" t="str">
        <f>IF(ISERROR(MATCH(KT$1,'CSC Mitre'!CA$1:CA$220,0)),"",VLOOKUP(KT$1,'Tactic Recode'!$A$1:$B$547,2,FALSE))</f>
        <v/>
      </c>
      <c r="KU80" t="str">
        <f>IF(ISERROR(MATCH(KU$1,'CSC Mitre'!CA$1:CA$220,0)),"",VLOOKUP(KU$1,'Tactic Recode'!$A$1:$B$547,2,FALSE))</f>
        <v/>
      </c>
      <c r="KV80" t="str">
        <f>IF(ISERROR(MATCH(KV$1,'CSC Mitre'!CA$1:CA$220,0)),"",VLOOKUP(KV$1,'Tactic Recode'!$A$1:$B$547,2,FALSE))</f>
        <v/>
      </c>
      <c r="KW80" t="str">
        <f>IF(ISERROR(MATCH(KW$1,'CSC Mitre'!CA$1:CA$220,0)),"",VLOOKUP(KW$1,'Tactic Recode'!$A$1:$B$547,2,FALSE))</f>
        <v/>
      </c>
      <c r="KX80" t="str">
        <f>IF(ISERROR(MATCH(KX$1,'CSC Mitre'!CA$1:CA$220,0)),"",VLOOKUP(KX$1,'Tactic Recode'!$A$1:$B$547,2,FALSE))</f>
        <v/>
      </c>
      <c r="KY80" t="str">
        <f>IF(ISERROR(MATCH(KY$1,'CSC Mitre'!CA$1:CA$220,0)),"",VLOOKUP(KY$1,'Tactic Recode'!$A$1:$B$547,2,FALSE))</f>
        <v/>
      </c>
      <c r="KZ80" t="str">
        <f>IF(ISERROR(MATCH(KZ$1,'CSC Mitre'!CA$1:CA$220,0)),"",VLOOKUP(KZ$1,'Tactic Recode'!$A$1:$B$547,2,FALSE))</f>
        <v/>
      </c>
      <c r="LA80" t="str">
        <f>IF(ISERROR(MATCH(LA$1,'CSC Mitre'!CA$1:CA$220,0)),"",VLOOKUP(LA$1,'Tactic Recode'!$A$1:$B$547,2,FALSE))</f>
        <v/>
      </c>
      <c r="LB80" t="str">
        <f>IF(ISERROR(MATCH(LB$1,'CSC Mitre'!CA$1:CA$220,0)),"",VLOOKUP(LB$1,'Tactic Recode'!$A$1:$B$547,2,FALSE))</f>
        <v/>
      </c>
      <c r="LC80" t="str">
        <f>IF(ISERROR(MATCH(LC$1,'CSC Mitre'!CA$1:CA$220,0)),"",VLOOKUP(LC$1,'Tactic Recode'!$A$1:$B$547,2,FALSE))</f>
        <v/>
      </c>
      <c r="LD80" t="str">
        <f>IF(ISERROR(MATCH(LD$1,'CSC Mitre'!CA$1:CA$220,0)),"",VLOOKUP(LD$1,'Tactic Recode'!$A$1:$B$547,2,FALSE))</f>
        <v/>
      </c>
      <c r="LE80" t="str">
        <f>IF(ISERROR(MATCH(LE$1,'CSC Mitre'!CA$1:CA$220,0)),"",VLOOKUP(LE$1,'Tactic Recode'!$A$1:$B$547,2,FALSE))</f>
        <v/>
      </c>
      <c r="LF80" t="str">
        <f>IF(ISERROR(MATCH(LF$1,'CSC Mitre'!CA$1:CA$220,0)),"",VLOOKUP(LF$1,'Tactic Recode'!$A$1:$B$547,2,FALSE))</f>
        <v/>
      </c>
      <c r="LG80" t="str">
        <f>IF(ISERROR(MATCH(LG$1,'CSC Mitre'!CA$1:CA$220,0)),"",VLOOKUP(LG$1,'Tactic Recode'!$A$1:$B$547,2,FALSE))</f>
        <v/>
      </c>
      <c r="LH80" t="str">
        <f>IF(ISERROR(MATCH(LH$1,'CSC Mitre'!CA$1:CA$220,0)),"",VLOOKUP(LH$1,'Tactic Recode'!$A$1:$B$547,2,FALSE))</f>
        <v/>
      </c>
      <c r="LI80" t="str">
        <f>IF(ISERROR(MATCH(LI$1,'CSC Mitre'!CA$1:CA$220,0)),"",VLOOKUP(LI$1,'Tactic Recode'!$A$1:$B$547,2,FALSE))</f>
        <v/>
      </c>
      <c r="LJ80" t="str">
        <f>IF(ISERROR(MATCH(LJ$1,'CSC Mitre'!CA$1:CA$220,0)),"",VLOOKUP(LJ$1,'Tactic Recode'!$A$1:$B$547,2,FALSE))</f>
        <v/>
      </c>
      <c r="LK80" t="str">
        <f>IF(ISERROR(MATCH(LK$1,'CSC Mitre'!CA$1:CA$220,0)),"",VLOOKUP(LK$1,'Tactic Recode'!$A$1:$B$547,2,FALSE))</f>
        <v/>
      </c>
      <c r="LL80" t="str">
        <f>IF(ISERROR(MATCH(LL$1,'CSC Mitre'!CA$1:CA$220,0)),"",VLOOKUP(LL$1,'Tactic Recode'!$A$1:$B$547,2,FALSE))</f>
        <v/>
      </c>
      <c r="LM80" t="str">
        <f>IF(ISERROR(MATCH(LM$1,'CSC Mitre'!CA$1:CA$220,0)),"",VLOOKUP(LM$1,'Tactic Recode'!$A$1:$B$547,2,FALSE))</f>
        <v/>
      </c>
      <c r="LN80" t="str">
        <f>IF(ISERROR(MATCH(LN$1,'CSC Mitre'!CA$1:CA$220,0)),"",VLOOKUP(LN$1,'Tactic Recode'!$A$1:$B$547,2,FALSE))</f>
        <v/>
      </c>
      <c r="LO80" t="str">
        <f>IF(ISERROR(MATCH(LO$1,'CSC Mitre'!CA$1:CA$220,0)),"",VLOOKUP(LO$1,'Tactic Recode'!$A$1:$B$547,2,FALSE))</f>
        <v/>
      </c>
      <c r="LP80" t="str">
        <f>IF(ISERROR(MATCH(LP$1,'CSC Mitre'!CA$1:CA$220,0)),"",VLOOKUP(LP$1,'Tactic Recode'!$A$1:$B$547,2,FALSE))</f>
        <v/>
      </c>
      <c r="LQ80" t="str">
        <f>IF(ISERROR(MATCH(LQ$1,'CSC Mitre'!CA$1:CA$220,0)),"",VLOOKUP(LQ$1,'Tactic Recode'!$A$1:$B$547,2,FALSE))</f>
        <v/>
      </c>
      <c r="LR80" t="str">
        <f>IF(ISERROR(MATCH(LR$1,'CSC Mitre'!CA$1:CA$220,0)),"",VLOOKUP(LR$1,'Tactic Recode'!$A$1:$B$547,2,FALSE))</f>
        <v/>
      </c>
      <c r="LS80" t="str">
        <f>IF(ISERROR(MATCH(LS$1,'CSC Mitre'!CA$1:CA$220,0)),"",VLOOKUP(LS$1,'Tactic Recode'!$A$1:$B$547,2,FALSE))</f>
        <v>Persistence, Privilage Escalation</v>
      </c>
      <c r="LT80" t="str">
        <f>IF(ISERROR(MATCH(LT$1,'CSC Mitre'!CA$1:CA$220,0)),"",VLOOKUP(LT$1,'Tactic Recode'!$A$1:$B$547,2,FALSE))</f>
        <v/>
      </c>
      <c r="LU80" t="str">
        <f>IF(ISERROR(MATCH(LU$1,'CSC Mitre'!CA$1:CA$220,0)),"",VLOOKUP(LU$1,'Tactic Recode'!$A$1:$B$547,2,FALSE))</f>
        <v/>
      </c>
      <c r="LV80" t="str">
        <f>IF(ISERROR(MATCH(LV$1,'CSC Mitre'!CA$1:CA$220,0)),"",VLOOKUP(LV$1,'Tactic Recode'!$A$1:$B$547,2,FALSE))</f>
        <v/>
      </c>
      <c r="LW80" t="str">
        <f>IF(ISERROR(MATCH(LW$1,'CSC Mitre'!CA$1:CA$220,0)),"",VLOOKUP(LW$1,'Tactic Recode'!$A$1:$B$547,2,FALSE))</f>
        <v/>
      </c>
      <c r="LX80" t="str">
        <f>IF(ISERROR(MATCH(LX$1,'CSC Mitre'!CA$1:CA$220,0)),"",VLOOKUP(LX$1,'Tactic Recode'!$A$1:$B$547,2,FALSE))</f>
        <v/>
      </c>
      <c r="LY80" t="str">
        <f>IF(ISERROR(MATCH(LY$1,'CSC Mitre'!CA$1:CA$220,0)),"",VLOOKUP(LY$1,'Tactic Recode'!$A$1:$B$547,2,FALSE))</f>
        <v/>
      </c>
      <c r="LZ80" t="str">
        <f>IF(ISERROR(MATCH(LZ$1,'CSC Mitre'!CA$1:CA$220,0)),"",VLOOKUP(LZ$1,'Tactic Recode'!$A$1:$B$547,2,FALSE))</f>
        <v/>
      </c>
      <c r="MA80" t="str">
        <f>IF(ISERROR(MATCH(MA$1,'CSC Mitre'!CA$1:CA$220,0)),"",VLOOKUP(MA$1,'Tactic Recode'!$A$1:$B$547,2,FALSE))</f>
        <v/>
      </c>
      <c r="MB80" t="str">
        <f>IF(ISERROR(MATCH(MB$1,'CSC Mitre'!CA$1:CA$220,0)),"",VLOOKUP(MB$1,'Tactic Recode'!$A$1:$B$547,2,FALSE))</f>
        <v/>
      </c>
      <c r="MC80" t="str">
        <f>IF(ISERROR(MATCH(MC$1,'CSC Mitre'!CA$1:CA$220,0)),"",VLOOKUP(MC$1,'Tactic Recode'!$A$1:$B$547,2,FALSE))</f>
        <v/>
      </c>
      <c r="MD80" t="str">
        <f>IF(ISERROR(MATCH(MD$1,'CSC Mitre'!CA$1:CA$220,0)),"",VLOOKUP(MD$1,'Tactic Recode'!$A$1:$B$547,2,FALSE))</f>
        <v/>
      </c>
      <c r="ME80" t="str">
        <f>IF(ISERROR(MATCH(ME$1,'CSC Mitre'!CA$1:CA$220,0)),"",VLOOKUP(ME$1,'Tactic Recode'!$A$1:$B$547,2,FALSE))</f>
        <v/>
      </c>
      <c r="MF80" t="str">
        <f>IF(ISERROR(MATCH(MF$1,'CSC Mitre'!CA$1:CA$220,0)),"",VLOOKUP(MF$1,'Tactic Recode'!$A$1:$B$547,2,FALSE))</f>
        <v/>
      </c>
      <c r="MG80" t="str">
        <f>IF(ISERROR(MATCH(MG$1,'CSC Mitre'!CA$1:CA$220,0)),"",VLOOKUP(MG$1,'Tactic Recode'!$A$1:$B$547,2,FALSE))</f>
        <v/>
      </c>
      <c r="MH80" t="str">
        <f>IF(ISERROR(MATCH(MH$1,'CSC Mitre'!CA$1:CA$220,0)),"",VLOOKUP(MH$1,'Tactic Recode'!$A$1:$B$547,2,FALSE))</f>
        <v/>
      </c>
      <c r="MI80" t="str">
        <f>IF(ISERROR(MATCH(MI$1,'CSC Mitre'!CA$1:CA$220,0)),"",VLOOKUP(MI$1,'Tactic Recode'!$A$1:$B$547,2,FALSE))</f>
        <v/>
      </c>
      <c r="MJ80" t="str">
        <f>IF(ISERROR(MATCH(MJ$1,'CSC Mitre'!CA$1:CA$220,0)),"",VLOOKUP(MJ$1,'Tactic Recode'!$A$1:$B$547,2,FALSE))</f>
        <v/>
      </c>
      <c r="MK80" t="str">
        <f>IF(ISERROR(MATCH(MK$1,'CSC Mitre'!CA$1:CA$220,0)),"",VLOOKUP(MK$1,'Tactic Recode'!$A$1:$B$547,2,FALSE))</f>
        <v/>
      </c>
      <c r="ML80" t="str">
        <f>IF(ISERROR(MATCH(ML$1,'CSC Mitre'!CA$1:CA$220,0)),"",VLOOKUP(ML$1,'Tactic Recode'!$A$1:$B$547,2,FALSE))</f>
        <v/>
      </c>
      <c r="MM80" t="str">
        <f>IF(ISERROR(MATCH(MM$1,'CSC Mitre'!CA$1:CA$220,0)),"",VLOOKUP(MM$1,'Tactic Recode'!$A$1:$B$547,2,FALSE))</f>
        <v/>
      </c>
      <c r="MN80" t="str">
        <f>IF(ISERROR(MATCH(MN$1,'CSC Mitre'!CA$1:CA$220,0)),"",VLOOKUP(MN$1,'Tactic Recode'!$A$1:$B$547,2,FALSE))</f>
        <v/>
      </c>
      <c r="MO80" t="str">
        <f>IF(ISERROR(MATCH(MO$1,'CSC Mitre'!CA$1:CA$220,0)),"",VLOOKUP(MO$1,'Tactic Recode'!$A$1:$B$547,2,FALSE))</f>
        <v/>
      </c>
      <c r="MP80" t="str">
        <f>IF(ISERROR(MATCH(MP$1,'CSC Mitre'!CA$1:CA$220,0)),"",VLOOKUP(MP$1,'Tactic Recode'!$A$1:$B$547,2,FALSE))</f>
        <v/>
      </c>
      <c r="MQ80" t="str">
        <f>IF(ISERROR(MATCH(MQ$1,'CSC Mitre'!CA$1:CA$220,0)),"",VLOOKUP(MQ$1,'Tactic Recode'!$A$1:$B$547,2,FALSE))</f>
        <v/>
      </c>
      <c r="MR80" t="str">
        <f>IF(ISERROR(MATCH(MR$1,'CSC Mitre'!CA$1:CA$220,0)),"",VLOOKUP(MR$1,'Tactic Recode'!$A$1:$B$547,2,FALSE))</f>
        <v/>
      </c>
      <c r="MS80" t="str">
        <f>IF(ISERROR(MATCH(MS$1,'CSC Mitre'!CA$1:CA$220,0)),"",VLOOKUP(MS$1,'Tactic Recode'!$A$1:$B$547,2,FALSE))</f>
        <v/>
      </c>
      <c r="MT80" t="str">
        <f>IF(ISERROR(MATCH(MT$1,'CSC Mitre'!CA$1:CA$220,0)),"",VLOOKUP(MT$1,'Tactic Recode'!$A$1:$B$547,2,FALSE))</f>
        <v/>
      </c>
      <c r="MU80" t="str">
        <f>IF(ISERROR(MATCH(MU$1,'CSC Mitre'!CA$1:CA$220,0)),"",VLOOKUP(MU$1,'Tactic Recode'!$A$1:$B$547,2,FALSE))</f>
        <v/>
      </c>
      <c r="MV80" t="str">
        <f>IF(ISERROR(MATCH(MV$1,'CSC Mitre'!CA$1:CA$220,0)),"",VLOOKUP(MV$1,'Tactic Recode'!$A$1:$B$547,2,FALSE))</f>
        <v/>
      </c>
      <c r="MW80" t="str">
        <f>IF(ISERROR(MATCH(MW$1,'CSC Mitre'!CA$1:CA$220,0)),"",VLOOKUP(MW$1,'Tactic Recode'!$A$1:$B$547,2,FALSE))</f>
        <v/>
      </c>
      <c r="MX80" t="str">
        <f>IF(ISERROR(MATCH(MX$1,'CSC Mitre'!CA$1:CA$220,0)),"",VLOOKUP(MX$1,'Tactic Recode'!$A$1:$B$547,2,FALSE))</f>
        <v/>
      </c>
      <c r="MY80" t="str">
        <f>IF(ISERROR(MATCH(MY$1,'CSC Mitre'!CA$1:CA$220,0)),"",VLOOKUP(MY$1,'Tactic Recode'!$A$1:$B$547,2,FALSE))</f>
        <v/>
      </c>
      <c r="MZ80" t="str">
        <f>IF(ISERROR(MATCH(MZ$1,'CSC Mitre'!CA$1:CA$220,0)),"",VLOOKUP(MZ$1,'Tactic Recode'!$A$1:$B$547,2,FALSE))</f>
        <v/>
      </c>
      <c r="NA80" t="str">
        <f>IF(ISERROR(MATCH(NA$1,'CSC Mitre'!CA$1:CA$220,0)),"",VLOOKUP(NA$1,'Tactic Recode'!$A$1:$B$547,2,FALSE))</f>
        <v/>
      </c>
      <c r="NB80" t="str">
        <f>IF(ISERROR(MATCH(NB$1,'CSC Mitre'!CA$1:CA$220,0)),"",VLOOKUP(NB$1,'Tactic Recode'!$A$1:$B$547,2,FALSE))</f>
        <v/>
      </c>
      <c r="NC80" t="str">
        <f>IF(ISERROR(MATCH(NC$1,'CSC Mitre'!CA$1:CA$220,0)),"",VLOOKUP(NC$1,'Tactic Recode'!$A$1:$B$547,2,FALSE))</f>
        <v/>
      </c>
      <c r="ND80" t="str">
        <f>IF(ISERROR(MATCH(ND$1,'CSC Mitre'!CA$1:CA$220,0)),"",VLOOKUP(ND$1,'Tactic Recode'!$A$1:$B$547,2,FALSE))</f>
        <v/>
      </c>
      <c r="NE80" t="str">
        <f>IF(ISERROR(MATCH(NE$1,'CSC Mitre'!CA$1:CA$220,0)),"",VLOOKUP(NE$1,'Tactic Recode'!$A$1:$B$547,2,FALSE))</f>
        <v/>
      </c>
      <c r="NF80" t="str">
        <f>IF(ISERROR(MATCH(NF$1,'CSC Mitre'!CA$1:CA$220,0)),"",VLOOKUP(NF$1,'Tactic Recode'!$A$1:$B$547,2,FALSE))</f>
        <v/>
      </c>
      <c r="NG80" t="str">
        <f>IF(ISERROR(MATCH(NG$1,'CSC Mitre'!CA$1:CA$220,0)),"",VLOOKUP(NG$1,'Tactic Recode'!$A$1:$B$547,2,FALSE))</f>
        <v/>
      </c>
      <c r="NH80" t="str">
        <f>IF(ISERROR(MATCH(NH$1,'CSC Mitre'!CA$1:CA$220,0)),"",VLOOKUP(NH$1,'Tactic Recode'!$A$1:$B$547,2,FALSE))</f>
        <v/>
      </c>
      <c r="NI80" t="str">
        <f>IF(ISERROR(MATCH(NI$1,'CSC Mitre'!CA$1:CA$220,0)),"",VLOOKUP(NI$1,'Tactic Recode'!$A$1:$B$547,2,FALSE))</f>
        <v/>
      </c>
      <c r="NJ80" t="str">
        <f>IF(ISERROR(MATCH(NJ$1,'CSC Mitre'!CA$1:CA$220,0)),"",VLOOKUP(NJ$1,'Tactic Recode'!$A$1:$B$547,2,FALSE))</f>
        <v/>
      </c>
      <c r="NK80" t="str">
        <f>IF(ISERROR(MATCH(NK$1,'CSC Mitre'!CA$1:CA$220,0)),"",VLOOKUP(NK$1,'Tactic Recode'!$A$1:$B$547,2,FALSE))</f>
        <v/>
      </c>
      <c r="NL80" t="str">
        <f>IF(ISERROR(MATCH(NL$1,'CSC Mitre'!CA$1:CA$220,0)),"",VLOOKUP(NL$1,'Tactic Recode'!$A$1:$B$547,2,FALSE))</f>
        <v/>
      </c>
      <c r="NM80" t="str">
        <f>IF(ISERROR(MATCH(NM$1,'CSC Mitre'!CA$1:CA$220,0)),"",VLOOKUP(NM$1,'Tactic Recode'!$A$1:$B$547,2,FALSE))</f>
        <v/>
      </c>
      <c r="NN80" t="str">
        <f>IF(ISERROR(MATCH(NN$1,'CSC Mitre'!CA$1:CA$220,0)),"",VLOOKUP(NN$1,'Tactic Recode'!$A$1:$B$547,2,FALSE))</f>
        <v/>
      </c>
      <c r="NO80" t="str">
        <f>IF(ISERROR(MATCH(NO$1,'CSC Mitre'!CA$1:CA$220,0)),"",VLOOKUP(NO$1,'Tactic Recode'!$A$1:$B$547,2,FALSE))</f>
        <v/>
      </c>
      <c r="NP80" t="str">
        <f>IF(ISERROR(MATCH(NP$1,'CSC Mitre'!CA$1:CA$220,0)),"",VLOOKUP(NP$1,'Tactic Recode'!$A$1:$B$547,2,FALSE))</f>
        <v/>
      </c>
      <c r="NQ80" t="str">
        <f>IF(ISERROR(MATCH(NQ$1,'CSC Mitre'!CA$1:CA$220,0)),"",VLOOKUP(NQ$1,'Tactic Recode'!$A$1:$B$547,2,FALSE))</f>
        <v/>
      </c>
      <c r="NR80" t="str">
        <f>IF(ISERROR(MATCH(NR$1,'CSC Mitre'!CA$1:CA$220,0)),"",VLOOKUP(NR$1,'Tactic Recode'!$A$1:$B$547,2,FALSE))</f>
        <v/>
      </c>
      <c r="NS80" t="str">
        <f>IF(ISERROR(MATCH(NS$1,'CSC Mitre'!CA$1:CA$220,0)),"",VLOOKUP(NS$1,'Tactic Recode'!$A$1:$B$547,2,FALSE))</f>
        <v/>
      </c>
      <c r="NT80" t="str">
        <f>IF(ISERROR(MATCH(NT$1,'CSC Mitre'!CA$1:CA$220,0)),"",VLOOKUP(NT$1,'Tactic Recode'!$A$1:$B$547,2,FALSE))</f>
        <v/>
      </c>
      <c r="NU80" t="str">
        <f>IF(ISERROR(MATCH(NU$1,'CSC Mitre'!CA$1:CA$220,0)),"",VLOOKUP(NU$1,'Tactic Recode'!$A$1:$B$547,2,FALSE))</f>
        <v/>
      </c>
      <c r="NV80" t="str">
        <f>IF(ISERROR(MATCH(NV$1,'CSC Mitre'!CA$1:CA$220,0)),"",VLOOKUP(NV$1,'Tactic Recode'!$A$1:$B$547,2,FALSE))</f>
        <v/>
      </c>
      <c r="NW80" t="str">
        <f>IF(ISERROR(MATCH(NW$1,'CSC Mitre'!CA$1:CA$220,0)),"",VLOOKUP(NW$1,'Tactic Recode'!$A$1:$B$547,2,FALSE))</f>
        <v/>
      </c>
      <c r="NX80" t="str">
        <f>IF(ISERROR(MATCH(NX$1,'CSC Mitre'!CA$1:CA$220,0)),"",VLOOKUP(NX$1,'Tactic Recode'!$A$1:$B$547,2,FALSE))</f>
        <v/>
      </c>
      <c r="NY80" t="str">
        <f>IF(ISERROR(MATCH(NY$1,'CSC Mitre'!CA$1:CA$220,0)),"",VLOOKUP(NY$1,'Tactic Recode'!$A$1:$B$547,2,FALSE))</f>
        <v/>
      </c>
      <c r="NZ80" t="str">
        <f>IF(ISERROR(MATCH(NZ$1,'CSC Mitre'!CA$1:CA$220,0)),"",VLOOKUP(NZ$1,'Tactic Recode'!$A$1:$B$547,2,FALSE))</f>
        <v/>
      </c>
      <c r="OA80" t="str">
        <f>IF(ISERROR(MATCH(OA$1,'CSC Mitre'!CA$1:CA$220,0)),"",VLOOKUP(OA$1,'Tactic Recode'!$A$1:$B$547,2,FALSE))</f>
        <v/>
      </c>
      <c r="OB80" t="str">
        <f>IF(ISERROR(MATCH(OB$1,'CSC Mitre'!CA$1:CA$220,0)),"",VLOOKUP(OB$1,'Tactic Recode'!$A$1:$B$547,2,FALSE))</f>
        <v/>
      </c>
      <c r="OC80" t="str">
        <f>IF(ISERROR(MATCH(OC$1,'CSC Mitre'!CA$1:CA$220,0)),"",VLOOKUP(OC$1,'Tactic Recode'!$A$1:$B$547,2,FALSE))</f>
        <v/>
      </c>
      <c r="OD80" t="str">
        <f>IF(ISERROR(MATCH(OD$1,'CSC Mitre'!CA$1:CA$220,0)),"",VLOOKUP(OD$1,'Tactic Recode'!$A$1:$B$547,2,FALSE))</f>
        <v/>
      </c>
      <c r="OE80" t="str">
        <f>IF(ISERROR(MATCH(OE$1,'CSC Mitre'!CA$1:CA$220,0)),"",VLOOKUP(OE$1,'Tactic Recode'!$A$1:$B$547,2,FALSE))</f>
        <v/>
      </c>
      <c r="OF80" t="str">
        <f>IF(ISERROR(MATCH(OF$1,'CSC Mitre'!CA$1:CA$220,0)),"",VLOOKUP(OF$1,'Tactic Recode'!$A$1:$B$547,2,FALSE))</f>
        <v/>
      </c>
      <c r="OG80" t="str">
        <f>IF(ISERROR(MATCH(OG$1,'CSC Mitre'!CA$1:CA$220,0)),"",VLOOKUP(OG$1,'Tactic Recode'!$A$1:$B$547,2,FALSE))</f>
        <v/>
      </c>
      <c r="OH80" t="str">
        <f>IF(ISERROR(MATCH(OH$1,'CSC Mitre'!CA$1:CA$220,0)),"",VLOOKUP(OH$1,'Tactic Recode'!$A$1:$B$547,2,FALSE))</f>
        <v/>
      </c>
      <c r="OI80" t="str">
        <f>IF(ISERROR(MATCH(OI$1,'CSC Mitre'!CA$1:CA$220,0)),"",VLOOKUP(OI$1,'Tactic Recode'!$A$1:$B$547,2,FALSE))</f>
        <v/>
      </c>
      <c r="OJ80" t="str">
        <f>IF(ISERROR(MATCH(OJ$1,'CSC Mitre'!CA$1:CA$220,0)),"",VLOOKUP(OJ$1,'Tactic Recode'!$A$1:$B$547,2,FALSE))</f>
        <v/>
      </c>
      <c r="OK80" t="str">
        <f>IF(ISERROR(MATCH(OK$1,'CSC Mitre'!CA$1:CA$220,0)),"",VLOOKUP(OK$1,'Tactic Recode'!$A$1:$B$547,2,FALSE))</f>
        <v/>
      </c>
      <c r="OL80" t="str">
        <f>IF(ISERROR(MATCH(OL$1,'CSC Mitre'!CA$1:CA$220,0)),"",VLOOKUP(OL$1,'Tactic Recode'!$A$1:$B$547,2,FALSE))</f>
        <v/>
      </c>
      <c r="OM80" t="str">
        <f>IF(ISERROR(MATCH(OM$1,'CSC Mitre'!CA$1:CA$220,0)),"",VLOOKUP(OM$1,'Tactic Recode'!$A$1:$B$547,2,FALSE))</f>
        <v/>
      </c>
      <c r="ON80" t="str">
        <f>IF(ISERROR(MATCH(ON$1,'CSC Mitre'!CA$1:CA$220,0)),"",VLOOKUP(ON$1,'Tactic Recode'!$A$1:$B$547,2,FALSE))</f>
        <v/>
      </c>
      <c r="OO80" t="str">
        <f>IF(ISERROR(MATCH(OO$1,'CSC Mitre'!CA$1:CA$220,0)),"",VLOOKUP(OO$1,'Tactic Recode'!$A$1:$B$547,2,FALSE))</f>
        <v/>
      </c>
      <c r="OP80" t="str">
        <f>IF(ISERROR(MATCH(OP$1,'CSC Mitre'!CA$1:CA$220,0)),"",VLOOKUP(OP$1,'Tactic Recode'!$A$1:$B$547,2,FALSE))</f>
        <v/>
      </c>
      <c r="OQ80" t="str">
        <f>IF(ISERROR(MATCH(OQ$1,'CSC Mitre'!CA$1:CA$220,0)),"",VLOOKUP(OQ$1,'Tactic Recode'!$A$1:$B$547,2,FALSE))</f>
        <v/>
      </c>
      <c r="OR80" t="str">
        <f>IF(ISERROR(MATCH(OR$1,'CSC Mitre'!CA$1:CA$220,0)),"",VLOOKUP(OR$1,'Tactic Recode'!$A$1:$B$547,2,FALSE))</f>
        <v/>
      </c>
      <c r="OS80" t="str">
        <f>IF(ISERROR(MATCH(OS$1,'CSC Mitre'!CA$1:CA$220,0)),"",VLOOKUP(OS$1,'Tactic Recode'!$A$1:$B$547,2,FALSE))</f>
        <v/>
      </c>
      <c r="OT80" t="str">
        <f>IF(ISERROR(MATCH(OT$1,'CSC Mitre'!CA$1:CA$220,0)),"",VLOOKUP(OT$1,'Tactic Recode'!$A$1:$B$547,2,FALSE))</f>
        <v/>
      </c>
      <c r="OU80" t="str">
        <f>IF(ISERROR(MATCH(OU$1,'CSC Mitre'!CA$1:CA$220,0)),"",VLOOKUP(OU$1,'Tactic Recode'!$A$1:$B$547,2,FALSE))</f>
        <v/>
      </c>
      <c r="OV80" t="str">
        <f>IF(ISERROR(MATCH(OV$1,'CSC Mitre'!CA$1:CA$220,0)),"",VLOOKUP(OV$1,'Tactic Recode'!$A$1:$B$547,2,FALSE))</f>
        <v/>
      </c>
      <c r="OW80" t="str">
        <f>IF(ISERROR(MATCH(OW$1,'CSC Mitre'!CA$1:CA$220,0)),"",VLOOKUP(OW$1,'Tactic Recode'!$A$1:$B$547,2,FALSE))</f>
        <v/>
      </c>
      <c r="OX80" t="str">
        <f>IF(ISERROR(MATCH(OX$1,'CSC Mitre'!CA$1:CA$220,0)),"",VLOOKUP(OX$1,'Tactic Recode'!$A$1:$B$547,2,FALSE))</f>
        <v/>
      </c>
      <c r="OY80" t="str">
        <f>IF(ISERROR(MATCH(OY$1,'CSC Mitre'!CA$1:CA$220,0)),"",VLOOKUP(OY$1,'Tactic Recode'!$A$1:$B$547,2,FALSE))</f>
        <v/>
      </c>
      <c r="OZ80" t="str">
        <f>IF(ISERROR(MATCH(OZ$1,'CSC Mitre'!CA$1:CA$220,0)),"",VLOOKUP(OZ$1,'Tactic Recode'!$A$1:$B$547,2,FALSE))</f>
        <v/>
      </c>
      <c r="PA80" t="str">
        <f>IF(ISERROR(MATCH(PA$1,'CSC Mitre'!CA$1:CA$220,0)),"",VLOOKUP(PA$1,'Tactic Recode'!$A$1:$B$547,2,FALSE))</f>
        <v/>
      </c>
      <c r="PB80" t="str">
        <f>IF(ISERROR(MATCH(PB$1,'CSC Mitre'!CA$1:CA$220,0)),"",VLOOKUP(PB$1,'Tactic Recode'!$A$1:$B$547,2,FALSE))</f>
        <v/>
      </c>
      <c r="PC80" t="str">
        <f>IF(ISERROR(MATCH(PC$1,'CSC Mitre'!CA$1:CA$220,0)),"",VLOOKUP(PC$1,'Tactic Recode'!$A$1:$B$547,2,FALSE))</f>
        <v/>
      </c>
      <c r="PD80" t="str">
        <f>IF(ISERROR(MATCH(PD$1,'CSC Mitre'!CA$1:CA$220,0)),"",VLOOKUP(PD$1,'Tactic Recode'!$A$1:$B$547,2,FALSE))</f>
        <v/>
      </c>
      <c r="PE80" t="str">
        <f>IF(ISERROR(MATCH(PE$1,'CSC Mitre'!CA$1:CA$220,0)),"",VLOOKUP(PE$1,'Tactic Recode'!$A$1:$B$547,2,FALSE))</f>
        <v/>
      </c>
      <c r="PF80" t="str">
        <f>IF(ISERROR(MATCH(PF$1,'CSC Mitre'!CA$1:CA$220,0)),"",VLOOKUP(PF$1,'Tactic Recode'!$A$1:$B$547,2,FALSE))</f>
        <v/>
      </c>
      <c r="PG80" t="str">
        <f>IF(ISERROR(MATCH(PG$1,'CSC Mitre'!CA$1:CA$220,0)),"",VLOOKUP(PG$1,'Tactic Recode'!$A$1:$B$547,2,FALSE))</f>
        <v/>
      </c>
      <c r="PH80" t="str">
        <f>IF(ISERROR(MATCH(PH$1,'CSC Mitre'!CA$1:CA$220,0)),"",VLOOKUP(PH$1,'Tactic Recode'!$A$1:$B$547,2,FALSE))</f>
        <v/>
      </c>
      <c r="PI80" t="str">
        <f>IF(ISERROR(MATCH(PI$1,'CSC Mitre'!CA$1:CA$220,0)),"",VLOOKUP(PI$1,'Tactic Recode'!$A$1:$B$547,2,FALSE))</f>
        <v/>
      </c>
      <c r="PJ80" t="str">
        <f>IF(ISERROR(MATCH(PJ$1,'CSC Mitre'!CA$1:CA$220,0)),"",VLOOKUP(PJ$1,'Tactic Recode'!$A$1:$B$547,2,FALSE))</f>
        <v/>
      </c>
      <c r="PK80" t="str">
        <f>IF(ISERROR(MATCH(PK$1,'CSC Mitre'!CA$1:CA$220,0)),"",VLOOKUP(PK$1,'Tactic Recode'!$A$1:$B$547,2,FALSE))</f>
        <v/>
      </c>
      <c r="PL80" t="str">
        <f>IF(ISERROR(MATCH(PL$1,'CSC Mitre'!CA$1:CA$220,0)),"",VLOOKUP(PL$1,'Tactic Recode'!$A$1:$B$547,2,FALSE))</f>
        <v/>
      </c>
      <c r="PM80" t="str">
        <f>IF(ISERROR(MATCH(PM$1,'CSC Mitre'!CA$1:CA$220,0)),"",VLOOKUP(PM$1,'Tactic Recode'!$A$1:$B$547,2,FALSE))</f>
        <v/>
      </c>
      <c r="PN80" t="str">
        <f>IF(ISERROR(MATCH(PN$1,'CSC Mitre'!CA$1:CA$220,0)),"",VLOOKUP(PN$1,'Tactic Recode'!$A$1:$B$547,2,FALSE))</f>
        <v/>
      </c>
      <c r="PO80" t="str">
        <f>IF(ISERROR(MATCH(PO$1,'CSC Mitre'!CA$1:CA$220,0)),"",VLOOKUP(PO$1,'Tactic Recode'!$A$1:$B$547,2,FALSE))</f>
        <v/>
      </c>
      <c r="PP80" t="str">
        <f>IF(ISERROR(MATCH(PP$1,'CSC Mitre'!CA$1:CA$220,0)),"",VLOOKUP(PP$1,'Tactic Recode'!$A$1:$B$547,2,FALSE))</f>
        <v/>
      </c>
      <c r="PQ80" t="str">
        <f>IF(ISERROR(MATCH(PQ$1,'CSC Mitre'!CA$1:CA$220,0)),"",VLOOKUP(PQ$1,'Tactic Recode'!$A$1:$B$547,2,FALSE))</f>
        <v/>
      </c>
      <c r="PR80" t="str">
        <f>IF(ISERROR(MATCH(PR$1,'CSC Mitre'!CA$1:CA$220,0)),"",VLOOKUP(PR$1,'Tactic Recode'!$A$1:$B$547,2,FALSE))</f>
        <v/>
      </c>
      <c r="PS80" t="str">
        <f>IF(ISERROR(MATCH(PS$1,'CSC Mitre'!CA$1:CA$220,0)),"",VLOOKUP(PS$1,'Tactic Recode'!$A$1:$B$547,2,FALSE))</f>
        <v/>
      </c>
      <c r="PT80" t="str">
        <f>IF(ISERROR(MATCH(PT$1,'CSC Mitre'!CA$1:CA$220,0)),"",VLOOKUP(PT$1,'Tactic Recode'!$A$1:$B$547,2,FALSE))</f>
        <v/>
      </c>
      <c r="PU80" t="str">
        <f>IF(ISERROR(MATCH(PU$1,'CSC Mitre'!CA$1:CA$220,0)),"",VLOOKUP(PU$1,'Tactic Recode'!$A$1:$B$547,2,FALSE))</f>
        <v/>
      </c>
      <c r="PV80" t="str">
        <f>IF(ISERROR(MATCH(PV$1,'CSC Mitre'!CA$1:CA$220,0)),"",VLOOKUP(PV$1,'Tactic Recode'!$A$1:$B$547,2,FALSE))</f>
        <v/>
      </c>
      <c r="PW80" t="str">
        <f>IF(ISERROR(MATCH(PW$1,'CSC Mitre'!CA$1:CA$220,0)),"",VLOOKUP(PW$1,'Tactic Recode'!$A$1:$B$547,2,FALSE))</f>
        <v/>
      </c>
      <c r="PX80" t="str">
        <f>IF(ISERROR(MATCH(PX$1,'CSC Mitre'!CA$1:CA$220,0)),"",VLOOKUP(PX$1,'Tactic Recode'!$A$1:$B$547,2,FALSE))</f>
        <v/>
      </c>
      <c r="PY80" t="str">
        <f>IF(ISERROR(MATCH(PY$1,'CSC Mitre'!CA$1:CA$220,0)),"",VLOOKUP(PY$1,'Tactic Recode'!$A$1:$B$547,2,FALSE))</f>
        <v/>
      </c>
      <c r="PZ80" t="str">
        <f>IF(ISERROR(MATCH(PZ$1,'CSC Mitre'!CA$1:CA$220,0)),"",VLOOKUP(PZ$1,'Tactic Recode'!$A$1:$B$547,2,FALSE))</f>
        <v/>
      </c>
      <c r="QA80" t="str">
        <f>IF(ISERROR(MATCH(QA$1,'CSC Mitre'!CA$1:CA$220,0)),"",VLOOKUP(QA$1,'Tactic Recode'!$A$1:$B$547,2,FALSE))</f>
        <v/>
      </c>
      <c r="QB80" t="str">
        <f>IF(ISERROR(MATCH(QB$1,'CSC Mitre'!CA$1:CA$220,0)),"",VLOOKUP(QB$1,'Tactic Recode'!$A$1:$B$547,2,FALSE))</f>
        <v/>
      </c>
      <c r="QC80" t="str">
        <f>IF(ISERROR(MATCH(QC$1,'CSC Mitre'!CA$1:CA$220,0)),"",VLOOKUP(QC$1,'Tactic Recode'!$A$1:$B$547,2,FALSE))</f>
        <v/>
      </c>
      <c r="QD80" t="str">
        <f>IF(ISERROR(MATCH(QD$1,'CSC Mitre'!CA$1:CA$220,0)),"",VLOOKUP(QD$1,'Tactic Recode'!$A$1:$B$547,2,FALSE))</f>
        <v/>
      </c>
      <c r="QE80" t="str">
        <f>IF(ISERROR(MATCH(QE$1,'CSC Mitre'!CA$1:CA$220,0)),"",VLOOKUP(QE$1,'Tactic Recode'!$A$1:$B$547,2,FALSE))</f>
        <v/>
      </c>
      <c r="QF80" t="str">
        <f>IF(ISERROR(MATCH(QF$1,'CSC Mitre'!CA$1:CA$220,0)),"",VLOOKUP(QF$1,'Tactic Recode'!$A$1:$B$547,2,FALSE))</f>
        <v/>
      </c>
      <c r="QG80" t="str">
        <f>IF(ISERROR(MATCH(QG$1,'CSC Mitre'!CA$1:CA$220,0)),"",VLOOKUP(QG$1,'Tactic Recode'!$A$1:$B$547,2,FALSE))</f>
        <v/>
      </c>
      <c r="QH80" t="str">
        <f>IF(ISERROR(MATCH(QH$1,'CSC Mitre'!CA$1:CA$220,0)),"",VLOOKUP(QH$1,'Tactic Recode'!$A$1:$B$547,2,FALSE))</f>
        <v/>
      </c>
      <c r="QI80" t="str">
        <f>IF(ISERROR(MATCH(QI$1,'CSC Mitre'!CA$1:CA$220,0)),"",VLOOKUP(QI$1,'Tactic Recode'!$A$1:$B$547,2,FALSE))</f>
        <v/>
      </c>
      <c r="QJ80" t="str">
        <f>IF(ISERROR(MATCH(QJ$1,'CSC Mitre'!CA$1:CA$220,0)),"",VLOOKUP(QJ$1,'Tactic Recode'!$A$1:$B$547,2,FALSE))</f>
        <v/>
      </c>
      <c r="QK80" t="str">
        <f>IF(ISERROR(MATCH(QK$1,'CSC Mitre'!CA$1:CA$220,0)),"",VLOOKUP(QK$1,'Tactic Recode'!$A$1:$B$547,2,FALSE))</f>
        <v/>
      </c>
      <c r="QL80" t="str">
        <f>IF(ISERROR(MATCH(QL$1,'CSC Mitre'!CA$1:CA$220,0)),"",VLOOKUP(QL$1,'Tactic Recode'!$A$1:$B$547,2,FALSE))</f>
        <v/>
      </c>
      <c r="QM80" t="str">
        <f>IF(ISERROR(MATCH(QM$1,'CSC Mitre'!CA$1:CA$220,0)),"",VLOOKUP(QM$1,'Tactic Recode'!$A$1:$B$547,2,FALSE))</f>
        <v/>
      </c>
      <c r="QN80" t="str">
        <f>IF(ISERROR(MATCH(QN$1,'CSC Mitre'!CA$1:CA$220,0)),"",VLOOKUP(QN$1,'Tactic Recode'!$A$1:$B$547,2,FALSE))</f>
        <v/>
      </c>
      <c r="QO80" t="str">
        <f>IF(ISERROR(MATCH(QO$1,'CSC Mitre'!CA$1:CA$220,0)),"",VLOOKUP(QO$1,'Tactic Recode'!$A$1:$B$547,2,FALSE))</f>
        <v/>
      </c>
      <c r="QP80" t="str">
        <f>IF(ISERROR(MATCH(QP$1,'CSC Mitre'!CA$1:CA$220,0)),"",VLOOKUP(QP$1,'Tactic Recode'!$A$1:$B$547,2,FALSE))</f>
        <v/>
      </c>
      <c r="QQ80" t="str">
        <f>IF(ISERROR(MATCH(QQ$1,'CSC Mitre'!CA$1:CA$220,0)),"",VLOOKUP(QQ$1,'Tactic Recode'!$A$1:$B$547,2,FALSE))</f>
        <v/>
      </c>
      <c r="QR80" t="str">
        <f>IF(ISERROR(MATCH(QR$1,'CSC Mitre'!CA$1:CA$220,0)),"",VLOOKUP(QR$1,'Tactic Recode'!$A$1:$B$547,2,FALSE))</f>
        <v/>
      </c>
      <c r="QS80" t="str">
        <f>IF(ISERROR(MATCH(QS$1,'CSC Mitre'!CA$1:CA$220,0)),"",VLOOKUP(QS$1,'Tactic Recode'!$A$1:$B$547,2,FALSE))</f>
        <v/>
      </c>
      <c r="QT80" t="str">
        <f>IF(ISERROR(MATCH(QT$1,'CSC Mitre'!CA$1:CA$220,0)),"",VLOOKUP(QT$1,'Tactic Recode'!$A$1:$B$547,2,FALSE))</f>
        <v/>
      </c>
      <c r="QU80" t="str">
        <f>IF(ISERROR(MATCH(QU$1,'CSC Mitre'!CA$1:CA$220,0)),"",VLOOKUP(QU$1,'Tactic Recode'!$A$1:$B$547,2,FALSE))</f>
        <v/>
      </c>
      <c r="QV80" t="str">
        <f>IF(ISERROR(MATCH(QV$1,'CSC Mitre'!CA$1:CA$220,0)),"",VLOOKUP(QV$1,'Tactic Recode'!$A$1:$B$547,2,FALSE))</f>
        <v/>
      </c>
      <c r="QW80" t="str">
        <f>IF(ISERROR(MATCH(QW$1,'CSC Mitre'!CA$1:CA$220,0)),"",VLOOKUP(QW$1,'Tactic Recode'!$A$1:$B$547,2,FALSE))</f>
        <v/>
      </c>
      <c r="QX80" t="str">
        <f>IF(ISERROR(MATCH(QX$1,'CSC Mitre'!CA$1:CA$220,0)),"",VLOOKUP(QX$1,'Tactic Recode'!$A$1:$B$547,2,FALSE))</f>
        <v/>
      </c>
      <c r="QY80" t="str">
        <f>IF(ISERROR(MATCH(QY$1,'CSC Mitre'!CA$1:CA$220,0)),"",VLOOKUP(QY$1,'Tactic Recode'!$A$1:$B$547,2,FALSE))</f>
        <v/>
      </c>
      <c r="QZ80" t="str">
        <f>IF(ISERROR(MATCH(QZ$1,'CSC Mitre'!CA$1:CA$220,0)),"",VLOOKUP(QZ$1,'Tactic Recode'!$A$1:$B$547,2,FALSE))</f>
        <v/>
      </c>
      <c r="RA80" t="str">
        <f>IF(ISERROR(MATCH(RA$1,'CSC Mitre'!CA$1:CA$220,0)),"",VLOOKUP(RA$1,'Tactic Recode'!$A$1:$B$547,2,FALSE))</f>
        <v/>
      </c>
      <c r="RB80" t="str">
        <f>IF(ISERROR(MATCH(RB$1,'CSC Mitre'!CA$1:CA$220,0)),"",VLOOKUP(RB$1,'Tactic Recode'!$A$1:$B$547,2,FALSE))</f>
        <v/>
      </c>
      <c r="RC80" t="str">
        <f>IF(ISERROR(MATCH(RC$1,'CSC Mitre'!CA$1:CA$220,0)),"",VLOOKUP(RC$1,'Tactic Recode'!$A$1:$B$547,2,FALSE))</f>
        <v/>
      </c>
      <c r="RD80" t="str">
        <f>IF(ISERROR(MATCH(RD$1,'CSC Mitre'!CA$1:CA$220,0)),"",VLOOKUP(RD$1,'Tactic Recode'!$A$1:$B$547,2,FALSE))</f>
        <v/>
      </c>
      <c r="RE80" t="str">
        <f>IF(ISERROR(MATCH(RE$1,'CSC Mitre'!CA$1:CA$220,0)),"",VLOOKUP(RE$1,'Tactic Recode'!$A$1:$B$547,2,FALSE))</f>
        <v/>
      </c>
      <c r="RF80" t="str">
        <f>IF(ISERROR(MATCH(RF$1,'CSC Mitre'!CA$1:CA$220,0)),"",VLOOKUP(RF$1,'Tactic Recode'!$A$1:$B$547,2,FALSE))</f>
        <v/>
      </c>
      <c r="RG80" t="str">
        <f>IF(ISERROR(MATCH(RG$1,'CSC Mitre'!CA$1:CA$220,0)),"",VLOOKUP(RG$1,'Tactic Recode'!$A$1:$B$547,2,FALSE))</f>
        <v/>
      </c>
      <c r="RH80" t="str">
        <f>IF(ISERROR(MATCH(RH$1,'CSC Mitre'!CA$1:CA$220,0)),"",VLOOKUP(RH$1,'Tactic Recode'!$A$1:$B$547,2,FALSE))</f>
        <v/>
      </c>
      <c r="RI80" t="str">
        <f>IF(ISERROR(MATCH(RI$1,'CSC Mitre'!CA$1:CA$220,0)),"",VLOOKUP(RI$1,'Tactic Recode'!$A$1:$B$547,2,FALSE))</f>
        <v/>
      </c>
      <c r="RJ80" t="str">
        <f>IF(ISERROR(MATCH(RJ$1,'CSC Mitre'!CA$1:CA$220,0)),"",VLOOKUP(RJ$1,'Tactic Recode'!$A$1:$B$547,2,FALSE))</f>
        <v/>
      </c>
      <c r="RK80" t="str">
        <f>IF(ISERROR(MATCH(RK$1,'CSC Mitre'!CA$1:CA$220,0)),"",VLOOKUP(RK$1,'Tactic Recode'!$A$1:$B$547,2,FALSE))</f>
        <v/>
      </c>
      <c r="RL80" t="str">
        <f>IF(ISERROR(MATCH(RL$1,'CSC Mitre'!CA$1:CA$220,0)),"",VLOOKUP(RL$1,'Tactic Recode'!$A$1:$B$547,2,FALSE))</f>
        <v/>
      </c>
      <c r="RM80" t="str">
        <f>IF(ISERROR(MATCH(RM$1,'CSC Mitre'!CA$1:CA$220,0)),"",VLOOKUP(RM$1,'Tactic Recode'!$A$1:$B$547,2,FALSE))</f>
        <v/>
      </c>
      <c r="RN80" t="str">
        <f>IF(ISERROR(MATCH(RN$1,'CSC Mitre'!CA$1:CA$220,0)),"",VLOOKUP(RN$1,'Tactic Recode'!$A$1:$B$547,2,FALSE))</f>
        <v/>
      </c>
      <c r="RO80" t="str">
        <f>IF(ISERROR(MATCH(RO$1,'CSC Mitre'!CA$1:CA$220,0)),"",VLOOKUP(RO$1,'Tactic Recode'!$A$1:$B$547,2,FALSE))</f>
        <v/>
      </c>
      <c r="RP80" t="str">
        <f>IF(ISERROR(MATCH(RP$1,'CSC Mitre'!CA$1:CA$220,0)),"",VLOOKUP(RP$1,'Tactic Recode'!$A$1:$B$547,2,FALSE))</f>
        <v/>
      </c>
      <c r="RQ80" t="str">
        <f>IF(ISERROR(MATCH(RQ$1,'CSC Mitre'!CA$1:CA$220,0)),"",VLOOKUP(RQ$1,'Tactic Recode'!$A$1:$B$547,2,FALSE))</f>
        <v/>
      </c>
      <c r="RR80" t="str">
        <f>IF(ISERROR(MATCH(RR$1,'CSC Mitre'!CA$1:CA$220,0)),"",VLOOKUP(RR$1,'Tactic Recode'!$A$1:$B$547,2,FALSE))</f>
        <v/>
      </c>
      <c r="RS80" t="str">
        <f>IF(ISERROR(MATCH(RS$1,'CSC Mitre'!CA$1:CA$220,0)),"",VLOOKUP(RS$1,'Tactic Recode'!$A$1:$B$547,2,FALSE))</f>
        <v/>
      </c>
      <c r="RT80" t="str">
        <f>IF(ISERROR(MATCH(RT$1,'CSC Mitre'!CA$1:CA$220,0)),"",VLOOKUP(RT$1,'Tactic Recode'!$A$1:$B$547,2,FALSE))</f>
        <v/>
      </c>
      <c r="RU80" t="str">
        <f>IF(ISERROR(MATCH(RU$1,'CSC Mitre'!CA$1:CA$220,0)),"",VLOOKUP(RU$1,'Tactic Recode'!$A$1:$B$547,2,FALSE))</f>
        <v/>
      </c>
      <c r="RV80" t="str">
        <f>IF(ISERROR(MATCH(RV$1,'CSC Mitre'!CA$1:CA$220,0)),"",VLOOKUP(RV$1,'Tactic Recode'!$A$1:$B$547,2,FALSE))</f>
        <v/>
      </c>
      <c r="RW80" t="str">
        <f>IF(ISERROR(MATCH(RW$1,'CSC Mitre'!CA$1:CA$220,0)),"",VLOOKUP(RW$1,'Tactic Recode'!$A$1:$B$547,2,FALSE))</f>
        <v/>
      </c>
      <c r="RX80" t="str">
        <f>IF(ISERROR(MATCH(RX$1,'CSC Mitre'!CA$1:CA$220,0)),"",VLOOKUP(RX$1,'Tactic Recode'!$A$1:$B$547,2,FALSE))</f>
        <v/>
      </c>
      <c r="RY80" t="str">
        <f>IF(ISERROR(MATCH(RY$1,'CSC Mitre'!CA$1:CA$220,0)),"",VLOOKUP(RY$1,'Tactic Recode'!$A$1:$B$547,2,FALSE))</f>
        <v/>
      </c>
      <c r="RZ80" t="str">
        <f>IF(ISERROR(MATCH(RZ$1,'CSC Mitre'!CA$1:CA$220,0)),"",VLOOKUP(RZ$1,'Tactic Recode'!$A$1:$B$547,2,FALSE))</f>
        <v/>
      </c>
      <c r="SA80" t="str">
        <f>IF(ISERROR(MATCH(SA$1,'CSC Mitre'!CA$1:CA$220,0)),"",VLOOKUP(SA$1,'Tactic Recode'!$A$1:$B$547,2,FALSE))</f>
        <v/>
      </c>
      <c r="SB80" t="str">
        <f>IF(ISERROR(MATCH(SB$1,'CSC Mitre'!CA$1:CA$220,0)),"",VLOOKUP(SB$1,'Tactic Recode'!$A$1:$B$547,2,FALSE))</f>
        <v/>
      </c>
      <c r="SC80" t="str">
        <f>IF(ISERROR(MATCH(SC$1,'CSC Mitre'!CA$1:CA$220,0)),"",VLOOKUP(SC$1,'Tactic Recode'!$A$1:$B$547,2,FALSE))</f>
        <v/>
      </c>
      <c r="SD80" t="str">
        <f>IF(ISERROR(MATCH(SD$1,'CSC Mitre'!CA$1:CA$220,0)),"",VLOOKUP(SD$1,'Tactic Recode'!$A$1:$B$547,2,FALSE))</f>
        <v/>
      </c>
      <c r="SE80" t="str">
        <f>IF(ISERROR(MATCH(SE$1,'CSC Mitre'!CA$1:CA$220,0)),"",VLOOKUP(SE$1,'Tactic Recode'!$A$1:$B$547,2,FALSE))</f>
        <v/>
      </c>
      <c r="SF80" t="str">
        <f>IF(ISERROR(MATCH(SF$1,'CSC Mitre'!CA$1:CA$220,0)),"",VLOOKUP(SF$1,'Tactic Recode'!$A$1:$B$547,2,FALSE))</f>
        <v/>
      </c>
      <c r="SG80" t="str">
        <f>IF(ISERROR(MATCH(SG$1,'CSC Mitre'!CA$1:CA$220,0)),"",VLOOKUP(SG$1,'Tactic Recode'!$A$1:$B$547,2,FALSE))</f>
        <v/>
      </c>
      <c r="SH80" t="str">
        <f>IF(ISERROR(MATCH(SH$1,'CSC Mitre'!CA$1:CA$220,0)),"",VLOOKUP(SH$1,'Tactic Recode'!$A$1:$B$547,2,FALSE))</f>
        <v/>
      </c>
      <c r="SI80" t="str">
        <f>IF(ISERROR(MATCH(SI$1,'CSC Mitre'!CA$1:CA$220,0)),"",VLOOKUP(SI$1,'Tactic Recode'!$A$1:$B$547,2,FALSE))</f>
        <v/>
      </c>
      <c r="SJ80" t="str">
        <f>IF(ISERROR(MATCH(SJ$1,'CSC Mitre'!CA$1:CA$220,0)),"",VLOOKUP(SJ$1,'Tactic Recode'!$A$1:$B$547,2,FALSE))</f>
        <v/>
      </c>
      <c r="SK80" t="str">
        <f>IF(ISERROR(MATCH(SK$1,'CSC Mitre'!CA$1:CA$220,0)),"",VLOOKUP(SK$1,'Tactic Recode'!$A$1:$B$547,2,FALSE))</f>
        <v/>
      </c>
      <c r="SL80" t="str">
        <f>IF(ISERROR(MATCH(SL$1,'CSC Mitre'!CA$1:CA$220,0)),"",VLOOKUP(SL$1,'Tactic Recode'!$A$1:$B$547,2,FALSE))</f>
        <v/>
      </c>
      <c r="SM80" t="str">
        <f>IF(ISERROR(MATCH(SM$1,'CSC Mitre'!CA$1:CA$220,0)),"",VLOOKUP(SM$1,'Tactic Recode'!$A$1:$B$547,2,FALSE))</f>
        <v/>
      </c>
      <c r="SN80" t="str">
        <f>IF(ISERROR(MATCH(SN$1,'CSC Mitre'!CA$1:CA$220,0)),"",VLOOKUP(SN$1,'Tactic Recode'!$A$1:$B$547,2,FALSE))</f>
        <v/>
      </c>
      <c r="SO80" t="str">
        <f>IF(ISERROR(MATCH(SO$1,'CSC Mitre'!CA$1:CA$220,0)),"",VLOOKUP(SO$1,'Tactic Recode'!$A$1:$B$547,2,FALSE))</f>
        <v/>
      </c>
      <c r="SP80" t="str">
        <f>IF(ISERROR(MATCH(SP$1,'CSC Mitre'!CA$1:CA$220,0)),"",VLOOKUP(SP$1,'Tactic Recode'!$A$1:$B$547,2,FALSE))</f>
        <v/>
      </c>
      <c r="SQ80" t="str">
        <f>IF(ISERROR(MATCH(SQ$1,'CSC Mitre'!CA$1:CA$220,0)),"",VLOOKUP(SQ$1,'Tactic Recode'!$A$1:$B$547,2,FALSE))</f>
        <v/>
      </c>
      <c r="SR80" t="str">
        <f>IF(ISERROR(MATCH(SR$1,'CSC Mitre'!CA$1:CA$220,0)),"",VLOOKUP(SR$1,'Tactic Recode'!$A$1:$B$547,2,FALSE))</f>
        <v/>
      </c>
      <c r="SS80" t="str">
        <f>IF(ISERROR(MATCH(SS$1,'CSC Mitre'!CA$1:CA$220,0)),"",VLOOKUP(SS$1,'Tactic Recode'!$A$1:$B$547,2,FALSE))</f>
        <v/>
      </c>
      <c r="ST80" t="str">
        <f>IF(ISERROR(MATCH(ST$1,'CSC Mitre'!CA$1:CA$220,0)),"",VLOOKUP(ST$1,'Tactic Recode'!$A$1:$B$547,2,FALSE))</f>
        <v/>
      </c>
      <c r="SU80" t="str">
        <f>IF(ISERROR(MATCH(SU$1,'CSC Mitre'!CA$1:CA$220,0)),"",VLOOKUP(SU$1,'Tactic Recode'!$A$1:$B$547,2,FALSE))</f>
        <v/>
      </c>
      <c r="SV80" t="str">
        <f>IF(ISERROR(MATCH(SV$1,'CSC Mitre'!CA$1:CA$220,0)),"",VLOOKUP(SV$1,'Tactic Recode'!$A$1:$B$547,2,FALSE))</f>
        <v/>
      </c>
      <c r="SW80" t="str">
        <f>IF(ISERROR(MATCH(SW$1,'CSC Mitre'!CA$1:CA$220,0)),"",VLOOKUP(SW$1,'Tactic Recode'!$A$1:$B$547,2,FALSE))</f>
        <v/>
      </c>
      <c r="SX80" t="str">
        <f>IF(ISERROR(MATCH(SX$1,'CSC Mitre'!CA$1:CA$220,0)),"",VLOOKUP(SX$1,'Tactic Recode'!$A$1:$B$547,2,FALSE))</f>
        <v/>
      </c>
      <c r="SY80" t="str">
        <f>IF(ISERROR(MATCH(SY$1,'CSC Mitre'!CA$1:CA$220,0)),"",VLOOKUP(SY$1,'Tactic Recode'!$A$1:$B$547,2,FALSE))</f>
        <v/>
      </c>
      <c r="SZ80" t="str">
        <f>IF(ISERROR(MATCH(SZ$1,'CSC Mitre'!CA$1:CA$220,0)),"",VLOOKUP(SZ$1,'Tactic Recode'!$A$1:$B$547,2,FALSE))</f>
        <v/>
      </c>
      <c r="TA80" t="str">
        <f>IF(ISERROR(MATCH(TA$1,'CSC Mitre'!CA$1:CA$220,0)),"",VLOOKUP(TA$1,'Tactic Recode'!$A$1:$B$547,2,FALSE))</f>
        <v/>
      </c>
      <c r="TB80" t="str">
        <f>IF(ISERROR(MATCH(TB$1,'CSC Mitre'!CA$1:CA$220,0)),"",VLOOKUP(TB$1,'Tactic Recode'!$A$1:$B$547,2,FALSE))</f>
        <v/>
      </c>
      <c r="TC80" t="str">
        <f>IF(ISERROR(MATCH(TC$1,'CSC Mitre'!CA$1:CA$220,0)),"",VLOOKUP(TC$1,'Tactic Recode'!$A$1:$B$547,2,FALSE))</f>
        <v/>
      </c>
      <c r="TD80" t="str">
        <f>IF(ISERROR(MATCH(TD$1,'CSC Mitre'!CA$1:CA$220,0)),"",VLOOKUP(TD$1,'Tactic Recode'!$A$1:$B$547,2,FALSE))</f>
        <v/>
      </c>
      <c r="TE80" t="str">
        <f>IF(ISERROR(MATCH(TE$1,'CSC Mitre'!CA$1:CA$220,0)),"",VLOOKUP(TE$1,'Tactic Recode'!$A$1:$B$547,2,FALSE))</f>
        <v/>
      </c>
      <c r="TF80" t="str">
        <f>IF(ISERROR(MATCH(TF$1,'CSC Mitre'!CA$1:CA$220,0)),"",VLOOKUP(TF$1,'Tactic Recode'!$A$1:$B$547,2,FALSE))</f>
        <v/>
      </c>
      <c r="TG80" t="str">
        <f>IF(ISERROR(MATCH(TG$1,'CSC Mitre'!CA$1:CA$220,0)),"",VLOOKUP(TG$1,'Tactic Recode'!$A$1:$B$547,2,FALSE))</f>
        <v/>
      </c>
      <c r="TH80" t="str">
        <f>IF(ISERROR(MATCH(TH$1,'CSC Mitre'!CA$1:CA$220,0)),"",VLOOKUP(TH$1,'Tactic Recode'!$A$1:$B$547,2,FALSE))</f>
        <v/>
      </c>
      <c r="TI80" t="str">
        <f>IF(ISERROR(MATCH(TI$1,'CSC Mitre'!CA$1:CA$220,0)),"",VLOOKUP(TI$1,'Tactic Recode'!$A$1:$B$547,2,FALSE))</f>
        <v/>
      </c>
      <c r="TJ80" t="str">
        <f>IF(ISERROR(MATCH(TJ$1,'CSC Mitre'!CA$1:CA$220,0)),"",VLOOKUP(TJ$1,'Tactic Recode'!$A$1:$B$547,2,FALSE))</f>
        <v/>
      </c>
      <c r="TK80" t="str">
        <f>IF(ISERROR(MATCH(TK$1,'CSC Mitre'!CA$1:CA$220,0)),"",VLOOKUP(TK$1,'Tactic Recode'!$A$1:$B$547,2,FALSE))</f>
        <v/>
      </c>
      <c r="TL80" t="str">
        <f>IF(ISERROR(MATCH(TL$1,'CSC Mitre'!CA$1:CA$220,0)),"",VLOOKUP(TL$1,'Tactic Recode'!$A$1:$B$547,2,FALSE))</f>
        <v/>
      </c>
      <c r="TM80" t="str">
        <f>IF(ISERROR(MATCH(TM$1,'CSC Mitre'!CA$1:CA$220,0)),"",VLOOKUP(TM$1,'Tactic Recode'!$A$1:$B$547,2,FALSE))</f>
        <v/>
      </c>
      <c r="TN80" t="str">
        <f>IF(ISERROR(MATCH(TN$1,'CSC Mitre'!CA$1:CA$220,0)),"",VLOOKUP(TN$1,'Tactic Recode'!$A$1:$B$547,2,FALSE))</f>
        <v/>
      </c>
      <c r="TO80" t="str">
        <f>IF(ISERROR(MATCH(TO$1,'CSC Mitre'!CA$1:CA$220,0)),"",VLOOKUP(TO$1,'Tactic Recode'!$A$1:$B$547,2,FALSE))</f>
        <v/>
      </c>
      <c r="TP80" t="str">
        <f>IF(ISERROR(MATCH(TP$1,'CSC Mitre'!CA$1:CA$220,0)),"",VLOOKUP(TP$1,'Tactic Recode'!$A$1:$B$547,2,FALSE))</f>
        <v/>
      </c>
      <c r="TQ80" t="str">
        <f>IF(ISERROR(MATCH(TQ$1,'CSC Mitre'!CA$1:CA$220,0)),"",VLOOKUP(TQ$1,'Tactic Recode'!$A$1:$B$547,2,FALSE))</f>
        <v/>
      </c>
      <c r="TR80" t="str">
        <f>IF(ISERROR(MATCH(TR$1,'CSC Mitre'!CA$1:CA$220,0)),"",VLOOKUP(TR$1,'Tactic Recode'!$A$1:$B$547,2,FALSE))</f>
        <v/>
      </c>
      <c r="TS80" t="str">
        <f>IF(ISERROR(MATCH(TS$1,'CSC Mitre'!CA$1:CA$220,0)),"",VLOOKUP(TS$1,'Tactic Recode'!$A$1:$B$547,2,FALSE))</f>
        <v/>
      </c>
      <c r="TT80" t="str">
        <f>IF(ISERROR(MATCH(TT$1,'CSC Mitre'!CA$1:CA$220,0)),"",VLOOKUP(TT$1,'Tactic Recode'!$A$1:$B$547,2,FALSE))</f>
        <v/>
      </c>
      <c r="TU80" t="str">
        <f>IF(ISERROR(MATCH(TU$1,'CSC Mitre'!CA$1:CA$220,0)),"",VLOOKUP(TU$1,'Tactic Recode'!$A$1:$B$547,2,FALSE))</f>
        <v/>
      </c>
      <c r="TV80" t="str">
        <f>IF(ISERROR(MATCH(TV$1,'CSC Mitre'!CA$1:CA$220,0)),"",VLOOKUP(TV$1,'Tactic Recode'!$A$1:$B$547,2,FALSE))</f>
        <v/>
      </c>
      <c r="TW80" t="str">
        <f>IF(ISERROR(MATCH(TW$1,'CSC Mitre'!CA$1:CA$220,0)),"",VLOOKUP(TW$1,'Tactic Recode'!$A$1:$B$547,2,FALSE))</f>
        <v/>
      </c>
      <c r="TX80" t="str">
        <f>IF(ISERROR(MATCH(TX$1,'CSC Mitre'!CA$1:CA$220,0)),"",VLOOKUP(TX$1,'Tactic Recode'!$A$1:$B$547,2,FALSE))</f>
        <v/>
      </c>
      <c r="TY80" t="str">
        <f>IF(ISERROR(MATCH(TY$1,'CSC Mitre'!CA$1:CA$220,0)),"",VLOOKUP(TY$1,'Tactic Recode'!$A$1:$B$547,2,FALSE))</f>
        <v/>
      </c>
      <c r="TZ80" t="str">
        <f>IF(ISERROR(MATCH(TZ$1,'CSC Mitre'!CA$1:CA$220,0)),"",VLOOKUP(TZ$1,'Tactic Recode'!$A$1:$B$547,2,FALSE))</f>
        <v/>
      </c>
      <c r="UA80" t="str">
        <f>IF(ISERROR(MATCH(UA$1,'CSC Mitre'!CA$1:CA$220,0)),"",VLOOKUP(UA$1,'Tactic Recode'!$A$1:$B$547,2,FALSE))</f>
        <v/>
      </c>
      <c r="UB80" t="str">
        <f>IF(ISERROR(MATCH(UB$1,'CSC Mitre'!CA$1:CA$220,0)),"",VLOOKUP(UB$1,'Tactic Recode'!$A$1:$B$547,2,FALSE))</f>
        <v/>
      </c>
    </row>
    <row r="81" spans="1:548" x14ac:dyDescent="0.25">
      <c r="A81" s="59" t="s">
        <v>477</v>
      </c>
      <c r="B81" t="str">
        <f>IF(ISERROR(MATCH(B$1,'CSC Mitre'!CB$1:CB$220,0)),"",VLOOKUP(B$1,'Tactic Recode'!$A$1:$B$547,2,FALSE))</f>
        <v/>
      </c>
      <c r="C81" t="str">
        <f>IF(ISERROR(MATCH(C$1,'CSC Mitre'!CB$1:CB$220,0)),"",VLOOKUP(C$1,'Tactic Recode'!$A$1:$B$547,2,FALSE))</f>
        <v/>
      </c>
      <c r="D81" t="str">
        <f>IF(ISERROR(MATCH(D$1,'CSC Mitre'!CB$1:CB$220,0)),"",VLOOKUP(D$1,'Tactic Recode'!$A$1:$B$547,2,FALSE))</f>
        <v/>
      </c>
      <c r="E81" t="str">
        <f>IF(ISERROR(MATCH(E$1,'CSC Mitre'!CB$1:CB$220,0)),"",VLOOKUP(E$1,'Tactic Recode'!$A$1:$B$547,2,FALSE))</f>
        <v/>
      </c>
      <c r="F81" t="str">
        <f>IF(ISERROR(MATCH(F$1,'CSC Mitre'!CB$1:CB$220,0)),"",VLOOKUP(F$1,'Tactic Recode'!$A$1:$B$547,2,FALSE))</f>
        <v/>
      </c>
      <c r="G81" t="str">
        <f>IF(ISERROR(MATCH(G$1,'CSC Mitre'!CB$1:CB$220,0)),"",VLOOKUP(G$1,'Tactic Recode'!$A$1:$B$547,2,FALSE))</f>
        <v/>
      </c>
      <c r="H81" t="str">
        <f>IF(ISERROR(MATCH(H$1,'CSC Mitre'!CB$1:CB$220,0)),"",VLOOKUP(H$1,'Tactic Recode'!$A$1:$B$547,2,FALSE))</f>
        <v/>
      </c>
      <c r="I81" t="str">
        <f>IF(ISERROR(MATCH(I$1,'CSC Mitre'!CB$1:CB$220,0)),"",VLOOKUP(I$1,'Tactic Recode'!$A$1:$B$547,2,FALSE))</f>
        <v/>
      </c>
      <c r="J81" t="str">
        <f>IF(ISERROR(MATCH(J$1,'CSC Mitre'!CB$1:CB$220,0)),"",VLOOKUP(J$1,'Tactic Recode'!$A$1:$B$547,2,FALSE))</f>
        <v/>
      </c>
      <c r="K81" t="str">
        <f>IF(ISERROR(MATCH(K$1,'CSC Mitre'!CB$1:CB$220,0)),"",VLOOKUP(K$1,'Tactic Recode'!$A$1:$B$547,2,FALSE))</f>
        <v/>
      </c>
      <c r="L81" t="str">
        <f>IF(ISERROR(MATCH(L$1,'CSC Mitre'!CB$1:CB$220,0)),"",VLOOKUP(L$1,'Tactic Recode'!$A$1:$B$547,2,FALSE))</f>
        <v/>
      </c>
      <c r="M81" t="str">
        <f>IF(ISERROR(MATCH(M$1,'CSC Mitre'!CB$1:CB$220,0)),"",VLOOKUP(M$1,'Tactic Recode'!$A$1:$B$547,2,FALSE))</f>
        <v/>
      </c>
      <c r="N81" t="str">
        <f>IF(ISERROR(MATCH(N$1,'CSC Mitre'!CB$1:CB$220,0)),"",VLOOKUP(N$1,'Tactic Recode'!$A$1:$B$547,2,FALSE))</f>
        <v/>
      </c>
      <c r="O81" t="str">
        <f>IF(ISERROR(MATCH(O$1,'CSC Mitre'!CB$1:CB$220,0)),"",VLOOKUP(O$1,'Tactic Recode'!$A$1:$B$547,2,FALSE))</f>
        <v/>
      </c>
      <c r="P81" t="str">
        <f>IF(ISERROR(MATCH(P$1,'CSC Mitre'!CB$1:CB$220,0)),"",VLOOKUP(P$1,'Tactic Recode'!$A$1:$B$547,2,FALSE))</f>
        <v/>
      </c>
      <c r="Q81" t="str">
        <f>IF(ISERROR(MATCH(Q$1,'CSC Mitre'!CB$1:CB$220,0)),"",VLOOKUP(Q$1,'Tactic Recode'!$A$1:$B$547,2,FALSE))</f>
        <v/>
      </c>
      <c r="R81" t="str">
        <f>IF(ISERROR(MATCH(R$1,'CSC Mitre'!CB$1:CB$220,0)),"",VLOOKUP(R$1,'Tactic Recode'!$A$1:$B$547,2,FALSE))</f>
        <v/>
      </c>
      <c r="S81" t="str">
        <f>IF(ISERROR(MATCH(S$1,'CSC Mitre'!CB$1:CB$220,0)),"",VLOOKUP(S$1,'Tactic Recode'!$A$1:$B$547,2,FALSE))</f>
        <v/>
      </c>
      <c r="T81" t="str">
        <f>IF(ISERROR(MATCH(T$1,'CSC Mitre'!CB$1:CB$220,0)),"",VLOOKUP(T$1,'Tactic Recode'!$A$1:$B$547,2,FALSE))</f>
        <v/>
      </c>
      <c r="U81" t="str">
        <f>IF(ISERROR(MATCH(U$1,'CSC Mitre'!CB$1:CB$220,0)),"",VLOOKUP(U$1,'Tactic Recode'!$A$1:$B$547,2,FALSE))</f>
        <v/>
      </c>
      <c r="V81" t="str">
        <f>IF(ISERROR(MATCH(V$1,'CSC Mitre'!CB$1:CB$220,0)),"",VLOOKUP(V$1,'Tactic Recode'!$A$1:$B$547,2,FALSE))</f>
        <v/>
      </c>
      <c r="W81" t="str">
        <f>IF(ISERROR(MATCH(W$1,'CSC Mitre'!CB$1:CB$220,0)),"",VLOOKUP(W$1,'Tactic Recode'!$A$1:$B$547,2,FALSE))</f>
        <v/>
      </c>
      <c r="X81" t="str">
        <f>IF(ISERROR(MATCH(X$1,'CSC Mitre'!CB$1:CB$220,0)),"",VLOOKUP(X$1,'Tactic Recode'!$A$1:$B$547,2,FALSE))</f>
        <v/>
      </c>
      <c r="Y81" t="str">
        <f>IF(ISERROR(MATCH(Y$1,'CSC Mitre'!CB$1:CB$220,0)),"",VLOOKUP(Y$1,'Tactic Recode'!$A$1:$B$547,2,FALSE))</f>
        <v/>
      </c>
      <c r="Z81" t="str">
        <f>IF(ISERROR(MATCH(Z$1,'CSC Mitre'!CB$1:CB$220,0)),"",VLOOKUP(Z$1,'Tactic Recode'!$A$1:$B$547,2,FALSE))</f>
        <v/>
      </c>
      <c r="AA81" t="str">
        <f>IF(ISERROR(MATCH(AA$1,'CSC Mitre'!CB$1:CB$220,0)),"",VLOOKUP(AA$1,'Tactic Recode'!$A$1:$B$547,2,FALSE))</f>
        <v/>
      </c>
      <c r="AB81" t="str">
        <f>IF(ISERROR(MATCH(AB$1,'CSC Mitre'!CB$1:CB$220,0)),"",VLOOKUP(AB$1,'Tactic Recode'!$A$1:$B$547,2,FALSE))</f>
        <v/>
      </c>
      <c r="AC81" t="str">
        <f>IF(ISERROR(MATCH(AC$1,'CSC Mitre'!CB$1:CB$220,0)),"",VLOOKUP(AC$1,'Tactic Recode'!$A$1:$B$547,2,FALSE))</f>
        <v/>
      </c>
      <c r="AD81" t="str">
        <f>IF(ISERROR(MATCH(AD$1,'CSC Mitre'!CB$1:CB$220,0)),"",VLOOKUP(AD$1,'Tactic Recode'!$A$1:$B$547,2,FALSE))</f>
        <v/>
      </c>
      <c r="AE81" t="str">
        <f>IF(ISERROR(MATCH(AE$1,'CSC Mitre'!CB$1:CB$220,0)),"",VLOOKUP(AE$1,'Tactic Recode'!$A$1:$B$547,2,FALSE))</f>
        <v/>
      </c>
      <c r="AF81" t="str">
        <f>IF(ISERROR(MATCH(AF$1,'CSC Mitre'!CB$1:CB$220,0)),"",VLOOKUP(AF$1,'Tactic Recode'!$A$1:$B$547,2,FALSE))</f>
        <v/>
      </c>
      <c r="AG81" t="str">
        <f>IF(ISERROR(MATCH(AG$1,'CSC Mitre'!CB$1:CB$220,0)),"",VLOOKUP(AG$1,'Tactic Recode'!$A$1:$B$547,2,FALSE))</f>
        <v/>
      </c>
      <c r="AH81" t="str">
        <f>IF(ISERROR(MATCH(AH$1,'CSC Mitre'!CB$1:CB$220,0)),"",VLOOKUP(AH$1,'Tactic Recode'!$A$1:$B$547,2,FALSE))</f>
        <v/>
      </c>
      <c r="AI81" t="str">
        <f>IF(ISERROR(MATCH(AI$1,'CSC Mitre'!CB$1:CB$220,0)),"",VLOOKUP(AI$1,'Tactic Recode'!$A$1:$B$547,2,FALSE))</f>
        <v/>
      </c>
      <c r="AJ81" t="str">
        <f>IF(ISERROR(MATCH(AJ$1,'CSC Mitre'!CB$1:CB$220,0)),"",VLOOKUP(AJ$1,'Tactic Recode'!$A$1:$B$547,2,FALSE))</f>
        <v/>
      </c>
      <c r="AK81" t="str">
        <f>IF(ISERROR(MATCH(AK$1,'CSC Mitre'!CB$1:CB$220,0)),"",VLOOKUP(AK$1,'Tactic Recode'!$A$1:$B$547,2,FALSE))</f>
        <v>Defense Evasion</v>
      </c>
      <c r="AL81" t="str">
        <f>IF(ISERROR(MATCH(AL$1,'CSC Mitre'!CB$1:CB$220,0)),"",VLOOKUP(AL$1,'Tactic Recode'!$A$1:$B$547,2,FALSE))</f>
        <v/>
      </c>
      <c r="AM81" t="str">
        <f>IF(ISERROR(MATCH(AM$1,'CSC Mitre'!CB$1:CB$220,0)),"",VLOOKUP(AM$1,'Tactic Recode'!$A$1:$B$547,2,FALSE))</f>
        <v>Defense Evasion</v>
      </c>
      <c r="AN81" t="str">
        <f>IF(ISERROR(MATCH(AN$1,'CSC Mitre'!CB$1:CB$220,0)),"",VLOOKUP(AN$1,'Tactic Recode'!$A$1:$B$547,2,FALSE))</f>
        <v/>
      </c>
      <c r="AO81" t="str">
        <f>IF(ISERROR(MATCH(AO$1,'CSC Mitre'!CB$1:CB$220,0)),"",VLOOKUP(AO$1,'Tactic Recode'!$A$1:$B$547,2,FALSE))</f>
        <v/>
      </c>
      <c r="AP81" t="str">
        <f>IF(ISERROR(MATCH(AP$1,'CSC Mitre'!CB$1:CB$220,0)),"",VLOOKUP(AP$1,'Tactic Recode'!$A$1:$B$547,2,FALSE))</f>
        <v/>
      </c>
      <c r="AQ81" t="str">
        <f>IF(ISERROR(MATCH(AQ$1,'CSC Mitre'!CB$1:CB$220,0)),"",VLOOKUP(AQ$1,'Tactic Recode'!$A$1:$B$547,2,FALSE))</f>
        <v/>
      </c>
      <c r="AR81" t="str">
        <f>IF(ISERROR(MATCH(AR$1,'CSC Mitre'!CB$1:CB$220,0)),"",VLOOKUP(AR$1,'Tactic Recode'!$A$1:$B$547,2,FALSE))</f>
        <v/>
      </c>
      <c r="AS81" t="str">
        <f>IF(ISERROR(MATCH(AS$1,'CSC Mitre'!CB$1:CB$220,0)),"",VLOOKUP(AS$1,'Tactic Recode'!$A$1:$B$547,2,FALSE))</f>
        <v/>
      </c>
      <c r="AT81" t="str">
        <f>IF(ISERROR(MATCH(AT$1,'CSC Mitre'!CB$1:CB$220,0)),"",VLOOKUP(AT$1,'Tactic Recode'!$A$1:$B$547,2,FALSE))</f>
        <v/>
      </c>
      <c r="AU81" t="str">
        <f>IF(ISERROR(MATCH(AU$1,'CSC Mitre'!CB$1:CB$220,0)),"",VLOOKUP(AU$1,'Tactic Recode'!$A$1:$B$547,2,FALSE))</f>
        <v/>
      </c>
      <c r="AV81" t="str">
        <f>IF(ISERROR(MATCH(AV$1,'CSC Mitre'!CB$1:CB$220,0)),"",VLOOKUP(AV$1,'Tactic Recode'!$A$1:$B$547,2,FALSE))</f>
        <v/>
      </c>
      <c r="AW81" t="str">
        <f>IF(ISERROR(MATCH(AW$1,'CSC Mitre'!CB$1:CB$220,0)),"",VLOOKUP(AW$1,'Tactic Recode'!$A$1:$B$547,2,FALSE))</f>
        <v/>
      </c>
      <c r="AX81" t="str">
        <f>IF(ISERROR(MATCH(AX$1,'CSC Mitre'!CB$1:CB$220,0)),"",VLOOKUP(AX$1,'Tactic Recode'!$A$1:$B$547,2,FALSE))</f>
        <v/>
      </c>
      <c r="AY81" t="str">
        <f>IF(ISERROR(MATCH(AY$1,'CSC Mitre'!CB$1:CB$220,0)),"",VLOOKUP(AY$1,'Tactic Recode'!$A$1:$B$547,2,FALSE))</f>
        <v/>
      </c>
      <c r="AZ81" t="str">
        <f>IF(ISERROR(MATCH(AZ$1,'CSC Mitre'!CB$1:CB$220,0)),"",VLOOKUP(AZ$1,'Tactic Recode'!$A$1:$B$547,2,FALSE))</f>
        <v/>
      </c>
      <c r="BA81" t="str">
        <f>IF(ISERROR(MATCH(BA$1,'CSC Mitre'!CB$1:CB$220,0)),"",VLOOKUP(BA$1,'Tactic Recode'!$A$1:$B$547,2,FALSE))</f>
        <v/>
      </c>
      <c r="BB81" t="str">
        <f>IF(ISERROR(MATCH(BB$1,'CSC Mitre'!CB$1:CB$220,0)),"",VLOOKUP(BB$1,'Tactic Recode'!$A$1:$B$547,2,FALSE))</f>
        <v/>
      </c>
      <c r="BC81" t="str">
        <f>IF(ISERROR(MATCH(BC$1,'CSC Mitre'!CB$1:CB$220,0)),"",VLOOKUP(BC$1,'Tactic Recode'!$A$1:$B$547,2,FALSE))</f>
        <v/>
      </c>
      <c r="BD81" t="str">
        <f>IF(ISERROR(MATCH(BD$1,'CSC Mitre'!CB$1:CB$220,0)),"",VLOOKUP(BD$1,'Tactic Recode'!$A$1:$B$547,2,FALSE))</f>
        <v/>
      </c>
      <c r="BE81" t="str">
        <f>IF(ISERROR(MATCH(BE$1,'CSC Mitre'!CB$1:CB$220,0)),"",VLOOKUP(BE$1,'Tactic Recode'!$A$1:$B$547,2,FALSE))</f>
        <v/>
      </c>
      <c r="BF81" t="str">
        <f>IF(ISERROR(MATCH(BF$1,'CSC Mitre'!CB$1:CB$220,0)),"",VLOOKUP(BF$1,'Tactic Recode'!$A$1:$B$547,2,FALSE))</f>
        <v/>
      </c>
      <c r="BG81" t="str">
        <f>IF(ISERROR(MATCH(BG$1,'CSC Mitre'!CB$1:CB$220,0)),"",VLOOKUP(BG$1,'Tactic Recode'!$A$1:$B$547,2,FALSE))</f>
        <v/>
      </c>
      <c r="BH81" t="str">
        <f>IF(ISERROR(MATCH(BH$1,'CSC Mitre'!CB$1:CB$220,0)),"",VLOOKUP(BH$1,'Tactic Recode'!$A$1:$B$547,2,FALSE))</f>
        <v/>
      </c>
      <c r="BI81" t="str">
        <f>IF(ISERROR(MATCH(BI$1,'CSC Mitre'!CB$1:CB$220,0)),"",VLOOKUP(BI$1,'Tactic Recode'!$A$1:$B$547,2,FALSE))</f>
        <v/>
      </c>
      <c r="BJ81" t="str">
        <f>IF(ISERROR(MATCH(BJ$1,'CSC Mitre'!CB$1:CB$220,0)),"",VLOOKUP(BJ$1,'Tactic Recode'!$A$1:$B$547,2,FALSE))</f>
        <v/>
      </c>
      <c r="BK81" t="str">
        <f>IF(ISERROR(MATCH(BK$1,'CSC Mitre'!CB$1:CB$220,0)),"",VLOOKUP(BK$1,'Tactic Recode'!$A$1:$B$547,2,FALSE))</f>
        <v/>
      </c>
      <c r="BL81" t="str">
        <f>IF(ISERROR(MATCH(BL$1,'CSC Mitre'!CB$1:CB$220,0)),"",VLOOKUP(BL$1,'Tactic Recode'!$A$1:$B$547,2,FALSE))</f>
        <v/>
      </c>
      <c r="BM81" t="str">
        <f>IF(ISERROR(MATCH(BM$1,'CSC Mitre'!CB$1:CB$220,0)),"",VLOOKUP(BM$1,'Tactic Recode'!$A$1:$B$547,2,FALSE))</f>
        <v/>
      </c>
      <c r="BN81" t="str">
        <f>IF(ISERROR(MATCH(BN$1,'CSC Mitre'!CB$1:CB$220,0)),"",VLOOKUP(BN$1,'Tactic Recode'!$A$1:$B$547,2,FALSE))</f>
        <v/>
      </c>
      <c r="BO81" t="str">
        <f>IF(ISERROR(MATCH(BO$1,'CSC Mitre'!CB$1:CB$220,0)),"",VLOOKUP(BO$1,'Tactic Recode'!$A$1:$B$547,2,FALSE))</f>
        <v/>
      </c>
      <c r="BP81" t="str">
        <f>IF(ISERROR(MATCH(BP$1,'CSC Mitre'!CB$1:CB$220,0)),"",VLOOKUP(BP$1,'Tactic Recode'!$A$1:$B$547,2,FALSE))</f>
        <v/>
      </c>
      <c r="BQ81" t="str">
        <f>IF(ISERROR(MATCH(BQ$1,'CSC Mitre'!CB$1:CB$220,0)),"",VLOOKUP(BQ$1,'Tactic Recode'!$A$1:$B$547,2,FALSE))</f>
        <v/>
      </c>
      <c r="BR81" t="str">
        <f>IF(ISERROR(MATCH(BR$1,'CSC Mitre'!CB$1:CB$220,0)),"",VLOOKUP(BR$1,'Tactic Recode'!$A$1:$B$547,2,FALSE))</f>
        <v/>
      </c>
      <c r="BS81" t="str">
        <f>IF(ISERROR(MATCH(BS$1,'CSC Mitre'!CB$1:CB$220,0)),"",VLOOKUP(BS$1,'Tactic Recode'!$A$1:$B$547,2,FALSE))</f>
        <v/>
      </c>
      <c r="BT81" t="str">
        <f>IF(ISERROR(MATCH(BT$1,'CSC Mitre'!CB$1:CB$220,0)),"",VLOOKUP(BT$1,'Tactic Recode'!$A$1:$B$547,2,FALSE))</f>
        <v/>
      </c>
      <c r="BU81" t="str">
        <f>IF(ISERROR(MATCH(BU$1,'CSC Mitre'!CB$1:CB$220,0)),"",VLOOKUP(BU$1,'Tactic Recode'!$A$1:$B$547,2,FALSE))</f>
        <v/>
      </c>
      <c r="BV81" t="str">
        <f>IF(ISERROR(MATCH(BV$1,'CSC Mitre'!CB$1:CB$220,0)),"",VLOOKUP(BV$1,'Tactic Recode'!$A$1:$B$547,2,FALSE))</f>
        <v/>
      </c>
      <c r="BW81" t="str">
        <f>IF(ISERROR(MATCH(BW$1,'CSC Mitre'!CB$1:CB$220,0)),"",VLOOKUP(BW$1,'Tactic Recode'!$A$1:$B$547,2,FALSE))</f>
        <v/>
      </c>
      <c r="BX81" t="str">
        <f>IF(ISERROR(MATCH(BX$1,'CSC Mitre'!CB$1:CB$220,0)),"",VLOOKUP(BX$1,'Tactic Recode'!$A$1:$B$547,2,FALSE))</f>
        <v/>
      </c>
      <c r="BY81" t="str">
        <f>IF(ISERROR(MATCH(BY$1,'CSC Mitre'!CB$1:CB$220,0)),"",VLOOKUP(BY$1,'Tactic Recode'!$A$1:$B$547,2,FALSE))</f>
        <v/>
      </c>
      <c r="BZ81" t="str">
        <f>IF(ISERROR(MATCH(BZ$1,'CSC Mitre'!CB$1:CB$220,0)),"",VLOOKUP(BZ$1,'Tactic Recode'!$A$1:$B$547,2,FALSE))</f>
        <v/>
      </c>
      <c r="CA81" t="str">
        <f>IF(ISERROR(MATCH(CA$1,'CSC Mitre'!CB$1:CB$220,0)),"",VLOOKUP(CA$1,'Tactic Recode'!$A$1:$B$547,2,FALSE))</f>
        <v/>
      </c>
      <c r="CB81" t="str">
        <f>IF(ISERROR(MATCH(CB$1,'CSC Mitre'!CB$1:CB$220,0)),"",VLOOKUP(CB$1,'Tactic Recode'!$A$1:$B$547,2,FALSE))</f>
        <v/>
      </c>
      <c r="CC81" t="str">
        <f>IF(ISERROR(MATCH(CC$1,'CSC Mitre'!CB$1:CB$220,0)),"",VLOOKUP(CC$1,'Tactic Recode'!$A$1:$B$547,2,FALSE))</f>
        <v/>
      </c>
      <c r="CD81" t="str">
        <f>IF(ISERROR(MATCH(CD$1,'CSC Mitre'!CB$1:CB$220,0)),"",VLOOKUP(CD$1,'Tactic Recode'!$A$1:$B$547,2,FALSE))</f>
        <v/>
      </c>
      <c r="CE81" t="str">
        <f>IF(ISERROR(MATCH(CE$1,'CSC Mitre'!CB$1:CB$220,0)),"",VLOOKUP(CE$1,'Tactic Recode'!$A$1:$B$547,2,FALSE))</f>
        <v/>
      </c>
      <c r="CF81" t="str">
        <f>IF(ISERROR(MATCH(CF$1,'CSC Mitre'!CB$1:CB$220,0)),"",VLOOKUP(CF$1,'Tactic Recode'!$A$1:$B$547,2,FALSE))</f>
        <v/>
      </c>
      <c r="CG81" t="str">
        <f>IF(ISERROR(MATCH(CG$1,'CSC Mitre'!CB$1:CB$220,0)),"",VLOOKUP(CG$1,'Tactic Recode'!$A$1:$B$547,2,FALSE))</f>
        <v/>
      </c>
      <c r="CH81" t="str">
        <f>IF(ISERROR(MATCH(CH$1,'CSC Mitre'!CB$1:CB$220,0)),"",VLOOKUP(CH$1,'Tactic Recode'!$A$1:$B$547,2,FALSE))</f>
        <v/>
      </c>
      <c r="CI81" t="str">
        <f>IF(ISERROR(MATCH(CI$1,'CSC Mitre'!CB$1:CB$220,0)),"",VLOOKUP(CI$1,'Tactic Recode'!$A$1:$B$547,2,FALSE))</f>
        <v/>
      </c>
      <c r="CJ81" t="str">
        <f>IF(ISERROR(MATCH(CJ$1,'CSC Mitre'!CB$1:CB$220,0)),"",VLOOKUP(CJ$1,'Tactic Recode'!$A$1:$B$547,2,FALSE))</f>
        <v/>
      </c>
      <c r="CK81" t="str">
        <f>IF(ISERROR(MATCH(CK$1,'CSC Mitre'!CB$1:CB$220,0)),"",VLOOKUP(CK$1,'Tactic Recode'!$A$1:$B$547,2,FALSE))</f>
        <v/>
      </c>
      <c r="CL81" t="str">
        <f>IF(ISERROR(MATCH(CL$1,'CSC Mitre'!CB$1:CB$220,0)),"",VLOOKUP(CL$1,'Tactic Recode'!$A$1:$B$547,2,FALSE))</f>
        <v/>
      </c>
      <c r="CM81" t="str">
        <f>IF(ISERROR(MATCH(CM$1,'CSC Mitre'!CB$1:CB$220,0)),"",VLOOKUP(CM$1,'Tactic Recode'!$A$1:$B$547,2,FALSE))</f>
        <v/>
      </c>
      <c r="CN81" t="str">
        <f>IF(ISERROR(MATCH(CN$1,'CSC Mitre'!CB$1:CB$220,0)),"",VLOOKUP(CN$1,'Tactic Recode'!$A$1:$B$547,2,FALSE))</f>
        <v/>
      </c>
      <c r="CO81" t="str">
        <f>IF(ISERROR(MATCH(CO$1,'CSC Mitre'!CB$1:CB$220,0)),"",VLOOKUP(CO$1,'Tactic Recode'!$A$1:$B$547,2,FALSE))</f>
        <v/>
      </c>
      <c r="CP81" t="str">
        <f>IF(ISERROR(MATCH(CP$1,'CSC Mitre'!CB$1:CB$220,0)),"",VLOOKUP(CP$1,'Tactic Recode'!$A$1:$B$547,2,FALSE))</f>
        <v/>
      </c>
      <c r="CQ81" t="str">
        <f>IF(ISERROR(MATCH(CQ$1,'CSC Mitre'!CB$1:CB$220,0)),"",VLOOKUP(CQ$1,'Tactic Recode'!$A$1:$B$547,2,FALSE))</f>
        <v/>
      </c>
      <c r="CR81" t="str">
        <f>IF(ISERROR(MATCH(CR$1,'CSC Mitre'!CB$1:CB$220,0)),"",VLOOKUP(CR$1,'Tactic Recode'!$A$1:$B$547,2,FALSE))</f>
        <v/>
      </c>
      <c r="CS81" t="str">
        <f>IF(ISERROR(MATCH(CS$1,'CSC Mitre'!CB$1:CB$220,0)),"",VLOOKUP(CS$1,'Tactic Recode'!$A$1:$B$547,2,FALSE))</f>
        <v>Execution</v>
      </c>
      <c r="CT81" t="str">
        <f>IF(ISERROR(MATCH(CT$1,'CSC Mitre'!CB$1:CB$220,0)),"",VLOOKUP(CT$1,'Tactic Recode'!$A$1:$B$547,2,FALSE))</f>
        <v>Execution</v>
      </c>
      <c r="CU81" t="str">
        <f>IF(ISERROR(MATCH(CU$1,'CSC Mitre'!CB$1:CB$220,0)),"",VLOOKUP(CU$1,'Tactic Recode'!$A$1:$B$547,2,FALSE))</f>
        <v/>
      </c>
      <c r="CV81" t="str">
        <f>IF(ISERROR(MATCH(CV$1,'CSC Mitre'!CB$1:CB$220,0)),"",VLOOKUP(CV$1,'Tactic Recode'!$A$1:$B$547,2,FALSE))</f>
        <v/>
      </c>
      <c r="CW81" t="str">
        <f>IF(ISERROR(MATCH(CW$1,'CSC Mitre'!CB$1:CB$220,0)),"",VLOOKUP(CW$1,'Tactic Recode'!$A$1:$B$547,2,FALSE))</f>
        <v/>
      </c>
      <c r="CX81" t="str">
        <f>IF(ISERROR(MATCH(CX$1,'CSC Mitre'!CB$1:CB$220,0)),"",VLOOKUP(CX$1,'Tactic Recode'!$A$1:$B$547,2,FALSE))</f>
        <v>Execution</v>
      </c>
      <c r="CY81" t="str">
        <f>IF(ISERROR(MATCH(CY$1,'CSC Mitre'!CB$1:CB$220,0)),"",VLOOKUP(CY$1,'Tactic Recode'!$A$1:$B$547,2,FALSE))</f>
        <v>Execution</v>
      </c>
      <c r="CZ81" t="str">
        <f>IF(ISERROR(MATCH(CZ$1,'CSC Mitre'!CB$1:CB$220,0)),"",VLOOKUP(CZ$1,'Tactic Recode'!$A$1:$B$547,2,FALSE))</f>
        <v/>
      </c>
      <c r="DA81" t="str">
        <f>IF(ISERROR(MATCH(DA$1,'CSC Mitre'!CB$1:CB$220,0)),"",VLOOKUP(DA$1,'Tactic Recode'!$A$1:$B$547,2,FALSE))</f>
        <v/>
      </c>
      <c r="DB81" t="str">
        <f>IF(ISERROR(MATCH(DB$1,'CSC Mitre'!CB$1:CB$220,0)),"",VLOOKUP(DB$1,'Tactic Recode'!$A$1:$B$547,2,FALSE))</f>
        <v/>
      </c>
      <c r="DC81" t="str">
        <f>IF(ISERROR(MATCH(DC$1,'CSC Mitre'!CB$1:CB$220,0)),"",VLOOKUP(DC$1,'Tactic Recode'!$A$1:$B$547,2,FALSE))</f>
        <v/>
      </c>
      <c r="DD81" t="str">
        <f>IF(ISERROR(MATCH(DD$1,'CSC Mitre'!CB$1:CB$220,0)),"",VLOOKUP(DD$1,'Tactic Recode'!$A$1:$B$547,2,FALSE))</f>
        <v/>
      </c>
      <c r="DE81" t="str">
        <f>IF(ISERROR(MATCH(DE$1,'CSC Mitre'!CB$1:CB$220,0)),"",VLOOKUP(DE$1,'Tactic Recode'!$A$1:$B$547,2,FALSE))</f>
        <v/>
      </c>
      <c r="DF81" t="str">
        <f>IF(ISERROR(MATCH(DF$1,'CSC Mitre'!CB$1:CB$220,0)),"",VLOOKUP(DF$1,'Tactic Recode'!$A$1:$B$547,2,FALSE))</f>
        <v/>
      </c>
      <c r="DG81" t="str">
        <f>IF(ISERROR(MATCH(DG$1,'CSC Mitre'!CB$1:CB$220,0)),"",VLOOKUP(DG$1,'Tactic Recode'!$A$1:$B$547,2,FALSE))</f>
        <v/>
      </c>
      <c r="DH81" t="str">
        <f>IF(ISERROR(MATCH(DH$1,'CSC Mitre'!CB$1:CB$220,0)),"",VLOOKUP(DH$1,'Tactic Recode'!$A$1:$B$547,2,FALSE))</f>
        <v/>
      </c>
      <c r="DI81" t="str">
        <f>IF(ISERROR(MATCH(DI$1,'CSC Mitre'!CB$1:CB$220,0)),"",VLOOKUP(DI$1,'Tactic Recode'!$A$1:$B$547,2,FALSE))</f>
        <v/>
      </c>
      <c r="DJ81" t="str">
        <f>IF(ISERROR(MATCH(DJ$1,'CSC Mitre'!CB$1:CB$220,0)),"",VLOOKUP(DJ$1,'Tactic Recode'!$A$1:$B$547,2,FALSE))</f>
        <v/>
      </c>
      <c r="DK81" t="str">
        <f>IF(ISERROR(MATCH(DK$1,'CSC Mitre'!CB$1:CB$220,0)),"",VLOOKUP(DK$1,'Tactic Recode'!$A$1:$B$547,2,FALSE))</f>
        <v/>
      </c>
      <c r="DL81" t="str">
        <f>IF(ISERROR(MATCH(DL$1,'CSC Mitre'!CB$1:CB$220,0)),"",VLOOKUP(DL$1,'Tactic Recode'!$A$1:$B$547,2,FALSE))</f>
        <v/>
      </c>
      <c r="DM81" t="str">
        <f>IF(ISERROR(MATCH(DM$1,'CSC Mitre'!CB$1:CB$220,0)),"",VLOOKUP(DM$1,'Tactic Recode'!$A$1:$B$547,2,FALSE))</f>
        <v/>
      </c>
      <c r="DN81" t="str">
        <f>IF(ISERROR(MATCH(DN$1,'CSC Mitre'!CB$1:CB$220,0)),"",VLOOKUP(DN$1,'Tactic Recode'!$A$1:$B$547,2,FALSE))</f>
        <v/>
      </c>
      <c r="DO81" t="str">
        <f>IF(ISERROR(MATCH(DO$1,'CSC Mitre'!CB$1:CB$220,0)),"",VLOOKUP(DO$1,'Tactic Recode'!$A$1:$B$547,2,FALSE))</f>
        <v/>
      </c>
      <c r="DP81" t="str">
        <f>IF(ISERROR(MATCH(DP$1,'CSC Mitre'!CB$1:CB$220,0)),"",VLOOKUP(DP$1,'Tactic Recode'!$A$1:$B$547,2,FALSE))</f>
        <v/>
      </c>
      <c r="DQ81" t="str">
        <f>IF(ISERROR(MATCH(DQ$1,'CSC Mitre'!CB$1:CB$220,0)),"",VLOOKUP(DQ$1,'Tactic Recode'!$A$1:$B$547,2,FALSE))</f>
        <v/>
      </c>
      <c r="DR81" t="str">
        <f>IF(ISERROR(MATCH(DR$1,'CSC Mitre'!CB$1:CB$220,0)),"",VLOOKUP(DR$1,'Tactic Recode'!$A$1:$B$547,2,FALSE))</f>
        <v/>
      </c>
      <c r="DS81" t="str">
        <f>IF(ISERROR(MATCH(DS$1,'CSC Mitre'!CB$1:CB$220,0)),"",VLOOKUP(DS$1,'Tactic Recode'!$A$1:$B$547,2,FALSE))</f>
        <v/>
      </c>
      <c r="DT81" t="str">
        <f>IF(ISERROR(MATCH(DT$1,'CSC Mitre'!CB$1:CB$220,0)),"",VLOOKUP(DT$1,'Tactic Recode'!$A$1:$B$547,2,FALSE))</f>
        <v/>
      </c>
      <c r="DU81" t="str">
        <f>IF(ISERROR(MATCH(DU$1,'CSC Mitre'!CB$1:CB$220,0)),"",VLOOKUP(DU$1,'Tactic Recode'!$A$1:$B$547,2,FALSE))</f>
        <v/>
      </c>
      <c r="DV81" t="str">
        <f>IF(ISERROR(MATCH(DV$1,'CSC Mitre'!CB$1:CB$220,0)),"",VLOOKUP(DV$1,'Tactic Recode'!$A$1:$B$547,2,FALSE))</f>
        <v/>
      </c>
      <c r="DW81" t="str">
        <f>IF(ISERROR(MATCH(DW$1,'CSC Mitre'!CB$1:CB$220,0)),"",VLOOKUP(DW$1,'Tactic Recode'!$A$1:$B$547,2,FALSE))</f>
        <v/>
      </c>
      <c r="DX81" t="str">
        <f>IF(ISERROR(MATCH(DX$1,'CSC Mitre'!CB$1:CB$220,0)),"",VLOOKUP(DX$1,'Tactic Recode'!$A$1:$B$547,2,FALSE))</f>
        <v/>
      </c>
      <c r="DY81" t="str">
        <f>IF(ISERROR(MATCH(DY$1,'CSC Mitre'!CB$1:CB$220,0)),"",VLOOKUP(DY$1,'Tactic Recode'!$A$1:$B$547,2,FALSE))</f>
        <v/>
      </c>
      <c r="DZ81" t="str">
        <f>IF(ISERROR(MATCH(DZ$1,'CSC Mitre'!CB$1:CB$220,0)),"",VLOOKUP(DZ$1,'Tactic Recode'!$A$1:$B$547,2,FALSE))</f>
        <v/>
      </c>
      <c r="EA81" t="str">
        <f>IF(ISERROR(MATCH(EA$1,'CSC Mitre'!CB$1:CB$220,0)),"",VLOOKUP(EA$1,'Tactic Recode'!$A$1:$B$547,2,FALSE))</f>
        <v/>
      </c>
      <c r="EB81" t="str">
        <f>IF(ISERROR(MATCH(EB$1,'CSC Mitre'!CB$1:CB$220,0)),"",VLOOKUP(EB$1,'Tactic Recode'!$A$1:$B$547,2,FALSE))</f>
        <v/>
      </c>
      <c r="EC81" t="str">
        <f>IF(ISERROR(MATCH(EC$1,'CSC Mitre'!CB$1:CB$220,0)),"",VLOOKUP(EC$1,'Tactic Recode'!$A$1:$B$547,2,FALSE))</f>
        <v/>
      </c>
      <c r="ED81" t="str">
        <f>IF(ISERROR(MATCH(ED$1,'CSC Mitre'!CB$1:CB$220,0)),"",VLOOKUP(ED$1,'Tactic Recode'!$A$1:$B$547,2,FALSE))</f>
        <v/>
      </c>
      <c r="EE81" t="str">
        <f>IF(ISERROR(MATCH(EE$1,'CSC Mitre'!CB$1:CB$220,0)),"",VLOOKUP(EE$1,'Tactic Recode'!$A$1:$B$547,2,FALSE))</f>
        <v/>
      </c>
      <c r="EF81" t="str">
        <f>IF(ISERROR(MATCH(EF$1,'CSC Mitre'!CB$1:CB$220,0)),"",VLOOKUP(EF$1,'Tactic Recode'!$A$1:$B$547,2,FALSE))</f>
        <v/>
      </c>
      <c r="EG81" t="str">
        <f>IF(ISERROR(MATCH(EG$1,'CSC Mitre'!CB$1:CB$220,0)),"",VLOOKUP(EG$1,'Tactic Recode'!$A$1:$B$547,2,FALSE))</f>
        <v/>
      </c>
      <c r="EH81" t="str">
        <f>IF(ISERROR(MATCH(EH$1,'CSC Mitre'!CB$1:CB$220,0)),"",VLOOKUP(EH$1,'Tactic Recode'!$A$1:$B$547,2,FALSE))</f>
        <v/>
      </c>
      <c r="EI81" t="str">
        <f>IF(ISERROR(MATCH(EI$1,'CSC Mitre'!CB$1:CB$220,0)),"",VLOOKUP(EI$1,'Tactic Recode'!$A$1:$B$547,2,FALSE))</f>
        <v/>
      </c>
      <c r="EJ81" t="str">
        <f>IF(ISERROR(MATCH(EJ$1,'CSC Mitre'!CB$1:CB$220,0)),"",VLOOKUP(EJ$1,'Tactic Recode'!$A$1:$B$547,2,FALSE))</f>
        <v/>
      </c>
      <c r="EK81" t="str">
        <f>IF(ISERROR(MATCH(EK$1,'CSC Mitre'!CB$1:CB$220,0)),"",VLOOKUP(EK$1,'Tactic Recode'!$A$1:$B$547,2,FALSE))</f>
        <v/>
      </c>
      <c r="EL81" t="str">
        <f>IF(ISERROR(MATCH(EL$1,'CSC Mitre'!CB$1:CB$220,0)),"",VLOOKUP(EL$1,'Tactic Recode'!$A$1:$B$547,2,FALSE))</f>
        <v/>
      </c>
      <c r="EM81" t="str">
        <f>IF(ISERROR(MATCH(EM$1,'CSC Mitre'!CB$1:CB$220,0)),"",VLOOKUP(EM$1,'Tactic Recode'!$A$1:$B$547,2,FALSE))</f>
        <v/>
      </c>
      <c r="EN81" t="str">
        <f>IF(ISERROR(MATCH(EN$1,'CSC Mitre'!CB$1:CB$220,0)),"",VLOOKUP(EN$1,'Tactic Recode'!$A$1:$B$547,2,FALSE))</f>
        <v/>
      </c>
      <c r="EO81" t="str">
        <f>IF(ISERROR(MATCH(EO$1,'CSC Mitre'!CB$1:CB$220,0)),"",VLOOKUP(EO$1,'Tactic Recode'!$A$1:$B$547,2,FALSE))</f>
        <v/>
      </c>
      <c r="EP81" t="str">
        <f>IF(ISERROR(MATCH(EP$1,'CSC Mitre'!CB$1:CB$220,0)),"",VLOOKUP(EP$1,'Tactic Recode'!$A$1:$B$547,2,FALSE))</f>
        <v/>
      </c>
      <c r="EQ81" t="str">
        <f>IF(ISERROR(MATCH(EQ$1,'CSC Mitre'!CB$1:CB$220,0)),"",VLOOKUP(EQ$1,'Tactic Recode'!$A$1:$B$547,2,FALSE))</f>
        <v/>
      </c>
      <c r="ER81" t="str">
        <f>IF(ISERROR(MATCH(ER$1,'CSC Mitre'!CB$1:CB$220,0)),"",VLOOKUP(ER$1,'Tactic Recode'!$A$1:$B$547,2,FALSE))</f>
        <v/>
      </c>
      <c r="ES81" t="str">
        <f>IF(ISERROR(MATCH(ES$1,'CSC Mitre'!CB$1:CB$220,0)),"",VLOOKUP(ES$1,'Tactic Recode'!$A$1:$B$547,2,FALSE))</f>
        <v/>
      </c>
      <c r="ET81" t="str">
        <f>IF(ISERROR(MATCH(ET$1,'CSC Mitre'!CB$1:CB$220,0)),"",VLOOKUP(ET$1,'Tactic Recode'!$A$1:$B$547,2,FALSE))</f>
        <v/>
      </c>
      <c r="EU81" t="str">
        <f>IF(ISERROR(MATCH(EU$1,'CSC Mitre'!CB$1:CB$220,0)),"",VLOOKUP(EU$1,'Tactic Recode'!$A$1:$B$547,2,FALSE))</f>
        <v/>
      </c>
      <c r="EV81" t="str">
        <f>IF(ISERROR(MATCH(EV$1,'CSC Mitre'!CB$1:CB$220,0)),"",VLOOKUP(EV$1,'Tactic Recode'!$A$1:$B$547,2,FALSE))</f>
        <v/>
      </c>
      <c r="EW81" t="str">
        <f>IF(ISERROR(MATCH(EW$1,'CSC Mitre'!CB$1:CB$220,0)),"",VLOOKUP(EW$1,'Tactic Recode'!$A$1:$B$547,2,FALSE))</f>
        <v/>
      </c>
      <c r="EX81" t="str">
        <f>IF(ISERROR(MATCH(EX$1,'CSC Mitre'!CB$1:CB$220,0)),"",VLOOKUP(EX$1,'Tactic Recode'!$A$1:$B$547,2,FALSE))</f>
        <v/>
      </c>
      <c r="EY81" t="str">
        <f>IF(ISERROR(MATCH(EY$1,'CSC Mitre'!CB$1:CB$220,0)),"",VLOOKUP(EY$1,'Tactic Recode'!$A$1:$B$547,2,FALSE))</f>
        <v/>
      </c>
      <c r="EZ81" t="str">
        <f>IF(ISERROR(MATCH(EZ$1,'CSC Mitre'!CB$1:CB$220,0)),"",VLOOKUP(EZ$1,'Tactic Recode'!$A$1:$B$547,2,FALSE))</f>
        <v/>
      </c>
      <c r="FA81" t="str">
        <f>IF(ISERROR(MATCH(FA$1,'CSC Mitre'!CB$1:CB$220,0)),"",VLOOKUP(FA$1,'Tactic Recode'!$A$1:$B$547,2,FALSE))</f>
        <v/>
      </c>
      <c r="FB81" t="str">
        <f>IF(ISERROR(MATCH(FB$1,'CSC Mitre'!CB$1:CB$220,0)),"",VLOOKUP(FB$1,'Tactic Recode'!$A$1:$B$547,2,FALSE))</f>
        <v/>
      </c>
      <c r="FC81" t="str">
        <f>IF(ISERROR(MATCH(FC$1,'CSC Mitre'!CB$1:CB$220,0)),"",VLOOKUP(FC$1,'Tactic Recode'!$A$1:$B$547,2,FALSE))</f>
        <v/>
      </c>
      <c r="FD81" t="str">
        <f>IF(ISERROR(MATCH(FD$1,'CSC Mitre'!CB$1:CB$220,0)),"",VLOOKUP(FD$1,'Tactic Recode'!$A$1:$B$547,2,FALSE))</f>
        <v/>
      </c>
      <c r="FE81" t="str">
        <f>IF(ISERROR(MATCH(FE$1,'CSC Mitre'!CB$1:CB$220,0)),"",VLOOKUP(FE$1,'Tactic Recode'!$A$1:$B$547,2,FALSE))</f>
        <v/>
      </c>
      <c r="FF81" t="str">
        <f>IF(ISERROR(MATCH(FF$1,'CSC Mitre'!CB$1:CB$220,0)),"",VLOOKUP(FF$1,'Tactic Recode'!$A$1:$B$547,2,FALSE))</f>
        <v/>
      </c>
      <c r="FG81" t="str">
        <f>IF(ISERROR(MATCH(FG$1,'CSC Mitre'!CB$1:CB$220,0)),"",VLOOKUP(FG$1,'Tactic Recode'!$A$1:$B$547,2,FALSE))</f>
        <v/>
      </c>
      <c r="FH81" t="str">
        <f>IF(ISERROR(MATCH(FH$1,'CSC Mitre'!CB$1:CB$220,0)),"",VLOOKUP(FH$1,'Tactic Recode'!$A$1:$B$547,2,FALSE))</f>
        <v/>
      </c>
      <c r="FI81" t="str">
        <f>IF(ISERROR(MATCH(FI$1,'CSC Mitre'!CB$1:CB$220,0)),"",VLOOKUP(FI$1,'Tactic Recode'!$A$1:$B$547,2,FALSE))</f>
        <v/>
      </c>
      <c r="FJ81" t="str">
        <f>IF(ISERROR(MATCH(FJ$1,'CSC Mitre'!CB$1:CB$220,0)),"",VLOOKUP(FJ$1,'Tactic Recode'!$A$1:$B$547,2,FALSE))</f>
        <v/>
      </c>
      <c r="FK81" t="str">
        <f>IF(ISERROR(MATCH(FK$1,'CSC Mitre'!CB$1:CB$220,0)),"",VLOOKUP(FK$1,'Tactic Recode'!$A$1:$B$547,2,FALSE))</f>
        <v/>
      </c>
      <c r="FL81" t="str">
        <f>IF(ISERROR(MATCH(FL$1,'CSC Mitre'!CB$1:CB$220,0)),"",VLOOKUP(FL$1,'Tactic Recode'!$A$1:$B$547,2,FALSE))</f>
        <v/>
      </c>
      <c r="FM81" t="str">
        <f>IF(ISERROR(MATCH(FM$1,'CSC Mitre'!CB$1:CB$220,0)),"",VLOOKUP(FM$1,'Tactic Recode'!$A$1:$B$547,2,FALSE))</f>
        <v/>
      </c>
      <c r="FN81" t="str">
        <f>IF(ISERROR(MATCH(FN$1,'CSC Mitre'!CB$1:CB$220,0)),"",VLOOKUP(FN$1,'Tactic Recode'!$A$1:$B$547,2,FALSE))</f>
        <v/>
      </c>
      <c r="FO81" t="str">
        <f>IF(ISERROR(MATCH(FO$1,'CSC Mitre'!CB$1:CB$220,0)),"",VLOOKUP(FO$1,'Tactic Recode'!$A$1:$B$547,2,FALSE))</f>
        <v/>
      </c>
      <c r="FP81" t="str">
        <f>IF(ISERROR(MATCH(FP$1,'CSC Mitre'!CB$1:CB$220,0)),"",VLOOKUP(FP$1,'Tactic Recode'!$A$1:$B$547,2,FALSE))</f>
        <v/>
      </c>
      <c r="FQ81" t="str">
        <f>IF(ISERROR(MATCH(FQ$1,'CSC Mitre'!CB$1:CB$220,0)),"",VLOOKUP(FQ$1,'Tactic Recode'!$A$1:$B$547,2,FALSE))</f>
        <v/>
      </c>
      <c r="FR81" t="str">
        <f>IF(ISERROR(MATCH(FR$1,'CSC Mitre'!CB$1:CB$220,0)),"",VLOOKUP(FR$1,'Tactic Recode'!$A$1:$B$547,2,FALSE))</f>
        <v/>
      </c>
      <c r="FS81" t="str">
        <f>IF(ISERROR(MATCH(FS$1,'CSC Mitre'!CB$1:CB$220,0)),"",VLOOKUP(FS$1,'Tactic Recode'!$A$1:$B$547,2,FALSE))</f>
        <v/>
      </c>
      <c r="FT81" t="str">
        <f>IF(ISERROR(MATCH(FT$1,'CSC Mitre'!CB$1:CB$220,0)),"",VLOOKUP(FT$1,'Tactic Recode'!$A$1:$B$547,2,FALSE))</f>
        <v/>
      </c>
      <c r="FU81" t="str">
        <f>IF(ISERROR(MATCH(FU$1,'CSC Mitre'!CB$1:CB$220,0)),"",VLOOKUP(FU$1,'Tactic Recode'!$A$1:$B$547,2,FALSE))</f>
        <v/>
      </c>
      <c r="FV81" t="str">
        <f>IF(ISERROR(MATCH(FV$1,'CSC Mitre'!CB$1:CB$220,0)),"",VLOOKUP(FV$1,'Tactic Recode'!$A$1:$B$547,2,FALSE))</f>
        <v/>
      </c>
      <c r="FW81" t="str">
        <f>IF(ISERROR(MATCH(FW$1,'CSC Mitre'!CB$1:CB$220,0)),"",VLOOKUP(FW$1,'Tactic Recode'!$A$1:$B$547,2,FALSE))</f>
        <v/>
      </c>
      <c r="FX81" t="str">
        <f>IF(ISERROR(MATCH(FX$1,'CSC Mitre'!CB$1:CB$220,0)),"",VLOOKUP(FX$1,'Tactic Recode'!$A$1:$B$547,2,FALSE))</f>
        <v/>
      </c>
      <c r="FY81" t="str">
        <f>IF(ISERROR(MATCH(FY$1,'CSC Mitre'!CB$1:CB$220,0)),"",VLOOKUP(FY$1,'Tactic Recode'!$A$1:$B$547,2,FALSE))</f>
        <v/>
      </c>
      <c r="FZ81" t="str">
        <f>IF(ISERROR(MATCH(FZ$1,'CSC Mitre'!CB$1:CB$220,0)),"",VLOOKUP(FZ$1,'Tactic Recode'!$A$1:$B$547,2,FALSE))</f>
        <v/>
      </c>
      <c r="GA81" t="str">
        <f>IF(ISERROR(MATCH(GA$1,'CSC Mitre'!CB$1:CB$220,0)),"",VLOOKUP(GA$1,'Tactic Recode'!$A$1:$B$547,2,FALSE))</f>
        <v/>
      </c>
      <c r="GB81" t="str">
        <f>IF(ISERROR(MATCH(GB$1,'CSC Mitre'!CB$1:CB$220,0)),"",VLOOKUP(GB$1,'Tactic Recode'!$A$1:$B$547,2,FALSE))</f>
        <v/>
      </c>
      <c r="GC81" t="str">
        <f>IF(ISERROR(MATCH(GC$1,'CSC Mitre'!CB$1:CB$220,0)),"",VLOOKUP(GC$1,'Tactic Recode'!$A$1:$B$547,2,FALSE))</f>
        <v/>
      </c>
      <c r="GD81" t="str">
        <f>IF(ISERROR(MATCH(GD$1,'CSC Mitre'!CB$1:CB$220,0)),"",VLOOKUP(GD$1,'Tactic Recode'!$A$1:$B$547,2,FALSE))</f>
        <v/>
      </c>
      <c r="GE81" t="str">
        <f>IF(ISERROR(MATCH(GE$1,'CSC Mitre'!CB$1:CB$220,0)),"",VLOOKUP(GE$1,'Tactic Recode'!$A$1:$B$547,2,FALSE))</f>
        <v/>
      </c>
      <c r="GF81" t="str">
        <f>IF(ISERROR(MATCH(GF$1,'CSC Mitre'!CB$1:CB$220,0)),"",VLOOKUP(GF$1,'Tactic Recode'!$A$1:$B$547,2,FALSE))</f>
        <v/>
      </c>
      <c r="GG81" t="str">
        <f>IF(ISERROR(MATCH(GG$1,'CSC Mitre'!CB$1:CB$220,0)),"",VLOOKUP(GG$1,'Tactic Recode'!$A$1:$B$547,2,FALSE))</f>
        <v/>
      </c>
      <c r="GH81" t="str">
        <f>IF(ISERROR(MATCH(GH$1,'CSC Mitre'!CB$1:CB$220,0)),"",VLOOKUP(GH$1,'Tactic Recode'!$A$1:$B$547,2,FALSE))</f>
        <v/>
      </c>
      <c r="GI81" t="str">
        <f>IF(ISERROR(MATCH(GI$1,'CSC Mitre'!CB$1:CB$220,0)),"",VLOOKUP(GI$1,'Tactic Recode'!$A$1:$B$547,2,FALSE))</f>
        <v/>
      </c>
      <c r="GJ81" t="str">
        <f>IF(ISERROR(MATCH(GJ$1,'CSC Mitre'!CB$1:CB$220,0)),"",VLOOKUP(GJ$1,'Tactic Recode'!$A$1:$B$547,2,FALSE))</f>
        <v/>
      </c>
      <c r="GK81" t="str">
        <f>IF(ISERROR(MATCH(GK$1,'CSC Mitre'!CB$1:CB$220,0)),"",VLOOKUP(GK$1,'Tactic Recode'!$A$1:$B$547,2,FALSE))</f>
        <v/>
      </c>
      <c r="GL81" t="str">
        <f>IF(ISERROR(MATCH(GL$1,'CSC Mitre'!CB$1:CB$220,0)),"",VLOOKUP(GL$1,'Tactic Recode'!$A$1:$B$547,2,FALSE))</f>
        <v/>
      </c>
      <c r="GM81" t="str">
        <f>IF(ISERROR(MATCH(GM$1,'CSC Mitre'!CB$1:CB$220,0)),"",VLOOKUP(GM$1,'Tactic Recode'!$A$1:$B$547,2,FALSE))</f>
        <v/>
      </c>
      <c r="GN81" t="str">
        <f>IF(ISERROR(MATCH(GN$1,'CSC Mitre'!CB$1:CB$220,0)),"",VLOOKUP(GN$1,'Tactic Recode'!$A$1:$B$547,2,FALSE))</f>
        <v/>
      </c>
      <c r="GO81" t="str">
        <f>IF(ISERROR(MATCH(GO$1,'CSC Mitre'!CB$1:CB$220,0)),"",VLOOKUP(GO$1,'Tactic Recode'!$A$1:$B$547,2,FALSE))</f>
        <v/>
      </c>
      <c r="GP81" t="str">
        <f>IF(ISERROR(MATCH(GP$1,'CSC Mitre'!CB$1:CB$220,0)),"",VLOOKUP(GP$1,'Tactic Recode'!$A$1:$B$547,2,FALSE))</f>
        <v/>
      </c>
      <c r="GQ81" t="str">
        <f>IF(ISERROR(MATCH(GQ$1,'CSC Mitre'!CB$1:CB$220,0)),"",VLOOKUP(GQ$1,'Tactic Recode'!$A$1:$B$547,2,FALSE))</f>
        <v/>
      </c>
      <c r="GR81" t="str">
        <f>IF(ISERROR(MATCH(GR$1,'CSC Mitre'!CB$1:CB$220,0)),"",VLOOKUP(GR$1,'Tactic Recode'!$A$1:$B$547,2,FALSE))</f>
        <v/>
      </c>
      <c r="GS81" t="str">
        <f>IF(ISERROR(MATCH(GS$1,'CSC Mitre'!CB$1:CB$220,0)),"",VLOOKUP(GS$1,'Tactic Recode'!$A$1:$B$547,2,FALSE))</f>
        <v/>
      </c>
      <c r="GT81" t="str">
        <f>IF(ISERROR(MATCH(GT$1,'CSC Mitre'!CB$1:CB$220,0)),"",VLOOKUP(GT$1,'Tactic Recode'!$A$1:$B$547,2,FALSE))</f>
        <v/>
      </c>
      <c r="GU81" t="str">
        <f>IF(ISERROR(MATCH(GU$1,'CSC Mitre'!CB$1:CB$220,0)),"",VLOOKUP(GU$1,'Tactic Recode'!$A$1:$B$547,2,FALSE))</f>
        <v/>
      </c>
      <c r="GV81" t="str">
        <f>IF(ISERROR(MATCH(GV$1,'CSC Mitre'!CB$1:CB$220,0)),"",VLOOKUP(GV$1,'Tactic Recode'!$A$1:$B$547,2,FALSE))</f>
        <v/>
      </c>
      <c r="GW81" t="str">
        <f>IF(ISERROR(MATCH(GW$1,'CSC Mitre'!CB$1:CB$220,0)),"",VLOOKUP(GW$1,'Tactic Recode'!$A$1:$B$547,2,FALSE))</f>
        <v/>
      </c>
      <c r="GX81" t="str">
        <f>IF(ISERROR(MATCH(GX$1,'CSC Mitre'!CB$1:CB$220,0)),"",VLOOKUP(GX$1,'Tactic Recode'!$A$1:$B$547,2,FALSE))</f>
        <v/>
      </c>
      <c r="GY81" t="str">
        <f>IF(ISERROR(MATCH(GY$1,'CSC Mitre'!CB$1:CB$220,0)),"",VLOOKUP(GY$1,'Tactic Recode'!$A$1:$B$547,2,FALSE))</f>
        <v/>
      </c>
      <c r="GZ81" t="str">
        <f>IF(ISERROR(MATCH(GZ$1,'CSC Mitre'!CB$1:CB$220,0)),"",VLOOKUP(GZ$1,'Tactic Recode'!$A$1:$B$547,2,FALSE))</f>
        <v/>
      </c>
      <c r="HA81" t="str">
        <f>IF(ISERROR(MATCH(HA$1,'CSC Mitre'!CB$1:CB$220,0)),"",VLOOKUP(HA$1,'Tactic Recode'!$A$1:$B$547,2,FALSE))</f>
        <v/>
      </c>
      <c r="HB81" t="str">
        <f>IF(ISERROR(MATCH(HB$1,'CSC Mitre'!CB$1:CB$220,0)),"",VLOOKUP(HB$1,'Tactic Recode'!$A$1:$B$547,2,FALSE))</f>
        <v/>
      </c>
      <c r="HC81" t="str">
        <f>IF(ISERROR(MATCH(HC$1,'CSC Mitre'!CB$1:CB$220,0)),"",VLOOKUP(HC$1,'Tactic Recode'!$A$1:$B$547,2,FALSE))</f>
        <v/>
      </c>
      <c r="HD81" t="str">
        <f>IF(ISERROR(MATCH(HD$1,'CSC Mitre'!CB$1:CB$220,0)),"",VLOOKUP(HD$1,'Tactic Recode'!$A$1:$B$547,2,FALSE))</f>
        <v/>
      </c>
      <c r="HE81" t="str">
        <f>IF(ISERROR(MATCH(HE$1,'CSC Mitre'!CB$1:CB$220,0)),"",VLOOKUP(HE$1,'Tactic Recode'!$A$1:$B$547,2,FALSE))</f>
        <v/>
      </c>
      <c r="HF81" t="str">
        <f>IF(ISERROR(MATCH(HF$1,'CSC Mitre'!CB$1:CB$220,0)),"",VLOOKUP(HF$1,'Tactic Recode'!$A$1:$B$547,2,FALSE))</f>
        <v/>
      </c>
      <c r="HG81" t="str">
        <f>IF(ISERROR(MATCH(HG$1,'CSC Mitre'!CB$1:CB$220,0)),"",VLOOKUP(HG$1,'Tactic Recode'!$A$1:$B$547,2,FALSE))</f>
        <v/>
      </c>
      <c r="HH81" t="str">
        <f>IF(ISERROR(MATCH(HH$1,'CSC Mitre'!CB$1:CB$220,0)),"",VLOOKUP(HH$1,'Tactic Recode'!$A$1:$B$547,2,FALSE))</f>
        <v/>
      </c>
      <c r="HI81" t="str">
        <f>IF(ISERROR(MATCH(HI$1,'CSC Mitre'!CB$1:CB$220,0)),"",VLOOKUP(HI$1,'Tactic Recode'!$A$1:$B$547,2,FALSE))</f>
        <v/>
      </c>
      <c r="HJ81" t="str">
        <f>IF(ISERROR(MATCH(HJ$1,'CSC Mitre'!CB$1:CB$220,0)),"",VLOOKUP(HJ$1,'Tactic Recode'!$A$1:$B$547,2,FALSE))</f>
        <v/>
      </c>
      <c r="HK81" t="str">
        <f>IF(ISERROR(MATCH(HK$1,'CSC Mitre'!CB$1:CB$220,0)),"",VLOOKUP(HK$1,'Tactic Recode'!$A$1:$B$547,2,FALSE))</f>
        <v/>
      </c>
      <c r="HL81" t="str">
        <f>IF(ISERROR(MATCH(HL$1,'CSC Mitre'!CB$1:CB$220,0)),"",VLOOKUP(HL$1,'Tactic Recode'!$A$1:$B$547,2,FALSE))</f>
        <v/>
      </c>
      <c r="HM81" t="str">
        <f>IF(ISERROR(MATCH(HM$1,'CSC Mitre'!CB$1:CB$220,0)),"",VLOOKUP(HM$1,'Tactic Recode'!$A$1:$B$547,2,FALSE))</f>
        <v/>
      </c>
      <c r="HN81" t="str">
        <f>IF(ISERROR(MATCH(HN$1,'CSC Mitre'!CB$1:CB$220,0)),"",VLOOKUP(HN$1,'Tactic Recode'!$A$1:$B$547,2,FALSE))</f>
        <v/>
      </c>
      <c r="HO81" t="str">
        <f>IF(ISERROR(MATCH(HO$1,'CSC Mitre'!CB$1:CB$220,0)),"",VLOOKUP(HO$1,'Tactic Recode'!$A$1:$B$547,2,FALSE))</f>
        <v/>
      </c>
      <c r="HP81" t="str">
        <f>IF(ISERROR(MATCH(HP$1,'CSC Mitre'!CB$1:CB$220,0)),"",VLOOKUP(HP$1,'Tactic Recode'!$A$1:$B$547,2,FALSE))</f>
        <v/>
      </c>
      <c r="HQ81" t="str">
        <f>IF(ISERROR(MATCH(HQ$1,'CSC Mitre'!CB$1:CB$220,0)),"",VLOOKUP(HQ$1,'Tactic Recode'!$A$1:$B$547,2,FALSE))</f>
        <v/>
      </c>
      <c r="HR81" t="str">
        <f>IF(ISERROR(MATCH(HR$1,'CSC Mitre'!CB$1:CB$220,0)),"",VLOOKUP(HR$1,'Tactic Recode'!$A$1:$B$547,2,FALSE))</f>
        <v/>
      </c>
      <c r="HS81" t="str">
        <f>IF(ISERROR(MATCH(HS$1,'CSC Mitre'!CB$1:CB$220,0)),"",VLOOKUP(HS$1,'Tactic Recode'!$A$1:$B$547,2,FALSE))</f>
        <v/>
      </c>
      <c r="HT81" t="str">
        <f>IF(ISERROR(MATCH(HT$1,'CSC Mitre'!CB$1:CB$220,0)),"",VLOOKUP(HT$1,'Tactic Recode'!$A$1:$B$547,2,FALSE))</f>
        <v/>
      </c>
      <c r="HU81" t="str">
        <f>IF(ISERROR(MATCH(HU$1,'CSC Mitre'!CB$1:CB$220,0)),"",VLOOKUP(HU$1,'Tactic Recode'!$A$1:$B$547,2,FALSE))</f>
        <v/>
      </c>
      <c r="HV81" t="str">
        <f>IF(ISERROR(MATCH(HV$1,'CSC Mitre'!CB$1:CB$220,0)),"",VLOOKUP(HV$1,'Tactic Recode'!$A$1:$B$547,2,FALSE))</f>
        <v/>
      </c>
      <c r="HW81" t="str">
        <f>IF(ISERROR(MATCH(HW$1,'CSC Mitre'!CB$1:CB$220,0)),"",VLOOKUP(HW$1,'Tactic Recode'!$A$1:$B$547,2,FALSE))</f>
        <v/>
      </c>
      <c r="HX81" t="str">
        <f>IF(ISERROR(MATCH(HX$1,'CSC Mitre'!CB$1:CB$220,0)),"",VLOOKUP(HX$1,'Tactic Recode'!$A$1:$B$547,2,FALSE))</f>
        <v/>
      </c>
      <c r="HY81" t="str">
        <f>IF(ISERROR(MATCH(HY$1,'CSC Mitre'!CB$1:CB$220,0)),"",VLOOKUP(HY$1,'Tactic Recode'!$A$1:$B$547,2,FALSE))</f>
        <v/>
      </c>
      <c r="HZ81" t="str">
        <f>IF(ISERROR(MATCH(HZ$1,'CSC Mitre'!CB$1:CB$220,0)),"",VLOOKUP(HZ$1,'Tactic Recode'!$A$1:$B$547,2,FALSE))</f>
        <v/>
      </c>
      <c r="IA81" t="str">
        <f>IF(ISERROR(MATCH(IA$1,'CSC Mitre'!CB$1:CB$220,0)),"",VLOOKUP(IA$1,'Tactic Recode'!$A$1:$B$547,2,FALSE))</f>
        <v/>
      </c>
      <c r="IB81" t="str">
        <f>IF(ISERROR(MATCH(IB$1,'CSC Mitre'!CB$1:CB$220,0)),"",VLOOKUP(IB$1,'Tactic Recode'!$A$1:$B$547,2,FALSE))</f>
        <v/>
      </c>
      <c r="IC81" t="str">
        <f>IF(ISERROR(MATCH(IC$1,'CSC Mitre'!CB$1:CB$220,0)),"",VLOOKUP(IC$1,'Tactic Recode'!$A$1:$B$547,2,FALSE))</f>
        <v/>
      </c>
      <c r="ID81" t="str">
        <f>IF(ISERROR(MATCH(ID$1,'CSC Mitre'!CB$1:CB$220,0)),"",VLOOKUP(ID$1,'Tactic Recode'!$A$1:$B$547,2,FALSE))</f>
        <v/>
      </c>
      <c r="IE81" t="str">
        <f>IF(ISERROR(MATCH(IE$1,'CSC Mitre'!CB$1:CB$220,0)),"",VLOOKUP(IE$1,'Tactic Recode'!$A$1:$B$547,2,FALSE))</f>
        <v/>
      </c>
      <c r="IF81" t="str">
        <f>IF(ISERROR(MATCH(IF$1,'CSC Mitre'!CB$1:CB$220,0)),"",VLOOKUP(IF$1,'Tactic Recode'!$A$1:$B$547,2,FALSE))</f>
        <v/>
      </c>
      <c r="IG81" t="str">
        <f>IF(ISERROR(MATCH(IG$1,'CSC Mitre'!CB$1:CB$220,0)),"",VLOOKUP(IG$1,'Tactic Recode'!$A$1:$B$547,2,FALSE))</f>
        <v/>
      </c>
      <c r="IH81" t="str">
        <f>IF(ISERROR(MATCH(IH$1,'CSC Mitre'!CB$1:CB$220,0)),"",VLOOKUP(IH$1,'Tactic Recode'!$A$1:$B$547,2,FALSE))</f>
        <v/>
      </c>
      <c r="II81" t="str">
        <f>IF(ISERROR(MATCH(II$1,'CSC Mitre'!CB$1:CB$220,0)),"",VLOOKUP(II$1,'Tactic Recode'!$A$1:$B$547,2,FALSE))</f>
        <v/>
      </c>
      <c r="IJ81" t="str">
        <f>IF(ISERROR(MATCH(IJ$1,'CSC Mitre'!CB$1:CB$220,0)),"",VLOOKUP(IJ$1,'Tactic Recode'!$A$1:$B$547,2,FALSE))</f>
        <v/>
      </c>
      <c r="IK81" t="str">
        <f>IF(ISERROR(MATCH(IK$1,'CSC Mitre'!CB$1:CB$220,0)),"",VLOOKUP(IK$1,'Tactic Recode'!$A$1:$B$547,2,FALSE))</f>
        <v/>
      </c>
      <c r="IL81" t="str">
        <f>IF(ISERROR(MATCH(IL$1,'CSC Mitre'!CB$1:CB$220,0)),"",VLOOKUP(IL$1,'Tactic Recode'!$A$1:$B$547,2,FALSE))</f>
        <v/>
      </c>
      <c r="IM81" t="str">
        <f>IF(ISERROR(MATCH(IM$1,'CSC Mitre'!CB$1:CB$220,0)),"",VLOOKUP(IM$1,'Tactic Recode'!$A$1:$B$547,2,FALSE))</f>
        <v/>
      </c>
      <c r="IN81" t="str">
        <f>IF(ISERROR(MATCH(IN$1,'CSC Mitre'!CB$1:CB$220,0)),"",VLOOKUP(IN$1,'Tactic Recode'!$A$1:$B$547,2,FALSE))</f>
        <v/>
      </c>
      <c r="IO81" t="str">
        <f>IF(ISERROR(MATCH(IO$1,'CSC Mitre'!CB$1:CB$220,0)),"",VLOOKUP(IO$1,'Tactic Recode'!$A$1:$B$547,2,FALSE))</f>
        <v/>
      </c>
      <c r="IP81" t="str">
        <f>IF(ISERROR(MATCH(IP$1,'CSC Mitre'!CB$1:CB$220,0)),"",VLOOKUP(IP$1,'Tactic Recode'!$A$1:$B$547,2,FALSE))</f>
        <v/>
      </c>
      <c r="IQ81" t="str">
        <f>IF(ISERROR(MATCH(IQ$1,'CSC Mitre'!CB$1:CB$220,0)),"",VLOOKUP(IQ$1,'Tactic Recode'!$A$1:$B$547,2,FALSE))</f>
        <v/>
      </c>
      <c r="IR81" t="str">
        <f>IF(ISERROR(MATCH(IR$1,'CSC Mitre'!CB$1:CB$220,0)),"",VLOOKUP(IR$1,'Tactic Recode'!$A$1:$B$547,2,FALSE))</f>
        <v/>
      </c>
      <c r="IS81" t="str">
        <f>IF(ISERROR(MATCH(IS$1,'CSC Mitre'!CB$1:CB$220,0)),"",VLOOKUP(IS$1,'Tactic Recode'!$A$1:$B$547,2,FALSE))</f>
        <v/>
      </c>
      <c r="IT81" t="str">
        <f>IF(ISERROR(MATCH(IT$1,'CSC Mitre'!CB$1:CB$220,0)),"",VLOOKUP(IT$1,'Tactic Recode'!$A$1:$B$547,2,FALSE))</f>
        <v/>
      </c>
      <c r="IU81" t="str">
        <f>IF(ISERROR(MATCH(IU$1,'CSC Mitre'!CB$1:CB$220,0)),"",VLOOKUP(IU$1,'Tactic Recode'!$A$1:$B$547,2,FALSE))</f>
        <v/>
      </c>
      <c r="IV81" t="str">
        <f>IF(ISERROR(MATCH(IV$1,'CSC Mitre'!CB$1:CB$220,0)),"",VLOOKUP(IV$1,'Tactic Recode'!$A$1:$B$547,2,FALSE))</f>
        <v/>
      </c>
      <c r="IW81" t="str">
        <f>IF(ISERROR(MATCH(IW$1,'CSC Mitre'!CB$1:CB$220,0)),"",VLOOKUP(IW$1,'Tactic Recode'!$A$1:$B$547,2,FALSE))</f>
        <v/>
      </c>
      <c r="IX81" t="str">
        <f>IF(ISERROR(MATCH(IX$1,'CSC Mitre'!CB$1:CB$220,0)),"",VLOOKUP(IX$1,'Tactic Recode'!$A$1:$B$547,2,FALSE))</f>
        <v/>
      </c>
      <c r="IY81" t="str">
        <f>IF(ISERROR(MATCH(IY$1,'CSC Mitre'!CB$1:CB$220,0)),"",VLOOKUP(IY$1,'Tactic Recode'!$A$1:$B$547,2,FALSE))</f>
        <v/>
      </c>
      <c r="IZ81" t="str">
        <f>IF(ISERROR(MATCH(IZ$1,'CSC Mitre'!CB$1:CB$220,0)),"",VLOOKUP(IZ$1,'Tactic Recode'!$A$1:$B$547,2,FALSE))</f>
        <v/>
      </c>
      <c r="JA81" t="str">
        <f>IF(ISERROR(MATCH(JA$1,'CSC Mitre'!CB$1:CB$220,0)),"",VLOOKUP(JA$1,'Tactic Recode'!$A$1:$B$547,2,FALSE))</f>
        <v/>
      </c>
      <c r="JB81" t="str">
        <f>IF(ISERROR(MATCH(JB$1,'CSC Mitre'!CB$1:CB$220,0)),"",VLOOKUP(JB$1,'Tactic Recode'!$A$1:$B$547,2,FALSE))</f>
        <v/>
      </c>
      <c r="JC81" t="str">
        <f>IF(ISERROR(MATCH(JC$1,'CSC Mitre'!CB$1:CB$220,0)),"",VLOOKUP(JC$1,'Tactic Recode'!$A$1:$B$547,2,FALSE))</f>
        <v/>
      </c>
      <c r="JD81" t="str">
        <f>IF(ISERROR(MATCH(JD$1,'CSC Mitre'!CB$1:CB$220,0)),"",VLOOKUP(JD$1,'Tactic Recode'!$A$1:$B$547,2,FALSE))</f>
        <v/>
      </c>
      <c r="JE81" t="str">
        <f>IF(ISERROR(MATCH(JE$1,'CSC Mitre'!CB$1:CB$220,0)),"",VLOOKUP(JE$1,'Tactic Recode'!$A$1:$B$547,2,FALSE))</f>
        <v/>
      </c>
      <c r="JF81" t="str">
        <f>IF(ISERROR(MATCH(JF$1,'CSC Mitre'!CB$1:CB$220,0)),"",VLOOKUP(JF$1,'Tactic Recode'!$A$1:$B$547,2,FALSE))</f>
        <v/>
      </c>
      <c r="JG81" t="str">
        <f>IF(ISERROR(MATCH(JG$1,'CSC Mitre'!CB$1:CB$220,0)),"",VLOOKUP(JG$1,'Tactic Recode'!$A$1:$B$547,2,FALSE))</f>
        <v/>
      </c>
      <c r="JH81" t="str">
        <f>IF(ISERROR(MATCH(JH$1,'CSC Mitre'!CB$1:CB$220,0)),"",VLOOKUP(JH$1,'Tactic Recode'!$A$1:$B$547,2,FALSE))</f>
        <v/>
      </c>
      <c r="JI81" t="str">
        <f>IF(ISERROR(MATCH(JI$1,'CSC Mitre'!CB$1:CB$220,0)),"",VLOOKUP(JI$1,'Tactic Recode'!$A$1:$B$547,2,FALSE))</f>
        <v/>
      </c>
      <c r="JJ81" t="str">
        <f>IF(ISERROR(MATCH(JJ$1,'CSC Mitre'!CB$1:CB$220,0)),"",VLOOKUP(JJ$1,'Tactic Recode'!$A$1:$B$547,2,FALSE))</f>
        <v/>
      </c>
      <c r="JK81" t="str">
        <f>IF(ISERROR(MATCH(JK$1,'CSC Mitre'!CB$1:CB$220,0)),"",VLOOKUP(JK$1,'Tactic Recode'!$A$1:$B$547,2,FALSE))</f>
        <v/>
      </c>
      <c r="JL81" t="str">
        <f>IF(ISERROR(MATCH(JL$1,'CSC Mitre'!CB$1:CB$220,0)),"",VLOOKUP(JL$1,'Tactic Recode'!$A$1:$B$547,2,FALSE))</f>
        <v/>
      </c>
      <c r="JM81" t="str">
        <f>IF(ISERROR(MATCH(JM$1,'CSC Mitre'!CB$1:CB$220,0)),"",VLOOKUP(JM$1,'Tactic Recode'!$A$1:$B$547,2,FALSE))</f>
        <v/>
      </c>
      <c r="JN81" t="str">
        <f>IF(ISERROR(MATCH(JN$1,'CSC Mitre'!CB$1:CB$220,0)),"",VLOOKUP(JN$1,'Tactic Recode'!$A$1:$B$547,2,FALSE))</f>
        <v/>
      </c>
      <c r="JO81" t="str">
        <f>IF(ISERROR(MATCH(JO$1,'CSC Mitre'!CB$1:CB$220,0)),"",VLOOKUP(JO$1,'Tactic Recode'!$A$1:$B$547,2,FALSE))</f>
        <v/>
      </c>
      <c r="JP81" t="str">
        <f>IF(ISERROR(MATCH(JP$1,'CSC Mitre'!CB$1:CB$220,0)),"",VLOOKUP(JP$1,'Tactic Recode'!$A$1:$B$547,2,FALSE))</f>
        <v/>
      </c>
      <c r="JQ81" t="str">
        <f>IF(ISERROR(MATCH(JQ$1,'CSC Mitre'!CB$1:CB$220,0)),"",VLOOKUP(JQ$1,'Tactic Recode'!$A$1:$B$547,2,FALSE))</f>
        <v/>
      </c>
      <c r="JR81" t="str">
        <f>IF(ISERROR(MATCH(JR$1,'CSC Mitre'!CB$1:CB$220,0)),"",VLOOKUP(JR$1,'Tactic Recode'!$A$1:$B$547,2,FALSE))</f>
        <v/>
      </c>
      <c r="JS81" t="str">
        <f>IF(ISERROR(MATCH(JS$1,'CSC Mitre'!CB$1:CB$220,0)),"",VLOOKUP(JS$1,'Tactic Recode'!$A$1:$B$547,2,FALSE))</f>
        <v/>
      </c>
      <c r="JT81" t="str">
        <f>IF(ISERROR(MATCH(JT$1,'CSC Mitre'!CB$1:CB$220,0)),"",VLOOKUP(JT$1,'Tactic Recode'!$A$1:$B$547,2,FALSE))</f>
        <v/>
      </c>
      <c r="JU81" t="str">
        <f>IF(ISERROR(MATCH(JU$1,'CSC Mitre'!CB$1:CB$220,0)),"",VLOOKUP(JU$1,'Tactic Recode'!$A$1:$B$547,2,FALSE))</f>
        <v/>
      </c>
      <c r="JV81" t="str">
        <f>IF(ISERROR(MATCH(JV$1,'CSC Mitre'!CB$1:CB$220,0)),"",VLOOKUP(JV$1,'Tactic Recode'!$A$1:$B$547,2,FALSE))</f>
        <v/>
      </c>
      <c r="JW81" t="str">
        <f>IF(ISERROR(MATCH(JW$1,'CSC Mitre'!CB$1:CB$220,0)),"",VLOOKUP(JW$1,'Tactic Recode'!$A$1:$B$547,2,FALSE))</f>
        <v/>
      </c>
      <c r="JX81" t="str">
        <f>IF(ISERROR(MATCH(JX$1,'CSC Mitre'!CB$1:CB$220,0)),"",VLOOKUP(JX$1,'Tactic Recode'!$A$1:$B$547,2,FALSE))</f>
        <v/>
      </c>
      <c r="JY81" t="str">
        <f>IF(ISERROR(MATCH(JY$1,'CSC Mitre'!CB$1:CB$220,0)),"",VLOOKUP(JY$1,'Tactic Recode'!$A$1:$B$547,2,FALSE))</f>
        <v/>
      </c>
      <c r="JZ81" t="str">
        <f>IF(ISERROR(MATCH(JZ$1,'CSC Mitre'!CB$1:CB$220,0)),"",VLOOKUP(JZ$1,'Tactic Recode'!$A$1:$B$547,2,FALSE))</f>
        <v/>
      </c>
      <c r="KA81" t="str">
        <f>IF(ISERROR(MATCH(KA$1,'CSC Mitre'!CB$1:CB$220,0)),"",VLOOKUP(KA$1,'Tactic Recode'!$A$1:$B$547,2,FALSE))</f>
        <v/>
      </c>
      <c r="KB81" t="str">
        <f>IF(ISERROR(MATCH(KB$1,'CSC Mitre'!CB$1:CB$220,0)),"",VLOOKUP(KB$1,'Tactic Recode'!$A$1:$B$547,2,FALSE))</f>
        <v/>
      </c>
      <c r="KC81" t="str">
        <f>IF(ISERROR(MATCH(KC$1,'CSC Mitre'!CB$1:CB$220,0)),"",VLOOKUP(KC$1,'Tactic Recode'!$A$1:$B$547,2,FALSE))</f>
        <v/>
      </c>
      <c r="KD81" t="str">
        <f>IF(ISERROR(MATCH(KD$1,'CSC Mitre'!CB$1:CB$220,0)),"",VLOOKUP(KD$1,'Tactic Recode'!$A$1:$B$547,2,FALSE))</f>
        <v/>
      </c>
      <c r="KE81" t="str">
        <f>IF(ISERROR(MATCH(KE$1,'CSC Mitre'!CB$1:CB$220,0)),"",VLOOKUP(KE$1,'Tactic Recode'!$A$1:$B$547,2,FALSE))</f>
        <v/>
      </c>
      <c r="KF81" t="str">
        <f>IF(ISERROR(MATCH(KF$1,'CSC Mitre'!CB$1:CB$220,0)),"",VLOOKUP(KF$1,'Tactic Recode'!$A$1:$B$547,2,FALSE))</f>
        <v/>
      </c>
      <c r="KG81" t="str">
        <f>IF(ISERROR(MATCH(KG$1,'CSC Mitre'!CB$1:CB$220,0)),"",VLOOKUP(KG$1,'Tactic Recode'!$A$1:$B$547,2,FALSE))</f>
        <v/>
      </c>
      <c r="KH81" t="str">
        <f>IF(ISERROR(MATCH(KH$1,'CSC Mitre'!CB$1:CB$220,0)),"",VLOOKUP(KH$1,'Tactic Recode'!$A$1:$B$547,2,FALSE))</f>
        <v/>
      </c>
      <c r="KI81" t="str">
        <f>IF(ISERROR(MATCH(KI$1,'CSC Mitre'!CB$1:CB$220,0)),"",VLOOKUP(KI$1,'Tactic Recode'!$A$1:$B$547,2,FALSE))</f>
        <v/>
      </c>
      <c r="KJ81" t="str">
        <f>IF(ISERROR(MATCH(KJ$1,'CSC Mitre'!CB$1:CB$220,0)),"",VLOOKUP(KJ$1,'Tactic Recode'!$A$1:$B$547,2,FALSE))</f>
        <v/>
      </c>
      <c r="KK81" t="str">
        <f>IF(ISERROR(MATCH(KK$1,'CSC Mitre'!CB$1:CB$220,0)),"",VLOOKUP(KK$1,'Tactic Recode'!$A$1:$B$547,2,FALSE))</f>
        <v/>
      </c>
      <c r="KL81" t="str">
        <f>IF(ISERROR(MATCH(KL$1,'CSC Mitre'!CB$1:CB$220,0)),"",VLOOKUP(KL$1,'Tactic Recode'!$A$1:$B$547,2,FALSE))</f>
        <v/>
      </c>
      <c r="KM81" t="str">
        <f>IF(ISERROR(MATCH(KM$1,'CSC Mitre'!CB$1:CB$220,0)),"",VLOOKUP(KM$1,'Tactic Recode'!$A$1:$B$547,2,FALSE))</f>
        <v/>
      </c>
      <c r="KN81" t="str">
        <f>IF(ISERROR(MATCH(KN$1,'CSC Mitre'!CB$1:CB$220,0)),"",VLOOKUP(KN$1,'Tactic Recode'!$A$1:$B$547,2,FALSE))</f>
        <v/>
      </c>
      <c r="KO81" t="str">
        <f>IF(ISERROR(MATCH(KO$1,'CSC Mitre'!CB$1:CB$220,0)),"",VLOOKUP(KO$1,'Tactic Recode'!$A$1:$B$547,2,FALSE))</f>
        <v/>
      </c>
      <c r="KP81" t="str">
        <f>IF(ISERROR(MATCH(KP$1,'CSC Mitre'!CB$1:CB$220,0)),"",VLOOKUP(KP$1,'Tactic Recode'!$A$1:$B$547,2,FALSE))</f>
        <v/>
      </c>
      <c r="KQ81" t="str">
        <f>IF(ISERROR(MATCH(KQ$1,'CSC Mitre'!CB$1:CB$220,0)),"",VLOOKUP(KQ$1,'Tactic Recode'!$A$1:$B$547,2,FALSE))</f>
        <v/>
      </c>
      <c r="KR81" t="str">
        <f>IF(ISERROR(MATCH(KR$1,'CSC Mitre'!CB$1:CB$220,0)),"",VLOOKUP(KR$1,'Tactic Recode'!$A$1:$B$547,2,FALSE))</f>
        <v/>
      </c>
      <c r="KS81" t="str">
        <f>IF(ISERROR(MATCH(KS$1,'CSC Mitre'!CB$1:CB$220,0)),"",VLOOKUP(KS$1,'Tactic Recode'!$A$1:$B$547,2,FALSE))</f>
        <v/>
      </c>
      <c r="KT81" t="str">
        <f>IF(ISERROR(MATCH(KT$1,'CSC Mitre'!CB$1:CB$220,0)),"",VLOOKUP(KT$1,'Tactic Recode'!$A$1:$B$547,2,FALSE))</f>
        <v/>
      </c>
      <c r="KU81" t="str">
        <f>IF(ISERROR(MATCH(KU$1,'CSC Mitre'!CB$1:CB$220,0)),"",VLOOKUP(KU$1,'Tactic Recode'!$A$1:$B$547,2,FALSE))</f>
        <v/>
      </c>
      <c r="KV81" t="str">
        <f>IF(ISERROR(MATCH(KV$1,'CSC Mitre'!CB$1:CB$220,0)),"",VLOOKUP(KV$1,'Tactic Recode'!$A$1:$B$547,2,FALSE))</f>
        <v/>
      </c>
      <c r="KW81" t="str">
        <f>IF(ISERROR(MATCH(KW$1,'CSC Mitre'!CB$1:CB$220,0)),"",VLOOKUP(KW$1,'Tactic Recode'!$A$1:$B$547,2,FALSE))</f>
        <v/>
      </c>
      <c r="KX81" t="str">
        <f>IF(ISERROR(MATCH(KX$1,'CSC Mitre'!CB$1:CB$220,0)),"",VLOOKUP(KX$1,'Tactic Recode'!$A$1:$B$547,2,FALSE))</f>
        <v/>
      </c>
      <c r="KY81" t="str">
        <f>IF(ISERROR(MATCH(KY$1,'CSC Mitre'!CB$1:CB$220,0)),"",VLOOKUP(KY$1,'Tactic Recode'!$A$1:$B$547,2,FALSE))</f>
        <v/>
      </c>
      <c r="KZ81" t="str">
        <f>IF(ISERROR(MATCH(KZ$1,'CSC Mitre'!CB$1:CB$220,0)),"",VLOOKUP(KZ$1,'Tactic Recode'!$A$1:$B$547,2,FALSE))</f>
        <v/>
      </c>
      <c r="LA81" t="str">
        <f>IF(ISERROR(MATCH(LA$1,'CSC Mitre'!CB$1:CB$220,0)),"",VLOOKUP(LA$1,'Tactic Recode'!$A$1:$B$547,2,FALSE))</f>
        <v/>
      </c>
      <c r="LB81" t="str">
        <f>IF(ISERROR(MATCH(LB$1,'CSC Mitre'!CB$1:CB$220,0)),"",VLOOKUP(LB$1,'Tactic Recode'!$A$1:$B$547,2,FALSE))</f>
        <v/>
      </c>
      <c r="LC81" t="str">
        <f>IF(ISERROR(MATCH(LC$1,'CSC Mitre'!CB$1:CB$220,0)),"",VLOOKUP(LC$1,'Tactic Recode'!$A$1:$B$547,2,FALSE))</f>
        <v/>
      </c>
      <c r="LD81" t="str">
        <f>IF(ISERROR(MATCH(LD$1,'CSC Mitre'!CB$1:CB$220,0)),"",VLOOKUP(LD$1,'Tactic Recode'!$A$1:$B$547,2,FALSE))</f>
        <v/>
      </c>
      <c r="LE81" t="str">
        <f>IF(ISERROR(MATCH(LE$1,'CSC Mitre'!CB$1:CB$220,0)),"",VLOOKUP(LE$1,'Tactic Recode'!$A$1:$B$547,2,FALSE))</f>
        <v/>
      </c>
      <c r="LF81" t="str">
        <f>IF(ISERROR(MATCH(LF$1,'CSC Mitre'!CB$1:CB$220,0)),"",VLOOKUP(LF$1,'Tactic Recode'!$A$1:$B$547,2,FALSE))</f>
        <v/>
      </c>
      <c r="LG81" t="str">
        <f>IF(ISERROR(MATCH(LG$1,'CSC Mitre'!CB$1:CB$220,0)),"",VLOOKUP(LG$1,'Tactic Recode'!$A$1:$B$547,2,FALSE))</f>
        <v/>
      </c>
      <c r="LH81" t="str">
        <f>IF(ISERROR(MATCH(LH$1,'CSC Mitre'!CB$1:CB$220,0)),"",VLOOKUP(LH$1,'Tactic Recode'!$A$1:$B$547,2,FALSE))</f>
        <v/>
      </c>
      <c r="LI81" t="str">
        <f>IF(ISERROR(MATCH(LI$1,'CSC Mitre'!CB$1:CB$220,0)),"",VLOOKUP(LI$1,'Tactic Recode'!$A$1:$B$547,2,FALSE))</f>
        <v/>
      </c>
      <c r="LJ81" t="str">
        <f>IF(ISERROR(MATCH(LJ$1,'CSC Mitre'!CB$1:CB$220,0)),"",VLOOKUP(LJ$1,'Tactic Recode'!$A$1:$B$547,2,FALSE))</f>
        <v/>
      </c>
      <c r="LK81" t="str">
        <f>IF(ISERROR(MATCH(LK$1,'CSC Mitre'!CB$1:CB$220,0)),"",VLOOKUP(LK$1,'Tactic Recode'!$A$1:$B$547,2,FALSE))</f>
        <v/>
      </c>
      <c r="LL81" t="str">
        <f>IF(ISERROR(MATCH(LL$1,'CSC Mitre'!CB$1:CB$220,0)),"",VLOOKUP(LL$1,'Tactic Recode'!$A$1:$B$547,2,FALSE))</f>
        <v/>
      </c>
      <c r="LM81" t="str">
        <f>IF(ISERROR(MATCH(LM$1,'CSC Mitre'!CB$1:CB$220,0)),"",VLOOKUP(LM$1,'Tactic Recode'!$A$1:$B$547,2,FALSE))</f>
        <v/>
      </c>
      <c r="LN81" t="str">
        <f>IF(ISERROR(MATCH(LN$1,'CSC Mitre'!CB$1:CB$220,0)),"",VLOOKUP(LN$1,'Tactic Recode'!$A$1:$B$547,2,FALSE))</f>
        <v/>
      </c>
      <c r="LO81" t="str">
        <f>IF(ISERROR(MATCH(LO$1,'CSC Mitre'!CB$1:CB$220,0)),"",VLOOKUP(LO$1,'Tactic Recode'!$A$1:$B$547,2,FALSE))</f>
        <v/>
      </c>
      <c r="LP81" t="str">
        <f>IF(ISERROR(MATCH(LP$1,'CSC Mitre'!CB$1:CB$220,0)),"",VLOOKUP(LP$1,'Tactic Recode'!$A$1:$B$547,2,FALSE))</f>
        <v/>
      </c>
      <c r="LQ81" t="str">
        <f>IF(ISERROR(MATCH(LQ$1,'CSC Mitre'!CB$1:CB$220,0)),"",VLOOKUP(LQ$1,'Tactic Recode'!$A$1:$B$547,2,FALSE))</f>
        <v/>
      </c>
      <c r="LR81" t="str">
        <f>IF(ISERROR(MATCH(LR$1,'CSC Mitre'!CB$1:CB$220,0)),"",VLOOKUP(LR$1,'Tactic Recode'!$A$1:$B$547,2,FALSE))</f>
        <v/>
      </c>
      <c r="LS81" t="str">
        <f>IF(ISERROR(MATCH(LS$1,'CSC Mitre'!CB$1:CB$220,0)),"",VLOOKUP(LS$1,'Tactic Recode'!$A$1:$B$547,2,FALSE))</f>
        <v>Persistence, Privilage Escalation</v>
      </c>
      <c r="LT81" t="str">
        <f>IF(ISERROR(MATCH(LT$1,'CSC Mitre'!CB$1:CB$220,0)),"",VLOOKUP(LT$1,'Tactic Recode'!$A$1:$B$547,2,FALSE))</f>
        <v/>
      </c>
      <c r="LU81" t="str">
        <f>IF(ISERROR(MATCH(LU$1,'CSC Mitre'!CB$1:CB$220,0)),"",VLOOKUP(LU$1,'Tactic Recode'!$A$1:$B$547,2,FALSE))</f>
        <v/>
      </c>
      <c r="LV81" t="str">
        <f>IF(ISERROR(MATCH(LV$1,'CSC Mitre'!CB$1:CB$220,0)),"",VLOOKUP(LV$1,'Tactic Recode'!$A$1:$B$547,2,FALSE))</f>
        <v/>
      </c>
      <c r="LW81" t="str">
        <f>IF(ISERROR(MATCH(LW$1,'CSC Mitre'!CB$1:CB$220,0)),"",VLOOKUP(LW$1,'Tactic Recode'!$A$1:$B$547,2,FALSE))</f>
        <v/>
      </c>
      <c r="LX81" t="str">
        <f>IF(ISERROR(MATCH(LX$1,'CSC Mitre'!CB$1:CB$220,0)),"",VLOOKUP(LX$1,'Tactic Recode'!$A$1:$B$547,2,FALSE))</f>
        <v/>
      </c>
      <c r="LY81" t="str">
        <f>IF(ISERROR(MATCH(LY$1,'CSC Mitre'!CB$1:CB$220,0)),"",VLOOKUP(LY$1,'Tactic Recode'!$A$1:$B$547,2,FALSE))</f>
        <v/>
      </c>
      <c r="LZ81" t="str">
        <f>IF(ISERROR(MATCH(LZ$1,'CSC Mitre'!CB$1:CB$220,0)),"",VLOOKUP(LZ$1,'Tactic Recode'!$A$1:$B$547,2,FALSE))</f>
        <v/>
      </c>
      <c r="MA81" t="str">
        <f>IF(ISERROR(MATCH(MA$1,'CSC Mitre'!CB$1:CB$220,0)),"",VLOOKUP(MA$1,'Tactic Recode'!$A$1:$B$547,2,FALSE))</f>
        <v/>
      </c>
      <c r="MB81" t="str">
        <f>IF(ISERROR(MATCH(MB$1,'CSC Mitre'!CB$1:CB$220,0)),"",VLOOKUP(MB$1,'Tactic Recode'!$A$1:$B$547,2,FALSE))</f>
        <v/>
      </c>
      <c r="MC81" t="str">
        <f>IF(ISERROR(MATCH(MC$1,'CSC Mitre'!CB$1:CB$220,0)),"",VLOOKUP(MC$1,'Tactic Recode'!$A$1:$B$547,2,FALSE))</f>
        <v/>
      </c>
      <c r="MD81" t="str">
        <f>IF(ISERROR(MATCH(MD$1,'CSC Mitre'!CB$1:CB$220,0)),"",VLOOKUP(MD$1,'Tactic Recode'!$A$1:$B$547,2,FALSE))</f>
        <v/>
      </c>
      <c r="ME81" t="str">
        <f>IF(ISERROR(MATCH(ME$1,'CSC Mitre'!CB$1:CB$220,0)),"",VLOOKUP(ME$1,'Tactic Recode'!$A$1:$B$547,2,FALSE))</f>
        <v/>
      </c>
      <c r="MF81" t="str">
        <f>IF(ISERROR(MATCH(MF$1,'CSC Mitre'!CB$1:CB$220,0)),"",VLOOKUP(MF$1,'Tactic Recode'!$A$1:$B$547,2,FALSE))</f>
        <v/>
      </c>
      <c r="MG81" t="str">
        <f>IF(ISERROR(MATCH(MG$1,'CSC Mitre'!CB$1:CB$220,0)),"",VLOOKUP(MG$1,'Tactic Recode'!$A$1:$B$547,2,FALSE))</f>
        <v/>
      </c>
      <c r="MH81" t="str">
        <f>IF(ISERROR(MATCH(MH$1,'CSC Mitre'!CB$1:CB$220,0)),"",VLOOKUP(MH$1,'Tactic Recode'!$A$1:$B$547,2,FALSE))</f>
        <v/>
      </c>
      <c r="MI81" t="str">
        <f>IF(ISERROR(MATCH(MI$1,'CSC Mitre'!CB$1:CB$220,0)),"",VLOOKUP(MI$1,'Tactic Recode'!$A$1:$B$547,2,FALSE))</f>
        <v/>
      </c>
      <c r="MJ81" t="str">
        <f>IF(ISERROR(MATCH(MJ$1,'CSC Mitre'!CB$1:CB$220,0)),"",VLOOKUP(MJ$1,'Tactic Recode'!$A$1:$B$547,2,FALSE))</f>
        <v/>
      </c>
      <c r="MK81" t="str">
        <f>IF(ISERROR(MATCH(MK$1,'CSC Mitre'!CB$1:CB$220,0)),"",VLOOKUP(MK$1,'Tactic Recode'!$A$1:$B$547,2,FALSE))</f>
        <v/>
      </c>
      <c r="ML81" t="str">
        <f>IF(ISERROR(MATCH(ML$1,'CSC Mitre'!CB$1:CB$220,0)),"",VLOOKUP(ML$1,'Tactic Recode'!$A$1:$B$547,2,FALSE))</f>
        <v/>
      </c>
      <c r="MM81" t="str">
        <f>IF(ISERROR(MATCH(MM$1,'CSC Mitre'!CB$1:CB$220,0)),"",VLOOKUP(MM$1,'Tactic Recode'!$A$1:$B$547,2,FALSE))</f>
        <v/>
      </c>
      <c r="MN81" t="str">
        <f>IF(ISERROR(MATCH(MN$1,'CSC Mitre'!CB$1:CB$220,0)),"",VLOOKUP(MN$1,'Tactic Recode'!$A$1:$B$547,2,FALSE))</f>
        <v/>
      </c>
      <c r="MO81" t="str">
        <f>IF(ISERROR(MATCH(MO$1,'CSC Mitre'!CB$1:CB$220,0)),"",VLOOKUP(MO$1,'Tactic Recode'!$A$1:$B$547,2,FALSE))</f>
        <v/>
      </c>
      <c r="MP81" t="str">
        <f>IF(ISERROR(MATCH(MP$1,'CSC Mitre'!CB$1:CB$220,0)),"",VLOOKUP(MP$1,'Tactic Recode'!$A$1:$B$547,2,FALSE))</f>
        <v/>
      </c>
      <c r="MQ81" t="str">
        <f>IF(ISERROR(MATCH(MQ$1,'CSC Mitre'!CB$1:CB$220,0)),"",VLOOKUP(MQ$1,'Tactic Recode'!$A$1:$B$547,2,FALSE))</f>
        <v/>
      </c>
      <c r="MR81" t="str">
        <f>IF(ISERROR(MATCH(MR$1,'CSC Mitre'!CB$1:CB$220,0)),"",VLOOKUP(MR$1,'Tactic Recode'!$A$1:$B$547,2,FALSE))</f>
        <v/>
      </c>
      <c r="MS81" t="str">
        <f>IF(ISERROR(MATCH(MS$1,'CSC Mitre'!CB$1:CB$220,0)),"",VLOOKUP(MS$1,'Tactic Recode'!$A$1:$B$547,2,FALSE))</f>
        <v/>
      </c>
      <c r="MT81" t="str">
        <f>IF(ISERROR(MATCH(MT$1,'CSC Mitre'!CB$1:CB$220,0)),"",VLOOKUP(MT$1,'Tactic Recode'!$A$1:$B$547,2,FALSE))</f>
        <v/>
      </c>
      <c r="MU81" t="str">
        <f>IF(ISERROR(MATCH(MU$1,'CSC Mitre'!CB$1:CB$220,0)),"",VLOOKUP(MU$1,'Tactic Recode'!$A$1:$B$547,2,FALSE))</f>
        <v/>
      </c>
      <c r="MV81" t="str">
        <f>IF(ISERROR(MATCH(MV$1,'CSC Mitre'!CB$1:CB$220,0)),"",VLOOKUP(MV$1,'Tactic Recode'!$A$1:$B$547,2,FALSE))</f>
        <v/>
      </c>
      <c r="MW81" t="str">
        <f>IF(ISERROR(MATCH(MW$1,'CSC Mitre'!CB$1:CB$220,0)),"",VLOOKUP(MW$1,'Tactic Recode'!$A$1:$B$547,2,FALSE))</f>
        <v/>
      </c>
      <c r="MX81" t="str">
        <f>IF(ISERROR(MATCH(MX$1,'CSC Mitre'!CB$1:CB$220,0)),"",VLOOKUP(MX$1,'Tactic Recode'!$A$1:$B$547,2,FALSE))</f>
        <v/>
      </c>
      <c r="MY81" t="str">
        <f>IF(ISERROR(MATCH(MY$1,'CSC Mitre'!CB$1:CB$220,0)),"",VLOOKUP(MY$1,'Tactic Recode'!$A$1:$B$547,2,FALSE))</f>
        <v/>
      </c>
      <c r="MZ81" t="str">
        <f>IF(ISERROR(MATCH(MZ$1,'CSC Mitre'!CB$1:CB$220,0)),"",VLOOKUP(MZ$1,'Tactic Recode'!$A$1:$B$547,2,FALSE))</f>
        <v/>
      </c>
      <c r="NA81" t="str">
        <f>IF(ISERROR(MATCH(NA$1,'CSC Mitre'!CB$1:CB$220,0)),"",VLOOKUP(NA$1,'Tactic Recode'!$A$1:$B$547,2,FALSE))</f>
        <v/>
      </c>
      <c r="NB81" t="str">
        <f>IF(ISERROR(MATCH(NB$1,'CSC Mitre'!CB$1:CB$220,0)),"",VLOOKUP(NB$1,'Tactic Recode'!$A$1:$B$547,2,FALSE))</f>
        <v/>
      </c>
      <c r="NC81" t="str">
        <f>IF(ISERROR(MATCH(NC$1,'CSC Mitre'!CB$1:CB$220,0)),"",VLOOKUP(NC$1,'Tactic Recode'!$A$1:$B$547,2,FALSE))</f>
        <v/>
      </c>
      <c r="ND81" t="str">
        <f>IF(ISERROR(MATCH(ND$1,'CSC Mitre'!CB$1:CB$220,0)),"",VLOOKUP(ND$1,'Tactic Recode'!$A$1:$B$547,2,FALSE))</f>
        <v/>
      </c>
      <c r="NE81" t="str">
        <f>IF(ISERROR(MATCH(NE$1,'CSC Mitre'!CB$1:CB$220,0)),"",VLOOKUP(NE$1,'Tactic Recode'!$A$1:$B$547,2,FALSE))</f>
        <v/>
      </c>
      <c r="NF81" t="str">
        <f>IF(ISERROR(MATCH(NF$1,'CSC Mitre'!CB$1:CB$220,0)),"",VLOOKUP(NF$1,'Tactic Recode'!$A$1:$B$547,2,FALSE))</f>
        <v/>
      </c>
      <c r="NG81" t="str">
        <f>IF(ISERROR(MATCH(NG$1,'CSC Mitre'!CB$1:CB$220,0)),"",VLOOKUP(NG$1,'Tactic Recode'!$A$1:$B$547,2,FALSE))</f>
        <v/>
      </c>
      <c r="NH81" t="str">
        <f>IF(ISERROR(MATCH(NH$1,'CSC Mitre'!CB$1:CB$220,0)),"",VLOOKUP(NH$1,'Tactic Recode'!$A$1:$B$547,2,FALSE))</f>
        <v/>
      </c>
      <c r="NI81" t="str">
        <f>IF(ISERROR(MATCH(NI$1,'CSC Mitre'!CB$1:CB$220,0)),"",VLOOKUP(NI$1,'Tactic Recode'!$A$1:$B$547,2,FALSE))</f>
        <v/>
      </c>
      <c r="NJ81" t="str">
        <f>IF(ISERROR(MATCH(NJ$1,'CSC Mitre'!CB$1:CB$220,0)),"",VLOOKUP(NJ$1,'Tactic Recode'!$A$1:$B$547,2,FALSE))</f>
        <v/>
      </c>
      <c r="NK81" t="str">
        <f>IF(ISERROR(MATCH(NK$1,'CSC Mitre'!CB$1:CB$220,0)),"",VLOOKUP(NK$1,'Tactic Recode'!$A$1:$B$547,2,FALSE))</f>
        <v/>
      </c>
      <c r="NL81" t="str">
        <f>IF(ISERROR(MATCH(NL$1,'CSC Mitre'!CB$1:CB$220,0)),"",VLOOKUP(NL$1,'Tactic Recode'!$A$1:$B$547,2,FALSE))</f>
        <v/>
      </c>
      <c r="NM81" t="str">
        <f>IF(ISERROR(MATCH(NM$1,'CSC Mitre'!CB$1:CB$220,0)),"",VLOOKUP(NM$1,'Tactic Recode'!$A$1:$B$547,2,FALSE))</f>
        <v/>
      </c>
      <c r="NN81" t="str">
        <f>IF(ISERROR(MATCH(NN$1,'CSC Mitre'!CB$1:CB$220,0)),"",VLOOKUP(NN$1,'Tactic Recode'!$A$1:$B$547,2,FALSE))</f>
        <v/>
      </c>
      <c r="NO81" t="str">
        <f>IF(ISERROR(MATCH(NO$1,'CSC Mitre'!CB$1:CB$220,0)),"",VLOOKUP(NO$1,'Tactic Recode'!$A$1:$B$547,2,FALSE))</f>
        <v/>
      </c>
      <c r="NP81" t="str">
        <f>IF(ISERROR(MATCH(NP$1,'CSC Mitre'!CB$1:CB$220,0)),"",VLOOKUP(NP$1,'Tactic Recode'!$A$1:$B$547,2,FALSE))</f>
        <v/>
      </c>
      <c r="NQ81" t="str">
        <f>IF(ISERROR(MATCH(NQ$1,'CSC Mitre'!CB$1:CB$220,0)),"",VLOOKUP(NQ$1,'Tactic Recode'!$A$1:$B$547,2,FALSE))</f>
        <v/>
      </c>
      <c r="NR81" t="str">
        <f>IF(ISERROR(MATCH(NR$1,'CSC Mitre'!CB$1:CB$220,0)),"",VLOOKUP(NR$1,'Tactic Recode'!$A$1:$B$547,2,FALSE))</f>
        <v/>
      </c>
      <c r="NS81" t="str">
        <f>IF(ISERROR(MATCH(NS$1,'CSC Mitre'!CB$1:CB$220,0)),"",VLOOKUP(NS$1,'Tactic Recode'!$A$1:$B$547,2,FALSE))</f>
        <v/>
      </c>
      <c r="NT81" t="str">
        <f>IF(ISERROR(MATCH(NT$1,'CSC Mitre'!CB$1:CB$220,0)),"",VLOOKUP(NT$1,'Tactic Recode'!$A$1:$B$547,2,FALSE))</f>
        <v/>
      </c>
      <c r="NU81" t="str">
        <f>IF(ISERROR(MATCH(NU$1,'CSC Mitre'!CB$1:CB$220,0)),"",VLOOKUP(NU$1,'Tactic Recode'!$A$1:$B$547,2,FALSE))</f>
        <v/>
      </c>
      <c r="NV81" t="str">
        <f>IF(ISERROR(MATCH(NV$1,'CSC Mitre'!CB$1:CB$220,0)),"",VLOOKUP(NV$1,'Tactic Recode'!$A$1:$B$547,2,FALSE))</f>
        <v/>
      </c>
      <c r="NW81" t="str">
        <f>IF(ISERROR(MATCH(NW$1,'CSC Mitre'!CB$1:CB$220,0)),"",VLOOKUP(NW$1,'Tactic Recode'!$A$1:$B$547,2,FALSE))</f>
        <v/>
      </c>
      <c r="NX81" t="str">
        <f>IF(ISERROR(MATCH(NX$1,'CSC Mitre'!CB$1:CB$220,0)),"",VLOOKUP(NX$1,'Tactic Recode'!$A$1:$B$547,2,FALSE))</f>
        <v/>
      </c>
      <c r="NY81" t="str">
        <f>IF(ISERROR(MATCH(NY$1,'CSC Mitre'!CB$1:CB$220,0)),"",VLOOKUP(NY$1,'Tactic Recode'!$A$1:$B$547,2,FALSE))</f>
        <v/>
      </c>
      <c r="NZ81" t="str">
        <f>IF(ISERROR(MATCH(NZ$1,'CSC Mitre'!CB$1:CB$220,0)),"",VLOOKUP(NZ$1,'Tactic Recode'!$A$1:$B$547,2,FALSE))</f>
        <v/>
      </c>
      <c r="OA81" t="str">
        <f>IF(ISERROR(MATCH(OA$1,'CSC Mitre'!CB$1:CB$220,0)),"",VLOOKUP(OA$1,'Tactic Recode'!$A$1:$B$547,2,FALSE))</f>
        <v/>
      </c>
      <c r="OB81" t="str">
        <f>IF(ISERROR(MATCH(OB$1,'CSC Mitre'!CB$1:CB$220,0)),"",VLOOKUP(OB$1,'Tactic Recode'!$A$1:$B$547,2,FALSE))</f>
        <v/>
      </c>
      <c r="OC81" t="str">
        <f>IF(ISERROR(MATCH(OC$1,'CSC Mitre'!CB$1:CB$220,0)),"",VLOOKUP(OC$1,'Tactic Recode'!$A$1:$B$547,2,FALSE))</f>
        <v/>
      </c>
      <c r="OD81" t="str">
        <f>IF(ISERROR(MATCH(OD$1,'CSC Mitre'!CB$1:CB$220,0)),"",VLOOKUP(OD$1,'Tactic Recode'!$A$1:$B$547,2,FALSE))</f>
        <v/>
      </c>
      <c r="OE81" t="str">
        <f>IF(ISERROR(MATCH(OE$1,'CSC Mitre'!CB$1:CB$220,0)),"",VLOOKUP(OE$1,'Tactic Recode'!$A$1:$B$547,2,FALSE))</f>
        <v/>
      </c>
      <c r="OF81" t="str">
        <f>IF(ISERROR(MATCH(OF$1,'CSC Mitre'!CB$1:CB$220,0)),"",VLOOKUP(OF$1,'Tactic Recode'!$A$1:$B$547,2,FALSE))</f>
        <v/>
      </c>
      <c r="OG81" t="str">
        <f>IF(ISERROR(MATCH(OG$1,'CSC Mitre'!CB$1:CB$220,0)),"",VLOOKUP(OG$1,'Tactic Recode'!$A$1:$B$547,2,FALSE))</f>
        <v/>
      </c>
      <c r="OH81" t="str">
        <f>IF(ISERROR(MATCH(OH$1,'CSC Mitre'!CB$1:CB$220,0)),"",VLOOKUP(OH$1,'Tactic Recode'!$A$1:$B$547,2,FALSE))</f>
        <v/>
      </c>
      <c r="OI81" t="str">
        <f>IF(ISERROR(MATCH(OI$1,'CSC Mitre'!CB$1:CB$220,0)),"",VLOOKUP(OI$1,'Tactic Recode'!$A$1:$B$547,2,FALSE))</f>
        <v/>
      </c>
      <c r="OJ81" t="str">
        <f>IF(ISERROR(MATCH(OJ$1,'CSC Mitre'!CB$1:CB$220,0)),"",VLOOKUP(OJ$1,'Tactic Recode'!$A$1:$B$547,2,FALSE))</f>
        <v/>
      </c>
      <c r="OK81" t="str">
        <f>IF(ISERROR(MATCH(OK$1,'CSC Mitre'!CB$1:CB$220,0)),"",VLOOKUP(OK$1,'Tactic Recode'!$A$1:$B$547,2,FALSE))</f>
        <v/>
      </c>
      <c r="OL81" t="str">
        <f>IF(ISERROR(MATCH(OL$1,'CSC Mitre'!CB$1:CB$220,0)),"",VLOOKUP(OL$1,'Tactic Recode'!$A$1:$B$547,2,FALSE))</f>
        <v/>
      </c>
      <c r="OM81" t="str">
        <f>IF(ISERROR(MATCH(OM$1,'CSC Mitre'!CB$1:CB$220,0)),"",VLOOKUP(OM$1,'Tactic Recode'!$A$1:$B$547,2,FALSE))</f>
        <v/>
      </c>
      <c r="ON81" t="str">
        <f>IF(ISERROR(MATCH(ON$1,'CSC Mitre'!CB$1:CB$220,0)),"",VLOOKUP(ON$1,'Tactic Recode'!$A$1:$B$547,2,FALSE))</f>
        <v/>
      </c>
      <c r="OO81" t="str">
        <f>IF(ISERROR(MATCH(OO$1,'CSC Mitre'!CB$1:CB$220,0)),"",VLOOKUP(OO$1,'Tactic Recode'!$A$1:$B$547,2,FALSE))</f>
        <v/>
      </c>
      <c r="OP81" t="str">
        <f>IF(ISERROR(MATCH(OP$1,'CSC Mitre'!CB$1:CB$220,0)),"",VLOOKUP(OP$1,'Tactic Recode'!$A$1:$B$547,2,FALSE))</f>
        <v/>
      </c>
      <c r="OQ81" t="str">
        <f>IF(ISERROR(MATCH(OQ$1,'CSC Mitre'!CB$1:CB$220,0)),"",VLOOKUP(OQ$1,'Tactic Recode'!$A$1:$B$547,2,FALSE))</f>
        <v/>
      </c>
      <c r="OR81" t="str">
        <f>IF(ISERROR(MATCH(OR$1,'CSC Mitre'!CB$1:CB$220,0)),"",VLOOKUP(OR$1,'Tactic Recode'!$A$1:$B$547,2,FALSE))</f>
        <v/>
      </c>
      <c r="OS81" t="str">
        <f>IF(ISERROR(MATCH(OS$1,'CSC Mitre'!CB$1:CB$220,0)),"",VLOOKUP(OS$1,'Tactic Recode'!$A$1:$B$547,2,FALSE))</f>
        <v/>
      </c>
      <c r="OT81" t="str">
        <f>IF(ISERROR(MATCH(OT$1,'CSC Mitre'!CB$1:CB$220,0)),"",VLOOKUP(OT$1,'Tactic Recode'!$A$1:$B$547,2,FALSE))</f>
        <v/>
      </c>
      <c r="OU81" t="str">
        <f>IF(ISERROR(MATCH(OU$1,'CSC Mitre'!CB$1:CB$220,0)),"",VLOOKUP(OU$1,'Tactic Recode'!$A$1:$B$547,2,FALSE))</f>
        <v/>
      </c>
      <c r="OV81" t="str">
        <f>IF(ISERROR(MATCH(OV$1,'CSC Mitre'!CB$1:CB$220,0)),"",VLOOKUP(OV$1,'Tactic Recode'!$A$1:$B$547,2,FALSE))</f>
        <v/>
      </c>
      <c r="OW81" t="str">
        <f>IF(ISERROR(MATCH(OW$1,'CSC Mitre'!CB$1:CB$220,0)),"",VLOOKUP(OW$1,'Tactic Recode'!$A$1:$B$547,2,FALSE))</f>
        <v/>
      </c>
      <c r="OX81" t="str">
        <f>IF(ISERROR(MATCH(OX$1,'CSC Mitre'!CB$1:CB$220,0)),"",VLOOKUP(OX$1,'Tactic Recode'!$A$1:$B$547,2,FALSE))</f>
        <v/>
      </c>
      <c r="OY81" t="str">
        <f>IF(ISERROR(MATCH(OY$1,'CSC Mitre'!CB$1:CB$220,0)),"",VLOOKUP(OY$1,'Tactic Recode'!$A$1:$B$547,2,FALSE))</f>
        <v/>
      </c>
      <c r="OZ81" t="str">
        <f>IF(ISERROR(MATCH(OZ$1,'CSC Mitre'!CB$1:CB$220,0)),"",VLOOKUP(OZ$1,'Tactic Recode'!$A$1:$B$547,2,FALSE))</f>
        <v/>
      </c>
      <c r="PA81" t="str">
        <f>IF(ISERROR(MATCH(PA$1,'CSC Mitre'!CB$1:CB$220,0)),"",VLOOKUP(PA$1,'Tactic Recode'!$A$1:$B$547,2,FALSE))</f>
        <v/>
      </c>
      <c r="PB81" t="str">
        <f>IF(ISERROR(MATCH(PB$1,'CSC Mitre'!CB$1:CB$220,0)),"",VLOOKUP(PB$1,'Tactic Recode'!$A$1:$B$547,2,FALSE))</f>
        <v/>
      </c>
      <c r="PC81" t="str">
        <f>IF(ISERROR(MATCH(PC$1,'CSC Mitre'!CB$1:CB$220,0)),"",VLOOKUP(PC$1,'Tactic Recode'!$A$1:$B$547,2,FALSE))</f>
        <v/>
      </c>
      <c r="PD81" t="str">
        <f>IF(ISERROR(MATCH(PD$1,'CSC Mitre'!CB$1:CB$220,0)),"",VLOOKUP(PD$1,'Tactic Recode'!$A$1:$B$547,2,FALSE))</f>
        <v/>
      </c>
      <c r="PE81" t="str">
        <f>IF(ISERROR(MATCH(PE$1,'CSC Mitre'!CB$1:CB$220,0)),"",VLOOKUP(PE$1,'Tactic Recode'!$A$1:$B$547,2,FALSE))</f>
        <v/>
      </c>
      <c r="PF81" t="str">
        <f>IF(ISERROR(MATCH(PF$1,'CSC Mitre'!CB$1:CB$220,0)),"",VLOOKUP(PF$1,'Tactic Recode'!$A$1:$B$547,2,FALSE))</f>
        <v/>
      </c>
      <c r="PG81" t="str">
        <f>IF(ISERROR(MATCH(PG$1,'CSC Mitre'!CB$1:CB$220,0)),"",VLOOKUP(PG$1,'Tactic Recode'!$A$1:$B$547,2,FALSE))</f>
        <v/>
      </c>
      <c r="PH81" t="str">
        <f>IF(ISERROR(MATCH(PH$1,'CSC Mitre'!CB$1:CB$220,0)),"",VLOOKUP(PH$1,'Tactic Recode'!$A$1:$B$547,2,FALSE))</f>
        <v/>
      </c>
      <c r="PI81" t="str">
        <f>IF(ISERROR(MATCH(PI$1,'CSC Mitre'!CB$1:CB$220,0)),"",VLOOKUP(PI$1,'Tactic Recode'!$A$1:$B$547,2,FALSE))</f>
        <v/>
      </c>
      <c r="PJ81" t="str">
        <f>IF(ISERROR(MATCH(PJ$1,'CSC Mitre'!CB$1:CB$220,0)),"",VLOOKUP(PJ$1,'Tactic Recode'!$A$1:$B$547,2,FALSE))</f>
        <v/>
      </c>
      <c r="PK81" t="str">
        <f>IF(ISERROR(MATCH(PK$1,'CSC Mitre'!CB$1:CB$220,0)),"",VLOOKUP(PK$1,'Tactic Recode'!$A$1:$B$547,2,FALSE))</f>
        <v/>
      </c>
      <c r="PL81" t="str">
        <f>IF(ISERROR(MATCH(PL$1,'CSC Mitre'!CB$1:CB$220,0)),"",VLOOKUP(PL$1,'Tactic Recode'!$A$1:$B$547,2,FALSE))</f>
        <v/>
      </c>
      <c r="PM81" t="str">
        <f>IF(ISERROR(MATCH(PM$1,'CSC Mitre'!CB$1:CB$220,0)),"",VLOOKUP(PM$1,'Tactic Recode'!$A$1:$B$547,2,FALSE))</f>
        <v/>
      </c>
      <c r="PN81" t="str">
        <f>IF(ISERROR(MATCH(PN$1,'CSC Mitre'!CB$1:CB$220,0)),"",VLOOKUP(PN$1,'Tactic Recode'!$A$1:$B$547,2,FALSE))</f>
        <v/>
      </c>
      <c r="PO81" t="str">
        <f>IF(ISERROR(MATCH(PO$1,'CSC Mitre'!CB$1:CB$220,0)),"",VLOOKUP(PO$1,'Tactic Recode'!$A$1:$B$547,2,FALSE))</f>
        <v/>
      </c>
      <c r="PP81" t="str">
        <f>IF(ISERROR(MATCH(PP$1,'CSC Mitre'!CB$1:CB$220,0)),"",VLOOKUP(PP$1,'Tactic Recode'!$A$1:$B$547,2,FALSE))</f>
        <v/>
      </c>
      <c r="PQ81" t="str">
        <f>IF(ISERROR(MATCH(PQ$1,'CSC Mitre'!CB$1:CB$220,0)),"",VLOOKUP(PQ$1,'Tactic Recode'!$A$1:$B$547,2,FALSE))</f>
        <v/>
      </c>
      <c r="PR81" t="str">
        <f>IF(ISERROR(MATCH(PR$1,'CSC Mitre'!CB$1:CB$220,0)),"",VLOOKUP(PR$1,'Tactic Recode'!$A$1:$B$547,2,FALSE))</f>
        <v/>
      </c>
      <c r="PS81" t="str">
        <f>IF(ISERROR(MATCH(PS$1,'CSC Mitre'!CB$1:CB$220,0)),"",VLOOKUP(PS$1,'Tactic Recode'!$A$1:$B$547,2,FALSE))</f>
        <v/>
      </c>
      <c r="PT81" t="str">
        <f>IF(ISERROR(MATCH(PT$1,'CSC Mitre'!CB$1:CB$220,0)),"",VLOOKUP(PT$1,'Tactic Recode'!$A$1:$B$547,2,FALSE))</f>
        <v/>
      </c>
      <c r="PU81" t="str">
        <f>IF(ISERROR(MATCH(PU$1,'CSC Mitre'!CB$1:CB$220,0)),"",VLOOKUP(PU$1,'Tactic Recode'!$A$1:$B$547,2,FALSE))</f>
        <v/>
      </c>
      <c r="PV81" t="str">
        <f>IF(ISERROR(MATCH(PV$1,'CSC Mitre'!CB$1:CB$220,0)),"",VLOOKUP(PV$1,'Tactic Recode'!$A$1:$B$547,2,FALSE))</f>
        <v/>
      </c>
      <c r="PW81" t="str">
        <f>IF(ISERROR(MATCH(PW$1,'CSC Mitre'!CB$1:CB$220,0)),"",VLOOKUP(PW$1,'Tactic Recode'!$A$1:$B$547,2,FALSE))</f>
        <v/>
      </c>
      <c r="PX81" t="str">
        <f>IF(ISERROR(MATCH(PX$1,'CSC Mitre'!CB$1:CB$220,0)),"",VLOOKUP(PX$1,'Tactic Recode'!$A$1:$B$547,2,FALSE))</f>
        <v/>
      </c>
      <c r="PY81" t="str">
        <f>IF(ISERROR(MATCH(PY$1,'CSC Mitre'!CB$1:CB$220,0)),"",VLOOKUP(PY$1,'Tactic Recode'!$A$1:$B$547,2,FALSE))</f>
        <v/>
      </c>
      <c r="PZ81" t="str">
        <f>IF(ISERROR(MATCH(PZ$1,'CSC Mitre'!CB$1:CB$220,0)),"",VLOOKUP(PZ$1,'Tactic Recode'!$A$1:$B$547,2,FALSE))</f>
        <v/>
      </c>
      <c r="QA81" t="str">
        <f>IF(ISERROR(MATCH(QA$1,'CSC Mitre'!CB$1:CB$220,0)),"",VLOOKUP(QA$1,'Tactic Recode'!$A$1:$B$547,2,FALSE))</f>
        <v/>
      </c>
      <c r="QB81" t="str">
        <f>IF(ISERROR(MATCH(QB$1,'CSC Mitre'!CB$1:CB$220,0)),"",VLOOKUP(QB$1,'Tactic Recode'!$A$1:$B$547,2,FALSE))</f>
        <v/>
      </c>
      <c r="QC81" t="str">
        <f>IF(ISERROR(MATCH(QC$1,'CSC Mitre'!CB$1:CB$220,0)),"",VLOOKUP(QC$1,'Tactic Recode'!$A$1:$B$547,2,FALSE))</f>
        <v/>
      </c>
      <c r="QD81" t="str">
        <f>IF(ISERROR(MATCH(QD$1,'CSC Mitre'!CB$1:CB$220,0)),"",VLOOKUP(QD$1,'Tactic Recode'!$A$1:$B$547,2,FALSE))</f>
        <v/>
      </c>
      <c r="QE81" t="str">
        <f>IF(ISERROR(MATCH(QE$1,'CSC Mitre'!CB$1:CB$220,0)),"",VLOOKUP(QE$1,'Tactic Recode'!$A$1:$B$547,2,FALSE))</f>
        <v/>
      </c>
      <c r="QF81" t="str">
        <f>IF(ISERROR(MATCH(QF$1,'CSC Mitre'!CB$1:CB$220,0)),"",VLOOKUP(QF$1,'Tactic Recode'!$A$1:$B$547,2,FALSE))</f>
        <v/>
      </c>
      <c r="QG81" t="str">
        <f>IF(ISERROR(MATCH(QG$1,'CSC Mitre'!CB$1:CB$220,0)),"",VLOOKUP(QG$1,'Tactic Recode'!$A$1:$B$547,2,FALSE))</f>
        <v/>
      </c>
      <c r="QH81" t="str">
        <f>IF(ISERROR(MATCH(QH$1,'CSC Mitre'!CB$1:CB$220,0)),"",VLOOKUP(QH$1,'Tactic Recode'!$A$1:$B$547,2,FALSE))</f>
        <v/>
      </c>
      <c r="QI81" t="str">
        <f>IF(ISERROR(MATCH(QI$1,'CSC Mitre'!CB$1:CB$220,0)),"",VLOOKUP(QI$1,'Tactic Recode'!$A$1:$B$547,2,FALSE))</f>
        <v/>
      </c>
      <c r="QJ81" t="str">
        <f>IF(ISERROR(MATCH(QJ$1,'CSC Mitre'!CB$1:CB$220,0)),"",VLOOKUP(QJ$1,'Tactic Recode'!$A$1:$B$547,2,FALSE))</f>
        <v/>
      </c>
      <c r="QK81" t="str">
        <f>IF(ISERROR(MATCH(QK$1,'CSC Mitre'!CB$1:CB$220,0)),"",VLOOKUP(QK$1,'Tactic Recode'!$A$1:$B$547,2,FALSE))</f>
        <v/>
      </c>
      <c r="QL81" t="str">
        <f>IF(ISERROR(MATCH(QL$1,'CSC Mitre'!CB$1:CB$220,0)),"",VLOOKUP(QL$1,'Tactic Recode'!$A$1:$B$547,2,FALSE))</f>
        <v/>
      </c>
      <c r="QM81" t="str">
        <f>IF(ISERROR(MATCH(QM$1,'CSC Mitre'!CB$1:CB$220,0)),"",VLOOKUP(QM$1,'Tactic Recode'!$A$1:$B$547,2,FALSE))</f>
        <v/>
      </c>
      <c r="QN81" t="str">
        <f>IF(ISERROR(MATCH(QN$1,'CSC Mitre'!CB$1:CB$220,0)),"",VLOOKUP(QN$1,'Tactic Recode'!$A$1:$B$547,2,FALSE))</f>
        <v/>
      </c>
      <c r="QO81" t="str">
        <f>IF(ISERROR(MATCH(QO$1,'CSC Mitre'!CB$1:CB$220,0)),"",VLOOKUP(QO$1,'Tactic Recode'!$A$1:$B$547,2,FALSE))</f>
        <v/>
      </c>
      <c r="QP81" t="str">
        <f>IF(ISERROR(MATCH(QP$1,'CSC Mitre'!CB$1:CB$220,0)),"",VLOOKUP(QP$1,'Tactic Recode'!$A$1:$B$547,2,FALSE))</f>
        <v/>
      </c>
      <c r="QQ81" t="str">
        <f>IF(ISERROR(MATCH(QQ$1,'CSC Mitre'!CB$1:CB$220,0)),"",VLOOKUP(QQ$1,'Tactic Recode'!$A$1:$B$547,2,FALSE))</f>
        <v/>
      </c>
      <c r="QR81" t="str">
        <f>IF(ISERROR(MATCH(QR$1,'CSC Mitre'!CB$1:CB$220,0)),"",VLOOKUP(QR$1,'Tactic Recode'!$A$1:$B$547,2,FALSE))</f>
        <v/>
      </c>
      <c r="QS81" t="str">
        <f>IF(ISERROR(MATCH(QS$1,'CSC Mitre'!CB$1:CB$220,0)),"",VLOOKUP(QS$1,'Tactic Recode'!$A$1:$B$547,2,FALSE))</f>
        <v/>
      </c>
      <c r="QT81" t="str">
        <f>IF(ISERROR(MATCH(QT$1,'CSC Mitre'!CB$1:CB$220,0)),"",VLOOKUP(QT$1,'Tactic Recode'!$A$1:$B$547,2,FALSE))</f>
        <v/>
      </c>
      <c r="QU81" t="str">
        <f>IF(ISERROR(MATCH(QU$1,'CSC Mitre'!CB$1:CB$220,0)),"",VLOOKUP(QU$1,'Tactic Recode'!$A$1:$B$547,2,FALSE))</f>
        <v/>
      </c>
      <c r="QV81" t="str">
        <f>IF(ISERROR(MATCH(QV$1,'CSC Mitre'!CB$1:CB$220,0)),"",VLOOKUP(QV$1,'Tactic Recode'!$A$1:$B$547,2,FALSE))</f>
        <v/>
      </c>
      <c r="QW81" t="str">
        <f>IF(ISERROR(MATCH(QW$1,'CSC Mitre'!CB$1:CB$220,0)),"",VLOOKUP(QW$1,'Tactic Recode'!$A$1:$B$547,2,FALSE))</f>
        <v/>
      </c>
      <c r="QX81" t="str">
        <f>IF(ISERROR(MATCH(QX$1,'CSC Mitre'!CB$1:CB$220,0)),"",VLOOKUP(QX$1,'Tactic Recode'!$A$1:$B$547,2,FALSE))</f>
        <v/>
      </c>
      <c r="QY81" t="str">
        <f>IF(ISERROR(MATCH(QY$1,'CSC Mitre'!CB$1:CB$220,0)),"",VLOOKUP(QY$1,'Tactic Recode'!$A$1:$B$547,2,FALSE))</f>
        <v/>
      </c>
      <c r="QZ81" t="str">
        <f>IF(ISERROR(MATCH(QZ$1,'CSC Mitre'!CB$1:CB$220,0)),"",VLOOKUP(QZ$1,'Tactic Recode'!$A$1:$B$547,2,FALSE))</f>
        <v/>
      </c>
      <c r="RA81" t="str">
        <f>IF(ISERROR(MATCH(RA$1,'CSC Mitre'!CB$1:CB$220,0)),"",VLOOKUP(RA$1,'Tactic Recode'!$A$1:$B$547,2,FALSE))</f>
        <v/>
      </c>
      <c r="RB81" t="str">
        <f>IF(ISERROR(MATCH(RB$1,'CSC Mitre'!CB$1:CB$220,0)),"",VLOOKUP(RB$1,'Tactic Recode'!$A$1:$B$547,2,FALSE))</f>
        <v/>
      </c>
      <c r="RC81" t="str">
        <f>IF(ISERROR(MATCH(RC$1,'CSC Mitre'!CB$1:CB$220,0)),"",VLOOKUP(RC$1,'Tactic Recode'!$A$1:$B$547,2,FALSE))</f>
        <v/>
      </c>
      <c r="RD81" t="str">
        <f>IF(ISERROR(MATCH(RD$1,'CSC Mitre'!CB$1:CB$220,0)),"",VLOOKUP(RD$1,'Tactic Recode'!$A$1:$B$547,2,FALSE))</f>
        <v/>
      </c>
      <c r="RE81" t="str">
        <f>IF(ISERROR(MATCH(RE$1,'CSC Mitre'!CB$1:CB$220,0)),"",VLOOKUP(RE$1,'Tactic Recode'!$A$1:$B$547,2,FALSE))</f>
        <v/>
      </c>
      <c r="RF81" t="str">
        <f>IF(ISERROR(MATCH(RF$1,'CSC Mitre'!CB$1:CB$220,0)),"",VLOOKUP(RF$1,'Tactic Recode'!$A$1:$B$547,2,FALSE))</f>
        <v/>
      </c>
      <c r="RG81" t="str">
        <f>IF(ISERROR(MATCH(RG$1,'CSC Mitre'!CB$1:CB$220,0)),"",VLOOKUP(RG$1,'Tactic Recode'!$A$1:$B$547,2,FALSE))</f>
        <v/>
      </c>
      <c r="RH81" t="str">
        <f>IF(ISERROR(MATCH(RH$1,'CSC Mitre'!CB$1:CB$220,0)),"",VLOOKUP(RH$1,'Tactic Recode'!$A$1:$B$547,2,FALSE))</f>
        <v/>
      </c>
      <c r="RI81" t="str">
        <f>IF(ISERROR(MATCH(RI$1,'CSC Mitre'!CB$1:CB$220,0)),"",VLOOKUP(RI$1,'Tactic Recode'!$A$1:$B$547,2,FALSE))</f>
        <v/>
      </c>
      <c r="RJ81" t="str">
        <f>IF(ISERROR(MATCH(RJ$1,'CSC Mitre'!CB$1:CB$220,0)),"",VLOOKUP(RJ$1,'Tactic Recode'!$A$1:$B$547,2,FALSE))</f>
        <v/>
      </c>
      <c r="RK81" t="str">
        <f>IF(ISERROR(MATCH(RK$1,'CSC Mitre'!CB$1:CB$220,0)),"",VLOOKUP(RK$1,'Tactic Recode'!$A$1:$B$547,2,FALSE))</f>
        <v/>
      </c>
      <c r="RL81" t="str">
        <f>IF(ISERROR(MATCH(RL$1,'CSC Mitre'!CB$1:CB$220,0)),"",VLOOKUP(RL$1,'Tactic Recode'!$A$1:$B$547,2,FALSE))</f>
        <v/>
      </c>
      <c r="RM81" t="str">
        <f>IF(ISERROR(MATCH(RM$1,'CSC Mitre'!CB$1:CB$220,0)),"",VLOOKUP(RM$1,'Tactic Recode'!$A$1:$B$547,2,FALSE))</f>
        <v/>
      </c>
      <c r="RN81" t="str">
        <f>IF(ISERROR(MATCH(RN$1,'CSC Mitre'!CB$1:CB$220,0)),"",VLOOKUP(RN$1,'Tactic Recode'!$A$1:$B$547,2,FALSE))</f>
        <v/>
      </c>
      <c r="RO81" t="str">
        <f>IF(ISERROR(MATCH(RO$1,'CSC Mitre'!CB$1:CB$220,0)),"",VLOOKUP(RO$1,'Tactic Recode'!$A$1:$B$547,2,FALSE))</f>
        <v/>
      </c>
      <c r="RP81" t="str">
        <f>IF(ISERROR(MATCH(RP$1,'CSC Mitre'!CB$1:CB$220,0)),"",VLOOKUP(RP$1,'Tactic Recode'!$A$1:$B$547,2,FALSE))</f>
        <v/>
      </c>
      <c r="RQ81" t="str">
        <f>IF(ISERROR(MATCH(RQ$1,'CSC Mitre'!CB$1:CB$220,0)),"",VLOOKUP(RQ$1,'Tactic Recode'!$A$1:$B$547,2,FALSE))</f>
        <v/>
      </c>
      <c r="RR81" t="str">
        <f>IF(ISERROR(MATCH(RR$1,'CSC Mitre'!CB$1:CB$220,0)),"",VLOOKUP(RR$1,'Tactic Recode'!$A$1:$B$547,2,FALSE))</f>
        <v/>
      </c>
      <c r="RS81" t="str">
        <f>IF(ISERROR(MATCH(RS$1,'CSC Mitre'!CB$1:CB$220,0)),"",VLOOKUP(RS$1,'Tactic Recode'!$A$1:$B$547,2,FALSE))</f>
        <v/>
      </c>
      <c r="RT81" t="str">
        <f>IF(ISERROR(MATCH(RT$1,'CSC Mitre'!CB$1:CB$220,0)),"",VLOOKUP(RT$1,'Tactic Recode'!$A$1:$B$547,2,FALSE))</f>
        <v/>
      </c>
      <c r="RU81" t="str">
        <f>IF(ISERROR(MATCH(RU$1,'CSC Mitre'!CB$1:CB$220,0)),"",VLOOKUP(RU$1,'Tactic Recode'!$A$1:$B$547,2,FALSE))</f>
        <v/>
      </c>
      <c r="RV81" t="str">
        <f>IF(ISERROR(MATCH(RV$1,'CSC Mitre'!CB$1:CB$220,0)),"",VLOOKUP(RV$1,'Tactic Recode'!$A$1:$B$547,2,FALSE))</f>
        <v/>
      </c>
      <c r="RW81" t="str">
        <f>IF(ISERROR(MATCH(RW$1,'CSC Mitre'!CB$1:CB$220,0)),"",VLOOKUP(RW$1,'Tactic Recode'!$A$1:$B$547,2,FALSE))</f>
        <v/>
      </c>
      <c r="RX81" t="str">
        <f>IF(ISERROR(MATCH(RX$1,'CSC Mitre'!CB$1:CB$220,0)),"",VLOOKUP(RX$1,'Tactic Recode'!$A$1:$B$547,2,FALSE))</f>
        <v/>
      </c>
      <c r="RY81" t="str">
        <f>IF(ISERROR(MATCH(RY$1,'CSC Mitre'!CB$1:CB$220,0)),"",VLOOKUP(RY$1,'Tactic Recode'!$A$1:$B$547,2,FALSE))</f>
        <v/>
      </c>
      <c r="RZ81" t="str">
        <f>IF(ISERROR(MATCH(RZ$1,'CSC Mitre'!CB$1:CB$220,0)),"",VLOOKUP(RZ$1,'Tactic Recode'!$A$1:$B$547,2,FALSE))</f>
        <v/>
      </c>
      <c r="SA81" t="str">
        <f>IF(ISERROR(MATCH(SA$1,'CSC Mitre'!CB$1:CB$220,0)),"",VLOOKUP(SA$1,'Tactic Recode'!$A$1:$B$547,2,FALSE))</f>
        <v/>
      </c>
      <c r="SB81" t="str">
        <f>IF(ISERROR(MATCH(SB$1,'CSC Mitre'!CB$1:CB$220,0)),"",VLOOKUP(SB$1,'Tactic Recode'!$A$1:$B$547,2,FALSE))</f>
        <v/>
      </c>
      <c r="SC81" t="str">
        <f>IF(ISERROR(MATCH(SC$1,'CSC Mitre'!CB$1:CB$220,0)),"",VLOOKUP(SC$1,'Tactic Recode'!$A$1:$B$547,2,FALSE))</f>
        <v/>
      </c>
      <c r="SD81" t="str">
        <f>IF(ISERROR(MATCH(SD$1,'CSC Mitre'!CB$1:CB$220,0)),"",VLOOKUP(SD$1,'Tactic Recode'!$A$1:$B$547,2,FALSE))</f>
        <v/>
      </c>
      <c r="SE81" t="str">
        <f>IF(ISERROR(MATCH(SE$1,'CSC Mitre'!CB$1:CB$220,0)),"",VLOOKUP(SE$1,'Tactic Recode'!$A$1:$B$547,2,FALSE))</f>
        <v/>
      </c>
      <c r="SF81" t="str">
        <f>IF(ISERROR(MATCH(SF$1,'CSC Mitre'!CB$1:CB$220,0)),"",VLOOKUP(SF$1,'Tactic Recode'!$A$1:$B$547,2,FALSE))</f>
        <v/>
      </c>
      <c r="SG81" t="str">
        <f>IF(ISERROR(MATCH(SG$1,'CSC Mitre'!CB$1:CB$220,0)),"",VLOOKUP(SG$1,'Tactic Recode'!$A$1:$B$547,2,FALSE))</f>
        <v/>
      </c>
      <c r="SH81" t="str">
        <f>IF(ISERROR(MATCH(SH$1,'CSC Mitre'!CB$1:CB$220,0)),"",VLOOKUP(SH$1,'Tactic Recode'!$A$1:$B$547,2,FALSE))</f>
        <v/>
      </c>
      <c r="SI81" t="str">
        <f>IF(ISERROR(MATCH(SI$1,'CSC Mitre'!CB$1:CB$220,0)),"",VLOOKUP(SI$1,'Tactic Recode'!$A$1:$B$547,2,FALSE))</f>
        <v/>
      </c>
      <c r="SJ81" t="str">
        <f>IF(ISERROR(MATCH(SJ$1,'CSC Mitre'!CB$1:CB$220,0)),"",VLOOKUP(SJ$1,'Tactic Recode'!$A$1:$B$547,2,FALSE))</f>
        <v/>
      </c>
      <c r="SK81" t="str">
        <f>IF(ISERROR(MATCH(SK$1,'CSC Mitre'!CB$1:CB$220,0)),"",VLOOKUP(SK$1,'Tactic Recode'!$A$1:$B$547,2,FALSE))</f>
        <v/>
      </c>
      <c r="SL81" t="str">
        <f>IF(ISERROR(MATCH(SL$1,'CSC Mitre'!CB$1:CB$220,0)),"",VLOOKUP(SL$1,'Tactic Recode'!$A$1:$B$547,2,FALSE))</f>
        <v/>
      </c>
      <c r="SM81" t="str">
        <f>IF(ISERROR(MATCH(SM$1,'CSC Mitre'!CB$1:CB$220,0)),"",VLOOKUP(SM$1,'Tactic Recode'!$A$1:$B$547,2,FALSE))</f>
        <v/>
      </c>
      <c r="SN81" t="str">
        <f>IF(ISERROR(MATCH(SN$1,'CSC Mitre'!CB$1:CB$220,0)),"",VLOOKUP(SN$1,'Tactic Recode'!$A$1:$B$547,2,FALSE))</f>
        <v/>
      </c>
      <c r="SO81" t="str">
        <f>IF(ISERROR(MATCH(SO$1,'CSC Mitre'!CB$1:CB$220,0)),"",VLOOKUP(SO$1,'Tactic Recode'!$A$1:$B$547,2,FALSE))</f>
        <v/>
      </c>
      <c r="SP81" t="str">
        <f>IF(ISERROR(MATCH(SP$1,'CSC Mitre'!CB$1:CB$220,0)),"",VLOOKUP(SP$1,'Tactic Recode'!$A$1:$B$547,2,FALSE))</f>
        <v/>
      </c>
      <c r="SQ81" t="str">
        <f>IF(ISERROR(MATCH(SQ$1,'CSC Mitre'!CB$1:CB$220,0)),"",VLOOKUP(SQ$1,'Tactic Recode'!$A$1:$B$547,2,FALSE))</f>
        <v/>
      </c>
      <c r="SR81" t="str">
        <f>IF(ISERROR(MATCH(SR$1,'CSC Mitre'!CB$1:CB$220,0)),"",VLOOKUP(SR$1,'Tactic Recode'!$A$1:$B$547,2,FALSE))</f>
        <v/>
      </c>
      <c r="SS81" t="str">
        <f>IF(ISERROR(MATCH(SS$1,'CSC Mitre'!CB$1:CB$220,0)),"",VLOOKUP(SS$1,'Tactic Recode'!$A$1:$B$547,2,FALSE))</f>
        <v/>
      </c>
      <c r="ST81" t="str">
        <f>IF(ISERROR(MATCH(ST$1,'CSC Mitre'!CB$1:CB$220,0)),"",VLOOKUP(ST$1,'Tactic Recode'!$A$1:$B$547,2,FALSE))</f>
        <v/>
      </c>
      <c r="SU81" t="str">
        <f>IF(ISERROR(MATCH(SU$1,'CSC Mitre'!CB$1:CB$220,0)),"",VLOOKUP(SU$1,'Tactic Recode'!$A$1:$B$547,2,FALSE))</f>
        <v/>
      </c>
      <c r="SV81" t="str">
        <f>IF(ISERROR(MATCH(SV$1,'CSC Mitre'!CB$1:CB$220,0)),"",VLOOKUP(SV$1,'Tactic Recode'!$A$1:$B$547,2,FALSE))</f>
        <v/>
      </c>
      <c r="SW81" t="str">
        <f>IF(ISERROR(MATCH(SW$1,'CSC Mitre'!CB$1:CB$220,0)),"",VLOOKUP(SW$1,'Tactic Recode'!$A$1:$B$547,2,FALSE))</f>
        <v/>
      </c>
      <c r="SX81" t="str">
        <f>IF(ISERROR(MATCH(SX$1,'CSC Mitre'!CB$1:CB$220,0)),"",VLOOKUP(SX$1,'Tactic Recode'!$A$1:$B$547,2,FALSE))</f>
        <v/>
      </c>
      <c r="SY81" t="str">
        <f>IF(ISERROR(MATCH(SY$1,'CSC Mitre'!CB$1:CB$220,0)),"",VLOOKUP(SY$1,'Tactic Recode'!$A$1:$B$547,2,FALSE))</f>
        <v/>
      </c>
      <c r="SZ81" t="str">
        <f>IF(ISERROR(MATCH(SZ$1,'CSC Mitre'!CB$1:CB$220,0)),"",VLOOKUP(SZ$1,'Tactic Recode'!$A$1:$B$547,2,FALSE))</f>
        <v/>
      </c>
      <c r="TA81" t="str">
        <f>IF(ISERROR(MATCH(TA$1,'CSC Mitre'!CB$1:CB$220,0)),"",VLOOKUP(TA$1,'Tactic Recode'!$A$1:$B$547,2,FALSE))</f>
        <v/>
      </c>
      <c r="TB81" t="str">
        <f>IF(ISERROR(MATCH(TB$1,'CSC Mitre'!CB$1:CB$220,0)),"",VLOOKUP(TB$1,'Tactic Recode'!$A$1:$B$547,2,FALSE))</f>
        <v/>
      </c>
      <c r="TC81" t="str">
        <f>IF(ISERROR(MATCH(TC$1,'CSC Mitre'!CB$1:CB$220,0)),"",VLOOKUP(TC$1,'Tactic Recode'!$A$1:$B$547,2,FALSE))</f>
        <v/>
      </c>
      <c r="TD81" t="str">
        <f>IF(ISERROR(MATCH(TD$1,'CSC Mitre'!CB$1:CB$220,0)),"",VLOOKUP(TD$1,'Tactic Recode'!$A$1:$B$547,2,FALSE))</f>
        <v/>
      </c>
      <c r="TE81" t="str">
        <f>IF(ISERROR(MATCH(TE$1,'CSC Mitre'!CB$1:CB$220,0)),"",VLOOKUP(TE$1,'Tactic Recode'!$A$1:$B$547,2,FALSE))</f>
        <v/>
      </c>
      <c r="TF81" t="str">
        <f>IF(ISERROR(MATCH(TF$1,'CSC Mitre'!CB$1:CB$220,0)),"",VLOOKUP(TF$1,'Tactic Recode'!$A$1:$B$547,2,FALSE))</f>
        <v/>
      </c>
      <c r="TG81" t="str">
        <f>IF(ISERROR(MATCH(TG$1,'CSC Mitre'!CB$1:CB$220,0)),"",VLOOKUP(TG$1,'Tactic Recode'!$A$1:$B$547,2,FALSE))</f>
        <v/>
      </c>
      <c r="TH81" t="str">
        <f>IF(ISERROR(MATCH(TH$1,'CSC Mitre'!CB$1:CB$220,0)),"",VLOOKUP(TH$1,'Tactic Recode'!$A$1:$B$547,2,FALSE))</f>
        <v/>
      </c>
      <c r="TI81" t="str">
        <f>IF(ISERROR(MATCH(TI$1,'CSC Mitre'!CB$1:CB$220,0)),"",VLOOKUP(TI$1,'Tactic Recode'!$A$1:$B$547,2,FALSE))</f>
        <v/>
      </c>
      <c r="TJ81" t="str">
        <f>IF(ISERROR(MATCH(TJ$1,'CSC Mitre'!CB$1:CB$220,0)),"",VLOOKUP(TJ$1,'Tactic Recode'!$A$1:$B$547,2,FALSE))</f>
        <v/>
      </c>
      <c r="TK81" t="str">
        <f>IF(ISERROR(MATCH(TK$1,'CSC Mitre'!CB$1:CB$220,0)),"",VLOOKUP(TK$1,'Tactic Recode'!$A$1:$B$547,2,FALSE))</f>
        <v/>
      </c>
      <c r="TL81" t="str">
        <f>IF(ISERROR(MATCH(TL$1,'CSC Mitre'!CB$1:CB$220,0)),"",VLOOKUP(TL$1,'Tactic Recode'!$A$1:$B$547,2,FALSE))</f>
        <v/>
      </c>
      <c r="TM81" t="str">
        <f>IF(ISERROR(MATCH(TM$1,'CSC Mitre'!CB$1:CB$220,0)),"",VLOOKUP(TM$1,'Tactic Recode'!$A$1:$B$547,2,FALSE))</f>
        <v/>
      </c>
      <c r="TN81" t="str">
        <f>IF(ISERROR(MATCH(TN$1,'CSC Mitre'!CB$1:CB$220,0)),"",VLOOKUP(TN$1,'Tactic Recode'!$A$1:$B$547,2,FALSE))</f>
        <v/>
      </c>
      <c r="TO81" t="str">
        <f>IF(ISERROR(MATCH(TO$1,'CSC Mitre'!CB$1:CB$220,0)),"",VLOOKUP(TO$1,'Tactic Recode'!$A$1:$B$547,2,FALSE))</f>
        <v/>
      </c>
      <c r="TP81" t="str">
        <f>IF(ISERROR(MATCH(TP$1,'CSC Mitre'!CB$1:CB$220,0)),"",VLOOKUP(TP$1,'Tactic Recode'!$A$1:$B$547,2,FALSE))</f>
        <v/>
      </c>
      <c r="TQ81" t="str">
        <f>IF(ISERROR(MATCH(TQ$1,'CSC Mitre'!CB$1:CB$220,0)),"",VLOOKUP(TQ$1,'Tactic Recode'!$A$1:$B$547,2,FALSE))</f>
        <v/>
      </c>
      <c r="TR81" t="str">
        <f>IF(ISERROR(MATCH(TR$1,'CSC Mitre'!CB$1:CB$220,0)),"",VLOOKUP(TR$1,'Tactic Recode'!$A$1:$B$547,2,FALSE))</f>
        <v/>
      </c>
      <c r="TS81" t="str">
        <f>IF(ISERROR(MATCH(TS$1,'CSC Mitre'!CB$1:CB$220,0)),"",VLOOKUP(TS$1,'Tactic Recode'!$A$1:$B$547,2,FALSE))</f>
        <v/>
      </c>
      <c r="TT81" t="str">
        <f>IF(ISERROR(MATCH(TT$1,'CSC Mitre'!CB$1:CB$220,0)),"",VLOOKUP(TT$1,'Tactic Recode'!$A$1:$B$547,2,FALSE))</f>
        <v/>
      </c>
      <c r="TU81" t="str">
        <f>IF(ISERROR(MATCH(TU$1,'CSC Mitre'!CB$1:CB$220,0)),"",VLOOKUP(TU$1,'Tactic Recode'!$A$1:$B$547,2,FALSE))</f>
        <v/>
      </c>
      <c r="TV81" t="str">
        <f>IF(ISERROR(MATCH(TV$1,'CSC Mitre'!CB$1:CB$220,0)),"",VLOOKUP(TV$1,'Tactic Recode'!$A$1:$B$547,2,FALSE))</f>
        <v/>
      </c>
      <c r="TW81" t="str">
        <f>IF(ISERROR(MATCH(TW$1,'CSC Mitre'!CB$1:CB$220,0)),"",VLOOKUP(TW$1,'Tactic Recode'!$A$1:$B$547,2,FALSE))</f>
        <v/>
      </c>
      <c r="TX81" t="str">
        <f>IF(ISERROR(MATCH(TX$1,'CSC Mitre'!CB$1:CB$220,0)),"",VLOOKUP(TX$1,'Tactic Recode'!$A$1:$B$547,2,FALSE))</f>
        <v/>
      </c>
      <c r="TY81" t="str">
        <f>IF(ISERROR(MATCH(TY$1,'CSC Mitre'!CB$1:CB$220,0)),"",VLOOKUP(TY$1,'Tactic Recode'!$A$1:$B$547,2,FALSE))</f>
        <v/>
      </c>
      <c r="TZ81" t="str">
        <f>IF(ISERROR(MATCH(TZ$1,'CSC Mitre'!CB$1:CB$220,0)),"",VLOOKUP(TZ$1,'Tactic Recode'!$A$1:$B$547,2,FALSE))</f>
        <v/>
      </c>
      <c r="UA81" t="str">
        <f>IF(ISERROR(MATCH(UA$1,'CSC Mitre'!CB$1:CB$220,0)),"",VLOOKUP(UA$1,'Tactic Recode'!$A$1:$B$547,2,FALSE))</f>
        <v/>
      </c>
      <c r="UB81" t="str">
        <f>IF(ISERROR(MATCH(UB$1,'CSC Mitre'!CB$1:CB$220,0)),"",VLOOKUP(UB$1,'Tactic Recode'!$A$1:$B$547,2,FALSE))</f>
        <v/>
      </c>
    </row>
    <row r="82" spans="1:548" x14ac:dyDescent="0.25">
      <c r="A82" s="59" t="s">
        <v>478</v>
      </c>
      <c r="B82" t="str">
        <f>IF(ISERROR(MATCH(B$1,'CSC Mitre'!CC$1:CC$220,0)),"",VLOOKUP(B$1,'Tactic Recode'!$A$1:$B$547,2,FALSE))</f>
        <v/>
      </c>
      <c r="C82" t="str">
        <f>IF(ISERROR(MATCH(C$1,'CSC Mitre'!CC$1:CC$220,0)),"",VLOOKUP(C$1,'Tactic Recode'!$A$1:$B$547,2,FALSE))</f>
        <v/>
      </c>
      <c r="D82" t="str">
        <f>IF(ISERROR(MATCH(D$1,'CSC Mitre'!CC$1:CC$220,0)),"",VLOOKUP(D$1,'Tactic Recode'!$A$1:$B$547,2,FALSE))</f>
        <v/>
      </c>
      <c r="E82" t="str">
        <f>IF(ISERROR(MATCH(E$1,'CSC Mitre'!CC$1:CC$220,0)),"",VLOOKUP(E$1,'Tactic Recode'!$A$1:$B$547,2,FALSE))</f>
        <v/>
      </c>
      <c r="F82" t="str">
        <f>IF(ISERROR(MATCH(F$1,'CSC Mitre'!CC$1:CC$220,0)),"",VLOOKUP(F$1,'Tactic Recode'!$A$1:$B$547,2,FALSE))</f>
        <v/>
      </c>
      <c r="G82" t="str">
        <f>IF(ISERROR(MATCH(G$1,'CSC Mitre'!CC$1:CC$220,0)),"",VLOOKUP(G$1,'Tactic Recode'!$A$1:$B$547,2,FALSE))</f>
        <v/>
      </c>
      <c r="H82" t="str">
        <f>IF(ISERROR(MATCH(H$1,'CSC Mitre'!CC$1:CC$220,0)),"",VLOOKUP(H$1,'Tactic Recode'!$A$1:$B$547,2,FALSE))</f>
        <v/>
      </c>
      <c r="I82" t="str">
        <f>IF(ISERROR(MATCH(I$1,'CSC Mitre'!CC$1:CC$220,0)),"",VLOOKUP(I$1,'Tactic Recode'!$A$1:$B$547,2,FALSE))</f>
        <v/>
      </c>
      <c r="J82" t="str">
        <f>IF(ISERROR(MATCH(J$1,'CSC Mitre'!CC$1:CC$220,0)),"",VLOOKUP(J$1,'Tactic Recode'!$A$1:$B$547,2,FALSE))</f>
        <v/>
      </c>
      <c r="K82" t="str">
        <f>IF(ISERROR(MATCH(K$1,'CSC Mitre'!CC$1:CC$220,0)),"",VLOOKUP(K$1,'Tactic Recode'!$A$1:$B$547,2,FALSE))</f>
        <v/>
      </c>
      <c r="L82" t="str">
        <f>IF(ISERROR(MATCH(L$1,'CSC Mitre'!CC$1:CC$220,0)),"",VLOOKUP(L$1,'Tactic Recode'!$A$1:$B$547,2,FALSE))</f>
        <v/>
      </c>
      <c r="M82" t="str">
        <f>IF(ISERROR(MATCH(M$1,'CSC Mitre'!CC$1:CC$220,0)),"",VLOOKUP(M$1,'Tactic Recode'!$A$1:$B$547,2,FALSE))</f>
        <v/>
      </c>
      <c r="N82" t="str">
        <f>IF(ISERROR(MATCH(N$1,'CSC Mitre'!CC$1:CC$220,0)),"",VLOOKUP(N$1,'Tactic Recode'!$A$1:$B$547,2,FALSE))</f>
        <v/>
      </c>
      <c r="O82" t="str">
        <f>IF(ISERROR(MATCH(O$1,'CSC Mitre'!CC$1:CC$220,0)),"",VLOOKUP(O$1,'Tactic Recode'!$A$1:$B$547,2,FALSE))</f>
        <v/>
      </c>
      <c r="P82" t="str">
        <f>IF(ISERROR(MATCH(P$1,'CSC Mitre'!CC$1:CC$220,0)),"",VLOOKUP(P$1,'Tactic Recode'!$A$1:$B$547,2,FALSE))</f>
        <v/>
      </c>
      <c r="Q82" t="str">
        <f>IF(ISERROR(MATCH(Q$1,'CSC Mitre'!CC$1:CC$220,0)),"",VLOOKUP(Q$1,'Tactic Recode'!$A$1:$B$547,2,FALSE))</f>
        <v/>
      </c>
      <c r="R82" t="str">
        <f>IF(ISERROR(MATCH(R$1,'CSC Mitre'!CC$1:CC$220,0)),"",VLOOKUP(R$1,'Tactic Recode'!$A$1:$B$547,2,FALSE))</f>
        <v/>
      </c>
      <c r="S82" t="str">
        <f>IF(ISERROR(MATCH(S$1,'CSC Mitre'!CC$1:CC$220,0)),"",VLOOKUP(S$1,'Tactic Recode'!$A$1:$B$547,2,FALSE))</f>
        <v/>
      </c>
      <c r="T82" t="str">
        <f>IF(ISERROR(MATCH(T$1,'CSC Mitre'!CC$1:CC$220,0)),"",VLOOKUP(T$1,'Tactic Recode'!$A$1:$B$547,2,FALSE))</f>
        <v/>
      </c>
      <c r="U82" t="str">
        <f>IF(ISERROR(MATCH(U$1,'CSC Mitre'!CC$1:CC$220,0)),"",VLOOKUP(U$1,'Tactic Recode'!$A$1:$B$547,2,FALSE))</f>
        <v/>
      </c>
      <c r="V82" t="str">
        <f>IF(ISERROR(MATCH(V$1,'CSC Mitre'!CC$1:CC$220,0)),"",VLOOKUP(V$1,'Tactic Recode'!$A$1:$B$547,2,FALSE))</f>
        <v/>
      </c>
      <c r="W82" t="str">
        <f>IF(ISERROR(MATCH(W$1,'CSC Mitre'!CC$1:CC$220,0)),"",VLOOKUP(W$1,'Tactic Recode'!$A$1:$B$547,2,FALSE))</f>
        <v/>
      </c>
      <c r="X82" t="str">
        <f>IF(ISERROR(MATCH(X$1,'CSC Mitre'!CC$1:CC$220,0)),"",VLOOKUP(X$1,'Tactic Recode'!$A$1:$B$547,2,FALSE))</f>
        <v/>
      </c>
      <c r="Y82" t="str">
        <f>IF(ISERROR(MATCH(Y$1,'CSC Mitre'!CC$1:CC$220,0)),"",VLOOKUP(Y$1,'Tactic Recode'!$A$1:$B$547,2,FALSE))</f>
        <v/>
      </c>
      <c r="Z82" t="str">
        <f>IF(ISERROR(MATCH(Z$1,'CSC Mitre'!CC$1:CC$220,0)),"",VLOOKUP(Z$1,'Tactic Recode'!$A$1:$B$547,2,FALSE))</f>
        <v/>
      </c>
      <c r="AA82" t="str">
        <f>IF(ISERROR(MATCH(AA$1,'CSC Mitre'!CC$1:CC$220,0)),"",VLOOKUP(AA$1,'Tactic Recode'!$A$1:$B$547,2,FALSE))</f>
        <v/>
      </c>
      <c r="AB82" t="str">
        <f>IF(ISERROR(MATCH(AB$1,'CSC Mitre'!CC$1:CC$220,0)),"",VLOOKUP(AB$1,'Tactic Recode'!$A$1:$B$547,2,FALSE))</f>
        <v/>
      </c>
      <c r="AC82" t="str">
        <f>IF(ISERROR(MATCH(AC$1,'CSC Mitre'!CC$1:CC$220,0)),"",VLOOKUP(AC$1,'Tactic Recode'!$A$1:$B$547,2,FALSE))</f>
        <v/>
      </c>
      <c r="AD82" t="str">
        <f>IF(ISERROR(MATCH(AD$1,'CSC Mitre'!CC$1:CC$220,0)),"",VLOOKUP(AD$1,'Tactic Recode'!$A$1:$B$547,2,FALSE))</f>
        <v/>
      </c>
      <c r="AE82" t="str">
        <f>IF(ISERROR(MATCH(AE$1,'CSC Mitre'!CC$1:CC$220,0)),"",VLOOKUP(AE$1,'Tactic Recode'!$A$1:$B$547,2,FALSE))</f>
        <v/>
      </c>
      <c r="AF82" t="str">
        <f>IF(ISERROR(MATCH(AF$1,'CSC Mitre'!CC$1:CC$220,0)),"",VLOOKUP(AF$1,'Tactic Recode'!$A$1:$B$547,2,FALSE))</f>
        <v/>
      </c>
      <c r="AG82" t="str">
        <f>IF(ISERROR(MATCH(AG$1,'CSC Mitre'!CC$1:CC$220,0)),"",VLOOKUP(AG$1,'Tactic Recode'!$A$1:$B$547,2,FALSE))</f>
        <v/>
      </c>
      <c r="AH82" t="str">
        <f>IF(ISERROR(MATCH(AH$1,'CSC Mitre'!CC$1:CC$220,0)),"",VLOOKUP(AH$1,'Tactic Recode'!$A$1:$B$547,2,FALSE))</f>
        <v/>
      </c>
      <c r="AI82" t="str">
        <f>IF(ISERROR(MATCH(AI$1,'CSC Mitre'!CC$1:CC$220,0)),"",VLOOKUP(AI$1,'Tactic Recode'!$A$1:$B$547,2,FALSE))</f>
        <v/>
      </c>
      <c r="AJ82" t="str">
        <f>IF(ISERROR(MATCH(AJ$1,'CSC Mitre'!CC$1:CC$220,0)),"",VLOOKUP(AJ$1,'Tactic Recode'!$A$1:$B$547,2,FALSE))</f>
        <v/>
      </c>
      <c r="AK82" t="str">
        <f>IF(ISERROR(MATCH(AK$1,'CSC Mitre'!CC$1:CC$220,0)),"",VLOOKUP(AK$1,'Tactic Recode'!$A$1:$B$547,2,FALSE))</f>
        <v/>
      </c>
      <c r="AL82" t="str">
        <f>IF(ISERROR(MATCH(AL$1,'CSC Mitre'!CC$1:CC$220,0)),"",VLOOKUP(AL$1,'Tactic Recode'!$A$1:$B$547,2,FALSE))</f>
        <v/>
      </c>
      <c r="AM82" t="str">
        <f>IF(ISERROR(MATCH(AM$1,'CSC Mitre'!CC$1:CC$220,0)),"",VLOOKUP(AM$1,'Tactic Recode'!$A$1:$B$547,2,FALSE))</f>
        <v/>
      </c>
      <c r="AN82" t="str">
        <f>IF(ISERROR(MATCH(AN$1,'CSC Mitre'!CC$1:CC$220,0)),"",VLOOKUP(AN$1,'Tactic Recode'!$A$1:$B$547,2,FALSE))</f>
        <v/>
      </c>
      <c r="AO82" t="str">
        <f>IF(ISERROR(MATCH(AO$1,'CSC Mitre'!CC$1:CC$220,0)),"",VLOOKUP(AO$1,'Tactic Recode'!$A$1:$B$547,2,FALSE))</f>
        <v/>
      </c>
      <c r="AP82" t="str">
        <f>IF(ISERROR(MATCH(AP$1,'CSC Mitre'!CC$1:CC$220,0)),"",VLOOKUP(AP$1,'Tactic Recode'!$A$1:$B$547,2,FALSE))</f>
        <v/>
      </c>
      <c r="AQ82" t="str">
        <f>IF(ISERROR(MATCH(AQ$1,'CSC Mitre'!CC$1:CC$220,0)),"",VLOOKUP(AQ$1,'Tactic Recode'!$A$1:$B$547,2,FALSE))</f>
        <v/>
      </c>
      <c r="AR82" t="str">
        <f>IF(ISERROR(MATCH(AR$1,'CSC Mitre'!CC$1:CC$220,0)),"",VLOOKUP(AR$1,'Tactic Recode'!$A$1:$B$547,2,FALSE))</f>
        <v/>
      </c>
      <c r="AS82" t="str">
        <f>IF(ISERROR(MATCH(AS$1,'CSC Mitre'!CC$1:CC$220,0)),"",VLOOKUP(AS$1,'Tactic Recode'!$A$1:$B$547,2,FALSE))</f>
        <v/>
      </c>
      <c r="AT82" t="str">
        <f>IF(ISERROR(MATCH(AT$1,'CSC Mitre'!CC$1:CC$220,0)),"",VLOOKUP(AT$1,'Tactic Recode'!$A$1:$B$547,2,FALSE))</f>
        <v/>
      </c>
      <c r="AU82" t="str">
        <f>IF(ISERROR(MATCH(AU$1,'CSC Mitre'!CC$1:CC$220,0)),"",VLOOKUP(AU$1,'Tactic Recode'!$A$1:$B$547,2,FALSE))</f>
        <v/>
      </c>
      <c r="AV82" t="str">
        <f>IF(ISERROR(MATCH(AV$1,'CSC Mitre'!CC$1:CC$220,0)),"",VLOOKUP(AV$1,'Tactic Recode'!$A$1:$B$547,2,FALSE))</f>
        <v/>
      </c>
      <c r="AW82" t="str">
        <f>IF(ISERROR(MATCH(AW$1,'CSC Mitre'!CC$1:CC$220,0)),"",VLOOKUP(AW$1,'Tactic Recode'!$A$1:$B$547,2,FALSE))</f>
        <v/>
      </c>
      <c r="AX82" t="str">
        <f>IF(ISERROR(MATCH(AX$1,'CSC Mitre'!CC$1:CC$220,0)),"",VLOOKUP(AX$1,'Tactic Recode'!$A$1:$B$547,2,FALSE))</f>
        <v/>
      </c>
      <c r="AY82" t="str">
        <f>IF(ISERROR(MATCH(AY$1,'CSC Mitre'!CC$1:CC$220,0)),"",VLOOKUP(AY$1,'Tactic Recode'!$A$1:$B$547,2,FALSE))</f>
        <v/>
      </c>
      <c r="AZ82" t="str">
        <f>IF(ISERROR(MATCH(AZ$1,'CSC Mitre'!CC$1:CC$220,0)),"",VLOOKUP(AZ$1,'Tactic Recode'!$A$1:$B$547,2,FALSE))</f>
        <v/>
      </c>
      <c r="BA82" t="str">
        <f>IF(ISERROR(MATCH(BA$1,'CSC Mitre'!CC$1:CC$220,0)),"",VLOOKUP(BA$1,'Tactic Recode'!$A$1:$B$547,2,FALSE))</f>
        <v/>
      </c>
      <c r="BB82" t="str">
        <f>IF(ISERROR(MATCH(BB$1,'CSC Mitre'!CC$1:CC$220,0)),"",VLOOKUP(BB$1,'Tactic Recode'!$A$1:$B$547,2,FALSE))</f>
        <v/>
      </c>
      <c r="BC82" t="str">
        <f>IF(ISERROR(MATCH(BC$1,'CSC Mitre'!CC$1:CC$220,0)),"",VLOOKUP(BC$1,'Tactic Recode'!$A$1:$B$547,2,FALSE))</f>
        <v/>
      </c>
      <c r="BD82" t="str">
        <f>IF(ISERROR(MATCH(BD$1,'CSC Mitre'!CC$1:CC$220,0)),"",VLOOKUP(BD$1,'Tactic Recode'!$A$1:$B$547,2,FALSE))</f>
        <v/>
      </c>
      <c r="BE82" t="str">
        <f>IF(ISERROR(MATCH(BE$1,'CSC Mitre'!CC$1:CC$220,0)),"",VLOOKUP(BE$1,'Tactic Recode'!$A$1:$B$547,2,FALSE))</f>
        <v/>
      </c>
      <c r="BF82" t="str">
        <f>IF(ISERROR(MATCH(BF$1,'CSC Mitre'!CC$1:CC$220,0)),"",VLOOKUP(BF$1,'Tactic Recode'!$A$1:$B$547,2,FALSE))</f>
        <v/>
      </c>
      <c r="BG82" t="str">
        <f>IF(ISERROR(MATCH(BG$1,'CSC Mitre'!CC$1:CC$220,0)),"",VLOOKUP(BG$1,'Tactic Recode'!$A$1:$B$547,2,FALSE))</f>
        <v/>
      </c>
      <c r="BH82" t="str">
        <f>IF(ISERROR(MATCH(BH$1,'CSC Mitre'!CC$1:CC$220,0)),"",VLOOKUP(BH$1,'Tactic Recode'!$A$1:$B$547,2,FALSE))</f>
        <v/>
      </c>
      <c r="BI82" t="str">
        <f>IF(ISERROR(MATCH(BI$1,'CSC Mitre'!CC$1:CC$220,0)),"",VLOOKUP(BI$1,'Tactic Recode'!$A$1:$B$547,2,FALSE))</f>
        <v/>
      </c>
      <c r="BJ82" t="str">
        <f>IF(ISERROR(MATCH(BJ$1,'CSC Mitre'!CC$1:CC$220,0)),"",VLOOKUP(BJ$1,'Tactic Recode'!$A$1:$B$547,2,FALSE))</f>
        <v/>
      </c>
      <c r="BK82" t="str">
        <f>IF(ISERROR(MATCH(BK$1,'CSC Mitre'!CC$1:CC$220,0)),"",VLOOKUP(BK$1,'Tactic Recode'!$A$1:$B$547,2,FALSE))</f>
        <v/>
      </c>
      <c r="BL82" t="str">
        <f>IF(ISERROR(MATCH(BL$1,'CSC Mitre'!CC$1:CC$220,0)),"",VLOOKUP(BL$1,'Tactic Recode'!$A$1:$B$547,2,FALSE))</f>
        <v/>
      </c>
      <c r="BM82" t="str">
        <f>IF(ISERROR(MATCH(BM$1,'CSC Mitre'!CC$1:CC$220,0)),"",VLOOKUP(BM$1,'Tactic Recode'!$A$1:$B$547,2,FALSE))</f>
        <v/>
      </c>
      <c r="BN82" t="str">
        <f>IF(ISERROR(MATCH(BN$1,'CSC Mitre'!CC$1:CC$220,0)),"",VLOOKUP(BN$1,'Tactic Recode'!$A$1:$B$547,2,FALSE))</f>
        <v/>
      </c>
      <c r="BO82" t="str">
        <f>IF(ISERROR(MATCH(BO$1,'CSC Mitre'!CC$1:CC$220,0)),"",VLOOKUP(BO$1,'Tactic Recode'!$A$1:$B$547,2,FALSE))</f>
        <v/>
      </c>
      <c r="BP82" t="str">
        <f>IF(ISERROR(MATCH(BP$1,'CSC Mitre'!CC$1:CC$220,0)),"",VLOOKUP(BP$1,'Tactic Recode'!$A$1:$B$547,2,FALSE))</f>
        <v/>
      </c>
      <c r="BQ82" t="str">
        <f>IF(ISERROR(MATCH(BQ$1,'CSC Mitre'!CC$1:CC$220,0)),"",VLOOKUP(BQ$1,'Tactic Recode'!$A$1:$B$547,2,FALSE))</f>
        <v>Exfiltration</v>
      </c>
      <c r="BR82" t="str">
        <f>IF(ISERROR(MATCH(BR$1,'CSC Mitre'!CC$1:CC$220,0)),"",VLOOKUP(BR$1,'Tactic Recode'!$A$1:$B$547,2,FALSE))</f>
        <v>Exfiltration</v>
      </c>
      <c r="BS82" t="str">
        <f>IF(ISERROR(MATCH(BS$1,'CSC Mitre'!CC$1:CC$220,0)),"",VLOOKUP(BS$1,'Tactic Recode'!$A$1:$B$547,2,FALSE))</f>
        <v/>
      </c>
      <c r="BT82" t="str">
        <f>IF(ISERROR(MATCH(BT$1,'CSC Mitre'!CC$1:CC$220,0)),"",VLOOKUP(BT$1,'Tactic Recode'!$A$1:$B$547,2,FALSE))</f>
        <v/>
      </c>
      <c r="BU82" t="str">
        <f>IF(ISERROR(MATCH(BU$1,'CSC Mitre'!CC$1:CC$220,0)),"",VLOOKUP(BU$1,'Tactic Recode'!$A$1:$B$547,2,FALSE))</f>
        <v/>
      </c>
      <c r="BV82" t="str">
        <f>IF(ISERROR(MATCH(BV$1,'CSC Mitre'!CC$1:CC$220,0)),"",VLOOKUP(BV$1,'Tactic Recode'!$A$1:$B$547,2,FALSE))</f>
        <v/>
      </c>
      <c r="BW82" t="str">
        <f>IF(ISERROR(MATCH(BW$1,'CSC Mitre'!CC$1:CC$220,0)),"",VLOOKUP(BW$1,'Tactic Recode'!$A$1:$B$547,2,FALSE))</f>
        <v/>
      </c>
      <c r="BX82" t="str">
        <f>IF(ISERROR(MATCH(BX$1,'CSC Mitre'!CC$1:CC$220,0)),"",VLOOKUP(BX$1,'Tactic Recode'!$A$1:$B$547,2,FALSE))</f>
        <v/>
      </c>
      <c r="BY82" t="str">
        <f>IF(ISERROR(MATCH(BY$1,'CSC Mitre'!CC$1:CC$220,0)),"",VLOOKUP(BY$1,'Tactic Recode'!$A$1:$B$547,2,FALSE))</f>
        <v/>
      </c>
      <c r="BZ82" t="str">
        <f>IF(ISERROR(MATCH(BZ$1,'CSC Mitre'!CC$1:CC$220,0)),"",VLOOKUP(BZ$1,'Tactic Recode'!$A$1:$B$547,2,FALSE))</f>
        <v/>
      </c>
      <c r="CA82" t="str">
        <f>IF(ISERROR(MATCH(CA$1,'CSC Mitre'!CC$1:CC$220,0)),"",VLOOKUP(CA$1,'Tactic Recode'!$A$1:$B$547,2,FALSE))</f>
        <v/>
      </c>
      <c r="CB82" t="str">
        <f>IF(ISERROR(MATCH(CB$1,'CSC Mitre'!CC$1:CC$220,0)),"",VLOOKUP(CB$1,'Tactic Recode'!$A$1:$B$547,2,FALSE))</f>
        <v/>
      </c>
      <c r="CC82" t="str">
        <f>IF(ISERROR(MATCH(CC$1,'CSC Mitre'!CC$1:CC$220,0)),"",VLOOKUP(CC$1,'Tactic Recode'!$A$1:$B$547,2,FALSE))</f>
        <v/>
      </c>
      <c r="CD82" t="str">
        <f>IF(ISERROR(MATCH(CD$1,'CSC Mitre'!CC$1:CC$220,0)),"",VLOOKUP(CD$1,'Tactic Recode'!$A$1:$B$547,2,FALSE))</f>
        <v/>
      </c>
      <c r="CE82" t="str">
        <f>IF(ISERROR(MATCH(CE$1,'CSC Mitre'!CC$1:CC$220,0)),"",VLOOKUP(CE$1,'Tactic Recode'!$A$1:$B$547,2,FALSE))</f>
        <v/>
      </c>
      <c r="CF82" t="str">
        <f>IF(ISERROR(MATCH(CF$1,'CSC Mitre'!CC$1:CC$220,0)),"",VLOOKUP(CF$1,'Tactic Recode'!$A$1:$B$547,2,FALSE))</f>
        <v/>
      </c>
      <c r="CG82" t="str">
        <f>IF(ISERROR(MATCH(CG$1,'CSC Mitre'!CC$1:CC$220,0)),"",VLOOKUP(CG$1,'Tactic Recode'!$A$1:$B$547,2,FALSE))</f>
        <v/>
      </c>
      <c r="CH82" t="str">
        <f>IF(ISERROR(MATCH(CH$1,'CSC Mitre'!CC$1:CC$220,0)),"",VLOOKUP(CH$1,'Tactic Recode'!$A$1:$B$547,2,FALSE))</f>
        <v/>
      </c>
      <c r="CI82" t="str">
        <f>IF(ISERROR(MATCH(CI$1,'CSC Mitre'!CC$1:CC$220,0)),"",VLOOKUP(CI$1,'Tactic Recode'!$A$1:$B$547,2,FALSE))</f>
        <v/>
      </c>
      <c r="CJ82" t="str">
        <f>IF(ISERROR(MATCH(CJ$1,'CSC Mitre'!CC$1:CC$220,0)),"",VLOOKUP(CJ$1,'Tactic Recode'!$A$1:$B$547,2,FALSE))</f>
        <v/>
      </c>
      <c r="CK82" t="str">
        <f>IF(ISERROR(MATCH(CK$1,'CSC Mitre'!CC$1:CC$220,0)),"",VLOOKUP(CK$1,'Tactic Recode'!$A$1:$B$547,2,FALSE))</f>
        <v/>
      </c>
      <c r="CL82" t="str">
        <f>IF(ISERROR(MATCH(CL$1,'CSC Mitre'!CC$1:CC$220,0)),"",VLOOKUP(CL$1,'Tactic Recode'!$A$1:$B$547,2,FALSE))</f>
        <v/>
      </c>
      <c r="CM82" t="str">
        <f>IF(ISERROR(MATCH(CM$1,'CSC Mitre'!CC$1:CC$220,0)),"",VLOOKUP(CM$1,'Tactic Recode'!$A$1:$B$547,2,FALSE))</f>
        <v/>
      </c>
      <c r="CN82" t="str">
        <f>IF(ISERROR(MATCH(CN$1,'CSC Mitre'!CC$1:CC$220,0)),"",VLOOKUP(CN$1,'Tactic Recode'!$A$1:$B$547,2,FALSE))</f>
        <v/>
      </c>
      <c r="CO82" t="str">
        <f>IF(ISERROR(MATCH(CO$1,'CSC Mitre'!CC$1:CC$220,0)),"",VLOOKUP(CO$1,'Tactic Recode'!$A$1:$B$547,2,FALSE))</f>
        <v/>
      </c>
      <c r="CP82" t="str">
        <f>IF(ISERROR(MATCH(CP$1,'CSC Mitre'!CC$1:CC$220,0)),"",VLOOKUP(CP$1,'Tactic Recode'!$A$1:$B$547,2,FALSE))</f>
        <v/>
      </c>
      <c r="CQ82" t="str">
        <f>IF(ISERROR(MATCH(CQ$1,'CSC Mitre'!CC$1:CC$220,0)),"",VLOOKUP(CQ$1,'Tactic Recode'!$A$1:$B$547,2,FALSE))</f>
        <v/>
      </c>
      <c r="CR82" t="str">
        <f>IF(ISERROR(MATCH(CR$1,'CSC Mitre'!CC$1:CC$220,0)),"",VLOOKUP(CR$1,'Tactic Recode'!$A$1:$B$547,2,FALSE))</f>
        <v/>
      </c>
      <c r="CS82" t="str">
        <f>IF(ISERROR(MATCH(CS$1,'CSC Mitre'!CC$1:CC$220,0)),"",VLOOKUP(CS$1,'Tactic Recode'!$A$1:$B$547,2,FALSE))</f>
        <v/>
      </c>
      <c r="CT82" t="str">
        <f>IF(ISERROR(MATCH(CT$1,'CSC Mitre'!CC$1:CC$220,0)),"",VLOOKUP(CT$1,'Tactic Recode'!$A$1:$B$547,2,FALSE))</f>
        <v/>
      </c>
      <c r="CU82" t="str">
        <f>IF(ISERROR(MATCH(CU$1,'CSC Mitre'!CC$1:CC$220,0)),"",VLOOKUP(CU$1,'Tactic Recode'!$A$1:$B$547,2,FALSE))</f>
        <v/>
      </c>
      <c r="CV82" t="str">
        <f>IF(ISERROR(MATCH(CV$1,'CSC Mitre'!CC$1:CC$220,0)),"",VLOOKUP(CV$1,'Tactic Recode'!$A$1:$B$547,2,FALSE))</f>
        <v/>
      </c>
      <c r="CW82" t="str">
        <f>IF(ISERROR(MATCH(CW$1,'CSC Mitre'!CC$1:CC$220,0)),"",VLOOKUP(CW$1,'Tactic Recode'!$A$1:$B$547,2,FALSE))</f>
        <v/>
      </c>
      <c r="CX82" t="str">
        <f>IF(ISERROR(MATCH(CX$1,'CSC Mitre'!CC$1:CC$220,0)),"",VLOOKUP(CX$1,'Tactic Recode'!$A$1:$B$547,2,FALSE))</f>
        <v/>
      </c>
      <c r="CY82" t="str">
        <f>IF(ISERROR(MATCH(CY$1,'CSC Mitre'!CC$1:CC$220,0)),"",VLOOKUP(CY$1,'Tactic Recode'!$A$1:$B$547,2,FALSE))</f>
        <v/>
      </c>
      <c r="CZ82" t="str">
        <f>IF(ISERROR(MATCH(CZ$1,'CSC Mitre'!CC$1:CC$220,0)),"",VLOOKUP(CZ$1,'Tactic Recode'!$A$1:$B$547,2,FALSE))</f>
        <v/>
      </c>
      <c r="DA82" t="str">
        <f>IF(ISERROR(MATCH(DA$1,'CSC Mitre'!CC$1:CC$220,0)),"",VLOOKUP(DA$1,'Tactic Recode'!$A$1:$B$547,2,FALSE))</f>
        <v/>
      </c>
      <c r="DB82" t="str">
        <f>IF(ISERROR(MATCH(DB$1,'CSC Mitre'!CC$1:CC$220,0)),"",VLOOKUP(DB$1,'Tactic Recode'!$A$1:$B$547,2,FALSE))</f>
        <v/>
      </c>
      <c r="DC82" t="str">
        <f>IF(ISERROR(MATCH(DC$1,'CSC Mitre'!CC$1:CC$220,0)),"",VLOOKUP(DC$1,'Tactic Recode'!$A$1:$B$547,2,FALSE))</f>
        <v/>
      </c>
      <c r="DD82" t="str">
        <f>IF(ISERROR(MATCH(DD$1,'CSC Mitre'!CC$1:CC$220,0)),"",VLOOKUP(DD$1,'Tactic Recode'!$A$1:$B$547,2,FALSE))</f>
        <v/>
      </c>
      <c r="DE82" t="str">
        <f>IF(ISERROR(MATCH(DE$1,'CSC Mitre'!CC$1:CC$220,0)),"",VLOOKUP(DE$1,'Tactic Recode'!$A$1:$B$547,2,FALSE))</f>
        <v/>
      </c>
      <c r="DF82" t="str">
        <f>IF(ISERROR(MATCH(DF$1,'CSC Mitre'!CC$1:CC$220,0)),"",VLOOKUP(DF$1,'Tactic Recode'!$A$1:$B$547,2,FALSE))</f>
        <v/>
      </c>
      <c r="DG82" t="str">
        <f>IF(ISERROR(MATCH(DG$1,'CSC Mitre'!CC$1:CC$220,0)),"",VLOOKUP(DG$1,'Tactic Recode'!$A$1:$B$547,2,FALSE))</f>
        <v/>
      </c>
      <c r="DH82" t="str">
        <f>IF(ISERROR(MATCH(DH$1,'CSC Mitre'!CC$1:CC$220,0)),"",VLOOKUP(DH$1,'Tactic Recode'!$A$1:$B$547,2,FALSE))</f>
        <v/>
      </c>
      <c r="DI82" t="str">
        <f>IF(ISERROR(MATCH(DI$1,'CSC Mitre'!CC$1:CC$220,0)),"",VLOOKUP(DI$1,'Tactic Recode'!$A$1:$B$547,2,FALSE))</f>
        <v/>
      </c>
      <c r="DJ82" t="str">
        <f>IF(ISERROR(MATCH(DJ$1,'CSC Mitre'!CC$1:CC$220,0)),"",VLOOKUP(DJ$1,'Tactic Recode'!$A$1:$B$547,2,FALSE))</f>
        <v/>
      </c>
      <c r="DK82" t="str">
        <f>IF(ISERROR(MATCH(DK$1,'CSC Mitre'!CC$1:CC$220,0)),"",VLOOKUP(DK$1,'Tactic Recode'!$A$1:$B$547,2,FALSE))</f>
        <v/>
      </c>
      <c r="DL82" t="str">
        <f>IF(ISERROR(MATCH(DL$1,'CSC Mitre'!CC$1:CC$220,0)),"",VLOOKUP(DL$1,'Tactic Recode'!$A$1:$B$547,2,FALSE))</f>
        <v/>
      </c>
      <c r="DM82" t="str">
        <f>IF(ISERROR(MATCH(DM$1,'CSC Mitre'!CC$1:CC$220,0)),"",VLOOKUP(DM$1,'Tactic Recode'!$A$1:$B$547,2,FALSE))</f>
        <v/>
      </c>
      <c r="DN82" t="str">
        <f>IF(ISERROR(MATCH(DN$1,'CSC Mitre'!CC$1:CC$220,0)),"",VLOOKUP(DN$1,'Tactic Recode'!$A$1:$B$547,2,FALSE))</f>
        <v/>
      </c>
      <c r="DO82" t="str">
        <f>IF(ISERROR(MATCH(DO$1,'CSC Mitre'!CC$1:CC$220,0)),"",VLOOKUP(DO$1,'Tactic Recode'!$A$1:$B$547,2,FALSE))</f>
        <v/>
      </c>
      <c r="DP82" t="str">
        <f>IF(ISERROR(MATCH(DP$1,'CSC Mitre'!CC$1:CC$220,0)),"",VLOOKUP(DP$1,'Tactic Recode'!$A$1:$B$547,2,FALSE))</f>
        <v/>
      </c>
      <c r="DQ82" t="str">
        <f>IF(ISERROR(MATCH(DQ$1,'CSC Mitre'!CC$1:CC$220,0)),"",VLOOKUP(DQ$1,'Tactic Recode'!$A$1:$B$547,2,FALSE))</f>
        <v/>
      </c>
      <c r="DR82" t="str">
        <f>IF(ISERROR(MATCH(DR$1,'CSC Mitre'!CC$1:CC$220,0)),"",VLOOKUP(DR$1,'Tactic Recode'!$A$1:$B$547,2,FALSE))</f>
        <v/>
      </c>
      <c r="DS82" t="str">
        <f>IF(ISERROR(MATCH(DS$1,'CSC Mitre'!CC$1:CC$220,0)),"",VLOOKUP(DS$1,'Tactic Recode'!$A$1:$B$547,2,FALSE))</f>
        <v/>
      </c>
      <c r="DT82" t="str">
        <f>IF(ISERROR(MATCH(DT$1,'CSC Mitre'!CC$1:CC$220,0)),"",VLOOKUP(DT$1,'Tactic Recode'!$A$1:$B$547,2,FALSE))</f>
        <v/>
      </c>
      <c r="DU82" t="str">
        <f>IF(ISERROR(MATCH(DU$1,'CSC Mitre'!CC$1:CC$220,0)),"",VLOOKUP(DU$1,'Tactic Recode'!$A$1:$B$547,2,FALSE))</f>
        <v/>
      </c>
      <c r="DV82" t="str">
        <f>IF(ISERROR(MATCH(DV$1,'CSC Mitre'!CC$1:CC$220,0)),"",VLOOKUP(DV$1,'Tactic Recode'!$A$1:$B$547,2,FALSE))</f>
        <v/>
      </c>
      <c r="DW82" t="str">
        <f>IF(ISERROR(MATCH(DW$1,'CSC Mitre'!CC$1:CC$220,0)),"",VLOOKUP(DW$1,'Tactic Recode'!$A$1:$B$547,2,FALSE))</f>
        <v/>
      </c>
      <c r="DX82" t="str">
        <f>IF(ISERROR(MATCH(DX$1,'CSC Mitre'!CC$1:CC$220,0)),"",VLOOKUP(DX$1,'Tactic Recode'!$A$1:$B$547,2,FALSE))</f>
        <v/>
      </c>
      <c r="DY82" t="str">
        <f>IF(ISERROR(MATCH(DY$1,'CSC Mitre'!CC$1:CC$220,0)),"",VLOOKUP(DY$1,'Tactic Recode'!$A$1:$B$547,2,FALSE))</f>
        <v/>
      </c>
      <c r="DZ82" t="str">
        <f>IF(ISERROR(MATCH(DZ$1,'CSC Mitre'!CC$1:CC$220,0)),"",VLOOKUP(DZ$1,'Tactic Recode'!$A$1:$B$547,2,FALSE))</f>
        <v/>
      </c>
      <c r="EA82" t="str">
        <f>IF(ISERROR(MATCH(EA$1,'CSC Mitre'!CC$1:CC$220,0)),"",VLOOKUP(EA$1,'Tactic Recode'!$A$1:$B$547,2,FALSE))</f>
        <v/>
      </c>
      <c r="EB82" t="str">
        <f>IF(ISERROR(MATCH(EB$1,'CSC Mitre'!CC$1:CC$220,0)),"",VLOOKUP(EB$1,'Tactic Recode'!$A$1:$B$547,2,FALSE))</f>
        <v/>
      </c>
      <c r="EC82" t="str">
        <f>IF(ISERROR(MATCH(EC$1,'CSC Mitre'!CC$1:CC$220,0)),"",VLOOKUP(EC$1,'Tactic Recode'!$A$1:$B$547,2,FALSE))</f>
        <v/>
      </c>
      <c r="ED82" t="str">
        <f>IF(ISERROR(MATCH(ED$1,'CSC Mitre'!CC$1:CC$220,0)),"",VLOOKUP(ED$1,'Tactic Recode'!$A$1:$B$547,2,FALSE))</f>
        <v/>
      </c>
      <c r="EE82" t="str">
        <f>IF(ISERROR(MATCH(EE$1,'CSC Mitre'!CC$1:CC$220,0)),"",VLOOKUP(EE$1,'Tactic Recode'!$A$1:$B$547,2,FALSE))</f>
        <v/>
      </c>
      <c r="EF82" t="str">
        <f>IF(ISERROR(MATCH(EF$1,'CSC Mitre'!CC$1:CC$220,0)),"",VLOOKUP(EF$1,'Tactic Recode'!$A$1:$B$547,2,FALSE))</f>
        <v/>
      </c>
      <c r="EG82" t="str">
        <f>IF(ISERROR(MATCH(EG$1,'CSC Mitre'!CC$1:CC$220,0)),"",VLOOKUP(EG$1,'Tactic Recode'!$A$1:$B$547,2,FALSE))</f>
        <v/>
      </c>
      <c r="EH82" t="str">
        <f>IF(ISERROR(MATCH(EH$1,'CSC Mitre'!CC$1:CC$220,0)),"",VLOOKUP(EH$1,'Tactic Recode'!$A$1:$B$547,2,FALSE))</f>
        <v/>
      </c>
      <c r="EI82" t="str">
        <f>IF(ISERROR(MATCH(EI$1,'CSC Mitre'!CC$1:CC$220,0)),"",VLOOKUP(EI$1,'Tactic Recode'!$A$1:$B$547,2,FALSE))</f>
        <v/>
      </c>
      <c r="EJ82" t="str">
        <f>IF(ISERROR(MATCH(EJ$1,'CSC Mitre'!CC$1:CC$220,0)),"",VLOOKUP(EJ$1,'Tactic Recode'!$A$1:$B$547,2,FALSE))</f>
        <v/>
      </c>
      <c r="EK82" t="str">
        <f>IF(ISERROR(MATCH(EK$1,'CSC Mitre'!CC$1:CC$220,0)),"",VLOOKUP(EK$1,'Tactic Recode'!$A$1:$B$547,2,FALSE))</f>
        <v/>
      </c>
      <c r="EL82" t="str">
        <f>IF(ISERROR(MATCH(EL$1,'CSC Mitre'!CC$1:CC$220,0)),"",VLOOKUP(EL$1,'Tactic Recode'!$A$1:$B$547,2,FALSE))</f>
        <v/>
      </c>
      <c r="EM82" t="str">
        <f>IF(ISERROR(MATCH(EM$1,'CSC Mitre'!CC$1:CC$220,0)),"",VLOOKUP(EM$1,'Tactic Recode'!$A$1:$B$547,2,FALSE))</f>
        <v/>
      </c>
      <c r="EN82" t="str">
        <f>IF(ISERROR(MATCH(EN$1,'CSC Mitre'!CC$1:CC$220,0)),"",VLOOKUP(EN$1,'Tactic Recode'!$A$1:$B$547,2,FALSE))</f>
        <v/>
      </c>
      <c r="EO82" t="str">
        <f>IF(ISERROR(MATCH(EO$1,'CSC Mitre'!CC$1:CC$220,0)),"",VLOOKUP(EO$1,'Tactic Recode'!$A$1:$B$547,2,FALSE))</f>
        <v>Initial Access, Lateral Movement</v>
      </c>
      <c r="EP82" t="str">
        <f>IF(ISERROR(MATCH(EP$1,'CSC Mitre'!CC$1:CC$220,0)),"",VLOOKUP(EP$1,'Tactic Recode'!$A$1:$B$547,2,FALSE))</f>
        <v>Command and Control</v>
      </c>
      <c r="EQ82" t="str">
        <f>IF(ISERROR(MATCH(EQ$1,'CSC Mitre'!CC$1:CC$220,0)),"",VLOOKUP(EQ$1,'Tactic Recode'!$A$1:$B$547,2,FALSE))</f>
        <v/>
      </c>
      <c r="ER82" t="str">
        <f>IF(ISERROR(MATCH(ER$1,'CSC Mitre'!CC$1:CC$220,0)),"",VLOOKUP(ER$1,'Tactic Recode'!$A$1:$B$547,2,FALSE))</f>
        <v/>
      </c>
      <c r="ES82" t="str">
        <f>IF(ISERROR(MATCH(ES$1,'CSC Mitre'!CC$1:CC$220,0)),"",VLOOKUP(ES$1,'Tactic Recode'!$A$1:$B$547,2,FALSE))</f>
        <v/>
      </c>
      <c r="ET82" t="str">
        <f>IF(ISERROR(MATCH(ET$1,'CSC Mitre'!CC$1:CC$220,0)),"",VLOOKUP(ET$1,'Tactic Recode'!$A$1:$B$547,2,FALSE))</f>
        <v/>
      </c>
      <c r="EU82" t="str">
        <f>IF(ISERROR(MATCH(EU$1,'CSC Mitre'!CC$1:CC$220,0)),"",VLOOKUP(EU$1,'Tactic Recode'!$A$1:$B$547,2,FALSE))</f>
        <v/>
      </c>
      <c r="EV82" t="str">
        <f>IF(ISERROR(MATCH(EV$1,'CSC Mitre'!CC$1:CC$220,0)),"",VLOOKUP(EV$1,'Tactic Recode'!$A$1:$B$547,2,FALSE))</f>
        <v/>
      </c>
      <c r="EW82" t="str">
        <f>IF(ISERROR(MATCH(EW$1,'CSC Mitre'!CC$1:CC$220,0)),"",VLOOKUP(EW$1,'Tactic Recode'!$A$1:$B$547,2,FALSE))</f>
        <v/>
      </c>
      <c r="EX82" t="str">
        <f>IF(ISERROR(MATCH(EX$1,'CSC Mitre'!CC$1:CC$220,0)),"",VLOOKUP(EX$1,'Tactic Recode'!$A$1:$B$547,2,FALSE))</f>
        <v/>
      </c>
      <c r="EY82" t="str">
        <f>IF(ISERROR(MATCH(EY$1,'CSC Mitre'!CC$1:CC$220,0)),"",VLOOKUP(EY$1,'Tactic Recode'!$A$1:$B$547,2,FALSE))</f>
        <v/>
      </c>
      <c r="EZ82" t="str">
        <f>IF(ISERROR(MATCH(EZ$1,'CSC Mitre'!CC$1:CC$220,0)),"",VLOOKUP(EZ$1,'Tactic Recode'!$A$1:$B$547,2,FALSE))</f>
        <v/>
      </c>
      <c r="FA82" t="str">
        <f>IF(ISERROR(MATCH(FA$1,'CSC Mitre'!CC$1:CC$220,0)),"",VLOOKUP(FA$1,'Tactic Recode'!$A$1:$B$547,2,FALSE))</f>
        <v/>
      </c>
      <c r="FB82" t="str">
        <f>IF(ISERROR(MATCH(FB$1,'CSC Mitre'!CC$1:CC$220,0)),"",VLOOKUP(FB$1,'Tactic Recode'!$A$1:$B$547,2,FALSE))</f>
        <v/>
      </c>
      <c r="FC82" t="str">
        <f>IF(ISERROR(MATCH(FC$1,'CSC Mitre'!CC$1:CC$220,0)),"",VLOOKUP(FC$1,'Tactic Recode'!$A$1:$B$547,2,FALSE))</f>
        <v/>
      </c>
      <c r="FD82" t="str">
        <f>IF(ISERROR(MATCH(FD$1,'CSC Mitre'!CC$1:CC$220,0)),"",VLOOKUP(FD$1,'Tactic Recode'!$A$1:$B$547,2,FALSE))</f>
        <v/>
      </c>
      <c r="FE82" t="str">
        <f>IF(ISERROR(MATCH(FE$1,'CSC Mitre'!CC$1:CC$220,0)),"",VLOOKUP(FE$1,'Tactic Recode'!$A$1:$B$547,2,FALSE))</f>
        <v/>
      </c>
      <c r="FF82" t="str">
        <f>IF(ISERROR(MATCH(FF$1,'CSC Mitre'!CC$1:CC$220,0)),"",VLOOKUP(FF$1,'Tactic Recode'!$A$1:$B$547,2,FALSE))</f>
        <v/>
      </c>
      <c r="FG82" t="str">
        <f>IF(ISERROR(MATCH(FG$1,'CSC Mitre'!CC$1:CC$220,0)),"",VLOOKUP(FG$1,'Tactic Recode'!$A$1:$B$547,2,FALSE))</f>
        <v/>
      </c>
      <c r="FH82" t="str">
        <f>IF(ISERROR(MATCH(FH$1,'CSC Mitre'!CC$1:CC$220,0)),"",VLOOKUP(FH$1,'Tactic Recode'!$A$1:$B$547,2,FALSE))</f>
        <v/>
      </c>
      <c r="FI82" t="str">
        <f>IF(ISERROR(MATCH(FI$1,'CSC Mitre'!CC$1:CC$220,0)),"",VLOOKUP(FI$1,'Tactic Recode'!$A$1:$B$547,2,FALSE))</f>
        <v/>
      </c>
      <c r="FJ82" t="str">
        <f>IF(ISERROR(MATCH(FJ$1,'CSC Mitre'!CC$1:CC$220,0)),"",VLOOKUP(FJ$1,'Tactic Recode'!$A$1:$B$547,2,FALSE))</f>
        <v/>
      </c>
      <c r="FK82" t="str">
        <f>IF(ISERROR(MATCH(FK$1,'CSC Mitre'!CC$1:CC$220,0)),"",VLOOKUP(FK$1,'Tactic Recode'!$A$1:$B$547,2,FALSE))</f>
        <v/>
      </c>
      <c r="FL82" t="str">
        <f>IF(ISERROR(MATCH(FL$1,'CSC Mitre'!CC$1:CC$220,0)),"",VLOOKUP(FL$1,'Tactic Recode'!$A$1:$B$547,2,FALSE))</f>
        <v/>
      </c>
      <c r="FM82" t="str">
        <f>IF(ISERROR(MATCH(FM$1,'CSC Mitre'!CC$1:CC$220,0)),"",VLOOKUP(FM$1,'Tactic Recode'!$A$1:$B$547,2,FALSE))</f>
        <v/>
      </c>
      <c r="FN82" t="str">
        <f>IF(ISERROR(MATCH(FN$1,'CSC Mitre'!CC$1:CC$220,0)),"",VLOOKUP(FN$1,'Tactic Recode'!$A$1:$B$547,2,FALSE))</f>
        <v/>
      </c>
      <c r="FO82" t="str">
        <f>IF(ISERROR(MATCH(FO$1,'CSC Mitre'!CC$1:CC$220,0)),"",VLOOKUP(FO$1,'Tactic Recode'!$A$1:$B$547,2,FALSE))</f>
        <v/>
      </c>
      <c r="FP82" t="str">
        <f>IF(ISERROR(MATCH(FP$1,'CSC Mitre'!CC$1:CC$220,0)),"",VLOOKUP(FP$1,'Tactic Recode'!$A$1:$B$547,2,FALSE))</f>
        <v/>
      </c>
      <c r="FQ82" t="str">
        <f>IF(ISERROR(MATCH(FQ$1,'CSC Mitre'!CC$1:CC$220,0)),"",VLOOKUP(FQ$1,'Tactic Recode'!$A$1:$B$547,2,FALSE))</f>
        <v/>
      </c>
      <c r="FR82" t="str">
        <f>IF(ISERROR(MATCH(FR$1,'CSC Mitre'!CC$1:CC$220,0)),"",VLOOKUP(FR$1,'Tactic Recode'!$A$1:$B$547,2,FALSE))</f>
        <v/>
      </c>
      <c r="FS82" t="str">
        <f>IF(ISERROR(MATCH(FS$1,'CSC Mitre'!CC$1:CC$220,0)),"",VLOOKUP(FS$1,'Tactic Recode'!$A$1:$B$547,2,FALSE))</f>
        <v/>
      </c>
      <c r="FT82" t="str">
        <f>IF(ISERROR(MATCH(FT$1,'CSC Mitre'!CC$1:CC$220,0)),"",VLOOKUP(FT$1,'Tactic Recode'!$A$1:$B$547,2,FALSE))</f>
        <v/>
      </c>
      <c r="FU82" t="str">
        <f>IF(ISERROR(MATCH(FU$1,'CSC Mitre'!CC$1:CC$220,0)),"",VLOOKUP(FU$1,'Tactic Recode'!$A$1:$B$547,2,FALSE))</f>
        <v/>
      </c>
      <c r="FV82" t="str">
        <f>IF(ISERROR(MATCH(FV$1,'CSC Mitre'!CC$1:CC$220,0)),"",VLOOKUP(FV$1,'Tactic Recode'!$A$1:$B$547,2,FALSE))</f>
        <v/>
      </c>
      <c r="FW82" t="str">
        <f>IF(ISERROR(MATCH(FW$1,'CSC Mitre'!CC$1:CC$220,0)),"",VLOOKUP(FW$1,'Tactic Recode'!$A$1:$B$547,2,FALSE))</f>
        <v/>
      </c>
      <c r="FX82" t="str">
        <f>IF(ISERROR(MATCH(FX$1,'CSC Mitre'!CC$1:CC$220,0)),"",VLOOKUP(FX$1,'Tactic Recode'!$A$1:$B$547,2,FALSE))</f>
        <v/>
      </c>
      <c r="FY82" t="str">
        <f>IF(ISERROR(MATCH(FY$1,'CSC Mitre'!CC$1:CC$220,0)),"",VLOOKUP(FY$1,'Tactic Recode'!$A$1:$B$547,2,FALSE))</f>
        <v/>
      </c>
      <c r="FZ82" t="str">
        <f>IF(ISERROR(MATCH(FZ$1,'CSC Mitre'!CC$1:CC$220,0)),"",VLOOKUP(FZ$1,'Tactic Recode'!$A$1:$B$547,2,FALSE))</f>
        <v/>
      </c>
      <c r="GA82" t="str">
        <f>IF(ISERROR(MATCH(GA$1,'CSC Mitre'!CC$1:CC$220,0)),"",VLOOKUP(GA$1,'Tactic Recode'!$A$1:$B$547,2,FALSE))</f>
        <v/>
      </c>
      <c r="GB82" t="str">
        <f>IF(ISERROR(MATCH(GB$1,'CSC Mitre'!CC$1:CC$220,0)),"",VLOOKUP(GB$1,'Tactic Recode'!$A$1:$B$547,2,FALSE))</f>
        <v/>
      </c>
      <c r="GC82" t="str">
        <f>IF(ISERROR(MATCH(GC$1,'CSC Mitre'!CC$1:CC$220,0)),"",VLOOKUP(GC$1,'Tactic Recode'!$A$1:$B$547,2,FALSE))</f>
        <v/>
      </c>
      <c r="GD82" t="str">
        <f>IF(ISERROR(MATCH(GD$1,'CSC Mitre'!CC$1:CC$220,0)),"",VLOOKUP(GD$1,'Tactic Recode'!$A$1:$B$547,2,FALSE))</f>
        <v/>
      </c>
      <c r="GE82" t="str">
        <f>IF(ISERROR(MATCH(GE$1,'CSC Mitre'!CC$1:CC$220,0)),"",VLOOKUP(GE$1,'Tactic Recode'!$A$1:$B$547,2,FALSE))</f>
        <v/>
      </c>
      <c r="GF82" t="str">
        <f>IF(ISERROR(MATCH(GF$1,'CSC Mitre'!CC$1:CC$220,0)),"",VLOOKUP(GF$1,'Tactic Recode'!$A$1:$B$547,2,FALSE))</f>
        <v/>
      </c>
      <c r="GG82" t="str">
        <f>IF(ISERROR(MATCH(GG$1,'CSC Mitre'!CC$1:CC$220,0)),"",VLOOKUP(GG$1,'Tactic Recode'!$A$1:$B$547,2,FALSE))</f>
        <v/>
      </c>
      <c r="GH82" t="str">
        <f>IF(ISERROR(MATCH(GH$1,'CSC Mitre'!CC$1:CC$220,0)),"",VLOOKUP(GH$1,'Tactic Recode'!$A$1:$B$547,2,FALSE))</f>
        <v/>
      </c>
      <c r="GI82" t="str">
        <f>IF(ISERROR(MATCH(GI$1,'CSC Mitre'!CC$1:CC$220,0)),"",VLOOKUP(GI$1,'Tactic Recode'!$A$1:$B$547,2,FALSE))</f>
        <v/>
      </c>
      <c r="GJ82" t="str">
        <f>IF(ISERROR(MATCH(GJ$1,'CSC Mitre'!CC$1:CC$220,0)),"",VLOOKUP(GJ$1,'Tactic Recode'!$A$1:$B$547,2,FALSE))</f>
        <v/>
      </c>
      <c r="GK82" t="str">
        <f>IF(ISERROR(MATCH(GK$1,'CSC Mitre'!CC$1:CC$220,0)),"",VLOOKUP(GK$1,'Tactic Recode'!$A$1:$B$547,2,FALSE))</f>
        <v/>
      </c>
      <c r="GL82" t="str">
        <f>IF(ISERROR(MATCH(GL$1,'CSC Mitre'!CC$1:CC$220,0)),"",VLOOKUP(GL$1,'Tactic Recode'!$A$1:$B$547,2,FALSE))</f>
        <v/>
      </c>
      <c r="GM82" t="str">
        <f>IF(ISERROR(MATCH(GM$1,'CSC Mitre'!CC$1:CC$220,0)),"",VLOOKUP(GM$1,'Tactic Recode'!$A$1:$B$547,2,FALSE))</f>
        <v/>
      </c>
      <c r="GN82" t="str">
        <f>IF(ISERROR(MATCH(GN$1,'CSC Mitre'!CC$1:CC$220,0)),"",VLOOKUP(GN$1,'Tactic Recode'!$A$1:$B$547,2,FALSE))</f>
        <v/>
      </c>
      <c r="GO82" t="str">
        <f>IF(ISERROR(MATCH(GO$1,'CSC Mitre'!CC$1:CC$220,0)),"",VLOOKUP(GO$1,'Tactic Recode'!$A$1:$B$547,2,FALSE))</f>
        <v/>
      </c>
      <c r="GP82" t="str">
        <f>IF(ISERROR(MATCH(GP$1,'CSC Mitre'!CC$1:CC$220,0)),"",VLOOKUP(GP$1,'Tactic Recode'!$A$1:$B$547,2,FALSE))</f>
        <v/>
      </c>
      <c r="GQ82" t="str">
        <f>IF(ISERROR(MATCH(GQ$1,'CSC Mitre'!CC$1:CC$220,0)),"",VLOOKUP(GQ$1,'Tactic Recode'!$A$1:$B$547,2,FALSE))</f>
        <v/>
      </c>
      <c r="GR82" t="str">
        <f>IF(ISERROR(MATCH(GR$1,'CSC Mitre'!CC$1:CC$220,0)),"",VLOOKUP(GR$1,'Tactic Recode'!$A$1:$B$547,2,FALSE))</f>
        <v/>
      </c>
      <c r="GS82" t="str">
        <f>IF(ISERROR(MATCH(GS$1,'CSC Mitre'!CC$1:CC$220,0)),"",VLOOKUP(GS$1,'Tactic Recode'!$A$1:$B$547,2,FALSE))</f>
        <v/>
      </c>
      <c r="GT82" t="str">
        <f>IF(ISERROR(MATCH(GT$1,'CSC Mitre'!CC$1:CC$220,0)),"",VLOOKUP(GT$1,'Tactic Recode'!$A$1:$B$547,2,FALSE))</f>
        <v/>
      </c>
      <c r="GU82" t="str">
        <f>IF(ISERROR(MATCH(GU$1,'CSC Mitre'!CC$1:CC$220,0)),"",VLOOKUP(GU$1,'Tactic Recode'!$A$1:$B$547,2,FALSE))</f>
        <v/>
      </c>
      <c r="GV82" t="str">
        <f>IF(ISERROR(MATCH(GV$1,'CSC Mitre'!CC$1:CC$220,0)),"",VLOOKUP(GV$1,'Tactic Recode'!$A$1:$B$547,2,FALSE))</f>
        <v/>
      </c>
      <c r="GW82" t="str">
        <f>IF(ISERROR(MATCH(GW$1,'CSC Mitre'!CC$1:CC$220,0)),"",VLOOKUP(GW$1,'Tactic Recode'!$A$1:$B$547,2,FALSE))</f>
        <v/>
      </c>
      <c r="GX82" t="str">
        <f>IF(ISERROR(MATCH(GX$1,'CSC Mitre'!CC$1:CC$220,0)),"",VLOOKUP(GX$1,'Tactic Recode'!$A$1:$B$547,2,FALSE))</f>
        <v/>
      </c>
      <c r="GY82" t="str">
        <f>IF(ISERROR(MATCH(GY$1,'CSC Mitre'!CC$1:CC$220,0)),"",VLOOKUP(GY$1,'Tactic Recode'!$A$1:$B$547,2,FALSE))</f>
        <v/>
      </c>
      <c r="GZ82" t="str">
        <f>IF(ISERROR(MATCH(GZ$1,'CSC Mitre'!CC$1:CC$220,0)),"",VLOOKUP(GZ$1,'Tactic Recode'!$A$1:$B$547,2,FALSE))</f>
        <v/>
      </c>
      <c r="HA82" t="str">
        <f>IF(ISERROR(MATCH(HA$1,'CSC Mitre'!CC$1:CC$220,0)),"",VLOOKUP(HA$1,'Tactic Recode'!$A$1:$B$547,2,FALSE))</f>
        <v/>
      </c>
      <c r="HB82" t="str">
        <f>IF(ISERROR(MATCH(HB$1,'CSC Mitre'!CC$1:CC$220,0)),"",VLOOKUP(HB$1,'Tactic Recode'!$A$1:$B$547,2,FALSE))</f>
        <v/>
      </c>
      <c r="HC82" t="str">
        <f>IF(ISERROR(MATCH(HC$1,'CSC Mitre'!CC$1:CC$220,0)),"",VLOOKUP(HC$1,'Tactic Recode'!$A$1:$B$547,2,FALSE))</f>
        <v/>
      </c>
      <c r="HD82" t="str">
        <f>IF(ISERROR(MATCH(HD$1,'CSC Mitre'!CC$1:CC$220,0)),"",VLOOKUP(HD$1,'Tactic Recode'!$A$1:$B$547,2,FALSE))</f>
        <v/>
      </c>
      <c r="HE82" t="str">
        <f>IF(ISERROR(MATCH(HE$1,'CSC Mitre'!CC$1:CC$220,0)),"",VLOOKUP(HE$1,'Tactic Recode'!$A$1:$B$547,2,FALSE))</f>
        <v/>
      </c>
      <c r="HF82" t="str">
        <f>IF(ISERROR(MATCH(HF$1,'CSC Mitre'!CC$1:CC$220,0)),"",VLOOKUP(HF$1,'Tactic Recode'!$A$1:$B$547,2,FALSE))</f>
        <v/>
      </c>
      <c r="HG82" t="str">
        <f>IF(ISERROR(MATCH(HG$1,'CSC Mitre'!CC$1:CC$220,0)),"",VLOOKUP(HG$1,'Tactic Recode'!$A$1:$B$547,2,FALSE))</f>
        <v/>
      </c>
      <c r="HH82" t="str">
        <f>IF(ISERROR(MATCH(HH$1,'CSC Mitre'!CC$1:CC$220,0)),"",VLOOKUP(HH$1,'Tactic Recode'!$A$1:$B$547,2,FALSE))</f>
        <v/>
      </c>
      <c r="HI82" t="str">
        <f>IF(ISERROR(MATCH(HI$1,'CSC Mitre'!CC$1:CC$220,0)),"",VLOOKUP(HI$1,'Tactic Recode'!$A$1:$B$547,2,FALSE))</f>
        <v/>
      </c>
      <c r="HJ82" t="str">
        <f>IF(ISERROR(MATCH(HJ$1,'CSC Mitre'!CC$1:CC$220,0)),"",VLOOKUP(HJ$1,'Tactic Recode'!$A$1:$B$547,2,FALSE))</f>
        <v/>
      </c>
      <c r="HK82" t="str">
        <f>IF(ISERROR(MATCH(HK$1,'CSC Mitre'!CC$1:CC$220,0)),"",VLOOKUP(HK$1,'Tactic Recode'!$A$1:$B$547,2,FALSE))</f>
        <v/>
      </c>
      <c r="HL82" t="str">
        <f>IF(ISERROR(MATCH(HL$1,'CSC Mitre'!CC$1:CC$220,0)),"",VLOOKUP(HL$1,'Tactic Recode'!$A$1:$B$547,2,FALSE))</f>
        <v/>
      </c>
      <c r="HM82" t="str">
        <f>IF(ISERROR(MATCH(HM$1,'CSC Mitre'!CC$1:CC$220,0)),"",VLOOKUP(HM$1,'Tactic Recode'!$A$1:$B$547,2,FALSE))</f>
        <v/>
      </c>
      <c r="HN82" t="str">
        <f>IF(ISERROR(MATCH(HN$1,'CSC Mitre'!CC$1:CC$220,0)),"",VLOOKUP(HN$1,'Tactic Recode'!$A$1:$B$547,2,FALSE))</f>
        <v/>
      </c>
      <c r="HO82" t="str">
        <f>IF(ISERROR(MATCH(HO$1,'CSC Mitre'!CC$1:CC$220,0)),"",VLOOKUP(HO$1,'Tactic Recode'!$A$1:$B$547,2,FALSE))</f>
        <v/>
      </c>
      <c r="HP82" t="str">
        <f>IF(ISERROR(MATCH(HP$1,'CSC Mitre'!CC$1:CC$220,0)),"",VLOOKUP(HP$1,'Tactic Recode'!$A$1:$B$547,2,FALSE))</f>
        <v/>
      </c>
      <c r="HQ82" t="str">
        <f>IF(ISERROR(MATCH(HQ$1,'CSC Mitre'!CC$1:CC$220,0)),"",VLOOKUP(HQ$1,'Tactic Recode'!$A$1:$B$547,2,FALSE))</f>
        <v/>
      </c>
      <c r="HR82" t="str">
        <f>IF(ISERROR(MATCH(HR$1,'CSC Mitre'!CC$1:CC$220,0)),"",VLOOKUP(HR$1,'Tactic Recode'!$A$1:$B$547,2,FALSE))</f>
        <v/>
      </c>
      <c r="HS82" t="str">
        <f>IF(ISERROR(MATCH(HS$1,'CSC Mitre'!CC$1:CC$220,0)),"",VLOOKUP(HS$1,'Tactic Recode'!$A$1:$B$547,2,FALSE))</f>
        <v/>
      </c>
      <c r="HT82" t="str">
        <f>IF(ISERROR(MATCH(HT$1,'CSC Mitre'!CC$1:CC$220,0)),"",VLOOKUP(HT$1,'Tactic Recode'!$A$1:$B$547,2,FALSE))</f>
        <v/>
      </c>
      <c r="HU82" t="str">
        <f>IF(ISERROR(MATCH(HU$1,'CSC Mitre'!CC$1:CC$220,0)),"",VLOOKUP(HU$1,'Tactic Recode'!$A$1:$B$547,2,FALSE))</f>
        <v/>
      </c>
      <c r="HV82" t="str">
        <f>IF(ISERROR(MATCH(HV$1,'CSC Mitre'!CC$1:CC$220,0)),"",VLOOKUP(HV$1,'Tactic Recode'!$A$1:$B$547,2,FALSE))</f>
        <v/>
      </c>
      <c r="HW82" t="str">
        <f>IF(ISERROR(MATCH(HW$1,'CSC Mitre'!CC$1:CC$220,0)),"",VLOOKUP(HW$1,'Tactic Recode'!$A$1:$B$547,2,FALSE))</f>
        <v/>
      </c>
      <c r="HX82" t="str">
        <f>IF(ISERROR(MATCH(HX$1,'CSC Mitre'!CC$1:CC$220,0)),"",VLOOKUP(HX$1,'Tactic Recode'!$A$1:$B$547,2,FALSE))</f>
        <v/>
      </c>
      <c r="HY82" t="str">
        <f>IF(ISERROR(MATCH(HY$1,'CSC Mitre'!CC$1:CC$220,0)),"",VLOOKUP(HY$1,'Tactic Recode'!$A$1:$B$547,2,FALSE))</f>
        <v/>
      </c>
      <c r="HZ82" t="str">
        <f>IF(ISERROR(MATCH(HZ$1,'CSC Mitre'!CC$1:CC$220,0)),"",VLOOKUP(HZ$1,'Tactic Recode'!$A$1:$B$547,2,FALSE))</f>
        <v/>
      </c>
      <c r="IA82" t="str">
        <f>IF(ISERROR(MATCH(IA$1,'CSC Mitre'!CC$1:CC$220,0)),"",VLOOKUP(IA$1,'Tactic Recode'!$A$1:$B$547,2,FALSE))</f>
        <v/>
      </c>
      <c r="IB82" t="str">
        <f>IF(ISERROR(MATCH(IB$1,'CSC Mitre'!CC$1:CC$220,0)),"",VLOOKUP(IB$1,'Tactic Recode'!$A$1:$B$547,2,FALSE))</f>
        <v/>
      </c>
      <c r="IC82" t="str">
        <f>IF(ISERROR(MATCH(IC$1,'CSC Mitre'!CC$1:CC$220,0)),"",VLOOKUP(IC$1,'Tactic Recode'!$A$1:$B$547,2,FALSE))</f>
        <v/>
      </c>
      <c r="ID82" t="str">
        <f>IF(ISERROR(MATCH(ID$1,'CSC Mitre'!CC$1:CC$220,0)),"",VLOOKUP(ID$1,'Tactic Recode'!$A$1:$B$547,2,FALSE))</f>
        <v/>
      </c>
      <c r="IE82" t="str">
        <f>IF(ISERROR(MATCH(IE$1,'CSC Mitre'!CC$1:CC$220,0)),"",VLOOKUP(IE$1,'Tactic Recode'!$A$1:$B$547,2,FALSE))</f>
        <v/>
      </c>
      <c r="IF82" t="str">
        <f>IF(ISERROR(MATCH(IF$1,'CSC Mitre'!CC$1:CC$220,0)),"",VLOOKUP(IF$1,'Tactic Recode'!$A$1:$B$547,2,FALSE))</f>
        <v/>
      </c>
      <c r="IG82" t="str">
        <f>IF(ISERROR(MATCH(IG$1,'CSC Mitre'!CC$1:CC$220,0)),"",VLOOKUP(IG$1,'Tactic Recode'!$A$1:$B$547,2,FALSE))</f>
        <v/>
      </c>
      <c r="IH82" t="str">
        <f>IF(ISERROR(MATCH(IH$1,'CSC Mitre'!CC$1:CC$220,0)),"",VLOOKUP(IH$1,'Tactic Recode'!$A$1:$B$547,2,FALSE))</f>
        <v/>
      </c>
      <c r="II82" t="str">
        <f>IF(ISERROR(MATCH(II$1,'CSC Mitre'!CC$1:CC$220,0)),"",VLOOKUP(II$1,'Tactic Recode'!$A$1:$B$547,2,FALSE))</f>
        <v/>
      </c>
      <c r="IJ82" t="str">
        <f>IF(ISERROR(MATCH(IJ$1,'CSC Mitre'!CC$1:CC$220,0)),"",VLOOKUP(IJ$1,'Tactic Recode'!$A$1:$B$547,2,FALSE))</f>
        <v/>
      </c>
      <c r="IK82" t="str">
        <f>IF(ISERROR(MATCH(IK$1,'CSC Mitre'!CC$1:CC$220,0)),"",VLOOKUP(IK$1,'Tactic Recode'!$A$1:$B$547,2,FALSE))</f>
        <v/>
      </c>
      <c r="IL82" t="str">
        <f>IF(ISERROR(MATCH(IL$1,'CSC Mitre'!CC$1:CC$220,0)),"",VLOOKUP(IL$1,'Tactic Recode'!$A$1:$B$547,2,FALSE))</f>
        <v/>
      </c>
      <c r="IM82" t="str">
        <f>IF(ISERROR(MATCH(IM$1,'CSC Mitre'!CC$1:CC$220,0)),"",VLOOKUP(IM$1,'Tactic Recode'!$A$1:$B$547,2,FALSE))</f>
        <v/>
      </c>
      <c r="IN82" t="str">
        <f>IF(ISERROR(MATCH(IN$1,'CSC Mitre'!CC$1:CC$220,0)),"",VLOOKUP(IN$1,'Tactic Recode'!$A$1:$B$547,2,FALSE))</f>
        <v/>
      </c>
      <c r="IO82" t="str">
        <f>IF(ISERROR(MATCH(IO$1,'CSC Mitre'!CC$1:CC$220,0)),"",VLOOKUP(IO$1,'Tactic Recode'!$A$1:$B$547,2,FALSE))</f>
        <v/>
      </c>
      <c r="IP82" t="str">
        <f>IF(ISERROR(MATCH(IP$1,'CSC Mitre'!CC$1:CC$220,0)),"",VLOOKUP(IP$1,'Tactic Recode'!$A$1:$B$547,2,FALSE))</f>
        <v/>
      </c>
      <c r="IQ82" t="str">
        <f>IF(ISERROR(MATCH(IQ$1,'CSC Mitre'!CC$1:CC$220,0)),"",VLOOKUP(IQ$1,'Tactic Recode'!$A$1:$B$547,2,FALSE))</f>
        <v/>
      </c>
      <c r="IR82" t="str">
        <f>IF(ISERROR(MATCH(IR$1,'CSC Mitre'!CC$1:CC$220,0)),"",VLOOKUP(IR$1,'Tactic Recode'!$A$1:$B$547,2,FALSE))</f>
        <v/>
      </c>
      <c r="IS82" t="str">
        <f>IF(ISERROR(MATCH(IS$1,'CSC Mitre'!CC$1:CC$220,0)),"",VLOOKUP(IS$1,'Tactic Recode'!$A$1:$B$547,2,FALSE))</f>
        <v/>
      </c>
      <c r="IT82" t="str">
        <f>IF(ISERROR(MATCH(IT$1,'CSC Mitre'!CC$1:CC$220,0)),"",VLOOKUP(IT$1,'Tactic Recode'!$A$1:$B$547,2,FALSE))</f>
        <v/>
      </c>
      <c r="IU82" t="str">
        <f>IF(ISERROR(MATCH(IU$1,'CSC Mitre'!CC$1:CC$220,0)),"",VLOOKUP(IU$1,'Tactic Recode'!$A$1:$B$547,2,FALSE))</f>
        <v/>
      </c>
      <c r="IV82" t="str">
        <f>IF(ISERROR(MATCH(IV$1,'CSC Mitre'!CC$1:CC$220,0)),"",VLOOKUP(IV$1,'Tactic Recode'!$A$1:$B$547,2,FALSE))</f>
        <v/>
      </c>
      <c r="IW82" t="str">
        <f>IF(ISERROR(MATCH(IW$1,'CSC Mitre'!CC$1:CC$220,0)),"",VLOOKUP(IW$1,'Tactic Recode'!$A$1:$B$547,2,FALSE))</f>
        <v/>
      </c>
      <c r="IX82" t="str">
        <f>IF(ISERROR(MATCH(IX$1,'CSC Mitre'!CC$1:CC$220,0)),"",VLOOKUP(IX$1,'Tactic Recode'!$A$1:$B$547,2,FALSE))</f>
        <v/>
      </c>
      <c r="IY82" t="str">
        <f>IF(ISERROR(MATCH(IY$1,'CSC Mitre'!CC$1:CC$220,0)),"",VLOOKUP(IY$1,'Tactic Recode'!$A$1:$B$547,2,FALSE))</f>
        <v/>
      </c>
      <c r="IZ82" t="str">
        <f>IF(ISERROR(MATCH(IZ$1,'CSC Mitre'!CC$1:CC$220,0)),"",VLOOKUP(IZ$1,'Tactic Recode'!$A$1:$B$547,2,FALSE))</f>
        <v/>
      </c>
      <c r="JA82" t="str">
        <f>IF(ISERROR(MATCH(JA$1,'CSC Mitre'!CC$1:CC$220,0)),"",VLOOKUP(JA$1,'Tactic Recode'!$A$1:$B$547,2,FALSE))</f>
        <v/>
      </c>
      <c r="JB82" t="str">
        <f>IF(ISERROR(MATCH(JB$1,'CSC Mitre'!CC$1:CC$220,0)),"",VLOOKUP(JB$1,'Tactic Recode'!$A$1:$B$547,2,FALSE))</f>
        <v/>
      </c>
      <c r="JC82" t="str">
        <f>IF(ISERROR(MATCH(JC$1,'CSC Mitre'!CC$1:CC$220,0)),"",VLOOKUP(JC$1,'Tactic Recode'!$A$1:$B$547,2,FALSE))</f>
        <v/>
      </c>
      <c r="JD82" t="str">
        <f>IF(ISERROR(MATCH(JD$1,'CSC Mitre'!CC$1:CC$220,0)),"",VLOOKUP(JD$1,'Tactic Recode'!$A$1:$B$547,2,FALSE))</f>
        <v/>
      </c>
      <c r="JE82" t="str">
        <f>IF(ISERROR(MATCH(JE$1,'CSC Mitre'!CC$1:CC$220,0)),"",VLOOKUP(JE$1,'Tactic Recode'!$A$1:$B$547,2,FALSE))</f>
        <v/>
      </c>
      <c r="JF82" t="str">
        <f>IF(ISERROR(MATCH(JF$1,'CSC Mitre'!CC$1:CC$220,0)),"",VLOOKUP(JF$1,'Tactic Recode'!$A$1:$B$547,2,FALSE))</f>
        <v/>
      </c>
      <c r="JG82" t="str">
        <f>IF(ISERROR(MATCH(JG$1,'CSC Mitre'!CC$1:CC$220,0)),"",VLOOKUP(JG$1,'Tactic Recode'!$A$1:$B$547,2,FALSE))</f>
        <v/>
      </c>
      <c r="JH82" t="str">
        <f>IF(ISERROR(MATCH(JH$1,'CSC Mitre'!CC$1:CC$220,0)),"",VLOOKUP(JH$1,'Tactic Recode'!$A$1:$B$547,2,FALSE))</f>
        <v/>
      </c>
      <c r="JI82" t="str">
        <f>IF(ISERROR(MATCH(JI$1,'CSC Mitre'!CC$1:CC$220,0)),"",VLOOKUP(JI$1,'Tactic Recode'!$A$1:$B$547,2,FALSE))</f>
        <v/>
      </c>
      <c r="JJ82" t="str">
        <f>IF(ISERROR(MATCH(JJ$1,'CSC Mitre'!CC$1:CC$220,0)),"",VLOOKUP(JJ$1,'Tactic Recode'!$A$1:$B$547,2,FALSE))</f>
        <v/>
      </c>
      <c r="JK82" t="str">
        <f>IF(ISERROR(MATCH(JK$1,'CSC Mitre'!CC$1:CC$220,0)),"",VLOOKUP(JK$1,'Tactic Recode'!$A$1:$B$547,2,FALSE))</f>
        <v/>
      </c>
      <c r="JL82" t="str">
        <f>IF(ISERROR(MATCH(JL$1,'CSC Mitre'!CC$1:CC$220,0)),"",VLOOKUP(JL$1,'Tactic Recode'!$A$1:$B$547,2,FALSE))</f>
        <v/>
      </c>
      <c r="JM82" t="str">
        <f>IF(ISERROR(MATCH(JM$1,'CSC Mitre'!CC$1:CC$220,0)),"",VLOOKUP(JM$1,'Tactic Recode'!$A$1:$B$547,2,FALSE))</f>
        <v/>
      </c>
      <c r="JN82" t="str">
        <f>IF(ISERROR(MATCH(JN$1,'CSC Mitre'!CC$1:CC$220,0)),"",VLOOKUP(JN$1,'Tactic Recode'!$A$1:$B$547,2,FALSE))</f>
        <v/>
      </c>
      <c r="JO82" t="str">
        <f>IF(ISERROR(MATCH(JO$1,'CSC Mitre'!CC$1:CC$220,0)),"",VLOOKUP(JO$1,'Tactic Recode'!$A$1:$B$547,2,FALSE))</f>
        <v/>
      </c>
      <c r="JP82" t="str">
        <f>IF(ISERROR(MATCH(JP$1,'CSC Mitre'!CC$1:CC$220,0)),"",VLOOKUP(JP$1,'Tactic Recode'!$A$1:$B$547,2,FALSE))</f>
        <v/>
      </c>
      <c r="JQ82" t="str">
        <f>IF(ISERROR(MATCH(JQ$1,'CSC Mitre'!CC$1:CC$220,0)),"",VLOOKUP(JQ$1,'Tactic Recode'!$A$1:$B$547,2,FALSE))</f>
        <v/>
      </c>
      <c r="JR82" t="str">
        <f>IF(ISERROR(MATCH(JR$1,'CSC Mitre'!CC$1:CC$220,0)),"",VLOOKUP(JR$1,'Tactic Recode'!$A$1:$B$547,2,FALSE))</f>
        <v/>
      </c>
      <c r="JS82" t="str">
        <f>IF(ISERROR(MATCH(JS$1,'CSC Mitre'!CC$1:CC$220,0)),"",VLOOKUP(JS$1,'Tactic Recode'!$A$1:$B$547,2,FALSE))</f>
        <v/>
      </c>
      <c r="JT82" t="str">
        <f>IF(ISERROR(MATCH(JT$1,'CSC Mitre'!CC$1:CC$220,0)),"",VLOOKUP(JT$1,'Tactic Recode'!$A$1:$B$547,2,FALSE))</f>
        <v/>
      </c>
      <c r="JU82" t="str">
        <f>IF(ISERROR(MATCH(JU$1,'CSC Mitre'!CC$1:CC$220,0)),"",VLOOKUP(JU$1,'Tactic Recode'!$A$1:$B$547,2,FALSE))</f>
        <v/>
      </c>
      <c r="JV82" t="str">
        <f>IF(ISERROR(MATCH(JV$1,'CSC Mitre'!CC$1:CC$220,0)),"",VLOOKUP(JV$1,'Tactic Recode'!$A$1:$B$547,2,FALSE))</f>
        <v/>
      </c>
      <c r="JW82" t="str">
        <f>IF(ISERROR(MATCH(JW$1,'CSC Mitre'!CC$1:CC$220,0)),"",VLOOKUP(JW$1,'Tactic Recode'!$A$1:$B$547,2,FALSE))</f>
        <v/>
      </c>
      <c r="JX82" t="str">
        <f>IF(ISERROR(MATCH(JX$1,'CSC Mitre'!CC$1:CC$220,0)),"",VLOOKUP(JX$1,'Tactic Recode'!$A$1:$B$547,2,FALSE))</f>
        <v/>
      </c>
      <c r="JY82" t="str">
        <f>IF(ISERROR(MATCH(JY$1,'CSC Mitre'!CC$1:CC$220,0)),"",VLOOKUP(JY$1,'Tactic Recode'!$A$1:$B$547,2,FALSE))</f>
        <v/>
      </c>
      <c r="JZ82" t="str">
        <f>IF(ISERROR(MATCH(JZ$1,'CSC Mitre'!CC$1:CC$220,0)),"",VLOOKUP(JZ$1,'Tactic Recode'!$A$1:$B$547,2,FALSE))</f>
        <v/>
      </c>
      <c r="KA82" t="str">
        <f>IF(ISERROR(MATCH(KA$1,'CSC Mitre'!CC$1:CC$220,0)),"",VLOOKUP(KA$1,'Tactic Recode'!$A$1:$B$547,2,FALSE))</f>
        <v/>
      </c>
      <c r="KB82" t="str">
        <f>IF(ISERROR(MATCH(KB$1,'CSC Mitre'!CC$1:CC$220,0)),"",VLOOKUP(KB$1,'Tactic Recode'!$A$1:$B$547,2,FALSE))</f>
        <v/>
      </c>
      <c r="KC82" t="str">
        <f>IF(ISERROR(MATCH(KC$1,'CSC Mitre'!CC$1:CC$220,0)),"",VLOOKUP(KC$1,'Tactic Recode'!$A$1:$B$547,2,FALSE))</f>
        <v/>
      </c>
      <c r="KD82" t="str">
        <f>IF(ISERROR(MATCH(KD$1,'CSC Mitre'!CC$1:CC$220,0)),"",VLOOKUP(KD$1,'Tactic Recode'!$A$1:$B$547,2,FALSE))</f>
        <v/>
      </c>
      <c r="KE82" t="str">
        <f>IF(ISERROR(MATCH(KE$1,'CSC Mitre'!CC$1:CC$220,0)),"",VLOOKUP(KE$1,'Tactic Recode'!$A$1:$B$547,2,FALSE))</f>
        <v/>
      </c>
      <c r="KF82" t="str">
        <f>IF(ISERROR(MATCH(KF$1,'CSC Mitre'!CC$1:CC$220,0)),"",VLOOKUP(KF$1,'Tactic Recode'!$A$1:$B$547,2,FALSE))</f>
        <v/>
      </c>
      <c r="KG82" t="str">
        <f>IF(ISERROR(MATCH(KG$1,'CSC Mitre'!CC$1:CC$220,0)),"",VLOOKUP(KG$1,'Tactic Recode'!$A$1:$B$547,2,FALSE))</f>
        <v/>
      </c>
      <c r="KH82" t="str">
        <f>IF(ISERROR(MATCH(KH$1,'CSC Mitre'!CC$1:CC$220,0)),"",VLOOKUP(KH$1,'Tactic Recode'!$A$1:$B$547,2,FALSE))</f>
        <v/>
      </c>
      <c r="KI82" t="str">
        <f>IF(ISERROR(MATCH(KI$1,'CSC Mitre'!CC$1:CC$220,0)),"",VLOOKUP(KI$1,'Tactic Recode'!$A$1:$B$547,2,FALSE))</f>
        <v/>
      </c>
      <c r="KJ82" t="str">
        <f>IF(ISERROR(MATCH(KJ$1,'CSC Mitre'!CC$1:CC$220,0)),"",VLOOKUP(KJ$1,'Tactic Recode'!$A$1:$B$547,2,FALSE))</f>
        <v/>
      </c>
      <c r="KK82" t="str">
        <f>IF(ISERROR(MATCH(KK$1,'CSC Mitre'!CC$1:CC$220,0)),"",VLOOKUP(KK$1,'Tactic Recode'!$A$1:$B$547,2,FALSE))</f>
        <v/>
      </c>
      <c r="KL82" t="str">
        <f>IF(ISERROR(MATCH(KL$1,'CSC Mitre'!CC$1:CC$220,0)),"",VLOOKUP(KL$1,'Tactic Recode'!$A$1:$B$547,2,FALSE))</f>
        <v/>
      </c>
      <c r="KM82" t="str">
        <f>IF(ISERROR(MATCH(KM$1,'CSC Mitre'!CC$1:CC$220,0)),"",VLOOKUP(KM$1,'Tactic Recode'!$A$1:$B$547,2,FALSE))</f>
        <v/>
      </c>
      <c r="KN82" t="str">
        <f>IF(ISERROR(MATCH(KN$1,'CSC Mitre'!CC$1:CC$220,0)),"",VLOOKUP(KN$1,'Tactic Recode'!$A$1:$B$547,2,FALSE))</f>
        <v/>
      </c>
      <c r="KO82" t="str">
        <f>IF(ISERROR(MATCH(KO$1,'CSC Mitre'!CC$1:CC$220,0)),"",VLOOKUP(KO$1,'Tactic Recode'!$A$1:$B$547,2,FALSE))</f>
        <v/>
      </c>
      <c r="KP82" t="str">
        <f>IF(ISERROR(MATCH(KP$1,'CSC Mitre'!CC$1:CC$220,0)),"",VLOOKUP(KP$1,'Tactic Recode'!$A$1:$B$547,2,FALSE))</f>
        <v/>
      </c>
      <c r="KQ82" t="str">
        <f>IF(ISERROR(MATCH(KQ$1,'CSC Mitre'!CC$1:CC$220,0)),"",VLOOKUP(KQ$1,'Tactic Recode'!$A$1:$B$547,2,FALSE))</f>
        <v/>
      </c>
      <c r="KR82" t="str">
        <f>IF(ISERROR(MATCH(KR$1,'CSC Mitre'!CC$1:CC$220,0)),"",VLOOKUP(KR$1,'Tactic Recode'!$A$1:$B$547,2,FALSE))</f>
        <v/>
      </c>
      <c r="KS82" t="str">
        <f>IF(ISERROR(MATCH(KS$1,'CSC Mitre'!CC$1:CC$220,0)),"",VLOOKUP(KS$1,'Tactic Recode'!$A$1:$B$547,2,FALSE))</f>
        <v/>
      </c>
      <c r="KT82" t="str">
        <f>IF(ISERROR(MATCH(KT$1,'CSC Mitre'!CC$1:CC$220,0)),"",VLOOKUP(KT$1,'Tactic Recode'!$A$1:$B$547,2,FALSE))</f>
        <v/>
      </c>
      <c r="KU82" t="str">
        <f>IF(ISERROR(MATCH(KU$1,'CSC Mitre'!CC$1:CC$220,0)),"",VLOOKUP(KU$1,'Tactic Recode'!$A$1:$B$547,2,FALSE))</f>
        <v/>
      </c>
      <c r="KV82" t="str">
        <f>IF(ISERROR(MATCH(KV$1,'CSC Mitre'!CC$1:CC$220,0)),"",VLOOKUP(KV$1,'Tactic Recode'!$A$1:$B$547,2,FALSE))</f>
        <v/>
      </c>
      <c r="KW82" t="str">
        <f>IF(ISERROR(MATCH(KW$1,'CSC Mitre'!CC$1:CC$220,0)),"",VLOOKUP(KW$1,'Tactic Recode'!$A$1:$B$547,2,FALSE))</f>
        <v/>
      </c>
      <c r="KX82" t="str">
        <f>IF(ISERROR(MATCH(KX$1,'CSC Mitre'!CC$1:CC$220,0)),"",VLOOKUP(KX$1,'Tactic Recode'!$A$1:$B$547,2,FALSE))</f>
        <v/>
      </c>
      <c r="KY82" t="str">
        <f>IF(ISERROR(MATCH(KY$1,'CSC Mitre'!CC$1:CC$220,0)),"",VLOOKUP(KY$1,'Tactic Recode'!$A$1:$B$547,2,FALSE))</f>
        <v/>
      </c>
      <c r="KZ82" t="str">
        <f>IF(ISERROR(MATCH(KZ$1,'CSC Mitre'!CC$1:CC$220,0)),"",VLOOKUP(KZ$1,'Tactic Recode'!$A$1:$B$547,2,FALSE))</f>
        <v/>
      </c>
      <c r="LA82" t="str">
        <f>IF(ISERROR(MATCH(LA$1,'CSC Mitre'!CC$1:CC$220,0)),"",VLOOKUP(LA$1,'Tactic Recode'!$A$1:$B$547,2,FALSE))</f>
        <v/>
      </c>
      <c r="LB82" t="str">
        <f>IF(ISERROR(MATCH(LB$1,'CSC Mitre'!CC$1:CC$220,0)),"",VLOOKUP(LB$1,'Tactic Recode'!$A$1:$B$547,2,FALSE))</f>
        <v/>
      </c>
      <c r="LC82" t="str">
        <f>IF(ISERROR(MATCH(LC$1,'CSC Mitre'!CC$1:CC$220,0)),"",VLOOKUP(LC$1,'Tactic Recode'!$A$1:$B$547,2,FALSE))</f>
        <v/>
      </c>
      <c r="LD82" t="str">
        <f>IF(ISERROR(MATCH(LD$1,'CSC Mitre'!CC$1:CC$220,0)),"",VLOOKUP(LD$1,'Tactic Recode'!$A$1:$B$547,2,FALSE))</f>
        <v/>
      </c>
      <c r="LE82" t="str">
        <f>IF(ISERROR(MATCH(LE$1,'CSC Mitre'!CC$1:CC$220,0)),"",VLOOKUP(LE$1,'Tactic Recode'!$A$1:$B$547,2,FALSE))</f>
        <v/>
      </c>
      <c r="LF82" t="str">
        <f>IF(ISERROR(MATCH(LF$1,'CSC Mitre'!CC$1:CC$220,0)),"",VLOOKUP(LF$1,'Tactic Recode'!$A$1:$B$547,2,FALSE))</f>
        <v/>
      </c>
      <c r="LG82" t="str">
        <f>IF(ISERROR(MATCH(LG$1,'CSC Mitre'!CC$1:CC$220,0)),"",VLOOKUP(LG$1,'Tactic Recode'!$A$1:$B$547,2,FALSE))</f>
        <v/>
      </c>
      <c r="LH82" t="str">
        <f>IF(ISERROR(MATCH(LH$1,'CSC Mitre'!CC$1:CC$220,0)),"",VLOOKUP(LH$1,'Tactic Recode'!$A$1:$B$547,2,FALSE))</f>
        <v/>
      </c>
      <c r="LI82" t="str">
        <f>IF(ISERROR(MATCH(LI$1,'CSC Mitre'!CC$1:CC$220,0)),"",VLOOKUP(LI$1,'Tactic Recode'!$A$1:$B$547,2,FALSE))</f>
        <v/>
      </c>
      <c r="LJ82" t="str">
        <f>IF(ISERROR(MATCH(LJ$1,'CSC Mitre'!CC$1:CC$220,0)),"",VLOOKUP(LJ$1,'Tactic Recode'!$A$1:$B$547,2,FALSE))</f>
        <v/>
      </c>
      <c r="LK82" t="str">
        <f>IF(ISERROR(MATCH(LK$1,'CSC Mitre'!CC$1:CC$220,0)),"",VLOOKUP(LK$1,'Tactic Recode'!$A$1:$B$547,2,FALSE))</f>
        <v/>
      </c>
      <c r="LL82" t="str">
        <f>IF(ISERROR(MATCH(LL$1,'CSC Mitre'!CC$1:CC$220,0)),"",VLOOKUP(LL$1,'Tactic Recode'!$A$1:$B$547,2,FALSE))</f>
        <v/>
      </c>
      <c r="LM82" t="str">
        <f>IF(ISERROR(MATCH(LM$1,'CSC Mitre'!CC$1:CC$220,0)),"",VLOOKUP(LM$1,'Tactic Recode'!$A$1:$B$547,2,FALSE))</f>
        <v/>
      </c>
      <c r="LN82" t="str">
        <f>IF(ISERROR(MATCH(LN$1,'CSC Mitre'!CC$1:CC$220,0)),"",VLOOKUP(LN$1,'Tactic Recode'!$A$1:$B$547,2,FALSE))</f>
        <v/>
      </c>
      <c r="LO82" t="str">
        <f>IF(ISERROR(MATCH(LO$1,'CSC Mitre'!CC$1:CC$220,0)),"",VLOOKUP(LO$1,'Tactic Recode'!$A$1:$B$547,2,FALSE))</f>
        <v/>
      </c>
      <c r="LP82" t="str">
        <f>IF(ISERROR(MATCH(LP$1,'CSC Mitre'!CC$1:CC$220,0)),"",VLOOKUP(LP$1,'Tactic Recode'!$A$1:$B$547,2,FALSE))</f>
        <v/>
      </c>
      <c r="LQ82" t="str">
        <f>IF(ISERROR(MATCH(LQ$1,'CSC Mitre'!CC$1:CC$220,0)),"",VLOOKUP(LQ$1,'Tactic Recode'!$A$1:$B$547,2,FALSE))</f>
        <v/>
      </c>
      <c r="LR82" t="str">
        <f>IF(ISERROR(MATCH(LR$1,'CSC Mitre'!CC$1:CC$220,0)),"",VLOOKUP(LR$1,'Tactic Recode'!$A$1:$B$547,2,FALSE))</f>
        <v/>
      </c>
      <c r="LS82" t="str">
        <f>IF(ISERROR(MATCH(LS$1,'CSC Mitre'!CC$1:CC$220,0)),"",VLOOKUP(LS$1,'Tactic Recode'!$A$1:$B$547,2,FALSE))</f>
        <v/>
      </c>
      <c r="LT82" t="str">
        <f>IF(ISERROR(MATCH(LT$1,'CSC Mitre'!CC$1:CC$220,0)),"",VLOOKUP(LT$1,'Tactic Recode'!$A$1:$B$547,2,FALSE))</f>
        <v/>
      </c>
      <c r="LU82" t="str">
        <f>IF(ISERROR(MATCH(LU$1,'CSC Mitre'!CC$1:CC$220,0)),"",VLOOKUP(LU$1,'Tactic Recode'!$A$1:$B$547,2,FALSE))</f>
        <v/>
      </c>
      <c r="LV82" t="str">
        <f>IF(ISERROR(MATCH(LV$1,'CSC Mitre'!CC$1:CC$220,0)),"",VLOOKUP(LV$1,'Tactic Recode'!$A$1:$B$547,2,FALSE))</f>
        <v/>
      </c>
      <c r="LW82" t="str">
        <f>IF(ISERROR(MATCH(LW$1,'CSC Mitre'!CC$1:CC$220,0)),"",VLOOKUP(LW$1,'Tactic Recode'!$A$1:$B$547,2,FALSE))</f>
        <v/>
      </c>
      <c r="LX82" t="str">
        <f>IF(ISERROR(MATCH(LX$1,'CSC Mitre'!CC$1:CC$220,0)),"",VLOOKUP(LX$1,'Tactic Recode'!$A$1:$B$547,2,FALSE))</f>
        <v/>
      </c>
      <c r="LY82" t="str">
        <f>IF(ISERROR(MATCH(LY$1,'CSC Mitre'!CC$1:CC$220,0)),"",VLOOKUP(LY$1,'Tactic Recode'!$A$1:$B$547,2,FALSE))</f>
        <v/>
      </c>
      <c r="LZ82" t="str">
        <f>IF(ISERROR(MATCH(LZ$1,'CSC Mitre'!CC$1:CC$220,0)),"",VLOOKUP(LZ$1,'Tactic Recode'!$A$1:$B$547,2,FALSE))</f>
        <v/>
      </c>
      <c r="MA82" t="str">
        <f>IF(ISERROR(MATCH(MA$1,'CSC Mitre'!CC$1:CC$220,0)),"",VLOOKUP(MA$1,'Tactic Recode'!$A$1:$B$547,2,FALSE))</f>
        <v/>
      </c>
      <c r="MB82" t="str">
        <f>IF(ISERROR(MATCH(MB$1,'CSC Mitre'!CC$1:CC$220,0)),"",VLOOKUP(MB$1,'Tactic Recode'!$A$1:$B$547,2,FALSE))</f>
        <v/>
      </c>
      <c r="MC82" t="str">
        <f>IF(ISERROR(MATCH(MC$1,'CSC Mitre'!CC$1:CC$220,0)),"",VLOOKUP(MC$1,'Tactic Recode'!$A$1:$B$547,2,FALSE))</f>
        <v/>
      </c>
      <c r="MD82" t="str">
        <f>IF(ISERROR(MATCH(MD$1,'CSC Mitre'!CC$1:CC$220,0)),"",VLOOKUP(MD$1,'Tactic Recode'!$A$1:$B$547,2,FALSE))</f>
        <v/>
      </c>
      <c r="ME82" t="str">
        <f>IF(ISERROR(MATCH(ME$1,'CSC Mitre'!CC$1:CC$220,0)),"",VLOOKUP(ME$1,'Tactic Recode'!$A$1:$B$547,2,FALSE))</f>
        <v/>
      </c>
      <c r="MF82" t="str">
        <f>IF(ISERROR(MATCH(MF$1,'CSC Mitre'!CC$1:CC$220,0)),"",VLOOKUP(MF$1,'Tactic Recode'!$A$1:$B$547,2,FALSE))</f>
        <v/>
      </c>
      <c r="MG82" t="str">
        <f>IF(ISERROR(MATCH(MG$1,'CSC Mitre'!CC$1:CC$220,0)),"",VLOOKUP(MG$1,'Tactic Recode'!$A$1:$B$547,2,FALSE))</f>
        <v/>
      </c>
      <c r="MH82" t="str">
        <f>IF(ISERROR(MATCH(MH$1,'CSC Mitre'!CC$1:CC$220,0)),"",VLOOKUP(MH$1,'Tactic Recode'!$A$1:$B$547,2,FALSE))</f>
        <v/>
      </c>
      <c r="MI82" t="str">
        <f>IF(ISERROR(MATCH(MI$1,'CSC Mitre'!CC$1:CC$220,0)),"",VLOOKUP(MI$1,'Tactic Recode'!$A$1:$B$547,2,FALSE))</f>
        <v/>
      </c>
      <c r="MJ82" t="str">
        <f>IF(ISERROR(MATCH(MJ$1,'CSC Mitre'!CC$1:CC$220,0)),"",VLOOKUP(MJ$1,'Tactic Recode'!$A$1:$B$547,2,FALSE))</f>
        <v/>
      </c>
      <c r="MK82" t="str">
        <f>IF(ISERROR(MATCH(MK$1,'CSC Mitre'!CC$1:CC$220,0)),"",VLOOKUP(MK$1,'Tactic Recode'!$A$1:$B$547,2,FALSE))</f>
        <v/>
      </c>
      <c r="ML82" t="str">
        <f>IF(ISERROR(MATCH(ML$1,'CSC Mitre'!CC$1:CC$220,0)),"",VLOOKUP(ML$1,'Tactic Recode'!$A$1:$B$547,2,FALSE))</f>
        <v/>
      </c>
      <c r="MM82" t="str">
        <f>IF(ISERROR(MATCH(MM$1,'CSC Mitre'!CC$1:CC$220,0)),"",VLOOKUP(MM$1,'Tactic Recode'!$A$1:$B$547,2,FALSE))</f>
        <v/>
      </c>
      <c r="MN82" t="str">
        <f>IF(ISERROR(MATCH(MN$1,'CSC Mitre'!CC$1:CC$220,0)),"",VLOOKUP(MN$1,'Tactic Recode'!$A$1:$B$547,2,FALSE))</f>
        <v/>
      </c>
      <c r="MO82" t="str">
        <f>IF(ISERROR(MATCH(MO$1,'CSC Mitre'!CC$1:CC$220,0)),"",VLOOKUP(MO$1,'Tactic Recode'!$A$1:$B$547,2,FALSE))</f>
        <v/>
      </c>
      <c r="MP82" t="str">
        <f>IF(ISERROR(MATCH(MP$1,'CSC Mitre'!CC$1:CC$220,0)),"",VLOOKUP(MP$1,'Tactic Recode'!$A$1:$B$547,2,FALSE))</f>
        <v/>
      </c>
      <c r="MQ82" t="str">
        <f>IF(ISERROR(MATCH(MQ$1,'CSC Mitre'!CC$1:CC$220,0)),"",VLOOKUP(MQ$1,'Tactic Recode'!$A$1:$B$547,2,FALSE))</f>
        <v/>
      </c>
      <c r="MR82" t="str">
        <f>IF(ISERROR(MATCH(MR$1,'CSC Mitre'!CC$1:CC$220,0)),"",VLOOKUP(MR$1,'Tactic Recode'!$A$1:$B$547,2,FALSE))</f>
        <v/>
      </c>
      <c r="MS82" t="str">
        <f>IF(ISERROR(MATCH(MS$1,'CSC Mitre'!CC$1:CC$220,0)),"",VLOOKUP(MS$1,'Tactic Recode'!$A$1:$B$547,2,FALSE))</f>
        <v/>
      </c>
      <c r="MT82" t="str">
        <f>IF(ISERROR(MATCH(MT$1,'CSC Mitre'!CC$1:CC$220,0)),"",VLOOKUP(MT$1,'Tactic Recode'!$A$1:$B$547,2,FALSE))</f>
        <v/>
      </c>
      <c r="MU82" t="str">
        <f>IF(ISERROR(MATCH(MU$1,'CSC Mitre'!CC$1:CC$220,0)),"",VLOOKUP(MU$1,'Tactic Recode'!$A$1:$B$547,2,FALSE))</f>
        <v/>
      </c>
      <c r="MV82" t="str">
        <f>IF(ISERROR(MATCH(MV$1,'CSC Mitre'!CC$1:CC$220,0)),"",VLOOKUP(MV$1,'Tactic Recode'!$A$1:$B$547,2,FALSE))</f>
        <v/>
      </c>
      <c r="MW82" t="str">
        <f>IF(ISERROR(MATCH(MW$1,'CSC Mitre'!CC$1:CC$220,0)),"",VLOOKUP(MW$1,'Tactic Recode'!$A$1:$B$547,2,FALSE))</f>
        <v/>
      </c>
      <c r="MX82" t="str">
        <f>IF(ISERROR(MATCH(MX$1,'CSC Mitre'!CC$1:CC$220,0)),"",VLOOKUP(MX$1,'Tactic Recode'!$A$1:$B$547,2,FALSE))</f>
        <v/>
      </c>
      <c r="MY82" t="str">
        <f>IF(ISERROR(MATCH(MY$1,'CSC Mitre'!CC$1:CC$220,0)),"",VLOOKUP(MY$1,'Tactic Recode'!$A$1:$B$547,2,FALSE))</f>
        <v/>
      </c>
      <c r="MZ82" t="str">
        <f>IF(ISERROR(MATCH(MZ$1,'CSC Mitre'!CC$1:CC$220,0)),"",VLOOKUP(MZ$1,'Tactic Recode'!$A$1:$B$547,2,FALSE))</f>
        <v/>
      </c>
      <c r="NA82" t="str">
        <f>IF(ISERROR(MATCH(NA$1,'CSC Mitre'!CC$1:CC$220,0)),"",VLOOKUP(NA$1,'Tactic Recode'!$A$1:$B$547,2,FALSE))</f>
        <v/>
      </c>
      <c r="NB82" t="str">
        <f>IF(ISERROR(MATCH(NB$1,'CSC Mitre'!CC$1:CC$220,0)),"",VLOOKUP(NB$1,'Tactic Recode'!$A$1:$B$547,2,FALSE))</f>
        <v/>
      </c>
      <c r="NC82" t="str">
        <f>IF(ISERROR(MATCH(NC$1,'CSC Mitre'!CC$1:CC$220,0)),"",VLOOKUP(NC$1,'Tactic Recode'!$A$1:$B$547,2,FALSE))</f>
        <v/>
      </c>
      <c r="ND82" t="str">
        <f>IF(ISERROR(MATCH(ND$1,'CSC Mitre'!CC$1:CC$220,0)),"",VLOOKUP(ND$1,'Tactic Recode'!$A$1:$B$547,2,FALSE))</f>
        <v/>
      </c>
      <c r="NE82" t="str">
        <f>IF(ISERROR(MATCH(NE$1,'CSC Mitre'!CC$1:CC$220,0)),"",VLOOKUP(NE$1,'Tactic Recode'!$A$1:$B$547,2,FALSE))</f>
        <v/>
      </c>
      <c r="NF82" t="str">
        <f>IF(ISERROR(MATCH(NF$1,'CSC Mitre'!CC$1:CC$220,0)),"",VLOOKUP(NF$1,'Tactic Recode'!$A$1:$B$547,2,FALSE))</f>
        <v/>
      </c>
      <c r="NG82" t="str">
        <f>IF(ISERROR(MATCH(NG$1,'CSC Mitre'!CC$1:CC$220,0)),"",VLOOKUP(NG$1,'Tactic Recode'!$A$1:$B$547,2,FALSE))</f>
        <v/>
      </c>
      <c r="NH82" t="str">
        <f>IF(ISERROR(MATCH(NH$1,'CSC Mitre'!CC$1:CC$220,0)),"",VLOOKUP(NH$1,'Tactic Recode'!$A$1:$B$547,2,FALSE))</f>
        <v/>
      </c>
      <c r="NI82" t="str">
        <f>IF(ISERROR(MATCH(NI$1,'CSC Mitre'!CC$1:CC$220,0)),"",VLOOKUP(NI$1,'Tactic Recode'!$A$1:$B$547,2,FALSE))</f>
        <v/>
      </c>
      <c r="NJ82" t="str">
        <f>IF(ISERROR(MATCH(NJ$1,'CSC Mitre'!CC$1:CC$220,0)),"",VLOOKUP(NJ$1,'Tactic Recode'!$A$1:$B$547,2,FALSE))</f>
        <v/>
      </c>
      <c r="NK82" t="str">
        <f>IF(ISERROR(MATCH(NK$1,'CSC Mitre'!CC$1:CC$220,0)),"",VLOOKUP(NK$1,'Tactic Recode'!$A$1:$B$547,2,FALSE))</f>
        <v/>
      </c>
      <c r="NL82" t="str">
        <f>IF(ISERROR(MATCH(NL$1,'CSC Mitre'!CC$1:CC$220,0)),"",VLOOKUP(NL$1,'Tactic Recode'!$A$1:$B$547,2,FALSE))</f>
        <v/>
      </c>
      <c r="NM82" t="str">
        <f>IF(ISERROR(MATCH(NM$1,'CSC Mitre'!CC$1:CC$220,0)),"",VLOOKUP(NM$1,'Tactic Recode'!$A$1:$B$547,2,FALSE))</f>
        <v/>
      </c>
      <c r="NN82" t="str">
        <f>IF(ISERROR(MATCH(NN$1,'CSC Mitre'!CC$1:CC$220,0)),"",VLOOKUP(NN$1,'Tactic Recode'!$A$1:$B$547,2,FALSE))</f>
        <v/>
      </c>
      <c r="NO82" t="str">
        <f>IF(ISERROR(MATCH(NO$1,'CSC Mitre'!CC$1:CC$220,0)),"",VLOOKUP(NO$1,'Tactic Recode'!$A$1:$B$547,2,FALSE))</f>
        <v/>
      </c>
      <c r="NP82" t="str">
        <f>IF(ISERROR(MATCH(NP$1,'CSC Mitre'!CC$1:CC$220,0)),"",VLOOKUP(NP$1,'Tactic Recode'!$A$1:$B$547,2,FALSE))</f>
        <v/>
      </c>
      <c r="NQ82" t="str">
        <f>IF(ISERROR(MATCH(NQ$1,'CSC Mitre'!CC$1:CC$220,0)),"",VLOOKUP(NQ$1,'Tactic Recode'!$A$1:$B$547,2,FALSE))</f>
        <v/>
      </c>
      <c r="NR82" t="str">
        <f>IF(ISERROR(MATCH(NR$1,'CSC Mitre'!CC$1:CC$220,0)),"",VLOOKUP(NR$1,'Tactic Recode'!$A$1:$B$547,2,FALSE))</f>
        <v/>
      </c>
      <c r="NS82" t="str">
        <f>IF(ISERROR(MATCH(NS$1,'CSC Mitre'!CC$1:CC$220,0)),"",VLOOKUP(NS$1,'Tactic Recode'!$A$1:$B$547,2,FALSE))</f>
        <v/>
      </c>
      <c r="NT82" t="str">
        <f>IF(ISERROR(MATCH(NT$1,'CSC Mitre'!CC$1:CC$220,0)),"",VLOOKUP(NT$1,'Tactic Recode'!$A$1:$B$547,2,FALSE))</f>
        <v/>
      </c>
      <c r="NU82" t="str">
        <f>IF(ISERROR(MATCH(NU$1,'CSC Mitre'!CC$1:CC$220,0)),"",VLOOKUP(NU$1,'Tactic Recode'!$A$1:$B$547,2,FALSE))</f>
        <v/>
      </c>
      <c r="NV82" t="str">
        <f>IF(ISERROR(MATCH(NV$1,'CSC Mitre'!CC$1:CC$220,0)),"",VLOOKUP(NV$1,'Tactic Recode'!$A$1:$B$547,2,FALSE))</f>
        <v/>
      </c>
      <c r="NW82" t="str">
        <f>IF(ISERROR(MATCH(NW$1,'CSC Mitre'!CC$1:CC$220,0)),"",VLOOKUP(NW$1,'Tactic Recode'!$A$1:$B$547,2,FALSE))</f>
        <v/>
      </c>
      <c r="NX82" t="str">
        <f>IF(ISERROR(MATCH(NX$1,'CSC Mitre'!CC$1:CC$220,0)),"",VLOOKUP(NX$1,'Tactic Recode'!$A$1:$B$547,2,FALSE))</f>
        <v/>
      </c>
      <c r="NY82" t="str">
        <f>IF(ISERROR(MATCH(NY$1,'CSC Mitre'!CC$1:CC$220,0)),"",VLOOKUP(NY$1,'Tactic Recode'!$A$1:$B$547,2,FALSE))</f>
        <v/>
      </c>
      <c r="NZ82" t="str">
        <f>IF(ISERROR(MATCH(NZ$1,'CSC Mitre'!CC$1:CC$220,0)),"",VLOOKUP(NZ$1,'Tactic Recode'!$A$1:$B$547,2,FALSE))</f>
        <v/>
      </c>
      <c r="OA82" t="str">
        <f>IF(ISERROR(MATCH(OA$1,'CSC Mitre'!CC$1:CC$220,0)),"",VLOOKUP(OA$1,'Tactic Recode'!$A$1:$B$547,2,FALSE))</f>
        <v/>
      </c>
      <c r="OB82" t="str">
        <f>IF(ISERROR(MATCH(OB$1,'CSC Mitre'!CC$1:CC$220,0)),"",VLOOKUP(OB$1,'Tactic Recode'!$A$1:$B$547,2,FALSE))</f>
        <v/>
      </c>
      <c r="OC82" t="str">
        <f>IF(ISERROR(MATCH(OC$1,'CSC Mitre'!CC$1:CC$220,0)),"",VLOOKUP(OC$1,'Tactic Recode'!$A$1:$B$547,2,FALSE))</f>
        <v/>
      </c>
      <c r="OD82" t="str">
        <f>IF(ISERROR(MATCH(OD$1,'CSC Mitre'!CC$1:CC$220,0)),"",VLOOKUP(OD$1,'Tactic Recode'!$A$1:$B$547,2,FALSE))</f>
        <v/>
      </c>
      <c r="OE82" t="str">
        <f>IF(ISERROR(MATCH(OE$1,'CSC Mitre'!CC$1:CC$220,0)),"",VLOOKUP(OE$1,'Tactic Recode'!$A$1:$B$547,2,FALSE))</f>
        <v/>
      </c>
      <c r="OF82" t="str">
        <f>IF(ISERROR(MATCH(OF$1,'CSC Mitre'!CC$1:CC$220,0)),"",VLOOKUP(OF$1,'Tactic Recode'!$A$1:$B$547,2,FALSE))</f>
        <v/>
      </c>
      <c r="OG82" t="str">
        <f>IF(ISERROR(MATCH(OG$1,'CSC Mitre'!CC$1:CC$220,0)),"",VLOOKUP(OG$1,'Tactic Recode'!$A$1:$B$547,2,FALSE))</f>
        <v/>
      </c>
      <c r="OH82" t="str">
        <f>IF(ISERROR(MATCH(OH$1,'CSC Mitre'!CC$1:CC$220,0)),"",VLOOKUP(OH$1,'Tactic Recode'!$A$1:$B$547,2,FALSE))</f>
        <v/>
      </c>
      <c r="OI82" t="str">
        <f>IF(ISERROR(MATCH(OI$1,'CSC Mitre'!CC$1:CC$220,0)),"",VLOOKUP(OI$1,'Tactic Recode'!$A$1:$B$547,2,FALSE))</f>
        <v/>
      </c>
      <c r="OJ82" t="str">
        <f>IF(ISERROR(MATCH(OJ$1,'CSC Mitre'!CC$1:CC$220,0)),"",VLOOKUP(OJ$1,'Tactic Recode'!$A$1:$B$547,2,FALSE))</f>
        <v/>
      </c>
      <c r="OK82" t="str">
        <f>IF(ISERROR(MATCH(OK$1,'CSC Mitre'!CC$1:CC$220,0)),"",VLOOKUP(OK$1,'Tactic Recode'!$A$1:$B$547,2,FALSE))</f>
        <v/>
      </c>
      <c r="OL82" t="str">
        <f>IF(ISERROR(MATCH(OL$1,'CSC Mitre'!CC$1:CC$220,0)),"",VLOOKUP(OL$1,'Tactic Recode'!$A$1:$B$547,2,FALSE))</f>
        <v/>
      </c>
      <c r="OM82" t="str">
        <f>IF(ISERROR(MATCH(OM$1,'CSC Mitre'!CC$1:CC$220,0)),"",VLOOKUP(OM$1,'Tactic Recode'!$A$1:$B$547,2,FALSE))</f>
        <v/>
      </c>
      <c r="ON82" t="str">
        <f>IF(ISERROR(MATCH(ON$1,'CSC Mitre'!CC$1:CC$220,0)),"",VLOOKUP(ON$1,'Tactic Recode'!$A$1:$B$547,2,FALSE))</f>
        <v/>
      </c>
      <c r="OO82" t="str">
        <f>IF(ISERROR(MATCH(OO$1,'CSC Mitre'!CC$1:CC$220,0)),"",VLOOKUP(OO$1,'Tactic Recode'!$A$1:$B$547,2,FALSE))</f>
        <v/>
      </c>
      <c r="OP82" t="str">
        <f>IF(ISERROR(MATCH(OP$1,'CSC Mitre'!CC$1:CC$220,0)),"",VLOOKUP(OP$1,'Tactic Recode'!$A$1:$B$547,2,FALSE))</f>
        <v/>
      </c>
      <c r="OQ82" t="str">
        <f>IF(ISERROR(MATCH(OQ$1,'CSC Mitre'!CC$1:CC$220,0)),"",VLOOKUP(OQ$1,'Tactic Recode'!$A$1:$B$547,2,FALSE))</f>
        <v/>
      </c>
      <c r="OR82" t="str">
        <f>IF(ISERROR(MATCH(OR$1,'CSC Mitre'!CC$1:CC$220,0)),"",VLOOKUP(OR$1,'Tactic Recode'!$A$1:$B$547,2,FALSE))</f>
        <v/>
      </c>
      <c r="OS82" t="str">
        <f>IF(ISERROR(MATCH(OS$1,'CSC Mitre'!CC$1:CC$220,0)),"",VLOOKUP(OS$1,'Tactic Recode'!$A$1:$B$547,2,FALSE))</f>
        <v/>
      </c>
      <c r="OT82" t="str">
        <f>IF(ISERROR(MATCH(OT$1,'CSC Mitre'!CC$1:CC$220,0)),"",VLOOKUP(OT$1,'Tactic Recode'!$A$1:$B$547,2,FALSE))</f>
        <v/>
      </c>
      <c r="OU82" t="str">
        <f>IF(ISERROR(MATCH(OU$1,'CSC Mitre'!CC$1:CC$220,0)),"",VLOOKUP(OU$1,'Tactic Recode'!$A$1:$B$547,2,FALSE))</f>
        <v/>
      </c>
      <c r="OV82" t="str">
        <f>IF(ISERROR(MATCH(OV$1,'CSC Mitre'!CC$1:CC$220,0)),"",VLOOKUP(OV$1,'Tactic Recode'!$A$1:$B$547,2,FALSE))</f>
        <v/>
      </c>
      <c r="OW82" t="str">
        <f>IF(ISERROR(MATCH(OW$1,'CSC Mitre'!CC$1:CC$220,0)),"",VLOOKUP(OW$1,'Tactic Recode'!$A$1:$B$547,2,FALSE))</f>
        <v/>
      </c>
      <c r="OX82" t="str">
        <f>IF(ISERROR(MATCH(OX$1,'CSC Mitre'!CC$1:CC$220,0)),"",VLOOKUP(OX$1,'Tactic Recode'!$A$1:$B$547,2,FALSE))</f>
        <v/>
      </c>
      <c r="OY82" t="str">
        <f>IF(ISERROR(MATCH(OY$1,'CSC Mitre'!CC$1:CC$220,0)),"",VLOOKUP(OY$1,'Tactic Recode'!$A$1:$B$547,2,FALSE))</f>
        <v/>
      </c>
      <c r="OZ82" t="str">
        <f>IF(ISERROR(MATCH(OZ$1,'CSC Mitre'!CC$1:CC$220,0)),"",VLOOKUP(OZ$1,'Tactic Recode'!$A$1:$B$547,2,FALSE))</f>
        <v/>
      </c>
      <c r="PA82" t="str">
        <f>IF(ISERROR(MATCH(PA$1,'CSC Mitre'!CC$1:CC$220,0)),"",VLOOKUP(PA$1,'Tactic Recode'!$A$1:$B$547,2,FALSE))</f>
        <v/>
      </c>
      <c r="PB82" t="str">
        <f>IF(ISERROR(MATCH(PB$1,'CSC Mitre'!CC$1:CC$220,0)),"",VLOOKUP(PB$1,'Tactic Recode'!$A$1:$B$547,2,FALSE))</f>
        <v/>
      </c>
      <c r="PC82" t="str">
        <f>IF(ISERROR(MATCH(PC$1,'CSC Mitre'!CC$1:CC$220,0)),"",VLOOKUP(PC$1,'Tactic Recode'!$A$1:$B$547,2,FALSE))</f>
        <v/>
      </c>
      <c r="PD82" t="str">
        <f>IF(ISERROR(MATCH(PD$1,'CSC Mitre'!CC$1:CC$220,0)),"",VLOOKUP(PD$1,'Tactic Recode'!$A$1:$B$547,2,FALSE))</f>
        <v/>
      </c>
      <c r="PE82" t="str">
        <f>IF(ISERROR(MATCH(PE$1,'CSC Mitre'!CC$1:CC$220,0)),"",VLOOKUP(PE$1,'Tactic Recode'!$A$1:$B$547,2,FALSE))</f>
        <v/>
      </c>
      <c r="PF82" t="str">
        <f>IF(ISERROR(MATCH(PF$1,'CSC Mitre'!CC$1:CC$220,0)),"",VLOOKUP(PF$1,'Tactic Recode'!$A$1:$B$547,2,FALSE))</f>
        <v/>
      </c>
      <c r="PG82" t="str">
        <f>IF(ISERROR(MATCH(PG$1,'CSC Mitre'!CC$1:CC$220,0)),"",VLOOKUP(PG$1,'Tactic Recode'!$A$1:$B$547,2,FALSE))</f>
        <v/>
      </c>
      <c r="PH82" t="str">
        <f>IF(ISERROR(MATCH(PH$1,'CSC Mitre'!CC$1:CC$220,0)),"",VLOOKUP(PH$1,'Tactic Recode'!$A$1:$B$547,2,FALSE))</f>
        <v/>
      </c>
      <c r="PI82" t="str">
        <f>IF(ISERROR(MATCH(PI$1,'CSC Mitre'!CC$1:CC$220,0)),"",VLOOKUP(PI$1,'Tactic Recode'!$A$1:$B$547,2,FALSE))</f>
        <v/>
      </c>
      <c r="PJ82" t="str">
        <f>IF(ISERROR(MATCH(PJ$1,'CSC Mitre'!CC$1:CC$220,0)),"",VLOOKUP(PJ$1,'Tactic Recode'!$A$1:$B$547,2,FALSE))</f>
        <v/>
      </c>
      <c r="PK82" t="str">
        <f>IF(ISERROR(MATCH(PK$1,'CSC Mitre'!CC$1:CC$220,0)),"",VLOOKUP(PK$1,'Tactic Recode'!$A$1:$B$547,2,FALSE))</f>
        <v/>
      </c>
      <c r="PL82" t="str">
        <f>IF(ISERROR(MATCH(PL$1,'CSC Mitre'!CC$1:CC$220,0)),"",VLOOKUP(PL$1,'Tactic Recode'!$A$1:$B$547,2,FALSE))</f>
        <v/>
      </c>
      <c r="PM82" t="str">
        <f>IF(ISERROR(MATCH(PM$1,'CSC Mitre'!CC$1:CC$220,0)),"",VLOOKUP(PM$1,'Tactic Recode'!$A$1:$B$547,2,FALSE))</f>
        <v/>
      </c>
      <c r="PN82" t="str">
        <f>IF(ISERROR(MATCH(PN$1,'CSC Mitre'!CC$1:CC$220,0)),"",VLOOKUP(PN$1,'Tactic Recode'!$A$1:$B$547,2,FALSE))</f>
        <v/>
      </c>
      <c r="PO82" t="str">
        <f>IF(ISERROR(MATCH(PO$1,'CSC Mitre'!CC$1:CC$220,0)),"",VLOOKUP(PO$1,'Tactic Recode'!$A$1:$B$547,2,FALSE))</f>
        <v/>
      </c>
      <c r="PP82" t="str">
        <f>IF(ISERROR(MATCH(PP$1,'CSC Mitre'!CC$1:CC$220,0)),"",VLOOKUP(PP$1,'Tactic Recode'!$A$1:$B$547,2,FALSE))</f>
        <v/>
      </c>
      <c r="PQ82" t="str">
        <f>IF(ISERROR(MATCH(PQ$1,'CSC Mitre'!CC$1:CC$220,0)),"",VLOOKUP(PQ$1,'Tactic Recode'!$A$1:$B$547,2,FALSE))</f>
        <v/>
      </c>
      <c r="PR82" t="str">
        <f>IF(ISERROR(MATCH(PR$1,'CSC Mitre'!CC$1:CC$220,0)),"",VLOOKUP(PR$1,'Tactic Recode'!$A$1:$B$547,2,FALSE))</f>
        <v/>
      </c>
      <c r="PS82" t="str">
        <f>IF(ISERROR(MATCH(PS$1,'CSC Mitre'!CC$1:CC$220,0)),"",VLOOKUP(PS$1,'Tactic Recode'!$A$1:$B$547,2,FALSE))</f>
        <v/>
      </c>
      <c r="PT82" t="str">
        <f>IF(ISERROR(MATCH(PT$1,'CSC Mitre'!CC$1:CC$220,0)),"",VLOOKUP(PT$1,'Tactic Recode'!$A$1:$B$547,2,FALSE))</f>
        <v/>
      </c>
      <c r="PU82" t="str">
        <f>IF(ISERROR(MATCH(PU$1,'CSC Mitre'!CC$1:CC$220,0)),"",VLOOKUP(PU$1,'Tactic Recode'!$A$1:$B$547,2,FALSE))</f>
        <v/>
      </c>
      <c r="PV82" t="str">
        <f>IF(ISERROR(MATCH(PV$1,'CSC Mitre'!CC$1:CC$220,0)),"",VLOOKUP(PV$1,'Tactic Recode'!$A$1:$B$547,2,FALSE))</f>
        <v/>
      </c>
      <c r="PW82" t="str">
        <f>IF(ISERROR(MATCH(PW$1,'CSC Mitre'!CC$1:CC$220,0)),"",VLOOKUP(PW$1,'Tactic Recode'!$A$1:$B$547,2,FALSE))</f>
        <v/>
      </c>
      <c r="PX82" t="str">
        <f>IF(ISERROR(MATCH(PX$1,'CSC Mitre'!CC$1:CC$220,0)),"",VLOOKUP(PX$1,'Tactic Recode'!$A$1:$B$547,2,FALSE))</f>
        <v/>
      </c>
      <c r="PY82" t="str">
        <f>IF(ISERROR(MATCH(PY$1,'CSC Mitre'!CC$1:CC$220,0)),"",VLOOKUP(PY$1,'Tactic Recode'!$A$1:$B$547,2,FALSE))</f>
        <v/>
      </c>
      <c r="PZ82" t="str">
        <f>IF(ISERROR(MATCH(PZ$1,'CSC Mitre'!CC$1:CC$220,0)),"",VLOOKUP(PZ$1,'Tactic Recode'!$A$1:$B$547,2,FALSE))</f>
        <v/>
      </c>
      <c r="QA82" t="str">
        <f>IF(ISERROR(MATCH(QA$1,'CSC Mitre'!CC$1:CC$220,0)),"",VLOOKUP(QA$1,'Tactic Recode'!$A$1:$B$547,2,FALSE))</f>
        <v/>
      </c>
      <c r="QB82" t="str">
        <f>IF(ISERROR(MATCH(QB$1,'CSC Mitre'!CC$1:CC$220,0)),"",VLOOKUP(QB$1,'Tactic Recode'!$A$1:$B$547,2,FALSE))</f>
        <v/>
      </c>
      <c r="QC82" t="str">
        <f>IF(ISERROR(MATCH(QC$1,'CSC Mitre'!CC$1:CC$220,0)),"",VLOOKUP(QC$1,'Tactic Recode'!$A$1:$B$547,2,FALSE))</f>
        <v/>
      </c>
      <c r="QD82" t="str">
        <f>IF(ISERROR(MATCH(QD$1,'CSC Mitre'!CC$1:CC$220,0)),"",VLOOKUP(QD$1,'Tactic Recode'!$A$1:$B$547,2,FALSE))</f>
        <v/>
      </c>
      <c r="QE82" t="str">
        <f>IF(ISERROR(MATCH(QE$1,'CSC Mitre'!CC$1:CC$220,0)),"",VLOOKUP(QE$1,'Tactic Recode'!$A$1:$B$547,2,FALSE))</f>
        <v/>
      </c>
      <c r="QF82" t="str">
        <f>IF(ISERROR(MATCH(QF$1,'CSC Mitre'!CC$1:CC$220,0)),"",VLOOKUP(QF$1,'Tactic Recode'!$A$1:$B$547,2,FALSE))</f>
        <v/>
      </c>
      <c r="QG82" t="str">
        <f>IF(ISERROR(MATCH(QG$1,'CSC Mitre'!CC$1:CC$220,0)),"",VLOOKUP(QG$1,'Tactic Recode'!$A$1:$B$547,2,FALSE))</f>
        <v/>
      </c>
      <c r="QH82" t="str">
        <f>IF(ISERROR(MATCH(QH$1,'CSC Mitre'!CC$1:CC$220,0)),"",VLOOKUP(QH$1,'Tactic Recode'!$A$1:$B$547,2,FALSE))</f>
        <v/>
      </c>
      <c r="QI82" t="str">
        <f>IF(ISERROR(MATCH(QI$1,'CSC Mitre'!CC$1:CC$220,0)),"",VLOOKUP(QI$1,'Tactic Recode'!$A$1:$B$547,2,FALSE))</f>
        <v/>
      </c>
      <c r="QJ82" t="str">
        <f>IF(ISERROR(MATCH(QJ$1,'CSC Mitre'!CC$1:CC$220,0)),"",VLOOKUP(QJ$1,'Tactic Recode'!$A$1:$B$547,2,FALSE))</f>
        <v/>
      </c>
      <c r="QK82" t="str">
        <f>IF(ISERROR(MATCH(QK$1,'CSC Mitre'!CC$1:CC$220,0)),"",VLOOKUP(QK$1,'Tactic Recode'!$A$1:$B$547,2,FALSE))</f>
        <v/>
      </c>
      <c r="QL82" t="str">
        <f>IF(ISERROR(MATCH(QL$1,'CSC Mitre'!CC$1:CC$220,0)),"",VLOOKUP(QL$1,'Tactic Recode'!$A$1:$B$547,2,FALSE))</f>
        <v/>
      </c>
      <c r="QM82" t="str">
        <f>IF(ISERROR(MATCH(QM$1,'CSC Mitre'!CC$1:CC$220,0)),"",VLOOKUP(QM$1,'Tactic Recode'!$A$1:$B$547,2,FALSE))</f>
        <v/>
      </c>
      <c r="QN82" t="str">
        <f>IF(ISERROR(MATCH(QN$1,'CSC Mitre'!CC$1:CC$220,0)),"",VLOOKUP(QN$1,'Tactic Recode'!$A$1:$B$547,2,FALSE))</f>
        <v/>
      </c>
      <c r="QO82" t="str">
        <f>IF(ISERROR(MATCH(QO$1,'CSC Mitre'!CC$1:CC$220,0)),"",VLOOKUP(QO$1,'Tactic Recode'!$A$1:$B$547,2,FALSE))</f>
        <v/>
      </c>
      <c r="QP82" t="str">
        <f>IF(ISERROR(MATCH(QP$1,'CSC Mitre'!CC$1:CC$220,0)),"",VLOOKUP(QP$1,'Tactic Recode'!$A$1:$B$547,2,FALSE))</f>
        <v/>
      </c>
      <c r="QQ82" t="str">
        <f>IF(ISERROR(MATCH(QQ$1,'CSC Mitre'!CC$1:CC$220,0)),"",VLOOKUP(QQ$1,'Tactic Recode'!$A$1:$B$547,2,FALSE))</f>
        <v/>
      </c>
      <c r="QR82" t="str">
        <f>IF(ISERROR(MATCH(QR$1,'CSC Mitre'!CC$1:CC$220,0)),"",VLOOKUP(QR$1,'Tactic Recode'!$A$1:$B$547,2,FALSE))</f>
        <v/>
      </c>
      <c r="QS82" t="str">
        <f>IF(ISERROR(MATCH(QS$1,'CSC Mitre'!CC$1:CC$220,0)),"",VLOOKUP(QS$1,'Tactic Recode'!$A$1:$B$547,2,FALSE))</f>
        <v/>
      </c>
      <c r="QT82" t="str">
        <f>IF(ISERROR(MATCH(QT$1,'CSC Mitre'!CC$1:CC$220,0)),"",VLOOKUP(QT$1,'Tactic Recode'!$A$1:$B$547,2,FALSE))</f>
        <v/>
      </c>
      <c r="QU82" t="str">
        <f>IF(ISERROR(MATCH(QU$1,'CSC Mitre'!CC$1:CC$220,0)),"",VLOOKUP(QU$1,'Tactic Recode'!$A$1:$B$547,2,FALSE))</f>
        <v/>
      </c>
      <c r="QV82" t="str">
        <f>IF(ISERROR(MATCH(QV$1,'CSC Mitre'!CC$1:CC$220,0)),"",VLOOKUP(QV$1,'Tactic Recode'!$A$1:$B$547,2,FALSE))</f>
        <v/>
      </c>
      <c r="QW82" t="str">
        <f>IF(ISERROR(MATCH(QW$1,'CSC Mitre'!CC$1:CC$220,0)),"",VLOOKUP(QW$1,'Tactic Recode'!$A$1:$B$547,2,FALSE))</f>
        <v/>
      </c>
      <c r="QX82" t="str">
        <f>IF(ISERROR(MATCH(QX$1,'CSC Mitre'!CC$1:CC$220,0)),"",VLOOKUP(QX$1,'Tactic Recode'!$A$1:$B$547,2,FALSE))</f>
        <v/>
      </c>
      <c r="QY82" t="str">
        <f>IF(ISERROR(MATCH(QY$1,'CSC Mitre'!CC$1:CC$220,0)),"",VLOOKUP(QY$1,'Tactic Recode'!$A$1:$B$547,2,FALSE))</f>
        <v/>
      </c>
      <c r="QZ82" t="str">
        <f>IF(ISERROR(MATCH(QZ$1,'CSC Mitre'!CC$1:CC$220,0)),"",VLOOKUP(QZ$1,'Tactic Recode'!$A$1:$B$547,2,FALSE))</f>
        <v/>
      </c>
      <c r="RA82" t="str">
        <f>IF(ISERROR(MATCH(RA$1,'CSC Mitre'!CC$1:CC$220,0)),"",VLOOKUP(RA$1,'Tactic Recode'!$A$1:$B$547,2,FALSE))</f>
        <v/>
      </c>
      <c r="RB82" t="str">
        <f>IF(ISERROR(MATCH(RB$1,'CSC Mitre'!CC$1:CC$220,0)),"",VLOOKUP(RB$1,'Tactic Recode'!$A$1:$B$547,2,FALSE))</f>
        <v/>
      </c>
      <c r="RC82" t="str">
        <f>IF(ISERROR(MATCH(RC$1,'CSC Mitre'!CC$1:CC$220,0)),"",VLOOKUP(RC$1,'Tactic Recode'!$A$1:$B$547,2,FALSE))</f>
        <v/>
      </c>
      <c r="RD82" t="str">
        <f>IF(ISERROR(MATCH(RD$1,'CSC Mitre'!CC$1:CC$220,0)),"",VLOOKUP(RD$1,'Tactic Recode'!$A$1:$B$547,2,FALSE))</f>
        <v/>
      </c>
      <c r="RE82" t="str">
        <f>IF(ISERROR(MATCH(RE$1,'CSC Mitre'!CC$1:CC$220,0)),"",VLOOKUP(RE$1,'Tactic Recode'!$A$1:$B$547,2,FALSE))</f>
        <v/>
      </c>
      <c r="RF82" t="str">
        <f>IF(ISERROR(MATCH(RF$1,'CSC Mitre'!CC$1:CC$220,0)),"",VLOOKUP(RF$1,'Tactic Recode'!$A$1:$B$547,2,FALSE))</f>
        <v/>
      </c>
      <c r="RG82" t="str">
        <f>IF(ISERROR(MATCH(RG$1,'CSC Mitre'!CC$1:CC$220,0)),"",VLOOKUP(RG$1,'Tactic Recode'!$A$1:$B$547,2,FALSE))</f>
        <v/>
      </c>
      <c r="RH82" t="str">
        <f>IF(ISERROR(MATCH(RH$1,'CSC Mitre'!CC$1:CC$220,0)),"",VLOOKUP(RH$1,'Tactic Recode'!$A$1:$B$547,2,FALSE))</f>
        <v/>
      </c>
      <c r="RI82" t="str">
        <f>IF(ISERROR(MATCH(RI$1,'CSC Mitre'!CC$1:CC$220,0)),"",VLOOKUP(RI$1,'Tactic Recode'!$A$1:$B$547,2,FALSE))</f>
        <v/>
      </c>
      <c r="RJ82" t="str">
        <f>IF(ISERROR(MATCH(RJ$1,'CSC Mitre'!CC$1:CC$220,0)),"",VLOOKUP(RJ$1,'Tactic Recode'!$A$1:$B$547,2,FALSE))</f>
        <v/>
      </c>
      <c r="RK82" t="str">
        <f>IF(ISERROR(MATCH(RK$1,'CSC Mitre'!CC$1:CC$220,0)),"",VLOOKUP(RK$1,'Tactic Recode'!$A$1:$B$547,2,FALSE))</f>
        <v/>
      </c>
      <c r="RL82" t="str">
        <f>IF(ISERROR(MATCH(RL$1,'CSC Mitre'!CC$1:CC$220,0)),"",VLOOKUP(RL$1,'Tactic Recode'!$A$1:$B$547,2,FALSE))</f>
        <v/>
      </c>
      <c r="RM82" t="str">
        <f>IF(ISERROR(MATCH(RM$1,'CSC Mitre'!CC$1:CC$220,0)),"",VLOOKUP(RM$1,'Tactic Recode'!$A$1:$B$547,2,FALSE))</f>
        <v/>
      </c>
      <c r="RN82" t="str">
        <f>IF(ISERROR(MATCH(RN$1,'CSC Mitre'!CC$1:CC$220,0)),"",VLOOKUP(RN$1,'Tactic Recode'!$A$1:$B$547,2,FALSE))</f>
        <v/>
      </c>
      <c r="RO82" t="str">
        <f>IF(ISERROR(MATCH(RO$1,'CSC Mitre'!CC$1:CC$220,0)),"",VLOOKUP(RO$1,'Tactic Recode'!$A$1:$B$547,2,FALSE))</f>
        <v/>
      </c>
      <c r="RP82" t="str">
        <f>IF(ISERROR(MATCH(RP$1,'CSC Mitre'!CC$1:CC$220,0)),"",VLOOKUP(RP$1,'Tactic Recode'!$A$1:$B$547,2,FALSE))</f>
        <v/>
      </c>
      <c r="RQ82" t="str">
        <f>IF(ISERROR(MATCH(RQ$1,'CSC Mitre'!CC$1:CC$220,0)),"",VLOOKUP(RQ$1,'Tactic Recode'!$A$1:$B$547,2,FALSE))</f>
        <v/>
      </c>
      <c r="RR82" t="str">
        <f>IF(ISERROR(MATCH(RR$1,'CSC Mitre'!CC$1:CC$220,0)),"",VLOOKUP(RR$1,'Tactic Recode'!$A$1:$B$547,2,FALSE))</f>
        <v/>
      </c>
      <c r="RS82" t="str">
        <f>IF(ISERROR(MATCH(RS$1,'CSC Mitre'!CC$1:CC$220,0)),"",VLOOKUP(RS$1,'Tactic Recode'!$A$1:$B$547,2,FALSE))</f>
        <v/>
      </c>
      <c r="RT82" t="str">
        <f>IF(ISERROR(MATCH(RT$1,'CSC Mitre'!CC$1:CC$220,0)),"",VLOOKUP(RT$1,'Tactic Recode'!$A$1:$B$547,2,FALSE))</f>
        <v/>
      </c>
      <c r="RU82" t="str">
        <f>IF(ISERROR(MATCH(RU$1,'CSC Mitre'!CC$1:CC$220,0)),"",VLOOKUP(RU$1,'Tactic Recode'!$A$1:$B$547,2,FALSE))</f>
        <v/>
      </c>
      <c r="RV82" t="str">
        <f>IF(ISERROR(MATCH(RV$1,'CSC Mitre'!CC$1:CC$220,0)),"",VLOOKUP(RV$1,'Tactic Recode'!$A$1:$B$547,2,FALSE))</f>
        <v/>
      </c>
      <c r="RW82" t="str">
        <f>IF(ISERROR(MATCH(RW$1,'CSC Mitre'!CC$1:CC$220,0)),"",VLOOKUP(RW$1,'Tactic Recode'!$A$1:$B$547,2,FALSE))</f>
        <v/>
      </c>
      <c r="RX82" t="str">
        <f>IF(ISERROR(MATCH(RX$1,'CSC Mitre'!CC$1:CC$220,0)),"",VLOOKUP(RX$1,'Tactic Recode'!$A$1:$B$547,2,FALSE))</f>
        <v/>
      </c>
      <c r="RY82" t="str">
        <f>IF(ISERROR(MATCH(RY$1,'CSC Mitre'!CC$1:CC$220,0)),"",VLOOKUP(RY$1,'Tactic Recode'!$A$1:$B$547,2,FALSE))</f>
        <v/>
      </c>
      <c r="RZ82" t="str">
        <f>IF(ISERROR(MATCH(RZ$1,'CSC Mitre'!CC$1:CC$220,0)),"",VLOOKUP(RZ$1,'Tactic Recode'!$A$1:$B$547,2,FALSE))</f>
        <v/>
      </c>
      <c r="SA82" t="str">
        <f>IF(ISERROR(MATCH(SA$1,'CSC Mitre'!CC$1:CC$220,0)),"",VLOOKUP(SA$1,'Tactic Recode'!$A$1:$B$547,2,FALSE))</f>
        <v/>
      </c>
      <c r="SB82" t="str">
        <f>IF(ISERROR(MATCH(SB$1,'CSC Mitre'!CC$1:CC$220,0)),"",VLOOKUP(SB$1,'Tactic Recode'!$A$1:$B$547,2,FALSE))</f>
        <v/>
      </c>
      <c r="SC82" t="str">
        <f>IF(ISERROR(MATCH(SC$1,'CSC Mitre'!CC$1:CC$220,0)),"",VLOOKUP(SC$1,'Tactic Recode'!$A$1:$B$547,2,FALSE))</f>
        <v/>
      </c>
      <c r="SD82" t="str">
        <f>IF(ISERROR(MATCH(SD$1,'CSC Mitre'!CC$1:CC$220,0)),"",VLOOKUP(SD$1,'Tactic Recode'!$A$1:$B$547,2,FALSE))</f>
        <v/>
      </c>
      <c r="SE82" t="str">
        <f>IF(ISERROR(MATCH(SE$1,'CSC Mitre'!CC$1:CC$220,0)),"",VLOOKUP(SE$1,'Tactic Recode'!$A$1:$B$547,2,FALSE))</f>
        <v/>
      </c>
      <c r="SF82" t="str">
        <f>IF(ISERROR(MATCH(SF$1,'CSC Mitre'!CC$1:CC$220,0)),"",VLOOKUP(SF$1,'Tactic Recode'!$A$1:$B$547,2,FALSE))</f>
        <v/>
      </c>
      <c r="SG82" t="str">
        <f>IF(ISERROR(MATCH(SG$1,'CSC Mitre'!CC$1:CC$220,0)),"",VLOOKUP(SG$1,'Tactic Recode'!$A$1:$B$547,2,FALSE))</f>
        <v/>
      </c>
      <c r="SH82" t="str">
        <f>IF(ISERROR(MATCH(SH$1,'CSC Mitre'!CC$1:CC$220,0)),"",VLOOKUP(SH$1,'Tactic Recode'!$A$1:$B$547,2,FALSE))</f>
        <v/>
      </c>
      <c r="SI82" t="str">
        <f>IF(ISERROR(MATCH(SI$1,'CSC Mitre'!CC$1:CC$220,0)),"",VLOOKUP(SI$1,'Tactic Recode'!$A$1:$B$547,2,FALSE))</f>
        <v/>
      </c>
      <c r="SJ82" t="str">
        <f>IF(ISERROR(MATCH(SJ$1,'CSC Mitre'!CC$1:CC$220,0)),"",VLOOKUP(SJ$1,'Tactic Recode'!$A$1:$B$547,2,FALSE))</f>
        <v/>
      </c>
      <c r="SK82" t="str">
        <f>IF(ISERROR(MATCH(SK$1,'CSC Mitre'!CC$1:CC$220,0)),"",VLOOKUP(SK$1,'Tactic Recode'!$A$1:$B$547,2,FALSE))</f>
        <v/>
      </c>
      <c r="SL82" t="str">
        <f>IF(ISERROR(MATCH(SL$1,'CSC Mitre'!CC$1:CC$220,0)),"",VLOOKUP(SL$1,'Tactic Recode'!$A$1:$B$547,2,FALSE))</f>
        <v/>
      </c>
      <c r="SM82" t="str">
        <f>IF(ISERROR(MATCH(SM$1,'CSC Mitre'!CC$1:CC$220,0)),"",VLOOKUP(SM$1,'Tactic Recode'!$A$1:$B$547,2,FALSE))</f>
        <v/>
      </c>
      <c r="SN82" t="str">
        <f>IF(ISERROR(MATCH(SN$1,'CSC Mitre'!CC$1:CC$220,0)),"",VLOOKUP(SN$1,'Tactic Recode'!$A$1:$B$547,2,FALSE))</f>
        <v/>
      </c>
      <c r="SO82" t="str">
        <f>IF(ISERROR(MATCH(SO$1,'CSC Mitre'!CC$1:CC$220,0)),"",VLOOKUP(SO$1,'Tactic Recode'!$A$1:$B$547,2,FALSE))</f>
        <v/>
      </c>
      <c r="SP82" t="str">
        <f>IF(ISERROR(MATCH(SP$1,'CSC Mitre'!CC$1:CC$220,0)),"",VLOOKUP(SP$1,'Tactic Recode'!$A$1:$B$547,2,FALSE))</f>
        <v/>
      </c>
      <c r="SQ82" t="str">
        <f>IF(ISERROR(MATCH(SQ$1,'CSC Mitre'!CC$1:CC$220,0)),"",VLOOKUP(SQ$1,'Tactic Recode'!$A$1:$B$547,2,FALSE))</f>
        <v/>
      </c>
      <c r="SR82" t="str">
        <f>IF(ISERROR(MATCH(SR$1,'CSC Mitre'!CC$1:CC$220,0)),"",VLOOKUP(SR$1,'Tactic Recode'!$A$1:$B$547,2,FALSE))</f>
        <v/>
      </c>
      <c r="SS82" t="str">
        <f>IF(ISERROR(MATCH(SS$1,'CSC Mitre'!CC$1:CC$220,0)),"",VLOOKUP(SS$1,'Tactic Recode'!$A$1:$B$547,2,FALSE))</f>
        <v/>
      </c>
      <c r="ST82" t="str">
        <f>IF(ISERROR(MATCH(ST$1,'CSC Mitre'!CC$1:CC$220,0)),"",VLOOKUP(ST$1,'Tactic Recode'!$A$1:$B$547,2,FALSE))</f>
        <v/>
      </c>
      <c r="SU82" t="str">
        <f>IF(ISERROR(MATCH(SU$1,'CSC Mitre'!CC$1:CC$220,0)),"",VLOOKUP(SU$1,'Tactic Recode'!$A$1:$B$547,2,FALSE))</f>
        <v/>
      </c>
      <c r="SV82" t="str">
        <f>IF(ISERROR(MATCH(SV$1,'CSC Mitre'!CC$1:CC$220,0)),"",VLOOKUP(SV$1,'Tactic Recode'!$A$1:$B$547,2,FALSE))</f>
        <v/>
      </c>
      <c r="SW82" t="str">
        <f>IF(ISERROR(MATCH(SW$1,'CSC Mitre'!CC$1:CC$220,0)),"",VLOOKUP(SW$1,'Tactic Recode'!$A$1:$B$547,2,FALSE))</f>
        <v/>
      </c>
      <c r="SX82" t="str">
        <f>IF(ISERROR(MATCH(SX$1,'CSC Mitre'!CC$1:CC$220,0)),"",VLOOKUP(SX$1,'Tactic Recode'!$A$1:$B$547,2,FALSE))</f>
        <v/>
      </c>
      <c r="SY82" t="str">
        <f>IF(ISERROR(MATCH(SY$1,'CSC Mitre'!CC$1:CC$220,0)),"",VLOOKUP(SY$1,'Tactic Recode'!$A$1:$B$547,2,FALSE))</f>
        <v/>
      </c>
      <c r="SZ82" t="str">
        <f>IF(ISERROR(MATCH(SZ$1,'CSC Mitre'!CC$1:CC$220,0)),"",VLOOKUP(SZ$1,'Tactic Recode'!$A$1:$B$547,2,FALSE))</f>
        <v/>
      </c>
      <c r="TA82" t="str">
        <f>IF(ISERROR(MATCH(TA$1,'CSC Mitre'!CC$1:CC$220,0)),"",VLOOKUP(TA$1,'Tactic Recode'!$A$1:$B$547,2,FALSE))</f>
        <v/>
      </c>
      <c r="TB82" t="str">
        <f>IF(ISERROR(MATCH(TB$1,'CSC Mitre'!CC$1:CC$220,0)),"",VLOOKUP(TB$1,'Tactic Recode'!$A$1:$B$547,2,FALSE))</f>
        <v/>
      </c>
      <c r="TC82" t="str">
        <f>IF(ISERROR(MATCH(TC$1,'CSC Mitre'!CC$1:CC$220,0)),"",VLOOKUP(TC$1,'Tactic Recode'!$A$1:$B$547,2,FALSE))</f>
        <v/>
      </c>
      <c r="TD82" t="str">
        <f>IF(ISERROR(MATCH(TD$1,'CSC Mitre'!CC$1:CC$220,0)),"",VLOOKUP(TD$1,'Tactic Recode'!$A$1:$B$547,2,FALSE))</f>
        <v/>
      </c>
      <c r="TE82" t="str">
        <f>IF(ISERROR(MATCH(TE$1,'CSC Mitre'!CC$1:CC$220,0)),"",VLOOKUP(TE$1,'Tactic Recode'!$A$1:$B$547,2,FALSE))</f>
        <v/>
      </c>
      <c r="TF82" t="str">
        <f>IF(ISERROR(MATCH(TF$1,'CSC Mitre'!CC$1:CC$220,0)),"",VLOOKUP(TF$1,'Tactic Recode'!$A$1:$B$547,2,FALSE))</f>
        <v/>
      </c>
      <c r="TG82" t="str">
        <f>IF(ISERROR(MATCH(TG$1,'CSC Mitre'!CC$1:CC$220,0)),"",VLOOKUP(TG$1,'Tactic Recode'!$A$1:$B$547,2,FALSE))</f>
        <v/>
      </c>
      <c r="TH82" t="str">
        <f>IF(ISERROR(MATCH(TH$1,'CSC Mitre'!CC$1:CC$220,0)),"",VLOOKUP(TH$1,'Tactic Recode'!$A$1:$B$547,2,FALSE))</f>
        <v/>
      </c>
      <c r="TI82" t="str">
        <f>IF(ISERROR(MATCH(TI$1,'CSC Mitre'!CC$1:CC$220,0)),"",VLOOKUP(TI$1,'Tactic Recode'!$A$1:$B$547,2,FALSE))</f>
        <v/>
      </c>
      <c r="TJ82" t="str">
        <f>IF(ISERROR(MATCH(TJ$1,'CSC Mitre'!CC$1:CC$220,0)),"",VLOOKUP(TJ$1,'Tactic Recode'!$A$1:$B$547,2,FALSE))</f>
        <v/>
      </c>
      <c r="TK82" t="str">
        <f>IF(ISERROR(MATCH(TK$1,'CSC Mitre'!CC$1:CC$220,0)),"",VLOOKUP(TK$1,'Tactic Recode'!$A$1:$B$547,2,FALSE))</f>
        <v/>
      </c>
      <c r="TL82" t="str">
        <f>IF(ISERROR(MATCH(TL$1,'CSC Mitre'!CC$1:CC$220,0)),"",VLOOKUP(TL$1,'Tactic Recode'!$A$1:$B$547,2,FALSE))</f>
        <v/>
      </c>
      <c r="TM82" t="str">
        <f>IF(ISERROR(MATCH(TM$1,'CSC Mitre'!CC$1:CC$220,0)),"",VLOOKUP(TM$1,'Tactic Recode'!$A$1:$B$547,2,FALSE))</f>
        <v/>
      </c>
      <c r="TN82" t="str">
        <f>IF(ISERROR(MATCH(TN$1,'CSC Mitre'!CC$1:CC$220,0)),"",VLOOKUP(TN$1,'Tactic Recode'!$A$1:$B$547,2,FALSE))</f>
        <v/>
      </c>
      <c r="TO82" t="str">
        <f>IF(ISERROR(MATCH(TO$1,'CSC Mitre'!CC$1:CC$220,0)),"",VLOOKUP(TO$1,'Tactic Recode'!$A$1:$B$547,2,FALSE))</f>
        <v/>
      </c>
      <c r="TP82" t="str">
        <f>IF(ISERROR(MATCH(TP$1,'CSC Mitre'!CC$1:CC$220,0)),"",VLOOKUP(TP$1,'Tactic Recode'!$A$1:$B$547,2,FALSE))</f>
        <v/>
      </c>
      <c r="TQ82" t="str">
        <f>IF(ISERROR(MATCH(TQ$1,'CSC Mitre'!CC$1:CC$220,0)),"",VLOOKUP(TQ$1,'Tactic Recode'!$A$1:$B$547,2,FALSE))</f>
        <v/>
      </c>
      <c r="TR82" t="str">
        <f>IF(ISERROR(MATCH(TR$1,'CSC Mitre'!CC$1:CC$220,0)),"",VLOOKUP(TR$1,'Tactic Recode'!$A$1:$B$547,2,FALSE))</f>
        <v/>
      </c>
      <c r="TS82" t="str">
        <f>IF(ISERROR(MATCH(TS$1,'CSC Mitre'!CC$1:CC$220,0)),"",VLOOKUP(TS$1,'Tactic Recode'!$A$1:$B$547,2,FALSE))</f>
        <v/>
      </c>
      <c r="TT82" t="str">
        <f>IF(ISERROR(MATCH(TT$1,'CSC Mitre'!CC$1:CC$220,0)),"",VLOOKUP(TT$1,'Tactic Recode'!$A$1:$B$547,2,FALSE))</f>
        <v/>
      </c>
      <c r="TU82" t="str">
        <f>IF(ISERROR(MATCH(TU$1,'CSC Mitre'!CC$1:CC$220,0)),"",VLOOKUP(TU$1,'Tactic Recode'!$A$1:$B$547,2,FALSE))</f>
        <v/>
      </c>
      <c r="TV82" t="str">
        <f>IF(ISERROR(MATCH(TV$1,'CSC Mitre'!CC$1:CC$220,0)),"",VLOOKUP(TV$1,'Tactic Recode'!$A$1:$B$547,2,FALSE))</f>
        <v/>
      </c>
      <c r="TW82" t="str">
        <f>IF(ISERROR(MATCH(TW$1,'CSC Mitre'!CC$1:CC$220,0)),"",VLOOKUP(TW$1,'Tactic Recode'!$A$1:$B$547,2,FALSE))</f>
        <v/>
      </c>
      <c r="TX82" t="str">
        <f>IF(ISERROR(MATCH(TX$1,'CSC Mitre'!CC$1:CC$220,0)),"",VLOOKUP(TX$1,'Tactic Recode'!$A$1:$B$547,2,FALSE))</f>
        <v/>
      </c>
      <c r="TY82" t="str">
        <f>IF(ISERROR(MATCH(TY$1,'CSC Mitre'!CC$1:CC$220,0)),"",VLOOKUP(TY$1,'Tactic Recode'!$A$1:$B$547,2,FALSE))</f>
        <v/>
      </c>
      <c r="TZ82" t="str">
        <f>IF(ISERROR(MATCH(TZ$1,'CSC Mitre'!CC$1:CC$220,0)),"",VLOOKUP(TZ$1,'Tactic Recode'!$A$1:$B$547,2,FALSE))</f>
        <v/>
      </c>
      <c r="UA82" t="str">
        <f>IF(ISERROR(MATCH(UA$1,'CSC Mitre'!CC$1:CC$220,0)),"",VLOOKUP(UA$1,'Tactic Recode'!$A$1:$B$547,2,FALSE))</f>
        <v/>
      </c>
      <c r="UB82" t="str">
        <f>IF(ISERROR(MATCH(UB$1,'CSC Mitre'!CC$1:CC$220,0)),"",VLOOKUP(UB$1,'Tactic Recode'!$A$1:$B$547,2,FALSE))</f>
        <v/>
      </c>
    </row>
    <row r="83" spans="1:548" x14ac:dyDescent="0.25">
      <c r="A83" s="59" t="s">
        <v>479</v>
      </c>
      <c r="B83" t="str">
        <f>IF(ISERROR(MATCH(B$1,'CSC Mitre'!CD$1:CD$220,0)),"",VLOOKUP(B$1,'Tactic Recode'!$A$1:$B$547,2,FALSE))</f>
        <v/>
      </c>
      <c r="C83" t="str">
        <f>IF(ISERROR(MATCH(C$1,'CSC Mitre'!CD$1:CD$220,0)),"",VLOOKUP(C$1,'Tactic Recode'!$A$1:$B$547,2,FALSE))</f>
        <v/>
      </c>
      <c r="D83" t="str">
        <f>IF(ISERROR(MATCH(D$1,'CSC Mitre'!CD$1:CD$220,0)),"",VLOOKUP(D$1,'Tactic Recode'!$A$1:$B$547,2,FALSE))</f>
        <v/>
      </c>
      <c r="E83" t="str">
        <f>IF(ISERROR(MATCH(E$1,'CSC Mitre'!CD$1:CD$220,0)),"",VLOOKUP(E$1,'Tactic Recode'!$A$1:$B$547,2,FALSE))</f>
        <v/>
      </c>
      <c r="F83" t="str">
        <f>IF(ISERROR(MATCH(F$1,'CSC Mitre'!CD$1:CD$220,0)),"",VLOOKUP(F$1,'Tactic Recode'!$A$1:$B$547,2,FALSE))</f>
        <v/>
      </c>
      <c r="G83" t="str">
        <f>IF(ISERROR(MATCH(G$1,'CSC Mitre'!CD$1:CD$220,0)),"",VLOOKUP(G$1,'Tactic Recode'!$A$1:$B$547,2,FALSE))</f>
        <v/>
      </c>
      <c r="H83" t="str">
        <f>IF(ISERROR(MATCH(H$1,'CSC Mitre'!CD$1:CD$220,0)),"",VLOOKUP(H$1,'Tactic Recode'!$A$1:$B$547,2,FALSE))</f>
        <v/>
      </c>
      <c r="I83" t="str">
        <f>IF(ISERROR(MATCH(I$1,'CSC Mitre'!CD$1:CD$220,0)),"",VLOOKUP(I$1,'Tactic Recode'!$A$1:$B$547,2,FALSE))</f>
        <v/>
      </c>
      <c r="J83" t="str">
        <f>IF(ISERROR(MATCH(J$1,'CSC Mitre'!CD$1:CD$220,0)),"",VLOOKUP(J$1,'Tactic Recode'!$A$1:$B$547,2,FALSE))</f>
        <v/>
      </c>
      <c r="K83" t="str">
        <f>IF(ISERROR(MATCH(K$1,'CSC Mitre'!CD$1:CD$220,0)),"",VLOOKUP(K$1,'Tactic Recode'!$A$1:$B$547,2,FALSE))</f>
        <v/>
      </c>
      <c r="L83" t="str">
        <f>IF(ISERROR(MATCH(L$1,'CSC Mitre'!CD$1:CD$220,0)),"",VLOOKUP(L$1,'Tactic Recode'!$A$1:$B$547,2,FALSE))</f>
        <v/>
      </c>
      <c r="M83" t="str">
        <f>IF(ISERROR(MATCH(M$1,'CSC Mitre'!CD$1:CD$220,0)),"",VLOOKUP(M$1,'Tactic Recode'!$A$1:$B$547,2,FALSE))</f>
        <v/>
      </c>
      <c r="N83" t="str">
        <f>IF(ISERROR(MATCH(N$1,'CSC Mitre'!CD$1:CD$220,0)),"",VLOOKUP(N$1,'Tactic Recode'!$A$1:$B$547,2,FALSE))</f>
        <v/>
      </c>
      <c r="O83" t="str">
        <f>IF(ISERROR(MATCH(O$1,'CSC Mitre'!CD$1:CD$220,0)),"",VLOOKUP(O$1,'Tactic Recode'!$A$1:$B$547,2,FALSE))</f>
        <v/>
      </c>
      <c r="P83" t="str">
        <f>IF(ISERROR(MATCH(P$1,'CSC Mitre'!CD$1:CD$220,0)),"",VLOOKUP(P$1,'Tactic Recode'!$A$1:$B$547,2,FALSE))</f>
        <v/>
      </c>
      <c r="Q83" t="str">
        <f>IF(ISERROR(MATCH(Q$1,'CSC Mitre'!CD$1:CD$220,0)),"",VLOOKUP(Q$1,'Tactic Recode'!$A$1:$B$547,2,FALSE))</f>
        <v/>
      </c>
      <c r="R83" t="str">
        <f>IF(ISERROR(MATCH(R$1,'CSC Mitre'!CD$1:CD$220,0)),"",VLOOKUP(R$1,'Tactic Recode'!$A$1:$B$547,2,FALSE))</f>
        <v/>
      </c>
      <c r="S83" t="str">
        <f>IF(ISERROR(MATCH(S$1,'CSC Mitre'!CD$1:CD$220,0)),"",VLOOKUP(S$1,'Tactic Recode'!$A$1:$B$547,2,FALSE))</f>
        <v/>
      </c>
      <c r="T83" t="str">
        <f>IF(ISERROR(MATCH(T$1,'CSC Mitre'!CD$1:CD$220,0)),"",VLOOKUP(T$1,'Tactic Recode'!$A$1:$B$547,2,FALSE))</f>
        <v/>
      </c>
      <c r="U83" t="str">
        <f>IF(ISERROR(MATCH(U$1,'CSC Mitre'!CD$1:CD$220,0)),"",VLOOKUP(U$1,'Tactic Recode'!$A$1:$B$547,2,FALSE))</f>
        <v/>
      </c>
      <c r="V83" t="str">
        <f>IF(ISERROR(MATCH(V$1,'CSC Mitre'!CD$1:CD$220,0)),"",VLOOKUP(V$1,'Tactic Recode'!$A$1:$B$547,2,FALSE))</f>
        <v/>
      </c>
      <c r="W83" t="str">
        <f>IF(ISERROR(MATCH(W$1,'CSC Mitre'!CD$1:CD$220,0)),"",VLOOKUP(W$1,'Tactic Recode'!$A$1:$B$547,2,FALSE))</f>
        <v/>
      </c>
      <c r="X83" t="str">
        <f>IF(ISERROR(MATCH(X$1,'CSC Mitre'!CD$1:CD$220,0)),"",VLOOKUP(X$1,'Tactic Recode'!$A$1:$B$547,2,FALSE))</f>
        <v/>
      </c>
      <c r="Y83" t="str">
        <f>IF(ISERROR(MATCH(Y$1,'CSC Mitre'!CD$1:CD$220,0)),"",VLOOKUP(Y$1,'Tactic Recode'!$A$1:$B$547,2,FALSE))</f>
        <v/>
      </c>
      <c r="Z83" t="str">
        <f>IF(ISERROR(MATCH(Z$1,'CSC Mitre'!CD$1:CD$220,0)),"",VLOOKUP(Z$1,'Tactic Recode'!$A$1:$B$547,2,FALSE))</f>
        <v/>
      </c>
      <c r="AA83" t="str">
        <f>IF(ISERROR(MATCH(AA$1,'CSC Mitre'!CD$1:CD$220,0)),"",VLOOKUP(AA$1,'Tactic Recode'!$A$1:$B$547,2,FALSE))</f>
        <v/>
      </c>
      <c r="AB83" t="str">
        <f>IF(ISERROR(MATCH(AB$1,'CSC Mitre'!CD$1:CD$220,0)),"",VLOOKUP(AB$1,'Tactic Recode'!$A$1:$B$547,2,FALSE))</f>
        <v/>
      </c>
      <c r="AC83" t="str">
        <f>IF(ISERROR(MATCH(AC$1,'CSC Mitre'!CD$1:CD$220,0)),"",VLOOKUP(AC$1,'Tactic Recode'!$A$1:$B$547,2,FALSE))</f>
        <v/>
      </c>
      <c r="AD83" t="str">
        <f>IF(ISERROR(MATCH(AD$1,'CSC Mitre'!CD$1:CD$220,0)),"",VLOOKUP(AD$1,'Tactic Recode'!$A$1:$B$547,2,FALSE))</f>
        <v/>
      </c>
      <c r="AE83" t="str">
        <f>IF(ISERROR(MATCH(AE$1,'CSC Mitre'!CD$1:CD$220,0)),"",VLOOKUP(AE$1,'Tactic Recode'!$A$1:$B$547,2,FALSE))</f>
        <v/>
      </c>
      <c r="AF83" t="str">
        <f>IF(ISERROR(MATCH(AF$1,'CSC Mitre'!CD$1:CD$220,0)),"",VLOOKUP(AF$1,'Tactic Recode'!$A$1:$B$547,2,FALSE))</f>
        <v/>
      </c>
      <c r="AG83" t="str">
        <f>IF(ISERROR(MATCH(AG$1,'CSC Mitre'!CD$1:CD$220,0)),"",VLOOKUP(AG$1,'Tactic Recode'!$A$1:$B$547,2,FALSE))</f>
        <v/>
      </c>
      <c r="AH83" t="str">
        <f>IF(ISERROR(MATCH(AH$1,'CSC Mitre'!CD$1:CD$220,0)),"",VLOOKUP(AH$1,'Tactic Recode'!$A$1:$B$547,2,FALSE))</f>
        <v/>
      </c>
      <c r="AI83" t="str">
        <f>IF(ISERROR(MATCH(AI$1,'CSC Mitre'!CD$1:CD$220,0)),"",VLOOKUP(AI$1,'Tactic Recode'!$A$1:$B$547,2,FALSE))</f>
        <v/>
      </c>
      <c r="AJ83" t="str">
        <f>IF(ISERROR(MATCH(AJ$1,'CSC Mitre'!CD$1:CD$220,0)),"",VLOOKUP(AJ$1,'Tactic Recode'!$A$1:$B$547,2,FALSE))</f>
        <v/>
      </c>
      <c r="AK83" t="str">
        <f>IF(ISERROR(MATCH(AK$1,'CSC Mitre'!CD$1:CD$220,0)),"",VLOOKUP(AK$1,'Tactic Recode'!$A$1:$B$547,2,FALSE))</f>
        <v/>
      </c>
      <c r="AL83" t="str">
        <f>IF(ISERROR(MATCH(AL$1,'CSC Mitre'!CD$1:CD$220,0)),"",VLOOKUP(AL$1,'Tactic Recode'!$A$1:$B$547,2,FALSE))</f>
        <v/>
      </c>
      <c r="AM83" t="str">
        <f>IF(ISERROR(MATCH(AM$1,'CSC Mitre'!CD$1:CD$220,0)),"",VLOOKUP(AM$1,'Tactic Recode'!$A$1:$B$547,2,FALSE))</f>
        <v/>
      </c>
      <c r="AN83" t="str">
        <f>IF(ISERROR(MATCH(AN$1,'CSC Mitre'!CD$1:CD$220,0)),"",VLOOKUP(AN$1,'Tactic Recode'!$A$1:$B$547,2,FALSE))</f>
        <v/>
      </c>
      <c r="AO83" t="str">
        <f>IF(ISERROR(MATCH(AO$1,'CSC Mitre'!CD$1:CD$220,0)),"",VLOOKUP(AO$1,'Tactic Recode'!$A$1:$B$547,2,FALSE))</f>
        <v/>
      </c>
      <c r="AP83" t="str">
        <f>IF(ISERROR(MATCH(AP$1,'CSC Mitre'!CD$1:CD$220,0)),"",VLOOKUP(AP$1,'Tactic Recode'!$A$1:$B$547,2,FALSE))</f>
        <v/>
      </c>
      <c r="AQ83" t="str">
        <f>IF(ISERROR(MATCH(AQ$1,'CSC Mitre'!CD$1:CD$220,0)),"",VLOOKUP(AQ$1,'Tactic Recode'!$A$1:$B$547,2,FALSE))</f>
        <v/>
      </c>
      <c r="AR83" t="str">
        <f>IF(ISERROR(MATCH(AR$1,'CSC Mitre'!CD$1:CD$220,0)),"",VLOOKUP(AR$1,'Tactic Recode'!$A$1:$B$547,2,FALSE))</f>
        <v/>
      </c>
      <c r="AS83" t="str">
        <f>IF(ISERROR(MATCH(AS$1,'CSC Mitre'!CD$1:CD$220,0)),"",VLOOKUP(AS$1,'Tactic Recode'!$A$1:$B$547,2,FALSE))</f>
        <v/>
      </c>
      <c r="AT83" t="str">
        <f>IF(ISERROR(MATCH(AT$1,'CSC Mitre'!CD$1:CD$220,0)),"",VLOOKUP(AT$1,'Tactic Recode'!$A$1:$B$547,2,FALSE))</f>
        <v/>
      </c>
      <c r="AU83" t="str">
        <f>IF(ISERROR(MATCH(AU$1,'CSC Mitre'!CD$1:CD$220,0)),"",VLOOKUP(AU$1,'Tactic Recode'!$A$1:$B$547,2,FALSE))</f>
        <v/>
      </c>
      <c r="AV83" t="str">
        <f>IF(ISERROR(MATCH(AV$1,'CSC Mitre'!CD$1:CD$220,0)),"",VLOOKUP(AV$1,'Tactic Recode'!$A$1:$B$547,2,FALSE))</f>
        <v/>
      </c>
      <c r="AW83" t="str">
        <f>IF(ISERROR(MATCH(AW$1,'CSC Mitre'!CD$1:CD$220,0)),"",VLOOKUP(AW$1,'Tactic Recode'!$A$1:$B$547,2,FALSE))</f>
        <v/>
      </c>
      <c r="AX83" t="str">
        <f>IF(ISERROR(MATCH(AX$1,'CSC Mitre'!CD$1:CD$220,0)),"",VLOOKUP(AX$1,'Tactic Recode'!$A$1:$B$547,2,FALSE))</f>
        <v/>
      </c>
      <c r="AY83" t="str">
        <f>IF(ISERROR(MATCH(AY$1,'CSC Mitre'!CD$1:CD$220,0)),"",VLOOKUP(AY$1,'Tactic Recode'!$A$1:$B$547,2,FALSE))</f>
        <v/>
      </c>
      <c r="AZ83" t="str">
        <f>IF(ISERROR(MATCH(AZ$1,'CSC Mitre'!CD$1:CD$220,0)),"",VLOOKUP(AZ$1,'Tactic Recode'!$A$1:$B$547,2,FALSE))</f>
        <v/>
      </c>
      <c r="BA83" t="str">
        <f>IF(ISERROR(MATCH(BA$1,'CSC Mitre'!CD$1:CD$220,0)),"",VLOOKUP(BA$1,'Tactic Recode'!$A$1:$B$547,2,FALSE))</f>
        <v/>
      </c>
      <c r="BB83" t="str">
        <f>IF(ISERROR(MATCH(BB$1,'CSC Mitre'!CD$1:CD$220,0)),"",VLOOKUP(BB$1,'Tactic Recode'!$A$1:$B$547,2,FALSE))</f>
        <v/>
      </c>
      <c r="BC83" t="str">
        <f>IF(ISERROR(MATCH(BC$1,'CSC Mitre'!CD$1:CD$220,0)),"",VLOOKUP(BC$1,'Tactic Recode'!$A$1:$B$547,2,FALSE))</f>
        <v/>
      </c>
      <c r="BD83" t="str">
        <f>IF(ISERROR(MATCH(BD$1,'CSC Mitre'!CD$1:CD$220,0)),"",VLOOKUP(BD$1,'Tactic Recode'!$A$1:$B$547,2,FALSE))</f>
        <v/>
      </c>
      <c r="BE83" t="str">
        <f>IF(ISERROR(MATCH(BE$1,'CSC Mitre'!CD$1:CD$220,0)),"",VLOOKUP(BE$1,'Tactic Recode'!$A$1:$B$547,2,FALSE))</f>
        <v/>
      </c>
      <c r="BF83" t="str">
        <f>IF(ISERROR(MATCH(BF$1,'CSC Mitre'!CD$1:CD$220,0)),"",VLOOKUP(BF$1,'Tactic Recode'!$A$1:$B$547,2,FALSE))</f>
        <v/>
      </c>
      <c r="BG83" t="str">
        <f>IF(ISERROR(MATCH(BG$1,'CSC Mitre'!CD$1:CD$220,0)),"",VLOOKUP(BG$1,'Tactic Recode'!$A$1:$B$547,2,FALSE))</f>
        <v/>
      </c>
      <c r="BH83" t="str">
        <f>IF(ISERROR(MATCH(BH$1,'CSC Mitre'!CD$1:CD$220,0)),"",VLOOKUP(BH$1,'Tactic Recode'!$A$1:$B$547,2,FALSE))</f>
        <v/>
      </c>
      <c r="BI83" t="str">
        <f>IF(ISERROR(MATCH(BI$1,'CSC Mitre'!CD$1:CD$220,0)),"",VLOOKUP(BI$1,'Tactic Recode'!$A$1:$B$547,2,FALSE))</f>
        <v/>
      </c>
      <c r="BJ83" t="str">
        <f>IF(ISERROR(MATCH(BJ$1,'CSC Mitre'!CD$1:CD$220,0)),"",VLOOKUP(BJ$1,'Tactic Recode'!$A$1:$B$547,2,FALSE))</f>
        <v/>
      </c>
      <c r="BK83" t="str">
        <f>IF(ISERROR(MATCH(BK$1,'CSC Mitre'!CD$1:CD$220,0)),"",VLOOKUP(BK$1,'Tactic Recode'!$A$1:$B$547,2,FALSE))</f>
        <v/>
      </c>
      <c r="BL83" t="str">
        <f>IF(ISERROR(MATCH(BL$1,'CSC Mitre'!CD$1:CD$220,0)),"",VLOOKUP(BL$1,'Tactic Recode'!$A$1:$B$547,2,FALSE))</f>
        <v/>
      </c>
      <c r="BM83" t="str">
        <f>IF(ISERROR(MATCH(BM$1,'CSC Mitre'!CD$1:CD$220,0)),"",VLOOKUP(BM$1,'Tactic Recode'!$A$1:$B$547,2,FALSE))</f>
        <v/>
      </c>
      <c r="BN83" t="str">
        <f>IF(ISERROR(MATCH(BN$1,'CSC Mitre'!CD$1:CD$220,0)),"",VLOOKUP(BN$1,'Tactic Recode'!$A$1:$B$547,2,FALSE))</f>
        <v/>
      </c>
      <c r="BO83" t="str">
        <f>IF(ISERROR(MATCH(BO$1,'CSC Mitre'!CD$1:CD$220,0)),"",VLOOKUP(BO$1,'Tactic Recode'!$A$1:$B$547,2,FALSE))</f>
        <v/>
      </c>
      <c r="BP83" t="str">
        <f>IF(ISERROR(MATCH(BP$1,'CSC Mitre'!CD$1:CD$220,0)),"",VLOOKUP(BP$1,'Tactic Recode'!$A$1:$B$547,2,FALSE))</f>
        <v/>
      </c>
      <c r="BQ83" t="str">
        <f>IF(ISERROR(MATCH(BQ$1,'CSC Mitre'!CD$1:CD$220,0)),"",VLOOKUP(BQ$1,'Tactic Recode'!$A$1:$B$547,2,FALSE))</f>
        <v/>
      </c>
      <c r="BR83" t="str">
        <f>IF(ISERROR(MATCH(BR$1,'CSC Mitre'!CD$1:CD$220,0)),"",VLOOKUP(BR$1,'Tactic Recode'!$A$1:$B$547,2,FALSE))</f>
        <v/>
      </c>
      <c r="BS83" t="str">
        <f>IF(ISERROR(MATCH(BS$1,'CSC Mitre'!CD$1:CD$220,0)),"",VLOOKUP(BS$1,'Tactic Recode'!$A$1:$B$547,2,FALSE))</f>
        <v/>
      </c>
      <c r="BT83" t="str">
        <f>IF(ISERROR(MATCH(BT$1,'CSC Mitre'!CD$1:CD$220,0)),"",VLOOKUP(BT$1,'Tactic Recode'!$A$1:$B$547,2,FALSE))</f>
        <v/>
      </c>
      <c r="BU83" t="str">
        <f>IF(ISERROR(MATCH(BU$1,'CSC Mitre'!CD$1:CD$220,0)),"",VLOOKUP(BU$1,'Tactic Recode'!$A$1:$B$547,2,FALSE))</f>
        <v/>
      </c>
      <c r="BV83" t="str">
        <f>IF(ISERROR(MATCH(BV$1,'CSC Mitre'!CD$1:CD$220,0)),"",VLOOKUP(BV$1,'Tactic Recode'!$A$1:$B$547,2,FALSE))</f>
        <v/>
      </c>
      <c r="BW83" t="str">
        <f>IF(ISERROR(MATCH(BW$1,'CSC Mitre'!CD$1:CD$220,0)),"",VLOOKUP(BW$1,'Tactic Recode'!$A$1:$B$547,2,FALSE))</f>
        <v/>
      </c>
      <c r="BX83" t="str">
        <f>IF(ISERROR(MATCH(BX$1,'CSC Mitre'!CD$1:CD$220,0)),"",VLOOKUP(BX$1,'Tactic Recode'!$A$1:$B$547,2,FALSE))</f>
        <v/>
      </c>
      <c r="BY83" t="str">
        <f>IF(ISERROR(MATCH(BY$1,'CSC Mitre'!CD$1:CD$220,0)),"",VLOOKUP(BY$1,'Tactic Recode'!$A$1:$B$547,2,FALSE))</f>
        <v/>
      </c>
      <c r="BZ83" t="str">
        <f>IF(ISERROR(MATCH(BZ$1,'CSC Mitre'!CD$1:CD$220,0)),"",VLOOKUP(BZ$1,'Tactic Recode'!$A$1:$B$547,2,FALSE))</f>
        <v/>
      </c>
      <c r="CA83" t="str">
        <f>IF(ISERROR(MATCH(CA$1,'CSC Mitre'!CD$1:CD$220,0)),"",VLOOKUP(CA$1,'Tactic Recode'!$A$1:$B$547,2,FALSE))</f>
        <v/>
      </c>
      <c r="CB83" t="str">
        <f>IF(ISERROR(MATCH(CB$1,'CSC Mitre'!CD$1:CD$220,0)),"",VLOOKUP(CB$1,'Tactic Recode'!$A$1:$B$547,2,FALSE))</f>
        <v/>
      </c>
      <c r="CC83" t="str">
        <f>IF(ISERROR(MATCH(CC$1,'CSC Mitre'!CD$1:CD$220,0)),"",VLOOKUP(CC$1,'Tactic Recode'!$A$1:$B$547,2,FALSE))</f>
        <v/>
      </c>
      <c r="CD83" t="str">
        <f>IF(ISERROR(MATCH(CD$1,'CSC Mitre'!CD$1:CD$220,0)),"",VLOOKUP(CD$1,'Tactic Recode'!$A$1:$B$547,2,FALSE))</f>
        <v/>
      </c>
      <c r="CE83" t="str">
        <f>IF(ISERROR(MATCH(CE$1,'CSC Mitre'!CD$1:CD$220,0)),"",VLOOKUP(CE$1,'Tactic Recode'!$A$1:$B$547,2,FALSE))</f>
        <v/>
      </c>
      <c r="CF83" t="str">
        <f>IF(ISERROR(MATCH(CF$1,'CSC Mitre'!CD$1:CD$220,0)),"",VLOOKUP(CF$1,'Tactic Recode'!$A$1:$B$547,2,FALSE))</f>
        <v/>
      </c>
      <c r="CG83" t="str">
        <f>IF(ISERROR(MATCH(CG$1,'CSC Mitre'!CD$1:CD$220,0)),"",VLOOKUP(CG$1,'Tactic Recode'!$A$1:$B$547,2,FALSE))</f>
        <v/>
      </c>
      <c r="CH83" t="str">
        <f>IF(ISERROR(MATCH(CH$1,'CSC Mitre'!CD$1:CD$220,0)),"",VLOOKUP(CH$1,'Tactic Recode'!$A$1:$B$547,2,FALSE))</f>
        <v/>
      </c>
      <c r="CI83" t="str">
        <f>IF(ISERROR(MATCH(CI$1,'CSC Mitre'!CD$1:CD$220,0)),"",VLOOKUP(CI$1,'Tactic Recode'!$A$1:$B$547,2,FALSE))</f>
        <v/>
      </c>
      <c r="CJ83" t="str">
        <f>IF(ISERROR(MATCH(CJ$1,'CSC Mitre'!CD$1:CD$220,0)),"",VLOOKUP(CJ$1,'Tactic Recode'!$A$1:$B$547,2,FALSE))</f>
        <v/>
      </c>
      <c r="CK83" t="str">
        <f>IF(ISERROR(MATCH(CK$1,'CSC Mitre'!CD$1:CD$220,0)),"",VLOOKUP(CK$1,'Tactic Recode'!$A$1:$B$547,2,FALSE))</f>
        <v/>
      </c>
      <c r="CL83" t="str">
        <f>IF(ISERROR(MATCH(CL$1,'CSC Mitre'!CD$1:CD$220,0)),"",VLOOKUP(CL$1,'Tactic Recode'!$A$1:$B$547,2,FALSE))</f>
        <v/>
      </c>
      <c r="CM83" t="str">
        <f>IF(ISERROR(MATCH(CM$1,'CSC Mitre'!CD$1:CD$220,0)),"",VLOOKUP(CM$1,'Tactic Recode'!$A$1:$B$547,2,FALSE))</f>
        <v/>
      </c>
      <c r="CN83" t="str">
        <f>IF(ISERROR(MATCH(CN$1,'CSC Mitre'!CD$1:CD$220,0)),"",VLOOKUP(CN$1,'Tactic Recode'!$A$1:$B$547,2,FALSE))</f>
        <v/>
      </c>
      <c r="CO83" t="str">
        <f>IF(ISERROR(MATCH(CO$1,'CSC Mitre'!CD$1:CD$220,0)),"",VLOOKUP(CO$1,'Tactic Recode'!$A$1:$B$547,2,FALSE))</f>
        <v/>
      </c>
      <c r="CP83" t="str">
        <f>IF(ISERROR(MATCH(CP$1,'CSC Mitre'!CD$1:CD$220,0)),"",VLOOKUP(CP$1,'Tactic Recode'!$A$1:$B$547,2,FALSE))</f>
        <v/>
      </c>
      <c r="CQ83" t="str">
        <f>IF(ISERROR(MATCH(CQ$1,'CSC Mitre'!CD$1:CD$220,0)),"",VLOOKUP(CQ$1,'Tactic Recode'!$A$1:$B$547,2,FALSE))</f>
        <v/>
      </c>
      <c r="CR83" t="str">
        <f>IF(ISERROR(MATCH(CR$1,'CSC Mitre'!CD$1:CD$220,0)),"",VLOOKUP(CR$1,'Tactic Recode'!$A$1:$B$547,2,FALSE))</f>
        <v/>
      </c>
      <c r="CS83" t="str">
        <f>IF(ISERROR(MATCH(CS$1,'CSC Mitre'!CD$1:CD$220,0)),"",VLOOKUP(CS$1,'Tactic Recode'!$A$1:$B$547,2,FALSE))</f>
        <v/>
      </c>
      <c r="CT83" t="str">
        <f>IF(ISERROR(MATCH(CT$1,'CSC Mitre'!CD$1:CD$220,0)),"",VLOOKUP(CT$1,'Tactic Recode'!$A$1:$B$547,2,FALSE))</f>
        <v/>
      </c>
      <c r="CU83" t="str">
        <f>IF(ISERROR(MATCH(CU$1,'CSC Mitre'!CD$1:CD$220,0)),"",VLOOKUP(CU$1,'Tactic Recode'!$A$1:$B$547,2,FALSE))</f>
        <v/>
      </c>
      <c r="CV83" t="str">
        <f>IF(ISERROR(MATCH(CV$1,'CSC Mitre'!CD$1:CD$220,0)),"",VLOOKUP(CV$1,'Tactic Recode'!$A$1:$B$547,2,FALSE))</f>
        <v/>
      </c>
      <c r="CW83" t="str">
        <f>IF(ISERROR(MATCH(CW$1,'CSC Mitre'!CD$1:CD$220,0)),"",VLOOKUP(CW$1,'Tactic Recode'!$A$1:$B$547,2,FALSE))</f>
        <v/>
      </c>
      <c r="CX83" t="str">
        <f>IF(ISERROR(MATCH(CX$1,'CSC Mitre'!CD$1:CD$220,0)),"",VLOOKUP(CX$1,'Tactic Recode'!$A$1:$B$547,2,FALSE))</f>
        <v/>
      </c>
      <c r="CY83" t="str">
        <f>IF(ISERROR(MATCH(CY$1,'CSC Mitre'!CD$1:CD$220,0)),"",VLOOKUP(CY$1,'Tactic Recode'!$A$1:$B$547,2,FALSE))</f>
        <v/>
      </c>
      <c r="CZ83" t="str">
        <f>IF(ISERROR(MATCH(CZ$1,'CSC Mitre'!CD$1:CD$220,0)),"",VLOOKUP(CZ$1,'Tactic Recode'!$A$1:$B$547,2,FALSE))</f>
        <v/>
      </c>
      <c r="DA83" t="str">
        <f>IF(ISERROR(MATCH(DA$1,'CSC Mitre'!CD$1:CD$220,0)),"",VLOOKUP(DA$1,'Tactic Recode'!$A$1:$B$547,2,FALSE))</f>
        <v/>
      </c>
      <c r="DB83" t="str">
        <f>IF(ISERROR(MATCH(DB$1,'CSC Mitre'!CD$1:CD$220,0)),"",VLOOKUP(DB$1,'Tactic Recode'!$A$1:$B$547,2,FALSE))</f>
        <v/>
      </c>
      <c r="DC83" t="str">
        <f>IF(ISERROR(MATCH(DC$1,'CSC Mitre'!CD$1:CD$220,0)),"",VLOOKUP(DC$1,'Tactic Recode'!$A$1:$B$547,2,FALSE))</f>
        <v/>
      </c>
      <c r="DD83" t="str">
        <f>IF(ISERROR(MATCH(DD$1,'CSC Mitre'!CD$1:CD$220,0)),"",VLOOKUP(DD$1,'Tactic Recode'!$A$1:$B$547,2,FALSE))</f>
        <v/>
      </c>
      <c r="DE83" t="str">
        <f>IF(ISERROR(MATCH(DE$1,'CSC Mitre'!CD$1:CD$220,0)),"",VLOOKUP(DE$1,'Tactic Recode'!$A$1:$B$547,2,FALSE))</f>
        <v/>
      </c>
      <c r="DF83" t="str">
        <f>IF(ISERROR(MATCH(DF$1,'CSC Mitre'!CD$1:CD$220,0)),"",VLOOKUP(DF$1,'Tactic Recode'!$A$1:$B$547,2,FALSE))</f>
        <v/>
      </c>
      <c r="DG83" t="str">
        <f>IF(ISERROR(MATCH(DG$1,'CSC Mitre'!CD$1:CD$220,0)),"",VLOOKUP(DG$1,'Tactic Recode'!$A$1:$B$547,2,FALSE))</f>
        <v/>
      </c>
      <c r="DH83" t="str">
        <f>IF(ISERROR(MATCH(DH$1,'CSC Mitre'!CD$1:CD$220,0)),"",VLOOKUP(DH$1,'Tactic Recode'!$A$1:$B$547,2,FALSE))</f>
        <v/>
      </c>
      <c r="DI83" t="str">
        <f>IF(ISERROR(MATCH(DI$1,'CSC Mitre'!CD$1:CD$220,0)),"",VLOOKUP(DI$1,'Tactic Recode'!$A$1:$B$547,2,FALSE))</f>
        <v/>
      </c>
      <c r="DJ83" t="str">
        <f>IF(ISERROR(MATCH(DJ$1,'CSC Mitre'!CD$1:CD$220,0)),"",VLOOKUP(DJ$1,'Tactic Recode'!$A$1:$B$547,2,FALSE))</f>
        <v/>
      </c>
      <c r="DK83" t="str">
        <f>IF(ISERROR(MATCH(DK$1,'CSC Mitre'!CD$1:CD$220,0)),"",VLOOKUP(DK$1,'Tactic Recode'!$A$1:$B$547,2,FALSE))</f>
        <v/>
      </c>
      <c r="DL83" t="str">
        <f>IF(ISERROR(MATCH(DL$1,'CSC Mitre'!CD$1:CD$220,0)),"",VLOOKUP(DL$1,'Tactic Recode'!$A$1:$B$547,2,FALSE))</f>
        <v/>
      </c>
      <c r="DM83" t="str">
        <f>IF(ISERROR(MATCH(DM$1,'CSC Mitre'!CD$1:CD$220,0)),"",VLOOKUP(DM$1,'Tactic Recode'!$A$1:$B$547,2,FALSE))</f>
        <v/>
      </c>
      <c r="DN83" t="str">
        <f>IF(ISERROR(MATCH(DN$1,'CSC Mitre'!CD$1:CD$220,0)),"",VLOOKUP(DN$1,'Tactic Recode'!$A$1:$B$547,2,FALSE))</f>
        <v/>
      </c>
      <c r="DO83" t="str">
        <f>IF(ISERROR(MATCH(DO$1,'CSC Mitre'!CD$1:CD$220,0)),"",VLOOKUP(DO$1,'Tactic Recode'!$A$1:$B$547,2,FALSE))</f>
        <v/>
      </c>
      <c r="DP83" t="str">
        <f>IF(ISERROR(MATCH(DP$1,'CSC Mitre'!CD$1:CD$220,0)),"",VLOOKUP(DP$1,'Tactic Recode'!$A$1:$B$547,2,FALSE))</f>
        <v/>
      </c>
      <c r="DQ83" t="str">
        <f>IF(ISERROR(MATCH(DQ$1,'CSC Mitre'!CD$1:CD$220,0)),"",VLOOKUP(DQ$1,'Tactic Recode'!$A$1:$B$547,2,FALSE))</f>
        <v/>
      </c>
      <c r="DR83" t="str">
        <f>IF(ISERROR(MATCH(DR$1,'CSC Mitre'!CD$1:CD$220,0)),"",VLOOKUP(DR$1,'Tactic Recode'!$A$1:$B$547,2,FALSE))</f>
        <v/>
      </c>
      <c r="DS83" t="str">
        <f>IF(ISERROR(MATCH(DS$1,'CSC Mitre'!CD$1:CD$220,0)),"",VLOOKUP(DS$1,'Tactic Recode'!$A$1:$B$547,2,FALSE))</f>
        <v/>
      </c>
      <c r="DT83" t="str">
        <f>IF(ISERROR(MATCH(DT$1,'CSC Mitre'!CD$1:CD$220,0)),"",VLOOKUP(DT$1,'Tactic Recode'!$A$1:$B$547,2,FALSE))</f>
        <v/>
      </c>
      <c r="DU83" t="str">
        <f>IF(ISERROR(MATCH(DU$1,'CSC Mitre'!CD$1:CD$220,0)),"",VLOOKUP(DU$1,'Tactic Recode'!$A$1:$B$547,2,FALSE))</f>
        <v/>
      </c>
      <c r="DV83" t="str">
        <f>IF(ISERROR(MATCH(DV$1,'CSC Mitre'!CD$1:CD$220,0)),"",VLOOKUP(DV$1,'Tactic Recode'!$A$1:$B$547,2,FALSE))</f>
        <v/>
      </c>
      <c r="DW83" t="str">
        <f>IF(ISERROR(MATCH(DW$1,'CSC Mitre'!CD$1:CD$220,0)),"",VLOOKUP(DW$1,'Tactic Recode'!$A$1:$B$547,2,FALSE))</f>
        <v/>
      </c>
      <c r="DX83" t="str">
        <f>IF(ISERROR(MATCH(DX$1,'CSC Mitre'!CD$1:CD$220,0)),"",VLOOKUP(DX$1,'Tactic Recode'!$A$1:$B$547,2,FALSE))</f>
        <v/>
      </c>
      <c r="DY83" t="str">
        <f>IF(ISERROR(MATCH(DY$1,'CSC Mitre'!CD$1:CD$220,0)),"",VLOOKUP(DY$1,'Tactic Recode'!$A$1:$B$547,2,FALSE))</f>
        <v/>
      </c>
      <c r="DZ83" t="str">
        <f>IF(ISERROR(MATCH(DZ$1,'CSC Mitre'!CD$1:CD$220,0)),"",VLOOKUP(DZ$1,'Tactic Recode'!$A$1:$B$547,2,FALSE))</f>
        <v/>
      </c>
      <c r="EA83" t="str">
        <f>IF(ISERROR(MATCH(EA$1,'CSC Mitre'!CD$1:CD$220,0)),"",VLOOKUP(EA$1,'Tactic Recode'!$A$1:$B$547,2,FALSE))</f>
        <v/>
      </c>
      <c r="EB83" t="str">
        <f>IF(ISERROR(MATCH(EB$1,'CSC Mitre'!CD$1:CD$220,0)),"",VLOOKUP(EB$1,'Tactic Recode'!$A$1:$B$547,2,FALSE))</f>
        <v/>
      </c>
      <c r="EC83" t="str">
        <f>IF(ISERROR(MATCH(EC$1,'CSC Mitre'!CD$1:CD$220,0)),"",VLOOKUP(EC$1,'Tactic Recode'!$A$1:$B$547,2,FALSE))</f>
        <v/>
      </c>
      <c r="ED83" t="str">
        <f>IF(ISERROR(MATCH(ED$1,'CSC Mitre'!CD$1:CD$220,0)),"",VLOOKUP(ED$1,'Tactic Recode'!$A$1:$B$547,2,FALSE))</f>
        <v/>
      </c>
      <c r="EE83" t="str">
        <f>IF(ISERROR(MATCH(EE$1,'CSC Mitre'!CD$1:CD$220,0)),"",VLOOKUP(EE$1,'Tactic Recode'!$A$1:$B$547,2,FALSE))</f>
        <v/>
      </c>
      <c r="EF83" t="str">
        <f>IF(ISERROR(MATCH(EF$1,'CSC Mitre'!CD$1:CD$220,0)),"",VLOOKUP(EF$1,'Tactic Recode'!$A$1:$B$547,2,FALSE))</f>
        <v/>
      </c>
      <c r="EG83" t="str">
        <f>IF(ISERROR(MATCH(EG$1,'CSC Mitre'!CD$1:CD$220,0)),"",VLOOKUP(EG$1,'Tactic Recode'!$A$1:$B$547,2,FALSE))</f>
        <v/>
      </c>
      <c r="EH83" t="str">
        <f>IF(ISERROR(MATCH(EH$1,'CSC Mitre'!CD$1:CD$220,0)),"",VLOOKUP(EH$1,'Tactic Recode'!$A$1:$B$547,2,FALSE))</f>
        <v/>
      </c>
      <c r="EI83" t="str">
        <f>IF(ISERROR(MATCH(EI$1,'CSC Mitre'!CD$1:CD$220,0)),"",VLOOKUP(EI$1,'Tactic Recode'!$A$1:$B$547,2,FALSE))</f>
        <v/>
      </c>
      <c r="EJ83" t="str">
        <f>IF(ISERROR(MATCH(EJ$1,'CSC Mitre'!CD$1:CD$220,0)),"",VLOOKUP(EJ$1,'Tactic Recode'!$A$1:$B$547,2,FALSE))</f>
        <v/>
      </c>
      <c r="EK83" t="str">
        <f>IF(ISERROR(MATCH(EK$1,'CSC Mitre'!CD$1:CD$220,0)),"",VLOOKUP(EK$1,'Tactic Recode'!$A$1:$B$547,2,FALSE))</f>
        <v/>
      </c>
      <c r="EL83" t="str">
        <f>IF(ISERROR(MATCH(EL$1,'CSC Mitre'!CD$1:CD$220,0)),"",VLOOKUP(EL$1,'Tactic Recode'!$A$1:$B$547,2,FALSE))</f>
        <v/>
      </c>
      <c r="EM83" t="str">
        <f>IF(ISERROR(MATCH(EM$1,'CSC Mitre'!CD$1:CD$220,0)),"",VLOOKUP(EM$1,'Tactic Recode'!$A$1:$B$547,2,FALSE))</f>
        <v/>
      </c>
      <c r="EN83" t="str">
        <f>IF(ISERROR(MATCH(EN$1,'CSC Mitre'!CD$1:CD$220,0)),"",VLOOKUP(EN$1,'Tactic Recode'!$A$1:$B$547,2,FALSE))</f>
        <v/>
      </c>
      <c r="EO83" t="str">
        <f>IF(ISERROR(MATCH(EO$1,'CSC Mitre'!CD$1:CD$220,0)),"",VLOOKUP(EO$1,'Tactic Recode'!$A$1:$B$547,2,FALSE))</f>
        <v/>
      </c>
      <c r="EP83" t="str">
        <f>IF(ISERROR(MATCH(EP$1,'CSC Mitre'!CD$1:CD$220,0)),"",VLOOKUP(EP$1,'Tactic Recode'!$A$1:$B$547,2,FALSE))</f>
        <v/>
      </c>
      <c r="EQ83" t="str">
        <f>IF(ISERROR(MATCH(EQ$1,'CSC Mitre'!CD$1:CD$220,0)),"",VLOOKUP(EQ$1,'Tactic Recode'!$A$1:$B$547,2,FALSE))</f>
        <v/>
      </c>
      <c r="ER83" t="str">
        <f>IF(ISERROR(MATCH(ER$1,'CSC Mitre'!CD$1:CD$220,0)),"",VLOOKUP(ER$1,'Tactic Recode'!$A$1:$B$547,2,FALSE))</f>
        <v/>
      </c>
      <c r="ES83" t="str">
        <f>IF(ISERROR(MATCH(ES$1,'CSC Mitre'!CD$1:CD$220,0)),"",VLOOKUP(ES$1,'Tactic Recode'!$A$1:$B$547,2,FALSE))</f>
        <v/>
      </c>
      <c r="ET83" t="str">
        <f>IF(ISERROR(MATCH(ET$1,'CSC Mitre'!CD$1:CD$220,0)),"",VLOOKUP(ET$1,'Tactic Recode'!$A$1:$B$547,2,FALSE))</f>
        <v/>
      </c>
      <c r="EU83" t="str">
        <f>IF(ISERROR(MATCH(EU$1,'CSC Mitre'!CD$1:CD$220,0)),"",VLOOKUP(EU$1,'Tactic Recode'!$A$1:$B$547,2,FALSE))</f>
        <v/>
      </c>
      <c r="EV83" t="str">
        <f>IF(ISERROR(MATCH(EV$1,'CSC Mitre'!CD$1:CD$220,0)),"",VLOOKUP(EV$1,'Tactic Recode'!$A$1:$B$547,2,FALSE))</f>
        <v/>
      </c>
      <c r="EW83" t="str">
        <f>IF(ISERROR(MATCH(EW$1,'CSC Mitre'!CD$1:CD$220,0)),"",VLOOKUP(EW$1,'Tactic Recode'!$A$1:$B$547,2,FALSE))</f>
        <v/>
      </c>
      <c r="EX83" t="str">
        <f>IF(ISERROR(MATCH(EX$1,'CSC Mitre'!CD$1:CD$220,0)),"",VLOOKUP(EX$1,'Tactic Recode'!$A$1:$B$547,2,FALSE))</f>
        <v/>
      </c>
      <c r="EY83" t="str">
        <f>IF(ISERROR(MATCH(EY$1,'CSC Mitre'!CD$1:CD$220,0)),"",VLOOKUP(EY$1,'Tactic Recode'!$A$1:$B$547,2,FALSE))</f>
        <v/>
      </c>
      <c r="EZ83" t="str">
        <f>IF(ISERROR(MATCH(EZ$1,'CSC Mitre'!CD$1:CD$220,0)),"",VLOOKUP(EZ$1,'Tactic Recode'!$A$1:$B$547,2,FALSE))</f>
        <v/>
      </c>
      <c r="FA83" t="str">
        <f>IF(ISERROR(MATCH(FA$1,'CSC Mitre'!CD$1:CD$220,0)),"",VLOOKUP(FA$1,'Tactic Recode'!$A$1:$B$547,2,FALSE))</f>
        <v/>
      </c>
      <c r="FB83" t="str">
        <f>IF(ISERROR(MATCH(FB$1,'CSC Mitre'!CD$1:CD$220,0)),"",VLOOKUP(FB$1,'Tactic Recode'!$A$1:$B$547,2,FALSE))</f>
        <v/>
      </c>
      <c r="FC83" t="str">
        <f>IF(ISERROR(MATCH(FC$1,'CSC Mitre'!CD$1:CD$220,0)),"",VLOOKUP(FC$1,'Tactic Recode'!$A$1:$B$547,2,FALSE))</f>
        <v/>
      </c>
      <c r="FD83" t="str">
        <f>IF(ISERROR(MATCH(FD$1,'CSC Mitre'!CD$1:CD$220,0)),"",VLOOKUP(FD$1,'Tactic Recode'!$A$1:$B$547,2,FALSE))</f>
        <v/>
      </c>
      <c r="FE83" t="str">
        <f>IF(ISERROR(MATCH(FE$1,'CSC Mitre'!CD$1:CD$220,0)),"",VLOOKUP(FE$1,'Tactic Recode'!$A$1:$B$547,2,FALSE))</f>
        <v/>
      </c>
      <c r="FF83" t="str">
        <f>IF(ISERROR(MATCH(FF$1,'CSC Mitre'!CD$1:CD$220,0)),"",VLOOKUP(FF$1,'Tactic Recode'!$A$1:$B$547,2,FALSE))</f>
        <v/>
      </c>
      <c r="FG83" t="str">
        <f>IF(ISERROR(MATCH(FG$1,'CSC Mitre'!CD$1:CD$220,0)),"",VLOOKUP(FG$1,'Tactic Recode'!$A$1:$B$547,2,FALSE))</f>
        <v/>
      </c>
      <c r="FH83" t="str">
        <f>IF(ISERROR(MATCH(FH$1,'CSC Mitre'!CD$1:CD$220,0)),"",VLOOKUP(FH$1,'Tactic Recode'!$A$1:$B$547,2,FALSE))</f>
        <v/>
      </c>
      <c r="FI83" t="str">
        <f>IF(ISERROR(MATCH(FI$1,'CSC Mitre'!CD$1:CD$220,0)),"",VLOOKUP(FI$1,'Tactic Recode'!$A$1:$B$547,2,FALSE))</f>
        <v/>
      </c>
      <c r="FJ83" t="str">
        <f>IF(ISERROR(MATCH(FJ$1,'CSC Mitre'!CD$1:CD$220,0)),"",VLOOKUP(FJ$1,'Tactic Recode'!$A$1:$B$547,2,FALSE))</f>
        <v/>
      </c>
      <c r="FK83" t="str">
        <f>IF(ISERROR(MATCH(FK$1,'CSC Mitre'!CD$1:CD$220,0)),"",VLOOKUP(FK$1,'Tactic Recode'!$A$1:$B$547,2,FALSE))</f>
        <v/>
      </c>
      <c r="FL83" t="str">
        <f>IF(ISERROR(MATCH(FL$1,'CSC Mitre'!CD$1:CD$220,0)),"",VLOOKUP(FL$1,'Tactic Recode'!$A$1:$B$547,2,FALSE))</f>
        <v/>
      </c>
      <c r="FM83" t="str">
        <f>IF(ISERROR(MATCH(FM$1,'CSC Mitre'!CD$1:CD$220,0)),"",VLOOKUP(FM$1,'Tactic Recode'!$A$1:$B$547,2,FALSE))</f>
        <v/>
      </c>
      <c r="FN83" t="str">
        <f>IF(ISERROR(MATCH(FN$1,'CSC Mitre'!CD$1:CD$220,0)),"",VLOOKUP(FN$1,'Tactic Recode'!$A$1:$B$547,2,FALSE))</f>
        <v/>
      </c>
      <c r="FO83" t="str">
        <f>IF(ISERROR(MATCH(FO$1,'CSC Mitre'!CD$1:CD$220,0)),"",VLOOKUP(FO$1,'Tactic Recode'!$A$1:$B$547,2,FALSE))</f>
        <v/>
      </c>
      <c r="FP83" t="str">
        <f>IF(ISERROR(MATCH(FP$1,'CSC Mitre'!CD$1:CD$220,0)),"",VLOOKUP(FP$1,'Tactic Recode'!$A$1:$B$547,2,FALSE))</f>
        <v/>
      </c>
      <c r="FQ83" t="str">
        <f>IF(ISERROR(MATCH(FQ$1,'CSC Mitre'!CD$1:CD$220,0)),"",VLOOKUP(FQ$1,'Tactic Recode'!$A$1:$B$547,2,FALSE))</f>
        <v/>
      </c>
      <c r="FR83" t="str">
        <f>IF(ISERROR(MATCH(FR$1,'CSC Mitre'!CD$1:CD$220,0)),"",VLOOKUP(FR$1,'Tactic Recode'!$A$1:$B$547,2,FALSE))</f>
        <v/>
      </c>
      <c r="FS83" t="str">
        <f>IF(ISERROR(MATCH(FS$1,'CSC Mitre'!CD$1:CD$220,0)),"",VLOOKUP(FS$1,'Tactic Recode'!$A$1:$B$547,2,FALSE))</f>
        <v/>
      </c>
      <c r="FT83" t="str">
        <f>IF(ISERROR(MATCH(FT$1,'CSC Mitre'!CD$1:CD$220,0)),"",VLOOKUP(FT$1,'Tactic Recode'!$A$1:$B$547,2,FALSE))</f>
        <v/>
      </c>
      <c r="FU83" t="str">
        <f>IF(ISERROR(MATCH(FU$1,'CSC Mitre'!CD$1:CD$220,0)),"",VLOOKUP(FU$1,'Tactic Recode'!$A$1:$B$547,2,FALSE))</f>
        <v/>
      </c>
      <c r="FV83" t="str">
        <f>IF(ISERROR(MATCH(FV$1,'CSC Mitre'!CD$1:CD$220,0)),"",VLOOKUP(FV$1,'Tactic Recode'!$A$1:$B$547,2,FALSE))</f>
        <v/>
      </c>
      <c r="FW83" t="str">
        <f>IF(ISERROR(MATCH(FW$1,'CSC Mitre'!CD$1:CD$220,0)),"",VLOOKUP(FW$1,'Tactic Recode'!$A$1:$B$547,2,FALSE))</f>
        <v/>
      </c>
      <c r="FX83" t="str">
        <f>IF(ISERROR(MATCH(FX$1,'CSC Mitre'!CD$1:CD$220,0)),"",VLOOKUP(FX$1,'Tactic Recode'!$A$1:$B$547,2,FALSE))</f>
        <v/>
      </c>
      <c r="FY83" t="str">
        <f>IF(ISERROR(MATCH(FY$1,'CSC Mitre'!CD$1:CD$220,0)),"",VLOOKUP(FY$1,'Tactic Recode'!$A$1:$B$547,2,FALSE))</f>
        <v/>
      </c>
      <c r="FZ83" t="str">
        <f>IF(ISERROR(MATCH(FZ$1,'CSC Mitre'!CD$1:CD$220,0)),"",VLOOKUP(FZ$1,'Tactic Recode'!$A$1:$B$547,2,FALSE))</f>
        <v/>
      </c>
      <c r="GA83" t="str">
        <f>IF(ISERROR(MATCH(GA$1,'CSC Mitre'!CD$1:CD$220,0)),"",VLOOKUP(GA$1,'Tactic Recode'!$A$1:$B$547,2,FALSE))</f>
        <v/>
      </c>
      <c r="GB83" t="str">
        <f>IF(ISERROR(MATCH(GB$1,'CSC Mitre'!CD$1:CD$220,0)),"",VLOOKUP(GB$1,'Tactic Recode'!$A$1:$B$547,2,FALSE))</f>
        <v/>
      </c>
      <c r="GC83" t="str">
        <f>IF(ISERROR(MATCH(GC$1,'CSC Mitre'!CD$1:CD$220,0)),"",VLOOKUP(GC$1,'Tactic Recode'!$A$1:$B$547,2,FALSE))</f>
        <v/>
      </c>
      <c r="GD83" t="str">
        <f>IF(ISERROR(MATCH(GD$1,'CSC Mitre'!CD$1:CD$220,0)),"",VLOOKUP(GD$1,'Tactic Recode'!$A$1:$B$547,2,FALSE))</f>
        <v/>
      </c>
      <c r="GE83" t="str">
        <f>IF(ISERROR(MATCH(GE$1,'CSC Mitre'!CD$1:CD$220,0)),"",VLOOKUP(GE$1,'Tactic Recode'!$A$1:$B$547,2,FALSE))</f>
        <v/>
      </c>
      <c r="GF83" t="str">
        <f>IF(ISERROR(MATCH(GF$1,'CSC Mitre'!CD$1:CD$220,0)),"",VLOOKUP(GF$1,'Tactic Recode'!$A$1:$B$547,2,FALSE))</f>
        <v/>
      </c>
      <c r="GG83" t="str">
        <f>IF(ISERROR(MATCH(GG$1,'CSC Mitre'!CD$1:CD$220,0)),"",VLOOKUP(GG$1,'Tactic Recode'!$A$1:$B$547,2,FALSE))</f>
        <v/>
      </c>
      <c r="GH83" t="str">
        <f>IF(ISERROR(MATCH(GH$1,'CSC Mitre'!CD$1:CD$220,0)),"",VLOOKUP(GH$1,'Tactic Recode'!$A$1:$B$547,2,FALSE))</f>
        <v/>
      </c>
      <c r="GI83" t="str">
        <f>IF(ISERROR(MATCH(GI$1,'CSC Mitre'!CD$1:CD$220,0)),"",VLOOKUP(GI$1,'Tactic Recode'!$A$1:$B$547,2,FALSE))</f>
        <v/>
      </c>
      <c r="GJ83" t="str">
        <f>IF(ISERROR(MATCH(GJ$1,'CSC Mitre'!CD$1:CD$220,0)),"",VLOOKUP(GJ$1,'Tactic Recode'!$A$1:$B$547,2,FALSE))</f>
        <v/>
      </c>
      <c r="GK83" t="str">
        <f>IF(ISERROR(MATCH(GK$1,'CSC Mitre'!CD$1:CD$220,0)),"",VLOOKUP(GK$1,'Tactic Recode'!$A$1:$B$547,2,FALSE))</f>
        <v/>
      </c>
      <c r="GL83" t="str">
        <f>IF(ISERROR(MATCH(GL$1,'CSC Mitre'!CD$1:CD$220,0)),"",VLOOKUP(GL$1,'Tactic Recode'!$A$1:$B$547,2,FALSE))</f>
        <v/>
      </c>
      <c r="GM83" t="str">
        <f>IF(ISERROR(MATCH(GM$1,'CSC Mitre'!CD$1:CD$220,0)),"",VLOOKUP(GM$1,'Tactic Recode'!$A$1:$B$547,2,FALSE))</f>
        <v/>
      </c>
      <c r="GN83" t="str">
        <f>IF(ISERROR(MATCH(GN$1,'CSC Mitre'!CD$1:CD$220,0)),"",VLOOKUP(GN$1,'Tactic Recode'!$A$1:$B$547,2,FALSE))</f>
        <v/>
      </c>
      <c r="GO83" t="str">
        <f>IF(ISERROR(MATCH(GO$1,'CSC Mitre'!CD$1:CD$220,0)),"",VLOOKUP(GO$1,'Tactic Recode'!$A$1:$B$547,2,FALSE))</f>
        <v/>
      </c>
      <c r="GP83" t="str">
        <f>IF(ISERROR(MATCH(GP$1,'CSC Mitre'!CD$1:CD$220,0)),"",VLOOKUP(GP$1,'Tactic Recode'!$A$1:$B$547,2,FALSE))</f>
        <v/>
      </c>
      <c r="GQ83" t="str">
        <f>IF(ISERROR(MATCH(GQ$1,'CSC Mitre'!CD$1:CD$220,0)),"",VLOOKUP(GQ$1,'Tactic Recode'!$A$1:$B$547,2,FALSE))</f>
        <v/>
      </c>
      <c r="GR83" t="str">
        <f>IF(ISERROR(MATCH(GR$1,'CSC Mitre'!CD$1:CD$220,0)),"",VLOOKUP(GR$1,'Tactic Recode'!$A$1:$B$547,2,FALSE))</f>
        <v/>
      </c>
      <c r="GS83" t="str">
        <f>IF(ISERROR(MATCH(GS$1,'CSC Mitre'!CD$1:CD$220,0)),"",VLOOKUP(GS$1,'Tactic Recode'!$A$1:$B$547,2,FALSE))</f>
        <v/>
      </c>
      <c r="GT83" t="str">
        <f>IF(ISERROR(MATCH(GT$1,'CSC Mitre'!CD$1:CD$220,0)),"",VLOOKUP(GT$1,'Tactic Recode'!$A$1:$B$547,2,FALSE))</f>
        <v/>
      </c>
      <c r="GU83" t="str">
        <f>IF(ISERROR(MATCH(GU$1,'CSC Mitre'!CD$1:CD$220,0)),"",VLOOKUP(GU$1,'Tactic Recode'!$A$1:$B$547,2,FALSE))</f>
        <v/>
      </c>
      <c r="GV83" t="str">
        <f>IF(ISERROR(MATCH(GV$1,'CSC Mitre'!CD$1:CD$220,0)),"",VLOOKUP(GV$1,'Tactic Recode'!$A$1:$B$547,2,FALSE))</f>
        <v/>
      </c>
      <c r="GW83" t="str">
        <f>IF(ISERROR(MATCH(GW$1,'CSC Mitre'!CD$1:CD$220,0)),"",VLOOKUP(GW$1,'Tactic Recode'!$A$1:$B$547,2,FALSE))</f>
        <v/>
      </c>
      <c r="GX83" t="str">
        <f>IF(ISERROR(MATCH(GX$1,'CSC Mitre'!CD$1:CD$220,0)),"",VLOOKUP(GX$1,'Tactic Recode'!$A$1:$B$547,2,FALSE))</f>
        <v/>
      </c>
      <c r="GY83" t="str">
        <f>IF(ISERROR(MATCH(GY$1,'CSC Mitre'!CD$1:CD$220,0)),"",VLOOKUP(GY$1,'Tactic Recode'!$A$1:$B$547,2,FALSE))</f>
        <v/>
      </c>
      <c r="GZ83" t="str">
        <f>IF(ISERROR(MATCH(GZ$1,'CSC Mitre'!CD$1:CD$220,0)),"",VLOOKUP(GZ$1,'Tactic Recode'!$A$1:$B$547,2,FALSE))</f>
        <v/>
      </c>
      <c r="HA83" t="str">
        <f>IF(ISERROR(MATCH(HA$1,'CSC Mitre'!CD$1:CD$220,0)),"",VLOOKUP(HA$1,'Tactic Recode'!$A$1:$B$547,2,FALSE))</f>
        <v/>
      </c>
      <c r="HB83" t="str">
        <f>IF(ISERROR(MATCH(HB$1,'CSC Mitre'!CD$1:CD$220,0)),"",VLOOKUP(HB$1,'Tactic Recode'!$A$1:$B$547,2,FALSE))</f>
        <v/>
      </c>
      <c r="HC83" t="str">
        <f>IF(ISERROR(MATCH(HC$1,'CSC Mitre'!CD$1:CD$220,0)),"",VLOOKUP(HC$1,'Tactic Recode'!$A$1:$B$547,2,FALSE))</f>
        <v/>
      </c>
      <c r="HD83" t="str">
        <f>IF(ISERROR(MATCH(HD$1,'CSC Mitre'!CD$1:CD$220,0)),"",VLOOKUP(HD$1,'Tactic Recode'!$A$1:$B$547,2,FALSE))</f>
        <v/>
      </c>
      <c r="HE83" t="str">
        <f>IF(ISERROR(MATCH(HE$1,'CSC Mitre'!CD$1:CD$220,0)),"",VLOOKUP(HE$1,'Tactic Recode'!$A$1:$B$547,2,FALSE))</f>
        <v/>
      </c>
      <c r="HF83" t="str">
        <f>IF(ISERROR(MATCH(HF$1,'CSC Mitre'!CD$1:CD$220,0)),"",VLOOKUP(HF$1,'Tactic Recode'!$A$1:$B$547,2,FALSE))</f>
        <v/>
      </c>
      <c r="HG83" t="str">
        <f>IF(ISERROR(MATCH(HG$1,'CSC Mitre'!CD$1:CD$220,0)),"",VLOOKUP(HG$1,'Tactic Recode'!$A$1:$B$547,2,FALSE))</f>
        <v/>
      </c>
      <c r="HH83" t="str">
        <f>IF(ISERROR(MATCH(HH$1,'CSC Mitre'!CD$1:CD$220,0)),"",VLOOKUP(HH$1,'Tactic Recode'!$A$1:$B$547,2,FALSE))</f>
        <v/>
      </c>
      <c r="HI83" t="str">
        <f>IF(ISERROR(MATCH(HI$1,'CSC Mitre'!CD$1:CD$220,0)),"",VLOOKUP(HI$1,'Tactic Recode'!$A$1:$B$547,2,FALSE))</f>
        <v/>
      </c>
      <c r="HJ83" t="str">
        <f>IF(ISERROR(MATCH(HJ$1,'CSC Mitre'!CD$1:CD$220,0)),"",VLOOKUP(HJ$1,'Tactic Recode'!$A$1:$B$547,2,FALSE))</f>
        <v/>
      </c>
      <c r="HK83" t="str">
        <f>IF(ISERROR(MATCH(HK$1,'CSC Mitre'!CD$1:CD$220,0)),"",VLOOKUP(HK$1,'Tactic Recode'!$A$1:$B$547,2,FALSE))</f>
        <v/>
      </c>
      <c r="HL83" t="str">
        <f>IF(ISERROR(MATCH(HL$1,'CSC Mitre'!CD$1:CD$220,0)),"",VLOOKUP(HL$1,'Tactic Recode'!$A$1:$B$547,2,FALSE))</f>
        <v/>
      </c>
      <c r="HM83" t="str">
        <f>IF(ISERROR(MATCH(HM$1,'CSC Mitre'!CD$1:CD$220,0)),"",VLOOKUP(HM$1,'Tactic Recode'!$A$1:$B$547,2,FALSE))</f>
        <v/>
      </c>
      <c r="HN83" t="str">
        <f>IF(ISERROR(MATCH(HN$1,'CSC Mitre'!CD$1:CD$220,0)),"",VLOOKUP(HN$1,'Tactic Recode'!$A$1:$B$547,2,FALSE))</f>
        <v/>
      </c>
      <c r="HO83" t="str">
        <f>IF(ISERROR(MATCH(HO$1,'CSC Mitre'!CD$1:CD$220,0)),"",VLOOKUP(HO$1,'Tactic Recode'!$A$1:$B$547,2,FALSE))</f>
        <v/>
      </c>
      <c r="HP83" t="str">
        <f>IF(ISERROR(MATCH(HP$1,'CSC Mitre'!CD$1:CD$220,0)),"",VLOOKUP(HP$1,'Tactic Recode'!$A$1:$B$547,2,FALSE))</f>
        <v/>
      </c>
      <c r="HQ83" t="str">
        <f>IF(ISERROR(MATCH(HQ$1,'CSC Mitre'!CD$1:CD$220,0)),"",VLOOKUP(HQ$1,'Tactic Recode'!$A$1:$B$547,2,FALSE))</f>
        <v/>
      </c>
      <c r="HR83" t="str">
        <f>IF(ISERROR(MATCH(HR$1,'CSC Mitre'!CD$1:CD$220,0)),"",VLOOKUP(HR$1,'Tactic Recode'!$A$1:$B$547,2,FALSE))</f>
        <v/>
      </c>
      <c r="HS83" t="str">
        <f>IF(ISERROR(MATCH(HS$1,'CSC Mitre'!CD$1:CD$220,0)),"",VLOOKUP(HS$1,'Tactic Recode'!$A$1:$B$547,2,FALSE))</f>
        <v/>
      </c>
      <c r="HT83" t="str">
        <f>IF(ISERROR(MATCH(HT$1,'CSC Mitre'!CD$1:CD$220,0)),"",VLOOKUP(HT$1,'Tactic Recode'!$A$1:$B$547,2,FALSE))</f>
        <v/>
      </c>
      <c r="HU83" t="str">
        <f>IF(ISERROR(MATCH(HU$1,'CSC Mitre'!CD$1:CD$220,0)),"",VLOOKUP(HU$1,'Tactic Recode'!$A$1:$B$547,2,FALSE))</f>
        <v/>
      </c>
      <c r="HV83" t="str">
        <f>IF(ISERROR(MATCH(HV$1,'CSC Mitre'!CD$1:CD$220,0)),"",VLOOKUP(HV$1,'Tactic Recode'!$A$1:$B$547,2,FALSE))</f>
        <v/>
      </c>
      <c r="HW83" t="str">
        <f>IF(ISERROR(MATCH(HW$1,'CSC Mitre'!CD$1:CD$220,0)),"",VLOOKUP(HW$1,'Tactic Recode'!$A$1:$B$547,2,FALSE))</f>
        <v/>
      </c>
      <c r="HX83" t="str">
        <f>IF(ISERROR(MATCH(HX$1,'CSC Mitre'!CD$1:CD$220,0)),"",VLOOKUP(HX$1,'Tactic Recode'!$A$1:$B$547,2,FALSE))</f>
        <v/>
      </c>
      <c r="HY83" t="str">
        <f>IF(ISERROR(MATCH(HY$1,'CSC Mitre'!CD$1:CD$220,0)),"",VLOOKUP(HY$1,'Tactic Recode'!$A$1:$B$547,2,FALSE))</f>
        <v/>
      </c>
      <c r="HZ83" t="str">
        <f>IF(ISERROR(MATCH(HZ$1,'CSC Mitre'!CD$1:CD$220,0)),"",VLOOKUP(HZ$1,'Tactic Recode'!$A$1:$B$547,2,FALSE))</f>
        <v/>
      </c>
      <c r="IA83" t="str">
        <f>IF(ISERROR(MATCH(IA$1,'CSC Mitre'!CD$1:CD$220,0)),"",VLOOKUP(IA$1,'Tactic Recode'!$A$1:$B$547,2,FALSE))</f>
        <v/>
      </c>
      <c r="IB83" t="str">
        <f>IF(ISERROR(MATCH(IB$1,'CSC Mitre'!CD$1:CD$220,0)),"",VLOOKUP(IB$1,'Tactic Recode'!$A$1:$B$547,2,FALSE))</f>
        <v/>
      </c>
      <c r="IC83" t="str">
        <f>IF(ISERROR(MATCH(IC$1,'CSC Mitre'!CD$1:CD$220,0)),"",VLOOKUP(IC$1,'Tactic Recode'!$A$1:$B$547,2,FALSE))</f>
        <v/>
      </c>
      <c r="ID83" t="str">
        <f>IF(ISERROR(MATCH(ID$1,'CSC Mitre'!CD$1:CD$220,0)),"",VLOOKUP(ID$1,'Tactic Recode'!$A$1:$B$547,2,FALSE))</f>
        <v/>
      </c>
      <c r="IE83" t="str">
        <f>IF(ISERROR(MATCH(IE$1,'CSC Mitre'!CD$1:CD$220,0)),"",VLOOKUP(IE$1,'Tactic Recode'!$A$1:$B$547,2,FALSE))</f>
        <v/>
      </c>
      <c r="IF83" t="str">
        <f>IF(ISERROR(MATCH(IF$1,'CSC Mitre'!CD$1:CD$220,0)),"",VLOOKUP(IF$1,'Tactic Recode'!$A$1:$B$547,2,FALSE))</f>
        <v/>
      </c>
      <c r="IG83" t="str">
        <f>IF(ISERROR(MATCH(IG$1,'CSC Mitre'!CD$1:CD$220,0)),"",VLOOKUP(IG$1,'Tactic Recode'!$A$1:$B$547,2,FALSE))</f>
        <v/>
      </c>
      <c r="IH83" t="str">
        <f>IF(ISERROR(MATCH(IH$1,'CSC Mitre'!CD$1:CD$220,0)),"",VLOOKUP(IH$1,'Tactic Recode'!$A$1:$B$547,2,FALSE))</f>
        <v/>
      </c>
      <c r="II83" t="str">
        <f>IF(ISERROR(MATCH(II$1,'CSC Mitre'!CD$1:CD$220,0)),"",VLOOKUP(II$1,'Tactic Recode'!$A$1:$B$547,2,FALSE))</f>
        <v/>
      </c>
      <c r="IJ83" t="str">
        <f>IF(ISERROR(MATCH(IJ$1,'CSC Mitre'!CD$1:CD$220,0)),"",VLOOKUP(IJ$1,'Tactic Recode'!$A$1:$B$547,2,FALSE))</f>
        <v/>
      </c>
      <c r="IK83" t="str">
        <f>IF(ISERROR(MATCH(IK$1,'CSC Mitre'!CD$1:CD$220,0)),"",VLOOKUP(IK$1,'Tactic Recode'!$A$1:$B$547,2,FALSE))</f>
        <v/>
      </c>
      <c r="IL83" t="str">
        <f>IF(ISERROR(MATCH(IL$1,'CSC Mitre'!CD$1:CD$220,0)),"",VLOOKUP(IL$1,'Tactic Recode'!$A$1:$B$547,2,FALSE))</f>
        <v/>
      </c>
      <c r="IM83" t="str">
        <f>IF(ISERROR(MATCH(IM$1,'CSC Mitre'!CD$1:CD$220,0)),"",VLOOKUP(IM$1,'Tactic Recode'!$A$1:$B$547,2,FALSE))</f>
        <v/>
      </c>
      <c r="IN83" t="str">
        <f>IF(ISERROR(MATCH(IN$1,'CSC Mitre'!CD$1:CD$220,0)),"",VLOOKUP(IN$1,'Tactic Recode'!$A$1:$B$547,2,FALSE))</f>
        <v/>
      </c>
      <c r="IO83" t="str">
        <f>IF(ISERROR(MATCH(IO$1,'CSC Mitre'!CD$1:CD$220,0)),"",VLOOKUP(IO$1,'Tactic Recode'!$A$1:$B$547,2,FALSE))</f>
        <v/>
      </c>
      <c r="IP83" t="str">
        <f>IF(ISERROR(MATCH(IP$1,'CSC Mitre'!CD$1:CD$220,0)),"",VLOOKUP(IP$1,'Tactic Recode'!$A$1:$B$547,2,FALSE))</f>
        <v/>
      </c>
      <c r="IQ83" t="str">
        <f>IF(ISERROR(MATCH(IQ$1,'CSC Mitre'!CD$1:CD$220,0)),"",VLOOKUP(IQ$1,'Tactic Recode'!$A$1:$B$547,2,FALSE))</f>
        <v/>
      </c>
      <c r="IR83" t="str">
        <f>IF(ISERROR(MATCH(IR$1,'CSC Mitre'!CD$1:CD$220,0)),"",VLOOKUP(IR$1,'Tactic Recode'!$A$1:$B$547,2,FALSE))</f>
        <v/>
      </c>
      <c r="IS83" t="str">
        <f>IF(ISERROR(MATCH(IS$1,'CSC Mitre'!CD$1:CD$220,0)),"",VLOOKUP(IS$1,'Tactic Recode'!$A$1:$B$547,2,FALSE))</f>
        <v/>
      </c>
      <c r="IT83" t="str">
        <f>IF(ISERROR(MATCH(IT$1,'CSC Mitre'!CD$1:CD$220,0)),"",VLOOKUP(IT$1,'Tactic Recode'!$A$1:$B$547,2,FALSE))</f>
        <v/>
      </c>
      <c r="IU83" t="str">
        <f>IF(ISERROR(MATCH(IU$1,'CSC Mitre'!CD$1:CD$220,0)),"",VLOOKUP(IU$1,'Tactic Recode'!$A$1:$B$547,2,FALSE))</f>
        <v/>
      </c>
      <c r="IV83" t="str">
        <f>IF(ISERROR(MATCH(IV$1,'CSC Mitre'!CD$1:CD$220,0)),"",VLOOKUP(IV$1,'Tactic Recode'!$A$1:$B$547,2,FALSE))</f>
        <v/>
      </c>
      <c r="IW83" t="str">
        <f>IF(ISERROR(MATCH(IW$1,'CSC Mitre'!CD$1:CD$220,0)),"",VLOOKUP(IW$1,'Tactic Recode'!$A$1:$B$547,2,FALSE))</f>
        <v/>
      </c>
      <c r="IX83" t="str">
        <f>IF(ISERROR(MATCH(IX$1,'CSC Mitre'!CD$1:CD$220,0)),"",VLOOKUP(IX$1,'Tactic Recode'!$A$1:$B$547,2,FALSE))</f>
        <v/>
      </c>
      <c r="IY83" t="str">
        <f>IF(ISERROR(MATCH(IY$1,'CSC Mitre'!CD$1:CD$220,0)),"",VLOOKUP(IY$1,'Tactic Recode'!$A$1:$B$547,2,FALSE))</f>
        <v/>
      </c>
      <c r="IZ83" t="str">
        <f>IF(ISERROR(MATCH(IZ$1,'CSC Mitre'!CD$1:CD$220,0)),"",VLOOKUP(IZ$1,'Tactic Recode'!$A$1:$B$547,2,FALSE))</f>
        <v/>
      </c>
      <c r="JA83" t="str">
        <f>IF(ISERROR(MATCH(JA$1,'CSC Mitre'!CD$1:CD$220,0)),"",VLOOKUP(JA$1,'Tactic Recode'!$A$1:$B$547,2,FALSE))</f>
        <v/>
      </c>
      <c r="JB83" t="str">
        <f>IF(ISERROR(MATCH(JB$1,'CSC Mitre'!CD$1:CD$220,0)),"",VLOOKUP(JB$1,'Tactic Recode'!$A$1:$B$547,2,FALSE))</f>
        <v/>
      </c>
      <c r="JC83" t="str">
        <f>IF(ISERROR(MATCH(JC$1,'CSC Mitre'!CD$1:CD$220,0)),"",VLOOKUP(JC$1,'Tactic Recode'!$A$1:$B$547,2,FALSE))</f>
        <v/>
      </c>
      <c r="JD83" t="str">
        <f>IF(ISERROR(MATCH(JD$1,'CSC Mitre'!CD$1:CD$220,0)),"",VLOOKUP(JD$1,'Tactic Recode'!$A$1:$B$547,2,FALSE))</f>
        <v/>
      </c>
      <c r="JE83" t="str">
        <f>IF(ISERROR(MATCH(JE$1,'CSC Mitre'!CD$1:CD$220,0)),"",VLOOKUP(JE$1,'Tactic Recode'!$A$1:$B$547,2,FALSE))</f>
        <v/>
      </c>
      <c r="JF83" t="str">
        <f>IF(ISERROR(MATCH(JF$1,'CSC Mitre'!CD$1:CD$220,0)),"",VLOOKUP(JF$1,'Tactic Recode'!$A$1:$B$547,2,FALSE))</f>
        <v/>
      </c>
      <c r="JG83" t="str">
        <f>IF(ISERROR(MATCH(JG$1,'CSC Mitre'!CD$1:CD$220,0)),"",VLOOKUP(JG$1,'Tactic Recode'!$A$1:$B$547,2,FALSE))</f>
        <v/>
      </c>
      <c r="JH83" t="str">
        <f>IF(ISERROR(MATCH(JH$1,'CSC Mitre'!CD$1:CD$220,0)),"",VLOOKUP(JH$1,'Tactic Recode'!$A$1:$B$547,2,FALSE))</f>
        <v/>
      </c>
      <c r="JI83" t="str">
        <f>IF(ISERROR(MATCH(JI$1,'CSC Mitre'!CD$1:CD$220,0)),"",VLOOKUP(JI$1,'Tactic Recode'!$A$1:$B$547,2,FALSE))</f>
        <v/>
      </c>
      <c r="JJ83" t="str">
        <f>IF(ISERROR(MATCH(JJ$1,'CSC Mitre'!CD$1:CD$220,0)),"",VLOOKUP(JJ$1,'Tactic Recode'!$A$1:$B$547,2,FALSE))</f>
        <v/>
      </c>
      <c r="JK83" t="str">
        <f>IF(ISERROR(MATCH(JK$1,'CSC Mitre'!CD$1:CD$220,0)),"",VLOOKUP(JK$1,'Tactic Recode'!$A$1:$B$547,2,FALSE))</f>
        <v/>
      </c>
      <c r="JL83" t="str">
        <f>IF(ISERROR(MATCH(JL$1,'CSC Mitre'!CD$1:CD$220,0)),"",VLOOKUP(JL$1,'Tactic Recode'!$A$1:$B$547,2,FALSE))</f>
        <v/>
      </c>
      <c r="JM83" t="str">
        <f>IF(ISERROR(MATCH(JM$1,'CSC Mitre'!CD$1:CD$220,0)),"",VLOOKUP(JM$1,'Tactic Recode'!$A$1:$B$547,2,FALSE))</f>
        <v/>
      </c>
      <c r="JN83" t="str">
        <f>IF(ISERROR(MATCH(JN$1,'CSC Mitre'!CD$1:CD$220,0)),"",VLOOKUP(JN$1,'Tactic Recode'!$A$1:$B$547,2,FALSE))</f>
        <v/>
      </c>
      <c r="JO83" t="str">
        <f>IF(ISERROR(MATCH(JO$1,'CSC Mitre'!CD$1:CD$220,0)),"",VLOOKUP(JO$1,'Tactic Recode'!$A$1:$B$547,2,FALSE))</f>
        <v/>
      </c>
      <c r="JP83" t="str">
        <f>IF(ISERROR(MATCH(JP$1,'CSC Mitre'!CD$1:CD$220,0)),"",VLOOKUP(JP$1,'Tactic Recode'!$A$1:$B$547,2,FALSE))</f>
        <v/>
      </c>
      <c r="JQ83" t="str">
        <f>IF(ISERROR(MATCH(JQ$1,'CSC Mitre'!CD$1:CD$220,0)),"",VLOOKUP(JQ$1,'Tactic Recode'!$A$1:$B$547,2,FALSE))</f>
        <v/>
      </c>
      <c r="JR83" t="str">
        <f>IF(ISERROR(MATCH(JR$1,'CSC Mitre'!CD$1:CD$220,0)),"",VLOOKUP(JR$1,'Tactic Recode'!$A$1:$B$547,2,FALSE))</f>
        <v/>
      </c>
      <c r="JS83" t="str">
        <f>IF(ISERROR(MATCH(JS$1,'CSC Mitre'!CD$1:CD$220,0)),"",VLOOKUP(JS$1,'Tactic Recode'!$A$1:$B$547,2,FALSE))</f>
        <v/>
      </c>
      <c r="JT83" t="str">
        <f>IF(ISERROR(MATCH(JT$1,'CSC Mitre'!CD$1:CD$220,0)),"",VLOOKUP(JT$1,'Tactic Recode'!$A$1:$B$547,2,FALSE))</f>
        <v/>
      </c>
      <c r="JU83" t="str">
        <f>IF(ISERROR(MATCH(JU$1,'CSC Mitre'!CD$1:CD$220,0)),"",VLOOKUP(JU$1,'Tactic Recode'!$A$1:$B$547,2,FALSE))</f>
        <v/>
      </c>
      <c r="JV83" t="str">
        <f>IF(ISERROR(MATCH(JV$1,'CSC Mitre'!CD$1:CD$220,0)),"",VLOOKUP(JV$1,'Tactic Recode'!$A$1:$B$547,2,FALSE))</f>
        <v/>
      </c>
      <c r="JW83" t="str">
        <f>IF(ISERROR(MATCH(JW$1,'CSC Mitre'!CD$1:CD$220,0)),"",VLOOKUP(JW$1,'Tactic Recode'!$A$1:$B$547,2,FALSE))</f>
        <v/>
      </c>
      <c r="JX83" t="str">
        <f>IF(ISERROR(MATCH(JX$1,'CSC Mitre'!CD$1:CD$220,0)),"",VLOOKUP(JX$1,'Tactic Recode'!$A$1:$B$547,2,FALSE))</f>
        <v/>
      </c>
      <c r="JY83" t="str">
        <f>IF(ISERROR(MATCH(JY$1,'CSC Mitre'!CD$1:CD$220,0)),"",VLOOKUP(JY$1,'Tactic Recode'!$A$1:$B$547,2,FALSE))</f>
        <v/>
      </c>
      <c r="JZ83" t="str">
        <f>IF(ISERROR(MATCH(JZ$1,'CSC Mitre'!CD$1:CD$220,0)),"",VLOOKUP(JZ$1,'Tactic Recode'!$A$1:$B$547,2,FALSE))</f>
        <v/>
      </c>
      <c r="KA83" t="str">
        <f>IF(ISERROR(MATCH(KA$1,'CSC Mitre'!CD$1:CD$220,0)),"",VLOOKUP(KA$1,'Tactic Recode'!$A$1:$B$547,2,FALSE))</f>
        <v/>
      </c>
      <c r="KB83" t="str">
        <f>IF(ISERROR(MATCH(KB$1,'CSC Mitre'!CD$1:CD$220,0)),"",VLOOKUP(KB$1,'Tactic Recode'!$A$1:$B$547,2,FALSE))</f>
        <v/>
      </c>
      <c r="KC83" t="str">
        <f>IF(ISERROR(MATCH(KC$1,'CSC Mitre'!CD$1:CD$220,0)),"",VLOOKUP(KC$1,'Tactic Recode'!$A$1:$B$547,2,FALSE))</f>
        <v/>
      </c>
      <c r="KD83" t="str">
        <f>IF(ISERROR(MATCH(KD$1,'CSC Mitre'!CD$1:CD$220,0)),"",VLOOKUP(KD$1,'Tactic Recode'!$A$1:$B$547,2,FALSE))</f>
        <v/>
      </c>
      <c r="KE83" t="str">
        <f>IF(ISERROR(MATCH(KE$1,'CSC Mitre'!CD$1:CD$220,0)),"",VLOOKUP(KE$1,'Tactic Recode'!$A$1:$B$547,2,FALSE))</f>
        <v/>
      </c>
      <c r="KF83" t="str">
        <f>IF(ISERROR(MATCH(KF$1,'CSC Mitre'!CD$1:CD$220,0)),"",VLOOKUP(KF$1,'Tactic Recode'!$A$1:$B$547,2,FALSE))</f>
        <v/>
      </c>
      <c r="KG83" t="str">
        <f>IF(ISERROR(MATCH(KG$1,'CSC Mitre'!CD$1:CD$220,0)),"",VLOOKUP(KG$1,'Tactic Recode'!$A$1:$B$547,2,FALSE))</f>
        <v/>
      </c>
      <c r="KH83" t="str">
        <f>IF(ISERROR(MATCH(KH$1,'CSC Mitre'!CD$1:CD$220,0)),"",VLOOKUP(KH$1,'Tactic Recode'!$A$1:$B$547,2,FALSE))</f>
        <v/>
      </c>
      <c r="KI83" t="str">
        <f>IF(ISERROR(MATCH(KI$1,'CSC Mitre'!CD$1:CD$220,0)),"",VLOOKUP(KI$1,'Tactic Recode'!$A$1:$B$547,2,FALSE))</f>
        <v/>
      </c>
      <c r="KJ83" t="str">
        <f>IF(ISERROR(MATCH(KJ$1,'CSC Mitre'!CD$1:CD$220,0)),"",VLOOKUP(KJ$1,'Tactic Recode'!$A$1:$B$547,2,FALSE))</f>
        <v/>
      </c>
      <c r="KK83" t="str">
        <f>IF(ISERROR(MATCH(KK$1,'CSC Mitre'!CD$1:CD$220,0)),"",VLOOKUP(KK$1,'Tactic Recode'!$A$1:$B$547,2,FALSE))</f>
        <v/>
      </c>
      <c r="KL83" t="str">
        <f>IF(ISERROR(MATCH(KL$1,'CSC Mitre'!CD$1:CD$220,0)),"",VLOOKUP(KL$1,'Tactic Recode'!$A$1:$B$547,2,FALSE))</f>
        <v/>
      </c>
      <c r="KM83" t="str">
        <f>IF(ISERROR(MATCH(KM$1,'CSC Mitre'!CD$1:CD$220,0)),"",VLOOKUP(KM$1,'Tactic Recode'!$A$1:$B$547,2,FALSE))</f>
        <v/>
      </c>
      <c r="KN83" t="str">
        <f>IF(ISERROR(MATCH(KN$1,'CSC Mitre'!CD$1:CD$220,0)),"",VLOOKUP(KN$1,'Tactic Recode'!$A$1:$B$547,2,FALSE))</f>
        <v/>
      </c>
      <c r="KO83" t="str">
        <f>IF(ISERROR(MATCH(KO$1,'CSC Mitre'!CD$1:CD$220,0)),"",VLOOKUP(KO$1,'Tactic Recode'!$A$1:$B$547,2,FALSE))</f>
        <v/>
      </c>
      <c r="KP83" t="str">
        <f>IF(ISERROR(MATCH(KP$1,'CSC Mitre'!CD$1:CD$220,0)),"",VLOOKUP(KP$1,'Tactic Recode'!$A$1:$B$547,2,FALSE))</f>
        <v/>
      </c>
      <c r="KQ83" t="str">
        <f>IF(ISERROR(MATCH(KQ$1,'CSC Mitre'!CD$1:CD$220,0)),"",VLOOKUP(KQ$1,'Tactic Recode'!$A$1:$B$547,2,FALSE))</f>
        <v/>
      </c>
      <c r="KR83" t="str">
        <f>IF(ISERROR(MATCH(KR$1,'CSC Mitre'!CD$1:CD$220,0)),"",VLOOKUP(KR$1,'Tactic Recode'!$A$1:$B$547,2,FALSE))</f>
        <v/>
      </c>
      <c r="KS83" t="str">
        <f>IF(ISERROR(MATCH(KS$1,'CSC Mitre'!CD$1:CD$220,0)),"",VLOOKUP(KS$1,'Tactic Recode'!$A$1:$B$547,2,FALSE))</f>
        <v/>
      </c>
      <c r="KT83" t="str">
        <f>IF(ISERROR(MATCH(KT$1,'CSC Mitre'!CD$1:CD$220,0)),"",VLOOKUP(KT$1,'Tactic Recode'!$A$1:$B$547,2,FALSE))</f>
        <v/>
      </c>
      <c r="KU83" t="str">
        <f>IF(ISERROR(MATCH(KU$1,'CSC Mitre'!CD$1:CD$220,0)),"",VLOOKUP(KU$1,'Tactic Recode'!$A$1:$B$547,2,FALSE))</f>
        <v/>
      </c>
      <c r="KV83" t="str">
        <f>IF(ISERROR(MATCH(KV$1,'CSC Mitre'!CD$1:CD$220,0)),"",VLOOKUP(KV$1,'Tactic Recode'!$A$1:$B$547,2,FALSE))</f>
        <v/>
      </c>
      <c r="KW83" t="str">
        <f>IF(ISERROR(MATCH(KW$1,'CSC Mitre'!CD$1:CD$220,0)),"",VLOOKUP(KW$1,'Tactic Recode'!$A$1:$B$547,2,FALSE))</f>
        <v/>
      </c>
      <c r="KX83" t="str">
        <f>IF(ISERROR(MATCH(KX$1,'CSC Mitre'!CD$1:CD$220,0)),"",VLOOKUP(KX$1,'Tactic Recode'!$A$1:$B$547,2,FALSE))</f>
        <v/>
      </c>
      <c r="KY83" t="str">
        <f>IF(ISERROR(MATCH(KY$1,'CSC Mitre'!CD$1:CD$220,0)),"",VLOOKUP(KY$1,'Tactic Recode'!$A$1:$B$547,2,FALSE))</f>
        <v/>
      </c>
      <c r="KZ83" t="str">
        <f>IF(ISERROR(MATCH(KZ$1,'CSC Mitre'!CD$1:CD$220,0)),"",VLOOKUP(KZ$1,'Tactic Recode'!$A$1:$B$547,2,FALSE))</f>
        <v/>
      </c>
      <c r="LA83" t="str">
        <f>IF(ISERROR(MATCH(LA$1,'CSC Mitre'!CD$1:CD$220,0)),"",VLOOKUP(LA$1,'Tactic Recode'!$A$1:$B$547,2,FALSE))</f>
        <v/>
      </c>
      <c r="LB83" t="str">
        <f>IF(ISERROR(MATCH(LB$1,'CSC Mitre'!CD$1:CD$220,0)),"",VLOOKUP(LB$1,'Tactic Recode'!$A$1:$B$547,2,FALSE))</f>
        <v/>
      </c>
      <c r="LC83" t="str">
        <f>IF(ISERROR(MATCH(LC$1,'CSC Mitre'!CD$1:CD$220,0)),"",VLOOKUP(LC$1,'Tactic Recode'!$A$1:$B$547,2,FALSE))</f>
        <v/>
      </c>
      <c r="LD83" t="str">
        <f>IF(ISERROR(MATCH(LD$1,'CSC Mitre'!CD$1:CD$220,0)),"",VLOOKUP(LD$1,'Tactic Recode'!$A$1:$B$547,2,FALSE))</f>
        <v/>
      </c>
      <c r="LE83" t="str">
        <f>IF(ISERROR(MATCH(LE$1,'CSC Mitre'!CD$1:CD$220,0)),"",VLOOKUP(LE$1,'Tactic Recode'!$A$1:$B$547,2,FALSE))</f>
        <v/>
      </c>
      <c r="LF83" t="str">
        <f>IF(ISERROR(MATCH(LF$1,'CSC Mitre'!CD$1:CD$220,0)),"",VLOOKUP(LF$1,'Tactic Recode'!$A$1:$B$547,2,FALSE))</f>
        <v/>
      </c>
      <c r="LG83" t="str">
        <f>IF(ISERROR(MATCH(LG$1,'CSC Mitre'!CD$1:CD$220,0)),"",VLOOKUP(LG$1,'Tactic Recode'!$A$1:$B$547,2,FALSE))</f>
        <v/>
      </c>
      <c r="LH83" t="str">
        <f>IF(ISERROR(MATCH(LH$1,'CSC Mitre'!CD$1:CD$220,0)),"",VLOOKUP(LH$1,'Tactic Recode'!$A$1:$B$547,2,FALSE))</f>
        <v/>
      </c>
      <c r="LI83" t="str">
        <f>IF(ISERROR(MATCH(LI$1,'CSC Mitre'!CD$1:CD$220,0)),"",VLOOKUP(LI$1,'Tactic Recode'!$A$1:$B$547,2,FALSE))</f>
        <v/>
      </c>
      <c r="LJ83" t="str">
        <f>IF(ISERROR(MATCH(LJ$1,'CSC Mitre'!CD$1:CD$220,0)),"",VLOOKUP(LJ$1,'Tactic Recode'!$A$1:$B$547,2,FALSE))</f>
        <v/>
      </c>
      <c r="LK83" t="str">
        <f>IF(ISERROR(MATCH(LK$1,'CSC Mitre'!CD$1:CD$220,0)),"",VLOOKUP(LK$1,'Tactic Recode'!$A$1:$B$547,2,FALSE))</f>
        <v/>
      </c>
      <c r="LL83" t="str">
        <f>IF(ISERROR(MATCH(LL$1,'CSC Mitre'!CD$1:CD$220,0)),"",VLOOKUP(LL$1,'Tactic Recode'!$A$1:$B$547,2,FALSE))</f>
        <v/>
      </c>
      <c r="LM83" t="str">
        <f>IF(ISERROR(MATCH(LM$1,'CSC Mitre'!CD$1:CD$220,0)),"",VLOOKUP(LM$1,'Tactic Recode'!$A$1:$B$547,2,FALSE))</f>
        <v/>
      </c>
      <c r="LN83" t="str">
        <f>IF(ISERROR(MATCH(LN$1,'CSC Mitre'!CD$1:CD$220,0)),"",VLOOKUP(LN$1,'Tactic Recode'!$A$1:$B$547,2,FALSE))</f>
        <v/>
      </c>
      <c r="LO83" t="str">
        <f>IF(ISERROR(MATCH(LO$1,'CSC Mitre'!CD$1:CD$220,0)),"",VLOOKUP(LO$1,'Tactic Recode'!$A$1:$B$547,2,FALSE))</f>
        <v/>
      </c>
      <c r="LP83" t="str">
        <f>IF(ISERROR(MATCH(LP$1,'CSC Mitre'!CD$1:CD$220,0)),"",VLOOKUP(LP$1,'Tactic Recode'!$A$1:$B$547,2,FALSE))</f>
        <v/>
      </c>
      <c r="LQ83" t="str">
        <f>IF(ISERROR(MATCH(LQ$1,'CSC Mitre'!CD$1:CD$220,0)),"",VLOOKUP(LQ$1,'Tactic Recode'!$A$1:$B$547,2,FALSE))</f>
        <v/>
      </c>
      <c r="LR83" t="str">
        <f>IF(ISERROR(MATCH(LR$1,'CSC Mitre'!CD$1:CD$220,0)),"",VLOOKUP(LR$1,'Tactic Recode'!$A$1:$B$547,2,FALSE))</f>
        <v/>
      </c>
      <c r="LS83" t="str">
        <f>IF(ISERROR(MATCH(LS$1,'CSC Mitre'!CD$1:CD$220,0)),"",VLOOKUP(LS$1,'Tactic Recode'!$A$1:$B$547,2,FALSE))</f>
        <v/>
      </c>
      <c r="LT83" t="str">
        <f>IF(ISERROR(MATCH(LT$1,'CSC Mitre'!CD$1:CD$220,0)),"",VLOOKUP(LT$1,'Tactic Recode'!$A$1:$B$547,2,FALSE))</f>
        <v/>
      </c>
      <c r="LU83" t="str">
        <f>IF(ISERROR(MATCH(LU$1,'CSC Mitre'!CD$1:CD$220,0)),"",VLOOKUP(LU$1,'Tactic Recode'!$A$1:$B$547,2,FALSE))</f>
        <v/>
      </c>
      <c r="LV83" t="str">
        <f>IF(ISERROR(MATCH(LV$1,'CSC Mitre'!CD$1:CD$220,0)),"",VLOOKUP(LV$1,'Tactic Recode'!$A$1:$B$547,2,FALSE))</f>
        <v/>
      </c>
      <c r="LW83" t="str">
        <f>IF(ISERROR(MATCH(LW$1,'CSC Mitre'!CD$1:CD$220,0)),"",VLOOKUP(LW$1,'Tactic Recode'!$A$1:$B$547,2,FALSE))</f>
        <v/>
      </c>
      <c r="LX83" t="str">
        <f>IF(ISERROR(MATCH(LX$1,'CSC Mitre'!CD$1:CD$220,0)),"",VLOOKUP(LX$1,'Tactic Recode'!$A$1:$B$547,2,FALSE))</f>
        <v/>
      </c>
      <c r="LY83" t="str">
        <f>IF(ISERROR(MATCH(LY$1,'CSC Mitre'!CD$1:CD$220,0)),"",VLOOKUP(LY$1,'Tactic Recode'!$A$1:$B$547,2,FALSE))</f>
        <v/>
      </c>
      <c r="LZ83" t="str">
        <f>IF(ISERROR(MATCH(LZ$1,'CSC Mitre'!CD$1:CD$220,0)),"",VLOOKUP(LZ$1,'Tactic Recode'!$A$1:$B$547,2,FALSE))</f>
        <v/>
      </c>
      <c r="MA83" t="str">
        <f>IF(ISERROR(MATCH(MA$1,'CSC Mitre'!CD$1:CD$220,0)),"",VLOOKUP(MA$1,'Tactic Recode'!$A$1:$B$547,2,FALSE))</f>
        <v/>
      </c>
      <c r="MB83" t="str">
        <f>IF(ISERROR(MATCH(MB$1,'CSC Mitre'!CD$1:CD$220,0)),"",VLOOKUP(MB$1,'Tactic Recode'!$A$1:$B$547,2,FALSE))</f>
        <v/>
      </c>
      <c r="MC83" t="str">
        <f>IF(ISERROR(MATCH(MC$1,'CSC Mitre'!CD$1:CD$220,0)),"",VLOOKUP(MC$1,'Tactic Recode'!$A$1:$B$547,2,FALSE))</f>
        <v/>
      </c>
      <c r="MD83" t="str">
        <f>IF(ISERROR(MATCH(MD$1,'CSC Mitre'!CD$1:CD$220,0)),"",VLOOKUP(MD$1,'Tactic Recode'!$A$1:$B$547,2,FALSE))</f>
        <v/>
      </c>
      <c r="ME83" t="str">
        <f>IF(ISERROR(MATCH(ME$1,'CSC Mitre'!CD$1:CD$220,0)),"",VLOOKUP(ME$1,'Tactic Recode'!$A$1:$B$547,2,FALSE))</f>
        <v/>
      </c>
      <c r="MF83" t="str">
        <f>IF(ISERROR(MATCH(MF$1,'CSC Mitre'!CD$1:CD$220,0)),"",VLOOKUP(MF$1,'Tactic Recode'!$A$1:$B$547,2,FALSE))</f>
        <v/>
      </c>
      <c r="MG83" t="str">
        <f>IF(ISERROR(MATCH(MG$1,'CSC Mitre'!CD$1:CD$220,0)),"",VLOOKUP(MG$1,'Tactic Recode'!$A$1:$B$547,2,FALSE))</f>
        <v/>
      </c>
      <c r="MH83" t="str">
        <f>IF(ISERROR(MATCH(MH$1,'CSC Mitre'!CD$1:CD$220,0)),"",VLOOKUP(MH$1,'Tactic Recode'!$A$1:$B$547,2,FALSE))</f>
        <v/>
      </c>
      <c r="MI83" t="str">
        <f>IF(ISERROR(MATCH(MI$1,'CSC Mitre'!CD$1:CD$220,0)),"",VLOOKUP(MI$1,'Tactic Recode'!$A$1:$B$547,2,FALSE))</f>
        <v/>
      </c>
      <c r="MJ83" t="str">
        <f>IF(ISERROR(MATCH(MJ$1,'CSC Mitre'!CD$1:CD$220,0)),"",VLOOKUP(MJ$1,'Tactic Recode'!$A$1:$B$547,2,FALSE))</f>
        <v/>
      </c>
      <c r="MK83" t="str">
        <f>IF(ISERROR(MATCH(MK$1,'CSC Mitre'!CD$1:CD$220,0)),"",VLOOKUP(MK$1,'Tactic Recode'!$A$1:$B$547,2,FALSE))</f>
        <v/>
      </c>
      <c r="ML83" t="str">
        <f>IF(ISERROR(MATCH(ML$1,'CSC Mitre'!CD$1:CD$220,0)),"",VLOOKUP(ML$1,'Tactic Recode'!$A$1:$B$547,2,FALSE))</f>
        <v/>
      </c>
      <c r="MM83" t="str">
        <f>IF(ISERROR(MATCH(MM$1,'CSC Mitre'!CD$1:CD$220,0)),"",VLOOKUP(MM$1,'Tactic Recode'!$A$1:$B$547,2,FALSE))</f>
        <v/>
      </c>
      <c r="MN83" t="str">
        <f>IF(ISERROR(MATCH(MN$1,'CSC Mitre'!CD$1:CD$220,0)),"",VLOOKUP(MN$1,'Tactic Recode'!$A$1:$B$547,2,FALSE))</f>
        <v/>
      </c>
      <c r="MO83" t="str">
        <f>IF(ISERROR(MATCH(MO$1,'CSC Mitre'!CD$1:CD$220,0)),"",VLOOKUP(MO$1,'Tactic Recode'!$A$1:$B$547,2,FALSE))</f>
        <v/>
      </c>
      <c r="MP83" t="str">
        <f>IF(ISERROR(MATCH(MP$1,'CSC Mitre'!CD$1:CD$220,0)),"",VLOOKUP(MP$1,'Tactic Recode'!$A$1:$B$547,2,FALSE))</f>
        <v/>
      </c>
      <c r="MQ83" t="str">
        <f>IF(ISERROR(MATCH(MQ$1,'CSC Mitre'!CD$1:CD$220,0)),"",VLOOKUP(MQ$1,'Tactic Recode'!$A$1:$B$547,2,FALSE))</f>
        <v/>
      </c>
      <c r="MR83" t="str">
        <f>IF(ISERROR(MATCH(MR$1,'CSC Mitre'!CD$1:CD$220,0)),"",VLOOKUP(MR$1,'Tactic Recode'!$A$1:$B$547,2,FALSE))</f>
        <v/>
      </c>
      <c r="MS83" t="str">
        <f>IF(ISERROR(MATCH(MS$1,'CSC Mitre'!CD$1:CD$220,0)),"",VLOOKUP(MS$1,'Tactic Recode'!$A$1:$B$547,2,FALSE))</f>
        <v/>
      </c>
      <c r="MT83" t="str">
        <f>IF(ISERROR(MATCH(MT$1,'CSC Mitre'!CD$1:CD$220,0)),"",VLOOKUP(MT$1,'Tactic Recode'!$A$1:$B$547,2,FALSE))</f>
        <v/>
      </c>
      <c r="MU83" t="str">
        <f>IF(ISERROR(MATCH(MU$1,'CSC Mitre'!CD$1:CD$220,0)),"",VLOOKUP(MU$1,'Tactic Recode'!$A$1:$B$547,2,FALSE))</f>
        <v/>
      </c>
      <c r="MV83" t="str">
        <f>IF(ISERROR(MATCH(MV$1,'CSC Mitre'!CD$1:CD$220,0)),"",VLOOKUP(MV$1,'Tactic Recode'!$A$1:$B$547,2,FALSE))</f>
        <v/>
      </c>
      <c r="MW83" t="str">
        <f>IF(ISERROR(MATCH(MW$1,'CSC Mitre'!CD$1:CD$220,0)),"",VLOOKUP(MW$1,'Tactic Recode'!$A$1:$B$547,2,FALSE))</f>
        <v/>
      </c>
      <c r="MX83" t="str">
        <f>IF(ISERROR(MATCH(MX$1,'CSC Mitre'!CD$1:CD$220,0)),"",VLOOKUP(MX$1,'Tactic Recode'!$A$1:$B$547,2,FALSE))</f>
        <v/>
      </c>
      <c r="MY83" t="str">
        <f>IF(ISERROR(MATCH(MY$1,'CSC Mitre'!CD$1:CD$220,0)),"",VLOOKUP(MY$1,'Tactic Recode'!$A$1:$B$547,2,FALSE))</f>
        <v/>
      </c>
      <c r="MZ83" t="str">
        <f>IF(ISERROR(MATCH(MZ$1,'CSC Mitre'!CD$1:CD$220,0)),"",VLOOKUP(MZ$1,'Tactic Recode'!$A$1:$B$547,2,FALSE))</f>
        <v/>
      </c>
      <c r="NA83" t="str">
        <f>IF(ISERROR(MATCH(NA$1,'CSC Mitre'!CD$1:CD$220,0)),"",VLOOKUP(NA$1,'Tactic Recode'!$A$1:$B$547,2,FALSE))</f>
        <v/>
      </c>
      <c r="NB83" t="str">
        <f>IF(ISERROR(MATCH(NB$1,'CSC Mitre'!CD$1:CD$220,0)),"",VLOOKUP(NB$1,'Tactic Recode'!$A$1:$B$547,2,FALSE))</f>
        <v/>
      </c>
      <c r="NC83" t="str">
        <f>IF(ISERROR(MATCH(NC$1,'CSC Mitre'!CD$1:CD$220,0)),"",VLOOKUP(NC$1,'Tactic Recode'!$A$1:$B$547,2,FALSE))</f>
        <v/>
      </c>
      <c r="ND83" t="str">
        <f>IF(ISERROR(MATCH(ND$1,'CSC Mitre'!CD$1:CD$220,0)),"",VLOOKUP(ND$1,'Tactic Recode'!$A$1:$B$547,2,FALSE))</f>
        <v/>
      </c>
      <c r="NE83" t="str">
        <f>IF(ISERROR(MATCH(NE$1,'CSC Mitre'!CD$1:CD$220,0)),"",VLOOKUP(NE$1,'Tactic Recode'!$A$1:$B$547,2,FALSE))</f>
        <v/>
      </c>
      <c r="NF83" t="str">
        <f>IF(ISERROR(MATCH(NF$1,'CSC Mitre'!CD$1:CD$220,0)),"",VLOOKUP(NF$1,'Tactic Recode'!$A$1:$B$547,2,FALSE))</f>
        <v/>
      </c>
      <c r="NG83" t="str">
        <f>IF(ISERROR(MATCH(NG$1,'CSC Mitre'!CD$1:CD$220,0)),"",VLOOKUP(NG$1,'Tactic Recode'!$A$1:$B$547,2,FALSE))</f>
        <v/>
      </c>
      <c r="NH83" t="str">
        <f>IF(ISERROR(MATCH(NH$1,'CSC Mitre'!CD$1:CD$220,0)),"",VLOOKUP(NH$1,'Tactic Recode'!$A$1:$B$547,2,FALSE))</f>
        <v/>
      </c>
      <c r="NI83" t="str">
        <f>IF(ISERROR(MATCH(NI$1,'CSC Mitre'!CD$1:CD$220,0)),"",VLOOKUP(NI$1,'Tactic Recode'!$A$1:$B$547,2,FALSE))</f>
        <v/>
      </c>
      <c r="NJ83" t="str">
        <f>IF(ISERROR(MATCH(NJ$1,'CSC Mitre'!CD$1:CD$220,0)),"",VLOOKUP(NJ$1,'Tactic Recode'!$A$1:$B$547,2,FALSE))</f>
        <v/>
      </c>
      <c r="NK83" t="str">
        <f>IF(ISERROR(MATCH(NK$1,'CSC Mitre'!CD$1:CD$220,0)),"",VLOOKUP(NK$1,'Tactic Recode'!$A$1:$B$547,2,FALSE))</f>
        <v/>
      </c>
      <c r="NL83" t="str">
        <f>IF(ISERROR(MATCH(NL$1,'CSC Mitre'!CD$1:CD$220,0)),"",VLOOKUP(NL$1,'Tactic Recode'!$A$1:$B$547,2,FALSE))</f>
        <v/>
      </c>
      <c r="NM83" t="str">
        <f>IF(ISERROR(MATCH(NM$1,'CSC Mitre'!CD$1:CD$220,0)),"",VLOOKUP(NM$1,'Tactic Recode'!$A$1:$B$547,2,FALSE))</f>
        <v/>
      </c>
      <c r="NN83" t="str">
        <f>IF(ISERROR(MATCH(NN$1,'CSC Mitre'!CD$1:CD$220,0)),"",VLOOKUP(NN$1,'Tactic Recode'!$A$1:$B$547,2,FALSE))</f>
        <v/>
      </c>
      <c r="NO83" t="str">
        <f>IF(ISERROR(MATCH(NO$1,'CSC Mitre'!CD$1:CD$220,0)),"",VLOOKUP(NO$1,'Tactic Recode'!$A$1:$B$547,2,FALSE))</f>
        <v/>
      </c>
      <c r="NP83" t="str">
        <f>IF(ISERROR(MATCH(NP$1,'CSC Mitre'!CD$1:CD$220,0)),"",VLOOKUP(NP$1,'Tactic Recode'!$A$1:$B$547,2,FALSE))</f>
        <v/>
      </c>
      <c r="NQ83" t="str">
        <f>IF(ISERROR(MATCH(NQ$1,'CSC Mitre'!CD$1:CD$220,0)),"",VLOOKUP(NQ$1,'Tactic Recode'!$A$1:$B$547,2,FALSE))</f>
        <v/>
      </c>
      <c r="NR83" t="str">
        <f>IF(ISERROR(MATCH(NR$1,'CSC Mitre'!CD$1:CD$220,0)),"",VLOOKUP(NR$1,'Tactic Recode'!$A$1:$B$547,2,FALSE))</f>
        <v/>
      </c>
      <c r="NS83" t="str">
        <f>IF(ISERROR(MATCH(NS$1,'CSC Mitre'!CD$1:CD$220,0)),"",VLOOKUP(NS$1,'Tactic Recode'!$A$1:$B$547,2,FALSE))</f>
        <v/>
      </c>
      <c r="NT83" t="str">
        <f>IF(ISERROR(MATCH(NT$1,'CSC Mitre'!CD$1:CD$220,0)),"",VLOOKUP(NT$1,'Tactic Recode'!$A$1:$B$547,2,FALSE))</f>
        <v/>
      </c>
      <c r="NU83" t="str">
        <f>IF(ISERROR(MATCH(NU$1,'CSC Mitre'!CD$1:CD$220,0)),"",VLOOKUP(NU$1,'Tactic Recode'!$A$1:$B$547,2,FALSE))</f>
        <v/>
      </c>
      <c r="NV83" t="str">
        <f>IF(ISERROR(MATCH(NV$1,'CSC Mitre'!CD$1:CD$220,0)),"",VLOOKUP(NV$1,'Tactic Recode'!$A$1:$B$547,2,FALSE))</f>
        <v/>
      </c>
      <c r="NW83" t="str">
        <f>IF(ISERROR(MATCH(NW$1,'CSC Mitre'!CD$1:CD$220,0)),"",VLOOKUP(NW$1,'Tactic Recode'!$A$1:$B$547,2,FALSE))</f>
        <v/>
      </c>
      <c r="NX83" t="str">
        <f>IF(ISERROR(MATCH(NX$1,'CSC Mitre'!CD$1:CD$220,0)),"",VLOOKUP(NX$1,'Tactic Recode'!$A$1:$B$547,2,FALSE))</f>
        <v/>
      </c>
      <c r="NY83" t="str">
        <f>IF(ISERROR(MATCH(NY$1,'CSC Mitre'!CD$1:CD$220,0)),"",VLOOKUP(NY$1,'Tactic Recode'!$A$1:$B$547,2,FALSE))</f>
        <v/>
      </c>
      <c r="NZ83" t="str">
        <f>IF(ISERROR(MATCH(NZ$1,'CSC Mitre'!CD$1:CD$220,0)),"",VLOOKUP(NZ$1,'Tactic Recode'!$A$1:$B$547,2,FALSE))</f>
        <v/>
      </c>
      <c r="OA83" t="str">
        <f>IF(ISERROR(MATCH(OA$1,'CSC Mitre'!CD$1:CD$220,0)),"",VLOOKUP(OA$1,'Tactic Recode'!$A$1:$B$547,2,FALSE))</f>
        <v/>
      </c>
      <c r="OB83" t="str">
        <f>IF(ISERROR(MATCH(OB$1,'CSC Mitre'!CD$1:CD$220,0)),"",VLOOKUP(OB$1,'Tactic Recode'!$A$1:$B$547,2,FALSE))</f>
        <v/>
      </c>
      <c r="OC83" t="str">
        <f>IF(ISERROR(MATCH(OC$1,'CSC Mitre'!CD$1:CD$220,0)),"",VLOOKUP(OC$1,'Tactic Recode'!$A$1:$B$547,2,FALSE))</f>
        <v/>
      </c>
      <c r="OD83" t="str">
        <f>IF(ISERROR(MATCH(OD$1,'CSC Mitre'!CD$1:CD$220,0)),"",VLOOKUP(OD$1,'Tactic Recode'!$A$1:$B$547,2,FALSE))</f>
        <v/>
      </c>
      <c r="OE83" t="str">
        <f>IF(ISERROR(MATCH(OE$1,'CSC Mitre'!CD$1:CD$220,0)),"",VLOOKUP(OE$1,'Tactic Recode'!$A$1:$B$547,2,FALSE))</f>
        <v/>
      </c>
      <c r="OF83" t="str">
        <f>IF(ISERROR(MATCH(OF$1,'CSC Mitre'!CD$1:CD$220,0)),"",VLOOKUP(OF$1,'Tactic Recode'!$A$1:$B$547,2,FALSE))</f>
        <v/>
      </c>
      <c r="OG83" t="str">
        <f>IF(ISERROR(MATCH(OG$1,'CSC Mitre'!CD$1:CD$220,0)),"",VLOOKUP(OG$1,'Tactic Recode'!$A$1:$B$547,2,FALSE))</f>
        <v/>
      </c>
      <c r="OH83" t="str">
        <f>IF(ISERROR(MATCH(OH$1,'CSC Mitre'!CD$1:CD$220,0)),"",VLOOKUP(OH$1,'Tactic Recode'!$A$1:$B$547,2,FALSE))</f>
        <v/>
      </c>
      <c r="OI83" t="str">
        <f>IF(ISERROR(MATCH(OI$1,'CSC Mitre'!CD$1:CD$220,0)),"",VLOOKUP(OI$1,'Tactic Recode'!$A$1:$B$547,2,FALSE))</f>
        <v/>
      </c>
      <c r="OJ83" t="str">
        <f>IF(ISERROR(MATCH(OJ$1,'CSC Mitre'!CD$1:CD$220,0)),"",VLOOKUP(OJ$1,'Tactic Recode'!$A$1:$B$547,2,FALSE))</f>
        <v/>
      </c>
      <c r="OK83" t="str">
        <f>IF(ISERROR(MATCH(OK$1,'CSC Mitre'!CD$1:CD$220,0)),"",VLOOKUP(OK$1,'Tactic Recode'!$A$1:$B$547,2,FALSE))</f>
        <v/>
      </c>
      <c r="OL83" t="str">
        <f>IF(ISERROR(MATCH(OL$1,'CSC Mitre'!CD$1:CD$220,0)),"",VLOOKUP(OL$1,'Tactic Recode'!$A$1:$B$547,2,FALSE))</f>
        <v/>
      </c>
      <c r="OM83" t="str">
        <f>IF(ISERROR(MATCH(OM$1,'CSC Mitre'!CD$1:CD$220,0)),"",VLOOKUP(OM$1,'Tactic Recode'!$A$1:$B$547,2,FALSE))</f>
        <v/>
      </c>
      <c r="ON83" t="str">
        <f>IF(ISERROR(MATCH(ON$1,'CSC Mitre'!CD$1:CD$220,0)),"",VLOOKUP(ON$1,'Tactic Recode'!$A$1:$B$547,2,FALSE))</f>
        <v/>
      </c>
      <c r="OO83" t="str">
        <f>IF(ISERROR(MATCH(OO$1,'CSC Mitre'!CD$1:CD$220,0)),"",VLOOKUP(OO$1,'Tactic Recode'!$A$1:$B$547,2,FALSE))</f>
        <v/>
      </c>
      <c r="OP83" t="str">
        <f>IF(ISERROR(MATCH(OP$1,'CSC Mitre'!CD$1:CD$220,0)),"",VLOOKUP(OP$1,'Tactic Recode'!$A$1:$B$547,2,FALSE))</f>
        <v/>
      </c>
      <c r="OQ83" t="str">
        <f>IF(ISERROR(MATCH(OQ$1,'CSC Mitre'!CD$1:CD$220,0)),"",VLOOKUP(OQ$1,'Tactic Recode'!$A$1:$B$547,2,FALSE))</f>
        <v/>
      </c>
      <c r="OR83" t="str">
        <f>IF(ISERROR(MATCH(OR$1,'CSC Mitre'!CD$1:CD$220,0)),"",VLOOKUP(OR$1,'Tactic Recode'!$A$1:$B$547,2,FALSE))</f>
        <v/>
      </c>
      <c r="OS83" t="str">
        <f>IF(ISERROR(MATCH(OS$1,'CSC Mitre'!CD$1:CD$220,0)),"",VLOOKUP(OS$1,'Tactic Recode'!$A$1:$B$547,2,FALSE))</f>
        <v/>
      </c>
      <c r="OT83" t="str">
        <f>IF(ISERROR(MATCH(OT$1,'CSC Mitre'!CD$1:CD$220,0)),"",VLOOKUP(OT$1,'Tactic Recode'!$A$1:$B$547,2,FALSE))</f>
        <v/>
      </c>
      <c r="OU83" t="str">
        <f>IF(ISERROR(MATCH(OU$1,'CSC Mitre'!CD$1:CD$220,0)),"",VLOOKUP(OU$1,'Tactic Recode'!$A$1:$B$547,2,FALSE))</f>
        <v/>
      </c>
      <c r="OV83" t="str">
        <f>IF(ISERROR(MATCH(OV$1,'CSC Mitre'!CD$1:CD$220,0)),"",VLOOKUP(OV$1,'Tactic Recode'!$A$1:$B$547,2,FALSE))</f>
        <v/>
      </c>
      <c r="OW83" t="str">
        <f>IF(ISERROR(MATCH(OW$1,'CSC Mitre'!CD$1:CD$220,0)),"",VLOOKUP(OW$1,'Tactic Recode'!$A$1:$B$547,2,FALSE))</f>
        <v/>
      </c>
      <c r="OX83" t="str">
        <f>IF(ISERROR(MATCH(OX$1,'CSC Mitre'!CD$1:CD$220,0)),"",VLOOKUP(OX$1,'Tactic Recode'!$A$1:$B$547,2,FALSE))</f>
        <v/>
      </c>
      <c r="OY83" t="str">
        <f>IF(ISERROR(MATCH(OY$1,'CSC Mitre'!CD$1:CD$220,0)),"",VLOOKUP(OY$1,'Tactic Recode'!$A$1:$B$547,2,FALSE))</f>
        <v/>
      </c>
      <c r="OZ83" t="str">
        <f>IF(ISERROR(MATCH(OZ$1,'CSC Mitre'!CD$1:CD$220,0)),"",VLOOKUP(OZ$1,'Tactic Recode'!$A$1:$B$547,2,FALSE))</f>
        <v/>
      </c>
      <c r="PA83" t="str">
        <f>IF(ISERROR(MATCH(PA$1,'CSC Mitre'!CD$1:CD$220,0)),"",VLOOKUP(PA$1,'Tactic Recode'!$A$1:$B$547,2,FALSE))</f>
        <v/>
      </c>
      <c r="PB83" t="str">
        <f>IF(ISERROR(MATCH(PB$1,'CSC Mitre'!CD$1:CD$220,0)),"",VLOOKUP(PB$1,'Tactic Recode'!$A$1:$B$547,2,FALSE))</f>
        <v/>
      </c>
      <c r="PC83" t="str">
        <f>IF(ISERROR(MATCH(PC$1,'CSC Mitre'!CD$1:CD$220,0)),"",VLOOKUP(PC$1,'Tactic Recode'!$A$1:$B$547,2,FALSE))</f>
        <v/>
      </c>
      <c r="PD83" t="str">
        <f>IF(ISERROR(MATCH(PD$1,'CSC Mitre'!CD$1:CD$220,0)),"",VLOOKUP(PD$1,'Tactic Recode'!$A$1:$B$547,2,FALSE))</f>
        <v/>
      </c>
      <c r="PE83" t="str">
        <f>IF(ISERROR(MATCH(PE$1,'CSC Mitre'!CD$1:CD$220,0)),"",VLOOKUP(PE$1,'Tactic Recode'!$A$1:$B$547,2,FALSE))</f>
        <v/>
      </c>
      <c r="PF83" t="str">
        <f>IF(ISERROR(MATCH(PF$1,'CSC Mitre'!CD$1:CD$220,0)),"",VLOOKUP(PF$1,'Tactic Recode'!$A$1:$B$547,2,FALSE))</f>
        <v/>
      </c>
      <c r="PG83" t="str">
        <f>IF(ISERROR(MATCH(PG$1,'CSC Mitre'!CD$1:CD$220,0)),"",VLOOKUP(PG$1,'Tactic Recode'!$A$1:$B$547,2,FALSE))</f>
        <v/>
      </c>
      <c r="PH83" t="str">
        <f>IF(ISERROR(MATCH(PH$1,'CSC Mitre'!CD$1:CD$220,0)),"",VLOOKUP(PH$1,'Tactic Recode'!$A$1:$B$547,2,FALSE))</f>
        <v/>
      </c>
      <c r="PI83" t="str">
        <f>IF(ISERROR(MATCH(PI$1,'CSC Mitre'!CD$1:CD$220,0)),"",VLOOKUP(PI$1,'Tactic Recode'!$A$1:$B$547,2,FALSE))</f>
        <v/>
      </c>
      <c r="PJ83" t="str">
        <f>IF(ISERROR(MATCH(PJ$1,'CSC Mitre'!CD$1:CD$220,0)),"",VLOOKUP(PJ$1,'Tactic Recode'!$A$1:$B$547,2,FALSE))</f>
        <v/>
      </c>
      <c r="PK83" t="str">
        <f>IF(ISERROR(MATCH(PK$1,'CSC Mitre'!CD$1:CD$220,0)),"",VLOOKUP(PK$1,'Tactic Recode'!$A$1:$B$547,2,FALSE))</f>
        <v/>
      </c>
      <c r="PL83" t="str">
        <f>IF(ISERROR(MATCH(PL$1,'CSC Mitre'!CD$1:CD$220,0)),"",VLOOKUP(PL$1,'Tactic Recode'!$A$1:$B$547,2,FALSE))</f>
        <v/>
      </c>
      <c r="PM83" t="str">
        <f>IF(ISERROR(MATCH(PM$1,'CSC Mitre'!CD$1:CD$220,0)),"",VLOOKUP(PM$1,'Tactic Recode'!$A$1:$B$547,2,FALSE))</f>
        <v/>
      </c>
      <c r="PN83" t="str">
        <f>IF(ISERROR(MATCH(PN$1,'CSC Mitre'!CD$1:CD$220,0)),"",VLOOKUP(PN$1,'Tactic Recode'!$A$1:$B$547,2,FALSE))</f>
        <v/>
      </c>
      <c r="PO83" t="str">
        <f>IF(ISERROR(MATCH(PO$1,'CSC Mitre'!CD$1:CD$220,0)),"",VLOOKUP(PO$1,'Tactic Recode'!$A$1:$B$547,2,FALSE))</f>
        <v/>
      </c>
      <c r="PP83" t="str">
        <f>IF(ISERROR(MATCH(PP$1,'CSC Mitre'!CD$1:CD$220,0)),"",VLOOKUP(PP$1,'Tactic Recode'!$A$1:$B$547,2,FALSE))</f>
        <v/>
      </c>
      <c r="PQ83" t="str">
        <f>IF(ISERROR(MATCH(PQ$1,'CSC Mitre'!CD$1:CD$220,0)),"",VLOOKUP(PQ$1,'Tactic Recode'!$A$1:$B$547,2,FALSE))</f>
        <v/>
      </c>
      <c r="PR83" t="str">
        <f>IF(ISERROR(MATCH(PR$1,'CSC Mitre'!CD$1:CD$220,0)),"",VLOOKUP(PR$1,'Tactic Recode'!$A$1:$B$547,2,FALSE))</f>
        <v/>
      </c>
      <c r="PS83" t="str">
        <f>IF(ISERROR(MATCH(PS$1,'CSC Mitre'!CD$1:CD$220,0)),"",VLOOKUP(PS$1,'Tactic Recode'!$A$1:$B$547,2,FALSE))</f>
        <v/>
      </c>
      <c r="PT83" t="str">
        <f>IF(ISERROR(MATCH(PT$1,'CSC Mitre'!CD$1:CD$220,0)),"",VLOOKUP(PT$1,'Tactic Recode'!$A$1:$B$547,2,FALSE))</f>
        <v/>
      </c>
      <c r="PU83" t="str">
        <f>IF(ISERROR(MATCH(PU$1,'CSC Mitre'!CD$1:CD$220,0)),"",VLOOKUP(PU$1,'Tactic Recode'!$A$1:$B$547,2,FALSE))</f>
        <v/>
      </c>
      <c r="PV83" t="str">
        <f>IF(ISERROR(MATCH(PV$1,'CSC Mitre'!CD$1:CD$220,0)),"",VLOOKUP(PV$1,'Tactic Recode'!$A$1:$B$547,2,FALSE))</f>
        <v/>
      </c>
      <c r="PW83" t="str">
        <f>IF(ISERROR(MATCH(PW$1,'CSC Mitre'!CD$1:CD$220,0)),"",VLOOKUP(PW$1,'Tactic Recode'!$A$1:$B$547,2,FALSE))</f>
        <v/>
      </c>
      <c r="PX83" t="str">
        <f>IF(ISERROR(MATCH(PX$1,'CSC Mitre'!CD$1:CD$220,0)),"",VLOOKUP(PX$1,'Tactic Recode'!$A$1:$B$547,2,FALSE))</f>
        <v/>
      </c>
      <c r="PY83" t="str">
        <f>IF(ISERROR(MATCH(PY$1,'CSC Mitre'!CD$1:CD$220,0)),"",VLOOKUP(PY$1,'Tactic Recode'!$A$1:$B$547,2,FALSE))</f>
        <v/>
      </c>
      <c r="PZ83" t="str">
        <f>IF(ISERROR(MATCH(PZ$1,'CSC Mitre'!CD$1:CD$220,0)),"",VLOOKUP(PZ$1,'Tactic Recode'!$A$1:$B$547,2,FALSE))</f>
        <v/>
      </c>
      <c r="QA83" t="str">
        <f>IF(ISERROR(MATCH(QA$1,'CSC Mitre'!CD$1:CD$220,0)),"",VLOOKUP(QA$1,'Tactic Recode'!$A$1:$B$547,2,FALSE))</f>
        <v/>
      </c>
      <c r="QB83" t="str">
        <f>IF(ISERROR(MATCH(QB$1,'CSC Mitre'!CD$1:CD$220,0)),"",VLOOKUP(QB$1,'Tactic Recode'!$A$1:$B$547,2,FALSE))</f>
        <v/>
      </c>
      <c r="QC83" t="str">
        <f>IF(ISERROR(MATCH(QC$1,'CSC Mitre'!CD$1:CD$220,0)),"",VLOOKUP(QC$1,'Tactic Recode'!$A$1:$B$547,2,FALSE))</f>
        <v/>
      </c>
      <c r="QD83" t="str">
        <f>IF(ISERROR(MATCH(QD$1,'CSC Mitre'!CD$1:CD$220,0)),"",VLOOKUP(QD$1,'Tactic Recode'!$A$1:$B$547,2,FALSE))</f>
        <v/>
      </c>
      <c r="QE83" t="str">
        <f>IF(ISERROR(MATCH(QE$1,'CSC Mitre'!CD$1:CD$220,0)),"",VLOOKUP(QE$1,'Tactic Recode'!$A$1:$B$547,2,FALSE))</f>
        <v/>
      </c>
      <c r="QF83" t="str">
        <f>IF(ISERROR(MATCH(QF$1,'CSC Mitre'!CD$1:CD$220,0)),"",VLOOKUP(QF$1,'Tactic Recode'!$A$1:$B$547,2,FALSE))</f>
        <v/>
      </c>
      <c r="QG83" t="str">
        <f>IF(ISERROR(MATCH(QG$1,'CSC Mitre'!CD$1:CD$220,0)),"",VLOOKUP(QG$1,'Tactic Recode'!$A$1:$B$547,2,FALSE))</f>
        <v/>
      </c>
      <c r="QH83" t="str">
        <f>IF(ISERROR(MATCH(QH$1,'CSC Mitre'!CD$1:CD$220,0)),"",VLOOKUP(QH$1,'Tactic Recode'!$A$1:$B$547,2,FALSE))</f>
        <v/>
      </c>
      <c r="QI83" t="str">
        <f>IF(ISERROR(MATCH(QI$1,'CSC Mitre'!CD$1:CD$220,0)),"",VLOOKUP(QI$1,'Tactic Recode'!$A$1:$B$547,2,FALSE))</f>
        <v/>
      </c>
      <c r="QJ83" t="str">
        <f>IF(ISERROR(MATCH(QJ$1,'CSC Mitre'!CD$1:CD$220,0)),"",VLOOKUP(QJ$1,'Tactic Recode'!$A$1:$B$547,2,FALSE))</f>
        <v/>
      </c>
      <c r="QK83" t="str">
        <f>IF(ISERROR(MATCH(QK$1,'CSC Mitre'!CD$1:CD$220,0)),"",VLOOKUP(QK$1,'Tactic Recode'!$A$1:$B$547,2,FALSE))</f>
        <v/>
      </c>
      <c r="QL83" t="str">
        <f>IF(ISERROR(MATCH(QL$1,'CSC Mitre'!CD$1:CD$220,0)),"",VLOOKUP(QL$1,'Tactic Recode'!$A$1:$B$547,2,FALSE))</f>
        <v/>
      </c>
      <c r="QM83" t="str">
        <f>IF(ISERROR(MATCH(QM$1,'CSC Mitre'!CD$1:CD$220,0)),"",VLOOKUP(QM$1,'Tactic Recode'!$A$1:$B$547,2,FALSE))</f>
        <v/>
      </c>
      <c r="QN83" t="str">
        <f>IF(ISERROR(MATCH(QN$1,'CSC Mitre'!CD$1:CD$220,0)),"",VLOOKUP(QN$1,'Tactic Recode'!$A$1:$B$547,2,FALSE))</f>
        <v/>
      </c>
      <c r="QO83" t="str">
        <f>IF(ISERROR(MATCH(QO$1,'CSC Mitre'!CD$1:CD$220,0)),"",VLOOKUP(QO$1,'Tactic Recode'!$A$1:$B$547,2,FALSE))</f>
        <v/>
      </c>
      <c r="QP83" t="str">
        <f>IF(ISERROR(MATCH(QP$1,'CSC Mitre'!CD$1:CD$220,0)),"",VLOOKUP(QP$1,'Tactic Recode'!$A$1:$B$547,2,FALSE))</f>
        <v/>
      </c>
      <c r="QQ83" t="str">
        <f>IF(ISERROR(MATCH(QQ$1,'CSC Mitre'!CD$1:CD$220,0)),"",VLOOKUP(QQ$1,'Tactic Recode'!$A$1:$B$547,2,FALSE))</f>
        <v/>
      </c>
      <c r="QR83" t="str">
        <f>IF(ISERROR(MATCH(QR$1,'CSC Mitre'!CD$1:CD$220,0)),"",VLOOKUP(QR$1,'Tactic Recode'!$A$1:$B$547,2,FALSE))</f>
        <v/>
      </c>
      <c r="QS83" t="str">
        <f>IF(ISERROR(MATCH(QS$1,'CSC Mitre'!CD$1:CD$220,0)),"",VLOOKUP(QS$1,'Tactic Recode'!$A$1:$B$547,2,FALSE))</f>
        <v/>
      </c>
      <c r="QT83" t="str">
        <f>IF(ISERROR(MATCH(QT$1,'CSC Mitre'!CD$1:CD$220,0)),"",VLOOKUP(QT$1,'Tactic Recode'!$A$1:$B$547,2,FALSE))</f>
        <v/>
      </c>
      <c r="QU83" t="str">
        <f>IF(ISERROR(MATCH(QU$1,'CSC Mitre'!CD$1:CD$220,0)),"",VLOOKUP(QU$1,'Tactic Recode'!$A$1:$B$547,2,FALSE))</f>
        <v/>
      </c>
      <c r="QV83" t="str">
        <f>IF(ISERROR(MATCH(QV$1,'CSC Mitre'!CD$1:CD$220,0)),"",VLOOKUP(QV$1,'Tactic Recode'!$A$1:$B$547,2,FALSE))</f>
        <v/>
      </c>
      <c r="QW83" t="str">
        <f>IF(ISERROR(MATCH(QW$1,'CSC Mitre'!CD$1:CD$220,0)),"",VLOOKUP(QW$1,'Tactic Recode'!$A$1:$B$547,2,FALSE))</f>
        <v/>
      </c>
      <c r="QX83" t="str">
        <f>IF(ISERROR(MATCH(QX$1,'CSC Mitre'!CD$1:CD$220,0)),"",VLOOKUP(QX$1,'Tactic Recode'!$A$1:$B$547,2,FALSE))</f>
        <v/>
      </c>
      <c r="QY83" t="str">
        <f>IF(ISERROR(MATCH(QY$1,'CSC Mitre'!CD$1:CD$220,0)),"",VLOOKUP(QY$1,'Tactic Recode'!$A$1:$B$547,2,FALSE))</f>
        <v/>
      </c>
      <c r="QZ83" t="str">
        <f>IF(ISERROR(MATCH(QZ$1,'CSC Mitre'!CD$1:CD$220,0)),"",VLOOKUP(QZ$1,'Tactic Recode'!$A$1:$B$547,2,FALSE))</f>
        <v/>
      </c>
      <c r="RA83" t="str">
        <f>IF(ISERROR(MATCH(RA$1,'CSC Mitre'!CD$1:CD$220,0)),"",VLOOKUP(RA$1,'Tactic Recode'!$A$1:$B$547,2,FALSE))</f>
        <v/>
      </c>
      <c r="RB83" t="str">
        <f>IF(ISERROR(MATCH(RB$1,'CSC Mitre'!CD$1:CD$220,0)),"",VLOOKUP(RB$1,'Tactic Recode'!$A$1:$B$547,2,FALSE))</f>
        <v/>
      </c>
      <c r="RC83" t="str">
        <f>IF(ISERROR(MATCH(RC$1,'CSC Mitre'!CD$1:CD$220,0)),"",VLOOKUP(RC$1,'Tactic Recode'!$A$1:$B$547,2,FALSE))</f>
        <v/>
      </c>
      <c r="RD83" t="str">
        <f>IF(ISERROR(MATCH(RD$1,'CSC Mitre'!CD$1:CD$220,0)),"",VLOOKUP(RD$1,'Tactic Recode'!$A$1:$B$547,2,FALSE))</f>
        <v/>
      </c>
      <c r="RE83" t="str">
        <f>IF(ISERROR(MATCH(RE$1,'CSC Mitre'!CD$1:CD$220,0)),"",VLOOKUP(RE$1,'Tactic Recode'!$A$1:$B$547,2,FALSE))</f>
        <v/>
      </c>
      <c r="RF83" t="str">
        <f>IF(ISERROR(MATCH(RF$1,'CSC Mitre'!CD$1:CD$220,0)),"",VLOOKUP(RF$1,'Tactic Recode'!$A$1:$B$547,2,FALSE))</f>
        <v/>
      </c>
      <c r="RG83" t="str">
        <f>IF(ISERROR(MATCH(RG$1,'CSC Mitre'!CD$1:CD$220,0)),"",VLOOKUP(RG$1,'Tactic Recode'!$A$1:$B$547,2,FALSE))</f>
        <v/>
      </c>
      <c r="RH83" t="str">
        <f>IF(ISERROR(MATCH(RH$1,'CSC Mitre'!CD$1:CD$220,0)),"",VLOOKUP(RH$1,'Tactic Recode'!$A$1:$B$547,2,FALSE))</f>
        <v/>
      </c>
      <c r="RI83" t="str">
        <f>IF(ISERROR(MATCH(RI$1,'CSC Mitre'!CD$1:CD$220,0)),"",VLOOKUP(RI$1,'Tactic Recode'!$A$1:$B$547,2,FALSE))</f>
        <v/>
      </c>
      <c r="RJ83" t="str">
        <f>IF(ISERROR(MATCH(RJ$1,'CSC Mitre'!CD$1:CD$220,0)),"",VLOOKUP(RJ$1,'Tactic Recode'!$A$1:$B$547,2,FALSE))</f>
        <v/>
      </c>
      <c r="RK83" t="str">
        <f>IF(ISERROR(MATCH(RK$1,'CSC Mitre'!CD$1:CD$220,0)),"",VLOOKUP(RK$1,'Tactic Recode'!$A$1:$B$547,2,FALSE))</f>
        <v/>
      </c>
      <c r="RL83" t="str">
        <f>IF(ISERROR(MATCH(RL$1,'CSC Mitre'!CD$1:CD$220,0)),"",VLOOKUP(RL$1,'Tactic Recode'!$A$1:$B$547,2,FALSE))</f>
        <v/>
      </c>
      <c r="RM83" t="str">
        <f>IF(ISERROR(MATCH(RM$1,'CSC Mitre'!CD$1:CD$220,0)),"",VLOOKUP(RM$1,'Tactic Recode'!$A$1:$B$547,2,FALSE))</f>
        <v/>
      </c>
      <c r="RN83" t="str">
        <f>IF(ISERROR(MATCH(RN$1,'CSC Mitre'!CD$1:CD$220,0)),"",VLOOKUP(RN$1,'Tactic Recode'!$A$1:$B$547,2,FALSE))</f>
        <v/>
      </c>
      <c r="RO83" t="str">
        <f>IF(ISERROR(MATCH(RO$1,'CSC Mitre'!CD$1:CD$220,0)),"",VLOOKUP(RO$1,'Tactic Recode'!$A$1:$B$547,2,FALSE))</f>
        <v/>
      </c>
      <c r="RP83" t="str">
        <f>IF(ISERROR(MATCH(RP$1,'CSC Mitre'!CD$1:CD$220,0)),"",VLOOKUP(RP$1,'Tactic Recode'!$A$1:$B$547,2,FALSE))</f>
        <v/>
      </c>
      <c r="RQ83" t="str">
        <f>IF(ISERROR(MATCH(RQ$1,'CSC Mitre'!CD$1:CD$220,0)),"",VLOOKUP(RQ$1,'Tactic Recode'!$A$1:$B$547,2,FALSE))</f>
        <v/>
      </c>
      <c r="RR83" t="str">
        <f>IF(ISERROR(MATCH(RR$1,'CSC Mitre'!CD$1:CD$220,0)),"",VLOOKUP(RR$1,'Tactic Recode'!$A$1:$B$547,2,FALSE))</f>
        <v/>
      </c>
      <c r="RS83" t="str">
        <f>IF(ISERROR(MATCH(RS$1,'CSC Mitre'!CD$1:CD$220,0)),"",VLOOKUP(RS$1,'Tactic Recode'!$A$1:$B$547,2,FALSE))</f>
        <v/>
      </c>
      <c r="RT83" t="str">
        <f>IF(ISERROR(MATCH(RT$1,'CSC Mitre'!CD$1:CD$220,0)),"",VLOOKUP(RT$1,'Tactic Recode'!$A$1:$B$547,2,FALSE))</f>
        <v/>
      </c>
      <c r="RU83" t="str">
        <f>IF(ISERROR(MATCH(RU$1,'CSC Mitre'!CD$1:CD$220,0)),"",VLOOKUP(RU$1,'Tactic Recode'!$A$1:$B$547,2,FALSE))</f>
        <v/>
      </c>
      <c r="RV83" t="str">
        <f>IF(ISERROR(MATCH(RV$1,'CSC Mitre'!CD$1:CD$220,0)),"",VLOOKUP(RV$1,'Tactic Recode'!$A$1:$B$547,2,FALSE))</f>
        <v/>
      </c>
      <c r="RW83" t="str">
        <f>IF(ISERROR(MATCH(RW$1,'CSC Mitre'!CD$1:CD$220,0)),"",VLOOKUP(RW$1,'Tactic Recode'!$A$1:$B$547,2,FALSE))</f>
        <v/>
      </c>
      <c r="RX83" t="str">
        <f>IF(ISERROR(MATCH(RX$1,'CSC Mitre'!CD$1:CD$220,0)),"",VLOOKUP(RX$1,'Tactic Recode'!$A$1:$B$547,2,FALSE))</f>
        <v/>
      </c>
      <c r="RY83" t="str">
        <f>IF(ISERROR(MATCH(RY$1,'CSC Mitre'!CD$1:CD$220,0)),"",VLOOKUP(RY$1,'Tactic Recode'!$A$1:$B$547,2,FALSE))</f>
        <v/>
      </c>
      <c r="RZ83" t="str">
        <f>IF(ISERROR(MATCH(RZ$1,'CSC Mitre'!CD$1:CD$220,0)),"",VLOOKUP(RZ$1,'Tactic Recode'!$A$1:$B$547,2,FALSE))</f>
        <v/>
      </c>
      <c r="SA83" t="str">
        <f>IF(ISERROR(MATCH(SA$1,'CSC Mitre'!CD$1:CD$220,0)),"",VLOOKUP(SA$1,'Tactic Recode'!$A$1:$B$547,2,FALSE))</f>
        <v/>
      </c>
      <c r="SB83" t="str">
        <f>IF(ISERROR(MATCH(SB$1,'CSC Mitre'!CD$1:CD$220,0)),"",VLOOKUP(SB$1,'Tactic Recode'!$A$1:$B$547,2,FALSE))</f>
        <v/>
      </c>
      <c r="SC83" t="str">
        <f>IF(ISERROR(MATCH(SC$1,'CSC Mitre'!CD$1:CD$220,0)),"",VLOOKUP(SC$1,'Tactic Recode'!$A$1:$B$547,2,FALSE))</f>
        <v/>
      </c>
      <c r="SD83" t="str">
        <f>IF(ISERROR(MATCH(SD$1,'CSC Mitre'!CD$1:CD$220,0)),"",VLOOKUP(SD$1,'Tactic Recode'!$A$1:$B$547,2,FALSE))</f>
        <v/>
      </c>
      <c r="SE83" t="str">
        <f>IF(ISERROR(MATCH(SE$1,'CSC Mitre'!CD$1:CD$220,0)),"",VLOOKUP(SE$1,'Tactic Recode'!$A$1:$B$547,2,FALSE))</f>
        <v/>
      </c>
      <c r="SF83" t="str">
        <f>IF(ISERROR(MATCH(SF$1,'CSC Mitre'!CD$1:CD$220,0)),"",VLOOKUP(SF$1,'Tactic Recode'!$A$1:$B$547,2,FALSE))</f>
        <v/>
      </c>
      <c r="SG83" t="str">
        <f>IF(ISERROR(MATCH(SG$1,'CSC Mitre'!CD$1:CD$220,0)),"",VLOOKUP(SG$1,'Tactic Recode'!$A$1:$B$547,2,FALSE))</f>
        <v/>
      </c>
      <c r="SH83" t="str">
        <f>IF(ISERROR(MATCH(SH$1,'CSC Mitre'!CD$1:CD$220,0)),"",VLOOKUP(SH$1,'Tactic Recode'!$A$1:$B$547,2,FALSE))</f>
        <v/>
      </c>
      <c r="SI83" t="str">
        <f>IF(ISERROR(MATCH(SI$1,'CSC Mitre'!CD$1:CD$220,0)),"",VLOOKUP(SI$1,'Tactic Recode'!$A$1:$B$547,2,FALSE))</f>
        <v/>
      </c>
      <c r="SJ83" t="str">
        <f>IF(ISERROR(MATCH(SJ$1,'CSC Mitre'!CD$1:CD$220,0)),"",VLOOKUP(SJ$1,'Tactic Recode'!$A$1:$B$547,2,FALSE))</f>
        <v/>
      </c>
      <c r="SK83" t="str">
        <f>IF(ISERROR(MATCH(SK$1,'CSC Mitre'!CD$1:CD$220,0)),"",VLOOKUP(SK$1,'Tactic Recode'!$A$1:$B$547,2,FALSE))</f>
        <v/>
      </c>
      <c r="SL83" t="str">
        <f>IF(ISERROR(MATCH(SL$1,'CSC Mitre'!CD$1:CD$220,0)),"",VLOOKUP(SL$1,'Tactic Recode'!$A$1:$B$547,2,FALSE))</f>
        <v/>
      </c>
      <c r="SM83" t="str">
        <f>IF(ISERROR(MATCH(SM$1,'CSC Mitre'!CD$1:CD$220,0)),"",VLOOKUP(SM$1,'Tactic Recode'!$A$1:$B$547,2,FALSE))</f>
        <v/>
      </c>
      <c r="SN83" t="str">
        <f>IF(ISERROR(MATCH(SN$1,'CSC Mitre'!CD$1:CD$220,0)),"",VLOOKUP(SN$1,'Tactic Recode'!$A$1:$B$547,2,FALSE))</f>
        <v/>
      </c>
      <c r="SO83" t="str">
        <f>IF(ISERROR(MATCH(SO$1,'CSC Mitre'!CD$1:CD$220,0)),"",VLOOKUP(SO$1,'Tactic Recode'!$A$1:$B$547,2,FALSE))</f>
        <v/>
      </c>
      <c r="SP83" t="str">
        <f>IF(ISERROR(MATCH(SP$1,'CSC Mitre'!CD$1:CD$220,0)),"",VLOOKUP(SP$1,'Tactic Recode'!$A$1:$B$547,2,FALSE))</f>
        <v/>
      </c>
      <c r="SQ83" t="str">
        <f>IF(ISERROR(MATCH(SQ$1,'CSC Mitre'!CD$1:CD$220,0)),"",VLOOKUP(SQ$1,'Tactic Recode'!$A$1:$B$547,2,FALSE))</f>
        <v/>
      </c>
      <c r="SR83" t="str">
        <f>IF(ISERROR(MATCH(SR$1,'CSC Mitre'!CD$1:CD$220,0)),"",VLOOKUP(SR$1,'Tactic Recode'!$A$1:$B$547,2,FALSE))</f>
        <v/>
      </c>
      <c r="SS83" t="str">
        <f>IF(ISERROR(MATCH(SS$1,'CSC Mitre'!CD$1:CD$220,0)),"",VLOOKUP(SS$1,'Tactic Recode'!$A$1:$B$547,2,FALSE))</f>
        <v/>
      </c>
      <c r="ST83" t="str">
        <f>IF(ISERROR(MATCH(ST$1,'CSC Mitre'!CD$1:CD$220,0)),"",VLOOKUP(ST$1,'Tactic Recode'!$A$1:$B$547,2,FALSE))</f>
        <v/>
      </c>
      <c r="SU83" t="str">
        <f>IF(ISERROR(MATCH(SU$1,'CSC Mitre'!CD$1:CD$220,0)),"",VLOOKUP(SU$1,'Tactic Recode'!$A$1:$B$547,2,FALSE))</f>
        <v/>
      </c>
      <c r="SV83" t="str">
        <f>IF(ISERROR(MATCH(SV$1,'CSC Mitre'!CD$1:CD$220,0)),"",VLOOKUP(SV$1,'Tactic Recode'!$A$1:$B$547,2,FALSE))</f>
        <v/>
      </c>
      <c r="SW83" t="str">
        <f>IF(ISERROR(MATCH(SW$1,'CSC Mitre'!CD$1:CD$220,0)),"",VLOOKUP(SW$1,'Tactic Recode'!$A$1:$B$547,2,FALSE))</f>
        <v/>
      </c>
      <c r="SX83" t="str">
        <f>IF(ISERROR(MATCH(SX$1,'CSC Mitre'!CD$1:CD$220,0)),"",VLOOKUP(SX$1,'Tactic Recode'!$A$1:$B$547,2,FALSE))</f>
        <v/>
      </c>
      <c r="SY83" t="str">
        <f>IF(ISERROR(MATCH(SY$1,'CSC Mitre'!CD$1:CD$220,0)),"",VLOOKUP(SY$1,'Tactic Recode'!$A$1:$B$547,2,FALSE))</f>
        <v/>
      </c>
      <c r="SZ83" t="str">
        <f>IF(ISERROR(MATCH(SZ$1,'CSC Mitre'!CD$1:CD$220,0)),"",VLOOKUP(SZ$1,'Tactic Recode'!$A$1:$B$547,2,FALSE))</f>
        <v/>
      </c>
      <c r="TA83" t="str">
        <f>IF(ISERROR(MATCH(TA$1,'CSC Mitre'!CD$1:CD$220,0)),"",VLOOKUP(TA$1,'Tactic Recode'!$A$1:$B$547,2,FALSE))</f>
        <v/>
      </c>
      <c r="TB83" t="str">
        <f>IF(ISERROR(MATCH(TB$1,'CSC Mitre'!CD$1:CD$220,0)),"",VLOOKUP(TB$1,'Tactic Recode'!$A$1:$B$547,2,FALSE))</f>
        <v/>
      </c>
      <c r="TC83" t="str">
        <f>IF(ISERROR(MATCH(TC$1,'CSC Mitre'!CD$1:CD$220,0)),"",VLOOKUP(TC$1,'Tactic Recode'!$A$1:$B$547,2,FALSE))</f>
        <v/>
      </c>
      <c r="TD83" t="str">
        <f>IF(ISERROR(MATCH(TD$1,'CSC Mitre'!CD$1:CD$220,0)),"",VLOOKUP(TD$1,'Tactic Recode'!$A$1:$B$547,2,FALSE))</f>
        <v/>
      </c>
      <c r="TE83" t="str">
        <f>IF(ISERROR(MATCH(TE$1,'CSC Mitre'!CD$1:CD$220,0)),"",VLOOKUP(TE$1,'Tactic Recode'!$A$1:$B$547,2,FALSE))</f>
        <v/>
      </c>
      <c r="TF83" t="str">
        <f>IF(ISERROR(MATCH(TF$1,'CSC Mitre'!CD$1:CD$220,0)),"",VLOOKUP(TF$1,'Tactic Recode'!$A$1:$B$547,2,FALSE))</f>
        <v/>
      </c>
      <c r="TG83" t="str">
        <f>IF(ISERROR(MATCH(TG$1,'CSC Mitre'!CD$1:CD$220,0)),"",VLOOKUP(TG$1,'Tactic Recode'!$A$1:$B$547,2,FALSE))</f>
        <v/>
      </c>
      <c r="TH83" t="str">
        <f>IF(ISERROR(MATCH(TH$1,'CSC Mitre'!CD$1:CD$220,0)),"",VLOOKUP(TH$1,'Tactic Recode'!$A$1:$B$547,2,FALSE))</f>
        <v/>
      </c>
      <c r="TI83" t="str">
        <f>IF(ISERROR(MATCH(TI$1,'CSC Mitre'!CD$1:CD$220,0)),"",VLOOKUP(TI$1,'Tactic Recode'!$A$1:$B$547,2,FALSE))</f>
        <v/>
      </c>
      <c r="TJ83" t="str">
        <f>IF(ISERROR(MATCH(TJ$1,'CSC Mitre'!CD$1:CD$220,0)),"",VLOOKUP(TJ$1,'Tactic Recode'!$A$1:$B$547,2,FALSE))</f>
        <v/>
      </c>
      <c r="TK83" t="str">
        <f>IF(ISERROR(MATCH(TK$1,'CSC Mitre'!CD$1:CD$220,0)),"",VLOOKUP(TK$1,'Tactic Recode'!$A$1:$B$547,2,FALSE))</f>
        <v/>
      </c>
      <c r="TL83" t="str">
        <f>IF(ISERROR(MATCH(TL$1,'CSC Mitre'!CD$1:CD$220,0)),"",VLOOKUP(TL$1,'Tactic Recode'!$A$1:$B$547,2,FALSE))</f>
        <v/>
      </c>
      <c r="TM83" t="str">
        <f>IF(ISERROR(MATCH(TM$1,'CSC Mitre'!CD$1:CD$220,0)),"",VLOOKUP(TM$1,'Tactic Recode'!$A$1:$B$547,2,FALSE))</f>
        <v/>
      </c>
      <c r="TN83" t="str">
        <f>IF(ISERROR(MATCH(TN$1,'CSC Mitre'!CD$1:CD$220,0)),"",VLOOKUP(TN$1,'Tactic Recode'!$A$1:$B$547,2,FALSE))</f>
        <v/>
      </c>
      <c r="TO83" t="str">
        <f>IF(ISERROR(MATCH(TO$1,'CSC Mitre'!CD$1:CD$220,0)),"",VLOOKUP(TO$1,'Tactic Recode'!$A$1:$B$547,2,FALSE))</f>
        <v/>
      </c>
      <c r="TP83" t="str">
        <f>IF(ISERROR(MATCH(TP$1,'CSC Mitre'!CD$1:CD$220,0)),"",VLOOKUP(TP$1,'Tactic Recode'!$A$1:$B$547,2,FALSE))</f>
        <v/>
      </c>
      <c r="TQ83" t="str">
        <f>IF(ISERROR(MATCH(TQ$1,'CSC Mitre'!CD$1:CD$220,0)),"",VLOOKUP(TQ$1,'Tactic Recode'!$A$1:$B$547,2,FALSE))</f>
        <v/>
      </c>
      <c r="TR83" t="str">
        <f>IF(ISERROR(MATCH(TR$1,'CSC Mitre'!CD$1:CD$220,0)),"",VLOOKUP(TR$1,'Tactic Recode'!$A$1:$B$547,2,FALSE))</f>
        <v/>
      </c>
      <c r="TS83" t="str">
        <f>IF(ISERROR(MATCH(TS$1,'CSC Mitre'!CD$1:CD$220,0)),"",VLOOKUP(TS$1,'Tactic Recode'!$A$1:$B$547,2,FALSE))</f>
        <v/>
      </c>
      <c r="TT83" t="str">
        <f>IF(ISERROR(MATCH(TT$1,'CSC Mitre'!CD$1:CD$220,0)),"",VLOOKUP(TT$1,'Tactic Recode'!$A$1:$B$547,2,FALSE))</f>
        <v/>
      </c>
      <c r="TU83" t="str">
        <f>IF(ISERROR(MATCH(TU$1,'CSC Mitre'!CD$1:CD$220,0)),"",VLOOKUP(TU$1,'Tactic Recode'!$A$1:$B$547,2,FALSE))</f>
        <v/>
      </c>
      <c r="TV83" t="str">
        <f>IF(ISERROR(MATCH(TV$1,'CSC Mitre'!CD$1:CD$220,0)),"",VLOOKUP(TV$1,'Tactic Recode'!$A$1:$B$547,2,FALSE))</f>
        <v/>
      </c>
      <c r="TW83" t="str">
        <f>IF(ISERROR(MATCH(TW$1,'CSC Mitre'!CD$1:CD$220,0)),"",VLOOKUP(TW$1,'Tactic Recode'!$A$1:$B$547,2,FALSE))</f>
        <v/>
      </c>
      <c r="TX83" t="str">
        <f>IF(ISERROR(MATCH(TX$1,'CSC Mitre'!CD$1:CD$220,0)),"",VLOOKUP(TX$1,'Tactic Recode'!$A$1:$B$547,2,FALSE))</f>
        <v/>
      </c>
      <c r="TY83" t="str">
        <f>IF(ISERROR(MATCH(TY$1,'CSC Mitre'!CD$1:CD$220,0)),"",VLOOKUP(TY$1,'Tactic Recode'!$A$1:$B$547,2,FALSE))</f>
        <v/>
      </c>
      <c r="TZ83" t="str">
        <f>IF(ISERROR(MATCH(TZ$1,'CSC Mitre'!CD$1:CD$220,0)),"",VLOOKUP(TZ$1,'Tactic Recode'!$A$1:$B$547,2,FALSE))</f>
        <v/>
      </c>
      <c r="UA83" t="str">
        <f>IF(ISERROR(MATCH(UA$1,'CSC Mitre'!CD$1:CD$220,0)),"",VLOOKUP(UA$1,'Tactic Recode'!$A$1:$B$547,2,FALSE))</f>
        <v/>
      </c>
      <c r="UB83" t="str">
        <f>IF(ISERROR(MATCH(UB$1,'CSC Mitre'!CD$1:CD$220,0)),"",VLOOKUP(UB$1,'Tactic Recode'!$A$1:$B$547,2,FALSE))</f>
        <v/>
      </c>
    </row>
    <row r="84" spans="1:548" x14ac:dyDescent="0.25">
      <c r="A84" s="59" t="s">
        <v>480</v>
      </c>
      <c r="B84" t="str">
        <f>IF(ISERROR(MATCH(B$1,'CSC Mitre'!CE$1:CE$220,0)),"",VLOOKUP(B$1,'Tactic Recode'!$A$1:$B$547,2,FALSE))</f>
        <v/>
      </c>
      <c r="C84" t="str">
        <f>IF(ISERROR(MATCH(C$1,'CSC Mitre'!CE$1:CE$220,0)),"",VLOOKUP(C$1,'Tactic Recode'!$A$1:$B$547,2,FALSE))</f>
        <v/>
      </c>
      <c r="D84" t="str">
        <f>IF(ISERROR(MATCH(D$1,'CSC Mitre'!CE$1:CE$220,0)),"",VLOOKUP(D$1,'Tactic Recode'!$A$1:$B$547,2,FALSE))</f>
        <v/>
      </c>
      <c r="E84" t="str">
        <f>IF(ISERROR(MATCH(E$1,'CSC Mitre'!CE$1:CE$220,0)),"",VLOOKUP(E$1,'Tactic Recode'!$A$1:$B$547,2,FALSE))</f>
        <v/>
      </c>
      <c r="F84" t="str">
        <f>IF(ISERROR(MATCH(F$1,'CSC Mitre'!CE$1:CE$220,0)),"",VLOOKUP(F$1,'Tactic Recode'!$A$1:$B$547,2,FALSE))</f>
        <v/>
      </c>
      <c r="G84" t="str">
        <f>IF(ISERROR(MATCH(G$1,'CSC Mitre'!CE$1:CE$220,0)),"",VLOOKUP(G$1,'Tactic Recode'!$A$1:$B$547,2,FALSE))</f>
        <v/>
      </c>
      <c r="H84" t="str">
        <f>IF(ISERROR(MATCH(H$1,'CSC Mitre'!CE$1:CE$220,0)),"",VLOOKUP(H$1,'Tactic Recode'!$A$1:$B$547,2,FALSE))</f>
        <v/>
      </c>
      <c r="I84" t="str">
        <f>IF(ISERROR(MATCH(I$1,'CSC Mitre'!CE$1:CE$220,0)),"",VLOOKUP(I$1,'Tactic Recode'!$A$1:$B$547,2,FALSE))</f>
        <v/>
      </c>
      <c r="J84" t="str">
        <f>IF(ISERROR(MATCH(J$1,'CSC Mitre'!CE$1:CE$220,0)),"",VLOOKUP(J$1,'Tactic Recode'!$A$1:$B$547,2,FALSE))</f>
        <v/>
      </c>
      <c r="K84" t="str">
        <f>IF(ISERROR(MATCH(K$1,'CSC Mitre'!CE$1:CE$220,0)),"",VLOOKUP(K$1,'Tactic Recode'!$A$1:$B$547,2,FALSE))</f>
        <v/>
      </c>
      <c r="L84" t="str">
        <f>IF(ISERROR(MATCH(L$1,'CSC Mitre'!CE$1:CE$220,0)),"",VLOOKUP(L$1,'Tactic Recode'!$A$1:$B$547,2,FALSE))</f>
        <v/>
      </c>
      <c r="M84" t="str">
        <f>IF(ISERROR(MATCH(M$1,'CSC Mitre'!CE$1:CE$220,0)),"",VLOOKUP(M$1,'Tactic Recode'!$A$1:$B$547,2,FALSE))</f>
        <v/>
      </c>
      <c r="N84" t="str">
        <f>IF(ISERROR(MATCH(N$1,'CSC Mitre'!CE$1:CE$220,0)),"",VLOOKUP(N$1,'Tactic Recode'!$A$1:$B$547,2,FALSE))</f>
        <v/>
      </c>
      <c r="O84" t="str">
        <f>IF(ISERROR(MATCH(O$1,'CSC Mitre'!CE$1:CE$220,0)),"",VLOOKUP(O$1,'Tactic Recode'!$A$1:$B$547,2,FALSE))</f>
        <v/>
      </c>
      <c r="P84" t="str">
        <f>IF(ISERROR(MATCH(P$1,'CSC Mitre'!CE$1:CE$220,0)),"",VLOOKUP(P$1,'Tactic Recode'!$A$1:$B$547,2,FALSE))</f>
        <v/>
      </c>
      <c r="Q84" t="str">
        <f>IF(ISERROR(MATCH(Q$1,'CSC Mitre'!CE$1:CE$220,0)),"",VLOOKUP(Q$1,'Tactic Recode'!$A$1:$B$547,2,FALSE))</f>
        <v/>
      </c>
      <c r="R84" t="str">
        <f>IF(ISERROR(MATCH(R$1,'CSC Mitre'!CE$1:CE$220,0)),"",VLOOKUP(R$1,'Tactic Recode'!$A$1:$B$547,2,FALSE))</f>
        <v/>
      </c>
      <c r="S84" t="str">
        <f>IF(ISERROR(MATCH(S$1,'CSC Mitre'!CE$1:CE$220,0)),"",VLOOKUP(S$1,'Tactic Recode'!$A$1:$B$547,2,FALSE))</f>
        <v/>
      </c>
      <c r="T84" t="str">
        <f>IF(ISERROR(MATCH(T$1,'CSC Mitre'!CE$1:CE$220,0)),"",VLOOKUP(T$1,'Tactic Recode'!$A$1:$B$547,2,FALSE))</f>
        <v/>
      </c>
      <c r="U84" t="str">
        <f>IF(ISERROR(MATCH(U$1,'CSC Mitre'!CE$1:CE$220,0)),"",VLOOKUP(U$1,'Tactic Recode'!$A$1:$B$547,2,FALSE))</f>
        <v/>
      </c>
      <c r="V84" t="str">
        <f>IF(ISERROR(MATCH(V$1,'CSC Mitre'!CE$1:CE$220,0)),"",VLOOKUP(V$1,'Tactic Recode'!$A$1:$B$547,2,FALSE))</f>
        <v/>
      </c>
      <c r="W84" t="str">
        <f>IF(ISERROR(MATCH(W$1,'CSC Mitre'!CE$1:CE$220,0)),"",VLOOKUP(W$1,'Tactic Recode'!$A$1:$B$547,2,FALSE))</f>
        <v/>
      </c>
      <c r="X84" t="str">
        <f>IF(ISERROR(MATCH(X$1,'CSC Mitre'!CE$1:CE$220,0)),"",VLOOKUP(X$1,'Tactic Recode'!$A$1:$B$547,2,FALSE))</f>
        <v/>
      </c>
      <c r="Y84" t="str">
        <f>IF(ISERROR(MATCH(Y$1,'CSC Mitre'!CE$1:CE$220,0)),"",VLOOKUP(Y$1,'Tactic Recode'!$A$1:$B$547,2,FALSE))</f>
        <v/>
      </c>
      <c r="Z84" t="str">
        <f>IF(ISERROR(MATCH(Z$1,'CSC Mitre'!CE$1:CE$220,0)),"",VLOOKUP(Z$1,'Tactic Recode'!$A$1:$B$547,2,FALSE))</f>
        <v/>
      </c>
      <c r="AA84" t="str">
        <f>IF(ISERROR(MATCH(AA$1,'CSC Mitre'!CE$1:CE$220,0)),"",VLOOKUP(AA$1,'Tactic Recode'!$A$1:$B$547,2,FALSE))</f>
        <v/>
      </c>
      <c r="AB84" t="str">
        <f>IF(ISERROR(MATCH(AB$1,'CSC Mitre'!CE$1:CE$220,0)),"",VLOOKUP(AB$1,'Tactic Recode'!$A$1:$B$547,2,FALSE))</f>
        <v/>
      </c>
      <c r="AC84" t="str">
        <f>IF(ISERROR(MATCH(AC$1,'CSC Mitre'!CE$1:CE$220,0)),"",VLOOKUP(AC$1,'Tactic Recode'!$A$1:$B$547,2,FALSE))</f>
        <v/>
      </c>
      <c r="AD84" t="str">
        <f>IF(ISERROR(MATCH(AD$1,'CSC Mitre'!CE$1:CE$220,0)),"",VLOOKUP(AD$1,'Tactic Recode'!$A$1:$B$547,2,FALSE))</f>
        <v/>
      </c>
      <c r="AE84" t="str">
        <f>IF(ISERROR(MATCH(AE$1,'CSC Mitre'!CE$1:CE$220,0)),"",VLOOKUP(AE$1,'Tactic Recode'!$A$1:$B$547,2,FALSE))</f>
        <v/>
      </c>
      <c r="AF84" t="str">
        <f>IF(ISERROR(MATCH(AF$1,'CSC Mitre'!CE$1:CE$220,0)),"",VLOOKUP(AF$1,'Tactic Recode'!$A$1:$B$547,2,FALSE))</f>
        <v/>
      </c>
      <c r="AG84" t="str">
        <f>IF(ISERROR(MATCH(AG$1,'CSC Mitre'!CE$1:CE$220,0)),"",VLOOKUP(AG$1,'Tactic Recode'!$A$1:$B$547,2,FALSE))</f>
        <v/>
      </c>
      <c r="AH84" t="str">
        <f>IF(ISERROR(MATCH(AH$1,'CSC Mitre'!CE$1:CE$220,0)),"",VLOOKUP(AH$1,'Tactic Recode'!$A$1:$B$547,2,FALSE))</f>
        <v/>
      </c>
      <c r="AI84" t="str">
        <f>IF(ISERROR(MATCH(AI$1,'CSC Mitre'!CE$1:CE$220,0)),"",VLOOKUP(AI$1,'Tactic Recode'!$A$1:$B$547,2,FALSE))</f>
        <v/>
      </c>
      <c r="AJ84" t="str">
        <f>IF(ISERROR(MATCH(AJ$1,'CSC Mitre'!CE$1:CE$220,0)),"",VLOOKUP(AJ$1,'Tactic Recode'!$A$1:$B$547,2,FALSE))</f>
        <v/>
      </c>
      <c r="AK84" t="str">
        <f>IF(ISERROR(MATCH(AK$1,'CSC Mitre'!CE$1:CE$220,0)),"",VLOOKUP(AK$1,'Tactic Recode'!$A$1:$B$547,2,FALSE))</f>
        <v/>
      </c>
      <c r="AL84" t="str">
        <f>IF(ISERROR(MATCH(AL$1,'CSC Mitre'!CE$1:CE$220,0)),"",VLOOKUP(AL$1,'Tactic Recode'!$A$1:$B$547,2,FALSE))</f>
        <v/>
      </c>
      <c r="AM84" t="str">
        <f>IF(ISERROR(MATCH(AM$1,'CSC Mitre'!CE$1:CE$220,0)),"",VLOOKUP(AM$1,'Tactic Recode'!$A$1:$B$547,2,FALSE))</f>
        <v/>
      </c>
      <c r="AN84" t="str">
        <f>IF(ISERROR(MATCH(AN$1,'CSC Mitre'!CE$1:CE$220,0)),"",VLOOKUP(AN$1,'Tactic Recode'!$A$1:$B$547,2,FALSE))</f>
        <v/>
      </c>
      <c r="AO84" t="str">
        <f>IF(ISERROR(MATCH(AO$1,'CSC Mitre'!CE$1:CE$220,0)),"",VLOOKUP(AO$1,'Tactic Recode'!$A$1:$B$547,2,FALSE))</f>
        <v/>
      </c>
      <c r="AP84" t="str">
        <f>IF(ISERROR(MATCH(AP$1,'CSC Mitre'!CE$1:CE$220,0)),"",VLOOKUP(AP$1,'Tactic Recode'!$A$1:$B$547,2,FALSE))</f>
        <v/>
      </c>
      <c r="AQ84" t="str">
        <f>IF(ISERROR(MATCH(AQ$1,'CSC Mitre'!CE$1:CE$220,0)),"",VLOOKUP(AQ$1,'Tactic Recode'!$A$1:$B$547,2,FALSE))</f>
        <v/>
      </c>
      <c r="AR84" t="str">
        <f>IF(ISERROR(MATCH(AR$1,'CSC Mitre'!CE$1:CE$220,0)),"",VLOOKUP(AR$1,'Tactic Recode'!$A$1:$B$547,2,FALSE))</f>
        <v/>
      </c>
      <c r="AS84" t="str">
        <f>IF(ISERROR(MATCH(AS$1,'CSC Mitre'!CE$1:CE$220,0)),"",VLOOKUP(AS$1,'Tactic Recode'!$A$1:$B$547,2,FALSE))</f>
        <v/>
      </c>
      <c r="AT84" t="str">
        <f>IF(ISERROR(MATCH(AT$1,'CSC Mitre'!CE$1:CE$220,0)),"",VLOOKUP(AT$1,'Tactic Recode'!$A$1:$B$547,2,FALSE))</f>
        <v/>
      </c>
      <c r="AU84" t="str">
        <f>IF(ISERROR(MATCH(AU$1,'CSC Mitre'!CE$1:CE$220,0)),"",VLOOKUP(AU$1,'Tactic Recode'!$A$1:$B$547,2,FALSE))</f>
        <v/>
      </c>
      <c r="AV84" t="str">
        <f>IF(ISERROR(MATCH(AV$1,'CSC Mitre'!CE$1:CE$220,0)),"",VLOOKUP(AV$1,'Tactic Recode'!$A$1:$B$547,2,FALSE))</f>
        <v/>
      </c>
      <c r="AW84" t="str">
        <f>IF(ISERROR(MATCH(AW$1,'CSC Mitre'!CE$1:CE$220,0)),"",VLOOKUP(AW$1,'Tactic Recode'!$A$1:$B$547,2,FALSE))</f>
        <v/>
      </c>
      <c r="AX84" t="str">
        <f>IF(ISERROR(MATCH(AX$1,'CSC Mitre'!CE$1:CE$220,0)),"",VLOOKUP(AX$1,'Tactic Recode'!$A$1:$B$547,2,FALSE))</f>
        <v/>
      </c>
      <c r="AY84" t="str">
        <f>IF(ISERROR(MATCH(AY$1,'CSC Mitre'!CE$1:CE$220,0)),"",VLOOKUP(AY$1,'Tactic Recode'!$A$1:$B$547,2,FALSE))</f>
        <v/>
      </c>
      <c r="AZ84" t="str">
        <f>IF(ISERROR(MATCH(AZ$1,'CSC Mitre'!CE$1:CE$220,0)),"",VLOOKUP(AZ$1,'Tactic Recode'!$A$1:$B$547,2,FALSE))</f>
        <v/>
      </c>
      <c r="BA84" t="str">
        <f>IF(ISERROR(MATCH(BA$1,'CSC Mitre'!CE$1:CE$220,0)),"",VLOOKUP(BA$1,'Tactic Recode'!$A$1:$B$547,2,FALSE))</f>
        <v/>
      </c>
      <c r="BB84" t="str">
        <f>IF(ISERROR(MATCH(BB$1,'CSC Mitre'!CE$1:CE$220,0)),"",VLOOKUP(BB$1,'Tactic Recode'!$A$1:$B$547,2,FALSE))</f>
        <v/>
      </c>
      <c r="BC84" t="str">
        <f>IF(ISERROR(MATCH(BC$1,'CSC Mitre'!CE$1:CE$220,0)),"",VLOOKUP(BC$1,'Tactic Recode'!$A$1:$B$547,2,FALSE))</f>
        <v/>
      </c>
      <c r="BD84" t="str">
        <f>IF(ISERROR(MATCH(BD$1,'CSC Mitre'!CE$1:CE$220,0)),"",VLOOKUP(BD$1,'Tactic Recode'!$A$1:$B$547,2,FALSE))</f>
        <v/>
      </c>
      <c r="BE84" t="str">
        <f>IF(ISERROR(MATCH(BE$1,'CSC Mitre'!CE$1:CE$220,0)),"",VLOOKUP(BE$1,'Tactic Recode'!$A$1:$B$547,2,FALSE))</f>
        <v/>
      </c>
      <c r="BF84" t="str">
        <f>IF(ISERROR(MATCH(BF$1,'CSC Mitre'!CE$1:CE$220,0)),"",VLOOKUP(BF$1,'Tactic Recode'!$A$1:$B$547,2,FALSE))</f>
        <v/>
      </c>
      <c r="BG84" t="str">
        <f>IF(ISERROR(MATCH(BG$1,'CSC Mitre'!CE$1:CE$220,0)),"",VLOOKUP(BG$1,'Tactic Recode'!$A$1:$B$547,2,FALSE))</f>
        <v/>
      </c>
      <c r="BH84" t="str">
        <f>IF(ISERROR(MATCH(BH$1,'CSC Mitre'!CE$1:CE$220,0)),"",VLOOKUP(BH$1,'Tactic Recode'!$A$1:$B$547,2,FALSE))</f>
        <v/>
      </c>
      <c r="BI84" t="str">
        <f>IF(ISERROR(MATCH(BI$1,'CSC Mitre'!CE$1:CE$220,0)),"",VLOOKUP(BI$1,'Tactic Recode'!$A$1:$B$547,2,FALSE))</f>
        <v/>
      </c>
      <c r="BJ84" t="str">
        <f>IF(ISERROR(MATCH(BJ$1,'CSC Mitre'!CE$1:CE$220,0)),"",VLOOKUP(BJ$1,'Tactic Recode'!$A$1:$B$547,2,FALSE))</f>
        <v/>
      </c>
      <c r="BK84" t="str">
        <f>IF(ISERROR(MATCH(BK$1,'CSC Mitre'!CE$1:CE$220,0)),"",VLOOKUP(BK$1,'Tactic Recode'!$A$1:$B$547,2,FALSE))</f>
        <v/>
      </c>
      <c r="BL84" t="str">
        <f>IF(ISERROR(MATCH(BL$1,'CSC Mitre'!CE$1:CE$220,0)),"",VLOOKUP(BL$1,'Tactic Recode'!$A$1:$B$547,2,FALSE))</f>
        <v/>
      </c>
      <c r="BM84" t="str">
        <f>IF(ISERROR(MATCH(BM$1,'CSC Mitre'!CE$1:CE$220,0)),"",VLOOKUP(BM$1,'Tactic Recode'!$A$1:$B$547,2,FALSE))</f>
        <v/>
      </c>
      <c r="BN84" t="str">
        <f>IF(ISERROR(MATCH(BN$1,'CSC Mitre'!CE$1:CE$220,0)),"",VLOOKUP(BN$1,'Tactic Recode'!$A$1:$B$547,2,FALSE))</f>
        <v/>
      </c>
      <c r="BO84" t="str">
        <f>IF(ISERROR(MATCH(BO$1,'CSC Mitre'!CE$1:CE$220,0)),"",VLOOKUP(BO$1,'Tactic Recode'!$A$1:$B$547,2,FALSE))</f>
        <v/>
      </c>
      <c r="BP84" t="str">
        <f>IF(ISERROR(MATCH(BP$1,'CSC Mitre'!CE$1:CE$220,0)),"",VLOOKUP(BP$1,'Tactic Recode'!$A$1:$B$547,2,FALSE))</f>
        <v/>
      </c>
      <c r="BQ84" t="str">
        <f>IF(ISERROR(MATCH(BQ$1,'CSC Mitre'!CE$1:CE$220,0)),"",VLOOKUP(BQ$1,'Tactic Recode'!$A$1:$B$547,2,FALSE))</f>
        <v/>
      </c>
      <c r="BR84" t="str">
        <f>IF(ISERROR(MATCH(BR$1,'CSC Mitre'!CE$1:CE$220,0)),"",VLOOKUP(BR$1,'Tactic Recode'!$A$1:$B$547,2,FALSE))</f>
        <v/>
      </c>
      <c r="BS84" t="str">
        <f>IF(ISERROR(MATCH(BS$1,'CSC Mitre'!CE$1:CE$220,0)),"",VLOOKUP(BS$1,'Tactic Recode'!$A$1:$B$547,2,FALSE))</f>
        <v/>
      </c>
      <c r="BT84" t="str">
        <f>IF(ISERROR(MATCH(BT$1,'CSC Mitre'!CE$1:CE$220,0)),"",VLOOKUP(BT$1,'Tactic Recode'!$A$1:$B$547,2,FALSE))</f>
        <v/>
      </c>
      <c r="BU84" t="str">
        <f>IF(ISERROR(MATCH(BU$1,'CSC Mitre'!CE$1:CE$220,0)),"",VLOOKUP(BU$1,'Tactic Recode'!$A$1:$B$547,2,FALSE))</f>
        <v/>
      </c>
      <c r="BV84" t="str">
        <f>IF(ISERROR(MATCH(BV$1,'CSC Mitre'!CE$1:CE$220,0)),"",VLOOKUP(BV$1,'Tactic Recode'!$A$1:$B$547,2,FALSE))</f>
        <v/>
      </c>
      <c r="BW84" t="str">
        <f>IF(ISERROR(MATCH(BW$1,'CSC Mitre'!CE$1:CE$220,0)),"",VLOOKUP(BW$1,'Tactic Recode'!$A$1:$B$547,2,FALSE))</f>
        <v/>
      </c>
      <c r="BX84" t="str">
        <f>IF(ISERROR(MATCH(BX$1,'CSC Mitre'!CE$1:CE$220,0)),"",VLOOKUP(BX$1,'Tactic Recode'!$A$1:$B$547,2,FALSE))</f>
        <v/>
      </c>
      <c r="BY84" t="str">
        <f>IF(ISERROR(MATCH(BY$1,'CSC Mitre'!CE$1:CE$220,0)),"",VLOOKUP(BY$1,'Tactic Recode'!$A$1:$B$547,2,FALSE))</f>
        <v/>
      </c>
      <c r="BZ84" t="str">
        <f>IF(ISERROR(MATCH(BZ$1,'CSC Mitre'!CE$1:CE$220,0)),"",VLOOKUP(BZ$1,'Tactic Recode'!$A$1:$B$547,2,FALSE))</f>
        <v/>
      </c>
      <c r="CA84" t="str">
        <f>IF(ISERROR(MATCH(CA$1,'CSC Mitre'!CE$1:CE$220,0)),"",VLOOKUP(CA$1,'Tactic Recode'!$A$1:$B$547,2,FALSE))</f>
        <v/>
      </c>
      <c r="CB84" t="str">
        <f>IF(ISERROR(MATCH(CB$1,'CSC Mitre'!CE$1:CE$220,0)),"",VLOOKUP(CB$1,'Tactic Recode'!$A$1:$B$547,2,FALSE))</f>
        <v/>
      </c>
      <c r="CC84" t="str">
        <f>IF(ISERROR(MATCH(CC$1,'CSC Mitre'!CE$1:CE$220,0)),"",VLOOKUP(CC$1,'Tactic Recode'!$A$1:$B$547,2,FALSE))</f>
        <v/>
      </c>
      <c r="CD84" t="str">
        <f>IF(ISERROR(MATCH(CD$1,'CSC Mitre'!CE$1:CE$220,0)),"",VLOOKUP(CD$1,'Tactic Recode'!$A$1:$B$547,2,FALSE))</f>
        <v/>
      </c>
      <c r="CE84" t="str">
        <f>IF(ISERROR(MATCH(CE$1,'CSC Mitre'!CE$1:CE$220,0)),"",VLOOKUP(CE$1,'Tactic Recode'!$A$1:$B$547,2,FALSE))</f>
        <v/>
      </c>
      <c r="CF84" t="str">
        <f>IF(ISERROR(MATCH(CF$1,'CSC Mitre'!CE$1:CE$220,0)),"",VLOOKUP(CF$1,'Tactic Recode'!$A$1:$B$547,2,FALSE))</f>
        <v/>
      </c>
      <c r="CG84" t="str">
        <f>IF(ISERROR(MATCH(CG$1,'CSC Mitre'!CE$1:CE$220,0)),"",VLOOKUP(CG$1,'Tactic Recode'!$A$1:$B$547,2,FALSE))</f>
        <v/>
      </c>
      <c r="CH84" t="str">
        <f>IF(ISERROR(MATCH(CH$1,'CSC Mitre'!CE$1:CE$220,0)),"",VLOOKUP(CH$1,'Tactic Recode'!$A$1:$B$547,2,FALSE))</f>
        <v/>
      </c>
      <c r="CI84" t="str">
        <f>IF(ISERROR(MATCH(CI$1,'CSC Mitre'!CE$1:CE$220,0)),"",VLOOKUP(CI$1,'Tactic Recode'!$A$1:$B$547,2,FALSE))</f>
        <v/>
      </c>
      <c r="CJ84" t="str">
        <f>IF(ISERROR(MATCH(CJ$1,'CSC Mitre'!CE$1:CE$220,0)),"",VLOOKUP(CJ$1,'Tactic Recode'!$A$1:$B$547,2,FALSE))</f>
        <v/>
      </c>
      <c r="CK84" t="str">
        <f>IF(ISERROR(MATCH(CK$1,'CSC Mitre'!CE$1:CE$220,0)),"",VLOOKUP(CK$1,'Tactic Recode'!$A$1:$B$547,2,FALSE))</f>
        <v/>
      </c>
      <c r="CL84" t="str">
        <f>IF(ISERROR(MATCH(CL$1,'CSC Mitre'!CE$1:CE$220,0)),"",VLOOKUP(CL$1,'Tactic Recode'!$A$1:$B$547,2,FALSE))</f>
        <v/>
      </c>
      <c r="CM84" t="str">
        <f>IF(ISERROR(MATCH(CM$1,'CSC Mitre'!CE$1:CE$220,0)),"",VLOOKUP(CM$1,'Tactic Recode'!$A$1:$B$547,2,FALSE))</f>
        <v/>
      </c>
      <c r="CN84" t="str">
        <f>IF(ISERROR(MATCH(CN$1,'CSC Mitre'!CE$1:CE$220,0)),"",VLOOKUP(CN$1,'Tactic Recode'!$A$1:$B$547,2,FALSE))</f>
        <v/>
      </c>
      <c r="CO84" t="str">
        <f>IF(ISERROR(MATCH(CO$1,'CSC Mitre'!CE$1:CE$220,0)),"",VLOOKUP(CO$1,'Tactic Recode'!$A$1:$B$547,2,FALSE))</f>
        <v/>
      </c>
      <c r="CP84" t="str">
        <f>IF(ISERROR(MATCH(CP$1,'CSC Mitre'!CE$1:CE$220,0)),"",VLOOKUP(CP$1,'Tactic Recode'!$A$1:$B$547,2,FALSE))</f>
        <v/>
      </c>
      <c r="CQ84" t="str">
        <f>IF(ISERROR(MATCH(CQ$1,'CSC Mitre'!CE$1:CE$220,0)),"",VLOOKUP(CQ$1,'Tactic Recode'!$A$1:$B$547,2,FALSE))</f>
        <v/>
      </c>
      <c r="CR84" t="str">
        <f>IF(ISERROR(MATCH(CR$1,'CSC Mitre'!CE$1:CE$220,0)),"",VLOOKUP(CR$1,'Tactic Recode'!$A$1:$B$547,2,FALSE))</f>
        <v/>
      </c>
      <c r="CS84" t="str">
        <f>IF(ISERROR(MATCH(CS$1,'CSC Mitre'!CE$1:CE$220,0)),"",VLOOKUP(CS$1,'Tactic Recode'!$A$1:$B$547,2,FALSE))</f>
        <v/>
      </c>
      <c r="CT84" t="str">
        <f>IF(ISERROR(MATCH(CT$1,'CSC Mitre'!CE$1:CE$220,0)),"",VLOOKUP(CT$1,'Tactic Recode'!$A$1:$B$547,2,FALSE))</f>
        <v/>
      </c>
      <c r="CU84" t="str">
        <f>IF(ISERROR(MATCH(CU$1,'CSC Mitre'!CE$1:CE$220,0)),"",VLOOKUP(CU$1,'Tactic Recode'!$A$1:$B$547,2,FALSE))</f>
        <v/>
      </c>
      <c r="CV84" t="str">
        <f>IF(ISERROR(MATCH(CV$1,'CSC Mitre'!CE$1:CE$220,0)),"",VLOOKUP(CV$1,'Tactic Recode'!$A$1:$B$547,2,FALSE))</f>
        <v/>
      </c>
      <c r="CW84" t="str">
        <f>IF(ISERROR(MATCH(CW$1,'CSC Mitre'!CE$1:CE$220,0)),"",VLOOKUP(CW$1,'Tactic Recode'!$A$1:$B$547,2,FALSE))</f>
        <v/>
      </c>
      <c r="CX84" t="str">
        <f>IF(ISERROR(MATCH(CX$1,'CSC Mitre'!CE$1:CE$220,0)),"",VLOOKUP(CX$1,'Tactic Recode'!$A$1:$B$547,2,FALSE))</f>
        <v/>
      </c>
      <c r="CY84" t="str">
        <f>IF(ISERROR(MATCH(CY$1,'CSC Mitre'!CE$1:CE$220,0)),"",VLOOKUP(CY$1,'Tactic Recode'!$A$1:$B$547,2,FALSE))</f>
        <v/>
      </c>
      <c r="CZ84" t="str">
        <f>IF(ISERROR(MATCH(CZ$1,'CSC Mitre'!CE$1:CE$220,0)),"",VLOOKUP(CZ$1,'Tactic Recode'!$A$1:$B$547,2,FALSE))</f>
        <v/>
      </c>
      <c r="DA84" t="str">
        <f>IF(ISERROR(MATCH(DA$1,'CSC Mitre'!CE$1:CE$220,0)),"",VLOOKUP(DA$1,'Tactic Recode'!$A$1:$B$547,2,FALSE))</f>
        <v/>
      </c>
      <c r="DB84" t="str">
        <f>IF(ISERROR(MATCH(DB$1,'CSC Mitre'!CE$1:CE$220,0)),"",VLOOKUP(DB$1,'Tactic Recode'!$A$1:$B$547,2,FALSE))</f>
        <v>Privilage Escalation</v>
      </c>
      <c r="DC84" t="str">
        <f>IF(ISERROR(MATCH(DC$1,'CSC Mitre'!CE$1:CE$220,0)),"",VLOOKUP(DC$1,'Tactic Recode'!$A$1:$B$547,2,FALSE))</f>
        <v/>
      </c>
      <c r="DD84" t="str">
        <f>IF(ISERROR(MATCH(DD$1,'CSC Mitre'!CE$1:CE$220,0)),"",VLOOKUP(DD$1,'Tactic Recode'!$A$1:$B$547,2,FALSE))</f>
        <v/>
      </c>
      <c r="DE84" t="str">
        <f>IF(ISERROR(MATCH(DE$1,'CSC Mitre'!CE$1:CE$220,0)),"",VLOOKUP(DE$1,'Tactic Recode'!$A$1:$B$547,2,FALSE))</f>
        <v/>
      </c>
      <c r="DF84" t="str">
        <f>IF(ISERROR(MATCH(DF$1,'CSC Mitre'!CE$1:CE$220,0)),"",VLOOKUP(DF$1,'Tactic Recode'!$A$1:$B$547,2,FALSE))</f>
        <v/>
      </c>
      <c r="DG84" t="str">
        <f>IF(ISERROR(MATCH(DG$1,'CSC Mitre'!CE$1:CE$220,0)),"",VLOOKUP(DG$1,'Tactic Recode'!$A$1:$B$547,2,FALSE))</f>
        <v/>
      </c>
      <c r="DH84" t="str">
        <f>IF(ISERROR(MATCH(DH$1,'CSC Mitre'!CE$1:CE$220,0)),"",VLOOKUP(DH$1,'Tactic Recode'!$A$1:$B$547,2,FALSE))</f>
        <v/>
      </c>
      <c r="DI84" t="str">
        <f>IF(ISERROR(MATCH(DI$1,'CSC Mitre'!CE$1:CE$220,0)),"",VLOOKUP(DI$1,'Tactic Recode'!$A$1:$B$547,2,FALSE))</f>
        <v/>
      </c>
      <c r="DJ84" t="str">
        <f>IF(ISERROR(MATCH(DJ$1,'CSC Mitre'!CE$1:CE$220,0)),"",VLOOKUP(DJ$1,'Tactic Recode'!$A$1:$B$547,2,FALSE))</f>
        <v/>
      </c>
      <c r="DK84" t="str">
        <f>IF(ISERROR(MATCH(DK$1,'CSC Mitre'!CE$1:CE$220,0)),"",VLOOKUP(DK$1,'Tactic Recode'!$A$1:$B$547,2,FALSE))</f>
        <v/>
      </c>
      <c r="DL84" t="str">
        <f>IF(ISERROR(MATCH(DL$1,'CSC Mitre'!CE$1:CE$220,0)),"",VLOOKUP(DL$1,'Tactic Recode'!$A$1:$B$547,2,FALSE))</f>
        <v/>
      </c>
      <c r="DM84" t="str">
        <f>IF(ISERROR(MATCH(DM$1,'CSC Mitre'!CE$1:CE$220,0)),"",VLOOKUP(DM$1,'Tactic Recode'!$A$1:$B$547,2,FALSE))</f>
        <v/>
      </c>
      <c r="DN84" t="str">
        <f>IF(ISERROR(MATCH(DN$1,'CSC Mitre'!CE$1:CE$220,0)),"",VLOOKUP(DN$1,'Tactic Recode'!$A$1:$B$547,2,FALSE))</f>
        <v/>
      </c>
      <c r="DO84" t="str">
        <f>IF(ISERROR(MATCH(DO$1,'CSC Mitre'!CE$1:CE$220,0)),"",VLOOKUP(DO$1,'Tactic Recode'!$A$1:$B$547,2,FALSE))</f>
        <v/>
      </c>
      <c r="DP84" t="str">
        <f>IF(ISERROR(MATCH(DP$1,'CSC Mitre'!CE$1:CE$220,0)),"",VLOOKUP(DP$1,'Tactic Recode'!$A$1:$B$547,2,FALSE))</f>
        <v/>
      </c>
      <c r="DQ84" t="str">
        <f>IF(ISERROR(MATCH(DQ$1,'CSC Mitre'!CE$1:CE$220,0)),"",VLOOKUP(DQ$1,'Tactic Recode'!$A$1:$B$547,2,FALSE))</f>
        <v/>
      </c>
      <c r="DR84" t="str">
        <f>IF(ISERROR(MATCH(DR$1,'CSC Mitre'!CE$1:CE$220,0)),"",VLOOKUP(DR$1,'Tactic Recode'!$A$1:$B$547,2,FALSE))</f>
        <v/>
      </c>
      <c r="DS84" t="str">
        <f>IF(ISERROR(MATCH(DS$1,'CSC Mitre'!CE$1:CE$220,0)),"",VLOOKUP(DS$1,'Tactic Recode'!$A$1:$B$547,2,FALSE))</f>
        <v/>
      </c>
      <c r="DT84" t="str">
        <f>IF(ISERROR(MATCH(DT$1,'CSC Mitre'!CE$1:CE$220,0)),"",VLOOKUP(DT$1,'Tactic Recode'!$A$1:$B$547,2,FALSE))</f>
        <v/>
      </c>
      <c r="DU84" t="str">
        <f>IF(ISERROR(MATCH(DU$1,'CSC Mitre'!CE$1:CE$220,0)),"",VLOOKUP(DU$1,'Tactic Recode'!$A$1:$B$547,2,FALSE))</f>
        <v/>
      </c>
      <c r="DV84" t="str">
        <f>IF(ISERROR(MATCH(DV$1,'CSC Mitre'!CE$1:CE$220,0)),"",VLOOKUP(DV$1,'Tactic Recode'!$A$1:$B$547,2,FALSE))</f>
        <v/>
      </c>
      <c r="DW84" t="str">
        <f>IF(ISERROR(MATCH(DW$1,'CSC Mitre'!CE$1:CE$220,0)),"",VLOOKUP(DW$1,'Tactic Recode'!$A$1:$B$547,2,FALSE))</f>
        <v/>
      </c>
      <c r="DX84" t="str">
        <f>IF(ISERROR(MATCH(DX$1,'CSC Mitre'!CE$1:CE$220,0)),"",VLOOKUP(DX$1,'Tactic Recode'!$A$1:$B$547,2,FALSE))</f>
        <v/>
      </c>
      <c r="DY84" t="str">
        <f>IF(ISERROR(MATCH(DY$1,'CSC Mitre'!CE$1:CE$220,0)),"",VLOOKUP(DY$1,'Tactic Recode'!$A$1:$B$547,2,FALSE))</f>
        <v/>
      </c>
      <c r="DZ84" t="str">
        <f>IF(ISERROR(MATCH(DZ$1,'CSC Mitre'!CE$1:CE$220,0)),"",VLOOKUP(DZ$1,'Tactic Recode'!$A$1:$B$547,2,FALSE))</f>
        <v/>
      </c>
      <c r="EA84" t="str">
        <f>IF(ISERROR(MATCH(EA$1,'CSC Mitre'!CE$1:CE$220,0)),"",VLOOKUP(EA$1,'Tactic Recode'!$A$1:$B$547,2,FALSE))</f>
        <v/>
      </c>
      <c r="EB84" t="str">
        <f>IF(ISERROR(MATCH(EB$1,'CSC Mitre'!CE$1:CE$220,0)),"",VLOOKUP(EB$1,'Tactic Recode'!$A$1:$B$547,2,FALSE))</f>
        <v>Lateral Movement</v>
      </c>
      <c r="EC84" t="str">
        <f>IF(ISERROR(MATCH(EC$1,'CSC Mitre'!CE$1:CE$220,0)),"",VLOOKUP(EC$1,'Tactic Recode'!$A$1:$B$547,2,FALSE))</f>
        <v/>
      </c>
      <c r="ED84" t="str">
        <f>IF(ISERROR(MATCH(ED$1,'CSC Mitre'!CE$1:CE$220,0)),"",VLOOKUP(ED$1,'Tactic Recode'!$A$1:$B$547,2,FALSE))</f>
        <v/>
      </c>
      <c r="EE84" t="str">
        <f>IF(ISERROR(MATCH(EE$1,'CSC Mitre'!CE$1:CE$220,0)),"",VLOOKUP(EE$1,'Tactic Recode'!$A$1:$B$547,2,FALSE))</f>
        <v/>
      </c>
      <c r="EF84" t="str">
        <f>IF(ISERROR(MATCH(EF$1,'CSC Mitre'!CE$1:CE$220,0)),"",VLOOKUP(EF$1,'Tactic Recode'!$A$1:$B$547,2,FALSE))</f>
        <v/>
      </c>
      <c r="EG84" t="str">
        <f>IF(ISERROR(MATCH(EG$1,'CSC Mitre'!CE$1:CE$220,0)),"",VLOOKUP(EG$1,'Tactic Recode'!$A$1:$B$547,2,FALSE))</f>
        <v/>
      </c>
      <c r="EH84" t="str">
        <f>IF(ISERROR(MATCH(EH$1,'CSC Mitre'!CE$1:CE$220,0)),"",VLOOKUP(EH$1,'Tactic Recode'!$A$1:$B$547,2,FALSE))</f>
        <v/>
      </c>
      <c r="EI84" t="str">
        <f>IF(ISERROR(MATCH(EI$1,'CSC Mitre'!CE$1:CE$220,0)),"",VLOOKUP(EI$1,'Tactic Recode'!$A$1:$B$547,2,FALSE))</f>
        <v/>
      </c>
      <c r="EJ84" t="str">
        <f>IF(ISERROR(MATCH(EJ$1,'CSC Mitre'!CE$1:CE$220,0)),"",VLOOKUP(EJ$1,'Tactic Recode'!$A$1:$B$547,2,FALSE))</f>
        <v/>
      </c>
      <c r="EK84" t="str">
        <f>IF(ISERROR(MATCH(EK$1,'CSC Mitre'!CE$1:CE$220,0)),"",VLOOKUP(EK$1,'Tactic Recode'!$A$1:$B$547,2,FALSE))</f>
        <v/>
      </c>
      <c r="EL84" t="str">
        <f>IF(ISERROR(MATCH(EL$1,'CSC Mitre'!CE$1:CE$220,0)),"",VLOOKUP(EL$1,'Tactic Recode'!$A$1:$B$547,2,FALSE))</f>
        <v/>
      </c>
      <c r="EM84" t="str">
        <f>IF(ISERROR(MATCH(EM$1,'CSC Mitre'!CE$1:CE$220,0)),"",VLOOKUP(EM$1,'Tactic Recode'!$A$1:$B$547,2,FALSE))</f>
        <v/>
      </c>
      <c r="EN84" t="str">
        <f>IF(ISERROR(MATCH(EN$1,'CSC Mitre'!CE$1:CE$220,0)),"",VLOOKUP(EN$1,'Tactic Recode'!$A$1:$B$547,2,FALSE))</f>
        <v/>
      </c>
      <c r="EO84" t="str">
        <f>IF(ISERROR(MATCH(EO$1,'CSC Mitre'!CE$1:CE$220,0)),"",VLOOKUP(EO$1,'Tactic Recode'!$A$1:$B$547,2,FALSE))</f>
        <v/>
      </c>
      <c r="EP84" t="str">
        <f>IF(ISERROR(MATCH(EP$1,'CSC Mitre'!CE$1:CE$220,0)),"",VLOOKUP(EP$1,'Tactic Recode'!$A$1:$B$547,2,FALSE))</f>
        <v/>
      </c>
      <c r="EQ84" t="str">
        <f>IF(ISERROR(MATCH(EQ$1,'CSC Mitre'!CE$1:CE$220,0)),"",VLOOKUP(EQ$1,'Tactic Recode'!$A$1:$B$547,2,FALSE))</f>
        <v/>
      </c>
      <c r="ER84" t="str">
        <f>IF(ISERROR(MATCH(ER$1,'CSC Mitre'!CE$1:CE$220,0)),"",VLOOKUP(ER$1,'Tactic Recode'!$A$1:$B$547,2,FALSE))</f>
        <v/>
      </c>
      <c r="ES84" t="str">
        <f>IF(ISERROR(MATCH(ES$1,'CSC Mitre'!CE$1:CE$220,0)),"",VLOOKUP(ES$1,'Tactic Recode'!$A$1:$B$547,2,FALSE))</f>
        <v/>
      </c>
      <c r="ET84" t="str">
        <f>IF(ISERROR(MATCH(ET$1,'CSC Mitre'!CE$1:CE$220,0)),"",VLOOKUP(ET$1,'Tactic Recode'!$A$1:$B$547,2,FALSE))</f>
        <v/>
      </c>
      <c r="EU84" t="str">
        <f>IF(ISERROR(MATCH(EU$1,'CSC Mitre'!CE$1:CE$220,0)),"",VLOOKUP(EU$1,'Tactic Recode'!$A$1:$B$547,2,FALSE))</f>
        <v/>
      </c>
      <c r="EV84" t="str">
        <f>IF(ISERROR(MATCH(EV$1,'CSC Mitre'!CE$1:CE$220,0)),"",VLOOKUP(EV$1,'Tactic Recode'!$A$1:$B$547,2,FALSE))</f>
        <v/>
      </c>
      <c r="EW84" t="str">
        <f>IF(ISERROR(MATCH(EW$1,'CSC Mitre'!CE$1:CE$220,0)),"",VLOOKUP(EW$1,'Tactic Recode'!$A$1:$B$547,2,FALSE))</f>
        <v/>
      </c>
      <c r="EX84" t="str">
        <f>IF(ISERROR(MATCH(EX$1,'CSC Mitre'!CE$1:CE$220,0)),"",VLOOKUP(EX$1,'Tactic Recode'!$A$1:$B$547,2,FALSE))</f>
        <v/>
      </c>
      <c r="EY84" t="str">
        <f>IF(ISERROR(MATCH(EY$1,'CSC Mitre'!CE$1:CE$220,0)),"",VLOOKUP(EY$1,'Tactic Recode'!$A$1:$B$547,2,FALSE))</f>
        <v/>
      </c>
      <c r="EZ84" t="str">
        <f>IF(ISERROR(MATCH(EZ$1,'CSC Mitre'!CE$1:CE$220,0)),"",VLOOKUP(EZ$1,'Tactic Recode'!$A$1:$B$547,2,FALSE))</f>
        <v/>
      </c>
      <c r="FA84" t="str">
        <f>IF(ISERROR(MATCH(FA$1,'CSC Mitre'!CE$1:CE$220,0)),"",VLOOKUP(FA$1,'Tactic Recode'!$A$1:$B$547,2,FALSE))</f>
        <v/>
      </c>
      <c r="FB84" t="str">
        <f>IF(ISERROR(MATCH(FB$1,'CSC Mitre'!CE$1:CE$220,0)),"",VLOOKUP(FB$1,'Tactic Recode'!$A$1:$B$547,2,FALSE))</f>
        <v/>
      </c>
      <c r="FC84" t="str">
        <f>IF(ISERROR(MATCH(FC$1,'CSC Mitre'!CE$1:CE$220,0)),"",VLOOKUP(FC$1,'Tactic Recode'!$A$1:$B$547,2,FALSE))</f>
        <v/>
      </c>
      <c r="FD84" t="str">
        <f>IF(ISERROR(MATCH(FD$1,'CSC Mitre'!CE$1:CE$220,0)),"",VLOOKUP(FD$1,'Tactic Recode'!$A$1:$B$547,2,FALSE))</f>
        <v/>
      </c>
      <c r="FE84" t="str">
        <f>IF(ISERROR(MATCH(FE$1,'CSC Mitre'!CE$1:CE$220,0)),"",VLOOKUP(FE$1,'Tactic Recode'!$A$1:$B$547,2,FALSE))</f>
        <v/>
      </c>
      <c r="FF84" t="str">
        <f>IF(ISERROR(MATCH(FF$1,'CSC Mitre'!CE$1:CE$220,0)),"",VLOOKUP(FF$1,'Tactic Recode'!$A$1:$B$547,2,FALSE))</f>
        <v/>
      </c>
      <c r="FG84" t="str">
        <f>IF(ISERROR(MATCH(FG$1,'CSC Mitre'!CE$1:CE$220,0)),"",VLOOKUP(FG$1,'Tactic Recode'!$A$1:$B$547,2,FALSE))</f>
        <v/>
      </c>
      <c r="FH84" t="str">
        <f>IF(ISERROR(MATCH(FH$1,'CSC Mitre'!CE$1:CE$220,0)),"",VLOOKUP(FH$1,'Tactic Recode'!$A$1:$B$547,2,FALSE))</f>
        <v/>
      </c>
      <c r="FI84" t="str">
        <f>IF(ISERROR(MATCH(FI$1,'CSC Mitre'!CE$1:CE$220,0)),"",VLOOKUP(FI$1,'Tactic Recode'!$A$1:$B$547,2,FALSE))</f>
        <v/>
      </c>
      <c r="FJ84" t="str">
        <f>IF(ISERROR(MATCH(FJ$1,'CSC Mitre'!CE$1:CE$220,0)),"",VLOOKUP(FJ$1,'Tactic Recode'!$A$1:$B$547,2,FALSE))</f>
        <v/>
      </c>
      <c r="FK84" t="str">
        <f>IF(ISERROR(MATCH(FK$1,'CSC Mitre'!CE$1:CE$220,0)),"",VLOOKUP(FK$1,'Tactic Recode'!$A$1:$B$547,2,FALSE))</f>
        <v/>
      </c>
      <c r="FL84" t="str">
        <f>IF(ISERROR(MATCH(FL$1,'CSC Mitre'!CE$1:CE$220,0)),"",VLOOKUP(FL$1,'Tactic Recode'!$A$1:$B$547,2,FALSE))</f>
        <v/>
      </c>
      <c r="FM84" t="str">
        <f>IF(ISERROR(MATCH(FM$1,'CSC Mitre'!CE$1:CE$220,0)),"",VLOOKUP(FM$1,'Tactic Recode'!$A$1:$B$547,2,FALSE))</f>
        <v/>
      </c>
      <c r="FN84" t="str">
        <f>IF(ISERROR(MATCH(FN$1,'CSC Mitre'!CE$1:CE$220,0)),"",VLOOKUP(FN$1,'Tactic Recode'!$A$1:$B$547,2,FALSE))</f>
        <v/>
      </c>
      <c r="FO84" t="str">
        <f>IF(ISERROR(MATCH(FO$1,'CSC Mitre'!CE$1:CE$220,0)),"",VLOOKUP(FO$1,'Tactic Recode'!$A$1:$B$547,2,FALSE))</f>
        <v/>
      </c>
      <c r="FP84" t="str">
        <f>IF(ISERROR(MATCH(FP$1,'CSC Mitre'!CE$1:CE$220,0)),"",VLOOKUP(FP$1,'Tactic Recode'!$A$1:$B$547,2,FALSE))</f>
        <v/>
      </c>
      <c r="FQ84" t="str">
        <f>IF(ISERROR(MATCH(FQ$1,'CSC Mitre'!CE$1:CE$220,0)),"",VLOOKUP(FQ$1,'Tactic Recode'!$A$1:$B$547,2,FALSE))</f>
        <v/>
      </c>
      <c r="FR84" t="str">
        <f>IF(ISERROR(MATCH(FR$1,'CSC Mitre'!CE$1:CE$220,0)),"",VLOOKUP(FR$1,'Tactic Recode'!$A$1:$B$547,2,FALSE))</f>
        <v/>
      </c>
      <c r="FS84" t="str">
        <f>IF(ISERROR(MATCH(FS$1,'CSC Mitre'!CE$1:CE$220,0)),"",VLOOKUP(FS$1,'Tactic Recode'!$A$1:$B$547,2,FALSE))</f>
        <v/>
      </c>
      <c r="FT84" t="str">
        <f>IF(ISERROR(MATCH(FT$1,'CSC Mitre'!CE$1:CE$220,0)),"",VLOOKUP(FT$1,'Tactic Recode'!$A$1:$B$547,2,FALSE))</f>
        <v/>
      </c>
      <c r="FU84" t="str">
        <f>IF(ISERROR(MATCH(FU$1,'CSC Mitre'!CE$1:CE$220,0)),"",VLOOKUP(FU$1,'Tactic Recode'!$A$1:$B$547,2,FALSE))</f>
        <v/>
      </c>
      <c r="FV84" t="str">
        <f>IF(ISERROR(MATCH(FV$1,'CSC Mitre'!CE$1:CE$220,0)),"",VLOOKUP(FV$1,'Tactic Recode'!$A$1:$B$547,2,FALSE))</f>
        <v/>
      </c>
      <c r="FW84" t="str">
        <f>IF(ISERROR(MATCH(FW$1,'CSC Mitre'!CE$1:CE$220,0)),"",VLOOKUP(FW$1,'Tactic Recode'!$A$1:$B$547,2,FALSE))</f>
        <v/>
      </c>
      <c r="FX84" t="str">
        <f>IF(ISERROR(MATCH(FX$1,'CSC Mitre'!CE$1:CE$220,0)),"",VLOOKUP(FX$1,'Tactic Recode'!$A$1:$B$547,2,FALSE))</f>
        <v/>
      </c>
      <c r="FY84" t="str">
        <f>IF(ISERROR(MATCH(FY$1,'CSC Mitre'!CE$1:CE$220,0)),"",VLOOKUP(FY$1,'Tactic Recode'!$A$1:$B$547,2,FALSE))</f>
        <v/>
      </c>
      <c r="FZ84" t="str">
        <f>IF(ISERROR(MATCH(FZ$1,'CSC Mitre'!CE$1:CE$220,0)),"",VLOOKUP(FZ$1,'Tactic Recode'!$A$1:$B$547,2,FALSE))</f>
        <v/>
      </c>
      <c r="GA84" t="str">
        <f>IF(ISERROR(MATCH(GA$1,'CSC Mitre'!CE$1:CE$220,0)),"",VLOOKUP(GA$1,'Tactic Recode'!$A$1:$B$547,2,FALSE))</f>
        <v/>
      </c>
      <c r="GB84" t="str">
        <f>IF(ISERROR(MATCH(GB$1,'CSC Mitre'!CE$1:CE$220,0)),"",VLOOKUP(GB$1,'Tactic Recode'!$A$1:$B$547,2,FALSE))</f>
        <v/>
      </c>
      <c r="GC84" t="str">
        <f>IF(ISERROR(MATCH(GC$1,'CSC Mitre'!CE$1:CE$220,0)),"",VLOOKUP(GC$1,'Tactic Recode'!$A$1:$B$547,2,FALSE))</f>
        <v/>
      </c>
      <c r="GD84" t="str">
        <f>IF(ISERROR(MATCH(GD$1,'CSC Mitre'!CE$1:CE$220,0)),"",VLOOKUP(GD$1,'Tactic Recode'!$A$1:$B$547,2,FALSE))</f>
        <v/>
      </c>
      <c r="GE84" t="str">
        <f>IF(ISERROR(MATCH(GE$1,'CSC Mitre'!CE$1:CE$220,0)),"",VLOOKUP(GE$1,'Tactic Recode'!$A$1:$B$547,2,FALSE))</f>
        <v/>
      </c>
      <c r="GF84" t="str">
        <f>IF(ISERROR(MATCH(GF$1,'CSC Mitre'!CE$1:CE$220,0)),"",VLOOKUP(GF$1,'Tactic Recode'!$A$1:$B$547,2,FALSE))</f>
        <v/>
      </c>
      <c r="GG84" t="str">
        <f>IF(ISERROR(MATCH(GG$1,'CSC Mitre'!CE$1:CE$220,0)),"",VLOOKUP(GG$1,'Tactic Recode'!$A$1:$B$547,2,FALSE))</f>
        <v/>
      </c>
      <c r="GH84" t="str">
        <f>IF(ISERROR(MATCH(GH$1,'CSC Mitre'!CE$1:CE$220,0)),"",VLOOKUP(GH$1,'Tactic Recode'!$A$1:$B$547,2,FALSE))</f>
        <v/>
      </c>
      <c r="GI84" t="str">
        <f>IF(ISERROR(MATCH(GI$1,'CSC Mitre'!CE$1:CE$220,0)),"",VLOOKUP(GI$1,'Tactic Recode'!$A$1:$B$547,2,FALSE))</f>
        <v/>
      </c>
      <c r="GJ84" t="str">
        <f>IF(ISERROR(MATCH(GJ$1,'CSC Mitre'!CE$1:CE$220,0)),"",VLOOKUP(GJ$1,'Tactic Recode'!$A$1:$B$547,2,FALSE))</f>
        <v/>
      </c>
      <c r="GK84" t="str">
        <f>IF(ISERROR(MATCH(GK$1,'CSC Mitre'!CE$1:CE$220,0)),"",VLOOKUP(GK$1,'Tactic Recode'!$A$1:$B$547,2,FALSE))</f>
        <v/>
      </c>
      <c r="GL84" t="str">
        <f>IF(ISERROR(MATCH(GL$1,'CSC Mitre'!CE$1:CE$220,0)),"",VLOOKUP(GL$1,'Tactic Recode'!$A$1:$B$547,2,FALSE))</f>
        <v/>
      </c>
      <c r="GM84" t="str">
        <f>IF(ISERROR(MATCH(GM$1,'CSC Mitre'!CE$1:CE$220,0)),"",VLOOKUP(GM$1,'Tactic Recode'!$A$1:$B$547,2,FALSE))</f>
        <v/>
      </c>
      <c r="GN84" t="str">
        <f>IF(ISERROR(MATCH(GN$1,'CSC Mitre'!CE$1:CE$220,0)),"",VLOOKUP(GN$1,'Tactic Recode'!$A$1:$B$547,2,FALSE))</f>
        <v/>
      </c>
      <c r="GO84" t="str">
        <f>IF(ISERROR(MATCH(GO$1,'CSC Mitre'!CE$1:CE$220,0)),"",VLOOKUP(GO$1,'Tactic Recode'!$A$1:$B$547,2,FALSE))</f>
        <v/>
      </c>
      <c r="GP84" t="str">
        <f>IF(ISERROR(MATCH(GP$1,'CSC Mitre'!CE$1:CE$220,0)),"",VLOOKUP(GP$1,'Tactic Recode'!$A$1:$B$547,2,FALSE))</f>
        <v/>
      </c>
      <c r="GQ84" t="str">
        <f>IF(ISERROR(MATCH(GQ$1,'CSC Mitre'!CE$1:CE$220,0)),"",VLOOKUP(GQ$1,'Tactic Recode'!$A$1:$B$547,2,FALSE))</f>
        <v/>
      </c>
      <c r="GR84" t="str">
        <f>IF(ISERROR(MATCH(GR$1,'CSC Mitre'!CE$1:CE$220,0)),"",VLOOKUP(GR$1,'Tactic Recode'!$A$1:$B$547,2,FALSE))</f>
        <v/>
      </c>
      <c r="GS84" t="str">
        <f>IF(ISERROR(MATCH(GS$1,'CSC Mitre'!CE$1:CE$220,0)),"",VLOOKUP(GS$1,'Tactic Recode'!$A$1:$B$547,2,FALSE))</f>
        <v/>
      </c>
      <c r="GT84" t="str">
        <f>IF(ISERROR(MATCH(GT$1,'CSC Mitre'!CE$1:CE$220,0)),"",VLOOKUP(GT$1,'Tactic Recode'!$A$1:$B$547,2,FALSE))</f>
        <v/>
      </c>
      <c r="GU84" t="str">
        <f>IF(ISERROR(MATCH(GU$1,'CSC Mitre'!CE$1:CE$220,0)),"",VLOOKUP(GU$1,'Tactic Recode'!$A$1:$B$547,2,FALSE))</f>
        <v/>
      </c>
      <c r="GV84" t="str">
        <f>IF(ISERROR(MATCH(GV$1,'CSC Mitre'!CE$1:CE$220,0)),"",VLOOKUP(GV$1,'Tactic Recode'!$A$1:$B$547,2,FALSE))</f>
        <v/>
      </c>
      <c r="GW84" t="str">
        <f>IF(ISERROR(MATCH(GW$1,'CSC Mitre'!CE$1:CE$220,0)),"",VLOOKUP(GW$1,'Tactic Recode'!$A$1:$B$547,2,FALSE))</f>
        <v/>
      </c>
      <c r="GX84" t="str">
        <f>IF(ISERROR(MATCH(GX$1,'CSC Mitre'!CE$1:CE$220,0)),"",VLOOKUP(GX$1,'Tactic Recode'!$A$1:$B$547,2,FALSE))</f>
        <v/>
      </c>
      <c r="GY84" t="str">
        <f>IF(ISERROR(MATCH(GY$1,'CSC Mitre'!CE$1:CE$220,0)),"",VLOOKUP(GY$1,'Tactic Recode'!$A$1:$B$547,2,FALSE))</f>
        <v/>
      </c>
      <c r="GZ84" t="str">
        <f>IF(ISERROR(MATCH(GZ$1,'CSC Mitre'!CE$1:CE$220,0)),"",VLOOKUP(GZ$1,'Tactic Recode'!$A$1:$B$547,2,FALSE))</f>
        <v>Initial Access</v>
      </c>
      <c r="HA84" t="str">
        <f>IF(ISERROR(MATCH(HA$1,'CSC Mitre'!CE$1:CE$220,0)),"",VLOOKUP(HA$1,'Tactic Recode'!$A$1:$B$547,2,FALSE))</f>
        <v>Initial Access</v>
      </c>
      <c r="HB84" t="str">
        <f>IF(ISERROR(MATCH(HB$1,'CSC Mitre'!CE$1:CE$220,0)),"",VLOOKUP(HB$1,'Tactic Recode'!$A$1:$B$547,2,FALSE))</f>
        <v/>
      </c>
      <c r="HC84" t="str">
        <f>IF(ISERROR(MATCH(HC$1,'CSC Mitre'!CE$1:CE$220,0)),"",VLOOKUP(HC$1,'Tactic Recode'!$A$1:$B$547,2,FALSE))</f>
        <v/>
      </c>
      <c r="HD84" t="str">
        <f>IF(ISERROR(MATCH(HD$1,'CSC Mitre'!CE$1:CE$220,0)),"",VLOOKUP(HD$1,'Tactic Recode'!$A$1:$B$547,2,FALSE))</f>
        <v/>
      </c>
      <c r="HE84" t="str">
        <f>IF(ISERROR(MATCH(HE$1,'CSC Mitre'!CE$1:CE$220,0)),"",VLOOKUP(HE$1,'Tactic Recode'!$A$1:$B$547,2,FALSE))</f>
        <v/>
      </c>
      <c r="HF84" t="str">
        <f>IF(ISERROR(MATCH(HF$1,'CSC Mitre'!CE$1:CE$220,0)),"",VLOOKUP(HF$1,'Tactic Recode'!$A$1:$B$547,2,FALSE))</f>
        <v/>
      </c>
      <c r="HG84" t="str">
        <f>IF(ISERROR(MATCH(HG$1,'CSC Mitre'!CE$1:CE$220,0)),"",VLOOKUP(HG$1,'Tactic Recode'!$A$1:$B$547,2,FALSE))</f>
        <v/>
      </c>
      <c r="HH84" t="str">
        <f>IF(ISERROR(MATCH(HH$1,'CSC Mitre'!CE$1:CE$220,0)),"",VLOOKUP(HH$1,'Tactic Recode'!$A$1:$B$547,2,FALSE))</f>
        <v/>
      </c>
      <c r="HI84" t="str">
        <f>IF(ISERROR(MATCH(HI$1,'CSC Mitre'!CE$1:CE$220,0)),"",VLOOKUP(HI$1,'Tactic Recode'!$A$1:$B$547,2,FALSE))</f>
        <v/>
      </c>
      <c r="HJ84" t="str">
        <f>IF(ISERROR(MATCH(HJ$1,'CSC Mitre'!CE$1:CE$220,0)),"",VLOOKUP(HJ$1,'Tactic Recode'!$A$1:$B$547,2,FALSE))</f>
        <v/>
      </c>
      <c r="HK84" t="str">
        <f>IF(ISERROR(MATCH(HK$1,'CSC Mitre'!CE$1:CE$220,0)),"",VLOOKUP(HK$1,'Tactic Recode'!$A$1:$B$547,2,FALSE))</f>
        <v>Execution</v>
      </c>
      <c r="HL84" t="str">
        <f>IF(ISERROR(MATCH(HL$1,'CSC Mitre'!CE$1:CE$220,0)),"",VLOOKUP(HL$1,'Tactic Recode'!$A$1:$B$547,2,FALSE))</f>
        <v/>
      </c>
      <c r="HM84" t="str">
        <f>IF(ISERROR(MATCH(HM$1,'CSC Mitre'!CE$1:CE$220,0)),"",VLOOKUP(HM$1,'Tactic Recode'!$A$1:$B$547,2,FALSE))</f>
        <v/>
      </c>
      <c r="HN84" t="str">
        <f>IF(ISERROR(MATCH(HN$1,'CSC Mitre'!CE$1:CE$220,0)),"",VLOOKUP(HN$1,'Tactic Recode'!$A$1:$B$547,2,FALSE))</f>
        <v/>
      </c>
      <c r="HO84" t="str">
        <f>IF(ISERROR(MATCH(HO$1,'CSC Mitre'!CE$1:CE$220,0)),"",VLOOKUP(HO$1,'Tactic Recode'!$A$1:$B$547,2,FALSE))</f>
        <v/>
      </c>
      <c r="HP84" t="str">
        <f>IF(ISERROR(MATCH(HP$1,'CSC Mitre'!CE$1:CE$220,0)),"",VLOOKUP(HP$1,'Tactic Recode'!$A$1:$B$547,2,FALSE))</f>
        <v/>
      </c>
      <c r="HQ84" t="str">
        <f>IF(ISERROR(MATCH(HQ$1,'CSC Mitre'!CE$1:CE$220,0)),"",VLOOKUP(HQ$1,'Tactic Recode'!$A$1:$B$547,2,FALSE))</f>
        <v/>
      </c>
      <c r="HR84" t="str">
        <f>IF(ISERROR(MATCH(HR$1,'CSC Mitre'!CE$1:CE$220,0)),"",VLOOKUP(HR$1,'Tactic Recode'!$A$1:$B$547,2,FALSE))</f>
        <v/>
      </c>
      <c r="HS84" t="str">
        <f>IF(ISERROR(MATCH(HS$1,'CSC Mitre'!CE$1:CE$220,0)),"",VLOOKUP(HS$1,'Tactic Recode'!$A$1:$B$547,2,FALSE))</f>
        <v>Lateral Movement</v>
      </c>
      <c r="HT84" t="str">
        <f>IF(ISERROR(MATCH(HT$1,'CSC Mitre'!CE$1:CE$220,0)),"",VLOOKUP(HT$1,'Tactic Recode'!$A$1:$B$547,2,FALSE))</f>
        <v>Defense Evasion</v>
      </c>
      <c r="HU84" t="str">
        <f>IF(ISERROR(MATCH(HU$1,'CSC Mitre'!CE$1:CE$220,0)),"",VLOOKUP(HU$1,'Tactic Recode'!$A$1:$B$547,2,FALSE))</f>
        <v>Credential Access</v>
      </c>
      <c r="HV84" t="str">
        <f>IF(ISERROR(MATCH(HV$1,'CSC Mitre'!CE$1:CE$220,0)),"",VLOOKUP(HV$1,'Tactic Recode'!$A$1:$B$547,2,FALSE))</f>
        <v/>
      </c>
      <c r="HW84" t="str">
        <f>IF(ISERROR(MATCH(HW$1,'CSC Mitre'!CE$1:CE$220,0)),"",VLOOKUP(HW$1,'Tactic Recode'!$A$1:$B$547,2,FALSE))</f>
        <v/>
      </c>
      <c r="HX84" t="str">
        <f>IF(ISERROR(MATCH(HX$1,'CSC Mitre'!CE$1:CE$220,0)),"",VLOOKUP(HX$1,'Tactic Recode'!$A$1:$B$547,2,FALSE))</f>
        <v/>
      </c>
      <c r="HY84" t="str">
        <f>IF(ISERROR(MATCH(HY$1,'CSC Mitre'!CE$1:CE$220,0)),"",VLOOKUP(HY$1,'Tactic Recode'!$A$1:$B$547,2,FALSE))</f>
        <v/>
      </c>
      <c r="HZ84" t="str">
        <f>IF(ISERROR(MATCH(HZ$1,'CSC Mitre'!CE$1:CE$220,0)),"",VLOOKUP(HZ$1,'Tactic Recode'!$A$1:$B$547,2,FALSE))</f>
        <v/>
      </c>
      <c r="IA84" t="str">
        <f>IF(ISERROR(MATCH(IA$1,'CSC Mitre'!CE$1:CE$220,0)),"",VLOOKUP(IA$1,'Tactic Recode'!$A$1:$B$547,2,FALSE))</f>
        <v/>
      </c>
      <c r="IB84" t="str">
        <f>IF(ISERROR(MATCH(IB$1,'CSC Mitre'!CE$1:CE$220,0)),"",VLOOKUP(IB$1,'Tactic Recode'!$A$1:$B$547,2,FALSE))</f>
        <v>Defense Evasion</v>
      </c>
      <c r="IC84" t="str">
        <f>IF(ISERROR(MATCH(IC$1,'CSC Mitre'!CE$1:CE$220,0)),"",VLOOKUP(IC$1,'Tactic Recode'!$A$1:$B$547,2,FALSE))</f>
        <v/>
      </c>
      <c r="ID84" t="str">
        <f>IF(ISERROR(MATCH(ID$1,'CSC Mitre'!CE$1:CE$220,0)),"",VLOOKUP(ID$1,'Tactic Recode'!$A$1:$B$547,2,FALSE))</f>
        <v/>
      </c>
      <c r="IE84" t="str">
        <f>IF(ISERROR(MATCH(IE$1,'CSC Mitre'!CE$1:CE$220,0)),"",VLOOKUP(IE$1,'Tactic Recode'!$A$1:$B$547,2,FALSE))</f>
        <v/>
      </c>
      <c r="IF84" t="str">
        <f>IF(ISERROR(MATCH(IF$1,'CSC Mitre'!CE$1:CE$220,0)),"",VLOOKUP(IF$1,'Tactic Recode'!$A$1:$B$547,2,FALSE))</f>
        <v/>
      </c>
      <c r="IG84" t="str">
        <f>IF(ISERROR(MATCH(IG$1,'CSC Mitre'!CE$1:CE$220,0)),"",VLOOKUP(IG$1,'Tactic Recode'!$A$1:$B$547,2,FALSE))</f>
        <v/>
      </c>
      <c r="IH84" t="str">
        <f>IF(ISERROR(MATCH(IH$1,'CSC Mitre'!CE$1:CE$220,0)),"",VLOOKUP(IH$1,'Tactic Recode'!$A$1:$B$547,2,FALSE))</f>
        <v/>
      </c>
      <c r="II84" t="str">
        <f>IF(ISERROR(MATCH(II$1,'CSC Mitre'!CE$1:CE$220,0)),"",VLOOKUP(II$1,'Tactic Recode'!$A$1:$B$547,2,FALSE))</f>
        <v/>
      </c>
      <c r="IJ84" t="str">
        <f>IF(ISERROR(MATCH(IJ$1,'CSC Mitre'!CE$1:CE$220,0)),"",VLOOKUP(IJ$1,'Tactic Recode'!$A$1:$B$547,2,FALSE))</f>
        <v/>
      </c>
      <c r="IK84" t="str">
        <f>IF(ISERROR(MATCH(IK$1,'CSC Mitre'!CE$1:CE$220,0)),"",VLOOKUP(IK$1,'Tactic Recode'!$A$1:$B$547,2,FALSE))</f>
        <v>Defense Evasion</v>
      </c>
      <c r="IL84" t="str">
        <f>IF(ISERROR(MATCH(IL$1,'CSC Mitre'!CE$1:CE$220,0)),"",VLOOKUP(IL$1,'Tactic Recode'!$A$1:$B$547,2,FALSE))</f>
        <v>Defense Evasion</v>
      </c>
      <c r="IM84" t="str">
        <f>IF(ISERROR(MATCH(IM$1,'CSC Mitre'!CE$1:CE$220,0)),"",VLOOKUP(IM$1,'Tactic Recode'!$A$1:$B$547,2,FALSE))</f>
        <v/>
      </c>
      <c r="IN84" t="str">
        <f>IF(ISERROR(MATCH(IN$1,'CSC Mitre'!CE$1:CE$220,0)),"",VLOOKUP(IN$1,'Tactic Recode'!$A$1:$B$547,2,FALSE))</f>
        <v/>
      </c>
      <c r="IO84" t="str">
        <f>IF(ISERROR(MATCH(IO$1,'CSC Mitre'!CE$1:CE$220,0)),"",VLOOKUP(IO$1,'Tactic Recode'!$A$1:$B$547,2,FALSE))</f>
        <v/>
      </c>
      <c r="IP84" t="str">
        <f>IF(ISERROR(MATCH(IP$1,'CSC Mitre'!CE$1:CE$220,0)),"",VLOOKUP(IP$1,'Tactic Recode'!$A$1:$B$547,2,FALSE))</f>
        <v/>
      </c>
      <c r="IQ84" t="str">
        <f>IF(ISERROR(MATCH(IQ$1,'CSC Mitre'!CE$1:CE$220,0)),"",VLOOKUP(IQ$1,'Tactic Recode'!$A$1:$B$547,2,FALSE))</f>
        <v/>
      </c>
      <c r="IR84" t="str">
        <f>IF(ISERROR(MATCH(IR$1,'CSC Mitre'!CE$1:CE$220,0)),"",VLOOKUP(IR$1,'Tactic Recode'!$A$1:$B$547,2,FALSE))</f>
        <v/>
      </c>
      <c r="IS84" t="str">
        <f>IF(ISERROR(MATCH(IS$1,'CSC Mitre'!CE$1:CE$220,0)),"",VLOOKUP(IS$1,'Tactic Recode'!$A$1:$B$547,2,FALSE))</f>
        <v/>
      </c>
      <c r="IT84" t="str">
        <f>IF(ISERROR(MATCH(IT$1,'CSC Mitre'!CE$1:CE$220,0)),"",VLOOKUP(IT$1,'Tactic Recode'!$A$1:$B$547,2,FALSE))</f>
        <v/>
      </c>
      <c r="IU84" t="str">
        <f>IF(ISERROR(MATCH(IU$1,'CSC Mitre'!CE$1:CE$220,0)),"",VLOOKUP(IU$1,'Tactic Recode'!$A$1:$B$547,2,FALSE))</f>
        <v/>
      </c>
      <c r="IV84" t="str">
        <f>IF(ISERROR(MATCH(IV$1,'CSC Mitre'!CE$1:CE$220,0)),"",VLOOKUP(IV$1,'Tactic Recode'!$A$1:$B$547,2,FALSE))</f>
        <v/>
      </c>
      <c r="IW84" t="str">
        <f>IF(ISERROR(MATCH(IW$1,'CSC Mitre'!CE$1:CE$220,0)),"",VLOOKUP(IW$1,'Tactic Recode'!$A$1:$B$547,2,FALSE))</f>
        <v/>
      </c>
      <c r="IX84" t="str">
        <f>IF(ISERROR(MATCH(IX$1,'CSC Mitre'!CE$1:CE$220,0)),"",VLOOKUP(IX$1,'Tactic Recode'!$A$1:$B$547,2,FALSE))</f>
        <v/>
      </c>
      <c r="IY84" t="str">
        <f>IF(ISERROR(MATCH(IY$1,'CSC Mitre'!CE$1:CE$220,0)),"",VLOOKUP(IY$1,'Tactic Recode'!$A$1:$B$547,2,FALSE))</f>
        <v/>
      </c>
      <c r="IZ84" t="str">
        <f>IF(ISERROR(MATCH(IZ$1,'CSC Mitre'!CE$1:CE$220,0)),"",VLOOKUP(IZ$1,'Tactic Recode'!$A$1:$B$547,2,FALSE))</f>
        <v/>
      </c>
      <c r="JA84" t="str">
        <f>IF(ISERROR(MATCH(JA$1,'CSC Mitre'!CE$1:CE$220,0)),"",VLOOKUP(JA$1,'Tactic Recode'!$A$1:$B$547,2,FALSE))</f>
        <v/>
      </c>
      <c r="JB84" t="str">
        <f>IF(ISERROR(MATCH(JB$1,'CSC Mitre'!CE$1:CE$220,0)),"",VLOOKUP(JB$1,'Tactic Recode'!$A$1:$B$547,2,FALSE))</f>
        <v/>
      </c>
      <c r="JC84" t="str">
        <f>IF(ISERROR(MATCH(JC$1,'CSC Mitre'!CE$1:CE$220,0)),"",VLOOKUP(JC$1,'Tactic Recode'!$A$1:$B$547,2,FALSE))</f>
        <v/>
      </c>
      <c r="JD84" t="str">
        <f>IF(ISERROR(MATCH(JD$1,'CSC Mitre'!CE$1:CE$220,0)),"",VLOOKUP(JD$1,'Tactic Recode'!$A$1:$B$547,2,FALSE))</f>
        <v/>
      </c>
      <c r="JE84" t="str">
        <f>IF(ISERROR(MATCH(JE$1,'CSC Mitre'!CE$1:CE$220,0)),"",VLOOKUP(JE$1,'Tactic Recode'!$A$1:$B$547,2,FALSE))</f>
        <v/>
      </c>
      <c r="JF84" t="str">
        <f>IF(ISERROR(MATCH(JF$1,'CSC Mitre'!CE$1:CE$220,0)),"",VLOOKUP(JF$1,'Tactic Recode'!$A$1:$B$547,2,FALSE))</f>
        <v/>
      </c>
      <c r="JG84" t="str">
        <f>IF(ISERROR(MATCH(JG$1,'CSC Mitre'!CE$1:CE$220,0)),"",VLOOKUP(JG$1,'Tactic Recode'!$A$1:$B$547,2,FALSE))</f>
        <v/>
      </c>
      <c r="JH84" t="str">
        <f>IF(ISERROR(MATCH(JH$1,'CSC Mitre'!CE$1:CE$220,0)),"",VLOOKUP(JH$1,'Tactic Recode'!$A$1:$B$547,2,FALSE))</f>
        <v/>
      </c>
      <c r="JI84" t="str">
        <f>IF(ISERROR(MATCH(JI$1,'CSC Mitre'!CE$1:CE$220,0)),"",VLOOKUP(JI$1,'Tactic Recode'!$A$1:$B$547,2,FALSE))</f>
        <v/>
      </c>
      <c r="JJ84" t="str">
        <f>IF(ISERROR(MATCH(JJ$1,'CSC Mitre'!CE$1:CE$220,0)),"",VLOOKUP(JJ$1,'Tactic Recode'!$A$1:$B$547,2,FALSE))</f>
        <v/>
      </c>
      <c r="JK84" t="str">
        <f>IF(ISERROR(MATCH(JK$1,'CSC Mitre'!CE$1:CE$220,0)),"",VLOOKUP(JK$1,'Tactic Recode'!$A$1:$B$547,2,FALSE))</f>
        <v/>
      </c>
      <c r="JL84" t="str">
        <f>IF(ISERROR(MATCH(JL$1,'CSC Mitre'!CE$1:CE$220,0)),"",VLOOKUP(JL$1,'Tactic Recode'!$A$1:$B$547,2,FALSE))</f>
        <v/>
      </c>
      <c r="JM84" t="str">
        <f>IF(ISERROR(MATCH(JM$1,'CSC Mitre'!CE$1:CE$220,0)),"",VLOOKUP(JM$1,'Tactic Recode'!$A$1:$B$547,2,FALSE))</f>
        <v/>
      </c>
      <c r="JN84" t="str">
        <f>IF(ISERROR(MATCH(JN$1,'CSC Mitre'!CE$1:CE$220,0)),"",VLOOKUP(JN$1,'Tactic Recode'!$A$1:$B$547,2,FALSE))</f>
        <v/>
      </c>
      <c r="JO84" t="str">
        <f>IF(ISERROR(MATCH(JO$1,'CSC Mitre'!CE$1:CE$220,0)),"",VLOOKUP(JO$1,'Tactic Recode'!$A$1:$B$547,2,FALSE))</f>
        <v/>
      </c>
      <c r="JP84" t="str">
        <f>IF(ISERROR(MATCH(JP$1,'CSC Mitre'!CE$1:CE$220,0)),"",VLOOKUP(JP$1,'Tactic Recode'!$A$1:$B$547,2,FALSE))</f>
        <v/>
      </c>
      <c r="JQ84" t="str">
        <f>IF(ISERROR(MATCH(JQ$1,'CSC Mitre'!CE$1:CE$220,0)),"",VLOOKUP(JQ$1,'Tactic Recode'!$A$1:$B$547,2,FALSE))</f>
        <v/>
      </c>
      <c r="JR84" t="str">
        <f>IF(ISERROR(MATCH(JR$1,'CSC Mitre'!CE$1:CE$220,0)),"",VLOOKUP(JR$1,'Tactic Recode'!$A$1:$B$547,2,FALSE))</f>
        <v/>
      </c>
      <c r="JS84" t="str">
        <f>IF(ISERROR(MATCH(JS$1,'CSC Mitre'!CE$1:CE$220,0)),"",VLOOKUP(JS$1,'Tactic Recode'!$A$1:$B$547,2,FALSE))</f>
        <v/>
      </c>
      <c r="JT84" t="str">
        <f>IF(ISERROR(MATCH(JT$1,'CSC Mitre'!CE$1:CE$220,0)),"",VLOOKUP(JT$1,'Tactic Recode'!$A$1:$B$547,2,FALSE))</f>
        <v/>
      </c>
      <c r="JU84" t="str">
        <f>IF(ISERROR(MATCH(JU$1,'CSC Mitre'!CE$1:CE$220,0)),"",VLOOKUP(JU$1,'Tactic Recode'!$A$1:$B$547,2,FALSE))</f>
        <v/>
      </c>
      <c r="JV84" t="str">
        <f>IF(ISERROR(MATCH(JV$1,'CSC Mitre'!CE$1:CE$220,0)),"",VLOOKUP(JV$1,'Tactic Recode'!$A$1:$B$547,2,FALSE))</f>
        <v/>
      </c>
      <c r="JW84" t="str">
        <f>IF(ISERROR(MATCH(JW$1,'CSC Mitre'!CE$1:CE$220,0)),"",VLOOKUP(JW$1,'Tactic Recode'!$A$1:$B$547,2,FALSE))</f>
        <v/>
      </c>
      <c r="JX84" t="str">
        <f>IF(ISERROR(MATCH(JX$1,'CSC Mitre'!CE$1:CE$220,0)),"",VLOOKUP(JX$1,'Tactic Recode'!$A$1:$B$547,2,FALSE))</f>
        <v/>
      </c>
      <c r="JY84" t="str">
        <f>IF(ISERROR(MATCH(JY$1,'CSC Mitre'!CE$1:CE$220,0)),"",VLOOKUP(JY$1,'Tactic Recode'!$A$1:$B$547,2,FALSE))</f>
        <v/>
      </c>
      <c r="JZ84" t="str">
        <f>IF(ISERROR(MATCH(JZ$1,'CSC Mitre'!CE$1:CE$220,0)),"",VLOOKUP(JZ$1,'Tactic Recode'!$A$1:$B$547,2,FALSE))</f>
        <v/>
      </c>
      <c r="KA84" t="str">
        <f>IF(ISERROR(MATCH(KA$1,'CSC Mitre'!CE$1:CE$220,0)),"",VLOOKUP(KA$1,'Tactic Recode'!$A$1:$B$547,2,FALSE))</f>
        <v/>
      </c>
      <c r="KB84" t="str">
        <f>IF(ISERROR(MATCH(KB$1,'CSC Mitre'!CE$1:CE$220,0)),"",VLOOKUP(KB$1,'Tactic Recode'!$A$1:$B$547,2,FALSE))</f>
        <v/>
      </c>
      <c r="KC84" t="str">
        <f>IF(ISERROR(MATCH(KC$1,'CSC Mitre'!CE$1:CE$220,0)),"",VLOOKUP(KC$1,'Tactic Recode'!$A$1:$B$547,2,FALSE))</f>
        <v/>
      </c>
      <c r="KD84" t="str">
        <f>IF(ISERROR(MATCH(KD$1,'CSC Mitre'!CE$1:CE$220,0)),"",VLOOKUP(KD$1,'Tactic Recode'!$A$1:$B$547,2,FALSE))</f>
        <v/>
      </c>
      <c r="KE84" t="str">
        <f>IF(ISERROR(MATCH(KE$1,'CSC Mitre'!CE$1:CE$220,0)),"",VLOOKUP(KE$1,'Tactic Recode'!$A$1:$B$547,2,FALSE))</f>
        <v/>
      </c>
      <c r="KF84" t="str">
        <f>IF(ISERROR(MATCH(KF$1,'CSC Mitre'!CE$1:CE$220,0)),"",VLOOKUP(KF$1,'Tactic Recode'!$A$1:$B$547,2,FALSE))</f>
        <v/>
      </c>
      <c r="KG84" t="str">
        <f>IF(ISERROR(MATCH(KG$1,'CSC Mitre'!CE$1:CE$220,0)),"",VLOOKUP(KG$1,'Tactic Recode'!$A$1:$B$547,2,FALSE))</f>
        <v/>
      </c>
      <c r="KH84" t="str">
        <f>IF(ISERROR(MATCH(KH$1,'CSC Mitre'!CE$1:CE$220,0)),"",VLOOKUP(KH$1,'Tactic Recode'!$A$1:$B$547,2,FALSE))</f>
        <v/>
      </c>
      <c r="KI84" t="str">
        <f>IF(ISERROR(MATCH(KI$1,'CSC Mitre'!CE$1:CE$220,0)),"",VLOOKUP(KI$1,'Tactic Recode'!$A$1:$B$547,2,FALSE))</f>
        <v/>
      </c>
      <c r="KJ84" t="str">
        <f>IF(ISERROR(MATCH(KJ$1,'CSC Mitre'!CE$1:CE$220,0)),"",VLOOKUP(KJ$1,'Tactic Recode'!$A$1:$B$547,2,FALSE))</f>
        <v/>
      </c>
      <c r="KK84" t="str">
        <f>IF(ISERROR(MATCH(KK$1,'CSC Mitre'!CE$1:CE$220,0)),"",VLOOKUP(KK$1,'Tactic Recode'!$A$1:$B$547,2,FALSE))</f>
        <v/>
      </c>
      <c r="KL84" t="str">
        <f>IF(ISERROR(MATCH(KL$1,'CSC Mitre'!CE$1:CE$220,0)),"",VLOOKUP(KL$1,'Tactic Recode'!$A$1:$B$547,2,FALSE))</f>
        <v/>
      </c>
      <c r="KM84" t="str">
        <f>IF(ISERROR(MATCH(KM$1,'CSC Mitre'!CE$1:CE$220,0)),"",VLOOKUP(KM$1,'Tactic Recode'!$A$1:$B$547,2,FALSE))</f>
        <v/>
      </c>
      <c r="KN84" t="str">
        <f>IF(ISERROR(MATCH(KN$1,'CSC Mitre'!CE$1:CE$220,0)),"",VLOOKUP(KN$1,'Tactic Recode'!$A$1:$B$547,2,FALSE))</f>
        <v/>
      </c>
      <c r="KO84" t="str">
        <f>IF(ISERROR(MATCH(KO$1,'CSC Mitre'!CE$1:CE$220,0)),"",VLOOKUP(KO$1,'Tactic Recode'!$A$1:$B$547,2,FALSE))</f>
        <v/>
      </c>
      <c r="KP84" t="str">
        <f>IF(ISERROR(MATCH(KP$1,'CSC Mitre'!CE$1:CE$220,0)),"",VLOOKUP(KP$1,'Tactic Recode'!$A$1:$B$547,2,FALSE))</f>
        <v/>
      </c>
      <c r="KQ84" t="str">
        <f>IF(ISERROR(MATCH(KQ$1,'CSC Mitre'!CE$1:CE$220,0)),"",VLOOKUP(KQ$1,'Tactic Recode'!$A$1:$B$547,2,FALSE))</f>
        <v/>
      </c>
      <c r="KR84" t="str">
        <f>IF(ISERROR(MATCH(KR$1,'CSC Mitre'!CE$1:CE$220,0)),"",VLOOKUP(KR$1,'Tactic Recode'!$A$1:$B$547,2,FALSE))</f>
        <v/>
      </c>
      <c r="KS84" t="str">
        <f>IF(ISERROR(MATCH(KS$1,'CSC Mitre'!CE$1:CE$220,0)),"",VLOOKUP(KS$1,'Tactic Recode'!$A$1:$B$547,2,FALSE))</f>
        <v/>
      </c>
      <c r="KT84" t="str">
        <f>IF(ISERROR(MATCH(KT$1,'CSC Mitre'!CE$1:CE$220,0)),"",VLOOKUP(KT$1,'Tactic Recode'!$A$1:$B$547,2,FALSE))</f>
        <v/>
      </c>
      <c r="KU84" t="str">
        <f>IF(ISERROR(MATCH(KU$1,'CSC Mitre'!CE$1:CE$220,0)),"",VLOOKUP(KU$1,'Tactic Recode'!$A$1:$B$547,2,FALSE))</f>
        <v/>
      </c>
      <c r="KV84" t="str">
        <f>IF(ISERROR(MATCH(KV$1,'CSC Mitre'!CE$1:CE$220,0)),"",VLOOKUP(KV$1,'Tactic Recode'!$A$1:$B$547,2,FALSE))</f>
        <v/>
      </c>
      <c r="KW84" t="str">
        <f>IF(ISERROR(MATCH(KW$1,'CSC Mitre'!CE$1:CE$220,0)),"",VLOOKUP(KW$1,'Tactic Recode'!$A$1:$B$547,2,FALSE))</f>
        <v/>
      </c>
      <c r="KX84" t="str">
        <f>IF(ISERROR(MATCH(KX$1,'CSC Mitre'!CE$1:CE$220,0)),"",VLOOKUP(KX$1,'Tactic Recode'!$A$1:$B$547,2,FALSE))</f>
        <v/>
      </c>
      <c r="KY84" t="str">
        <f>IF(ISERROR(MATCH(KY$1,'CSC Mitre'!CE$1:CE$220,0)),"",VLOOKUP(KY$1,'Tactic Recode'!$A$1:$B$547,2,FALSE))</f>
        <v/>
      </c>
      <c r="KZ84" t="str">
        <f>IF(ISERROR(MATCH(KZ$1,'CSC Mitre'!CE$1:CE$220,0)),"",VLOOKUP(KZ$1,'Tactic Recode'!$A$1:$B$547,2,FALSE))</f>
        <v/>
      </c>
      <c r="LA84" t="str">
        <f>IF(ISERROR(MATCH(LA$1,'CSC Mitre'!CE$1:CE$220,0)),"",VLOOKUP(LA$1,'Tactic Recode'!$A$1:$B$547,2,FALSE))</f>
        <v/>
      </c>
      <c r="LB84" t="str">
        <f>IF(ISERROR(MATCH(LB$1,'CSC Mitre'!CE$1:CE$220,0)),"",VLOOKUP(LB$1,'Tactic Recode'!$A$1:$B$547,2,FALSE))</f>
        <v/>
      </c>
      <c r="LC84" t="str">
        <f>IF(ISERROR(MATCH(LC$1,'CSC Mitre'!CE$1:CE$220,0)),"",VLOOKUP(LC$1,'Tactic Recode'!$A$1:$B$547,2,FALSE))</f>
        <v/>
      </c>
      <c r="LD84" t="str">
        <f>IF(ISERROR(MATCH(LD$1,'CSC Mitre'!CE$1:CE$220,0)),"",VLOOKUP(LD$1,'Tactic Recode'!$A$1:$B$547,2,FALSE))</f>
        <v/>
      </c>
      <c r="LE84" t="str">
        <f>IF(ISERROR(MATCH(LE$1,'CSC Mitre'!CE$1:CE$220,0)),"",VLOOKUP(LE$1,'Tactic Recode'!$A$1:$B$547,2,FALSE))</f>
        <v/>
      </c>
      <c r="LF84" t="str">
        <f>IF(ISERROR(MATCH(LF$1,'CSC Mitre'!CE$1:CE$220,0)),"",VLOOKUP(LF$1,'Tactic Recode'!$A$1:$B$547,2,FALSE))</f>
        <v/>
      </c>
      <c r="LG84" t="str">
        <f>IF(ISERROR(MATCH(LG$1,'CSC Mitre'!CE$1:CE$220,0)),"",VLOOKUP(LG$1,'Tactic Recode'!$A$1:$B$547,2,FALSE))</f>
        <v/>
      </c>
      <c r="LH84" t="str">
        <f>IF(ISERROR(MATCH(LH$1,'CSC Mitre'!CE$1:CE$220,0)),"",VLOOKUP(LH$1,'Tactic Recode'!$A$1:$B$547,2,FALSE))</f>
        <v/>
      </c>
      <c r="LI84" t="str">
        <f>IF(ISERROR(MATCH(LI$1,'CSC Mitre'!CE$1:CE$220,0)),"",VLOOKUP(LI$1,'Tactic Recode'!$A$1:$B$547,2,FALSE))</f>
        <v/>
      </c>
      <c r="LJ84" t="str">
        <f>IF(ISERROR(MATCH(LJ$1,'CSC Mitre'!CE$1:CE$220,0)),"",VLOOKUP(LJ$1,'Tactic Recode'!$A$1:$B$547,2,FALSE))</f>
        <v/>
      </c>
      <c r="LK84" t="str">
        <f>IF(ISERROR(MATCH(LK$1,'CSC Mitre'!CE$1:CE$220,0)),"",VLOOKUP(LK$1,'Tactic Recode'!$A$1:$B$547,2,FALSE))</f>
        <v/>
      </c>
      <c r="LL84" t="str">
        <f>IF(ISERROR(MATCH(LL$1,'CSC Mitre'!CE$1:CE$220,0)),"",VLOOKUP(LL$1,'Tactic Recode'!$A$1:$B$547,2,FALSE))</f>
        <v/>
      </c>
      <c r="LM84" t="str">
        <f>IF(ISERROR(MATCH(LM$1,'CSC Mitre'!CE$1:CE$220,0)),"",VLOOKUP(LM$1,'Tactic Recode'!$A$1:$B$547,2,FALSE))</f>
        <v/>
      </c>
      <c r="LN84" t="str">
        <f>IF(ISERROR(MATCH(LN$1,'CSC Mitre'!CE$1:CE$220,0)),"",VLOOKUP(LN$1,'Tactic Recode'!$A$1:$B$547,2,FALSE))</f>
        <v/>
      </c>
      <c r="LO84" t="str">
        <f>IF(ISERROR(MATCH(LO$1,'CSC Mitre'!CE$1:CE$220,0)),"",VLOOKUP(LO$1,'Tactic Recode'!$A$1:$B$547,2,FALSE))</f>
        <v/>
      </c>
      <c r="LP84" t="str">
        <f>IF(ISERROR(MATCH(LP$1,'CSC Mitre'!CE$1:CE$220,0)),"",VLOOKUP(LP$1,'Tactic Recode'!$A$1:$B$547,2,FALSE))</f>
        <v/>
      </c>
      <c r="LQ84" t="str">
        <f>IF(ISERROR(MATCH(LQ$1,'CSC Mitre'!CE$1:CE$220,0)),"",VLOOKUP(LQ$1,'Tactic Recode'!$A$1:$B$547,2,FALSE))</f>
        <v/>
      </c>
      <c r="LR84" t="str">
        <f>IF(ISERROR(MATCH(LR$1,'CSC Mitre'!CE$1:CE$220,0)),"",VLOOKUP(LR$1,'Tactic Recode'!$A$1:$B$547,2,FALSE))</f>
        <v/>
      </c>
      <c r="LS84" t="str">
        <f>IF(ISERROR(MATCH(LS$1,'CSC Mitre'!CE$1:CE$220,0)),"",VLOOKUP(LS$1,'Tactic Recode'!$A$1:$B$547,2,FALSE))</f>
        <v/>
      </c>
      <c r="LT84" t="str">
        <f>IF(ISERROR(MATCH(LT$1,'CSC Mitre'!CE$1:CE$220,0)),"",VLOOKUP(LT$1,'Tactic Recode'!$A$1:$B$547,2,FALSE))</f>
        <v/>
      </c>
      <c r="LU84" t="str">
        <f>IF(ISERROR(MATCH(LU$1,'CSC Mitre'!CE$1:CE$220,0)),"",VLOOKUP(LU$1,'Tactic Recode'!$A$1:$B$547,2,FALSE))</f>
        <v/>
      </c>
      <c r="LV84" t="str">
        <f>IF(ISERROR(MATCH(LV$1,'CSC Mitre'!CE$1:CE$220,0)),"",VLOOKUP(LV$1,'Tactic Recode'!$A$1:$B$547,2,FALSE))</f>
        <v/>
      </c>
      <c r="LW84" t="str">
        <f>IF(ISERROR(MATCH(LW$1,'CSC Mitre'!CE$1:CE$220,0)),"",VLOOKUP(LW$1,'Tactic Recode'!$A$1:$B$547,2,FALSE))</f>
        <v/>
      </c>
      <c r="LX84" t="str">
        <f>IF(ISERROR(MATCH(LX$1,'CSC Mitre'!CE$1:CE$220,0)),"",VLOOKUP(LX$1,'Tactic Recode'!$A$1:$B$547,2,FALSE))</f>
        <v/>
      </c>
      <c r="LY84" t="str">
        <f>IF(ISERROR(MATCH(LY$1,'CSC Mitre'!CE$1:CE$220,0)),"",VLOOKUP(LY$1,'Tactic Recode'!$A$1:$B$547,2,FALSE))</f>
        <v/>
      </c>
      <c r="LZ84" t="str">
        <f>IF(ISERROR(MATCH(LZ$1,'CSC Mitre'!CE$1:CE$220,0)),"",VLOOKUP(LZ$1,'Tactic Recode'!$A$1:$B$547,2,FALSE))</f>
        <v/>
      </c>
      <c r="MA84" t="str">
        <f>IF(ISERROR(MATCH(MA$1,'CSC Mitre'!CE$1:CE$220,0)),"",VLOOKUP(MA$1,'Tactic Recode'!$A$1:$B$547,2,FALSE))</f>
        <v/>
      </c>
      <c r="MB84" t="str">
        <f>IF(ISERROR(MATCH(MB$1,'CSC Mitre'!CE$1:CE$220,0)),"",VLOOKUP(MB$1,'Tactic Recode'!$A$1:$B$547,2,FALSE))</f>
        <v/>
      </c>
      <c r="MC84" t="str">
        <f>IF(ISERROR(MATCH(MC$1,'CSC Mitre'!CE$1:CE$220,0)),"",VLOOKUP(MC$1,'Tactic Recode'!$A$1:$B$547,2,FALSE))</f>
        <v/>
      </c>
      <c r="MD84" t="str">
        <f>IF(ISERROR(MATCH(MD$1,'CSC Mitre'!CE$1:CE$220,0)),"",VLOOKUP(MD$1,'Tactic Recode'!$A$1:$B$547,2,FALSE))</f>
        <v/>
      </c>
      <c r="ME84" t="str">
        <f>IF(ISERROR(MATCH(ME$1,'CSC Mitre'!CE$1:CE$220,0)),"",VLOOKUP(ME$1,'Tactic Recode'!$A$1:$B$547,2,FALSE))</f>
        <v/>
      </c>
      <c r="MF84" t="str">
        <f>IF(ISERROR(MATCH(MF$1,'CSC Mitre'!CE$1:CE$220,0)),"",VLOOKUP(MF$1,'Tactic Recode'!$A$1:$B$547,2,FALSE))</f>
        <v/>
      </c>
      <c r="MG84" t="str">
        <f>IF(ISERROR(MATCH(MG$1,'CSC Mitre'!CE$1:CE$220,0)),"",VLOOKUP(MG$1,'Tactic Recode'!$A$1:$B$547,2,FALSE))</f>
        <v/>
      </c>
      <c r="MH84" t="str">
        <f>IF(ISERROR(MATCH(MH$1,'CSC Mitre'!CE$1:CE$220,0)),"",VLOOKUP(MH$1,'Tactic Recode'!$A$1:$B$547,2,FALSE))</f>
        <v/>
      </c>
      <c r="MI84" t="str">
        <f>IF(ISERROR(MATCH(MI$1,'CSC Mitre'!CE$1:CE$220,0)),"",VLOOKUP(MI$1,'Tactic Recode'!$A$1:$B$547,2,FALSE))</f>
        <v/>
      </c>
      <c r="MJ84" t="str">
        <f>IF(ISERROR(MATCH(MJ$1,'CSC Mitre'!CE$1:CE$220,0)),"",VLOOKUP(MJ$1,'Tactic Recode'!$A$1:$B$547,2,FALSE))</f>
        <v/>
      </c>
      <c r="MK84" t="str">
        <f>IF(ISERROR(MATCH(MK$1,'CSC Mitre'!CE$1:CE$220,0)),"",VLOOKUP(MK$1,'Tactic Recode'!$A$1:$B$547,2,FALSE))</f>
        <v/>
      </c>
      <c r="ML84" t="str">
        <f>IF(ISERROR(MATCH(ML$1,'CSC Mitre'!CE$1:CE$220,0)),"",VLOOKUP(ML$1,'Tactic Recode'!$A$1:$B$547,2,FALSE))</f>
        <v/>
      </c>
      <c r="MM84" t="str">
        <f>IF(ISERROR(MATCH(MM$1,'CSC Mitre'!CE$1:CE$220,0)),"",VLOOKUP(MM$1,'Tactic Recode'!$A$1:$B$547,2,FALSE))</f>
        <v/>
      </c>
      <c r="MN84" t="str">
        <f>IF(ISERROR(MATCH(MN$1,'CSC Mitre'!CE$1:CE$220,0)),"",VLOOKUP(MN$1,'Tactic Recode'!$A$1:$B$547,2,FALSE))</f>
        <v/>
      </c>
      <c r="MO84" t="str">
        <f>IF(ISERROR(MATCH(MO$1,'CSC Mitre'!CE$1:CE$220,0)),"",VLOOKUP(MO$1,'Tactic Recode'!$A$1:$B$547,2,FALSE))</f>
        <v/>
      </c>
      <c r="MP84" t="str">
        <f>IF(ISERROR(MATCH(MP$1,'CSC Mitre'!CE$1:CE$220,0)),"",VLOOKUP(MP$1,'Tactic Recode'!$A$1:$B$547,2,FALSE))</f>
        <v/>
      </c>
      <c r="MQ84" t="str">
        <f>IF(ISERROR(MATCH(MQ$1,'CSC Mitre'!CE$1:CE$220,0)),"",VLOOKUP(MQ$1,'Tactic Recode'!$A$1:$B$547,2,FALSE))</f>
        <v/>
      </c>
      <c r="MR84" t="str">
        <f>IF(ISERROR(MATCH(MR$1,'CSC Mitre'!CE$1:CE$220,0)),"",VLOOKUP(MR$1,'Tactic Recode'!$A$1:$B$547,2,FALSE))</f>
        <v/>
      </c>
      <c r="MS84" t="str">
        <f>IF(ISERROR(MATCH(MS$1,'CSC Mitre'!CE$1:CE$220,0)),"",VLOOKUP(MS$1,'Tactic Recode'!$A$1:$B$547,2,FALSE))</f>
        <v/>
      </c>
      <c r="MT84" t="str">
        <f>IF(ISERROR(MATCH(MT$1,'CSC Mitre'!CE$1:CE$220,0)),"",VLOOKUP(MT$1,'Tactic Recode'!$A$1:$B$547,2,FALSE))</f>
        <v/>
      </c>
      <c r="MU84" t="str">
        <f>IF(ISERROR(MATCH(MU$1,'CSC Mitre'!CE$1:CE$220,0)),"",VLOOKUP(MU$1,'Tactic Recode'!$A$1:$B$547,2,FALSE))</f>
        <v/>
      </c>
      <c r="MV84" t="str">
        <f>IF(ISERROR(MATCH(MV$1,'CSC Mitre'!CE$1:CE$220,0)),"",VLOOKUP(MV$1,'Tactic Recode'!$A$1:$B$547,2,FALSE))</f>
        <v/>
      </c>
      <c r="MW84" t="str">
        <f>IF(ISERROR(MATCH(MW$1,'CSC Mitre'!CE$1:CE$220,0)),"",VLOOKUP(MW$1,'Tactic Recode'!$A$1:$B$547,2,FALSE))</f>
        <v/>
      </c>
      <c r="MX84" t="str">
        <f>IF(ISERROR(MATCH(MX$1,'CSC Mitre'!CE$1:CE$220,0)),"",VLOOKUP(MX$1,'Tactic Recode'!$A$1:$B$547,2,FALSE))</f>
        <v/>
      </c>
      <c r="MY84" t="str">
        <f>IF(ISERROR(MATCH(MY$1,'CSC Mitre'!CE$1:CE$220,0)),"",VLOOKUP(MY$1,'Tactic Recode'!$A$1:$B$547,2,FALSE))</f>
        <v/>
      </c>
      <c r="MZ84" t="str">
        <f>IF(ISERROR(MATCH(MZ$1,'CSC Mitre'!CE$1:CE$220,0)),"",VLOOKUP(MZ$1,'Tactic Recode'!$A$1:$B$547,2,FALSE))</f>
        <v/>
      </c>
      <c r="NA84" t="str">
        <f>IF(ISERROR(MATCH(NA$1,'CSC Mitre'!CE$1:CE$220,0)),"",VLOOKUP(NA$1,'Tactic Recode'!$A$1:$B$547,2,FALSE))</f>
        <v/>
      </c>
      <c r="NB84" t="str">
        <f>IF(ISERROR(MATCH(NB$1,'CSC Mitre'!CE$1:CE$220,0)),"",VLOOKUP(NB$1,'Tactic Recode'!$A$1:$B$547,2,FALSE))</f>
        <v/>
      </c>
      <c r="NC84" t="str">
        <f>IF(ISERROR(MATCH(NC$1,'CSC Mitre'!CE$1:CE$220,0)),"",VLOOKUP(NC$1,'Tactic Recode'!$A$1:$B$547,2,FALSE))</f>
        <v/>
      </c>
      <c r="ND84" t="str">
        <f>IF(ISERROR(MATCH(ND$1,'CSC Mitre'!CE$1:CE$220,0)),"",VLOOKUP(ND$1,'Tactic Recode'!$A$1:$B$547,2,FALSE))</f>
        <v/>
      </c>
      <c r="NE84" t="str">
        <f>IF(ISERROR(MATCH(NE$1,'CSC Mitre'!CE$1:CE$220,0)),"",VLOOKUP(NE$1,'Tactic Recode'!$A$1:$B$547,2,FALSE))</f>
        <v/>
      </c>
      <c r="NF84" t="str">
        <f>IF(ISERROR(MATCH(NF$1,'CSC Mitre'!CE$1:CE$220,0)),"",VLOOKUP(NF$1,'Tactic Recode'!$A$1:$B$547,2,FALSE))</f>
        <v/>
      </c>
      <c r="NG84" t="str">
        <f>IF(ISERROR(MATCH(NG$1,'CSC Mitre'!CE$1:CE$220,0)),"",VLOOKUP(NG$1,'Tactic Recode'!$A$1:$B$547,2,FALSE))</f>
        <v/>
      </c>
      <c r="NH84" t="str">
        <f>IF(ISERROR(MATCH(NH$1,'CSC Mitre'!CE$1:CE$220,0)),"",VLOOKUP(NH$1,'Tactic Recode'!$A$1:$B$547,2,FALSE))</f>
        <v/>
      </c>
      <c r="NI84" t="str">
        <f>IF(ISERROR(MATCH(NI$1,'CSC Mitre'!CE$1:CE$220,0)),"",VLOOKUP(NI$1,'Tactic Recode'!$A$1:$B$547,2,FALSE))</f>
        <v/>
      </c>
      <c r="NJ84" t="str">
        <f>IF(ISERROR(MATCH(NJ$1,'CSC Mitre'!CE$1:CE$220,0)),"",VLOOKUP(NJ$1,'Tactic Recode'!$A$1:$B$547,2,FALSE))</f>
        <v/>
      </c>
      <c r="NK84" t="str">
        <f>IF(ISERROR(MATCH(NK$1,'CSC Mitre'!CE$1:CE$220,0)),"",VLOOKUP(NK$1,'Tactic Recode'!$A$1:$B$547,2,FALSE))</f>
        <v/>
      </c>
      <c r="NL84" t="str">
        <f>IF(ISERROR(MATCH(NL$1,'CSC Mitre'!CE$1:CE$220,0)),"",VLOOKUP(NL$1,'Tactic Recode'!$A$1:$B$547,2,FALSE))</f>
        <v/>
      </c>
      <c r="NM84" t="str">
        <f>IF(ISERROR(MATCH(NM$1,'CSC Mitre'!CE$1:CE$220,0)),"",VLOOKUP(NM$1,'Tactic Recode'!$A$1:$B$547,2,FALSE))</f>
        <v/>
      </c>
      <c r="NN84" t="str">
        <f>IF(ISERROR(MATCH(NN$1,'CSC Mitre'!CE$1:CE$220,0)),"",VLOOKUP(NN$1,'Tactic Recode'!$A$1:$B$547,2,FALSE))</f>
        <v/>
      </c>
      <c r="NO84" t="str">
        <f>IF(ISERROR(MATCH(NO$1,'CSC Mitre'!CE$1:CE$220,0)),"",VLOOKUP(NO$1,'Tactic Recode'!$A$1:$B$547,2,FALSE))</f>
        <v/>
      </c>
      <c r="NP84" t="str">
        <f>IF(ISERROR(MATCH(NP$1,'CSC Mitre'!CE$1:CE$220,0)),"",VLOOKUP(NP$1,'Tactic Recode'!$A$1:$B$547,2,FALSE))</f>
        <v/>
      </c>
      <c r="NQ84" t="str">
        <f>IF(ISERROR(MATCH(NQ$1,'CSC Mitre'!CE$1:CE$220,0)),"",VLOOKUP(NQ$1,'Tactic Recode'!$A$1:$B$547,2,FALSE))</f>
        <v/>
      </c>
      <c r="NR84" t="str">
        <f>IF(ISERROR(MATCH(NR$1,'CSC Mitre'!CE$1:CE$220,0)),"",VLOOKUP(NR$1,'Tactic Recode'!$A$1:$B$547,2,FALSE))</f>
        <v/>
      </c>
      <c r="NS84" t="str">
        <f>IF(ISERROR(MATCH(NS$1,'CSC Mitre'!CE$1:CE$220,0)),"",VLOOKUP(NS$1,'Tactic Recode'!$A$1:$B$547,2,FALSE))</f>
        <v/>
      </c>
      <c r="NT84" t="str">
        <f>IF(ISERROR(MATCH(NT$1,'CSC Mitre'!CE$1:CE$220,0)),"",VLOOKUP(NT$1,'Tactic Recode'!$A$1:$B$547,2,FALSE))</f>
        <v/>
      </c>
      <c r="NU84" t="str">
        <f>IF(ISERROR(MATCH(NU$1,'CSC Mitre'!CE$1:CE$220,0)),"",VLOOKUP(NU$1,'Tactic Recode'!$A$1:$B$547,2,FALSE))</f>
        <v/>
      </c>
      <c r="NV84" t="str">
        <f>IF(ISERROR(MATCH(NV$1,'CSC Mitre'!CE$1:CE$220,0)),"",VLOOKUP(NV$1,'Tactic Recode'!$A$1:$B$547,2,FALSE))</f>
        <v/>
      </c>
      <c r="NW84" t="str">
        <f>IF(ISERROR(MATCH(NW$1,'CSC Mitre'!CE$1:CE$220,0)),"",VLOOKUP(NW$1,'Tactic Recode'!$A$1:$B$547,2,FALSE))</f>
        <v/>
      </c>
      <c r="NX84" t="str">
        <f>IF(ISERROR(MATCH(NX$1,'CSC Mitre'!CE$1:CE$220,0)),"",VLOOKUP(NX$1,'Tactic Recode'!$A$1:$B$547,2,FALSE))</f>
        <v/>
      </c>
      <c r="NY84" t="str">
        <f>IF(ISERROR(MATCH(NY$1,'CSC Mitre'!CE$1:CE$220,0)),"",VLOOKUP(NY$1,'Tactic Recode'!$A$1:$B$547,2,FALSE))</f>
        <v/>
      </c>
      <c r="NZ84" t="str">
        <f>IF(ISERROR(MATCH(NZ$1,'CSC Mitre'!CE$1:CE$220,0)),"",VLOOKUP(NZ$1,'Tactic Recode'!$A$1:$B$547,2,FALSE))</f>
        <v/>
      </c>
      <c r="OA84" t="str">
        <f>IF(ISERROR(MATCH(OA$1,'CSC Mitre'!CE$1:CE$220,0)),"",VLOOKUP(OA$1,'Tactic Recode'!$A$1:$B$547,2,FALSE))</f>
        <v/>
      </c>
      <c r="OB84" t="str">
        <f>IF(ISERROR(MATCH(OB$1,'CSC Mitre'!CE$1:CE$220,0)),"",VLOOKUP(OB$1,'Tactic Recode'!$A$1:$B$547,2,FALSE))</f>
        <v/>
      </c>
      <c r="OC84" t="str">
        <f>IF(ISERROR(MATCH(OC$1,'CSC Mitre'!CE$1:CE$220,0)),"",VLOOKUP(OC$1,'Tactic Recode'!$A$1:$B$547,2,FALSE))</f>
        <v/>
      </c>
      <c r="OD84" t="str">
        <f>IF(ISERROR(MATCH(OD$1,'CSC Mitre'!CE$1:CE$220,0)),"",VLOOKUP(OD$1,'Tactic Recode'!$A$1:$B$547,2,FALSE))</f>
        <v/>
      </c>
      <c r="OE84" t="str">
        <f>IF(ISERROR(MATCH(OE$1,'CSC Mitre'!CE$1:CE$220,0)),"",VLOOKUP(OE$1,'Tactic Recode'!$A$1:$B$547,2,FALSE))</f>
        <v/>
      </c>
      <c r="OF84" t="str">
        <f>IF(ISERROR(MATCH(OF$1,'CSC Mitre'!CE$1:CE$220,0)),"",VLOOKUP(OF$1,'Tactic Recode'!$A$1:$B$547,2,FALSE))</f>
        <v/>
      </c>
      <c r="OG84" t="str">
        <f>IF(ISERROR(MATCH(OG$1,'CSC Mitre'!CE$1:CE$220,0)),"",VLOOKUP(OG$1,'Tactic Recode'!$A$1:$B$547,2,FALSE))</f>
        <v/>
      </c>
      <c r="OH84" t="str">
        <f>IF(ISERROR(MATCH(OH$1,'CSC Mitre'!CE$1:CE$220,0)),"",VLOOKUP(OH$1,'Tactic Recode'!$A$1:$B$547,2,FALSE))</f>
        <v/>
      </c>
      <c r="OI84" t="str">
        <f>IF(ISERROR(MATCH(OI$1,'CSC Mitre'!CE$1:CE$220,0)),"",VLOOKUP(OI$1,'Tactic Recode'!$A$1:$B$547,2,FALSE))</f>
        <v/>
      </c>
      <c r="OJ84" t="str">
        <f>IF(ISERROR(MATCH(OJ$1,'CSC Mitre'!CE$1:CE$220,0)),"",VLOOKUP(OJ$1,'Tactic Recode'!$A$1:$B$547,2,FALSE))</f>
        <v/>
      </c>
      <c r="OK84" t="str">
        <f>IF(ISERROR(MATCH(OK$1,'CSC Mitre'!CE$1:CE$220,0)),"",VLOOKUP(OK$1,'Tactic Recode'!$A$1:$B$547,2,FALSE))</f>
        <v/>
      </c>
      <c r="OL84" t="str">
        <f>IF(ISERROR(MATCH(OL$1,'CSC Mitre'!CE$1:CE$220,0)),"",VLOOKUP(OL$1,'Tactic Recode'!$A$1:$B$547,2,FALSE))</f>
        <v/>
      </c>
      <c r="OM84" t="str">
        <f>IF(ISERROR(MATCH(OM$1,'CSC Mitre'!CE$1:CE$220,0)),"",VLOOKUP(OM$1,'Tactic Recode'!$A$1:$B$547,2,FALSE))</f>
        <v/>
      </c>
      <c r="ON84" t="str">
        <f>IF(ISERROR(MATCH(ON$1,'CSC Mitre'!CE$1:CE$220,0)),"",VLOOKUP(ON$1,'Tactic Recode'!$A$1:$B$547,2,FALSE))</f>
        <v/>
      </c>
      <c r="OO84" t="str">
        <f>IF(ISERROR(MATCH(OO$1,'CSC Mitre'!CE$1:CE$220,0)),"",VLOOKUP(OO$1,'Tactic Recode'!$A$1:$B$547,2,FALSE))</f>
        <v/>
      </c>
      <c r="OP84" t="str">
        <f>IF(ISERROR(MATCH(OP$1,'CSC Mitre'!CE$1:CE$220,0)),"",VLOOKUP(OP$1,'Tactic Recode'!$A$1:$B$547,2,FALSE))</f>
        <v/>
      </c>
      <c r="OQ84" t="str">
        <f>IF(ISERROR(MATCH(OQ$1,'CSC Mitre'!CE$1:CE$220,0)),"",VLOOKUP(OQ$1,'Tactic Recode'!$A$1:$B$547,2,FALSE))</f>
        <v/>
      </c>
      <c r="OR84" t="str">
        <f>IF(ISERROR(MATCH(OR$1,'CSC Mitre'!CE$1:CE$220,0)),"",VLOOKUP(OR$1,'Tactic Recode'!$A$1:$B$547,2,FALSE))</f>
        <v/>
      </c>
      <c r="OS84" t="str">
        <f>IF(ISERROR(MATCH(OS$1,'CSC Mitre'!CE$1:CE$220,0)),"",VLOOKUP(OS$1,'Tactic Recode'!$A$1:$B$547,2,FALSE))</f>
        <v/>
      </c>
      <c r="OT84" t="str">
        <f>IF(ISERROR(MATCH(OT$1,'CSC Mitre'!CE$1:CE$220,0)),"",VLOOKUP(OT$1,'Tactic Recode'!$A$1:$B$547,2,FALSE))</f>
        <v/>
      </c>
      <c r="OU84" t="str">
        <f>IF(ISERROR(MATCH(OU$1,'CSC Mitre'!CE$1:CE$220,0)),"",VLOOKUP(OU$1,'Tactic Recode'!$A$1:$B$547,2,FALSE))</f>
        <v/>
      </c>
      <c r="OV84" t="str">
        <f>IF(ISERROR(MATCH(OV$1,'CSC Mitre'!CE$1:CE$220,0)),"",VLOOKUP(OV$1,'Tactic Recode'!$A$1:$B$547,2,FALSE))</f>
        <v/>
      </c>
      <c r="OW84" t="str">
        <f>IF(ISERROR(MATCH(OW$1,'CSC Mitre'!CE$1:CE$220,0)),"",VLOOKUP(OW$1,'Tactic Recode'!$A$1:$B$547,2,FALSE))</f>
        <v/>
      </c>
      <c r="OX84" t="str">
        <f>IF(ISERROR(MATCH(OX$1,'CSC Mitre'!CE$1:CE$220,0)),"",VLOOKUP(OX$1,'Tactic Recode'!$A$1:$B$547,2,FALSE))</f>
        <v/>
      </c>
      <c r="OY84" t="str">
        <f>IF(ISERROR(MATCH(OY$1,'CSC Mitre'!CE$1:CE$220,0)),"",VLOOKUP(OY$1,'Tactic Recode'!$A$1:$B$547,2,FALSE))</f>
        <v/>
      </c>
      <c r="OZ84" t="str">
        <f>IF(ISERROR(MATCH(OZ$1,'CSC Mitre'!CE$1:CE$220,0)),"",VLOOKUP(OZ$1,'Tactic Recode'!$A$1:$B$547,2,FALSE))</f>
        <v/>
      </c>
      <c r="PA84" t="str">
        <f>IF(ISERROR(MATCH(PA$1,'CSC Mitre'!CE$1:CE$220,0)),"",VLOOKUP(PA$1,'Tactic Recode'!$A$1:$B$547,2,FALSE))</f>
        <v/>
      </c>
      <c r="PB84" t="str">
        <f>IF(ISERROR(MATCH(PB$1,'CSC Mitre'!CE$1:CE$220,0)),"",VLOOKUP(PB$1,'Tactic Recode'!$A$1:$B$547,2,FALSE))</f>
        <v/>
      </c>
      <c r="PC84" t="str">
        <f>IF(ISERROR(MATCH(PC$1,'CSC Mitre'!CE$1:CE$220,0)),"",VLOOKUP(PC$1,'Tactic Recode'!$A$1:$B$547,2,FALSE))</f>
        <v/>
      </c>
      <c r="PD84" t="str">
        <f>IF(ISERROR(MATCH(PD$1,'CSC Mitre'!CE$1:CE$220,0)),"",VLOOKUP(PD$1,'Tactic Recode'!$A$1:$B$547,2,FALSE))</f>
        <v/>
      </c>
      <c r="PE84" t="str">
        <f>IF(ISERROR(MATCH(PE$1,'CSC Mitre'!CE$1:CE$220,0)),"",VLOOKUP(PE$1,'Tactic Recode'!$A$1:$B$547,2,FALSE))</f>
        <v/>
      </c>
      <c r="PF84" t="str">
        <f>IF(ISERROR(MATCH(PF$1,'CSC Mitre'!CE$1:CE$220,0)),"",VLOOKUP(PF$1,'Tactic Recode'!$A$1:$B$547,2,FALSE))</f>
        <v/>
      </c>
      <c r="PG84" t="str">
        <f>IF(ISERROR(MATCH(PG$1,'CSC Mitre'!CE$1:CE$220,0)),"",VLOOKUP(PG$1,'Tactic Recode'!$A$1:$B$547,2,FALSE))</f>
        <v/>
      </c>
      <c r="PH84" t="str">
        <f>IF(ISERROR(MATCH(PH$1,'CSC Mitre'!CE$1:CE$220,0)),"",VLOOKUP(PH$1,'Tactic Recode'!$A$1:$B$547,2,FALSE))</f>
        <v/>
      </c>
      <c r="PI84" t="str">
        <f>IF(ISERROR(MATCH(PI$1,'CSC Mitre'!CE$1:CE$220,0)),"",VLOOKUP(PI$1,'Tactic Recode'!$A$1:$B$547,2,FALSE))</f>
        <v/>
      </c>
      <c r="PJ84" t="str">
        <f>IF(ISERROR(MATCH(PJ$1,'CSC Mitre'!CE$1:CE$220,0)),"",VLOOKUP(PJ$1,'Tactic Recode'!$A$1:$B$547,2,FALSE))</f>
        <v/>
      </c>
      <c r="PK84" t="str">
        <f>IF(ISERROR(MATCH(PK$1,'CSC Mitre'!CE$1:CE$220,0)),"",VLOOKUP(PK$1,'Tactic Recode'!$A$1:$B$547,2,FALSE))</f>
        <v/>
      </c>
      <c r="PL84" t="str">
        <f>IF(ISERROR(MATCH(PL$1,'CSC Mitre'!CE$1:CE$220,0)),"",VLOOKUP(PL$1,'Tactic Recode'!$A$1:$B$547,2,FALSE))</f>
        <v/>
      </c>
      <c r="PM84" t="str">
        <f>IF(ISERROR(MATCH(PM$1,'CSC Mitre'!CE$1:CE$220,0)),"",VLOOKUP(PM$1,'Tactic Recode'!$A$1:$B$547,2,FALSE))</f>
        <v/>
      </c>
      <c r="PN84" t="str">
        <f>IF(ISERROR(MATCH(PN$1,'CSC Mitre'!CE$1:CE$220,0)),"",VLOOKUP(PN$1,'Tactic Recode'!$A$1:$B$547,2,FALSE))</f>
        <v/>
      </c>
      <c r="PO84" t="str">
        <f>IF(ISERROR(MATCH(PO$1,'CSC Mitre'!CE$1:CE$220,0)),"",VLOOKUP(PO$1,'Tactic Recode'!$A$1:$B$547,2,FALSE))</f>
        <v/>
      </c>
      <c r="PP84" t="str">
        <f>IF(ISERROR(MATCH(PP$1,'CSC Mitre'!CE$1:CE$220,0)),"",VLOOKUP(PP$1,'Tactic Recode'!$A$1:$B$547,2,FALSE))</f>
        <v/>
      </c>
      <c r="PQ84" t="str">
        <f>IF(ISERROR(MATCH(PQ$1,'CSC Mitre'!CE$1:CE$220,0)),"",VLOOKUP(PQ$1,'Tactic Recode'!$A$1:$B$547,2,FALSE))</f>
        <v/>
      </c>
      <c r="PR84" t="str">
        <f>IF(ISERROR(MATCH(PR$1,'CSC Mitre'!CE$1:CE$220,0)),"",VLOOKUP(PR$1,'Tactic Recode'!$A$1:$B$547,2,FALSE))</f>
        <v/>
      </c>
      <c r="PS84" t="str">
        <f>IF(ISERROR(MATCH(PS$1,'CSC Mitre'!CE$1:CE$220,0)),"",VLOOKUP(PS$1,'Tactic Recode'!$A$1:$B$547,2,FALSE))</f>
        <v/>
      </c>
      <c r="PT84" t="str">
        <f>IF(ISERROR(MATCH(PT$1,'CSC Mitre'!CE$1:CE$220,0)),"",VLOOKUP(PT$1,'Tactic Recode'!$A$1:$B$547,2,FALSE))</f>
        <v/>
      </c>
      <c r="PU84" t="str">
        <f>IF(ISERROR(MATCH(PU$1,'CSC Mitre'!CE$1:CE$220,0)),"",VLOOKUP(PU$1,'Tactic Recode'!$A$1:$B$547,2,FALSE))</f>
        <v/>
      </c>
      <c r="PV84" t="str">
        <f>IF(ISERROR(MATCH(PV$1,'CSC Mitre'!CE$1:CE$220,0)),"",VLOOKUP(PV$1,'Tactic Recode'!$A$1:$B$547,2,FALSE))</f>
        <v/>
      </c>
      <c r="PW84" t="str">
        <f>IF(ISERROR(MATCH(PW$1,'CSC Mitre'!CE$1:CE$220,0)),"",VLOOKUP(PW$1,'Tactic Recode'!$A$1:$B$547,2,FALSE))</f>
        <v/>
      </c>
      <c r="PX84" t="str">
        <f>IF(ISERROR(MATCH(PX$1,'CSC Mitre'!CE$1:CE$220,0)),"",VLOOKUP(PX$1,'Tactic Recode'!$A$1:$B$547,2,FALSE))</f>
        <v/>
      </c>
      <c r="PY84" t="str">
        <f>IF(ISERROR(MATCH(PY$1,'CSC Mitre'!CE$1:CE$220,0)),"",VLOOKUP(PY$1,'Tactic Recode'!$A$1:$B$547,2,FALSE))</f>
        <v/>
      </c>
      <c r="PZ84" t="str">
        <f>IF(ISERROR(MATCH(PZ$1,'CSC Mitre'!CE$1:CE$220,0)),"",VLOOKUP(PZ$1,'Tactic Recode'!$A$1:$B$547,2,FALSE))</f>
        <v/>
      </c>
      <c r="QA84" t="str">
        <f>IF(ISERROR(MATCH(QA$1,'CSC Mitre'!CE$1:CE$220,0)),"",VLOOKUP(QA$1,'Tactic Recode'!$A$1:$B$547,2,FALSE))</f>
        <v/>
      </c>
      <c r="QB84" t="str">
        <f>IF(ISERROR(MATCH(QB$1,'CSC Mitre'!CE$1:CE$220,0)),"",VLOOKUP(QB$1,'Tactic Recode'!$A$1:$B$547,2,FALSE))</f>
        <v/>
      </c>
      <c r="QC84" t="str">
        <f>IF(ISERROR(MATCH(QC$1,'CSC Mitre'!CE$1:CE$220,0)),"",VLOOKUP(QC$1,'Tactic Recode'!$A$1:$B$547,2,FALSE))</f>
        <v/>
      </c>
      <c r="QD84" t="str">
        <f>IF(ISERROR(MATCH(QD$1,'CSC Mitre'!CE$1:CE$220,0)),"",VLOOKUP(QD$1,'Tactic Recode'!$A$1:$B$547,2,FALSE))</f>
        <v/>
      </c>
      <c r="QE84" t="str">
        <f>IF(ISERROR(MATCH(QE$1,'CSC Mitre'!CE$1:CE$220,0)),"",VLOOKUP(QE$1,'Tactic Recode'!$A$1:$B$547,2,FALSE))</f>
        <v/>
      </c>
      <c r="QF84" t="str">
        <f>IF(ISERROR(MATCH(QF$1,'CSC Mitre'!CE$1:CE$220,0)),"",VLOOKUP(QF$1,'Tactic Recode'!$A$1:$B$547,2,FALSE))</f>
        <v/>
      </c>
      <c r="QG84" t="str">
        <f>IF(ISERROR(MATCH(QG$1,'CSC Mitre'!CE$1:CE$220,0)),"",VLOOKUP(QG$1,'Tactic Recode'!$A$1:$B$547,2,FALSE))</f>
        <v/>
      </c>
      <c r="QH84" t="str">
        <f>IF(ISERROR(MATCH(QH$1,'CSC Mitre'!CE$1:CE$220,0)),"",VLOOKUP(QH$1,'Tactic Recode'!$A$1:$B$547,2,FALSE))</f>
        <v/>
      </c>
      <c r="QI84" t="str">
        <f>IF(ISERROR(MATCH(QI$1,'CSC Mitre'!CE$1:CE$220,0)),"",VLOOKUP(QI$1,'Tactic Recode'!$A$1:$B$547,2,FALSE))</f>
        <v/>
      </c>
      <c r="QJ84" t="str">
        <f>IF(ISERROR(MATCH(QJ$1,'CSC Mitre'!CE$1:CE$220,0)),"",VLOOKUP(QJ$1,'Tactic Recode'!$A$1:$B$547,2,FALSE))</f>
        <v/>
      </c>
      <c r="QK84" t="str">
        <f>IF(ISERROR(MATCH(QK$1,'CSC Mitre'!CE$1:CE$220,0)),"",VLOOKUP(QK$1,'Tactic Recode'!$A$1:$B$547,2,FALSE))</f>
        <v/>
      </c>
      <c r="QL84" t="str">
        <f>IF(ISERROR(MATCH(QL$1,'CSC Mitre'!CE$1:CE$220,0)),"",VLOOKUP(QL$1,'Tactic Recode'!$A$1:$B$547,2,FALSE))</f>
        <v/>
      </c>
      <c r="QM84" t="str">
        <f>IF(ISERROR(MATCH(QM$1,'CSC Mitre'!CE$1:CE$220,0)),"",VLOOKUP(QM$1,'Tactic Recode'!$A$1:$B$547,2,FALSE))</f>
        <v/>
      </c>
      <c r="QN84" t="str">
        <f>IF(ISERROR(MATCH(QN$1,'CSC Mitre'!CE$1:CE$220,0)),"",VLOOKUP(QN$1,'Tactic Recode'!$A$1:$B$547,2,FALSE))</f>
        <v/>
      </c>
      <c r="QO84" t="str">
        <f>IF(ISERROR(MATCH(QO$1,'CSC Mitre'!CE$1:CE$220,0)),"",VLOOKUP(QO$1,'Tactic Recode'!$A$1:$B$547,2,FALSE))</f>
        <v/>
      </c>
      <c r="QP84" t="str">
        <f>IF(ISERROR(MATCH(QP$1,'CSC Mitre'!CE$1:CE$220,0)),"",VLOOKUP(QP$1,'Tactic Recode'!$A$1:$B$547,2,FALSE))</f>
        <v/>
      </c>
      <c r="QQ84" t="str">
        <f>IF(ISERROR(MATCH(QQ$1,'CSC Mitre'!CE$1:CE$220,0)),"",VLOOKUP(QQ$1,'Tactic Recode'!$A$1:$B$547,2,FALSE))</f>
        <v/>
      </c>
      <c r="QR84" t="str">
        <f>IF(ISERROR(MATCH(QR$1,'CSC Mitre'!CE$1:CE$220,0)),"",VLOOKUP(QR$1,'Tactic Recode'!$A$1:$B$547,2,FALSE))</f>
        <v/>
      </c>
      <c r="QS84" t="str">
        <f>IF(ISERROR(MATCH(QS$1,'CSC Mitre'!CE$1:CE$220,0)),"",VLOOKUP(QS$1,'Tactic Recode'!$A$1:$B$547,2,FALSE))</f>
        <v/>
      </c>
      <c r="QT84" t="str">
        <f>IF(ISERROR(MATCH(QT$1,'CSC Mitre'!CE$1:CE$220,0)),"",VLOOKUP(QT$1,'Tactic Recode'!$A$1:$B$547,2,FALSE))</f>
        <v/>
      </c>
      <c r="QU84" t="str">
        <f>IF(ISERROR(MATCH(QU$1,'CSC Mitre'!CE$1:CE$220,0)),"",VLOOKUP(QU$1,'Tactic Recode'!$A$1:$B$547,2,FALSE))</f>
        <v/>
      </c>
      <c r="QV84" t="str">
        <f>IF(ISERROR(MATCH(QV$1,'CSC Mitre'!CE$1:CE$220,0)),"",VLOOKUP(QV$1,'Tactic Recode'!$A$1:$B$547,2,FALSE))</f>
        <v/>
      </c>
      <c r="QW84" t="str">
        <f>IF(ISERROR(MATCH(QW$1,'CSC Mitre'!CE$1:CE$220,0)),"",VLOOKUP(QW$1,'Tactic Recode'!$A$1:$B$547,2,FALSE))</f>
        <v/>
      </c>
      <c r="QX84" t="str">
        <f>IF(ISERROR(MATCH(QX$1,'CSC Mitre'!CE$1:CE$220,0)),"",VLOOKUP(QX$1,'Tactic Recode'!$A$1:$B$547,2,FALSE))</f>
        <v/>
      </c>
      <c r="QY84" t="str">
        <f>IF(ISERROR(MATCH(QY$1,'CSC Mitre'!CE$1:CE$220,0)),"",VLOOKUP(QY$1,'Tactic Recode'!$A$1:$B$547,2,FALSE))</f>
        <v/>
      </c>
      <c r="QZ84" t="str">
        <f>IF(ISERROR(MATCH(QZ$1,'CSC Mitre'!CE$1:CE$220,0)),"",VLOOKUP(QZ$1,'Tactic Recode'!$A$1:$B$547,2,FALSE))</f>
        <v/>
      </c>
      <c r="RA84" t="str">
        <f>IF(ISERROR(MATCH(RA$1,'CSC Mitre'!CE$1:CE$220,0)),"",VLOOKUP(RA$1,'Tactic Recode'!$A$1:$B$547,2,FALSE))</f>
        <v/>
      </c>
      <c r="RB84" t="str">
        <f>IF(ISERROR(MATCH(RB$1,'CSC Mitre'!CE$1:CE$220,0)),"",VLOOKUP(RB$1,'Tactic Recode'!$A$1:$B$547,2,FALSE))</f>
        <v/>
      </c>
      <c r="RC84" t="str">
        <f>IF(ISERROR(MATCH(RC$1,'CSC Mitre'!CE$1:CE$220,0)),"",VLOOKUP(RC$1,'Tactic Recode'!$A$1:$B$547,2,FALSE))</f>
        <v/>
      </c>
      <c r="RD84" t="str">
        <f>IF(ISERROR(MATCH(RD$1,'CSC Mitre'!CE$1:CE$220,0)),"",VLOOKUP(RD$1,'Tactic Recode'!$A$1:$B$547,2,FALSE))</f>
        <v/>
      </c>
      <c r="RE84" t="str">
        <f>IF(ISERROR(MATCH(RE$1,'CSC Mitre'!CE$1:CE$220,0)),"",VLOOKUP(RE$1,'Tactic Recode'!$A$1:$B$547,2,FALSE))</f>
        <v/>
      </c>
      <c r="RF84" t="str">
        <f>IF(ISERROR(MATCH(RF$1,'CSC Mitre'!CE$1:CE$220,0)),"",VLOOKUP(RF$1,'Tactic Recode'!$A$1:$B$547,2,FALSE))</f>
        <v/>
      </c>
      <c r="RG84" t="str">
        <f>IF(ISERROR(MATCH(RG$1,'CSC Mitre'!CE$1:CE$220,0)),"",VLOOKUP(RG$1,'Tactic Recode'!$A$1:$B$547,2,FALSE))</f>
        <v/>
      </c>
      <c r="RH84" t="str">
        <f>IF(ISERROR(MATCH(RH$1,'CSC Mitre'!CE$1:CE$220,0)),"",VLOOKUP(RH$1,'Tactic Recode'!$A$1:$B$547,2,FALSE))</f>
        <v/>
      </c>
      <c r="RI84" t="str">
        <f>IF(ISERROR(MATCH(RI$1,'CSC Mitre'!CE$1:CE$220,0)),"",VLOOKUP(RI$1,'Tactic Recode'!$A$1:$B$547,2,FALSE))</f>
        <v/>
      </c>
      <c r="RJ84" t="str">
        <f>IF(ISERROR(MATCH(RJ$1,'CSC Mitre'!CE$1:CE$220,0)),"",VLOOKUP(RJ$1,'Tactic Recode'!$A$1:$B$547,2,FALSE))</f>
        <v/>
      </c>
      <c r="RK84" t="str">
        <f>IF(ISERROR(MATCH(RK$1,'CSC Mitre'!CE$1:CE$220,0)),"",VLOOKUP(RK$1,'Tactic Recode'!$A$1:$B$547,2,FALSE))</f>
        <v/>
      </c>
      <c r="RL84" t="str">
        <f>IF(ISERROR(MATCH(RL$1,'CSC Mitre'!CE$1:CE$220,0)),"",VLOOKUP(RL$1,'Tactic Recode'!$A$1:$B$547,2,FALSE))</f>
        <v/>
      </c>
      <c r="RM84" t="str">
        <f>IF(ISERROR(MATCH(RM$1,'CSC Mitre'!CE$1:CE$220,0)),"",VLOOKUP(RM$1,'Tactic Recode'!$A$1:$B$547,2,FALSE))</f>
        <v/>
      </c>
      <c r="RN84" t="str">
        <f>IF(ISERROR(MATCH(RN$1,'CSC Mitre'!CE$1:CE$220,0)),"",VLOOKUP(RN$1,'Tactic Recode'!$A$1:$B$547,2,FALSE))</f>
        <v/>
      </c>
      <c r="RO84" t="str">
        <f>IF(ISERROR(MATCH(RO$1,'CSC Mitre'!CE$1:CE$220,0)),"",VLOOKUP(RO$1,'Tactic Recode'!$A$1:$B$547,2,FALSE))</f>
        <v/>
      </c>
      <c r="RP84" t="str">
        <f>IF(ISERROR(MATCH(RP$1,'CSC Mitre'!CE$1:CE$220,0)),"",VLOOKUP(RP$1,'Tactic Recode'!$A$1:$B$547,2,FALSE))</f>
        <v/>
      </c>
      <c r="RQ84" t="str">
        <f>IF(ISERROR(MATCH(RQ$1,'CSC Mitre'!CE$1:CE$220,0)),"",VLOOKUP(RQ$1,'Tactic Recode'!$A$1:$B$547,2,FALSE))</f>
        <v/>
      </c>
      <c r="RR84" t="str">
        <f>IF(ISERROR(MATCH(RR$1,'CSC Mitre'!CE$1:CE$220,0)),"",VLOOKUP(RR$1,'Tactic Recode'!$A$1:$B$547,2,FALSE))</f>
        <v/>
      </c>
      <c r="RS84" t="str">
        <f>IF(ISERROR(MATCH(RS$1,'CSC Mitre'!CE$1:CE$220,0)),"",VLOOKUP(RS$1,'Tactic Recode'!$A$1:$B$547,2,FALSE))</f>
        <v/>
      </c>
      <c r="RT84" t="str">
        <f>IF(ISERROR(MATCH(RT$1,'CSC Mitre'!CE$1:CE$220,0)),"",VLOOKUP(RT$1,'Tactic Recode'!$A$1:$B$547,2,FALSE))</f>
        <v/>
      </c>
      <c r="RU84" t="str">
        <f>IF(ISERROR(MATCH(RU$1,'CSC Mitre'!CE$1:CE$220,0)),"",VLOOKUP(RU$1,'Tactic Recode'!$A$1:$B$547,2,FALSE))</f>
        <v/>
      </c>
      <c r="RV84" t="str">
        <f>IF(ISERROR(MATCH(RV$1,'CSC Mitre'!CE$1:CE$220,0)),"",VLOOKUP(RV$1,'Tactic Recode'!$A$1:$B$547,2,FALSE))</f>
        <v/>
      </c>
      <c r="RW84" t="str">
        <f>IF(ISERROR(MATCH(RW$1,'CSC Mitre'!CE$1:CE$220,0)),"",VLOOKUP(RW$1,'Tactic Recode'!$A$1:$B$547,2,FALSE))</f>
        <v/>
      </c>
      <c r="RX84" t="str">
        <f>IF(ISERROR(MATCH(RX$1,'CSC Mitre'!CE$1:CE$220,0)),"",VLOOKUP(RX$1,'Tactic Recode'!$A$1:$B$547,2,FALSE))</f>
        <v/>
      </c>
      <c r="RY84" t="str">
        <f>IF(ISERROR(MATCH(RY$1,'CSC Mitre'!CE$1:CE$220,0)),"",VLOOKUP(RY$1,'Tactic Recode'!$A$1:$B$547,2,FALSE))</f>
        <v/>
      </c>
      <c r="RZ84" t="str">
        <f>IF(ISERROR(MATCH(RZ$1,'CSC Mitre'!CE$1:CE$220,0)),"",VLOOKUP(RZ$1,'Tactic Recode'!$A$1:$B$547,2,FALSE))</f>
        <v/>
      </c>
      <c r="SA84" t="str">
        <f>IF(ISERROR(MATCH(SA$1,'CSC Mitre'!CE$1:CE$220,0)),"",VLOOKUP(SA$1,'Tactic Recode'!$A$1:$B$547,2,FALSE))</f>
        <v/>
      </c>
      <c r="SB84" t="str">
        <f>IF(ISERROR(MATCH(SB$1,'CSC Mitre'!CE$1:CE$220,0)),"",VLOOKUP(SB$1,'Tactic Recode'!$A$1:$B$547,2,FALSE))</f>
        <v/>
      </c>
      <c r="SC84" t="str">
        <f>IF(ISERROR(MATCH(SC$1,'CSC Mitre'!CE$1:CE$220,0)),"",VLOOKUP(SC$1,'Tactic Recode'!$A$1:$B$547,2,FALSE))</f>
        <v/>
      </c>
      <c r="SD84" t="str">
        <f>IF(ISERROR(MATCH(SD$1,'CSC Mitre'!CE$1:CE$220,0)),"",VLOOKUP(SD$1,'Tactic Recode'!$A$1:$B$547,2,FALSE))</f>
        <v/>
      </c>
      <c r="SE84" t="str">
        <f>IF(ISERROR(MATCH(SE$1,'CSC Mitre'!CE$1:CE$220,0)),"",VLOOKUP(SE$1,'Tactic Recode'!$A$1:$B$547,2,FALSE))</f>
        <v/>
      </c>
      <c r="SF84" t="str">
        <f>IF(ISERROR(MATCH(SF$1,'CSC Mitre'!CE$1:CE$220,0)),"",VLOOKUP(SF$1,'Tactic Recode'!$A$1:$B$547,2,FALSE))</f>
        <v/>
      </c>
      <c r="SG84" t="str">
        <f>IF(ISERROR(MATCH(SG$1,'CSC Mitre'!CE$1:CE$220,0)),"",VLOOKUP(SG$1,'Tactic Recode'!$A$1:$B$547,2,FALSE))</f>
        <v/>
      </c>
      <c r="SH84" t="str">
        <f>IF(ISERROR(MATCH(SH$1,'CSC Mitre'!CE$1:CE$220,0)),"",VLOOKUP(SH$1,'Tactic Recode'!$A$1:$B$547,2,FALSE))</f>
        <v/>
      </c>
      <c r="SI84" t="str">
        <f>IF(ISERROR(MATCH(SI$1,'CSC Mitre'!CE$1:CE$220,0)),"",VLOOKUP(SI$1,'Tactic Recode'!$A$1:$B$547,2,FALSE))</f>
        <v/>
      </c>
      <c r="SJ84" t="str">
        <f>IF(ISERROR(MATCH(SJ$1,'CSC Mitre'!CE$1:CE$220,0)),"",VLOOKUP(SJ$1,'Tactic Recode'!$A$1:$B$547,2,FALSE))</f>
        <v/>
      </c>
      <c r="SK84" t="str">
        <f>IF(ISERROR(MATCH(SK$1,'CSC Mitre'!CE$1:CE$220,0)),"",VLOOKUP(SK$1,'Tactic Recode'!$A$1:$B$547,2,FALSE))</f>
        <v/>
      </c>
      <c r="SL84" t="str">
        <f>IF(ISERROR(MATCH(SL$1,'CSC Mitre'!CE$1:CE$220,0)),"",VLOOKUP(SL$1,'Tactic Recode'!$A$1:$B$547,2,FALSE))</f>
        <v/>
      </c>
      <c r="SM84" t="str">
        <f>IF(ISERROR(MATCH(SM$1,'CSC Mitre'!CE$1:CE$220,0)),"",VLOOKUP(SM$1,'Tactic Recode'!$A$1:$B$547,2,FALSE))</f>
        <v/>
      </c>
      <c r="SN84" t="str">
        <f>IF(ISERROR(MATCH(SN$1,'CSC Mitre'!CE$1:CE$220,0)),"",VLOOKUP(SN$1,'Tactic Recode'!$A$1:$B$547,2,FALSE))</f>
        <v/>
      </c>
      <c r="SO84" t="str">
        <f>IF(ISERROR(MATCH(SO$1,'CSC Mitre'!CE$1:CE$220,0)),"",VLOOKUP(SO$1,'Tactic Recode'!$A$1:$B$547,2,FALSE))</f>
        <v/>
      </c>
      <c r="SP84" t="str">
        <f>IF(ISERROR(MATCH(SP$1,'CSC Mitre'!CE$1:CE$220,0)),"",VLOOKUP(SP$1,'Tactic Recode'!$A$1:$B$547,2,FALSE))</f>
        <v/>
      </c>
      <c r="SQ84" t="str">
        <f>IF(ISERROR(MATCH(SQ$1,'CSC Mitre'!CE$1:CE$220,0)),"",VLOOKUP(SQ$1,'Tactic Recode'!$A$1:$B$547,2,FALSE))</f>
        <v/>
      </c>
      <c r="SR84" t="str">
        <f>IF(ISERROR(MATCH(SR$1,'CSC Mitre'!CE$1:CE$220,0)),"",VLOOKUP(SR$1,'Tactic Recode'!$A$1:$B$547,2,FALSE))</f>
        <v/>
      </c>
      <c r="SS84" t="str">
        <f>IF(ISERROR(MATCH(SS$1,'CSC Mitre'!CE$1:CE$220,0)),"",VLOOKUP(SS$1,'Tactic Recode'!$A$1:$B$547,2,FALSE))</f>
        <v/>
      </c>
      <c r="ST84" t="str">
        <f>IF(ISERROR(MATCH(ST$1,'CSC Mitre'!CE$1:CE$220,0)),"",VLOOKUP(ST$1,'Tactic Recode'!$A$1:$B$547,2,FALSE))</f>
        <v/>
      </c>
      <c r="SU84" t="str">
        <f>IF(ISERROR(MATCH(SU$1,'CSC Mitre'!CE$1:CE$220,0)),"",VLOOKUP(SU$1,'Tactic Recode'!$A$1:$B$547,2,FALSE))</f>
        <v/>
      </c>
      <c r="SV84" t="str">
        <f>IF(ISERROR(MATCH(SV$1,'CSC Mitre'!CE$1:CE$220,0)),"",VLOOKUP(SV$1,'Tactic Recode'!$A$1:$B$547,2,FALSE))</f>
        <v/>
      </c>
      <c r="SW84" t="str">
        <f>IF(ISERROR(MATCH(SW$1,'CSC Mitre'!CE$1:CE$220,0)),"",VLOOKUP(SW$1,'Tactic Recode'!$A$1:$B$547,2,FALSE))</f>
        <v/>
      </c>
      <c r="SX84" t="str">
        <f>IF(ISERROR(MATCH(SX$1,'CSC Mitre'!CE$1:CE$220,0)),"",VLOOKUP(SX$1,'Tactic Recode'!$A$1:$B$547,2,FALSE))</f>
        <v/>
      </c>
      <c r="SY84" t="str">
        <f>IF(ISERROR(MATCH(SY$1,'CSC Mitre'!CE$1:CE$220,0)),"",VLOOKUP(SY$1,'Tactic Recode'!$A$1:$B$547,2,FALSE))</f>
        <v/>
      </c>
      <c r="SZ84" t="str">
        <f>IF(ISERROR(MATCH(SZ$1,'CSC Mitre'!CE$1:CE$220,0)),"",VLOOKUP(SZ$1,'Tactic Recode'!$A$1:$B$547,2,FALSE))</f>
        <v/>
      </c>
      <c r="TA84" t="str">
        <f>IF(ISERROR(MATCH(TA$1,'CSC Mitre'!CE$1:CE$220,0)),"",VLOOKUP(TA$1,'Tactic Recode'!$A$1:$B$547,2,FALSE))</f>
        <v/>
      </c>
      <c r="TB84" t="str">
        <f>IF(ISERROR(MATCH(TB$1,'CSC Mitre'!CE$1:CE$220,0)),"",VLOOKUP(TB$1,'Tactic Recode'!$A$1:$B$547,2,FALSE))</f>
        <v/>
      </c>
      <c r="TC84" t="str">
        <f>IF(ISERROR(MATCH(TC$1,'CSC Mitre'!CE$1:CE$220,0)),"",VLOOKUP(TC$1,'Tactic Recode'!$A$1:$B$547,2,FALSE))</f>
        <v/>
      </c>
      <c r="TD84" t="str">
        <f>IF(ISERROR(MATCH(TD$1,'CSC Mitre'!CE$1:CE$220,0)),"",VLOOKUP(TD$1,'Tactic Recode'!$A$1:$B$547,2,FALSE))</f>
        <v/>
      </c>
      <c r="TE84" t="str">
        <f>IF(ISERROR(MATCH(TE$1,'CSC Mitre'!CE$1:CE$220,0)),"",VLOOKUP(TE$1,'Tactic Recode'!$A$1:$B$547,2,FALSE))</f>
        <v/>
      </c>
      <c r="TF84" t="str">
        <f>IF(ISERROR(MATCH(TF$1,'CSC Mitre'!CE$1:CE$220,0)),"",VLOOKUP(TF$1,'Tactic Recode'!$A$1:$B$547,2,FALSE))</f>
        <v/>
      </c>
      <c r="TG84" t="str">
        <f>IF(ISERROR(MATCH(TG$1,'CSC Mitre'!CE$1:CE$220,0)),"",VLOOKUP(TG$1,'Tactic Recode'!$A$1:$B$547,2,FALSE))</f>
        <v/>
      </c>
      <c r="TH84" t="str">
        <f>IF(ISERROR(MATCH(TH$1,'CSC Mitre'!CE$1:CE$220,0)),"",VLOOKUP(TH$1,'Tactic Recode'!$A$1:$B$547,2,FALSE))</f>
        <v/>
      </c>
      <c r="TI84" t="str">
        <f>IF(ISERROR(MATCH(TI$1,'CSC Mitre'!CE$1:CE$220,0)),"",VLOOKUP(TI$1,'Tactic Recode'!$A$1:$B$547,2,FALSE))</f>
        <v/>
      </c>
      <c r="TJ84" t="str">
        <f>IF(ISERROR(MATCH(TJ$1,'CSC Mitre'!CE$1:CE$220,0)),"",VLOOKUP(TJ$1,'Tactic Recode'!$A$1:$B$547,2,FALSE))</f>
        <v/>
      </c>
      <c r="TK84" t="str">
        <f>IF(ISERROR(MATCH(TK$1,'CSC Mitre'!CE$1:CE$220,0)),"",VLOOKUP(TK$1,'Tactic Recode'!$A$1:$B$547,2,FALSE))</f>
        <v/>
      </c>
      <c r="TL84" t="str">
        <f>IF(ISERROR(MATCH(TL$1,'CSC Mitre'!CE$1:CE$220,0)),"",VLOOKUP(TL$1,'Tactic Recode'!$A$1:$B$547,2,FALSE))</f>
        <v/>
      </c>
      <c r="TM84" t="str">
        <f>IF(ISERROR(MATCH(TM$1,'CSC Mitre'!CE$1:CE$220,0)),"",VLOOKUP(TM$1,'Tactic Recode'!$A$1:$B$547,2,FALSE))</f>
        <v/>
      </c>
      <c r="TN84" t="str">
        <f>IF(ISERROR(MATCH(TN$1,'CSC Mitre'!CE$1:CE$220,0)),"",VLOOKUP(TN$1,'Tactic Recode'!$A$1:$B$547,2,FALSE))</f>
        <v/>
      </c>
      <c r="TO84" t="str">
        <f>IF(ISERROR(MATCH(TO$1,'CSC Mitre'!CE$1:CE$220,0)),"",VLOOKUP(TO$1,'Tactic Recode'!$A$1:$B$547,2,FALSE))</f>
        <v/>
      </c>
      <c r="TP84" t="str">
        <f>IF(ISERROR(MATCH(TP$1,'CSC Mitre'!CE$1:CE$220,0)),"",VLOOKUP(TP$1,'Tactic Recode'!$A$1:$B$547,2,FALSE))</f>
        <v/>
      </c>
      <c r="TQ84" t="str">
        <f>IF(ISERROR(MATCH(TQ$1,'CSC Mitre'!CE$1:CE$220,0)),"",VLOOKUP(TQ$1,'Tactic Recode'!$A$1:$B$547,2,FALSE))</f>
        <v/>
      </c>
      <c r="TR84" t="str">
        <f>IF(ISERROR(MATCH(TR$1,'CSC Mitre'!CE$1:CE$220,0)),"",VLOOKUP(TR$1,'Tactic Recode'!$A$1:$B$547,2,FALSE))</f>
        <v/>
      </c>
      <c r="TS84" t="str">
        <f>IF(ISERROR(MATCH(TS$1,'CSC Mitre'!CE$1:CE$220,0)),"",VLOOKUP(TS$1,'Tactic Recode'!$A$1:$B$547,2,FALSE))</f>
        <v/>
      </c>
      <c r="TT84" t="str">
        <f>IF(ISERROR(MATCH(TT$1,'CSC Mitre'!CE$1:CE$220,0)),"",VLOOKUP(TT$1,'Tactic Recode'!$A$1:$B$547,2,FALSE))</f>
        <v/>
      </c>
      <c r="TU84" t="str">
        <f>IF(ISERROR(MATCH(TU$1,'CSC Mitre'!CE$1:CE$220,0)),"",VLOOKUP(TU$1,'Tactic Recode'!$A$1:$B$547,2,FALSE))</f>
        <v/>
      </c>
      <c r="TV84" t="str">
        <f>IF(ISERROR(MATCH(TV$1,'CSC Mitre'!CE$1:CE$220,0)),"",VLOOKUP(TV$1,'Tactic Recode'!$A$1:$B$547,2,FALSE))</f>
        <v/>
      </c>
      <c r="TW84" t="str">
        <f>IF(ISERROR(MATCH(TW$1,'CSC Mitre'!CE$1:CE$220,0)),"",VLOOKUP(TW$1,'Tactic Recode'!$A$1:$B$547,2,FALSE))</f>
        <v/>
      </c>
      <c r="TX84" t="str">
        <f>IF(ISERROR(MATCH(TX$1,'CSC Mitre'!CE$1:CE$220,0)),"",VLOOKUP(TX$1,'Tactic Recode'!$A$1:$B$547,2,FALSE))</f>
        <v/>
      </c>
      <c r="TY84" t="str">
        <f>IF(ISERROR(MATCH(TY$1,'CSC Mitre'!CE$1:CE$220,0)),"",VLOOKUP(TY$1,'Tactic Recode'!$A$1:$B$547,2,FALSE))</f>
        <v/>
      </c>
      <c r="TZ84" t="str">
        <f>IF(ISERROR(MATCH(TZ$1,'CSC Mitre'!CE$1:CE$220,0)),"",VLOOKUP(TZ$1,'Tactic Recode'!$A$1:$B$547,2,FALSE))</f>
        <v/>
      </c>
      <c r="UA84" t="str">
        <f>IF(ISERROR(MATCH(UA$1,'CSC Mitre'!CE$1:CE$220,0)),"",VLOOKUP(UA$1,'Tactic Recode'!$A$1:$B$547,2,FALSE))</f>
        <v/>
      </c>
      <c r="UB84" t="str">
        <f>IF(ISERROR(MATCH(UB$1,'CSC Mitre'!CE$1:CE$220,0)),"",VLOOKUP(UB$1,'Tactic Recode'!$A$1:$B$547,2,FALSE))</f>
        <v/>
      </c>
    </row>
    <row r="85" spans="1:548" x14ac:dyDescent="0.25">
      <c r="A85" s="59" t="s">
        <v>481</v>
      </c>
      <c r="B85" t="str">
        <f>IF(ISERROR(MATCH(B$1,'CSC Mitre'!CF$1:CF$220,0)),"",VLOOKUP(B$1,'Tactic Recode'!$A$1:$B$547,2,FALSE))</f>
        <v/>
      </c>
      <c r="C85" t="str">
        <f>IF(ISERROR(MATCH(C$1,'CSC Mitre'!CF$1:CF$220,0)),"",VLOOKUP(C$1,'Tactic Recode'!$A$1:$B$547,2,FALSE))</f>
        <v/>
      </c>
      <c r="D85" t="str">
        <f>IF(ISERROR(MATCH(D$1,'CSC Mitre'!CF$1:CF$220,0)),"",VLOOKUP(D$1,'Tactic Recode'!$A$1:$B$547,2,FALSE))</f>
        <v/>
      </c>
      <c r="E85" t="str">
        <f>IF(ISERROR(MATCH(E$1,'CSC Mitre'!CF$1:CF$220,0)),"",VLOOKUP(E$1,'Tactic Recode'!$A$1:$B$547,2,FALSE))</f>
        <v/>
      </c>
      <c r="F85" t="str">
        <f>IF(ISERROR(MATCH(F$1,'CSC Mitre'!CF$1:CF$220,0)),"",VLOOKUP(F$1,'Tactic Recode'!$A$1:$B$547,2,FALSE))</f>
        <v/>
      </c>
      <c r="G85" t="str">
        <f>IF(ISERROR(MATCH(G$1,'CSC Mitre'!CF$1:CF$220,0)),"",VLOOKUP(G$1,'Tactic Recode'!$A$1:$B$547,2,FALSE))</f>
        <v/>
      </c>
      <c r="H85" t="str">
        <f>IF(ISERROR(MATCH(H$1,'CSC Mitre'!CF$1:CF$220,0)),"",VLOOKUP(H$1,'Tactic Recode'!$A$1:$B$547,2,FALSE))</f>
        <v/>
      </c>
      <c r="I85" t="str">
        <f>IF(ISERROR(MATCH(I$1,'CSC Mitre'!CF$1:CF$220,0)),"",VLOOKUP(I$1,'Tactic Recode'!$A$1:$B$547,2,FALSE))</f>
        <v/>
      </c>
      <c r="J85" t="str">
        <f>IF(ISERROR(MATCH(J$1,'CSC Mitre'!CF$1:CF$220,0)),"",VLOOKUP(J$1,'Tactic Recode'!$A$1:$B$547,2,FALSE))</f>
        <v/>
      </c>
      <c r="K85" t="str">
        <f>IF(ISERROR(MATCH(K$1,'CSC Mitre'!CF$1:CF$220,0)),"",VLOOKUP(K$1,'Tactic Recode'!$A$1:$B$547,2,FALSE))</f>
        <v/>
      </c>
      <c r="L85" t="str">
        <f>IF(ISERROR(MATCH(L$1,'CSC Mitre'!CF$1:CF$220,0)),"",VLOOKUP(L$1,'Tactic Recode'!$A$1:$B$547,2,FALSE))</f>
        <v/>
      </c>
      <c r="M85" t="str">
        <f>IF(ISERROR(MATCH(M$1,'CSC Mitre'!CF$1:CF$220,0)),"",VLOOKUP(M$1,'Tactic Recode'!$A$1:$B$547,2,FALSE))</f>
        <v/>
      </c>
      <c r="N85" t="str">
        <f>IF(ISERROR(MATCH(N$1,'CSC Mitre'!CF$1:CF$220,0)),"",VLOOKUP(N$1,'Tactic Recode'!$A$1:$B$547,2,FALSE))</f>
        <v/>
      </c>
      <c r="O85" t="str">
        <f>IF(ISERROR(MATCH(O$1,'CSC Mitre'!CF$1:CF$220,0)),"",VLOOKUP(O$1,'Tactic Recode'!$A$1:$B$547,2,FALSE))</f>
        <v/>
      </c>
      <c r="P85" t="str">
        <f>IF(ISERROR(MATCH(P$1,'CSC Mitre'!CF$1:CF$220,0)),"",VLOOKUP(P$1,'Tactic Recode'!$A$1:$B$547,2,FALSE))</f>
        <v/>
      </c>
      <c r="Q85" t="str">
        <f>IF(ISERROR(MATCH(Q$1,'CSC Mitre'!CF$1:CF$220,0)),"",VLOOKUP(Q$1,'Tactic Recode'!$A$1:$B$547,2,FALSE))</f>
        <v/>
      </c>
      <c r="R85" t="str">
        <f>IF(ISERROR(MATCH(R$1,'CSC Mitre'!CF$1:CF$220,0)),"",VLOOKUP(R$1,'Tactic Recode'!$A$1:$B$547,2,FALSE))</f>
        <v/>
      </c>
      <c r="S85" t="str">
        <f>IF(ISERROR(MATCH(S$1,'CSC Mitre'!CF$1:CF$220,0)),"",VLOOKUP(S$1,'Tactic Recode'!$A$1:$B$547,2,FALSE))</f>
        <v/>
      </c>
      <c r="T85" t="str">
        <f>IF(ISERROR(MATCH(T$1,'CSC Mitre'!CF$1:CF$220,0)),"",VLOOKUP(T$1,'Tactic Recode'!$A$1:$B$547,2,FALSE))</f>
        <v/>
      </c>
      <c r="U85" t="str">
        <f>IF(ISERROR(MATCH(U$1,'CSC Mitre'!CF$1:CF$220,0)),"",VLOOKUP(U$1,'Tactic Recode'!$A$1:$B$547,2,FALSE))</f>
        <v/>
      </c>
      <c r="V85" t="str">
        <f>IF(ISERROR(MATCH(V$1,'CSC Mitre'!CF$1:CF$220,0)),"",VLOOKUP(V$1,'Tactic Recode'!$A$1:$B$547,2,FALSE))</f>
        <v/>
      </c>
      <c r="W85" t="str">
        <f>IF(ISERROR(MATCH(W$1,'CSC Mitre'!CF$1:CF$220,0)),"",VLOOKUP(W$1,'Tactic Recode'!$A$1:$B$547,2,FALSE))</f>
        <v/>
      </c>
      <c r="X85" t="str">
        <f>IF(ISERROR(MATCH(X$1,'CSC Mitre'!CF$1:CF$220,0)),"",VLOOKUP(X$1,'Tactic Recode'!$A$1:$B$547,2,FALSE))</f>
        <v/>
      </c>
      <c r="Y85" t="str">
        <f>IF(ISERROR(MATCH(Y$1,'CSC Mitre'!CF$1:CF$220,0)),"",VLOOKUP(Y$1,'Tactic Recode'!$A$1:$B$547,2,FALSE))</f>
        <v/>
      </c>
      <c r="Z85" t="str">
        <f>IF(ISERROR(MATCH(Z$1,'CSC Mitre'!CF$1:CF$220,0)),"",VLOOKUP(Z$1,'Tactic Recode'!$A$1:$B$547,2,FALSE))</f>
        <v/>
      </c>
      <c r="AA85" t="str">
        <f>IF(ISERROR(MATCH(AA$1,'CSC Mitre'!CF$1:CF$220,0)),"",VLOOKUP(AA$1,'Tactic Recode'!$A$1:$B$547,2,FALSE))</f>
        <v/>
      </c>
      <c r="AB85" t="str">
        <f>IF(ISERROR(MATCH(AB$1,'CSC Mitre'!CF$1:CF$220,0)),"",VLOOKUP(AB$1,'Tactic Recode'!$A$1:$B$547,2,FALSE))</f>
        <v/>
      </c>
      <c r="AC85" t="str">
        <f>IF(ISERROR(MATCH(AC$1,'CSC Mitre'!CF$1:CF$220,0)),"",VLOOKUP(AC$1,'Tactic Recode'!$A$1:$B$547,2,FALSE))</f>
        <v/>
      </c>
      <c r="AD85" t="str">
        <f>IF(ISERROR(MATCH(AD$1,'CSC Mitre'!CF$1:CF$220,0)),"",VLOOKUP(AD$1,'Tactic Recode'!$A$1:$B$547,2,FALSE))</f>
        <v/>
      </c>
      <c r="AE85" t="str">
        <f>IF(ISERROR(MATCH(AE$1,'CSC Mitre'!CF$1:CF$220,0)),"",VLOOKUP(AE$1,'Tactic Recode'!$A$1:$B$547,2,FALSE))</f>
        <v/>
      </c>
      <c r="AF85" t="str">
        <f>IF(ISERROR(MATCH(AF$1,'CSC Mitre'!CF$1:CF$220,0)),"",VLOOKUP(AF$1,'Tactic Recode'!$A$1:$B$547,2,FALSE))</f>
        <v/>
      </c>
      <c r="AG85" t="str">
        <f>IF(ISERROR(MATCH(AG$1,'CSC Mitre'!CF$1:CF$220,0)),"",VLOOKUP(AG$1,'Tactic Recode'!$A$1:$B$547,2,FALSE))</f>
        <v/>
      </c>
      <c r="AH85" t="str">
        <f>IF(ISERROR(MATCH(AH$1,'CSC Mitre'!CF$1:CF$220,0)),"",VLOOKUP(AH$1,'Tactic Recode'!$A$1:$B$547,2,FALSE))</f>
        <v/>
      </c>
      <c r="AI85" t="str">
        <f>IF(ISERROR(MATCH(AI$1,'CSC Mitre'!CF$1:CF$220,0)),"",VLOOKUP(AI$1,'Tactic Recode'!$A$1:$B$547,2,FALSE))</f>
        <v/>
      </c>
      <c r="AJ85" t="str">
        <f>IF(ISERROR(MATCH(AJ$1,'CSC Mitre'!CF$1:CF$220,0)),"",VLOOKUP(AJ$1,'Tactic Recode'!$A$1:$B$547,2,FALSE))</f>
        <v/>
      </c>
      <c r="AK85" t="str">
        <f>IF(ISERROR(MATCH(AK$1,'CSC Mitre'!CF$1:CF$220,0)),"",VLOOKUP(AK$1,'Tactic Recode'!$A$1:$B$547,2,FALSE))</f>
        <v/>
      </c>
      <c r="AL85" t="str">
        <f>IF(ISERROR(MATCH(AL$1,'CSC Mitre'!CF$1:CF$220,0)),"",VLOOKUP(AL$1,'Tactic Recode'!$A$1:$B$547,2,FALSE))</f>
        <v/>
      </c>
      <c r="AM85" t="str">
        <f>IF(ISERROR(MATCH(AM$1,'CSC Mitre'!CF$1:CF$220,0)),"",VLOOKUP(AM$1,'Tactic Recode'!$A$1:$B$547,2,FALSE))</f>
        <v/>
      </c>
      <c r="AN85" t="str">
        <f>IF(ISERROR(MATCH(AN$1,'CSC Mitre'!CF$1:CF$220,0)),"",VLOOKUP(AN$1,'Tactic Recode'!$A$1:$B$547,2,FALSE))</f>
        <v/>
      </c>
      <c r="AO85" t="str">
        <f>IF(ISERROR(MATCH(AO$1,'CSC Mitre'!CF$1:CF$220,0)),"",VLOOKUP(AO$1,'Tactic Recode'!$A$1:$B$547,2,FALSE))</f>
        <v/>
      </c>
      <c r="AP85" t="str">
        <f>IF(ISERROR(MATCH(AP$1,'CSC Mitre'!CF$1:CF$220,0)),"",VLOOKUP(AP$1,'Tactic Recode'!$A$1:$B$547,2,FALSE))</f>
        <v/>
      </c>
      <c r="AQ85" t="str">
        <f>IF(ISERROR(MATCH(AQ$1,'CSC Mitre'!CF$1:CF$220,0)),"",VLOOKUP(AQ$1,'Tactic Recode'!$A$1:$B$547,2,FALSE))</f>
        <v/>
      </c>
      <c r="AR85" t="str">
        <f>IF(ISERROR(MATCH(AR$1,'CSC Mitre'!CF$1:CF$220,0)),"",VLOOKUP(AR$1,'Tactic Recode'!$A$1:$B$547,2,FALSE))</f>
        <v/>
      </c>
      <c r="AS85" t="str">
        <f>IF(ISERROR(MATCH(AS$1,'CSC Mitre'!CF$1:CF$220,0)),"",VLOOKUP(AS$1,'Tactic Recode'!$A$1:$B$547,2,FALSE))</f>
        <v/>
      </c>
      <c r="AT85" t="str">
        <f>IF(ISERROR(MATCH(AT$1,'CSC Mitre'!CF$1:CF$220,0)),"",VLOOKUP(AT$1,'Tactic Recode'!$A$1:$B$547,2,FALSE))</f>
        <v/>
      </c>
      <c r="AU85" t="str">
        <f>IF(ISERROR(MATCH(AU$1,'CSC Mitre'!CF$1:CF$220,0)),"",VLOOKUP(AU$1,'Tactic Recode'!$A$1:$B$547,2,FALSE))</f>
        <v/>
      </c>
      <c r="AV85" t="str">
        <f>IF(ISERROR(MATCH(AV$1,'CSC Mitre'!CF$1:CF$220,0)),"",VLOOKUP(AV$1,'Tactic Recode'!$A$1:$B$547,2,FALSE))</f>
        <v/>
      </c>
      <c r="AW85" t="str">
        <f>IF(ISERROR(MATCH(AW$1,'CSC Mitre'!CF$1:CF$220,0)),"",VLOOKUP(AW$1,'Tactic Recode'!$A$1:$B$547,2,FALSE))</f>
        <v/>
      </c>
      <c r="AX85" t="str">
        <f>IF(ISERROR(MATCH(AX$1,'CSC Mitre'!CF$1:CF$220,0)),"",VLOOKUP(AX$1,'Tactic Recode'!$A$1:$B$547,2,FALSE))</f>
        <v/>
      </c>
      <c r="AY85" t="str">
        <f>IF(ISERROR(MATCH(AY$1,'CSC Mitre'!CF$1:CF$220,0)),"",VLOOKUP(AY$1,'Tactic Recode'!$A$1:$B$547,2,FALSE))</f>
        <v/>
      </c>
      <c r="AZ85" t="str">
        <f>IF(ISERROR(MATCH(AZ$1,'CSC Mitre'!CF$1:CF$220,0)),"",VLOOKUP(AZ$1,'Tactic Recode'!$A$1:$B$547,2,FALSE))</f>
        <v/>
      </c>
      <c r="BA85" t="str">
        <f>IF(ISERROR(MATCH(BA$1,'CSC Mitre'!CF$1:CF$220,0)),"",VLOOKUP(BA$1,'Tactic Recode'!$A$1:$B$547,2,FALSE))</f>
        <v/>
      </c>
      <c r="BB85" t="str">
        <f>IF(ISERROR(MATCH(BB$1,'CSC Mitre'!CF$1:CF$220,0)),"",VLOOKUP(BB$1,'Tactic Recode'!$A$1:$B$547,2,FALSE))</f>
        <v/>
      </c>
      <c r="BC85" t="str">
        <f>IF(ISERROR(MATCH(BC$1,'CSC Mitre'!CF$1:CF$220,0)),"",VLOOKUP(BC$1,'Tactic Recode'!$A$1:$B$547,2,FALSE))</f>
        <v/>
      </c>
      <c r="BD85" t="str">
        <f>IF(ISERROR(MATCH(BD$1,'CSC Mitre'!CF$1:CF$220,0)),"",VLOOKUP(BD$1,'Tactic Recode'!$A$1:$B$547,2,FALSE))</f>
        <v/>
      </c>
      <c r="BE85" t="str">
        <f>IF(ISERROR(MATCH(BE$1,'CSC Mitre'!CF$1:CF$220,0)),"",VLOOKUP(BE$1,'Tactic Recode'!$A$1:$B$547,2,FALSE))</f>
        <v/>
      </c>
      <c r="BF85" t="str">
        <f>IF(ISERROR(MATCH(BF$1,'CSC Mitre'!CF$1:CF$220,0)),"",VLOOKUP(BF$1,'Tactic Recode'!$A$1:$B$547,2,FALSE))</f>
        <v/>
      </c>
      <c r="BG85" t="str">
        <f>IF(ISERROR(MATCH(BG$1,'CSC Mitre'!CF$1:CF$220,0)),"",VLOOKUP(BG$1,'Tactic Recode'!$A$1:$B$547,2,FALSE))</f>
        <v/>
      </c>
      <c r="BH85" t="str">
        <f>IF(ISERROR(MATCH(BH$1,'CSC Mitre'!CF$1:CF$220,0)),"",VLOOKUP(BH$1,'Tactic Recode'!$A$1:$B$547,2,FALSE))</f>
        <v/>
      </c>
      <c r="BI85" t="str">
        <f>IF(ISERROR(MATCH(BI$1,'CSC Mitre'!CF$1:CF$220,0)),"",VLOOKUP(BI$1,'Tactic Recode'!$A$1:$B$547,2,FALSE))</f>
        <v/>
      </c>
      <c r="BJ85" t="str">
        <f>IF(ISERROR(MATCH(BJ$1,'CSC Mitre'!CF$1:CF$220,0)),"",VLOOKUP(BJ$1,'Tactic Recode'!$A$1:$B$547,2,FALSE))</f>
        <v/>
      </c>
      <c r="BK85" t="str">
        <f>IF(ISERROR(MATCH(BK$1,'CSC Mitre'!CF$1:CF$220,0)),"",VLOOKUP(BK$1,'Tactic Recode'!$A$1:$B$547,2,FALSE))</f>
        <v/>
      </c>
      <c r="BL85" t="str">
        <f>IF(ISERROR(MATCH(BL$1,'CSC Mitre'!CF$1:CF$220,0)),"",VLOOKUP(BL$1,'Tactic Recode'!$A$1:$B$547,2,FALSE))</f>
        <v/>
      </c>
      <c r="BM85" t="str">
        <f>IF(ISERROR(MATCH(BM$1,'CSC Mitre'!CF$1:CF$220,0)),"",VLOOKUP(BM$1,'Tactic Recode'!$A$1:$B$547,2,FALSE))</f>
        <v/>
      </c>
      <c r="BN85" t="str">
        <f>IF(ISERROR(MATCH(BN$1,'CSC Mitre'!CF$1:CF$220,0)),"",VLOOKUP(BN$1,'Tactic Recode'!$A$1:$B$547,2,FALSE))</f>
        <v/>
      </c>
      <c r="BO85" t="str">
        <f>IF(ISERROR(MATCH(BO$1,'CSC Mitre'!CF$1:CF$220,0)),"",VLOOKUP(BO$1,'Tactic Recode'!$A$1:$B$547,2,FALSE))</f>
        <v/>
      </c>
      <c r="BP85" t="str">
        <f>IF(ISERROR(MATCH(BP$1,'CSC Mitre'!CF$1:CF$220,0)),"",VLOOKUP(BP$1,'Tactic Recode'!$A$1:$B$547,2,FALSE))</f>
        <v/>
      </c>
      <c r="BQ85" t="str">
        <f>IF(ISERROR(MATCH(BQ$1,'CSC Mitre'!CF$1:CF$220,0)),"",VLOOKUP(BQ$1,'Tactic Recode'!$A$1:$B$547,2,FALSE))</f>
        <v/>
      </c>
      <c r="BR85" t="str">
        <f>IF(ISERROR(MATCH(BR$1,'CSC Mitre'!CF$1:CF$220,0)),"",VLOOKUP(BR$1,'Tactic Recode'!$A$1:$B$547,2,FALSE))</f>
        <v/>
      </c>
      <c r="BS85" t="str">
        <f>IF(ISERROR(MATCH(BS$1,'CSC Mitre'!CF$1:CF$220,0)),"",VLOOKUP(BS$1,'Tactic Recode'!$A$1:$B$547,2,FALSE))</f>
        <v/>
      </c>
      <c r="BT85" t="str">
        <f>IF(ISERROR(MATCH(BT$1,'CSC Mitre'!CF$1:CF$220,0)),"",VLOOKUP(BT$1,'Tactic Recode'!$A$1:$B$547,2,FALSE))</f>
        <v/>
      </c>
      <c r="BU85" t="str">
        <f>IF(ISERROR(MATCH(BU$1,'CSC Mitre'!CF$1:CF$220,0)),"",VLOOKUP(BU$1,'Tactic Recode'!$A$1:$B$547,2,FALSE))</f>
        <v/>
      </c>
      <c r="BV85" t="str">
        <f>IF(ISERROR(MATCH(BV$1,'CSC Mitre'!CF$1:CF$220,0)),"",VLOOKUP(BV$1,'Tactic Recode'!$A$1:$B$547,2,FALSE))</f>
        <v/>
      </c>
      <c r="BW85" t="str">
        <f>IF(ISERROR(MATCH(BW$1,'CSC Mitre'!CF$1:CF$220,0)),"",VLOOKUP(BW$1,'Tactic Recode'!$A$1:$B$547,2,FALSE))</f>
        <v/>
      </c>
      <c r="BX85" t="str">
        <f>IF(ISERROR(MATCH(BX$1,'CSC Mitre'!CF$1:CF$220,0)),"",VLOOKUP(BX$1,'Tactic Recode'!$A$1:$B$547,2,FALSE))</f>
        <v/>
      </c>
      <c r="BY85" t="str">
        <f>IF(ISERROR(MATCH(BY$1,'CSC Mitre'!CF$1:CF$220,0)),"",VLOOKUP(BY$1,'Tactic Recode'!$A$1:$B$547,2,FALSE))</f>
        <v/>
      </c>
      <c r="BZ85" t="str">
        <f>IF(ISERROR(MATCH(BZ$1,'CSC Mitre'!CF$1:CF$220,0)),"",VLOOKUP(BZ$1,'Tactic Recode'!$A$1:$B$547,2,FALSE))</f>
        <v/>
      </c>
      <c r="CA85" t="str">
        <f>IF(ISERROR(MATCH(CA$1,'CSC Mitre'!CF$1:CF$220,0)),"",VLOOKUP(CA$1,'Tactic Recode'!$A$1:$B$547,2,FALSE))</f>
        <v/>
      </c>
      <c r="CB85" t="str">
        <f>IF(ISERROR(MATCH(CB$1,'CSC Mitre'!CF$1:CF$220,0)),"",VLOOKUP(CB$1,'Tactic Recode'!$A$1:$B$547,2,FALSE))</f>
        <v/>
      </c>
      <c r="CC85" t="str">
        <f>IF(ISERROR(MATCH(CC$1,'CSC Mitre'!CF$1:CF$220,0)),"",VLOOKUP(CC$1,'Tactic Recode'!$A$1:$B$547,2,FALSE))</f>
        <v/>
      </c>
      <c r="CD85" t="str">
        <f>IF(ISERROR(MATCH(CD$1,'CSC Mitre'!CF$1:CF$220,0)),"",VLOOKUP(CD$1,'Tactic Recode'!$A$1:$B$547,2,FALSE))</f>
        <v/>
      </c>
      <c r="CE85" t="str">
        <f>IF(ISERROR(MATCH(CE$1,'CSC Mitre'!CF$1:CF$220,0)),"",VLOOKUP(CE$1,'Tactic Recode'!$A$1:$B$547,2,FALSE))</f>
        <v/>
      </c>
      <c r="CF85" t="str">
        <f>IF(ISERROR(MATCH(CF$1,'CSC Mitre'!CF$1:CF$220,0)),"",VLOOKUP(CF$1,'Tactic Recode'!$A$1:$B$547,2,FALSE))</f>
        <v/>
      </c>
      <c r="CG85" t="str">
        <f>IF(ISERROR(MATCH(CG$1,'CSC Mitre'!CF$1:CF$220,0)),"",VLOOKUP(CG$1,'Tactic Recode'!$A$1:$B$547,2,FALSE))</f>
        <v/>
      </c>
      <c r="CH85" t="str">
        <f>IF(ISERROR(MATCH(CH$1,'CSC Mitre'!CF$1:CF$220,0)),"",VLOOKUP(CH$1,'Tactic Recode'!$A$1:$B$547,2,FALSE))</f>
        <v/>
      </c>
      <c r="CI85" t="str">
        <f>IF(ISERROR(MATCH(CI$1,'CSC Mitre'!CF$1:CF$220,0)),"",VLOOKUP(CI$1,'Tactic Recode'!$A$1:$B$547,2,FALSE))</f>
        <v/>
      </c>
      <c r="CJ85" t="str">
        <f>IF(ISERROR(MATCH(CJ$1,'CSC Mitre'!CF$1:CF$220,0)),"",VLOOKUP(CJ$1,'Tactic Recode'!$A$1:$B$547,2,FALSE))</f>
        <v/>
      </c>
      <c r="CK85" t="str">
        <f>IF(ISERROR(MATCH(CK$1,'CSC Mitre'!CF$1:CF$220,0)),"",VLOOKUP(CK$1,'Tactic Recode'!$A$1:$B$547,2,FALSE))</f>
        <v/>
      </c>
      <c r="CL85" t="str">
        <f>IF(ISERROR(MATCH(CL$1,'CSC Mitre'!CF$1:CF$220,0)),"",VLOOKUP(CL$1,'Tactic Recode'!$A$1:$B$547,2,FALSE))</f>
        <v/>
      </c>
      <c r="CM85" t="str">
        <f>IF(ISERROR(MATCH(CM$1,'CSC Mitre'!CF$1:CF$220,0)),"",VLOOKUP(CM$1,'Tactic Recode'!$A$1:$B$547,2,FALSE))</f>
        <v/>
      </c>
      <c r="CN85" t="str">
        <f>IF(ISERROR(MATCH(CN$1,'CSC Mitre'!CF$1:CF$220,0)),"",VLOOKUP(CN$1,'Tactic Recode'!$A$1:$B$547,2,FALSE))</f>
        <v/>
      </c>
      <c r="CO85" t="str">
        <f>IF(ISERROR(MATCH(CO$1,'CSC Mitre'!CF$1:CF$220,0)),"",VLOOKUP(CO$1,'Tactic Recode'!$A$1:$B$547,2,FALSE))</f>
        <v/>
      </c>
      <c r="CP85" t="str">
        <f>IF(ISERROR(MATCH(CP$1,'CSC Mitre'!CF$1:CF$220,0)),"",VLOOKUP(CP$1,'Tactic Recode'!$A$1:$B$547,2,FALSE))</f>
        <v/>
      </c>
      <c r="CQ85" t="str">
        <f>IF(ISERROR(MATCH(CQ$1,'CSC Mitre'!CF$1:CF$220,0)),"",VLOOKUP(CQ$1,'Tactic Recode'!$A$1:$B$547,2,FALSE))</f>
        <v/>
      </c>
      <c r="CR85" t="str">
        <f>IF(ISERROR(MATCH(CR$1,'CSC Mitre'!CF$1:CF$220,0)),"",VLOOKUP(CR$1,'Tactic Recode'!$A$1:$B$547,2,FALSE))</f>
        <v/>
      </c>
      <c r="CS85" t="str">
        <f>IF(ISERROR(MATCH(CS$1,'CSC Mitre'!CF$1:CF$220,0)),"",VLOOKUP(CS$1,'Tactic Recode'!$A$1:$B$547,2,FALSE))</f>
        <v/>
      </c>
      <c r="CT85" t="str">
        <f>IF(ISERROR(MATCH(CT$1,'CSC Mitre'!CF$1:CF$220,0)),"",VLOOKUP(CT$1,'Tactic Recode'!$A$1:$B$547,2,FALSE))</f>
        <v/>
      </c>
      <c r="CU85" t="str">
        <f>IF(ISERROR(MATCH(CU$1,'CSC Mitre'!CF$1:CF$220,0)),"",VLOOKUP(CU$1,'Tactic Recode'!$A$1:$B$547,2,FALSE))</f>
        <v/>
      </c>
      <c r="CV85" t="str">
        <f>IF(ISERROR(MATCH(CV$1,'CSC Mitre'!CF$1:CF$220,0)),"",VLOOKUP(CV$1,'Tactic Recode'!$A$1:$B$547,2,FALSE))</f>
        <v/>
      </c>
      <c r="CW85" t="str">
        <f>IF(ISERROR(MATCH(CW$1,'CSC Mitre'!CF$1:CF$220,0)),"",VLOOKUP(CW$1,'Tactic Recode'!$A$1:$B$547,2,FALSE))</f>
        <v/>
      </c>
      <c r="CX85" t="str">
        <f>IF(ISERROR(MATCH(CX$1,'CSC Mitre'!CF$1:CF$220,0)),"",VLOOKUP(CX$1,'Tactic Recode'!$A$1:$B$547,2,FALSE))</f>
        <v/>
      </c>
      <c r="CY85" t="str">
        <f>IF(ISERROR(MATCH(CY$1,'CSC Mitre'!CF$1:CF$220,0)),"",VLOOKUP(CY$1,'Tactic Recode'!$A$1:$B$547,2,FALSE))</f>
        <v/>
      </c>
      <c r="CZ85" t="str">
        <f>IF(ISERROR(MATCH(CZ$1,'CSC Mitre'!CF$1:CF$220,0)),"",VLOOKUP(CZ$1,'Tactic Recode'!$A$1:$B$547,2,FALSE))</f>
        <v/>
      </c>
      <c r="DA85" t="str">
        <f>IF(ISERROR(MATCH(DA$1,'CSC Mitre'!CF$1:CF$220,0)),"",VLOOKUP(DA$1,'Tactic Recode'!$A$1:$B$547,2,FALSE))</f>
        <v/>
      </c>
      <c r="DB85" t="str">
        <f>IF(ISERROR(MATCH(DB$1,'CSC Mitre'!CF$1:CF$220,0)),"",VLOOKUP(DB$1,'Tactic Recode'!$A$1:$B$547,2,FALSE))</f>
        <v/>
      </c>
      <c r="DC85" t="str">
        <f>IF(ISERROR(MATCH(DC$1,'CSC Mitre'!CF$1:CF$220,0)),"",VLOOKUP(DC$1,'Tactic Recode'!$A$1:$B$547,2,FALSE))</f>
        <v/>
      </c>
      <c r="DD85" t="str">
        <f>IF(ISERROR(MATCH(DD$1,'CSC Mitre'!CF$1:CF$220,0)),"",VLOOKUP(DD$1,'Tactic Recode'!$A$1:$B$547,2,FALSE))</f>
        <v/>
      </c>
      <c r="DE85" t="str">
        <f>IF(ISERROR(MATCH(DE$1,'CSC Mitre'!CF$1:CF$220,0)),"",VLOOKUP(DE$1,'Tactic Recode'!$A$1:$B$547,2,FALSE))</f>
        <v/>
      </c>
      <c r="DF85" t="str">
        <f>IF(ISERROR(MATCH(DF$1,'CSC Mitre'!CF$1:CF$220,0)),"",VLOOKUP(DF$1,'Tactic Recode'!$A$1:$B$547,2,FALSE))</f>
        <v/>
      </c>
      <c r="DG85" t="str">
        <f>IF(ISERROR(MATCH(DG$1,'CSC Mitre'!CF$1:CF$220,0)),"",VLOOKUP(DG$1,'Tactic Recode'!$A$1:$B$547,2,FALSE))</f>
        <v/>
      </c>
      <c r="DH85" t="str">
        <f>IF(ISERROR(MATCH(DH$1,'CSC Mitre'!CF$1:CF$220,0)),"",VLOOKUP(DH$1,'Tactic Recode'!$A$1:$B$547,2,FALSE))</f>
        <v/>
      </c>
      <c r="DI85" t="str">
        <f>IF(ISERROR(MATCH(DI$1,'CSC Mitre'!CF$1:CF$220,0)),"",VLOOKUP(DI$1,'Tactic Recode'!$A$1:$B$547,2,FALSE))</f>
        <v/>
      </c>
      <c r="DJ85" t="str">
        <f>IF(ISERROR(MATCH(DJ$1,'CSC Mitre'!CF$1:CF$220,0)),"",VLOOKUP(DJ$1,'Tactic Recode'!$A$1:$B$547,2,FALSE))</f>
        <v/>
      </c>
      <c r="DK85" t="str">
        <f>IF(ISERROR(MATCH(DK$1,'CSC Mitre'!CF$1:CF$220,0)),"",VLOOKUP(DK$1,'Tactic Recode'!$A$1:$B$547,2,FALSE))</f>
        <v/>
      </c>
      <c r="DL85" t="str">
        <f>IF(ISERROR(MATCH(DL$1,'CSC Mitre'!CF$1:CF$220,0)),"",VLOOKUP(DL$1,'Tactic Recode'!$A$1:$B$547,2,FALSE))</f>
        <v/>
      </c>
      <c r="DM85" t="str">
        <f>IF(ISERROR(MATCH(DM$1,'CSC Mitre'!CF$1:CF$220,0)),"",VLOOKUP(DM$1,'Tactic Recode'!$A$1:$B$547,2,FALSE))</f>
        <v/>
      </c>
      <c r="DN85" t="str">
        <f>IF(ISERROR(MATCH(DN$1,'CSC Mitre'!CF$1:CF$220,0)),"",VLOOKUP(DN$1,'Tactic Recode'!$A$1:$B$547,2,FALSE))</f>
        <v/>
      </c>
      <c r="DO85" t="str">
        <f>IF(ISERROR(MATCH(DO$1,'CSC Mitre'!CF$1:CF$220,0)),"",VLOOKUP(DO$1,'Tactic Recode'!$A$1:$B$547,2,FALSE))</f>
        <v/>
      </c>
      <c r="DP85" t="str">
        <f>IF(ISERROR(MATCH(DP$1,'CSC Mitre'!CF$1:CF$220,0)),"",VLOOKUP(DP$1,'Tactic Recode'!$A$1:$B$547,2,FALSE))</f>
        <v/>
      </c>
      <c r="DQ85" t="str">
        <f>IF(ISERROR(MATCH(DQ$1,'CSC Mitre'!CF$1:CF$220,0)),"",VLOOKUP(DQ$1,'Tactic Recode'!$A$1:$B$547,2,FALSE))</f>
        <v/>
      </c>
      <c r="DR85" t="str">
        <f>IF(ISERROR(MATCH(DR$1,'CSC Mitre'!CF$1:CF$220,0)),"",VLOOKUP(DR$1,'Tactic Recode'!$A$1:$B$547,2,FALSE))</f>
        <v/>
      </c>
      <c r="DS85" t="str">
        <f>IF(ISERROR(MATCH(DS$1,'CSC Mitre'!CF$1:CF$220,0)),"",VLOOKUP(DS$1,'Tactic Recode'!$A$1:$B$547,2,FALSE))</f>
        <v/>
      </c>
      <c r="DT85" t="str">
        <f>IF(ISERROR(MATCH(DT$1,'CSC Mitre'!CF$1:CF$220,0)),"",VLOOKUP(DT$1,'Tactic Recode'!$A$1:$B$547,2,FALSE))</f>
        <v/>
      </c>
      <c r="DU85" t="str">
        <f>IF(ISERROR(MATCH(DU$1,'CSC Mitre'!CF$1:CF$220,0)),"",VLOOKUP(DU$1,'Tactic Recode'!$A$1:$B$547,2,FALSE))</f>
        <v/>
      </c>
      <c r="DV85" t="str">
        <f>IF(ISERROR(MATCH(DV$1,'CSC Mitre'!CF$1:CF$220,0)),"",VLOOKUP(DV$1,'Tactic Recode'!$A$1:$B$547,2,FALSE))</f>
        <v/>
      </c>
      <c r="DW85" t="str">
        <f>IF(ISERROR(MATCH(DW$1,'CSC Mitre'!CF$1:CF$220,0)),"",VLOOKUP(DW$1,'Tactic Recode'!$A$1:$B$547,2,FALSE))</f>
        <v/>
      </c>
      <c r="DX85" t="str">
        <f>IF(ISERROR(MATCH(DX$1,'CSC Mitre'!CF$1:CF$220,0)),"",VLOOKUP(DX$1,'Tactic Recode'!$A$1:$B$547,2,FALSE))</f>
        <v/>
      </c>
      <c r="DY85" t="str">
        <f>IF(ISERROR(MATCH(DY$1,'CSC Mitre'!CF$1:CF$220,0)),"",VLOOKUP(DY$1,'Tactic Recode'!$A$1:$B$547,2,FALSE))</f>
        <v/>
      </c>
      <c r="DZ85" t="str">
        <f>IF(ISERROR(MATCH(DZ$1,'CSC Mitre'!CF$1:CF$220,0)),"",VLOOKUP(DZ$1,'Tactic Recode'!$A$1:$B$547,2,FALSE))</f>
        <v/>
      </c>
      <c r="EA85" t="str">
        <f>IF(ISERROR(MATCH(EA$1,'CSC Mitre'!CF$1:CF$220,0)),"",VLOOKUP(EA$1,'Tactic Recode'!$A$1:$B$547,2,FALSE))</f>
        <v/>
      </c>
      <c r="EB85" t="str">
        <f>IF(ISERROR(MATCH(EB$1,'CSC Mitre'!CF$1:CF$220,0)),"",VLOOKUP(EB$1,'Tactic Recode'!$A$1:$B$547,2,FALSE))</f>
        <v/>
      </c>
      <c r="EC85" t="str">
        <f>IF(ISERROR(MATCH(EC$1,'CSC Mitre'!CF$1:CF$220,0)),"",VLOOKUP(EC$1,'Tactic Recode'!$A$1:$B$547,2,FALSE))</f>
        <v/>
      </c>
      <c r="ED85" t="str">
        <f>IF(ISERROR(MATCH(ED$1,'CSC Mitre'!CF$1:CF$220,0)),"",VLOOKUP(ED$1,'Tactic Recode'!$A$1:$B$547,2,FALSE))</f>
        <v/>
      </c>
      <c r="EE85" t="str">
        <f>IF(ISERROR(MATCH(EE$1,'CSC Mitre'!CF$1:CF$220,0)),"",VLOOKUP(EE$1,'Tactic Recode'!$A$1:$B$547,2,FALSE))</f>
        <v/>
      </c>
      <c r="EF85" t="str">
        <f>IF(ISERROR(MATCH(EF$1,'CSC Mitre'!CF$1:CF$220,0)),"",VLOOKUP(EF$1,'Tactic Recode'!$A$1:$B$547,2,FALSE))</f>
        <v/>
      </c>
      <c r="EG85" t="str">
        <f>IF(ISERROR(MATCH(EG$1,'CSC Mitre'!CF$1:CF$220,0)),"",VLOOKUP(EG$1,'Tactic Recode'!$A$1:$B$547,2,FALSE))</f>
        <v/>
      </c>
      <c r="EH85" t="str">
        <f>IF(ISERROR(MATCH(EH$1,'CSC Mitre'!CF$1:CF$220,0)),"",VLOOKUP(EH$1,'Tactic Recode'!$A$1:$B$547,2,FALSE))</f>
        <v/>
      </c>
      <c r="EI85" t="str">
        <f>IF(ISERROR(MATCH(EI$1,'CSC Mitre'!CF$1:CF$220,0)),"",VLOOKUP(EI$1,'Tactic Recode'!$A$1:$B$547,2,FALSE))</f>
        <v/>
      </c>
      <c r="EJ85" t="str">
        <f>IF(ISERROR(MATCH(EJ$1,'CSC Mitre'!CF$1:CF$220,0)),"",VLOOKUP(EJ$1,'Tactic Recode'!$A$1:$B$547,2,FALSE))</f>
        <v/>
      </c>
      <c r="EK85" t="str">
        <f>IF(ISERROR(MATCH(EK$1,'CSC Mitre'!CF$1:CF$220,0)),"",VLOOKUP(EK$1,'Tactic Recode'!$A$1:$B$547,2,FALSE))</f>
        <v/>
      </c>
      <c r="EL85" t="str">
        <f>IF(ISERROR(MATCH(EL$1,'CSC Mitre'!CF$1:CF$220,0)),"",VLOOKUP(EL$1,'Tactic Recode'!$A$1:$B$547,2,FALSE))</f>
        <v/>
      </c>
      <c r="EM85" t="str">
        <f>IF(ISERROR(MATCH(EM$1,'CSC Mitre'!CF$1:CF$220,0)),"",VLOOKUP(EM$1,'Tactic Recode'!$A$1:$B$547,2,FALSE))</f>
        <v/>
      </c>
      <c r="EN85" t="str">
        <f>IF(ISERROR(MATCH(EN$1,'CSC Mitre'!CF$1:CF$220,0)),"",VLOOKUP(EN$1,'Tactic Recode'!$A$1:$B$547,2,FALSE))</f>
        <v/>
      </c>
      <c r="EO85" t="str">
        <f>IF(ISERROR(MATCH(EO$1,'CSC Mitre'!CF$1:CF$220,0)),"",VLOOKUP(EO$1,'Tactic Recode'!$A$1:$B$547,2,FALSE))</f>
        <v/>
      </c>
      <c r="EP85" t="str">
        <f>IF(ISERROR(MATCH(EP$1,'CSC Mitre'!CF$1:CF$220,0)),"",VLOOKUP(EP$1,'Tactic Recode'!$A$1:$B$547,2,FALSE))</f>
        <v/>
      </c>
      <c r="EQ85" t="str">
        <f>IF(ISERROR(MATCH(EQ$1,'CSC Mitre'!CF$1:CF$220,0)),"",VLOOKUP(EQ$1,'Tactic Recode'!$A$1:$B$547,2,FALSE))</f>
        <v/>
      </c>
      <c r="ER85" t="str">
        <f>IF(ISERROR(MATCH(ER$1,'CSC Mitre'!CF$1:CF$220,0)),"",VLOOKUP(ER$1,'Tactic Recode'!$A$1:$B$547,2,FALSE))</f>
        <v/>
      </c>
      <c r="ES85" t="str">
        <f>IF(ISERROR(MATCH(ES$1,'CSC Mitre'!CF$1:CF$220,0)),"",VLOOKUP(ES$1,'Tactic Recode'!$A$1:$B$547,2,FALSE))</f>
        <v/>
      </c>
      <c r="ET85" t="str">
        <f>IF(ISERROR(MATCH(ET$1,'CSC Mitre'!CF$1:CF$220,0)),"",VLOOKUP(ET$1,'Tactic Recode'!$A$1:$B$547,2,FALSE))</f>
        <v/>
      </c>
      <c r="EU85" t="str">
        <f>IF(ISERROR(MATCH(EU$1,'CSC Mitre'!CF$1:CF$220,0)),"",VLOOKUP(EU$1,'Tactic Recode'!$A$1:$B$547,2,FALSE))</f>
        <v/>
      </c>
      <c r="EV85" t="str">
        <f>IF(ISERROR(MATCH(EV$1,'CSC Mitre'!CF$1:CF$220,0)),"",VLOOKUP(EV$1,'Tactic Recode'!$A$1:$B$547,2,FALSE))</f>
        <v/>
      </c>
      <c r="EW85" t="str">
        <f>IF(ISERROR(MATCH(EW$1,'CSC Mitre'!CF$1:CF$220,0)),"",VLOOKUP(EW$1,'Tactic Recode'!$A$1:$B$547,2,FALSE))</f>
        <v/>
      </c>
      <c r="EX85" t="str">
        <f>IF(ISERROR(MATCH(EX$1,'CSC Mitre'!CF$1:CF$220,0)),"",VLOOKUP(EX$1,'Tactic Recode'!$A$1:$B$547,2,FALSE))</f>
        <v/>
      </c>
      <c r="EY85" t="str">
        <f>IF(ISERROR(MATCH(EY$1,'CSC Mitre'!CF$1:CF$220,0)),"",VLOOKUP(EY$1,'Tactic Recode'!$A$1:$B$547,2,FALSE))</f>
        <v/>
      </c>
      <c r="EZ85" t="str">
        <f>IF(ISERROR(MATCH(EZ$1,'CSC Mitre'!CF$1:CF$220,0)),"",VLOOKUP(EZ$1,'Tactic Recode'!$A$1:$B$547,2,FALSE))</f>
        <v/>
      </c>
      <c r="FA85" t="str">
        <f>IF(ISERROR(MATCH(FA$1,'CSC Mitre'!CF$1:CF$220,0)),"",VLOOKUP(FA$1,'Tactic Recode'!$A$1:$B$547,2,FALSE))</f>
        <v/>
      </c>
      <c r="FB85" t="str">
        <f>IF(ISERROR(MATCH(FB$1,'CSC Mitre'!CF$1:CF$220,0)),"",VLOOKUP(FB$1,'Tactic Recode'!$A$1:$B$547,2,FALSE))</f>
        <v/>
      </c>
      <c r="FC85" t="str">
        <f>IF(ISERROR(MATCH(FC$1,'CSC Mitre'!CF$1:CF$220,0)),"",VLOOKUP(FC$1,'Tactic Recode'!$A$1:$B$547,2,FALSE))</f>
        <v/>
      </c>
      <c r="FD85" t="str">
        <f>IF(ISERROR(MATCH(FD$1,'CSC Mitre'!CF$1:CF$220,0)),"",VLOOKUP(FD$1,'Tactic Recode'!$A$1:$B$547,2,FALSE))</f>
        <v/>
      </c>
      <c r="FE85" t="str">
        <f>IF(ISERROR(MATCH(FE$1,'CSC Mitre'!CF$1:CF$220,0)),"",VLOOKUP(FE$1,'Tactic Recode'!$A$1:$B$547,2,FALSE))</f>
        <v/>
      </c>
      <c r="FF85" t="str">
        <f>IF(ISERROR(MATCH(FF$1,'CSC Mitre'!CF$1:CF$220,0)),"",VLOOKUP(FF$1,'Tactic Recode'!$A$1:$B$547,2,FALSE))</f>
        <v/>
      </c>
      <c r="FG85" t="str">
        <f>IF(ISERROR(MATCH(FG$1,'CSC Mitre'!CF$1:CF$220,0)),"",VLOOKUP(FG$1,'Tactic Recode'!$A$1:$B$547,2,FALSE))</f>
        <v/>
      </c>
      <c r="FH85" t="str">
        <f>IF(ISERROR(MATCH(FH$1,'CSC Mitre'!CF$1:CF$220,0)),"",VLOOKUP(FH$1,'Tactic Recode'!$A$1:$B$547,2,FALSE))</f>
        <v/>
      </c>
      <c r="FI85" t="str">
        <f>IF(ISERROR(MATCH(FI$1,'CSC Mitre'!CF$1:CF$220,0)),"",VLOOKUP(FI$1,'Tactic Recode'!$A$1:$B$547,2,FALSE))</f>
        <v/>
      </c>
      <c r="FJ85" t="str">
        <f>IF(ISERROR(MATCH(FJ$1,'CSC Mitre'!CF$1:CF$220,0)),"",VLOOKUP(FJ$1,'Tactic Recode'!$A$1:$B$547,2,FALSE))</f>
        <v/>
      </c>
      <c r="FK85" t="str">
        <f>IF(ISERROR(MATCH(FK$1,'CSC Mitre'!CF$1:CF$220,0)),"",VLOOKUP(FK$1,'Tactic Recode'!$A$1:$B$547,2,FALSE))</f>
        <v/>
      </c>
      <c r="FL85" t="str">
        <f>IF(ISERROR(MATCH(FL$1,'CSC Mitre'!CF$1:CF$220,0)),"",VLOOKUP(FL$1,'Tactic Recode'!$A$1:$B$547,2,FALSE))</f>
        <v/>
      </c>
      <c r="FM85" t="str">
        <f>IF(ISERROR(MATCH(FM$1,'CSC Mitre'!CF$1:CF$220,0)),"",VLOOKUP(FM$1,'Tactic Recode'!$A$1:$B$547,2,FALSE))</f>
        <v/>
      </c>
      <c r="FN85" t="str">
        <f>IF(ISERROR(MATCH(FN$1,'CSC Mitre'!CF$1:CF$220,0)),"",VLOOKUP(FN$1,'Tactic Recode'!$A$1:$B$547,2,FALSE))</f>
        <v/>
      </c>
      <c r="FO85" t="str">
        <f>IF(ISERROR(MATCH(FO$1,'CSC Mitre'!CF$1:CF$220,0)),"",VLOOKUP(FO$1,'Tactic Recode'!$A$1:$B$547,2,FALSE))</f>
        <v/>
      </c>
      <c r="FP85" t="str">
        <f>IF(ISERROR(MATCH(FP$1,'CSC Mitre'!CF$1:CF$220,0)),"",VLOOKUP(FP$1,'Tactic Recode'!$A$1:$B$547,2,FALSE))</f>
        <v/>
      </c>
      <c r="FQ85" t="str">
        <f>IF(ISERROR(MATCH(FQ$1,'CSC Mitre'!CF$1:CF$220,0)),"",VLOOKUP(FQ$1,'Tactic Recode'!$A$1:$B$547,2,FALSE))</f>
        <v/>
      </c>
      <c r="FR85" t="str">
        <f>IF(ISERROR(MATCH(FR$1,'CSC Mitre'!CF$1:CF$220,0)),"",VLOOKUP(FR$1,'Tactic Recode'!$A$1:$B$547,2,FALSE))</f>
        <v/>
      </c>
      <c r="FS85" t="str">
        <f>IF(ISERROR(MATCH(FS$1,'CSC Mitre'!CF$1:CF$220,0)),"",VLOOKUP(FS$1,'Tactic Recode'!$A$1:$B$547,2,FALSE))</f>
        <v/>
      </c>
      <c r="FT85" t="str">
        <f>IF(ISERROR(MATCH(FT$1,'CSC Mitre'!CF$1:CF$220,0)),"",VLOOKUP(FT$1,'Tactic Recode'!$A$1:$B$547,2,FALSE))</f>
        <v/>
      </c>
      <c r="FU85" t="str">
        <f>IF(ISERROR(MATCH(FU$1,'CSC Mitre'!CF$1:CF$220,0)),"",VLOOKUP(FU$1,'Tactic Recode'!$A$1:$B$547,2,FALSE))</f>
        <v/>
      </c>
      <c r="FV85" t="str">
        <f>IF(ISERROR(MATCH(FV$1,'CSC Mitre'!CF$1:CF$220,0)),"",VLOOKUP(FV$1,'Tactic Recode'!$A$1:$B$547,2,FALSE))</f>
        <v/>
      </c>
      <c r="FW85" t="str">
        <f>IF(ISERROR(MATCH(FW$1,'CSC Mitre'!CF$1:CF$220,0)),"",VLOOKUP(FW$1,'Tactic Recode'!$A$1:$B$547,2,FALSE))</f>
        <v/>
      </c>
      <c r="FX85" t="str">
        <f>IF(ISERROR(MATCH(FX$1,'CSC Mitre'!CF$1:CF$220,0)),"",VLOOKUP(FX$1,'Tactic Recode'!$A$1:$B$547,2,FALSE))</f>
        <v/>
      </c>
      <c r="FY85" t="str">
        <f>IF(ISERROR(MATCH(FY$1,'CSC Mitre'!CF$1:CF$220,0)),"",VLOOKUP(FY$1,'Tactic Recode'!$A$1:$B$547,2,FALSE))</f>
        <v/>
      </c>
      <c r="FZ85" t="str">
        <f>IF(ISERROR(MATCH(FZ$1,'CSC Mitre'!CF$1:CF$220,0)),"",VLOOKUP(FZ$1,'Tactic Recode'!$A$1:$B$547,2,FALSE))</f>
        <v/>
      </c>
      <c r="GA85" t="str">
        <f>IF(ISERROR(MATCH(GA$1,'CSC Mitre'!CF$1:CF$220,0)),"",VLOOKUP(GA$1,'Tactic Recode'!$A$1:$B$547,2,FALSE))</f>
        <v/>
      </c>
      <c r="GB85" t="str">
        <f>IF(ISERROR(MATCH(GB$1,'CSC Mitre'!CF$1:CF$220,0)),"",VLOOKUP(GB$1,'Tactic Recode'!$A$1:$B$547,2,FALSE))</f>
        <v/>
      </c>
      <c r="GC85" t="str">
        <f>IF(ISERROR(MATCH(GC$1,'CSC Mitre'!CF$1:CF$220,0)),"",VLOOKUP(GC$1,'Tactic Recode'!$A$1:$B$547,2,FALSE))</f>
        <v/>
      </c>
      <c r="GD85" t="str">
        <f>IF(ISERROR(MATCH(GD$1,'CSC Mitre'!CF$1:CF$220,0)),"",VLOOKUP(GD$1,'Tactic Recode'!$A$1:$B$547,2,FALSE))</f>
        <v/>
      </c>
      <c r="GE85" t="str">
        <f>IF(ISERROR(MATCH(GE$1,'CSC Mitre'!CF$1:CF$220,0)),"",VLOOKUP(GE$1,'Tactic Recode'!$A$1:$B$547,2,FALSE))</f>
        <v/>
      </c>
      <c r="GF85" t="str">
        <f>IF(ISERROR(MATCH(GF$1,'CSC Mitre'!CF$1:CF$220,0)),"",VLOOKUP(GF$1,'Tactic Recode'!$A$1:$B$547,2,FALSE))</f>
        <v/>
      </c>
      <c r="GG85" t="str">
        <f>IF(ISERROR(MATCH(GG$1,'CSC Mitre'!CF$1:CF$220,0)),"",VLOOKUP(GG$1,'Tactic Recode'!$A$1:$B$547,2,FALSE))</f>
        <v/>
      </c>
      <c r="GH85" t="str">
        <f>IF(ISERROR(MATCH(GH$1,'CSC Mitre'!CF$1:CF$220,0)),"",VLOOKUP(GH$1,'Tactic Recode'!$A$1:$B$547,2,FALSE))</f>
        <v/>
      </c>
      <c r="GI85" t="str">
        <f>IF(ISERROR(MATCH(GI$1,'CSC Mitre'!CF$1:CF$220,0)),"",VLOOKUP(GI$1,'Tactic Recode'!$A$1:$B$547,2,FALSE))</f>
        <v/>
      </c>
      <c r="GJ85" t="str">
        <f>IF(ISERROR(MATCH(GJ$1,'CSC Mitre'!CF$1:CF$220,0)),"",VLOOKUP(GJ$1,'Tactic Recode'!$A$1:$B$547,2,FALSE))</f>
        <v/>
      </c>
      <c r="GK85" t="str">
        <f>IF(ISERROR(MATCH(GK$1,'CSC Mitre'!CF$1:CF$220,0)),"",VLOOKUP(GK$1,'Tactic Recode'!$A$1:$B$547,2,FALSE))</f>
        <v/>
      </c>
      <c r="GL85" t="str">
        <f>IF(ISERROR(MATCH(GL$1,'CSC Mitre'!CF$1:CF$220,0)),"",VLOOKUP(GL$1,'Tactic Recode'!$A$1:$B$547,2,FALSE))</f>
        <v/>
      </c>
      <c r="GM85" t="str">
        <f>IF(ISERROR(MATCH(GM$1,'CSC Mitre'!CF$1:CF$220,0)),"",VLOOKUP(GM$1,'Tactic Recode'!$A$1:$B$547,2,FALSE))</f>
        <v/>
      </c>
      <c r="GN85" t="str">
        <f>IF(ISERROR(MATCH(GN$1,'CSC Mitre'!CF$1:CF$220,0)),"",VLOOKUP(GN$1,'Tactic Recode'!$A$1:$B$547,2,FALSE))</f>
        <v/>
      </c>
      <c r="GO85" t="str">
        <f>IF(ISERROR(MATCH(GO$1,'CSC Mitre'!CF$1:CF$220,0)),"",VLOOKUP(GO$1,'Tactic Recode'!$A$1:$B$547,2,FALSE))</f>
        <v/>
      </c>
      <c r="GP85" t="str">
        <f>IF(ISERROR(MATCH(GP$1,'CSC Mitre'!CF$1:CF$220,0)),"",VLOOKUP(GP$1,'Tactic Recode'!$A$1:$B$547,2,FALSE))</f>
        <v/>
      </c>
      <c r="GQ85" t="str">
        <f>IF(ISERROR(MATCH(GQ$1,'CSC Mitre'!CF$1:CF$220,0)),"",VLOOKUP(GQ$1,'Tactic Recode'!$A$1:$B$547,2,FALSE))</f>
        <v/>
      </c>
      <c r="GR85" t="str">
        <f>IF(ISERROR(MATCH(GR$1,'CSC Mitre'!CF$1:CF$220,0)),"",VLOOKUP(GR$1,'Tactic Recode'!$A$1:$B$547,2,FALSE))</f>
        <v/>
      </c>
      <c r="GS85" t="str">
        <f>IF(ISERROR(MATCH(GS$1,'CSC Mitre'!CF$1:CF$220,0)),"",VLOOKUP(GS$1,'Tactic Recode'!$A$1:$B$547,2,FALSE))</f>
        <v/>
      </c>
      <c r="GT85" t="str">
        <f>IF(ISERROR(MATCH(GT$1,'CSC Mitre'!CF$1:CF$220,0)),"",VLOOKUP(GT$1,'Tactic Recode'!$A$1:$B$547,2,FALSE))</f>
        <v/>
      </c>
      <c r="GU85" t="str">
        <f>IF(ISERROR(MATCH(GU$1,'CSC Mitre'!CF$1:CF$220,0)),"",VLOOKUP(GU$1,'Tactic Recode'!$A$1:$B$547,2,FALSE))</f>
        <v/>
      </c>
      <c r="GV85" t="str">
        <f>IF(ISERROR(MATCH(GV$1,'CSC Mitre'!CF$1:CF$220,0)),"",VLOOKUP(GV$1,'Tactic Recode'!$A$1:$B$547,2,FALSE))</f>
        <v/>
      </c>
      <c r="GW85" t="str">
        <f>IF(ISERROR(MATCH(GW$1,'CSC Mitre'!CF$1:CF$220,0)),"",VLOOKUP(GW$1,'Tactic Recode'!$A$1:$B$547,2,FALSE))</f>
        <v/>
      </c>
      <c r="GX85" t="str">
        <f>IF(ISERROR(MATCH(GX$1,'CSC Mitre'!CF$1:CF$220,0)),"",VLOOKUP(GX$1,'Tactic Recode'!$A$1:$B$547,2,FALSE))</f>
        <v/>
      </c>
      <c r="GY85" t="str">
        <f>IF(ISERROR(MATCH(GY$1,'CSC Mitre'!CF$1:CF$220,0)),"",VLOOKUP(GY$1,'Tactic Recode'!$A$1:$B$547,2,FALSE))</f>
        <v/>
      </c>
      <c r="GZ85" t="str">
        <f>IF(ISERROR(MATCH(GZ$1,'CSC Mitre'!CF$1:CF$220,0)),"",VLOOKUP(GZ$1,'Tactic Recode'!$A$1:$B$547,2,FALSE))</f>
        <v/>
      </c>
      <c r="HA85" t="str">
        <f>IF(ISERROR(MATCH(HA$1,'CSC Mitre'!CF$1:CF$220,0)),"",VLOOKUP(HA$1,'Tactic Recode'!$A$1:$B$547,2,FALSE))</f>
        <v/>
      </c>
      <c r="HB85" t="str">
        <f>IF(ISERROR(MATCH(HB$1,'CSC Mitre'!CF$1:CF$220,0)),"",VLOOKUP(HB$1,'Tactic Recode'!$A$1:$B$547,2,FALSE))</f>
        <v/>
      </c>
      <c r="HC85" t="str">
        <f>IF(ISERROR(MATCH(HC$1,'CSC Mitre'!CF$1:CF$220,0)),"",VLOOKUP(HC$1,'Tactic Recode'!$A$1:$B$547,2,FALSE))</f>
        <v/>
      </c>
      <c r="HD85" t="str">
        <f>IF(ISERROR(MATCH(HD$1,'CSC Mitre'!CF$1:CF$220,0)),"",VLOOKUP(HD$1,'Tactic Recode'!$A$1:$B$547,2,FALSE))</f>
        <v/>
      </c>
      <c r="HE85" t="str">
        <f>IF(ISERROR(MATCH(HE$1,'CSC Mitre'!CF$1:CF$220,0)),"",VLOOKUP(HE$1,'Tactic Recode'!$A$1:$B$547,2,FALSE))</f>
        <v/>
      </c>
      <c r="HF85" t="str">
        <f>IF(ISERROR(MATCH(HF$1,'CSC Mitre'!CF$1:CF$220,0)),"",VLOOKUP(HF$1,'Tactic Recode'!$A$1:$B$547,2,FALSE))</f>
        <v/>
      </c>
      <c r="HG85" t="str">
        <f>IF(ISERROR(MATCH(HG$1,'CSC Mitre'!CF$1:CF$220,0)),"",VLOOKUP(HG$1,'Tactic Recode'!$A$1:$B$547,2,FALSE))</f>
        <v/>
      </c>
      <c r="HH85" t="str">
        <f>IF(ISERROR(MATCH(HH$1,'CSC Mitre'!CF$1:CF$220,0)),"",VLOOKUP(HH$1,'Tactic Recode'!$A$1:$B$547,2,FALSE))</f>
        <v/>
      </c>
      <c r="HI85" t="str">
        <f>IF(ISERROR(MATCH(HI$1,'CSC Mitre'!CF$1:CF$220,0)),"",VLOOKUP(HI$1,'Tactic Recode'!$A$1:$B$547,2,FALSE))</f>
        <v/>
      </c>
      <c r="HJ85" t="str">
        <f>IF(ISERROR(MATCH(HJ$1,'CSC Mitre'!CF$1:CF$220,0)),"",VLOOKUP(HJ$1,'Tactic Recode'!$A$1:$B$547,2,FALSE))</f>
        <v/>
      </c>
      <c r="HK85" t="str">
        <f>IF(ISERROR(MATCH(HK$1,'CSC Mitre'!CF$1:CF$220,0)),"",VLOOKUP(HK$1,'Tactic Recode'!$A$1:$B$547,2,FALSE))</f>
        <v/>
      </c>
      <c r="HL85" t="str">
        <f>IF(ISERROR(MATCH(HL$1,'CSC Mitre'!CF$1:CF$220,0)),"",VLOOKUP(HL$1,'Tactic Recode'!$A$1:$B$547,2,FALSE))</f>
        <v/>
      </c>
      <c r="HM85" t="str">
        <f>IF(ISERROR(MATCH(HM$1,'CSC Mitre'!CF$1:CF$220,0)),"",VLOOKUP(HM$1,'Tactic Recode'!$A$1:$B$547,2,FALSE))</f>
        <v/>
      </c>
      <c r="HN85" t="str">
        <f>IF(ISERROR(MATCH(HN$1,'CSC Mitre'!CF$1:CF$220,0)),"",VLOOKUP(HN$1,'Tactic Recode'!$A$1:$B$547,2,FALSE))</f>
        <v/>
      </c>
      <c r="HO85" t="str">
        <f>IF(ISERROR(MATCH(HO$1,'CSC Mitre'!CF$1:CF$220,0)),"",VLOOKUP(HO$1,'Tactic Recode'!$A$1:$B$547,2,FALSE))</f>
        <v/>
      </c>
      <c r="HP85" t="str">
        <f>IF(ISERROR(MATCH(HP$1,'CSC Mitre'!CF$1:CF$220,0)),"",VLOOKUP(HP$1,'Tactic Recode'!$A$1:$B$547,2,FALSE))</f>
        <v/>
      </c>
      <c r="HQ85" t="str">
        <f>IF(ISERROR(MATCH(HQ$1,'CSC Mitre'!CF$1:CF$220,0)),"",VLOOKUP(HQ$1,'Tactic Recode'!$A$1:$B$547,2,FALSE))</f>
        <v/>
      </c>
      <c r="HR85" t="str">
        <f>IF(ISERROR(MATCH(HR$1,'CSC Mitre'!CF$1:CF$220,0)),"",VLOOKUP(HR$1,'Tactic Recode'!$A$1:$B$547,2,FALSE))</f>
        <v/>
      </c>
      <c r="HS85" t="str">
        <f>IF(ISERROR(MATCH(HS$1,'CSC Mitre'!CF$1:CF$220,0)),"",VLOOKUP(HS$1,'Tactic Recode'!$A$1:$B$547,2,FALSE))</f>
        <v/>
      </c>
      <c r="HT85" t="str">
        <f>IF(ISERROR(MATCH(HT$1,'CSC Mitre'!CF$1:CF$220,0)),"",VLOOKUP(HT$1,'Tactic Recode'!$A$1:$B$547,2,FALSE))</f>
        <v/>
      </c>
      <c r="HU85" t="str">
        <f>IF(ISERROR(MATCH(HU$1,'CSC Mitre'!CF$1:CF$220,0)),"",VLOOKUP(HU$1,'Tactic Recode'!$A$1:$B$547,2,FALSE))</f>
        <v/>
      </c>
      <c r="HV85" t="str">
        <f>IF(ISERROR(MATCH(HV$1,'CSC Mitre'!CF$1:CF$220,0)),"",VLOOKUP(HV$1,'Tactic Recode'!$A$1:$B$547,2,FALSE))</f>
        <v/>
      </c>
      <c r="HW85" t="str">
        <f>IF(ISERROR(MATCH(HW$1,'CSC Mitre'!CF$1:CF$220,0)),"",VLOOKUP(HW$1,'Tactic Recode'!$A$1:$B$547,2,FALSE))</f>
        <v/>
      </c>
      <c r="HX85" t="str">
        <f>IF(ISERROR(MATCH(HX$1,'CSC Mitre'!CF$1:CF$220,0)),"",VLOOKUP(HX$1,'Tactic Recode'!$A$1:$B$547,2,FALSE))</f>
        <v/>
      </c>
      <c r="HY85" t="str">
        <f>IF(ISERROR(MATCH(HY$1,'CSC Mitre'!CF$1:CF$220,0)),"",VLOOKUP(HY$1,'Tactic Recode'!$A$1:$B$547,2,FALSE))</f>
        <v/>
      </c>
      <c r="HZ85" t="str">
        <f>IF(ISERROR(MATCH(HZ$1,'CSC Mitre'!CF$1:CF$220,0)),"",VLOOKUP(HZ$1,'Tactic Recode'!$A$1:$B$547,2,FALSE))</f>
        <v/>
      </c>
      <c r="IA85" t="str">
        <f>IF(ISERROR(MATCH(IA$1,'CSC Mitre'!CF$1:CF$220,0)),"",VLOOKUP(IA$1,'Tactic Recode'!$A$1:$B$547,2,FALSE))</f>
        <v/>
      </c>
      <c r="IB85" t="str">
        <f>IF(ISERROR(MATCH(IB$1,'CSC Mitre'!CF$1:CF$220,0)),"",VLOOKUP(IB$1,'Tactic Recode'!$A$1:$B$547,2,FALSE))</f>
        <v/>
      </c>
      <c r="IC85" t="str">
        <f>IF(ISERROR(MATCH(IC$1,'CSC Mitre'!CF$1:CF$220,0)),"",VLOOKUP(IC$1,'Tactic Recode'!$A$1:$B$547,2,FALSE))</f>
        <v/>
      </c>
      <c r="ID85" t="str">
        <f>IF(ISERROR(MATCH(ID$1,'CSC Mitre'!CF$1:CF$220,0)),"",VLOOKUP(ID$1,'Tactic Recode'!$A$1:$B$547,2,FALSE))</f>
        <v/>
      </c>
      <c r="IE85" t="str">
        <f>IF(ISERROR(MATCH(IE$1,'CSC Mitre'!CF$1:CF$220,0)),"",VLOOKUP(IE$1,'Tactic Recode'!$A$1:$B$547,2,FALSE))</f>
        <v/>
      </c>
      <c r="IF85" t="str">
        <f>IF(ISERROR(MATCH(IF$1,'CSC Mitre'!CF$1:CF$220,0)),"",VLOOKUP(IF$1,'Tactic Recode'!$A$1:$B$547,2,FALSE))</f>
        <v/>
      </c>
      <c r="IG85" t="str">
        <f>IF(ISERROR(MATCH(IG$1,'CSC Mitre'!CF$1:CF$220,0)),"",VLOOKUP(IG$1,'Tactic Recode'!$A$1:$B$547,2,FALSE))</f>
        <v/>
      </c>
      <c r="IH85" t="str">
        <f>IF(ISERROR(MATCH(IH$1,'CSC Mitre'!CF$1:CF$220,0)),"",VLOOKUP(IH$1,'Tactic Recode'!$A$1:$B$547,2,FALSE))</f>
        <v/>
      </c>
      <c r="II85" t="str">
        <f>IF(ISERROR(MATCH(II$1,'CSC Mitre'!CF$1:CF$220,0)),"",VLOOKUP(II$1,'Tactic Recode'!$A$1:$B$547,2,FALSE))</f>
        <v/>
      </c>
      <c r="IJ85" t="str">
        <f>IF(ISERROR(MATCH(IJ$1,'CSC Mitre'!CF$1:CF$220,0)),"",VLOOKUP(IJ$1,'Tactic Recode'!$A$1:$B$547,2,FALSE))</f>
        <v/>
      </c>
      <c r="IK85" t="str">
        <f>IF(ISERROR(MATCH(IK$1,'CSC Mitre'!CF$1:CF$220,0)),"",VLOOKUP(IK$1,'Tactic Recode'!$A$1:$B$547,2,FALSE))</f>
        <v/>
      </c>
      <c r="IL85" t="str">
        <f>IF(ISERROR(MATCH(IL$1,'CSC Mitre'!CF$1:CF$220,0)),"",VLOOKUP(IL$1,'Tactic Recode'!$A$1:$B$547,2,FALSE))</f>
        <v/>
      </c>
      <c r="IM85" t="str">
        <f>IF(ISERROR(MATCH(IM$1,'CSC Mitre'!CF$1:CF$220,0)),"",VLOOKUP(IM$1,'Tactic Recode'!$A$1:$B$547,2,FALSE))</f>
        <v/>
      </c>
      <c r="IN85" t="str">
        <f>IF(ISERROR(MATCH(IN$1,'CSC Mitre'!CF$1:CF$220,0)),"",VLOOKUP(IN$1,'Tactic Recode'!$A$1:$B$547,2,FALSE))</f>
        <v/>
      </c>
      <c r="IO85" t="str">
        <f>IF(ISERROR(MATCH(IO$1,'CSC Mitre'!CF$1:CF$220,0)),"",VLOOKUP(IO$1,'Tactic Recode'!$A$1:$B$547,2,FALSE))</f>
        <v/>
      </c>
      <c r="IP85" t="str">
        <f>IF(ISERROR(MATCH(IP$1,'CSC Mitre'!CF$1:CF$220,0)),"",VLOOKUP(IP$1,'Tactic Recode'!$A$1:$B$547,2,FALSE))</f>
        <v/>
      </c>
      <c r="IQ85" t="str">
        <f>IF(ISERROR(MATCH(IQ$1,'CSC Mitre'!CF$1:CF$220,0)),"",VLOOKUP(IQ$1,'Tactic Recode'!$A$1:$B$547,2,FALSE))</f>
        <v/>
      </c>
      <c r="IR85" t="str">
        <f>IF(ISERROR(MATCH(IR$1,'CSC Mitre'!CF$1:CF$220,0)),"",VLOOKUP(IR$1,'Tactic Recode'!$A$1:$B$547,2,FALSE))</f>
        <v/>
      </c>
      <c r="IS85" t="str">
        <f>IF(ISERROR(MATCH(IS$1,'CSC Mitre'!CF$1:CF$220,0)),"",VLOOKUP(IS$1,'Tactic Recode'!$A$1:$B$547,2,FALSE))</f>
        <v/>
      </c>
      <c r="IT85" t="str">
        <f>IF(ISERROR(MATCH(IT$1,'CSC Mitre'!CF$1:CF$220,0)),"",VLOOKUP(IT$1,'Tactic Recode'!$A$1:$B$547,2,FALSE))</f>
        <v/>
      </c>
      <c r="IU85" t="str">
        <f>IF(ISERROR(MATCH(IU$1,'CSC Mitre'!CF$1:CF$220,0)),"",VLOOKUP(IU$1,'Tactic Recode'!$A$1:$B$547,2,FALSE))</f>
        <v/>
      </c>
      <c r="IV85" t="str">
        <f>IF(ISERROR(MATCH(IV$1,'CSC Mitre'!CF$1:CF$220,0)),"",VLOOKUP(IV$1,'Tactic Recode'!$A$1:$B$547,2,FALSE))</f>
        <v/>
      </c>
      <c r="IW85" t="str">
        <f>IF(ISERROR(MATCH(IW$1,'CSC Mitre'!CF$1:CF$220,0)),"",VLOOKUP(IW$1,'Tactic Recode'!$A$1:$B$547,2,FALSE))</f>
        <v/>
      </c>
      <c r="IX85" t="str">
        <f>IF(ISERROR(MATCH(IX$1,'CSC Mitre'!CF$1:CF$220,0)),"",VLOOKUP(IX$1,'Tactic Recode'!$A$1:$B$547,2,FALSE))</f>
        <v/>
      </c>
      <c r="IY85" t="str">
        <f>IF(ISERROR(MATCH(IY$1,'CSC Mitre'!CF$1:CF$220,0)),"",VLOOKUP(IY$1,'Tactic Recode'!$A$1:$B$547,2,FALSE))</f>
        <v/>
      </c>
      <c r="IZ85" t="str">
        <f>IF(ISERROR(MATCH(IZ$1,'CSC Mitre'!CF$1:CF$220,0)),"",VLOOKUP(IZ$1,'Tactic Recode'!$A$1:$B$547,2,FALSE))</f>
        <v/>
      </c>
      <c r="JA85" t="str">
        <f>IF(ISERROR(MATCH(JA$1,'CSC Mitre'!CF$1:CF$220,0)),"",VLOOKUP(JA$1,'Tactic Recode'!$A$1:$B$547,2,FALSE))</f>
        <v/>
      </c>
      <c r="JB85" t="str">
        <f>IF(ISERROR(MATCH(JB$1,'CSC Mitre'!CF$1:CF$220,0)),"",VLOOKUP(JB$1,'Tactic Recode'!$A$1:$B$547,2,FALSE))</f>
        <v/>
      </c>
      <c r="JC85" t="str">
        <f>IF(ISERROR(MATCH(JC$1,'CSC Mitre'!CF$1:CF$220,0)),"",VLOOKUP(JC$1,'Tactic Recode'!$A$1:$B$547,2,FALSE))</f>
        <v/>
      </c>
      <c r="JD85" t="str">
        <f>IF(ISERROR(MATCH(JD$1,'CSC Mitre'!CF$1:CF$220,0)),"",VLOOKUP(JD$1,'Tactic Recode'!$A$1:$B$547,2,FALSE))</f>
        <v/>
      </c>
      <c r="JE85" t="str">
        <f>IF(ISERROR(MATCH(JE$1,'CSC Mitre'!CF$1:CF$220,0)),"",VLOOKUP(JE$1,'Tactic Recode'!$A$1:$B$547,2,FALSE))</f>
        <v/>
      </c>
      <c r="JF85" t="str">
        <f>IF(ISERROR(MATCH(JF$1,'CSC Mitre'!CF$1:CF$220,0)),"",VLOOKUP(JF$1,'Tactic Recode'!$A$1:$B$547,2,FALSE))</f>
        <v/>
      </c>
      <c r="JG85" t="str">
        <f>IF(ISERROR(MATCH(JG$1,'CSC Mitre'!CF$1:CF$220,0)),"",VLOOKUP(JG$1,'Tactic Recode'!$A$1:$B$547,2,FALSE))</f>
        <v/>
      </c>
      <c r="JH85" t="str">
        <f>IF(ISERROR(MATCH(JH$1,'CSC Mitre'!CF$1:CF$220,0)),"",VLOOKUP(JH$1,'Tactic Recode'!$A$1:$B$547,2,FALSE))</f>
        <v/>
      </c>
      <c r="JI85" t="str">
        <f>IF(ISERROR(MATCH(JI$1,'CSC Mitre'!CF$1:CF$220,0)),"",VLOOKUP(JI$1,'Tactic Recode'!$A$1:$B$547,2,FALSE))</f>
        <v/>
      </c>
      <c r="JJ85" t="str">
        <f>IF(ISERROR(MATCH(JJ$1,'CSC Mitre'!CF$1:CF$220,0)),"",VLOOKUP(JJ$1,'Tactic Recode'!$A$1:$B$547,2,FALSE))</f>
        <v/>
      </c>
      <c r="JK85" t="str">
        <f>IF(ISERROR(MATCH(JK$1,'CSC Mitre'!CF$1:CF$220,0)),"",VLOOKUP(JK$1,'Tactic Recode'!$A$1:$B$547,2,FALSE))</f>
        <v/>
      </c>
      <c r="JL85" t="str">
        <f>IF(ISERROR(MATCH(JL$1,'CSC Mitre'!CF$1:CF$220,0)),"",VLOOKUP(JL$1,'Tactic Recode'!$A$1:$B$547,2,FALSE))</f>
        <v/>
      </c>
      <c r="JM85" t="str">
        <f>IF(ISERROR(MATCH(JM$1,'CSC Mitre'!CF$1:CF$220,0)),"",VLOOKUP(JM$1,'Tactic Recode'!$A$1:$B$547,2,FALSE))</f>
        <v/>
      </c>
      <c r="JN85" t="str">
        <f>IF(ISERROR(MATCH(JN$1,'CSC Mitre'!CF$1:CF$220,0)),"",VLOOKUP(JN$1,'Tactic Recode'!$A$1:$B$547,2,FALSE))</f>
        <v/>
      </c>
      <c r="JO85" t="str">
        <f>IF(ISERROR(MATCH(JO$1,'CSC Mitre'!CF$1:CF$220,0)),"",VLOOKUP(JO$1,'Tactic Recode'!$A$1:$B$547,2,FALSE))</f>
        <v/>
      </c>
      <c r="JP85" t="str">
        <f>IF(ISERROR(MATCH(JP$1,'CSC Mitre'!CF$1:CF$220,0)),"",VLOOKUP(JP$1,'Tactic Recode'!$A$1:$B$547,2,FALSE))</f>
        <v/>
      </c>
      <c r="JQ85" t="str">
        <f>IF(ISERROR(MATCH(JQ$1,'CSC Mitre'!CF$1:CF$220,0)),"",VLOOKUP(JQ$1,'Tactic Recode'!$A$1:$B$547,2,FALSE))</f>
        <v/>
      </c>
      <c r="JR85" t="str">
        <f>IF(ISERROR(MATCH(JR$1,'CSC Mitre'!CF$1:CF$220,0)),"",VLOOKUP(JR$1,'Tactic Recode'!$A$1:$B$547,2,FALSE))</f>
        <v/>
      </c>
      <c r="JS85" t="str">
        <f>IF(ISERROR(MATCH(JS$1,'CSC Mitre'!CF$1:CF$220,0)),"",VLOOKUP(JS$1,'Tactic Recode'!$A$1:$B$547,2,FALSE))</f>
        <v/>
      </c>
      <c r="JT85" t="str">
        <f>IF(ISERROR(MATCH(JT$1,'CSC Mitre'!CF$1:CF$220,0)),"",VLOOKUP(JT$1,'Tactic Recode'!$A$1:$B$547,2,FALSE))</f>
        <v/>
      </c>
      <c r="JU85" t="str">
        <f>IF(ISERROR(MATCH(JU$1,'CSC Mitre'!CF$1:CF$220,0)),"",VLOOKUP(JU$1,'Tactic Recode'!$A$1:$B$547,2,FALSE))</f>
        <v/>
      </c>
      <c r="JV85" t="str">
        <f>IF(ISERROR(MATCH(JV$1,'CSC Mitre'!CF$1:CF$220,0)),"",VLOOKUP(JV$1,'Tactic Recode'!$A$1:$B$547,2,FALSE))</f>
        <v/>
      </c>
      <c r="JW85" t="str">
        <f>IF(ISERROR(MATCH(JW$1,'CSC Mitre'!CF$1:CF$220,0)),"",VLOOKUP(JW$1,'Tactic Recode'!$A$1:$B$547,2,FALSE))</f>
        <v/>
      </c>
      <c r="JX85" t="str">
        <f>IF(ISERROR(MATCH(JX$1,'CSC Mitre'!CF$1:CF$220,0)),"",VLOOKUP(JX$1,'Tactic Recode'!$A$1:$B$547,2,FALSE))</f>
        <v/>
      </c>
      <c r="JY85" t="str">
        <f>IF(ISERROR(MATCH(JY$1,'CSC Mitre'!CF$1:CF$220,0)),"",VLOOKUP(JY$1,'Tactic Recode'!$A$1:$B$547,2,FALSE))</f>
        <v/>
      </c>
      <c r="JZ85" t="str">
        <f>IF(ISERROR(MATCH(JZ$1,'CSC Mitre'!CF$1:CF$220,0)),"",VLOOKUP(JZ$1,'Tactic Recode'!$A$1:$B$547,2,FALSE))</f>
        <v/>
      </c>
      <c r="KA85" t="str">
        <f>IF(ISERROR(MATCH(KA$1,'CSC Mitre'!CF$1:CF$220,0)),"",VLOOKUP(KA$1,'Tactic Recode'!$A$1:$B$547,2,FALSE))</f>
        <v/>
      </c>
      <c r="KB85" t="str">
        <f>IF(ISERROR(MATCH(KB$1,'CSC Mitre'!CF$1:CF$220,0)),"",VLOOKUP(KB$1,'Tactic Recode'!$A$1:$B$547,2,FALSE))</f>
        <v/>
      </c>
      <c r="KC85" t="str">
        <f>IF(ISERROR(MATCH(KC$1,'CSC Mitre'!CF$1:CF$220,0)),"",VLOOKUP(KC$1,'Tactic Recode'!$A$1:$B$547,2,FALSE))</f>
        <v/>
      </c>
      <c r="KD85" t="str">
        <f>IF(ISERROR(MATCH(KD$1,'CSC Mitre'!CF$1:CF$220,0)),"",VLOOKUP(KD$1,'Tactic Recode'!$A$1:$B$547,2,FALSE))</f>
        <v/>
      </c>
      <c r="KE85" t="str">
        <f>IF(ISERROR(MATCH(KE$1,'CSC Mitre'!CF$1:CF$220,0)),"",VLOOKUP(KE$1,'Tactic Recode'!$A$1:$B$547,2,FALSE))</f>
        <v/>
      </c>
      <c r="KF85" t="str">
        <f>IF(ISERROR(MATCH(KF$1,'CSC Mitre'!CF$1:CF$220,0)),"",VLOOKUP(KF$1,'Tactic Recode'!$A$1:$B$547,2,FALSE))</f>
        <v/>
      </c>
      <c r="KG85" t="str">
        <f>IF(ISERROR(MATCH(KG$1,'CSC Mitre'!CF$1:CF$220,0)),"",VLOOKUP(KG$1,'Tactic Recode'!$A$1:$B$547,2,FALSE))</f>
        <v/>
      </c>
      <c r="KH85" t="str">
        <f>IF(ISERROR(MATCH(KH$1,'CSC Mitre'!CF$1:CF$220,0)),"",VLOOKUP(KH$1,'Tactic Recode'!$A$1:$B$547,2,FALSE))</f>
        <v/>
      </c>
      <c r="KI85" t="str">
        <f>IF(ISERROR(MATCH(KI$1,'CSC Mitre'!CF$1:CF$220,0)),"",VLOOKUP(KI$1,'Tactic Recode'!$A$1:$B$547,2,FALSE))</f>
        <v/>
      </c>
      <c r="KJ85" t="str">
        <f>IF(ISERROR(MATCH(KJ$1,'CSC Mitre'!CF$1:CF$220,0)),"",VLOOKUP(KJ$1,'Tactic Recode'!$A$1:$B$547,2,FALSE))</f>
        <v/>
      </c>
      <c r="KK85" t="str">
        <f>IF(ISERROR(MATCH(KK$1,'CSC Mitre'!CF$1:CF$220,0)),"",VLOOKUP(KK$1,'Tactic Recode'!$A$1:$B$547,2,FALSE))</f>
        <v/>
      </c>
      <c r="KL85" t="str">
        <f>IF(ISERROR(MATCH(KL$1,'CSC Mitre'!CF$1:CF$220,0)),"",VLOOKUP(KL$1,'Tactic Recode'!$A$1:$B$547,2,FALSE))</f>
        <v/>
      </c>
      <c r="KM85" t="str">
        <f>IF(ISERROR(MATCH(KM$1,'CSC Mitre'!CF$1:CF$220,0)),"",VLOOKUP(KM$1,'Tactic Recode'!$A$1:$B$547,2,FALSE))</f>
        <v/>
      </c>
      <c r="KN85" t="str">
        <f>IF(ISERROR(MATCH(KN$1,'CSC Mitre'!CF$1:CF$220,0)),"",VLOOKUP(KN$1,'Tactic Recode'!$A$1:$B$547,2,FALSE))</f>
        <v/>
      </c>
      <c r="KO85" t="str">
        <f>IF(ISERROR(MATCH(KO$1,'CSC Mitre'!CF$1:CF$220,0)),"",VLOOKUP(KO$1,'Tactic Recode'!$A$1:$B$547,2,FALSE))</f>
        <v/>
      </c>
      <c r="KP85" t="str">
        <f>IF(ISERROR(MATCH(KP$1,'CSC Mitre'!CF$1:CF$220,0)),"",VLOOKUP(KP$1,'Tactic Recode'!$A$1:$B$547,2,FALSE))</f>
        <v/>
      </c>
      <c r="KQ85" t="str">
        <f>IF(ISERROR(MATCH(KQ$1,'CSC Mitre'!CF$1:CF$220,0)),"",VLOOKUP(KQ$1,'Tactic Recode'!$A$1:$B$547,2,FALSE))</f>
        <v/>
      </c>
      <c r="KR85" t="str">
        <f>IF(ISERROR(MATCH(KR$1,'CSC Mitre'!CF$1:CF$220,0)),"",VLOOKUP(KR$1,'Tactic Recode'!$A$1:$B$547,2,FALSE))</f>
        <v/>
      </c>
      <c r="KS85" t="str">
        <f>IF(ISERROR(MATCH(KS$1,'CSC Mitre'!CF$1:CF$220,0)),"",VLOOKUP(KS$1,'Tactic Recode'!$A$1:$B$547,2,FALSE))</f>
        <v/>
      </c>
      <c r="KT85" t="str">
        <f>IF(ISERROR(MATCH(KT$1,'CSC Mitre'!CF$1:CF$220,0)),"",VLOOKUP(KT$1,'Tactic Recode'!$A$1:$B$547,2,FALSE))</f>
        <v/>
      </c>
      <c r="KU85" t="str">
        <f>IF(ISERROR(MATCH(KU$1,'CSC Mitre'!CF$1:CF$220,0)),"",VLOOKUP(KU$1,'Tactic Recode'!$A$1:$B$547,2,FALSE))</f>
        <v/>
      </c>
      <c r="KV85" t="str">
        <f>IF(ISERROR(MATCH(KV$1,'CSC Mitre'!CF$1:CF$220,0)),"",VLOOKUP(KV$1,'Tactic Recode'!$A$1:$B$547,2,FALSE))</f>
        <v/>
      </c>
      <c r="KW85" t="str">
        <f>IF(ISERROR(MATCH(KW$1,'CSC Mitre'!CF$1:CF$220,0)),"",VLOOKUP(KW$1,'Tactic Recode'!$A$1:$B$547,2,FALSE))</f>
        <v/>
      </c>
      <c r="KX85" t="str">
        <f>IF(ISERROR(MATCH(KX$1,'CSC Mitre'!CF$1:CF$220,0)),"",VLOOKUP(KX$1,'Tactic Recode'!$A$1:$B$547,2,FALSE))</f>
        <v/>
      </c>
      <c r="KY85" t="str">
        <f>IF(ISERROR(MATCH(KY$1,'CSC Mitre'!CF$1:CF$220,0)),"",VLOOKUP(KY$1,'Tactic Recode'!$A$1:$B$547,2,FALSE))</f>
        <v/>
      </c>
      <c r="KZ85" t="str">
        <f>IF(ISERROR(MATCH(KZ$1,'CSC Mitre'!CF$1:CF$220,0)),"",VLOOKUP(KZ$1,'Tactic Recode'!$A$1:$B$547,2,FALSE))</f>
        <v/>
      </c>
      <c r="LA85" t="str">
        <f>IF(ISERROR(MATCH(LA$1,'CSC Mitre'!CF$1:CF$220,0)),"",VLOOKUP(LA$1,'Tactic Recode'!$A$1:$B$547,2,FALSE))</f>
        <v/>
      </c>
      <c r="LB85" t="str">
        <f>IF(ISERROR(MATCH(LB$1,'CSC Mitre'!CF$1:CF$220,0)),"",VLOOKUP(LB$1,'Tactic Recode'!$A$1:$B$547,2,FALSE))</f>
        <v/>
      </c>
      <c r="LC85" t="str">
        <f>IF(ISERROR(MATCH(LC$1,'CSC Mitre'!CF$1:CF$220,0)),"",VLOOKUP(LC$1,'Tactic Recode'!$A$1:$B$547,2,FALSE))</f>
        <v/>
      </c>
      <c r="LD85" t="str">
        <f>IF(ISERROR(MATCH(LD$1,'CSC Mitre'!CF$1:CF$220,0)),"",VLOOKUP(LD$1,'Tactic Recode'!$A$1:$B$547,2,FALSE))</f>
        <v/>
      </c>
      <c r="LE85" t="str">
        <f>IF(ISERROR(MATCH(LE$1,'CSC Mitre'!CF$1:CF$220,0)),"",VLOOKUP(LE$1,'Tactic Recode'!$A$1:$B$547,2,FALSE))</f>
        <v/>
      </c>
      <c r="LF85" t="str">
        <f>IF(ISERROR(MATCH(LF$1,'CSC Mitre'!CF$1:CF$220,0)),"",VLOOKUP(LF$1,'Tactic Recode'!$A$1:$B$547,2,FALSE))</f>
        <v/>
      </c>
      <c r="LG85" t="str">
        <f>IF(ISERROR(MATCH(LG$1,'CSC Mitre'!CF$1:CF$220,0)),"",VLOOKUP(LG$1,'Tactic Recode'!$A$1:$B$547,2,FALSE))</f>
        <v/>
      </c>
      <c r="LH85" t="str">
        <f>IF(ISERROR(MATCH(LH$1,'CSC Mitre'!CF$1:CF$220,0)),"",VLOOKUP(LH$1,'Tactic Recode'!$A$1:$B$547,2,FALSE))</f>
        <v/>
      </c>
      <c r="LI85" t="str">
        <f>IF(ISERROR(MATCH(LI$1,'CSC Mitre'!CF$1:CF$220,0)),"",VLOOKUP(LI$1,'Tactic Recode'!$A$1:$B$547,2,FALSE))</f>
        <v/>
      </c>
      <c r="LJ85" t="str">
        <f>IF(ISERROR(MATCH(LJ$1,'CSC Mitre'!CF$1:CF$220,0)),"",VLOOKUP(LJ$1,'Tactic Recode'!$A$1:$B$547,2,FALSE))</f>
        <v/>
      </c>
      <c r="LK85" t="str">
        <f>IF(ISERROR(MATCH(LK$1,'CSC Mitre'!CF$1:CF$220,0)),"",VLOOKUP(LK$1,'Tactic Recode'!$A$1:$B$547,2,FALSE))</f>
        <v/>
      </c>
      <c r="LL85" t="str">
        <f>IF(ISERROR(MATCH(LL$1,'CSC Mitre'!CF$1:CF$220,0)),"",VLOOKUP(LL$1,'Tactic Recode'!$A$1:$B$547,2,FALSE))</f>
        <v/>
      </c>
      <c r="LM85" t="str">
        <f>IF(ISERROR(MATCH(LM$1,'CSC Mitre'!CF$1:CF$220,0)),"",VLOOKUP(LM$1,'Tactic Recode'!$A$1:$B$547,2,FALSE))</f>
        <v/>
      </c>
      <c r="LN85" t="str">
        <f>IF(ISERROR(MATCH(LN$1,'CSC Mitre'!CF$1:CF$220,0)),"",VLOOKUP(LN$1,'Tactic Recode'!$A$1:$B$547,2,FALSE))</f>
        <v/>
      </c>
      <c r="LO85" t="str">
        <f>IF(ISERROR(MATCH(LO$1,'CSC Mitre'!CF$1:CF$220,0)),"",VLOOKUP(LO$1,'Tactic Recode'!$A$1:$B$547,2,FALSE))</f>
        <v/>
      </c>
      <c r="LP85" t="str">
        <f>IF(ISERROR(MATCH(LP$1,'CSC Mitre'!CF$1:CF$220,0)),"",VLOOKUP(LP$1,'Tactic Recode'!$A$1:$B$547,2,FALSE))</f>
        <v/>
      </c>
      <c r="LQ85" t="str">
        <f>IF(ISERROR(MATCH(LQ$1,'CSC Mitre'!CF$1:CF$220,0)),"",VLOOKUP(LQ$1,'Tactic Recode'!$A$1:$B$547,2,FALSE))</f>
        <v/>
      </c>
      <c r="LR85" t="str">
        <f>IF(ISERROR(MATCH(LR$1,'CSC Mitre'!CF$1:CF$220,0)),"",VLOOKUP(LR$1,'Tactic Recode'!$A$1:$B$547,2,FALSE))</f>
        <v/>
      </c>
      <c r="LS85" t="str">
        <f>IF(ISERROR(MATCH(LS$1,'CSC Mitre'!CF$1:CF$220,0)),"",VLOOKUP(LS$1,'Tactic Recode'!$A$1:$B$547,2,FALSE))</f>
        <v/>
      </c>
      <c r="LT85" t="str">
        <f>IF(ISERROR(MATCH(LT$1,'CSC Mitre'!CF$1:CF$220,0)),"",VLOOKUP(LT$1,'Tactic Recode'!$A$1:$B$547,2,FALSE))</f>
        <v/>
      </c>
      <c r="LU85" t="str">
        <f>IF(ISERROR(MATCH(LU$1,'CSC Mitre'!CF$1:CF$220,0)),"",VLOOKUP(LU$1,'Tactic Recode'!$A$1:$B$547,2,FALSE))</f>
        <v/>
      </c>
      <c r="LV85" t="str">
        <f>IF(ISERROR(MATCH(LV$1,'CSC Mitre'!CF$1:CF$220,0)),"",VLOOKUP(LV$1,'Tactic Recode'!$A$1:$B$547,2,FALSE))</f>
        <v/>
      </c>
      <c r="LW85" t="str">
        <f>IF(ISERROR(MATCH(LW$1,'CSC Mitre'!CF$1:CF$220,0)),"",VLOOKUP(LW$1,'Tactic Recode'!$A$1:$B$547,2,FALSE))</f>
        <v/>
      </c>
      <c r="LX85" t="str">
        <f>IF(ISERROR(MATCH(LX$1,'CSC Mitre'!CF$1:CF$220,0)),"",VLOOKUP(LX$1,'Tactic Recode'!$A$1:$B$547,2,FALSE))</f>
        <v/>
      </c>
      <c r="LY85" t="str">
        <f>IF(ISERROR(MATCH(LY$1,'CSC Mitre'!CF$1:CF$220,0)),"",VLOOKUP(LY$1,'Tactic Recode'!$A$1:$B$547,2,FALSE))</f>
        <v/>
      </c>
      <c r="LZ85" t="str">
        <f>IF(ISERROR(MATCH(LZ$1,'CSC Mitre'!CF$1:CF$220,0)),"",VLOOKUP(LZ$1,'Tactic Recode'!$A$1:$B$547,2,FALSE))</f>
        <v/>
      </c>
      <c r="MA85" t="str">
        <f>IF(ISERROR(MATCH(MA$1,'CSC Mitre'!CF$1:CF$220,0)),"",VLOOKUP(MA$1,'Tactic Recode'!$A$1:$B$547,2,FALSE))</f>
        <v/>
      </c>
      <c r="MB85" t="str">
        <f>IF(ISERROR(MATCH(MB$1,'CSC Mitre'!CF$1:CF$220,0)),"",VLOOKUP(MB$1,'Tactic Recode'!$A$1:$B$547,2,FALSE))</f>
        <v/>
      </c>
      <c r="MC85" t="str">
        <f>IF(ISERROR(MATCH(MC$1,'CSC Mitre'!CF$1:CF$220,0)),"",VLOOKUP(MC$1,'Tactic Recode'!$A$1:$B$547,2,FALSE))</f>
        <v/>
      </c>
      <c r="MD85" t="str">
        <f>IF(ISERROR(MATCH(MD$1,'CSC Mitre'!CF$1:CF$220,0)),"",VLOOKUP(MD$1,'Tactic Recode'!$A$1:$B$547,2,FALSE))</f>
        <v/>
      </c>
      <c r="ME85" t="str">
        <f>IF(ISERROR(MATCH(ME$1,'CSC Mitre'!CF$1:CF$220,0)),"",VLOOKUP(ME$1,'Tactic Recode'!$A$1:$B$547,2,FALSE))</f>
        <v/>
      </c>
      <c r="MF85" t="str">
        <f>IF(ISERROR(MATCH(MF$1,'CSC Mitre'!CF$1:CF$220,0)),"",VLOOKUP(MF$1,'Tactic Recode'!$A$1:$B$547,2,FALSE))</f>
        <v/>
      </c>
      <c r="MG85" t="str">
        <f>IF(ISERROR(MATCH(MG$1,'CSC Mitre'!CF$1:CF$220,0)),"",VLOOKUP(MG$1,'Tactic Recode'!$A$1:$B$547,2,FALSE))</f>
        <v/>
      </c>
      <c r="MH85" t="str">
        <f>IF(ISERROR(MATCH(MH$1,'CSC Mitre'!CF$1:CF$220,0)),"",VLOOKUP(MH$1,'Tactic Recode'!$A$1:$B$547,2,FALSE))</f>
        <v/>
      </c>
      <c r="MI85" t="str">
        <f>IF(ISERROR(MATCH(MI$1,'CSC Mitre'!CF$1:CF$220,0)),"",VLOOKUP(MI$1,'Tactic Recode'!$A$1:$B$547,2,FALSE))</f>
        <v/>
      </c>
      <c r="MJ85" t="str">
        <f>IF(ISERROR(MATCH(MJ$1,'CSC Mitre'!CF$1:CF$220,0)),"",VLOOKUP(MJ$1,'Tactic Recode'!$A$1:$B$547,2,FALSE))</f>
        <v/>
      </c>
      <c r="MK85" t="str">
        <f>IF(ISERROR(MATCH(MK$1,'CSC Mitre'!CF$1:CF$220,0)),"",VLOOKUP(MK$1,'Tactic Recode'!$A$1:$B$547,2,FALSE))</f>
        <v/>
      </c>
      <c r="ML85" t="str">
        <f>IF(ISERROR(MATCH(ML$1,'CSC Mitre'!CF$1:CF$220,0)),"",VLOOKUP(ML$1,'Tactic Recode'!$A$1:$B$547,2,FALSE))</f>
        <v/>
      </c>
      <c r="MM85" t="str">
        <f>IF(ISERROR(MATCH(MM$1,'CSC Mitre'!CF$1:CF$220,0)),"",VLOOKUP(MM$1,'Tactic Recode'!$A$1:$B$547,2,FALSE))</f>
        <v/>
      </c>
      <c r="MN85" t="str">
        <f>IF(ISERROR(MATCH(MN$1,'CSC Mitre'!CF$1:CF$220,0)),"",VLOOKUP(MN$1,'Tactic Recode'!$A$1:$B$547,2,FALSE))</f>
        <v/>
      </c>
      <c r="MO85" t="str">
        <f>IF(ISERROR(MATCH(MO$1,'CSC Mitre'!CF$1:CF$220,0)),"",VLOOKUP(MO$1,'Tactic Recode'!$A$1:$B$547,2,FALSE))</f>
        <v/>
      </c>
      <c r="MP85" t="str">
        <f>IF(ISERROR(MATCH(MP$1,'CSC Mitre'!CF$1:CF$220,0)),"",VLOOKUP(MP$1,'Tactic Recode'!$A$1:$B$547,2,FALSE))</f>
        <v/>
      </c>
      <c r="MQ85" t="str">
        <f>IF(ISERROR(MATCH(MQ$1,'CSC Mitre'!CF$1:CF$220,0)),"",VLOOKUP(MQ$1,'Tactic Recode'!$A$1:$B$547,2,FALSE))</f>
        <v/>
      </c>
      <c r="MR85" t="str">
        <f>IF(ISERROR(MATCH(MR$1,'CSC Mitre'!CF$1:CF$220,0)),"",VLOOKUP(MR$1,'Tactic Recode'!$A$1:$B$547,2,FALSE))</f>
        <v/>
      </c>
      <c r="MS85" t="str">
        <f>IF(ISERROR(MATCH(MS$1,'CSC Mitre'!CF$1:CF$220,0)),"",VLOOKUP(MS$1,'Tactic Recode'!$A$1:$B$547,2,FALSE))</f>
        <v/>
      </c>
      <c r="MT85" t="str">
        <f>IF(ISERROR(MATCH(MT$1,'CSC Mitre'!CF$1:CF$220,0)),"",VLOOKUP(MT$1,'Tactic Recode'!$A$1:$B$547,2,FALSE))</f>
        <v/>
      </c>
      <c r="MU85" t="str">
        <f>IF(ISERROR(MATCH(MU$1,'CSC Mitre'!CF$1:CF$220,0)),"",VLOOKUP(MU$1,'Tactic Recode'!$A$1:$B$547,2,FALSE))</f>
        <v/>
      </c>
      <c r="MV85" t="str">
        <f>IF(ISERROR(MATCH(MV$1,'CSC Mitre'!CF$1:CF$220,0)),"",VLOOKUP(MV$1,'Tactic Recode'!$A$1:$B$547,2,FALSE))</f>
        <v/>
      </c>
      <c r="MW85" t="str">
        <f>IF(ISERROR(MATCH(MW$1,'CSC Mitre'!CF$1:CF$220,0)),"",VLOOKUP(MW$1,'Tactic Recode'!$A$1:$B$547,2,FALSE))</f>
        <v/>
      </c>
      <c r="MX85" t="str">
        <f>IF(ISERROR(MATCH(MX$1,'CSC Mitre'!CF$1:CF$220,0)),"",VLOOKUP(MX$1,'Tactic Recode'!$A$1:$B$547,2,FALSE))</f>
        <v/>
      </c>
      <c r="MY85" t="str">
        <f>IF(ISERROR(MATCH(MY$1,'CSC Mitre'!CF$1:CF$220,0)),"",VLOOKUP(MY$1,'Tactic Recode'!$A$1:$B$547,2,FALSE))</f>
        <v/>
      </c>
      <c r="MZ85" t="str">
        <f>IF(ISERROR(MATCH(MZ$1,'CSC Mitre'!CF$1:CF$220,0)),"",VLOOKUP(MZ$1,'Tactic Recode'!$A$1:$B$547,2,FALSE))</f>
        <v/>
      </c>
      <c r="NA85" t="str">
        <f>IF(ISERROR(MATCH(NA$1,'CSC Mitre'!CF$1:CF$220,0)),"",VLOOKUP(NA$1,'Tactic Recode'!$A$1:$B$547,2,FALSE))</f>
        <v/>
      </c>
      <c r="NB85" t="str">
        <f>IF(ISERROR(MATCH(NB$1,'CSC Mitre'!CF$1:CF$220,0)),"",VLOOKUP(NB$1,'Tactic Recode'!$A$1:$B$547,2,FALSE))</f>
        <v/>
      </c>
      <c r="NC85" t="str">
        <f>IF(ISERROR(MATCH(NC$1,'CSC Mitre'!CF$1:CF$220,0)),"",VLOOKUP(NC$1,'Tactic Recode'!$A$1:$B$547,2,FALSE))</f>
        <v/>
      </c>
      <c r="ND85" t="str">
        <f>IF(ISERROR(MATCH(ND$1,'CSC Mitre'!CF$1:CF$220,0)),"",VLOOKUP(ND$1,'Tactic Recode'!$A$1:$B$547,2,FALSE))</f>
        <v/>
      </c>
      <c r="NE85" t="str">
        <f>IF(ISERROR(MATCH(NE$1,'CSC Mitre'!CF$1:CF$220,0)),"",VLOOKUP(NE$1,'Tactic Recode'!$A$1:$B$547,2,FALSE))</f>
        <v/>
      </c>
      <c r="NF85" t="str">
        <f>IF(ISERROR(MATCH(NF$1,'CSC Mitre'!CF$1:CF$220,0)),"",VLOOKUP(NF$1,'Tactic Recode'!$A$1:$B$547,2,FALSE))</f>
        <v/>
      </c>
      <c r="NG85" t="str">
        <f>IF(ISERROR(MATCH(NG$1,'CSC Mitre'!CF$1:CF$220,0)),"",VLOOKUP(NG$1,'Tactic Recode'!$A$1:$B$547,2,FALSE))</f>
        <v/>
      </c>
      <c r="NH85" t="str">
        <f>IF(ISERROR(MATCH(NH$1,'CSC Mitre'!CF$1:CF$220,0)),"",VLOOKUP(NH$1,'Tactic Recode'!$A$1:$B$547,2,FALSE))</f>
        <v/>
      </c>
      <c r="NI85" t="str">
        <f>IF(ISERROR(MATCH(NI$1,'CSC Mitre'!CF$1:CF$220,0)),"",VLOOKUP(NI$1,'Tactic Recode'!$A$1:$B$547,2,FALSE))</f>
        <v/>
      </c>
      <c r="NJ85" t="str">
        <f>IF(ISERROR(MATCH(NJ$1,'CSC Mitre'!CF$1:CF$220,0)),"",VLOOKUP(NJ$1,'Tactic Recode'!$A$1:$B$547,2,FALSE))</f>
        <v/>
      </c>
      <c r="NK85" t="str">
        <f>IF(ISERROR(MATCH(NK$1,'CSC Mitre'!CF$1:CF$220,0)),"",VLOOKUP(NK$1,'Tactic Recode'!$A$1:$B$547,2,FALSE))</f>
        <v/>
      </c>
      <c r="NL85" t="str">
        <f>IF(ISERROR(MATCH(NL$1,'CSC Mitre'!CF$1:CF$220,0)),"",VLOOKUP(NL$1,'Tactic Recode'!$A$1:$B$547,2,FALSE))</f>
        <v/>
      </c>
      <c r="NM85" t="str">
        <f>IF(ISERROR(MATCH(NM$1,'CSC Mitre'!CF$1:CF$220,0)),"",VLOOKUP(NM$1,'Tactic Recode'!$A$1:$B$547,2,FALSE))</f>
        <v/>
      </c>
      <c r="NN85" t="str">
        <f>IF(ISERROR(MATCH(NN$1,'CSC Mitre'!CF$1:CF$220,0)),"",VLOOKUP(NN$1,'Tactic Recode'!$A$1:$B$547,2,FALSE))</f>
        <v/>
      </c>
      <c r="NO85" t="str">
        <f>IF(ISERROR(MATCH(NO$1,'CSC Mitre'!CF$1:CF$220,0)),"",VLOOKUP(NO$1,'Tactic Recode'!$A$1:$B$547,2,FALSE))</f>
        <v/>
      </c>
      <c r="NP85" t="str">
        <f>IF(ISERROR(MATCH(NP$1,'CSC Mitre'!CF$1:CF$220,0)),"",VLOOKUP(NP$1,'Tactic Recode'!$A$1:$B$547,2,FALSE))</f>
        <v/>
      </c>
      <c r="NQ85" t="str">
        <f>IF(ISERROR(MATCH(NQ$1,'CSC Mitre'!CF$1:CF$220,0)),"",VLOOKUP(NQ$1,'Tactic Recode'!$A$1:$B$547,2,FALSE))</f>
        <v/>
      </c>
      <c r="NR85" t="str">
        <f>IF(ISERROR(MATCH(NR$1,'CSC Mitre'!CF$1:CF$220,0)),"",VLOOKUP(NR$1,'Tactic Recode'!$A$1:$B$547,2,FALSE))</f>
        <v/>
      </c>
      <c r="NS85" t="str">
        <f>IF(ISERROR(MATCH(NS$1,'CSC Mitre'!CF$1:CF$220,0)),"",VLOOKUP(NS$1,'Tactic Recode'!$A$1:$B$547,2,FALSE))</f>
        <v/>
      </c>
      <c r="NT85" t="str">
        <f>IF(ISERROR(MATCH(NT$1,'CSC Mitre'!CF$1:CF$220,0)),"",VLOOKUP(NT$1,'Tactic Recode'!$A$1:$B$547,2,FALSE))</f>
        <v/>
      </c>
      <c r="NU85" t="str">
        <f>IF(ISERROR(MATCH(NU$1,'CSC Mitre'!CF$1:CF$220,0)),"",VLOOKUP(NU$1,'Tactic Recode'!$A$1:$B$547,2,FALSE))</f>
        <v/>
      </c>
      <c r="NV85" t="str">
        <f>IF(ISERROR(MATCH(NV$1,'CSC Mitre'!CF$1:CF$220,0)),"",VLOOKUP(NV$1,'Tactic Recode'!$A$1:$B$547,2,FALSE))</f>
        <v/>
      </c>
      <c r="NW85" t="str">
        <f>IF(ISERROR(MATCH(NW$1,'CSC Mitre'!CF$1:CF$220,0)),"",VLOOKUP(NW$1,'Tactic Recode'!$A$1:$B$547,2,FALSE))</f>
        <v/>
      </c>
      <c r="NX85" t="str">
        <f>IF(ISERROR(MATCH(NX$1,'CSC Mitre'!CF$1:CF$220,0)),"",VLOOKUP(NX$1,'Tactic Recode'!$A$1:$B$547,2,FALSE))</f>
        <v/>
      </c>
      <c r="NY85" t="str">
        <f>IF(ISERROR(MATCH(NY$1,'CSC Mitre'!CF$1:CF$220,0)),"",VLOOKUP(NY$1,'Tactic Recode'!$A$1:$B$547,2,FALSE))</f>
        <v/>
      </c>
      <c r="NZ85" t="str">
        <f>IF(ISERROR(MATCH(NZ$1,'CSC Mitre'!CF$1:CF$220,0)),"",VLOOKUP(NZ$1,'Tactic Recode'!$A$1:$B$547,2,FALSE))</f>
        <v/>
      </c>
      <c r="OA85" t="str">
        <f>IF(ISERROR(MATCH(OA$1,'CSC Mitre'!CF$1:CF$220,0)),"",VLOOKUP(OA$1,'Tactic Recode'!$A$1:$B$547,2,FALSE))</f>
        <v/>
      </c>
      <c r="OB85" t="str">
        <f>IF(ISERROR(MATCH(OB$1,'CSC Mitre'!CF$1:CF$220,0)),"",VLOOKUP(OB$1,'Tactic Recode'!$A$1:$B$547,2,FALSE))</f>
        <v/>
      </c>
      <c r="OC85" t="str">
        <f>IF(ISERROR(MATCH(OC$1,'CSC Mitre'!CF$1:CF$220,0)),"",VLOOKUP(OC$1,'Tactic Recode'!$A$1:$B$547,2,FALSE))</f>
        <v/>
      </c>
      <c r="OD85" t="str">
        <f>IF(ISERROR(MATCH(OD$1,'CSC Mitre'!CF$1:CF$220,0)),"",VLOOKUP(OD$1,'Tactic Recode'!$A$1:$B$547,2,FALSE))</f>
        <v/>
      </c>
      <c r="OE85" t="str">
        <f>IF(ISERROR(MATCH(OE$1,'CSC Mitre'!CF$1:CF$220,0)),"",VLOOKUP(OE$1,'Tactic Recode'!$A$1:$B$547,2,FALSE))</f>
        <v/>
      </c>
      <c r="OF85" t="str">
        <f>IF(ISERROR(MATCH(OF$1,'CSC Mitre'!CF$1:CF$220,0)),"",VLOOKUP(OF$1,'Tactic Recode'!$A$1:$B$547,2,FALSE))</f>
        <v/>
      </c>
      <c r="OG85" t="str">
        <f>IF(ISERROR(MATCH(OG$1,'CSC Mitre'!CF$1:CF$220,0)),"",VLOOKUP(OG$1,'Tactic Recode'!$A$1:$B$547,2,FALSE))</f>
        <v/>
      </c>
      <c r="OH85" t="str">
        <f>IF(ISERROR(MATCH(OH$1,'CSC Mitre'!CF$1:CF$220,0)),"",VLOOKUP(OH$1,'Tactic Recode'!$A$1:$B$547,2,FALSE))</f>
        <v/>
      </c>
      <c r="OI85" t="str">
        <f>IF(ISERROR(MATCH(OI$1,'CSC Mitre'!CF$1:CF$220,0)),"",VLOOKUP(OI$1,'Tactic Recode'!$A$1:$B$547,2,FALSE))</f>
        <v/>
      </c>
      <c r="OJ85" t="str">
        <f>IF(ISERROR(MATCH(OJ$1,'CSC Mitre'!CF$1:CF$220,0)),"",VLOOKUP(OJ$1,'Tactic Recode'!$A$1:$B$547,2,FALSE))</f>
        <v/>
      </c>
      <c r="OK85" t="str">
        <f>IF(ISERROR(MATCH(OK$1,'CSC Mitre'!CF$1:CF$220,0)),"",VLOOKUP(OK$1,'Tactic Recode'!$A$1:$B$547,2,FALSE))</f>
        <v/>
      </c>
      <c r="OL85" t="str">
        <f>IF(ISERROR(MATCH(OL$1,'CSC Mitre'!CF$1:CF$220,0)),"",VLOOKUP(OL$1,'Tactic Recode'!$A$1:$B$547,2,FALSE))</f>
        <v/>
      </c>
      <c r="OM85" t="str">
        <f>IF(ISERROR(MATCH(OM$1,'CSC Mitre'!CF$1:CF$220,0)),"",VLOOKUP(OM$1,'Tactic Recode'!$A$1:$B$547,2,FALSE))</f>
        <v/>
      </c>
      <c r="ON85" t="str">
        <f>IF(ISERROR(MATCH(ON$1,'CSC Mitre'!CF$1:CF$220,0)),"",VLOOKUP(ON$1,'Tactic Recode'!$A$1:$B$547,2,FALSE))</f>
        <v/>
      </c>
      <c r="OO85" t="str">
        <f>IF(ISERROR(MATCH(OO$1,'CSC Mitre'!CF$1:CF$220,0)),"",VLOOKUP(OO$1,'Tactic Recode'!$A$1:$B$547,2,FALSE))</f>
        <v/>
      </c>
      <c r="OP85" t="str">
        <f>IF(ISERROR(MATCH(OP$1,'CSC Mitre'!CF$1:CF$220,0)),"",VLOOKUP(OP$1,'Tactic Recode'!$A$1:$B$547,2,FALSE))</f>
        <v/>
      </c>
      <c r="OQ85" t="str">
        <f>IF(ISERROR(MATCH(OQ$1,'CSC Mitre'!CF$1:CF$220,0)),"",VLOOKUP(OQ$1,'Tactic Recode'!$A$1:$B$547,2,FALSE))</f>
        <v/>
      </c>
      <c r="OR85" t="str">
        <f>IF(ISERROR(MATCH(OR$1,'CSC Mitre'!CF$1:CF$220,0)),"",VLOOKUP(OR$1,'Tactic Recode'!$A$1:$B$547,2,FALSE))</f>
        <v/>
      </c>
      <c r="OS85" t="str">
        <f>IF(ISERROR(MATCH(OS$1,'CSC Mitre'!CF$1:CF$220,0)),"",VLOOKUP(OS$1,'Tactic Recode'!$A$1:$B$547,2,FALSE))</f>
        <v/>
      </c>
      <c r="OT85" t="str">
        <f>IF(ISERROR(MATCH(OT$1,'CSC Mitre'!CF$1:CF$220,0)),"",VLOOKUP(OT$1,'Tactic Recode'!$A$1:$B$547,2,FALSE))</f>
        <v/>
      </c>
      <c r="OU85" t="str">
        <f>IF(ISERROR(MATCH(OU$1,'CSC Mitre'!CF$1:CF$220,0)),"",VLOOKUP(OU$1,'Tactic Recode'!$A$1:$B$547,2,FALSE))</f>
        <v/>
      </c>
      <c r="OV85" t="str">
        <f>IF(ISERROR(MATCH(OV$1,'CSC Mitre'!CF$1:CF$220,0)),"",VLOOKUP(OV$1,'Tactic Recode'!$A$1:$B$547,2,FALSE))</f>
        <v/>
      </c>
      <c r="OW85" t="str">
        <f>IF(ISERROR(MATCH(OW$1,'CSC Mitre'!CF$1:CF$220,0)),"",VLOOKUP(OW$1,'Tactic Recode'!$A$1:$B$547,2,FALSE))</f>
        <v/>
      </c>
      <c r="OX85" t="str">
        <f>IF(ISERROR(MATCH(OX$1,'CSC Mitre'!CF$1:CF$220,0)),"",VLOOKUP(OX$1,'Tactic Recode'!$A$1:$B$547,2,FALSE))</f>
        <v/>
      </c>
      <c r="OY85" t="str">
        <f>IF(ISERROR(MATCH(OY$1,'CSC Mitre'!CF$1:CF$220,0)),"",VLOOKUP(OY$1,'Tactic Recode'!$A$1:$B$547,2,FALSE))</f>
        <v/>
      </c>
      <c r="OZ85" t="str">
        <f>IF(ISERROR(MATCH(OZ$1,'CSC Mitre'!CF$1:CF$220,0)),"",VLOOKUP(OZ$1,'Tactic Recode'!$A$1:$B$547,2,FALSE))</f>
        <v/>
      </c>
      <c r="PA85" t="str">
        <f>IF(ISERROR(MATCH(PA$1,'CSC Mitre'!CF$1:CF$220,0)),"",VLOOKUP(PA$1,'Tactic Recode'!$A$1:$B$547,2,FALSE))</f>
        <v/>
      </c>
      <c r="PB85" t="str">
        <f>IF(ISERROR(MATCH(PB$1,'CSC Mitre'!CF$1:CF$220,0)),"",VLOOKUP(PB$1,'Tactic Recode'!$A$1:$B$547,2,FALSE))</f>
        <v/>
      </c>
      <c r="PC85" t="str">
        <f>IF(ISERROR(MATCH(PC$1,'CSC Mitre'!CF$1:CF$220,0)),"",VLOOKUP(PC$1,'Tactic Recode'!$A$1:$B$547,2,FALSE))</f>
        <v/>
      </c>
      <c r="PD85" t="str">
        <f>IF(ISERROR(MATCH(PD$1,'CSC Mitre'!CF$1:CF$220,0)),"",VLOOKUP(PD$1,'Tactic Recode'!$A$1:$B$547,2,FALSE))</f>
        <v/>
      </c>
      <c r="PE85" t="str">
        <f>IF(ISERROR(MATCH(PE$1,'CSC Mitre'!CF$1:CF$220,0)),"",VLOOKUP(PE$1,'Tactic Recode'!$A$1:$B$547,2,FALSE))</f>
        <v/>
      </c>
      <c r="PF85" t="str">
        <f>IF(ISERROR(MATCH(PF$1,'CSC Mitre'!CF$1:CF$220,0)),"",VLOOKUP(PF$1,'Tactic Recode'!$A$1:$B$547,2,FALSE))</f>
        <v/>
      </c>
      <c r="PG85" t="str">
        <f>IF(ISERROR(MATCH(PG$1,'CSC Mitre'!CF$1:CF$220,0)),"",VLOOKUP(PG$1,'Tactic Recode'!$A$1:$B$547,2,FALSE))</f>
        <v/>
      </c>
      <c r="PH85" t="str">
        <f>IF(ISERROR(MATCH(PH$1,'CSC Mitre'!CF$1:CF$220,0)),"",VLOOKUP(PH$1,'Tactic Recode'!$A$1:$B$547,2,FALSE))</f>
        <v/>
      </c>
      <c r="PI85" t="str">
        <f>IF(ISERROR(MATCH(PI$1,'CSC Mitre'!CF$1:CF$220,0)),"",VLOOKUP(PI$1,'Tactic Recode'!$A$1:$B$547,2,FALSE))</f>
        <v/>
      </c>
      <c r="PJ85" t="str">
        <f>IF(ISERROR(MATCH(PJ$1,'CSC Mitre'!CF$1:CF$220,0)),"",VLOOKUP(PJ$1,'Tactic Recode'!$A$1:$B$547,2,FALSE))</f>
        <v/>
      </c>
      <c r="PK85" t="str">
        <f>IF(ISERROR(MATCH(PK$1,'CSC Mitre'!CF$1:CF$220,0)),"",VLOOKUP(PK$1,'Tactic Recode'!$A$1:$B$547,2,FALSE))</f>
        <v/>
      </c>
      <c r="PL85" t="str">
        <f>IF(ISERROR(MATCH(PL$1,'CSC Mitre'!CF$1:CF$220,0)),"",VLOOKUP(PL$1,'Tactic Recode'!$A$1:$B$547,2,FALSE))</f>
        <v/>
      </c>
      <c r="PM85" t="str">
        <f>IF(ISERROR(MATCH(PM$1,'CSC Mitre'!CF$1:CF$220,0)),"",VLOOKUP(PM$1,'Tactic Recode'!$A$1:$B$547,2,FALSE))</f>
        <v/>
      </c>
      <c r="PN85" t="str">
        <f>IF(ISERROR(MATCH(PN$1,'CSC Mitre'!CF$1:CF$220,0)),"",VLOOKUP(PN$1,'Tactic Recode'!$A$1:$B$547,2,FALSE))</f>
        <v/>
      </c>
      <c r="PO85" t="str">
        <f>IF(ISERROR(MATCH(PO$1,'CSC Mitre'!CF$1:CF$220,0)),"",VLOOKUP(PO$1,'Tactic Recode'!$A$1:$B$547,2,FALSE))</f>
        <v/>
      </c>
      <c r="PP85" t="str">
        <f>IF(ISERROR(MATCH(PP$1,'CSC Mitre'!CF$1:CF$220,0)),"",VLOOKUP(PP$1,'Tactic Recode'!$A$1:$B$547,2,FALSE))</f>
        <v/>
      </c>
      <c r="PQ85" t="str">
        <f>IF(ISERROR(MATCH(PQ$1,'CSC Mitre'!CF$1:CF$220,0)),"",VLOOKUP(PQ$1,'Tactic Recode'!$A$1:$B$547,2,FALSE))</f>
        <v/>
      </c>
      <c r="PR85" t="str">
        <f>IF(ISERROR(MATCH(PR$1,'CSC Mitre'!CF$1:CF$220,0)),"",VLOOKUP(PR$1,'Tactic Recode'!$A$1:$B$547,2,FALSE))</f>
        <v/>
      </c>
      <c r="PS85" t="str">
        <f>IF(ISERROR(MATCH(PS$1,'CSC Mitre'!CF$1:CF$220,0)),"",VLOOKUP(PS$1,'Tactic Recode'!$A$1:$B$547,2,FALSE))</f>
        <v/>
      </c>
      <c r="PT85" t="str">
        <f>IF(ISERROR(MATCH(PT$1,'CSC Mitre'!CF$1:CF$220,0)),"",VLOOKUP(PT$1,'Tactic Recode'!$A$1:$B$547,2,FALSE))</f>
        <v/>
      </c>
      <c r="PU85" t="str">
        <f>IF(ISERROR(MATCH(PU$1,'CSC Mitre'!CF$1:CF$220,0)),"",VLOOKUP(PU$1,'Tactic Recode'!$A$1:$B$547,2,FALSE))</f>
        <v/>
      </c>
      <c r="PV85" t="str">
        <f>IF(ISERROR(MATCH(PV$1,'CSC Mitre'!CF$1:CF$220,0)),"",VLOOKUP(PV$1,'Tactic Recode'!$A$1:$B$547,2,FALSE))</f>
        <v/>
      </c>
      <c r="PW85" t="str">
        <f>IF(ISERROR(MATCH(PW$1,'CSC Mitre'!CF$1:CF$220,0)),"",VLOOKUP(PW$1,'Tactic Recode'!$A$1:$B$547,2,FALSE))</f>
        <v/>
      </c>
      <c r="PX85" t="str">
        <f>IF(ISERROR(MATCH(PX$1,'CSC Mitre'!CF$1:CF$220,0)),"",VLOOKUP(PX$1,'Tactic Recode'!$A$1:$B$547,2,FALSE))</f>
        <v/>
      </c>
      <c r="PY85" t="str">
        <f>IF(ISERROR(MATCH(PY$1,'CSC Mitre'!CF$1:CF$220,0)),"",VLOOKUP(PY$1,'Tactic Recode'!$A$1:$B$547,2,FALSE))</f>
        <v/>
      </c>
      <c r="PZ85" t="str">
        <f>IF(ISERROR(MATCH(PZ$1,'CSC Mitre'!CF$1:CF$220,0)),"",VLOOKUP(PZ$1,'Tactic Recode'!$A$1:$B$547,2,FALSE))</f>
        <v/>
      </c>
      <c r="QA85" t="str">
        <f>IF(ISERROR(MATCH(QA$1,'CSC Mitre'!CF$1:CF$220,0)),"",VLOOKUP(QA$1,'Tactic Recode'!$A$1:$B$547,2,FALSE))</f>
        <v/>
      </c>
      <c r="QB85" t="str">
        <f>IF(ISERROR(MATCH(QB$1,'CSC Mitre'!CF$1:CF$220,0)),"",VLOOKUP(QB$1,'Tactic Recode'!$A$1:$B$547,2,FALSE))</f>
        <v/>
      </c>
      <c r="QC85" t="str">
        <f>IF(ISERROR(MATCH(QC$1,'CSC Mitre'!CF$1:CF$220,0)),"",VLOOKUP(QC$1,'Tactic Recode'!$A$1:$B$547,2,FALSE))</f>
        <v/>
      </c>
      <c r="QD85" t="str">
        <f>IF(ISERROR(MATCH(QD$1,'CSC Mitre'!CF$1:CF$220,0)),"",VLOOKUP(QD$1,'Tactic Recode'!$A$1:$B$547,2,FALSE))</f>
        <v/>
      </c>
      <c r="QE85" t="str">
        <f>IF(ISERROR(MATCH(QE$1,'CSC Mitre'!CF$1:CF$220,0)),"",VLOOKUP(QE$1,'Tactic Recode'!$A$1:$B$547,2,FALSE))</f>
        <v/>
      </c>
      <c r="QF85" t="str">
        <f>IF(ISERROR(MATCH(QF$1,'CSC Mitre'!CF$1:CF$220,0)),"",VLOOKUP(QF$1,'Tactic Recode'!$A$1:$B$547,2,FALSE))</f>
        <v/>
      </c>
      <c r="QG85" t="str">
        <f>IF(ISERROR(MATCH(QG$1,'CSC Mitre'!CF$1:CF$220,0)),"",VLOOKUP(QG$1,'Tactic Recode'!$A$1:$B$547,2,FALSE))</f>
        <v/>
      </c>
      <c r="QH85" t="str">
        <f>IF(ISERROR(MATCH(QH$1,'CSC Mitre'!CF$1:CF$220,0)),"",VLOOKUP(QH$1,'Tactic Recode'!$A$1:$B$547,2,FALSE))</f>
        <v/>
      </c>
      <c r="QI85" t="str">
        <f>IF(ISERROR(MATCH(QI$1,'CSC Mitre'!CF$1:CF$220,0)),"",VLOOKUP(QI$1,'Tactic Recode'!$A$1:$B$547,2,FALSE))</f>
        <v/>
      </c>
      <c r="QJ85" t="str">
        <f>IF(ISERROR(MATCH(QJ$1,'CSC Mitre'!CF$1:CF$220,0)),"",VLOOKUP(QJ$1,'Tactic Recode'!$A$1:$B$547,2,FALSE))</f>
        <v/>
      </c>
      <c r="QK85" t="str">
        <f>IF(ISERROR(MATCH(QK$1,'CSC Mitre'!CF$1:CF$220,0)),"",VLOOKUP(QK$1,'Tactic Recode'!$A$1:$B$547,2,FALSE))</f>
        <v/>
      </c>
      <c r="QL85" t="str">
        <f>IF(ISERROR(MATCH(QL$1,'CSC Mitre'!CF$1:CF$220,0)),"",VLOOKUP(QL$1,'Tactic Recode'!$A$1:$B$547,2,FALSE))</f>
        <v/>
      </c>
      <c r="QM85" t="str">
        <f>IF(ISERROR(MATCH(QM$1,'CSC Mitre'!CF$1:CF$220,0)),"",VLOOKUP(QM$1,'Tactic Recode'!$A$1:$B$547,2,FALSE))</f>
        <v/>
      </c>
      <c r="QN85" t="str">
        <f>IF(ISERROR(MATCH(QN$1,'CSC Mitre'!CF$1:CF$220,0)),"",VLOOKUP(QN$1,'Tactic Recode'!$A$1:$B$547,2,FALSE))</f>
        <v/>
      </c>
      <c r="QO85" t="str">
        <f>IF(ISERROR(MATCH(QO$1,'CSC Mitre'!CF$1:CF$220,0)),"",VLOOKUP(QO$1,'Tactic Recode'!$A$1:$B$547,2,FALSE))</f>
        <v/>
      </c>
      <c r="QP85" t="str">
        <f>IF(ISERROR(MATCH(QP$1,'CSC Mitre'!CF$1:CF$220,0)),"",VLOOKUP(QP$1,'Tactic Recode'!$A$1:$B$547,2,FALSE))</f>
        <v/>
      </c>
      <c r="QQ85" t="str">
        <f>IF(ISERROR(MATCH(QQ$1,'CSC Mitre'!CF$1:CF$220,0)),"",VLOOKUP(QQ$1,'Tactic Recode'!$A$1:$B$547,2,FALSE))</f>
        <v/>
      </c>
      <c r="QR85" t="str">
        <f>IF(ISERROR(MATCH(QR$1,'CSC Mitre'!CF$1:CF$220,0)),"",VLOOKUP(QR$1,'Tactic Recode'!$A$1:$B$547,2,FALSE))</f>
        <v/>
      </c>
      <c r="QS85" t="str">
        <f>IF(ISERROR(MATCH(QS$1,'CSC Mitre'!CF$1:CF$220,0)),"",VLOOKUP(QS$1,'Tactic Recode'!$A$1:$B$547,2,FALSE))</f>
        <v/>
      </c>
      <c r="QT85" t="str">
        <f>IF(ISERROR(MATCH(QT$1,'CSC Mitre'!CF$1:CF$220,0)),"",VLOOKUP(QT$1,'Tactic Recode'!$A$1:$B$547,2,FALSE))</f>
        <v/>
      </c>
      <c r="QU85" t="str">
        <f>IF(ISERROR(MATCH(QU$1,'CSC Mitre'!CF$1:CF$220,0)),"",VLOOKUP(QU$1,'Tactic Recode'!$A$1:$B$547,2,FALSE))</f>
        <v/>
      </c>
      <c r="QV85" t="str">
        <f>IF(ISERROR(MATCH(QV$1,'CSC Mitre'!CF$1:CF$220,0)),"",VLOOKUP(QV$1,'Tactic Recode'!$A$1:$B$547,2,FALSE))</f>
        <v/>
      </c>
      <c r="QW85" t="str">
        <f>IF(ISERROR(MATCH(QW$1,'CSC Mitre'!CF$1:CF$220,0)),"",VLOOKUP(QW$1,'Tactic Recode'!$A$1:$B$547,2,FALSE))</f>
        <v/>
      </c>
      <c r="QX85" t="str">
        <f>IF(ISERROR(MATCH(QX$1,'CSC Mitre'!CF$1:CF$220,0)),"",VLOOKUP(QX$1,'Tactic Recode'!$A$1:$B$547,2,FALSE))</f>
        <v/>
      </c>
      <c r="QY85" t="str">
        <f>IF(ISERROR(MATCH(QY$1,'CSC Mitre'!CF$1:CF$220,0)),"",VLOOKUP(QY$1,'Tactic Recode'!$A$1:$B$547,2,FALSE))</f>
        <v/>
      </c>
      <c r="QZ85" t="str">
        <f>IF(ISERROR(MATCH(QZ$1,'CSC Mitre'!CF$1:CF$220,0)),"",VLOOKUP(QZ$1,'Tactic Recode'!$A$1:$B$547,2,FALSE))</f>
        <v/>
      </c>
      <c r="RA85" t="str">
        <f>IF(ISERROR(MATCH(RA$1,'CSC Mitre'!CF$1:CF$220,0)),"",VLOOKUP(RA$1,'Tactic Recode'!$A$1:$B$547,2,FALSE))</f>
        <v/>
      </c>
      <c r="RB85" t="str">
        <f>IF(ISERROR(MATCH(RB$1,'CSC Mitre'!CF$1:CF$220,0)),"",VLOOKUP(RB$1,'Tactic Recode'!$A$1:$B$547,2,FALSE))</f>
        <v/>
      </c>
      <c r="RC85" t="str">
        <f>IF(ISERROR(MATCH(RC$1,'CSC Mitre'!CF$1:CF$220,0)),"",VLOOKUP(RC$1,'Tactic Recode'!$A$1:$B$547,2,FALSE))</f>
        <v/>
      </c>
      <c r="RD85" t="str">
        <f>IF(ISERROR(MATCH(RD$1,'CSC Mitre'!CF$1:CF$220,0)),"",VLOOKUP(RD$1,'Tactic Recode'!$A$1:$B$547,2,FALSE))</f>
        <v/>
      </c>
      <c r="RE85" t="str">
        <f>IF(ISERROR(MATCH(RE$1,'CSC Mitre'!CF$1:CF$220,0)),"",VLOOKUP(RE$1,'Tactic Recode'!$A$1:$B$547,2,FALSE))</f>
        <v/>
      </c>
      <c r="RF85" t="str">
        <f>IF(ISERROR(MATCH(RF$1,'CSC Mitre'!CF$1:CF$220,0)),"",VLOOKUP(RF$1,'Tactic Recode'!$A$1:$B$547,2,FALSE))</f>
        <v/>
      </c>
      <c r="RG85" t="str">
        <f>IF(ISERROR(MATCH(RG$1,'CSC Mitre'!CF$1:CF$220,0)),"",VLOOKUP(RG$1,'Tactic Recode'!$A$1:$B$547,2,FALSE))</f>
        <v/>
      </c>
      <c r="RH85" t="str">
        <f>IF(ISERROR(MATCH(RH$1,'CSC Mitre'!CF$1:CF$220,0)),"",VLOOKUP(RH$1,'Tactic Recode'!$A$1:$B$547,2,FALSE))</f>
        <v/>
      </c>
      <c r="RI85" t="str">
        <f>IF(ISERROR(MATCH(RI$1,'CSC Mitre'!CF$1:CF$220,0)),"",VLOOKUP(RI$1,'Tactic Recode'!$A$1:$B$547,2,FALSE))</f>
        <v/>
      </c>
      <c r="RJ85" t="str">
        <f>IF(ISERROR(MATCH(RJ$1,'CSC Mitre'!CF$1:CF$220,0)),"",VLOOKUP(RJ$1,'Tactic Recode'!$A$1:$B$547,2,FALSE))</f>
        <v/>
      </c>
      <c r="RK85" t="str">
        <f>IF(ISERROR(MATCH(RK$1,'CSC Mitre'!CF$1:CF$220,0)),"",VLOOKUP(RK$1,'Tactic Recode'!$A$1:$B$547,2,FALSE))</f>
        <v/>
      </c>
      <c r="RL85" t="str">
        <f>IF(ISERROR(MATCH(RL$1,'CSC Mitre'!CF$1:CF$220,0)),"",VLOOKUP(RL$1,'Tactic Recode'!$A$1:$B$547,2,FALSE))</f>
        <v/>
      </c>
      <c r="RM85" t="str">
        <f>IF(ISERROR(MATCH(RM$1,'CSC Mitre'!CF$1:CF$220,0)),"",VLOOKUP(RM$1,'Tactic Recode'!$A$1:$B$547,2,FALSE))</f>
        <v/>
      </c>
      <c r="RN85" t="str">
        <f>IF(ISERROR(MATCH(RN$1,'CSC Mitre'!CF$1:CF$220,0)),"",VLOOKUP(RN$1,'Tactic Recode'!$A$1:$B$547,2,FALSE))</f>
        <v/>
      </c>
      <c r="RO85" t="str">
        <f>IF(ISERROR(MATCH(RO$1,'CSC Mitre'!CF$1:CF$220,0)),"",VLOOKUP(RO$1,'Tactic Recode'!$A$1:$B$547,2,FALSE))</f>
        <v/>
      </c>
      <c r="RP85" t="str">
        <f>IF(ISERROR(MATCH(RP$1,'CSC Mitre'!CF$1:CF$220,0)),"",VLOOKUP(RP$1,'Tactic Recode'!$A$1:$B$547,2,FALSE))</f>
        <v/>
      </c>
      <c r="RQ85" t="str">
        <f>IF(ISERROR(MATCH(RQ$1,'CSC Mitre'!CF$1:CF$220,0)),"",VLOOKUP(RQ$1,'Tactic Recode'!$A$1:$B$547,2,FALSE))</f>
        <v/>
      </c>
      <c r="RR85" t="str">
        <f>IF(ISERROR(MATCH(RR$1,'CSC Mitre'!CF$1:CF$220,0)),"",VLOOKUP(RR$1,'Tactic Recode'!$A$1:$B$547,2,FALSE))</f>
        <v/>
      </c>
      <c r="RS85" t="str">
        <f>IF(ISERROR(MATCH(RS$1,'CSC Mitre'!CF$1:CF$220,0)),"",VLOOKUP(RS$1,'Tactic Recode'!$A$1:$B$547,2,FALSE))</f>
        <v/>
      </c>
      <c r="RT85" t="str">
        <f>IF(ISERROR(MATCH(RT$1,'CSC Mitre'!CF$1:CF$220,0)),"",VLOOKUP(RT$1,'Tactic Recode'!$A$1:$B$547,2,FALSE))</f>
        <v/>
      </c>
      <c r="RU85" t="str">
        <f>IF(ISERROR(MATCH(RU$1,'CSC Mitre'!CF$1:CF$220,0)),"",VLOOKUP(RU$1,'Tactic Recode'!$A$1:$B$547,2,FALSE))</f>
        <v/>
      </c>
      <c r="RV85" t="str">
        <f>IF(ISERROR(MATCH(RV$1,'CSC Mitre'!CF$1:CF$220,0)),"",VLOOKUP(RV$1,'Tactic Recode'!$A$1:$B$547,2,FALSE))</f>
        <v/>
      </c>
      <c r="RW85" t="str">
        <f>IF(ISERROR(MATCH(RW$1,'CSC Mitre'!CF$1:CF$220,0)),"",VLOOKUP(RW$1,'Tactic Recode'!$A$1:$B$547,2,FALSE))</f>
        <v/>
      </c>
      <c r="RX85" t="str">
        <f>IF(ISERROR(MATCH(RX$1,'CSC Mitre'!CF$1:CF$220,0)),"",VLOOKUP(RX$1,'Tactic Recode'!$A$1:$B$547,2,FALSE))</f>
        <v/>
      </c>
      <c r="RY85" t="str">
        <f>IF(ISERROR(MATCH(RY$1,'CSC Mitre'!CF$1:CF$220,0)),"",VLOOKUP(RY$1,'Tactic Recode'!$A$1:$B$547,2,FALSE))</f>
        <v/>
      </c>
      <c r="RZ85" t="str">
        <f>IF(ISERROR(MATCH(RZ$1,'CSC Mitre'!CF$1:CF$220,0)),"",VLOOKUP(RZ$1,'Tactic Recode'!$A$1:$B$547,2,FALSE))</f>
        <v/>
      </c>
      <c r="SA85" t="str">
        <f>IF(ISERROR(MATCH(SA$1,'CSC Mitre'!CF$1:CF$220,0)),"",VLOOKUP(SA$1,'Tactic Recode'!$A$1:$B$547,2,FALSE))</f>
        <v/>
      </c>
      <c r="SB85" t="str">
        <f>IF(ISERROR(MATCH(SB$1,'CSC Mitre'!CF$1:CF$220,0)),"",VLOOKUP(SB$1,'Tactic Recode'!$A$1:$B$547,2,FALSE))</f>
        <v/>
      </c>
      <c r="SC85" t="str">
        <f>IF(ISERROR(MATCH(SC$1,'CSC Mitre'!CF$1:CF$220,0)),"",VLOOKUP(SC$1,'Tactic Recode'!$A$1:$B$547,2,FALSE))</f>
        <v/>
      </c>
      <c r="SD85" t="str">
        <f>IF(ISERROR(MATCH(SD$1,'CSC Mitre'!CF$1:CF$220,0)),"",VLOOKUP(SD$1,'Tactic Recode'!$A$1:$B$547,2,FALSE))</f>
        <v/>
      </c>
      <c r="SE85" t="str">
        <f>IF(ISERROR(MATCH(SE$1,'CSC Mitre'!CF$1:CF$220,0)),"",VLOOKUP(SE$1,'Tactic Recode'!$A$1:$B$547,2,FALSE))</f>
        <v/>
      </c>
      <c r="SF85" t="str">
        <f>IF(ISERROR(MATCH(SF$1,'CSC Mitre'!CF$1:CF$220,0)),"",VLOOKUP(SF$1,'Tactic Recode'!$A$1:$B$547,2,FALSE))</f>
        <v/>
      </c>
      <c r="SG85" t="str">
        <f>IF(ISERROR(MATCH(SG$1,'CSC Mitre'!CF$1:CF$220,0)),"",VLOOKUP(SG$1,'Tactic Recode'!$A$1:$B$547,2,FALSE))</f>
        <v/>
      </c>
      <c r="SH85" t="str">
        <f>IF(ISERROR(MATCH(SH$1,'CSC Mitre'!CF$1:CF$220,0)),"",VLOOKUP(SH$1,'Tactic Recode'!$A$1:$B$547,2,FALSE))</f>
        <v/>
      </c>
      <c r="SI85" t="str">
        <f>IF(ISERROR(MATCH(SI$1,'CSC Mitre'!CF$1:CF$220,0)),"",VLOOKUP(SI$1,'Tactic Recode'!$A$1:$B$547,2,FALSE))</f>
        <v/>
      </c>
      <c r="SJ85" t="str">
        <f>IF(ISERROR(MATCH(SJ$1,'CSC Mitre'!CF$1:CF$220,0)),"",VLOOKUP(SJ$1,'Tactic Recode'!$A$1:$B$547,2,FALSE))</f>
        <v/>
      </c>
      <c r="SK85" t="str">
        <f>IF(ISERROR(MATCH(SK$1,'CSC Mitre'!CF$1:CF$220,0)),"",VLOOKUP(SK$1,'Tactic Recode'!$A$1:$B$547,2,FALSE))</f>
        <v/>
      </c>
      <c r="SL85" t="str">
        <f>IF(ISERROR(MATCH(SL$1,'CSC Mitre'!CF$1:CF$220,0)),"",VLOOKUP(SL$1,'Tactic Recode'!$A$1:$B$547,2,FALSE))</f>
        <v/>
      </c>
      <c r="SM85" t="str">
        <f>IF(ISERROR(MATCH(SM$1,'CSC Mitre'!CF$1:CF$220,0)),"",VLOOKUP(SM$1,'Tactic Recode'!$A$1:$B$547,2,FALSE))</f>
        <v/>
      </c>
      <c r="SN85" t="str">
        <f>IF(ISERROR(MATCH(SN$1,'CSC Mitre'!CF$1:CF$220,0)),"",VLOOKUP(SN$1,'Tactic Recode'!$A$1:$B$547,2,FALSE))</f>
        <v/>
      </c>
      <c r="SO85" t="str">
        <f>IF(ISERROR(MATCH(SO$1,'CSC Mitre'!CF$1:CF$220,0)),"",VLOOKUP(SO$1,'Tactic Recode'!$A$1:$B$547,2,FALSE))</f>
        <v/>
      </c>
      <c r="SP85" t="str">
        <f>IF(ISERROR(MATCH(SP$1,'CSC Mitre'!CF$1:CF$220,0)),"",VLOOKUP(SP$1,'Tactic Recode'!$A$1:$B$547,2,FALSE))</f>
        <v/>
      </c>
      <c r="SQ85" t="str">
        <f>IF(ISERROR(MATCH(SQ$1,'CSC Mitre'!CF$1:CF$220,0)),"",VLOOKUP(SQ$1,'Tactic Recode'!$A$1:$B$547,2,FALSE))</f>
        <v/>
      </c>
      <c r="SR85" t="str">
        <f>IF(ISERROR(MATCH(SR$1,'CSC Mitre'!CF$1:CF$220,0)),"",VLOOKUP(SR$1,'Tactic Recode'!$A$1:$B$547,2,FALSE))</f>
        <v/>
      </c>
      <c r="SS85" t="str">
        <f>IF(ISERROR(MATCH(SS$1,'CSC Mitre'!CF$1:CF$220,0)),"",VLOOKUP(SS$1,'Tactic Recode'!$A$1:$B$547,2,FALSE))</f>
        <v/>
      </c>
      <c r="ST85" t="str">
        <f>IF(ISERROR(MATCH(ST$1,'CSC Mitre'!CF$1:CF$220,0)),"",VLOOKUP(ST$1,'Tactic Recode'!$A$1:$B$547,2,FALSE))</f>
        <v/>
      </c>
      <c r="SU85" t="str">
        <f>IF(ISERROR(MATCH(SU$1,'CSC Mitre'!CF$1:CF$220,0)),"",VLOOKUP(SU$1,'Tactic Recode'!$A$1:$B$547,2,FALSE))</f>
        <v/>
      </c>
      <c r="SV85" t="str">
        <f>IF(ISERROR(MATCH(SV$1,'CSC Mitre'!CF$1:CF$220,0)),"",VLOOKUP(SV$1,'Tactic Recode'!$A$1:$B$547,2,FALSE))</f>
        <v/>
      </c>
      <c r="SW85" t="str">
        <f>IF(ISERROR(MATCH(SW$1,'CSC Mitre'!CF$1:CF$220,0)),"",VLOOKUP(SW$1,'Tactic Recode'!$A$1:$B$547,2,FALSE))</f>
        <v/>
      </c>
      <c r="SX85" t="str">
        <f>IF(ISERROR(MATCH(SX$1,'CSC Mitre'!CF$1:CF$220,0)),"",VLOOKUP(SX$1,'Tactic Recode'!$A$1:$B$547,2,FALSE))</f>
        <v/>
      </c>
      <c r="SY85" t="str">
        <f>IF(ISERROR(MATCH(SY$1,'CSC Mitre'!CF$1:CF$220,0)),"",VLOOKUP(SY$1,'Tactic Recode'!$A$1:$B$547,2,FALSE))</f>
        <v/>
      </c>
      <c r="SZ85" t="str">
        <f>IF(ISERROR(MATCH(SZ$1,'CSC Mitre'!CF$1:CF$220,0)),"",VLOOKUP(SZ$1,'Tactic Recode'!$A$1:$B$547,2,FALSE))</f>
        <v/>
      </c>
      <c r="TA85" t="str">
        <f>IF(ISERROR(MATCH(TA$1,'CSC Mitre'!CF$1:CF$220,0)),"",VLOOKUP(TA$1,'Tactic Recode'!$A$1:$B$547,2,FALSE))</f>
        <v/>
      </c>
      <c r="TB85" t="str">
        <f>IF(ISERROR(MATCH(TB$1,'CSC Mitre'!CF$1:CF$220,0)),"",VLOOKUP(TB$1,'Tactic Recode'!$A$1:$B$547,2,FALSE))</f>
        <v/>
      </c>
      <c r="TC85" t="str">
        <f>IF(ISERROR(MATCH(TC$1,'CSC Mitre'!CF$1:CF$220,0)),"",VLOOKUP(TC$1,'Tactic Recode'!$A$1:$B$547,2,FALSE))</f>
        <v/>
      </c>
      <c r="TD85" t="str">
        <f>IF(ISERROR(MATCH(TD$1,'CSC Mitre'!CF$1:CF$220,0)),"",VLOOKUP(TD$1,'Tactic Recode'!$A$1:$B$547,2,FALSE))</f>
        <v/>
      </c>
      <c r="TE85" t="str">
        <f>IF(ISERROR(MATCH(TE$1,'CSC Mitre'!CF$1:CF$220,0)),"",VLOOKUP(TE$1,'Tactic Recode'!$A$1:$B$547,2,FALSE))</f>
        <v/>
      </c>
      <c r="TF85" t="str">
        <f>IF(ISERROR(MATCH(TF$1,'CSC Mitre'!CF$1:CF$220,0)),"",VLOOKUP(TF$1,'Tactic Recode'!$A$1:$B$547,2,FALSE))</f>
        <v/>
      </c>
      <c r="TG85" t="str">
        <f>IF(ISERROR(MATCH(TG$1,'CSC Mitre'!CF$1:CF$220,0)),"",VLOOKUP(TG$1,'Tactic Recode'!$A$1:$B$547,2,FALSE))</f>
        <v/>
      </c>
      <c r="TH85" t="str">
        <f>IF(ISERROR(MATCH(TH$1,'CSC Mitre'!CF$1:CF$220,0)),"",VLOOKUP(TH$1,'Tactic Recode'!$A$1:$B$547,2,FALSE))</f>
        <v/>
      </c>
      <c r="TI85" t="str">
        <f>IF(ISERROR(MATCH(TI$1,'CSC Mitre'!CF$1:CF$220,0)),"",VLOOKUP(TI$1,'Tactic Recode'!$A$1:$B$547,2,FALSE))</f>
        <v/>
      </c>
      <c r="TJ85" t="str">
        <f>IF(ISERROR(MATCH(TJ$1,'CSC Mitre'!CF$1:CF$220,0)),"",VLOOKUP(TJ$1,'Tactic Recode'!$A$1:$B$547,2,FALSE))</f>
        <v/>
      </c>
      <c r="TK85" t="str">
        <f>IF(ISERROR(MATCH(TK$1,'CSC Mitre'!CF$1:CF$220,0)),"",VLOOKUP(TK$1,'Tactic Recode'!$A$1:$B$547,2,FALSE))</f>
        <v/>
      </c>
      <c r="TL85" t="str">
        <f>IF(ISERROR(MATCH(TL$1,'CSC Mitre'!CF$1:CF$220,0)),"",VLOOKUP(TL$1,'Tactic Recode'!$A$1:$B$547,2,FALSE))</f>
        <v/>
      </c>
      <c r="TM85" t="str">
        <f>IF(ISERROR(MATCH(TM$1,'CSC Mitre'!CF$1:CF$220,0)),"",VLOOKUP(TM$1,'Tactic Recode'!$A$1:$B$547,2,FALSE))</f>
        <v/>
      </c>
      <c r="TN85" t="str">
        <f>IF(ISERROR(MATCH(TN$1,'CSC Mitre'!CF$1:CF$220,0)),"",VLOOKUP(TN$1,'Tactic Recode'!$A$1:$B$547,2,FALSE))</f>
        <v/>
      </c>
      <c r="TO85" t="str">
        <f>IF(ISERROR(MATCH(TO$1,'CSC Mitre'!CF$1:CF$220,0)),"",VLOOKUP(TO$1,'Tactic Recode'!$A$1:$B$547,2,FALSE))</f>
        <v/>
      </c>
      <c r="TP85" t="str">
        <f>IF(ISERROR(MATCH(TP$1,'CSC Mitre'!CF$1:CF$220,0)),"",VLOOKUP(TP$1,'Tactic Recode'!$A$1:$B$547,2,FALSE))</f>
        <v/>
      </c>
      <c r="TQ85" t="str">
        <f>IF(ISERROR(MATCH(TQ$1,'CSC Mitre'!CF$1:CF$220,0)),"",VLOOKUP(TQ$1,'Tactic Recode'!$A$1:$B$547,2,FALSE))</f>
        <v/>
      </c>
      <c r="TR85" t="str">
        <f>IF(ISERROR(MATCH(TR$1,'CSC Mitre'!CF$1:CF$220,0)),"",VLOOKUP(TR$1,'Tactic Recode'!$A$1:$B$547,2,FALSE))</f>
        <v/>
      </c>
      <c r="TS85" t="str">
        <f>IF(ISERROR(MATCH(TS$1,'CSC Mitre'!CF$1:CF$220,0)),"",VLOOKUP(TS$1,'Tactic Recode'!$A$1:$B$547,2,FALSE))</f>
        <v/>
      </c>
      <c r="TT85" t="str">
        <f>IF(ISERROR(MATCH(TT$1,'CSC Mitre'!CF$1:CF$220,0)),"",VLOOKUP(TT$1,'Tactic Recode'!$A$1:$B$547,2,FALSE))</f>
        <v/>
      </c>
      <c r="TU85" t="str">
        <f>IF(ISERROR(MATCH(TU$1,'CSC Mitre'!CF$1:CF$220,0)),"",VLOOKUP(TU$1,'Tactic Recode'!$A$1:$B$547,2,FALSE))</f>
        <v/>
      </c>
      <c r="TV85" t="str">
        <f>IF(ISERROR(MATCH(TV$1,'CSC Mitre'!CF$1:CF$220,0)),"",VLOOKUP(TV$1,'Tactic Recode'!$A$1:$B$547,2,FALSE))</f>
        <v/>
      </c>
      <c r="TW85" t="str">
        <f>IF(ISERROR(MATCH(TW$1,'CSC Mitre'!CF$1:CF$220,0)),"",VLOOKUP(TW$1,'Tactic Recode'!$A$1:$B$547,2,FALSE))</f>
        <v/>
      </c>
      <c r="TX85" t="str">
        <f>IF(ISERROR(MATCH(TX$1,'CSC Mitre'!CF$1:CF$220,0)),"",VLOOKUP(TX$1,'Tactic Recode'!$A$1:$B$547,2,FALSE))</f>
        <v/>
      </c>
      <c r="TY85" t="str">
        <f>IF(ISERROR(MATCH(TY$1,'CSC Mitre'!CF$1:CF$220,0)),"",VLOOKUP(TY$1,'Tactic Recode'!$A$1:$B$547,2,FALSE))</f>
        <v/>
      </c>
      <c r="TZ85" t="str">
        <f>IF(ISERROR(MATCH(TZ$1,'CSC Mitre'!CF$1:CF$220,0)),"",VLOOKUP(TZ$1,'Tactic Recode'!$A$1:$B$547,2,FALSE))</f>
        <v/>
      </c>
      <c r="UA85" t="str">
        <f>IF(ISERROR(MATCH(UA$1,'CSC Mitre'!CF$1:CF$220,0)),"",VLOOKUP(UA$1,'Tactic Recode'!$A$1:$B$547,2,FALSE))</f>
        <v/>
      </c>
      <c r="UB85" t="str">
        <f>IF(ISERROR(MATCH(UB$1,'CSC Mitre'!CF$1:CF$220,0)),"",VLOOKUP(UB$1,'Tactic Recode'!$A$1:$B$547,2,FALSE))</f>
        <v/>
      </c>
    </row>
    <row r="86" spans="1:548" x14ac:dyDescent="0.25">
      <c r="A86" s="59" t="s">
        <v>482</v>
      </c>
      <c r="B86" t="str">
        <f>IF(ISERROR(MATCH(B$1,'CSC Mitre'!CG$1:CG$220,0)),"",VLOOKUP(B$1,'Tactic Recode'!$A$1:$B$547,2,FALSE))</f>
        <v/>
      </c>
      <c r="C86" t="str">
        <f>IF(ISERROR(MATCH(C$1,'CSC Mitre'!CG$1:CG$220,0)),"",VLOOKUP(C$1,'Tactic Recode'!$A$1:$B$547,2,FALSE))</f>
        <v/>
      </c>
      <c r="D86" t="str">
        <f>IF(ISERROR(MATCH(D$1,'CSC Mitre'!CG$1:CG$220,0)),"",VLOOKUP(D$1,'Tactic Recode'!$A$1:$B$547,2,FALSE))</f>
        <v/>
      </c>
      <c r="E86" t="str">
        <f>IF(ISERROR(MATCH(E$1,'CSC Mitre'!CG$1:CG$220,0)),"",VLOOKUP(E$1,'Tactic Recode'!$A$1:$B$547,2,FALSE))</f>
        <v/>
      </c>
      <c r="F86" t="str">
        <f>IF(ISERROR(MATCH(F$1,'CSC Mitre'!CG$1:CG$220,0)),"",VLOOKUP(F$1,'Tactic Recode'!$A$1:$B$547,2,FALSE))</f>
        <v/>
      </c>
      <c r="G86" t="str">
        <f>IF(ISERROR(MATCH(G$1,'CSC Mitre'!CG$1:CG$220,0)),"",VLOOKUP(G$1,'Tactic Recode'!$A$1:$B$547,2,FALSE))</f>
        <v/>
      </c>
      <c r="H86" t="str">
        <f>IF(ISERROR(MATCH(H$1,'CSC Mitre'!CG$1:CG$220,0)),"",VLOOKUP(H$1,'Tactic Recode'!$A$1:$B$547,2,FALSE))</f>
        <v/>
      </c>
      <c r="I86" t="str">
        <f>IF(ISERROR(MATCH(I$1,'CSC Mitre'!CG$1:CG$220,0)),"",VLOOKUP(I$1,'Tactic Recode'!$A$1:$B$547,2,FALSE))</f>
        <v/>
      </c>
      <c r="J86" t="str">
        <f>IF(ISERROR(MATCH(J$1,'CSC Mitre'!CG$1:CG$220,0)),"",VLOOKUP(J$1,'Tactic Recode'!$A$1:$B$547,2,FALSE))</f>
        <v/>
      </c>
      <c r="K86" t="str">
        <f>IF(ISERROR(MATCH(K$1,'CSC Mitre'!CG$1:CG$220,0)),"",VLOOKUP(K$1,'Tactic Recode'!$A$1:$B$547,2,FALSE))</f>
        <v/>
      </c>
      <c r="L86" t="str">
        <f>IF(ISERROR(MATCH(L$1,'CSC Mitre'!CG$1:CG$220,0)),"",VLOOKUP(L$1,'Tactic Recode'!$A$1:$B$547,2,FALSE))</f>
        <v/>
      </c>
      <c r="M86" t="str">
        <f>IF(ISERROR(MATCH(M$1,'CSC Mitre'!CG$1:CG$220,0)),"",VLOOKUP(M$1,'Tactic Recode'!$A$1:$B$547,2,FALSE))</f>
        <v/>
      </c>
      <c r="N86" t="str">
        <f>IF(ISERROR(MATCH(N$1,'CSC Mitre'!CG$1:CG$220,0)),"",VLOOKUP(N$1,'Tactic Recode'!$A$1:$B$547,2,FALSE))</f>
        <v/>
      </c>
      <c r="O86" t="str">
        <f>IF(ISERROR(MATCH(O$1,'CSC Mitre'!CG$1:CG$220,0)),"",VLOOKUP(O$1,'Tactic Recode'!$A$1:$B$547,2,FALSE))</f>
        <v/>
      </c>
      <c r="P86" t="str">
        <f>IF(ISERROR(MATCH(P$1,'CSC Mitre'!CG$1:CG$220,0)),"",VLOOKUP(P$1,'Tactic Recode'!$A$1:$B$547,2,FALSE))</f>
        <v/>
      </c>
      <c r="Q86" t="str">
        <f>IF(ISERROR(MATCH(Q$1,'CSC Mitre'!CG$1:CG$220,0)),"",VLOOKUP(Q$1,'Tactic Recode'!$A$1:$B$547,2,FALSE))</f>
        <v/>
      </c>
      <c r="R86" t="str">
        <f>IF(ISERROR(MATCH(R$1,'CSC Mitre'!CG$1:CG$220,0)),"",VLOOKUP(R$1,'Tactic Recode'!$A$1:$B$547,2,FALSE))</f>
        <v/>
      </c>
      <c r="S86" t="str">
        <f>IF(ISERROR(MATCH(S$1,'CSC Mitre'!CG$1:CG$220,0)),"",VLOOKUP(S$1,'Tactic Recode'!$A$1:$B$547,2,FALSE))</f>
        <v/>
      </c>
      <c r="T86" t="str">
        <f>IF(ISERROR(MATCH(T$1,'CSC Mitre'!CG$1:CG$220,0)),"",VLOOKUP(T$1,'Tactic Recode'!$A$1:$B$547,2,FALSE))</f>
        <v/>
      </c>
      <c r="U86" t="str">
        <f>IF(ISERROR(MATCH(U$1,'CSC Mitre'!CG$1:CG$220,0)),"",VLOOKUP(U$1,'Tactic Recode'!$A$1:$B$547,2,FALSE))</f>
        <v/>
      </c>
      <c r="V86" t="str">
        <f>IF(ISERROR(MATCH(V$1,'CSC Mitre'!CG$1:CG$220,0)),"",VLOOKUP(V$1,'Tactic Recode'!$A$1:$B$547,2,FALSE))</f>
        <v/>
      </c>
      <c r="W86" t="str">
        <f>IF(ISERROR(MATCH(W$1,'CSC Mitre'!CG$1:CG$220,0)),"",VLOOKUP(W$1,'Tactic Recode'!$A$1:$B$547,2,FALSE))</f>
        <v/>
      </c>
      <c r="X86" t="str">
        <f>IF(ISERROR(MATCH(X$1,'CSC Mitre'!CG$1:CG$220,0)),"",VLOOKUP(X$1,'Tactic Recode'!$A$1:$B$547,2,FALSE))</f>
        <v/>
      </c>
      <c r="Y86" t="str">
        <f>IF(ISERROR(MATCH(Y$1,'CSC Mitre'!CG$1:CG$220,0)),"",VLOOKUP(Y$1,'Tactic Recode'!$A$1:$B$547,2,FALSE))</f>
        <v/>
      </c>
      <c r="Z86" t="str">
        <f>IF(ISERROR(MATCH(Z$1,'CSC Mitre'!CG$1:CG$220,0)),"",VLOOKUP(Z$1,'Tactic Recode'!$A$1:$B$547,2,FALSE))</f>
        <v/>
      </c>
      <c r="AA86" t="str">
        <f>IF(ISERROR(MATCH(AA$1,'CSC Mitre'!CG$1:CG$220,0)),"",VLOOKUP(AA$1,'Tactic Recode'!$A$1:$B$547,2,FALSE))</f>
        <v/>
      </c>
      <c r="AB86" t="str">
        <f>IF(ISERROR(MATCH(AB$1,'CSC Mitre'!CG$1:CG$220,0)),"",VLOOKUP(AB$1,'Tactic Recode'!$A$1:$B$547,2,FALSE))</f>
        <v/>
      </c>
      <c r="AC86" t="str">
        <f>IF(ISERROR(MATCH(AC$1,'CSC Mitre'!CG$1:CG$220,0)),"",VLOOKUP(AC$1,'Tactic Recode'!$A$1:$B$547,2,FALSE))</f>
        <v/>
      </c>
      <c r="AD86" t="str">
        <f>IF(ISERROR(MATCH(AD$1,'CSC Mitre'!CG$1:CG$220,0)),"",VLOOKUP(AD$1,'Tactic Recode'!$A$1:$B$547,2,FALSE))</f>
        <v/>
      </c>
      <c r="AE86" t="str">
        <f>IF(ISERROR(MATCH(AE$1,'CSC Mitre'!CG$1:CG$220,0)),"",VLOOKUP(AE$1,'Tactic Recode'!$A$1:$B$547,2,FALSE))</f>
        <v/>
      </c>
      <c r="AF86" t="str">
        <f>IF(ISERROR(MATCH(AF$1,'CSC Mitre'!CG$1:CG$220,0)),"",VLOOKUP(AF$1,'Tactic Recode'!$A$1:$B$547,2,FALSE))</f>
        <v/>
      </c>
      <c r="AG86" t="str">
        <f>IF(ISERROR(MATCH(AG$1,'CSC Mitre'!CG$1:CG$220,0)),"",VLOOKUP(AG$1,'Tactic Recode'!$A$1:$B$547,2,FALSE))</f>
        <v/>
      </c>
      <c r="AH86" t="str">
        <f>IF(ISERROR(MATCH(AH$1,'CSC Mitre'!CG$1:CG$220,0)),"",VLOOKUP(AH$1,'Tactic Recode'!$A$1:$B$547,2,FALSE))</f>
        <v/>
      </c>
      <c r="AI86" t="str">
        <f>IF(ISERROR(MATCH(AI$1,'CSC Mitre'!CG$1:CG$220,0)),"",VLOOKUP(AI$1,'Tactic Recode'!$A$1:$B$547,2,FALSE))</f>
        <v/>
      </c>
      <c r="AJ86" t="str">
        <f>IF(ISERROR(MATCH(AJ$1,'CSC Mitre'!CG$1:CG$220,0)),"",VLOOKUP(AJ$1,'Tactic Recode'!$A$1:$B$547,2,FALSE))</f>
        <v/>
      </c>
      <c r="AK86" t="str">
        <f>IF(ISERROR(MATCH(AK$1,'CSC Mitre'!CG$1:CG$220,0)),"",VLOOKUP(AK$1,'Tactic Recode'!$A$1:$B$547,2,FALSE))</f>
        <v>Defense Evasion</v>
      </c>
      <c r="AL86" t="str">
        <f>IF(ISERROR(MATCH(AL$1,'CSC Mitre'!CG$1:CG$220,0)),"",VLOOKUP(AL$1,'Tactic Recode'!$A$1:$B$547,2,FALSE))</f>
        <v/>
      </c>
      <c r="AM86" t="str">
        <f>IF(ISERROR(MATCH(AM$1,'CSC Mitre'!CG$1:CG$220,0)),"",VLOOKUP(AM$1,'Tactic Recode'!$A$1:$B$547,2,FALSE))</f>
        <v>Defense Evasion</v>
      </c>
      <c r="AN86" t="str">
        <f>IF(ISERROR(MATCH(AN$1,'CSC Mitre'!CG$1:CG$220,0)),"",VLOOKUP(AN$1,'Tactic Recode'!$A$1:$B$547,2,FALSE))</f>
        <v/>
      </c>
      <c r="AO86" t="str">
        <f>IF(ISERROR(MATCH(AO$1,'CSC Mitre'!CG$1:CG$220,0)),"",VLOOKUP(AO$1,'Tactic Recode'!$A$1:$B$547,2,FALSE))</f>
        <v/>
      </c>
      <c r="AP86" t="str">
        <f>IF(ISERROR(MATCH(AP$1,'CSC Mitre'!CG$1:CG$220,0)),"",VLOOKUP(AP$1,'Tactic Recode'!$A$1:$B$547,2,FALSE))</f>
        <v/>
      </c>
      <c r="AQ86" t="str">
        <f>IF(ISERROR(MATCH(AQ$1,'CSC Mitre'!CG$1:CG$220,0)),"",VLOOKUP(AQ$1,'Tactic Recode'!$A$1:$B$547,2,FALSE))</f>
        <v/>
      </c>
      <c r="AR86" t="str">
        <f>IF(ISERROR(MATCH(AR$1,'CSC Mitre'!CG$1:CG$220,0)),"",VLOOKUP(AR$1,'Tactic Recode'!$A$1:$B$547,2,FALSE))</f>
        <v/>
      </c>
      <c r="AS86" t="str">
        <f>IF(ISERROR(MATCH(AS$1,'CSC Mitre'!CG$1:CG$220,0)),"",VLOOKUP(AS$1,'Tactic Recode'!$A$1:$B$547,2,FALSE))</f>
        <v/>
      </c>
      <c r="AT86" t="str">
        <f>IF(ISERROR(MATCH(AT$1,'CSC Mitre'!CG$1:CG$220,0)),"",VLOOKUP(AT$1,'Tactic Recode'!$A$1:$B$547,2,FALSE))</f>
        <v/>
      </c>
      <c r="AU86" t="str">
        <f>IF(ISERROR(MATCH(AU$1,'CSC Mitre'!CG$1:CG$220,0)),"",VLOOKUP(AU$1,'Tactic Recode'!$A$1:$B$547,2,FALSE))</f>
        <v/>
      </c>
      <c r="AV86" t="str">
        <f>IF(ISERROR(MATCH(AV$1,'CSC Mitre'!CG$1:CG$220,0)),"",VLOOKUP(AV$1,'Tactic Recode'!$A$1:$B$547,2,FALSE))</f>
        <v/>
      </c>
      <c r="AW86" t="str">
        <f>IF(ISERROR(MATCH(AW$1,'CSC Mitre'!CG$1:CG$220,0)),"",VLOOKUP(AW$1,'Tactic Recode'!$A$1:$B$547,2,FALSE))</f>
        <v/>
      </c>
      <c r="AX86" t="str">
        <f>IF(ISERROR(MATCH(AX$1,'CSC Mitre'!CG$1:CG$220,0)),"",VLOOKUP(AX$1,'Tactic Recode'!$A$1:$B$547,2,FALSE))</f>
        <v/>
      </c>
      <c r="AY86" t="str">
        <f>IF(ISERROR(MATCH(AY$1,'CSC Mitre'!CG$1:CG$220,0)),"",VLOOKUP(AY$1,'Tactic Recode'!$A$1:$B$547,2,FALSE))</f>
        <v/>
      </c>
      <c r="AZ86" t="str">
        <f>IF(ISERROR(MATCH(AZ$1,'CSC Mitre'!CG$1:CG$220,0)),"",VLOOKUP(AZ$1,'Tactic Recode'!$A$1:$B$547,2,FALSE))</f>
        <v/>
      </c>
      <c r="BA86" t="str">
        <f>IF(ISERROR(MATCH(BA$1,'CSC Mitre'!CG$1:CG$220,0)),"",VLOOKUP(BA$1,'Tactic Recode'!$A$1:$B$547,2,FALSE))</f>
        <v/>
      </c>
      <c r="BB86" t="str">
        <f>IF(ISERROR(MATCH(BB$1,'CSC Mitre'!CG$1:CG$220,0)),"",VLOOKUP(BB$1,'Tactic Recode'!$A$1:$B$547,2,FALSE))</f>
        <v/>
      </c>
      <c r="BC86" t="str">
        <f>IF(ISERROR(MATCH(BC$1,'CSC Mitre'!CG$1:CG$220,0)),"",VLOOKUP(BC$1,'Tactic Recode'!$A$1:$B$547,2,FALSE))</f>
        <v/>
      </c>
      <c r="BD86" t="str">
        <f>IF(ISERROR(MATCH(BD$1,'CSC Mitre'!CG$1:CG$220,0)),"",VLOOKUP(BD$1,'Tactic Recode'!$A$1:$B$547,2,FALSE))</f>
        <v/>
      </c>
      <c r="BE86" t="str">
        <f>IF(ISERROR(MATCH(BE$1,'CSC Mitre'!CG$1:CG$220,0)),"",VLOOKUP(BE$1,'Tactic Recode'!$A$1:$B$547,2,FALSE))</f>
        <v/>
      </c>
      <c r="BF86" t="str">
        <f>IF(ISERROR(MATCH(BF$1,'CSC Mitre'!CG$1:CG$220,0)),"",VLOOKUP(BF$1,'Tactic Recode'!$A$1:$B$547,2,FALSE))</f>
        <v/>
      </c>
      <c r="BG86" t="str">
        <f>IF(ISERROR(MATCH(BG$1,'CSC Mitre'!CG$1:CG$220,0)),"",VLOOKUP(BG$1,'Tactic Recode'!$A$1:$B$547,2,FALSE))</f>
        <v/>
      </c>
      <c r="BH86" t="str">
        <f>IF(ISERROR(MATCH(BH$1,'CSC Mitre'!CG$1:CG$220,0)),"",VLOOKUP(BH$1,'Tactic Recode'!$A$1:$B$547,2,FALSE))</f>
        <v/>
      </c>
      <c r="BI86" t="str">
        <f>IF(ISERROR(MATCH(BI$1,'CSC Mitre'!CG$1:CG$220,0)),"",VLOOKUP(BI$1,'Tactic Recode'!$A$1:$B$547,2,FALSE))</f>
        <v/>
      </c>
      <c r="BJ86" t="str">
        <f>IF(ISERROR(MATCH(BJ$1,'CSC Mitre'!CG$1:CG$220,0)),"",VLOOKUP(BJ$1,'Tactic Recode'!$A$1:$B$547,2,FALSE))</f>
        <v/>
      </c>
      <c r="BK86" t="str">
        <f>IF(ISERROR(MATCH(BK$1,'CSC Mitre'!CG$1:CG$220,0)),"",VLOOKUP(BK$1,'Tactic Recode'!$A$1:$B$547,2,FALSE))</f>
        <v/>
      </c>
      <c r="BL86" t="str">
        <f>IF(ISERROR(MATCH(BL$1,'CSC Mitre'!CG$1:CG$220,0)),"",VLOOKUP(BL$1,'Tactic Recode'!$A$1:$B$547,2,FALSE))</f>
        <v/>
      </c>
      <c r="BM86" t="str">
        <f>IF(ISERROR(MATCH(BM$1,'CSC Mitre'!CG$1:CG$220,0)),"",VLOOKUP(BM$1,'Tactic Recode'!$A$1:$B$547,2,FALSE))</f>
        <v/>
      </c>
      <c r="BN86" t="str">
        <f>IF(ISERROR(MATCH(BN$1,'CSC Mitre'!CG$1:CG$220,0)),"",VLOOKUP(BN$1,'Tactic Recode'!$A$1:$B$547,2,FALSE))</f>
        <v/>
      </c>
      <c r="BO86" t="str">
        <f>IF(ISERROR(MATCH(BO$1,'CSC Mitre'!CG$1:CG$220,0)),"",VLOOKUP(BO$1,'Tactic Recode'!$A$1:$B$547,2,FALSE))</f>
        <v/>
      </c>
      <c r="BP86" t="str">
        <f>IF(ISERROR(MATCH(BP$1,'CSC Mitre'!CG$1:CG$220,0)),"",VLOOKUP(BP$1,'Tactic Recode'!$A$1:$B$547,2,FALSE))</f>
        <v/>
      </c>
      <c r="BQ86" t="str">
        <f>IF(ISERROR(MATCH(BQ$1,'CSC Mitre'!CG$1:CG$220,0)),"",VLOOKUP(BQ$1,'Tactic Recode'!$A$1:$B$547,2,FALSE))</f>
        <v/>
      </c>
      <c r="BR86" t="str">
        <f>IF(ISERROR(MATCH(BR$1,'CSC Mitre'!CG$1:CG$220,0)),"",VLOOKUP(BR$1,'Tactic Recode'!$A$1:$B$547,2,FALSE))</f>
        <v/>
      </c>
      <c r="BS86" t="str">
        <f>IF(ISERROR(MATCH(BS$1,'CSC Mitre'!CG$1:CG$220,0)),"",VLOOKUP(BS$1,'Tactic Recode'!$A$1:$B$547,2,FALSE))</f>
        <v/>
      </c>
      <c r="BT86" t="str">
        <f>IF(ISERROR(MATCH(BT$1,'CSC Mitre'!CG$1:CG$220,0)),"",VLOOKUP(BT$1,'Tactic Recode'!$A$1:$B$547,2,FALSE))</f>
        <v/>
      </c>
      <c r="BU86" t="str">
        <f>IF(ISERROR(MATCH(BU$1,'CSC Mitre'!CG$1:CG$220,0)),"",VLOOKUP(BU$1,'Tactic Recode'!$A$1:$B$547,2,FALSE))</f>
        <v/>
      </c>
      <c r="BV86" t="str">
        <f>IF(ISERROR(MATCH(BV$1,'CSC Mitre'!CG$1:CG$220,0)),"",VLOOKUP(BV$1,'Tactic Recode'!$A$1:$B$547,2,FALSE))</f>
        <v/>
      </c>
      <c r="BW86" t="str">
        <f>IF(ISERROR(MATCH(BW$1,'CSC Mitre'!CG$1:CG$220,0)),"",VLOOKUP(BW$1,'Tactic Recode'!$A$1:$B$547,2,FALSE))</f>
        <v/>
      </c>
      <c r="BX86" t="str">
        <f>IF(ISERROR(MATCH(BX$1,'CSC Mitre'!CG$1:CG$220,0)),"",VLOOKUP(BX$1,'Tactic Recode'!$A$1:$B$547,2,FALSE))</f>
        <v/>
      </c>
      <c r="BY86" t="str">
        <f>IF(ISERROR(MATCH(BY$1,'CSC Mitre'!CG$1:CG$220,0)),"",VLOOKUP(BY$1,'Tactic Recode'!$A$1:$B$547,2,FALSE))</f>
        <v/>
      </c>
      <c r="BZ86" t="str">
        <f>IF(ISERROR(MATCH(BZ$1,'CSC Mitre'!CG$1:CG$220,0)),"",VLOOKUP(BZ$1,'Tactic Recode'!$A$1:$B$547,2,FALSE))</f>
        <v/>
      </c>
      <c r="CA86" t="str">
        <f>IF(ISERROR(MATCH(CA$1,'CSC Mitre'!CG$1:CG$220,0)),"",VLOOKUP(CA$1,'Tactic Recode'!$A$1:$B$547,2,FALSE))</f>
        <v/>
      </c>
      <c r="CB86" t="str">
        <f>IF(ISERROR(MATCH(CB$1,'CSC Mitre'!CG$1:CG$220,0)),"",VLOOKUP(CB$1,'Tactic Recode'!$A$1:$B$547,2,FALSE))</f>
        <v/>
      </c>
      <c r="CC86" t="str">
        <f>IF(ISERROR(MATCH(CC$1,'CSC Mitre'!CG$1:CG$220,0)),"",VLOOKUP(CC$1,'Tactic Recode'!$A$1:$B$547,2,FALSE))</f>
        <v/>
      </c>
      <c r="CD86" t="str">
        <f>IF(ISERROR(MATCH(CD$1,'CSC Mitre'!CG$1:CG$220,0)),"",VLOOKUP(CD$1,'Tactic Recode'!$A$1:$B$547,2,FALSE))</f>
        <v/>
      </c>
      <c r="CE86" t="str">
        <f>IF(ISERROR(MATCH(CE$1,'CSC Mitre'!CG$1:CG$220,0)),"",VLOOKUP(CE$1,'Tactic Recode'!$A$1:$B$547,2,FALSE))</f>
        <v/>
      </c>
      <c r="CF86" t="str">
        <f>IF(ISERROR(MATCH(CF$1,'CSC Mitre'!CG$1:CG$220,0)),"",VLOOKUP(CF$1,'Tactic Recode'!$A$1:$B$547,2,FALSE))</f>
        <v/>
      </c>
      <c r="CG86" t="str">
        <f>IF(ISERROR(MATCH(CG$1,'CSC Mitre'!CG$1:CG$220,0)),"",VLOOKUP(CG$1,'Tactic Recode'!$A$1:$B$547,2,FALSE))</f>
        <v/>
      </c>
      <c r="CH86" t="str">
        <f>IF(ISERROR(MATCH(CH$1,'CSC Mitre'!CG$1:CG$220,0)),"",VLOOKUP(CH$1,'Tactic Recode'!$A$1:$B$547,2,FALSE))</f>
        <v/>
      </c>
      <c r="CI86" t="str">
        <f>IF(ISERROR(MATCH(CI$1,'CSC Mitre'!CG$1:CG$220,0)),"",VLOOKUP(CI$1,'Tactic Recode'!$A$1:$B$547,2,FALSE))</f>
        <v/>
      </c>
      <c r="CJ86" t="str">
        <f>IF(ISERROR(MATCH(CJ$1,'CSC Mitre'!CG$1:CG$220,0)),"",VLOOKUP(CJ$1,'Tactic Recode'!$A$1:$B$547,2,FALSE))</f>
        <v/>
      </c>
      <c r="CK86" t="str">
        <f>IF(ISERROR(MATCH(CK$1,'CSC Mitre'!CG$1:CG$220,0)),"",VLOOKUP(CK$1,'Tactic Recode'!$A$1:$B$547,2,FALSE))</f>
        <v/>
      </c>
      <c r="CL86" t="str">
        <f>IF(ISERROR(MATCH(CL$1,'CSC Mitre'!CG$1:CG$220,0)),"",VLOOKUP(CL$1,'Tactic Recode'!$A$1:$B$547,2,FALSE))</f>
        <v/>
      </c>
      <c r="CM86" t="str">
        <f>IF(ISERROR(MATCH(CM$1,'CSC Mitre'!CG$1:CG$220,0)),"",VLOOKUP(CM$1,'Tactic Recode'!$A$1:$B$547,2,FALSE))</f>
        <v/>
      </c>
      <c r="CN86" t="str">
        <f>IF(ISERROR(MATCH(CN$1,'CSC Mitre'!CG$1:CG$220,0)),"",VLOOKUP(CN$1,'Tactic Recode'!$A$1:$B$547,2,FALSE))</f>
        <v/>
      </c>
      <c r="CO86" t="str">
        <f>IF(ISERROR(MATCH(CO$1,'CSC Mitre'!CG$1:CG$220,0)),"",VLOOKUP(CO$1,'Tactic Recode'!$A$1:$B$547,2,FALSE))</f>
        <v/>
      </c>
      <c r="CP86" t="str">
        <f>IF(ISERROR(MATCH(CP$1,'CSC Mitre'!CG$1:CG$220,0)),"",VLOOKUP(CP$1,'Tactic Recode'!$A$1:$B$547,2,FALSE))</f>
        <v/>
      </c>
      <c r="CQ86" t="str">
        <f>IF(ISERROR(MATCH(CQ$1,'CSC Mitre'!CG$1:CG$220,0)),"",VLOOKUP(CQ$1,'Tactic Recode'!$A$1:$B$547,2,FALSE))</f>
        <v/>
      </c>
      <c r="CR86" t="str">
        <f>IF(ISERROR(MATCH(CR$1,'CSC Mitre'!CG$1:CG$220,0)),"",VLOOKUP(CR$1,'Tactic Recode'!$A$1:$B$547,2,FALSE))</f>
        <v/>
      </c>
      <c r="CS86" t="str">
        <f>IF(ISERROR(MATCH(CS$1,'CSC Mitre'!CG$1:CG$220,0)),"",VLOOKUP(CS$1,'Tactic Recode'!$A$1:$B$547,2,FALSE))</f>
        <v>Execution</v>
      </c>
      <c r="CT86" t="str">
        <f>IF(ISERROR(MATCH(CT$1,'CSC Mitre'!CG$1:CG$220,0)),"",VLOOKUP(CT$1,'Tactic Recode'!$A$1:$B$547,2,FALSE))</f>
        <v>Execution</v>
      </c>
      <c r="CU86" t="str">
        <f>IF(ISERROR(MATCH(CU$1,'CSC Mitre'!CG$1:CG$220,0)),"",VLOOKUP(CU$1,'Tactic Recode'!$A$1:$B$547,2,FALSE))</f>
        <v/>
      </c>
      <c r="CV86" t="str">
        <f>IF(ISERROR(MATCH(CV$1,'CSC Mitre'!CG$1:CG$220,0)),"",VLOOKUP(CV$1,'Tactic Recode'!$A$1:$B$547,2,FALSE))</f>
        <v/>
      </c>
      <c r="CW86" t="str">
        <f>IF(ISERROR(MATCH(CW$1,'CSC Mitre'!CG$1:CG$220,0)),"",VLOOKUP(CW$1,'Tactic Recode'!$A$1:$B$547,2,FALSE))</f>
        <v/>
      </c>
      <c r="CX86" t="str">
        <f>IF(ISERROR(MATCH(CX$1,'CSC Mitre'!CG$1:CG$220,0)),"",VLOOKUP(CX$1,'Tactic Recode'!$A$1:$B$547,2,FALSE))</f>
        <v>Execution</v>
      </c>
      <c r="CY86" t="str">
        <f>IF(ISERROR(MATCH(CY$1,'CSC Mitre'!CG$1:CG$220,0)),"",VLOOKUP(CY$1,'Tactic Recode'!$A$1:$B$547,2,FALSE))</f>
        <v>Execution</v>
      </c>
      <c r="CZ86" t="str">
        <f>IF(ISERROR(MATCH(CZ$1,'CSC Mitre'!CG$1:CG$220,0)),"",VLOOKUP(CZ$1,'Tactic Recode'!$A$1:$B$547,2,FALSE))</f>
        <v/>
      </c>
      <c r="DA86" t="str">
        <f>IF(ISERROR(MATCH(DA$1,'CSC Mitre'!CG$1:CG$220,0)),"",VLOOKUP(DA$1,'Tactic Recode'!$A$1:$B$547,2,FALSE))</f>
        <v/>
      </c>
      <c r="DB86" t="str">
        <f>IF(ISERROR(MATCH(DB$1,'CSC Mitre'!CG$1:CG$220,0)),"",VLOOKUP(DB$1,'Tactic Recode'!$A$1:$B$547,2,FALSE))</f>
        <v/>
      </c>
      <c r="DC86" t="str">
        <f>IF(ISERROR(MATCH(DC$1,'CSC Mitre'!CG$1:CG$220,0)),"",VLOOKUP(DC$1,'Tactic Recode'!$A$1:$B$547,2,FALSE))</f>
        <v/>
      </c>
      <c r="DD86" t="str">
        <f>IF(ISERROR(MATCH(DD$1,'CSC Mitre'!CG$1:CG$220,0)),"",VLOOKUP(DD$1,'Tactic Recode'!$A$1:$B$547,2,FALSE))</f>
        <v/>
      </c>
      <c r="DE86" t="str">
        <f>IF(ISERROR(MATCH(DE$1,'CSC Mitre'!CG$1:CG$220,0)),"",VLOOKUP(DE$1,'Tactic Recode'!$A$1:$B$547,2,FALSE))</f>
        <v/>
      </c>
      <c r="DF86" t="str">
        <f>IF(ISERROR(MATCH(DF$1,'CSC Mitre'!CG$1:CG$220,0)),"",VLOOKUP(DF$1,'Tactic Recode'!$A$1:$B$547,2,FALSE))</f>
        <v/>
      </c>
      <c r="DG86" t="str">
        <f>IF(ISERROR(MATCH(DG$1,'CSC Mitre'!CG$1:CG$220,0)),"",VLOOKUP(DG$1,'Tactic Recode'!$A$1:$B$547,2,FALSE))</f>
        <v/>
      </c>
      <c r="DH86" t="str">
        <f>IF(ISERROR(MATCH(DH$1,'CSC Mitre'!CG$1:CG$220,0)),"",VLOOKUP(DH$1,'Tactic Recode'!$A$1:$B$547,2,FALSE))</f>
        <v/>
      </c>
      <c r="DI86" t="str">
        <f>IF(ISERROR(MATCH(DI$1,'CSC Mitre'!CG$1:CG$220,0)),"",VLOOKUP(DI$1,'Tactic Recode'!$A$1:$B$547,2,FALSE))</f>
        <v/>
      </c>
      <c r="DJ86" t="str">
        <f>IF(ISERROR(MATCH(DJ$1,'CSC Mitre'!CG$1:CG$220,0)),"",VLOOKUP(DJ$1,'Tactic Recode'!$A$1:$B$547,2,FALSE))</f>
        <v/>
      </c>
      <c r="DK86" t="str">
        <f>IF(ISERROR(MATCH(DK$1,'CSC Mitre'!CG$1:CG$220,0)),"",VLOOKUP(DK$1,'Tactic Recode'!$A$1:$B$547,2,FALSE))</f>
        <v/>
      </c>
      <c r="DL86" t="str">
        <f>IF(ISERROR(MATCH(DL$1,'CSC Mitre'!CG$1:CG$220,0)),"",VLOOKUP(DL$1,'Tactic Recode'!$A$1:$B$547,2,FALSE))</f>
        <v/>
      </c>
      <c r="DM86" t="str">
        <f>IF(ISERROR(MATCH(DM$1,'CSC Mitre'!CG$1:CG$220,0)),"",VLOOKUP(DM$1,'Tactic Recode'!$A$1:$B$547,2,FALSE))</f>
        <v/>
      </c>
      <c r="DN86" t="str">
        <f>IF(ISERROR(MATCH(DN$1,'CSC Mitre'!CG$1:CG$220,0)),"",VLOOKUP(DN$1,'Tactic Recode'!$A$1:$B$547,2,FALSE))</f>
        <v/>
      </c>
      <c r="DO86" t="str">
        <f>IF(ISERROR(MATCH(DO$1,'CSC Mitre'!CG$1:CG$220,0)),"",VLOOKUP(DO$1,'Tactic Recode'!$A$1:$B$547,2,FALSE))</f>
        <v/>
      </c>
      <c r="DP86" t="str">
        <f>IF(ISERROR(MATCH(DP$1,'CSC Mitre'!CG$1:CG$220,0)),"",VLOOKUP(DP$1,'Tactic Recode'!$A$1:$B$547,2,FALSE))</f>
        <v/>
      </c>
      <c r="DQ86" t="str">
        <f>IF(ISERROR(MATCH(DQ$1,'CSC Mitre'!CG$1:CG$220,0)),"",VLOOKUP(DQ$1,'Tactic Recode'!$A$1:$B$547,2,FALSE))</f>
        <v/>
      </c>
      <c r="DR86" t="str">
        <f>IF(ISERROR(MATCH(DR$1,'CSC Mitre'!CG$1:CG$220,0)),"",VLOOKUP(DR$1,'Tactic Recode'!$A$1:$B$547,2,FALSE))</f>
        <v/>
      </c>
      <c r="DS86" t="str">
        <f>IF(ISERROR(MATCH(DS$1,'CSC Mitre'!CG$1:CG$220,0)),"",VLOOKUP(DS$1,'Tactic Recode'!$A$1:$B$547,2,FALSE))</f>
        <v/>
      </c>
      <c r="DT86" t="str">
        <f>IF(ISERROR(MATCH(DT$1,'CSC Mitre'!CG$1:CG$220,0)),"",VLOOKUP(DT$1,'Tactic Recode'!$A$1:$B$547,2,FALSE))</f>
        <v/>
      </c>
      <c r="DU86" t="str">
        <f>IF(ISERROR(MATCH(DU$1,'CSC Mitre'!CG$1:CG$220,0)),"",VLOOKUP(DU$1,'Tactic Recode'!$A$1:$B$547,2,FALSE))</f>
        <v/>
      </c>
      <c r="DV86" t="str">
        <f>IF(ISERROR(MATCH(DV$1,'CSC Mitre'!CG$1:CG$220,0)),"",VLOOKUP(DV$1,'Tactic Recode'!$A$1:$B$547,2,FALSE))</f>
        <v/>
      </c>
      <c r="DW86" t="str">
        <f>IF(ISERROR(MATCH(DW$1,'CSC Mitre'!CG$1:CG$220,0)),"",VLOOKUP(DW$1,'Tactic Recode'!$A$1:$B$547,2,FALSE))</f>
        <v/>
      </c>
      <c r="DX86" t="str">
        <f>IF(ISERROR(MATCH(DX$1,'CSC Mitre'!CG$1:CG$220,0)),"",VLOOKUP(DX$1,'Tactic Recode'!$A$1:$B$547,2,FALSE))</f>
        <v/>
      </c>
      <c r="DY86" t="str">
        <f>IF(ISERROR(MATCH(DY$1,'CSC Mitre'!CG$1:CG$220,0)),"",VLOOKUP(DY$1,'Tactic Recode'!$A$1:$B$547,2,FALSE))</f>
        <v/>
      </c>
      <c r="DZ86" t="str">
        <f>IF(ISERROR(MATCH(DZ$1,'CSC Mitre'!CG$1:CG$220,0)),"",VLOOKUP(DZ$1,'Tactic Recode'!$A$1:$B$547,2,FALSE))</f>
        <v/>
      </c>
      <c r="EA86" t="str">
        <f>IF(ISERROR(MATCH(EA$1,'CSC Mitre'!CG$1:CG$220,0)),"",VLOOKUP(EA$1,'Tactic Recode'!$A$1:$B$547,2,FALSE))</f>
        <v/>
      </c>
      <c r="EB86" t="str">
        <f>IF(ISERROR(MATCH(EB$1,'CSC Mitre'!CG$1:CG$220,0)),"",VLOOKUP(EB$1,'Tactic Recode'!$A$1:$B$547,2,FALSE))</f>
        <v/>
      </c>
      <c r="EC86" t="str">
        <f>IF(ISERROR(MATCH(EC$1,'CSC Mitre'!CG$1:CG$220,0)),"",VLOOKUP(EC$1,'Tactic Recode'!$A$1:$B$547,2,FALSE))</f>
        <v/>
      </c>
      <c r="ED86" t="str">
        <f>IF(ISERROR(MATCH(ED$1,'CSC Mitre'!CG$1:CG$220,0)),"",VLOOKUP(ED$1,'Tactic Recode'!$A$1:$B$547,2,FALSE))</f>
        <v/>
      </c>
      <c r="EE86" t="str">
        <f>IF(ISERROR(MATCH(EE$1,'CSC Mitre'!CG$1:CG$220,0)),"",VLOOKUP(EE$1,'Tactic Recode'!$A$1:$B$547,2,FALSE))</f>
        <v/>
      </c>
      <c r="EF86" t="str">
        <f>IF(ISERROR(MATCH(EF$1,'CSC Mitre'!CG$1:CG$220,0)),"",VLOOKUP(EF$1,'Tactic Recode'!$A$1:$B$547,2,FALSE))</f>
        <v/>
      </c>
      <c r="EG86" t="str">
        <f>IF(ISERROR(MATCH(EG$1,'CSC Mitre'!CG$1:CG$220,0)),"",VLOOKUP(EG$1,'Tactic Recode'!$A$1:$B$547,2,FALSE))</f>
        <v/>
      </c>
      <c r="EH86" t="str">
        <f>IF(ISERROR(MATCH(EH$1,'CSC Mitre'!CG$1:CG$220,0)),"",VLOOKUP(EH$1,'Tactic Recode'!$A$1:$B$547,2,FALSE))</f>
        <v/>
      </c>
      <c r="EI86" t="str">
        <f>IF(ISERROR(MATCH(EI$1,'CSC Mitre'!CG$1:CG$220,0)),"",VLOOKUP(EI$1,'Tactic Recode'!$A$1:$B$547,2,FALSE))</f>
        <v/>
      </c>
      <c r="EJ86" t="str">
        <f>IF(ISERROR(MATCH(EJ$1,'CSC Mitre'!CG$1:CG$220,0)),"",VLOOKUP(EJ$1,'Tactic Recode'!$A$1:$B$547,2,FALSE))</f>
        <v/>
      </c>
      <c r="EK86" t="str">
        <f>IF(ISERROR(MATCH(EK$1,'CSC Mitre'!CG$1:CG$220,0)),"",VLOOKUP(EK$1,'Tactic Recode'!$A$1:$B$547,2,FALSE))</f>
        <v/>
      </c>
      <c r="EL86" t="str">
        <f>IF(ISERROR(MATCH(EL$1,'CSC Mitre'!CG$1:CG$220,0)),"",VLOOKUP(EL$1,'Tactic Recode'!$A$1:$B$547,2,FALSE))</f>
        <v/>
      </c>
      <c r="EM86" t="str">
        <f>IF(ISERROR(MATCH(EM$1,'CSC Mitre'!CG$1:CG$220,0)),"",VLOOKUP(EM$1,'Tactic Recode'!$A$1:$B$547,2,FALSE))</f>
        <v/>
      </c>
      <c r="EN86" t="str">
        <f>IF(ISERROR(MATCH(EN$1,'CSC Mitre'!CG$1:CG$220,0)),"",VLOOKUP(EN$1,'Tactic Recode'!$A$1:$B$547,2,FALSE))</f>
        <v/>
      </c>
      <c r="EO86" t="str">
        <f>IF(ISERROR(MATCH(EO$1,'CSC Mitre'!CG$1:CG$220,0)),"",VLOOKUP(EO$1,'Tactic Recode'!$A$1:$B$547,2,FALSE))</f>
        <v/>
      </c>
      <c r="EP86" t="str">
        <f>IF(ISERROR(MATCH(EP$1,'CSC Mitre'!CG$1:CG$220,0)),"",VLOOKUP(EP$1,'Tactic Recode'!$A$1:$B$547,2,FALSE))</f>
        <v/>
      </c>
      <c r="EQ86" t="str">
        <f>IF(ISERROR(MATCH(EQ$1,'CSC Mitre'!CG$1:CG$220,0)),"",VLOOKUP(EQ$1,'Tactic Recode'!$A$1:$B$547,2,FALSE))</f>
        <v/>
      </c>
      <c r="ER86" t="str">
        <f>IF(ISERROR(MATCH(ER$1,'CSC Mitre'!CG$1:CG$220,0)),"",VLOOKUP(ER$1,'Tactic Recode'!$A$1:$B$547,2,FALSE))</f>
        <v/>
      </c>
      <c r="ES86" t="str">
        <f>IF(ISERROR(MATCH(ES$1,'CSC Mitre'!CG$1:CG$220,0)),"",VLOOKUP(ES$1,'Tactic Recode'!$A$1:$B$547,2,FALSE))</f>
        <v/>
      </c>
      <c r="ET86" t="str">
        <f>IF(ISERROR(MATCH(ET$1,'CSC Mitre'!CG$1:CG$220,0)),"",VLOOKUP(ET$1,'Tactic Recode'!$A$1:$B$547,2,FALSE))</f>
        <v/>
      </c>
      <c r="EU86" t="str">
        <f>IF(ISERROR(MATCH(EU$1,'CSC Mitre'!CG$1:CG$220,0)),"",VLOOKUP(EU$1,'Tactic Recode'!$A$1:$B$547,2,FALSE))</f>
        <v/>
      </c>
      <c r="EV86" t="str">
        <f>IF(ISERROR(MATCH(EV$1,'CSC Mitre'!CG$1:CG$220,0)),"",VLOOKUP(EV$1,'Tactic Recode'!$A$1:$B$547,2,FALSE))</f>
        <v/>
      </c>
      <c r="EW86" t="str">
        <f>IF(ISERROR(MATCH(EW$1,'CSC Mitre'!CG$1:CG$220,0)),"",VLOOKUP(EW$1,'Tactic Recode'!$A$1:$B$547,2,FALSE))</f>
        <v/>
      </c>
      <c r="EX86" t="str">
        <f>IF(ISERROR(MATCH(EX$1,'CSC Mitre'!CG$1:CG$220,0)),"",VLOOKUP(EX$1,'Tactic Recode'!$A$1:$B$547,2,FALSE))</f>
        <v/>
      </c>
      <c r="EY86" t="str">
        <f>IF(ISERROR(MATCH(EY$1,'CSC Mitre'!CG$1:CG$220,0)),"",VLOOKUP(EY$1,'Tactic Recode'!$A$1:$B$547,2,FALSE))</f>
        <v/>
      </c>
      <c r="EZ86" t="str">
        <f>IF(ISERROR(MATCH(EZ$1,'CSC Mitre'!CG$1:CG$220,0)),"",VLOOKUP(EZ$1,'Tactic Recode'!$A$1:$B$547,2,FALSE))</f>
        <v/>
      </c>
      <c r="FA86" t="str">
        <f>IF(ISERROR(MATCH(FA$1,'CSC Mitre'!CG$1:CG$220,0)),"",VLOOKUP(FA$1,'Tactic Recode'!$A$1:$B$547,2,FALSE))</f>
        <v/>
      </c>
      <c r="FB86" t="str">
        <f>IF(ISERROR(MATCH(FB$1,'CSC Mitre'!CG$1:CG$220,0)),"",VLOOKUP(FB$1,'Tactic Recode'!$A$1:$B$547,2,FALSE))</f>
        <v/>
      </c>
      <c r="FC86" t="str">
        <f>IF(ISERROR(MATCH(FC$1,'CSC Mitre'!CG$1:CG$220,0)),"",VLOOKUP(FC$1,'Tactic Recode'!$A$1:$B$547,2,FALSE))</f>
        <v/>
      </c>
      <c r="FD86" t="str">
        <f>IF(ISERROR(MATCH(FD$1,'CSC Mitre'!CG$1:CG$220,0)),"",VLOOKUP(FD$1,'Tactic Recode'!$A$1:$B$547,2,FALSE))</f>
        <v/>
      </c>
      <c r="FE86" t="str">
        <f>IF(ISERROR(MATCH(FE$1,'CSC Mitre'!CG$1:CG$220,0)),"",VLOOKUP(FE$1,'Tactic Recode'!$A$1:$B$547,2,FALSE))</f>
        <v/>
      </c>
      <c r="FF86" t="str">
        <f>IF(ISERROR(MATCH(FF$1,'CSC Mitre'!CG$1:CG$220,0)),"",VLOOKUP(FF$1,'Tactic Recode'!$A$1:$B$547,2,FALSE))</f>
        <v/>
      </c>
      <c r="FG86" t="str">
        <f>IF(ISERROR(MATCH(FG$1,'CSC Mitre'!CG$1:CG$220,0)),"",VLOOKUP(FG$1,'Tactic Recode'!$A$1:$B$547,2,FALSE))</f>
        <v/>
      </c>
      <c r="FH86" t="str">
        <f>IF(ISERROR(MATCH(FH$1,'CSC Mitre'!CG$1:CG$220,0)),"",VLOOKUP(FH$1,'Tactic Recode'!$A$1:$B$547,2,FALSE))</f>
        <v/>
      </c>
      <c r="FI86" t="str">
        <f>IF(ISERROR(MATCH(FI$1,'CSC Mitre'!CG$1:CG$220,0)),"",VLOOKUP(FI$1,'Tactic Recode'!$A$1:$B$547,2,FALSE))</f>
        <v/>
      </c>
      <c r="FJ86" t="str">
        <f>IF(ISERROR(MATCH(FJ$1,'CSC Mitre'!CG$1:CG$220,0)),"",VLOOKUP(FJ$1,'Tactic Recode'!$A$1:$B$547,2,FALSE))</f>
        <v/>
      </c>
      <c r="FK86" t="str">
        <f>IF(ISERROR(MATCH(FK$1,'CSC Mitre'!CG$1:CG$220,0)),"",VLOOKUP(FK$1,'Tactic Recode'!$A$1:$B$547,2,FALSE))</f>
        <v/>
      </c>
      <c r="FL86" t="str">
        <f>IF(ISERROR(MATCH(FL$1,'CSC Mitre'!CG$1:CG$220,0)),"",VLOOKUP(FL$1,'Tactic Recode'!$A$1:$B$547,2,FALSE))</f>
        <v/>
      </c>
      <c r="FM86" t="str">
        <f>IF(ISERROR(MATCH(FM$1,'CSC Mitre'!CG$1:CG$220,0)),"",VLOOKUP(FM$1,'Tactic Recode'!$A$1:$B$547,2,FALSE))</f>
        <v/>
      </c>
      <c r="FN86" t="str">
        <f>IF(ISERROR(MATCH(FN$1,'CSC Mitre'!CG$1:CG$220,0)),"",VLOOKUP(FN$1,'Tactic Recode'!$A$1:$B$547,2,FALSE))</f>
        <v/>
      </c>
      <c r="FO86" t="str">
        <f>IF(ISERROR(MATCH(FO$1,'CSC Mitre'!CG$1:CG$220,0)),"",VLOOKUP(FO$1,'Tactic Recode'!$A$1:$B$547,2,FALSE))</f>
        <v/>
      </c>
      <c r="FP86" t="str">
        <f>IF(ISERROR(MATCH(FP$1,'CSC Mitre'!CG$1:CG$220,0)),"",VLOOKUP(FP$1,'Tactic Recode'!$A$1:$B$547,2,FALSE))</f>
        <v/>
      </c>
      <c r="FQ86" t="str">
        <f>IF(ISERROR(MATCH(FQ$1,'CSC Mitre'!CG$1:CG$220,0)),"",VLOOKUP(FQ$1,'Tactic Recode'!$A$1:$B$547,2,FALSE))</f>
        <v/>
      </c>
      <c r="FR86" t="str">
        <f>IF(ISERROR(MATCH(FR$1,'CSC Mitre'!CG$1:CG$220,0)),"",VLOOKUP(FR$1,'Tactic Recode'!$A$1:$B$547,2,FALSE))</f>
        <v/>
      </c>
      <c r="FS86" t="str">
        <f>IF(ISERROR(MATCH(FS$1,'CSC Mitre'!CG$1:CG$220,0)),"",VLOOKUP(FS$1,'Tactic Recode'!$A$1:$B$547,2,FALSE))</f>
        <v/>
      </c>
      <c r="FT86" t="str">
        <f>IF(ISERROR(MATCH(FT$1,'CSC Mitre'!CG$1:CG$220,0)),"",VLOOKUP(FT$1,'Tactic Recode'!$A$1:$B$547,2,FALSE))</f>
        <v/>
      </c>
      <c r="FU86" t="str">
        <f>IF(ISERROR(MATCH(FU$1,'CSC Mitre'!CG$1:CG$220,0)),"",VLOOKUP(FU$1,'Tactic Recode'!$A$1:$B$547,2,FALSE))</f>
        <v/>
      </c>
      <c r="FV86" t="str">
        <f>IF(ISERROR(MATCH(FV$1,'CSC Mitre'!CG$1:CG$220,0)),"",VLOOKUP(FV$1,'Tactic Recode'!$A$1:$B$547,2,FALSE))</f>
        <v/>
      </c>
      <c r="FW86" t="str">
        <f>IF(ISERROR(MATCH(FW$1,'CSC Mitre'!CG$1:CG$220,0)),"",VLOOKUP(FW$1,'Tactic Recode'!$A$1:$B$547,2,FALSE))</f>
        <v/>
      </c>
      <c r="FX86" t="str">
        <f>IF(ISERROR(MATCH(FX$1,'CSC Mitre'!CG$1:CG$220,0)),"",VLOOKUP(FX$1,'Tactic Recode'!$A$1:$B$547,2,FALSE))</f>
        <v/>
      </c>
      <c r="FY86" t="str">
        <f>IF(ISERROR(MATCH(FY$1,'CSC Mitre'!CG$1:CG$220,0)),"",VLOOKUP(FY$1,'Tactic Recode'!$A$1:$B$547,2,FALSE))</f>
        <v/>
      </c>
      <c r="FZ86" t="str">
        <f>IF(ISERROR(MATCH(FZ$1,'CSC Mitre'!CG$1:CG$220,0)),"",VLOOKUP(FZ$1,'Tactic Recode'!$A$1:$B$547,2,FALSE))</f>
        <v/>
      </c>
      <c r="GA86" t="str">
        <f>IF(ISERROR(MATCH(GA$1,'CSC Mitre'!CG$1:CG$220,0)),"",VLOOKUP(GA$1,'Tactic Recode'!$A$1:$B$547,2,FALSE))</f>
        <v/>
      </c>
      <c r="GB86" t="str">
        <f>IF(ISERROR(MATCH(GB$1,'CSC Mitre'!CG$1:CG$220,0)),"",VLOOKUP(GB$1,'Tactic Recode'!$A$1:$B$547,2,FALSE))</f>
        <v/>
      </c>
      <c r="GC86" t="str">
        <f>IF(ISERROR(MATCH(GC$1,'CSC Mitre'!CG$1:CG$220,0)),"",VLOOKUP(GC$1,'Tactic Recode'!$A$1:$B$547,2,FALSE))</f>
        <v/>
      </c>
      <c r="GD86" t="str">
        <f>IF(ISERROR(MATCH(GD$1,'CSC Mitre'!CG$1:CG$220,0)),"",VLOOKUP(GD$1,'Tactic Recode'!$A$1:$B$547,2,FALSE))</f>
        <v/>
      </c>
      <c r="GE86" t="str">
        <f>IF(ISERROR(MATCH(GE$1,'CSC Mitre'!CG$1:CG$220,0)),"",VLOOKUP(GE$1,'Tactic Recode'!$A$1:$B$547,2,FALSE))</f>
        <v/>
      </c>
      <c r="GF86" t="str">
        <f>IF(ISERROR(MATCH(GF$1,'CSC Mitre'!CG$1:CG$220,0)),"",VLOOKUP(GF$1,'Tactic Recode'!$A$1:$B$547,2,FALSE))</f>
        <v/>
      </c>
      <c r="GG86" t="str">
        <f>IF(ISERROR(MATCH(GG$1,'CSC Mitre'!CG$1:CG$220,0)),"",VLOOKUP(GG$1,'Tactic Recode'!$A$1:$B$547,2,FALSE))</f>
        <v/>
      </c>
      <c r="GH86" t="str">
        <f>IF(ISERROR(MATCH(GH$1,'CSC Mitre'!CG$1:CG$220,0)),"",VLOOKUP(GH$1,'Tactic Recode'!$A$1:$B$547,2,FALSE))</f>
        <v/>
      </c>
      <c r="GI86" t="str">
        <f>IF(ISERROR(MATCH(GI$1,'CSC Mitre'!CG$1:CG$220,0)),"",VLOOKUP(GI$1,'Tactic Recode'!$A$1:$B$547,2,FALSE))</f>
        <v/>
      </c>
      <c r="GJ86" t="str">
        <f>IF(ISERROR(MATCH(GJ$1,'CSC Mitre'!CG$1:CG$220,0)),"",VLOOKUP(GJ$1,'Tactic Recode'!$A$1:$B$547,2,FALSE))</f>
        <v/>
      </c>
      <c r="GK86" t="str">
        <f>IF(ISERROR(MATCH(GK$1,'CSC Mitre'!CG$1:CG$220,0)),"",VLOOKUP(GK$1,'Tactic Recode'!$A$1:$B$547,2,FALSE))</f>
        <v/>
      </c>
      <c r="GL86" t="str">
        <f>IF(ISERROR(MATCH(GL$1,'CSC Mitre'!CG$1:CG$220,0)),"",VLOOKUP(GL$1,'Tactic Recode'!$A$1:$B$547,2,FALSE))</f>
        <v/>
      </c>
      <c r="GM86" t="str">
        <f>IF(ISERROR(MATCH(GM$1,'CSC Mitre'!CG$1:CG$220,0)),"",VLOOKUP(GM$1,'Tactic Recode'!$A$1:$B$547,2,FALSE))</f>
        <v/>
      </c>
      <c r="GN86" t="str">
        <f>IF(ISERROR(MATCH(GN$1,'CSC Mitre'!CG$1:CG$220,0)),"",VLOOKUP(GN$1,'Tactic Recode'!$A$1:$B$547,2,FALSE))</f>
        <v/>
      </c>
      <c r="GO86" t="str">
        <f>IF(ISERROR(MATCH(GO$1,'CSC Mitre'!CG$1:CG$220,0)),"",VLOOKUP(GO$1,'Tactic Recode'!$A$1:$B$547,2,FALSE))</f>
        <v/>
      </c>
      <c r="GP86" t="str">
        <f>IF(ISERROR(MATCH(GP$1,'CSC Mitre'!CG$1:CG$220,0)),"",VLOOKUP(GP$1,'Tactic Recode'!$A$1:$B$547,2,FALSE))</f>
        <v/>
      </c>
      <c r="GQ86" t="str">
        <f>IF(ISERROR(MATCH(GQ$1,'CSC Mitre'!CG$1:CG$220,0)),"",VLOOKUP(GQ$1,'Tactic Recode'!$A$1:$B$547,2,FALSE))</f>
        <v/>
      </c>
      <c r="GR86" t="str">
        <f>IF(ISERROR(MATCH(GR$1,'CSC Mitre'!CG$1:CG$220,0)),"",VLOOKUP(GR$1,'Tactic Recode'!$A$1:$B$547,2,FALSE))</f>
        <v/>
      </c>
      <c r="GS86" t="str">
        <f>IF(ISERROR(MATCH(GS$1,'CSC Mitre'!CG$1:CG$220,0)),"",VLOOKUP(GS$1,'Tactic Recode'!$A$1:$B$547,2,FALSE))</f>
        <v/>
      </c>
      <c r="GT86" t="str">
        <f>IF(ISERROR(MATCH(GT$1,'CSC Mitre'!CG$1:CG$220,0)),"",VLOOKUP(GT$1,'Tactic Recode'!$A$1:$B$547,2,FALSE))</f>
        <v/>
      </c>
      <c r="GU86" t="str">
        <f>IF(ISERROR(MATCH(GU$1,'CSC Mitre'!CG$1:CG$220,0)),"",VLOOKUP(GU$1,'Tactic Recode'!$A$1:$B$547,2,FALSE))</f>
        <v/>
      </c>
      <c r="GV86" t="str">
        <f>IF(ISERROR(MATCH(GV$1,'CSC Mitre'!CG$1:CG$220,0)),"",VLOOKUP(GV$1,'Tactic Recode'!$A$1:$B$547,2,FALSE))</f>
        <v/>
      </c>
      <c r="GW86" t="str">
        <f>IF(ISERROR(MATCH(GW$1,'CSC Mitre'!CG$1:CG$220,0)),"",VLOOKUP(GW$1,'Tactic Recode'!$A$1:$B$547,2,FALSE))</f>
        <v/>
      </c>
      <c r="GX86" t="str">
        <f>IF(ISERROR(MATCH(GX$1,'CSC Mitre'!CG$1:CG$220,0)),"",VLOOKUP(GX$1,'Tactic Recode'!$A$1:$B$547,2,FALSE))</f>
        <v/>
      </c>
      <c r="GY86" t="str">
        <f>IF(ISERROR(MATCH(GY$1,'CSC Mitre'!CG$1:CG$220,0)),"",VLOOKUP(GY$1,'Tactic Recode'!$A$1:$B$547,2,FALSE))</f>
        <v/>
      </c>
      <c r="GZ86" t="str">
        <f>IF(ISERROR(MATCH(GZ$1,'CSC Mitre'!CG$1:CG$220,0)),"",VLOOKUP(GZ$1,'Tactic Recode'!$A$1:$B$547,2,FALSE))</f>
        <v/>
      </c>
      <c r="HA86" t="str">
        <f>IF(ISERROR(MATCH(HA$1,'CSC Mitre'!CG$1:CG$220,0)),"",VLOOKUP(HA$1,'Tactic Recode'!$A$1:$B$547,2,FALSE))</f>
        <v/>
      </c>
      <c r="HB86" t="str">
        <f>IF(ISERROR(MATCH(HB$1,'CSC Mitre'!CG$1:CG$220,0)),"",VLOOKUP(HB$1,'Tactic Recode'!$A$1:$B$547,2,FALSE))</f>
        <v/>
      </c>
      <c r="HC86" t="str">
        <f>IF(ISERROR(MATCH(HC$1,'CSC Mitre'!CG$1:CG$220,0)),"",VLOOKUP(HC$1,'Tactic Recode'!$A$1:$B$547,2,FALSE))</f>
        <v/>
      </c>
      <c r="HD86" t="str">
        <f>IF(ISERROR(MATCH(HD$1,'CSC Mitre'!CG$1:CG$220,0)),"",VLOOKUP(HD$1,'Tactic Recode'!$A$1:$B$547,2,FALSE))</f>
        <v/>
      </c>
      <c r="HE86" t="str">
        <f>IF(ISERROR(MATCH(HE$1,'CSC Mitre'!CG$1:CG$220,0)),"",VLOOKUP(HE$1,'Tactic Recode'!$A$1:$B$547,2,FALSE))</f>
        <v/>
      </c>
      <c r="HF86" t="str">
        <f>IF(ISERROR(MATCH(HF$1,'CSC Mitre'!CG$1:CG$220,0)),"",VLOOKUP(HF$1,'Tactic Recode'!$A$1:$B$547,2,FALSE))</f>
        <v/>
      </c>
      <c r="HG86" t="str">
        <f>IF(ISERROR(MATCH(HG$1,'CSC Mitre'!CG$1:CG$220,0)),"",VLOOKUP(HG$1,'Tactic Recode'!$A$1:$B$547,2,FALSE))</f>
        <v/>
      </c>
      <c r="HH86" t="str">
        <f>IF(ISERROR(MATCH(HH$1,'CSC Mitre'!CG$1:CG$220,0)),"",VLOOKUP(HH$1,'Tactic Recode'!$A$1:$B$547,2,FALSE))</f>
        <v/>
      </c>
      <c r="HI86" t="str">
        <f>IF(ISERROR(MATCH(HI$1,'CSC Mitre'!CG$1:CG$220,0)),"",VLOOKUP(HI$1,'Tactic Recode'!$A$1:$B$547,2,FALSE))</f>
        <v/>
      </c>
      <c r="HJ86" t="str">
        <f>IF(ISERROR(MATCH(HJ$1,'CSC Mitre'!CG$1:CG$220,0)),"",VLOOKUP(HJ$1,'Tactic Recode'!$A$1:$B$547,2,FALSE))</f>
        <v/>
      </c>
      <c r="HK86" t="str">
        <f>IF(ISERROR(MATCH(HK$1,'CSC Mitre'!CG$1:CG$220,0)),"",VLOOKUP(HK$1,'Tactic Recode'!$A$1:$B$547,2,FALSE))</f>
        <v/>
      </c>
      <c r="HL86" t="str">
        <f>IF(ISERROR(MATCH(HL$1,'CSC Mitre'!CG$1:CG$220,0)),"",VLOOKUP(HL$1,'Tactic Recode'!$A$1:$B$547,2,FALSE))</f>
        <v/>
      </c>
      <c r="HM86" t="str">
        <f>IF(ISERROR(MATCH(HM$1,'CSC Mitre'!CG$1:CG$220,0)),"",VLOOKUP(HM$1,'Tactic Recode'!$A$1:$B$547,2,FALSE))</f>
        <v/>
      </c>
      <c r="HN86" t="str">
        <f>IF(ISERROR(MATCH(HN$1,'CSC Mitre'!CG$1:CG$220,0)),"",VLOOKUP(HN$1,'Tactic Recode'!$A$1:$B$547,2,FALSE))</f>
        <v/>
      </c>
      <c r="HO86" t="str">
        <f>IF(ISERROR(MATCH(HO$1,'CSC Mitre'!CG$1:CG$220,0)),"",VLOOKUP(HO$1,'Tactic Recode'!$A$1:$B$547,2,FALSE))</f>
        <v/>
      </c>
      <c r="HP86" t="str">
        <f>IF(ISERROR(MATCH(HP$1,'CSC Mitre'!CG$1:CG$220,0)),"",VLOOKUP(HP$1,'Tactic Recode'!$A$1:$B$547,2,FALSE))</f>
        <v/>
      </c>
      <c r="HQ86" t="str">
        <f>IF(ISERROR(MATCH(HQ$1,'CSC Mitre'!CG$1:CG$220,0)),"",VLOOKUP(HQ$1,'Tactic Recode'!$A$1:$B$547,2,FALSE))</f>
        <v/>
      </c>
      <c r="HR86" t="str">
        <f>IF(ISERROR(MATCH(HR$1,'CSC Mitre'!CG$1:CG$220,0)),"",VLOOKUP(HR$1,'Tactic Recode'!$A$1:$B$547,2,FALSE))</f>
        <v/>
      </c>
      <c r="HS86" t="str">
        <f>IF(ISERROR(MATCH(HS$1,'CSC Mitre'!CG$1:CG$220,0)),"",VLOOKUP(HS$1,'Tactic Recode'!$A$1:$B$547,2,FALSE))</f>
        <v/>
      </c>
      <c r="HT86" t="str">
        <f>IF(ISERROR(MATCH(HT$1,'CSC Mitre'!CG$1:CG$220,0)),"",VLOOKUP(HT$1,'Tactic Recode'!$A$1:$B$547,2,FALSE))</f>
        <v/>
      </c>
      <c r="HU86" t="str">
        <f>IF(ISERROR(MATCH(HU$1,'CSC Mitre'!CG$1:CG$220,0)),"",VLOOKUP(HU$1,'Tactic Recode'!$A$1:$B$547,2,FALSE))</f>
        <v/>
      </c>
      <c r="HV86" t="str">
        <f>IF(ISERROR(MATCH(HV$1,'CSC Mitre'!CG$1:CG$220,0)),"",VLOOKUP(HV$1,'Tactic Recode'!$A$1:$B$547,2,FALSE))</f>
        <v/>
      </c>
      <c r="HW86" t="str">
        <f>IF(ISERROR(MATCH(HW$1,'CSC Mitre'!CG$1:CG$220,0)),"",VLOOKUP(HW$1,'Tactic Recode'!$A$1:$B$547,2,FALSE))</f>
        <v/>
      </c>
      <c r="HX86" t="str">
        <f>IF(ISERROR(MATCH(HX$1,'CSC Mitre'!CG$1:CG$220,0)),"",VLOOKUP(HX$1,'Tactic Recode'!$A$1:$B$547,2,FALSE))</f>
        <v/>
      </c>
      <c r="HY86" t="str">
        <f>IF(ISERROR(MATCH(HY$1,'CSC Mitre'!CG$1:CG$220,0)),"",VLOOKUP(HY$1,'Tactic Recode'!$A$1:$B$547,2,FALSE))</f>
        <v/>
      </c>
      <c r="HZ86" t="str">
        <f>IF(ISERROR(MATCH(HZ$1,'CSC Mitre'!CG$1:CG$220,0)),"",VLOOKUP(HZ$1,'Tactic Recode'!$A$1:$B$547,2,FALSE))</f>
        <v/>
      </c>
      <c r="IA86" t="str">
        <f>IF(ISERROR(MATCH(IA$1,'CSC Mitre'!CG$1:CG$220,0)),"",VLOOKUP(IA$1,'Tactic Recode'!$A$1:$B$547,2,FALSE))</f>
        <v/>
      </c>
      <c r="IB86" t="str">
        <f>IF(ISERROR(MATCH(IB$1,'CSC Mitre'!CG$1:CG$220,0)),"",VLOOKUP(IB$1,'Tactic Recode'!$A$1:$B$547,2,FALSE))</f>
        <v/>
      </c>
      <c r="IC86" t="str">
        <f>IF(ISERROR(MATCH(IC$1,'CSC Mitre'!CG$1:CG$220,0)),"",VLOOKUP(IC$1,'Tactic Recode'!$A$1:$B$547,2,FALSE))</f>
        <v/>
      </c>
      <c r="ID86" t="str">
        <f>IF(ISERROR(MATCH(ID$1,'CSC Mitre'!CG$1:CG$220,0)),"",VLOOKUP(ID$1,'Tactic Recode'!$A$1:$B$547,2,FALSE))</f>
        <v/>
      </c>
      <c r="IE86" t="str">
        <f>IF(ISERROR(MATCH(IE$1,'CSC Mitre'!CG$1:CG$220,0)),"",VLOOKUP(IE$1,'Tactic Recode'!$A$1:$B$547,2,FALSE))</f>
        <v/>
      </c>
      <c r="IF86" t="str">
        <f>IF(ISERROR(MATCH(IF$1,'CSC Mitre'!CG$1:CG$220,0)),"",VLOOKUP(IF$1,'Tactic Recode'!$A$1:$B$547,2,FALSE))</f>
        <v/>
      </c>
      <c r="IG86" t="str">
        <f>IF(ISERROR(MATCH(IG$1,'CSC Mitre'!CG$1:CG$220,0)),"",VLOOKUP(IG$1,'Tactic Recode'!$A$1:$B$547,2,FALSE))</f>
        <v/>
      </c>
      <c r="IH86" t="str">
        <f>IF(ISERROR(MATCH(IH$1,'CSC Mitre'!CG$1:CG$220,0)),"",VLOOKUP(IH$1,'Tactic Recode'!$A$1:$B$547,2,FALSE))</f>
        <v/>
      </c>
      <c r="II86" t="str">
        <f>IF(ISERROR(MATCH(II$1,'CSC Mitre'!CG$1:CG$220,0)),"",VLOOKUP(II$1,'Tactic Recode'!$A$1:$B$547,2,FALSE))</f>
        <v/>
      </c>
      <c r="IJ86" t="str">
        <f>IF(ISERROR(MATCH(IJ$1,'CSC Mitre'!CG$1:CG$220,0)),"",VLOOKUP(IJ$1,'Tactic Recode'!$A$1:$B$547,2,FALSE))</f>
        <v/>
      </c>
      <c r="IK86" t="str">
        <f>IF(ISERROR(MATCH(IK$1,'CSC Mitre'!CG$1:CG$220,0)),"",VLOOKUP(IK$1,'Tactic Recode'!$A$1:$B$547,2,FALSE))</f>
        <v/>
      </c>
      <c r="IL86" t="str">
        <f>IF(ISERROR(MATCH(IL$1,'CSC Mitre'!CG$1:CG$220,0)),"",VLOOKUP(IL$1,'Tactic Recode'!$A$1:$B$547,2,FALSE))</f>
        <v/>
      </c>
      <c r="IM86" t="str">
        <f>IF(ISERROR(MATCH(IM$1,'CSC Mitre'!CG$1:CG$220,0)),"",VLOOKUP(IM$1,'Tactic Recode'!$A$1:$B$547,2,FALSE))</f>
        <v/>
      </c>
      <c r="IN86" t="str">
        <f>IF(ISERROR(MATCH(IN$1,'CSC Mitre'!CG$1:CG$220,0)),"",VLOOKUP(IN$1,'Tactic Recode'!$A$1:$B$547,2,FALSE))</f>
        <v/>
      </c>
      <c r="IO86" t="str">
        <f>IF(ISERROR(MATCH(IO$1,'CSC Mitre'!CG$1:CG$220,0)),"",VLOOKUP(IO$1,'Tactic Recode'!$A$1:$B$547,2,FALSE))</f>
        <v/>
      </c>
      <c r="IP86" t="str">
        <f>IF(ISERROR(MATCH(IP$1,'CSC Mitre'!CG$1:CG$220,0)),"",VLOOKUP(IP$1,'Tactic Recode'!$A$1:$B$547,2,FALSE))</f>
        <v/>
      </c>
      <c r="IQ86" t="str">
        <f>IF(ISERROR(MATCH(IQ$1,'CSC Mitre'!CG$1:CG$220,0)),"",VLOOKUP(IQ$1,'Tactic Recode'!$A$1:$B$547,2,FALSE))</f>
        <v/>
      </c>
      <c r="IR86" t="str">
        <f>IF(ISERROR(MATCH(IR$1,'CSC Mitre'!CG$1:CG$220,0)),"",VLOOKUP(IR$1,'Tactic Recode'!$A$1:$B$547,2,FALSE))</f>
        <v/>
      </c>
      <c r="IS86" t="str">
        <f>IF(ISERROR(MATCH(IS$1,'CSC Mitre'!CG$1:CG$220,0)),"",VLOOKUP(IS$1,'Tactic Recode'!$A$1:$B$547,2,FALSE))</f>
        <v/>
      </c>
      <c r="IT86" t="str">
        <f>IF(ISERROR(MATCH(IT$1,'CSC Mitre'!CG$1:CG$220,0)),"",VLOOKUP(IT$1,'Tactic Recode'!$A$1:$B$547,2,FALSE))</f>
        <v/>
      </c>
      <c r="IU86" t="str">
        <f>IF(ISERROR(MATCH(IU$1,'CSC Mitre'!CG$1:CG$220,0)),"",VLOOKUP(IU$1,'Tactic Recode'!$A$1:$B$547,2,FALSE))</f>
        <v/>
      </c>
      <c r="IV86" t="str">
        <f>IF(ISERROR(MATCH(IV$1,'CSC Mitre'!CG$1:CG$220,0)),"",VLOOKUP(IV$1,'Tactic Recode'!$A$1:$B$547,2,FALSE))</f>
        <v/>
      </c>
      <c r="IW86" t="str">
        <f>IF(ISERROR(MATCH(IW$1,'CSC Mitre'!CG$1:CG$220,0)),"",VLOOKUP(IW$1,'Tactic Recode'!$A$1:$B$547,2,FALSE))</f>
        <v/>
      </c>
      <c r="IX86" t="str">
        <f>IF(ISERROR(MATCH(IX$1,'CSC Mitre'!CG$1:CG$220,0)),"",VLOOKUP(IX$1,'Tactic Recode'!$A$1:$B$547,2,FALSE))</f>
        <v/>
      </c>
      <c r="IY86" t="str">
        <f>IF(ISERROR(MATCH(IY$1,'CSC Mitre'!CG$1:CG$220,0)),"",VLOOKUP(IY$1,'Tactic Recode'!$A$1:$B$547,2,FALSE))</f>
        <v/>
      </c>
      <c r="IZ86" t="str">
        <f>IF(ISERROR(MATCH(IZ$1,'CSC Mitre'!CG$1:CG$220,0)),"",VLOOKUP(IZ$1,'Tactic Recode'!$A$1:$B$547,2,FALSE))</f>
        <v/>
      </c>
      <c r="JA86" t="str">
        <f>IF(ISERROR(MATCH(JA$1,'CSC Mitre'!CG$1:CG$220,0)),"",VLOOKUP(JA$1,'Tactic Recode'!$A$1:$B$547,2,FALSE))</f>
        <v/>
      </c>
      <c r="JB86" t="str">
        <f>IF(ISERROR(MATCH(JB$1,'CSC Mitre'!CG$1:CG$220,0)),"",VLOOKUP(JB$1,'Tactic Recode'!$A$1:$B$547,2,FALSE))</f>
        <v/>
      </c>
      <c r="JC86" t="str">
        <f>IF(ISERROR(MATCH(JC$1,'CSC Mitre'!CG$1:CG$220,0)),"",VLOOKUP(JC$1,'Tactic Recode'!$A$1:$B$547,2,FALSE))</f>
        <v/>
      </c>
      <c r="JD86" t="str">
        <f>IF(ISERROR(MATCH(JD$1,'CSC Mitre'!CG$1:CG$220,0)),"",VLOOKUP(JD$1,'Tactic Recode'!$A$1:$B$547,2,FALSE))</f>
        <v/>
      </c>
      <c r="JE86" t="str">
        <f>IF(ISERROR(MATCH(JE$1,'CSC Mitre'!CG$1:CG$220,0)),"",VLOOKUP(JE$1,'Tactic Recode'!$A$1:$B$547,2,FALSE))</f>
        <v/>
      </c>
      <c r="JF86" t="str">
        <f>IF(ISERROR(MATCH(JF$1,'CSC Mitre'!CG$1:CG$220,0)),"",VLOOKUP(JF$1,'Tactic Recode'!$A$1:$B$547,2,FALSE))</f>
        <v/>
      </c>
      <c r="JG86" t="str">
        <f>IF(ISERROR(MATCH(JG$1,'CSC Mitre'!CG$1:CG$220,0)),"",VLOOKUP(JG$1,'Tactic Recode'!$A$1:$B$547,2,FALSE))</f>
        <v/>
      </c>
      <c r="JH86" t="str">
        <f>IF(ISERROR(MATCH(JH$1,'CSC Mitre'!CG$1:CG$220,0)),"",VLOOKUP(JH$1,'Tactic Recode'!$A$1:$B$547,2,FALSE))</f>
        <v/>
      </c>
      <c r="JI86" t="str">
        <f>IF(ISERROR(MATCH(JI$1,'CSC Mitre'!CG$1:CG$220,0)),"",VLOOKUP(JI$1,'Tactic Recode'!$A$1:$B$547,2,FALSE))</f>
        <v/>
      </c>
      <c r="JJ86" t="str">
        <f>IF(ISERROR(MATCH(JJ$1,'CSC Mitre'!CG$1:CG$220,0)),"",VLOOKUP(JJ$1,'Tactic Recode'!$A$1:$B$547,2,FALSE))</f>
        <v/>
      </c>
      <c r="JK86" t="str">
        <f>IF(ISERROR(MATCH(JK$1,'CSC Mitre'!CG$1:CG$220,0)),"",VLOOKUP(JK$1,'Tactic Recode'!$A$1:$B$547,2,FALSE))</f>
        <v/>
      </c>
      <c r="JL86" t="str">
        <f>IF(ISERROR(MATCH(JL$1,'CSC Mitre'!CG$1:CG$220,0)),"",VLOOKUP(JL$1,'Tactic Recode'!$A$1:$B$547,2,FALSE))</f>
        <v/>
      </c>
      <c r="JM86" t="str">
        <f>IF(ISERROR(MATCH(JM$1,'CSC Mitre'!CG$1:CG$220,0)),"",VLOOKUP(JM$1,'Tactic Recode'!$A$1:$B$547,2,FALSE))</f>
        <v/>
      </c>
      <c r="JN86" t="str">
        <f>IF(ISERROR(MATCH(JN$1,'CSC Mitre'!CG$1:CG$220,0)),"",VLOOKUP(JN$1,'Tactic Recode'!$A$1:$B$547,2,FALSE))</f>
        <v/>
      </c>
      <c r="JO86" t="str">
        <f>IF(ISERROR(MATCH(JO$1,'CSC Mitre'!CG$1:CG$220,0)),"",VLOOKUP(JO$1,'Tactic Recode'!$A$1:$B$547,2,FALSE))</f>
        <v/>
      </c>
      <c r="JP86" t="str">
        <f>IF(ISERROR(MATCH(JP$1,'CSC Mitre'!CG$1:CG$220,0)),"",VLOOKUP(JP$1,'Tactic Recode'!$A$1:$B$547,2,FALSE))</f>
        <v/>
      </c>
      <c r="JQ86" t="str">
        <f>IF(ISERROR(MATCH(JQ$1,'CSC Mitre'!CG$1:CG$220,0)),"",VLOOKUP(JQ$1,'Tactic Recode'!$A$1:$B$547,2,FALSE))</f>
        <v/>
      </c>
      <c r="JR86" t="str">
        <f>IF(ISERROR(MATCH(JR$1,'CSC Mitre'!CG$1:CG$220,0)),"",VLOOKUP(JR$1,'Tactic Recode'!$A$1:$B$547,2,FALSE))</f>
        <v/>
      </c>
      <c r="JS86" t="str">
        <f>IF(ISERROR(MATCH(JS$1,'CSC Mitre'!CG$1:CG$220,0)),"",VLOOKUP(JS$1,'Tactic Recode'!$A$1:$B$547,2,FALSE))</f>
        <v/>
      </c>
      <c r="JT86" t="str">
        <f>IF(ISERROR(MATCH(JT$1,'CSC Mitre'!CG$1:CG$220,0)),"",VLOOKUP(JT$1,'Tactic Recode'!$A$1:$B$547,2,FALSE))</f>
        <v/>
      </c>
      <c r="JU86" t="str">
        <f>IF(ISERROR(MATCH(JU$1,'CSC Mitre'!CG$1:CG$220,0)),"",VLOOKUP(JU$1,'Tactic Recode'!$A$1:$B$547,2,FALSE))</f>
        <v/>
      </c>
      <c r="JV86" t="str">
        <f>IF(ISERROR(MATCH(JV$1,'CSC Mitre'!CG$1:CG$220,0)),"",VLOOKUP(JV$1,'Tactic Recode'!$A$1:$B$547,2,FALSE))</f>
        <v/>
      </c>
      <c r="JW86" t="str">
        <f>IF(ISERROR(MATCH(JW$1,'CSC Mitre'!CG$1:CG$220,0)),"",VLOOKUP(JW$1,'Tactic Recode'!$A$1:$B$547,2,FALSE))</f>
        <v/>
      </c>
      <c r="JX86" t="str">
        <f>IF(ISERROR(MATCH(JX$1,'CSC Mitre'!CG$1:CG$220,0)),"",VLOOKUP(JX$1,'Tactic Recode'!$A$1:$B$547,2,FALSE))</f>
        <v/>
      </c>
      <c r="JY86" t="str">
        <f>IF(ISERROR(MATCH(JY$1,'CSC Mitre'!CG$1:CG$220,0)),"",VLOOKUP(JY$1,'Tactic Recode'!$A$1:$B$547,2,FALSE))</f>
        <v/>
      </c>
      <c r="JZ86" t="str">
        <f>IF(ISERROR(MATCH(JZ$1,'CSC Mitre'!CG$1:CG$220,0)),"",VLOOKUP(JZ$1,'Tactic Recode'!$A$1:$B$547,2,FALSE))</f>
        <v/>
      </c>
      <c r="KA86" t="str">
        <f>IF(ISERROR(MATCH(KA$1,'CSC Mitre'!CG$1:CG$220,0)),"",VLOOKUP(KA$1,'Tactic Recode'!$A$1:$B$547,2,FALSE))</f>
        <v/>
      </c>
      <c r="KB86" t="str">
        <f>IF(ISERROR(MATCH(KB$1,'CSC Mitre'!CG$1:CG$220,0)),"",VLOOKUP(KB$1,'Tactic Recode'!$A$1:$B$547,2,FALSE))</f>
        <v/>
      </c>
      <c r="KC86" t="str">
        <f>IF(ISERROR(MATCH(KC$1,'CSC Mitre'!CG$1:CG$220,0)),"",VLOOKUP(KC$1,'Tactic Recode'!$A$1:$B$547,2,FALSE))</f>
        <v/>
      </c>
      <c r="KD86" t="str">
        <f>IF(ISERROR(MATCH(KD$1,'CSC Mitre'!CG$1:CG$220,0)),"",VLOOKUP(KD$1,'Tactic Recode'!$A$1:$B$547,2,FALSE))</f>
        <v/>
      </c>
      <c r="KE86" t="str">
        <f>IF(ISERROR(MATCH(KE$1,'CSC Mitre'!CG$1:CG$220,0)),"",VLOOKUP(KE$1,'Tactic Recode'!$A$1:$B$547,2,FALSE))</f>
        <v/>
      </c>
      <c r="KF86" t="str">
        <f>IF(ISERROR(MATCH(KF$1,'CSC Mitre'!CG$1:CG$220,0)),"",VLOOKUP(KF$1,'Tactic Recode'!$A$1:$B$547,2,FALSE))</f>
        <v/>
      </c>
      <c r="KG86" t="str">
        <f>IF(ISERROR(MATCH(KG$1,'CSC Mitre'!CG$1:CG$220,0)),"",VLOOKUP(KG$1,'Tactic Recode'!$A$1:$B$547,2,FALSE))</f>
        <v/>
      </c>
      <c r="KH86" t="str">
        <f>IF(ISERROR(MATCH(KH$1,'CSC Mitre'!CG$1:CG$220,0)),"",VLOOKUP(KH$1,'Tactic Recode'!$A$1:$B$547,2,FALSE))</f>
        <v/>
      </c>
      <c r="KI86" t="str">
        <f>IF(ISERROR(MATCH(KI$1,'CSC Mitre'!CG$1:CG$220,0)),"",VLOOKUP(KI$1,'Tactic Recode'!$A$1:$B$547,2,FALSE))</f>
        <v/>
      </c>
      <c r="KJ86" t="str">
        <f>IF(ISERROR(MATCH(KJ$1,'CSC Mitre'!CG$1:CG$220,0)),"",VLOOKUP(KJ$1,'Tactic Recode'!$A$1:$B$547,2,FALSE))</f>
        <v/>
      </c>
      <c r="KK86" t="str">
        <f>IF(ISERROR(MATCH(KK$1,'CSC Mitre'!CG$1:CG$220,0)),"",VLOOKUP(KK$1,'Tactic Recode'!$A$1:$B$547,2,FALSE))</f>
        <v/>
      </c>
      <c r="KL86" t="str">
        <f>IF(ISERROR(MATCH(KL$1,'CSC Mitre'!CG$1:CG$220,0)),"",VLOOKUP(KL$1,'Tactic Recode'!$A$1:$B$547,2,FALSE))</f>
        <v/>
      </c>
      <c r="KM86" t="str">
        <f>IF(ISERROR(MATCH(KM$1,'CSC Mitre'!CG$1:CG$220,0)),"",VLOOKUP(KM$1,'Tactic Recode'!$A$1:$B$547,2,FALSE))</f>
        <v/>
      </c>
      <c r="KN86" t="str">
        <f>IF(ISERROR(MATCH(KN$1,'CSC Mitre'!CG$1:CG$220,0)),"",VLOOKUP(KN$1,'Tactic Recode'!$A$1:$B$547,2,FALSE))</f>
        <v/>
      </c>
      <c r="KO86" t="str">
        <f>IF(ISERROR(MATCH(KO$1,'CSC Mitre'!CG$1:CG$220,0)),"",VLOOKUP(KO$1,'Tactic Recode'!$A$1:$B$547,2,FALSE))</f>
        <v/>
      </c>
      <c r="KP86" t="str">
        <f>IF(ISERROR(MATCH(KP$1,'CSC Mitre'!CG$1:CG$220,0)),"",VLOOKUP(KP$1,'Tactic Recode'!$A$1:$B$547,2,FALSE))</f>
        <v/>
      </c>
      <c r="KQ86" t="str">
        <f>IF(ISERROR(MATCH(KQ$1,'CSC Mitre'!CG$1:CG$220,0)),"",VLOOKUP(KQ$1,'Tactic Recode'!$A$1:$B$547,2,FALSE))</f>
        <v/>
      </c>
      <c r="KR86" t="str">
        <f>IF(ISERROR(MATCH(KR$1,'CSC Mitre'!CG$1:CG$220,0)),"",VLOOKUP(KR$1,'Tactic Recode'!$A$1:$B$547,2,FALSE))</f>
        <v/>
      </c>
      <c r="KS86" t="str">
        <f>IF(ISERROR(MATCH(KS$1,'CSC Mitre'!CG$1:CG$220,0)),"",VLOOKUP(KS$1,'Tactic Recode'!$A$1:$B$547,2,FALSE))</f>
        <v/>
      </c>
      <c r="KT86" t="str">
        <f>IF(ISERROR(MATCH(KT$1,'CSC Mitre'!CG$1:CG$220,0)),"",VLOOKUP(KT$1,'Tactic Recode'!$A$1:$B$547,2,FALSE))</f>
        <v/>
      </c>
      <c r="KU86" t="str">
        <f>IF(ISERROR(MATCH(KU$1,'CSC Mitre'!CG$1:CG$220,0)),"",VLOOKUP(KU$1,'Tactic Recode'!$A$1:$B$547,2,FALSE))</f>
        <v/>
      </c>
      <c r="KV86" t="str">
        <f>IF(ISERROR(MATCH(KV$1,'CSC Mitre'!CG$1:CG$220,0)),"",VLOOKUP(KV$1,'Tactic Recode'!$A$1:$B$547,2,FALSE))</f>
        <v/>
      </c>
      <c r="KW86" t="str">
        <f>IF(ISERROR(MATCH(KW$1,'CSC Mitre'!CG$1:CG$220,0)),"",VLOOKUP(KW$1,'Tactic Recode'!$A$1:$B$547,2,FALSE))</f>
        <v/>
      </c>
      <c r="KX86" t="str">
        <f>IF(ISERROR(MATCH(KX$1,'CSC Mitre'!CG$1:CG$220,0)),"",VLOOKUP(KX$1,'Tactic Recode'!$A$1:$B$547,2,FALSE))</f>
        <v/>
      </c>
      <c r="KY86" t="str">
        <f>IF(ISERROR(MATCH(KY$1,'CSC Mitre'!CG$1:CG$220,0)),"",VLOOKUP(KY$1,'Tactic Recode'!$A$1:$B$547,2,FALSE))</f>
        <v/>
      </c>
      <c r="KZ86" t="str">
        <f>IF(ISERROR(MATCH(KZ$1,'CSC Mitre'!CG$1:CG$220,0)),"",VLOOKUP(KZ$1,'Tactic Recode'!$A$1:$B$547,2,FALSE))</f>
        <v/>
      </c>
      <c r="LA86" t="str">
        <f>IF(ISERROR(MATCH(LA$1,'CSC Mitre'!CG$1:CG$220,0)),"",VLOOKUP(LA$1,'Tactic Recode'!$A$1:$B$547,2,FALSE))</f>
        <v/>
      </c>
      <c r="LB86" t="str">
        <f>IF(ISERROR(MATCH(LB$1,'CSC Mitre'!CG$1:CG$220,0)),"",VLOOKUP(LB$1,'Tactic Recode'!$A$1:$B$547,2,FALSE))</f>
        <v/>
      </c>
      <c r="LC86" t="str">
        <f>IF(ISERROR(MATCH(LC$1,'CSC Mitre'!CG$1:CG$220,0)),"",VLOOKUP(LC$1,'Tactic Recode'!$A$1:$B$547,2,FALSE))</f>
        <v/>
      </c>
      <c r="LD86" t="str">
        <f>IF(ISERROR(MATCH(LD$1,'CSC Mitre'!CG$1:CG$220,0)),"",VLOOKUP(LD$1,'Tactic Recode'!$A$1:$B$547,2,FALSE))</f>
        <v/>
      </c>
      <c r="LE86" t="str">
        <f>IF(ISERROR(MATCH(LE$1,'CSC Mitre'!CG$1:CG$220,0)),"",VLOOKUP(LE$1,'Tactic Recode'!$A$1:$B$547,2,FALSE))</f>
        <v/>
      </c>
      <c r="LF86" t="str">
        <f>IF(ISERROR(MATCH(LF$1,'CSC Mitre'!CG$1:CG$220,0)),"",VLOOKUP(LF$1,'Tactic Recode'!$A$1:$B$547,2,FALSE))</f>
        <v/>
      </c>
      <c r="LG86" t="str">
        <f>IF(ISERROR(MATCH(LG$1,'CSC Mitre'!CG$1:CG$220,0)),"",VLOOKUP(LG$1,'Tactic Recode'!$A$1:$B$547,2,FALSE))</f>
        <v/>
      </c>
      <c r="LH86" t="str">
        <f>IF(ISERROR(MATCH(LH$1,'CSC Mitre'!CG$1:CG$220,0)),"",VLOOKUP(LH$1,'Tactic Recode'!$A$1:$B$547,2,FALSE))</f>
        <v/>
      </c>
      <c r="LI86" t="str">
        <f>IF(ISERROR(MATCH(LI$1,'CSC Mitre'!CG$1:CG$220,0)),"",VLOOKUP(LI$1,'Tactic Recode'!$A$1:$B$547,2,FALSE))</f>
        <v/>
      </c>
      <c r="LJ86" t="str">
        <f>IF(ISERROR(MATCH(LJ$1,'CSC Mitre'!CG$1:CG$220,0)),"",VLOOKUP(LJ$1,'Tactic Recode'!$A$1:$B$547,2,FALSE))</f>
        <v/>
      </c>
      <c r="LK86" t="str">
        <f>IF(ISERROR(MATCH(LK$1,'CSC Mitre'!CG$1:CG$220,0)),"",VLOOKUP(LK$1,'Tactic Recode'!$A$1:$B$547,2,FALSE))</f>
        <v/>
      </c>
      <c r="LL86" t="str">
        <f>IF(ISERROR(MATCH(LL$1,'CSC Mitre'!CG$1:CG$220,0)),"",VLOOKUP(LL$1,'Tactic Recode'!$A$1:$B$547,2,FALSE))</f>
        <v/>
      </c>
      <c r="LM86" t="str">
        <f>IF(ISERROR(MATCH(LM$1,'CSC Mitre'!CG$1:CG$220,0)),"",VLOOKUP(LM$1,'Tactic Recode'!$A$1:$B$547,2,FALSE))</f>
        <v/>
      </c>
      <c r="LN86" t="str">
        <f>IF(ISERROR(MATCH(LN$1,'CSC Mitre'!CG$1:CG$220,0)),"",VLOOKUP(LN$1,'Tactic Recode'!$A$1:$B$547,2,FALSE))</f>
        <v/>
      </c>
      <c r="LO86" t="str">
        <f>IF(ISERROR(MATCH(LO$1,'CSC Mitre'!CG$1:CG$220,0)),"",VLOOKUP(LO$1,'Tactic Recode'!$A$1:$B$547,2,FALSE))</f>
        <v/>
      </c>
      <c r="LP86" t="str">
        <f>IF(ISERROR(MATCH(LP$1,'CSC Mitre'!CG$1:CG$220,0)),"",VLOOKUP(LP$1,'Tactic Recode'!$A$1:$B$547,2,FALSE))</f>
        <v/>
      </c>
      <c r="LQ86" t="str">
        <f>IF(ISERROR(MATCH(LQ$1,'CSC Mitre'!CG$1:CG$220,0)),"",VLOOKUP(LQ$1,'Tactic Recode'!$A$1:$B$547,2,FALSE))</f>
        <v/>
      </c>
      <c r="LR86" t="str">
        <f>IF(ISERROR(MATCH(LR$1,'CSC Mitre'!CG$1:CG$220,0)),"",VLOOKUP(LR$1,'Tactic Recode'!$A$1:$B$547,2,FALSE))</f>
        <v/>
      </c>
      <c r="LS86" t="str">
        <f>IF(ISERROR(MATCH(LS$1,'CSC Mitre'!CG$1:CG$220,0)),"",VLOOKUP(LS$1,'Tactic Recode'!$A$1:$B$547,2,FALSE))</f>
        <v>Persistence, Privilage Escalation</v>
      </c>
      <c r="LT86" t="str">
        <f>IF(ISERROR(MATCH(LT$1,'CSC Mitre'!CG$1:CG$220,0)),"",VLOOKUP(LT$1,'Tactic Recode'!$A$1:$B$547,2,FALSE))</f>
        <v/>
      </c>
      <c r="LU86" t="str">
        <f>IF(ISERROR(MATCH(LU$1,'CSC Mitre'!CG$1:CG$220,0)),"",VLOOKUP(LU$1,'Tactic Recode'!$A$1:$B$547,2,FALSE))</f>
        <v/>
      </c>
      <c r="LV86" t="str">
        <f>IF(ISERROR(MATCH(LV$1,'CSC Mitre'!CG$1:CG$220,0)),"",VLOOKUP(LV$1,'Tactic Recode'!$A$1:$B$547,2,FALSE))</f>
        <v/>
      </c>
      <c r="LW86" t="str">
        <f>IF(ISERROR(MATCH(LW$1,'CSC Mitre'!CG$1:CG$220,0)),"",VLOOKUP(LW$1,'Tactic Recode'!$A$1:$B$547,2,FALSE))</f>
        <v/>
      </c>
      <c r="LX86" t="str">
        <f>IF(ISERROR(MATCH(LX$1,'CSC Mitre'!CG$1:CG$220,0)),"",VLOOKUP(LX$1,'Tactic Recode'!$A$1:$B$547,2,FALSE))</f>
        <v/>
      </c>
      <c r="LY86" t="str">
        <f>IF(ISERROR(MATCH(LY$1,'CSC Mitre'!CG$1:CG$220,0)),"",VLOOKUP(LY$1,'Tactic Recode'!$A$1:$B$547,2,FALSE))</f>
        <v/>
      </c>
      <c r="LZ86" t="str">
        <f>IF(ISERROR(MATCH(LZ$1,'CSC Mitre'!CG$1:CG$220,0)),"",VLOOKUP(LZ$1,'Tactic Recode'!$A$1:$B$547,2,FALSE))</f>
        <v/>
      </c>
      <c r="MA86" t="str">
        <f>IF(ISERROR(MATCH(MA$1,'CSC Mitre'!CG$1:CG$220,0)),"",VLOOKUP(MA$1,'Tactic Recode'!$A$1:$B$547,2,FALSE))</f>
        <v/>
      </c>
      <c r="MB86" t="str">
        <f>IF(ISERROR(MATCH(MB$1,'CSC Mitre'!CG$1:CG$220,0)),"",VLOOKUP(MB$1,'Tactic Recode'!$A$1:$B$547,2,FALSE))</f>
        <v/>
      </c>
      <c r="MC86" t="str">
        <f>IF(ISERROR(MATCH(MC$1,'CSC Mitre'!CG$1:CG$220,0)),"",VLOOKUP(MC$1,'Tactic Recode'!$A$1:$B$547,2,FALSE))</f>
        <v/>
      </c>
      <c r="MD86" t="str">
        <f>IF(ISERROR(MATCH(MD$1,'CSC Mitre'!CG$1:CG$220,0)),"",VLOOKUP(MD$1,'Tactic Recode'!$A$1:$B$547,2,FALSE))</f>
        <v/>
      </c>
      <c r="ME86" t="str">
        <f>IF(ISERROR(MATCH(ME$1,'CSC Mitre'!CG$1:CG$220,0)),"",VLOOKUP(ME$1,'Tactic Recode'!$A$1:$B$547,2,FALSE))</f>
        <v/>
      </c>
      <c r="MF86" t="str">
        <f>IF(ISERROR(MATCH(MF$1,'CSC Mitre'!CG$1:CG$220,0)),"",VLOOKUP(MF$1,'Tactic Recode'!$A$1:$B$547,2,FALSE))</f>
        <v/>
      </c>
      <c r="MG86" t="str">
        <f>IF(ISERROR(MATCH(MG$1,'CSC Mitre'!CG$1:CG$220,0)),"",VLOOKUP(MG$1,'Tactic Recode'!$A$1:$B$547,2,FALSE))</f>
        <v/>
      </c>
      <c r="MH86" t="str">
        <f>IF(ISERROR(MATCH(MH$1,'CSC Mitre'!CG$1:CG$220,0)),"",VLOOKUP(MH$1,'Tactic Recode'!$A$1:$B$547,2,FALSE))</f>
        <v/>
      </c>
      <c r="MI86" t="str">
        <f>IF(ISERROR(MATCH(MI$1,'CSC Mitre'!CG$1:CG$220,0)),"",VLOOKUP(MI$1,'Tactic Recode'!$A$1:$B$547,2,FALSE))</f>
        <v/>
      </c>
      <c r="MJ86" t="str">
        <f>IF(ISERROR(MATCH(MJ$1,'CSC Mitre'!CG$1:CG$220,0)),"",VLOOKUP(MJ$1,'Tactic Recode'!$A$1:$B$547,2,FALSE))</f>
        <v/>
      </c>
      <c r="MK86" t="str">
        <f>IF(ISERROR(MATCH(MK$1,'CSC Mitre'!CG$1:CG$220,0)),"",VLOOKUP(MK$1,'Tactic Recode'!$A$1:$B$547,2,FALSE))</f>
        <v/>
      </c>
      <c r="ML86" t="str">
        <f>IF(ISERROR(MATCH(ML$1,'CSC Mitre'!CG$1:CG$220,0)),"",VLOOKUP(ML$1,'Tactic Recode'!$A$1:$B$547,2,FALSE))</f>
        <v/>
      </c>
      <c r="MM86" t="str">
        <f>IF(ISERROR(MATCH(MM$1,'CSC Mitre'!CG$1:CG$220,0)),"",VLOOKUP(MM$1,'Tactic Recode'!$A$1:$B$547,2,FALSE))</f>
        <v/>
      </c>
      <c r="MN86" t="str">
        <f>IF(ISERROR(MATCH(MN$1,'CSC Mitre'!CG$1:CG$220,0)),"",VLOOKUP(MN$1,'Tactic Recode'!$A$1:$B$547,2,FALSE))</f>
        <v/>
      </c>
      <c r="MO86" t="str">
        <f>IF(ISERROR(MATCH(MO$1,'CSC Mitre'!CG$1:CG$220,0)),"",VLOOKUP(MO$1,'Tactic Recode'!$A$1:$B$547,2,FALSE))</f>
        <v/>
      </c>
      <c r="MP86" t="str">
        <f>IF(ISERROR(MATCH(MP$1,'CSC Mitre'!CG$1:CG$220,0)),"",VLOOKUP(MP$1,'Tactic Recode'!$A$1:$B$547,2,FALSE))</f>
        <v/>
      </c>
      <c r="MQ86" t="str">
        <f>IF(ISERROR(MATCH(MQ$1,'CSC Mitre'!CG$1:CG$220,0)),"",VLOOKUP(MQ$1,'Tactic Recode'!$A$1:$B$547,2,FALSE))</f>
        <v/>
      </c>
      <c r="MR86" t="str">
        <f>IF(ISERROR(MATCH(MR$1,'CSC Mitre'!CG$1:CG$220,0)),"",VLOOKUP(MR$1,'Tactic Recode'!$A$1:$B$547,2,FALSE))</f>
        <v/>
      </c>
      <c r="MS86" t="str">
        <f>IF(ISERROR(MATCH(MS$1,'CSC Mitre'!CG$1:CG$220,0)),"",VLOOKUP(MS$1,'Tactic Recode'!$A$1:$B$547,2,FALSE))</f>
        <v/>
      </c>
      <c r="MT86" t="str">
        <f>IF(ISERROR(MATCH(MT$1,'CSC Mitre'!CG$1:CG$220,0)),"",VLOOKUP(MT$1,'Tactic Recode'!$A$1:$B$547,2,FALSE))</f>
        <v/>
      </c>
      <c r="MU86" t="str">
        <f>IF(ISERROR(MATCH(MU$1,'CSC Mitre'!CG$1:CG$220,0)),"",VLOOKUP(MU$1,'Tactic Recode'!$A$1:$B$547,2,FALSE))</f>
        <v/>
      </c>
      <c r="MV86" t="str">
        <f>IF(ISERROR(MATCH(MV$1,'CSC Mitre'!CG$1:CG$220,0)),"",VLOOKUP(MV$1,'Tactic Recode'!$A$1:$B$547,2,FALSE))</f>
        <v/>
      </c>
      <c r="MW86" t="str">
        <f>IF(ISERROR(MATCH(MW$1,'CSC Mitre'!CG$1:CG$220,0)),"",VLOOKUP(MW$1,'Tactic Recode'!$A$1:$B$547,2,FALSE))</f>
        <v/>
      </c>
      <c r="MX86" t="str">
        <f>IF(ISERROR(MATCH(MX$1,'CSC Mitre'!CG$1:CG$220,0)),"",VLOOKUP(MX$1,'Tactic Recode'!$A$1:$B$547,2,FALSE))</f>
        <v/>
      </c>
      <c r="MY86" t="str">
        <f>IF(ISERROR(MATCH(MY$1,'CSC Mitre'!CG$1:CG$220,0)),"",VLOOKUP(MY$1,'Tactic Recode'!$A$1:$B$547,2,FALSE))</f>
        <v/>
      </c>
      <c r="MZ86" t="str">
        <f>IF(ISERROR(MATCH(MZ$1,'CSC Mitre'!CG$1:CG$220,0)),"",VLOOKUP(MZ$1,'Tactic Recode'!$A$1:$B$547,2,FALSE))</f>
        <v/>
      </c>
      <c r="NA86" t="str">
        <f>IF(ISERROR(MATCH(NA$1,'CSC Mitre'!CG$1:CG$220,0)),"",VLOOKUP(NA$1,'Tactic Recode'!$A$1:$B$547,2,FALSE))</f>
        <v/>
      </c>
      <c r="NB86" t="str">
        <f>IF(ISERROR(MATCH(NB$1,'CSC Mitre'!CG$1:CG$220,0)),"",VLOOKUP(NB$1,'Tactic Recode'!$A$1:$B$547,2,FALSE))</f>
        <v/>
      </c>
      <c r="NC86" t="str">
        <f>IF(ISERROR(MATCH(NC$1,'CSC Mitre'!CG$1:CG$220,0)),"",VLOOKUP(NC$1,'Tactic Recode'!$A$1:$B$547,2,FALSE))</f>
        <v/>
      </c>
      <c r="ND86" t="str">
        <f>IF(ISERROR(MATCH(ND$1,'CSC Mitre'!CG$1:CG$220,0)),"",VLOOKUP(ND$1,'Tactic Recode'!$A$1:$B$547,2,FALSE))</f>
        <v/>
      </c>
      <c r="NE86" t="str">
        <f>IF(ISERROR(MATCH(NE$1,'CSC Mitre'!CG$1:CG$220,0)),"",VLOOKUP(NE$1,'Tactic Recode'!$A$1:$B$547,2,FALSE))</f>
        <v/>
      </c>
      <c r="NF86" t="str">
        <f>IF(ISERROR(MATCH(NF$1,'CSC Mitre'!CG$1:CG$220,0)),"",VLOOKUP(NF$1,'Tactic Recode'!$A$1:$B$547,2,FALSE))</f>
        <v/>
      </c>
      <c r="NG86" t="str">
        <f>IF(ISERROR(MATCH(NG$1,'CSC Mitre'!CG$1:CG$220,0)),"",VLOOKUP(NG$1,'Tactic Recode'!$A$1:$B$547,2,FALSE))</f>
        <v/>
      </c>
      <c r="NH86" t="str">
        <f>IF(ISERROR(MATCH(NH$1,'CSC Mitre'!CG$1:CG$220,0)),"",VLOOKUP(NH$1,'Tactic Recode'!$A$1:$B$547,2,FALSE))</f>
        <v/>
      </c>
      <c r="NI86" t="str">
        <f>IF(ISERROR(MATCH(NI$1,'CSC Mitre'!CG$1:CG$220,0)),"",VLOOKUP(NI$1,'Tactic Recode'!$A$1:$B$547,2,FALSE))</f>
        <v/>
      </c>
      <c r="NJ86" t="str">
        <f>IF(ISERROR(MATCH(NJ$1,'CSC Mitre'!CG$1:CG$220,0)),"",VLOOKUP(NJ$1,'Tactic Recode'!$A$1:$B$547,2,FALSE))</f>
        <v/>
      </c>
      <c r="NK86" t="str">
        <f>IF(ISERROR(MATCH(NK$1,'CSC Mitre'!CG$1:CG$220,0)),"",VLOOKUP(NK$1,'Tactic Recode'!$A$1:$B$547,2,FALSE))</f>
        <v/>
      </c>
      <c r="NL86" t="str">
        <f>IF(ISERROR(MATCH(NL$1,'CSC Mitre'!CG$1:CG$220,0)),"",VLOOKUP(NL$1,'Tactic Recode'!$A$1:$B$547,2,FALSE))</f>
        <v/>
      </c>
      <c r="NM86" t="str">
        <f>IF(ISERROR(MATCH(NM$1,'CSC Mitre'!CG$1:CG$220,0)),"",VLOOKUP(NM$1,'Tactic Recode'!$A$1:$B$547,2,FALSE))</f>
        <v/>
      </c>
      <c r="NN86" t="str">
        <f>IF(ISERROR(MATCH(NN$1,'CSC Mitre'!CG$1:CG$220,0)),"",VLOOKUP(NN$1,'Tactic Recode'!$A$1:$B$547,2,FALSE))</f>
        <v/>
      </c>
      <c r="NO86" t="str">
        <f>IF(ISERROR(MATCH(NO$1,'CSC Mitre'!CG$1:CG$220,0)),"",VLOOKUP(NO$1,'Tactic Recode'!$A$1:$B$547,2,FALSE))</f>
        <v/>
      </c>
      <c r="NP86" t="str">
        <f>IF(ISERROR(MATCH(NP$1,'CSC Mitre'!CG$1:CG$220,0)),"",VLOOKUP(NP$1,'Tactic Recode'!$A$1:$B$547,2,FALSE))</f>
        <v/>
      </c>
      <c r="NQ86" t="str">
        <f>IF(ISERROR(MATCH(NQ$1,'CSC Mitre'!CG$1:CG$220,0)),"",VLOOKUP(NQ$1,'Tactic Recode'!$A$1:$B$547,2,FALSE))</f>
        <v/>
      </c>
      <c r="NR86" t="str">
        <f>IF(ISERROR(MATCH(NR$1,'CSC Mitre'!CG$1:CG$220,0)),"",VLOOKUP(NR$1,'Tactic Recode'!$A$1:$B$547,2,FALSE))</f>
        <v/>
      </c>
      <c r="NS86" t="str">
        <f>IF(ISERROR(MATCH(NS$1,'CSC Mitre'!CG$1:CG$220,0)),"",VLOOKUP(NS$1,'Tactic Recode'!$A$1:$B$547,2,FALSE))</f>
        <v/>
      </c>
      <c r="NT86" t="str">
        <f>IF(ISERROR(MATCH(NT$1,'CSC Mitre'!CG$1:CG$220,0)),"",VLOOKUP(NT$1,'Tactic Recode'!$A$1:$B$547,2,FALSE))</f>
        <v/>
      </c>
      <c r="NU86" t="str">
        <f>IF(ISERROR(MATCH(NU$1,'CSC Mitre'!CG$1:CG$220,0)),"",VLOOKUP(NU$1,'Tactic Recode'!$A$1:$B$547,2,FALSE))</f>
        <v/>
      </c>
      <c r="NV86" t="str">
        <f>IF(ISERROR(MATCH(NV$1,'CSC Mitre'!CG$1:CG$220,0)),"",VLOOKUP(NV$1,'Tactic Recode'!$A$1:$B$547,2,FALSE))</f>
        <v/>
      </c>
      <c r="NW86" t="str">
        <f>IF(ISERROR(MATCH(NW$1,'CSC Mitre'!CG$1:CG$220,0)),"",VLOOKUP(NW$1,'Tactic Recode'!$A$1:$B$547,2,FALSE))</f>
        <v/>
      </c>
      <c r="NX86" t="str">
        <f>IF(ISERROR(MATCH(NX$1,'CSC Mitre'!CG$1:CG$220,0)),"",VLOOKUP(NX$1,'Tactic Recode'!$A$1:$B$547,2,FALSE))</f>
        <v/>
      </c>
      <c r="NY86" t="str">
        <f>IF(ISERROR(MATCH(NY$1,'CSC Mitre'!CG$1:CG$220,0)),"",VLOOKUP(NY$1,'Tactic Recode'!$A$1:$B$547,2,FALSE))</f>
        <v/>
      </c>
      <c r="NZ86" t="str">
        <f>IF(ISERROR(MATCH(NZ$1,'CSC Mitre'!CG$1:CG$220,0)),"",VLOOKUP(NZ$1,'Tactic Recode'!$A$1:$B$547,2,FALSE))</f>
        <v/>
      </c>
      <c r="OA86" t="str">
        <f>IF(ISERROR(MATCH(OA$1,'CSC Mitre'!CG$1:CG$220,0)),"",VLOOKUP(OA$1,'Tactic Recode'!$A$1:$B$547,2,FALSE))</f>
        <v/>
      </c>
      <c r="OB86" t="str">
        <f>IF(ISERROR(MATCH(OB$1,'CSC Mitre'!CG$1:CG$220,0)),"",VLOOKUP(OB$1,'Tactic Recode'!$A$1:$B$547,2,FALSE))</f>
        <v/>
      </c>
      <c r="OC86" t="str">
        <f>IF(ISERROR(MATCH(OC$1,'CSC Mitre'!CG$1:CG$220,0)),"",VLOOKUP(OC$1,'Tactic Recode'!$A$1:$B$547,2,FALSE))</f>
        <v/>
      </c>
      <c r="OD86" t="str">
        <f>IF(ISERROR(MATCH(OD$1,'CSC Mitre'!CG$1:CG$220,0)),"",VLOOKUP(OD$1,'Tactic Recode'!$A$1:$B$547,2,FALSE))</f>
        <v/>
      </c>
      <c r="OE86" t="str">
        <f>IF(ISERROR(MATCH(OE$1,'CSC Mitre'!CG$1:CG$220,0)),"",VLOOKUP(OE$1,'Tactic Recode'!$A$1:$B$547,2,FALSE))</f>
        <v/>
      </c>
      <c r="OF86" t="str">
        <f>IF(ISERROR(MATCH(OF$1,'CSC Mitre'!CG$1:CG$220,0)),"",VLOOKUP(OF$1,'Tactic Recode'!$A$1:$B$547,2,FALSE))</f>
        <v/>
      </c>
      <c r="OG86" t="str">
        <f>IF(ISERROR(MATCH(OG$1,'CSC Mitre'!CG$1:CG$220,0)),"",VLOOKUP(OG$1,'Tactic Recode'!$A$1:$B$547,2,FALSE))</f>
        <v/>
      </c>
      <c r="OH86" t="str">
        <f>IF(ISERROR(MATCH(OH$1,'CSC Mitre'!CG$1:CG$220,0)),"",VLOOKUP(OH$1,'Tactic Recode'!$A$1:$B$547,2,FALSE))</f>
        <v/>
      </c>
      <c r="OI86" t="str">
        <f>IF(ISERROR(MATCH(OI$1,'CSC Mitre'!CG$1:CG$220,0)),"",VLOOKUP(OI$1,'Tactic Recode'!$A$1:$B$547,2,FALSE))</f>
        <v/>
      </c>
      <c r="OJ86" t="str">
        <f>IF(ISERROR(MATCH(OJ$1,'CSC Mitre'!CG$1:CG$220,0)),"",VLOOKUP(OJ$1,'Tactic Recode'!$A$1:$B$547,2,FALSE))</f>
        <v/>
      </c>
      <c r="OK86" t="str">
        <f>IF(ISERROR(MATCH(OK$1,'CSC Mitre'!CG$1:CG$220,0)),"",VLOOKUP(OK$1,'Tactic Recode'!$A$1:$B$547,2,FALSE))</f>
        <v/>
      </c>
      <c r="OL86" t="str">
        <f>IF(ISERROR(MATCH(OL$1,'CSC Mitre'!CG$1:CG$220,0)),"",VLOOKUP(OL$1,'Tactic Recode'!$A$1:$B$547,2,FALSE))</f>
        <v/>
      </c>
      <c r="OM86" t="str">
        <f>IF(ISERROR(MATCH(OM$1,'CSC Mitre'!CG$1:CG$220,0)),"",VLOOKUP(OM$1,'Tactic Recode'!$A$1:$B$547,2,FALSE))</f>
        <v/>
      </c>
      <c r="ON86" t="str">
        <f>IF(ISERROR(MATCH(ON$1,'CSC Mitre'!CG$1:CG$220,0)),"",VLOOKUP(ON$1,'Tactic Recode'!$A$1:$B$547,2,FALSE))</f>
        <v/>
      </c>
      <c r="OO86" t="str">
        <f>IF(ISERROR(MATCH(OO$1,'CSC Mitre'!CG$1:CG$220,0)),"",VLOOKUP(OO$1,'Tactic Recode'!$A$1:$B$547,2,FALSE))</f>
        <v/>
      </c>
      <c r="OP86" t="str">
        <f>IF(ISERROR(MATCH(OP$1,'CSC Mitre'!CG$1:CG$220,0)),"",VLOOKUP(OP$1,'Tactic Recode'!$A$1:$B$547,2,FALSE))</f>
        <v/>
      </c>
      <c r="OQ86" t="str">
        <f>IF(ISERROR(MATCH(OQ$1,'CSC Mitre'!CG$1:CG$220,0)),"",VLOOKUP(OQ$1,'Tactic Recode'!$A$1:$B$547,2,FALSE))</f>
        <v/>
      </c>
      <c r="OR86" t="str">
        <f>IF(ISERROR(MATCH(OR$1,'CSC Mitre'!CG$1:CG$220,0)),"",VLOOKUP(OR$1,'Tactic Recode'!$A$1:$B$547,2,FALSE))</f>
        <v/>
      </c>
      <c r="OS86" t="str">
        <f>IF(ISERROR(MATCH(OS$1,'CSC Mitre'!CG$1:CG$220,0)),"",VLOOKUP(OS$1,'Tactic Recode'!$A$1:$B$547,2,FALSE))</f>
        <v/>
      </c>
      <c r="OT86" t="str">
        <f>IF(ISERROR(MATCH(OT$1,'CSC Mitre'!CG$1:CG$220,0)),"",VLOOKUP(OT$1,'Tactic Recode'!$A$1:$B$547,2,FALSE))</f>
        <v/>
      </c>
      <c r="OU86" t="str">
        <f>IF(ISERROR(MATCH(OU$1,'CSC Mitre'!CG$1:CG$220,0)),"",VLOOKUP(OU$1,'Tactic Recode'!$A$1:$B$547,2,FALSE))</f>
        <v/>
      </c>
      <c r="OV86" t="str">
        <f>IF(ISERROR(MATCH(OV$1,'CSC Mitre'!CG$1:CG$220,0)),"",VLOOKUP(OV$1,'Tactic Recode'!$A$1:$B$547,2,FALSE))</f>
        <v/>
      </c>
      <c r="OW86" t="str">
        <f>IF(ISERROR(MATCH(OW$1,'CSC Mitre'!CG$1:CG$220,0)),"",VLOOKUP(OW$1,'Tactic Recode'!$A$1:$B$547,2,FALSE))</f>
        <v/>
      </c>
      <c r="OX86" t="str">
        <f>IF(ISERROR(MATCH(OX$1,'CSC Mitre'!CG$1:CG$220,0)),"",VLOOKUP(OX$1,'Tactic Recode'!$A$1:$B$547,2,FALSE))</f>
        <v/>
      </c>
      <c r="OY86" t="str">
        <f>IF(ISERROR(MATCH(OY$1,'CSC Mitre'!CG$1:CG$220,0)),"",VLOOKUP(OY$1,'Tactic Recode'!$A$1:$B$547,2,FALSE))</f>
        <v/>
      </c>
      <c r="OZ86" t="str">
        <f>IF(ISERROR(MATCH(OZ$1,'CSC Mitre'!CG$1:CG$220,0)),"",VLOOKUP(OZ$1,'Tactic Recode'!$A$1:$B$547,2,FALSE))</f>
        <v/>
      </c>
      <c r="PA86" t="str">
        <f>IF(ISERROR(MATCH(PA$1,'CSC Mitre'!CG$1:CG$220,0)),"",VLOOKUP(PA$1,'Tactic Recode'!$A$1:$B$547,2,FALSE))</f>
        <v/>
      </c>
      <c r="PB86" t="str">
        <f>IF(ISERROR(MATCH(PB$1,'CSC Mitre'!CG$1:CG$220,0)),"",VLOOKUP(PB$1,'Tactic Recode'!$A$1:$B$547,2,FALSE))</f>
        <v/>
      </c>
      <c r="PC86" t="str">
        <f>IF(ISERROR(MATCH(PC$1,'CSC Mitre'!CG$1:CG$220,0)),"",VLOOKUP(PC$1,'Tactic Recode'!$A$1:$B$547,2,FALSE))</f>
        <v/>
      </c>
      <c r="PD86" t="str">
        <f>IF(ISERROR(MATCH(PD$1,'CSC Mitre'!CG$1:CG$220,0)),"",VLOOKUP(PD$1,'Tactic Recode'!$A$1:$B$547,2,FALSE))</f>
        <v/>
      </c>
      <c r="PE86" t="str">
        <f>IF(ISERROR(MATCH(PE$1,'CSC Mitre'!CG$1:CG$220,0)),"",VLOOKUP(PE$1,'Tactic Recode'!$A$1:$B$547,2,FALSE))</f>
        <v/>
      </c>
      <c r="PF86" t="str">
        <f>IF(ISERROR(MATCH(PF$1,'CSC Mitre'!CG$1:CG$220,0)),"",VLOOKUP(PF$1,'Tactic Recode'!$A$1:$B$547,2,FALSE))</f>
        <v/>
      </c>
      <c r="PG86" t="str">
        <f>IF(ISERROR(MATCH(PG$1,'CSC Mitre'!CG$1:CG$220,0)),"",VLOOKUP(PG$1,'Tactic Recode'!$A$1:$B$547,2,FALSE))</f>
        <v/>
      </c>
      <c r="PH86" t="str">
        <f>IF(ISERROR(MATCH(PH$1,'CSC Mitre'!CG$1:CG$220,0)),"",VLOOKUP(PH$1,'Tactic Recode'!$A$1:$B$547,2,FALSE))</f>
        <v/>
      </c>
      <c r="PI86" t="str">
        <f>IF(ISERROR(MATCH(PI$1,'CSC Mitre'!CG$1:CG$220,0)),"",VLOOKUP(PI$1,'Tactic Recode'!$A$1:$B$547,2,FALSE))</f>
        <v/>
      </c>
      <c r="PJ86" t="str">
        <f>IF(ISERROR(MATCH(PJ$1,'CSC Mitre'!CG$1:CG$220,0)),"",VLOOKUP(PJ$1,'Tactic Recode'!$A$1:$B$547,2,FALSE))</f>
        <v/>
      </c>
      <c r="PK86" t="str">
        <f>IF(ISERROR(MATCH(PK$1,'CSC Mitre'!CG$1:CG$220,0)),"",VLOOKUP(PK$1,'Tactic Recode'!$A$1:$B$547,2,FALSE))</f>
        <v/>
      </c>
      <c r="PL86" t="str">
        <f>IF(ISERROR(MATCH(PL$1,'CSC Mitre'!CG$1:CG$220,0)),"",VLOOKUP(PL$1,'Tactic Recode'!$A$1:$B$547,2,FALSE))</f>
        <v/>
      </c>
      <c r="PM86" t="str">
        <f>IF(ISERROR(MATCH(PM$1,'CSC Mitre'!CG$1:CG$220,0)),"",VLOOKUP(PM$1,'Tactic Recode'!$A$1:$B$547,2,FALSE))</f>
        <v/>
      </c>
      <c r="PN86" t="str">
        <f>IF(ISERROR(MATCH(PN$1,'CSC Mitre'!CG$1:CG$220,0)),"",VLOOKUP(PN$1,'Tactic Recode'!$A$1:$B$547,2,FALSE))</f>
        <v/>
      </c>
      <c r="PO86" t="str">
        <f>IF(ISERROR(MATCH(PO$1,'CSC Mitre'!CG$1:CG$220,0)),"",VLOOKUP(PO$1,'Tactic Recode'!$A$1:$B$547,2,FALSE))</f>
        <v/>
      </c>
      <c r="PP86" t="str">
        <f>IF(ISERROR(MATCH(PP$1,'CSC Mitre'!CG$1:CG$220,0)),"",VLOOKUP(PP$1,'Tactic Recode'!$A$1:$B$547,2,FALSE))</f>
        <v/>
      </c>
      <c r="PQ86" t="str">
        <f>IF(ISERROR(MATCH(PQ$1,'CSC Mitre'!CG$1:CG$220,0)),"",VLOOKUP(PQ$1,'Tactic Recode'!$A$1:$B$547,2,FALSE))</f>
        <v/>
      </c>
      <c r="PR86" t="str">
        <f>IF(ISERROR(MATCH(PR$1,'CSC Mitre'!CG$1:CG$220,0)),"",VLOOKUP(PR$1,'Tactic Recode'!$A$1:$B$547,2,FALSE))</f>
        <v/>
      </c>
      <c r="PS86" t="str">
        <f>IF(ISERROR(MATCH(PS$1,'CSC Mitre'!CG$1:CG$220,0)),"",VLOOKUP(PS$1,'Tactic Recode'!$A$1:$B$547,2,FALSE))</f>
        <v/>
      </c>
      <c r="PT86" t="str">
        <f>IF(ISERROR(MATCH(PT$1,'CSC Mitre'!CG$1:CG$220,0)),"",VLOOKUP(PT$1,'Tactic Recode'!$A$1:$B$547,2,FALSE))</f>
        <v/>
      </c>
      <c r="PU86" t="str">
        <f>IF(ISERROR(MATCH(PU$1,'CSC Mitre'!CG$1:CG$220,0)),"",VLOOKUP(PU$1,'Tactic Recode'!$A$1:$B$547,2,FALSE))</f>
        <v/>
      </c>
      <c r="PV86" t="str">
        <f>IF(ISERROR(MATCH(PV$1,'CSC Mitre'!CG$1:CG$220,0)),"",VLOOKUP(PV$1,'Tactic Recode'!$A$1:$B$547,2,FALSE))</f>
        <v/>
      </c>
      <c r="PW86" t="str">
        <f>IF(ISERROR(MATCH(PW$1,'CSC Mitre'!CG$1:CG$220,0)),"",VLOOKUP(PW$1,'Tactic Recode'!$A$1:$B$547,2,FALSE))</f>
        <v/>
      </c>
      <c r="PX86" t="str">
        <f>IF(ISERROR(MATCH(PX$1,'CSC Mitre'!CG$1:CG$220,0)),"",VLOOKUP(PX$1,'Tactic Recode'!$A$1:$B$547,2,FALSE))</f>
        <v/>
      </c>
      <c r="PY86" t="str">
        <f>IF(ISERROR(MATCH(PY$1,'CSC Mitre'!CG$1:CG$220,0)),"",VLOOKUP(PY$1,'Tactic Recode'!$A$1:$B$547,2,FALSE))</f>
        <v/>
      </c>
      <c r="PZ86" t="str">
        <f>IF(ISERROR(MATCH(PZ$1,'CSC Mitre'!CG$1:CG$220,0)),"",VLOOKUP(PZ$1,'Tactic Recode'!$A$1:$B$547,2,FALSE))</f>
        <v/>
      </c>
      <c r="QA86" t="str">
        <f>IF(ISERROR(MATCH(QA$1,'CSC Mitre'!CG$1:CG$220,0)),"",VLOOKUP(QA$1,'Tactic Recode'!$A$1:$B$547,2,FALSE))</f>
        <v/>
      </c>
      <c r="QB86" t="str">
        <f>IF(ISERROR(MATCH(QB$1,'CSC Mitre'!CG$1:CG$220,0)),"",VLOOKUP(QB$1,'Tactic Recode'!$A$1:$B$547,2,FALSE))</f>
        <v/>
      </c>
      <c r="QC86" t="str">
        <f>IF(ISERROR(MATCH(QC$1,'CSC Mitre'!CG$1:CG$220,0)),"",VLOOKUP(QC$1,'Tactic Recode'!$A$1:$B$547,2,FALSE))</f>
        <v/>
      </c>
      <c r="QD86" t="str">
        <f>IF(ISERROR(MATCH(QD$1,'CSC Mitre'!CG$1:CG$220,0)),"",VLOOKUP(QD$1,'Tactic Recode'!$A$1:$B$547,2,FALSE))</f>
        <v/>
      </c>
      <c r="QE86" t="str">
        <f>IF(ISERROR(MATCH(QE$1,'CSC Mitre'!CG$1:CG$220,0)),"",VLOOKUP(QE$1,'Tactic Recode'!$A$1:$B$547,2,FALSE))</f>
        <v/>
      </c>
      <c r="QF86" t="str">
        <f>IF(ISERROR(MATCH(QF$1,'CSC Mitre'!CG$1:CG$220,0)),"",VLOOKUP(QF$1,'Tactic Recode'!$A$1:$B$547,2,FALSE))</f>
        <v/>
      </c>
      <c r="QG86" t="str">
        <f>IF(ISERROR(MATCH(QG$1,'CSC Mitre'!CG$1:CG$220,0)),"",VLOOKUP(QG$1,'Tactic Recode'!$A$1:$B$547,2,FALSE))</f>
        <v/>
      </c>
      <c r="QH86" t="str">
        <f>IF(ISERROR(MATCH(QH$1,'CSC Mitre'!CG$1:CG$220,0)),"",VLOOKUP(QH$1,'Tactic Recode'!$A$1:$B$547,2,FALSE))</f>
        <v/>
      </c>
      <c r="QI86" t="str">
        <f>IF(ISERROR(MATCH(QI$1,'CSC Mitre'!CG$1:CG$220,0)),"",VLOOKUP(QI$1,'Tactic Recode'!$A$1:$B$547,2,FALSE))</f>
        <v/>
      </c>
      <c r="QJ86" t="str">
        <f>IF(ISERROR(MATCH(QJ$1,'CSC Mitre'!CG$1:CG$220,0)),"",VLOOKUP(QJ$1,'Tactic Recode'!$A$1:$B$547,2,FALSE))</f>
        <v/>
      </c>
      <c r="QK86" t="str">
        <f>IF(ISERROR(MATCH(QK$1,'CSC Mitre'!CG$1:CG$220,0)),"",VLOOKUP(QK$1,'Tactic Recode'!$A$1:$B$547,2,FALSE))</f>
        <v/>
      </c>
      <c r="QL86" t="str">
        <f>IF(ISERROR(MATCH(QL$1,'CSC Mitre'!CG$1:CG$220,0)),"",VLOOKUP(QL$1,'Tactic Recode'!$A$1:$B$547,2,FALSE))</f>
        <v/>
      </c>
      <c r="QM86" t="str">
        <f>IF(ISERROR(MATCH(QM$1,'CSC Mitre'!CG$1:CG$220,0)),"",VLOOKUP(QM$1,'Tactic Recode'!$A$1:$B$547,2,FALSE))</f>
        <v/>
      </c>
      <c r="QN86" t="str">
        <f>IF(ISERROR(MATCH(QN$1,'CSC Mitre'!CG$1:CG$220,0)),"",VLOOKUP(QN$1,'Tactic Recode'!$A$1:$B$547,2,FALSE))</f>
        <v/>
      </c>
      <c r="QO86" t="str">
        <f>IF(ISERROR(MATCH(QO$1,'CSC Mitre'!CG$1:CG$220,0)),"",VLOOKUP(QO$1,'Tactic Recode'!$A$1:$B$547,2,FALSE))</f>
        <v/>
      </c>
      <c r="QP86" t="str">
        <f>IF(ISERROR(MATCH(QP$1,'CSC Mitre'!CG$1:CG$220,0)),"",VLOOKUP(QP$1,'Tactic Recode'!$A$1:$B$547,2,FALSE))</f>
        <v/>
      </c>
      <c r="QQ86" t="str">
        <f>IF(ISERROR(MATCH(QQ$1,'CSC Mitre'!CG$1:CG$220,0)),"",VLOOKUP(QQ$1,'Tactic Recode'!$A$1:$B$547,2,FALSE))</f>
        <v/>
      </c>
      <c r="QR86" t="str">
        <f>IF(ISERROR(MATCH(QR$1,'CSC Mitre'!CG$1:CG$220,0)),"",VLOOKUP(QR$1,'Tactic Recode'!$A$1:$B$547,2,FALSE))</f>
        <v/>
      </c>
      <c r="QS86" t="str">
        <f>IF(ISERROR(MATCH(QS$1,'CSC Mitre'!CG$1:CG$220,0)),"",VLOOKUP(QS$1,'Tactic Recode'!$A$1:$B$547,2,FALSE))</f>
        <v/>
      </c>
      <c r="QT86" t="str">
        <f>IF(ISERROR(MATCH(QT$1,'CSC Mitre'!CG$1:CG$220,0)),"",VLOOKUP(QT$1,'Tactic Recode'!$A$1:$B$547,2,FALSE))</f>
        <v/>
      </c>
      <c r="QU86" t="str">
        <f>IF(ISERROR(MATCH(QU$1,'CSC Mitre'!CG$1:CG$220,0)),"",VLOOKUP(QU$1,'Tactic Recode'!$A$1:$B$547,2,FALSE))</f>
        <v/>
      </c>
      <c r="QV86" t="str">
        <f>IF(ISERROR(MATCH(QV$1,'CSC Mitre'!CG$1:CG$220,0)),"",VLOOKUP(QV$1,'Tactic Recode'!$A$1:$B$547,2,FALSE))</f>
        <v/>
      </c>
      <c r="QW86" t="str">
        <f>IF(ISERROR(MATCH(QW$1,'CSC Mitre'!CG$1:CG$220,0)),"",VLOOKUP(QW$1,'Tactic Recode'!$A$1:$B$547,2,FALSE))</f>
        <v/>
      </c>
      <c r="QX86" t="str">
        <f>IF(ISERROR(MATCH(QX$1,'CSC Mitre'!CG$1:CG$220,0)),"",VLOOKUP(QX$1,'Tactic Recode'!$A$1:$B$547,2,FALSE))</f>
        <v/>
      </c>
      <c r="QY86" t="str">
        <f>IF(ISERROR(MATCH(QY$1,'CSC Mitre'!CG$1:CG$220,0)),"",VLOOKUP(QY$1,'Tactic Recode'!$A$1:$B$547,2,FALSE))</f>
        <v/>
      </c>
      <c r="QZ86" t="str">
        <f>IF(ISERROR(MATCH(QZ$1,'CSC Mitre'!CG$1:CG$220,0)),"",VLOOKUP(QZ$1,'Tactic Recode'!$A$1:$B$547,2,FALSE))</f>
        <v/>
      </c>
      <c r="RA86" t="str">
        <f>IF(ISERROR(MATCH(RA$1,'CSC Mitre'!CG$1:CG$220,0)),"",VLOOKUP(RA$1,'Tactic Recode'!$A$1:$B$547,2,FALSE))</f>
        <v/>
      </c>
      <c r="RB86" t="str">
        <f>IF(ISERROR(MATCH(RB$1,'CSC Mitre'!CG$1:CG$220,0)),"",VLOOKUP(RB$1,'Tactic Recode'!$A$1:$B$547,2,FALSE))</f>
        <v/>
      </c>
      <c r="RC86" t="str">
        <f>IF(ISERROR(MATCH(RC$1,'CSC Mitre'!CG$1:CG$220,0)),"",VLOOKUP(RC$1,'Tactic Recode'!$A$1:$B$547,2,FALSE))</f>
        <v/>
      </c>
      <c r="RD86" t="str">
        <f>IF(ISERROR(MATCH(RD$1,'CSC Mitre'!CG$1:CG$220,0)),"",VLOOKUP(RD$1,'Tactic Recode'!$A$1:$B$547,2,FALSE))</f>
        <v/>
      </c>
      <c r="RE86" t="str">
        <f>IF(ISERROR(MATCH(RE$1,'CSC Mitre'!CG$1:CG$220,0)),"",VLOOKUP(RE$1,'Tactic Recode'!$A$1:$B$547,2,FALSE))</f>
        <v/>
      </c>
      <c r="RF86" t="str">
        <f>IF(ISERROR(MATCH(RF$1,'CSC Mitre'!CG$1:CG$220,0)),"",VLOOKUP(RF$1,'Tactic Recode'!$A$1:$B$547,2,FALSE))</f>
        <v/>
      </c>
      <c r="RG86" t="str">
        <f>IF(ISERROR(MATCH(RG$1,'CSC Mitre'!CG$1:CG$220,0)),"",VLOOKUP(RG$1,'Tactic Recode'!$A$1:$B$547,2,FALSE))</f>
        <v/>
      </c>
      <c r="RH86" t="str">
        <f>IF(ISERROR(MATCH(RH$1,'CSC Mitre'!CG$1:CG$220,0)),"",VLOOKUP(RH$1,'Tactic Recode'!$A$1:$B$547,2,FALSE))</f>
        <v/>
      </c>
      <c r="RI86" t="str">
        <f>IF(ISERROR(MATCH(RI$1,'CSC Mitre'!CG$1:CG$220,0)),"",VLOOKUP(RI$1,'Tactic Recode'!$A$1:$B$547,2,FALSE))</f>
        <v/>
      </c>
      <c r="RJ86" t="str">
        <f>IF(ISERROR(MATCH(RJ$1,'CSC Mitre'!CG$1:CG$220,0)),"",VLOOKUP(RJ$1,'Tactic Recode'!$A$1:$B$547,2,FALSE))</f>
        <v/>
      </c>
      <c r="RK86" t="str">
        <f>IF(ISERROR(MATCH(RK$1,'CSC Mitre'!CG$1:CG$220,0)),"",VLOOKUP(RK$1,'Tactic Recode'!$A$1:$B$547,2,FALSE))</f>
        <v/>
      </c>
      <c r="RL86" t="str">
        <f>IF(ISERROR(MATCH(RL$1,'CSC Mitre'!CG$1:CG$220,0)),"",VLOOKUP(RL$1,'Tactic Recode'!$A$1:$B$547,2,FALSE))</f>
        <v/>
      </c>
      <c r="RM86" t="str">
        <f>IF(ISERROR(MATCH(RM$1,'CSC Mitre'!CG$1:CG$220,0)),"",VLOOKUP(RM$1,'Tactic Recode'!$A$1:$B$547,2,FALSE))</f>
        <v/>
      </c>
      <c r="RN86" t="str">
        <f>IF(ISERROR(MATCH(RN$1,'CSC Mitre'!CG$1:CG$220,0)),"",VLOOKUP(RN$1,'Tactic Recode'!$A$1:$B$547,2,FALSE))</f>
        <v/>
      </c>
      <c r="RO86" t="str">
        <f>IF(ISERROR(MATCH(RO$1,'CSC Mitre'!CG$1:CG$220,0)),"",VLOOKUP(RO$1,'Tactic Recode'!$A$1:$B$547,2,FALSE))</f>
        <v/>
      </c>
      <c r="RP86" t="str">
        <f>IF(ISERROR(MATCH(RP$1,'CSC Mitre'!CG$1:CG$220,0)),"",VLOOKUP(RP$1,'Tactic Recode'!$A$1:$B$547,2,FALSE))</f>
        <v/>
      </c>
      <c r="RQ86" t="str">
        <f>IF(ISERROR(MATCH(RQ$1,'CSC Mitre'!CG$1:CG$220,0)),"",VLOOKUP(RQ$1,'Tactic Recode'!$A$1:$B$547,2,FALSE))</f>
        <v/>
      </c>
      <c r="RR86" t="str">
        <f>IF(ISERROR(MATCH(RR$1,'CSC Mitre'!CG$1:CG$220,0)),"",VLOOKUP(RR$1,'Tactic Recode'!$A$1:$B$547,2,FALSE))</f>
        <v/>
      </c>
      <c r="RS86" t="str">
        <f>IF(ISERROR(MATCH(RS$1,'CSC Mitre'!CG$1:CG$220,0)),"",VLOOKUP(RS$1,'Tactic Recode'!$A$1:$B$547,2,FALSE))</f>
        <v/>
      </c>
      <c r="RT86" t="str">
        <f>IF(ISERROR(MATCH(RT$1,'CSC Mitre'!CG$1:CG$220,0)),"",VLOOKUP(RT$1,'Tactic Recode'!$A$1:$B$547,2,FALSE))</f>
        <v/>
      </c>
      <c r="RU86" t="str">
        <f>IF(ISERROR(MATCH(RU$1,'CSC Mitre'!CG$1:CG$220,0)),"",VLOOKUP(RU$1,'Tactic Recode'!$A$1:$B$547,2,FALSE))</f>
        <v/>
      </c>
      <c r="RV86" t="str">
        <f>IF(ISERROR(MATCH(RV$1,'CSC Mitre'!CG$1:CG$220,0)),"",VLOOKUP(RV$1,'Tactic Recode'!$A$1:$B$547,2,FALSE))</f>
        <v/>
      </c>
      <c r="RW86" t="str">
        <f>IF(ISERROR(MATCH(RW$1,'CSC Mitre'!CG$1:CG$220,0)),"",VLOOKUP(RW$1,'Tactic Recode'!$A$1:$B$547,2,FALSE))</f>
        <v/>
      </c>
      <c r="RX86" t="str">
        <f>IF(ISERROR(MATCH(RX$1,'CSC Mitre'!CG$1:CG$220,0)),"",VLOOKUP(RX$1,'Tactic Recode'!$A$1:$B$547,2,FALSE))</f>
        <v/>
      </c>
      <c r="RY86" t="str">
        <f>IF(ISERROR(MATCH(RY$1,'CSC Mitre'!CG$1:CG$220,0)),"",VLOOKUP(RY$1,'Tactic Recode'!$A$1:$B$547,2,FALSE))</f>
        <v/>
      </c>
      <c r="RZ86" t="str">
        <f>IF(ISERROR(MATCH(RZ$1,'CSC Mitre'!CG$1:CG$220,0)),"",VLOOKUP(RZ$1,'Tactic Recode'!$A$1:$B$547,2,FALSE))</f>
        <v/>
      </c>
      <c r="SA86" t="str">
        <f>IF(ISERROR(MATCH(SA$1,'CSC Mitre'!CG$1:CG$220,0)),"",VLOOKUP(SA$1,'Tactic Recode'!$A$1:$B$547,2,FALSE))</f>
        <v/>
      </c>
      <c r="SB86" t="str">
        <f>IF(ISERROR(MATCH(SB$1,'CSC Mitre'!CG$1:CG$220,0)),"",VLOOKUP(SB$1,'Tactic Recode'!$A$1:$B$547,2,FALSE))</f>
        <v/>
      </c>
      <c r="SC86" t="str">
        <f>IF(ISERROR(MATCH(SC$1,'CSC Mitre'!CG$1:CG$220,0)),"",VLOOKUP(SC$1,'Tactic Recode'!$A$1:$B$547,2,FALSE))</f>
        <v/>
      </c>
      <c r="SD86" t="str">
        <f>IF(ISERROR(MATCH(SD$1,'CSC Mitre'!CG$1:CG$220,0)),"",VLOOKUP(SD$1,'Tactic Recode'!$A$1:$B$547,2,FALSE))</f>
        <v/>
      </c>
      <c r="SE86" t="str">
        <f>IF(ISERROR(MATCH(SE$1,'CSC Mitre'!CG$1:CG$220,0)),"",VLOOKUP(SE$1,'Tactic Recode'!$A$1:$B$547,2,FALSE))</f>
        <v/>
      </c>
      <c r="SF86" t="str">
        <f>IF(ISERROR(MATCH(SF$1,'CSC Mitre'!CG$1:CG$220,0)),"",VLOOKUP(SF$1,'Tactic Recode'!$A$1:$B$547,2,FALSE))</f>
        <v/>
      </c>
      <c r="SG86" t="str">
        <f>IF(ISERROR(MATCH(SG$1,'CSC Mitre'!CG$1:CG$220,0)),"",VLOOKUP(SG$1,'Tactic Recode'!$A$1:$B$547,2,FALSE))</f>
        <v/>
      </c>
      <c r="SH86" t="str">
        <f>IF(ISERROR(MATCH(SH$1,'CSC Mitre'!CG$1:CG$220,0)),"",VLOOKUP(SH$1,'Tactic Recode'!$A$1:$B$547,2,FALSE))</f>
        <v/>
      </c>
      <c r="SI86" t="str">
        <f>IF(ISERROR(MATCH(SI$1,'CSC Mitre'!CG$1:CG$220,0)),"",VLOOKUP(SI$1,'Tactic Recode'!$A$1:$B$547,2,FALSE))</f>
        <v/>
      </c>
      <c r="SJ86" t="str">
        <f>IF(ISERROR(MATCH(SJ$1,'CSC Mitre'!CG$1:CG$220,0)),"",VLOOKUP(SJ$1,'Tactic Recode'!$A$1:$B$547,2,FALSE))</f>
        <v/>
      </c>
      <c r="SK86" t="str">
        <f>IF(ISERROR(MATCH(SK$1,'CSC Mitre'!CG$1:CG$220,0)),"",VLOOKUP(SK$1,'Tactic Recode'!$A$1:$B$547,2,FALSE))</f>
        <v/>
      </c>
      <c r="SL86" t="str">
        <f>IF(ISERROR(MATCH(SL$1,'CSC Mitre'!CG$1:CG$220,0)),"",VLOOKUP(SL$1,'Tactic Recode'!$A$1:$B$547,2,FALSE))</f>
        <v/>
      </c>
      <c r="SM86" t="str">
        <f>IF(ISERROR(MATCH(SM$1,'CSC Mitre'!CG$1:CG$220,0)),"",VLOOKUP(SM$1,'Tactic Recode'!$A$1:$B$547,2,FALSE))</f>
        <v/>
      </c>
      <c r="SN86" t="str">
        <f>IF(ISERROR(MATCH(SN$1,'CSC Mitre'!CG$1:CG$220,0)),"",VLOOKUP(SN$1,'Tactic Recode'!$A$1:$B$547,2,FALSE))</f>
        <v/>
      </c>
      <c r="SO86" t="str">
        <f>IF(ISERROR(MATCH(SO$1,'CSC Mitre'!CG$1:CG$220,0)),"",VLOOKUP(SO$1,'Tactic Recode'!$A$1:$B$547,2,FALSE))</f>
        <v/>
      </c>
      <c r="SP86" t="str">
        <f>IF(ISERROR(MATCH(SP$1,'CSC Mitre'!CG$1:CG$220,0)),"",VLOOKUP(SP$1,'Tactic Recode'!$A$1:$B$547,2,FALSE))</f>
        <v/>
      </c>
      <c r="SQ86" t="str">
        <f>IF(ISERROR(MATCH(SQ$1,'CSC Mitre'!CG$1:CG$220,0)),"",VLOOKUP(SQ$1,'Tactic Recode'!$A$1:$B$547,2,FALSE))</f>
        <v/>
      </c>
      <c r="SR86" t="str">
        <f>IF(ISERROR(MATCH(SR$1,'CSC Mitre'!CG$1:CG$220,0)),"",VLOOKUP(SR$1,'Tactic Recode'!$A$1:$B$547,2,FALSE))</f>
        <v/>
      </c>
      <c r="SS86" t="str">
        <f>IF(ISERROR(MATCH(SS$1,'CSC Mitre'!CG$1:CG$220,0)),"",VLOOKUP(SS$1,'Tactic Recode'!$A$1:$B$547,2,FALSE))</f>
        <v/>
      </c>
      <c r="ST86" t="str">
        <f>IF(ISERROR(MATCH(ST$1,'CSC Mitre'!CG$1:CG$220,0)),"",VLOOKUP(ST$1,'Tactic Recode'!$A$1:$B$547,2,FALSE))</f>
        <v/>
      </c>
      <c r="SU86" t="str">
        <f>IF(ISERROR(MATCH(SU$1,'CSC Mitre'!CG$1:CG$220,0)),"",VLOOKUP(SU$1,'Tactic Recode'!$A$1:$B$547,2,FALSE))</f>
        <v/>
      </c>
      <c r="SV86" t="str">
        <f>IF(ISERROR(MATCH(SV$1,'CSC Mitre'!CG$1:CG$220,0)),"",VLOOKUP(SV$1,'Tactic Recode'!$A$1:$B$547,2,FALSE))</f>
        <v/>
      </c>
      <c r="SW86" t="str">
        <f>IF(ISERROR(MATCH(SW$1,'CSC Mitre'!CG$1:CG$220,0)),"",VLOOKUP(SW$1,'Tactic Recode'!$A$1:$B$547,2,FALSE))</f>
        <v/>
      </c>
      <c r="SX86" t="str">
        <f>IF(ISERROR(MATCH(SX$1,'CSC Mitre'!CG$1:CG$220,0)),"",VLOOKUP(SX$1,'Tactic Recode'!$A$1:$B$547,2,FALSE))</f>
        <v/>
      </c>
      <c r="SY86" t="str">
        <f>IF(ISERROR(MATCH(SY$1,'CSC Mitre'!CG$1:CG$220,0)),"",VLOOKUP(SY$1,'Tactic Recode'!$A$1:$B$547,2,FALSE))</f>
        <v/>
      </c>
      <c r="SZ86" t="str">
        <f>IF(ISERROR(MATCH(SZ$1,'CSC Mitre'!CG$1:CG$220,0)),"",VLOOKUP(SZ$1,'Tactic Recode'!$A$1:$B$547,2,FALSE))</f>
        <v/>
      </c>
      <c r="TA86" t="str">
        <f>IF(ISERROR(MATCH(TA$1,'CSC Mitre'!CG$1:CG$220,0)),"",VLOOKUP(TA$1,'Tactic Recode'!$A$1:$B$547,2,FALSE))</f>
        <v/>
      </c>
      <c r="TB86" t="str">
        <f>IF(ISERROR(MATCH(TB$1,'CSC Mitre'!CG$1:CG$220,0)),"",VLOOKUP(TB$1,'Tactic Recode'!$A$1:$B$547,2,FALSE))</f>
        <v/>
      </c>
      <c r="TC86" t="str">
        <f>IF(ISERROR(MATCH(TC$1,'CSC Mitre'!CG$1:CG$220,0)),"",VLOOKUP(TC$1,'Tactic Recode'!$A$1:$B$547,2,FALSE))</f>
        <v/>
      </c>
      <c r="TD86" t="str">
        <f>IF(ISERROR(MATCH(TD$1,'CSC Mitre'!CG$1:CG$220,0)),"",VLOOKUP(TD$1,'Tactic Recode'!$A$1:$B$547,2,FALSE))</f>
        <v/>
      </c>
      <c r="TE86" t="str">
        <f>IF(ISERROR(MATCH(TE$1,'CSC Mitre'!CG$1:CG$220,0)),"",VLOOKUP(TE$1,'Tactic Recode'!$A$1:$B$547,2,FALSE))</f>
        <v/>
      </c>
      <c r="TF86" t="str">
        <f>IF(ISERROR(MATCH(TF$1,'CSC Mitre'!CG$1:CG$220,0)),"",VLOOKUP(TF$1,'Tactic Recode'!$A$1:$B$547,2,FALSE))</f>
        <v/>
      </c>
      <c r="TG86" t="str">
        <f>IF(ISERROR(MATCH(TG$1,'CSC Mitre'!CG$1:CG$220,0)),"",VLOOKUP(TG$1,'Tactic Recode'!$A$1:$B$547,2,FALSE))</f>
        <v/>
      </c>
      <c r="TH86" t="str">
        <f>IF(ISERROR(MATCH(TH$1,'CSC Mitre'!CG$1:CG$220,0)),"",VLOOKUP(TH$1,'Tactic Recode'!$A$1:$B$547,2,FALSE))</f>
        <v/>
      </c>
      <c r="TI86" t="str">
        <f>IF(ISERROR(MATCH(TI$1,'CSC Mitre'!CG$1:CG$220,0)),"",VLOOKUP(TI$1,'Tactic Recode'!$A$1:$B$547,2,FALSE))</f>
        <v/>
      </c>
      <c r="TJ86" t="str">
        <f>IF(ISERROR(MATCH(TJ$1,'CSC Mitre'!CG$1:CG$220,0)),"",VLOOKUP(TJ$1,'Tactic Recode'!$A$1:$B$547,2,FALSE))</f>
        <v/>
      </c>
      <c r="TK86" t="str">
        <f>IF(ISERROR(MATCH(TK$1,'CSC Mitre'!CG$1:CG$220,0)),"",VLOOKUP(TK$1,'Tactic Recode'!$A$1:$B$547,2,FALSE))</f>
        <v/>
      </c>
      <c r="TL86" t="str">
        <f>IF(ISERROR(MATCH(TL$1,'CSC Mitre'!CG$1:CG$220,0)),"",VLOOKUP(TL$1,'Tactic Recode'!$A$1:$B$547,2,FALSE))</f>
        <v/>
      </c>
      <c r="TM86" t="str">
        <f>IF(ISERROR(MATCH(TM$1,'CSC Mitre'!CG$1:CG$220,0)),"",VLOOKUP(TM$1,'Tactic Recode'!$A$1:$B$547,2,FALSE))</f>
        <v/>
      </c>
      <c r="TN86" t="str">
        <f>IF(ISERROR(MATCH(TN$1,'CSC Mitre'!CG$1:CG$220,0)),"",VLOOKUP(TN$1,'Tactic Recode'!$A$1:$B$547,2,FALSE))</f>
        <v/>
      </c>
      <c r="TO86" t="str">
        <f>IF(ISERROR(MATCH(TO$1,'CSC Mitre'!CG$1:CG$220,0)),"",VLOOKUP(TO$1,'Tactic Recode'!$A$1:$B$547,2,FALSE))</f>
        <v/>
      </c>
      <c r="TP86" t="str">
        <f>IF(ISERROR(MATCH(TP$1,'CSC Mitre'!CG$1:CG$220,0)),"",VLOOKUP(TP$1,'Tactic Recode'!$A$1:$B$547,2,FALSE))</f>
        <v/>
      </c>
      <c r="TQ86" t="str">
        <f>IF(ISERROR(MATCH(TQ$1,'CSC Mitre'!CG$1:CG$220,0)),"",VLOOKUP(TQ$1,'Tactic Recode'!$A$1:$B$547,2,FALSE))</f>
        <v/>
      </c>
      <c r="TR86" t="str">
        <f>IF(ISERROR(MATCH(TR$1,'CSC Mitre'!CG$1:CG$220,0)),"",VLOOKUP(TR$1,'Tactic Recode'!$A$1:$B$547,2,FALSE))</f>
        <v/>
      </c>
      <c r="TS86" t="str">
        <f>IF(ISERROR(MATCH(TS$1,'CSC Mitre'!CG$1:CG$220,0)),"",VLOOKUP(TS$1,'Tactic Recode'!$A$1:$B$547,2,FALSE))</f>
        <v/>
      </c>
      <c r="TT86" t="str">
        <f>IF(ISERROR(MATCH(TT$1,'CSC Mitre'!CG$1:CG$220,0)),"",VLOOKUP(TT$1,'Tactic Recode'!$A$1:$B$547,2,FALSE))</f>
        <v/>
      </c>
      <c r="TU86" t="str">
        <f>IF(ISERROR(MATCH(TU$1,'CSC Mitre'!CG$1:CG$220,0)),"",VLOOKUP(TU$1,'Tactic Recode'!$A$1:$B$547,2,FALSE))</f>
        <v/>
      </c>
      <c r="TV86" t="str">
        <f>IF(ISERROR(MATCH(TV$1,'CSC Mitre'!CG$1:CG$220,0)),"",VLOOKUP(TV$1,'Tactic Recode'!$A$1:$B$547,2,FALSE))</f>
        <v/>
      </c>
      <c r="TW86" t="str">
        <f>IF(ISERROR(MATCH(TW$1,'CSC Mitre'!CG$1:CG$220,0)),"",VLOOKUP(TW$1,'Tactic Recode'!$A$1:$B$547,2,FALSE))</f>
        <v/>
      </c>
      <c r="TX86" t="str">
        <f>IF(ISERROR(MATCH(TX$1,'CSC Mitre'!CG$1:CG$220,0)),"",VLOOKUP(TX$1,'Tactic Recode'!$A$1:$B$547,2,FALSE))</f>
        <v/>
      </c>
      <c r="TY86" t="str">
        <f>IF(ISERROR(MATCH(TY$1,'CSC Mitre'!CG$1:CG$220,0)),"",VLOOKUP(TY$1,'Tactic Recode'!$A$1:$B$547,2,FALSE))</f>
        <v/>
      </c>
      <c r="TZ86" t="str">
        <f>IF(ISERROR(MATCH(TZ$1,'CSC Mitre'!CG$1:CG$220,0)),"",VLOOKUP(TZ$1,'Tactic Recode'!$A$1:$B$547,2,FALSE))</f>
        <v/>
      </c>
      <c r="UA86" t="str">
        <f>IF(ISERROR(MATCH(UA$1,'CSC Mitre'!CG$1:CG$220,0)),"",VLOOKUP(UA$1,'Tactic Recode'!$A$1:$B$547,2,FALSE))</f>
        <v/>
      </c>
      <c r="UB86" t="str">
        <f>IF(ISERROR(MATCH(UB$1,'CSC Mitre'!CG$1:CG$220,0)),"",VLOOKUP(UB$1,'Tactic Recode'!$A$1:$B$547,2,FALSE))</f>
        <v/>
      </c>
    </row>
    <row r="87" spans="1:548" x14ac:dyDescent="0.25">
      <c r="A87" s="59" t="s">
        <v>483</v>
      </c>
      <c r="B87" t="str">
        <f>IF(ISERROR(MATCH(B$1,'CSC Mitre'!CH$1:CH$220,0)),"",VLOOKUP(B$1,'Tactic Recode'!$A$1:$B$547,2,FALSE))</f>
        <v/>
      </c>
      <c r="C87" t="str">
        <f>IF(ISERROR(MATCH(C$1,'CSC Mitre'!CH$1:CH$220,0)),"",VLOOKUP(C$1,'Tactic Recode'!$A$1:$B$547,2,FALSE))</f>
        <v/>
      </c>
      <c r="D87" t="str">
        <f>IF(ISERROR(MATCH(D$1,'CSC Mitre'!CH$1:CH$220,0)),"",VLOOKUP(D$1,'Tactic Recode'!$A$1:$B$547,2,FALSE))</f>
        <v/>
      </c>
      <c r="E87" t="str">
        <f>IF(ISERROR(MATCH(E$1,'CSC Mitre'!CH$1:CH$220,0)),"",VLOOKUP(E$1,'Tactic Recode'!$A$1:$B$547,2,FALSE))</f>
        <v/>
      </c>
      <c r="F87" t="str">
        <f>IF(ISERROR(MATCH(F$1,'CSC Mitre'!CH$1:CH$220,0)),"",VLOOKUP(F$1,'Tactic Recode'!$A$1:$B$547,2,FALSE))</f>
        <v/>
      </c>
      <c r="G87" t="str">
        <f>IF(ISERROR(MATCH(G$1,'CSC Mitre'!CH$1:CH$220,0)),"",VLOOKUP(G$1,'Tactic Recode'!$A$1:$B$547,2,FALSE))</f>
        <v/>
      </c>
      <c r="H87" t="str">
        <f>IF(ISERROR(MATCH(H$1,'CSC Mitre'!CH$1:CH$220,0)),"",VLOOKUP(H$1,'Tactic Recode'!$A$1:$B$547,2,FALSE))</f>
        <v/>
      </c>
      <c r="I87" t="str">
        <f>IF(ISERROR(MATCH(I$1,'CSC Mitre'!CH$1:CH$220,0)),"",VLOOKUP(I$1,'Tactic Recode'!$A$1:$B$547,2,FALSE))</f>
        <v/>
      </c>
      <c r="J87" t="str">
        <f>IF(ISERROR(MATCH(J$1,'CSC Mitre'!CH$1:CH$220,0)),"",VLOOKUP(J$1,'Tactic Recode'!$A$1:$B$547,2,FALSE))</f>
        <v/>
      </c>
      <c r="K87" t="str">
        <f>IF(ISERROR(MATCH(K$1,'CSC Mitre'!CH$1:CH$220,0)),"",VLOOKUP(K$1,'Tactic Recode'!$A$1:$B$547,2,FALSE))</f>
        <v/>
      </c>
      <c r="L87" t="str">
        <f>IF(ISERROR(MATCH(L$1,'CSC Mitre'!CH$1:CH$220,0)),"",VLOOKUP(L$1,'Tactic Recode'!$A$1:$B$547,2,FALSE))</f>
        <v/>
      </c>
      <c r="M87" t="str">
        <f>IF(ISERROR(MATCH(M$1,'CSC Mitre'!CH$1:CH$220,0)),"",VLOOKUP(M$1,'Tactic Recode'!$A$1:$B$547,2,FALSE))</f>
        <v/>
      </c>
      <c r="N87" t="str">
        <f>IF(ISERROR(MATCH(N$1,'CSC Mitre'!CH$1:CH$220,0)),"",VLOOKUP(N$1,'Tactic Recode'!$A$1:$B$547,2,FALSE))</f>
        <v/>
      </c>
      <c r="O87" t="str">
        <f>IF(ISERROR(MATCH(O$1,'CSC Mitre'!CH$1:CH$220,0)),"",VLOOKUP(O$1,'Tactic Recode'!$A$1:$B$547,2,FALSE))</f>
        <v/>
      </c>
      <c r="P87" t="str">
        <f>IF(ISERROR(MATCH(P$1,'CSC Mitre'!CH$1:CH$220,0)),"",VLOOKUP(P$1,'Tactic Recode'!$A$1:$B$547,2,FALSE))</f>
        <v/>
      </c>
      <c r="Q87" t="str">
        <f>IF(ISERROR(MATCH(Q$1,'CSC Mitre'!CH$1:CH$220,0)),"",VLOOKUP(Q$1,'Tactic Recode'!$A$1:$B$547,2,FALSE))</f>
        <v/>
      </c>
      <c r="R87" t="str">
        <f>IF(ISERROR(MATCH(R$1,'CSC Mitre'!CH$1:CH$220,0)),"",VLOOKUP(R$1,'Tactic Recode'!$A$1:$B$547,2,FALSE))</f>
        <v/>
      </c>
      <c r="S87" t="str">
        <f>IF(ISERROR(MATCH(S$1,'CSC Mitre'!CH$1:CH$220,0)),"",VLOOKUP(S$1,'Tactic Recode'!$A$1:$B$547,2,FALSE))</f>
        <v/>
      </c>
      <c r="T87" t="str">
        <f>IF(ISERROR(MATCH(T$1,'CSC Mitre'!CH$1:CH$220,0)),"",VLOOKUP(T$1,'Tactic Recode'!$A$1:$B$547,2,FALSE))</f>
        <v/>
      </c>
      <c r="U87" t="str">
        <f>IF(ISERROR(MATCH(U$1,'CSC Mitre'!CH$1:CH$220,0)),"",VLOOKUP(U$1,'Tactic Recode'!$A$1:$B$547,2,FALSE))</f>
        <v/>
      </c>
      <c r="V87" t="str">
        <f>IF(ISERROR(MATCH(V$1,'CSC Mitre'!CH$1:CH$220,0)),"",VLOOKUP(V$1,'Tactic Recode'!$A$1:$B$547,2,FALSE))</f>
        <v/>
      </c>
      <c r="W87" t="str">
        <f>IF(ISERROR(MATCH(W$1,'CSC Mitre'!CH$1:CH$220,0)),"",VLOOKUP(W$1,'Tactic Recode'!$A$1:$B$547,2,FALSE))</f>
        <v/>
      </c>
      <c r="X87" t="str">
        <f>IF(ISERROR(MATCH(X$1,'CSC Mitre'!CH$1:CH$220,0)),"",VLOOKUP(X$1,'Tactic Recode'!$A$1:$B$547,2,FALSE))</f>
        <v/>
      </c>
      <c r="Y87" t="str">
        <f>IF(ISERROR(MATCH(Y$1,'CSC Mitre'!CH$1:CH$220,0)),"",VLOOKUP(Y$1,'Tactic Recode'!$A$1:$B$547,2,FALSE))</f>
        <v/>
      </c>
      <c r="Z87" t="str">
        <f>IF(ISERROR(MATCH(Z$1,'CSC Mitre'!CH$1:CH$220,0)),"",VLOOKUP(Z$1,'Tactic Recode'!$A$1:$B$547,2,FALSE))</f>
        <v/>
      </c>
      <c r="AA87" t="str">
        <f>IF(ISERROR(MATCH(AA$1,'CSC Mitre'!CH$1:CH$220,0)),"",VLOOKUP(AA$1,'Tactic Recode'!$A$1:$B$547,2,FALSE))</f>
        <v/>
      </c>
      <c r="AB87" t="str">
        <f>IF(ISERROR(MATCH(AB$1,'CSC Mitre'!CH$1:CH$220,0)),"",VLOOKUP(AB$1,'Tactic Recode'!$A$1:$B$547,2,FALSE))</f>
        <v/>
      </c>
      <c r="AC87" t="str">
        <f>IF(ISERROR(MATCH(AC$1,'CSC Mitre'!CH$1:CH$220,0)),"",VLOOKUP(AC$1,'Tactic Recode'!$A$1:$B$547,2,FALSE))</f>
        <v/>
      </c>
      <c r="AD87" t="str">
        <f>IF(ISERROR(MATCH(AD$1,'CSC Mitre'!CH$1:CH$220,0)),"",VLOOKUP(AD$1,'Tactic Recode'!$A$1:$B$547,2,FALSE))</f>
        <v/>
      </c>
      <c r="AE87" t="str">
        <f>IF(ISERROR(MATCH(AE$1,'CSC Mitre'!CH$1:CH$220,0)),"",VLOOKUP(AE$1,'Tactic Recode'!$A$1:$B$547,2,FALSE))</f>
        <v/>
      </c>
      <c r="AF87" t="str">
        <f>IF(ISERROR(MATCH(AF$1,'CSC Mitre'!CH$1:CH$220,0)),"",VLOOKUP(AF$1,'Tactic Recode'!$A$1:$B$547,2,FALSE))</f>
        <v/>
      </c>
      <c r="AG87" t="str">
        <f>IF(ISERROR(MATCH(AG$1,'CSC Mitre'!CH$1:CH$220,0)),"",VLOOKUP(AG$1,'Tactic Recode'!$A$1:$B$547,2,FALSE))</f>
        <v/>
      </c>
      <c r="AH87" t="str">
        <f>IF(ISERROR(MATCH(AH$1,'CSC Mitre'!CH$1:CH$220,0)),"",VLOOKUP(AH$1,'Tactic Recode'!$A$1:$B$547,2,FALSE))</f>
        <v/>
      </c>
      <c r="AI87" t="str">
        <f>IF(ISERROR(MATCH(AI$1,'CSC Mitre'!CH$1:CH$220,0)),"",VLOOKUP(AI$1,'Tactic Recode'!$A$1:$B$547,2,FALSE))</f>
        <v/>
      </c>
      <c r="AJ87" t="str">
        <f>IF(ISERROR(MATCH(AJ$1,'CSC Mitre'!CH$1:CH$220,0)),"",VLOOKUP(AJ$1,'Tactic Recode'!$A$1:$B$547,2,FALSE))</f>
        <v/>
      </c>
      <c r="AK87" t="str">
        <f>IF(ISERROR(MATCH(AK$1,'CSC Mitre'!CH$1:CH$220,0)),"",VLOOKUP(AK$1,'Tactic Recode'!$A$1:$B$547,2,FALSE))</f>
        <v/>
      </c>
      <c r="AL87" t="str">
        <f>IF(ISERROR(MATCH(AL$1,'CSC Mitre'!CH$1:CH$220,0)),"",VLOOKUP(AL$1,'Tactic Recode'!$A$1:$B$547,2,FALSE))</f>
        <v/>
      </c>
      <c r="AM87" t="str">
        <f>IF(ISERROR(MATCH(AM$1,'CSC Mitre'!CH$1:CH$220,0)),"",VLOOKUP(AM$1,'Tactic Recode'!$A$1:$B$547,2,FALSE))</f>
        <v/>
      </c>
      <c r="AN87" t="str">
        <f>IF(ISERROR(MATCH(AN$1,'CSC Mitre'!CH$1:CH$220,0)),"",VLOOKUP(AN$1,'Tactic Recode'!$A$1:$B$547,2,FALSE))</f>
        <v/>
      </c>
      <c r="AO87" t="str">
        <f>IF(ISERROR(MATCH(AO$1,'CSC Mitre'!CH$1:CH$220,0)),"",VLOOKUP(AO$1,'Tactic Recode'!$A$1:$B$547,2,FALSE))</f>
        <v/>
      </c>
      <c r="AP87" t="str">
        <f>IF(ISERROR(MATCH(AP$1,'CSC Mitre'!CH$1:CH$220,0)),"",VLOOKUP(AP$1,'Tactic Recode'!$A$1:$B$547,2,FALSE))</f>
        <v/>
      </c>
      <c r="AQ87" t="str">
        <f>IF(ISERROR(MATCH(AQ$1,'CSC Mitre'!CH$1:CH$220,0)),"",VLOOKUP(AQ$1,'Tactic Recode'!$A$1:$B$547,2,FALSE))</f>
        <v/>
      </c>
      <c r="AR87" t="str">
        <f>IF(ISERROR(MATCH(AR$1,'CSC Mitre'!CH$1:CH$220,0)),"",VLOOKUP(AR$1,'Tactic Recode'!$A$1:$B$547,2,FALSE))</f>
        <v/>
      </c>
      <c r="AS87" t="str">
        <f>IF(ISERROR(MATCH(AS$1,'CSC Mitre'!CH$1:CH$220,0)),"",VLOOKUP(AS$1,'Tactic Recode'!$A$1:$B$547,2,FALSE))</f>
        <v/>
      </c>
      <c r="AT87" t="str">
        <f>IF(ISERROR(MATCH(AT$1,'CSC Mitre'!CH$1:CH$220,0)),"",VLOOKUP(AT$1,'Tactic Recode'!$A$1:$B$547,2,FALSE))</f>
        <v/>
      </c>
      <c r="AU87" t="str">
        <f>IF(ISERROR(MATCH(AU$1,'CSC Mitre'!CH$1:CH$220,0)),"",VLOOKUP(AU$1,'Tactic Recode'!$A$1:$B$547,2,FALSE))</f>
        <v/>
      </c>
      <c r="AV87" t="str">
        <f>IF(ISERROR(MATCH(AV$1,'CSC Mitre'!CH$1:CH$220,0)),"",VLOOKUP(AV$1,'Tactic Recode'!$A$1:$B$547,2,FALSE))</f>
        <v/>
      </c>
      <c r="AW87" t="str">
        <f>IF(ISERROR(MATCH(AW$1,'CSC Mitre'!CH$1:CH$220,0)),"",VLOOKUP(AW$1,'Tactic Recode'!$A$1:$B$547,2,FALSE))</f>
        <v/>
      </c>
      <c r="AX87" t="str">
        <f>IF(ISERROR(MATCH(AX$1,'CSC Mitre'!CH$1:CH$220,0)),"",VLOOKUP(AX$1,'Tactic Recode'!$A$1:$B$547,2,FALSE))</f>
        <v/>
      </c>
      <c r="AY87" t="str">
        <f>IF(ISERROR(MATCH(AY$1,'CSC Mitre'!CH$1:CH$220,0)),"",VLOOKUP(AY$1,'Tactic Recode'!$A$1:$B$547,2,FALSE))</f>
        <v/>
      </c>
      <c r="AZ87" t="str">
        <f>IF(ISERROR(MATCH(AZ$1,'CSC Mitre'!CH$1:CH$220,0)),"",VLOOKUP(AZ$1,'Tactic Recode'!$A$1:$B$547,2,FALSE))</f>
        <v/>
      </c>
      <c r="BA87" t="str">
        <f>IF(ISERROR(MATCH(BA$1,'CSC Mitre'!CH$1:CH$220,0)),"",VLOOKUP(BA$1,'Tactic Recode'!$A$1:$B$547,2,FALSE))</f>
        <v/>
      </c>
      <c r="BB87" t="str">
        <f>IF(ISERROR(MATCH(BB$1,'CSC Mitre'!CH$1:CH$220,0)),"",VLOOKUP(BB$1,'Tactic Recode'!$A$1:$B$547,2,FALSE))</f>
        <v/>
      </c>
      <c r="BC87" t="str">
        <f>IF(ISERROR(MATCH(BC$1,'CSC Mitre'!CH$1:CH$220,0)),"",VLOOKUP(BC$1,'Tactic Recode'!$A$1:$B$547,2,FALSE))</f>
        <v/>
      </c>
      <c r="BD87" t="str">
        <f>IF(ISERROR(MATCH(BD$1,'CSC Mitre'!CH$1:CH$220,0)),"",VLOOKUP(BD$1,'Tactic Recode'!$A$1:$B$547,2,FALSE))</f>
        <v/>
      </c>
      <c r="BE87" t="str">
        <f>IF(ISERROR(MATCH(BE$1,'CSC Mitre'!CH$1:CH$220,0)),"",VLOOKUP(BE$1,'Tactic Recode'!$A$1:$B$547,2,FALSE))</f>
        <v/>
      </c>
      <c r="BF87" t="str">
        <f>IF(ISERROR(MATCH(BF$1,'CSC Mitre'!CH$1:CH$220,0)),"",VLOOKUP(BF$1,'Tactic Recode'!$A$1:$B$547,2,FALSE))</f>
        <v/>
      </c>
      <c r="BG87" t="str">
        <f>IF(ISERROR(MATCH(BG$1,'CSC Mitre'!CH$1:CH$220,0)),"",VLOOKUP(BG$1,'Tactic Recode'!$A$1:$B$547,2,FALSE))</f>
        <v/>
      </c>
      <c r="BH87" t="str">
        <f>IF(ISERROR(MATCH(BH$1,'CSC Mitre'!CH$1:CH$220,0)),"",VLOOKUP(BH$1,'Tactic Recode'!$A$1:$B$547,2,FALSE))</f>
        <v/>
      </c>
      <c r="BI87" t="str">
        <f>IF(ISERROR(MATCH(BI$1,'CSC Mitre'!CH$1:CH$220,0)),"",VLOOKUP(BI$1,'Tactic Recode'!$A$1:$B$547,2,FALSE))</f>
        <v/>
      </c>
      <c r="BJ87" t="str">
        <f>IF(ISERROR(MATCH(BJ$1,'CSC Mitre'!CH$1:CH$220,0)),"",VLOOKUP(BJ$1,'Tactic Recode'!$A$1:$B$547,2,FALSE))</f>
        <v/>
      </c>
      <c r="BK87" t="str">
        <f>IF(ISERROR(MATCH(BK$1,'CSC Mitre'!CH$1:CH$220,0)),"",VLOOKUP(BK$1,'Tactic Recode'!$A$1:$B$547,2,FALSE))</f>
        <v/>
      </c>
      <c r="BL87" t="str">
        <f>IF(ISERROR(MATCH(BL$1,'CSC Mitre'!CH$1:CH$220,0)),"",VLOOKUP(BL$1,'Tactic Recode'!$A$1:$B$547,2,FALSE))</f>
        <v/>
      </c>
      <c r="BM87" t="str">
        <f>IF(ISERROR(MATCH(BM$1,'CSC Mitre'!CH$1:CH$220,0)),"",VLOOKUP(BM$1,'Tactic Recode'!$A$1:$B$547,2,FALSE))</f>
        <v/>
      </c>
      <c r="BN87" t="str">
        <f>IF(ISERROR(MATCH(BN$1,'CSC Mitre'!CH$1:CH$220,0)),"",VLOOKUP(BN$1,'Tactic Recode'!$A$1:$B$547,2,FALSE))</f>
        <v/>
      </c>
      <c r="BO87" t="str">
        <f>IF(ISERROR(MATCH(BO$1,'CSC Mitre'!CH$1:CH$220,0)),"",VLOOKUP(BO$1,'Tactic Recode'!$A$1:$B$547,2,FALSE))</f>
        <v/>
      </c>
      <c r="BP87" t="str">
        <f>IF(ISERROR(MATCH(BP$1,'CSC Mitre'!CH$1:CH$220,0)),"",VLOOKUP(BP$1,'Tactic Recode'!$A$1:$B$547,2,FALSE))</f>
        <v/>
      </c>
      <c r="BQ87" t="str">
        <f>IF(ISERROR(MATCH(BQ$1,'CSC Mitre'!CH$1:CH$220,0)),"",VLOOKUP(BQ$1,'Tactic Recode'!$A$1:$B$547,2,FALSE))</f>
        <v/>
      </c>
      <c r="BR87" t="str">
        <f>IF(ISERROR(MATCH(BR$1,'CSC Mitre'!CH$1:CH$220,0)),"",VLOOKUP(BR$1,'Tactic Recode'!$A$1:$B$547,2,FALSE))</f>
        <v/>
      </c>
      <c r="BS87" t="str">
        <f>IF(ISERROR(MATCH(BS$1,'CSC Mitre'!CH$1:CH$220,0)),"",VLOOKUP(BS$1,'Tactic Recode'!$A$1:$B$547,2,FALSE))</f>
        <v/>
      </c>
      <c r="BT87" t="str">
        <f>IF(ISERROR(MATCH(BT$1,'CSC Mitre'!CH$1:CH$220,0)),"",VLOOKUP(BT$1,'Tactic Recode'!$A$1:$B$547,2,FALSE))</f>
        <v/>
      </c>
      <c r="BU87" t="str">
        <f>IF(ISERROR(MATCH(BU$1,'CSC Mitre'!CH$1:CH$220,0)),"",VLOOKUP(BU$1,'Tactic Recode'!$A$1:$B$547,2,FALSE))</f>
        <v/>
      </c>
      <c r="BV87" t="str">
        <f>IF(ISERROR(MATCH(BV$1,'CSC Mitre'!CH$1:CH$220,0)),"",VLOOKUP(BV$1,'Tactic Recode'!$A$1:$B$547,2,FALSE))</f>
        <v/>
      </c>
      <c r="BW87" t="str">
        <f>IF(ISERROR(MATCH(BW$1,'CSC Mitre'!CH$1:CH$220,0)),"",VLOOKUP(BW$1,'Tactic Recode'!$A$1:$B$547,2,FALSE))</f>
        <v/>
      </c>
      <c r="BX87" t="str">
        <f>IF(ISERROR(MATCH(BX$1,'CSC Mitre'!CH$1:CH$220,0)),"",VLOOKUP(BX$1,'Tactic Recode'!$A$1:$B$547,2,FALSE))</f>
        <v/>
      </c>
      <c r="BY87" t="str">
        <f>IF(ISERROR(MATCH(BY$1,'CSC Mitre'!CH$1:CH$220,0)),"",VLOOKUP(BY$1,'Tactic Recode'!$A$1:$B$547,2,FALSE))</f>
        <v/>
      </c>
      <c r="BZ87" t="str">
        <f>IF(ISERROR(MATCH(BZ$1,'CSC Mitre'!CH$1:CH$220,0)),"",VLOOKUP(BZ$1,'Tactic Recode'!$A$1:$B$547,2,FALSE))</f>
        <v/>
      </c>
      <c r="CA87" t="str">
        <f>IF(ISERROR(MATCH(CA$1,'CSC Mitre'!CH$1:CH$220,0)),"",VLOOKUP(CA$1,'Tactic Recode'!$A$1:$B$547,2,FALSE))</f>
        <v/>
      </c>
      <c r="CB87" t="str">
        <f>IF(ISERROR(MATCH(CB$1,'CSC Mitre'!CH$1:CH$220,0)),"",VLOOKUP(CB$1,'Tactic Recode'!$A$1:$B$547,2,FALSE))</f>
        <v/>
      </c>
      <c r="CC87" t="str">
        <f>IF(ISERROR(MATCH(CC$1,'CSC Mitre'!CH$1:CH$220,0)),"",VLOOKUP(CC$1,'Tactic Recode'!$A$1:$B$547,2,FALSE))</f>
        <v/>
      </c>
      <c r="CD87" t="str">
        <f>IF(ISERROR(MATCH(CD$1,'CSC Mitre'!CH$1:CH$220,0)),"",VLOOKUP(CD$1,'Tactic Recode'!$A$1:$B$547,2,FALSE))</f>
        <v/>
      </c>
      <c r="CE87" t="str">
        <f>IF(ISERROR(MATCH(CE$1,'CSC Mitre'!CH$1:CH$220,0)),"",VLOOKUP(CE$1,'Tactic Recode'!$A$1:$B$547,2,FALSE))</f>
        <v/>
      </c>
      <c r="CF87" t="str">
        <f>IF(ISERROR(MATCH(CF$1,'CSC Mitre'!CH$1:CH$220,0)),"",VLOOKUP(CF$1,'Tactic Recode'!$A$1:$B$547,2,FALSE))</f>
        <v/>
      </c>
      <c r="CG87" t="str">
        <f>IF(ISERROR(MATCH(CG$1,'CSC Mitre'!CH$1:CH$220,0)),"",VLOOKUP(CG$1,'Tactic Recode'!$A$1:$B$547,2,FALSE))</f>
        <v/>
      </c>
      <c r="CH87" t="str">
        <f>IF(ISERROR(MATCH(CH$1,'CSC Mitre'!CH$1:CH$220,0)),"",VLOOKUP(CH$1,'Tactic Recode'!$A$1:$B$547,2,FALSE))</f>
        <v/>
      </c>
      <c r="CI87" t="str">
        <f>IF(ISERROR(MATCH(CI$1,'CSC Mitre'!CH$1:CH$220,0)),"",VLOOKUP(CI$1,'Tactic Recode'!$A$1:$B$547,2,FALSE))</f>
        <v/>
      </c>
      <c r="CJ87" t="str">
        <f>IF(ISERROR(MATCH(CJ$1,'CSC Mitre'!CH$1:CH$220,0)),"",VLOOKUP(CJ$1,'Tactic Recode'!$A$1:$B$547,2,FALSE))</f>
        <v/>
      </c>
      <c r="CK87" t="str">
        <f>IF(ISERROR(MATCH(CK$1,'CSC Mitre'!CH$1:CH$220,0)),"",VLOOKUP(CK$1,'Tactic Recode'!$A$1:$B$547,2,FALSE))</f>
        <v/>
      </c>
      <c r="CL87" t="str">
        <f>IF(ISERROR(MATCH(CL$1,'CSC Mitre'!CH$1:CH$220,0)),"",VLOOKUP(CL$1,'Tactic Recode'!$A$1:$B$547,2,FALSE))</f>
        <v/>
      </c>
      <c r="CM87" t="str">
        <f>IF(ISERROR(MATCH(CM$1,'CSC Mitre'!CH$1:CH$220,0)),"",VLOOKUP(CM$1,'Tactic Recode'!$A$1:$B$547,2,FALSE))</f>
        <v/>
      </c>
      <c r="CN87" t="str">
        <f>IF(ISERROR(MATCH(CN$1,'CSC Mitre'!CH$1:CH$220,0)),"",VLOOKUP(CN$1,'Tactic Recode'!$A$1:$B$547,2,FALSE))</f>
        <v/>
      </c>
      <c r="CO87" t="str">
        <f>IF(ISERROR(MATCH(CO$1,'CSC Mitre'!CH$1:CH$220,0)),"",VLOOKUP(CO$1,'Tactic Recode'!$A$1:$B$547,2,FALSE))</f>
        <v/>
      </c>
      <c r="CP87" t="str">
        <f>IF(ISERROR(MATCH(CP$1,'CSC Mitre'!CH$1:CH$220,0)),"",VLOOKUP(CP$1,'Tactic Recode'!$A$1:$B$547,2,FALSE))</f>
        <v/>
      </c>
      <c r="CQ87" t="str">
        <f>IF(ISERROR(MATCH(CQ$1,'CSC Mitre'!CH$1:CH$220,0)),"",VLOOKUP(CQ$1,'Tactic Recode'!$A$1:$B$547,2,FALSE))</f>
        <v/>
      </c>
      <c r="CR87" t="str">
        <f>IF(ISERROR(MATCH(CR$1,'CSC Mitre'!CH$1:CH$220,0)),"",VLOOKUP(CR$1,'Tactic Recode'!$A$1:$B$547,2,FALSE))</f>
        <v/>
      </c>
      <c r="CS87" t="str">
        <f>IF(ISERROR(MATCH(CS$1,'CSC Mitre'!CH$1:CH$220,0)),"",VLOOKUP(CS$1,'Tactic Recode'!$A$1:$B$547,2,FALSE))</f>
        <v/>
      </c>
      <c r="CT87" t="str">
        <f>IF(ISERROR(MATCH(CT$1,'CSC Mitre'!CH$1:CH$220,0)),"",VLOOKUP(CT$1,'Tactic Recode'!$A$1:$B$547,2,FALSE))</f>
        <v/>
      </c>
      <c r="CU87" t="str">
        <f>IF(ISERROR(MATCH(CU$1,'CSC Mitre'!CH$1:CH$220,0)),"",VLOOKUP(CU$1,'Tactic Recode'!$A$1:$B$547,2,FALSE))</f>
        <v/>
      </c>
      <c r="CV87" t="str">
        <f>IF(ISERROR(MATCH(CV$1,'CSC Mitre'!CH$1:CH$220,0)),"",VLOOKUP(CV$1,'Tactic Recode'!$A$1:$B$547,2,FALSE))</f>
        <v/>
      </c>
      <c r="CW87" t="str">
        <f>IF(ISERROR(MATCH(CW$1,'CSC Mitre'!CH$1:CH$220,0)),"",VLOOKUP(CW$1,'Tactic Recode'!$A$1:$B$547,2,FALSE))</f>
        <v/>
      </c>
      <c r="CX87" t="str">
        <f>IF(ISERROR(MATCH(CX$1,'CSC Mitre'!CH$1:CH$220,0)),"",VLOOKUP(CX$1,'Tactic Recode'!$A$1:$B$547,2,FALSE))</f>
        <v/>
      </c>
      <c r="CY87" t="str">
        <f>IF(ISERROR(MATCH(CY$1,'CSC Mitre'!CH$1:CH$220,0)),"",VLOOKUP(CY$1,'Tactic Recode'!$A$1:$B$547,2,FALSE))</f>
        <v/>
      </c>
      <c r="CZ87" t="str">
        <f>IF(ISERROR(MATCH(CZ$1,'CSC Mitre'!CH$1:CH$220,0)),"",VLOOKUP(CZ$1,'Tactic Recode'!$A$1:$B$547,2,FALSE))</f>
        <v/>
      </c>
      <c r="DA87" t="str">
        <f>IF(ISERROR(MATCH(DA$1,'CSC Mitre'!CH$1:CH$220,0)),"",VLOOKUP(DA$1,'Tactic Recode'!$A$1:$B$547,2,FALSE))</f>
        <v/>
      </c>
      <c r="DB87" t="str">
        <f>IF(ISERROR(MATCH(DB$1,'CSC Mitre'!CH$1:CH$220,0)),"",VLOOKUP(DB$1,'Tactic Recode'!$A$1:$B$547,2,FALSE))</f>
        <v/>
      </c>
      <c r="DC87" t="str">
        <f>IF(ISERROR(MATCH(DC$1,'CSC Mitre'!CH$1:CH$220,0)),"",VLOOKUP(DC$1,'Tactic Recode'!$A$1:$B$547,2,FALSE))</f>
        <v/>
      </c>
      <c r="DD87" t="str">
        <f>IF(ISERROR(MATCH(DD$1,'CSC Mitre'!CH$1:CH$220,0)),"",VLOOKUP(DD$1,'Tactic Recode'!$A$1:$B$547,2,FALSE))</f>
        <v/>
      </c>
      <c r="DE87" t="str">
        <f>IF(ISERROR(MATCH(DE$1,'CSC Mitre'!CH$1:CH$220,0)),"",VLOOKUP(DE$1,'Tactic Recode'!$A$1:$B$547,2,FALSE))</f>
        <v/>
      </c>
      <c r="DF87" t="str">
        <f>IF(ISERROR(MATCH(DF$1,'CSC Mitre'!CH$1:CH$220,0)),"",VLOOKUP(DF$1,'Tactic Recode'!$A$1:$B$547,2,FALSE))</f>
        <v/>
      </c>
      <c r="DG87" t="str">
        <f>IF(ISERROR(MATCH(DG$1,'CSC Mitre'!CH$1:CH$220,0)),"",VLOOKUP(DG$1,'Tactic Recode'!$A$1:$B$547,2,FALSE))</f>
        <v/>
      </c>
      <c r="DH87" t="str">
        <f>IF(ISERROR(MATCH(DH$1,'CSC Mitre'!CH$1:CH$220,0)),"",VLOOKUP(DH$1,'Tactic Recode'!$A$1:$B$547,2,FALSE))</f>
        <v/>
      </c>
      <c r="DI87" t="str">
        <f>IF(ISERROR(MATCH(DI$1,'CSC Mitre'!CH$1:CH$220,0)),"",VLOOKUP(DI$1,'Tactic Recode'!$A$1:$B$547,2,FALSE))</f>
        <v/>
      </c>
      <c r="DJ87" t="str">
        <f>IF(ISERROR(MATCH(DJ$1,'CSC Mitre'!CH$1:CH$220,0)),"",VLOOKUP(DJ$1,'Tactic Recode'!$A$1:$B$547,2,FALSE))</f>
        <v/>
      </c>
      <c r="DK87" t="str">
        <f>IF(ISERROR(MATCH(DK$1,'CSC Mitre'!CH$1:CH$220,0)),"",VLOOKUP(DK$1,'Tactic Recode'!$A$1:$B$547,2,FALSE))</f>
        <v/>
      </c>
      <c r="DL87" t="str">
        <f>IF(ISERROR(MATCH(DL$1,'CSC Mitre'!CH$1:CH$220,0)),"",VLOOKUP(DL$1,'Tactic Recode'!$A$1:$B$547,2,FALSE))</f>
        <v/>
      </c>
      <c r="DM87" t="str">
        <f>IF(ISERROR(MATCH(DM$1,'CSC Mitre'!CH$1:CH$220,0)),"",VLOOKUP(DM$1,'Tactic Recode'!$A$1:$B$547,2,FALSE))</f>
        <v/>
      </c>
      <c r="DN87" t="str">
        <f>IF(ISERROR(MATCH(DN$1,'CSC Mitre'!CH$1:CH$220,0)),"",VLOOKUP(DN$1,'Tactic Recode'!$A$1:$B$547,2,FALSE))</f>
        <v/>
      </c>
      <c r="DO87" t="str">
        <f>IF(ISERROR(MATCH(DO$1,'CSC Mitre'!CH$1:CH$220,0)),"",VLOOKUP(DO$1,'Tactic Recode'!$A$1:$B$547,2,FALSE))</f>
        <v/>
      </c>
      <c r="DP87" t="str">
        <f>IF(ISERROR(MATCH(DP$1,'CSC Mitre'!CH$1:CH$220,0)),"",VLOOKUP(DP$1,'Tactic Recode'!$A$1:$B$547,2,FALSE))</f>
        <v/>
      </c>
      <c r="DQ87" t="str">
        <f>IF(ISERROR(MATCH(DQ$1,'CSC Mitre'!CH$1:CH$220,0)),"",VLOOKUP(DQ$1,'Tactic Recode'!$A$1:$B$547,2,FALSE))</f>
        <v/>
      </c>
      <c r="DR87" t="str">
        <f>IF(ISERROR(MATCH(DR$1,'CSC Mitre'!CH$1:CH$220,0)),"",VLOOKUP(DR$1,'Tactic Recode'!$A$1:$B$547,2,FALSE))</f>
        <v/>
      </c>
      <c r="DS87" t="str">
        <f>IF(ISERROR(MATCH(DS$1,'CSC Mitre'!CH$1:CH$220,0)),"",VLOOKUP(DS$1,'Tactic Recode'!$A$1:$B$547,2,FALSE))</f>
        <v/>
      </c>
      <c r="DT87" t="str">
        <f>IF(ISERROR(MATCH(DT$1,'CSC Mitre'!CH$1:CH$220,0)),"",VLOOKUP(DT$1,'Tactic Recode'!$A$1:$B$547,2,FALSE))</f>
        <v/>
      </c>
      <c r="DU87" t="str">
        <f>IF(ISERROR(MATCH(DU$1,'CSC Mitre'!CH$1:CH$220,0)),"",VLOOKUP(DU$1,'Tactic Recode'!$A$1:$B$547,2,FALSE))</f>
        <v/>
      </c>
      <c r="DV87" t="str">
        <f>IF(ISERROR(MATCH(DV$1,'CSC Mitre'!CH$1:CH$220,0)),"",VLOOKUP(DV$1,'Tactic Recode'!$A$1:$B$547,2,FALSE))</f>
        <v/>
      </c>
      <c r="DW87" t="str">
        <f>IF(ISERROR(MATCH(DW$1,'CSC Mitre'!CH$1:CH$220,0)),"",VLOOKUP(DW$1,'Tactic Recode'!$A$1:$B$547,2,FALSE))</f>
        <v/>
      </c>
      <c r="DX87" t="str">
        <f>IF(ISERROR(MATCH(DX$1,'CSC Mitre'!CH$1:CH$220,0)),"",VLOOKUP(DX$1,'Tactic Recode'!$A$1:$B$547,2,FALSE))</f>
        <v/>
      </c>
      <c r="DY87" t="str">
        <f>IF(ISERROR(MATCH(DY$1,'CSC Mitre'!CH$1:CH$220,0)),"",VLOOKUP(DY$1,'Tactic Recode'!$A$1:$B$547,2,FALSE))</f>
        <v/>
      </c>
      <c r="DZ87" t="str">
        <f>IF(ISERROR(MATCH(DZ$1,'CSC Mitre'!CH$1:CH$220,0)),"",VLOOKUP(DZ$1,'Tactic Recode'!$A$1:$B$547,2,FALSE))</f>
        <v/>
      </c>
      <c r="EA87" t="str">
        <f>IF(ISERROR(MATCH(EA$1,'CSC Mitre'!CH$1:CH$220,0)),"",VLOOKUP(EA$1,'Tactic Recode'!$A$1:$B$547,2,FALSE))</f>
        <v/>
      </c>
      <c r="EB87" t="str">
        <f>IF(ISERROR(MATCH(EB$1,'CSC Mitre'!CH$1:CH$220,0)),"",VLOOKUP(EB$1,'Tactic Recode'!$A$1:$B$547,2,FALSE))</f>
        <v/>
      </c>
      <c r="EC87" t="str">
        <f>IF(ISERROR(MATCH(EC$1,'CSC Mitre'!CH$1:CH$220,0)),"",VLOOKUP(EC$1,'Tactic Recode'!$A$1:$B$547,2,FALSE))</f>
        <v/>
      </c>
      <c r="ED87" t="str">
        <f>IF(ISERROR(MATCH(ED$1,'CSC Mitre'!CH$1:CH$220,0)),"",VLOOKUP(ED$1,'Tactic Recode'!$A$1:$B$547,2,FALSE))</f>
        <v/>
      </c>
      <c r="EE87" t="str">
        <f>IF(ISERROR(MATCH(EE$1,'CSC Mitre'!CH$1:CH$220,0)),"",VLOOKUP(EE$1,'Tactic Recode'!$A$1:$B$547,2,FALSE))</f>
        <v/>
      </c>
      <c r="EF87" t="str">
        <f>IF(ISERROR(MATCH(EF$1,'CSC Mitre'!CH$1:CH$220,0)),"",VLOOKUP(EF$1,'Tactic Recode'!$A$1:$B$547,2,FALSE))</f>
        <v/>
      </c>
      <c r="EG87" t="str">
        <f>IF(ISERROR(MATCH(EG$1,'CSC Mitre'!CH$1:CH$220,0)),"",VLOOKUP(EG$1,'Tactic Recode'!$A$1:$B$547,2,FALSE))</f>
        <v/>
      </c>
      <c r="EH87" t="str">
        <f>IF(ISERROR(MATCH(EH$1,'CSC Mitre'!CH$1:CH$220,0)),"",VLOOKUP(EH$1,'Tactic Recode'!$A$1:$B$547,2,FALSE))</f>
        <v/>
      </c>
      <c r="EI87" t="str">
        <f>IF(ISERROR(MATCH(EI$1,'CSC Mitre'!CH$1:CH$220,0)),"",VLOOKUP(EI$1,'Tactic Recode'!$A$1:$B$547,2,FALSE))</f>
        <v/>
      </c>
      <c r="EJ87" t="str">
        <f>IF(ISERROR(MATCH(EJ$1,'CSC Mitre'!CH$1:CH$220,0)),"",VLOOKUP(EJ$1,'Tactic Recode'!$A$1:$B$547,2,FALSE))</f>
        <v/>
      </c>
      <c r="EK87" t="str">
        <f>IF(ISERROR(MATCH(EK$1,'CSC Mitre'!CH$1:CH$220,0)),"",VLOOKUP(EK$1,'Tactic Recode'!$A$1:$B$547,2,FALSE))</f>
        <v/>
      </c>
      <c r="EL87" t="str">
        <f>IF(ISERROR(MATCH(EL$1,'CSC Mitre'!CH$1:CH$220,0)),"",VLOOKUP(EL$1,'Tactic Recode'!$A$1:$B$547,2,FALSE))</f>
        <v/>
      </c>
      <c r="EM87" t="str">
        <f>IF(ISERROR(MATCH(EM$1,'CSC Mitre'!CH$1:CH$220,0)),"",VLOOKUP(EM$1,'Tactic Recode'!$A$1:$B$547,2,FALSE))</f>
        <v/>
      </c>
      <c r="EN87" t="str">
        <f>IF(ISERROR(MATCH(EN$1,'CSC Mitre'!CH$1:CH$220,0)),"",VLOOKUP(EN$1,'Tactic Recode'!$A$1:$B$547,2,FALSE))</f>
        <v/>
      </c>
      <c r="EO87" t="str">
        <f>IF(ISERROR(MATCH(EO$1,'CSC Mitre'!CH$1:CH$220,0)),"",VLOOKUP(EO$1,'Tactic Recode'!$A$1:$B$547,2,FALSE))</f>
        <v/>
      </c>
      <c r="EP87" t="str">
        <f>IF(ISERROR(MATCH(EP$1,'CSC Mitre'!CH$1:CH$220,0)),"",VLOOKUP(EP$1,'Tactic Recode'!$A$1:$B$547,2,FALSE))</f>
        <v/>
      </c>
      <c r="EQ87" t="str">
        <f>IF(ISERROR(MATCH(EQ$1,'CSC Mitre'!CH$1:CH$220,0)),"",VLOOKUP(EQ$1,'Tactic Recode'!$A$1:$B$547,2,FALSE))</f>
        <v/>
      </c>
      <c r="ER87" t="str">
        <f>IF(ISERROR(MATCH(ER$1,'CSC Mitre'!CH$1:CH$220,0)),"",VLOOKUP(ER$1,'Tactic Recode'!$A$1:$B$547,2,FALSE))</f>
        <v/>
      </c>
      <c r="ES87" t="str">
        <f>IF(ISERROR(MATCH(ES$1,'CSC Mitre'!CH$1:CH$220,0)),"",VLOOKUP(ES$1,'Tactic Recode'!$A$1:$B$547,2,FALSE))</f>
        <v/>
      </c>
      <c r="ET87" t="str">
        <f>IF(ISERROR(MATCH(ET$1,'CSC Mitre'!CH$1:CH$220,0)),"",VLOOKUP(ET$1,'Tactic Recode'!$A$1:$B$547,2,FALSE))</f>
        <v/>
      </c>
      <c r="EU87" t="str">
        <f>IF(ISERROR(MATCH(EU$1,'CSC Mitre'!CH$1:CH$220,0)),"",VLOOKUP(EU$1,'Tactic Recode'!$A$1:$B$547,2,FALSE))</f>
        <v/>
      </c>
      <c r="EV87" t="str">
        <f>IF(ISERROR(MATCH(EV$1,'CSC Mitre'!CH$1:CH$220,0)),"",VLOOKUP(EV$1,'Tactic Recode'!$A$1:$B$547,2,FALSE))</f>
        <v/>
      </c>
      <c r="EW87" t="str">
        <f>IF(ISERROR(MATCH(EW$1,'CSC Mitre'!CH$1:CH$220,0)),"",VLOOKUP(EW$1,'Tactic Recode'!$A$1:$B$547,2,FALSE))</f>
        <v/>
      </c>
      <c r="EX87" t="str">
        <f>IF(ISERROR(MATCH(EX$1,'CSC Mitre'!CH$1:CH$220,0)),"",VLOOKUP(EX$1,'Tactic Recode'!$A$1:$B$547,2,FALSE))</f>
        <v/>
      </c>
      <c r="EY87" t="str">
        <f>IF(ISERROR(MATCH(EY$1,'CSC Mitre'!CH$1:CH$220,0)),"",VLOOKUP(EY$1,'Tactic Recode'!$A$1:$B$547,2,FALSE))</f>
        <v/>
      </c>
      <c r="EZ87" t="str">
        <f>IF(ISERROR(MATCH(EZ$1,'CSC Mitre'!CH$1:CH$220,0)),"",VLOOKUP(EZ$1,'Tactic Recode'!$A$1:$B$547,2,FALSE))</f>
        <v/>
      </c>
      <c r="FA87" t="str">
        <f>IF(ISERROR(MATCH(FA$1,'CSC Mitre'!CH$1:CH$220,0)),"",VLOOKUP(FA$1,'Tactic Recode'!$A$1:$B$547,2,FALSE))</f>
        <v/>
      </c>
      <c r="FB87" t="str">
        <f>IF(ISERROR(MATCH(FB$1,'CSC Mitre'!CH$1:CH$220,0)),"",VLOOKUP(FB$1,'Tactic Recode'!$A$1:$B$547,2,FALSE))</f>
        <v/>
      </c>
      <c r="FC87" t="str">
        <f>IF(ISERROR(MATCH(FC$1,'CSC Mitre'!CH$1:CH$220,0)),"",VLOOKUP(FC$1,'Tactic Recode'!$A$1:$B$547,2,FALSE))</f>
        <v/>
      </c>
      <c r="FD87" t="str">
        <f>IF(ISERROR(MATCH(FD$1,'CSC Mitre'!CH$1:CH$220,0)),"",VLOOKUP(FD$1,'Tactic Recode'!$A$1:$B$547,2,FALSE))</f>
        <v/>
      </c>
      <c r="FE87" t="str">
        <f>IF(ISERROR(MATCH(FE$1,'CSC Mitre'!CH$1:CH$220,0)),"",VLOOKUP(FE$1,'Tactic Recode'!$A$1:$B$547,2,FALSE))</f>
        <v/>
      </c>
      <c r="FF87" t="str">
        <f>IF(ISERROR(MATCH(FF$1,'CSC Mitre'!CH$1:CH$220,0)),"",VLOOKUP(FF$1,'Tactic Recode'!$A$1:$B$547,2,FALSE))</f>
        <v/>
      </c>
      <c r="FG87" t="str">
        <f>IF(ISERROR(MATCH(FG$1,'CSC Mitre'!CH$1:CH$220,0)),"",VLOOKUP(FG$1,'Tactic Recode'!$A$1:$B$547,2,FALSE))</f>
        <v/>
      </c>
      <c r="FH87" t="str">
        <f>IF(ISERROR(MATCH(FH$1,'CSC Mitre'!CH$1:CH$220,0)),"",VLOOKUP(FH$1,'Tactic Recode'!$A$1:$B$547,2,FALSE))</f>
        <v/>
      </c>
      <c r="FI87" t="str">
        <f>IF(ISERROR(MATCH(FI$1,'CSC Mitre'!CH$1:CH$220,0)),"",VLOOKUP(FI$1,'Tactic Recode'!$A$1:$B$547,2,FALSE))</f>
        <v/>
      </c>
      <c r="FJ87" t="str">
        <f>IF(ISERROR(MATCH(FJ$1,'CSC Mitre'!CH$1:CH$220,0)),"",VLOOKUP(FJ$1,'Tactic Recode'!$A$1:$B$547,2,FALSE))</f>
        <v/>
      </c>
      <c r="FK87" t="str">
        <f>IF(ISERROR(MATCH(FK$1,'CSC Mitre'!CH$1:CH$220,0)),"",VLOOKUP(FK$1,'Tactic Recode'!$A$1:$B$547,2,FALSE))</f>
        <v/>
      </c>
      <c r="FL87" t="str">
        <f>IF(ISERROR(MATCH(FL$1,'CSC Mitre'!CH$1:CH$220,0)),"",VLOOKUP(FL$1,'Tactic Recode'!$A$1:$B$547,2,FALSE))</f>
        <v/>
      </c>
      <c r="FM87" t="str">
        <f>IF(ISERROR(MATCH(FM$1,'CSC Mitre'!CH$1:CH$220,0)),"",VLOOKUP(FM$1,'Tactic Recode'!$A$1:$B$547,2,FALSE))</f>
        <v/>
      </c>
      <c r="FN87" t="str">
        <f>IF(ISERROR(MATCH(FN$1,'CSC Mitre'!CH$1:CH$220,0)),"",VLOOKUP(FN$1,'Tactic Recode'!$A$1:$B$547,2,FALSE))</f>
        <v/>
      </c>
      <c r="FO87" t="str">
        <f>IF(ISERROR(MATCH(FO$1,'CSC Mitre'!CH$1:CH$220,0)),"",VLOOKUP(FO$1,'Tactic Recode'!$A$1:$B$547,2,FALSE))</f>
        <v/>
      </c>
      <c r="FP87" t="str">
        <f>IF(ISERROR(MATCH(FP$1,'CSC Mitre'!CH$1:CH$220,0)),"",VLOOKUP(FP$1,'Tactic Recode'!$A$1:$B$547,2,FALSE))</f>
        <v/>
      </c>
      <c r="FQ87" t="str">
        <f>IF(ISERROR(MATCH(FQ$1,'CSC Mitre'!CH$1:CH$220,0)),"",VLOOKUP(FQ$1,'Tactic Recode'!$A$1:$B$547,2,FALSE))</f>
        <v/>
      </c>
      <c r="FR87" t="str">
        <f>IF(ISERROR(MATCH(FR$1,'CSC Mitre'!CH$1:CH$220,0)),"",VLOOKUP(FR$1,'Tactic Recode'!$A$1:$B$547,2,FALSE))</f>
        <v/>
      </c>
      <c r="FS87" t="str">
        <f>IF(ISERROR(MATCH(FS$1,'CSC Mitre'!CH$1:CH$220,0)),"",VLOOKUP(FS$1,'Tactic Recode'!$A$1:$B$547,2,FALSE))</f>
        <v/>
      </c>
      <c r="FT87" t="str">
        <f>IF(ISERROR(MATCH(FT$1,'CSC Mitre'!CH$1:CH$220,0)),"",VLOOKUP(FT$1,'Tactic Recode'!$A$1:$B$547,2,FALSE))</f>
        <v/>
      </c>
      <c r="FU87" t="str">
        <f>IF(ISERROR(MATCH(FU$1,'CSC Mitre'!CH$1:CH$220,0)),"",VLOOKUP(FU$1,'Tactic Recode'!$A$1:$B$547,2,FALSE))</f>
        <v/>
      </c>
      <c r="FV87" t="str">
        <f>IF(ISERROR(MATCH(FV$1,'CSC Mitre'!CH$1:CH$220,0)),"",VLOOKUP(FV$1,'Tactic Recode'!$A$1:$B$547,2,FALSE))</f>
        <v/>
      </c>
      <c r="FW87" t="str">
        <f>IF(ISERROR(MATCH(FW$1,'CSC Mitre'!CH$1:CH$220,0)),"",VLOOKUP(FW$1,'Tactic Recode'!$A$1:$B$547,2,FALSE))</f>
        <v/>
      </c>
      <c r="FX87" t="str">
        <f>IF(ISERROR(MATCH(FX$1,'CSC Mitre'!CH$1:CH$220,0)),"",VLOOKUP(FX$1,'Tactic Recode'!$A$1:$B$547,2,FALSE))</f>
        <v/>
      </c>
      <c r="FY87" t="str">
        <f>IF(ISERROR(MATCH(FY$1,'CSC Mitre'!CH$1:CH$220,0)),"",VLOOKUP(FY$1,'Tactic Recode'!$A$1:$B$547,2,FALSE))</f>
        <v/>
      </c>
      <c r="FZ87" t="str">
        <f>IF(ISERROR(MATCH(FZ$1,'CSC Mitre'!CH$1:CH$220,0)),"",VLOOKUP(FZ$1,'Tactic Recode'!$A$1:$B$547,2,FALSE))</f>
        <v/>
      </c>
      <c r="GA87" t="str">
        <f>IF(ISERROR(MATCH(GA$1,'CSC Mitre'!CH$1:CH$220,0)),"",VLOOKUP(GA$1,'Tactic Recode'!$A$1:$B$547,2,FALSE))</f>
        <v/>
      </c>
      <c r="GB87" t="str">
        <f>IF(ISERROR(MATCH(GB$1,'CSC Mitre'!CH$1:CH$220,0)),"",VLOOKUP(GB$1,'Tactic Recode'!$A$1:$B$547,2,FALSE))</f>
        <v/>
      </c>
      <c r="GC87" t="str">
        <f>IF(ISERROR(MATCH(GC$1,'CSC Mitre'!CH$1:CH$220,0)),"",VLOOKUP(GC$1,'Tactic Recode'!$A$1:$B$547,2,FALSE))</f>
        <v/>
      </c>
      <c r="GD87" t="str">
        <f>IF(ISERROR(MATCH(GD$1,'CSC Mitre'!CH$1:CH$220,0)),"",VLOOKUP(GD$1,'Tactic Recode'!$A$1:$B$547,2,FALSE))</f>
        <v/>
      </c>
      <c r="GE87" t="str">
        <f>IF(ISERROR(MATCH(GE$1,'CSC Mitre'!CH$1:CH$220,0)),"",VLOOKUP(GE$1,'Tactic Recode'!$A$1:$B$547,2,FALSE))</f>
        <v/>
      </c>
      <c r="GF87" t="str">
        <f>IF(ISERROR(MATCH(GF$1,'CSC Mitre'!CH$1:CH$220,0)),"",VLOOKUP(GF$1,'Tactic Recode'!$A$1:$B$547,2,FALSE))</f>
        <v/>
      </c>
      <c r="GG87" t="str">
        <f>IF(ISERROR(MATCH(GG$1,'CSC Mitre'!CH$1:CH$220,0)),"",VLOOKUP(GG$1,'Tactic Recode'!$A$1:$B$547,2,FALSE))</f>
        <v/>
      </c>
      <c r="GH87" t="str">
        <f>IF(ISERROR(MATCH(GH$1,'CSC Mitre'!CH$1:CH$220,0)),"",VLOOKUP(GH$1,'Tactic Recode'!$A$1:$B$547,2,FALSE))</f>
        <v/>
      </c>
      <c r="GI87" t="str">
        <f>IF(ISERROR(MATCH(GI$1,'CSC Mitre'!CH$1:CH$220,0)),"",VLOOKUP(GI$1,'Tactic Recode'!$A$1:$B$547,2,FALSE))</f>
        <v/>
      </c>
      <c r="GJ87" t="str">
        <f>IF(ISERROR(MATCH(GJ$1,'CSC Mitre'!CH$1:CH$220,0)),"",VLOOKUP(GJ$1,'Tactic Recode'!$A$1:$B$547,2,FALSE))</f>
        <v/>
      </c>
      <c r="GK87" t="str">
        <f>IF(ISERROR(MATCH(GK$1,'CSC Mitre'!CH$1:CH$220,0)),"",VLOOKUP(GK$1,'Tactic Recode'!$A$1:$B$547,2,FALSE))</f>
        <v/>
      </c>
      <c r="GL87" t="str">
        <f>IF(ISERROR(MATCH(GL$1,'CSC Mitre'!CH$1:CH$220,0)),"",VLOOKUP(GL$1,'Tactic Recode'!$A$1:$B$547,2,FALSE))</f>
        <v/>
      </c>
      <c r="GM87" t="str">
        <f>IF(ISERROR(MATCH(GM$1,'CSC Mitre'!CH$1:CH$220,0)),"",VLOOKUP(GM$1,'Tactic Recode'!$A$1:$B$547,2,FALSE))</f>
        <v/>
      </c>
      <c r="GN87" t="str">
        <f>IF(ISERROR(MATCH(GN$1,'CSC Mitre'!CH$1:CH$220,0)),"",VLOOKUP(GN$1,'Tactic Recode'!$A$1:$B$547,2,FALSE))</f>
        <v/>
      </c>
      <c r="GO87" t="str">
        <f>IF(ISERROR(MATCH(GO$1,'CSC Mitre'!CH$1:CH$220,0)),"",VLOOKUP(GO$1,'Tactic Recode'!$A$1:$B$547,2,FALSE))</f>
        <v/>
      </c>
      <c r="GP87" t="str">
        <f>IF(ISERROR(MATCH(GP$1,'CSC Mitre'!CH$1:CH$220,0)),"",VLOOKUP(GP$1,'Tactic Recode'!$A$1:$B$547,2,FALSE))</f>
        <v/>
      </c>
      <c r="GQ87" t="str">
        <f>IF(ISERROR(MATCH(GQ$1,'CSC Mitre'!CH$1:CH$220,0)),"",VLOOKUP(GQ$1,'Tactic Recode'!$A$1:$B$547,2,FALSE))</f>
        <v/>
      </c>
      <c r="GR87" t="str">
        <f>IF(ISERROR(MATCH(GR$1,'CSC Mitre'!CH$1:CH$220,0)),"",VLOOKUP(GR$1,'Tactic Recode'!$A$1:$B$547,2,FALSE))</f>
        <v/>
      </c>
      <c r="GS87" t="str">
        <f>IF(ISERROR(MATCH(GS$1,'CSC Mitre'!CH$1:CH$220,0)),"",VLOOKUP(GS$1,'Tactic Recode'!$A$1:$B$547,2,FALSE))</f>
        <v/>
      </c>
      <c r="GT87" t="str">
        <f>IF(ISERROR(MATCH(GT$1,'CSC Mitre'!CH$1:CH$220,0)),"",VLOOKUP(GT$1,'Tactic Recode'!$A$1:$B$547,2,FALSE))</f>
        <v/>
      </c>
      <c r="GU87" t="str">
        <f>IF(ISERROR(MATCH(GU$1,'CSC Mitre'!CH$1:CH$220,0)),"",VLOOKUP(GU$1,'Tactic Recode'!$A$1:$B$547,2,FALSE))</f>
        <v/>
      </c>
      <c r="GV87" t="str">
        <f>IF(ISERROR(MATCH(GV$1,'CSC Mitre'!CH$1:CH$220,0)),"",VLOOKUP(GV$1,'Tactic Recode'!$A$1:$B$547,2,FALSE))</f>
        <v/>
      </c>
      <c r="GW87" t="str">
        <f>IF(ISERROR(MATCH(GW$1,'CSC Mitre'!CH$1:CH$220,0)),"",VLOOKUP(GW$1,'Tactic Recode'!$A$1:$B$547,2,FALSE))</f>
        <v/>
      </c>
      <c r="GX87" t="str">
        <f>IF(ISERROR(MATCH(GX$1,'CSC Mitre'!CH$1:CH$220,0)),"",VLOOKUP(GX$1,'Tactic Recode'!$A$1:$B$547,2,FALSE))</f>
        <v/>
      </c>
      <c r="GY87" t="str">
        <f>IF(ISERROR(MATCH(GY$1,'CSC Mitre'!CH$1:CH$220,0)),"",VLOOKUP(GY$1,'Tactic Recode'!$A$1:$B$547,2,FALSE))</f>
        <v/>
      </c>
      <c r="GZ87" t="str">
        <f>IF(ISERROR(MATCH(GZ$1,'CSC Mitre'!CH$1:CH$220,0)),"",VLOOKUP(GZ$1,'Tactic Recode'!$A$1:$B$547,2,FALSE))</f>
        <v/>
      </c>
      <c r="HA87" t="str">
        <f>IF(ISERROR(MATCH(HA$1,'CSC Mitre'!CH$1:CH$220,0)),"",VLOOKUP(HA$1,'Tactic Recode'!$A$1:$B$547,2,FALSE))</f>
        <v/>
      </c>
      <c r="HB87" t="str">
        <f>IF(ISERROR(MATCH(HB$1,'CSC Mitre'!CH$1:CH$220,0)),"",VLOOKUP(HB$1,'Tactic Recode'!$A$1:$B$547,2,FALSE))</f>
        <v/>
      </c>
      <c r="HC87" t="str">
        <f>IF(ISERROR(MATCH(HC$1,'CSC Mitre'!CH$1:CH$220,0)),"",VLOOKUP(HC$1,'Tactic Recode'!$A$1:$B$547,2,FALSE))</f>
        <v/>
      </c>
      <c r="HD87" t="str">
        <f>IF(ISERROR(MATCH(HD$1,'CSC Mitre'!CH$1:CH$220,0)),"",VLOOKUP(HD$1,'Tactic Recode'!$A$1:$B$547,2,FALSE))</f>
        <v/>
      </c>
      <c r="HE87" t="str">
        <f>IF(ISERROR(MATCH(HE$1,'CSC Mitre'!CH$1:CH$220,0)),"",VLOOKUP(HE$1,'Tactic Recode'!$A$1:$B$547,2,FALSE))</f>
        <v/>
      </c>
      <c r="HF87" t="str">
        <f>IF(ISERROR(MATCH(HF$1,'CSC Mitre'!CH$1:CH$220,0)),"",VLOOKUP(HF$1,'Tactic Recode'!$A$1:$B$547,2,FALSE))</f>
        <v/>
      </c>
      <c r="HG87" t="str">
        <f>IF(ISERROR(MATCH(HG$1,'CSC Mitre'!CH$1:CH$220,0)),"",VLOOKUP(HG$1,'Tactic Recode'!$A$1:$B$547,2,FALSE))</f>
        <v/>
      </c>
      <c r="HH87" t="str">
        <f>IF(ISERROR(MATCH(HH$1,'CSC Mitre'!CH$1:CH$220,0)),"",VLOOKUP(HH$1,'Tactic Recode'!$A$1:$B$547,2,FALSE))</f>
        <v/>
      </c>
      <c r="HI87" t="str">
        <f>IF(ISERROR(MATCH(HI$1,'CSC Mitre'!CH$1:CH$220,0)),"",VLOOKUP(HI$1,'Tactic Recode'!$A$1:$B$547,2,FALSE))</f>
        <v/>
      </c>
      <c r="HJ87" t="str">
        <f>IF(ISERROR(MATCH(HJ$1,'CSC Mitre'!CH$1:CH$220,0)),"",VLOOKUP(HJ$1,'Tactic Recode'!$A$1:$B$547,2,FALSE))</f>
        <v/>
      </c>
      <c r="HK87" t="str">
        <f>IF(ISERROR(MATCH(HK$1,'CSC Mitre'!CH$1:CH$220,0)),"",VLOOKUP(HK$1,'Tactic Recode'!$A$1:$B$547,2,FALSE))</f>
        <v/>
      </c>
      <c r="HL87" t="str">
        <f>IF(ISERROR(MATCH(HL$1,'CSC Mitre'!CH$1:CH$220,0)),"",VLOOKUP(HL$1,'Tactic Recode'!$A$1:$B$547,2,FALSE))</f>
        <v/>
      </c>
      <c r="HM87" t="str">
        <f>IF(ISERROR(MATCH(HM$1,'CSC Mitre'!CH$1:CH$220,0)),"",VLOOKUP(HM$1,'Tactic Recode'!$A$1:$B$547,2,FALSE))</f>
        <v/>
      </c>
      <c r="HN87" t="str">
        <f>IF(ISERROR(MATCH(HN$1,'CSC Mitre'!CH$1:CH$220,0)),"",VLOOKUP(HN$1,'Tactic Recode'!$A$1:$B$547,2,FALSE))</f>
        <v/>
      </c>
      <c r="HO87" t="str">
        <f>IF(ISERROR(MATCH(HO$1,'CSC Mitre'!CH$1:CH$220,0)),"",VLOOKUP(HO$1,'Tactic Recode'!$A$1:$B$547,2,FALSE))</f>
        <v/>
      </c>
      <c r="HP87" t="str">
        <f>IF(ISERROR(MATCH(HP$1,'CSC Mitre'!CH$1:CH$220,0)),"",VLOOKUP(HP$1,'Tactic Recode'!$A$1:$B$547,2,FALSE))</f>
        <v/>
      </c>
      <c r="HQ87" t="str">
        <f>IF(ISERROR(MATCH(HQ$1,'CSC Mitre'!CH$1:CH$220,0)),"",VLOOKUP(HQ$1,'Tactic Recode'!$A$1:$B$547,2,FALSE))</f>
        <v/>
      </c>
      <c r="HR87" t="str">
        <f>IF(ISERROR(MATCH(HR$1,'CSC Mitre'!CH$1:CH$220,0)),"",VLOOKUP(HR$1,'Tactic Recode'!$A$1:$B$547,2,FALSE))</f>
        <v/>
      </c>
      <c r="HS87" t="str">
        <f>IF(ISERROR(MATCH(HS$1,'CSC Mitre'!CH$1:CH$220,0)),"",VLOOKUP(HS$1,'Tactic Recode'!$A$1:$B$547,2,FALSE))</f>
        <v/>
      </c>
      <c r="HT87" t="str">
        <f>IF(ISERROR(MATCH(HT$1,'CSC Mitre'!CH$1:CH$220,0)),"",VLOOKUP(HT$1,'Tactic Recode'!$A$1:$B$547,2,FALSE))</f>
        <v/>
      </c>
      <c r="HU87" t="str">
        <f>IF(ISERROR(MATCH(HU$1,'CSC Mitre'!CH$1:CH$220,0)),"",VLOOKUP(HU$1,'Tactic Recode'!$A$1:$B$547,2,FALSE))</f>
        <v/>
      </c>
      <c r="HV87" t="str">
        <f>IF(ISERROR(MATCH(HV$1,'CSC Mitre'!CH$1:CH$220,0)),"",VLOOKUP(HV$1,'Tactic Recode'!$A$1:$B$547,2,FALSE))</f>
        <v/>
      </c>
      <c r="HW87" t="str">
        <f>IF(ISERROR(MATCH(HW$1,'CSC Mitre'!CH$1:CH$220,0)),"",VLOOKUP(HW$1,'Tactic Recode'!$A$1:$B$547,2,FALSE))</f>
        <v/>
      </c>
      <c r="HX87" t="str">
        <f>IF(ISERROR(MATCH(HX$1,'CSC Mitre'!CH$1:CH$220,0)),"",VLOOKUP(HX$1,'Tactic Recode'!$A$1:$B$547,2,FALSE))</f>
        <v/>
      </c>
      <c r="HY87" t="str">
        <f>IF(ISERROR(MATCH(HY$1,'CSC Mitre'!CH$1:CH$220,0)),"",VLOOKUP(HY$1,'Tactic Recode'!$A$1:$B$547,2,FALSE))</f>
        <v/>
      </c>
      <c r="HZ87" t="str">
        <f>IF(ISERROR(MATCH(HZ$1,'CSC Mitre'!CH$1:CH$220,0)),"",VLOOKUP(HZ$1,'Tactic Recode'!$A$1:$B$547,2,FALSE))</f>
        <v/>
      </c>
      <c r="IA87" t="str">
        <f>IF(ISERROR(MATCH(IA$1,'CSC Mitre'!CH$1:CH$220,0)),"",VLOOKUP(IA$1,'Tactic Recode'!$A$1:$B$547,2,FALSE))</f>
        <v/>
      </c>
      <c r="IB87" t="str">
        <f>IF(ISERROR(MATCH(IB$1,'CSC Mitre'!CH$1:CH$220,0)),"",VLOOKUP(IB$1,'Tactic Recode'!$A$1:$B$547,2,FALSE))</f>
        <v/>
      </c>
      <c r="IC87" t="str">
        <f>IF(ISERROR(MATCH(IC$1,'CSC Mitre'!CH$1:CH$220,0)),"",VLOOKUP(IC$1,'Tactic Recode'!$A$1:$B$547,2,FALSE))</f>
        <v/>
      </c>
      <c r="ID87" t="str">
        <f>IF(ISERROR(MATCH(ID$1,'CSC Mitre'!CH$1:CH$220,0)),"",VLOOKUP(ID$1,'Tactic Recode'!$A$1:$B$547,2,FALSE))</f>
        <v/>
      </c>
      <c r="IE87" t="str">
        <f>IF(ISERROR(MATCH(IE$1,'CSC Mitre'!CH$1:CH$220,0)),"",VLOOKUP(IE$1,'Tactic Recode'!$A$1:$B$547,2,FALSE))</f>
        <v/>
      </c>
      <c r="IF87" t="str">
        <f>IF(ISERROR(MATCH(IF$1,'CSC Mitre'!CH$1:CH$220,0)),"",VLOOKUP(IF$1,'Tactic Recode'!$A$1:$B$547,2,FALSE))</f>
        <v/>
      </c>
      <c r="IG87" t="str">
        <f>IF(ISERROR(MATCH(IG$1,'CSC Mitre'!CH$1:CH$220,0)),"",VLOOKUP(IG$1,'Tactic Recode'!$A$1:$B$547,2,FALSE))</f>
        <v/>
      </c>
      <c r="IH87" t="str">
        <f>IF(ISERROR(MATCH(IH$1,'CSC Mitre'!CH$1:CH$220,0)),"",VLOOKUP(IH$1,'Tactic Recode'!$A$1:$B$547,2,FALSE))</f>
        <v/>
      </c>
      <c r="II87" t="str">
        <f>IF(ISERROR(MATCH(II$1,'CSC Mitre'!CH$1:CH$220,0)),"",VLOOKUP(II$1,'Tactic Recode'!$A$1:$B$547,2,FALSE))</f>
        <v/>
      </c>
      <c r="IJ87" t="str">
        <f>IF(ISERROR(MATCH(IJ$1,'CSC Mitre'!CH$1:CH$220,0)),"",VLOOKUP(IJ$1,'Tactic Recode'!$A$1:$B$547,2,FALSE))</f>
        <v/>
      </c>
      <c r="IK87" t="str">
        <f>IF(ISERROR(MATCH(IK$1,'CSC Mitre'!CH$1:CH$220,0)),"",VLOOKUP(IK$1,'Tactic Recode'!$A$1:$B$547,2,FALSE))</f>
        <v/>
      </c>
      <c r="IL87" t="str">
        <f>IF(ISERROR(MATCH(IL$1,'CSC Mitre'!CH$1:CH$220,0)),"",VLOOKUP(IL$1,'Tactic Recode'!$A$1:$B$547,2,FALSE))</f>
        <v/>
      </c>
      <c r="IM87" t="str">
        <f>IF(ISERROR(MATCH(IM$1,'CSC Mitre'!CH$1:CH$220,0)),"",VLOOKUP(IM$1,'Tactic Recode'!$A$1:$B$547,2,FALSE))</f>
        <v/>
      </c>
      <c r="IN87" t="str">
        <f>IF(ISERROR(MATCH(IN$1,'CSC Mitre'!CH$1:CH$220,0)),"",VLOOKUP(IN$1,'Tactic Recode'!$A$1:$B$547,2,FALSE))</f>
        <v/>
      </c>
      <c r="IO87" t="str">
        <f>IF(ISERROR(MATCH(IO$1,'CSC Mitre'!CH$1:CH$220,0)),"",VLOOKUP(IO$1,'Tactic Recode'!$A$1:$B$547,2,FALSE))</f>
        <v/>
      </c>
      <c r="IP87" t="str">
        <f>IF(ISERROR(MATCH(IP$1,'CSC Mitre'!CH$1:CH$220,0)),"",VLOOKUP(IP$1,'Tactic Recode'!$A$1:$B$547,2,FALSE))</f>
        <v/>
      </c>
      <c r="IQ87" t="str">
        <f>IF(ISERROR(MATCH(IQ$1,'CSC Mitre'!CH$1:CH$220,0)),"",VLOOKUP(IQ$1,'Tactic Recode'!$A$1:$B$547,2,FALSE))</f>
        <v/>
      </c>
      <c r="IR87" t="str">
        <f>IF(ISERROR(MATCH(IR$1,'CSC Mitre'!CH$1:CH$220,0)),"",VLOOKUP(IR$1,'Tactic Recode'!$A$1:$B$547,2,FALSE))</f>
        <v/>
      </c>
      <c r="IS87" t="str">
        <f>IF(ISERROR(MATCH(IS$1,'CSC Mitre'!CH$1:CH$220,0)),"",VLOOKUP(IS$1,'Tactic Recode'!$A$1:$B$547,2,FALSE))</f>
        <v/>
      </c>
      <c r="IT87" t="str">
        <f>IF(ISERROR(MATCH(IT$1,'CSC Mitre'!CH$1:CH$220,0)),"",VLOOKUP(IT$1,'Tactic Recode'!$A$1:$B$547,2,FALSE))</f>
        <v/>
      </c>
      <c r="IU87" t="str">
        <f>IF(ISERROR(MATCH(IU$1,'CSC Mitre'!CH$1:CH$220,0)),"",VLOOKUP(IU$1,'Tactic Recode'!$A$1:$B$547,2,FALSE))</f>
        <v/>
      </c>
      <c r="IV87" t="str">
        <f>IF(ISERROR(MATCH(IV$1,'CSC Mitre'!CH$1:CH$220,0)),"",VLOOKUP(IV$1,'Tactic Recode'!$A$1:$B$547,2,FALSE))</f>
        <v/>
      </c>
      <c r="IW87" t="str">
        <f>IF(ISERROR(MATCH(IW$1,'CSC Mitre'!CH$1:CH$220,0)),"",VLOOKUP(IW$1,'Tactic Recode'!$A$1:$B$547,2,FALSE))</f>
        <v/>
      </c>
      <c r="IX87" t="str">
        <f>IF(ISERROR(MATCH(IX$1,'CSC Mitre'!CH$1:CH$220,0)),"",VLOOKUP(IX$1,'Tactic Recode'!$A$1:$B$547,2,FALSE))</f>
        <v/>
      </c>
      <c r="IY87" t="str">
        <f>IF(ISERROR(MATCH(IY$1,'CSC Mitre'!CH$1:CH$220,0)),"",VLOOKUP(IY$1,'Tactic Recode'!$A$1:$B$547,2,FALSE))</f>
        <v/>
      </c>
      <c r="IZ87" t="str">
        <f>IF(ISERROR(MATCH(IZ$1,'CSC Mitre'!CH$1:CH$220,0)),"",VLOOKUP(IZ$1,'Tactic Recode'!$A$1:$B$547,2,FALSE))</f>
        <v>Impact</v>
      </c>
      <c r="JA87" t="str">
        <f>IF(ISERROR(MATCH(JA$1,'CSC Mitre'!CH$1:CH$220,0)),"",VLOOKUP(JA$1,'Tactic Recode'!$A$1:$B$547,2,FALSE))</f>
        <v>Impact</v>
      </c>
      <c r="JB87" t="str">
        <f>IF(ISERROR(MATCH(JB$1,'CSC Mitre'!CH$1:CH$220,0)),"",VLOOKUP(JB$1,'Tactic Recode'!$A$1:$B$547,2,FALSE))</f>
        <v/>
      </c>
      <c r="JC87" t="str">
        <f>IF(ISERROR(MATCH(JC$1,'CSC Mitre'!CH$1:CH$220,0)),"",VLOOKUP(JC$1,'Tactic Recode'!$A$1:$B$547,2,FALSE))</f>
        <v>Impact</v>
      </c>
      <c r="JD87" t="str">
        <f>IF(ISERROR(MATCH(JD$1,'CSC Mitre'!CH$1:CH$220,0)),"",VLOOKUP(JD$1,'Tactic Recode'!$A$1:$B$547,2,FALSE))</f>
        <v>Impact</v>
      </c>
      <c r="JE87" t="str">
        <f>IF(ISERROR(MATCH(JE$1,'CSC Mitre'!CH$1:CH$220,0)),"",VLOOKUP(JE$1,'Tactic Recode'!$A$1:$B$547,2,FALSE))</f>
        <v>Impact</v>
      </c>
      <c r="JF87" t="str">
        <f>IF(ISERROR(MATCH(JF$1,'CSC Mitre'!CH$1:CH$220,0)),"",VLOOKUP(JF$1,'Tactic Recode'!$A$1:$B$547,2,FALSE))</f>
        <v>Impact</v>
      </c>
      <c r="JG87" t="str">
        <f>IF(ISERROR(MATCH(JG$1,'CSC Mitre'!CH$1:CH$220,0)),"",VLOOKUP(JG$1,'Tactic Recode'!$A$1:$B$547,2,FALSE))</f>
        <v/>
      </c>
      <c r="JH87" t="str">
        <f>IF(ISERROR(MATCH(JH$1,'CSC Mitre'!CH$1:CH$220,0)),"",VLOOKUP(JH$1,'Tactic Recode'!$A$1:$B$547,2,FALSE))</f>
        <v/>
      </c>
      <c r="JI87" t="str">
        <f>IF(ISERROR(MATCH(JI$1,'CSC Mitre'!CH$1:CH$220,0)),"",VLOOKUP(JI$1,'Tactic Recode'!$A$1:$B$547,2,FALSE))</f>
        <v/>
      </c>
      <c r="JJ87" t="str">
        <f>IF(ISERROR(MATCH(JJ$1,'CSC Mitre'!CH$1:CH$220,0)),"",VLOOKUP(JJ$1,'Tactic Recode'!$A$1:$B$547,2,FALSE))</f>
        <v/>
      </c>
      <c r="JK87" t="str">
        <f>IF(ISERROR(MATCH(JK$1,'CSC Mitre'!CH$1:CH$220,0)),"",VLOOKUP(JK$1,'Tactic Recode'!$A$1:$B$547,2,FALSE))</f>
        <v/>
      </c>
      <c r="JL87" t="str">
        <f>IF(ISERROR(MATCH(JL$1,'CSC Mitre'!CH$1:CH$220,0)),"",VLOOKUP(JL$1,'Tactic Recode'!$A$1:$B$547,2,FALSE))</f>
        <v/>
      </c>
      <c r="JM87" t="str">
        <f>IF(ISERROR(MATCH(JM$1,'CSC Mitre'!CH$1:CH$220,0)),"",VLOOKUP(JM$1,'Tactic Recode'!$A$1:$B$547,2,FALSE))</f>
        <v/>
      </c>
      <c r="JN87" t="str">
        <f>IF(ISERROR(MATCH(JN$1,'CSC Mitre'!CH$1:CH$220,0)),"",VLOOKUP(JN$1,'Tactic Recode'!$A$1:$B$547,2,FALSE))</f>
        <v/>
      </c>
      <c r="JO87" t="str">
        <f>IF(ISERROR(MATCH(JO$1,'CSC Mitre'!CH$1:CH$220,0)),"",VLOOKUP(JO$1,'Tactic Recode'!$A$1:$B$547,2,FALSE))</f>
        <v/>
      </c>
      <c r="JP87" t="str">
        <f>IF(ISERROR(MATCH(JP$1,'CSC Mitre'!CH$1:CH$220,0)),"",VLOOKUP(JP$1,'Tactic Recode'!$A$1:$B$547,2,FALSE))</f>
        <v/>
      </c>
      <c r="JQ87" t="str">
        <f>IF(ISERROR(MATCH(JQ$1,'CSC Mitre'!CH$1:CH$220,0)),"",VLOOKUP(JQ$1,'Tactic Recode'!$A$1:$B$547,2,FALSE))</f>
        <v/>
      </c>
      <c r="JR87" t="str">
        <f>IF(ISERROR(MATCH(JR$1,'CSC Mitre'!CH$1:CH$220,0)),"",VLOOKUP(JR$1,'Tactic Recode'!$A$1:$B$547,2,FALSE))</f>
        <v/>
      </c>
      <c r="JS87" t="str">
        <f>IF(ISERROR(MATCH(JS$1,'CSC Mitre'!CH$1:CH$220,0)),"",VLOOKUP(JS$1,'Tactic Recode'!$A$1:$B$547,2,FALSE))</f>
        <v/>
      </c>
      <c r="JT87" t="str">
        <f>IF(ISERROR(MATCH(JT$1,'CSC Mitre'!CH$1:CH$220,0)),"",VLOOKUP(JT$1,'Tactic Recode'!$A$1:$B$547,2,FALSE))</f>
        <v/>
      </c>
      <c r="JU87" t="str">
        <f>IF(ISERROR(MATCH(JU$1,'CSC Mitre'!CH$1:CH$220,0)),"",VLOOKUP(JU$1,'Tactic Recode'!$A$1:$B$547,2,FALSE))</f>
        <v/>
      </c>
      <c r="JV87" t="str">
        <f>IF(ISERROR(MATCH(JV$1,'CSC Mitre'!CH$1:CH$220,0)),"",VLOOKUP(JV$1,'Tactic Recode'!$A$1:$B$547,2,FALSE))</f>
        <v/>
      </c>
      <c r="JW87" t="str">
        <f>IF(ISERROR(MATCH(JW$1,'CSC Mitre'!CH$1:CH$220,0)),"",VLOOKUP(JW$1,'Tactic Recode'!$A$1:$B$547,2,FALSE))</f>
        <v/>
      </c>
      <c r="JX87" t="str">
        <f>IF(ISERROR(MATCH(JX$1,'CSC Mitre'!CH$1:CH$220,0)),"",VLOOKUP(JX$1,'Tactic Recode'!$A$1:$B$547,2,FALSE))</f>
        <v/>
      </c>
      <c r="JY87" t="str">
        <f>IF(ISERROR(MATCH(JY$1,'CSC Mitre'!CH$1:CH$220,0)),"",VLOOKUP(JY$1,'Tactic Recode'!$A$1:$B$547,2,FALSE))</f>
        <v/>
      </c>
      <c r="JZ87" t="str">
        <f>IF(ISERROR(MATCH(JZ$1,'CSC Mitre'!CH$1:CH$220,0)),"",VLOOKUP(JZ$1,'Tactic Recode'!$A$1:$B$547,2,FALSE))</f>
        <v/>
      </c>
      <c r="KA87" t="str">
        <f>IF(ISERROR(MATCH(KA$1,'CSC Mitre'!CH$1:CH$220,0)),"",VLOOKUP(KA$1,'Tactic Recode'!$A$1:$B$547,2,FALSE))</f>
        <v/>
      </c>
      <c r="KB87" t="str">
        <f>IF(ISERROR(MATCH(KB$1,'CSC Mitre'!CH$1:CH$220,0)),"",VLOOKUP(KB$1,'Tactic Recode'!$A$1:$B$547,2,FALSE))</f>
        <v/>
      </c>
      <c r="KC87" t="str">
        <f>IF(ISERROR(MATCH(KC$1,'CSC Mitre'!CH$1:CH$220,0)),"",VLOOKUP(KC$1,'Tactic Recode'!$A$1:$B$547,2,FALSE))</f>
        <v/>
      </c>
      <c r="KD87" t="str">
        <f>IF(ISERROR(MATCH(KD$1,'CSC Mitre'!CH$1:CH$220,0)),"",VLOOKUP(KD$1,'Tactic Recode'!$A$1:$B$547,2,FALSE))</f>
        <v/>
      </c>
      <c r="KE87" t="str">
        <f>IF(ISERROR(MATCH(KE$1,'CSC Mitre'!CH$1:CH$220,0)),"",VLOOKUP(KE$1,'Tactic Recode'!$A$1:$B$547,2,FALSE))</f>
        <v/>
      </c>
      <c r="KF87" t="str">
        <f>IF(ISERROR(MATCH(KF$1,'CSC Mitre'!CH$1:CH$220,0)),"",VLOOKUP(KF$1,'Tactic Recode'!$A$1:$B$547,2,FALSE))</f>
        <v/>
      </c>
      <c r="KG87" t="str">
        <f>IF(ISERROR(MATCH(KG$1,'CSC Mitre'!CH$1:CH$220,0)),"",VLOOKUP(KG$1,'Tactic Recode'!$A$1:$B$547,2,FALSE))</f>
        <v/>
      </c>
      <c r="KH87" t="str">
        <f>IF(ISERROR(MATCH(KH$1,'CSC Mitre'!CH$1:CH$220,0)),"",VLOOKUP(KH$1,'Tactic Recode'!$A$1:$B$547,2,FALSE))</f>
        <v/>
      </c>
      <c r="KI87" t="str">
        <f>IF(ISERROR(MATCH(KI$1,'CSC Mitre'!CH$1:CH$220,0)),"",VLOOKUP(KI$1,'Tactic Recode'!$A$1:$B$547,2,FALSE))</f>
        <v/>
      </c>
      <c r="KJ87" t="str">
        <f>IF(ISERROR(MATCH(KJ$1,'CSC Mitre'!CH$1:CH$220,0)),"",VLOOKUP(KJ$1,'Tactic Recode'!$A$1:$B$547,2,FALSE))</f>
        <v/>
      </c>
      <c r="KK87" t="str">
        <f>IF(ISERROR(MATCH(KK$1,'CSC Mitre'!CH$1:CH$220,0)),"",VLOOKUP(KK$1,'Tactic Recode'!$A$1:$B$547,2,FALSE))</f>
        <v/>
      </c>
      <c r="KL87" t="str">
        <f>IF(ISERROR(MATCH(KL$1,'CSC Mitre'!CH$1:CH$220,0)),"",VLOOKUP(KL$1,'Tactic Recode'!$A$1:$B$547,2,FALSE))</f>
        <v/>
      </c>
      <c r="KM87" t="str">
        <f>IF(ISERROR(MATCH(KM$1,'CSC Mitre'!CH$1:CH$220,0)),"",VLOOKUP(KM$1,'Tactic Recode'!$A$1:$B$547,2,FALSE))</f>
        <v/>
      </c>
      <c r="KN87" t="str">
        <f>IF(ISERROR(MATCH(KN$1,'CSC Mitre'!CH$1:CH$220,0)),"",VLOOKUP(KN$1,'Tactic Recode'!$A$1:$B$547,2,FALSE))</f>
        <v/>
      </c>
      <c r="KO87" t="str">
        <f>IF(ISERROR(MATCH(KO$1,'CSC Mitre'!CH$1:CH$220,0)),"",VLOOKUP(KO$1,'Tactic Recode'!$A$1:$B$547,2,FALSE))</f>
        <v/>
      </c>
      <c r="KP87" t="str">
        <f>IF(ISERROR(MATCH(KP$1,'CSC Mitre'!CH$1:CH$220,0)),"",VLOOKUP(KP$1,'Tactic Recode'!$A$1:$B$547,2,FALSE))</f>
        <v/>
      </c>
      <c r="KQ87" t="str">
        <f>IF(ISERROR(MATCH(KQ$1,'CSC Mitre'!CH$1:CH$220,0)),"",VLOOKUP(KQ$1,'Tactic Recode'!$A$1:$B$547,2,FALSE))</f>
        <v/>
      </c>
      <c r="KR87" t="str">
        <f>IF(ISERROR(MATCH(KR$1,'CSC Mitre'!CH$1:CH$220,0)),"",VLOOKUP(KR$1,'Tactic Recode'!$A$1:$B$547,2,FALSE))</f>
        <v/>
      </c>
      <c r="KS87" t="str">
        <f>IF(ISERROR(MATCH(KS$1,'CSC Mitre'!CH$1:CH$220,0)),"",VLOOKUP(KS$1,'Tactic Recode'!$A$1:$B$547,2,FALSE))</f>
        <v/>
      </c>
      <c r="KT87" t="str">
        <f>IF(ISERROR(MATCH(KT$1,'CSC Mitre'!CH$1:CH$220,0)),"",VLOOKUP(KT$1,'Tactic Recode'!$A$1:$B$547,2,FALSE))</f>
        <v/>
      </c>
      <c r="KU87" t="str">
        <f>IF(ISERROR(MATCH(KU$1,'CSC Mitre'!CH$1:CH$220,0)),"",VLOOKUP(KU$1,'Tactic Recode'!$A$1:$B$547,2,FALSE))</f>
        <v/>
      </c>
      <c r="KV87" t="str">
        <f>IF(ISERROR(MATCH(KV$1,'CSC Mitre'!CH$1:CH$220,0)),"",VLOOKUP(KV$1,'Tactic Recode'!$A$1:$B$547,2,FALSE))</f>
        <v/>
      </c>
      <c r="KW87" t="str">
        <f>IF(ISERROR(MATCH(KW$1,'CSC Mitre'!CH$1:CH$220,0)),"",VLOOKUP(KW$1,'Tactic Recode'!$A$1:$B$547,2,FALSE))</f>
        <v/>
      </c>
      <c r="KX87" t="str">
        <f>IF(ISERROR(MATCH(KX$1,'CSC Mitre'!CH$1:CH$220,0)),"",VLOOKUP(KX$1,'Tactic Recode'!$A$1:$B$547,2,FALSE))</f>
        <v/>
      </c>
      <c r="KY87" t="str">
        <f>IF(ISERROR(MATCH(KY$1,'CSC Mitre'!CH$1:CH$220,0)),"",VLOOKUP(KY$1,'Tactic Recode'!$A$1:$B$547,2,FALSE))</f>
        <v/>
      </c>
      <c r="KZ87" t="str">
        <f>IF(ISERROR(MATCH(KZ$1,'CSC Mitre'!CH$1:CH$220,0)),"",VLOOKUP(KZ$1,'Tactic Recode'!$A$1:$B$547,2,FALSE))</f>
        <v/>
      </c>
      <c r="LA87" t="str">
        <f>IF(ISERROR(MATCH(LA$1,'CSC Mitre'!CH$1:CH$220,0)),"",VLOOKUP(LA$1,'Tactic Recode'!$A$1:$B$547,2,FALSE))</f>
        <v/>
      </c>
      <c r="LB87" t="str">
        <f>IF(ISERROR(MATCH(LB$1,'CSC Mitre'!CH$1:CH$220,0)),"",VLOOKUP(LB$1,'Tactic Recode'!$A$1:$B$547,2,FALSE))</f>
        <v/>
      </c>
      <c r="LC87" t="str">
        <f>IF(ISERROR(MATCH(LC$1,'CSC Mitre'!CH$1:CH$220,0)),"",VLOOKUP(LC$1,'Tactic Recode'!$A$1:$B$547,2,FALSE))</f>
        <v/>
      </c>
      <c r="LD87" t="str">
        <f>IF(ISERROR(MATCH(LD$1,'CSC Mitre'!CH$1:CH$220,0)),"",VLOOKUP(LD$1,'Tactic Recode'!$A$1:$B$547,2,FALSE))</f>
        <v/>
      </c>
      <c r="LE87" t="str">
        <f>IF(ISERROR(MATCH(LE$1,'CSC Mitre'!CH$1:CH$220,0)),"",VLOOKUP(LE$1,'Tactic Recode'!$A$1:$B$547,2,FALSE))</f>
        <v/>
      </c>
      <c r="LF87" t="str">
        <f>IF(ISERROR(MATCH(LF$1,'CSC Mitre'!CH$1:CH$220,0)),"",VLOOKUP(LF$1,'Tactic Recode'!$A$1:$B$547,2,FALSE))</f>
        <v/>
      </c>
      <c r="LG87" t="str">
        <f>IF(ISERROR(MATCH(LG$1,'CSC Mitre'!CH$1:CH$220,0)),"",VLOOKUP(LG$1,'Tactic Recode'!$A$1:$B$547,2,FALSE))</f>
        <v/>
      </c>
      <c r="LH87" t="str">
        <f>IF(ISERROR(MATCH(LH$1,'CSC Mitre'!CH$1:CH$220,0)),"",VLOOKUP(LH$1,'Tactic Recode'!$A$1:$B$547,2,FALSE))</f>
        <v/>
      </c>
      <c r="LI87" t="str">
        <f>IF(ISERROR(MATCH(LI$1,'CSC Mitre'!CH$1:CH$220,0)),"",VLOOKUP(LI$1,'Tactic Recode'!$A$1:$B$547,2,FALSE))</f>
        <v/>
      </c>
      <c r="LJ87" t="str">
        <f>IF(ISERROR(MATCH(LJ$1,'CSC Mitre'!CH$1:CH$220,0)),"",VLOOKUP(LJ$1,'Tactic Recode'!$A$1:$B$547,2,FALSE))</f>
        <v/>
      </c>
      <c r="LK87" t="str">
        <f>IF(ISERROR(MATCH(LK$1,'CSC Mitre'!CH$1:CH$220,0)),"",VLOOKUP(LK$1,'Tactic Recode'!$A$1:$B$547,2,FALSE))</f>
        <v/>
      </c>
      <c r="LL87" t="str">
        <f>IF(ISERROR(MATCH(LL$1,'CSC Mitre'!CH$1:CH$220,0)),"",VLOOKUP(LL$1,'Tactic Recode'!$A$1:$B$547,2,FALSE))</f>
        <v/>
      </c>
      <c r="LM87" t="str">
        <f>IF(ISERROR(MATCH(LM$1,'CSC Mitre'!CH$1:CH$220,0)),"",VLOOKUP(LM$1,'Tactic Recode'!$A$1:$B$547,2,FALSE))</f>
        <v/>
      </c>
      <c r="LN87" t="str">
        <f>IF(ISERROR(MATCH(LN$1,'CSC Mitre'!CH$1:CH$220,0)),"",VLOOKUP(LN$1,'Tactic Recode'!$A$1:$B$547,2,FALSE))</f>
        <v/>
      </c>
      <c r="LO87" t="str">
        <f>IF(ISERROR(MATCH(LO$1,'CSC Mitre'!CH$1:CH$220,0)),"",VLOOKUP(LO$1,'Tactic Recode'!$A$1:$B$547,2,FALSE))</f>
        <v/>
      </c>
      <c r="LP87" t="str">
        <f>IF(ISERROR(MATCH(LP$1,'CSC Mitre'!CH$1:CH$220,0)),"",VLOOKUP(LP$1,'Tactic Recode'!$A$1:$B$547,2,FALSE))</f>
        <v/>
      </c>
      <c r="LQ87" t="str">
        <f>IF(ISERROR(MATCH(LQ$1,'CSC Mitre'!CH$1:CH$220,0)),"",VLOOKUP(LQ$1,'Tactic Recode'!$A$1:$B$547,2,FALSE))</f>
        <v/>
      </c>
      <c r="LR87" t="str">
        <f>IF(ISERROR(MATCH(LR$1,'CSC Mitre'!CH$1:CH$220,0)),"",VLOOKUP(LR$1,'Tactic Recode'!$A$1:$B$547,2,FALSE))</f>
        <v/>
      </c>
      <c r="LS87" t="str">
        <f>IF(ISERROR(MATCH(LS$1,'CSC Mitre'!CH$1:CH$220,0)),"",VLOOKUP(LS$1,'Tactic Recode'!$A$1:$B$547,2,FALSE))</f>
        <v/>
      </c>
      <c r="LT87" t="str">
        <f>IF(ISERROR(MATCH(LT$1,'CSC Mitre'!CH$1:CH$220,0)),"",VLOOKUP(LT$1,'Tactic Recode'!$A$1:$B$547,2,FALSE))</f>
        <v/>
      </c>
      <c r="LU87" t="str">
        <f>IF(ISERROR(MATCH(LU$1,'CSC Mitre'!CH$1:CH$220,0)),"",VLOOKUP(LU$1,'Tactic Recode'!$A$1:$B$547,2,FALSE))</f>
        <v/>
      </c>
      <c r="LV87" t="str">
        <f>IF(ISERROR(MATCH(LV$1,'CSC Mitre'!CH$1:CH$220,0)),"",VLOOKUP(LV$1,'Tactic Recode'!$A$1:$B$547,2,FALSE))</f>
        <v/>
      </c>
      <c r="LW87" t="str">
        <f>IF(ISERROR(MATCH(LW$1,'CSC Mitre'!CH$1:CH$220,0)),"",VLOOKUP(LW$1,'Tactic Recode'!$A$1:$B$547,2,FALSE))</f>
        <v/>
      </c>
      <c r="LX87" t="str">
        <f>IF(ISERROR(MATCH(LX$1,'CSC Mitre'!CH$1:CH$220,0)),"",VLOOKUP(LX$1,'Tactic Recode'!$A$1:$B$547,2,FALSE))</f>
        <v/>
      </c>
      <c r="LY87" t="str">
        <f>IF(ISERROR(MATCH(LY$1,'CSC Mitre'!CH$1:CH$220,0)),"",VLOOKUP(LY$1,'Tactic Recode'!$A$1:$B$547,2,FALSE))</f>
        <v/>
      </c>
      <c r="LZ87" t="str">
        <f>IF(ISERROR(MATCH(LZ$1,'CSC Mitre'!CH$1:CH$220,0)),"",VLOOKUP(LZ$1,'Tactic Recode'!$A$1:$B$547,2,FALSE))</f>
        <v/>
      </c>
      <c r="MA87" t="str">
        <f>IF(ISERROR(MATCH(MA$1,'CSC Mitre'!CH$1:CH$220,0)),"",VLOOKUP(MA$1,'Tactic Recode'!$A$1:$B$547,2,FALSE))</f>
        <v/>
      </c>
      <c r="MB87" t="str">
        <f>IF(ISERROR(MATCH(MB$1,'CSC Mitre'!CH$1:CH$220,0)),"",VLOOKUP(MB$1,'Tactic Recode'!$A$1:$B$547,2,FALSE))</f>
        <v/>
      </c>
      <c r="MC87" t="str">
        <f>IF(ISERROR(MATCH(MC$1,'CSC Mitre'!CH$1:CH$220,0)),"",VLOOKUP(MC$1,'Tactic Recode'!$A$1:$B$547,2,FALSE))</f>
        <v/>
      </c>
      <c r="MD87" t="str">
        <f>IF(ISERROR(MATCH(MD$1,'CSC Mitre'!CH$1:CH$220,0)),"",VLOOKUP(MD$1,'Tactic Recode'!$A$1:$B$547,2,FALSE))</f>
        <v/>
      </c>
      <c r="ME87" t="str">
        <f>IF(ISERROR(MATCH(ME$1,'CSC Mitre'!CH$1:CH$220,0)),"",VLOOKUP(ME$1,'Tactic Recode'!$A$1:$B$547,2,FALSE))</f>
        <v/>
      </c>
      <c r="MF87" t="str">
        <f>IF(ISERROR(MATCH(MF$1,'CSC Mitre'!CH$1:CH$220,0)),"",VLOOKUP(MF$1,'Tactic Recode'!$A$1:$B$547,2,FALSE))</f>
        <v/>
      </c>
      <c r="MG87" t="str">
        <f>IF(ISERROR(MATCH(MG$1,'CSC Mitre'!CH$1:CH$220,0)),"",VLOOKUP(MG$1,'Tactic Recode'!$A$1:$B$547,2,FALSE))</f>
        <v/>
      </c>
      <c r="MH87" t="str">
        <f>IF(ISERROR(MATCH(MH$1,'CSC Mitre'!CH$1:CH$220,0)),"",VLOOKUP(MH$1,'Tactic Recode'!$A$1:$B$547,2,FALSE))</f>
        <v/>
      </c>
      <c r="MI87" t="str">
        <f>IF(ISERROR(MATCH(MI$1,'CSC Mitre'!CH$1:CH$220,0)),"",VLOOKUP(MI$1,'Tactic Recode'!$A$1:$B$547,2,FALSE))</f>
        <v/>
      </c>
      <c r="MJ87" t="str">
        <f>IF(ISERROR(MATCH(MJ$1,'CSC Mitre'!CH$1:CH$220,0)),"",VLOOKUP(MJ$1,'Tactic Recode'!$A$1:$B$547,2,FALSE))</f>
        <v/>
      </c>
      <c r="MK87" t="str">
        <f>IF(ISERROR(MATCH(MK$1,'CSC Mitre'!CH$1:CH$220,0)),"",VLOOKUP(MK$1,'Tactic Recode'!$A$1:$B$547,2,FALSE))</f>
        <v/>
      </c>
      <c r="ML87" t="str">
        <f>IF(ISERROR(MATCH(ML$1,'CSC Mitre'!CH$1:CH$220,0)),"",VLOOKUP(ML$1,'Tactic Recode'!$A$1:$B$547,2,FALSE))</f>
        <v/>
      </c>
      <c r="MM87" t="str">
        <f>IF(ISERROR(MATCH(MM$1,'CSC Mitre'!CH$1:CH$220,0)),"",VLOOKUP(MM$1,'Tactic Recode'!$A$1:$B$547,2,FALSE))</f>
        <v/>
      </c>
      <c r="MN87" t="str">
        <f>IF(ISERROR(MATCH(MN$1,'CSC Mitre'!CH$1:CH$220,0)),"",VLOOKUP(MN$1,'Tactic Recode'!$A$1:$B$547,2,FALSE))</f>
        <v/>
      </c>
      <c r="MO87" t="str">
        <f>IF(ISERROR(MATCH(MO$1,'CSC Mitre'!CH$1:CH$220,0)),"",VLOOKUP(MO$1,'Tactic Recode'!$A$1:$B$547,2,FALSE))</f>
        <v/>
      </c>
      <c r="MP87" t="str">
        <f>IF(ISERROR(MATCH(MP$1,'CSC Mitre'!CH$1:CH$220,0)),"",VLOOKUP(MP$1,'Tactic Recode'!$A$1:$B$547,2,FALSE))</f>
        <v/>
      </c>
      <c r="MQ87" t="str">
        <f>IF(ISERROR(MATCH(MQ$1,'CSC Mitre'!CH$1:CH$220,0)),"",VLOOKUP(MQ$1,'Tactic Recode'!$A$1:$B$547,2,FALSE))</f>
        <v/>
      </c>
      <c r="MR87" t="str">
        <f>IF(ISERROR(MATCH(MR$1,'CSC Mitre'!CH$1:CH$220,0)),"",VLOOKUP(MR$1,'Tactic Recode'!$A$1:$B$547,2,FALSE))</f>
        <v/>
      </c>
      <c r="MS87" t="str">
        <f>IF(ISERROR(MATCH(MS$1,'CSC Mitre'!CH$1:CH$220,0)),"",VLOOKUP(MS$1,'Tactic Recode'!$A$1:$B$547,2,FALSE))</f>
        <v/>
      </c>
      <c r="MT87" t="str">
        <f>IF(ISERROR(MATCH(MT$1,'CSC Mitre'!CH$1:CH$220,0)),"",VLOOKUP(MT$1,'Tactic Recode'!$A$1:$B$547,2,FALSE))</f>
        <v/>
      </c>
      <c r="MU87" t="str">
        <f>IF(ISERROR(MATCH(MU$1,'CSC Mitre'!CH$1:CH$220,0)),"",VLOOKUP(MU$1,'Tactic Recode'!$A$1:$B$547,2,FALSE))</f>
        <v/>
      </c>
      <c r="MV87" t="str">
        <f>IF(ISERROR(MATCH(MV$1,'CSC Mitre'!CH$1:CH$220,0)),"",VLOOKUP(MV$1,'Tactic Recode'!$A$1:$B$547,2,FALSE))</f>
        <v/>
      </c>
      <c r="MW87" t="str">
        <f>IF(ISERROR(MATCH(MW$1,'CSC Mitre'!CH$1:CH$220,0)),"",VLOOKUP(MW$1,'Tactic Recode'!$A$1:$B$547,2,FALSE))</f>
        <v/>
      </c>
      <c r="MX87" t="str">
        <f>IF(ISERROR(MATCH(MX$1,'CSC Mitre'!CH$1:CH$220,0)),"",VLOOKUP(MX$1,'Tactic Recode'!$A$1:$B$547,2,FALSE))</f>
        <v/>
      </c>
      <c r="MY87" t="str">
        <f>IF(ISERROR(MATCH(MY$1,'CSC Mitre'!CH$1:CH$220,0)),"",VLOOKUP(MY$1,'Tactic Recode'!$A$1:$B$547,2,FALSE))</f>
        <v/>
      </c>
      <c r="MZ87" t="str">
        <f>IF(ISERROR(MATCH(MZ$1,'CSC Mitre'!CH$1:CH$220,0)),"",VLOOKUP(MZ$1,'Tactic Recode'!$A$1:$B$547,2,FALSE))</f>
        <v/>
      </c>
      <c r="NA87" t="str">
        <f>IF(ISERROR(MATCH(NA$1,'CSC Mitre'!CH$1:CH$220,0)),"",VLOOKUP(NA$1,'Tactic Recode'!$A$1:$B$547,2,FALSE))</f>
        <v/>
      </c>
      <c r="NB87" t="str">
        <f>IF(ISERROR(MATCH(NB$1,'CSC Mitre'!CH$1:CH$220,0)),"",VLOOKUP(NB$1,'Tactic Recode'!$A$1:$B$547,2,FALSE))</f>
        <v/>
      </c>
      <c r="NC87" t="str">
        <f>IF(ISERROR(MATCH(NC$1,'CSC Mitre'!CH$1:CH$220,0)),"",VLOOKUP(NC$1,'Tactic Recode'!$A$1:$B$547,2,FALSE))</f>
        <v/>
      </c>
      <c r="ND87" t="str">
        <f>IF(ISERROR(MATCH(ND$1,'CSC Mitre'!CH$1:CH$220,0)),"",VLOOKUP(ND$1,'Tactic Recode'!$A$1:$B$547,2,FALSE))</f>
        <v/>
      </c>
      <c r="NE87" t="str">
        <f>IF(ISERROR(MATCH(NE$1,'CSC Mitre'!CH$1:CH$220,0)),"",VLOOKUP(NE$1,'Tactic Recode'!$A$1:$B$547,2,FALSE))</f>
        <v/>
      </c>
      <c r="NF87" t="str">
        <f>IF(ISERROR(MATCH(NF$1,'CSC Mitre'!CH$1:CH$220,0)),"",VLOOKUP(NF$1,'Tactic Recode'!$A$1:$B$547,2,FALSE))</f>
        <v/>
      </c>
      <c r="NG87" t="str">
        <f>IF(ISERROR(MATCH(NG$1,'CSC Mitre'!CH$1:CH$220,0)),"",VLOOKUP(NG$1,'Tactic Recode'!$A$1:$B$547,2,FALSE))</f>
        <v/>
      </c>
      <c r="NH87" t="str">
        <f>IF(ISERROR(MATCH(NH$1,'CSC Mitre'!CH$1:CH$220,0)),"",VLOOKUP(NH$1,'Tactic Recode'!$A$1:$B$547,2,FALSE))</f>
        <v/>
      </c>
      <c r="NI87" t="str">
        <f>IF(ISERROR(MATCH(NI$1,'CSC Mitre'!CH$1:CH$220,0)),"",VLOOKUP(NI$1,'Tactic Recode'!$A$1:$B$547,2,FALSE))</f>
        <v/>
      </c>
      <c r="NJ87" t="str">
        <f>IF(ISERROR(MATCH(NJ$1,'CSC Mitre'!CH$1:CH$220,0)),"",VLOOKUP(NJ$1,'Tactic Recode'!$A$1:$B$547,2,FALSE))</f>
        <v/>
      </c>
      <c r="NK87" t="str">
        <f>IF(ISERROR(MATCH(NK$1,'CSC Mitre'!CH$1:CH$220,0)),"",VLOOKUP(NK$1,'Tactic Recode'!$A$1:$B$547,2,FALSE))</f>
        <v/>
      </c>
      <c r="NL87" t="str">
        <f>IF(ISERROR(MATCH(NL$1,'CSC Mitre'!CH$1:CH$220,0)),"",VLOOKUP(NL$1,'Tactic Recode'!$A$1:$B$547,2,FALSE))</f>
        <v/>
      </c>
      <c r="NM87" t="str">
        <f>IF(ISERROR(MATCH(NM$1,'CSC Mitre'!CH$1:CH$220,0)),"",VLOOKUP(NM$1,'Tactic Recode'!$A$1:$B$547,2,FALSE))</f>
        <v/>
      </c>
      <c r="NN87" t="str">
        <f>IF(ISERROR(MATCH(NN$1,'CSC Mitre'!CH$1:CH$220,0)),"",VLOOKUP(NN$1,'Tactic Recode'!$A$1:$B$547,2,FALSE))</f>
        <v/>
      </c>
      <c r="NO87" t="str">
        <f>IF(ISERROR(MATCH(NO$1,'CSC Mitre'!CH$1:CH$220,0)),"",VLOOKUP(NO$1,'Tactic Recode'!$A$1:$B$547,2,FALSE))</f>
        <v/>
      </c>
      <c r="NP87" t="str">
        <f>IF(ISERROR(MATCH(NP$1,'CSC Mitre'!CH$1:CH$220,0)),"",VLOOKUP(NP$1,'Tactic Recode'!$A$1:$B$547,2,FALSE))</f>
        <v/>
      </c>
      <c r="NQ87" t="str">
        <f>IF(ISERROR(MATCH(NQ$1,'CSC Mitre'!CH$1:CH$220,0)),"",VLOOKUP(NQ$1,'Tactic Recode'!$A$1:$B$547,2,FALSE))</f>
        <v/>
      </c>
      <c r="NR87" t="str">
        <f>IF(ISERROR(MATCH(NR$1,'CSC Mitre'!CH$1:CH$220,0)),"",VLOOKUP(NR$1,'Tactic Recode'!$A$1:$B$547,2,FALSE))</f>
        <v/>
      </c>
      <c r="NS87" t="str">
        <f>IF(ISERROR(MATCH(NS$1,'CSC Mitre'!CH$1:CH$220,0)),"",VLOOKUP(NS$1,'Tactic Recode'!$A$1:$B$547,2,FALSE))</f>
        <v/>
      </c>
      <c r="NT87" t="str">
        <f>IF(ISERROR(MATCH(NT$1,'CSC Mitre'!CH$1:CH$220,0)),"",VLOOKUP(NT$1,'Tactic Recode'!$A$1:$B$547,2,FALSE))</f>
        <v/>
      </c>
      <c r="NU87" t="str">
        <f>IF(ISERROR(MATCH(NU$1,'CSC Mitre'!CH$1:CH$220,0)),"",VLOOKUP(NU$1,'Tactic Recode'!$A$1:$B$547,2,FALSE))</f>
        <v/>
      </c>
      <c r="NV87" t="str">
        <f>IF(ISERROR(MATCH(NV$1,'CSC Mitre'!CH$1:CH$220,0)),"",VLOOKUP(NV$1,'Tactic Recode'!$A$1:$B$547,2,FALSE))</f>
        <v/>
      </c>
      <c r="NW87" t="str">
        <f>IF(ISERROR(MATCH(NW$1,'CSC Mitre'!CH$1:CH$220,0)),"",VLOOKUP(NW$1,'Tactic Recode'!$A$1:$B$547,2,FALSE))</f>
        <v/>
      </c>
      <c r="NX87" t="str">
        <f>IF(ISERROR(MATCH(NX$1,'CSC Mitre'!CH$1:CH$220,0)),"",VLOOKUP(NX$1,'Tactic Recode'!$A$1:$B$547,2,FALSE))</f>
        <v/>
      </c>
      <c r="NY87" t="str">
        <f>IF(ISERROR(MATCH(NY$1,'CSC Mitre'!CH$1:CH$220,0)),"",VLOOKUP(NY$1,'Tactic Recode'!$A$1:$B$547,2,FALSE))</f>
        <v/>
      </c>
      <c r="NZ87" t="str">
        <f>IF(ISERROR(MATCH(NZ$1,'CSC Mitre'!CH$1:CH$220,0)),"",VLOOKUP(NZ$1,'Tactic Recode'!$A$1:$B$547,2,FALSE))</f>
        <v/>
      </c>
      <c r="OA87" t="str">
        <f>IF(ISERROR(MATCH(OA$1,'CSC Mitre'!CH$1:CH$220,0)),"",VLOOKUP(OA$1,'Tactic Recode'!$A$1:$B$547,2,FALSE))</f>
        <v/>
      </c>
      <c r="OB87" t="str">
        <f>IF(ISERROR(MATCH(OB$1,'CSC Mitre'!CH$1:CH$220,0)),"",VLOOKUP(OB$1,'Tactic Recode'!$A$1:$B$547,2,FALSE))</f>
        <v>Impact</v>
      </c>
      <c r="OC87" t="str">
        <f>IF(ISERROR(MATCH(OC$1,'CSC Mitre'!CH$1:CH$220,0)),"",VLOOKUP(OC$1,'Tactic Recode'!$A$1:$B$547,2,FALSE))</f>
        <v>Impact</v>
      </c>
      <c r="OD87" t="str">
        <f>IF(ISERROR(MATCH(OD$1,'CSC Mitre'!CH$1:CH$220,0)),"",VLOOKUP(OD$1,'Tactic Recode'!$A$1:$B$547,2,FALSE))</f>
        <v>Impact</v>
      </c>
      <c r="OE87" t="str">
        <f>IF(ISERROR(MATCH(OE$1,'CSC Mitre'!CH$1:CH$220,0)),"",VLOOKUP(OE$1,'Tactic Recode'!$A$1:$B$547,2,FALSE))</f>
        <v/>
      </c>
      <c r="OF87" t="str">
        <f>IF(ISERROR(MATCH(OF$1,'CSC Mitre'!CH$1:CH$220,0)),"",VLOOKUP(OF$1,'Tactic Recode'!$A$1:$B$547,2,FALSE))</f>
        <v/>
      </c>
      <c r="OG87" t="str">
        <f>IF(ISERROR(MATCH(OG$1,'CSC Mitre'!CH$1:CH$220,0)),"",VLOOKUP(OG$1,'Tactic Recode'!$A$1:$B$547,2,FALSE))</f>
        <v/>
      </c>
      <c r="OH87" t="str">
        <f>IF(ISERROR(MATCH(OH$1,'CSC Mitre'!CH$1:CH$220,0)),"",VLOOKUP(OH$1,'Tactic Recode'!$A$1:$B$547,2,FALSE))</f>
        <v/>
      </c>
      <c r="OI87" t="str">
        <f>IF(ISERROR(MATCH(OI$1,'CSC Mitre'!CH$1:CH$220,0)),"",VLOOKUP(OI$1,'Tactic Recode'!$A$1:$B$547,2,FALSE))</f>
        <v/>
      </c>
      <c r="OJ87" t="str">
        <f>IF(ISERROR(MATCH(OJ$1,'CSC Mitre'!CH$1:CH$220,0)),"",VLOOKUP(OJ$1,'Tactic Recode'!$A$1:$B$547,2,FALSE))</f>
        <v/>
      </c>
      <c r="OK87" t="str">
        <f>IF(ISERROR(MATCH(OK$1,'CSC Mitre'!CH$1:CH$220,0)),"",VLOOKUP(OK$1,'Tactic Recode'!$A$1:$B$547,2,FALSE))</f>
        <v/>
      </c>
      <c r="OL87" t="str">
        <f>IF(ISERROR(MATCH(OL$1,'CSC Mitre'!CH$1:CH$220,0)),"",VLOOKUP(OL$1,'Tactic Recode'!$A$1:$B$547,2,FALSE))</f>
        <v/>
      </c>
      <c r="OM87" t="str">
        <f>IF(ISERROR(MATCH(OM$1,'CSC Mitre'!CH$1:CH$220,0)),"",VLOOKUP(OM$1,'Tactic Recode'!$A$1:$B$547,2,FALSE))</f>
        <v/>
      </c>
      <c r="ON87" t="str">
        <f>IF(ISERROR(MATCH(ON$1,'CSC Mitre'!CH$1:CH$220,0)),"",VLOOKUP(ON$1,'Tactic Recode'!$A$1:$B$547,2,FALSE))</f>
        <v/>
      </c>
      <c r="OO87" t="str">
        <f>IF(ISERROR(MATCH(OO$1,'CSC Mitre'!CH$1:CH$220,0)),"",VLOOKUP(OO$1,'Tactic Recode'!$A$1:$B$547,2,FALSE))</f>
        <v/>
      </c>
      <c r="OP87" t="str">
        <f>IF(ISERROR(MATCH(OP$1,'CSC Mitre'!CH$1:CH$220,0)),"",VLOOKUP(OP$1,'Tactic Recode'!$A$1:$B$547,2,FALSE))</f>
        <v>Defense Evasion, Impact</v>
      </c>
      <c r="OQ87" t="str">
        <f>IF(ISERROR(MATCH(OQ$1,'CSC Mitre'!CH$1:CH$220,0)),"",VLOOKUP(OQ$1,'Tactic Recode'!$A$1:$B$547,2,FALSE))</f>
        <v>Defense Evasion, Impact</v>
      </c>
      <c r="OR87" t="str">
        <f>IF(ISERROR(MATCH(OR$1,'CSC Mitre'!CH$1:CH$220,0)),"",VLOOKUP(OR$1,'Tactic Recode'!$A$1:$B$547,2,FALSE))</f>
        <v/>
      </c>
      <c r="OS87" t="str">
        <f>IF(ISERROR(MATCH(OS$1,'CSC Mitre'!CH$1:CH$220,0)),"",VLOOKUP(OS$1,'Tactic Recode'!$A$1:$B$547,2,FALSE))</f>
        <v/>
      </c>
      <c r="OT87" t="str">
        <f>IF(ISERROR(MATCH(OT$1,'CSC Mitre'!CH$1:CH$220,0)),"",VLOOKUP(OT$1,'Tactic Recode'!$A$1:$B$547,2,FALSE))</f>
        <v/>
      </c>
      <c r="OU87" t="str">
        <f>IF(ISERROR(MATCH(OU$1,'CSC Mitre'!CH$1:CH$220,0)),"",VLOOKUP(OU$1,'Tactic Recode'!$A$1:$B$547,2,FALSE))</f>
        <v/>
      </c>
      <c r="OV87" t="str">
        <f>IF(ISERROR(MATCH(OV$1,'CSC Mitre'!CH$1:CH$220,0)),"",VLOOKUP(OV$1,'Tactic Recode'!$A$1:$B$547,2,FALSE))</f>
        <v/>
      </c>
      <c r="OW87" t="str">
        <f>IF(ISERROR(MATCH(OW$1,'CSC Mitre'!CH$1:CH$220,0)),"",VLOOKUP(OW$1,'Tactic Recode'!$A$1:$B$547,2,FALSE))</f>
        <v/>
      </c>
      <c r="OX87" t="str">
        <f>IF(ISERROR(MATCH(OX$1,'CSC Mitre'!CH$1:CH$220,0)),"",VLOOKUP(OX$1,'Tactic Recode'!$A$1:$B$547,2,FALSE))</f>
        <v/>
      </c>
      <c r="OY87" t="str">
        <f>IF(ISERROR(MATCH(OY$1,'CSC Mitre'!CH$1:CH$220,0)),"",VLOOKUP(OY$1,'Tactic Recode'!$A$1:$B$547,2,FALSE))</f>
        <v/>
      </c>
      <c r="OZ87" t="str">
        <f>IF(ISERROR(MATCH(OZ$1,'CSC Mitre'!CH$1:CH$220,0)),"",VLOOKUP(OZ$1,'Tactic Recode'!$A$1:$B$547,2,FALSE))</f>
        <v/>
      </c>
      <c r="PA87" t="str">
        <f>IF(ISERROR(MATCH(PA$1,'CSC Mitre'!CH$1:CH$220,0)),"",VLOOKUP(PA$1,'Tactic Recode'!$A$1:$B$547,2,FALSE))</f>
        <v/>
      </c>
      <c r="PB87" t="str">
        <f>IF(ISERROR(MATCH(PB$1,'CSC Mitre'!CH$1:CH$220,0)),"",VLOOKUP(PB$1,'Tactic Recode'!$A$1:$B$547,2,FALSE))</f>
        <v/>
      </c>
      <c r="PC87" t="str">
        <f>IF(ISERROR(MATCH(PC$1,'CSC Mitre'!CH$1:CH$220,0)),"",VLOOKUP(PC$1,'Tactic Recode'!$A$1:$B$547,2,FALSE))</f>
        <v/>
      </c>
      <c r="PD87" t="str">
        <f>IF(ISERROR(MATCH(PD$1,'CSC Mitre'!CH$1:CH$220,0)),"",VLOOKUP(PD$1,'Tactic Recode'!$A$1:$B$547,2,FALSE))</f>
        <v/>
      </c>
      <c r="PE87" t="str">
        <f>IF(ISERROR(MATCH(PE$1,'CSC Mitre'!CH$1:CH$220,0)),"",VLOOKUP(PE$1,'Tactic Recode'!$A$1:$B$547,2,FALSE))</f>
        <v/>
      </c>
      <c r="PF87" t="str">
        <f>IF(ISERROR(MATCH(PF$1,'CSC Mitre'!CH$1:CH$220,0)),"",VLOOKUP(PF$1,'Tactic Recode'!$A$1:$B$547,2,FALSE))</f>
        <v/>
      </c>
      <c r="PG87" t="str">
        <f>IF(ISERROR(MATCH(PG$1,'CSC Mitre'!CH$1:CH$220,0)),"",VLOOKUP(PG$1,'Tactic Recode'!$A$1:$B$547,2,FALSE))</f>
        <v/>
      </c>
      <c r="PH87" t="str">
        <f>IF(ISERROR(MATCH(PH$1,'CSC Mitre'!CH$1:CH$220,0)),"",VLOOKUP(PH$1,'Tactic Recode'!$A$1:$B$547,2,FALSE))</f>
        <v/>
      </c>
      <c r="PI87" t="str">
        <f>IF(ISERROR(MATCH(PI$1,'CSC Mitre'!CH$1:CH$220,0)),"",VLOOKUP(PI$1,'Tactic Recode'!$A$1:$B$547,2,FALSE))</f>
        <v/>
      </c>
      <c r="PJ87" t="str">
        <f>IF(ISERROR(MATCH(PJ$1,'CSC Mitre'!CH$1:CH$220,0)),"",VLOOKUP(PJ$1,'Tactic Recode'!$A$1:$B$547,2,FALSE))</f>
        <v/>
      </c>
      <c r="PK87" t="str">
        <f>IF(ISERROR(MATCH(PK$1,'CSC Mitre'!CH$1:CH$220,0)),"",VLOOKUP(PK$1,'Tactic Recode'!$A$1:$B$547,2,FALSE))</f>
        <v/>
      </c>
      <c r="PL87" t="str">
        <f>IF(ISERROR(MATCH(PL$1,'CSC Mitre'!CH$1:CH$220,0)),"",VLOOKUP(PL$1,'Tactic Recode'!$A$1:$B$547,2,FALSE))</f>
        <v/>
      </c>
      <c r="PM87" t="str">
        <f>IF(ISERROR(MATCH(PM$1,'CSC Mitre'!CH$1:CH$220,0)),"",VLOOKUP(PM$1,'Tactic Recode'!$A$1:$B$547,2,FALSE))</f>
        <v/>
      </c>
      <c r="PN87" t="str">
        <f>IF(ISERROR(MATCH(PN$1,'CSC Mitre'!CH$1:CH$220,0)),"",VLOOKUP(PN$1,'Tactic Recode'!$A$1:$B$547,2,FALSE))</f>
        <v/>
      </c>
      <c r="PO87" t="str">
        <f>IF(ISERROR(MATCH(PO$1,'CSC Mitre'!CH$1:CH$220,0)),"",VLOOKUP(PO$1,'Tactic Recode'!$A$1:$B$547,2,FALSE))</f>
        <v/>
      </c>
      <c r="PP87" t="str">
        <f>IF(ISERROR(MATCH(PP$1,'CSC Mitre'!CH$1:CH$220,0)),"",VLOOKUP(PP$1,'Tactic Recode'!$A$1:$B$547,2,FALSE))</f>
        <v/>
      </c>
      <c r="PQ87" t="str">
        <f>IF(ISERROR(MATCH(PQ$1,'CSC Mitre'!CH$1:CH$220,0)),"",VLOOKUP(PQ$1,'Tactic Recode'!$A$1:$B$547,2,FALSE))</f>
        <v/>
      </c>
      <c r="PR87" t="str">
        <f>IF(ISERROR(MATCH(PR$1,'CSC Mitre'!CH$1:CH$220,0)),"",VLOOKUP(PR$1,'Tactic Recode'!$A$1:$B$547,2,FALSE))</f>
        <v/>
      </c>
      <c r="PS87" t="str">
        <f>IF(ISERROR(MATCH(PS$1,'CSC Mitre'!CH$1:CH$220,0)),"",VLOOKUP(PS$1,'Tactic Recode'!$A$1:$B$547,2,FALSE))</f>
        <v/>
      </c>
      <c r="PT87" t="str">
        <f>IF(ISERROR(MATCH(PT$1,'CSC Mitre'!CH$1:CH$220,0)),"",VLOOKUP(PT$1,'Tactic Recode'!$A$1:$B$547,2,FALSE))</f>
        <v/>
      </c>
      <c r="PU87" t="str">
        <f>IF(ISERROR(MATCH(PU$1,'CSC Mitre'!CH$1:CH$220,0)),"",VLOOKUP(PU$1,'Tactic Recode'!$A$1:$B$547,2,FALSE))</f>
        <v/>
      </c>
      <c r="PV87" t="str">
        <f>IF(ISERROR(MATCH(PV$1,'CSC Mitre'!CH$1:CH$220,0)),"",VLOOKUP(PV$1,'Tactic Recode'!$A$1:$B$547,2,FALSE))</f>
        <v/>
      </c>
      <c r="PW87" t="str">
        <f>IF(ISERROR(MATCH(PW$1,'CSC Mitre'!CH$1:CH$220,0)),"",VLOOKUP(PW$1,'Tactic Recode'!$A$1:$B$547,2,FALSE))</f>
        <v/>
      </c>
      <c r="PX87" t="str">
        <f>IF(ISERROR(MATCH(PX$1,'CSC Mitre'!CH$1:CH$220,0)),"",VLOOKUP(PX$1,'Tactic Recode'!$A$1:$B$547,2,FALSE))</f>
        <v/>
      </c>
      <c r="PY87" t="str">
        <f>IF(ISERROR(MATCH(PY$1,'CSC Mitre'!CH$1:CH$220,0)),"",VLOOKUP(PY$1,'Tactic Recode'!$A$1:$B$547,2,FALSE))</f>
        <v/>
      </c>
      <c r="PZ87" t="str">
        <f>IF(ISERROR(MATCH(PZ$1,'CSC Mitre'!CH$1:CH$220,0)),"",VLOOKUP(PZ$1,'Tactic Recode'!$A$1:$B$547,2,FALSE))</f>
        <v/>
      </c>
      <c r="QA87" t="str">
        <f>IF(ISERROR(MATCH(QA$1,'CSC Mitre'!CH$1:CH$220,0)),"",VLOOKUP(QA$1,'Tactic Recode'!$A$1:$B$547,2,FALSE))</f>
        <v/>
      </c>
      <c r="QB87" t="str">
        <f>IF(ISERROR(MATCH(QB$1,'CSC Mitre'!CH$1:CH$220,0)),"",VLOOKUP(QB$1,'Tactic Recode'!$A$1:$B$547,2,FALSE))</f>
        <v/>
      </c>
      <c r="QC87" t="str">
        <f>IF(ISERROR(MATCH(QC$1,'CSC Mitre'!CH$1:CH$220,0)),"",VLOOKUP(QC$1,'Tactic Recode'!$A$1:$B$547,2,FALSE))</f>
        <v/>
      </c>
      <c r="QD87" t="str">
        <f>IF(ISERROR(MATCH(QD$1,'CSC Mitre'!CH$1:CH$220,0)),"",VLOOKUP(QD$1,'Tactic Recode'!$A$1:$B$547,2,FALSE))</f>
        <v/>
      </c>
      <c r="QE87" t="str">
        <f>IF(ISERROR(MATCH(QE$1,'CSC Mitre'!CH$1:CH$220,0)),"",VLOOKUP(QE$1,'Tactic Recode'!$A$1:$B$547,2,FALSE))</f>
        <v/>
      </c>
      <c r="QF87" t="str">
        <f>IF(ISERROR(MATCH(QF$1,'CSC Mitre'!CH$1:CH$220,0)),"",VLOOKUP(QF$1,'Tactic Recode'!$A$1:$B$547,2,FALSE))</f>
        <v/>
      </c>
      <c r="QG87" t="str">
        <f>IF(ISERROR(MATCH(QG$1,'CSC Mitre'!CH$1:CH$220,0)),"",VLOOKUP(QG$1,'Tactic Recode'!$A$1:$B$547,2,FALSE))</f>
        <v/>
      </c>
      <c r="QH87" t="str">
        <f>IF(ISERROR(MATCH(QH$1,'CSC Mitre'!CH$1:CH$220,0)),"",VLOOKUP(QH$1,'Tactic Recode'!$A$1:$B$547,2,FALSE))</f>
        <v/>
      </c>
      <c r="QI87" t="str">
        <f>IF(ISERROR(MATCH(QI$1,'CSC Mitre'!CH$1:CH$220,0)),"",VLOOKUP(QI$1,'Tactic Recode'!$A$1:$B$547,2,FALSE))</f>
        <v/>
      </c>
      <c r="QJ87" t="str">
        <f>IF(ISERROR(MATCH(QJ$1,'CSC Mitre'!CH$1:CH$220,0)),"",VLOOKUP(QJ$1,'Tactic Recode'!$A$1:$B$547,2,FALSE))</f>
        <v/>
      </c>
      <c r="QK87" t="str">
        <f>IF(ISERROR(MATCH(QK$1,'CSC Mitre'!CH$1:CH$220,0)),"",VLOOKUP(QK$1,'Tactic Recode'!$A$1:$B$547,2,FALSE))</f>
        <v/>
      </c>
      <c r="QL87" t="str">
        <f>IF(ISERROR(MATCH(QL$1,'CSC Mitre'!CH$1:CH$220,0)),"",VLOOKUP(QL$1,'Tactic Recode'!$A$1:$B$547,2,FALSE))</f>
        <v/>
      </c>
      <c r="QM87" t="str">
        <f>IF(ISERROR(MATCH(QM$1,'CSC Mitre'!CH$1:CH$220,0)),"",VLOOKUP(QM$1,'Tactic Recode'!$A$1:$B$547,2,FALSE))</f>
        <v/>
      </c>
      <c r="QN87" t="str">
        <f>IF(ISERROR(MATCH(QN$1,'CSC Mitre'!CH$1:CH$220,0)),"",VLOOKUP(QN$1,'Tactic Recode'!$A$1:$B$547,2,FALSE))</f>
        <v/>
      </c>
      <c r="QO87" t="str">
        <f>IF(ISERROR(MATCH(QO$1,'CSC Mitre'!CH$1:CH$220,0)),"",VLOOKUP(QO$1,'Tactic Recode'!$A$1:$B$547,2,FALSE))</f>
        <v/>
      </c>
      <c r="QP87" t="str">
        <f>IF(ISERROR(MATCH(QP$1,'CSC Mitre'!CH$1:CH$220,0)),"",VLOOKUP(QP$1,'Tactic Recode'!$A$1:$B$547,2,FALSE))</f>
        <v/>
      </c>
      <c r="QQ87" t="str">
        <f>IF(ISERROR(MATCH(QQ$1,'CSC Mitre'!CH$1:CH$220,0)),"",VLOOKUP(QQ$1,'Tactic Recode'!$A$1:$B$547,2,FALSE))</f>
        <v/>
      </c>
      <c r="QR87" t="str">
        <f>IF(ISERROR(MATCH(QR$1,'CSC Mitre'!CH$1:CH$220,0)),"",VLOOKUP(QR$1,'Tactic Recode'!$A$1:$B$547,2,FALSE))</f>
        <v/>
      </c>
      <c r="QS87" t="str">
        <f>IF(ISERROR(MATCH(QS$1,'CSC Mitre'!CH$1:CH$220,0)),"",VLOOKUP(QS$1,'Tactic Recode'!$A$1:$B$547,2,FALSE))</f>
        <v/>
      </c>
      <c r="QT87" t="str">
        <f>IF(ISERROR(MATCH(QT$1,'CSC Mitre'!CH$1:CH$220,0)),"",VLOOKUP(QT$1,'Tactic Recode'!$A$1:$B$547,2,FALSE))</f>
        <v/>
      </c>
      <c r="QU87" t="str">
        <f>IF(ISERROR(MATCH(QU$1,'CSC Mitre'!CH$1:CH$220,0)),"",VLOOKUP(QU$1,'Tactic Recode'!$A$1:$B$547,2,FALSE))</f>
        <v/>
      </c>
      <c r="QV87" t="str">
        <f>IF(ISERROR(MATCH(QV$1,'CSC Mitre'!CH$1:CH$220,0)),"",VLOOKUP(QV$1,'Tactic Recode'!$A$1:$B$547,2,FALSE))</f>
        <v/>
      </c>
      <c r="QW87" t="str">
        <f>IF(ISERROR(MATCH(QW$1,'CSC Mitre'!CH$1:CH$220,0)),"",VLOOKUP(QW$1,'Tactic Recode'!$A$1:$B$547,2,FALSE))</f>
        <v/>
      </c>
      <c r="QX87" t="str">
        <f>IF(ISERROR(MATCH(QX$1,'CSC Mitre'!CH$1:CH$220,0)),"",VLOOKUP(QX$1,'Tactic Recode'!$A$1:$B$547,2,FALSE))</f>
        <v/>
      </c>
      <c r="QY87" t="str">
        <f>IF(ISERROR(MATCH(QY$1,'CSC Mitre'!CH$1:CH$220,0)),"",VLOOKUP(QY$1,'Tactic Recode'!$A$1:$B$547,2,FALSE))</f>
        <v/>
      </c>
      <c r="QZ87" t="str">
        <f>IF(ISERROR(MATCH(QZ$1,'CSC Mitre'!CH$1:CH$220,0)),"",VLOOKUP(QZ$1,'Tactic Recode'!$A$1:$B$547,2,FALSE))</f>
        <v/>
      </c>
      <c r="RA87" t="str">
        <f>IF(ISERROR(MATCH(RA$1,'CSC Mitre'!CH$1:CH$220,0)),"",VLOOKUP(RA$1,'Tactic Recode'!$A$1:$B$547,2,FALSE))</f>
        <v/>
      </c>
      <c r="RB87" t="str">
        <f>IF(ISERROR(MATCH(RB$1,'CSC Mitre'!CH$1:CH$220,0)),"",VLOOKUP(RB$1,'Tactic Recode'!$A$1:$B$547,2,FALSE))</f>
        <v/>
      </c>
      <c r="RC87" t="str">
        <f>IF(ISERROR(MATCH(RC$1,'CSC Mitre'!CH$1:CH$220,0)),"",VLOOKUP(RC$1,'Tactic Recode'!$A$1:$B$547,2,FALSE))</f>
        <v/>
      </c>
      <c r="RD87" t="str">
        <f>IF(ISERROR(MATCH(RD$1,'CSC Mitre'!CH$1:CH$220,0)),"",VLOOKUP(RD$1,'Tactic Recode'!$A$1:$B$547,2,FALSE))</f>
        <v/>
      </c>
      <c r="RE87" t="str">
        <f>IF(ISERROR(MATCH(RE$1,'CSC Mitre'!CH$1:CH$220,0)),"",VLOOKUP(RE$1,'Tactic Recode'!$A$1:$B$547,2,FALSE))</f>
        <v/>
      </c>
      <c r="RF87" t="str">
        <f>IF(ISERROR(MATCH(RF$1,'CSC Mitre'!CH$1:CH$220,0)),"",VLOOKUP(RF$1,'Tactic Recode'!$A$1:$B$547,2,FALSE))</f>
        <v/>
      </c>
      <c r="RG87" t="str">
        <f>IF(ISERROR(MATCH(RG$1,'CSC Mitre'!CH$1:CH$220,0)),"",VLOOKUP(RG$1,'Tactic Recode'!$A$1:$B$547,2,FALSE))</f>
        <v/>
      </c>
      <c r="RH87" t="str">
        <f>IF(ISERROR(MATCH(RH$1,'CSC Mitre'!CH$1:CH$220,0)),"",VLOOKUP(RH$1,'Tactic Recode'!$A$1:$B$547,2,FALSE))</f>
        <v/>
      </c>
      <c r="RI87" t="str">
        <f>IF(ISERROR(MATCH(RI$1,'CSC Mitre'!CH$1:CH$220,0)),"",VLOOKUP(RI$1,'Tactic Recode'!$A$1:$B$547,2,FALSE))</f>
        <v/>
      </c>
      <c r="RJ87" t="str">
        <f>IF(ISERROR(MATCH(RJ$1,'CSC Mitre'!CH$1:CH$220,0)),"",VLOOKUP(RJ$1,'Tactic Recode'!$A$1:$B$547,2,FALSE))</f>
        <v/>
      </c>
      <c r="RK87" t="str">
        <f>IF(ISERROR(MATCH(RK$1,'CSC Mitre'!CH$1:CH$220,0)),"",VLOOKUP(RK$1,'Tactic Recode'!$A$1:$B$547,2,FALSE))</f>
        <v/>
      </c>
      <c r="RL87" t="str">
        <f>IF(ISERROR(MATCH(RL$1,'CSC Mitre'!CH$1:CH$220,0)),"",VLOOKUP(RL$1,'Tactic Recode'!$A$1:$B$547,2,FALSE))</f>
        <v/>
      </c>
      <c r="RM87" t="str">
        <f>IF(ISERROR(MATCH(RM$1,'CSC Mitre'!CH$1:CH$220,0)),"",VLOOKUP(RM$1,'Tactic Recode'!$A$1:$B$547,2,FALSE))</f>
        <v/>
      </c>
      <c r="RN87" t="str">
        <f>IF(ISERROR(MATCH(RN$1,'CSC Mitre'!CH$1:CH$220,0)),"",VLOOKUP(RN$1,'Tactic Recode'!$A$1:$B$547,2,FALSE))</f>
        <v/>
      </c>
      <c r="RO87" t="str">
        <f>IF(ISERROR(MATCH(RO$1,'CSC Mitre'!CH$1:CH$220,0)),"",VLOOKUP(RO$1,'Tactic Recode'!$A$1:$B$547,2,FALSE))</f>
        <v/>
      </c>
      <c r="RP87" t="str">
        <f>IF(ISERROR(MATCH(RP$1,'CSC Mitre'!CH$1:CH$220,0)),"",VLOOKUP(RP$1,'Tactic Recode'!$A$1:$B$547,2,FALSE))</f>
        <v/>
      </c>
      <c r="RQ87" t="str">
        <f>IF(ISERROR(MATCH(RQ$1,'CSC Mitre'!CH$1:CH$220,0)),"",VLOOKUP(RQ$1,'Tactic Recode'!$A$1:$B$547,2,FALSE))</f>
        <v/>
      </c>
      <c r="RR87" t="str">
        <f>IF(ISERROR(MATCH(RR$1,'CSC Mitre'!CH$1:CH$220,0)),"",VLOOKUP(RR$1,'Tactic Recode'!$A$1:$B$547,2,FALSE))</f>
        <v/>
      </c>
      <c r="RS87" t="str">
        <f>IF(ISERROR(MATCH(RS$1,'CSC Mitre'!CH$1:CH$220,0)),"",VLOOKUP(RS$1,'Tactic Recode'!$A$1:$B$547,2,FALSE))</f>
        <v/>
      </c>
      <c r="RT87" t="str">
        <f>IF(ISERROR(MATCH(RT$1,'CSC Mitre'!CH$1:CH$220,0)),"",VLOOKUP(RT$1,'Tactic Recode'!$A$1:$B$547,2,FALSE))</f>
        <v/>
      </c>
      <c r="RU87" t="str">
        <f>IF(ISERROR(MATCH(RU$1,'CSC Mitre'!CH$1:CH$220,0)),"",VLOOKUP(RU$1,'Tactic Recode'!$A$1:$B$547,2,FALSE))</f>
        <v/>
      </c>
      <c r="RV87" t="str">
        <f>IF(ISERROR(MATCH(RV$1,'CSC Mitre'!CH$1:CH$220,0)),"",VLOOKUP(RV$1,'Tactic Recode'!$A$1:$B$547,2,FALSE))</f>
        <v/>
      </c>
      <c r="RW87" t="str">
        <f>IF(ISERROR(MATCH(RW$1,'CSC Mitre'!CH$1:CH$220,0)),"",VLOOKUP(RW$1,'Tactic Recode'!$A$1:$B$547,2,FALSE))</f>
        <v/>
      </c>
      <c r="RX87" t="str">
        <f>IF(ISERROR(MATCH(RX$1,'CSC Mitre'!CH$1:CH$220,0)),"",VLOOKUP(RX$1,'Tactic Recode'!$A$1:$B$547,2,FALSE))</f>
        <v/>
      </c>
      <c r="RY87" t="str">
        <f>IF(ISERROR(MATCH(RY$1,'CSC Mitre'!CH$1:CH$220,0)),"",VLOOKUP(RY$1,'Tactic Recode'!$A$1:$B$547,2,FALSE))</f>
        <v/>
      </c>
      <c r="RZ87" t="str">
        <f>IF(ISERROR(MATCH(RZ$1,'CSC Mitre'!CH$1:CH$220,0)),"",VLOOKUP(RZ$1,'Tactic Recode'!$A$1:$B$547,2,FALSE))</f>
        <v/>
      </c>
      <c r="SA87" t="str">
        <f>IF(ISERROR(MATCH(SA$1,'CSC Mitre'!CH$1:CH$220,0)),"",VLOOKUP(SA$1,'Tactic Recode'!$A$1:$B$547,2,FALSE))</f>
        <v/>
      </c>
      <c r="SB87" t="str">
        <f>IF(ISERROR(MATCH(SB$1,'CSC Mitre'!CH$1:CH$220,0)),"",VLOOKUP(SB$1,'Tactic Recode'!$A$1:$B$547,2,FALSE))</f>
        <v/>
      </c>
      <c r="SC87" t="str">
        <f>IF(ISERROR(MATCH(SC$1,'CSC Mitre'!CH$1:CH$220,0)),"",VLOOKUP(SC$1,'Tactic Recode'!$A$1:$B$547,2,FALSE))</f>
        <v/>
      </c>
      <c r="SD87" t="str">
        <f>IF(ISERROR(MATCH(SD$1,'CSC Mitre'!CH$1:CH$220,0)),"",VLOOKUP(SD$1,'Tactic Recode'!$A$1:$B$547,2,FALSE))</f>
        <v/>
      </c>
      <c r="SE87" t="str">
        <f>IF(ISERROR(MATCH(SE$1,'CSC Mitre'!CH$1:CH$220,0)),"",VLOOKUP(SE$1,'Tactic Recode'!$A$1:$B$547,2,FALSE))</f>
        <v/>
      </c>
      <c r="SF87" t="str">
        <f>IF(ISERROR(MATCH(SF$1,'CSC Mitre'!CH$1:CH$220,0)),"",VLOOKUP(SF$1,'Tactic Recode'!$A$1:$B$547,2,FALSE))</f>
        <v/>
      </c>
      <c r="SG87" t="str">
        <f>IF(ISERROR(MATCH(SG$1,'CSC Mitre'!CH$1:CH$220,0)),"",VLOOKUP(SG$1,'Tactic Recode'!$A$1:$B$547,2,FALSE))</f>
        <v/>
      </c>
      <c r="SH87" t="str">
        <f>IF(ISERROR(MATCH(SH$1,'CSC Mitre'!CH$1:CH$220,0)),"",VLOOKUP(SH$1,'Tactic Recode'!$A$1:$B$547,2,FALSE))</f>
        <v/>
      </c>
      <c r="SI87" t="str">
        <f>IF(ISERROR(MATCH(SI$1,'CSC Mitre'!CH$1:CH$220,0)),"",VLOOKUP(SI$1,'Tactic Recode'!$A$1:$B$547,2,FALSE))</f>
        <v/>
      </c>
      <c r="SJ87" t="str">
        <f>IF(ISERROR(MATCH(SJ$1,'CSC Mitre'!CH$1:CH$220,0)),"",VLOOKUP(SJ$1,'Tactic Recode'!$A$1:$B$547,2,FALSE))</f>
        <v/>
      </c>
      <c r="SK87" t="str">
        <f>IF(ISERROR(MATCH(SK$1,'CSC Mitre'!CH$1:CH$220,0)),"",VLOOKUP(SK$1,'Tactic Recode'!$A$1:$B$547,2,FALSE))</f>
        <v/>
      </c>
      <c r="SL87" t="str">
        <f>IF(ISERROR(MATCH(SL$1,'CSC Mitre'!CH$1:CH$220,0)),"",VLOOKUP(SL$1,'Tactic Recode'!$A$1:$B$547,2,FALSE))</f>
        <v/>
      </c>
      <c r="SM87" t="str">
        <f>IF(ISERROR(MATCH(SM$1,'CSC Mitre'!CH$1:CH$220,0)),"",VLOOKUP(SM$1,'Tactic Recode'!$A$1:$B$547,2,FALSE))</f>
        <v/>
      </c>
      <c r="SN87" t="str">
        <f>IF(ISERROR(MATCH(SN$1,'CSC Mitre'!CH$1:CH$220,0)),"",VLOOKUP(SN$1,'Tactic Recode'!$A$1:$B$547,2,FALSE))</f>
        <v/>
      </c>
      <c r="SO87" t="str">
        <f>IF(ISERROR(MATCH(SO$1,'CSC Mitre'!CH$1:CH$220,0)),"",VLOOKUP(SO$1,'Tactic Recode'!$A$1:$B$547,2,FALSE))</f>
        <v/>
      </c>
      <c r="SP87" t="str">
        <f>IF(ISERROR(MATCH(SP$1,'CSC Mitre'!CH$1:CH$220,0)),"",VLOOKUP(SP$1,'Tactic Recode'!$A$1:$B$547,2,FALSE))</f>
        <v/>
      </c>
      <c r="SQ87" t="str">
        <f>IF(ISERROR(MATCH(SQ$1,'CSC Mitre'!CH$1:CH$220,0)),"",VLOOKUP(SQ$1,'Tactic Recode'!$A$1:$B$547,2,FALSE))</f>
        <v/>
      </c>
      <c r="SR87" t="str">
        <f>IF(ISERROR(MATCH(SR$1,'CSC Mitre'!CH$1:CH$220,0)),"",VLOOKUP(SR$1,'Tactic Recode'!$A$1:$B$547,2,FALSE))</f>
        <v/>
      </c>
      <c r="SS87" t="str">
        <f>IF(ISERROR(MATCH(SS$1,'CSC Mitre'!CH$1:CH$220,0)),"",VLOOKUP(SS$1,'Tactic Recode'!$A$1:$B$547,2,FALSE))</f>
        <v/>
      </c>
      <c r="ST87" t="str">
        <f>IF(ISERROR(MATCH(ST$1,'CSC Mitre'!CH$1:CH$220,0)),"",VLOOKUP(ST$1,'Tactic Recode'!$A$1:$B$547,2,FALSE))</f>
        <v/>
      </c>
      <c r="SU87" t="str">
        <f>IF(ISERROR(MATCH(SU$1,'CSC Mitre'!CH$1:CH$220,0)),"",VLOOKUP(SU$1,'Tactic Recode'!$A$1:$B$547,2,FALSE))</f>
        <v/>
      </c>
      <c r="SV87" t="str">
        <f>IF(ISERROR(MATCH(SV$1,'CSC Mitre'!CH$1:CH$220,0)),"",VLOOKUP(SV$1,'Tactic Recode'!$A$1:$B$547,2,FALSE))</f>
        <v/>
      </c>
      <c r="SW87" t="str">
        <f>IF(ISERROR(MATCH(SW$1,'CSC Mitre'!CH$1:CH$220,0)),"",VLOOKUP(SW$1,'Tactic Recode'!$A$1:$B$547,2,FALSE))</f>
        <v/>
      </c>
      <c r="SX87" t="str">
        <f>IF(ISERROR(MATCH(SX$1,'CSC Mitre'!CH$1:CH$220,0)),"",VLOOKUP(SX$1,'Tactic Recode'!$A$1:$B$547,2,FALSE))</f>
        <v/>
      </c>
      <c r="SY87" t="str">
        <f>IF(ISERROR(MATCH(SY$1,'CSC Mitre'!CH$1:CH$220,0)),"",VLOOKUP(SY$1,'Tactic Recode'!$A$1:$B$547,2,FALSE))</f>
        <v/>
      </c>
      <c r="SZ87" t="str">
        <f>IF(ISERROR(MATCH(SZ$1,'CSC Mitre'!CH$1:CH$220,0)),"",VLOOKUP(SZ$1,'Tactic Recode'!$A$1:$B$547,2,FALSE))</f>
        <v/>
      </c>
      <c r="TA87" t="str">
        <f>IF(ISERROR(MATCH(TA$1,'CSC Mitre'!CH$1:CH$220,0)),"",VLOOKUP(TA$1,'Tactic Recode'!$A$1:$B$547,2,FALSE))</f>
        <v/>
      </c>
      <c r="TB87" t="str">
        <f>IF(ISERROR(MATCH(TB$1,'CSC Mitre'!CH$1:CH$220,0)),"",VLOOKUP(TB$1,'Tactic Recode'!$A$1:$B$547,2,FALSE))</f>
        <v/>
      </c>
      <c r="TC87" t="str">
        <f>IF(ISERROR(MATCH(TC$1,'CSC Mitre'!CH$1:CH$220,0)),"",VLOOKUP(TC$1,'Tactic Recode'!$A$1:$B$547,2,FALSE))</f>
        <v/>
      </c>
      <c r="TD87" t="str">
        <f>IF(ISERROR(MATCH(TD$1,'CSC Mitre'!CH$1:CH$220,0)),"",VLOOKUP(TD$1,'Tactic Recode'!$A$1:$B$547,2,FALSE))</f>
        <v/>
      </c>
      <c r="TE87" t="str">
        <f>IF(ISERROR(MATCH(TE$1,'CSC Mitre'!CH$1:CH$220,0)),"",VLOOKUP(TE$1,'Tactic Recode'!$A$1:$B$547,2,FALSE))</f>
        <v/>
      </c>
      <c r="TF87" t="str">
        <f>IF(ISERROR(MATCH(TF$1,'CSC Mitre'!CH$1:CH$220,0)),"",VLOOKUP(TF$1,'Tactic Recode'!$A$1:$B$547,2,FALSE))</f>
        <v/>
      </c>
      <c r="TG87" t="str">
        <f>IF(ISERROR(MATCH(TG$1,'CSC Mitre'!CH$1:CH$220,0)),"",VLOOKUP(TG$1,'Tactic Recode'!$A$1:$B$547,2,FALSE))</f>
        <v/>
      </c>
      <c r="TH87" t="str">
        <f>IF(ISERROR(MATCH(TH$1,'CSC Mitre'!CH$1:CH$220,0)),"",VLOOKUP(TH$1,'Tactic Recode'!$A$1:$B$547,2,FALSE))</f>
        <v/>
      </c>
      <c r="TI87" t="str">
        <f>IF(ISERROR(MATCH(TI$1,'CSC Mitre'!CH$1:CH$220,0)),"",VLOOKUP(TI$1,'Tactic Recode'!$A$1:$B$547,2,FALSE))</f>
        <v/>
      </c>
      <c r="TJ87" t="str">
        <f>IF(ISERROR(MATCH(TJ$1,'CSC Mitre'!CH$1:CH$220,0)),"",VLOOKUP(TJ$1,'Tactic Recode'!$A$1:$B$547,2,FALSE))</f>
        <v/>
      </c>
      <c r="TK87" t="str">
        <f>IF(ISERROR(MATCH(TK$1,'CSC Mitre'!CH$1:CH$220,0)),"",VLOOKUP(TK$1,'Tactic Recode'!$A$1:$B$547,2,FALSE))</f>
        <v/>
      </c>
      <c r="TL87" t="str">
        <f>IF(ISERROR(MATCH(TL$1,'CSC Mitre'!CH$1:CH$220,0)),"",VLOOKUP(TL$1,'Tactic Recode'!$A$1:$B$547,2,FALSE))</f>
        <v/>
      </c>
      <c r="TM87" t="str">
        <f>IF(ISERROR(MATCH(TM$1,'CSC Mitre'!CH$1:CH$220,0)),"",VLOOKUP(TM$1,'Tactic Recode'!$A$1:$B$547,2,FALSE))</f>
        <v/>
      </c>
      <c r="TN87" t="str">
        <f>IF(ISERROR(MATCH(TN$1,'CSC Mitre'!CH$1:CH$220,0)),"",VLOOKUP(TN$1,'Tactic Recode'!$A$1:$B$547,2,FALSE))</f>
        <v/>
      </c>
      <c r="TO87" t="str">
        <f>IF(ISERROR(MATCH(TO$1,'CSC Mitre'!CH$1:CH$220,0)),"",VLOOKUP(TO$1,'Tactic Recode'!$A$1:$B$547,2,FALSE))</f>
        <v/>
      </c>
      <c r="TP87" t="str">
        <f>IF(ISERROR(MATCH(TP$1,'CSC Mitre'!CH$1:CH$220,0)),"",VLOOKUP(TP$1,'Tactic Recode'!$A$1:$B$547,2,FALSE))</f>
        <v/>
      </c>
      <c r="TQ87" t="str">
        <f>IF(ISERROR(MATCH(TQ$1,'CSC Mitre'!CH$1:CH$220,0)),"",VLOOKUP(TQ$1,'Tactic Recode'!$A$1:$B$547,2,FALSE))</f>
        <v/>
      </c>
      <c r="TR87" t="str">
        <f>IF(ISERROR(MATCH(TR$1,'CSC Mitre'!CH$1:CH$220,0)),"",VLOOKUP(TR$1,'Tactic Recode'!$A$1:$B$547,2,FALSE))</f>
        <v/>
      </c>
      <c r="TS87" t="str">
        <f>IF(ISERROR(MATCH(TS$1,'CSC Mitre'!CH$1:CH$220,0)),"",VLOOKUP(TS$1,'Tactic Recode'!$A$1:$B$547,2,FALSE))</f>
        <v/>
      </c>
      <c r="TT87" t="str">
        <f>IF(ISERROR(MATCH(TT$1,'CSC Mitre'!CH$1:CH$220,0)),"",VLOOKUP(TT$1,'Tactic Recode'!$A$1:$B$547,2,FALSE))</f>
        <v/>
      </c>
      <c r="TU87" t="str">
        <f>IF(ISERROR(MATCH(TU$1,'CSC Mitre'!CH$1:CH$220,0)),"",VLOOKUP(TU$1,'Tactic Recode'!$A$1:$B$547,2,FALSE))</f>
        <v/>
      </c>
      <c r="TV87" t="str">
        <f>IF(ISERROR(MATCH(TV$1,'CSC Mitre'!CH$1:CH$220,0)),"",VLOOKUP(TV$1,'Tactic Recode'!$A$1:$B$547,2,FALSE))</f>
        <v/>
      </c>
      <c r="TW87" t="str">
        <f>IF(ISERROR(MATCH(TW$1,'CSC Mitre'!CH$1:CH$220,0)),"",VLOOKUP(TW$1,'Tactic Recode'!$A$1:$B$547,2,FALSE))</f>
        <v/>
      </c>
      <c r="TX87" t="str">
        <f>IF(ISERROR(MATCH(TX$1,'CSC Mitre'!CH$1:CH$220,0)),"",VLOOKUP(TX$1,'Tactic Recode'!$A$1:$B$547,2,FALSE))</f>
        <v/>
      </c>
      <c r="TY87" t="str">
        <f>IF(ISERROR(MATCH(TY$1,'CSC Mitre'!CH$1:CH$220,0)),"",VLOOKUP(TY$1,'Tactic Recode'!$A$1:$B$547,2,FALSE))</f>
        <v/>
      </c>
      <c r="TZ87" t="str">
        <f>IF(ISERROR(MATCH(TZ$1,'CSC Mitre'!CH$1:CH$220,0)),"",VLOOKUP(TZ$1,'Tactic Recode'!$A$1:$B$547,2,FALSE))</f>
        <v/>
      </c>
      <c r="UA87" t="str">
        <f>IF(ISERROR(MATCH(UA$1,'CSC Mitre'!CH$1:CH$220,0)),"",VLOOKUP(UA$1,'Tactic Recode'!$A$1:$B$547,2,FALSE))</f>
        <v/>
      </c>
      <c r="UB87" t="str">
        <f>IF(ISERROR(MATCH(UB$1,'CSC Mitre'!CH$1:CH$220,0)),"",VLOOKUP(UB$1,'Tactic Recode'!$A$1:$B$547,2,FALSE))</f>
        <v/>
      </c>
    </row>
    <row r="88" spans="1:548" x14ac:dyDescent="0.25">
      <c r="A88" s="59" t="s">
        <v>484</v>
      </c>
      <c r="B88" t="str">
        <f>IF(ISERROR(MATCH(B$1,'CSC Mitre'!CI$1:CI$220,0)),"",VLOOKUP(B$1,'Tactic Recode'!$A$1:$B$547,2,FALSE))</f>
        <v/>
      </c>
      <c r="C88" t="str">
        <f>IF(ISERROR(MATCH(C$1,'CSC Mitre'!CI$1:CI$220,0)),"",VLOOKUP(C$1,'Tactic Recode'!$A$1:$B$547,2,FALSE))</f>
        <v/>
      </c>
      <c r="D88" t="str">
        <f>IF(ISERROR(MATCH(D$1,'CSC Mitre'!CI$1:CI$220,0)),"",VLOOKUP(D$1,'Tactic Recode'!$A$1:$B$547,2,FALSE))</f>
        <v/>
      </c>
      <c r="E88" t="str">
        <f>IF(ISERROR(MATCH(E$1,'CSC Mitre'!CI$1:CI$220,0)),"",VLOOKUP(E$1,'Tactic Recode'!$A$1:$B$547,2,FALSE))</f>
        <v/>
      </c>
      <c r="F88" t="str">
        <f>IF(ISERROR(MATCH(F$1,'CSC Mitre'!CI$1:CI$220,0)),"",VLOOKUP(F$1,'Tactic Recode'!$A$1:$B$547,2,FALSE))</f>
        <v/>
      </c>
      <c r="G88" t="str">
        <f>IF(ISERROR(MATCH(G$1,'CSC Mitre'!CI$1:CI$220,0)),"",VLOOKUP(G$1,'Tactic Recode'!$A$1:$B$547,2,FALSE))</f>
        <v/>
      </c>
      <c r="H88" t="str">
        <f>IF(ISERROR(MATCH(H$1,'CSC Mitre'!CI$1:CI$220,0)),"",VLOOKUP(H$1,'Tactic Recode'!$A$1:$B$547,2,FALSE))</f>
        <v/>
      </c>
      <c r="I88" t="str">
        <f>IF(ISERROR(MATCH(I$1,'CSC Mitre'!CI$1:CI$220,0)),"",VLOOKUP(I$1,'Tactic Recode'!$A$1:$B$547,2,FALSE))</f>
        <v/>
      </c>
      <c r="J88" t="str">
        <f>IF(ISERROR(MATCH(J$1,'CSC Mitre'!CI$1:CI$220,0)),"",VLOOKUP(J$1,'Tactic Recode'!$A$1:$B$547,2,FALSE))</f>
        <v/>
      </c>
      <c r="K88" t="str">
        <f>IF(ISERROR(MATCH(K$1,'CSC Mitre'!CI$1:CI$220,0)),"",VLOOKUP(K$1,'Tactic Recode'!$A$1:$B$547,2,FALSE))</f>
        <v/>
      </c>
      <c r="L88" t="str">
        <f>IF(ISERROR(MATCH(L$1,'CSC Mitre'!CI$1:CI$220,0)),"",VLOOKUP(L$1,'Tactic Recode'!$A$1:$B$547,2,FALSE))</f>
        <v/>
      </c>
      <c r="M88" t="str">
        <f>IF(ISERROR(MATCH(M$1,'CSC Mitre'!CI$1:CI$220,0)),"",VLOOKUP(M$1,'Tactic Recode'!$A$1:$B$547,2,FALSE))</f>
        <v/>
      </c>
      <c r="N88" t="str">
        <f>IF(ISERROR(MATCH(N$1,'CSC Mitre'!CI$1:CI$220,0)),"",VLOOKUP(N$1,'Tactic Recode'!$A$1:$B$547,2,FALSE))</f>
        <v/>
      </c>
      <c r="O88" t="str">
        <f>IF(ISERROR(MATCH(O$1,'CSC Mitre'!CI$1:CI$220,0)),"",VLOOKUP(O$1,'Tactic Recode'!$A$1:$B$547,2,FALSE))</f>
        <v/>
      </c>
      <c r="P88" t="str">
        <f>IF(ISERROR(MATCH(P$1,'CSC Mitre'!CI$1:CI$220,0)),"",VLOOKUP(P$1,'Tactic Recode'!$A$1:$B$547,2,FALSE))</f>
        <v/>
      </c>
      <c r="Q88" t="str">
        <f>IF(ISERROR(MATCH(Q$1,'CSC Mitre'!CI$1:CI$220,0)),"",VLOOKUP(Q$1,'Tactic Recode'!$A$1:$B$547,2,FALSE))</f>
        <v/>
      </c>
      <c r="R88" t="str">
        <f>IF(ISERROR(MATCH(R$1,'CSC Mitre'!CI$1:CI$220,0)),"",VLOOKUP(R$1,'Tactic Recode'!$A$1:$B$547,2,FALSE))</f>
        <v/>
      </c>
      <c r="S88" t="str">
        <f>IF(ISERROR(MATCH(S$1,'CSC Mitre'!CI$1:CI$220,0)),"",VLOOKUP(S$1,'Tactic Recode'!$A$1:$B$547,2,FALSE))</f>
        <v/>
      </c>
      <c r="T88" t="str">
        <f>IF(ISERROR(MATCH(T$1,'CSC Mitre'!CI$1:CI$220,0)),"",VLOOKUP(T$1,'Tactic Recode'!$A$1:$B$547,2,FALSE))</f>
        <v/>
      </c>
      <c r="U88" t="str">
        <f>IF(ISERROR(MATCH(U$1,'CSC Mitre'!CI$1:CI$220,0)),"",VLOOKUP(U$1,'Tactic Recode'!$A$1:$B$547,2,FALSE))</f>
        <v/>
      </c>
      <c r="V88" t="str">
        <f>IF(ISERROR(MATCH(V$1,'CSC Mitre'!CI$1:CI$220,0)),"",VLOOKUP(V$1,'Tactic Recode'!$A$1:$B$547,2,FALSE))</f>
        <v/>
      </c>
      <c r="W88" t="str">
        <f>IF(ISERROR(MATCH(W$1,'CSC Mitre'!CI$1:CI$220,0)),"",VLOOKUP(W$1,'Tactic Recode'!$A$1:$B$547,2,FALSE))</f>
        <v/>
      </c>
      <c r="X88" t="str">
        <f>IF(ISERROR(MATCH(X$1,'CSC Mitre'!CI$1:CI$220,0)),"",VLOOKUP(X$1,'Tactic Recode'!$A$1:$B$547,2,FALSE))</f>
        <v/>
      </c>
      <c r="Y88" t="str">
        <f>IF(ISERROR(MATCH(Y$1,'CSC Mitre'!CI$1:CI$220,0)),"",VLOOKUP(Y$1,'Tactic Recode'!$A$1:$B$547,2,FALSE))</f>
        <v/>
      </c>
      <c r="Z88" t="str">
        <f>IF(ISERROR(MATCH(Z$1,'CSC Mitre'!CI$1:CI$220,0)),"",VLOOKUP(Z$1,'Tactic Recode'!$A$1:$B$547,2,FALSE))</f>
        <v/>
      </c>
      <c r="AA88" t="str">
        <f>IF(ISERROR(MATCH(AA$1,'CSC Mitre'!CI$1:CI$220,0)),"",VLOOKUP(AA$1,'Tactic Recode'!$A$1:$B$547,2,FALSE))</f>
        <v/>
      </c>
      <c r="AB88" t="str">
        <f>IF(ISERROR(MATCH(AB$1,'CSC Mitre'!CI$1:CI$220,0)),"",VLOOKUP(AB$1,'Tactic Recode'!$A$1:$B$547,2,FALSE))</f>
        <v/>
      </c>
      <c r="AC88" t="str">
        <f>IF(ISERROR(MATCH(AC$1,'CSC Mitre'!CI$1:CI$220,0)),"",VLOOKUP(AC$1,'Tactic Recode'!$A$1:$B$547,2,FALSE))</f>
        <v/>
      </c>
      <c r="AD88" t="str">
        <f>IF(ISERROR(MATCH(AD$1,'CSC Mitre'!CI$1:CI$220,0)),"",VLOOKUP(AD$1,'Tactic Recode'!$A$1:$B$547,2,FALSE))</f>
        <v/>
      </c>
      <c r="AE88" t="str">
        <f>IF(ISERROR(MATCH(AE$1,'CSC Mitre'!CI$1:CI$220,0)),"",VLOOKUP(AE$1,'Tactic Recode'!$A$1:$B$547,2,FALSE))</f>
        <v/>
      </c>
      <c r="AF88" t="str">
        <f>IF(ISERROR(MATCH(AF$1,'CSC Mitre'!CI$1:CI$220,0)),"",VLOOKUP(AF$1,'Tactic Recode'!$A$1:$B$547,2,FALSE))</f>
        <v/>
      </c>
      <c r="AG88" t="str">
        <f>IF(ISERROR(MATCH(AG$1,'CSC Mitre'!CI$1:CI$220,0)),"",VLOOKUP(AG$1,'Tactic Recode'!$A$1:$B$547,2,FALSE))</f>
        <v/>
      </c>
      <c r="AH88" t="str">
        <f>IF(ISERROR(MATCH(AH$1,'CSC Mitre'!CI$1:CI$220,0)),"",VLOOKUP(AH$1,'Tactic Recode'!$A$1:$B$547,2,FALSE))</f>
        <v/>
      </c>
      <c r="AI88" t="str">
        <f>IF(ISERROR(MATCH(AI$1,'CSC Mitre'!CI$1:CI$220,0)),"",VLOOKUP(AI$1,'Tactic Recode'!$A$1:$B$547,2,FALSE))</f>
        <v/>
      </c>
      <c r="AJ88" t="str">
        <f>IF(ISERROR(MATCH(AJ$1,'CSC Mitre'!CI$1:CI$220,0)),"",VLOOKUP(AJ$1,'Tactic Recode'!$A$1:$B$547,2,FALSE))</f>
        <v/>
      </c>
      <c r="AK88" t="str">
        <f>IF(ISERROR(MATCH(AK$1,'CSC Mitre'!CI$1:CI$220,0)),"",VLOOKUP(AK$1,'Tactic Recode'!$A$1:$B$547,2,FALSE))</f>
        <v/>
      </c>
      <c r="AL88" t="str">
        <f>IF(ISERROR(MATCH(AL$1,'CSC Mitre'!CI$1:CI$220,0)),"",VLOOKUP(AL$1,'Tactic Recode'!$A$1:$B$547,2,FALSE))</f>
        <v/>
      </c>
      <c r="AM88" t="str">
        <f>IF(ISERROR(MATCH(AM$1,'CSC Mitre'!CI$1:CI$220,0)),"",VLOOKUP(AM$1,'Tactic Recode'!$A$1:$B$547,2,FALSE))</f>
        <v/>
      </c>
      <c r="AN88" t="str">
        <f>IF(ISERROR(MATCH(AN$1,'CSC Mitre'!CI$1:CI$220,0)),"",VLOOKUP(AN$1,'Tactic Recode'!$A$1:$B$547,2,FALSE))</f>
        <v/>
      </c>
      <c r="AO88" t="str">
        <f>IF(ISERROR(MATCH(AO$1,'CSC Mitre'!CI$1:CI$220,0)),"",VLOOKUP(AO$1,'Tactic Recode'!$A$1:$B$547,2,FALSE))</f>
        <v/>
      </c>
      <c r="AP88" t="str">
        <f>IF(ISERROR(MATCH(AP$1,'CSC Mitre'!CI$1:CI$220,0)),"",VLOOKUP(AP$1,'Tactic Recode'!$A$1:$B$547,2,FALSE))</f>
        <v/>
      </c>
      <c r="AQ88" t="str">
        <f>IF(ISERROR(MATCH(AQ$1,'CSC Mitre'!CI$1:CI$220,0)),"",VLOOKUP(AQ$1,'Tactic Recode'!$A$1:$B$547,2,FALSE))</f>
        <v/>
      </c>
      <c r="AR88" t="str">
        <f>IF(ISERROR(MATCH(AR$1,'CSC Mitre'!CI$1:CI$220,0)),"",VLOOKUP(AR$1,'Tactic Recode'!$A$1:$B$547,2,FALSE))</f>
        <v/>
      </c>
      <c r="AS88" t="str">
        <f>IF(ISERROR(MATCH(AS$1,'CSC Mitre'!CI$1:CI$220,0)),"",VLOOKUP(AS$1,'Tactic Recode'!$A$1:$B$547,2,FALSE))</f>
        <v/>
      </c>
      <c r="AT88" t="str">
        <f>IF(ISERROR(MATCH(AT$1,'CSC Mitre'!CI$1:CI$220,0)),"",VLOOKUP(AT$1,'Tactic Recode'!$A$1:$B$547,2,FALSE))</f>
        <v/>
      </c>
      <c r="AU88" t="str">
        <f>IF(ISERROR(MATCH(AU$1,'CSC Mitre'!CI$1:CI$220,0)),"",VLOOKUP(AU$1,'Tactic Recode'!$A$1:$B$547,2,FALSE))</f>
        <v/>
      </c>
      <c r="AV88" t="str">
        <f>IF(ISERROR(MATCH(AV$1,'CSC Mitre'!CI$1:CI$220,0)),"",VLOOKUP(AV$1,'Tactic Recode'!$A$1:$B$547,2,FALSE))</f>
        <v/>
      </c>
      <c r="AW88" t="str">
        <f>IF(ISERROR(MATCH(AW$1,'CSC Mitre'!CI$1:CI$220,0)),"",VLOOKUP(AW$1,'Tactic Recode'!$A$1:$B$547,2,FALSE))</f>
        <v/>
      </c>
      <c r="AX88" t="str">
        <f>IF(ISERROR(MATCH(AX$1,'CSC Mitre'!CI$1:CI$220,0)),"",VLOOKUP(AX$1,'Tactic Recode'!$A$1:$B$547,2,FALSE))</f>
        <v/>
      </c>
      <c r="AY88" t="str">
        <f>IF(ISERROR(MATCH(AY$1,'CSC Mitre'!CI$1:CI$220,0)),"",VLOOKUP(AY$1,'Tactic Recode'!$A$1:$B$547,2,FALSE))</f>
        <v/>
      </c>
      <c r="AZ88" t="str">
        <f>IF(ISERROR(MATCH(AZ$1,'CSC Mitre'!CI$1:CI$220,0)),"",VLOOKUP(AZ$1,'Tactic Recode'!$A$1:$B$547,2,FALSE))</f>
        <v/>
      </c>
      <c r="BA88" t="str">
        <f>IF(ISERROR(MATCH(BA$1,'CSC Mitre'!CI$1:CI$220,0)),"",VLOOKUP(BA$1,'Tactic Recode'!$A$1:$B$547,2,FALSE))</f>
        <v/>
      </c>
      <c r="BB88" t="str">
        <f>IF(ISERROR(MATCH(BB$1,'CSC Mitre'!CI$1:CI$220,0)),"",VLOOKUP(BB$1,'Tactic Recode'!$A$1:$B$547,2,FALSE))</f>
        <v/>
      </c>
      <c r="BC88" t="str">
        <f>IF(ISERROR(MATCH(BC$1,'CSC Mitre'!CI$1:CI$220,0)),"",VLOOKUP(BC$1,'Tactic Recode'!$A$1:$B$547,2,FALSE))</f>
        <v/>
      </c>
      <c r="BD88" t="str">
        <f>IF(ISERROR(MATCH(BD$1,'CSC Mitre'!CI$1:CI$220,0)),"",VLOOKUP(BD$1,'Tactic Recode'!$A$1:$B$547,2,FALSE))</f>
        <v/>
      </c>
      <c r="BE88" t="str">
        <f>IF(ISERROR(MATCH(BE$1,'CSC Mitre'!CI$1:CI$220,0)),"",VLOOKUP(BE$1,'Tactic Recode'!$A$1:$B$547,2,FALSE))</f>
        <v/>
      </c>
      <c r="BF88" t="str">
        <f>IF(ISERROR(MATCH(BF$1,'CSC Mitre'!CI$1:CI$220,0)),"",VLOOKUP(BF$1,'Tactic Recode'!$A$1:$B$547,2,FALSE))</f>
        <v/>
      </c>
      <c r="BG88" t="str">
        <f>IF(ISERROR(MATCH(BG$1,'CSC Mitre'!CI$1:CI$220,0)),"",VLOOKUP(BG$1,'Tactic Recode'!$A$1:$B$547,2,FALSE))</f>
        <v/>
      </c>
      <c r="BH88" t="str">
        <f>IF(ISERROR(MATCH(BH$1,'CSC Mitre'!CI$1:CI$220,0)),"",VLOOKUP(BH$1,'Tactic Recode'!$A$1:$B$547,2,FALSE))</f>
        <v/>
      </c>
      <c r="BI88" t="str">
        <f>IF(ISERROR(MATCH(BI$1,'CSC Mitre'!CI$1:CI$220,0)),"",VLOOKUP(BI$1,'Tactic Recode'!$A$1:$B$547,2,FALSE))</f>
        <v/>
      </c>
      <c r="BJ88" t="str">
        <f>IF(ISERROR(MATCH(BJ$1,'CSC Mitre'!CI$1:CI$220,0)),"",VLOOKUP(BJ$1,'Tactic Recode'!$A$1:$B$547,2,FALSE))</f>
        <v/>
      </c>
      <c r="BK88" t="str">
        <f>IF(ISERROR(MATCH(BK$1,'CSC Mitre'!CI$1:CI$220,0)),"",VLOOKUP(BK$1,'Tactic Recode'!$A$1:$B$547,2,FALSE))</f>
        <v/>
      </c>
      <c r="BL88" t="str">
        <f>IF(ISERROR(MATCH(BL$1,'CSC Mitre'!CI$1:CI$220,0)),"",VLOOKUP(BL$1,'Tactic Recode'!$A$1:$B$547,2,FALSE))</f>
        <v/>
      </c>
      <c r="BM88" t="str">
        <f>IF(ISERROR(MATCH(BM$1,'CSC Mitre'!CI$1:CI$220,0)),"",VLOOKUP(BM$1,'Tactic Recode'!$A$1:$B$547,2,FALSE))</f>
        <v/>
      </c>
      <c r="BN88" t="str">
        <f>IF(ISERROR(MATCH(BN$1,'CSC Mitre'!CI$1:CI$220,0)),"",VLOOKUP(BN$1,'Tactic Recode'!$A$1:$B$547,2,FALSE))</f>
        <v/>
      </c>
      <c r="BO88" t="str">
        <f>IF(ISERROR(MATCH(BO$1,'CSC Mitre'!CI$1:CI$220,0)),"",VLOOKUP(BO$1,'Tactic Recode'!$A$1:$B$547,2,FALSE))</f>
        <v/>
      </c>
      <c r="BP88" t="str">
        <f>IF(ISERROR(MATCH(BP$1,'CSC Mitre'!CI$1:CI$220,0)),"",VLOOKUP(BP$1,'Tactic Recode'!$A$1:$B$547,2,FALSE))</f>
        <v/>
      </c>
      <c r="BQ88" t="str">
        <f>IF(ISERROR(MATCH(BQ$1,'CSC Mitre'!CI$1:CI$220,0)),"",VLOOKUP(BQ$1,'Tactic Recode'!$A$1:$B$547,2,FALSE))</f>
        <v/>
      </c>
      <c r="BR88" t="str">
        <f>IF(ISERROR(MATCH(BR$1,'CSC Mitre'!CI$1:CI$220,0)),"",VLOOKUP(BR$1,'Tactic Recode'!$A$1:$B$547,2,FALSE))</f>
        <v/>
      </c>
      <c r="BS88" t="str">
        <f>IF(ISERROR(MATCH(BS$1,'CSC Mitre'!CI$1:CI$220,0)),"",VLOOKUP(BS$1,'Tactic Recode'!$A$1:$B$547,2,FALSE))</f>
        <v/>
      </c>
      <c r="BT88" t="str">
        <f>IF(ISERROR(MATCH(BT$1,'CSC Mitre'!CI$1:CI$220,0)),"",VLOOKUP(BT$1,'Tactic Recode'!$A$1:$B$547,2,FALSE))</f>
        <v/>
      </c>
      <c r="BU88" t="str">
        <f>IF(ISERROR(MATCH(BU$1,'CSC Mitre'!CI$1:CI$220,0)),"",VLOOKUP(BU$1,'Tactic Recode'!$A$1:$B$547,2,FALSE))</f>
        <v/>
      </c>
      <c r="BV88" t="str">
        <f>IF(ISERROR(MATCH(BV$1,'CSC Mitre'!CI$1:CI$220,0)),"",VLOOKUP(BV$1,'Tactic Recode'!$A$1:$B$547,2,FALSE))</f>
        <v/>
      </c>
      <c r="BW88" t="str">
        <f>IF(ISERROR(MATCH(BW$1,'CSC Mitre'!CI$1:CI$220,0)),"",VLOOKUP(BW$1,'Tactic Recode'!$A$1:$B$547,2,FALSE))</f>
        <v/>
      </c>
      <c r="BX88" t="str">
        <f>IF(ISERROR(MATCH(BX$1,'CSC Mitre'!CI$1:CI$220,0)),"",VLOOKUP(BX$1,'Tactic Recode'!$A$1:$B$547,2,FALSE))</f>
        <v/>
      </c>
      <c r="BY88" t="str">
        <f>IF(ISERROR(MATCH(BY$1,'CSC Mitre'!CI$1:CI$220,0)),"",VLOOKUP(BY$1,'Tactic Recode'!$A$1:$B$547,2,FALSE))</f>
        <v/>
      </c>
      <c r="BZ88" t="str">
        <f>IF(ISERROR(MATCH(BZ$1,'CSC Mitre'!CI$1:CI$220,0)),"",VLOOKUP(BZ$1,'Tactic Recode'!$A$1:$B$547,2,FALSE))</f>
        <v/>
      </c>
      <c r="CA88" t="str">
        <f>IF(ISERROR(MATCH(CA$1,'CSC Mitre'!CI$1:CI$220,0)),"",VLOOKUP(CA$1,'Tactic Recode'!$A$1:$B$547,2,FALSE))</f>
        <v/>
      </c>
      <c r="CB88" t="str">
        <f>IF(ISERROR(MATCH(CB$1,'CSC Mitre'!CI$1:CI$220,0)),"",VLOOKUP(CB$1,'Tactic Recode'!$A$1:$B$547,2,FALSE))</f>
        <v/>
      </c>
      <c r="CC88" t="str">
        <f>IF(ISERROR(MATCH(CC$1,'CSC Mitre'!CI$1:CI$220,0)),"",VLOOKUP(CC$1,'Tactic Recode'!$A$1:$B$547,2,FALSE))</f>
        <v/>
      </c>
      <c r="CD88" t="str">
        <f>IF(ISERROR(MATCH(CD$1,'CSC Mitre'!CI$1:CI$220,0)),"",VLOOKUP(CD$1,'Tactic Recode'!$A$1:$B$547,2,FALSE))</f>
        <v/>
      </c>
      <c r="CE88" t="str">
        <f>IF(ISERROR(MATCH(CE$1,'CSC Mitre'!CI$1:CI$220,0)),"",VLOOKUP(CE$1,'Tactic Recode'!$A$1:$B$547,2,FALSE))</f>
        <v/>
      </c>
      <c r="CF88" t="str">
        <f>IF(ISERROR(MATCH(CF$1,'CSC Mitre'!CI$1:CI$220,0)),"",VLOOKUP(CF$1,'Tactic Recode'!$A$1:$B$547,2,FALSE))</f>
        <v/>
      </c>
      <c r="CG88" t="str">
        <f>IF(ISERROR(MATCH(CG$1,'CSC Mitre'!CI$1:CI$220,0)),"",VLOOKUP(CG$1,'Tactic Recode'!$A$1:$B$547,2,FALSE))</f>
        <v/>
      </c>
      <c r="CH88" t="str">
        <f>IF(ISERROR(MATCH(CH$1,'CSC Mitre'!CI$1:CI$220,0)),"",VLOOKUP(CH$1,'Tactic Recode'!$A$1:$B$547,2,FALSE))</f>
        <v/>
      </c>
      <c r="CI88" t="str">
        <f>IF(ISERROR(MATCH(CI$1,'CSC Mitre'!CI$1:CI$220,0)),"",VLOOKUP(CI$1,'Tactic Recode'!$A$1:$B$547,2,FALSE))</f>
        <v/>
      </c>
      <c r="CJ88" t="str">
        <f>IF(ISERROR(MATCH(CJ$1,'CSC Mitre'!CI$1:CI$220,0)),"",VLOOKUP(CJ$1,'Tactic Recode'!$A$1:$B$547,2,FALSE))</f>
        <v/>
      </c>
      <c r="CK88" t="str">
        <f>IF(ISERROR(MATCH(CK$1,'CSC Mitre'!CI$1:CI$220,0)),"",VLOOKUP(CK$1,'Tactic Recode'!$A$1:$B$547,2,FALSE))</f>
        <v/>
      </c>
      <c r="CL88" t="str">
        <f>IF(ISERROR(MATCH(CL$1,'CSC Mitre'!CI$1:CI$220,0)),"",VLOOKUP(CL$1,'Tactic Recode'!$A$1:$B$547,2,FALSE))</f>
        <v/>
      </c>
      <c r="CM88" t="str">
        <f>IF(ISERROR(MATCH(CM$1,'CSC Mitre'!CI$1:CI$220,0)),"",VLOOKUP(CM$1,'Tactic Recode'!$A$1:$B$547,2,FALSE))</f>
        <v/>
      </c>
      <c r="CN88" t="str">
        <f>IF(ISERROR(MATCH(CN$1,'CSC Mitre'!CI$1:CI$220,0)),"",VLOOKUP(CN$1,'Tactic Recode'!$A$1:$B$547,2,FALSE))</f>
        <v/>
      </c>
      <c r="CO88" t="str">
        <f>IF(ISERROR(MATCH(CO$1,'CSC Mitre'!CI$1:CI$220,0)),"",VLOOKUP(CO$1,'Tactic Recode'!$A$1:$B$547,2,FALSE))</f>
        <v/>
      </c>
      <c r="CP88" t="str">
        <f>IF(ISERROR(MATCH(CP$1,'CSC Mitre'!CI$1:CI$220,0)),"",VLOOKUP(CP$1,'Tactic Recode'!$A$1:$B$547,2,FALSE))</f>
        <v/>
      </c>
      <c r="CQ88" t="str">
        <f>IF(ISERROR(MATCH(CQ$1,'CSC Mitre'!CI$1:CI$220,0)),"",VLOOKUP(CQ$1,'Tactic Recode'!$A$1:$B$547,2,FALSE))</f>
        <v/>
      </c>
      <c r="CR88" t="str">
        <f>IF(ISERROR(MATCH(CR$1,'CSC Mitre'!CI$1:CI$220,0)),"",VLOOKUP(CR$1,'Tactic Recode'!$A$1:$B$547,2,FALSE))</f>
        <v/>
      </c>
      <c r="CS88" t="str">
        <f>IF(ISERROR(MATCH(CS$1,'CSC Mitre'!CI$1:CI$220,0)),"",VLOOKUP(CS$1,'Tactic Recode'!$A$1:$B$547,2,FALSE))</f>
        <v/>
      </c>
      <c r="CT88" t="str">
        <f>IF(ISERROR(MATCH(CT$1,'CSC Mitre'!CI$1:CI$220,0)),"",VLOOKUP(CT$1,'Tactic Recode'!$A$1:$B$547,2,FALSE))</f>
        <v/>
      </c>
      <c r="CU88" t="str">
        <f>IF(ISERROR(MATCH(CU$1,'CSC Mitre'!CI$1:CI$220,0)),"",VLOOKUP(CU$1,'Tactic Recode'!$A$1:$B$547,2,FALSE))</f>
        <v/>
      </c>
      <c r="CV88" t="str">
        <f>IF(ISERROR(MATCH(CV$1,'CSC Mitre'!CI$1:CI$220,0)),"",VLOOKUP(CV$1,'Tactic Recode'!$A$1:$B$547,2,FALSE))</f>
        <v/>
      </c>
      <c r="CW88" t="str">
        <f>IF(ISERROR(MATCH(CW$1,'CSC Mitre'!CI$1:CI$220,0)),"",VLOOKUP(CW$1,'Tactic Recode'!$A$1:$B$547,2,FALSE))</f>
        <v/>
      </c>
      <c r="CX88" t="str">
        <f>IF(ISERROR(MATCH(CX$1,'CSC Mitre'!CI$1:CI$220,0)),"",VLOOKUP(CX$1,'Tactic Recode'!$A$1:$B$547,2,FALSE))</f>
        <v/>
      </c>
      <c r="CY88" t="str">
        <f>IF(ISERROR(MATCH(CY$1,'CSC Mitre'!CI$1:CI$220,0)),"",VLOOKUP(CY$1,'Tactic Recode'!$A$1:$B$547,2,FALSE))</f>
        <v/>
      </c>
      <c r="CZ88" t="str">
        <f>IF(ISERROR(MATCH(CZ$1,'CSC Mitre'!CI$1:CI$220,0)),"",VLOOKUP(CZ$1,'Tactic Recode'!$A$1:$B$547,2,FALSE))</f>
        <v/>
      </c>
      <c r="DA88" t="str">
        <f>IF(ISERROR(MATCH(DA$1,'CSC Mitre'!CI$1:CI$220,0)),"",VLOOKUP(DA$1,'Tactic Recode'!$A$1:$B$547,2,FALSE))</f>
        <v/>
      </c>
      <c r="DB88" t="str">
        <f>IF(ISERROR(MATCH(DB$1,'CSC Mitre'!CI$1:CI$220,0)),"",VLOOKUP(DB$1,'Tactic Recode'!$A$1:$B$547,2,FALSE))</f>
        <v/>
      </c>
      <c r="DC88" t="str">
        <f>IF(ISERROR(MATCH(DC$1,'CSC Mitre'!CI$1:CI$220,0)),"",VLOOKUP(DC$1,'Tactic Recode'!$A$1:$B$547,2,FALSE))</f>
        <v/>
      </c>
      <c r="DD88" t="str">
        <f>IF(ISERROR(MATCH(DD$1,'CSC Mitre'!CI$1:CI$220,0)),"",VLOOKUP(DD$1,'Tactic Recode'!$A$1:$B$547,2,FALSE))</f>
        <v/>
      </c>
      <c r="DE88" t="str">
        <f>IF(ISERROR(MATCH(DE$1,'CSC Mitre'!CI$1:CI$220,0)),"",VLOOKUP(DE$1,'Tactic Recode'!$A$1:$B$547,2,FALSE))</f>
        <v/>
      </c>
      <c r="DF88" t="str">
        <f>IF(ISERROR(MATCH(DF$1,'CSC Mitre'!CI$1:CI$220,0)),"",VLOOKUP(DF$1,'Tactic Recode'!$A$1:$B$547,2,FALSE))</f>
        <v/>
      </c>
      <c r="DG88" t="str">
        <f>IF(ISERROR(MATCH(DG$1,'CSC Mitre'!CI$1:CI$220,0)),"",VLOOKUP(DG$1,'Tactic Recode'!$A$1:$B$547,2,FALSE))</f>
        <v/>
      </c>
      <c r="DH88" t="str">
        <f>IF(ISERROR(MATCH(DH$1,'CSC Mitre'!CI$1:CI$220,0)),"",VLOOKUP(DH$1,'Tactic Recode'!$A$1:$B$547,2,FALSE))</f>
        <v/>
      </c>
      <c r="DI88" t="str">
        <f>IF(ISERROR(MATCH(DI$1,'CSC Mitre'!CI$1:CI$220,0)),"",VLOOKUP(DI$1,'Tactic Recode'!$A$1:$B$547,2,FALSE))</f>
        <v/>
      </c>
      <c r="DJ88" t="str">
        <f>IF(ISERROR(MATCH(DJ$1,'CSC Mitre'!CI$1:CI$220,0)),"",VLOOKUP(DJ$1,'Tactic Recode'!$A$1:$B$547,2,FALSE))</f>
        <v/>
      </c>
      <c r="DK88" t="str">
        <f>IF(ISERROR(MATCH(DK$1,'CSC Mitre'!CI$1:CI$220,0)),"",VLOOKUP(DK$1,'Tactic Recode'!$A$1:$B$547,2,FALSE))</f>
        <v/>
      </c>
      <c r="DL88" t="str">
        <f>IF(ISERROR(MATCH(DL$1,'CSC Mitre'!CI$1:CI$220,0)),"",VLOOKUP(DL$1,'Tactic Recode'!$A$1:$B$547,2,FALSE))</f>
        <v/>
      </c>
      <c r="DM88" t="str">
        <f>IF(ISERROR(MATCH(DM$1,'CSC Mitre'!CI$1:CI$220,0)),"",VLOOKUP(DM$1,'Tactic Recode'!$A$1:$B$547,2,FALSE))</f>
        <v/>
      </c>
      <c r="DN88" t="str">
        <f>IF(ISERROR(MATCH(DN$1,'CSC Mitre'!CI$1:CI$220,0)),"",VLOOKUP(DN$1,'Tactic Recode'!$A$1:$B$547,2,FALSE))</f>
        <v/>
      </c>
      <c r="DO88" t="str">
        <f>IF(ISERROR(MATCH(DO$1,'CSC Mitre'!CI$1:CI$220,0)),"",VLOOKUP(DO$1,'Tactic Recode'!$A$1:$B$547,2,FALSE))</f>
        <v/>
      </c>
      <c r="DP88" t="str">
        <f>IF(ISERROR(MATCH(DP$1,'CSC Mitre'!CI$1:CI$220,0)),"",VLOOKUP(DP$1,'Tactic Recode'!$A$1:$B$547,2,FALSE))</f>
        <v/>
      </c>
      <c r="DQ88" t="str">
        <f>IF(ISERROR(MATCH(DQ$1,'CSC Mitre'!CI$1:CI$220,0)),"",VLOOKUP(DQ$1,'Tactic Recode'!$A$1:$B$547,2,FALSE))</f>
        <v/>
      </c>
      <c r="DR88" t="str">
        <f>IF(ISERROR(MATCH(DR$1,'CSC Mitre'!CI$1:CI$220,0)),"",VLOOKUP(DR$1,'Tactic Recode'!$A$1:$B$547,2,FALSE))</f>
        <v/>
      </c>
      <c r="DS88" t="str">
        <f>IF(ISERROR(MATCH(DS$1,'CSC Mitre'!CI$1:CI$220,0)),"",VLOOKUP(DS$1,'Tactic Recode'!$A$1:$B$547,2,FALSE))</f>
        <v/>
      </c>
      <c r="DT88" t="str">
        <f>IF(ISERROR(MATCH(DT$1,'CSC Mitre'!CI$1:CI$220,0)),"",VLOOKUP(DT$1,'Tactic Recode'!$A$1:$B$547,2,FALSE))</f>
        <v/>
      </c>
      <c r="DU88" t="str">
        <f>IF(ISERROR(MATCH(DU$1,'CSC Mitre'!CI$1:CI$220,0)),"",VLOOKUP(DU$1,'Tactic Recode'!$A$1:$B$547,2,FALSE))</f>
        <v/>
      </c>
      <c r="DV88" t="str">
        <f>IF(ISERROR(MATCH(DV$1,'CSC Mitre'!CI$1:CI$220,0)),"",VLOOKUP(DV$1,'Tactic Recode'!$A$1:$B$547,2,FALSE))</f>
        <v/>
      </c>
      <c r="DW88" t="str">
        <f>IF(ISERROR(MATCH(DW$1,'CSC Mitre'!CI$1:CI$220,0)),"",VLOOKUP(DW$1,'Tactic Recode'!$A$1:$B$547,2,FALSE))</f>
        <v/>
      </c>
      <c r="DX88" t="str">
        <f>IF(ISERROR(MATCH(DX$1,'CSC Mitre'!CI$1:CI$220,0)),"",VLOOKUP(DX$1,'Tactic Recode'!$A$1:$B$547,2,FALSE))</f>
        <v/>
      </c>
      <c r="DY88" t="str">
        <f>IF(ISERROR(MATCH(DY$1,'CSC Mitre'!CI$1:CI$220,0)),"",VLOOKUP(DY$1,'Tactic Recode'!$A$1:$B$547,2,FALSE))</f>
        <v/>
      </c>
      <c r="DZ88" t="str">
        <f>IF(ISERROR(MATCH(DZ$1,'CSC Mitre'!CI$1:CI$220,0)),"",VLOOKUP(DZ$1,'Tactic Recode'!$A$1:$B$547,2,FALSE))</f>
        <v/>
      </c>
      <c r="EA88" t="str">
        <f>IF(ISERROR(MATCH(EA$1,'CSC Mitre'!CI$1:CI$220,0)),"",VLOOKUP(EA$1,'Tactic Recode'!$A$1:$B$547,2,FALSE))</f>
        <v/>
      </c>
      <c r="EB88" t="str">
        <f>IF(ISERROR(MATCH(EB$1,'CSC Mitre'!CI$1:CI$220,0)),"",VLOOKUP(EB$1,'Tactic Recode'!$A$1:$B$547,2,FALSE))</f>
        <v/>
      </c>
      <c r="EC88" t="str">
        <f>IF(ISERROR(MATCH(EC$1,'CSC Mitre'!CI$1:CI$220,0)),"",VLOOKUP(EC$1,'Tactic Recode'!$A$1:$B$547,2,FALSE))</f>
        <v/>
      </c>
      <c r="ED88" t="str">
        <f>IF(ISERROR(MATCH(ED$1,'CSC Mitre'!CI$1:CI$220,0)),"",VLOOKUP(ED$1,'Tactic Recode'!$A$1:$B$547,2,FALSE))</f>
        <v/>
      </c>
      <c r="EE88" t="str">
        <f>IF(ISERROR(MATCH(EE$1,'CSC Mitre'!CI$1:CI$220,0)),"",VLOOKUP(EE$1,'Tactic Recode'!$A$1:$B$547,2,FALSE))</f>
        <v/>
      </c>
      <c r="EF88" t="str">
        <f>IF(ISERROR(MATCH(EF$1,'CSC Mitre'!CI$1:CI$220,0)),"",VLOOKUP(EF$1,'Tactic Recode'!$A$1:$B$547,2,FALSE))</f>
        <v/>
      </c>
      <c r="EG88" t="str">
        <f>IF(ISERROR(MATCH(EG$1,'CSC Mitre'!CI$1:CI$220,0)),"",VLOOKUP(EG$1,'Tactic Recode'!$A$1:$B$547,2,FALSE))</f>
        <v/>
      </c>
      <c r="EH88" t="str">
        <f>IF(ISERROR(MATCH(EH$1,'CSC Mitre'!CI$1:CI$220,0)),"",VLOOKUP(EH$1,'Tactic Recode'!$A$1:$B$547,2,FALSE))</f>
        <v/>
      </c>
      <c r="EI88" t="str">
        <f>IF(ISERROR(MATCH(EI$1,'CSC Mitre'!CI$1:CI$220,0)),"",VLOOKUP(EI$1,'Tactic Recode'!$A$1:$B$547,2,FALSE))</f>
        <v/>
      </c>
      <c r="EJ88" t="str">
        <f>IF(ISERROR(MATCH(EJ$1,'CSC Mitre'!CI$1:CI$220,0)),"",VLOOKUP(EJ$1,'Tactic Recode'!$A$1:$B$547,2,FALSE))</f>
        <v/>
      </c>
      <c r="EK88" t="str">
        <f>IF(ISERROR(MATCH(EK$1,'CSC Mitre'!CI$1:CI$220,0)),"",VLOOKUP(EK$1,'Tactic Recode'!$A$1:$B$547,2,FALSE))</f>
        <v/>
      </c>
      <c r="EL88" t="str">
        <f>IF(ISERROR(MATCH(EL$1,'CSC Mitre'!CI$1:CI$220,0)),"",VLOOKUP(EL$1,'Tactic Recode'!$A$1:$B$547,2,FALSE))</f>
        <v/>
      </c>
      <c r="EM88" t="str">
        <f>IF(ISERROR(MATCH(EM$1,'CSC Mitre'!CI$1:CI$220,0)),"",VLOOKUP(EM$1,'Tactic Recode'!$A$1:$B$547,2,FALSE))</f>
        <v/>
      </c>
      <c r="EN88" t="str">
        <f>IF(ISERROR(MATCH(EN$1,'CSC Mitre'!CI$1:CI$220,0)),"",VLOOKUP(EN$1,'Tactic Recode'!$A$1:$B$547,2,FALSE))</f>
        <v/>
      </c>
      <c r="EO88" t="str">
        <f>IF(ISERROR(MATCH(EO$1,'CSC Mitre'!CI$1:CI$220,0)),"",VLOOKUP(EO$1,'Tactic Recode'!$A$1:$B$547,2,FALSE))</f>
        <v/>
      </c>
      <c r="EP88" t="str">
        <f>IF(ISERROR(MATCH(EP$1,'CSC Mitre'!CI$1:CI$220,0)),"",VLOOKUP(EP$1,'Tactic Recode'!$A$1:$B$547,2,FALSE))</f>
        <v/>
      </c>
      <c r="EQ88" t="str">
        <f>IF(ISERROR(MATCH(EQ$1,'CSC Mitre'!CI$1:CI$220,0)),"",VLOOKUP(EQ$1,'Tactic Recode'!$A$1:$B$547,2,FALSE))</f>
        <v/>
      </c>
      <c r="ER88" t="str">
        <f>IF(ISERROR(MATCH(ER$1,'CSC Mitre'!CI$1:CI$220,0)),"",VLOOKUP(ER$1,'Tactic Recode'!$A$1:$B$547,2,FALSE))</f>
        <v/>
      </c>
      <c r="ES88" t="str">
        <f>IF(ISERROR(MATCH(ES$1,'CSC Mitre'!CI$1:CI$220,0)),"",VLOOKUP(ES$1,'Tactic Recode'!$A$1:$B$547,2,FALSE))</f>
        <v/>
      </c>
      <c r="ET88" t="str">
        <f>IF(ISERROR(MATCH(ET$1,'CSC Mitre'!CI$1:CI$220,0)),"",VLOOKUP(ET$1,'Tactic Recode'!$A$1:$B$547,2,FALSE))</f>
        <v/>
      </c>
      <c r="EU88" t="str">
        <f>IF(ISERROR(MATCH(EU$1,'CSC Mitre'!CI$1:CI$220,0)),"",VLOOKUP(EU$1,'Tactic Recode'!$A$1:$B$547,2,FALSE))</f>
        <v/>
      </c>
      <c r="EV88" t="str">
        <f>IF(ISERROR(MATCH(EV$1,'CSC Mitre'!CI$1:CI$220,0)),"",VLOOKUP(EV$1,'Tactic Recode'!$A$1:$B$547,2,FALSE))</f>
        <v/>
      </c>
      <c r="EW88" t="str">
        <f>IF(ISERROR(MATCH(EW$1,'CSC Mitre'!CI$1:CI$220,0)),"",VLOOKUP(EW$1,'Tactic Recode'!$A$1:$B$547,2,FALSE))</f>
        <v/>
      </c>
      <c r="EX88" t="str">
        <f>IF(ISERROR(MATCH(EX$1,'CSC Mitre'!CI$1:CI$220,0)),"",VLOOKUP(EX$1,'Tactic Recode'!$A$1:$B$547,2,FALSE))</f>
        <v/>
      </c>
      <c r="EY88" t="str">
        <f>IF(ISERROR(MATCH(EY$1,'CSC Mitre'!CI$1:CI$220,0)),"",VLOOKUP(EY$1,'Tactic Recode'!$A$1:$B$547,2,FALSE))</f>
        <v/>
      </c>
      <c r="EZ88" t="str">
        <f>IF(ISERROR(MATCH(EZ$1,'CSC Mitre'!CI$1:CI$220,0)),"",VLOOKUP(EZ$1,'Tactic Recode'!$A$1:$B$547,2,FALSE))</f>
        <v/>
      </c>
      <c r="FA88" t="str">
        <f>IF(ISERROR(MATCH(FA$1,'CSC Mitre'!CI$1:CI$220,0)),"",VLOOKUP(FA$1,'Tactic Recode'!$A$1:$B$547,2,FALSE))</f>
        <v/>
      </c>
      <c r="FB88" t="str">
        <f>IF(ISERROR(MATCH(FB$1,'CSC Mitre'!CI$1:CI$220,0)),"",VLOOKUP(FB$1,'Tactic Recode'!$A$1:$B$547,2,FALSE))</f>
        <v/>
      </c>
      <c r="FC88" t="str">
        <f>IF(ISERROR(MATCH(FC$1,'CSC Mitre'!CI$1:CI$220,0)),"",VLOOKUP(FC$1,'Tactic Recode'!$A$1:$B$547,2,FALSE))</f>
        <v/>
      </c>
      <c r="FD88" t="str">
        <f>IF(ISERROR(MATCH(FD$1,'CSC Mitre'!CI$1:CI$220,0)),"",VLOOKUP(FD$1,'Tactic Recode'!$A$1:$B$547,2,FALSE))</f>
        <v/>
      </c>
      <c r="FE88" t="str">
        <f>IF(ISERROR(MATCH(FE$1,'CSC Mitre'!CI$1:CI$220,0)),"",VLOOKUP(FE$1,'Tactic Recode'!$A$1:$B$547,2,FALSE))</f>
        <v/>
      </c>
      <c r="FF88" t="str">
        <f>IF(ISERROR(MATCH(FF$1,'CSC Mitre'!CI$1:CI$220,0)),"",VLOOKUP(FF$1,'Tactic Recode'!$A$1:$B$547,2,FALSE))</f>
        <v/>
      </c>
      <c r="FG88" t="str">
        <f>IF(ISERROR(MATCH(FG$1,'CSC Mitre'!CI$1:CI$220,0)),"",VLOOKUP(FG$1,'Tactic Recode'!$A$1:$B$547,2,FALSE))</f>
        <v/>
      </c>
      <c r="FH88" t="str">
        <f>IF(ISERROR(MATCH(FH$1,'CSC Mitre'!CI$1:CI$220,0)),"",VLOOKUP(FH$1,'Tactic Recode'!$A$1:$B$547,2,FALSE))</f>
        <v/>
      </c>
      <c r="FI88" t="str">
        <f>IF(ISERROR(MATCH(FI$1,'CSC Mitre'!CI$1:CI$220,0)),"",VLOOKUP(FI$1,'Tactic Recode'!$A$1:$B$547,2,FALSE))</f>
        <v/>
      </c>
      <c r="FJ88" t="str">
        <f>IF(ISERROR(MATCH(FJ$1,'CSC Mitre'!CI$1:CI$220,0)),"",VLOOKUP(FJ$1,'Tactic Recode'!$A$1:$B$547,2,FALSE))</f>
        <v/>
      </c>
      <c r="FK88" t="str">
        <f>IF(ISERROR(MATCH(FK$1,'CSC Mitre'!CI$1:CI$220,0)),"",VLOOKUP(FK$1,'Tactic Recode'!$A$1:$B$547,2,FALSE))</f>
        <v/>
      </c>
      <c r="FL88" t="str">
        <f>IF(ISERROR(MATCH(FL$1,'CSC Mitre'!CI$1:CI$220,0)),"",VLOOKUP(FL$1,'Tactic Recode'!$A$1:$B$547,2,FALSE))</f>
        <v/>
      </c>
      <c r="FM88" t="str">
        <f>IF(ISERROR(MATCH(FM$1,'CSC Mitre'!CI$1:CI$220,0)),"",VLOOKUP(FM$1,'Tactic Recode'!$A$1:$B$547,2,FALSE))</f>
        <v/>
      </c>
      <c r="FN88" t="str">
        <f>IF(ISERROR(MATCH(FN$1,'CSC Mitre'!CI$1:CI$220,0)),"",VLOOKUP(FN$1,'Tactic Recode'!$A$1:$B$547,2,FALSE))</f>
        <v/>
      </c>
      <c r="FO88" t="str">
        <f>IF(ISERROR(MATCH(FO$1,'CSC Mitre'!CI$1:CI$220,0)),"",VLOOKUP(FO$1,'Tactic Recode'!$A$1:$B$547,2,FALSE))</f>
        <v/>
      </c>
      <c r="FP88" t="str">
        <f>IF(ISERROR(MATCH(FP$1,'CSC Mitre'!CI$1:CI$220,0)),"",VLOOKUP(FP$1,'Tactic Recode'!$A$1:$B$547,2,FALSE))</f>
        <v/>
      </c>
      <c r="FQ88" t="str">
        <f>IF(ISERROR(MATCH(FQ$1,'CSC Mitre'!CI$1:CI$220,0)),"",VLOOKUP(FQ$1,'Tactic Recode'!$A$1:$B$547,2,FALSE))</f>
        <v/>
      </c>
      <c r="FR88" t="str">
        <f>IF(ISERROR(MATCH(FR$1,'CSC Mitre'!CI$1:CI$220,0)),"",VLOOKUP(FR$1,'Tactic Recode'!$A$1:$B$547,2,FALSE))</f>
        <v/>
      </c>
      <c r="FS88" t="str">
        <f>IF(ISERROR(MATCH(FS$1,'CSC Mitre'!CI$1:CI$220,0)),"",VLOOKUP(FS$1,'Tactic Recode'!$A$1:$B$547,2,FALSE))</f>
        <v/>
      </c>
      <c r="FT88" t="str">
        <f>IF(ISERROR(MATCH(FT$1,'CSC Mitre'!CI$1:CI$220,0)),"",VLOOKUP(FT$1,'Tactic Recode'!$A$1:$B$547,2,FALSE))</f>
        <v/>
      </c>
      <c r="FU88" t="str">
        <f>IF(ISERROR(MATCH(FU$1,'CSC Mitre'!CI$1:CI$220,0)),"",VLOOKUP(FU$1,'Tactic Recode'!$A$1:$B$547,2,FALSE))</f>
        <v/>
      </c>
      <c r="FV88" t="str">
        <f>IF(ISERROR(MATCH(FV$1,'CSC Mitre'!CI$1:CI$220,0)),"",VLOOKUP(FV$1,'Tactic Recode'!$A$1:$B$547,2,FALSE))</f>
        <v/>
      </c>
      <c r="FW88" t="str">
        <f>IF(ISERROR(MATCH(FW$1,'CSC Mitre'!CI$1:CI$220,0)),"",VLOOKUP(FW$1,'Tactic Recode'!$A$1:$B$547,2,FALSE))</f>
        <v/>
      </c>
      <c r="FX88" t="str">
        <f>IF(ISERROR(MATCH(FX$1,'CSC Mitre'!CI$1:CI$220,0)),"",VLOOKUP(FX$1,'Tactic Recode'!$A$1:$B$547,2,FALSE))</f>
        <v/>
      </c>
      <c r="FY88" t="str">
        <f>IF(ISERROR(MATCH(FY$1,'CSC Mitre'!CI$1:CI$220,0)),"",VLOOKUP(FY$1,'Tactic Recode'!$A$1:$B$547,2,FALSE))</f>
        <v/>
      </c>
      <c r="FZ88" t="str">
        <f>IF(ISERROR(MATCH(FZ$1,'CSC Mitre'!CI$1:CI$220,0)),"",VLOOKUP(FZ$1,'Tactic Recode'!$A$1:$B$547,2,FALSE))</f>
        <v/>
      </c>
      <c r="GA88" t="str">
        <f>IF(ISERROR(MATCH(GA$1,'CSC Mitre'!CI$1:CI$220,0)),"",VLOOKUP(GA$1,'Tactic Recode'!$A$1:$B$547,2,FALSE))</f>
        <v/>
      </c>
      <c r="GB88" t="str">
        <f>IF(ISERROR(MATCH(GB$1,'CSC Mitre'!CI$1:CI$220,0)),"",VLOOKUP(GB$1,'Tactic Recode'!$A$1:$B$547,2,FALSE))</f>
        <v/>
      </c>
      <c r="GC88" t="str">
        <f>IF(ISERROR(MATCH(GC$1,'CSC Mitre'!CI$1:CI$220,0)),"",VLOOKUP(GC$1,'Tactic Recode'!$A$1:$B$547,2,FALSE))</f>
        <v/>
      </c>
      <c r="GD88" t="str">
        <f>IF(ISERROR(MATCH(GD$1,'CSC Mitre'!CI$1:CI$220,0)),"",VLOOKUP(GD$1,'Tactic Recode'!$A$1:$B$547,2,FALSE))</f>
        <v/>
      </c>
      <c r="GE88" t="str">
        <f>IF(ISERROR(MATCH(GE$1,'CSC Mitre'!CI$1:CI$220,0)),"",VLOOKUP(GE$1,'Tactic Recode'!$A$1:$B$547,2,FALSE))</f>
        <v/>
      </c>
      <c r="GF88" t="str">
        <f>IF(ISERROR(MATCH(GF$1,'CSC Mitre'!CI$1:CI$220,0)),"",VLOOKUP(GF$1,'Tactic Recode'!$A$1:$B$547,2,FALSE))</f>
        <v/>
      </c>
      <c r="GG88" t="str">
        <f>IF(ISERROR(MATCH(GG$1,'CSC Mitre'!CI$1:CI$220,0)),"",VLOOKUP(GG$1,'Tactic Recode'!$A$1:$B$547,2,FALSE))</f>
        <v/>
      </c>
      <c r="GH88" t="str">
        <f>IF(ISERROR(MATCH(GH$1,'CSC Mitre'!CI$1:CI$220,0)),"",VLOOKUP(GH$1,'Tactic Recode'!$A$1:$B$547,2,FALSE))</f>
        <v/>
      </c>
      <c r="GI88" t="str">
        <f>IF(ISERROR(MATCH(GI$1,'CSC Mitre'!CI$1:CI$220,0)),"",VLOOKUP(GI$1,'Tactic Recode'!$A$1:$B$547,2,FALSE))</f>
        <v/>
      </c>
      <c r="GJ88" t="str">
        <f>IF(ISERROR(MATCH(GJ$1,'CSC Mitre'!CI$1:CI$220,0)),"",VLOOKUP(GJ$1,'Tactic Recode'!$A$1:$B$547,2,FALSE))</f>
        <v/>
      </c>
      <c r="GK88" t="str">
        <f>IF(ISERROR(MATCH(GK$1,'CSC Mitre'!CI$1:CI$220,0)),"",VLOOKUP(GK$1,'Tactic Recode'!$A$1:$B$547,2,FALSE))</f>
        <v/>
      </c>
      <c r="GL88" t="str">
        <f>IF(ISERROR(MATCH(GL$1,'CSC Mitre'!CI$1:CI$220,0)),"",VLOOKUP(GL$1,'Tactic Recode'!$A$1:$B$547,2,FALSE))</f>
        <v/>
      </c>
      <c r="GM88" t="str">
        <f>IF(ISERROR(MATCH(GM$1,'CSC Mitre'!CI$1:CI$220,0)),"",VLOOKUP(GM$1,'Tactic Recode'!$A$1:$B$547,2,FALSE))</f>
        <v/>
      </c>
      <c r="GN88" t="str">
        <f>IF(ISERROR(MATCH(GN$1,'CSC Mitre'!CI$1:CI$220,0)),"",VLOOKUP(GN$1,'Tactic Recode'!$A$1:$B$547,2,FALSE))</f>
        <v/>
      </c>
      <c r="GO88" t="str">
        <f>IF(ISERROR(MATCH(GO$1,'CSC Mitre'!CI$1:CI$220,0)),"",VLOOKUP(GO$1,'Tactic Recode'!$A$1:$B$547,2,FALSE))</f>
        <v/>
      </c>
      <c r="GP88" t="str">
        <f>IF(ISERROR(MATCH(GP$1,'CSC Mitre'!CI$1:CI$220,0)),"",VLOOKUP(GP$1,'Tactic Recode'!$A$1:$B$547,2,FALSE))</f>
        <v/>
      </c>
      <c r="GQ88" t="str">
        <f>IF(ISERROR(MATCH(GQ$1,'CSC Mitre'!CI$1:CI$220,0)),"",VLOOKUP(GQ$1,'Tactic Recode'!$A$1:$B$547,2,FALSE))</f>
        <v/>
      </c>
      <c r="GR88" t="str">
        <f>IF(ISERROR(MATCH(GR$1,'CSC Mitre'!CI$1:CI$220,0)),"",VLOOKUP(GR$1,'Tactic Recode'!$A$1:$B$547,2,FALSE))</f>
        <v/>
      </c>
      <c r="GS88" t="str">
        <f>IF(ISERROR(MATCH(GS$1,'CSC Mitre'!CI$1:CI$220,0)),"",VLOOKUP(GS$1,'Tactic Recode'!$A$1:$B$547,2,FALSE))</f>
        <v/>
      </c>
      <c r="GT88" t="str">
        <f>IF(ISERROR(MATCH(GT$1,'CSC Mitre'!CI$1:CI$220,0)),"",VLOOKUP(GT$1,'Tactic Recode'!$A$1:$B$547,2,FALSE))</f>
        <v/>
      </c>
      <c r="GU88" t="str">
        <f>IF(ISERROR(MATCH(GU$1,'CSC Mitre'!CI$1:CI$220,0)),"",VLOOKUP(GU$1,'Tactic Recode'!$A$1:$B$547,2,FALSE))</f>
        <v/>
      </c>
      <c r="GV88" t="str">
        <f>IF(ISERROR(MATCH(GV$1,'CSC Mitre'!CI$1:CI$220,0)),"",VLOOKUP(GV$1,'Tactic Recode'!$A$1:$B$547,2,FALSE))</f>
        <v/>
      </c>
      <c r="GW88" t="str">
        <f>IF(ISERROR(MATCH(GW$1,'CSC Mitre'!CI$1:CI$220,0)),"",VLOOKUP(GW$1,'Tactic Recode'!$A$1:$B$547,2,FALSE))</f>
        <v/>
      </c>
      <c r="GX88" t="str">
        <f>IF(ISERROR(MATCH(GX$1,'CSC Mitre'!CI$1:CI$220,0)),"",VLOOKUP(GX$1,'Tactic Recode'!$A$1:$B$547,2,FALSE))</f>
        <v/>
      </c>
      <c r="GY88" t="str">
        <f>IF(ISERROR(MATCH(GY$1,'CSC Mitre'!CI$1:CI$220,0)),"",VLOOKUP(GY$1,'Tactic Recode'!$A$1:$B$547,2,FALSE))</f>
        <v/>
      </c>
      <c r="GZ88" t="str">
        <f>IF(ISERROR(MATCH(GZ$1,'CSC Mitre'!CI$1:CI$220,0)),"",VLOOKUP(GZ$1,'Tactic Recode'!$A$1:$B$547,2,FALSE))</f>
        <v/>
      </c>
      <c r="HA88" t="str">
        <f>IF(ISERROR(MATCH(HA$1,'CSC Mitre'!CI$1:CI$220,0)),"",VLOOKUP(HA$1,'Tactic Recode'!$A$1:$B$547,2,FALSE))</f>
        <v/>
      </c>
      <c r="HB88" t="str">
        <f>IF(ISERROR(MATCH(HB$1,'CSC Mitre'!CI$1:CI$220,0)),"",VLOOKUP(HB$1,'Tactic Recode'!$A$1:$B$547,2,FALSE))</f>
        <v/>
      </c>
      <c r="HC88" t="str">
        <f>IF(ISERROR(MATCH(HC$1,'CSC Mitre'!CI$1:CI$220,0)),"",VLOOKUP(HC$1,'Tactic Recode'!$A$1:$B$547,2,FALSE))</f>
        <v/>
      </c>
      <c r="HD88" t="str">
        <f>IF(ISERROR(MATCH(HD$1,'CSC Mitre'!CI$1:CI$220,0)),"",VLOOKUP(HD$1,'Tactic Recode'!$A$1:$B$547,2,FALSE))</f>
        <v/>
      </c>
      <c r="HE88" t="str">
        <f>IF(ISERROR(MATCH(HE$1,'CSC Mitre'!CI$1:CI$220,0)),"",VLOOKUP(HE$1,'Tactic Recode'!$A$1:$B$547,2,FALSE))</f>
        <v/>
      </c>
      <c r="HF88" t="str">
        <f>IF(ISERROR(MATCH(HF$1,'CSC Mitre'!CI$1:CI$220,0)),"",VLOOKUP(HF$1,'Tactic Recode'!$A$1:$B$547,2,FALSE))</f>
        <v/>
      </c>
      <c r="HG88" t="str">
        <f>IF(ISERROR(MATCH(HG$1,'CSC Mitre'!CI$1:CI$220,0)),"",VLOOKUP(HG$1,'Tactic Recode'!$A$1:$B$547,2,FALSE))</f>
        <v/>
      </c>
      <c r="HH88" t="str">
        <f>IF(ISERROR(MATCH(HH$1,'CSC Mitre'!CI$1:CI$220,0)),"",VLOOKUP(HH$1,'Tactic Recode'!$A$1:$B$547,2,FALSE))</f>
        <v/>
      </c>
      <c r="HI88" t="str">
        <f>IF(ISERROR(MATCH(HI$1,'CSC Mitre'!CI$1:CI$220,0)),"",VLOOKUP(HI$1,'Tactic Recode'!$A$1:$B$547,2,FALSE))</f>
        <v/>
      </c>
      <c r="HJ88" t="str">
        <f>IF(ISERROR(MATCH(HJ$1,'CSC Mitre'!CI$1:CI$220,0)),"",VLOOKUP(HJ$1,'Tactic Recode'!$A$1:$B$547,2,FALSE))</f>
        <v/>
      </c>
      <c r="HK88" t="str">
        <f>IF(ISERROR(MATCH(HK$1,'CSC Mitre'!CI$1:CI$220,0)),"",VLOOKUP(HK$1,'Tactic Recode'!$A$1:$B$547,2,FALSE))</f>
        <v/>
      </c>
      <c r="HL88" t="str">
        <f>IF(ISERROR(MATCH(HL$1,'CSC Mitre'!CI$1:CI$220,0)),"",VLOOKUP(HL$1,'Tactic Recode'!$A$1:$B$547,2,FALSE))</f>
        <v/>
      </c>
      <c r="HM88" t="str">
        <f>IF(ISERROR(MATCH(HM$1,'CSC Mitre'!CI$1:CI$220,0)),"",VLOOKUP(HM$1,'Tactic Recode'!$A$1:$B$547,2,FALSE))</f>
        <v/>
      </c>
      <c r="HN88" t="str">
        <f>IF(ISERROR(MATCH(HN$1,'CSC Mitre'!CI$1:CI$220,0)),"",VLOOKUP(HN$1,'Tactic Recode'!$A$1:$B$547,2,FALSE))</f>
        <v/>
      </c>
      <c r="HO88" t="str">
        <f>IF(ISERROR(MATCH(HO$1,'CSC Mitre'!CI$1:CI$220,0)),"",VLOOKUP(HO$1,'Tactic Recode'!$A$1:$B$547,2,FALSE))</f>
        <v/>
      </c>
      <c r="HP88" t="str">
        <f>IF(ISERROR(MATCH(HP$1,'CSC Mitre'!CI$1:CI$220,0)),"",VLOOKUP(HP$1,'Tactic Recode'!$A$1:$B$547,2,FALSE))</f>
        <v/>
      </c>
      <c r="HQ88" t="str">
        <f>IF(ISERROR(MATCH(HQ$1,'CSC Mitre'!CI$1:CI$220,0)),"",VLOOKUP(HQ$1,'Tactic Recode'!$A$1:$B$547,2,FALSE))</f>
        <v/>
      </c>
      <c r="HR88" t="str">
        <f>IF(ISERROR(MATCH(HR$1,'CSC Mitre'!CI$1:CI$220,0)),"",VLOOKUP(HR$1,'Tactic Recode'!$A$1:$B$547,2,FALSE))</f>
        <v/>
      </c>
      <c r="HS88" t="str">
        <f>IF(ISERROR(MATCH(HS$1,'CSC Mitre'!CI$1:CI$220,0)),"",VLOOKUP(HS$1,'Tactic Recode'!$A$1:$B$547,2,FALSE))</f>
        <v/>
      </c>
      <c r="HT88" t="str">
        <f>IF(ISERROR(MATCH(HT$1,'CSC Mitre'!CI$1:CI$220,0)),"",VLOOKUP(HT$1,'Tactic Recode'!$A$1:$B$547,2,FALSE))</f>
        <v/>
      </c>
      <c r="HU88" t="str">
        <f>IF(ISERROR(MATCH(HU$1,'CSC Mitre'!CI$1:CI$220,0)),"",VLOOKUP(HU$1,'Tactic Recode'!$A$1:$B$547,2,FALSE))</f>
        <v/>
      </c>
      <c r="HV88" t="str">
        <f>IF(ISERROR(MATCH(HV$1,'CSC Mitre'!CI$1:CI$220,0)),"",VLOOKUP(HV$1,'Tactic Recode'!$A$1:$B$547,2,FALSE))</f>
        <v/>
      </c>
      <c r="HW88" t="str">
        <f>IF(ISERROR(MATCH(HW$1,'CSC Mitre'!CI$1:CI$220,0)),"",VLOOKUP(HW$1,'Tactic Recode'!$A$1:$B$547,2,FALSE))</f>
        <v/>
      </c>
      <c r="HX88" t="str">
        <f>IF(ISERROR(MATCH(HX$1,'CSC Mitre'!CI$1:CI$220,0)),"",VLOOKUP(HX$1,'Tactic Recode'!$A$1:$B$547,2,FALSE))</f>
        <v/>
      </c>
      <c r="HY88" t="str">
        <f>IF(ISERROR(MATCH(HY$1,'CSC Mitre'!CI$1:CI$220,0)),"",VLOOKUP(HY$1,'Tactic Recode'!$A$1:$B$547,2,FALSE))</f>
        <v/>
      </c>
      <c r="HZ88" t="str">
        <f>IF(ISERROR(MATCH(HZ$1,'CSC Mitre'!CI$1:CI$220,0)),"",VLOOKUP(HZ$1,'Tactic Recode'!$A$1:$B$547,2,FALSE))</f>
        <v/>
      </c>
      <c r="IA88" t="str">
        <f>IF(ISERROR(MATCH(IA$1,'CSC Mitre'!CI$1:CI$220,0)),"",VLOOKUP(IA$1,'Tactic Recode'!$A$1:$B$547,2,FALSE))</f>
        <v/>
      </c>
      <c r="IB88" t="str">
        <f>IF(ISERROR(MATCH(IB$1,'CSC Mitre'!CI$1:CI$220,0)),"",VLOOKUP(IB$1,'Tactic Recode'!$A$1:$B$547,2,FALSE))</f>
        <v/>
      </c>
      <c r="IC88" t="str">
        <f>IF(ISERROR(MATCH(IC$1,'CSC Mitre'!CI$1:CI$220,0)),"",VLOOKUP(IC$1,'Tactic Recode'!$A$1:$B$547,2,FALSE))</f>
        <v/>
      </c>
      <c r="ID88" t="str">
        <f>IF(ISERROR(MATCH(ID$1,'CSC Mitre'!CI$1:CI$220,0)),"",VLOOKUP(ID$1,'Tactic Recode'!$A$1:$B$547,2,FALSE))</f>
        <v/>
      </c>
      <c r="IE88" t="str">
        <f>IF(ISERROR(MATCH(IE$1,'CSC Mitre'!CI$1:CI$220,0)),"",VLOOKUP(IE$1,'Tactic Recode'!$A$1:$B$547,2,FALSE))</f>
        <v/>
      </c>
      <c r="IF88" t="str">
        <f>IF(ISERROR(MATCH(IF$1,'CSC Mitre'!CI$1:CI$220,0)),"",VLOOKUP(IF$1,'Tactic Recode'!$A$1:$B$547,2,FALSE))</f>
        <v/>
      </c>
      <c r="IG88" t="str">
        <f>IF(ISERROR(MATCH(IG$1,'CSC Mitre'!CI$1:CI$220,0)),"",VLOOKUP(IG$1,'Tactic Recode'!$A$1:$B$547,2,FALSE))</f>
        <v/>
      </c>
      <c r="IH88" t="str">
        <f>IF(ISERROR(MATCH(IH$1,'CSC Mitre'!CI$1:CI$220,0)),"",VLOOKUP(IH$1,'Tactic Recode'!$A$1:$B$547,2,FALSE))</f>
        <v/>
      </c>
      <c r="II88" t="str">
        <f>IF(ISERROR(MATCH(II$1,'CSC Mitre'!CI$1:CI$220,0)),"",VLOOKUP(II$1,'Tactic Recode'!$A$1:$B$547,2,FALSE))</f>
        <v/>
      </c>
      <c r="IJ88" t="str">
        <f>IF(ISERROR(MATCH(IJ$1,'CSC Mitre'!CI$1:CI$220,0)),"",VLOOKUP(IJ$1,'Tactic Recode'!$A$1:$B$547,2,FALSE))</f>
        <v/>
      </c>
      <c r="IK88" t="str">
        <f>IF(ISERROR(MATCH(IK$1,'CSC Mitre'!CI$1:CI$220,0)),"",VLOOKUP(IK$1,'Tactic Recode'!$A$1:$B$547,2,FALSE))</f>
        <v/>
      </c>
      <c r="IL88" t="str">
        <f>IF(ISERROR(MATCH(IL$1,'CSC Mitre'!CI$1:CI$220,0)),"",VLOOKUP(IL$1,'Tactic Recode'!$A$1:$B$547,2,FALSE))</f>
        <v/>
      </c>
      <c r="IM88" t="str">
        <f>IF(ISERROR(MATCH(IM$1,'CSC Mitre'!CI$1:CI$220,0)),"",VLOOKUP(IM$1,'Tactic Recode'!$A$1:$B$547,2,FALSE))</f>
        <v/>
      </c>
      <c r="IN88" t="str">
        <f>IF(ISERROR(MATCH(IN$1,'CSC Mitre'!CI$1:CI$220,0)),"",VLOOKUP(IN$1,'Tactic Recode'!$A$1:$B$547,2,FALSE))</f>
        <v/>
      </c>
      <c r="IO88" t="str">
        <f>IF(ISERROR(MATCH(IO$1,'CSC Mitre'!CI$1:CI$220,0)),"",VLOOKUP(IO$1,'Tactic Recode'!$A$1:$B$547,2,FALSE))</f>
        <v/>
      </c>
      <c r="IP88" t="str">
        <f>IF(ISERROR(MATCH(IP$1,'CSC Mitre'!CI$1:CI$220,0)),"",VLOOKUP(IP$1,'Tactic Recode'!$A$1:$B$547,2,FALSE))</f>
        <v/>
      </c>
      <c r="IQ88" t="str">
        <f>IF(ISERROR(MATCH(IQ$1,'CSC Mitre'!CI$1:CI$220,0)),"",VLOOKUP(IQ$1,'Tactic Recode'!$A$1:$B$547,2,FALSE))</f>
        <v/>
      </c>
      <c r="IR88" t="str">
        <f>IF(ISERROR(MATCH(IR$1,'CSC Mitre'!CI$1:CI$220,0)),"",VLOOKUP(IR$1,'Tactic Recode'!$A$1:$B$547,2,FALSE))</f>
        <v/>
      </c>
      <c r="IS88" t="str">
        <f>IF(ISERROR(MATCH(IS$1,'CSC Mitre'!CI$1:CI$220,0)),"",VLOOKUP(IS$1,'Tactic Recode'!$A$1:$B$547,2,FALSE))</f>
        <v/>
      </c>
      <c r="IT88" t="str">
        <f>IF(ISERROR(MATCH(IT$1,'CSC Mitre'!CI$1:CI$220,0)),"",VLOOKUP(IT$1,'Tactic Recode'!$A$1:$B$547,2,FALSE))</f>
        <v/>
      </c>
      <c r="IU88" t="str">
        <f>IF(ISERROR(MATCH(IU$1,'CSC Mitre'!CI$1:CI$220,0)),"",VLOOKUP(IU$1,'Tactic Recode'!$A$1:$B$547,2,FALSE))</f>
        <v/>
      </c>
      <c r="IV88" t="str">
        <f>IF(ISERROR(MATCH(IV$1,'CSC Mitre'!CI$1:CI$220,0)),"",VLOOKUP(IV$1,'Tactic Recode'!$A$1:$B$547,2,FALSE))</f>
        <v/>
      </c>
      <c r="IW88" t="str">
        <f>IF(ISERROR(MATCH(IW$1,'CSC Mitre'!CI$1:CI$220,0)),"",VLOOKUP(IW$1,'Tactic Recode'!$A$1:$B$547,2,FALSE))</f>
        <v/>
      </c>
      <c r="IX88" t="str">
        <f>IF(ISERROR(MATCH(IX$1,'CSC Mitre'!CI$1:CI$220,0)),"",VLOOKUP(IX$1,'Tactic Recode'!$A$1:$B$547,2,FALSE))</f>
        <v/>
      </c>
      <c r="IY88" t="str">
        <f>IF(ISERROR(MATCH(IY$1,'CSC Mitre'!CI$1:CI$220,0)),"",VLOOKUP(IY$1,'Tactic Recode'!$A$1:$B$547,2,FALSE))</f>
        <v/>
      </c>
      <c r="IZ88" t="str">
        <f>IF(ISERROR(MATCH(IZ$1,'CSC Mitre'!CI$1:CI$220,0)),"",VLOOKUP(IZ$1,'Tactic Recode'!$A$1:$B$547,2,FALSE))</f>
        <v>Impact</v>
      </c>
      <c r="JA88" t="str">
        <f>IF(ISERROR(MATCH(JA$1,'CSC Mitre'!CI$1:CI$220,0)),"",VLOOKUP(JA$1,'Tactic Recode'!$A$1:$B$547,2,FALSE))</f>
        <v>Impact</v>
      </c>
      <c r="JB88" t="str">
        <f>IF(ISERROR(MATCH(JB$1,'CSC Mitre'!CI$1:CI$220,0)),"",VLOOKUP(JB$1,'Tactic Recode'!$A$1:$B$547,2,FALSE))</f>
        <v/>
      </c>
      <c r="JC88" t="str">
        <f>IF(ISERROR(MATCH(JC$1,'CSC Mitre'!CI$1:CI$220,0)),"",VLOOKUP(JC$1,'Tactic Recode'!$A$1:$B$547,2,FALSE))</f>
        <v>Impact</v>
      </c>
      <c r="JD88" t="str">
        <f>IF(ISERROR(MATCH(JD$1,'CSC Mitre'!CI$1:CI$220,0)),"",VLOOKUP(JD$1,'Tactic Recode'!$A$1:$B$547,2,FALSE))</f>
        <v>Impact</v>
      </c>
      <c r="JE88" t="str">
        <f>IF(ISERROR(MATCH(JE$1,'CSC Mitre'!CI$1:CI$220,0)),"",VLOOKUP(JE$1,'Tactic Recode'!$A$1:$B$547,2,FALSE))</f>
        <v>Impact</v>
      </c>
      <c r="JF88" t="str">
        <f>IF(ISERROR(MATCH(JF$1,'CSC Mitre'!CI$1:CI$220,0)),"",VLOOKUP(JF$1,'Tactic Recode'!$A$1:$B$547,2,FALSE))</f>
        <v>Impact</v>
      </c>
      <c r="JG88" t="str">
        <f>IF(ISERROR(MATCH(JG$1,'CSC Mitre'!CI$1:CI$220,0)),"",VLOOKUP(JG$1,'Tactic Recode'!$A$1:$B$547,2,FALSE))</f>
        <v/>
      </c>
      <c r="JH88" t="str">
        <f>IF(ISERROR(MATCH(JH$1,'CSC Mitre'!CI$1:CI$220,0)),"",VLOOKUP(JH$1,'Tactic Recode'!$A$1:$B$547,2,FALSE))</f>
        <v/>
      </c>
      <c r="JI88" t="str">
        <f>IF(ISERROR(MATCH(JI$1,'CSC Mitre'!CI$1:CI$220,0)),"",VLOOKUP(JI$1,'Tactic Recode'!$A$1:$B$547,2,FALSE))</f>
        <v/>
      </c>
      <c r="JJ88" t="str">
        <f>IF(ISERROR(MATCH(JJ$1,'CSC Mitre'!CI$1:CI$220,0)),"",VLOOKUP(JJ$1,'Tactic Recode'!$A$1:$B$547,2,FALSE))</f>
        <v/>
      </c>
      <c r="JK88" t="str">
        <f>IF(ISERROR(MATCH(JK$1,'CSC Mitre'!CI$1:CI$220,0)),"",VLOOKUP(JK$1,'Tactic Recode'!$A$1:$B$547,2,FALSE))</f>
        <v/>
      </c>
      <c r="JL88" t="str">
        <f>IF(ISERROR(MATCH(JL$1,'CSC Mitre'!CI$1:CI$220,0)),"",VLOOKUP(JL$1,'Tactic Recode'!$A$1:$B$547,2,FALSE))</f>
        <v/>
      </c>
      <c r="JM88" t="str">
        <f>IF(ISERROR(MATCH(JM$1,'CSC Mitre'!CI$1:CI$220,0)),"",VLOOKUP(JM$1,'Tactic Recode'!$A$1:$B$547,2,FALSE))</f>
        <v/>
      </c>
      <c r="JN88" t="str">
        <f>IF(ISERROR(MATCH(JN$1,'CSC Mitre'!CI$1:CI$220,0)),"",VLOOKUP(JN$1,'Tactic Recode'!$A$1:$B$547,2,FALSE))</f>
        <v/>
      </c>
      <c r="JO88" t="str">
        <f>IF(ISERROR(MATCH(JO$1,'CSC Mitre'!CI$1:CI$220,0)),"",VLOOKUP(JO$1,'Tactic Recode'!$A$1:$B$547,2,FALSE))</f>
        <v/>
      </c>
      <c r="JP88" t="str">
        <f>IF(ISERROR(MATCH(JP$1,'CSC Mitre'!CI$1:CI$220,0)),"",VLOOKUP(JP$1,'Tactic Recode'!$A$1:$B$547,2,FALSE))</f>
        <v/>
      </c>
      <c r="JQ88" t="str">
        <f>IF(ISERROR(MATCH(JQ$1,'CSC Mitre'!CI$1:CI$220,0)),"",VLOOKUP(JQ$1,'Tactic Recode'!$A$1:$B$547,2,FALSE))</f>
        <v/>
      </c>
      <c r="JR88" t="str">
        <f>IF(ISERROR(MATCH(JR$1,'CSC Mitre'!CI$1:CI$220,0)),"",VLOOKUP(JR$1,'Tactic Recode'!$A$1:$B$547,2,FALSE))</f>
        <v/>
      </c>
      <c r="JS88" t="str">
        <f>IF(ISERROR(MATCH(JS$1,'CSC Mitre'!CI$1:CI$220,0)),"",VLOOKUP(JS$1,'Tactic Recode'!$A$1:$B$547,2,FALSE))</f>
        <v/>
      </c>
      <c r="JT88" t="str">
        <f>IF(ISERROR(MATCH(JT$1,'CSC Mitre'!CI$1:CI$220,0)),"",VLOOKUP(JT$1,'Tactic Recode'!$A$1:$B$547,2,FALSE))</f>
        <v/>
      </c>
      <c r="JU88" t="str">
        <f>IF(ISERROR(MATCH(JU$1,'CSC Mitre'!CI$1:CI$220,0)),"",VLOOKUP(JU$1,'Tactic Recode'!$A$1:$B$547,2,FALSE))</f>
        <v/>
      </c>
      <c r="JV88" t="str">
        <f>IF(ISERROR(MATCH(JV$1,'CSC Mitre'!CI$1:CI$220,0)),"",VLOOKUP(JV$1,'Tactic Recode'!$A$1:$B$547,2,FALSE))</f>
        <v/>
      </c>
      <c r="JW88" t="str">
        <f>IF(ISERROR(MATCH(JW$1,'CSC Mitre'!CI$1:CI$220,0)),"",VLOOKUP(JW$1,'Tactic Recode'!$A$1:$B$547,2,FALSE))</f>
        <v/>
      </c>
      <c r="JX88" t="str">
        <f>IF(ISERROR(MATCH(JX$1,'CSC Mitre'!CI$1:CI$220,0)),"",VLOOKUP(JX$1,'Tactic Recode'!$A$1:$B$547,2,FALSE))</f>
        <v/>
      </c>
      <c r="JY88" t="str">
        <f>IF(ISERROR(MATCH(JY$1,'CSC Mitre'!CI$1:CI$220,0)),"",VLOOKUP(JY$1,'Tactic Recode'!$A$1:$B$547,2,FALSE))</f>
        <v/>
      </c>
      <c r="JZ88" t="str">
        <f>IF(ISERROR(MATCH(JZ$1,'CSC Mitre'!CI$1:CI$220,0)),"",VLOOKUP(JZ$1,'Tactic Recode'!$A$1:$B$547,2,FALSE))</f>
        <v/>
      </c>
      <c r="KA88" t="str">
        <f>IF(ISERROR(MATCH(KA$1,'CSC Mitre'!CI$1:CI$220,0)),"",VLOOKUP(KA$1,'Tactic Recode'!$A$1:$B$547,2,FALSE))</f>
        <v/>
      </c>
      <c r="KB88" t="str">
        <f>IF(ISERROR(MATCH(KB$1,'CSC Mitre'!CI$1:CI$220,0)),"",VLOOKUP(KB$1,'Tactic Recode'!$A$1:$B$547,2,FALSE))</f>
        <v/>
      </c>
      <c r="KC88" t="str">
        <f>IF(ISERROR(MATCH(KC$1,'CSC Mitre'!CI$1:CI$220,0)),"",VLOOKUP(KC$1,'Tactic Recode'!$A$1:$B$547,2,FALSE))</f>
        <v/>
      </c>
      <c r="KD88" t="str">
        <f>IF(ISERROR(MATCH(KD$1,'CSC Mitre'!CI$1:CI$220,0)),"",VLOOKUP(KD$1,'Tactic Recode'!$A$1:$B$547,2,FALSE))</f>
        <v/>
      </c>
      <c r="KE88" t="str">
        <f>IF(ISERROR(MATCH(KE$1,'CSC Mitre'!CI$1:CI$220,0)),"",VLOOKUP(KE$1,'Tactic Recode'!$A$1:$B$547,2,FALSE))</f>
        <v/>
      </c>
      <c r="KF88" t="str">
        <f>IF(ISERROR(MATCH(KF$1,'CSC Mitre'!CI$1:CI$220,0)),"",VLOOKUP(KF$1,'Tactic Recode'!$A$1:$B$547,2,FALSE))</f>
        <v/>
      </c>
      <c r="KG88" t="str">
        <f>IF(ISERROR(MATCH(KG$1,'CSC Mitre'!CI$1:CI$220,0)),"",VLOOKUP(KG$1,'Tactic Recode'!$A$1:$B$547,2,FALSE))</f>
        <v/>
      </c>
      <c r="KH88" t="str">
        <f>IF(ISERROR(MATCH(KH$1,'CSC Mitre'!CI$1:CI$220,0)),"",VLOOKUP(KH$1,'Tactic Recode'!$A$1:$B$547,2,FALSE))</f>
        <v/>
      </c>
      <c r="KI88" t="str">
        <f>IF(ISERROR(MATCH(KI$1,'CSC Mitre'!CI$1:CI$220,0)),"",VLOOKUP(KI$1,'Tactic Recode'!$A$1:$B$547,2,FALSE))</f>
        <v/>
      </c>
      <c r="KJ88" t="str">
        <f>IF(ISERROR(MATCH(KJ$1,'CSC Mitre'!CI$1:CI$220,0)),"",VLOOKUP(KJ$1,'Tactic Recode'!$A$1:$B$547,2,FALSE))</f>
        <v/>
      </c>
      <c r="KK88" t="str">
        <f>IF(ISERROR(MATCH(KK$1,'CSC Mitre'!CI$1:CI$220,0)),"",VLOOKUP(KK$1,'Tactic Recode'!$A$1:$B$547,2,FALSE))</f>
        <v/>
      </c>
      <c r="KL88" t="str">
        <f>IF(ISERROR(MATCH(KL$1,'CSC Mitre'!CI$1:CI$220,0)),"",VLOOKUP(KL$1,'Tactic Recode'!$A$1:$B$547,2,FALSE))</f>
        <v/>
      </c>
      <c r="KM88" t="str">
        <f>IF(ISERROR(MATCH(KM$1,'CSC Mitre'!CI$1:CI$220,0)),"",VLOOKUP(KM$1,'Tactic Recode'!$A$1:$B$547,2,FALSE))</f>
        <v/>
      </c>
      <c r="KN88" t="str">
        <f>IF(ISERROR(MATCH(KN$1,'CSC Mitre'!CI$1:CI$220,0)),"",VLOOKUP(KN$1,'Tactic Recode'!$A$1:$B$547,2,FALSE))</f>
        <v/>
      </c>
      <c r="KO88" t="str">
        <f>IF(ISERROR(MATCH(KO$1,'CSC Mitre'!CI$1:CI$220,0)),"",VLOOKUP(KO$1,'Tactic Recode'!$A$1:$B$547,2,FALSE))</f>
        <v/>
      </c>
      <c r="KP88" t="str">
        <f>IF(ISERROR(MATCH(KP$1,'CSC Mitre'!CI$1:CI$220,0)),"",VLOOKUP(KP$1,'Tactic Recode'!$A$1:$B$547,2,FALSE))</f>
        <v/>
      </c>
      <c r="KQ88" t="str">
        <f>IF(ISERROR(MATCH(KQ$1,'CSC Mitre'!CI$1:CI$220,0)),"",VLOOKUP(KQ$1,'Tactic Recode'!$A$1:$B$547,2,FALSE))</f>
        <v/>
      </c>
      <c r="KR88" t="str">
        <f>IF(ISERROR(MATCH(KR$1,'CSC Mitre'!CI$1:CI$220,0)),"",VLOOKUP(KR$1,'Tactic Recode'!$A$1:$B$547,2,FALSE))</f>
        <v/>
      </c>
      <c r="KS88" t="str">
        <f>IF(ISERROR(MATCH(KS$1,'CSC Mitre'!CI$1:CI$220,0)),"",VLOOKUP(KS$1,'Tactic Recode'!$A$1:$B$547,2,FALSE))</f>
        <v/>
      </c>
      <c r="KT88" t="str">
        <f>IF(ISERROR(MATCH(KT$1,'CSC Mitre'!CI$1:CI$220,0)),"",VLOOKUP(KT$1,'Tactic Recode'!$A$1:$B$547,2,FALSE))</f>
        <v/>
      </c>
      <c r="KU88" t="str">
        <f>IF(ISERROR(MATCH(KU$1,'CSC Mitre'!CI$1:CI$220,0)),"",VLOOKUP(KU$1,'Tactic Recode'!$A$1:$B$547,2,FALSE))</f>
        <v/>
      </c>
      <c r="KV88" t="str">
        <f>IF(ISERROR(MATCH(KV$1,'CSC Mitre'!CI$1:CI$220,0)),"",VLOOKUP(KV$1,'Tactic Recode'!$A$1:$B$547,2,FALSE))</f>
        <v/>
      </c>
      <c r="KW88" t="str">
        <f>IF(ISERROR(MATCH(KW$1,'CSC Mitre'!CI$1:CI$220,0)),"",VLOOKUP(KW$1,'Tactic Recode'!$A$1:$B$547,2,FALSE))</f>
        <v/>
      </c>
      <c r="KX88" t="str">
        <f>IF(ISERROR(MATCH(KX$1,'CSC Mitre'!CI$1:CI$220,0)),"",VLOOKUP(KX$1,'Tactic Recode'!$A$1:$B$547,2,FALSE))</f>
        <v/>
      </c>
      <c r="KY88" t="str">
        <f>IF(ISERROR(MATCH(KY$1,'CSC Mitre'!CI$1:CI$220,0)),"",VLOOKUP(KY$1,'Tactic Recode'!$A$1:$B$547,2,FALSE))</f>
        <v/>
      </c>
      <c r="KZ88" t="str">
        <f>IF(ISERROR(MATCH(KZ$1,'CSC Mitre'!CI$1:CI$220,0)),"",VLOOKUP(KZ$1,'Tactic Recode'!$A$1:$B$547,2,FALSE))</f>
        <v/>
      </c>
      <c r="LA88" t="str">
        <f>IF(ISERROR(MATCH(LA$1,'CSC Mitre'!CI$1:CI$220,0)),"",VLOOKUP(LA$1,'Tactic Recode'!$A$1:$B$547,2,FALSE))</f>
        <v/>
      </c>
      <c r="LB88" t="str">
        <f>IF(ISERROR(MATCH(LB$1,'CSC Mitre'!CI$1:CI$220,0)),"",VLOOKUP(LB$1,'Tactic Recode'!$A$1:$B$547,2,FALSE))</f>
        <v/>
      </c>
      <c r="LC88" t="str">
        <f>IF(ISERROR(MATCH(LC$1,'CSC Mitre'!CI$1:CI$220,0)),"",VLOOKUP(LC$1,'Tactic Recode'!$A$1:$B$547,2,FALSE))</f>
        <v/>
      </c>
      <c r="LD88" t="str">
        <f>IF(ISERROR(MATCH(LD$1,'CSC Mitre'!CI$1:CI$220,0)),"",VLOOKUP(LD$1,'Tactic Recode'!$A$1:$B$547,2,FALSE))</f>
        <v/>
      </c>
      <c r="LE88" t="str">
        <f>IF(ISERROR(MATCH(LE$1,'CSC Mitre'!CI$1:CI$220,0)),"",VLOOKUP(LE$1,'Tactic Recode'!$A$1:$B$547,2,FALSE))</f>
        <v/>
      </c>
      <c r="LF88" t="str">
        <f>IF(ISERROR(MATCH(LF$1,'CSC Mitre'!CI$1:CI$220,0)),"",VLOOKUP(LF$1,'Tactic Recode'!$A$1:$B$547,2,FALSE))</f>
        <v/>
      </c>
      <c r="LG88" t="str">
        <f>IF(ISERROR(MATCH(LG$1,'CSC Mitre'!CI$1:CI$220,0)),"",VLOOKUP(LG$1,'Tactic Recode'!$A$1:$B$547,2,FALSE))</f>
        <v/>
      </c>
      <c r="LH88" t="str">
        <f>IF(ISERROR(MATCH(LH$1,'CSC Mitre'!CI$1:CI$220,0)),"",VLOOKUP(LH$1,'Tactic Recode'!$A$1:$B$547,2,FALSE))</f>
        <v/>
      </c>
      <c r="LI88" t="str">
        <f>IF(ISERROR(MATCH(LI$1,'CSC Mitre'!CI$1:CI$220,0)),"",VLOOKUP(LI$1,'Tactic Recode'!$A$1:$B$547,2,FALSE))</f>
        <v/>
      </c>
      <c r="LJ88" t="str">
        <f>IF(ISERROR(MATCH(LJ$1,'CSC Mitre'!CI$1:CI$220,0)),"",VLOOKUP(LJ$1,'Tactic Recode'!$A$1:$B$547,2,FALSE))</f>
        <v/>
      </c>
      <c r="LK88" t="str">
        <f>IF(ISERROR(MATCH(LK$1,'CSC Mitre'!CI$1:CI$220,0)),"",VLOOKUP(LK$1,'Tactic Recode'!$A$1:$B$547,2,FALSE))</f>
        <v/>
      </c>
      <c r="LL88" t="str">
        <f>IF(ISERROR(MATCH(LL$1,'CSC Mitre'!CI$1:CI$220,0)),"",VLOOKUP(LL$1,'Tactic Recode'!$A$1:$B$547,2,FALSE))</f>
        <v/>
      </c>
      <c r="LM88" t="str">
        <f>IF(ISERROR(MATCH(LM$1,'CSC Mitre'!CI$1:CI$220,0)),"",VLOOKUP(LM$1,'Tactic Recode'!$A$1:$B$547,2,FALSE))</f>
        <v/>
      </c>
      <c r="LN88" t="str">
        <f>IF(ISERROR(MATCH(LN$1,'CSC Mitre'!CI$1:CI$220,0)),"",VLOOKUP(LN$1,'Tactic Recode'!$A$1:$B$547,2,FALSE))</f>
        <v/>
      </c>
      <c r="LO88" t="str">
        <f>IF(ISERROR(MATCH(LO$1,'CSC Mitre'!CI$1:CI$220,0)),"",VLOOKUP(LO$1,'Tactic Recode'!$A$1:$B$547,2,FALSE))</f>
        <v/>
      </c>
      <c r="LP88" t="str">
        <f>IF(ISERROR(MATCH(LP$1,'CSC Mitre'!CI$1:CI$220,0)),"",VLOOKUP(LP$1,'Tactic Recode'!$A$1:$B$547,2,FALSE))</f>
        <v/>
      </c>
      <c r="LQ88" t="str">
        <f>IF(ISERROR(MATCH(LQ$1,'CSC Mitre'!CI$1:CI$220,0)),"",VLOOKUP(LQ$1,'Tactic Recode'!$A$1:$B$547,2,FALSE))</f>
        <v/>
      </c>
      <c r="LR88" t="str">
        <f>IF(ISERROR(MATCH(LR$1,'CSC Mitre'!CI$1:CI$220,0)),"",VLOOKUP(LR$1,'Tactic Recode'!$A$1:$B$547,2,FALSE))</f>
        <v/>
      </c>
      <c r="LS88" t="str">
        <f>IF(ISERROR(MATCH(LS$1,'CSC Mitre'!CI$1:CI$220,0)),"",VLOOKUP(LS$1,'Tactic Recode'!$A$1:$B$547,2,FALSE))</f>
        <v/>
      </c>
      <c r="LT88" t="str">
        <f>IF(ISERROR(MATCH(LT$1,'CSC Mitre'!CI$1:CI$220,0)),"",VLOOKUP(LT$1,'Tactic Recode'!$A$1:$B$547,2,FALSE))</f>
        <v/>
      </c>
      <c r="LU88" t="str">
        <f>IF(ISERROR(MATCH(LU$1,'CSC Mitre'!CI$1:CI$220,0)),"",VLOOKUP(LU$1,'Tactic Recode'!$A$1:$B$547,2,FALSE))</f>
        <v/>
      </c>
      <c r="LV88" t="str">
        <f>IF(ISERROR(MATCH(LV$1,'CSC Mitre'!CI$1:CI$220,0)),"",VLOOKUP(LV$1,'Tactic Recode'!$A$1:$B$547,2,FALSE))</f>
        <v/>
      </c>
      <c r="LW88" t="str">
        <f>IF(ISERROR(MATCH(LW$1,'CSC Mitre'!CI$1:CI$220,0)),"",VLOOKUP(LW$1,'Tactic Recode'!$A$1:$B$547,2,FALSE))</f>
        <v/>
      </c>
      <c r="LX88" t="str">
        <f>IF(ISERROR(MATCH(LX$1,'CSC Mitre'!CI$1:CI$220,0)),"",VLOOKUP(LX$1,'Tactic Recode'!$A$1:$B$547,2,FALSE))</f>
        <v/>
      </c>
      <c r="LY88" t="str">
        <f>IF(ISERROR(MATCH(LY$1,'CSC Mitre'!CI$1:CI$220,0)),"",VLOOKUP(LY$1,'Tactic Recode'!$A$1:$B$547,2,FALSE))</f>
        <v/>
      </c>
      <c r="LZ88" t="str">
        <f>IF(ISERROR(MATCH(LZ$1,'CSC Mitre'!CI$1:CI$220,0)),"",VLOOKUP(LZ$1,'Tactic Recode'!$A$1:$B$547,2,FALSE))</f>
        <v/>
      </c>
      <c r="MA88" t="str">
        <f>IF(ISERROR(MATCH(MA$1,'CSC Mitre'!CI$1:CI$220,0)),"",VLOOKUP(MA$1,'Tactic Recode'!$A$1:$B$547,2,FALSE))</f>
        <v/>
      </c>
      <c r="MB88" t="str">
        <f>IF(ISERROR(MATCH(MB$1,'CSC Mitre'!CI$1:CI$220,0)),"",VLOOKUP(MB$1,'Tactic Recode'!$A$1:$B$547,2,FALSE))</f>
        <v/>
      </c>
      <c r="MC88" t="str">
        <f>IF(ISERROR(MATCH(MC$1,'CSC Mitre'!CI$1:CI$220,0)),"",VLOOKUP(MC$1,'Tactic Recode'!$A$1:$B$547,2,FALSE))</f>
        <v/>
      </c>
      <c r="MD88" t="str">
        <f>IF(ISERROR(MATCH(MD$1,'CSC Mitre'!CI$1:CI$220,0)),"",VLOOKUP(MD$1,'Tactic Recode'!$A$1:$B$547,2,FALSE))</f>
        <v/>
      </c>
      <c r="ME88" t="str">
        <f>IF(ISERROR(MATCH(ME$1,'CSC Mitre'!CI$1:CI$220,0)),"",VLOOKUP(ME$1,'Tactic Recode'!$A$1:$B$547,2,FALSE))</f>
        <v/>
      </c>
      <c r="MF88" t="str">
        <f>IF(ISERROR(MATCH(MF$1,'CSC Mitre'!CI$1:CI$220,0)),"",VLOOKUP(MF$1,'Tactic Recode'!$A$1:$B$547,2,FALSE))</f>
        <v/>
      </c>
      <c r="MG88" t="str">
        <f>IF(ISERROR(MATCH(MG$1,'CSC Mitre'!CI$1:CI$220,0)),"",VLOOKUP(MG$1,'Tactic Recode'!$A$1:$B$547,2,FALSE))</f>
        <v/>
      </c>
      <c r="MH88" t="str">
        <f>IF(ISERROR(MATCH(MH$1,'CSC Mitre'!CI$1:CI$220,0)),"",VLOOKUP(MH$1,'Tactic Recode'!$A$1:$B$547,2,FALSE))</f>
        <v/>
      </c>
      <c r="MI88" t="str">
        <f>IF(ISERROR(MATCH(MI$1,'CSC Mitre'!CI$1:CI$220,0)),"",VLOOKUP(MI$1,'Tactic Recode'!$A$1:$B$547,2,FALSE))</f>
        <v/>
      </c>
      <c r="MJ88" t="str">
        <f>IF(ISERROR(MATCH(MJ$1,'CSC Mitre'!CI$1:CI$220,0)),"",VLOOKUP(MJ$1,'Tactic Recode'!$A$1:$B$547,2,FALSE))</f>
        <v/>
      </c>
      <c r="MK88" t="str">
        <f>IF(ISERROR(MATCH(MK$1,'CSC Mitre'!CI$1:CI$220,0)),"",VLOOKUP(MK$1,'Tactic Recode'!$A$1:$B$547,2,FALSE))</f>
        <v/>
      </c>
      <c r="ML88" t="str">
        <f>IF(ISERROR(MATCH(ML$1,'CSC Mitre'!CI$1:CI$220,0)),"",VLOOKUP(ML$1,'Tactic Recode'!$A$1:$B$547,2,FALSE))</f>
        <v/>
      </c>
      <c r="MM88" t="str">
        <f>IF(ISERROR(MATCH(MM$1,'CSC Mitre'!CI$1:CI$220,0)),"",VLOOKUP(MM$1,'Tactic Recode'!$A$1:$B$547,2,FALSE))</f>
        <v/>
      </c>
      <c r="MN88" t="str">
        <f>IF(ISERROR(MATCH(MN$1,'CSC Mitre'!CI$1:CI$220,0)),"",VLOOKUP(MN$1,'Tactic Recode'!$A$1:$B$547,2,FALSE))</f>
        <v/>
      </c>
      <c r="MO88" t="str">
        <f>IF(ISERROR(MATCH(MO$1,'CSC Mitre'!CI$1:CI$220,0)),"",VLOOKUP(MO$1,'Tactic Recode'!$A$1:$B$547,2,FALSE))</f>
        <v/>
      </c>
      <c r="MP88" t="str">
        <f>IF(ISERROR(MATCH(MP$1,'CSC Mitre'!CI$1:CI$220,0)),"",VLOOKUP(MP$1,'Tactic Recode'!$A$1:$B$547,2,FALSE))</f>
        <v/>
      </c>
      <c r="MQ88" t="str">
        <f>IF(ISERROR(MATCH(MQ$1,'CSC Mitre'!CI$1:CI$220,0)),"",VLOOKUP(MQ$1,'Tactic Recode'!$A$1:$B$547,2,FALSE))</f>
        <v/>
      </c>
      <c r="MR88" t="str">
        <f>IF(ISERROR(MATCH(MR$1,'CSC Mitre'!CI$1:CI$220,0)),"",VLOOKUP(MR$1,'Tactic Recode'!$A$1:$B$547,2,FALSE))</f>
        <v/>
      </c>
      <c r="MS88" t="str">
        <f>IF(ISERROR(MATCH(MS$1,'CSC Mitre'!CI$1:CI$220,0)),"",VLOOKUP(MS$1,'Tactic Recode'!$A$1:$B$547,2,FALSE))</f>
        <v/>
      </c>
      <c r="MT88" t="str">
        <f>IF(ISERROR(MATCH(MT$1,'CSC Mitre'!CI$1:CI$220,0)),"",VLOOKUP(MT$1,'Tactic Recode'!$A$1:$B$547,2,FALSE))</f>
        <v/>
      </c>
      <c r="MU88" t="str">
        <f>IF(ISERROR(MATCH(MU$1,'CSC Mitre'!CI$1:CI$220,0)),"",VLOOKUP(MU$1,'Tactic Recode'!$A$1:$B$547,2,FALSE))</f>
        <v/>
      </c>
      <c r="MV88" t="str">
        <f>IF(ISERROR(MATCH(MV$1,'CSC Mitre'!CI$1:CI$220,0)),"",VLOOKUP(MV$1,'Tactic Recode'!$A$1:$B$547,2,FALSE))</f>
        <v/>
      </c>
      <c r="MW88" t="str">
        <f>IF(ISERROR(MATCH(MW$1,'CSC Mitre'!CI$1:CI$220,0)),"",VLOOKUP(MW$1,'Tactic Recode'!$A$1:$B$547,2,FALSE))</f>
        <v/>
      </c>
      <c r="MX88" t="str">
        <f>IF(ISERROR(MATCH(MX$1,'CSC Mitre'!CI$1:CI$220,0)),"",VLOOKUP(MX$1,'Tactic Recode'!$A$1:$B$547,2,FALSE))</f>
        <v/>
      </c>
      <c r="MY88" t="str">
        <f>IF(ISERROR(MATCH(MY$1,'CSC Mitre'!CI$1:CI$220,0)),"",VLOOKUP(MY$1,'Tactic Recode'!$A$1:$B$547,2,FALSE))</f>
        <v/>
      </c>
      <c r="MZ88" t="str">
        <f>IF(ISERROR(MATCH(MZ$1,'CSC Mitre'!CI$1:CI$220,0)),"",VLOOKUP(MZ$1,'Tactic Recode'!$A$1:$B$547,2,FALSE))</f>
        <v/>
      </c>
      <c r="NA88" t="str">
        <f>IF(ISERROR(MATCH(NA$1,'CSC Mitre'!CI$1:CI$220,0)),"",VLOOKUP(NA$1,'Tactic Recode'!$A$1:$B$547,2,FALSE))</f>
        <v/>
      </c>
      <c r="NB88" t="str">
        <f>IF(ISERROR(MATCH(NB$1,'CSC Mitre'!CI$1:CI$220,0)),"",VLOOKUP(NB$1,'Tactic Recode'!$A$1:$B$547,2,FALSE))</f>
        <v/>
      </c>
      <c r="NC88" t="str">
        <f>IF(ISERROR(MATCH(NC$1,'CSC Mitre'!CI$1:CI$220,0)),"",VLOOKUP(NC$1,'Tactic Recode'!$A$1:$B$547,2,FALSE))</f>
        <v/>
      </c>
      <c r="ND88" t="str">
        <f>IF(ISERROR(MATCH(ND$1,'CSC Mitre'!CI$1:CI$220,0)),"",VLOOKUP(ND$1,'Tactic Recode'!$A$1:$B$547,2,FALSE))</f>
        <v/>
      </c>
      <c r="NE88" t="str">
        <f>IF(ISERROR(MATCH(NE$1,'CSC Mitre'!CI$1:CI$220,0)),"",VLOOKUP(NE$1,'Tactic Recode'!$A$1:$B$547,2,FALSE))</f>
        <v/>
      </c>
      <c r="NF88" t="str">
        <f>IF(ISERROR(MATCH(NF$1,'CSC Mitre'!CI$1:CI$220,0)),"",VLOOKUP(NF$1,'Tactic Recode'!$A$1:$B$547,2,FALSE))</f>
        <v/>
      </c>
      <c r="NG88" t="str">
        <f>IF(ISERROR(MATCH(NG$1,'CSC Mitre'!CI$1:CI$220,0)),"",VLOOKUP(NG$1,'Tactic Recode'!$A$1:$B$547,2,FALSE))</f>
        <v/>
      </c>
      <c r="NH88" t="str">
        <f>IF(ISERROR(MATCH(NH$1,'CSC Mitre'!CI$1:CI$220,0)),"",VLOOKUP(NH$1,'Tactic Recode'!$A$1:$B$547,2,FALSE))</f>
        <v/>
      </c>
      <c r="NI88" t="str">
        <f>IF(ISERROR(MATCH(NI$1,'CSC Mitre'!CI$1:CI$220,0)),"",VLOOKUP(NI$1,'Tactic Recode'!$A$1:$B$547,2,FALSE))</f>
        <v/>
      </c>
      <c r="NJ88" t="str">
        <f>IF(ISERROR(MATCH(NJ$1,'CSC Mitre'!CI$1:CI$220,0)),"",VLOOKUP(NJ$1,'Tactic Recode'!$A$1:$B$547,2,FALSE))</f>
        <v/>
      </c>
      <c r="NK88" t="str">
        <f>IF(ISERROR(MATCH(NK$1,'CSC Mitre'!CI$1:CI$220,0)),"",VLOOKUP(NK$1,'Tactic Recode'!$A$1:$B$547,2,FALSE))</f>
        <v/>
      </c>
      <c r="NL88" t="str">
        <f>IF(ISERROR(MATCH(NL$1,'CSC Mitre'!CI$1:CI$220,0)),"",VLOOKUP(NL$1,'Tactic Recode'!$A$1:$B$547,2,FALSE))</f>
        <v/>
      </c>
      <c r="NM88" t="str">
        <f>IF(ISERROR(MATCH(NM$1,'CSC Mitre'!CI$1:CI$220,0)),"",VLOOKUP(NM$1,'Tactic Recode'!$A$1:$B$547,2,FALSE))</f>
        <v/>
      </c>
      <c r="NN88" t="str">
        <f>IF(ISERROR(MATCH(NN$1,'CSC Mitre'!CI$1:CI$220,0)),"",VLOOKUP(NN$1,'Tactic Recode'!$A$1:$B$547,2,FALSE))</f>
        <v/>
      </c>
      <c r="NO88" t="str">
        <f>IF(ISERROR(MATCH(NO$1,'CSC Mitre'!CI$1:CI$220,0)),"",VLOOKUP(NO$1,'Tactic Recode'!$A$1:$B$547,2,FALSE))</f>
        <v/>
      </c>
      <c r="NP88" t="str">
        <f>IF(ISERROR(MATCH(NP$1,'CSC Mitre'!CI$1:CI$220,0)),"",VLOOKUP(NP$1,'Tactic Recode'!$A$1:$B$547,2,FALSE))</f>
        <v/>
      </c>
      <c r="NQ88" t="str">
        <f>IF(ISERROR(MATCH(NQ$1,'CSC Mitre'!CI$1:CI$220,0)),"",VLOOKUP(NQ$1,'Tactic Recode'!$A$1:$B$547,2,FALSE))</f>
        <v/>
      </c>
      <c r="NR88" t="str">
        <f>IF(ISERROR(MATCH(NR$1,'CSC Mitre'!CI$1:CI$220,0)),"",VLOOKUP(NR$1,'Tactic Recode'!$A$1:$B$547,2,FALSE))</f>
        <v/>
      </c>
      <c r="NS88" t="str">
        <f>IF(ISERROR(MATCH(NS$1,'CSC Mitre'!CI$1:CI$220,0)),"",VLOOKUP(NS$1,'Tactic Recode'!$A$1:$B$547,2,FALSE))</f>
        <v/>
      </c>
      <c r="NT88" t="str">
        <f>IF(ISERROR(MATCH(NT$1,'CSC Mitre'!CI$1:CI$220,0)),"",VLOOKUP(NT$1,'Tactic Recode'!$A$1:$B$547,2,FALSE))</f>
        <v/>
      </c>
      <c r="NU88" t="str">
        <f>IF(ISERROR(MATCH(NU$1,'CSC Mitre'!CI$1:CI$220,0)),"",VLOOKUP(NU$1,'Tactic Recode'!$A$1:$B$547,2,FALSE))</f>
        <v/>
      </c>
      <c r="NV88" t="str">
        <f>IF(ISERROR(MATCH(NV$1,'CSC Mitre'!CI$1:CI$220,0)),"",VLOOKUP(NV$1,'Tactic Recode'!$A$1:$B$547,2,FALSE))</f>
        <v/>
      </c>
      <c r="NW88" t="str">
        <f>IF(ISERROR(MATCH(NW$1,'CSC Mitre'!CI$1:CI$220,0)),"",VLOOKUP(NW$1,'Tactic Recode'!$A$1:$B$547,2,FALSE))</f>
        <v/>
      </c>
      <c r="NX88" t="str">
        <f>IF(ISERROR(MATCH(NX$1,'CSC Mitre'!CI$1:CI$220,0)),"",VLOOKUP(NX$1,'Tactic Recode'!$A$1:$B$547,2,FALSE))</f>
        <v/>
      </c>
      <c r="NY88" t="str">
        <f>IF(ISERROR(MATCH(NY$1,'CSC Mitre'!CI$1:CI$220,0)),"",VLOOKUP(NY$1,'Tactic Recode'!$A$1:$B$547,2,FALSE))</f>
        <v/>
      </c>
      <c r="NZ88" t="str">
        <f>IF(ISERROR(MATCH(NZ$1,'CSC Mitre'!CI$1:CI$220,0)),"",VLOOKUP(NZ$1,'Tactic Recode'!$A$1:$B$547,2,FALSE))</f>
        <v/>
      </c>
      <c r="OA88" t="str">
        <f>IF(ISERROR(MATCH(OA$1,'CSC Mitre'!CI$1:CI$220,0)),"",VLOOKUP(OA$1,'Tactic Recode'!$A$1:$B$547,2,FALSE))</f>
        <v/>
      </c>
      <c r="OB88" t="str">
        <f>IF(ISERROR(MATCH(OB$1,'CSC Mitre'!CI$1:CI$220,0)),"",VLOOKUP(OB$1,'Tactic Recode'!$A$1:$B$547,2,FALSE))</f>
        <v>Impact</v>
      </c>
      <c r="OC88" t="str">
        <f>IF(ISERROR(MATCH(OC$1,'CSC Mitre'!CI$1:CI$220,0)),"",VLOOKUP(OC$1,'Tactic Recode'!$A$1:$B$547,2,FALSE))</f>
        <v>Impact</v>
      </c>
      <c r="OD88" t="str">
        <f>IF(ISERROR(MATCH(OD$1,'CSC Mitre'!CI$1:CI$220,0)),"",VLOOKUP(OD$1,'Tactic Recode'!$A$1:$B$547,2,FALSE))</f>
        <v>Impact</v>
      </c>
      <c r="OE88" t="str">
        <f>IF(ISERROR(MATCH(OE$1,'CSC Mitre'!CI$1:CI$220,0)),"",VLOOKUP(OE$1,'Tactic Recode'!$A$1:$B$547,2,FALSE))</f>
        <v/>
      </c>
      <c r="OF88" t="str">
        <f>IF(ISERROR(MATCH(OF$1,'CSC Mitre'!CI$1:CI$220,0)),"",VLOOKUP(OF$1,'Tactic Recode'!$A$1:$B$547,2,FALSE))</f>
        <v/>
      </c>
      <c r="OG88" t="str">
        <f>IF(ISERROR(MATCH(OG$1,'CSC Mitre'!CI$1:CI$220,0)),"",VLOOKUP(OG$1,'Tactic Recode'!$A$1:$B$547,2,FALSE))</f>
        <v/>
      </c>
      <c r="OH88" t="str">
        <f>IF(ISERROR(MATCH(OH$1,'CSC Mitre'!CI$1:CI$220,0)),"",VLOOKUP(OH$1,'Tactic Recode'!$A$1:$B$547,2,FALSE))</f>
        <v/>
      </c>
      <c r="OI88" t="str">
        <f>IF(ISERROR(MATCH(OI$1,'CSC Mitre'!CI$1:CI$220,0)),"",VLOOKUP(OI$1,'Tactic Recode'!$A$1:$B$547,2,FALSE))</f>
        <v/>
      </c>
      <c r="OJ88" t="str">
        <f>IF(ISERROR(MATCH(OJ$1,'CSC Mitre'!CI$1:CI$220,0)),"",VLOOKUP(OJ$1,'Tactic Recode'!$A$1:$B$547,2,FALSE))</f>
        <v/>
      </c>
      <c r="OK88" t="str">
        <f>IF(ISERROR(MATCH(OK$1,'CSC Mitre'!CI$1:CI$220,0)),"",VLOOKUP(OK$1,'Tactic Recode'!$A$1:$B$547,2,FALSE))</f>
        <v/>
      </c>
      <c r="OL88" t="str">
        <f>IF(ISERROR(MATCH(OL$1,'CSC Mitre'!CI$1:CI$220,0)),"",VLOOKUP(OL$1,'Tactic Recode'!$A$1:$B$547,2,FALSE))</f>
        <v/>
      </c>
      <c r="OM88" t="str">
        <f>IF(ISERROR(MATCH(OM$1,'CSC Mitre'!CI$1:CI$220,0)),"",VLOOKUP(OM$1,'Tactic Recode'!$A$1:$B$547,2,FALSE))</f>
        <v/>
      </c>
      <c r="ON88" t="str">
        <f>IF(ISERROR(MATCH(ON$1,'CSC Mitre'!CI$1:CI$220,0)),"",VLOOKUP(ON$1,'Tactic Recode'!$A$1:$B$547,2,FALSE))</f>
        <v/>
      </c>
      <c r="OO88" t="str">
        <f>IF(ISERROR(MATCH(OO$1,'CSC Mitre'!CI$1:CI$220,0)),"",VLOOKUP(OO$1,'Tactic Recode'!$A$1:$B$547,2,FALSE))</f>
        <v/>
      </c>
      <c r="OP88" t="str">
        <f>IF(ISERROR(MATCH(OP$1,'CSC Mitre'!CI$1:CI$220,0)),"",VLOOKUP(OP$1,'Tactic Recode'!$A$1:$B$547,2,FALSE))</f>
        <v>Defense Evasion, Impact</v>
      </c>
      <c r="OQ88" t="str">
        <f>IF(ISERROR(MATCH(OQ$1,'CSC Mitre'!CI$1:CI$220,0)),"",VLOOKUP(OQ$1,'Tactic Recode'!$A$1:$B$547,2,FALSE))</f>
        <v>Defense Evasion, Impact</v>
      </c>
      <c r="OR88" t="str">
        <f>IF(ISERROR(MATCH(OR$1,'CSC Mitre'!CI$1:CI$220,0)),"",VLOOKUP(OR$1,'Tactic Recode'!$A$1:$B$547,2,FALSE))</f>
        <v/>
      </c>
      <c r="OS88" t="str">
        <f>IF(ISERROR(MATCH(OS$1,'CSC Mitre'!CI$1:CI$220,0)),"",VLOOKUP(OS$1,'Tactic Recode'!$A$1:$B$547,2,FALSE))</f>
        <v/>
      </c>
      <c r="OT88" t="str">
        <f>IF(ISERROR(MATCH(OT$1,'CSC Mitre'!CI$1:CI$220,0)),"",VLOOKUP(OT$1,'Tactic Recode'!$A$1:$B$547,2,FALSE))</f>
        <v/>
      </c>
      <c r="OU88" t="str">
        <f>IF(ISERROR(MATCH(OU$1,'CSC Mitre'!CI$1:CI$220,0)),"",VLOOKUP(OU$1,'Tactic Recode'!$A$1:$B$547,2,FALSE))</f>
        <v/>
      </c>
      <c r="OV88" t="str">
        <f>IF(ISERROR(MATCH(OV$1,'CSC Mitre'!CI$1:CI$220,0)),"",VLOOKUP(OV$1,'Tactic Recode'!$A$1:$B$547,2,FALSE))</f>
        <v/>
      </c>
      <c r="OW88" t="str">
        <f>IF(ISERROR(MATCH(OW$1,'CSC Mitre'!CI$1:CI$220,0)),"",VLOOKUP(OW$1,'Tactic Recode'!$A$1:$B$547,2,FALSE))</f>
        <v/>
      </c>
      <c r="OX88" t="str">
        <f>IF(ISERROR(MATCH(OX$1,'CSC Mitre'!CI$1:CI$220,0)),"",VLOOKUP(OX$1,'Tactic Recode'!$A$1:$B$547,2,FALSE))</f>
        <v/>
      </c>
      <c r="OY88" t="str">
        <f>IF(ISERROR(MATCH(OY$1,'CSC Mitre'!CI$1:CI$220,0)),"",VLOOKUP(OY$1,'Tactic Recode'!$A$1:$B$547,2,FALSE))</f>
        <v/>
      </c>
      <c r="OZ88" t="str">
        <f>IF(ISERROR(MATCH(OZ$1,'CSC Mitre'!CI$1:CI$220,0)),"",VLOOKUP(OZ$1,'Tactic Recode'!$A$1:$B$547,2,FALSE))</f>
        <v/>
      </c>
      <c r="PA88" t="str">
        <f>IF(ISERROR(MATCH(PA$1,'CSC Mitre'!CI$1:CI$220,0)),"",VLOOKUP(PA$1,'Tactic Recode'!$A$1:$B$547,2,FALSE))</f>
        <v/>
      </c>
      <c r="PB88" t="str">
        <f>IF(ISERROR(MATCH(PB$1,'CSC Mitre'!CI$1:CI$220,0)),"",VLOOKUP(PB$1,'Tactic Recode'!$A$1:$B$547,2,FALSE))</f>
        <v/>
      </c>
      <c r="PC88" t="str">
        <f>IF(ISERROR(MATCH(PC$1,'CSC Mitre'!CI$1:CI$220,0)),"",VLOOKUP(PC$1,'Tactic Recode'!$A$1:$B$547,2,FALSE))</f>
        <v/>
      </c>
      <c r="PD88" t="str">
        <f>IF(ISERROR(MATCH(PD$1,'CSC Mitre'!CI$1:CI$220,0)),"",VLOOKUP(PD$1,'Tactic Recode'!$A$1:$B$547,2,FALSE))</f>
        <v/>
      </c>
      <c r="PE88" t="str">
        <f>IF(ISERROR(MATCH(PE$1,'CSC Mitre'!CI$1:CI$220,0)),"",VLOOKUP(PE$1,'Tactic Recode'!$A$1:$B$547,2,FALSE))</f>
        <v/>
      </c>
      <c r="PF88" t="str">
        <f>IF(ISERROR(MATCH(PF$1,'CSC Mitre'!CI$1:CI$220,0)),"",VLOOKUP(PF$1,'Tactic Recode'!$A$1:$B$547,2,FALSE))</f>
        <v/>
      </c>
      <c r="PG88" t="str">
        <f>IF(ISERROR(MATCH(PG$1,'CSC Mitre'!CI$1:CI$220,0)),"",VLOOKUP(PG$1,'Tactic Recode'!$A$1:$B$547,2,FALSE))</f>
        <v/>
      </c>
      <c r="PH88" t="str">
        <f>IF(ISERROR(MATCH(PH$1,'CSC Mitre'!CI$1:CI$220,0)),"",VLOOKUP(PH$1,'Tactic Recode'!$A$1:$B$547,2,FALSE))</f>
        <v/>
      </c>
      <c r="PI88" t="str">
        <f>IF(ISERROR(MATCH(PI$1,'CSC Mitre'!CI$1:CI$220,0)),"",VLOOKUP(PI$1,'Tactic Recode'!$A$1:$B$547,2,FALSE))</f>
        <v/>
      </c>
      <c r="PJ88" t="str">
        <f>IF(ISERROR(MATCH(PJ$1,'CSC Mitre'!CI$1:CI$220,0)),"",VLOOKUP(PJ$1,'Tactic Recode'!$A$1:$B$547,2,FALSE))</f>
        <v/>
      </c>
      <c r="PK88" t="str">
        <f>IF(ISERROR(MATCH(PK$1,'CSC Mitre'!CI$1:CI$220,0)),"",VLOOKUP(PK$1,'Tactic Recode'!$A$1:$B$547,2,FALSE))</f>
        <v/>
      </c>
      <c r="PL88" t="str">
        <f>IF(ISERROR(MATCH(PL$1,'CSC Mitre'!CI$1:CI$220,0)),"",VLOOKUP(PL$1,'Tactic Recode'!$A$1:$B$547,2,FALSE))</f>
        <v/>
      </c>
      <c r="PM88" t="str">
        <f>IF(ISERROR(MATCH(PM$1,'CSC Mitre'!CI$1:CI$220,0)),"",VLOOKUP(PM$1,'Tactic Recode'!$A$1:$B$547,2,FALSE))</f>
        <v/>
      </c>
      <c r="PN88" t="str">
        <f>IF(ISERROR(MATCH(PN$1,'CSC Mitre'!CI$1:CI$220,0)),"",VLOOKUP(PN$1,'Tactic Recode'!$A$1:$B$547,2,FALSE))</f>
        <v/>
      </c>
      <c r="PO88" t="str">
        <f>IF(ISERROR(MATCH(PO$1,'CSC Mitre'!CI$1:CI$220,0)),"",VLOOKUP(PO$1,'Tactic Recode'!$A$1:$B$547,2,FALSE))</f>
        <v/>
      </c>
      <c r="PP88" t="str">
        <f>IF(ISERROR(MATCH(PP$1,'CSC Mitre'!CI$1:CI$220,0)),"",VLOOKUP(PP$1,'Tactic Recode'!$A$1:$B$547,2,FALSE))</f>
        <v/>
      </c>
      <c r="PQ88" t="str">
        <f>IF(ISERROR(MATCH(PQ$1,'CSC Mitre'!CI$1:CI$220,0)),"",VLOOKUP(PQ$1,'Tactic Recode'!$A$1:$B$547,2,FALSE))</f>
        <v/>
      </c>
      <c r="PR88" t="str">
        <f>IF(ISERROR(MATCH(PR$1,'CSC Mitre'!CI$1:CI$220,0)),"",VLOOKUP(PR$1,'Tactic Recode'!$A$1:$B$547,2,FALSE))</f>
        <v/>
      </c>
      <c r="PS88" t="str">
        <f>IF(ISERROR(MATCH(PS$1,'CSC Mitre'!CI$1:CI$220,0)),"",VLOOKUP(PS$1,'Tactic Recode'!$A$1:$B$547,2,FALSE))</f>
        <v/>
      </c>
      <c r="PT88" t="str">
        <f>IF(ISERROR(MATCH(PT$1,'CSC Mitre'!CI$1:CI$220,0)),"",VLOOKUP(PT$1,'Tactic Recode'!$A$1:$B$547,2,FALSE))</f>
        <v/>
      </c>
      <c r="PU88" t="str">
        <f>IF(ISERROR(MATCH(PU$1,'CSC Mitre'!CI$1:CI$220,0)),"",VLOOKUP(PU$1,'Tactic Recode'!$A$1:$B$547,2,FALSE))</f>
        <v/>
      </c>
      <c r="PV88" t="str">
        <f>IF(ISERROR(MATCH(PV$1,'CSC Mitre'!CI$1:CI$220,0)),"",VLOOKUP(PV$1,'Tactic Recode'!$A$1:$B$547,2,FALSE))</f>
        <v/>
      </c>
      <c r="PW88" t="str">
        <f>IF(ISERROR(MATCH(PW$1,'CSC Mitre'!CI$1:CI$220,0)),"",VLOOKUP(PW$1,'Tactic Recode'!$A$1:$B$547,2,FALSE))</f>
        <v/>
      </c>
      <c r="PX88" t="str">
        <f>IF(ISERROR(MATCH(PX$1,'CSC Mitre'!CI$1:CI$220,0)),"",VLOOKUP(PX$1,'Tactic Recode'!$A$1:$B$547,2,FALSE))</f>
        <v/>
      </c>
      <c r="PY88" t="str">
        <f>IF(ISERROR(MATCH(PY$1,'CSC Mitre'!CI$1:CI$220,0)),"",VLOOKUP(PY$1,'Tactic Recode'!$A$1:$B$547,2,FALSE))</f>
        <v/>
      </c>
      <c r="PZ88" t="str">
        <f>IF(ISERROR(MATCH(PZ$1,'CSC Mitre'!CI$1:CI$220,0)),"",VLOOKUP(PZ$1,'Tactic Recode'!$A$1:$B$547,2,FALSE))</f>
        <v/>
      </c>
      <c r="QA88" t="str">
        <f>IF(ISERROR(MATCH(QA$1,'CSC Mitre'!CI$1:CI$220,0)),"",VLOOKUP(QA$1,'Tactic Recode'!$A$1:$B$547,2,FALSE))</f>
        <v/>
      </c>
      <c r="QB88" t="str">
        <f>IF(ISERROR(MATCH(QB$1,'CSC Mitre'!CI$1:CI$220,0)),"",VLOOKUP(QB$1,'Tactic Recode'!$A$1:$B$547,2,FALSE))</f>
        <v/>
      </c>
      <c r="QC88" t="str">
        <f>IF(ISERROR(MATCH(QC$1,'CSC Mitre'!CI$1:CI$220,0)),"",VLOOKUP(QC$1,'Tactic Recode'!$A$1:$B$547,2,FALSE))</f>
        <v/>
      </c>
      <c r="QD88" t="str">
        <f>IF(ISERROR(MATCH(QD$1,'CSC Mitre'!CI$1:CI$220,0)),"",VLOOKUP(QD$1,'Tactic Recode'!$A$1:$B$547,2,FALSE))</f>
        <v/>
      </c>
      <c r="QE88" t="str">
        <f>IF(ISERROR(MATCH(QE$1,'CSC Mitre'!CI$1:CI$220,0)),"",VLOOKUP(QE$1,'Tactic Recode'!$A$1:$B$547,2,FALSE))</f>
        <v/>
      </c>
      <c r="QF88" t="str">
        <f>IF(ISERROR(MATCH(QF$1,'CSC Mitre'!CI$1:CI$220,0)),"",VLOOKUP(QF$1,'Tactic Recode'!$A$1:$B$547,2,FALSE))</f>
        <v/>
      </c>
      <c r="QG88" t="str">
        <f>IF(ISERROR(MATCH(QG$1,'CSC Mitre'!CI$1:CI$220,0)),"",VLOOKUP(QG$1,'Tactic Recode'!$A$1:$B$547,2,FALSE))</f>
        <v/>
      </c>
      <c r="QH88" t="str">
        <f>IF(ISERROR(MATCH(QH$1,'CSC Mitre'!CI$1:CI$220,0)),"",VLOOKUP(QH$1,'Tactic Recode'!$A$1:$B$547,2,FALSE))</f>
        <v/>
      </c>
      <c r="QI88" t="str">
        <f>IF(ISERROR(MATCH(QI$1,'CSC Mitre'!CI$1:CI$220,0)),"",VLOOKUP(QI$1,'Tactic Recode'!$A$1:$B$547,2,FALSE))</f>
        <v/>
      </c>
      <c r="QJ88" t="str">
        <f>IF(ISERROR(MATCH(QJ$1,'CSC Mitre'!CI$1:CI$220,0)),"",VLOOKUP(QJ$1,'Tactic Recode'!$A$1:$B$547,2,FALSE))</f>
        <v/>
      </c>
      <c r="QK88" t="str">
        <f>IF(ISERROR(MATCH(QK$1,'CSC Mitre'!CI$1:CI$220,0)),"",VLOOKUP(QK$1,'Tactic Recode'!$A$1:$B$547,2,FALSE))</f>
        <v/>
      </c>
      <c r="QL88" t="str">
        <f>IF(ISERROR(MATCH(QL$1,'CSC Mitre'!CI$1:CI$220,0)),"",VLOOKUP(QL$1,'Tactic Recode'!$A$1:$B$547,2,FALSE))</f>
        <v/>
      </c>
      <c r="QM88" t="str">
        <f>IF(ISERROR(MATCH(QM$1,'CSC Mitre'!CI$1:CI$220,0)),"",VLOOKUP(QM$1,'Tactic Recode'!$A$1:$B$547,2,FALSE))</f>
        <v/>
      </c>
      <c r="QN88" t="str">
        <f>IF(ISERROR(MATCH(QN$1,'CSC Mitre'!CI$1:CI$220,0)),"",VLOOKUP(QN$1,'Tactic Recode'!$A$1:$B$547,2,FALSE))</f>
        <v/>
      </c>
      <c r="QO88" t="str">
        <f>IF(ISERROR(MATCH(QO$1,'CSC Mitre'!CI$1:CI$220,0)),"",VLOOKUP(QO$1,'Tactic Recode'!$A$1:$B$547,2,FALSE))</f>
        <v/>
      </c>
      <c r="QP88" t="str">
        <f>IF(ISERROR(MATCH(QP$1,'CSC Mitre'!CI$1:CI$220,0)),"",VLOOKUP(QP$1,'Tactic Recode'!$A$1:$B$547,2,FALSE))</f>
        <v/>
      </c>
      <c r="QQ88" t="str">
        <f>IF(ISERROR(MATCH(QQ$1,'CSC Mitre'!CI$1:CI$220,0)),"",VLOOKUP(QQ$1,'Tactic Recode'!$A$1:$B$547,2,FALSE))</f>
        <v/>
      </c>
      <c r="QR88" t="str">
        <f>IF(ISERROR(MATCH(QR$1,'CSC Mitre'!CI$1:CI$220,0)),"",VLOOKUP(QR$1,'Tactic Recode'!$A$1:$B$547,2,FALSE))</f>
        <v/>
      </c>
      <c r="QS88" t="str">
        <f>IF(ISERROR(MATCH(QS$1,'CSC Mitre'!CI$1:CI$220,0)),"",VLOOKUP(QS$1,'Tactic Recode'!$A$1:$B$547,2,FALSE))</f>
        <v/>
      </c>
      <c r="QT88" t="str">
        <f>IF(ISERROR(MATCH(QT$1,'CSC Mitre'!CI$1:CI$220,0)),"",VLOOKUP(QT$1,'Tactic Recode'!$A$1:$B$547,2,FALSE))</f>
        <v/>
      </c>
      <c r="QU88" t="str">
        <f>IF(ISERROR(MATCH(QU$1,'CSC Mitre'!CI$1:CI$220,0)),"",VLOOKUP(QU$1,'Tactic Recode'!$A$1:$B$547,2,FALSE))</f>
        <v/>
      </c>
      <c r="QV88" t="str">
        <f>IF(ISERROR(MATCH(QV$1,'CSC Mitre'!CI$1:CI$220,0)),"",VLOOKUP(QV$1,'Tactic Recode'!$A$1:$B$547,2,FALSE))</f>
        <v/>
      </c>
      <c r="QW88" t="str">
        <f>IF(ISERROR(MATCH(QW$1,'CSC Mitre'!CI$1:CI$220,0)),"",VLOOKUP(QW$1,'Tactic Recode'!$A$1:$B$547,2,FALSE))</f>
        <v/>
      </c>
      <c r="QX88" t="str">
        <f>IF(ISERROR(MATCH(QX$1,'CSC Mitre'!CI$1:CI$220,0)),"",VLOOKUP(QX$1,'Tactic Recode'!$A$1:$B$547,2,FALSE))</f>
        <v/>
      </c>
      <c r="QY88" t="str">
        <f>IF(ISERROR(MATCH(QY$1,'CSC Mitre'!CI$1:CI$220,0)),"",VLOOKUP(QY$1,'Tactic Recode'!$A$1:$B$547,2,FALSE))</f>
        <v/>
      </c>
      <c r="QZ88" t="str">
        <f>IF(ISERROR(MATCH(QZ$1,'CSC Mitre'!CI$1:CI$220,0)),"",VLOOKUP(QZ$1,'Tactic Recode'!$A$1:$B$547,2,FALSE))</f>
        <v/>
      </c>
      <c r="RA88" t="str">
        <f>IF(ISERROR(MATCH(RA$1,'CSC Mitre'!CI$1:CI$220,0)),"",VLOOKUP(RA$1,'Tactic Recode'!$A$1:$B$547,2,FALSE))</f>
        <v/>
      </c>
      <c r="RB88" t="str">
        <f>IF(ISERROR(MATCH(RB$1,'CSC Mitre'!CI$1:CI$220,0)),"",VLOOKUP(RB$1,'Tactic Recode'!$A$1:$B$547,2,FALSE))</f>
        <v/>
      </c>
      <c r="RC88" t="str">
        <f>IF(ISERROR(MATCH(RC$1,'CSC Mitre'!CI$1:CI$220,0)),"",VLOOKUP(RC$1,'Tactic Recode'!$A$1:$B$547,2,FALSE))</f>
        <v/>
      </c>
      <c r="RD88" t="str">
        <f>IF(ISERROR(MATCH(RD$1,'CSC Mitre'!CI$1:CI$220,0)),"",VLOOKUP(RD$1,'Tactic Recode'!$A$1:$B$547,2,FALSE))</f>
        <v/>
      </c>
      <c r="RE88" t="str">
        <f>IF(ISERROR(MATCH(RE$1,'CSC Mitre'!CI$1:CI$220,0)),"",VLOOKUP(RE$1,'Tactic Recode'!$A$1:$B$547,2,FALSE))</f>
        <v/>
      </c>
      <c r="RF88" t="str">
        <f>IF(ISERROR(MATCH(RF$1,'CSC Mitre'!CI$1:CI$220,0)),"",VLOOKUP(RF$1,'Tactic Recode'!$A$1:$B$547,2,FALSE))</f>
        <v/>
      </c>
      <c r="RG88" t="str">
        <f>IF(ISERROR(MATCH(RG$1,'CSC Mitre'!CI$1:CI$220,0)),"",VLOOKUP(RG$1,'Tactic Recode'!$A$1:$B$547,2,FALSE))</f>
        <v/>
      </c>
      <c r="RH88" t="str">
        <f>IF(ISERROR(MATCH(RH$1,'CSC Mitre'!CI$1:CI$220,0)),"",VLOOKUP(RH$1,'Tactic Recode'!$A$1:$B$547,2,FALSE))</f>
        <v/>
      </c>
      <c r="RI88" t="str">
        <f>IF(ISERROR(MATCH(RI$1,'CSC Mitre'!CI$1:CI$220,0)),"",VLOOKUP(RI$1,'Tactic Recode'!$A$1:$B$547,2,FALSE))</f>
        <v/>
      </c>
      <c r="RJ88" t="str">
        <f>IF(ISERROR(MATCH(RJ$1,'CSC Mitre'!CI$1:CI$220,0)),"",VLOOKUP(RJ$1,'Tactic Recode'!$A$1:$B$547,2,FALSE))</f>
        <v/>
      </c>
      <c r="RK88" t="str">
        <f>IF(ISERROR(MATCH(RK$1,'CSC Mitre'!CI$1:CI$220,0)),"",VLOOKUP(RK$1,'Tactic Recode'!$A$1:$B$547,2,FALSE))</f>
        <v/>
      </c>
      <c r="RL88" t="str">
        <f>IF(ISERROR(MATCH(RL$1,'CSC Mitre'!CI$1:CI$220,0)),"",VLOOKUP(RL$1,'Tactic Recode'!$A$1:$B$547,2,FALSE))</f>
        <v/>
      </c>
      <c r="RM88" t="str">
        <f>IF(ISERROR(MATCH(RM$1,'CSC Mitre'!CI$1:CI$220,0)),"",VLOOKUP(RM$1,'Tactic Recode'!$A$1:$B$547,2,FALSE))</f>
        <v/>
      </c>
      <c r="RN88" t="str">
        <f>IF(ISERROR(MATCH(RN$1,'CSC Mitre'!CI$1:CI$220,0)),"",VLOOKUP(RN$1,'Tactic Recode'!$A$1:$B$547,2,FALSE))</f>
        <v/>
      </c>
      <c r="RO88" t="str">
        <f>IF(ISERROR(MATCH(RO$1,'CSC Mitre'!CI$1:CI$220,0)),"",VLOOKUP(RO$1,'Tactic Recode'!$A$1:$B$547,2,FALSE))</f>
        <v/>
      </c>
      <c r="RP88" t="str">
        <f>IF(ISERROR(MATCH(RP$1,'CSC Mitre'!CI$1:CI$220,0)),"",VLOOKUP(RP$1,'Tactic Recode'!$A$1:$B$547,2,FALSE))</f>
        <v/>
      </c>
      <c r="RQ88" t="str">
        <f>IF(ISERROR(MATCH(RQ$1,'CSC Mitre'!CI$1:CI$220,0)),"",VLOOKUP(RQ$1,'Tactic Recode'!$A$1:$B$547,2,FALSE))</f>
        <v/>
      </c>
      <c r="RR88" t="str">
        <f>IF(ISERROR(MATCH(RR$1,'CSC Mitre'!CI$1:CI$220,0)),"",VLOOKUP(RR$1,'Tactic Recode'!$A$1:$B$547,2,FALSE))</f>
        <v/>
      </c>
      <c r="RS88" t="str">
        <f>IF(ISERROR(MATCH(RS$1,'CSC Mitre'!CI$1:CI$220,0)),"",VLOOKUP(RS$1,'Tactic Recode'!$A$1:$B$547,2,FALSE))</f>
        <v/>
      </c>
      <c r="RT88" t="str">
        <f>IF(ISERROR(MATCH(RT$1,'CSC Mitre'!CI$1:CI$220,0)),"",VLOOKUP(RT$1,'Tactic Recode'!$A$1:$B$547,2,FALSE))</f>
        <v/>
      </c>
      <c r="RU88" t="str">
        <f>IF(ISERROR(MATCH(RU$1,'CSC Mitre'!CI$1:CI$220,0)),"",VLOOKUP(RU$1,'Tactic Recode'!$A$1:$B$547,2,FALSE))</f>
        <v/>
      </c>
      <c r="RV88" t="str">
        <f>IF(ISERROR(MATCH(RV$1,'CSC Mitre'!CI$1:CI$220,0)),"",VLOOKUP(RV$1,'Tactic Recode'!$A$1:$B$547,2,FALSE))</f>
        <v/>
      </c>
      <c r="RW88" t="str">
        <f>IF(ISERROR(MATCH(RW$1,'CSC Mitre'!CI$1:CI$220,0)),"",VLOOKUP(RW$1,'Tactic Recode'!$A$1:$B$547,2,FALSE))</f>
        <v/>
      </c>
      <c r="RX88" t="str">
        <f>IF(ISERROR(MATCH(RX$1,'CSC Mitre'!CI$1:CI$220,0)),"",VLOOKUP(RX$1,'Tactic Recode'!$A$1:$B$547,2,FALSE))</f>
        <v/>
      </c>
      <c r="RY88" t="str">
        <f>IF(ISERROR(MATCH(RY$1,'CSC Mitre'!CI$1:CI$220,0)),"",VLOOKUP(RY$1,'Tactic Recode'!$A$1:$B$547,2,FALSE))</f>
        <v/>
      </c>
      <c r="RZ88" t="str">
        <f>IF(ISERROR(MATCH(RZ$1,'CSC Mitre'!CI$1:CI$220,0)),"",VLOOKUP(RZ$1,'Tactic Recode'!$A$1:$B$547,2,FALSE))</f>
        <v/>
      </c>
      <c r="SA88" t="str">
        <f>IF(ISERROR(MATCH(SA$1,'CSC Mitre'!CI$1:CI$220,0)),"",VLOOKUP(SA$1,'Tactic Recode'!$A$1:$B$547,2,FALSE))</f>
        <v/>
      </c>
      <c r="SB88" t="str">
        <f>IF(ISERROR(MATCH(SB$1,'CSC Mitre'!CI$1:CI$220,0)),"",VLOOKUP(SB$1,'Tactic Recode'!$A$1:$B$547,2,FALSE))</f>
        <v/>
      </c>
      <c r="SC88" t="str">
        <f>IF(ISERROR(MATCH(SC$1,'CSC Mitre'!CI$1:CI$220,0)),"",VLOOKUP(SC$1,'Tactic Recode'!$A$1:$B$547,2,FALSE))</f>
        <v/>
      </c>
      <c r="SD88" t="str">
        <f>IF(ISERROR(MATCH(SD$1,'CSC Mitre'!CI$1:CI$220,0)),"",VLOOKUP(SD$1,'Tactic Recode'!$A$1:$B$547,2,FALSE))</f>
        <v/>
      </c>
      <c r="SE88" t="str">
        <f>IF(ISERROR(MATCH(SE$1,'CSC Mitre'!CI$1:CI$220,0)),"",VLOOKUP(SE$1,'Tactic Recode'!$A$1:$B$547,2,FALSE))</f>
        <v/>
      </c>
      <c r="SF88" t="str">
        <f>IF(ISERROR(MATCH(SF$1,'CSC Mitre'!CI$1:CI$220,0)),"",VLOOKUP(SF$1,'Tactic Recode'!$A$1:$B$547,2,FALSE))</f>
        <v/>
      </c>
      <c r="SG88" t="str">
        <f>IF(ISERROR(MATCH(SG$1,'CSC Mitre'!CI$1:CI$220,0)),"",VLOOKUP(SG$1,'Tactic Recode'!$A$1:$B$547,2,FALSE))</f>
        <v/>
      </c>
      <c r="SH88" t="str">
        <f>IF(ISERROR(MATCH(SH$1,'CSC Mitre'!CI$1:CI$220,0)),"",VLOOKUP(SH$1,'Tactic Recode'!$A$1:$B$547,2,FALSE))</f>
        <v/>
      </c>
      <c r="SI88" t="str">
        <f>IF(ISERROR(MATCH(SI$1,'CSC Mitre'!CI$1:CI$220,0)),"",VLOOKUP(SI$1,'Tactic Recode'!$A$1:$B$547,2,FALSE))</f>
        <v/>
      </c>
      <c r="SJ88" t="str">
        <f>IF(ISERROR(MATCH(SJ$1,'CSC Mitre'!CI$1:CI$220,0)),"",VLOOKUP(SJ$1,'Tactic Recode'!$A$1:$B$547,2,FALSE))</f>
        <v/>
      </c>
      <c r="SK88" t="str">
        <f>IF(ISERROR(MATCH(SK$1,'CSC Mitre'!CI$1:CI$220,0)),"",VLOOKUP(SK$1,'Tactic Recode'!$A$1:$B$547,2,FALSE))</f>
        <v/>
      </c>
      <c r="SL88" t="str">
        <f>IF(ISERROR(MATCH(SL$1,'CSC Mitre'!CI$1:CI$220,0)),"",VLOOKUP(SL$1,'Tactic Recode'!$A$1:$B$547,2,FALSE))</f>
        <v/>
      </c>
      <c r="SM88" t="str">
        <f>IF(ISERROR(MATCH(SM$1,'CSC Mitre'!CI$1:CI$220,0)),"",VLOOKUP(SM$1,'Tactic Recode'!$A$1:$B$547,2,FALSE))</f>
        <v/>
      </c>
      <c r="SN88" t="str">
        <f>IF(ISERROR(MATCH(SN$1,'CSC Mitre'!CI$1:CI$220,0)),"",VLOOKUP(SN$1,'Tactic Recode'!$A$1:$B$547,2,FALSE))</f>
        <v/>
      </c>
      <c r="SO88" t="str">
        <f>IF(ISERROR(MATCH(SO$1,'CSC Mitre'!CI$1:CI$220,0)),"",VLOOKUP(SO$1,'Tactic Recode'!$A$1:$B$547,2,FALSE))</f>
        <v/>
      </c>
      <c r="SP88" t="str">
        <f>IF(ISERROR(MATCH(SP$1,'CSC Mitre'!CI$1:CI$220,0)),"",VLOOKUP(SP$1,'Tactic Recode'!$A$1:$B$547,2,FALSE))</f>
        <v/>
      </c>
      <c r="SQ88" t="str">
        <f>IF(ISERROR(MATCH(SQ$1,'CSC Mitre'!CI$1:CI$220,0)),"",VLOOKUP(SQ$1,'Tactic Recode'!$A$1:$B$547,2,FALSE))</f>
        <v/>
      </c>
      <c r="SR88" t="str">
        <f>IF(ISERROR(MATCH(SR$1,'CSC Mitre'!CI$1:CI$220,0)),"",VLOOKUP(SR$1,'Tactic Recode'!$A$1:$B$547,2,FALSE))</f>
        <v/>
      </c>
      <c r="SS88" t="str">
        <f>IF(ISERROR(MATCH(SS$1,'CSC Mitre'!CI$1:CI$220,0)),"",VLOOKUP(SS$1,'Tactic Recode'!$A$1:$B$547,2,FALSE))</f>
        <v/>
      </c>
      <c r="ST88" t="str">
        <f>IF(ISERROR(MATCH(ST$1,'CSC Mitre'!CI$1:CI$220,0)),"",VLOOKUP(ST$1,'Tactic Recode'!$A$1:$B$547,2,FALSE))</f>
        <v/>
      </c>
      <c r="SU88" t="str">
        <f>IF(ISERROR(MATCH(SU$1,'CSC Mitre'!CI$1:CI$220,0)),"",VLOOKUP(SU$1,'Tactic Recode'!$A$1:$B$547,2,FALSE))</f>
        <v/>
      </c>
      <c r="SV88" t="str">
        <f>IF(ISERROR(MATCH(SV$1,'CSC Mitre'!CI$1:CI$220,0)),"",VLOOKUP(SV$1,'Tactic Recode'!$A$1:$B$547,2,FALSE))</f>
        <v/>
      </c>
      <c r="SW88" t="str">
        <f>IF(ISERROR(MATCH(SW$1,'CSC Mitre'!CI$1:CI$220,0)),"",VLOOKUP(SW$1,'Tactic Recode'!$A$1:$B$547,2,FALSE))</f>
        <v/>
      </c>
      <c r="SX88" t="str">
        <f>IF(ISERROR(MATCH(SX$1,'CSC Mitre'!CI$1:CI$220,0)),"",VLOOKUP(SX$1,'Tactic Recode'!$A$1:$B$547,2,FALSE))</f>
        <v/>
      </c>
      <c r="SY88" t="str">
        <f>IF(ISERROR(MATCH(SY$1,'CSC Mitre'!CI$1:CI$220,0)),"",VLOOKUP(SY$1,'Tactic Recode'!$A$1:$B$547,2,FALSE))</f>
        <v/>
      </c>
      <c r="SZ88" t="str">
        <f>IF(ISERROR(MATCH(SZ$1,'CSC Mitre'!CI$1:CI$220,0)),"",VLOOKUP(SZ$1,'Tactic Recode'!$A$1:$B$547,2,FALSE))</f>
        <v/>
      </c>
      <c r="TA88" t="str">
        <f>IF(ISERROR(MATCH(TA$1,'CSC Mitre'!CI$1:CI$220,0)),"",VLOOKUP(TA$1,'Tactic Recode'!$A$1:$B$547,2,FALSE))</f>
        <v/>
      </c>
      <c r="TB88" t="str">
        <f>IF(ISERROR(MATCH(TB$1,'CSC Mitre'!CI$1:CI$220,0)),"",VLOOKUP(TB$1,'Tactic Recode'!$A$1:$B$547,2,FALSE))</f>
        <v/>
      </c>
      <c r="TC88" t="str">
        <f>IF(ISERROR(MATCH(TC$1,'CSC Mitre'!CI$1:CI$220,0)),"",VLOOKUP(TC$1,'Tactic Recode'!$A$1:$B$547,2,FALSE))</f>
        <v/>
      </c>
      <c r="TD88" t="str">
        <f>IF(ISERROR(MATCH(TD$1,'CSC Mitre'!CI$1:CI$220,0)),"",VLOOKUP(TD$1,'Tactic Recode'!$A$1:$B$547,2,FALSE))</f>
        <v/>
      </c>
      <c r="TE88" t="str">
        <f>IF(ISERROR(MATCH(TE$1,'CSC Mitre'!CI$1:CI$220,0)),"",VLOOKUP(TE$1,'Tactic Recode'!$A$1:$B$547,2,FALSE))</f>
        <v/>
      </c>
      <c r="TF88" t="str">
        <f>IF(ISERROR(MATCH(TF$1,'CSC Mitre'!CI$1:CI$220,0)),"",VLOOKUP(TF$1,'Tactic Recode'!$A$1:$B$547,2,FALSE))</f>
        <v/>
      </c>
      <c r="TG88" t="str">
        <f>IF(ISERROR(MATCH(TG$1,'CSC Mitre'!CI$1:CI$220,0)),"",VLOOKUP(TG$1,'Tactic Recode'!$A$1:$B$547,2,FALSE))</f>
        <v/>
      </c>
      <c r="TH88" t="str">
        <f>IF(ISERROR(MATCH(TH$1,'CSC Mitre'!CI$1:CI$220,0)),"",VLOOKUP(TH$1,'Tactic Recode'!$A$1:$B$547,2,FALSE))</f>
        <v/>
      </c>
      <c r="TI88" t="str">
        <f>IF(ISERROR(MATCH(TI$1,'CSC Mitre'!CI$1:CI$220,0)),"",VLOOKUP(TI$1,'Tactic Recode'!$A$1:$B$547,2,FALSE))</f>
        <v/>
      </c>
      <c r="TJ88" t="str">
        <f>IF(ISERROR(MATCH(TJ$1,'CSC Mitre'!CI$1:CI$220,0)),"",VLOOKUP(TJ$1,'Tactic Recode'!$A$1:$B$547,2,FALSE))</f>
        <v/>
      </c>
      <c r="TK88" t="str">
        <f>IF(ISERROR(MATCH(TK$1,'CSC Mitre'!CI$1:CI$220,0)),"",VLOOKUP(TK$1,'Tactic Recode'!$A$1:$B$547,2,FALSE))</f>
        <v/>
      </c>
      <c r="TL88" t="str">
        <f>IF(ISERROR(MATCH(TL$1,'CSC Mitre'!CI$1:CI$220,0)),"",VLOOKUP(TL$1,'Tactic Recode'!$A$1:$B$547,2,FALSE))</f>
        <v/>
      </c>
      <c r="TM88" t="str">
        <f>IF(ISERROR(MATCH(TM$1,'CSC Mitre'!CI$1:CI$220,0)),"",VLOOKUP(TM$1,'Tactic Recode'!$A$1:$B$547,2,FALSE))</f>
        <v/>
      </c>
      <c r="TN88" t="str">
        <f>IF(ISERROR(MATCH(TN$1,'CSC Mitre'!CI$1:CI$220,0)),"",VLOOKUP(TN$1,'Tactic Recode'!$A$1:$B$547,2,FALSE))</f>
        <v/>
      </c>
      <c r="TO88" t="str">
        <f>IF(ISERROR(MATCH(TO$1,'CSC Mitre'!CI$1:CI$220,0)),"",VLOOKUP(TO$1,'Tactic Recode'!$A$1:$B$547,2,FALSE))</f>
        <v/>
      </c>
      <c r="TP88" t="str">
        <f>IF(ISERROR(MATCH(TP$1,'CSC Mitre'!CI$1:CI$220,0)),"",VLOOKUP(TP$1,'Tactic Recode'!$A$1:$B$547,2,FALSE))</f>
        <v/>
      </c>
      <c r="TQ88" t="str">
        <f>IF(ISERROR(MATCH(TQ$1,'CSC Mitre'!CI$1:CI$220,0)),"",VLOOKUP(TQ$1,'Tactic Recode'!$A$1:$B$547,2,FALSE))</f>
        <v/>
      </c>
      <c r="TR88" t="str">
        <f>IF(ISERROR(MATCH(TR$1,'CSC Mitre'!CI$1:CI$220,0)),"",VLOOKUP(TR$1,'Tactic Recode'!$A$1:$B$547,2,FALSE))</f>
        <v/>
      </c>
      <c r="TS88" t="str">
        <f>IF(ISERROR(MATCH(TS$1,'CSC Mitre'!CI$1:CI$220,0)),"",VLOOKUP(TS$1,'Tactic Recode'!$A$1:$B$547,2,FALSE))</f>
        <v/>
      </c>
      <c r="TT88" t="str">
        <f>IF(ISERROR(MATCH(TT$1,'CSC Mitre'!CI$1:CI$220,0)),"",VLOOKUP(TT$1,'Tactic Recode'!$A$1:$B$547,2,FALSE))</f>
        <v/>
      </c>
      <c r="TU88" t="str">
        <f>IF(ISERROR(MATCH(TU$1,'CSC Mitre'!CI$1:CI$220,0)),"",VLOOKUP(TU$1,'Tactic Recode'!$A$1:$B$547,2,FALSE))</f>
        <v/>
      </c>
      <c r="TV88" t="str">
        <f>IF(ISERROR(MATCH(TV$1,'CSC Mitre'!CI$1:CI$220,0)),"",VLOOKUP(TV$1,'Tactic Recode'!$A$1:$B$547,2,FALSE))</f>
        <v/>
      </c>
      <c r="TW88" t="str">
        <f>IF(ISERROR(MATCH(TW$1,'CSC Mitre'!CI$1:CI$220,0)),"",VLOOKUP(TW$1,'Tactic Recode'!$A$1:$B$547,2,FALSE))</f>
        <v/>
      </c>
      <c r="TX88" t="str">
        <f>IF(ISERROR(MATCH(TX$1,'CSC Mitre'!CI$1:CI$220,0)),"",VLOOKUP(TX$1,'Tactic Recode'!$A$1:$B$547,2,FALSE))</f>
        <v/>
      </c>
      <c r="TY88" t="str">
        <f>IF(ISERROR(MATCH(TY$1,'CSC Mitre'!CI$1:CI$220,0)),"",VLOOKUP(TY$1,'Tactic Recode'!$A$1:$B$547,2,FALSE))</f>
        <v/>
      </c>
      <c r="TZ88" t="str">
        <f>IF(ISERROR(MATCH(TZ$1,'CSC Mitre'!CI$1:CI$220,0)),"",VLOOKUP(TZ$1,'Tactic Recode'!$A$1:$B$547,2,FALSE))</f>
        <v/>
      </c>
      <c r="UA88" t="str">
        <f>IF(ISERROR(MATCH(UA$1,'CSC Mitre'!CI$1:CI$220,0)),"",VLOOKUP(UA$1,'Tactic Recode'!$A$1:$B$547,2,FALSE))</f>
        <v/>
      </c>
      <c r="UB88" t="str">
        <f>IF(ISERROR(MATCH(UB$1,'CSC Mitre'!CI$1:CI$220,0)),"",VLOOKUP(UB$1,'Tactic Recode'!$A$1:$B$547,2,FALSE))</f>
        <v/>
      </c>
    </row>
    <row r="89" spans="1:548" x14ac:dyDescent="0.25">
      <c r="A89" s="59" t="s">
        <v>485</v>
      </c>
      <c r="B89" t="str">
        <f>IF(ISERROR(MATCH(B$1,'CSC Mitre'!CJ$1:CJ$220,0)),"",VLOOKUP(B$1,'Tactic Recode'!$A$1:$B$547,2,FALSE))</f>
        <v/>
      </c>
      <c r="C89" t="str">
        <f>IF(ISERROR(MATCH(C$1,'CSC Mitre'!CJ$1:CJ$220,0)),"",VLOOKUP(C$1,'Tactic Recode'!$A$1:$B$547,2,FALSE))</f>
        <v/>
      </c>
      <c r="D89" t="str">
        <f>IF(ISERROR(MATCH(D$1,'CSC Mitre'!CJ$1:CJ$220,0)),"",VLOOKUP(D$1,'Tactic Recode'!$A$1:$B$547,2,FALSE))</f>
        <v/>
      </c>
      <c r="E89" t="str">
        <f>IF(ISERROR(MATCH(E$1,'CSC Mitre'!CJ$1:CJ$220,0)),"",VLOOKUP(E$1,'Tactic Recode'!$A$1:$B$547,2,FALSE))</f>
        <v/>
      </c>
      <c r="F89" t="str">
        <f>IF(ISERROR(MATCH(F$1,'CSC Mitre'!CJ$1:CJ$220,0)),"",VLOOKUP(F$1,'Tactic Recode'!$A$1:$B$547,2,FALSE))</f>
        <v>Credential Access</v>
      </c>
      <c r="G89" t="str">
        <f>IF(ISERROR(MATCH(G$1,'CSC Mitre'!CJ$1:CJ$220,0)),"",VLOOKUP(G$1,'Tactic Recode'!$A$1:$B$547,2,FALSE))</f>
        <v/>
      </c>
      <c r="H89" t="str">
        <f>IF(ISERROR(MATCH(H$1,'CSC Mitre'!CJ$1:CJ$220,0)),"",VLOOKUP(H$1,'Tactic Recode'!$A$1:$B$547,2,FALSE))</f>
        <v/>
      </c>
      <c r="I89" t="str">
        <f>IF(ISERROR(MATCH(I$1,'CSC Mitre'!CJ$1:CJ$220,0)),"",VLOOKUP(I$1,'Tactic Recode'!$A$1:$B$547,2,FALSE))</f>
        <v>Credential Access</v>
      </c>
      <c r="J89" t="str">
        <f>IF(ISERROR(MATCH(J$1,'CSC Mitre'!CJ$1:CJ$220,0)),"",VLOOKUP(J$1,'Tactic Recode'!$A$1:$B$547,2,FALSE))</f>
        <v/>
      </c>
      <c r="K89" t="str">
        <f>IF(ISERROR(MATCH(K$1,'CSC Mitre'!CJ$1:CJ$220,0)),"",VLOOKUP(K$1,'Tactic Recode'!$A$1:$B$547,2,FALSE))</f>
        <v/>
      </c>
      <c r="L89" t="str">
        <f>IF(ISERROR(MATCH(L$1,'CSC Mitre'!CJ$1:CJ$220,0)),"",VLOOKUP(L$1,'Tactic Recode'!$A$1:$B$547,2,FALSE))</f>
        <v/>
      </c>
      <c r="M89" t="str">
        <f>IF(ISERROR(MATCH(M$1,'CSC Mitre'!CJ$1:CJ$220,0)),"",VLOOKUP(M$1,'Tactic Recode'!$A$1:$B$547,2,FALSE))</f>
        <v/>
      </c>
      <c r="N89" t="str">
        <f>IF(ISERROR(MATCH(N$1,'CSC Mitre'!CJ$1:CJ$220,0)),"",VLOOKUP(N$1,'Tactic Recode'!$A$1:$B$547,2,FALSE))</f>
        <v/>
      </c>
      <c r="O89" t="str">
        <f>IF(ISERROR(MATCH(O$1,'CSC Mitre'!CJ$1:CJ$220,0)),"",VLOOKUP(O$1,'Tactic Recode'!$A$1:$B$547,2,FALSE))</f>
        <v/>
      </c>
      <c r="P89" t="str">
        <f>IF(ISERROR(MATCH(P$1,'CSC Mitre'!CJ$1:CJ$220,0)),"",VLOOKUP(P$1,'Tactic Recode'!$A$1:$B$547,2,FALSE))</f>
        <v/>
      </c>
      <c r="Q89" t="str">
        <f>IF(ISERROR(MATCH(Q$1,'CSC Mitre'!CJ$1:CJ$220,0)),"",VLOOKUP(Q$1,'Tactic Recode'!$A$1:$B$547,2,FALSE))</f>
        <v/>
      </c>
      <c r="R89" t="str">
        <f>IF(ISERROR(MATCH(R$1,'CSC Mitre'!CJ$1:CJ$220,0)),"",VLOOKUP(R$1,'Tactic Recode'!$A$1:$B$547,2,FALSE))</f>
        <v/>
      </c>
      <c r="S89" t="str">
        <f>IF(ISERROR(MATCH(S$1,'CSC Mitre'!CJ$1:CJ$220,0)),"",VLOOKUP(S$1,'Tactic Recode'!$A$1:$B$547,2,FALSE))</f>
        <v/>
      </c>
      <c r="T89" t="str">
        <f>IF(ISERROR(MATCH(T$1,'CSC Mitre'!CJ$1:CJ$220,0)),"",VLOOKUP(T$1,'Tactic Recode'!$A$1:$B$547,2,FALSE))</f>
        <v/>
      </c>
      <c r="U89" t="str">
        <f>IF(ISERROR(MATCH(U$1,'CSC Mitre'!CJ$1:CJ$220,0)),"",VLOOKUP(U$1,'Tactic Recode'!$A$1:$B$547,2,FALSE))</f>
        <v/>
      </c>
      <c r="V89" t="str">
        <f>IF(ISERROR(MATCH(V$1,'CSC Mitre'!CJ$1:CJ$220,0)),"",VLOOKUP(V$1,'Tactic Recode'!$A$1:$B$547,2,FALSE))</f>
        <v/>
      </c>
      <c r="W89" t="str">
        <f>IF(ISERROR(MATCH(W$1,'CSC Mitre'!CJ$1:CJ$220,0)),"",VLOOKUP(W$1,'Tactic Recode'!$A$1:$B$547,2,FALSE))</f>
        <v/>
      </c>
      <c r="X89" t="str">
        <f>IF(ISERROR(MATCH(X$1,'CSC Mitre'!CJ$1:CJ$220,0)),"",VLOOKUP(X$1,'Tactic Recode'!$A$1:$B$547,2,FALSE))</f>
        <v/>
      </c>
      <c r="Y89" t="str">
        <f>IF(ISERROR(MATCH(Y$1,'CSC Mitre'!CJ$1:CJ$220,0)),"",VLOOKUP(Y$1,'Tactic Recode'!$A$1:$B$547,2,FALSE))</f>
        <v/>
      </c>
      <c r="Z89" t="str">
        <f>IF(ISERROR(MATCH(Z$1,'CSC Mitre'!CJ$1:CJ$220,0)),"",VLOOKUP(Z$1,'Tactic Recode'!$A$1:$B$547,2,FALSE))</f>
        <v/>
      </c>
      <c r="AA89" t="str">
        <f>IF(ISERROR(MATCH(AA$1,'CSC Mitre'!CJ$1:CJ$220,0)),"",VLOOKUP(AA$1,'Tactic Recode'!$A$1:$B$547,2,FALSE))</f>
        <v/>
      </c>
      <c r="AB89" t="str">
        <f>IF(ISERROR(MATCH(AB$1,'CSC Mitre'!CJ$1:CJ$220,0)),"",VLOOKUP(AB$1,'Tactic Recode'!$A$1:$B$547,2,FALSE))</f>
        <v/>
      </c>
      <c r="AC89" t="str">
        <f>IF(ISERROR(MATCH(AC$1,'CSC Mitre'!CJ$1:CJ$220,0)),"",VLOOKUP(AC$1,'Tactic Recode'!$A$1:$B$547,2,FALSE))</f>
        <v/>
      </c>
      <c r="AD89" t="str">
        <f>IF(ISERROR(MATCH(AD$1,'CSC Mitre'!CJ$1:CJ$220,0)),"",VLOOKUP(AD$1,'Tactic Recode'!$A$1:$B$547,2,FALSE))</f>
        <v/>
      </c>
      <c r="AE89" t="str">
        <f>IF(ISERROR(MATCH(AE$1,'CSC Mitre'!CJ$1:CJ$220,0)),"",VLOOKUP(AE$1,'Tactic Recode'!$A$1:$B$547,2,FALSE))</f>
        <v/>
      </c>
      <c r="AF89" t="str">
        <f>IF(ISERROR(MATCH(AF$1,'CSC Mitre'!CJ$1:CJ$220,0)),"",VLOOKUP(AF$1,'Tactic Recode'!$A$1:$B$547,2,FALSE))</f>
        <v/>
      </c>
      <c r="AG89" t="str">
        <f>IF(ISERROR(MATCH(AG$1,'CSC Mitre'!CJ$1:CJ$220,0)),"",VLOOKUP(AG$1,'Tactic Recode'!$A$1:$B$547,2,FALSE))</f>
        <v/>
      </c>
      <c r="AH89" t="str">
        <f>IF(ISERROR(MATCH(AH$1,'CSC Mitre'!CJ$1:CJ$220,0)),"",VLOOKUP(AH$1,'Tactic Recode'!$A$1:$B$547,2,FALSE))</f>
        <v/>
      </c>
      <c r="AI89" t="str">
        <f>IF(ISERROR(MATCH(AI$1,'CSC Mitre'!CJ$1:CJ$220,0)),"",VLOOKUP(AI$1,'Tactic Recode'!$A$1:$B$547,2,FALSE))</f>
        <v/>
      </c>
      <c r="AJ89" t="str">
        <f>IF(ISERROR(MATCH(AJ$1,'CSC Mitre'!CJ$1:CJ$220,0)),"",VLOOKUP(AJ$1,'Tactic Recode'!$A$1:$B$547,2,FALSE))</f>
        <v/>
      </c>
      <c r="AK89" t="str">
        <f>IF(ISERROR(MATCH(AK$1,'CSC Mitre'!CJ$1:CJ$220,0)),"",VLOOKUP(AK$1,'Tactic Recode'!$A$1:$B$547,2,FALSE))</f>
        <v/>
      </c>
      <c r="AL89" t="str">
        <f>IF(ISERROR(MATCH(AL$1,'CSC Mitre'!CJ$1:CJ$220,0)),"",VLOOKUP(AL$1,'Tactic Recode'!$A$1:$B$547,2,FALSE))</f>
        <v/>
      </c>
      <c r="AM89" t="str">
        <f>IF(ISERROR(MATCH(AM$1,'CSC Mitre'!CJ$1:CJ$220,0)),"",VLOOKUP(AM$1,'Tactic Recode'!$A$1:$B$547,2,FALSE))</f>
        <v/>
      </c>
      <c r="AN89" t="str">
        <f>IF(ISERROR(MATCH(AN$1,'CSC Mitre'!CJ$1:CJ$220,0)),"",VLOOKUP(AN$1,'Tactic Recode'!$A$1:$B$547,2,FALSE))</f>
        <v/>
      </c>
      <c r="AO89" t="str">
        <f>IF(ISERROR(MATCH(AO$1,'CSC Mitre'!CJ$1:CJ$220,0)),"",VLOOKUP(AO$1,'Tactic Recode'!$A$1:$B$547,2,FALSE))</f>
        <v/>
      </c>
      <c r="AP89" t="str">
        <f>IF(ISERROR(MATCH(AP$1,'CSC Mitre'!CJ$1:CJ$220,0)),"",VLOOKUP(AP$1,'Tactic Recode'!$A$1:$B$547,2,FALSE))</f>
        <v/>
      </c>
      <c r="AQ89" t="str">
        <f>IF(ISERROR(MATCH(AQ$1,'CSC Mitre'!CJ$1:CJ$220,0)),"",VLOOKUP(AQ$1,'Tactic Recode'!$A$1:$B$547,2,FALSE))</f>
        <v/>
      </c>
      <c r="AR89" t="str">
        <f>IF(ISERROR(MATCH(AR$1,'CSC Mitre'!CJ$1:CJ$220,0)),"",VLOOKUP(AR$1,'Tactic Recode'!$A$1:$B$547,2,FALSE))</f>
        <v/>
      </c>
      <c r="AS89" t="str">
        <f>IF(ISERROR(MATCH(AS$1,'CSC Mitre'!CJ$1:CJ$220,0)),"",VLOOKUP(AS$1,'Tactic Recode'!$A$1:$B$547,2,FALSE))</f>
        <v/>
      </c>
      <c r="AT89" t="str">
        <f>IF(ISERROR(MATCH(AT$1,'CSC Mitre'!CJ$1:CJ$220,0)),"",VLOOKUP(AT$1,'Tactic Recode'!$A$1:$B$547,2,FALSE))</f>
        <v/>
      </c>
      <c r="AU89" t="str">
        <f>IF(ISERROR(MATCH(AU$1,'CSC Mitre'!CJ$1:CJ$220,0)),"",VLOOKUP(AU$1,'Tactic Recode'!$A$1:$B$547,2,FALSE))</f>
        <v/>
      </c>
      <c r="AV89" t="str">
        <f>IF(ISERROR(MATCH(AV$1,'CSC Mitre'!CJ$1:CJ$220,0)),"",VLOOKUP(AV$1,'Tactic Recode'!$A$1:$B$547,2,FALSE))</f>
        <v/>
      </c>
      <c r="AW89" t="str">
        <f>IF(ISERROR(MATCH(AW$1,'CSC Mitre'!CJ$1:CJ$220,0)),"",VLOOKUP(AW$1,'Tactic Recode'!$A$1:$B$547,2,FALSE))</f>
        <v/>
      </c>
      <c r="AX89" t="str">
        <f>IF(ISERROR(MATCH(AX$1,'CSC Mitre'!CJ$1:CJ$220,0)),"",VLOOKUP(AX$1,'Tactic Recode'!$A$1:$B$547,2,FALSE))</f>
        <v/>
      </c>
      <c r="AY89" t="str">
        <f>IF(ISERROR(MATCH(AY$1,'CSC Mitre'!CJ$1:CJ$220,0)),"",VLOOKUP(AY$1,'Tactic Recode'!$A$1:$B$547,2,FALSE))</f>
        <v/>
      </c>
      <c r="AZ89" t="str">
        <f>IF(ISERROR(MATCH(AZ$1,'CSC Mitre'!CJ$1:CJ$220,0)),"",VLOOKUP(AZ$1,'Tactic Recode'!$A$1:$B$547,2,FALSE))</f>
        <v/>
      </c>
      <c r="BA89" t="str">
        <f>IF(ISERROR(MATCH(BA$1,'CSC Mitre'!CJ$1:CJ$220,0)),"",VLOOKUP(BA$1,'Tactic Recode'!$A$1:$B$547,2,FALSE))</f>
        <v/>
      </c>
      <c r="BB89" t="str">
        <f>IF(ISERROR(MATCH(BB$1,'CSC Mitre'!CJ$1:CJ$220,0)),"",VLOOKUP(BB$1,'Tactic Recode'!$A$1:$B$547,2,FALSE))</f>
        <v/>
      </c>
      <c r="BC89" t="str">
        <f>IF(ISERROR(MATCH(BC$1,'CSC Mitre'!CJ$1:CJ$220,0)),"",VLOOKUP(BC$1,'Tactic Recode'!$A$1:$B$547,2,FALSE))</f>
        <v/>
      </c>
      <c r="BD89" t="str">
        <f>IF(ISERROR(MATCH(BD$1,'CSC Mitre'!CJ$1:CJ$220,0)),"",VLOOKUP(BD$1,'Tactic Recode'!$A$1:$B$547,2,FALSE))</f>
        <v/>
      </c>
      <c r="BE89" t="str">
        <f>IF(ISERROR(MATCH(BE$1,'CSC Mitre'!CJ$1:CJ$220,0)),"",VLOOKUP(BE$1,'Tactic Recode'!$A$1:$B$547,2,FALSE))</f>
        <v/>
      </c>
      <c r="BF89" t="str">
        <f>IF(ISERROR(MATCH(BF$1,'CSC Mitre'!CJ$1:CJ$220,0)),"",VLOOKUP(BF$1,'Tactic Recode'!$A$1:$B$547,2,FALSE))</f>
        <v/>
      </c>
      <c r="BG89" t="str">
        <f>IF(ISERROR(MATCH(BG$1,'CSC Mitre'!CJ$1:CJ$220,0)),"",VLOOKUP(BG$1,'Tactic Recode'!$A$1:$B$547,2,FALSE))</f>
        <v/>
      </c>
      <c r="BH89" t="str">
        <f>IF(ISERROR(MATCH(BH$1,'CSC Mitre'!CJ$1:CJ$220,0)),"",VLOOKUP(BH$1,'Tactic Recode'!$A$1:$B$547,2,FALSE))</f>
        <v/>
      </c>
      <c r="BI89" t="str">
        <f>IF(ISERROR(MATCH(BI$1,'CSC Mitre'!CJ$1:CJ$220,0)),"",VLOOKUP(BI$1,'Tactic Recode'!$A$1:$B$547,2,FALSE))</f>
        <v/>
      </c>
      <c r="BJ89" t="str">
        <f>IF(ISERROR(MATCH(BJ$1,'CSC Mitre'!CJ$1:CJ$220,0)),"",VLOOKUP(BJ$1,'Tactic Recode'!$A$1:$B$547,2,FALSE))</f>
        <v/>
      </c>
      <c r="BK89" t="str">
        <f>IF(ISERROR(MATCH(BK$1,'CSC Mitre'!CJ$1:CJ$220,0)),"",VLOOKUP(BK$1,'Tactic Recode'!$A$1:$B$547,2,FALSE))</f>
        <v/>
      </c>
      <c r="BL89" t="str">
        <f>IF(ISERROR(MATCH(BL$1,'CSC Mitre'!CJ$1:CJ$220,0)),"",VLOOKUP(BL$1,'Tactic Recode'!$A$1:$B$547,2,FALSE))</f>
        <v/>
      </c>
      <c r="BM89" t="str">
        <f>IF(ISERROR(MATCH(BM$1,'CSC Mitre'!CJ$1:CJ$220,0)),"",VLOOKUP(BM$1,'Tactic Recode'!$A$1:$B$547,2,FALSE))</f>
        <v/>
      </c>
      <c r="BN89" t="str">
        <f>IF(ISERROR(MATCH(BN$1,'CSC Mitre'!CJ$1:CJ$220,0)),"",VLOOKUP(BN$1,'Tactic Recode'!$A$1:$B$547,2,FALSE))</f>
        <v/>
      </c>
      <c r="BO89" t="str">
        <f>IF(ISERROR(MATCH(BO$1,'CSC Mitre'!CJ$1:CJ$220,0)),"",VLOOKUP(BO$1,'Tactic Recode'!$A$1:$B$547,2,FALSE))</f>
        <v/>
      </c>
      <c r="BP89" t="str">
        <f>IF(ISERROR(MATCH(BP$1,'CSC Mitre'!CJ$1:CJ$220,0)),"",VLOOKUP(BP$1,'Tactic Recode'!$A$1:$B$547,2,FALSE))</f>
        <v/>
      </c>
      <c r="BQ89" t="str">
        <f>IF(ISERROR(MATCH(BQ$1,'CSC Mitre'!CJ$1:CJ$220,0)),"",VLOOKUP(BQ$1,'Tactic Recode'!$A$1:$B$547,2,FALSE))</f>
        <v/>
      </c>
      <c r="BR89" t="str">
        <f>IF(ISERROR(MATCH(BR$1,'CSC Mitre'!CJ$1:CJ$220,0)),"",VLOOKUP(BR$1,'Tactic Recode'!$A$1:$B$547,2,FALSE))</f>
        <v/>
      </c>
      <c r="BS89" t="str">
        <f>IF(ISERROR(MATCH(BS$1,'CSC Mitre'!CJ$1:CJ$220,0)),"",VLOOKUP(BS$1,'Tactic Recode'!$A$1:$B$547,2,FALSE))</f>
        <v/>
      </c>
      <c r="BT89" t="str">
        <f>IF(ISERROR(MATCH(BT$1,'CSC Mitre'!CJ$1:CJ$220,0)),"",VLOOKUP(BT$1,'Tactic Recode'!$A$1:$B$547,2,FALSE))</f>
        <v/>
      </c>
      <c r="BU89" t="str">
        <f>IF(ISERROR(MATCH(BU$1,'CSC Mitre'!CJ$1:CJ$220,0)),"",VLOOKUP(BU$1,'Tactic Recode'!$A$1:$B$547,2,FALSE))</f>
        <v/>
      </c>
      <c r="BV89" t="str">
        <f>IF(ISERROR(MATCH(BV$1,'CSC Mitre'!CJ$1:CJ$220,0)),"",VLOOKUP(BV$1,'Tactic Recode'!$A$1:$B$547,2,FALSE))</f>
        <v/>
      </c>
      <c r="BW89" t="str">
        <f>IF(ISERROR(MATCH(BW$1,'CSC Mitre'!CJ$1:CJ$220,0)),"",VLOOKUP(BW$1,'Tactic Recode'!$A$1:$B$547,2,FALSE))</f>
        <v/>
      </c>
      <c r="BX89" t="str">
        <f>IF(ISERROR(MATCH(BX$1,'CSC Mitre'!CJ$1:CJ$220,0)),"",VLOOKUP(BX$1,'Tactic Recode'!$A$1:$B$547,2,FALSE))</f>
        <v/>
      </c>
      <c r="BY89" t="str">
        <f>IF(ISERROR(MATCH(BY$1,'CSC Mitre'!CJ$1:CJ$220,0)),"",VLOOKUP(BY$1,'Tactic Recode'!$A$1:$B$547,2,FALSE))</f>
        <v/>
      </c>
      <c r="BZ89" t="str">
        <f>IF(ISERROR(MATCH(BZ$1,'CSC Mitre'!CJ$1:CJ$220,0)),"",VLOOKUP(BZ$1,'Tactic Recode'!$A$1:$B$547,2,FALSE))</f>
        <v/>
      </c>
      <c r="CA89" t="str">
        <f>IF(ISERROR(MATCH(CA$1,'CSC Mitre'!CJ$1:CJ$220,0)),"",VLOOKUP(CA$1,'Tactic Recode'!$A$1:$B$547,2,FALSE))</f>
        <v/>
      </c>
      <c r="CB89" t="str">
        <f>IF(ISERROR(MATCH(CB$1,'CSC Mitre'!CJ$1:CJ$220,0)),"",VLOOKUP(CB$1,'Tactic Recode'!$A$1:$B$547,2,FALSE))</f>
        <v/>
      </c>
      <c r="CC89" t="str">
        <f>IF(ISERROR(MATCH(CC$1,'CSC Mitre'!CJ$1:CJ$220,0)),"",VLOOKUP(CC$1,'Tactic Recode'!$A$1:$B$547,2,FALSE))</f>
        <v/>
      </c>
      <c r="CD89" t="str">
        <f>IF(ISERROR(MATCH(CD$1,'CSC Mitre'!CJ$1:CJ$220,0)),"",VLOOKUP(CD$1,'Tactic Recode'!$A$1:$B$547,2,FALSE))</f>
        <v/>
      </c>
      <c r="CE89" t="str">
        <f>IF(ISERROR(MATCH(CE$1,'CSC Mitre'!CJ$1:CJ$220,0)),"",VLOOKUP(CE$1,'Tactic Recode'!$A$1:$B$547,2,FALSE))</f>
        <v/>
      </c>
      <c r="CF89" t="str">
        <f>IF(ISERROR(MATCH(CF$1,'CSC Mitre'!CJ$1:CJ$220,0)),"",VLOOKUP(CF$1,'Tactic Recode'!$A$1:$B$547,2,FALSE))</f>
        <v/>
      </c>
      <c r="CG89" t="str">
        <f>IF(ISERROR(MATCH(CG$1,'CSC Mitre'!CJ$1:CJ$220,0)),"",VLOOKUP(CG$1,'Tactic Recode'!$A$1:$B$547,2,FALSE))</f>
        <v/>
      </c>
      <c r="CH89" t="str">
        <f>IF(ISERROR(MATCH(CH$1,'CSC Mitre'!CJ$1:CJ$220,0)),"",VLOOKUP(CH$1,'Tactic Recode'!$A$1:$B$547,2,FALSE))</f>
        <v/>
      </c>
      <c r="CI89" t="str">
        <f>IF(ISERROR(MATCH(CI$1,'CSC Mitre'!CJ$1:CJ$220,0)),"",VLOOKUP(CI$1,'Tactic Recode'!$A$1:$B$547,2,FALSE))</f>
        <v/>
      </c>
      <c r="CJ89" t="str">
        <f>IF(ISERROR(MATCH(CJ$1,'CSC Mitre'!CJ$1:CJ$220,0)),"",VLOOKUP(CJ$1,'Tactic Recode'!$A$1:$B$547,2,FALSE))</f>
        <v/>
      </c>
      <c r="CK89" t="str">
        <f>IF(ISERROR(MATCH(CK$1,'CSC Mitre'!CJ$1:CJ$220,0)),"",VLOOKUP(CK$1,'Tactic Recode'!$A$1:$B$547,2,FALSE))</f>
        <v/>
      </c>
      <c r="CL89" t="str">
        <f>IF(ISERROR(MATCH(CL$1,'CSC Mitre'!CJ$1:CJ$220,0)),"",VLOOKUP(CL$1,'Tactic Recode'!$A$1:$B$547,2,FALSE))</f>
        <v/>
      </c>
      <c r="CM89" t="str">
        <f>IF(ISERROR(MATCH(CM$1,'CSC Mitre'!CJ$1:CJ$220,0)),"",VLOOKUP(CM$1,'Tactic Recode'!$A$1:$B$547,2,FALSE))</f>
        <v/>
      </c>
      <c r="CN89" t="str">
        <f>IF(ISERROR(MATCH(CN$1,'CSC Mitre'!CJ$1:CJ$220,0)),"",VLOOKUP(CN$1,'Tactic Recode'!$A$1:$B$547,2,FALSE))</f>
        <v/>
      </c>
      <c r="CO89" t="str">
        <f>IF(ISERROR(MATCH(CO$1,'CSC Mitre'!CJ$1:CJ$220,0)),"",VLOOKUP(CO$1,'Tactic Recode'!$A$1:$B$547,2,FALSE))</f>
        <v/>
      </c>
      <c r="CP89" t="str">
        <f>IF(ISERROR(MATCH(CP$1,'CSC Mitre'!CJ$1:CJ$220,0)),"",VLOOKUP(CP$1,'Tactic Recode'!$A$1:$B$547,2,FALSE))</f>
        <v/>
      </c>
      <c r="CQ89" t="str">
        <f>IF(ISERROR(MATCH(CQ$1,'CSC Mitre'!CJ$1:CJ$220,0)),"",VLOOKUP(CQ$1,'Tactic Recode'!$A$1:$B$547,2,FALSE))</f>
        <v/>
      </c>
      <c r="CR89" t="str">
        <f>IF(ISERROR(MATCH(CR$1,'CSC Mitre'!CJ$1:CJ$220,0)),"",VLOOKUP(CR$1,'Tactic Recode'!$A$1:$B$547,2,FALSE))</f>
        <v/>
      </c>
      <c r="CS89" t="str">
        <f>IF(ISERROR(MATCH(CS$1,'CSC Mitre'!CJ$1:CJ$220,0)),"",VLOOKUP(CS$1,'Tactic Recode'!$A$1:$B$547,2,FALSE))</f>
        <v/>
      </c>
      <c r="CT89" t="str">
        <f>IF(ISERROR(MATCH(CT$1,'CSC Mitre'!CJ$1:CJ$220,0)),"",VLOOKUP(CT$1,'Tactic Recode'!$A$1:$B$547,2,FALSE))</f>
        <v/>
      </c>
      <c r="CU89" t="str">
        <f>IF(ISERROR(MATCH(CU$1,'CSC Mitre'!CJ$1:CJ$220,0)),"",VLOOKUP(CU$1,'Tactic Recode'!$A$1:$B$547,2,FALSE))</f>
        <v/>
      </c>
      <c r="CV89" t="str">
        <f>IF(ISERROR(MATCH(CV$1,'CSC Mitre'!CJ$1:CJ$220,0)),"",VLOOKUP(CV$1,'Tactic Recode'!$A$1:$B$547,2,FALSE))</f>
        <v/>
      </c>
      <c r="CW89" t="str">
        <f>IF(ISERROR(MATCH(CW$1,'CSC Mitre'!CJ$1:CJ$220,0)),"",VLOOKUP(CW$1,'Tactic Recode'!$A$1:$B$547,2,FALSE))</f>
        <v/>
      </c>
      <c r="CX89" t="str">
        <f>IF(ISERROR(MATCH(CX$1,'CSC Mitre'!CJ$1:CJ$220,0)),"",VLOOKUP(CX$1,'Tactic Recode'!$A$1:$B$547,2,FALSE))</f>
        <v/>
      </c>
      <c r="CY89" t="str">
        <f>IF(ISERROR(MATCH(CY$1,'CSC Mitre'!CJ$1:CJ$220,0)),"",VLOOKUP(CY$1,'Tactic Recode'!$A$1:$B$547,2,FALSE))</f>
        <v/>
      </c>
      <c r="CZ89" t="str">
        <f>IF(ISERROR(MATCH(CZ$1,'CSC Mitre'!CJ$1:CJ$220,0)),"",VLOOKUP(CZ$1,'Tactic Recode'!$A$1:$B$547,2,FALSE))</f>
        <v/>
      </c>
      <c r="DA89" t="str">
        <f>IF(ISERROR(MATCH(DA$1,'CSC Mitre'!CJ$1:CJ$220,0)),"",VLOOKUP(DA$1,'Tactic Recode'!$A$1:$B$547,2,FALSE))</f>
        <v/>
      </c>
      <c r="DB89" t="str">
        <f>IF(ISERROR(MATCH(DB$1,'CSC Mitre'!CJ$1:CJ$220,0)),"",VLOOKUP(DB$1,'Tactic Recode'!$A$1:$B$547,2,FALSE))</f>
        <v/>
      </c>
      <c r="DC89" t="str">
        <f>IF(ISERROR(MATCH(DC$1,'CSC Mitre'!CJ$1:CJ$220,0)),"",VLOOKUP(DC$1,'Tactic Recode'!$A$1:$B$547,2,FALSE))</f>
        <v/>
      </c>
      <c r="DD89" t="str">
        <f>IF(ISERROR(MATCH(DD$1,'CSC Mitre'!CJ$1:CJ$220,0)),"",VLOOKUP(DD$1,'Tactic Recode'!$A$1:$B$547,2,FALSE))</f>
        <v/>
      </c>
      <c r="DE89" t="str">
        <f>IF(ISERROR(MATCH(DE$1,'CSC Mitre'!CJ$1:CJ$220,0)),"",VLOOKUP(DE$1,'Tactic Recode'!$A$1:$B$547,2,FALSE))</f>
        <v/>
      </c>
      <c r="DF89" t="str">
        <f>IF(ISERROR(MATCH(DF$1,'CSC Mitre'!CJ$1:CJ$220,0)),"",VLOOKUP(DF$1,'Tactic Recode'!$A$1:$B$547,2,FALSE))</f>
        <v/>
      </c>
      <c r="DG89" t="str">
        <f>IF(ISERROR(MATCH(DG$1,'CSC Mitre'!CJ$1:CJ$220,0)),"",VLOOKUP(DG$1,'Tactic Recode'!$A$1:$B$547,2,FALSE))</f>
        <v/>
      </c>
      <c r="DH89" t="str">
        <f>IF(ISERROR(MATCH(DH$1,'CSC Mitre'!CJ$1:CJ$220,0)),"",VLOOKUP(DH$1,'Tactic Recode'!$A$1:$B$547,2,FALSE))</f>
        <v/>
      </c>
      <c r="DI89" t="str">
        <f>IF(ISERROR(MATCH(DI$1,'CSC Mitre'!CJ$1:CJ$220,0)),"",VLOOKUP(DI$1,'Tactic Recode'!$A$1:$B$547,2,FALSE))</f>
        <v/>
      </c>
      <c r="DJ89" t="str">
        <f>IF(ISERROR(MATCH(DJ$1,'CSC Mitre'!CJ$1:CJ$220,0)),"",VLOOKUP(DJ$1,'Tactic Recode'!$A$1:$B$547,2,FALSE))</f>
        <v/>
      </c>
      <c r="DK89" t="str">
        <f>IF(ISERROR(MATCH(DK$1,'CSC Mitre'!CJ$1:CJ$220,0)),"",VLOOKUP(DK$1,'Tactic Recode'!$A$1:$B$547,2,FALSE))</f>
        <v/>
      </c>
      <c r="DL89" t="str">
        <f>IF(ISERROR(MATCH(DL$1,'CSC Mitre'!CJ$1:CJ$220,0)),"",VLOOKUP(DL$1,'Tactic Recode'!$A$1:$B$547,2,FALSE))</f>
        <v/>
      </c>
      <c r="DM89" t="str">
        <f>IF(ISERROR(MATCH(DM$1,'CSC Mitre'!CJ$1:CJ$220,0)),"",VLOOKUP(DM$1,'Tactic Recode'!$A$1:$B$547,2,FALSE))</f>
        <v/>
      </c>
      <c r="DN89" t="str">
        <f>IF(ISERROR(MATCH(DN$1,'CSC Mitre'!CJ$1:CJ$220,0)),"",VLOOKUP(DN$1,'Tactic Recode'!$A$1:$B$547,2,FALSE))</f>
        <v/>
      </c>
      <c r="DO89" t="str">
        <f>IF(ISERROR(MATCH(DO$1,'CSC Mitre'!CJ$1:CJ$220,0)),"",VLOOKUP(DO$1,'Tactic Recode'!$A$1:$B$547,2,FALSE))</f>
        <v/>
      </c>
      <c r="DP89" t="str">
        <f>IF(ISERROR(MATCH(DP$1,'CSC Mitre'!CJ$1:CJ$220,0)),"",VLOOKUP(DP$1,'Tactic Recode'!$A$1:$B$547,2,FALSE))</f>
        <v/>
      </c>
      <c r="DQ89" t="str">
        <f>IF(ISERROR(MATCH(DQ$1,'CSC Mitre'!CJ$1:CJ$220,0)),"",VLOOKUP(DQ$1,'Tactic Recode'!$A$1:$B$547,2,FALSE))</f>
        <v/>
      </c>
      <c r="DR89" t="str">
        <f>IF(ISERROR(MATCH(DR$1,'CSC Mitre'!CJ$1:CJ$220,0)),"",VLOOKUP(DR$1,'Tactic Recode'!$A$1:$B$547,2,FALSE))</f>
        <v/>
      </c>
      <c r="DS89" t="str">
        <f>IF(ISERROR(MATCH(DS$1,'CSC Mitre'!CJ$1:CJ$220,0)),"",VLOOKUP(DS$1,'Tactic Recode'!$A$1:$B$547,2,FALSE))</f>
        <v/>
      </c>
      <c r="DT89" t="str">
        <f>IF(ISERROR(MATCH(DT$1,'CSC Mitre'!CJ$1:CJ$220,0)),"",VLOOKUP(DT$1,'Tactic Recode'!$A$1:$B$547,2,FALSE))</f>
        <v/>
      </c>
      <c r="DU89" t="str">
        <f>IF(ISERROR(MATCH(DU$1,'CSC Mitre'!CJ$1:CJ$220,0)),"",VLOOKUP(DU$1,'Tactic Recode'!$A$1:$B$547,2,FALSE))</f>
        <v/>
      </c>
      <c r="DV89" t="str">
        <f>IF(ISERROR(MATCH(DV$1,'CSC Mitre'!CJ$1:CJ$220,0)),"",VLOOKUP(DV$1,'Tactic Recode'!$A$1:$B$547,2,FALSE))</f>
        <v/>
      </c>
      <c r="DW89" t="str">
        <f>IF(ISERROR(MATCH(DW$1,'CSC Mitre'!CJ$1:CJ$220,0)),"",VLOOKUP(DW$1,'Tactic Recode'!$A$1:$B$547,2,FALSE))</f>
        <v/>
      </c>
      <c r="DX89" t="str">
        <f>IF(ISERROR(MATCH(DX$1,'CSC Mitre'!CJ$1:CJ$220,0)),"",VLOOKUP(DX$1,'Tactic Recode'!$A$1:$B$547,2,FALSE))</f>
        <v/>
      </c>
      <c r="DY89" t="str">
        <f>IF(ISERROR(MATCH(DY$1,'CSC Mitre'!CJ$1:CJ$220,0)),"",VLOOKUP(DY$1,'Tactic Recode'!$A$1:$B$547,2,FALSE))</f>
        <v/>
      </c>
      <c r="DZ89" t="str">
        <f>IF(ISERROR(MATCH(DZ$1,'CSC Mitre'!CJ$1:CJ$220,0)),"",VLOOKUP(DZ$1,'Tactic Recode'!$A$1:$B$547,2,FALSE))</f>
        <v/>
      </c>
      <c r="EA89" t="str">
        <f>IF(ISERROR(MATCH(EA$1,'CSC Mitre'!CJ$1:CJ$220,0)),"",VLOOKUP(EA$1,'Tactic Recode'!$A$1:$B$547,2,FALSE))</f>
        <v/>
      </c>
      <c r="EB89" t="str">
        <f>IF(ISERROR(MATCH(EB$1,'CSC Mitre'!CJ$1:CJ$220,0)),"",VLOOKUP(EB$1,'Tactic Recode'!$A$1:$B$547,2,FALSE))</f>
        <v/>
      </c>
      <c r="EC89" t="str">
        <f>IF(ISERROR(MATCH(EC$1,'CSC Mitre'!CJ$1:CJ$220,0)),"",VLOOKUP(EC$1,'Tactic Recode'!$A$1:$B$547,2,FALSE))</f>
        <v/>
      </c>
      <c r="ED89" t="str">
        <f>IF(ISERROR(MATCH(ED$1,'CSC Mitre'!CJ$1:CJ$220,0)),"",VLOOKUP(ED$1,'Tactic Recode'!$A$1:$B$547,2,FALSE))</f>
        <v/>
      </c>
      <c r="EE89" t="str">
        <f>IF(ISERROR(MATCH(EE$1,'CSC Mitre'!CJ$1:CJ$220,0)),"",VLOOKUP(EE$1,'Tactic Recode'!$A$1:$B$547,2,FALSE))</f>
        <v/>
      </c>
      <c r="EF89" t="str">
        <f>IF(ISERROR(MATCH(EF$1,'CSC Mitre'!CJ$1:CJ$220,0)),"",VLOOKUP(EF$1,'Tactic Recode'!$A$1:$B$547,2,FALSE))</f>
        <v/>
      </c>
      <c r="EG89" t="str">
        <f>IF(ISERROR(MATCH(EG$1,'CSC Mitre'!CJ$1:CJ$220,0)),"",VLOOKUP(EG$1,'Tactic Recode'!$A$1:$B$547,2,FALSE))</f>
        <v/>
      </c>
      <c r="EH89" t="str">
        <f>IF(ISERROR(MATCH(EH$1,'CSC Mitre'!CJ$1:CJ$220,0)),"",VLOOKUP(EH$1,'Tactic Recode'!$A$1:$B$547,2,FALSE))</f>
        <v/>
      </c>
      <c r="EI89" t="str">
        <f>IF(ISERROR(MATCH(EI$1,'CSC Mitre'!CJ$1:CJ$220,0)),"",VLOOKUP(EI$1,'Tactic Recode'!$A$1:$B$547,2,FALSE))</f>
        <v/>
      </c>
      <c r="EJ89" t="str">
        <f>IF(ISERROR(MATCH(EJ$1,'CSC Mitre'!CJ$1:CJ$220,0)),"",VLOOKUP(EJ$1,'Tactic Recode'!$A$1:$B$547,2,FALSE))</f>
        <v/>
      </c>
      <c r="EK89" t="str">
        <f>IF(ISERROR(MATCH(EK$1,'CSC Mitre'!CJ$1:CJ$220,0)),"",VLOOKUP(EK$1,'Tactic Recode'!$A$1:$B$547,2,FALSE))</f>
        <v/>
      </c>
      <c r="EL89" t="str">
        <f>IF(ISERROR(MATCH(EL$1,'CSC Mitre'!CJ$1:CJ$220,0)),"",VLOOKUP(EL$1,'Tactic Recode'!$A$1:$B$547,2,FALSE))</f>
        <v/>
      </c>
      <c r="EM89" t="str">
        <f>IF(ISERROR(MATCH(EM$1,'CSC Mitre'!CJ$1:CJ$220,0)),"",VLOOKUP(EM$1,'Tactic Recode'!$A$1:$B$547,2,FALSE))</f>
        <v/>
      </c>
      <c r="EN89" t="str">
        <f>IF(ISERROR(MATCH(EN$1,'CSC Mitre'!CJ$1:CJ$220,0)),"",VLOOKUP(EN$1,'Tactic Recode'!$A$1:$B$547,2,FALSE))</f>
        <v/>
      </c>
      <c r="EO89" t="str">
        <f>IF(ISERROR(MATCH(EO$1,'CSC Mitre'!CJ$1:CJ$220,0)),"",VLOOKUP(EO$1,'Tactic Recode'!$A$1:$B$547,2,FALSE))</f>
        <v/>
      </c>
      <c r="EP89" t="str">
        <f>IF(ISERROR(MATCH(EP$1,'CSC Mitre'!CJ$1:CJ$220,0)),"",VLOOKUP(EP$1,'Tactic Recode'!$A$1:$B$547,2,FALSE))</f>
        <v/>
      </c>
      <c r="EQ89" t="str">
        <f>IF(ISERROR(MATCH(EQ$1,'CSC Mitre'!CJ$1:CJ$220,0)),"",VLOOKUP(EQ$1,'Tactic Recode'!$A$1:$B$547,2,FALSE))</f>
        <v/>
      </c>
      <c r="ER89" t="str">
        <f>IF(ISERROR(MATCH(ER$1,'CSC Mitre'!CJ$1:CJ$220,0)),"",VLOOKUP(ER$1,'Tactic Recode'!$A$1:$B$547,2,FALSE))</f>
        <v>Persistence</v>
      </c>
      <c r="ES89" t="str">
        <f>IF(ISERROR(MATCH(ES$1,'CSC Mitre'!CJ$1:CJ$220,0)),"",VLOOKUP(ES$1,'Tactic Recode'!$A$1:$B$547,2,FALSE))</f>
        <v>Persistence</v>
      </c>
      <c r="ET89" t="str">
        <f>IF(ISERROR(MATCH(ET$1,'CSC Mitre'!CJ$1:CJ$220,0)),"",VLOOKUP(ET$1,'Tactic Recode'!$A$1:$B$547,2,FALSE))</f>
        <v/>
      </c>
      <c r="EU89" t="str">
        <f>IF(ISERROR(MATCH(EU$1,'CSC Mitre'!CJ$1:CJ$220,0)),"",VLOOKUP(EU$1,'Tactic Recode'!$A$1:$B$547,2,FALSE))</f>
        <v/>
      </c>
      <c r="EV89" t="str">
        <f>IF(ISERROR(MATCH(EV$1,'CSC Mitre'!CJ$1:CJ$220,0)),"",VLOOKUP(EV$1,'Tactic Recode'!$A$1:$B$547,2,FALSE))</f>
        <v/>
      </c>
      <c r="EW89" t="str">
        <f>IF(ISERROR(MATCH(EW$1,'CSC Mitre'!CJ$1:CJ$220,0)),"",VLOOKUP(EW$1,'Tactic Recode'!$A$1:$B$547,2,FALSE))</f>
        <v/>
      </c>
      <c r="EX89" t="str">
        <f>IF(ISERROR(MATCH(EX$1,'CSC Mitre'!CJ$1:CJ$220,0)),"",VLOOKUP(EX$1,'Tactic Recode'!$A$1:$B$547,2,FALSE))</f>
        <v/>
      </c>
      <c r="EY89" t="str">
        <f>IF(ISERROR(MATCH(EY$1,'CSC Mitre'!CJ$1:CJ$220,0)),"",VLOOKUP(EY$1,'Tactic Recode'!$A$1:$B$547,2,FALSE))</f>
        <v/>
      </c>
      <c r="EZ89" t="str">
        <f>IF(ISERROR(MATCH(EZ$1,'CSC Mitre'!CJ$1:CJ$220,0)),"",VLOOKUP(EZ$1,'Tactic Recode'!$A$1:$B$547,2,FALSE))</f>
        <v/>
      </c>
      <c r="FA89" t="str">
        <f>IF(ISERROR(MATCH(FA$1,'CSC Mitre'!CJ$1:CJ$220,0)),"",VLOOKUP(FA$1,'Tactic Recode'!$A$1:$B$547,2,FALSE))</f>
        <v/>
      </c>
      <c r="FB89" t="str">
        <f>IF(ISERROR(MATCH(FB$1,'CSC Mitre'!CJ$1:CJ$220,0)),"",VLOOKUP(FB$1,'Tactic Recode'!$A$1:$B$547,2,FALSE))</f>
        <v/>
      </c>
      <c r="FC89" t="str">
        <f>IF(ISERROR(MATCH(FC$1,'CSC Mitre'!CJ$1:CJ$220,0)),"",VLOOKUP(FC$1,'Tactic Recode'!$A$1:$B$547,2,FALSE))</f>
        <v/>
      </c>
      <c r="FD89" t="str">
        <f>IF(ISERROR(MATCH(FD$1,'CSC Mitre'!CJ$1:CJ$220,0)),"",VLOOKUP(FD$1,'Tactic Recode'!$A$1:$B$547,2,FALSE))</f>
        <v/>
      </c>
      <c r="FE89" t="str">
        <f>IF(ISERROR(MATCH(FE$1,'CSC Mitre'!CJ$1:CJ$220,0)),"",VLOOKUP(FE$1,'Tactic Recode'!$A$1:$B$547,2,FALSE))</f>
        <v/>
      </c>
      <c r="FF89" t="str">
        <f>IF(ISERROR(MATCH(FF$1,'CSC Mitre'!CJ$1:CJ$220,0)),"",VLOOKUP(FF$1,'Tactic Recode'!$A$1:$B$547,2,FALSE))</f>
        <v/>
      </c>
      <c r="FG89" t="str">
        <f>IF(ISERROR(MATCH(FG$1,'CSC Mitre'!CJ$1:CJ$220,0)),"",VLOOKUP(FG$1,'Tactic Recode'!$A$1:$B$547,2,FALSE))</f>
        <v/>
      </c>
      <c r="FH89" t="str">
        <f>IF(ISERROR(MATCH(FH$1,'CSC Mitre'!CJ$1:CJ$220,0)),"",VLOOKUP(FH$1,'Tactic Recode'!$A$1:$B$547,2,FALSE))</f>
        <v/>
      </c>
      <c r="FI89" t="str">
        <f>IF(ISERROR(MATCH(FI$1,'CSC Mitre'!CJ$1:CJ$220,0)),"",VLOOKUP(FI$1,'Tactic Recode'!$A$1:$B$547,2,FALSE))</f>
        <v/>
      </c>
      <c r="FJ89" t="str">
        <f>IF(ISERROR(MATCH(FJ$1,'CSC Mitre'!CJ$1:CJ$220,0)),"",VLOOKUP(FJ$1,'Tactic Recode'!$A$1:$B$547,2,FALSE))</f>
        <v/>
      </c>
      <c r="FK89" t="str">
        <f>IF(ISERROR(MATCH(FK$1,'CSC Mitre'!CJ$1:CJ$220,0)),"",VLOOKUP(FK$1,'Tactic Recode'!$A$1:$B$547,2,FALSE))</f>
        <v/>
      </c>
      <c r="FL89" t="str">
        <f>IF(ISERROR(MATCH(FL$1,'CSC Mitre'!CJ$1:CJ$220,0)),"",VLOOKUP(FL$1,'Tactic Recode'!$A$1:$B$547,2,FALSE))</f>
        <v/>
      </c>
      <c r="FM89" t="str">
        <f>IF(ISERROR(MATCH(FM$1,'CSC Mitre'!CJ$1:CJ$220,0)),"",VLOOKUP(FM$1,'Tactic Recode'!$A$1:$B$547,2,FALSE))</f>
        <v/>
      </c>
      <c r="FN89" t="str">
        <f>IF(ISERROR(MATCH(FN$1,'CSC Mitre'!CJ$1:CJ$220,0)),"",VLOOKUP(FN$1,'Tactic Recode'!$A$1:$B$547,2,FALSE))</f>
        <v/>
      </c>
      <c r="FO89" t="str">
        <f>IF(ISERROR(MATCH(FO$1,'CSC Mitre'!CJ$1:CJ$220,0)),"",VLOOKUP(FO$1,'Tactic Recode'!$A$1:$B$547,2,FALSE))</f>
        <v/>
      </c>
      <c r="FP89" t="str">
        <f>IF(ISERROR(MATCH(FP$1,'CSC Mitre'!CJ$1:CJ$220,0)),"",VLOOKUP(FP$1,'Tactic Recode'!$A$1:$B$547,2,FALSE))</f>
        <v/>
      </c>
      <c r="FQ89" t="str">
        <f>IF(ISERROR(MATCH(FQ$1,'CSC Mitre'!CJ$1:CJ$220,0)),"",VLOOKUP(FQ$1,'Tactic Recode'!$A$1:$B$547,2,FALSE))</f>
        <v/>
      </c>
      <c r="FR89" t="str">
        <f>IF(ISERROR(MATCH(FR$1,'CSC Mitre'!CJ$1:CJ$220,0)),"",VLOOKUP(FR$1,'Tactic Recode'!$A$1:$B$547,2,FALSE))</f>
        <v/>
      </c>
      <c r="FS89" t="str">
        <f>IF(ISERROR(MATCH(FS$1,'CSC Mitre'!CJ$1:CJ$220,0)),"",VLOOKUP(FS$1,'Tactic Recode'!$A$1:$B$547,2,FALSE))</f>
        <v/>
      </c>
      <c r="FT89" t="str">
        <f>IF(ISERROR(MATCH(FT$1,'CSC Mitre'!CJ$1:CJ$220,0)),"",VLOOKUP(FT$1,'Tactic Recode'!$A$1:$B$547,2,FALSE))</f>
        <v/>
      </c>
      <c r="FU89" t="str">
        <f>IF(ISERROR(MATCH(FU$1,'CSC Mitre'!CJ$1:CJ$220,0)),"",VLOOKUP(FU$1,'Tactic Recode'!$A$1:$B$547,2,FALSE))</f>
        <v/>
      </c>
      <c r="FV89" t="str">
        <f>IF(ISERROR(MATCH(FV$1,'CSC Mitre'!CJ$1:CJ$220,0)),"",VLOOKUP(FV$1,'Tactic Recode'!$A$1:$B$547,2,FALSE))</f>
        <v/>
      </c>
      <c r="FW89" t="str">
        <f>IF(ISERROR(MATCH(FW$1,'CSC Mitre'!CJ$1:CJ$220,0)),"",VLOOKUP(FW$1,'Tactic Recode'!$A$1:$B$547,2,FALSE))</f>
        <v/>
      </c>
      <c r="FX89" t="str">
        <f>IF(ISERROR(MATCH(FX$1,'CSC Mitre'!CJ$1:CJ$220,0)),"",VLOOKUP(FX$1,'Tactic Recode'!$A$1:$B$547,2,FALSE))</f>
        <v/>
      </c>
      <c r="FY89" t="str">
        <f>IF(ISERROR(MATCH(FY$1,'CSC Mitre'!CJ$1:CJ$220,0)),"",VLOOKUP(FY$1,'Tactic Recode'!$A$1:$B$547,2,FALSE))</f>
        <v/>
      </c>
      <c r="FZ89" t="str">
        <f>IF(ISERROR(MATCH(FZ$1,'CSC Mitre'!CJ$1:CJ$220,0)),"",VLOOKUP(FZ$1,'Tactic Recode'!$A$1:$B$547,2,FALSE))</f>
        <v/>
      </c>
      <c r="GA89" t="str">
        <f>IF(ISERROR(MATCH(GA$1,'CSC Mitre'!CJ$1:CJ$220,0)),"",VLOOKUP(GA$1,'Tactic Recode'!$A$1:$B$547,2,FALSE))</f>
        <v/>
      </c>
      <c r="GB89" t="str">
        <f>IF(ISERROR(MATCH(GB$1,'CSC Mitre'!CJ$1:CJ$220,0)),"",VLOOKUP(GB$1,'Tactic Recode'!$A$1:$B$547,2,FALSE))</f>
        <v/>
      </c>
      <c r="GC89" t="str">
        <f>IF(ISERROR(MATCH(GC$1,'CSC Mitre'!CJ$1:CJ$220,0)),"",VLOOKUP(GC$1,'Tactic Recode'!$A$1:$B$547,2,FALSE))</f>
        <v/>
      </c>
      <c r="GD89" t="str">
        <f>IF(ISERROR(MATCH(GD$1,'CSC Mitre'!CJ$1:CJ$220,0)),"",VLOOKUP(GD$1,'Tactic Recode'!$A$1:$B$547,2,FALSE))</f>
        <v/>
      </c>
      <c r="GE89" t="str">
        <f>IF(ISERROR(MATCH(GE$1,'CSC Mitre'!CJ$1:CJ$220,0)),"",VLOOKUP(GE$1,'Tactic Recode'!$A$1:$B$547,2,FALSE))</f>
        <v/>
      </c>
      <c r="GF89" t="str">
        <f>IF(ISERROR(MATCH(GF$1,'CSC Mitre'!CJ$1:CJ$220,0)),"",VLOOKUP(GF$1,'Tactic Recode'!$A$1:$B$547,2,FALSE))</f>
        <v/>
      </c>
      <c r="GG89" t="str">
        <f>IF(ISERROR(MATCH(GG$1,'CSC Mitre'!CJ$1:CJ$220,0)),"",VLOOKUP(GG$1,'Tactic Recode'!$A$1:$B$547,2,FALSE))</f>
        <v/>
      </c>
      <c r="GH89" t="str">
        <f>IF(ISERROR(MATCH(GH$1,'CSC Mitre'!CJ$1:CJ$220,0)),"",VLOOKUP(GH$1,'Tactic Recode'!$A$1:$B$547,2,FALSE))</f>
        <v/>
      </c>
      <c r="GI89" t="str">
        <f>IF(ISERROR(MATCH(GI$1,'CSC Mitre'!CJ$1:CJ$220,0)),"",VLOOKUP(GI$1,'Tactic Recode'!$A$1:$B$547,2,FALSE))</f>
        <v>Persistence</v>
      </c>
      <c r="GJ89" t="str">
        <f>IF(ISERROR(MATCH(GJ$1,'CSC Mitre'!CJ$1:CJ$220,0)),"",VLOOKUP(GJ$1,'Tactic Recode'!$A$1:$B$547,2,FALSE))</f>
        <v/>
      </c>
      <c r="GK89" t="str">
        <f>IF(ISERROR(MATCH(GK$1,'CSC Mitre'!CJ$1:CJ$220,0)),"",VLOOKUP(GK$1,'Tactic Recode'!$A$1:$B$547,2,FALSE))</f>
        <v>Persistence</v>
      </c>
      <c r="GL89" t="str">
        <f>IF(ISERROR(MATCH(GL$1,'CSC Mitre'!CJ$1:CJ$220,0)),"",VLOOKUP(GL$1,'Tactic Recode'!$A$1:$B$547,2,FALSE))</f>
        <v>Persistence</v>
      </c>
      <c r="GM89" t="str">
        <f>IF(ISERROR(MATCH(GM$1,'CSC Mitre'!CJ$1:CJ$220,0)),"",VLOOKUP(GM$1,'Tactic Recode'!$A$1:$B$547,2,FALSE))</f>
        <v/>
      </c>
      <c r="GN89" t="str">
        <f>IF(ISERROR(MATCH(GN$1,'CSC Mitre'!CJ$1:CJ$220,0)),"",VLOOKUP(GN$1,'Tactic Recode'!$A$1:$B$547,2,FALSE))</f>
        <v/>
      </c>
      <c r="GO89" t="str">
        <f>IF(ISERROR(MATCH(GO$1,'CSC Mitre'!CJ$1:CJ$220,0)),"",VLOOKUP(GO$1,'Tactic Recode'!$A$1:$B$547,2,FALSE))</f>
        <v/>
      </c>
      <c r="GP89" t="str">
        <f>IF(ISERROR(MATCH(GP$1,'CSC Mitre'!CJ$1:CJ$220,0)),"",VLOOKUP(GP$1,'Tactic Recode'!$A$1:$B$547,2,FALSE))</f>
        <v/>
      </c>
      <c r="GQ89" t="str">
        <f>IF(ISERROR(MATCH(GQ$1,'CSC Mitre'!CJ$1:CJ$220,0)),"",VLOOKUP(GQ$1,'Tactic Recode'!$A$1:$B$547,2,FALSE))</f>
        <v/>
      </c>
      <c r="GR89" t="str">
        <f>IF(ISERROR(MATCH(GR$1,'CSC Mitre'!CJ$1:CJ$220,0)),"",VLOOKUP(GR$1,'Tactic Recode'!$A$1:$B$547,2,FALSE))</f>
        <v/>
      </c>
      <c r="GS89" t="str">
        <f>IF(ISERROR(MATCH(GS$1,'CSC Mitre'!CJ$1:CJ$220,0)),"",VLOOKUP(GS$1,'Tactic Recode'!$A$1:$B$547,2,FALSE))</f>
        <v/>
      </c>
      <c r="GT89" t="str">
        <f>IF(ISERROR(MATCH(GT$1,'CSC Mitre'!CJ$1:CJ$220,0)),"",VLOOKUP(GT$1,'Tactic Recode'!$A$1:$B$547,2,FALSE))</f>
        <v/>
      </c>
      <c r="GU89" t="str">
        <f>IF(ISERROR(MATCH(GU$1,'CSC Mitre'!CJ$1:CJ$220,0)),"",VLOOKUP(GU$1,'Tactic Recode'!$A$1:$B$547,2,FALSE))</f>
        <v/>
      </c>
      <c r="GV89" t="str">
        <f>IF(ISERROR(MATCH(GV$1,'CSC Mitre'!CJ$1:CJ$220,0)),"",VLOOKUP(GV$1,'Tactic Recode'!$A$1:$B$547,2,FALSE))</f>
        <v/>
      </c>
      <c r="GW89" t="str">
        <f>IF(ISERROR(MATCH(GW$1,'CSC Mitre'!CJ$1:CJ$220,0)),"",VLOOKUP(GW$1,'Tactic Recode'!$A$1:$B$547,2,FALSE))</f>
        <v/>
      </c>
      <c r="GX89" t="str">
        <f>IF(ISERROR(MATCH(GX$1,'CSC Mitre'!CJ$1:CJ$220,0)),"",VLOOKUP(GX$1,'Tactic Recode'!$A$1:$B$547,2,FALSE))</f>
        <v/>
      </c>
      <c r="GY89" t="str">
        <f>IF(ISERROR(MATCH(GY$1,'CSC Mitre'!CJ$1:CJ$220,0)),"",VLOOKUP(GY$1,'Tactic Recode'!$A$1:$B$547,2,FALSE))</f>
        <v/>
      </c>
      <c r="GZ89" t="str">
        <f>IF(ISERROR(MATCH(GZ$1,'CSC Mitre'!CJ$1:CJ$220,0)),"",VLOOKUP(GZ$1,'Tactic Recode'!$A$1:$B$547,2,FALSE))</f>
        <v/>
      </c>
      <c r="HA89" t="str">
        <f>IF(ISERROR(MATCH(HA$1,'CSC Mitre'!CJ$1:CJ$220,0)),"",VLOOKUP(HA$1,'Tactic Recode'!$A$1:$B$547,2,FALSE))</f>
        <v/>
      </c>
      <c r="HB89" t="str">
        <f>IF(ISERROR(MATCH(HB$1,'CSC Mitre'!CJ$1:CJ$220,0)),"",VLOOKUP(HB$1,'Tactic Recode'!$A$1:$B$547,2,FALSE))</f>
        <v/>
      </c>
      <c r="HC89" t="str">
        <f>IF(ISERROR(MATCH(HC$1,'CSC Mitre'!CJ$1:CJ$220,0)),"",VLOOKUP(HC$1,'Tactic Recode'!$A$1:$B$547,2,FALSE))</f>
        <v/>
      </c>
      <c r="HD89" t="str">
        <f>IF(ISERROR(MATCH(HD$1,'CSC Mitre'!CJ$1:CJ$220,0)),"",VLOOKUP(HD$1,'Tactic Recode'!$A$1:$B$547,2,FALSE))</f>
        <v/>
      </c>
      <c r="HE89" t="str">
        <f>IF(ISERROR(MATCH(HE$1,'CSC Mitre'!CJ$1:CJ$220,0)),"",VLOOKUP(HE$1,'Tactic Recode'!$A$1:$B$547,2,FALSE))</f>
        <v/>
      </c>
      <c r="HF89" t="str">
        <f>IF(ISERROR(MATCH(HF$1,'CSC Mitre'!CJ$1:CJ$220,0)),"",VLOOKUP(HF$1,'Tactic Recode'!$A$1:$B$547,2,FALSE))</f>
        <v/>
      </c>
      <c r="HG89" t="str">
        <f>IF(ISERROR(MATCH(HG$1,'CSC Mitre'!CJ$1:CJ$220,0)),"",VLOOKUP(HG$1,'Tactic Recode'!$A$1:$B$547,2,FALSE))</f>
        <v/>
      </c>
      <c r="HH89" t="str">
        <f>IF(ISERROR(MATCH(HH$1,'CSC Mitre'!CJ$1:CJ$220,0)),"",VLOOKUP(HH$1,'Tactic Recode'!$A$1:$B$547,2,FALSE))</f>
        <v/>
      </c>
      <c r="HI89" t="str">
        <f>IF(ISERROR(MATCH(HI$1,'CSC Mitre'!CJ$1:CJ$220,0)),"",VLOOKUP(HI$1,'Tactic Recode'!$A$1:$B$547,2,FALSE))</f>
        <v/>
      </c>
      <c r="HJ89" t="str">
        <f>IF(ISERROR(MATCH(HJ$1,'CSC Mitre'!CJ$1:CJ$220,0)),"",VLOOKUP(HJ$1,'Tactic Recode'!$A$1:$B$547,2,FALSE))</f>
        <v/>
      </c>
      <c r="HK89" t="str">
        <f>IF(ISERROR(MATCH(HK$1,'CSC Mitre'!CJ$1:CJ$220,0)),"",VLOOKUP(HK$1,'Tactic Recode'!$A$1:$B$547,2,FALSE))</f>
        <v/>
      </c>
      <c r="HL89" t="str">
        <f>IF(ISERROR(MATCH(HL$1,'CSC Mitre'!CJ$1:CJ$220,0)),"",VLOOKUP(HL$1,'Tactic Recode'!$A$1:$B$547,2,FALSE))</f>
        <v/>
      </c>
      <c r="HM89" t="str">
        <f>IF(ISERROR(MATCH(HM$1,'CSC Mitre'!CJ$1:CJ$220,0)),"",VLOOKUP(HM$1,'Tactic Recode'!$A$1:$B$547,2,FALSE))</f>
        <v/>
      </c>
      <c r="HN89" t="str">
        <f>IF(ISERROR(MATCH(HN$1,'CSC Mitre'!CJ$1:CJ$220,0)),"",VLOOKUP(HN$1,'Tactic Recode'!$A$1:$B$547,2,FALSE))</f>
        <v/>
      </c>
      <c r="HO89" t="str">
        <f>IF(ISERROR(MATCH(HO$1,'CSC Mitre'!CJ$1:CJ$220,0)),"",VLOOKUP(HO$1,'Tactic Recode'!$A$1:$B$547,2,FALSE))</f>
        <v/>
      </c>
      <c r="HP89" t="str">
        <f>IF(ISERROR(MATCH(HP$1,'CSC Mitre'!CJ$1:CJ$220,0)),"",VLOOKUP(HP$1,'Tactic Recode'!$A$1:$B$547,2,FALSE))</f>
        <v/>
      </c>
      <c r="HQ89" t="str">
        <f>IF(ISERROR(MATCH(HQ$1,'CSC Mitre'!CJ$1:CJ$220,0)),"",VLOOKUP(HQ$1,'Tactic Recode'!$A$1:$B$547,2,FALSE))</f>
        <v/>
      </c>
      <c r="HR89" t="str">
        <f>IF(ISERROR(MATCH(HR$1,'CSC Mitre'!CJ$1:CJ$220,0)),"",VLOOKUP(HR$1,'Tactic Recode'!$A$1:$B$547,2,FALSE))</f>
        <v/>
      </c>
      <c r="HS89" t="str">
        <f>IF(ISERROR(MATCH(HS$1,'CSC Mitre'!CJ$1:CJ$220,0)),"",VLOOKUP(HS$1,'Tactic Recode'!$A$1:$B$547,2,FALSE))</f>
        <v/>
      </c>
      <c r="HT89" t="str">
        <f>IF(ISERROR(MATCH(HT$1,'CSC Mitre'!CJ$1:CJ$220,0)),"",VLOOKUP(HT$1,'Tactic Recode'!$A$1:$B$547,2,FALSE))</f>
        <v/>
      </c>
      <c r="HU89" t="str">
        <f>IF(ISERROR(MATCH(HU$1,'CSC Mitre'!CJ$1:CJ$220,0)),"",VLOOKUP(HU$1,'Tactic Recode'!$A$1:$B$547,2,FALSE))</f>
        <v/>
      </c>
      <c r="HV89" t="str">
        <f>IF(ISERROR(MATCH(HV$1,'CSC Mitre'!CJ$1:CJ$220,0)),"",VLOOKUP(HV$1,'Tactic Recode'!$A$1:$B$547,2,FALSE))</f>
        <v/>
      </c>
      <c r="HW89" t="str">
        <f>IF(ISERROR(MATCH(HW$1,'CSC Mitre'!CJ$1:CJ$220,0)),"",VLOOKUP(HW$1,'Tactic Recode'!$A$1:$B$547,2,FALSE))</f>
        <v/>
      </c>
      <c r="HX89" t="str">
        <f>IF(ISERROR(MATCH(HX$1,'CSC Mitre'!CJ$1:CJ$220,0)),"",VLOOKUP(HX$1,'Tactic Recode'!$A$1:$B$547,2,FALSE))</f>
        <v/>
      </c>
      <c r="HY89" t="str">
        <f>IF(ISERROR(MATCH(HY$1,'CSC Mitre'!CJ$1:CJ$220,0)),"",VLOOKUP(HY$1,'Tactic Recode'!$A$1:$B$547,2,FALSE))</f>
        <v/>
      </c>
      <c r="HZ89" t="str">
        <f>IF(ISERROR(MATCH(HZ$1,'CSC Mitre'!CJ$1:CJ$220,0)),"",VLOOKUP(HZ$1,'Tactic Recode'!$A$1:$B$547,2,FALSE))</f>
        <v/>
      </c>
      <c r="IA89" t="str">
        <f>IF(ISERROR(MATCH(IA$1,'CSC Mitre'!CJ$1:CJ$220,0)),"",VLOOKUP(IA$1,'Tactic Recode'!$A$1:$B$547,2,FALSE))</f>
        <v/>
      </c>
      <c r="IB89" t="str">
        <f>IF(ISERROR(MATCH(IB$1,'CSC Mitre'!CJ$1:CJ$220,0)),"",VLOOKUP(IB$1,'Tactic Recode'!$A$1:$B$547,2,FALSE))</f>
        <v/>
      </c>
      <c r="IC89" t="str">
        <f>IF(ISERROR(MATCH(IC$1,'CSC Mitre'!CJ$1:CJ$220,0)),"",VLOOKUP(IC$1,'Tactic Recode'!$A$1:$B$547,2,FALSE))</f>
        <v/>
      </c>
      <c r="ID89" t="str">
        <f>IF(ISERROR(MATCH(ID$1,'CSC Mitre'!CJ$1:CJ$220,0)),"",VLOOKUP(ID$1,'Tactic Recode'!$A$1:$B$547,2,FALSE))</f>
        <v/>
      </c>
      <c r="IE89" t="str">
        <f>IF(ISERROR(MATCH(IE$1,'CSC Mitre'!CJ$1:CJ$220,0)),"",VLOOKUP(IE$1,'Tactic Recode'!$A$1:$B$547,2,FALSE))</f>
        <v/>
      </c>
      <c r="IF89" t="str">
        <f>IF(ISERROR(MATCH(IF$1,'CSC Mitre'!CJ$1:CJ$220,0)),"",VLOOKUP(IF$1,'Tactic Recode'!$A$1:$B$547,2,FALSE))</f>
        <v/>
      </c>
      <c r="IG89" t="str">
        <f>IF(ISERROR(MATCH(IG$1,'CSC Mitre'!CJ$1:CJ$220,0)),"",VLOOKUP(IG$1,'Tactic Recode'!$A$1:$B$547,2,FALSE))</f>
        <v/>
      </c>
      <c r="IH89" t="str">
        <f>IF(ISERROR(MATCH(IH$1,'CSC Mitre'!CJ$1:CJ$220,0)),"",VLOOKUP(IH$1,'Tactic Recode'!$A$1:$B$547,2,FALSE))</f>
        <v/>
      </c>
      <c r="II89" t="str">
        <f>IF(ISERROR(MATCH(II$1,'CSC Mitre'!CJ$1:CJ$220,0)),"",VLOOKUP(II$1,'Tactic Recode'!$A$1:$B$547,2,FALSE))</f>
        <v/>
      </c>
      <c r="IJ89" t="str">
        <f>IF(ISERROR(MATCH(IJ$1,'CSC Mitre'!CJ$1:CJ$220,0)),"",VLOOKUP(IJ$1,'Tactic Recode'!$A$1:$B$547,2,FALSE))</f>
        <v/>
      </c>
      <c r="IK89" t="str">
        <f>IF(ISERROR(MATCH(IK$1,'CSC Mitre'!CJ$1:CJ$220,0)),"",VLOOKUP(IK$1,'Tactic Recode'!$A$1:$B$547,2,FALSE))</f>
        <v/>
      </c>
      <c r="IL89" t="str">
        <f>IF(ISERROR(MATCH(IL$1,'CSC Mitre'!CJ$1:CJ$220,0)),"",VLOOKUP(IL$1,'Tactic Recode'!$A$1:$B$547,2,FALSE))</f>
        <v/>
      </c>
      <c r="IM89" t="str">
        <f>IF(ISERROR(MATCH(IM$1,'CSC Mitre'!CJ$1:CJ$220,0)),"",VLOOKUP(IM$1,'Tactic Recode'!$A$1:$B$547,2,FALSE))</f>
        <v/>
      </c>
      <c r="IN89" t="str">
        <f>IF(ISERROR(MATCH(IN$1,'CSC Mitre'!CJ$1:CJ$220,0)),"",VLOOKUP(IN$1,'Tactic Recode'!$A$1:$B$547,2,FALSE))</f>
        <v/>
      </c>
      <c r="IO89" t="str">
        <f>IF(ISERROR(MATCH(IO$1,'CSC Mitre'!CJ$1:CJ$220,0)),"",VLOOKUP(IO$1,'Tactic Recode'!$A$1:$B$547,2,FALSE))</f>
        <v/>
      </c>
      <c r="IP89" t="str">
        <f>IF(ISERROR(MATCH(IP$1,'CSC Mitre'!CJ$1:CJ$220,0)),"",VLOOKUP(IP$1,'Tactic Recode'!$A$1:$B$547,2,FALSE))</f>
        <v/>
      </c>
      <c r="IQ89" t="str">
        <f>IF(ISERROR(MATCH(IQ$1,'CSC Mitre'!CJ$1:CJ$220,0)),"",VLOOKUP(IQ$1,'Tactic Recode'!$A$1:$B$547,2,FALSE))</f>
        <v/>
      </c>
      <c r="IR89" t="str">
        <f>IF(ISERROR(MATCH(IR$1,'CSC Mitre'!CJ$1:CJ$220,0)),"",VLOOKUP(IR$1,'Tactic Recode'!$A$1:$B$547,2,FALSE))</f>
        <v/>
      </c>
      <c r="IS89" t="str">
        <f>IF(ISERROR(MATCH(IS$1,'CSC Mitre'!CJ$1:CJ$220,0)),"",VLOOKUP(IS$1,'Tactic Recode'!$A$1:$B$547,2,FALSE))</f>
        <v/>
      </c>
      <c r="IT89" t="str">
        <f>IF(ISERROR(MATCH(IT$1,'CSC Mitre'!CJ$1:CJ$220,0)),"",VLOOKUP(IT$1,'Tactic Recode'!$A$1:$B$547,2,FALSE))</f>
        <v/>
      </c>
      <c r="IU89" t="str">
        <f>IF(ISERROR(MATCH(IU$1,'CSC Mitre'!CJ$1:CJ$220,0)),"",VLOOKUP(IU$1,'Tactic Recode'!$A$1:$B$547,2,FALSE))</f>
        <v/>
      </c>
      <c r="IV89" t="str">
        <f>IF(ISERROR(MATCH(IV$1,'CSC Mitre'!CJ$1:CJ$220,0)),"",VLOOKUP(IV$1,'Tactic Recode'!$A$1:$B$547,2,FALSE))</f>
        <v>Discovery</v>
      </c>
      <c r="IW89" t="str">
        <f>IF(ISERROR(MATCH(IW$1,'CSC Mitre'!CJ$1:CJ$220,0)),"",VLOOKUP(IW$1,'Tactic Recode'!$A$1:$B$547,2,FALSE))</f>
        <v/>
      </c>
      <c r="IX89" t="str">
        <f>IF(ISERROR(MATCH(IX$1,'CSC Mitre'!CJ$1:CJ$220,0)),"",VLOOKUP(IX$1,'Tactic Recode'!$A$1:$B$547,2,FALSE))</f>
        <v/>
      </c>
      <c r="IY89" t="str">
        <f>IF(ISERROR(MATCH(IY$1,'CSC Mitre'!CJ$1:CJ$220,0)),"",VLOOKUP(IY$1,'Tactic Recode'!$A$1:$B$547,2,FALSE))</f>
        <v/>
      </c>
      <c r="IZ89" t="str">
        <f>IF(ISERROR(MATCH(IZ$1,'CSC Mitre'!CJ$1:CJ$220,0)),"",VLOOKUP(IZ$1,'Tactic Recode'!$A$1:$B$547,2,FALSE))</f>
        <v>Impact</v>
      </c>
      <c r="JA89" t="str">
        <f>IF(ISERROR(MATCH(JA$1,'CSC Mitre'!CJ$1:CJ$220,0)),"",VLOOKUP(JA$1,'Tactic Recode'!$A$1:$B$547,2,FALSE))</f>
        <v>Impact</v>
      </c>
      <c r="JB89" t="str">
        <f>IF(ISERROR(MATCH(JB$1,'CSC Mitre'!CJ$1:CJ$220,0)),"",VLOOKUP(JB$1,'Tactic Recode'!$A$1:$B$547,2,FALSE))</f>
        <v/>
      </c>
      <c r="JC89" t="str">
        <f>IF(ISERROR(MATCH(JC$1,'CSC Mitre'!CJ$1:CJ$220,0)),"",VLOOKUP(JC$1,'Tactic Recode'!$A$1:$B$547,2,FALSE))</f>
        <v>Impact</v>
      </c>
      <c r="JD89" t="str">
        <f>IF(ISERROR(MATCH(JD$1,'CSC Mitre'!CJ$1:CJ$220,0)),"",VLOOKUP(JD$1,'Tactic Recode'!$A$1:$B$547,2,FALSE))</f>
        <v>Impact</v>
      </c>
      <c r="JE89" t="str">
        <f>IF(ISERROR(MATCH(JE$1,'CSC Mitre'!CJ$1:CJ$220,0)),"",VLOOKUP(JE$1,'Tactic Recode'!$A$1:$B$547,2,FALSE))</f>
        <v>Impact</v>
      </c>
      <c r="JF89" t="str">
        <f>IF(ISERROR(MATCH(JF$1,'CSC Mitre'!CJ$1:CJ$220,0)),"",VLOOKUP(JF$1,'Tactic Recode'!$A$1:$B$547,2,FALSE))</f>
        <v>Impact</v>
      </c>
      <c r="JG89" t="str">
        <f>IF(ISERROR(MATCH(JG$1,'CSC Mitre'!CJ$1:CJ$220,0)),"",VLOOKUP(JG$1,'Tactic Recode'!$A$1:$B$547,2,FALSE))</f>
        <v/>
      </c>
      <c r="JH89" t="str">
        <f>IF(ISERROR(MATCH(JH$1,'CSC Mitre'!CJ$1:CJ$220,0)),"",VLOOKUP(JH$1,'Tactic Recode'!$A$1:$B$547,2,FALSE))</f>
        <v/>
      </c>
      <c r="JI89" t="str">
        <f>IF(ISERROR(MATCH(JI$1,'CSC Mitre'!CJ$1:CJ$220,0)),"",VLOOKUP(JI$1,'Tactic Recode'!$A$1:$B$547,2,FALSE))</f>
        <v/>
      </c>
      <c r="JJ89" t="str">
        <f>IF(ISERROR(MATCH(JJ$1,'CSC Mitre'!CJ$1:CJ$220,0)),"",VLOOKUP(JJ$1,'Tactic Recode'!$A$1:$B$547,2,FALSE))</f>
        <v/>
      </c>
      <c r="JK89" t="str">
        <f>IF(ISERROR(MATCH(JK$1,'CSC Mitre'!CJ$1:CJ$220,0)),"",VLOOKUP(JK$1,'Tactic Recode'!$A$1:$B$547,2,FALSE))</f>
        <v/>
      </c>
      <c r="JL89" t="str">
        <f>IF(ISERROR(MATCH(JL$1,'CSC Mitre'!CJ$1:CJ$220,0)),"",VLOOKUP(JL$1,'Tactic Recode'!$A$1:$B$547,2,FALSE))</f>
        <v/>
      </c>
      <c r="JM89" t="str">
        <f>IF(ISERROR(MATCH(JM$1,'CSC Mitre'!CJ$1:CJ$220,0)),"",VLOOKUP(JM$1,'Tactic Recode'!$A$1:$B$547,2,FALSE))</f>
        <v/>
      </c>
      <c r="JN89" t="str">
        <f>IF(ISERROR(MATCH(JN$1,'CSC Mitre'!CJ$1:CJ$220,0)),"",VLOOKUP(JN$1,'Tactic Recode'!$A$1:$B$547,2,FALSE))</f>
        <v/>
      </c>
      <c r="JO89" t="str">
        <f>IF(ISERROR(MATCH(JO$1,'CSC Mitre'!CJ$1:CJ$220,0)),"",VLOOKUP(JO$1,'Tactic Recode'!$A$1:$B$547,2,FALSE))</f>
        <v/>
      </c>
      <c r="JP89" t="str">
        <f>IF(ISERROR(MATCH(JP$1,'CSC Mitre'!CJ$1:CJ$220,0)),"",VLOOKUP(JP$1,'Tactic Recode'!$A$1:$B$547,2,FALSE))</f>
        <v/>
      </c>
      <c r="JQ89" t="str">
        <f>IF(ISERROR(MATCH(JQ$1,'CSC Mitre'!CJ$1:CJ$220,0)),"",VLOOKUP(JQ$1,'Tactic Recode'!$A$1:$B$547,2,FALSE))</f>
        <v/>
      </c>
      <c r="JR89" t="str">
        <f>IF(ISERROR(MATCH(JR$1,'CSC Mitre'!CJ$1:CJ$220,0)),"",VLOOKUP(JR$1,'Tactic Recode'!$A$1:$B$547,2,FALSE))</f>
        <v/>
      </c>
      <c r="JS89" t="str">
        <f>IF(ISERROR(MATCH(JS$1,'CSC Mitre'!CJ$1:CJ$220,0)),"",VLOOKUP(JS$1,'Tactic Recode'!$A$1:$B$547,2,FALSE))</f>
        <v/>
      </c>
      <c r="JT89" t="str">
        <f>IF(ISERROR(MATCH(JT$1,'CSC Mitre'!CJ$1:CJ$220,0)),"",VLOOKUP(JT$1,'Tactic Recode'!$A$1:$B$547,2,FALSE))</f>
        <v/>
      </c>
      <c r="JU89" t="str">
        <f>IF(ISERROR(MATCH(JU$1,'CSC Mitre'!CJ$1:CJ$220,0)),"",VLOOKUP(JU$1,'Tactic Recode'!$A$1:$B$547,2,FALSE))</f>
        <v/>
      </c>
      <c r="JV89" t="str">
        <f>IF(ISERROR(MATCH(JV$1,'CSC Mitre'!CJ$1:CJ$220,0)),"",VLOOKUP(JV$1,'Tactic Recode'!$A$1:$B$547,2,FALSE))</f>
        <v/>
      </c>
      <c r="JW89" t="str">
        <f>IF(ISERROR(MATCH(JW$1,'CSC Mitre'!CJ$1:CJ$220,0)),"",VLOOKUP(JW$1,'Tactic Recode'!$A$1:$B$547,2,FALSE))</f>
        <v/>
      </c>
      <c r="JX89" t="str">
        <f>IF(ISERROR(MATCH(JX$1,'CSC Mitre'!CJ$1:CJ$220,0)),"",VLOOKUP(JX$1,'Tactic Recode'!$A$1:$B$547,2,FALSE))</f>
        <v/>
      </c>
      <c r="JY89" t="str">
        <f>IF(ISERROR(MATCH(JY$1,'CSC Mitre'!CJ$1:CJ$220,0)),"",VLOOKUP(JY$1,'Tactic Recode'!$A$1:$B$547,2,FALSE))</f>
        <v/>
      </c>
      <c r="JZ89" t="str">
        <f>IF(ISERROR(MATCH(JZ$1,'CSC Mitre'!CJ$1:CJ$220,0)),"",VLOOKUP(JZ$1,'Tactic Recode'!$A$1:$B$547,2,FALSE))</f>
        <v/>
      </c>
      <c r="KA89" t="str">
        <f>IF(ISERROR(MATCH(KA$1,'CSC Mitre'!CJ$1:CJ$220,0)),"",VLOOKUP(KA$1,'Tactic Recode'!$A$1:$B$547,2,FALSE))</f>
        <v/>
      </c>
      <c r="KB89" t="str">
        <f>IF(ISERROR(MATCH(KB$1,'CSC Mitre'!CJ$1:CJ$220,0)),"",VLOOKUP(KB$1,'Tactic Recode'!$A$1:$B$547,2,FALSE))</f>
        <v/>
      </c>
      <c r="KC89" t="str">
        <f>IF(ISERROR(MATCH(KC$1,'CSC Mitre'!CJ$1:CJ$220,0)),"",VLOOKUP(KC$1,'Tactic Recode'!$A$1:$B$547,2,FALSE))</f>
        <v/>
      </c>
      <c r="KD89" t="str">
        <f>IF(ISERROR(MATCH(KD$1,'CSC Mitre'!CJ$1:CJ$220,0)),"",VLOOKUP(KD$1,'Tactic Recode'!$A$1:$B$547,2,FALSE))</f>
        <v/>
      </c>
      <c r="KE89" t="str">
        <f>IF(ISERROR(MATCH(KE$1,'CSC Mitre'!CJ$1:CJ$220,0)),"",VLOOKUP(KE$1,'Tactic Recode'!$A$1:$B$547,2,FALSE))</f>
        <v>Collection</v>
      </c>
      <c r="KF89" t="str">
        <f>IF(ISERROR(MATCH(KF$1,'CSC Mitre'!CJ$1:CJ$220,0)),"",VLOOKUP(KF$1,'Tactic Recode'!$A$1:$B$547,2,FALSE))</f>
        <v/>
      </c>
      <c r="KG89" t="str">
        <f>IF(ISERROR(MATCH(KG$1,'CSC Mitre'!CJ$1:CJ$220,0)),"",VLOOKUP(KG$1,'Tactic Recode'!$A$1:$B$547,2,FALSE))</f>
        <v/>
      </c>
      <c r="KH89" t="str">
        <f>IF(ISERROR(MATCH(KH$1,'CSC Mitre'!CJ$1:CJ$220,0)),"",VLOOKUP(KH$1,'Tactic Recode'!$A$1:$B$547,2,FALSE))</f>
        <v/>
      </c>
      <c r="KI89" t="str">
        <f>IF(ISERROR(MATCH(KI$1,'CSC Mitre'!CJ$1:CJ$220,0)),"",VLOOKUP(KI$1,'Tactic Recode'!$A$1:$B$547,2,FALSE))</f>
        <v/>
      </c>
      <c r="KJ89" t="str">
        <f>IF(ISERROR(MATCH(KJ$1,'CSC Mitre'!CJ$1:CJ$220,0)),"",VLOOKUP(KJ$1,'Tactic Recode'!$A$1:$B$547,2,FALSE))</f>
        <v/>
      </c>
      <c r="KK89" t="str">
        <f>IF(ISERROR(MATCH(KK$1,'CSC Mitre'!CJ$1:CJ$220,0)),"",VLOOKUP(KK$1,'Tactic Recode'!$A$1:$B$547,2,FALSE))</f>
        <v/>
      </c>
      <c r="KL89" t="str">
        <f>IF(ISERROR(MATCH(KL$1,'CSC Mitre'!CJ$1:CJ$220,0)),"",VLOOKUP(KL$1,'Tactic Recode'!$A$1:$B$547,2,FALSE))</f>
        <v/>
      </c>
      <c r="KM89" t="str">
        <f>IF(ISERROR(MATCH(KM$1,'CSC Mitre'!CJ$1:CJ$220,0)),"",VLOOKUP(KM$1,'Tactic Recode'!$A$1:$B$547,2,FALSE))</f>
        <v/>
      </c>
      <c r="KN89" t="str">
        <f>IF(ISERROR(MATCH(KN$1,'CSC Mitre'!CJ$1:CJ$220,0)),"",VLOOKUP(KN$1,'Tactic Recode'!$A$1:$B$547,2,FALSE))</f>
        <v/>
      </c>
      <c r="KO89" t="str">
        <f>IF(ISERROR(MATCH(KO$1,'CSC Mitre'!CJ$1:CJ$220,0)),"",VLOOKUP(KO$1,'Tactic Recode'!$A$1:$B$547,2,FALSE))</f>
        <v/>
      </c>
      <c r="KP89" t="str">
        <f>IF(ISERROR(MATCH(KP$1,'CSC Mitre'!CJ$1:CJ$220,0)),"",VLOOKUP(KP$1,'Tactic Recode'!$A$1:$B$547,2,FALSE))</f>
        <v/>
      </c>
      <c r="KQ89" t="str">
        <f>IF(ISERROR(MATCH(KQ$1,'CSC Mitre'!CJ$1:CJ$220,0)),"",VLOOKUP(KQ$1,'Tactic Recode'!$A$1:$B$547,2,FALSE))</f>
        <v/>
      </c>
      <c r="KR89" t="str">
        <f>IF(ISERROR(MATCH(KR$1,'CSC Mitre'!CJ$1:CJ$220,0)),"",VLOOKUP(KR$1,'Tactic Recode'!$A$1:$B$547,2,FALSE))</f>
        <v/>
      </c>
      <c r="KS89" t="str">
        <f>IF(ISERROR(MATCH(KS$1,'CSC Mitre'!CJ$1:CJ$220,0)),"",VLOOKUP(KS$1,'Tactic Recode'!$A$1:$B$547,2,FALSE))</f>
        <v/>
      </c>
      <c r="KT89" t="str">
        <f>IF(ISERROR(MATCH(KT$1,'CSC Mitre'!CJ$1:CJ$220,0)),"",VLOOKUP(KT$1,'Tactic Recode'!$A$1:$B$547,2,FALSE))</f>
        <v/>
      </c>
      <c r="KU89" t="str">
        <f>IF(ISERROR(MATCH(KU$1,'CSC Mitre'!CJ$1:CJ$220,0)),"",VLOOKUP(KU$1,'Tactic Recode'!$A$1:$B$547,2,FALSE))</f>
        <v/>
      </c>
      <c r="KV89" t="str">
        <f>IF(ISERROR(MATCH(KV$1,'CSC Mitre'!CJ$1:CJ$220,0)),"",VLOOKUP(KV$1,'Tactic Recode'!$A$1:$B$547,2,FALSE))</f>
        <v/>
      </c>
      <c r="KW89" t="str">
        <f>IF(ISERROR(MATCH(KW$1,'CSC Mitre'!CJ$1:CJ$220,0)),"",VLOOKUP(KW$1,'Tactic Recode'!$A$1:$B$547,2,FALSE))</f>
        <v/>
      </c>
      <c r="KX89" t="str">
        <f>IF(ISERROR(MATCH(KX$1,'CSC Mitre'!CJ$1:CJ$220,0)),"",VLOOKUP(KX$1,'Tactic Recode'!$A$1:$B$547,2,FALSE))</f>
        <v/>
      </c>
      <c r="KY89" t="str">
        <f>IF(ISERROR(MATCH(KY$1,'CSC Mitre'!CJ$1:CJ$220,0)),"",VLOOKUP(KY$1,'Tactic Recode'!$A$1:$B$547,2,FALSE))</f>
        <v/>
      </c>
      <c r="KZ89" t="str">
        <f>IF(ISERROR(MATCH(KZ$1,'CSC Mitre'!CJ$1:CJ$220,0)),"",VLOOKUP(KZ$1,'Tactic Recode'!$A$1:$B$547,2,FALSE))</f>
        <v/>
      </c>
      <c r="LA89" t="str">
        <f>IF(ISERROR(MATCH(LA$1,'CSC Mitre'!CJ$1:CJ$220,0)),"",VLOOKUP(LA$1,'Tactic Recode'!$A$1:$B$547,2,FALSE))</f>
        <v/>
      </c>
      <c r="LB89" t="str">
        <f>IF(ISERROR(MATCH(LB$1,'CSC Mitre'!CJ$1:CJ$220,0)),"",VLOOKUP(LB$1,'Tactic Recode'!$A$1:$B$547,2,FALSE))</f>
        <v/>
      </c>
      <c r="LC89" t="str">
        <f>IF(ISERROR(MATCH(LC$1,'CSC Mitre'!CJ$1:CJ$220,0)),"",VLOOKUP(LC$1,'Tactic Recode'!$A$1:$B$547,2,FALSE))</f>
        <v/>
      </c>
      <c r="LD89" t="str">
        <f>IF(ISERROR(MATCH(LD$1,'CSC Mitre'!CJ$1:CJ$220,0)),"",VLOOKUP(LD$1,'Tactic Recode'!$A$1:$B$547,2,FALSE))</f>
        <v/>
      </c>
      <c r="LE89" t="str">
        <f>IF(ISERROR(MATCH(LE$1,'CSC Mitre'!CJ$1:CJ$220,0)),"",VLOOKUP(LE$1,'Tactic Recode'!$A$1:$B$547,2,FALSE))</f>
        <v/>
      </c>
      <c r="LF89" t="str">
        <f>IF(ISERROR(MATCH(LF$1,'CSC Mitre'!CJ$1:CJ$220,0)),"",VLOOKUP(LF$1,'Tactic Recode'!$A$1:$B$547,2,FALSE))</f>
        <v/>
      </c>
      <c r="LG89" t="str">
        <f>IF(ISERROR(MATCH(LG$1,'CSC Mitre'!CJ$1:CJ$220,0)),"",VLOOKUP(LG$1,'Tactic Recode'!$A$1:$B$547,2,FALSE))</f>
        <v/>
      </c>
      <c r="LH89" t="str">
        <f>IF(ISERROR(MATCH(LH$1,'CSC Mitre'!CJ$1:CJ$220,0)),"",VLOOKUP(LH$1,'Tactic Recode'!$A$1:$B$547,2,FALSE))</f>
        <v/>
      </c>
      <c r="LI89" t="str">
        <f>IF(ISERROR(MATCH(LI$1,'CSC Mitre'!CJ$1:CJ$220,0)),"",VLOOKUP(LI$1,'Tactic Recode'!$A$1:$B$547,2,FALSE))</f>
        <v/>
      </c>
      <c r="LJ89" t="str">
        <f>IF(ISERROR(MATCH(LJ$1,'CSC Mitre'!CJ$1:CJ$220,0)),"",VLOOKUP(LJ$1,'Tactic Recode'!$A$1:$B$547,2,FALSE))</f>
        <v/>
      </c>
      <c r="LK89" t="str">
        <f>IF(ISERROR(MATCH(LK$1,'CSC Mitre'!CJ$1:CJ$220,0)),"",VLOOKUP(LK$1,'Tactic Recode'!$A$1:$B$547,2,FALSE))</f>
        <v/>
      </c>
      <c r="LL89" t="str">
        <f>IF(ISERROR(MATCH(LL$1,'CSC Mitre'!CJ$1:CJ$220,0)),"",VLOOKUP(LL$1,'Tactic Recode'!$A$1:$B$547,2,FALSE))</f>
        <v/>
      </c>
      <c r="LM89" t="str">
        <f>IF(ISERROR(MATCH(LM$1,'CSC Mitre'!CJ$1:CJ$220,0)),"",VLOOKUP(LM$1,'Tactic Recode'!$A$1:$B$547,2,FALSE))</f>
        <v/>
      </c>
      <c r="LN89" t="str">
        <f>IF(ISERROR(MATCH(LN$1,'CSC Mitre'!CJ$1:CJ$220,0)),"",VLOOKUP(LN$1,'Tactic Recode'!$A$1:$B$547,2,FALSE))</f>
        <v/>
      </c>
      <c r="LO89" t="str">
        <f>IF(ISERROR(MATCH(LO$1,'CSC Mitre'!CJ$1:CJ$220,0)),"",VLOOKUP(LO$1,'Tactic Recode'!$A$1:$B$547,2,FALSE))</f>
        <v/>
      </c>
      <c r="LP89" t="str">
        <f>IF(ISERROR(MATCH(LP$1,'CSC Mitre'!CJ$1:CJ$220,0)),"",VLOOKUP(LP$1,'Tactic Recode'!$A$1:$B$547,2,FALSE))</f>
        <v/>
      </c>
      <c r="LQ89" t="str">
        <f>IF(ISERROR(MATCH(LQ$1,'CSC Mitre'!CJ$1:CJ$220,0)),"",VLOOKUP(LQ$1,'Tactic Recode'!$A$1:$B$547,2,FALSE))</f>
        <v/>
      </c>
      <c r="LR89" t="str">
        <f>IF(ISERROR(MATCH(LR$1,'CSC Mitre'!CJ$1:CJ$220,0)),"",VLOOKUP(LR$1,'Tactic Recode'!$A$1:$B$547,2,FALSE))</f>
        <v/>
      </c>
      <c r="LS89" t="str">
        <f>IF(ISERROR(MATCH(LS$1,'CSC Mitre'!CJ$1:CJ$220,0)),"",VLOOKUP(LS$1,'Tactic Recode'!$A$1:$B$547,2,FALSE))</f>
        <v/>
      </c>
      <c r="LT89" t="str">
        <f>IF(ISERROR(MATCH(LT$1,'CSC Mitre'!CJ$1:CJ$220,0)),"",VLOOKUP(LT$1,'Tactic Recode'!$A$1:$B$547,2,FALSE))</f>
        <v/>
      </c>
      <c r="LU89" t="str">
        <f>IF(ISERROR(MATCH(LU$1,'CSC Mitre'!CJ$1:CJ$220,0)),"",VLOOKUP(LU$1,'Tactic Recode'!$A$1:$B$547,2,FALSE))</f>
        <v/>
      </c>
      <c r="LV89" t="str">
        <f>IF(ISERROR(MATCH(LV$1,'CSC Mitre'!CJ$1:CJ$220,0)),"",VLOOKUP(LV$1,'Tactic Recode'!$A$1:$B$547,2,FALSE))</f>
        <v/>
      </c>
      <c r="LW89" t="str">
        <f>IF(ISERROR(MATCH(LW$1,'CSC Mitre'!CJ$1:CJ$220,0)),"",VLOOKUP(LW$1,'Tactic Recode'!$A$1:$B$547,2,FALSE))</f>
        <v/>
      </c>
      <c r="LX89" t="str">
        <f>IF(ISERROR(MATCH(LX$1,'CSC Mitre'!CJ$1:CJ$220,0)),"",VLOOKUP(LX$1,'Tactic Recode'!$A$1:$B$547,2,FALSE))</f>
        <v/>
      </c>
      <c r="LY89" t="str">
        <f>IF(ISERROR(MATCH(LY$1,'CSC Mitre'!CJ$1:CJ$220,0)),"",VLOOKUP(LY$1,'Tactic Recode'!$A$1:$B$547,2,FALSE))</f>
        <v/>
      </c>
      <c r="LZ89" t="str">
        <f>IF(ISERROR(MATCH(LZ$1,'CSC Mitre'!CJ$1:CJ$220,0)),"",VLOOKUP(LZ$1,'Tactic Recode'!$A$1:$B$547,2,FALSE))</f>
        <v/>
      </c>
      <c r="MA89" t="str">
        <f>IF(ISERROR(MATCH(MA$1,'CSC Mitre'!CJ$1:CJ$220,0)),"",VLOOKUP(MA$1,'Tactic Recode'!$A$1:$B$547,2,FALSE))</f>
        <v/>
      </c>
      <c r="MB89" t="str">
        <f>IF(ISERROR(MATCH(MB$1,'CSC Mitre'!CJ$1:CJ$220,0)),"",VLOOKUP(MB$1,'Tactic Recode'!$A$1:$B$547,2,FALSE))</f>
        <v/>
      </c>
      <c r="MC89" t="str">
        <f>IF(ISERROR(MATCH(MC$1,'CSC Mitre'!CJ$1:CJ$220,0)),"",VLOOKUP(MC$1,'Tactic Recode'!$A$1:$B$547,2,FALSE))</f>
        <v/>
      </c>
      <c r="MD89" t="str">
        <f>IF(ISERROR(MATCH(MD$1,'CSC Mitre'!CJ$1:CJ$220,0)),"",VLOOKUP(MD$1,'Tactic Recode'!$A$1:$B$547,2,FALSE))</f>
        <v/>
      </c>
      <c r="ME89" t="str">
        <f>IF(ISERROR(MATCH(ME$1,'CSC Mitre'!CJ$1:CJ$220,0)),"",VLOOKUP(ME$1,'Tactic Recode'!$A$1:$B$547,2,FALSE))</f>
        <v/>
      </c>
      <c r="MF89" t="str">
        <f>IF(ISERROR(MATCH(MF$1,'CSC Mitre'!CJ$1:CJ$220,0)),"",VLOOKUP(MF$1,'Tactic Recode'!$A$1:$B$547,2,FALSE))</f>
        <v/>
      </c>
      <c r="MG89" t="str">
        <f>IF(ISERROR(MATCH(MG$1,'CSC Mitre'!CJ$1:CJ$220,0)),"",VLOOKUP(MG$1,'Tactic Recode'!$A$1:$B$547,2,FALSE))</f>
        <v/>
      </c>
      <c r="MH89" t="str">
        <f>IF(ISERROR(MATCH(MH$1,'CSC Mitre'!CJ$1:CJ$220,0)),"",VLOOKUP(MH$1,'Tactic Recode'!$A$1:$B$547,2,FALSE))</f>
        <v/>
      </c>
      <c r="MI89" t="str">
        <f>IF(ISERROR(MATCH(MI$1,'CSC Mitre'!CJ$1:CJ$220,0)),"",VLOOKUP(MI$1,'Tactic Recode'!$A$1:$B$547,2,FALSE))</f>
        <v/>
      </c>
      <c r="MJ89" t="str">
        <f>IF(ISERROR(MATCH(MJ$1,'CSC Mitre'!CJ$1:CJ$220,0)),"",VLOOKUP(MJ$1,'Tactic Recode'!$A$1:$B$547,2,FALSE))</f>
        <v/>
      </c>
      <c r="MK89" t="str">
        <f>IF(ISERROR(MATCH(MK$1,'CSC Mitre'!CJ$1:CJ$220,0)),"",VLOOKUP(MK$1,'Tactic Recode'!$A$1:$B$547,2,FALSE))</f>
        <v/>
      </c>
      <c r="ML89" t="str">
        <f>IF(ISERROR(MATCH(ML$1,'CSC Mitre'!CJ$1:CJ$220,0)),"",VLOOKUP(ML$1,'Tactic Recode'!$A$1:$B$547,2,FALSE))</f>
        <v>Credential Access</v>
      </c>
      <c r="MM89" t="str">
        <f>IF(ISERROR(MATCH(MM$1,'CSC Mitre'!CJ$1:CJ$220,0)),"",VLOOKUP(MM$1,'Tactic Recode'!$A$1:$B$547,2,FALSE))</f>
        <v/>
      </c>
      <c r="MN89" t="str">
        <f>IF(ISERROR(MATCH(MN$1,'CSC Mitre'!CJ$1:CJ$220,0)),"",VLOOKUP(MN$1,'Tactic Recode'!$A$1:$B$547,2,FALSE))</f>
        <v/>
      </c>
      <c r="MO89" t="str">
        <f>IF(ISERROR(MATCH(MO$1,'CSC Mitre'!CJ$1:CJ$220,0)),"",VLOOKUP(MO$1,'Tactic Recode'!$A$1:$B$547,2,FALSE))</f>
        <v/>
      </c>
      <c r="MP89" t="str">
        <f>IF(ISERROR(MATCH(MP$1,'CSC Mitre'!CJ$1:CJ$220,0)),"",VLOOKUP(MP$1,'Tactic Recode'!$A$1:$B$547,2,FALSE))</f>
        <v>Credential Access</v>
      </c>
      <c r="MQ89" t="str">
        <f>IF(ISERROR(MATCH(MQ$1,'CSC Mitre'!CJ$1:CJ$220,0)),"",VLOOKUP(MQ$1,'Tactic Recode'!$A$1:$B$547,2,FALSE))</f>
        <v/>
      </c>
      <c r="MR89" t="str">
        <f>IF(ISERROR(MATCH(MR$1,'CSC Mitre'!CJ$1:CJ$220,0)),"",VLOOKUP(MR$1,'Tactic Recode'!$A$1:$B$547,2,FALSE))</f>
        <v/>
      </c>
      <c r="MS89" t="str">
        <f>IF(ISERROR(MATCH(MS$1,'CSC Mitre'!CJ$1:CJ$220,0)),"",VLOOKUP(MS$1,'Tactic Recode'!$A$1:$B$547,2,FALSE))</f>
        <v/>
      </c>
      <c r="MT89" t="str">
        <f>IF(ISERROR(MATCH(MT$1,'CSC Mitre'!CJ$1:CJ$220,0)),"",VLOOKUP(MT$1,'Tactic Recode'!$A$1:$B$547,2,FALSE))</f>
        <v/>
      </c>
      <c r="MU89" t="str">
        <f>IF(ISERROR(MATCH(MU$1,'CSC Mitre'!CJ$1:CJ$220,0)),"",VLOOKUP(MU$1,'Tactic Recode'!$A$1:$B$547,2,FALSE))</f>
        <v/>
      </c>
      <c r="MV89" t="str">
        <f>IF(ISERROR(MATCH(MV$1,'CSC Mitre'!CJ$1:CJ$220,0)),"",VLOOKUP(MV$1,'Tactic Recode'!$A$1:$B$547,2,FALSE))</f>
        <v/>
      </c>
      <c r="MW89" t="str">
        <f>IF(ISERROR(MATCH(MW$1,'CSC Mitre'!CJ$1:CJ$220,0)),"",VLOOKUP(MW$1,'Tactic Recode'!$A$1:$B$547,2,FALSE))</f>
        <v/>
      </c>
      <c r="MX89" t="str">
        <f>IF(ISERROR(MATCH(MX$1,'CSC Mitre'!CJ$1:CJ$220,0)),"",VLOOKUP(MX$1,'Tactic Recode'!$A$1:$B$547,2,FALSE))</f>
        <v/>
      </c>
      <c r="MY89" t="str">
        <f>IF(ISERROR(MATCH(MY$1,'CSC Mitre'!CJ$1:CJ$220,0)),"",VLOOKUP(MY$1,'Tactic Recode'!$A$1:$B$547,2,FALSE))</f>
        <v/>
      </c>
      <c r="MZ89" t="str">
        <f>IF(ISERROR(MATCH(MZ$1,'CSC Mitre'!CJ$1:CJ$220,0)),"",VLOOKUP(MZ$1,'Tactic Recode'!$A$1:$B$547,2,FALSE))</f>
        <v/>
      </c>
      <c r="NA89" t="str">
        <f>IF(ISERROR(MATCH(NA$1,'CSC Mitre'!CJ$1:CJ$220,0)),"",VLOOKUP(NA$1,'Tactic Recode'!$A$1:$B$547,2,FALSE))</f>
        <v/>
      </c>
      <c r="NB89" t="str">
        <f>IF(ISERROR(MATCH(NB$1,'CSC Mitre'!CJ$1:CJ$220,0)),"",VLOOKUP(NB$1,'Tactic Recode'!$A$1:$B$547,2,FALSE))</f>
        <v/>
      </c>
      <c r="NC89" t="str">
        <f>IF(ISERROR(MATCH(NC$1,'CSC Mitre'!CJ$1:CJ$220,0)),"",VLOOKUP(NC$1,'Tactic Recode'!$A$1:$B$547,2,FALSE))</f>
        <v/>
      </c>
      <c r="ND89" t="str">
        <f>IF(ISERROR(MATCH(ND$1,'CSC Mitre'!CJ$1:CJ$220,0)),"",VLOOKUP(ND$1,'Tactic Recode'!$A$1:$B$547,2,FALSE))</f>
        <v/>
      </c>
      <c r="NE89" t="str">
        <f>IF(ISERROR(MATCH(NE$1,'CSC Mitre'!CJ$1:CJ$220,0)),"",VLOOKUP(NE$1,'Tactic Recode'!$A$1:$B$547,2,FALSE))</f>
        <v/>
      </c>
      <c r="NF89" t="str">
        <f>IF(ISERROR(MATCH(NF$1,'CSC Mitre'!CJ$1:CJ$220,0)),"",VLOOKUP(NF$1,'Tactic Recode'!$A$1:$B$547,2,FALSE))</f>
        <v/>
      </c>
      <c r="NG89" t="str">
        <f>IF(ISERROR(MATCH(NG$1,'CSC Mitre'!CJ$1:CJ$220,0)),"",VLOOKUP(NG$1,'Tactic Recode'!$A$1:$B$547,2,FALSE))</f>
        <v/>
      </c>
      <c r="NH89" t="str">
        <f>IF(ISERROR(MATCH(NH$1,'CSC Mitre'!CJ$1:CJ$220,0)),"",VLOOKUP(NH$1,'Tactic Recode'!$A$1:$B$547,2,FALSE))</f>
        <v/>
      </c>
      <c r="NI89" t="str">
        <f>IF(ISERROR(MATCH(NI$1,'CSC Mitre'!CJ$1:CJ$220,0)),"",VLOOKUP(NI$1,'Tactic Recode'!$A$1:$B$547,2,FALSE))</f>
        <v/>
      </c>
      <c r="NJ89" t="str">
        <f>IF(ISERROR(MATCH(NJ$1,'CSC Mitre'!CJ$1:CJ$220,0)),"",VLOOKUP(NJ$1,'Tactic Recode'!$A$1:$B$547,2,FALSE))</f>
        <v/>
      </c>
      <c r="NK89" t="str">
        <f>IF(ISERROR(MATCH(NK$1,'CSC Mitre'!CJ$1:CJ$220,0)),"",VLOOKUP(NK$1,'Tactic Recode'!$A$1:$B$547,2,FALSE))</f>
        <v/>
      </c>
      <c r="NL89" t="str">
        <f>IF(ISERROR(MATCH(NL$1,'CSC Mitre'!CJ$1:CJ$220,0)),"",VLOOKUP(NL$1,'Tactic Recode'!$A$1:$B$547,2,FALSE))</f>
        <v/>
      </c>
      <c r="NM89" t="str">
        <f>IF(ISERROR(MATCH(NM$1,'CSC Mitre'!CJ$1:CJ$220,0)),"",VLOOKUP(NM$1,'Tactic Recode'!$A$1:$B$547,2,FALSE))</f>
        <v/>
      </c>
      <c r="NN89" t="str">
        <f>IF(ISERROR(MATCH(NN$1,'CSC Mitre'!CJ$1:CJ$220,0)),"",VLOOKUP(NN$1,'Tactic Recode'!$A$1:$B$547,2,FALSE))</f>
        <v/>
      </c>
      <c r="NO89" t="str">
        <f>IF(ISERROR(MATCH(NO$1,'CSC Mitre'!CJ$1:CJ$220,0)),"",VLOOKUP(NO$1,'Tactic Recode'!$A$1:$B$547,2,FALSE))</f>
        <v/>
      </c>
      <c r="NP89" t="str">
        <f>IF(ISERROR(MATCH(NP$1,'CSC Mitre'!CJ$1:CJ$220,0)),"",VLOOKUP(NP$1,'Tactic Recode'!$A$1:$B$547,2,FALSE))</f>
        <v/>
      </c>
      <c r="NQ89" t="str">
        <f>IF(ISERROR(MATCH(NQ$1,'CSC Mitre'!CJ$1:CJ$220,0)),"",VLOOKUP(NQ$1,'Tactic Recode'!$A$1:$B$547,2,FALSE))</f>
        <v/>
      </c>
      <c r="NR89" t="str">
        <f>IF(ISERROR(MATCH(NR$1,'CSC Mitre'!CJ$1:CJ$220,0)),"",VLOOKUP(NR$1,'Tactic Recode'!$A$1:$B$547,2,FALSE))</f>
        <v/>
      </c>
      <c r="NS89" t="str">
        <f>IF(ISERROR(MATCH(NS$1,'CSC Mitre'!CJ$1:CJ$220,0)),"",VLOOKUP(NS$1,'Tactic Recode'!$A$1:$B$547,2,FALSE))</f>
        <v/>
      </c>
      <c r="NT89" t="str">
        <f>IF(ISERROR(MATCH(NT$1,'CSC Mitre'!CJ$1:CJ$220,0)),"",VLOOKUP(NT$1,'Tactic Recode'!$A$1:$B$547,2,FALSE))</f>
        <v/>
      </c>
      <c r="NU89" t="str">
        <f>IF(ISERROR(MATCH(NU$1,'CSC Mitre'!CJ$1:CJ$220,0)),"",VLOOKUP(NU$1,'Tactic Recode'!$A$1:$B$547,2,FALSE))</f>
        <v/>
      </c>
      <c r="NV89" t="str">
        <f>IF(ISERROR(MATCH(NV$1,'CSC Mitre'!CJ$1:CJ$220,0)),"",VLOOKUP(NV$1,'Tactic Recode'!$A$1:$B$547,2,FALSE))</f>
        <v/>
      </c>
      <c r="NW89" t="str">
        <f>IF(ISERROR(MATCH(NW$1,'CSC Mitre'!CJ$1:CJ$220,0)),"",VLOOKUP(NW$1,'Tactic Recode'!$A$1:$B$547,2,FALSE))</f>
        <v/>
      </c>
      <c r="NX89" t="str">
        <f>IF(ISERROR(MATCH(NX$1,'CSC Mitre'!CJ$1:CJ$220,0)),"",VLOOKUP(NX$1,'Tactic Recode'!$A$1:$B$547,2,FALSE))</f>
        <v/>
      </c>
      <c r="NY89" t="str">
        <f>IF(ISERROR(MATCH(NY$1,'CSC Mitre'!CJ$1:CJ$220,0)),"",VLOOKUP(NY$1,'Tactic Recode'!$A$1:$B$547,2,FALSE))</f>
        <v/>
      </c>
      <c r="NZ89" t="str">
        <f>IF(ISERROR(MATCH(NZ$1,'CSC Mitre'!CJ$1:CJ$220,0)),"",VLOOKUP(NZ$1,'Tactic Recode'!$A$1:$B$547,2,FALSE))</f>
        <v/>
      </c>
      <c r="OA89" t="str">
        <f>IF(ISERROR(MATCH(OA$1,'CSC Mitre'!CJ$1:CJ$220,0)),"",VLOOKUP(OA$1,'Tactic Recode'!$A$1:$B$547,2,FALSE))</f>
        <v/>
      </c>
      <c r="OB89" t="str">
        <f>IF(ISERROR(MATCH(OB$1,'CSC Mitre'!CJ$1:CJ$220,0)),"",VLOOKUP(OB$1,'Tactic Recode'!$A$1:$B$547,2,FALSE))</f>
        <v>Impact</v>
      </c>
      <c r="OC89" t="str">
        <f>IF(ISERROR(MATCH(OC$1,'CSC Mitre'!CJ$1:CJ$220,0)),"",VLOOKUP(OC$1,'Tactic Recode'!$A$1:$B$547,2,FALSE))</f>
        <v>Impact</v>
      </c>
      <c r="OD89" t="str">
        <f>IF(ISERROR(MATCH(OD$1,'CSC Mitre'!CJ$1:CJ$220,0)),"",VLOOKUP(OD$1,'Tactic Recode'!$A$1:$B$547,2,FALSE))</f>
        <v>Impact</v>
      </c>
      <c r="OE89" t="str">
        <f>IF(ISERROR(MATCH(OE$1,'CSC Mitre'!CJ$1:CJ$220,0)),"",VLOOKUP(OE$1,'Tactic Recode'!$A$1:$B$547,2,FALSE))</f>
        <v/>
      </c>
      <c r="OF89" t="str">
        <f>IF(ISERROR(MATCH(OF$1,'CSC Mitre'!CJ$1:CJ$220,0)),"",VLOOKUP(OF$1,'Tactic Recode'!$A$1:$B$547,2,FALSE))</f>
        <v/>
      </c>
      <c r="OG89" t="str">
        <f>IF(ISERROR(MATCH(OG$1,'CSC Mitre'!CJ$1:CJ$220,0)),"",VLOOKUP(OG$1,'Tactic Recode'!$A$1:$B$547,2,FALSE))</f>
        <v/>
      </c>
      <c r="OH89" t="str">
        <f>IF(ISERROR(MATCH(OH$1,'CSC Mitre'!CJ$1:CJ$220,0)),"",VLOOKUP(OH$1,'Tactic Recode'!$A$1:$B$547,2,FALSE))</f>
        <v/>
      </c>
      <c r="OI89" t="str">
        <f>IF(ISERROR(MATCH(OI$1,'CSC Mitre'!CJ$1:CJ$220,0)),"",VLOOKUP(OI$1,'Tactic Recode'!$A$1:$B$547,2,FALSE))</f>
        <v/>
      </c>
      <c r="OJ89" t="str">
        <f>IF(ISERROR(MATCH(OJ$1,'CSC Mitre'!CJ$1:CJ$220,0)),"",VLOOKUP(OJ$1,'Tactic Recode'!$A$1:$B$547,2,FALSE))</f>
        <v/>
      </c>
      <c r="OK89" t="str">
        <f>IF(ISERROR(MATCH(OK$1,'CSC Mitre'!CJ$1:CJ$220,0)),"",VLOOKUP(OK$1,'Tactic Recode'!$A$1:$B$547,2,FALSE))</f>
        <v/>
      </c>
      <c r="OL89" t="str">
        <f>IF(ISERROR(MATCH(OL$1,'CSC Mitre'!CJ$1:CJ$220,0)),"",VLOOKUP(OL$1,'Tactic Recode'!$A$1:$B$547,2,FALSE))</f>
        <v/>
      </c>
      <c r="OM89" t="str">
        <f>IF(ISERROR(MATCH(OM$1,'CSC Mitre'!CJ$1:CJ$220,0)),"",VLOOKUP(OM$1,'Tactic Recode'!$A$1:$B$547,2,FALSE))</f>
        <v/>
      </c>
      <c r="ON89" t="str">
        <f>IF(ISERROR(MATCH(ON$1,'CSC Mitre'!CJ$1:CJ$220,0)),"",VLOOKUP(ON$1,'Tactic Recode'!$A$1:$B$547,2,FALSE))</f>
        <v/>
      </c>
      <c r="OO89" t="str">
        <f>IF(ISERROR(MATCH(OO$1,'CSC Mitre'!CJ$1:CJ$220,0)),"",VLOOKUP(OO$1,'Tactic Recode'!$A$1:$B$547,2,FALSE))</f>
        <v/>
      </c>
      <c r="OP89" t="str">
        <f>IF(ISERROR(MATCH(OP$1,'CSC Mitre'!CJ$1:CJ$220,0)),"",VLOOKUP(OP$1,'Tactic Recode'!$A$1:$B$547,2,FALSE))</f>
        <v>Defense Evasion, Impact</v>
      </c>
      <c r="OQ89" t="str">
        <f>IF(ISERROR(MATCH(OQ$1,'CSC Mitre'!CJ$1:CJ$220,0)),"",VLOOKUP(OQ$1,'Tactic Recode'!$A$1:$B$547,2,FALSE))</f>
        <v>Defense Evasion, Impact</v>
      </c>
      <c r="OR89" t="str">
        <f>IF(ISERROR(MATCH(OR$1,'CSC Mitre'!CJ$1:CJ$220,0)),"",VLOOKUP(OR$1,'Tactic Recode'!$A$1:$B$547,2,FALSE))</f>
        <v>Defense Evasion, Impact</v>
      </c>
      <c r="OS89" t="str">
        <f>IF(ISERROR(MATCH(OS$1,'CSC Mitre'!CJ$1:CJ$220,0)),"",VLOOKUP(OS$1,'Tactic Recode'!$A$1:$B$547,2,FALSE))</f>
        <v>Defense Evasion, Impact</v>
      </c>
      <c r="OT89" t="str">
        <f>IF(ISERROR(MATCH(OT$1,'CSC Mitre'!CJ$1:CJ$220,0)),"",VLOOKUP(OT$1,'Tactic Recode'!$A$1:$B$547,2,FALSE))</f>
        <v/>
      </c>
      <c r="OU89" t="str">
        <f>IF(ISERROR(MATCH(OU$1,'CSC Mitre'!CJ$1:CJ$220,0)),"",VLOOKUP(OU$1,'Tactic Recode'!$A$1:$B$547,2,FALSE))</f>
        <v/>
      </c>
      <c r="OV89" t="str">
        <f>IF(ISERROR(MATCH(OV$1,'CSC Mitre'!CJ$1:CJ$220,0)),"",VLOOKUP(OV$1,'Tactic Recode'!$A$1:$B$547,2,FALSE))</f>
        <v/>
      </c>
      <c r="OW89" t="str">
        <f>IF(ISERROR(MATCH(OW$1,'CSC Mitre'!CJ$1:CJ$220,0)),"",VLOOKUP(OW$1,'Tactic Recode'!$A$1:$B$547,2,FALSE))</f>
        <v/>
      </c>
      <c r="OX89" t="str">
        <f>IF(ISERROR(MATCH(OX$1,'CSC Mitre'!CJ$1:CJ$220,0)),"",VLOOKUP(OX$1,'Tactic Recode'!$A$1:$B$547,2,FALSE))</f>
        <v/>
      </c>
      <c r="OY89" t="str">
        <f>IF(ISERROR(MATCH(OY$1,'CSC Mitre'!CJ$1:CJ$220,0)),"",VLOOKUP(OY$1,'Tactic Recode'!$A$1:$B$547,2,FALSE))</f>
        <v/>
      </c>
      <c r="OZ89" t="str">
        <f>IF(ISERROR(MATCH(OZ$1,'CSC Mitre'!CJ$1:CJ$220,0)),"",VLOOKUP(OZ$1,'Tactic Recode'!$A$1:$B$547,2,FALSE))</f>
        <v/>
      </c>
      <c r="PA89" t="str">
        <f>IF(ISERROR(MATCH(PA$1,'CSC Mitre'!CJ$1:CJ$220,0)),"",VLOOKUP(PA$1,'Tactic Recode'!$A$1:$B$547,2,FALSE))</f>
        <v/>
      </c>
      <c r="PB89" t="str">
        <f>IF(ISERROR(MATCH(PB$1,'CSC Mitre'!CJ$1:CJ$220,0)),"",VLOOKUP(PB$1,'Tactic Recode'!$A$1:$B$547,2,FALSE))</f>
        <v/>
      </c>
      <c r="PC89" t="str">
        <f>IF(ISERROR(MATCH(PC$1,'CSC Mitre'!CJ$1:CJ$220,0)),"",VLOOKUP(PC$1,'Tactic Recode'!$A$1:$B$547,2,FALSE))</f>
        <v/>
      </c>
      <c r="PD89" t="str">
        <f>IF(ISERROR(MATCH(PD$1,'CSC Mitre'!CJ$1:CJ$220,0)),"",VLOOKUP(PD$1,'Tactic Recode'!$A$1:$B$547,2,FALSE))</f>
        <v/>
      </c>
      <c r="PE89" t="str">
        <f>IF(ISERROR(MATCH(PE$1,'CSC Mitre'!CJ$1:CJ$220,0)),"",VLOOKUP(PE$1,'Tactic Recode'!$A$1:$B$547,2,FALSE))</f>
        <v/>
      </c>
      <c r="PF89" t="str">
        <f>IF(ISERROR(MATCH(PF$1,'CSC Mitre'!CJ$1:CJ$220,0)),"",VLOOKUP(PF$1,'Tactic Recode'!$A$1:$B$547,2,FALSE))</f>
        <v/>
      </c>
      <c r="PG89" t="str">
        <f>IF(ISERROR(MATCH(PG$1,'CSC Mitre'!CJ$1:CJ$220,0)),"",VLOOKUP(PG$1,'Tactic Recode'!$A$1:$B$547,2,FALSE))</f>
        <v/>
      </c>
      <c r="PH89" t="str">
        <f>IF(ISERROR(MATCH(PH$1,'CSC Mitre'!CJ$1:CJ$220,0)),"",VLOOKUP(PH$1,'Tactic Recode'!$A$1:$B$547,2,FALSE))</f>
        <v/>
      </c>
      <c r="PI89" t="str">
        <f>IF(ISERROR(MATCH(PI$1,'CSC Mitre'!CJ$1:CJ$220,0)),"",VLOOKUP(PI$1,'Tactic Recode'!$A$1:$B$547,2,FALSE))</f>
        <v/>
      </c>
      <c r="PJ89" t="str">
        <f>IF(ISERROR(MATCH(PJ$1,'CSC Mitre'!CJ$1:CJ$220,0)),"",VLOOKUP(PJ$1,'Tactic Recode'!$A$1:$B$547,2,FALSE))</f>
        <v/>
      </c>
      <c r="PK89" t="str">
        <f>IF(ISERROR(MATCH(PK$1,'CSC Mitre'!CJ$1:CJ$220,0)),"",VLOOKUP(PK$1,'Tactic Recode'!$A$1:$B$547,2,FALSE))</f>
        <v/>
      </c>
      <c r="PL89" t="str">
        <f>IF(ISERROR(MATCH(PL$1,'CSC Mitre'!CJ$1:CJ$220,0)),"",VLOOKUP(PL$1,'Tactic Recode'!$A$1:$B$547,2,FALSE))</f>
        <v/>
      </c>
      <c r="PM89" t="str">
        <f>IF(ISERROR(MATCH(PM$1,'CSC Mitre'!CJ$1:CJ$220,0)),"",VLOOKUP(PM$1,'Tactic Recode'!$A$1:$B$547,2,FALSE))</f>
        <v/>
      </c>
      <c r="PN89" t="str">
        <f>IF(ISERROR(MATCH(PN$1,'CSC Mitre'!CJ$1:CJ$220,0)),"",VLOOKUP(PN$1,'Tactic Recode'!$A$1:$B$547,2,FALSE))</f>
        <v/>
      </c>
      <c r="PO89" t="str">
        <f>IF(ISERROR(MATCH(PO$1,'CSC Mitre'!CJ$1:CJ$220,0)),"",VLOOKUP(PO$1,'Tactic Recode'!$A$1:$B$547,2,FALSE))</f>
        <v/>
      </c>
      <c r="PP89" t="str">
        <f>IF(ISERROR(MATCH(PP$1,'CSC Mitre'!CJ$1:CJ$220,0)),"",VLOOKUP(PP$1,'Tactic Recode'!$A$1:$B$547,2,FALSE))</f>
        <v/>
      </c>
      <c r="PQ89" t="str">
        <f>IF(ISERROR(MATCH(PQ$1,'CSC Mitre'!CJ$1:CJ$220,0)),"",VLOOKUP(PQ$1,'Tactic Recode'!$A$1:$B$547,2,FALSE))</f>
        <v/>
      </c>
      <c r="PR89" t="str">
        <f>IF(ISERROR(MATCH(PR$1,'CSC Mitre'!CJ$1:CJ$220,0)),"",VLOOKUP(PR$1,'Tactic Recode'!$A$1:$B$547,2,FALSE))</f>
        <v/>
      </c>
      <c r="PS89" t="str">
        <f>IF(ISERROR(MATCH(PS$1,'CSC Mitre'!CJ$1:CJ$220,0)),"",VLOOKUP(PS$1,'Tactic Recode'!$A$1:$B$547,2,FALSE))</f>
        <v/>
      </c>
      <c r="PT89" t="str">
        <f>IF(ISERROR(MATCH(PT$1,'CSC Mitre'!CJ$1:CJ$220,0)),"",VLOOKUP(PT$1,'Tactic Recode'!$A$1:$B$547,2,FALSE))</f>
        <v/>
      </c>
      <c r="PU89" t="str">
        <f>IF(ISERROR(MATCH(PU$1,'CSC Mitre'!CJ$1:CJ$220,0)),"",VLOOKUP(PU$1,'Tactic Recode'!$A$1:$B$547,2,FALSE))</f>
        <v/>
      </c>
      <c r="PV89" t="str">
        <f>IF(ISERROR(MATCH(PV$1,'CSC Mitre'!CJ$1:CJ$220,0)),"",VLOOKUP(PV$1,'Tactic Recode'!$A$1:$B$547,2,FALSE))</f>
        <v/>
      </c>
      <c r="PW89" t="str">
        <f>IF(ISERROR(MATCH(PW$1,'CSC Mitre'!CJ$1:CJ$220,0)),"",VLOOKUP(PW$1,'Tactic Recode'!$A$1:$B$547,2,FALSE))</f>
        <v/>
      </c>
      <c r="PX89" t="str">
        <f>IF(ISERROR(MATCH(PX$1,'CSC Mitre'!CJ$1:CJ$220,0)),"",VLOOKUP(PX$1,'Tactic Recode'!$A$1:$B$547,2,FALSE))</f>
        <v/>
      </c>
      <c r="PY89" t="str">
        <f>IF(ISERROR(MATCH(PY$1,'CSC Mitre'!CJ$1:CJ$220,0)),"",VLOOKUP(PY$1,'Tactic Recode'!$A$1:$B$547,2,FALSE))</f>
        <v/>
      </c>
      <c r="PZ89" t="str">
        <f>IF(ISERROR(MATCH(PZ$1,'CSC Mitre'!CJ$1:CJ$220,0)),"",VLOOKUP(PZ$1,'Tactic Recode'!$A$1:$B$547,2,FALSE))</f>
        <v/>
      </c>
      <c r="QA89" t="str">
        <f>IF(ISERROR(MATCH(QA$1,'CSC Mitre'!CJ$1:CJ$220,0)),"",VLOOKUP(QA$1,'Tactic Recode'!$A$1:$B$547,2,FALSE))</f>
        <v/>
      </c>
      <c r="QB89" t="str">
        <f>IF(ISERROR(MATCH(QB$1,'CSC Mitre'!CJ$1:CJ$220,0)),"",VLOOKUP(QB$1,'Tactic Recode'!$A$1:$B$547,2,FALSE))</f>
        <v/>
      </c>
      <c r="QC89" t="str">
        <f>IF(ISERROR(MATCH(QC$1,'CSC Mitre'!CJ$1:CJ$220,0)),"",VLOOKUP(QC$1,'Tactic Recode'!$A$1:$B$547,2,FALSE))</f>
        <v/>
      </c>
      <c r="QD89" t="str">
        <f>IF(ISERROR(MATCH(QD$1,'CSC Mitre'!CJ$1:CJ$220,0)),"",VLOOKUP(QD$1,'Tactic Recode'!$A$1:$B$547,2,FALSE))</f>
        <v/>
      </c>
      <c r="QE89" t="str">
        <f>IF(ISERROR(MATCH(QE$1,'CSC Mitre'!CJ$1:CJ$220,0)),"",VLOOKUP(QE$1,'Tactic Recode'!$A$1:$B$547,2,FALSE))</f>
        <v/>
      </c>
      <c r="QF89" t="str">
        <f>IF(ISERROR(MATCH(QF$1,'CSC Mitre'!CJ$1:CJ$220,0)),"",VLOOKUP(QF$1,'Tactic Recode'!$A$1:$B$547,2,FALSE))</f>
        <v/>
      </c>
      <c r="QG89" t="str">
        <f>IF(ISERROR(MATCH(QG$1,'CSC Mitre'!CJ$1:CJ$220,0)),"",VLOOKUP(QG$1,'Tactic Recode'!$A$1:$B$547,2,FALSE))</f>
        <v/>
      </c>
      <c r="QH89" t="str">
        <f>IF(ISERROR(MATCH(QH$1,'CSC Mitre'!CJ$1:CJ$220,0)),"",VLOOKUP(QH$1,'Tactic Recode'!$A$1:$B$547,2,FALSE))</f>
        <v/>
      </c>
      <c r="QI89" t="str">
        <f>IF(ISERROR(MATCH(QI$1,'CSC Mitre'!CJ$1:CJ$220,0)),"",VLOOKUP(QI$1,'Tactic Recode'!$A$1:$B$547,2,FALSE))</f>
        <v/>
      </c>
      <c r="QJ89" t="str">
        <f>IF(ISERROR(MATCH(QJ$1,'CSC Mitre'!CJ$1:CJ$220,0)),"",VLOOKUP(QJ$1,'Tactic Recode'!$A$1:$B$547,2,FALSE))</f>
        <v/>
      </c>
      <c r="QK89" t="str">
        <f>IF(ISERROR(MATCH(QK$1,'CSC Mitre'!CJ$1:CJ$220,0)),"",VLOOKUP(QK$1,'Tactic Recode'!$A$1:$B$547,2,FALSE))</f>
        <v/>
      </c>
      <c r="QL89" t="str">
        <f>IF(ISERROR(MATCH(QL$1,'CSC Mitre'!CJ$1:CJ$220,0)),"",VLOOKUP(QL$1,'Tactic Recode'!$A$1:$B$547,2,FALSE))</f>
        <v/>
      </c>
      <c r="QM89" t="str">
        <f>IF(ISERROR(MATCH(QM$1,'CSC Mitre'!CJ$1:CJ$220,0)),"",VLOOKUP(QM$1,'Tactic Recode'!$A$1:$B$547,2,FALSE))</f>
        <v/>
      </c>
      <c r="QN89" t="str">
        <f>IF(ISERROR(MATCH(QN$1,'CSC Mitre'!CJ$1:CJ$220,0)),"",VLOOKUP(QN$1,'Tactic Recode'!$A$1:$B$547,2,FALSE))</f>
        <v/>
      </c>
      <c r="QO89" t="str">
        <f>IF(ISERROR(MATCH(QO$1,'CSC Mitre'!CJ$1:CJ$220,0)),"",VLOOKUP(QO$1,'Tactic Recode'!$A$1:$B$547,2,FALSE))</f>
        <v/>
      </c>
      <c r="QP89" t="str">
        <f>IF(ISERROR(MATCH(QP$1,'CSC Mitre'!CJ$1:CJ$220,0)),"",VLOOKUP(QP$1,'Tactic Recode'!$A$1:$B$547,2,FALSE))</f>
        <v/>
      </c>
      <c r="QQ89" t="str">
        <f>IF(ISERROR(MATCH(QQ$1,'CSC Mitre'!CJ$1:CJ$220,0)),"",VLOOKUP(QQ$1,'Tactic Recode'!$A$1:$B$547,2,FALSE))</f>
        <v/>
      </c>
      <c r="QR89" t="str">
        <f>IF(ISERROR(MATCH(QR$1,'CSC Mitre'!CJ$1:CJ$220,0)),"",VLOOKUP(QR$1,'Tactic Recode'!$A$1:$B$547,2,FALSE))</f>
        <v/>
      </c>
      <c r="QS89" t="str">
        <f>IF(ISERROR(MATCH(QS$1,'CSC Mitre'!CJ$1:CJ$220,0)),"",VLOOKUP(QS$1,'Tactic Recode'!$A$1:$B$547,2,FALSE))</f>
        <v/>
      </c>
      <c r="QT89" t="str">
        <f>IF(ISERROR(MATCH(QT$1,'CSC Mitre'!CJ$1:CJ$220,0)),"",VLOOKUP(QT$1,'Tactic Recode'!$A$1:$B$547,2,FALSE))</f>
        <v/>
      </c>
      <c r="QU89" t="str">
        <f>IF(ISERROR(MATCH(QU$1,'CSC Mitre'!CJ$1:CJ$220,0)),"",VLOOKUP(QU$1,'Tactic Recode'!$A$1:$B$547,2,FALSE))</f>
        <v/>
      </c>
      <c r="QV89" t="str">
        <f>IF(ISERROR(MATCH(QV$1,'CSC Mitre'!CJ$1:CJ$220,0)),"",VLOOKUP(QV$1,'Tactic Recode'!$A$1:$B$547,2,FALSE))</f>
        <v/>
      </c>
      <c r="QW89" t="str">
        <f>IF(ISERROR(MATCH(QW$1,'CSC Mitre'!CJ$1:CJ$220,0)),"",VLOOKUP(QW$1,'Tactic Recode'!$A$1:$B$547,2,FALSE))</f>
        <v/>
      </c>
      <c r="QX89" t="str">
        <f>IF(ISERROR(MATCH(QX$1,'CSC Mitre'!CJ$1:CJ$220,0)),"",VLOOKUP(QX$1,'Tactic Recode'!$A$1:$B$547,2,FALSE))</f>
        <v/>
      </c>
      <c r="QY89" t="str">
        <f>IF(ISERROR(MATCH(QY$1,'CSC Mitre'!CJ$1:CJ$220,0)),"",VLOOKUP(QY$1,'Tactic Recode'!$A$1:$B$547,2,FALSE))</f>
        <v/>
      </c>
      <c r="QZ89" t="str">
        <f>IF(ISERROR(MATCH(QZ$1,'CSC Mitre'!CJ$1:CJ$220,0)),"",VLOOKUP(QZ$1,'Tactic Recode'!$A$1:$B$547,2,FALSE))</f>
        <v/>
      </c>
      <c r="RA89" t="str">
        <f>IF(ISERROR(MATCH(RA$1,'CSC Mitre'!CJ$1:CJ$220,0)),"",VLOOKUP(RA$1,'Tactic Recode'!$A$1:$B$547,2,FALSE))</f>
        <v/>
      </c>
      <c r="RB89" t="str">
        <f>IF(ISERROR(MATCH(RB$1,'CSC Mitre'!CJ$1:CJ$220,0)),"",VLOOKUP(RB$1,'Tactic Recode'!$A$1:$B$547,2,FALSE))</f>
        <v/>
      </c>
      <c r="RC89" t="str">
        <f>IF(ISERROR(MATCH(RC$1,'CSC Mitre'!CJ$1:CJ$220,0)),"",VLOOKUP(RC$1,'Tactic Recode'!$A$1:$B$547,2,FALSE))</f>
        <v/>
      </c>
      <c r="RD89" t="str">
        <f>IF(ISERROR(MATCH(RD$1,'CSC Mitre'!CJ$1:CJ$220,0)),"",VLOOKUP(RD$1,'Tactic Recode'!$A$1:$B$547,2,FALSE))</f>
        <v/>
      </c>
      <c r="RE89" t="str">
        <f>IF(ISERROR(MATCH(RE$1,'CSC Mitre'!CJ$1:CJ$220,0)),"",VLOOKUP(RE$1,'Tactic Recode'!$A$1:$B$547,2,FALSE))</f>
        <v/>
      </c>
      <c r="RF89" t="str">
        <f>IF(ISERROR(MATCH(RF$1,'CSC Mitre'!CJ$1:CJ$220,0)),"",VLOOKUP(RF$1,'Tactic Recode'!$A$1:$B$547,2,FALSE))</f>
        <v/>
      </c>
      <c r="RG89" t="str">
        <f>IF(ISERROR(MATCH(RG$1,'CSC Mitre'!CJ$1:CJ$220,0)),"",VLOOKUP(RG$1,'Tactic Recode'!$A$1:$B$547,2,FALSE))</f>
        <v/>
      </c>
      <c r="RH89" t="str">
        <f>IF(ISERROR(MATCH(RH$1,'CSC Mitre'!CJ$1:CJ$220,0)),"",VLOOKUP(RH$1,'Tactic Recode'!$A$1:$B$547,2,FALSE))</f>
        <v/>
      </c>
      <c r="RI89" t="str">
        <f>IF(ISERROR(MATCH(RI$1,'CSC Mitre'!CJ$1:CJ$220,0)),"",VLOOKUP(RI$1,'Tactic Recode'!$A$1:$B$547,2,FALSE))</f>
        <v/>
      </c>
      <c r="RJ89" t="str">
        <f>IF(ISERROR(MATCH(RJ$1,'CSC Mitre'!CJ$1:CJ$220,0)),"",VLOOKUP(RJ$1,'Tactic Recode'!$A$1:$B$547,2,FALSE))</f>
        <v/>
      </c>
      <c r="RK89" t="str">
        <f>IF(ISERROR(MATCH(RK$1,'CSC Mitre'!CJ$1:CJ$220,0)),"",VLOOKUP(RK$1,'Tactic Recode'!$A$1:$B$547,2,FALSE))</f>
        <v/>
      </c>
      <c r="RL89" t="str">
        <f>IF(ISERROR(MATCH(RL$1,'CSC Mitre'!CJ$1:CJ$220,0)),"",VLOOKUP(RL$1,'Tactic Recode'!$A$1:$B$547,2,FALSE))</f>
        <v/>
      </c>
      <c r="RM89" t="str">
        <f>IF(ISERROR(MATCH(RM$1,'CSC Mitre'!CJ$1:CJ$220,0)),"",VLOOKUP(RM$1,'Tactic Recode'!$A$1:$B$547,2,FALSE))</f>
        <v/>
      </c>
      <c r="RN89" t="str">
        <f>IF(ISERROR(MATCH(RN$1,'CSC Mitre'!CJ$1:CJ$220,0)),"",VLOOKUP(RN$1,'Tactic Recode'!$A$1:$B$547,2,FALSE))</f>
        <v/>
      </c>
      <c r="RO89" t="str">
        <f>IF(ISERROR(MATCH(RO$1,'CSC Mitre'!CJ$1:CJ$220,0)),"",VLOOKUP(RO$1,'Tactic Recode'!$A$1:$B$547,2,FALSE))</f>
        <v/>
      </c>
      <c r="RP89" t="str">
        <f>IF(ISERROR(MATCH(RP$1,'CSC Mitre'!CJ$1:CJ$220,0)),"",VLOOKUP(RP$1,'Tactic Recode'!$A$1:$B$547,2,FALSE))</f>
        <v/>
      </c>
      <c r="RQ89" t="str">
        <f>IF(ISERROR(MATCH(RQ$1,'CSC Mitre'!CJ$1:CJ$220,0)),"",VLOOKUP(RQ$1,'Tactic Recode'!$A$1:$B$547,2,FALSE))</f>
        <v/>
      </c>
      <c r="RR89" t="str">
        <f>IF(ISERROR(MATCH(RR$1,'CSC Mitre'!CJ$1:CJ$220,0)),"",VLOOKUP(RR$1,'Tactic Recode'!$A$1:$B$547,2,FALSE))</f>
        <v/>
      </c>
      <c r="RS89" t="str">
        <f>IF(ISERROR(MATCH(RS$1,'CSC Mitre'!CJ$1:CJ$220,0)),"",VLOOKUP(RS$1,'Tactic Recode'!$A$1:$B$547,2,FALSE))</f>
        <v/>
      </c>
      <c r="RT89" t="str">
        <f>IF(ISERROR(MATCH(RT$1,'CSC Mitre'!CJ$1:CJ$220,0)),"",VLOOKUP(RT$1,'Tactic Recode'!$A$1:$B$547,2,FALSE))</f>
        <v/>
      </c>
      <c r="RU89" t="str">
        <f>IF(ISERROR(MATCH(RU$1,'CSC Mitre'!CJ$1:CJ$220,0)),"",VLOOKUP(RU$1,'Tactic Recode'!$A$1:$B$547,2,FALSE))</f>
        <v/>
      </c>
      <c r="RV89" t="str">
        <f>IF(ISERROR(MATCH(RV$1,'CSC Mitre'!CJ$1:CJ$220,0)),"",VLOOKUP(RV$1,'Tactic Recode'!$A$1:$B$547,2,FALSE))</f>
        <v/>
      </c>
      <c r="RW89" t="str">
        <f>IF(ISERROR(MATCH(RW$1,'CSC Mitre'!CJ$1:CJ$220,0)),"",VLOOKUP(RW$1,'Tactic Recode'!$A$1:$B$547,2,FALSE))</f>
        <v/>
      </c>
      <c r="RX89" t="str">
        <f>IF(ISERROR(MATCH(RX$1,'CSC Mitre'!CJ$1:CJ$220,0)),"",VLOOKUP(RX$1,'Tactic Recode'!$A$1:$B$547,2,FALSE))</f>
        <v/>
      </c>
      <c r="RY89" t="str">
        <f>IF(ISERROR(MATCH(RY$1,'CSC Mitre'!CJ$1:CJ$220,0)),"",VLOOKUP(RY$1,'Tactic Recode'!$A$1:$B$547,2,FALSE))</f>
        <v/>
      </c>
      <c r="RZ89" t="str">
        <f>IF(ISERROR(MATCH(RZ$1,'CSC Mitre'!CJ$1:CJ$220,0)),"",VLOOKUP(RZ$1,'Tactic Recode'!$A$1:$B$547,2,FALSE))</f>
        <v/>
      </c>
      <c r="SA89" t="str">
        <f>IF(ISERROR(MATCH(SA$1,'CSC Mitre'!CJ$1:CJ$220,0)),"",VLOOKUP(SA$1,'Tactic Recode'!$A$1:$B$547,2,FALSE))</f>
        <v/>
      </c>
      <c r="SB89" t="str">
        <f>IF(ISERROR(MATCH(SB$1,'CSC Mitre'!CJ$1:CJ$220,0)),"",VLOOKUP(SB$1,'Tactic Recode'!$A$1:$B$547,2,FALSE))</f>
        <v/>
      </c>
      <c r="SC89" t="str">
        <f>IF(ISERROR(MATCH(SC$1,'CSC Mitre'!CJ$1:CJ$220,0)),"",VLOOKUP(SC$1,'Tactic Recode'!$A$1:$B$547,2,FALSE))</f>
        <v/>
      </c>
      <c r="SD89" t="str">
        <f>IF(ISERROR(MATCH(SD$1,'CSC Mitre'!CJ$1:CJ$220,0)),"",VLOOKUP(SD$1,'Tactic Recode'!$A$1:$B$547,2,FALSE))</f>
        <v/>
      </c>
      <c r="SE89" t="str">
        <f>IF(ISERROR(MATCH(SE$1,'CSC Mitre'!CJ$1:CJ$220,0)),"",VLOOKUP(SE$1,'Tactic Recode'!$A$1:$B$547,2,FALSE))</f>
        <v/>
      </c>
      <c r="SF89" t="str">
        <f>IF(ISERROR(MATCH(SF$1,'CSC Mitre'!CJ$1:CJ$220,0)),"",VLOOKUP(SF$1,'Tactic Recode'!$A$1:$B$547,2,FALSE))</f>
        <v/>
      </c>
      <c r="SG89" t="str">
        <f>IF(ISERROR(MATCH(SG$1,'CSC Mitre'!CJ$1:CJ$220,0)),"",VLOOKUP(SG$1,'Tactic Recode'!$A$1:$B$547,2,FALSE))</f>
        <v/>
      </c>
      <c r="SH89" t="str">
        <f>IF(ISERROR(MATCH(SH$1,'CSC Mitre'!CJ$1:CJ$220,0)),"",VLOOKUP(SH$1,'Tactic Recode'!$A$1:$B$547,2,FALSE))</f>
        <v/>
      </c>
      <c r="SI89" t="str">
        <f>IF(ISERROR(MATCH(SI$1,'CSC Mitre'!CJ$1:CJ$220,0)),"",VLOOKUP(SI$1,'Tactic Recode'!$A$1:$B$547,2,FALSE))</f>
        <v/>
      </c>
      <c r="SJ89" t="str">
        <f>IF(ISERROR(MATCH(SJ$1,'CSC Mitre'!CJ$1:CJ$220,0)),"",VLOOKUP(SJ$1,'Tactic Recode'!$A$1:$B$547,2,FALSE))</f>
        <v/>
      </c>
      <c r="SK89" t="str">
        <f>IF(ISERROR(MATCH(SK$1,'CSC Mitre'!CJ$1:CJ$220,0)),"",VLOOKUP(SK$1,'Tactic Recode'!$A$1:$B$547,2,FALSE))</f>
        <v/>
      </c>
      <c r="SL89" t="str">
        <f>IF(ISERROR(MATCH(SL$1,'CSC Mitre'!CJ$1:CJ$220,0)),"",VLOOKUP(SL$1,'Tactic Recode'!$A$1:$B$547,2,FALSE))</f>
        <v/>
      </c>
      <c r="SM89" t="str">
        <f>IF(ISERROR(MATCH(SM$1,'CSC Mitre'!CJ$1:CJ$220,0)),"",VLOOKUP(SM$1,'Tactic Recode'!$A$1:$B$547,2,FALSE))</f>
        <v/>
      </c>
      <c r="SN89" t="str">
        <f>IF(ISERROR(MATCH(SN$1,'CSC Mitre'!CJ$1:CJ$220,0)),"",VLOOKUP(SN$1,'Tactic Recode'!$A$1:$B$547,2,FALSE))</f>
        <v/>
      </c>
      <c r="SO89" t="str">
        <f>IF(ISERROR(MATCH(SO$1,'CSC Mitre'!CJ$1:CJ$220,0)),"",VLOOKUP(SO$1,'Tactic Recode'!$A$1:$B$547,2,FALSE))</f>
        <v/>
      </c>
      <c r="SP89" t="str">
        <f>IF(ISERROR(MATCH(SP$1,'CSC Mitre'!CJ$1:CJ$220,0)),"",VLOOKUP(SP$1,'Tactic Recode'!$A$1:$B$547,2,FALSE))</f>
        <v/>
      </c>
      <c r="SQ89" t="str">
        <f>IF(ISERROR(MATCH(SQ$1,'CSC Mitre'!CJ$1:CJ$220,0)),"",VLOOKUP(SQ$1,'Tactic Recode'!$A$1:$B$547,2,FALSE))</f>
        <v/>
      </c>
      <c r="SR89" t="str">
        <f>IF(ISERROR(MATCH(SR$1,'CSC Mitre'!CJ$1:CJ$220,0)),"",VLOOKUP(SR$1,'Tactic Recode'!$A$1:$B$547,2,FALSE))</f>
        <v/>
      </c>
      <c r="SS89" t="str">
        <f>IF(ISERROR(MATCH(SS$1,'CSC Mitre'!CJ$1:CJ$220,0)),"",VLOOKUP(SS$1,'Tactic Recode'!$A$1:$B$547,2,FALSE))</f>
        <v/>
      </c>
      <c r="ST89" t="str">
        <f>IF(ISERROR(MATCH(ST$1,'CSC Mitre'!CJ$1:CJ$220,0)),"",VLOOKUP(ST$1,'Tactic Recode'!$A$1:$B$547,2,FALSE))</f>
        <v/>
      </c>
      <c r="SU89" t="str">
        <f>IF(ISERROR(MATCH(SU$1,'CSC Mitre'!CJ$1:CJ$220,0)),"",VLOOKUP(SU$1,'Tactic Recode'!$A$1:$B$547,2,FALSE))</f>
        <v/>
      </c>
      <c r="SV89" t="str">
        <f>IF(ISERROR(MATCH(SV$1,'CSC Mitre'!CJ$1:CJ$220,0)),"",VLOOKUP(SV$1,'Tactic Recode'!$A$1:$B$547,2,FALSE))</f>
        <v/>
      </c>
      <c r="SW89" t="str">
        <f>IF(ISERROR(MATCH(SW$1,'CSC Mitre'!CJ$1:CJ$220,0)),"",VLOOKUP(SW$1,'Tactic Recode'!$A$1:$B$547,2,FALSE))</f>
        <v/>
      </c>
      <c r="SX89" t="str">
        <f>IF(ISERROR(MATCH(SX$1,'CSC Mitre'!CJ$1:CJ$220,0)),"",VLOOKUP(SX$1,'Tactic Recode'!$A$1:$B$547,2,FALSE))</f>
        <v/>
      </c>
      <c r="SY89" t="str">
        <f>IF(ISERROR(MATCH(SY$1,'CSC Mitre'!CJ$1:CJ$220,0)),"",VLOOKUP(SY$1,'Tactic Recode'!$A$1:$B$547,2,FALSE))</f>
        <v/>
      </c>
      <c r="SZ89" t="str">
        <f>IF(ISERROR(MATCH(SZ$1,'CSC Mitre'!CJ$1:CJ$220,0)),"",VLOOKUP(SZ$1,'Tactic Recode'!$A$1:$B$547,2,FALSE))</f>
        <v/>
      </c>
      <c r="TA89" t="str">
        <f>IF(ISERROR(MATCH(TA$1,'CSC Mitre'!CJ$1:CJ$220,0)),"",VLOOKUP(TA$1,'Tactic Recode'!$A$1:$B$547,2,FALSE))</f>
        <v/>
      </c>
      <c r="TB89" t="str">
        <f>IF(ISERROR(MATCH(TB$1,'CSC Mitre'!CJ$1:CJ$220,0)),"",VLOOKUP(TB$1,'Tactic Recode'!$A$1:$B$547,2,FALSE))</f>
        <v/>
      </c>
      <c r="TC89" t="str">
        <f>IF(ISERROR(MATCH(TC$1,'CSC Mitre'!CJ$1:CJ$220,0)),"",VLOOKUP(TC$1,'Tactic Recode'!$A$1:$B$547,2,FALSE))</f>
        <v/>
      </c>
      <c r="TD89" t="str">
        <f>IF(ISERROR(MATCH(TD$1,'CSC Mitre'!CJ$1:CJ$220,0)),"",VLOOKUP(TD$1,'Tactic Recode'!$A$1:$B$547,2,FALSE))</f>
        <v/>
      </c>
      <c r="TE89" t="str">
        <f>IF(ISERROR(MATCH(TE$1,'CSC Mitre'!CJ$1:CJ$220,0)),"",VLOOKUP(TE$1,'Tactic Recode'!$A$1:$B$547,2,FALSE))</f>
        <v/>
      </c>
      <c r="TF89" t="str">
        <f>IF(ISERROR(MATCH(TF$1,'CSC Mitre'!CJ$1:CJ$220,0)),"",VLOOKUP(TF$1,'Tactic Recode'!$A$1:$B$547,2,FALSE))</f>
        <v/>
      </c>
      <c r="TG89" t="str">
        <f>IF(ISERROR(MATCH(TG$1,'CSC Mitre'!CJ$1:CJ$220,0)),"",VLOOKUP(TG$1,'Tactic Recode'!$A$1:$B$547,2,FALSE))</f>
        <v/>
      </c>
      <c r="TH89" t="str">
        <f>IF(ISERROR(MATCH(TH$1,'CSC Mitre'!CJ$1:CJ$220,0)),"",VLOOKUP(TH$1,'Tactic Recode'!$A$1:$B$547,2,FALSE))</f>
        <v/>
      </c>
      <c r="TI89" t="str">
        <f>IF(ISERROR(MATCH(TI$1,'CSC Mitre'!CJ$1:CJ$220,0)),"",VLOOKUP(TI$1,'Tactic Recode'!$A$1:$B$547,2,FALSE))</f>
        <v/>
      </c>
      <c r="TJ89" t="str">
        <f>IF(ISERROR(MATCH(TJ$1,'CSC Mitre'!CJ$1:CJ$220,0)),"",VLOOKUP(TJ$1,'Tactic Recode'!$A$1:$B$547,2,FALSE))</f>
        <v/>
      </c>
      <c r="TK89" t="str">
        <f>IF(ISERROR(MATCH(TK$1,'CSC Mitre'!CJ$1:CJ$220,0)),"",VLOOKUP(TK$1,'Tactic Recode'!$A$1:$B$547,2,FALSE))</f>
        <v/>
      </c>
      <c r="TL89" t="str">
        <f>IF(ISERROR(MATCH(TL$1,'CSC Mitre'!CJ$1:CJ$220,0)),"",VLOOKUP(TL$1,'Tactic Recode'!$A$1:$B$547,2,FALSE))</f>
        <v/>
      </c>
      <c r="TM89" t="str">
        <f>IF(ISERROR(MATCH(TM$1,'CSC Mitre'!CJ$1:CJ$220,0)),"",VLOOKUP(TM$1,'Tactic Recode'!$A$1:$B$547,2,FALSE))</f>
        <v/>
      </c>
      <c r="TN89" t="str">
        <f>IF(ISERROR(MATCH(TN$1,'CSC Mitre'!CJ$1:CJ$220,0)),"",VLOOKUP(TN$1,'Tactic Recode'!$A$1:$B$547,2,FALSE))</f>
        <v/>
      </c>
      <c r="TO89" t="str">
        <f>IF(ISERROR(MATCH(TO$1,'CSC Mitre'!CJ$1:CJ$220,0)),"",VLOOKUP(TO$1,'Tactic Recode'!$A$1:$B$547,2,FALSE))</f>
        <v/>
      </c>
      <c r="TP89" t="str">
        <f>IF(ISERROR(MATCH(TP$1,'CSC Mitre'!CJ$1:CJ$220,0)),"",VLOOKUP(TP$1,'Tactic Recode'!$A$1:$B$547,2,FALSE))</f>
        <v/>
      </c>
      <c r="TQ89" t="str">
        <f>IF(ISERROR(MATCH(TQ$1,'CSC Mitre'!CJ$1:CJ$220,0)),"",VLOOKUP(TQ$1,'Tactic Recode'!$A$1:$B$547,2,FALSE))</f>
        <v/>
      </c>
      <c r="TR89" t="str">
        <f>IF(ISERROR(MATCH(TR$1,'CSC Mitre'!CJ$1:CJ$220,0)),"",VLOOKUP(TR$1,'Tactic Recode'!$A$1:$B$547,2,FALSE))</f>
        <v/>
      </c>
      <c r="TS89" t="str">
        <f>IF(ISERROR(MATCH(TS$1,'CSC Mitre'!CJ$1:CJ$220,0)),"",VLOOKUP(TS$1,'Tactic Recode'!$A$1:$B$547,2,FALSE))</f>
        <v/>
      </c>
      <c r="TT89" t="str">
        <f>IF(ISERROR(MATCH(TT$1,'CSC Mitre'!CJ$1:CJ$220,0)),"",VLOOKUP(TT$1,'Tactic Recode'!$A$1:$B$547,2,FALSE))</f>
        <v/>
      </c>
      <c r="TU89" t="str">
        <f>IF(ISERROR(MATCH(TU$1,'CSC Mitre'!CJ$1:CJ$220,0)),"",VLOOKUP(TU$1,'Tactic Recode'!$A$1:$B$547,2,FALSE))</f>
        <v/>
      </c>
      <c r="TV89" t="str">
        <f>IF(ISERROR(MATCH(TV$1,'CSC Mitre'!CJ$1:CJ$220,0)),"",VLOOKUP(TV$1,'Tactic Recode'!$A$1:$B$547,2,FALSE))</f>
        <v/>
      </c>
      <c r="TW89" t="str">
        <f>IF(ISERROR(MATCH(TW$1,'CSC Mitre'!CJ$1:CJ$220,0)),"",VLOOKUP(TW$1,'Tactic Recode'!$A$1:$B$547,2,FALSE))</f>
        <v/>
      </c>
      <c r="TX89" t="str">
        <f>IF(ISERROR(MATCH(TX$1,'CSC Mitre'!CJ$1:CJ$220,0)),"",VLOOKUP(TX$1,'Tactic Recode'!$A$1:$B$547,2,FALSE))</f>
        <v/>
      </c>
      <c r="TY89" t="str">
        <f>IF(ISERROR(MATCH(TY$1,'CSC Mitre'!CJ$1:CJ$220,0)),"",VLOOKUP(TY$1,'Tactic Recode'!$A$1:$B$547,2,FALSE))</f>
        <v/>
      </c>
      <c r="TZ89" t="str">
        <f>IF(ISERROR(MATCH(TZ$1,'CSC Mitre'!CJ$1:CJ$220,0)),"",VLOOKUP(TZ$1,'Tactic Recode'!$A$1:$B$547,2,FALSE))</f>
        <v/>
      </c>
      <c r="UA89" t="str">
        <f>IF(ISERROR(MATCH(UA$1,'CSC Mitre'!CJ$1:CJ$220,0)),"",VLOOKUP(UA$1,'Tactic Recode'!$A$1:$B$547,2,FALSE))</f>
        <v/>
      </c>
      <c r="UB89" t="str">
        <f>IF(ISERROR(MATCH(UB$1,'CSC Mitre'!CJ$1:CJ$220,0)),"",VLOOKUP(UB$1,'Tactic Recode'!$A$1:$B$547,2,FALSE))</f>
        <v/>
      </c>
    </row>
    <row r="90" spans="1:548" x14ac:dyDescent="0.25">
      <c r="A90" s="59" t="s">
        <v>486</v>
      </c>
      <c r="B90" t="str">
        <f>IF(ISERROR(MATCH(B$1,'CSC Mitre'!CK$1:CK$220,0)),"",VLOOKUP(B$1,'Tactic Recode'!$A$1:$B$547,2,FALSE))</f>
        <v/>
      </c>
      <c r="C90" t="str">
        <f>IF(ISERROR(MATCH(C$1,'CSC Mitre'!CK$1:CK$220,0)),"",VLOOKUP(C$1,'Tactic Recode'!$A$1:$B$547,2,FALSE))</f>
        <v/>
      </c>
      <c r="D90" t="str">
        <f>IF(ISERROR(MATCH(D$1,'CSC Mitre'!CK$1:CK$220,0)),"",VLOOKUP(D$1,'Tactic Recode'!$A$1:$B$547,2,FALSE))</f>
        <v/>
      </c>
      <c r="E90" t="str">
        <f>IF(ISERROR(MATCH(E$1,'CSC Mitre'!CK$1:CK$220,0)),"",VLOOKUP(E$1,'Tactic Recode'!$A$1:$B$547,2,FALSE))</f>
        <v/>
      </c>
      <c r="F90" t="str">
        <f>IF(ISERROR(MATCH(F$1,'CSC Mitre'!CK$1:CK$220,0)),"",VLOOKUP(F$1,'Tactic Recode'!$A$1:$B$547,2,FALSE))</f>
        <v/>
      </c>
      <c r="G90" t="str">
        <f>IF(ISERROR(MATCH(G$1,'CSC Mitre'!CK$1:CK$220,0)),"",VLOOKUP(G$1,'Tactic Recode'!$A$1:$B$547,2,FALSE))</f>
        <v/>
      </c>
      <c r="H90" t="str">
        <f>IF(ISERROR(MATCH(H$1,'CSC Mitre'!CK$1:CK$220,0)),"",VLOOKUP(H$1,'Tactic Recode'!$A$1:$B$547,2,FALSE))</f>
        <v/>
      </c>
      <c r="I90" t="str">
        <f>IF(ISERROR(MATCH(I$1,'CSC Mitre'!CK$1:CK$220,0)),"",VLOOKUP(I$1,'Tactic Recode'!$A$1:$B$547,2,FALSE))</f>
        <v/>
      </c>
      <c r="J90" t="str">
        <f>IF(ISERROR(MATCH(J$1,'CSC Mitre'!CK$1:CK$220,0)),"",VLOOKUP(J$1,'Tactic Recode'!$A$1:$B$547,2,FALSE))</f>
        <v/>
      </c>
      <c r="K90" t="str">
        <f>IF(ISERROR(MATCH(K$1,'CSC Mitre'!CK$1:CK$220,0)),"",VLOOKUP(K$1,'Tactic Recode'!$A$1:$B$547,2,FALSE))</f>
        <v/>
      </c>
      <c r="L90" t="str">
        <f>IF(ISERROR(MATCH(L$1,'CSC Mitre'!CK$1:CK$220,0)),"",VLOOKUP(L$1,'Tactic Recode'!$A$1:$B$547,2,FALSE))</f>
        <v/>
      </c>
      <c r="M90" t="str">
        <f>IF(ISERROR(MATCH(M$1,'CSC Mitre'!CK$1:CK$220,0)),"",VLOOKUP(M$1,'Tactic Recode'!$A$1:$B$547,2,FALSE))</f>
        <v/>
      </c>
      <c r="N90" t="str">
        <f>IF(ISERROR(MATCH(N$1,'CSC Mitre'!CK$1:CK$220,0)),"",VLOOKUP(N$1,'Tactic Recode'!$A$1:$B$547,2,FALSE))</f>
        <v/>
      </c>
      <c r="O90" t="str">
        <f>IF(ISERROR(MATCH(O$1,'CSC Mitre'!CK$1:CK$220,0)),"",VLOOKUP(O$1,'Tactic Recode'!$A$1:$B$547,2,FALSE))</f>
        <v/>
      </c>
      <c r="P90" t="str">
        <f>IF(ISERROR(MATCH(P$1,'CSC Mitre'!CK$1:CK$220,0)),"",VLOOKUP(P$1,'Tactic Recode'!$A$1:$B$547,2,FALSE))</f>
        <v/>
      </c>
      <c r="Q90" t="str">
        <f>IF(ISERROR(MATCH(Q$1,'CSC Mitre'!CK$1:CK$220,0)),"",VLOOKUP(Q$1,'Tactic Recode'!$A$1:$B$547,2,FALSE))</f>
        <v/>
      </c>
      <c r="R90" t="str">
        <f>IF(ISERROR(MATCH(R$1,'CSC Mitre'!CK$1:CK$220,0)),"",VLOOKUP(R$1,'Tactic Recode'!$A$1:$B$547,2,FALSE))</f>
        <v/>
      </c>
      <c r="S90" t="str">
        <f>IF(ISERROR(MATCH(S$1,'CSC Mitre'!CK$1:CK$220,0)),"",VLOOKUP(S$1,'Tactic Recode'!$A$1:$B$547,2,FALSE))</f>
        <v/>
      </c>
      <c r="T90" t="str">
        <f>IF(ISERROR(MATCH(T$1,'CSC Mitre'!CK$1:CK$220,0)),"",VLOOKUP(T$1,'Tactic Recode'!$A$1:$B$547,2,FALSE))</f>
        <v/>
      </c>
      <c r="U90" t="str">
        <f>IF(ISERROR(MATCH(U$1,'CSC Mitre'!CK$1:CK$220,0)),"",VLOOKUP(U$1,'Tactic Recode'!$A$1:$B$547,2,FALSE))</f>
        <v/>
      </c>
      <c r="V90" t="str">
        <f>IF(ISERROR(MATCH(V$1,'CSC Mitre'!CK$1:CK$220,0)),"",VLOOKUP(V$1,'Tactic Recode'!$A$1:$B$547,2,FALSE))</f>
        <v/>
      </c>
      <c r="W90" t="str">
        <f>IF(ISERROR(MATCH(W$1,'CSC Mitre'!CK$1:CK$220,0)),"",VLOOKUP(W$1,'Tactic Recode'!$A$1:$B$547,2,FALSE))</f>
        <v/>
      </c>
      <c r="X90" t="str">
        <f>IF(ISERROR(MATCH(X$1,'CSC Mitre'!CK$1:CK$220,0)),"",VLOOKUP(X$1,'Tactic Recode'!$A$1:$B$547,2,FALSE))</f>
        <v/>
      </c>
      <c r="Y90" t="str">
        <f>IF(ISERROR(MATCH(Y$1,'CSC Mitre'!CK$1:CK$220,0)),"",VLOOKUP(Y$1,'Tactic Recode'!$A$1:$B$547,2,FALSE))</f>
        <v/>
      </c>
      <c r="Z90" t="str">
        <f>IF(ISERROR(MATCH(Z$1,'CSC Mitre'!CK$1:CK$220,0)),"",VLOOKUP(Z$1,'Tactic Recode'!$A$1:$B$547,2,FALSE))</f>
        <v/>
      </c>
      <c r="AA90" t="str">
        <f>IF(ISERROR(MATCH(AA$1,'CSC Mitre'!CK$1:CK$220,0)),"",VLOOKUP(AA$1,'Tactic Recode'!$A$1:$B$547,2,FALSE))</f>
        <v/>
      </c>
      <c r="AB90" t="str">
        <f>IF(ISERROR(MATCH(AB$1,'CSC Mitre'!CK$1:CK$220,0)),"",VLOOKUP(AB$1,'Tactic Recode'!$A$1:$B$547,2,FALSE))</f>
        <v/>
      </c>
      <c r="AC90" t="str">
        <f>IF(ISERROR(MATCH(AC$1,'CSC Mitre'!CK$1:CK$220,0)),"",VLOOKUP(AC$1,'Tactic Recode'!$A$1:$B$547,2,FALSE))</f>
        <v/>
      </c>
      <c r="AD90" t="str">
        <f>IF(ISERROR(MATCH(AD$1,'CSC Mitre'!CK$1:CK$220,0)),"",VLOOKUP(AD$1,'Tactic Recode'!$A$1:$B$547,2,FALSE))</f>
        <v/>
      </c>
      <c r="AE90" t="str">
        <f>IF(ISERROR(MATCH(AE$1,'CSC Mitre'!CK$1:CK$220,0)),"",VLOOKUP(AE$1,'Tactic Recode'!$A$1:$B$547,2,FALSE))</f>
        <v/>
      </c>
      <c r="AF90" t="str">
        <f>IF(ISERROR(MATCH(AF$1,'CSC Mitre'!CK$1:CK$220,0)),"",VLOOKUP(AF$1,'Tactic Recode'!$A$1:$B$547,2,FALSE))</f>
        <v/>
      </c>
      <c r="AG90" t="str">
        <f>IF(ISERROR(MATCH(AG$1,'CSC Mitre'!CK$1:CK$220,0)),"",VLOOKUP(AG$1,'Tactic Recode'!$A$1:$B$547,2,FALSE))</f>
        <v/>
      </c>
      <c r="AH90" t="str">
        <f>IF(ISERROR(MATCH(AH$1,'CSC Mitre'!CK$1:CK$220,0)),"",VLOOKUP(AH$1,'Tactic Recode'!$A$1:$B$547,2,FALSE))</f>
        <v/>
      </c>
      <c r="AI90" t="str">
        <f>IF(ISERROR(MATCH(AI$1,'CSC Mitre'!CK$1:CK$220,0)),"",VLOOKUP(AI$1,'Tactic Recode'!$A$1:$B$547,2,FALSE))</f>
        <v/>
      </c>
      <c r="AJ90" t="str">
        <f>IF(ISERROR(MATCH(AJ$1,'CSC Mitre'!CK$1:CK$220,0)),"",VLOOKUP(AJ$1,'Tactic Recode'!$A$1:$B$547,2,FALSE))</f>
        <v/>
      </c>
      <c r="AK90" t="str">
        <f>IF(ISERROR(MATCH(AK$1,'CSC Mitre'!CK$1:CK$220,0)),"",VLOOKUP(AK$1,'Tactic Recode'!$A$1:$B$547,2,FALSE))</f>
        <v/>
      </c>
      <c r="AL90" t="str">
        <f>IF(ISERROR(MATCH(AL$1,'CSC Mitre'!CK$1:CK$220,0)),"",VLOOKUP(AL$1,'Tactic Recode'!$A$1:$B$547,2,FALSE))</f>
        <v/>
      </c>
      <c r="AM90" t="str">
        <f>IF(ISERROR(MATCH(AM$1,'CSC Mitre'!CK$1:CK$220,0)),"",VLOOKUP(AM$1,'Tactic Recode'!$A$1:$B$547,2,FALSE))</f>
        <v/>
      </c>
      <c r="AN90" t="str">
        <f>IF(ISERROR(MATCH(AN$1,'CSC Mitre'!CK$1:CK$220,0)),"",VLOOKUP(AN$1,'Tactic Recode'!$A$1:$B$547,2,FALSE))</f>
        <v/>
      </c>
      <c r="AO90" t="str">
        <f>IF(ISERROR(MATCH(AO$1,'CSC Mitre'!CK$1:CK$220,0)),"",VLOOKUP(AO$1,'Tactic Recode'!$A$1:$B$547,2,FALSE))</f>
        <v/>
      </c>
      <c r="AP90" t="str">
        <f>IF(ISERROR(MATCH(AP$1,'CSC Mitre'!CK$1:CK$220,0)),"",VLOOKUP(AP$1,'Tactic Recode'!$A$1:$B$547,2,FALSE))</f>
        <v/>
      </c>
      <c r="AQ90" t="str">
        <f>IF(ISERROR(MATCH(AQ$1,'CSC Mitre'!CK$1:CK$220,0)),"",VLOOKUP(AQ$1,'Tactic Recode'!$A$1:$B$547,2,FALSE))</f>
        <v/>
      </c>
      <c r="AR90" t="str">
        <f>IF(ISERROR(MATCH(AR$1,'CSC Mitre'!CK$1:CK$220,0)),"",VLOOKUP(AR$1,'Tactic Recode'!$A$1:$B$547,2,FALSE))</f>
        <v/>
      </c>
      <c r="AS90" t="str">
        <f>IF(ISERROR(MATCH(AS$1,'CSC Mitre'!CK$1:CK$220,0)),"",VLOOKUP(AS$1,'Tactic Recode'!$A$1:$B$547,2,FALSE))</f>
        <v/>
      </c>
      <c r="AT90" t="str">
        <f>IF(ISERROR(MATCH(AT$1,'CSC Mitre'!CK$1:CK$220,0)),"",VLOOKUP(AT$1,'Tactic Recode'!$A$1:$B$547,2,FALSE))</f>
        <v/>
      </c>
      <c r="AU90" t="str">
        <f>IF(ISERROR(MATCH(AU$1,'CSC Mitre'!CK$1:CK$220,0)),"",VLOOKUP(AU$1,'Tactic Recode'!$A$1:$B$547,2,FALSE))</f>
        <v/>
      </c>
      <c r="AV90" t="str">
        <f>IF(ISERROR(MATCH(AV$1,'CSC Mitre'!CK$1:CK$220,0)),"",VLOOKUP(AV$1,'Tactic Recode'!$A$1:$B$547,2,FALSE))</f>
        <v/>
      </c>
      <c r="AW90" t="str">
        <f>IF(ISERROR(MATCH(AW$1,'CSC Mitre'!CK$1:CK$220,0)),"",VLOOKUP(AW$1,'Tactic Recode'!$A$1:$B$547,2,FALSE))</f>
        <v/>
      </c>
      <c r="AX90" t="str">
        <f>IF(ISERROR(MATCH(AX$1,'CSC Mitre'!CK$1:CK$220,0)),"",VLOOKUP(AX$1,'Tactic Recode'!$A$1:$B$547,2,FALSE))</f>
        <v/>
      </c>
      <c r="AY90" t="str">
        <f>IF(ISERROR(MATCH(AY$1,'CSC Mitre'!CK$1:CK$220,0)),"",VLOOKUP(AY$1,'Tactic Recode'!$A$1:$B$547,2,FALSE))</f>
        <v/>
      </c>
      <c r="AZ90" t="str">
        <f>IF(ISERROR(MATCH(AZ$1,'CSC Mitre'!CK$1:CK$220,0)),"",VLOOKUP(AZ$1,'Tactic Recode'!$A$1:$B$547,2,FALSE))</f>
        <v/>
      </c>
      <c r="BA90" t="str">
        <f>IF(ISERROR(MATCH(BA$1,'CSC Mitre'!CK$1:CK$220,0)),"",VLOOKUP(BA$1,'Tactic Recode'!$A$1:$B$547,2,FALSE))</f>
        <v/>
      </c>
      <c r="BB90" t="str">
        <f>IF(ISERROR(MATCH(BB$1,'CSC Mitre'!CK$1:CK$220,0)),"",VLOOKUP(BB$1,'Tactic Recode'!$A$1:$B$547,2,FALSE))</f>
        <v/>
      </c>
      <c r="BC90" t="str">
        <f>IF(ISERROR(MATCH(BC$1,'CSC Mitre'!CK$1:CK$220,0)),"",VLOOKUP(BC$1,'Tactic Recode'!$A$1:$B$547,2,FALSE))</f>
        <v/>
      </c>
      <c r="BD90" t="str">
        <f>IF(ISERROR(MATCH(BD$1,'CSC Mitre'!CK$1:CK$220,0)),"",VLOOKUP(BD$1,'Tactic Recode'!$A$1:$B$547,2,FALSE))</f>
        <v/>
      </c>
      <c r="BE90" t="str">
        <f>IF(ISERROR(MATCH(BE$1,'CSC Mitre'!CK$1:CK$220,0)),"",VLOOKUP(BE$1,'Tactic Recode'!$A$1:$B$547,2,FALSE))</f>
        <v/>
      </c>
      <c r="BF90" t="str">
        <f>IF(ISERROR(MATCH(BF$1,'CSC Mitre'!CK$1:CK$220,0)),"",VLOOKUP(BF$1,'Tactic Recode'!$A$1:$B$547,2,FALSE))</f>
        <v/>
      </c>
      <c r="BG90" t="str">
        <f>IF(ISERROR(MATCH(BG$1,'CSC Mitre'!CK$1:CK$220,0)),"",VLOOKUP(BG$1,'Tactic Recode'!$A$1:$B$547,2,FALSE))</f>
        <v/>
      </c>
      <c r="BH90" t="str">
        <f>IF(ISERROR(MATCH(BH$1,'CSC Mitre'!CK$1:CK$220,0)),"",VLOOKUP(BH$1,'Tactic Recode'!$A$1:$B$547,2,FALSE))</f>
        <v/>
      </c>
      <c r="BI90" t="str">
        <f>IF(ISERROR(MATCH(BI$1,'CSC Mitre'!CK$1:CK$220,0)),"",VLOOKUP(BI$1,'Tactic Recode'!$A$1:$B$547,2,FALSE))</f>
        <v/>
      </c>
      <c r="BJ90" t="str">
        <f>IF(ISERROR(MATCH(BJ$1,'CSC Mitre'!CK$1:CK$220,0)),"",VLOOKUP(BJ$1,'Tactic Recode'!$A$1:$B$547,2,FALSE))</f>
        <v/>
      </c>
      <c r="BK90" t="str">
        <f>IF(ISERROR(MATCH(BK$1,'CSC Mitre'!CK$1:CK$220,0)),"",VLOOKUP(BK$1,'Tactic Recode'!$A$1:$B$547,2,FALSE))</f>
        <v/>
      </c>
      <c r="BL90" t="str">
        <f>IF(ISERROR(MATCH(BL$1,'CSC Mitre'!CK$1:CK$220,0)),"",VLOOKUP(BL$1,'Tactic Recode'!$A$1:$B$547,2,FALSE))</f>
        <v/>
      </c>
      <c r="BM90" t="str">
        <f>IF(ISERROR(MATCH(BM$1,'CSC Mitre'!CK$1:CK$220,0)),"",VLOOKUP(BM$1,'Tactic Recode'!$A$1:$B$547,2,FALSE))</f>
        <v/>
      </c>
      <c r="BN90" t="str">
        <f>IF(ISERROR(MATCH(BN$1,'CSC Mitre'!CK$1:CK$220,0)),"",VLOOKUP(BN$1,'Tactic Recode'!$A$1:$B$547,2,FALSE))</f>
        <v/>
      </c>
      <c r="BO90" t="str">
        <f>IF(ISERROR(MATCH(BO$1,'CSC Mitre'!CK$1:CK$220,0)),"",VLOOKUP(BO$1,'Tactic Recode'!$A$1:$B$547,2,FALSE))</f>
        <v/>
      </c>
      <c r="BP90" t="str">
        <f>IF(ISERROR(MATCH(BP$1,'CSC Mitre'!CK$1:CK$220,0)),"",VLOOKUP(BP$1,'Tactic Recode'!$A$1:$B$547,2,FALSE))</f>
        <v/>
      </c>
      <c r="BQ90" t="str">
        <f>IF(ISERROR(MATCH(BQ$1,'CSC Mitre'!CK$1:CK$220,0)),"",VLOOKUP(BQ$1,'Tactic Recode'!$A$1:$B$547,2,FALSE))</f>
        <v/>
      </c>
      <c r="BR90" t="str">
        <f>IF(ISERROR(MATCH(BR$1,'CSC Mitre'!CK$1:CK$220,0)),"",VLOOKUP(BR$1,'Tactic Recode'!$A$1:$B$547,2,FALSE))</f>
        <v/>
      </c>
      <c r="BS90" t="str">
        <f>IF(ISERROR(MATCH(BS$1,'CSC Mitre'!CK$1:CK$220,0)),"",VLOOKUP(BS$1,'Tactic Recode'!$A$1:$B$547,2,FALSE))</f>
        <v/>
      </c>
      <c r="BT90" t="str">
        <f>IF(ISERROR(MATCH(BT$1,'CSC Mitre'!CK$1:CK$220,0)),"",VLOOKUP(BT$1,'Tactic Recode'!$A$1:$B$547,2,FALSE))</f>
        <v/>
      </c>
      <c r="BU90" t="str">
        <f>IF(ISERROR(MATCH(BU$1,'CSC Mitre'!CK$1:CK$220,0)),"",VLOOKUP(BU$1,'Tactic Recode'!$A$1:$B$547,2,FALSE))</f>
        <v/>
      </c>
      <c r="BV90" t="str">
        <f>IF(ISERROR(MATCH(BV$1,'CSC Mitre'!CK$1:CK$220,0)),"",VLOOKUP(BV$1,'Tactic Recode'!$A$1:$B$547,2,FALSE))</f>
        <v/>
      </c>
      <c r="BW90" t="str">
        <f>IF(ISERROR(MATCH(BW$1,'CSC Mitre'!CK$1:CK$220,0)),"",VLOOKUP(BW$1,'Tactic Recode'!$A$1:$B$547,2,FALSE))</f>
        <v/>
      </c>
      <c r="BX90" t="str">
        <f>IF(ISERROR(MATCH(BX$1,'CSC Mitre'!CK$1:CK$220,0)),"",VLOOKUP(BX$1,'Tactic Recode'!$A$1:$B$547,2,FALSE))</f>
        <v/>
      </c>
      <c r="BY90" t="str">
        <f>IF(ISERROR(MATCH(BY$1,'CSC Mitre'!CK$1:CK$220,0)),"",VLOOKUP(BY$1,'Tactic Recode'!$A$1:$B$547,2,FALSE))</f>
        <v/>
      </c>
      <c r="BZ90" t="str">
        <f>IF(ISERROR(MATCH(BZ$1,'CSC Mitre'!CK$1:CK$220,0)),"",VLOOKUP(BZ$1,'Tactic Recode'!$A$1:$B$547,2,FALSE))</f>
        <v/>
      </c>
      <c r="CA90" t="str">
        <f>IF(ISERROR(MATCH(CA$1,'CSC Mitre'!CK$1:CK$220,0)),"",VLOOKUP(CA$1,'Tactic Recode'!$A$1:$B$547,2,FALSE))</f>
        <v/>
      </c>
      <c r="CB90" t="str">
        <f>IF(ISERROR(MATCH(CB$1,'CSC Mitre'!CK$1:CK$220,0)),"",VLOOKUP(CB$1,'Tactic Recode'!$A$1:$B$547,2,FALSE))</f>
        <v/>
      </c>
      <c r="CC90" t="str">
        <f>IF(ISERROR(MATCH(CC$1,'CSC Mitre'!CK$1:CK$220,0)),"",VLOOKUP(CC$1,'Tactic Recode'!$A$1:$B$547,2,FALSE))</f>
        <v/>
      </c>
      <c r="CD90" t="str">
        <f>IF(ISERROR(MATCH(CD$1,'CSC Mitre'!CK$1:CK$220,0)),"",VLOOKUP(CD$1,'Tactic Recode'!$A$1:$B$547,2,FALSE))</f>
        <v/>
      </c>
      <c r="CE90" t="str">
        <f>IF(ISERROR(MATCH(CE$1,'CSC Mitre'!CK$1:CK$220,0)),"",VLOOKUP(CE$1,'Tactic Recode'!$A$1:$B$547,2,FALSE))</f>
        <v/>
      </c>
      <c r="CF90" t="str">
        <f>IF(ISERROR(MATCH(CF$1,'CSC Mitre'!CK$1:CK$220,0)),"",VLOOKUP(CF$1,'Tactic Recode'!$A$1:$B$547,2,FALSE))</f>
        <v/>
      </c>
      <c r="CG90" t="str">
        <f>IF(ISERROR(MATCH(CG$1,'CSC Mitre'!CK$1:CK$220,0)),"",VLOOKUP(CG$1,'Tactic Recode'!$A$1:$B$547,2,FALSE))</f>
        <v/>
      </c>
      <c r="CH90" t="str">
        <f>IF(ISERROR(MATCH(CH$1,'CSC Mitre'!CK$1:CK$220,0)),"",VLOOKUP(CH$1,'Tactic Recode'!$A$1:$B$547,2,FALSE))</f>
        <v/>
      </c>
      <c r="CI90" t="str">
        <f>IF(ISERROR(MATCH(CI$1,'CSC Mitre'!CK$1:CK$220,0)),"",VLOOKUP(CI$1,'Tactic Recode'!$A$1:$B$547,2,FALSE))</f>
        <v/>
      </c>
      <c r="CJ90" t="str">
        <f>IF(ISERROR(MATCH(CJ$1,'CSC Mitre'!CK$1:CK$220,0)),"",VLOOKUP(CJ$1,'Tactic Recode'!$A$1:$B$547,2,FALSE))</f>
        <v/>
      </c>
      <c r="CK90" t="str">
        <f>IF(ISERROR(MATCH(CK$1,'CSC Mitre'!CK$1:CK$220,0)),"",VLOOKUP(CK$1,'Tactic Recode'!$A$1:$B$547,2,FALSE))</f>
        <v/>
      </c>
      <c r="CL90" t="str">
        <f>IF(ISERROR(MATCH(CL$1,'CSC Mitre'!CK$1:CK$220,0)),"",VLOOKUP(CL$1,'Tactic Recode'!$A$1:$B$547,2,FALSE))</f>
        <v/>
      </c>
      <c r="CM90" t="str">
        <f>IF(ISERROR(MATCH(CM$1,'CSC Mitre'!CK$1:CK$220,0)),"",VLOOKUP(CM$1,'Tactic Recode'!$A$1:$B$547,2,FALSE))</f>
        <v/>
      </c>
      <c r="CN90" t="str">
        <f>IF(ISERROR(MATCH(CN$1,'CSC Mitre'!CK$1:CK$220,0)),"",VLOOKUP(CN$1,'Tactic Recode'!$A$1:$B$547,2,FALSE))</f>
        <v/>
      </c>
      <c r="CO90" t="str">
        <f>IF(ISERROR(MATCH(CO$1,'CSC Mitre'!CK$1:CK$220,0)),"",VLOOKUP(CO$1,'Tactic Recode'!$A$1:$B$547,2,FALSE))</f>
        <v/>
      </c>
      <c r="CP90" t="str">
        <f>IF(ISERROR(MATCH(CP$1,'CSC Mitre'!CK$1:CK$220,0)),"",VLOOKUP(CP$1,'Tactic Recode'!$A$1:$B$547,2,FALSE))</f>
        <v/>
      </c>
      <c r="CQ90" t="str">
        <f>IF(ISERROR(MATCH(CQ$1,'CSC Mitre'!CK$1:CK$220,0)),"",VLOOKUP(CQ$1,'Tactic Recode'!$A$1:$B$547,2,FALSE))</f>
        <v/>
      </c>
      <c r="CR90" t="str">
        <f>IF(ISERROR(MATCH(CR$1,'CSC Mitre'!CK$1:CK$220,0)),"",VLOOKUP(CR$1,'Tactic Recode'!$A$1:$B$547,2,FALSE))</f>
        <v/>
      </c>
      <c r="CS90" t="str">
        <f>IF(ISERROR(MATCH(CS$1,'CSC Mitre'!CK$1:CK$220,0)),"",VLOOKUP(CS$1,'Tactic Recode'!$A$1:$B$547,2,FALSE))</f>
        <v/>
      </c>
      <c r="CT90" t="str">
        <f>IF(ISERROR(MATCH(CT$1,'CSC Mitre'!CK$1:CK$220,0)),"",VLOOKUP(CT$1,'Tactic Recode'!$A$1:$B$547,2,FALSE))</f>
        <v/>
      </c>
      <c r="CU90" t="str">
        <f>IF(ISERROR(MATCH(CU$1,'CSC Mitre'!CK$1:CK$220,0)),"",VLOOKUP(CU$1,'Tactic Recode'!$A$1:$B$547,2,FALSE))</f>
        <v/>
      </c>
      <c r="CV90" t="str">
        <f>IF(ISERROR(MATCH(CV$1,'CSC Mitre'!CK$1:CK$220,0)),"",VLOOKUP(CV$1,'Tactic Recode'!$A$1:$B$547,2,FALSE))</f>
        <v/>
      </c>
      <c r="CW90" t="str">
        <f>IF(ISERROR(MATCH(CW$1,'CSC Mitre'!CK$1:CK$220,0)),"",VLOOKUP(CW$1,'Tactic Recode'!$A$1:$B$547,2,FALSE))</f>
        <v/>
      </c>
      <c r="CX90" t="str">
        <f>IF(ISERROR(MATCH(CX$1,'CSC Mitre'!CK$1:CK$220,0)),"",VLOOKUP(CX$1,'Tactic Recode'!$A$1:$B$547,2,FALSE))</f>
        <v/>
      </c>
      <c r="CY90" t="str">
        <f>IF(ISERROR(MATCH(CY$1,'CSC Mitre'!CK$1:CK$220,0)),"",VLOOKUP(CY$1,'Tactic Recode'!$A$1:$B$547,2,FALSE))</f>
        <v/>
      </c>
      <c r="CZ90" t="str">
        <f>IF(ISERROR(MATCH(CZ$1,'CSC Mitre'!CK$1:CK$220,0)),"",VLOOKUP(CZ$1,'Tactic Recode'!$A$1:$B$547,2,FALSE))</f>
        <v/>
      </c>
      <c r="DA90" t="str">
        <f>IF(ISERROR(MATCH(DA$1,'CSC Mitre'!CK$1:CK$220,0)),"",VLOOKUP(DA$1,'Tactic Recode'!$A$1:$B$547,2,FALSE))</f>
        <v/>
      </c>
      <c r="DB90" t="str">
        <f>IF(ISERROR(MATCH(DB$1,'CSC Mitre'!CK$1:CK$220,0)),"",VLOOKUP(DB$1,'Tactic Recode'!$A$1:$B$547,2,FALSE))</f>
        <v/>
      </c>
      <c r="DC90" t="str">
        <f>IF(ISERROR(MATCH(DC$1,'CSC Mitre'!CK$1:CK$220,0)),"",VLOOKUP(DC$1,'Tactic Recode'!$A$1:$B$547,2,FALSE))</f>
        <v/>
      </c>
      <c r="DD90" t="str">
        <f>IF(ISERROR(MATCH(DD$1,'CSC Mitre'!CK$1:CK$220,0)),"",VLOOKUP(DD$1,'Tactic Recode'!$A$1:$B$547,2,FALSE))</f>
        <v/>
      </c>
      <c r="DE90" t="str">
        <f>IF(ISERROR(MATCH(DE$1,'CSC Mitre'!CK$1:CK$220,0)),"",VLOOKUP(DE$1,'Tactic Recode'!$A$1:$B$547,2,FALSE))</f>
        <v/>
      </c>
      <c r="DF90" t="str">
        <f>IF(ISERROR(MATCH(DF$1,'CSC Mitre'!CK$1:CK$220,0)),"",VLOOKUP(DF$1,'Tactic Recode'!$A$1:$B$547,2,FALSE))</f>
        <v/>
      </c>
      <c r="DG90" t="str">
        <f>IF(ISERROR(MATCH(DG$1,'CSC Mitre'!CK$1:CK$220,0)),"",VLOOKUP(DG$1,'Tactic Recode'!$A$1:$B$547,2,FALSE))</f>
        <v/>
      </c>
      <c r="DH90" t="str">
        <f>IF(ISERROR(MATCH(DH$1,'CSC Mitre'!CK$1:CK$220,0)),"",VLOOKUP(DH$1,'Tactic Recode'!$A$1:$B$547,2,FALSE))</f>
        <v/>
      </c>
      <c r="DI90" t="str">
        <f>IF(ISERROR(MATCH(DI$1,'CSC Mitre'!CK$1:CK$220,0)),"",VLOOKUP(DI$1,'Tactic Recode'!$A$1:$B$547,2,FALSE))</f>
        <v/>
      </c>
      <c r="DJ90" t="str">
        <f>IF(ISERROR(MATCH(DJ$1,'CSC Mitre'!CK$1:CK$220,0)),"",VLOOKUP(DJ$1,'Tactic Recode'!$A$1:$B$547,2,FALSE))</f>
        <v/>
      </c>
      <c r="DK90" t="str">
        <f>IF(ISERROR(MATCH(DK$1,'CSC Mitre'!CK$1:CK$220,0)),"",VLOOKUP(DK$1,'Tactic Recode'!$A$1:$B$547,2,FALSE))</f>
        <v/>
      </c>
      <c r="DL90" t="str">
        <f>IF(ISERROR(MATCH(DL$1,'CSC Mitre'!CK$1:CK$220,0)),"",VLOOKUP(DL$1,'Tactic Recode'!$A$1:$B$547,2,FALSE))</f>
        <v/>
      </c>
      <c r="DM90" t="str">
        <f>IF(ISERROR(MATCH(DM$1,'CSC Mitre'!CK$1:CK$220,0)),"",VLOOKUP(DM$1,'Tactic Recode'!$A$1:$B$547,2,FALSE))</f>
        <v/>
      </c>
      <c r="DN90" t="str">
        <f>IF(ISERROR(MATCH(DN$1,'CSC Mitre'!CK$1:CK$220,0)),"",VLOOKUP(DN$1,'Tactic Recode'!$A$1:$B$547,2,FALSE))</f>
        <v/>
      </c>
      <c r="DO90" t="str">
        <f>IF(ISERROR(MATCH(DO$1,'CSC Mitre'!CK$1:CK$220,0)),"",VLOOKUP(DO$1,'Tactic Recode'!$A$1:$B$547,2,FALSE))</f>
        <v/>
      </c>
      <c r="DP90" t="str">
        <f>IF(ISERROR(MATCH(DP$1,'CSC Mitre'!CK$1:CK$220,0)),"",VLOOKUP(DP$1,'Tactic Recode'!$A$1:$B$547,2,FALSE))</f>
        <v/>
      </c>
      <c r="DQ90" t="str">
        <f>IF(ISERROR(MATCH(DQ$1,'CSC Mitre'!CK$1:CK$220,0)),"",VLOOKUP(DQ$1,'Tactic Recode'!$A$1:$B$547,2,FALSE))</f>
        <v/>
      </c>
      <c r="DR90" t="str">
        <f>IF(ISERROR(MATCH(DR$1,'CSC Mitre'!CK$1:CK$220,0)),"",VLOOKUP(DR$1,'Tactic Recode'!$A$1:$B$547,2,FALSE))</f>
        <v/>
      </c>
      <c r="DS90" t="str">
        <f>IF(ISERROR(MATCH(DS$1,'CSC Mitre'!CK$1:CK$220,0)),"",VLOOKUP(DS$1,'Tactic Recode'!$A$1:$B$547,2,FALSE))</f>
        <v/>
      </c>
      <c r="DT90" t="str">
        <f>IF(ISERROR(MATCH(DT$1,'CSC Mitre'!CK$1:CK$220,0)),"",VLOOKUP(DT$1,'Tactic Recode'!$A$1:$B$547,2,FALSE))</f>
        <v/>
      </c>
      <c r="DU90" t="str">
        <f>IF(ISERROR(MATCH(DU$1,'CSC Mitre'!CK$1:CK$220,0)),"",VLOOKUP(DU$1,'Tactic Recode'!$A$1:$B$547,2,FALSE))</f>
        <v/>
      </c>
      <c r="DV90" t="str">
        <f>IF(ISERROR(MATCH(DV$1,'CSC Mitre'!CK$1:CK$220,0)),"",VLOOKUP(DV$1,'Tactic Recode'!$A$1:$B$547,2,FALSE))</f>
        <v/>
      </c>
      <c r="DW90" t="str">
        <f>IF(ISERROR(MATCH(DW$1,'CSC Mitre'!CK$1:CK$220,0)),"",VLOOKUP(DW$1,'Tactic Recode'!$A$1:$B$547,2,FALSE))</f>
        <v/>
      </c>
      <c r="DX90" t="str">
        <f>IF(ISERROR(MATCH(DX$1,'CSC Mitre'!CK$1:CK$220,0)),"",VLOOKUP(DX$1,'Tactic Recode'!$A$1:$B$547,2,FALSE))</f>
        <v/>
      </c>
      <c r="DY90" t="str">
        <f>IF(ISERROR(MATCH(DY$1,'CSC Mitre'!CK$1:CK$220,0)),"",VLOOKUP(DY$1,'Tactic Recode'!$A$1:$B$547,2,FALSE))</f>
        <v/>
      </c>
      <c r="DZ90" t="str">
        <f>IF(ISERROR(MATCH(DZ$1,'CSC Mitre'!CK$1:CK$220,0)),"",VLOOKUP(DZ$1,'Tactic Recode'!$A$1:$B$547,2,FALSE))</f>
        <v/>
      </c>
      <c r="EA90" t="str">
        <f>IF(ISERROR(MATCH(EA$1,'CSC Mitre'!CK$1:CK$220,0)),"",VLOOKUP(EA$1,'Tactic Recode'!$A$1:$B$547,2,FALSE))</f>
        <v/>
      </c>
      <c r="EB90" t="str">
        <f>IF(ISERROR(MATCH(EB$1,'CSC Mitre'!CK$1:CK$220,0)),"",VLOOKUP(EB$1,'Tactic Recode'!$A$1:$B$547,2,FALSE))</f>
        <v/>
      </c>
      <c r="EC90" t="str">
        <f>IF(ISERROR(MATCH(EC$1,'CSC Mitre'!CK$1:CK$220,0)),"",VLOOKUP(EC$1,'Tactic Recode'!$A$1:$B$547,2,FALSE))</f>
        <v/>
      </c>
      <c r="ED90" t="str">
        <f>IF(ISERROR(MATCH(ED$1,'CSC Mitre'!CK$1:CK$220,0)),"",VLOOKUP(ED$1,'Tactic Recode'!$A$1:$B$547,2,FALSE))</f>
        <v/>
      </c>
      <c r="EE90" t="str">
        <f>IF(ISERROR(MATCH(EE$1,'CSC Mitre'!CK$1:CK$220,0)),"",VLOOKUP(EE$1,'Tactic Recode'!$A$1:$B$547,2,FALSE))</f>
        <v/>
      </c>
      <c r="EF90" t="str">
        <f>IF(ISERROR(MATCH(EF$1,'CSC Mitre'!CK$1:CK$220,0)),"",VLOOKUP(EF$1,'Tactic Recode'!$A$1:$B$547,2,FALSE))</f>
        <v/>
      </c>
      <c r="EG90" t="str">
        <f>IF(ISERROR(MATCH(EG$1,'CSC Mitre'!CK$1:CK$220,0)),"",VLOOKUP(EG$1,'Tactic Recode'!$A$1:$B$547,2,FALSE))</f>
        <v/>
      </c>
      <c r="EH90" t="str">
        <f>IF(ISERROR(MATCH(EH$1,'CSC Mitre'!CK$1:CK$220,0)),"",VLOOKUP(EH$1,'Tactic Recode'!$A$1:$B$547,2,FALSE))</f>
        <v/>
      </c>
      <c r="EI90" t="str">
        <f>IF(ISERROR(MATCH(EI$1,'CSC Mitre'!CK$1:CK$220,0)),"",VLOOKUP(EI$1,'Tactic Recode'!$A$1:$B$547,2,FALSE))</f>
        <v/>
      </c>
      <c r="EJ90" t="str">
        <f>IF(ISERROR(MATCH(EJ$1,'CSC Mitre'!CK$1:CK$220,0)),"",VLOOKUP(EJ$1,'Tactic Recode'!$A$1:$B$547,2,FALSE))</f>
        <v/>
      </c>
      <c r="EK90" t="str">
        <f>IF(ISERROR(MATCH(EK$1,'CSC Mitre'!CK$1:CK$220,0)),"",VLOOKUP(EK$1,'Tactic Recode'!$A$1:$B$547,2,FALSE))</f>
        <v/>
      </c>
      <c r="EL90" t="str">
        <f>IF(ISERROR(MATCH(EL$1,'CSC Mitre'!CK$1:CK$220,0)),"",VLOOKUP(EL$1,'Tactic Recode'!$A$1:$B$547,2,FALSE))</f>
        <v/>
      </c>
      <c r="EM90" t="str">
        <f>IF(ISERROR(MATCH(EM$1,'CSC Mitre'!CK$1:CK$220,0)),"",VLOOKUP(EM$1,'Tactic Recode'!$A$1:$B$547,2,FALSE))</f>
        <v/>
      </c>
      <c r="EN90" t="str">
        <f>IF(ISERROR(MATCH(EN$1,'CSC Mitre'!CK$1:CK$220,0)),"",VLOOKUP(EN$1,'Tactic Recode'!$A$1:$B$547,2,FALSE))</f>
        <v/>
      </c>
      <c r="EO90" t="str">
        <f>IF(ISERROR(MATCH(EO$1,'CSC Mitre'!CK$1:CK$220,0)),"",VLOOKUP(EO$1,'Tactic Recode'!$A$1:$B$547,2,FALSE))</f>
        <v/>
      </c>
      <c r="EP90" t="str">
        <f>IF(ISERROR(MATCH(EP$1,'CSC Mitre'!CK$1:CK$220,0)),"",VLOOKUP(EP$1,'Tactic Recode'!$A$1:$B$547,2,FALSE))</f>
        <v/>
      </c>
      <c r="EQ90" t="str">
        <f>IF(ISERROR(MATCH(EQ$1,'CSC Mitre'!CK$1:CK$220,0)),"",VLOOKUP(EQ$1,'Tactic Recode'!$A$1:$B$547,2,FALSE))</f>
        <v/>
      </c>
      <c r="ER90" t="str">
        <f>IF(ISERROR(MATCH(ER$1,'CSC Mitre'!CK$1:CK$220,0)),"",VLOOKUP(ER$1,'Tactic Recode'!$A$1:$B$547,2,FALSE))</f>
        <v>Persistence</v>
      </c>
      <c r="ES90" t="str">
        <f>IF(ISERROR(MATCH(ES$1,'CSC Mitre'!CK$1:CK$220,0)),"",VLOOKUP(ES$1,'Tactic Recode'!$A$1:$B$547,2,FALSE))</f>
        <v>Persistence</v>
      </c>
      <c r="ET90" t="str">
        <f>IF(ISERROR(MATCH(ET$1,'CSC Mitre'!CK$1:CK$220,0)),"",VLOOKUP(ET$1,'Tactic Recode'!$A$1:$B$547,2,FALSE))</f>
        <v/>
      </c>
      <c r="EU90" t="str">
        <f>IF(ISERROR(MATCH(EU$1,'CSC Mitre'!CK$1:CK$220,0)),"",VLOOKUP(EU$1,'Tactic Recode'!$A$1:$B$547,2,FALSE))</f>
        <v/>
      </c>
      <c r="EV90" t="str">
        <f>IF(ISERROR(MATCH(EV$1,'CSC Mitre'!CK$1:CK$220,0)),"",VLOOKUP(EV$1,'Tactic Recode'!$A$1:$B$547,2,FALSE))</f>
        <v/>
      </c>
      <c r="EW90" t="str">
        <f>IF(ISERROR(MATCH(EW$1,'CSC Mitre'!CK$1:CK$220,0)),"",VLOOKUP(EW$1,'Tactic Recode'!$A$1:$B$547,2,FALSE))</f>
        <v/>
      </c>
      <c r="EX90" t="str">
        <f>IF(ISERROR(MATCH(EX$1,'CSC Mitre'!CK$1:CK$220,0)),"",VLOOKUP(EX$1,'Tactic Recode'!$A$1:$B$547,2,FALSE))</f>
        <v/>
      </c>
      <c r="EY90" t="str">
        <f>IF(ISERROR(MATCH(EY$1,'CSC Mitre'!CK$1:CK$220,0)),"",VLOOKUP(EY$1,'Tactic Recode'!$A$1:$B$547,2,FALSE))</f>
        <v/>
      </c>
      <c r="EZ90" t="str">
        <f>IF(ISERROR(MATCH(EZ$1,'CSC Mitre'!CK$1:CK$220,0)),"",VLOOKUP(EZ$1,'Tactic Recode'!$A$1:$B$547,2,FALSE))</f>
        <v/>
      </c>
      <c r="FA90" t="str">
        <f>IF(ISERROR(MATCH(FA$1,'CSC Mitre'!CK$1:CK$220,0)),"",VLOOKUP(FA$1,'Tactic Recode'!$A$1:$B$547,2,FALSE))</f>
        <v/>
      </c>
      <c r="FB90" t="str">
        <f>IF(ISERROR(MATCH(FB$1,'CSC Mitre'!CK$1:CK$220,0)),"",VLOOKUP(FB$1,'Tactic Recode'!$A$1:$B$547,2,FALSE))</f>
        <v/>
      </c>
      <c r="FC90" t="str">
        <f>IF(ISERROR(MATCH(FC$1,'CSC Mitre'!CK$1:CK$220,0)),"",VLOOKUP(FC$1,'Tactic Recode'!$A$1:$B$547,2,FALSE))</f>
        <v/>
      </c>
      <c r="FD90" t="str">
        <f>IF(ISERROR(MATCH(FD$1,'CSC Mitre'!CK$1:CK$220,0)),"",VLOOKUP(FD$1,'Tactic Recode'!$A$1:$B$547,2,FALSE))</f>
        <v/>
      </c>
      <c r="FE90" t="str">
        <f>IF(ISERROR(MATCH(FE$1,'CSC Mitre'!CK$1:CK$220,0)),"",VLOOKUP(FE$1,'Tactic Recode'!$A$1:$B$547,2,FALSE))</f>
        <v/>
      </c>
      <c r="FF90" t="str">
        <f>IF(ISERROR(MATCH(FF$1,'CSC Mitre'!CK$1:CK$220,0)),"",VLOOKUP(FF$1,'Tactic Recode'!$A$1:$B$547,2,FALSE))</f>
        <v/>
      </c>
      <c r="FG90" t="str">
        <f>IF(ISERROR(MATCH(FG$1,'CSC Mitre'!CK$1:CK$220,0)),"",VLOOKUP(FG$1,'Tactic Recode'!$A$1:$B$547,2,FALSE))</f>
        <v/>
      </c>
      <c r="FH90" t="str">
        <f>IF(ISERROR(MATCH(FH$1,'CSC Mitre'!CK$1:CK$220,0)),"",VLOOKUP(FH$1,'Tactic Recode'!$A$1:$B$547,2,FALSE))</f>
        <v/>
      </c>
      <c r="FI90" t="str">
        <f>IF(ISERROR(MATCH(FI$1,'CSC Mitre'!CK$1:CK$220,0)),"",VLOOKUP(FI$1,'Tactic Recode'!$A$1:$B$547,2,FALSE))</f>
        <v/>
      </c>
      <c r="FJ90" t="str">
        <f>IF(ISERROR(MATCH(FJ$1,'CSC Mitre'!CK$1:CK$220,0)),"",VLOOKUP(FJ$1,'Tactic Recode'!$A$1:$B$547,2,FALSE))</f>
        <v/>
      </c>
      <c r="FK90" t="str">
        <f>IF(ISERROR(MATCH(FK$1,'CSC Mitre'!CK$1:CK$220,0)),"",VLOOKUP(FK$1,'Tactic Recode'!$A$1:$B$547,2,FALSE))</f>
        <v/>
      </c>
      <c r="FL90" t="str">
        <f>IF(ISERROR(MATCH(FL$1,'CSC Mitre'!CK$1:CK$220,0)),"",VLOOKUP(FL$1,'Tactic Recode'!$A$1:$B$547,2,FALSE))</f>
        <v/>
      </c>
      <c r="FM90" t="str">
        <f>IF(ISERROR(MATCH(FM$1,'CSC Mitre'!CK$1:CK$220,0)),"",VLOOKUP(FM$1,'Tactic Recode'!$A$1:$B$547,2,FALSE))</f>
        <v/>
      </c>
      <c r="FN90" t="str">
        <f>IF(ISERROR(MATCH(FN$1,'CSC Mitre'!CK$1:CK$220,0)),"",VLOOKUP(FN$1,'Tactic Recode'!$A$1:$B$547,2,FALSE))</f>
        <v/>
      </c>
      <c r="FO90" t="str">
        <f>IF(ISERROR(MATCH(FO$1,'CSC Mitre'!CK$1:CK$220,0)),"",VLOOKUP(FO$1,'Tactic Recode'!$A$1:$B$547,2,FALSE))</f>
        <v/>
      </c>
      <c r="FP90" t="str">
        <f>IF(ISERROR(MATCH(FP$1,'CSC Mitre'!CK$1:CK$220,0)),"",VLOOKUP(FP$1,'Tactic Recode'!$A$1:$B$547,2,FALSE))</f>
        <v>Collection</v>
      </c>
      <c r="FQ90" t="str">
        <f>IF(ISERROR(MATCH(FQ$1,'CSC Mitre'!CK$1:CK$220,0)),"",VLOOKUP(FQ$1,'Tactic Recode'!$A$1:$B$547,2,FALSE))</f>
        <v/>
      </c>
      <c r="FR90" t="str">
        <f>IF(ISERROR(MATCH(FR$1,'CSC Mitre'!CK$1:CK$220,0)),"",VLOOKUP(FR$1,'Tactic Recode'!$A$1:$B$547,2,FALSE))</f>
        <v/>
      </c>
      <c r="FS90" t="str">
        <f>IF(ISERROR(MATCH(FS$1,'CSC Mitre'!CK$1:CK$220,0)),"",VLOOKUP(FS$1,'Tactic Recode'!$A$1:$B$547,2,FALSE))</f>
        <v/>
      </c>
      <c r="FT90" t="str">
        <f>IF(ISERROR(MATCH(FT$1,'CSC Mitre'!CK$1:CK$220,0)),"",VLOOKUP(FT$1,'Tactic Recode'!$A$1:$B$547,2,FALSE))</f>
        <v/>
      </c>
      <c r="FU90" t="str">
        <f>IF(ISERROR(MATCH(FU$1,'CSC Mitre'!CK$1:CK$220,0)),"",VLOOKUP(FU$1,'Tactic Recode'!$A$1:$B$547,2,FALSE))</f>
        <v/>
      </c>
      <c r="FV90" t="str">
        <f>IF(ISERROR(MATCH(FV$1,'CSC Mitre'!CK$1:CK$220,0)),"",VLOOKUP(FV$1,'Tactic Recode'!$A$1:$B$547,2,FALSE))</f>
        <v/>
      </c>
      <c r="FW90" t="str">
        <f>IF(ISERROR(MATCH(FW$1,'CSC Mitre'!CK$1:CK$220,0)),"",VLOOKUP(FW$1,'Tactic Recode'!$A$1:$B$547,2,FALSE))</f>
        <v/>
      </c>
      <c r="FX90" t="str">
        <f>IF(ISERROR(MATCH(FX$1,'CSC Mitre'!CK$1:CK$220,0)),"",VLOOKUP(FX$1,'Tactic Recode'!$A$1:$B$547,2,FALSE))</f>
        <v/>
      </c>
      <c r="FY90" t="str">
        <f>IF(ISERROR(MATCH(FY$1,'CSC Mitre'!CK$1:CK$220,0)),"",VLOOKUP(FY$1,'Tactic Recode'!$A$1:$B$547,2,FALSE))</f>
        <v/>
      </c>
      <c r="FZ90" t="str">
        <f>IF(ISERROR(MATCH(FZ$1,'CSC Mitre'!CK$1:CK$220,0)),"",VLOOKUP(FZ$1,'Tactic Recode'!$A$1:$B$547,2,FALSE))</f>
        <v/>
      </c>
      <c r="GA90" t="str">
        <f>IF(ISERROR(MATCH(GA$1,'CSC Mitre'!CK$1:CK$220,0)),"",VLOOKUP(GA$1,'Tactic Recode'!$A$1:$B$547,2,FALSE))</f>
        <v/>
      </c>
      <c r="GB90" t="str">
        <f>IF(ISERROR(MATCH(GB$1,'CSC Mitre'!CK$1:CK$220,0)),"",VLOOKUP(GB$1,'Tactic Recode'!$A$1:$B$547,2,FALSE))</f>
        <v/>
      </c>
      <c r="GC90" t="str">
        <f>IF(ISERROR(MATCH(GC$1,'CSC Mitre'!CK$1:CK$220,0)),"",VLOOKUP(GC$1,'Tactic Recode'!$A$1:$B$547,2,FALSE))</f>
        <v/>
      </c>
      <c r="GD90" t="str">
        <f>IF(ISERROR(MATCH(GD$1,'CSC Mitre'!CK$1:CK$220,0)),"",VLOOKUP(GD$1,'Tactic Recode'!$A$1:$B$547,2,FALSE))</f>
        <v/>
      </c>
      <c r="GE90" t="str">
        <f>IF(ISERROR(MATCH(GE$1,'CSC Mitre'!CK$1:CK$220,0)),"",VLOOKUP(GE$1,'Tactic Recode'!$A$1:$B$547,2,FALSE))</f>
        <v/>
      </c>
      <c r="GF90" t="str">
        <f>IF(ISERROR(MATCH(GF$1,'CSC Mitre'!CK$1:CK$220,0)),"",VLOOKUP(GF$1,'Tactic Recode'!$A$1:$B$547,2,FALSE))</f>
        <v/>
      </c>
      <c r="GG90" t="str">
        <f>IF(ISERROR(MATCH(GG$1,'CSC Mitre'!CK$1:CK$220,0)),"",VLOOKUP(GG$1,'Tactic Recode'!$A$1:$B$547,2,FALSE))</f>
        <v/>
      </c>
      <c r="GH90" t="str">
        <f>IF(ISERROR(MATCH(GH$1,'CSC Mitre'!CK$1:CK$220,0)),"",VLOOKUP(GH$1,'Tactic Recode'!$A$1:$B$547,2,FALSE))</f>
        <v/>
      </c>
      <c r="GI90" t="str">
        <f>IF(ISERROR(MATCH(GI$1,'CSC Mitre'!CK$1:CK$220,0)),"",VLOOKUP(GI$1,'Tactic Recode'!$A$1:$B$547,2,FALSE))</f>
        <v>Persistence</v>
      </c>
      <c r="GJ90" t="str">
        <f>IF(ISERROR(MATCH(GJ$1,'CSC Mitre'!CK$1:CK$220,0)),"",VLOOKUP(GJ$1,'Tactic Recode'!$A$1:$B$547,2,FALSE))</f>
        <v/>
      </c>
      <c r="GK90" t="str">
        <f>IF(ISERROR(MATCH(GK$1,'CSC Mitre'!CK$1:CK$220,0)),"",VLOOKUP(GK$1,'Tactic Recode'!$A$1:$B$547,2,FALSE))</f>
        <v>Persistence</v>
      </c>
      <c r="GL90" t="str">
        <f>IF(ISERROR(MATCH(GL$1,'CSC Mitre'!CK$1:CK$220,0)),"",VLOOKUP(GL$1,'Tactic Recode'!$A$1:$B$547,2,FALSE))</f>
        <v>Persistence</v>
      </c>
      <c r="GM90" t="str">
        <f>IF(ISERROR(MATCH(GM$1,'CSC Mitre'!CK$1:CK$220,0)),"",VLOOKUP(GM$1,'Tactic Recode'!$A$1:$B$547,2,FALSE))</f>
        <v/>
      </c>
      <c r="GN90" t="str">
        <f>IF(ISERROR(MATCH(GN$1,'CSC Mitre'!CK$1:CK$220,0)),"",VLOOKUP(GN$1,'Tactic Recode'!$A$1:$B$547,2,FALSE))</f>
        <v/>
      </c>
      <c r="GO90" t="str">
        <f>IF(ISERROR(MATCH(GO$1,'CSC Mitre'!CK$1:CK$220,0)),"",VLOOKUP(GO$1,'Tactic Recode'!$A$1:$B$547,2,FALSE))</f>
        <v/>
      </c>
      <c r="GP90" t="str">
        <f>IF(ISERROR(MATCH(GP$1,'CSC Mitre'!CK$1:CK$220,0)),"",VLOOKUP(GP$1,'Tactic Recode'!$A$1:$B$547,2,FALSE))</f>
        <v/>
      </c>
      <c r="GQ90" t="str">
        <f>IF(ISERROR(MATCH(GQ$1,'CSC Mitre'!CK$1:CK$220,0)),"",VLOOKUP(GQ$1,'Tactic Recode'!$A$1:$B$547,2,FALSE))</f>
        <v/>
      </c>
      <c r="GR90" t="str">
        <f>IF(ISERROR(MATCH(GR$1,'CSC Mitre'!CK$1:CK$220,0)),"",VLOOKUP(GR$1,'Tactic Recode'!$A$1:$B$547,2,FALSE))</f>
        <v/>
      </c>
      <c r="GS90" t="str">
        <f>IF(ISERROR(MATCH(GS$1,'CSC Mitre'!CK$1:CK$220,0)),"",VLOOKUP(GS$1,'Tactic Recode'!$A$1:$B$547,2,FALSE))</f>
        <v/>
      </c>
      <c r="GT90" t="str">
        <f>IF(ISERROR(MATCH(GT$1,'CSC Mitre'!CK$1:CK$220,0)),"",VLOOKUP(GT$1,'Tactic Recode'!$A$1:$B$547,2,FALSE))</f>
        <v/>
      </c>
      <c r="GU90" t="str">
        <f>IF(ISERROR(MATCH(GU$1,'CSC Mitre'!CK$1:CK$220,0)),"",VLOOKUP(GU$1,'Tactic Recode'!$A$1:$B$547,2,FALSE))</f>
        <v/>
      </c>
      <c r="GV90" t="str">
        <f>IF(ISERROR(MATCH(GV$1,'CSC Mitre'!CK$1:CK$220,0)),"",VLOOKUP(GV$1,'Tactic Recode'!$A$1:$B$547,2,FALSE))</f>
        <v/>
      </c>
      <c r="GW90" t="str">
        <f>IF(ISERROR(MATCH(GW$1,'CSC Mitre'!CK$1:CK$220,0)),"",VLOOKUP(GW$1,'Tactic Recode'!$A$1:$B$547,2,FALSE))</f>
        <v/>
      </c>
      <c r="GX90" t="str">
        <f>IF(ISERROR(MATCH(GX$1,'CSC Mitre'!CK$1:CK$220,0)),"",VLOOKUP(GX$1,'Tactic Recode'!$A$1:$B$547,2,FALSE))</f>
        <v/>
      </c>
      <c r="GY90" t="str">
        <f>IF(ISERROR(MATCH(GY$1,'CSC Mitre'!CK$1:CK$220,0)),"",VLOOKUP(GY$1,'Tactic Recode'!$A$1:$B$547,2,FALSE))</f>
        <v/>
      </c>
      <c r="GZ90" t="str">
        <f>IF(ISERROR(MATCH(GZ$1,'CSC Mitre'!CK$1:CK$220,0)),"",VLOOKUP(GZ$1,'Tactic Recode'!$A$1:$B$547,2,FALSE))</f>
        <v/>
      </c>
      <c r="HA90" t="str">
        <f>IF(ISERROR(MATCH(HA$1,'CSC Mitre'!CK$1:CK$220,0)),"",VLOOKUP(HA$1,'Tactic Recode'!$A$1:$B$547,2,FALSE))</f>
        <v/>
      </c>
      <c r="HB90" t="str">
        <f>IF(ISERROR(MATCH(HB$1,'CSC Mitre'!CK$1:CK$220,0)),"",VLOOKUP(HB$1,'Tactic Recode'!$A$1:$B$547,2,FALSE))</f>
        <v/>
      </c>
      <c r="HC90" t="str">
        <f>IF(ISERROR(MATCH(HC$1,'CSC Mitre'!CK$1:CK$220,0)),"",VLOOKUP(HC$1,'Tactic Recode'!$A$1:$B$547,2,FALSE))</f>
        <v/>
      </c>
      <c r="HD90" t="str">
        <f>IF(ISERROR(MATCH(HD$1,'CSC Mitre'!CK$1:CK$220,0)),"",VLOOKUP(HD$1,'Tactic Recode'!$A$1:$B$547,2,FALSE))</f>
        <v/>
      </c>
      <c r="HE90" t="str">
        <f>IF(ISERROR(MATCH(HE$1,'CSC Mitre'!CK$1:CK$220,0)),"",VLOOKUP(HE$1,'Tactic Recode'!$A$1:$B$547,2,FALSE))</f>
        <v/>
      </c>
      <c r="HF90" t="str">
        <f>IF(ISERROR(MATCH(HF$1,'CSC Mitre'!CK$1:CK$220,0)),"",VLOOKUP(HF$1,'Tactic Recode'!$A$1:$B$547,2,FALSE))</f>
        <v/>
      </c>
      <c r="HG90" t="str">
        <f>IF(ISERROR(MATCH(HG$1,'CSC Mitre'!CK$1:CK$220,0)),"",VLOOKUP(HG$1,'Tactic Recode'!$A$1:$B$547,2,FALSE))</f>
        <v/>
      </c>
      <c r="HH90" t="str">
        <f>IF(ISERROR(MATCH(HH$1,'CSC Mitre'!CK$1:CK$220,0)),"",VLOOKUP(HH$1,'Tactic Recode'!$A$1:$B$547,2,FALSE))</f>
        <v/>
      </c>
      <c r="HI90" t="str">
        <f>IF(ISERROR(MATCH(HI$1,'CSC Mitre'!CK$1:CK$220,0)),"",VLOOKUP(HI$1,'Tactic Recode'!$A$1:$B$547,2,FALSE))</f>
        <v/>
      </c>
      <c r="HJ90" t="str">
        <f>IF(ISERROR(MATCH(HJ$1,'CSC Mitre'!CK$1:CK$220,0)),"",VLOOKUP(HJ$1,'Tactic Recode'!$A$1:$B$547,2,FALSE))</f>
        <v/>
      </c>
      <c r="HK90" t="str">
        <f>IF(ISERROR(MATCH(HK$1,'CSC Mitre'!CK$1:CK$220,0)),"",VLOOKUP(HK$1,'Tactic Recode'!$A$1:$B$547,2,FALSE))</f>
        <v/>
      </c>
      <c r="HL90" t="str">
        <f>IF(ISERROR(MATCH(HL$1,'CSC Mitre'!CK$1:CK$220,0)),"",VLOOKUP(HL$1,'Tactic Recode'!$A$1:$B$547,2,FALSE))</f>
        <v/>
      </c>
      <c r="HM90" t="str">
        <f>IF(ISERROR(MATCH(HM$1,'CSC Mitre'!CK$1:CK$220,0)),"",VLOOKUP(HM$1,'Tactic Recode'!$A$1:$B$547,2,FALSE))</f>
        <v/>
      </c>
      <c r="HN90" t="str">
        <f>IF(ISERROR(MATCH(HN$1,'CSC Mitre'!CK$1:CK$220,0)),"",VLOOKUP(HN$1,'Tactic Recode'!$A$1:$B$547,2,FALSE))</f>
        <v/>
      </c>
      <c r="HO90" t="str">
        <f>IF(ISERROR(MATCH(HO$1,'CSC Mitre'!CK$1:CK$220,0)),"",VLOOKUP(HO$1,'Tactic Recode'!$A$1:$B$547,2,FALSE))</f>
        <v/>
      </c>
      <c r="HP90" t="str">
        <f>IF(ISERROR(MATCH(HP$1,'CSC Mitre'!CK$1:CK$220,0)),"",VLOOKUP(HP$1,'Tactic Recode'!$A$1:$B$547,2,FALSE))</f>
        <v/>
      </c>
      <c r="HQ90" t="str">
        <f>IF(ISERROR(MATCH(HQ$1,'CSC Mitre'!CK$1:CK$220,0)),"",VLOOKUP(HQ$1,'Tactic Recode'!$A$1:$B$547,2,FALSE))</f>
        <v/>
      </c>
      <c r="HR90" t="str">
        <f>IF(ISERROR(MATCH(HR$1,'CSC Mitre'!CK$1:CK$220,0)),"",VLOOKUP(HR$1,'Tactic Recode'!$A$1:$B$547,2,FALSE))</f>
        <v/>
      </c>
      <c r="HS90" t="str">
        <f>IF(ISERROR(MATCH(HS$1,'CSC Mitre'!CK$1:CK$220,0)),"",VLOOKUP(HS$1,'Tactic Recode'!$A$1:$B$547,2,FALSE))</f>
        <v/>
      </c>
      <c r="HT90" t="str">
        <f>IF(ISERROR(MATCH(HT$1,'CSC Mitre'!CK$1:CK$220,0)),"",VLOOKUP(HT$1,'Tactic Recode'!$A$1:$B$547,2,FALSE))</f>
        <v/>
      </c>
      <c r="HU90" t="str">
        <f>IF(ISERROR(MATCH(HU$1,'CSC Mitre'!CK$1:CK$220,0)),"",VLOOKUP(HU$1,'Tactic Recode'!$A$1:$B$547,2,FALSE))</f>
        <v/>
      </c>
      <c r="HV90" t="str">
        <f>IF(ISERROR(MATCH(HV$1,'CSC Mitre'!CK$1:CK$220,0)),"",VLOOKUP(HV$1,'Tactic Recode'!$A$1:$B$547,2,FALSE))</f>
        <v/>
      </c>
      <c r="HW90" t="str">
        <f>IF(ISERROR(MATCH(HW$1,'CSC Mitre'!CK$1:CK$220,0)),"",VLOOKUP(HW$1,'Tactic Recode'!$A$1:$B$547,2,FALSE))</f>
        <v/>
      </c>
      <c r="HX90" t="str">
        <f>IF(ISERROR(MATCH(HX$1,'CSC Mitre'!CK$1:CK$220,0)),"",VLOOKUP(HX$1,'Tactic Recode'!$A$1:$B$547,2,FALSE))</f>
        <v/>
      </c>
      <c r="HY90" t="str">
        <f>IF(ISERROR(MATCH(HY$1,'CSC Mitre'!CK$1:CK$220,0)),"",VLOOKUP(HY$1,'Tactic Recode'!$A$1:$B$547,2,FALSE))</f>
        <v/>
      </c>
      <c r="HZ90" t="str">
        <f>IF(ISERROR(MATCH(HZ$1,'CSC Mitre'!CK$1:CK$220,0)),"",VLOOKUP(HZ$1,'Tactic Recode'!$A$1:$B$547,2,FALSE))</f>
        <v/>
      </c>
      <c r="IA90" t="str">
        <f>IF(ISERROR(MATCH(IA$1,'CSC Mitre'!CK$1:CK$220,0)),"",VLOOKUP(IA$1,'Tactic Recode'!$A$1:$B$547,2,FALSE))</f>
        <v/>
      </c>
      <c r="IB90" t="str">
        <f>IF(ISERROR(MATCH(IB$1,'CSC Mitre'!CK$1:CK$220,0)),"",VLOOKUP(IB$1,'Tactic Recode'!$A$1:$B$547,2,FALSE))</f>
        <v/>
      </c>
      <c r="IC90" t="str">
        <f>IF(ISERROR(MATCH(IC$1,'CSC Mitre'!CK$1:CK$220,0)),"",VLOOKUP(IC$1,'Tactic Recode'!$A$1:$B$547,2,FALSE))</f>
        <v/>
      </c>
      <c r="ID90" t="str">
        <f>IF(ISERROR(MATCH(ID$1,'CSC Mitre'!CK$1:CK$220,0)),"",VLOOKUP(ID$1,'Tactic Recode'!$A$1:$B$547,2,FALSE))</f>
        <v/>
      </c>
      <c r="IE90" t="str">
        <f>IF(ISERROR(MATCH(IE$1,'CSC Mitre'!CK$1:CK$220,0)),"",VLOOKUP(IE$1,'Tactic Recode'!$A$1:$B$547,2,FALSE))</f>
        <v/>
      </c>
      <c r="IF90" t="str">
        <f>IF(ISERROR(MATCH(IF$1,'CSC Mitre'!CK$1:CK$220,0)),"",VLOOKUP(IF$1,'Tactic Recode'!$A$1:$B$547,2,FALSE))</f>
        <v/>
      </c>
      <c r="IG90" t="str">
        <f>IF(ISERROR(MATCH(IG$1,'CSC Mitre'!CK$1:CK$220,0)),"",VLOOKUP(IG$1,'Tactic Recode'!$A$1:$B$547,2,FALSE))</f>
        <v/>
      </c>
      <c r="IH90" t="str">
        <f>IF(ISERROR(MATCH(IH$1,'CSC Mitre'!CK$1:CK$220,0)),"",VLOOKUP(IH$1,'Tactic Recode'!$A$1:$B$547,2,FALSE))</f>
        <v/>
      </c>
      <c r="II90" t="str">
        <f>IF(ISERROR(MATCH(II$1,'CSC Mitre'!CK$1:CK$220,0)),"",VLOOKUP(II$1,'Tactic Recode'!$A$1:$B$547,2,FALSE))</f>
        <v/>
      </c>
      <c r="IJ90" t="str">
        <f>IF(ISERROR(MATCH(IJ$1,'CSC Mitre'!CK$1:CK$220,0)),"",VLOOKUP(IJ$1,'Tactic Recode'!$A$1:$B$547,2,FALSE))</f>
        <v/>
      </c>
      <c r="IK90" t="str">
        <f>IF(ISERROR(MATCH(IK$1,'CSC Mitre'!CK$1:CK$220,0)),"",VLOOKUP(IK$1,'Tactic Recode'!$A$1:$B$547,2,FALSE))</f>
        <v/>
      </c>
      <c r="IL90" t="str">
        <f>IF(ISERROR(MATCH(IL$1,'CSC Mitre'!CK$1:CK$220,0)),"",VLOOKUP(IL$1,'Tactic Recode'!$A$1:$B$547,2,FALSE))</f>
        <v/>
      </c>
      <c r="IM90" t="str">
        <f>IF(ISERROR(MATCH(IM$1,'CSC Mitre'!CK$1:CK$220,0)),"",VLOOKUP(IM$1,'Tactic Recode'!$A$1:$B$547,2,FALSE))</f>
        <v/>
      </c>
      <c r="IN90" t="str">
        <f>IF(ISERROR(MATCH(IN$1,'CSC Mitre'!CK$1:CK$220,0)),"",VLOOKUP(IN$1,'Tactic Recode'!$A$1:$B$547,2,FALSE))</f>
        <v/>
      </c>
      <c r="IO90" t="str">
        <f>IF(ISERROR(MATCH(IO$1,'CSC Mitre'!CK$1:CK$220,0)),"",VLOOKUP(IO$1,'Tactic Recode'!$A$1:$B$547,2,FALSE))</f>
        <v/>
      </c>
      <c r="IP90" t="str">
        <f>IF(ISERROR(MATCH(IP$1,'CSC Mitre'!CK$1:CK$220,0)),"",VLOOKUP(IP$1,'Tactic Recode'!$A$1:$B$547,2,FALSE))</f>
        <v/>
      </c>
      <c r="IQ90" t="str">
        <f>IF(ISERROR(MATCH(IQ$1,'CSC Mitre'!CK$1:CK$220,0)),"",VLOOKUP(IQ$1,'Tactic Recode'!$A$1:$B$547,2,FALSE))</f>
        <v/>
      </c>
      <c r="IR90" t="str">
        <f>IF(ISERROR(MATCH(IR$1,'CSC Mitre'!CK$1:CK$220,0)),"",VLOOKUP(IR$1,'Tactic Recode'!$A$1:$B$547,2,FALSE))</f>
        <v/>
      </c>
      <c r="IS90" t="str">
        <f>IF(ISERROR(MATCH(IS$1,'CSC Mitre'!CK$1:CK$220,0)),"",VLOOKUP(IS$1,'Tactic Recode'!$A$1:$B$547,2,FALSE))</f>
        <v/>
      </c>
      <c r="IT90" t="str">
        <f>IF(ISERROR(MATCH(IT$1,'CSC Mitre'!CK$1:CK$220,0)),"",VLOOKUP(IT$1,'Tactic Recode'!$A$1:$B$547,2,FALSE))</f>
        <v/>
      </c>
      <c r="IU90" t="str">
        <f>IF(ISERROR(MATCH(IU$1,'CSC Mitre'!CK$1:CK$220,0)),"",VLOOKUP(IU$1,'Tactic Recode'!$A$1:$B$547,2,FALSE))</f>
        <v/>
      </c>
      <c r="IV90" t="str">
        <f>IF(ISERROR(MATCH(IV$1,'CSC Mitre'!CK$1:CK$220,0)),"",VLOOKUP(IV$1,'Tactic Recode'!$A$1:$B$547,2,FALSE))</f>
        <v>Discovery</v>
      </c>
      <c r="IW90" t="str">
        <f>IF(ISERROR(MATCH(IW$1,'CSC Mitre'!CK$1:CK$220,0)),"",VLOOKUP(IW$1,'Tactic Recode'!$A$1:$B$547,2,FALSE))</f>
        <v/>
      </c>
      <c r="IX90" t="str">
        <f>IF(ISERROR(MATCH(IX$1,'CSC Mitre'!CK$1:CK$220,0)),"",VLOOKUP(IX$1,'Tactic Recode'!$A$1:$B$547,2,FALSE))</f>
        <v/>
      </c>
      <c r="IY90" t="str">
        <f>IF(ISERROR(MATCH(IY$1,'CSC Mitre'!CK$1:CK$220,0)),"",VLOOKUP(IY$1,'Tactic Recode'!$A$1:$B$547,2,FALSE))</f>
        <v/>
      </c>
      <c r="IZ90" t="str">
        <f>IF(ISERROR(MATCH(IZ$1,'CSC Mitre'!CK$1:CK$220,0)),"",VLOOKUP(IZ$1,'Tactic Recode'!$A$1:$B$547,2,FALSE))</f>
        <v>Impact</v>
      </c>
      <c r="JA90" t="str">
        <f>IF(ISERROR(MATCH(JA$1,'CSC Mitre'!CK$1:CK$220,0)),"",VLOOKUP(JA$1,'Tactic Recode'!$A$1:$B$547,2,FALSE))</f>
        <v>Impact</v>
      </c>
      <c r="JB90" t="str">
        <f>IF(ISERROR(MATCH(JB$1,'CSC Mitre'!CK$1:CK$220,0)),"",VLOOKUP(JB$1,'Tactic Recode'!$A$1:$B$547,2,FALSE))</f>
        <v/>
      </c>
      <c r="JC90" t="str">
        <f>IF(ISERROR(MATCH(JC$1,'CSC Mitre'!CK$1:CK$220,0)),"",VLOOKUP(JC$1,'Tactic Recode'!$A$1:$B$547,2,FALSE))</f>
        <v>Impact</v>
      </c>
      <c r="JD90" t="str">
        <f>IF(ISERROR(MATCH(JD$1,'CSC Mitre'!CK$1:CK$220,0)),"",VLOOKUP(JD$1,'Tactic Recode'!$A$1:$B$547,2,FALSE))</f>
        <v>Impact</v>
      </c>
      <c r="JE90" t="str">
        <f>IF(ISERROR(MATCH(JE$1,'CSC Mitre'!CK$1:CK$220,0)),"",VLOOKUP(JE$1,'Tactic Recode'!$A$1:$B$547,2,FALSE))</f>
        <v>Impact</v>
      </c>
      <c r="JF90" t="str">
        <f>IF(ISERROR(MATCH(JF$1,'CSC Mitre'!CK$1:CK$220,0)),"",VLOOKUP(JF$1,'Tactic Recode'!$A$1:$B$547,2,FALSE))</f>
        <v>Impact</v>
      </c>
      <c r="JG90" t="str">
        <f>IF(ISERROR(MATCH(JG$1,'CSC Mitre'!CK$1:CK$220,0)),"",VLOOKUP(JG$1,'Tactic Recode'!$A$1:$B$547,2,FALSE))</f>
        <v/>
      </c>
      <c r="JH90" t="str">
        <f>IF(ISERROR(MATCH(JH$1,'CSC Mitre'!CK$1:CK$220,0)),"",VLOOKUP(JH$1,'Tactic Recode'!$A$1:$B$547,2,FALSE))</f>
        <v/>
      </c>
      <c r="JI90" t="str">
        <f>IF(ISERROR(MATCH(JI$1,'CSC Mitre'!CK$1:CK$220,0)),"",VLOOKUP(JI$1,'Tactic Recode'!$A$1:$B$547,2,FALSE))</f>
        <v/>
      </c>
      <c r="JJ90" t="str">
        <f>IF(ISERROR(MATCH(JJ$1,'CSC Mitre'!CK$1:CK$220,0)),"",VLOOKUP(JJ$1,'Tactic Recode'!$A$1:$B$547,2,FALSE))</f>
        <v/>
      </c>
      <c r="JK90" t="str">
        <f>IF(ISERROR(MATCH(JK$1,'CSC Mitre'!CK$1:CK$220,0)),"",VLOOKUP(JK$1,'Tactic Recode'!$A$1:$B$547,2,FALSE))</f>
        <v/>
      </c>
      <c r="JL90" t="str">
        <f>IF(ISERROR(MATCH(JL$1,'CSC Mitre'!CK$1:CK$220,0)),"",VLOOKUP(JL$1,'Tactic Recode'!$A$1:$B$547,2,FALSE))</f>
        <v/>
      </c>
      <c r="JM90" t="str">
        <f>IF(ISERROR(MATCH(JM$1,'CSC Mitre'!CK$1:CK$220,0)),"",VLOOKUP(JM$1,'Tactic Recode'!$A$1:$B$547,2,FALSE))</f>
        <v/>
      </c>
      <c r="JN90" t="str">
        <f>IF(ISERROR(MATCH(JN$1,'CSC Mitre'!CK$1:CK$220,0)),"",VLOOKUP(JN$1,'Tactic Recode'!$A$1:$B$547,2,FALSE))</f>
        <v/>
      </c>
      <c r="JO90" t="str">
        <f>IF(ISERROR(MATCH(JO$1,'CSC Mitre'!CK$1:CK$220,0)),"",VLOOKUP(JO$1,'Tactic Recode'!$A$1:$B$547,2,FALSE))</f>
        <v/>
      </c>
      <c r="JP90" t="str">
        <f>IF(ISERROR(MATCH(JP$1,'CSC Mitre'!CK$1:CK$220,0)),"",VLOOKUP(JP$1,'Tactic Recode'!$A$1:$B$547,2,FALSE))</f>
        <v/>
      </c>
      <c r="JQ90" t="str">
        <f>IF(ISERROR(MATCH(JQ$1,'CSC Mitre'!CK$1:CK$220,0)),"",VLOOKUP(JQ$1,'Tactic Recode'!$A$1:$B$547,2,FALSE))</f>
        <v/>
      </c>
      <c r="JR90" t="str">
        <f>IF(ISERROR(MATCH(JR$1,'CSC Mitre'!CK$1:CK$220,0)),"",VLOOKUP(JR$1,'Tactic Recode'!$A$1:$B$547,2,FALSE))</f>
        <v/>
      </c>
      <c r="JS90" t="str">
        <f>IF(ISERROR(MATCH(JS$1,'CSC Mitre'!CK$1:CK$220,0)),"",VLOOKUP(JS$1,'Tactic Recode'!$A$1:$B$547,2,FALSE))</f>
        <v/>
      </c>
      <c r="JT90" t="str">
        <f>IF(ISERROR(MATCH(JT$1,'CSC Mitre'!CK$1:CK$220,0)),"",VLOOKUP(JT$1,'Tactic Recode'!$A$1:$B$547,2,FALSE))</f>
        <v/>
      </c>
      <c r="JU90" t="str">
        <f>IF(ISERROR(MATCH(JU$1,'CSC Mitre'!CK$1:CK$220,0)),"",VLOOKUP(JU$1,'Tactic Recode'!$A$1:$B$547,2,FALSE))</f>
        <v/>
      </c>
      <c r="JV90" t="str">
        <f>IF(ISERROR(MATCH(JV$1,'CSC Mitre'!CK$1:CK$220,0)),"",VLOOKUP(JV$1,'Tactic Recode'!$A$1:$B$547,2,FALSE))</f>
        <v/>
      </c>
      <c r="JW90" t="str">
        <f>IF(ISERROR(MATCH(JW$1,'CSC Mitre'!CK$1:CK$220,0)),"",VLOOKUP(JW$1,'Tactic Recode'!$A$1:$B$547,2,FALSE))</f>
        <v/>
      </c>
      <c r="JX90" t="str">
        <f>IF(ISERROR(MATCH(JX$1,'CSC Mitre'!CK$1:CK$220,0)),"",VLOOKUP(JX$1,'Tactic Recode'!$A$1:$B$547,2,FALSE))</f>
        <v/>
      </c>
      <c r="JY90" t="str">
        <f>IF(ISERROR(MATCH(JY$1,'CSC Mitre'!CK$1:CK$220,0)),"",VLOOKUP(JY$1,'Tactic Recode'!$A$1:$B$547,2,FALSE))</f>
        <v/>
      </c>
      <c r="JZ90" t="str">
        <f>IF(ISERROR(MATCH(JZ$1,'CSC Mitre'!CK$1:CK$220,0)),"",VLOOKUP(JZ$1,'Tactic Recode'!$A$1:$B$547,2,FALSE))</f>
        <v/>
      </c>
      <c r="KA90" t="str">
        <f>IF(ISERROR(MATCH(KA$1,'CSC Mitre'!CK$1:CK$220,0)),"",VLOOKUP(KA$1,'Tactic Recode'!$A$1:$B$547,2,FALSE))</f>
        <v/>
      </c>
      <c r="KB90" t="str">
        <f>IF(ISERROR(MATCH(KB$1,'CSC Mitre'!CK$1:CK$220,0)),"",VLOOKUP(KB$1,'Tactic Recode'!$A$1:$B$547,2,FALSE))</f>
        <v/>
      </c>
      <c r="KC90" t="str">
        <f>IF(ISERROR(MATCH(KC$1,'CSC Mitre'!CK$1:CK$220,0)),"",VLOOKUP(KC$1,'Tactic Recode'!$A$1:$B$547,2,FALSE))</f>
        <v/>
      </c>
      <c r="KD90" t="str">
        <f>IF(ISERROR(MATCH(KD$1,'CSC Mitre'!CK$1:CK$220,0)),"",VLOOKUP(KD$1,'Tactic Recode'!$A$1:$B$547,2,FALSE))</f>
        <v/>
      </c>
      <c r="KE90" t="str">
        <f>IF(ISERROR(MATCH(KE$1,'CSC Mitre'!CK$1:CK$220,0)),"",VLOOKUP(KE$1,'Tactic Recode'!$A$1:$B$547,2,FALSE))</f>
        <v/>
      </c>
      <c r="KF90" t="str">
        <f>IF(ISERROR(MATCH(KF$1,'CSC Mitre'!CK$1:CK$220,0)),"",VLOOKUP(KF$1,'Tactic Recode'!$A$1:$B$547,2,FALSE))</f>
        <v/>
      </c>
      <c r="KG90" t="str">
        <f>IF(ISERROR(MATCH(KG$1,'CSC Mitre'!CK$1:CK$220,0)),"",VLOOKUP(KG$1,'Tactic Recode'!$A$1:$B$547,2,FALSE))</f>
        <v/>
      </c>
      <c r="KH90" t="str">
        <f>IF(ISERROR(MATCH(KH$1,'CSC Mitre'!CK$1:CK$220,0)),"",VLOOKUP(KH$1,'Tactic Recode'!$A$1:$B$547,2,FALSE))</f>
        <v/>
      </c>
      <c r="KI90" t="str">
        <f>IF(ISERROR(MATCH(KI$1,'CSC Mitre'!CK$1:CK$220,0)),"",VLOOKUP(KI$1,'Tactic Recode'!$A$1:$B$547,2,FALSE))</f>
        <v/>
      </c>
      <c r="KJ90" t="str">
        <f>IF(ISERROR(MATCH(KJ$1,'CSC Mitre'!CK$1:CK$220,0)),"",VLOOKUP(KJ$1,'Tactic Recode'!$A$1:$B$547,2,FALSE))</f>
        <v/>
      </c>
      <c r="KK90" t="str">
        <f>IF(ISERROR(MATCH(KK$1,'CSC Mitre'!CK$1:CK$220,0)),"",VLOOKUP(KK$1,'Tactic Recode'!$A$1:$B$547,2,FALSE))</f>
        <v/>
      </c>
      <c r="KL90" t="str">
        <f>IF(ISERROR(MATCH(KL$1,'CSC Mitre'!CK$1:CK$220,0)),"",VLOOKUP(KL$1,'Tactic Recode'!$A$1:$B$547,2,FALSE))</f>
        <v/>
      </c>
      <c r="KM90" t="str">
        <f>IF(ISERROR(MATCH(KM$1,'CSC Mitre'!CK$1:CK$220,0)),"",VLOOKUP(KM$1,'Tactic Recode'!$A$1:$B$547,2,FALSE))</f>
        <v/>
      </c>
      <c r="KN90" t="str">
        <f>IF(ISERROR(MATCH(KN$1,'CSC Mitre'!CK$1:CK$220,0)),"",VLOOKUP(KN$1,'Tactic Recode'!$A$1:$B$547,2,FALSE))</f>
        <v/>
      </c>
      <c r="KO90" t="str">
        <f>IF(ISERROR(MATCH(KO$1,'CSC Mitre'!CK$1:CK$220,0)),"",VLOOKUP(KO$1,'Tactic Recode'!$A$1:$B$547,2,FALSE))</f>
        <v/>
      </c>
      <c r="KP90" t="str">
        <f>IF(ISERROR(MATCH(KP$1,'CSC Mitre'!CK$1:CK$220,0)),"",VLOOKUP(KP$1,'Tactic Recode'!$A$1:$B$547,2,FALSE))</f>
        <v/>
      </c>
      <c r="KQ90" t="str">
        <f>IF(ISERROR(MATCH(KQ$1,'CSC Mitre'!CK$1:CK$220,0)),"",VLOOKUP(KQ$1,'Tactic Recode'!$A$1:$B$547,2,FALSE))</f>
        <v/>
      </c>
      <c r="KR90" t="str">
        <f>IF(ISERROR(MATCH(KR$1,'CSC Mitre'!CK$1:CK$220,0)),"",VLOOKUP(KR$1,'Tactic Recode'!$A$1:$B$547,2,FALSE))</f>
        <v/>
      </c>
      <c r="KS90" t="str">
        <f>IF(ISERROR(MATCH(KS$1,'CSC Mitre'!CK$1:CK$220,0)),"",VLOOKUP(KS$1,'Tactic Recode'!$A$1:$B$547,2,FALSE))</f>
        <v/>
      </c>
      <c r="KT90" t="str">
        <f>IF(ISERROR(MATCH(KT$1,'CSC Mitre'!CK$1:CK$220,0)),"",VLOOKUP(KT$1,'Tactic Recode'!$A$1:$B$547,2,FALSE))</f>
        <v/>
      </c>
      <c r="KU90" t="str">
        <f>IF(ISERROR(MATCH(KU$1,'CSC Mitre'!CK$1:CK$220,0)),"",VLOOKUP(KU$1,'Tactic Recode'!$A$1:$B$547,2,FALSE))</f>
        <v/>
      </c>
      <c r="KV90" t="str">
        <f>IF(ISERROR(MATCH(KV$1,'CSC Mitre'!CK$1:CK$220,0)),"",VLOOKUP(KV$1,'Tactic Recode'!$A$1:$B$547,2,FALSE))</f>
        <v/>
      </c>
      <c r="KW90" t="str">
        <f>IF(ISERROR(MATCH(KW$1,'CSC Mitre'!CK$1:CK$220,0)),"",VLOOKUP(KW$1,'Tactic Recode'!$A$1:$B$547,2,FALSE))</f>
        <v/>
      </c>
      <c r="KX90" t="str">
        <f>IF(ISERROR(MATCH(KX$1,'CSC Mitre'!CK$1:CK$220,0)),"",VLOOKUP(KX$1,'Tactic Recode'!$A$1:$B$547,2,FALSE))</f>
        <v/>
      </c>
      <c r="KY90" t="str">
        <f>IF(ISERROR(MATCH(KY$1,'CSC Mitre'!CK$1:CK$220,0)),"",VLOOKUP(KY$1,'Tactic Recode'!$A$1:$B$547,2,FALSE))</f>
        <v/>
      </c>
      <c r="KZ90" t="str">
        <f>IF(ISERROR(MATCH(KZ$1,'CSC Mitre'!CK$1:CK$220,0)),"",VLOOKUP(KZ$1,'Tactic Recode'!$A$1:$B$547,2,FALSE))</f>
        <v/>
      </c>
      <c r="LA90" t="str">
        <f>IF(ISERROR(MATCH(LA$1,'CSC Mitre'!CK$1:CK$220,0)),"",VLOOKUP(LA$1,'Tactic Recode'!$A$1:$B$547,2,FALSE))</f>
        <v/>
      </c>
      <c r="LB90" t="str">
        <f>IF(ISERROR(MATCH(LB$1,'CSC Mitre'!CK$1:CK$220,0)),"",VLOOKUP(LB$1,'Tactic Recode'!$A$1:$B$547,2,FALSE))</f>
        <v/>
      </c>
      <c r="LC90" t="str">
        <f>IF(ISERROR(MATCH(LC$1,'CSC Mitre'!CK$1:CK$220,0)),"",VLOOKUP(LC$1,'Tactic Recode'!$A$1:$B$547,2,FALSE))</f>
        <v/>
      </c>
      <c r="LD90" t="str">
        <f>IF(ISERROR(MATCH(LD$1,'CSC Mitre'!CK$1:CK$220,0)),"",VLOOKUP(LD$1,'Tactic Recode'!$A$1:$B$547,2,FALSE))</f>
        <v/>
      </c>
      <c r="LE90" t="str">
        <f>IF(ISERROR(MATCH(LE$1,'CSC Mitre'!CK$1:CK$220,0)),"",VLOOKUP(LE$1,'Tactic Recode'!$A$1:$B$547,2,FALSE))</f>
        <v/>
      </c>
      <c r="LF90" t="str">
        <f>IF(ISERROR(MATCH(LF$1,'CSC Mitre'!CK$1:CK$220,0)),"",VLOOKUP(LF$1,'Tactic Recode'!$A$1:$B$547,2,FALSE))</f>
        <v/>
      </c>
      <c r="LG90" t="str">
        <f>IF(ISERROR(MATCH(LG$1,'CSC Mitre'!CK$1:CK$220,0)),"",VLOOKUP(LG$1,'Tactic Recode'!$A$1:$B$547,2,FALSE))</f>
        <v/>
      </c>
      <c r="LH90" t="str">
        <f>IF(ISERROR(MATCH(LH$1,'CSC Mitre'!CK$1:CK$220,0)),"",VLOOKUP(LH$1,'Tactic Recode'!$A$1:$B$547,2,FALSE))</f>
        <v/>
      </c>
      <c r="LI90" t="str">
        <f>IF(ISERROR(MATCH(LI$1,'CSC Mitre'!CK$1:CK$220,0)),"",VLOOKUP(LI$1,'Tactic Recode'!$A$1:$B$547,2,FALSE))</f>
        <v/>
      </c>
      <c r="LJ90" t="str">
        <f>IF(ISERROR(MATCH(LJ$1,'CSC Mitre'!CK$1:CK$220,0)),"",VLOOKUP(LJ$1,'Tactic Recode'!$A$1:$B$547,2,FALSE))</f>
        <v/>
      </c>
      <c r="LK90" t="str">
        <f>IF(ISERROR(MATCH(LK$1,'CSC Mitre'!CK$1:CK$220,0)),"",VLOOKUP(LK$1,'Tactic Recode'!$A$1:$B$547,2,FALSE))</f>
        <v/>
      </c>
      <c r="LL90" t="str">
        <f>IF(ISERROR(MATCH(LL$1,'CSC Mitre'!CK$1:CK$220,0)),"",VLOOKUP(LL$1,'Tactic Recode'!$A$1:$B$547,2,FALSE))</f>
        <v/>
      </c>
      <c r="LM90" t="str">
        <f>IF(ISERROR(MATCH(LM$1,'CSC Mitre'!CK$1:CK$220,0)),"",VLOOKUP(LM$1,'Tactic Recode'!$A$1:$B$547,2,FALSE))</f>
        <v/>
      </c>
      <c r="LN90" t="str">
        <f>IF(ISERROR(MATCH(LN$1,'CSC Mitre'!CK$1:CK$220,0)),"",VLOOKUP(LN$1,'Tactic Recode'!$A$1:$B$547,2,FALSE))</f>
        <v/>
      </c>
      <c r="LO90" t="str">
        <f>IF(ISERROR(MATCH(LO$1,'CSC Mitre'!CK$1:CK$220,0)),"",VLOOKUP(LO$1,'Tactic Recode'!$A$1:$B$547,2,FALSE))</f>
        <v/>
      </c>
      <c r="LP90" t="str">
        <f>IF(ISERROR(MATCH(LP$1,'CSC Mitre'!CK$1:CK$220,0)),"",VLOOKUP(LP$1,'Tactic Recode'!$A$1:$B$547,2,FALSE))</f>
        <v/>
      </c>
      <c r="LQ90" t="str">
        <f>IF(ISERROR(MATCH(LQ$1,'CSC Mitre'!CK$1:CK$220,0)),"",VLOOKUP(LQ$1,'Tactic Recode'!$A$1:$B$547,2,FALSE))</f>
        <v/>
      </c>
      <c r="LR90" t="str">
        <f>IF(ISERROR(MATCH(LR$1,'CSC Mitre'!CK$1:CK$220,0)),"",VLOOKUP(LR$1,'Tactic Recode'!$A$1:$B$547,2,FALSE))</f>
        <v/>
      </c>
      <c r="LS90" t="str">
        <f>IF(ISERROR(MATCH(LS$1,'CSC Mitre'!CK$1:CK$220,0)),"",VLOOKUP(LS$1,'Tactic Recode'!$A$1:$B$547,2,FALSE))</f>
        <v/>
      </c>
      <c r="LT90" t="str">
        <f>IF(ISERROR(MATCH(LT$1,'CSC Mitre'!CK$1:CK$220,0)),"",VLOOKUP(LT$1,'Tactic Recode'!$A$1:$B$547,2,FALSE))</f>
        <v/>
      </c>
      <c r="LU90" t="str">
        <f>IF(ISERROR(MATCH(LU$1,'CSC Mitre'!CK$1:CK$220,0)),"",VLOOKUP(LU$1,'Tactic Recode'!$A$1:$B$547,2,FALSE))</f>
        <v/>
      </c>
      <c r="LV90" t="str">
        <f>IF(ISERROR(MATCH(LV$1,'CSC Mitre'!CK$1:CK$220,0)),"",VLOOKUP(LV$1,'Tactic Recode'!$A$1:$B$547,2,FALSE))</f>
        <v/>
      </c>
      <c r="LW90" t="str">
        <f>IF(ISERROR(MATCH(LW$1,'CSC Mitre'!CK$1:CK$220,0)),"",VLOOKUP(LW$1,'Tactic Recode'!$A$1:$B$547,2,FALSE))</f>
        <v/>
      </c>
      <c r="LX90" t="str">
        <f>IF(ISERROR(MATCH(LX$1,'CSC Mitre'!CK$1:CK$220,0)),"",VLOOKUP(LX$1,'Tactic Recode'!$A$1:$B$547,2,FALSE))</f>
        <v/>
      </c>
      <c r="LY90" t="str">
        <f>IF(ISERROR(MATCH(LY$1,'CSC Mitre'!CK$1:CK$220,0)),"",VLOOKUP(LY$1,'Tactic Recode'!$A$1:$B$547,2,FALSE))</f>
        <v/>
      </c>
      <c r="LZ90" t="str">
        <f>IF(ISERROR(MATCH(LZ$1,'CSC Mitre'!CK$1:CK$220,0)),"",VLOOKUP(LZ$1,'Tactic Recode'!$A$1:$B$547,2,FALSE))</f>
        <v/>
      </c>
      <c r="MA90" t="str">
        <f>IF(ISERROR(MATCH(MA$1,'CSC Mitre'!CK$1:CK$220,0)),"",VLOOKUP(MA$1,'Tactic Recode'!$A$1:$B$547,2,FALSE))</f>
        <v/>
      </c>
      <c r="MB90" t="str">
        <f>IF(ISERROR(MATCH(MB$1,'CSC Mitre'!CK$1:CK$220,0)),"",VLOOKUP(MB$1,'Tactic Recode'!$A$1:$B$547,2,FALSE))</f>
        <v/>
      </c>
      <c r="MC90" t="str">
        <f>IF(ISERROR(MATCH(MC$1,'CSC Mitre'!CK$1:CK$220,0)),"",VLOOKUP(MC$1,'Tactic Recode'!$A$1:$B$547,2,FALSE))</f>
        <v/>
      </c>
      <c r="MD90" t="str">
        <f>IF(ISERROR(MATCH(MD$1,'CSC Mitre'!CK$1:CK$220,0)),"",VLOOKUP(MD$1,'Tactic Recode'!$A$1:$B$547,2,FALSE))</f>
        <v/>
      </c>
      <c r="ME90" t="str">
        <f>IF(ISERROR(MATCH(ME$1,'CSC Mitre'!CK$1:CK$220,0)),"",VLOOKUP(ME$1,'Tactic Recode'!$A$1:$B$547,2,FALSE))</f>
        <v/>
      </c>
      <c r="MF90" t="str">
        <f>IF(ISERROR(MATCH(MF$1,'CSC Mitre'!CK$1:CK$220,0)),"",VLOOKUP(MF$1,'Tactic Recode'!$A$1:$B$547,2,FALSE))</f>
        <v/>
      </c>
      <c r="MG90" t="str">
        <f>IF(ISERROR(MATCH(MG$1,'CSC Mitre'!CK$1:CK$220,0)),"",VLOOKUP(MG$1,'Tactic Recode'!$A$1:$B$547,2,FALSE))</f>
        <v/>
      </c>
      <c r="MH90" t="str">
        <f>IF(ISERROR(MATCH(MH$1,'CSC Mitre'!CK$1:CK$220,0)),"",VLOOKUP(MH$1,'Tactic Recode'!$A$1:$B$547,2,FALSE))</f>
        <v/>
      </c>
      <c r="MI90" t="str">
        <f>IF(ISERROR(MATCH(MI$1,'CSC Mitre'!CK$1:CK$220,0)),"",VLOOKUP(MI$1,'Tactic Recode'!$A$1:$B$547,2,FALSE))</f>
        <v/>
      </c>
      <c r="MJ90" t="str">
        <f>IF(ISERROR(MATCH(MJ$1,'CSC Mitre'!CK$1:CK$220,0)),"",VLOOKUP(MJ$1,'Tactic Recode'!$A$1:$B$547,2,FALSE))</f>
        <v/>
      </c>
      <c r="MK90" t="str">
        <f>IF(ISERROR(MATCH(MK$1,'CSC Mitre'!CK$1:CK$220,0)),"",VLOOKUP(MK$1,'Tactic Recode'!$A$1:$B$547,2,FALSE))</f>
        <v/>
      </c>
      <c r="ML90" t="str">
        <f>IF(ISERROR(MATCH(ML$1,'CSC Mitre'!CK$1:CK$220,0)),"",VLOOKUP(ML$1,'Tactic Recode'!$A$1:$B$547,2,FALSE))</f>
        <v/>
      </c>
      <c r="MM90" t="str">
        <f>IF(ISERROR(MATCH(MM$1,'CSC Mitre'!CK$1:CK$220,0)),"",VLOOKUP(MM$1,'Tactic Recode'!$A$1:$B$547,2,FALSE))</f>
        <v/>
      </c>
      <c r="MN90" t="str">
        <f>IF(ISERROR(MATCH(MN$1,'CSC Mitre'!CK$1:CK$220,0)),"",VLOOKUP(MN$1,'Tactic Recode'!$A$1:$B$547,2,FALSE))</f>
        <v/>
      </c>
      <c r="MO90" t="str">
        <f>IF(ISERROR(MATCH(MO$1,'CSC Mitre'!CK$1:CK$220,0)),"",VLOOKUP(MO$1,'Tactic Recode'!$A$1:$B$547,2,FALSE))</f>
        <v/>
      </c>
      <c r="MP90" t="str">
        <f>IF(ISERROR(MATCH(MP$1,'CSC Mitre'!CK$1:CK$220,0)),"",VLOOKUP(MP$1,'Tactic Recode'!$A$1:$B$547,2,FALSE))</f>
        <v/>
      </c>
      <c r="MQ90" t="str">
        <f>IF(ISERROR(MATCH(MQ$1,'CSC Mitre'!CK$1:CK$220,0)),"",VLOOKUP(MQ$1,'Tactic Recode'!$A$1:$B$547,2,FALSE))</f>
        <v/>
      </c>
      <c r="MR90" t="str">
        <f>IF(ISERROR(MATCH(MR$1,'CSC Mitre'!CK$1:CK$220,0)),"",VLOOKUP(MR$1,'Tactic Recode'!$A$1:$B$547,2,FALSE))</f>
        <v/>
      </c>
      <c r="MS90" t="str">
        <f>IF(ISERROR(MATCH(MS$1,'CSC Mitre'!CK$1:CK$220,0)),"",VLOOKUP(MS$1,'Tactic Recode'!$A$1:$B$547,2,FALSE))</f>
        <v/>
      </c>
      <c r="MT90" t="str">
        <f>IF(ISERROR(MATCH(MT$1,'CSC Mitre'!CK$1:CK$220,0)),"",VLOOKUP(MT$1,'Tactic Recode'!$A$1:$B$547,2,FALSE))</f>
        <v/>
      </c>
      <c r="MU90" t="str">
        <f>IF(ISERROR(MATCH(MU$1,'CSC Mitre'!CK$1:CK$220,0)),"",VLOOKUP(MU$1,'Tactic Recode'!$A$1:$B$547,2,FALSE))</f>
        <v/>
      </c>
      <c r="MV90" t="str">
        <f>IF(ISERROR(MATCH(MV$1,'CSC Mitre'!CK$1:CK$220,0)),"",VLOOKUP(MV$1,'Tactic Recode'!$A$1:$B$547,2,FALSE))</f>
        <v/>
      </c>
      <c r="MW90" t="str">
        <f>IF(ISERROR(MATCH(MW$1,'CSC Mitre'!CK$1:CK$220,0)),"",VLOOKUP(MW$1,'Tactic Recode'!$A$1:$B$547,2,FALSE))</f>
        <v/>
      </c>
      <c r="MX90" t="str">
        <f>IF(ISERROR(MATCH(MX$1,'CSC Mitre'!CK$1:CK$220,0)),"",VLOOKUP(MX$1,'Tactic Recode'!$A$1:$B$547,2,FALSE))</f>
        <v/>
      </c>
      <c r="MY90" t="str">
        <f>IF(ISERROR(MATCH(MY$1,'CSC Mitre'!CK$1:CK$220,0)),"",VLOOKUP(MY$1,'Tactic Recode'!$A$1:$B$547,2,FALSE))</f>
        <v/>
      </c>
      <c r="MZ90" t="str">
        <f>IF(ISERROR(MATCH(MZ$1,'CSC Mitre'!CK$1:CK$220,0)),"",VLOOKUP(MZ$1,'Tactic Recode'!$A$1:$B$547,2,FALSE))</f>
        <v/>
      </c>
      <c r="NA90" t="str">
        <f>IF(ISERROR(MATCH(NA$1,'CSC Mitre'!CK$1:CK$220,0)),"",VLOOKUP(NA$1,'Tactic Recode'!$A$1:$B$547,2,FALSE))</f>
        <v/>
      </c>
      <c r="NB90" t="str">
        <f>IF(ISERROR(MATCH(NB$1,'CSC Mitre'!CK$1:CK$220,0)),"",VLOOKUP(NB$1,'Tactic Recode'!$A$1:$B$547,2,FALSE))</f>
        <v/>
      </c>
      <c r="NC90" t="str">
        <f>IF(ISERROR(MATCH(NC$1,'CSC Mitre'!CK$1:CK$220,0)),"",VLOOKUP(NC$1,'Tactic Recode'!$A$1:$B$547,2,FALSE))</f>
        <v/>
      </c>
      <c r="ND90" t="str">
        <f>IF(ISERROR(MATCH(ND$1,'CSC Mitre'!CK$1:CK$220,0)),"",VLOOKUP(ND$1,'Tactic Recode'!$A$1:$B$547,2,FALSE))</f>
        <v/>
      </c>
      <c r="NE90" t="str">
        <f>IF(ISERROR(MATCH(NE$1,'CSC Mitre'!CK$1:CK$220,0)),"",VLOOKUP(NE$1,'Tactic Recode'!$A$1:$B$547,2,FALSE))</f>
        <v/>
      </c>
      <c r="NF90" t="str">
        <f>IF(ISERROR(MATCH(NF$1,'CSC Mitre'!CK$1:CK$220,0)),"",VLOOKUP(NF$1,'Tactic Recode'!$A$1:$B$547,2,FALSE))</f>
        <v/>
      </c>
      <c r="NG90" t="str">
        <f>IF(ISERROR(MATCH(NG$1,'CSC Mitre'!CK$1:CK$220,0)),"",VLOOKUP(NG$1,'Tactic Recode'!$A$1:$B$547,2,FALSE))</f>
        <v/>
      </c>
      <c r="NH90" t="str">
        <f>IF(ISERROR(MATCH(NH$1,'CSC Mitre'!CK$1:CK$220,0)),"",VLOOKUP(NH$1,'Tactic Recode'!$A$1:$B$547,2,FALSE))</f>
        <v/>
      </c>
      <c r="NI90" t="str">
        <f>IF(ISERROR(MATCH(NI$1,'CSC Mitre'!CK$1:CK$220,0)),"",VLOOKUP(NI$1,'Tactic Recode'!$A$1:$B$547,2,FALSE))</f>
        <v/>
      </c>
      <c r="NJ90" t="str">
        <f>IF(ISERROR(MATCH(NJ$1,'CSC Mitre'!CK$1:CK$220,0)),"",VLOOKUP(NJ$1,'Tactic Recode'!$A$1:$B$547,2,FALSE))</f>
        <v/>
      </c>
      <c r="NK90" t="str">
        <f>IF(ISERROR(MATCH(NK$1,'CSC Mitre'!CK$1:CK$220,0)),"",VLOOKUP(NK$1,'Tactic Recode'!$A$1:$B$547,2,FALSE))</f>
        <v/>
      </c>
      <c r="NL90" t="str">
        <f>IF(ISERROR(MATCH(NL$1,'CSC Mitre'!CK$1:CK$220,0)),"",VLOOKUP(NL$1,'Tactic Recode'!$A$1:$B$547,2,FALSE))</f>
        <v/>
      </c>
      <c r="NM90" t="str">
        <f>IF(ISERROR(MATCH(NM$1,'CSC Mitre'!CK$1:CK$220,0)),"",VLOOKUP(NM$1,'Tactic Recode'!$A$1:$B$547,2,FALSE))</f>
        <v/>
      </c>
      <c r="NN90" t="str">
        <f>IF(ISERROR(MATCH(NN$1,'CSC Mitre'!CK$1:CK$220,0)),"",VLOOKUP(NN$1,'Tactic Recode'!$A$1:$B$547,2,FALSE))</f>
        <v/>
      </c>
      <c r="NO90" t="str">
        <f>IF(ISERROR(MATCH(NO$1,'CSC Mitre'!CK$1:CK$220,0)),"",VLOOKUP(NO$1,'Tactic Recode'!$A$1:$B$547,2,FALSE))</f>
        <v/>
      </c>
      <c r="NP90" t="str">
        <f>IF(ISERROR(MATCH(NP$1,'CSC Mitre'!CK$1:CK$220,0)),"",VLOOKUP(NP$1,'Tactic Recode'!$A$1:$B$547,2,FALSE))</f>
        <v/>
      </c>
      <c r="NQ90" t="str">
        <f>IF(ISERROR(MATCH(NQ$1,'CSC Mitre'!CK$1:CK$220,0)),"",VLOOKUP(NQ$1,'Tactic Recode'!$A$1:$B$547,2,FALSE))</f>
        <v/>
      </c>
      <c r="NR90" t="str">
        <f>IF(ISERROR(MATCH(NR$1,'CSC Mitre'!CK$1:CK$220,0)),"",VLOOKUP(NR$1,'Tactic Recode'!$A$1:$B$547,2,FALSE))</f>
        <v/>
      </c>
      <c r="NS90" t="str">
        <f>IF(ISERROR(MATCH(NS$1,'CSC Mitre'!CK$1:CK$220,0)),"",VLOOKUP(NS$1,'Tactic Recode'!$A$1:$B$547,2,FALSE))</f>
        <v/>
      </c>
      <c r="NT90" t="str">
        <f>IF(ISERROR(MATCH(NT$1,'CSC Mitre'!CK$1:CK$220,0)),"",VLOOKUP(NT$1,'Tactic Recode'!$A$1:$B$547,2,FALSE))</f>
        <v/>
      </c>
      <c r="NU90" t="str">
        <f>IF(ISERROR(MATCH(NU$1,'CSC Mitre'!CK$1:CK$220,0)),"",VLOOKUP(NU$1,'Tactic Recode'!$A$1:$B$547,2,FALSE))</f>
        <v/>
      </c>
      <c r="NV90" t="str">
        <f>IF(ISERROR(MATCH(NV$1,'CSC Mitre'!CK$1:CK$220,0)),"",VLOOKUP(NV$1,'Tactic Recode'!$A$1:$B$547,2,FALSE))</f>
        <v/>
      </c>
      <c r="NW90" t="str">
        <f>IF(ISERROR(MATCH(NW$1,'CSC Mitre'!CK$1:CK$220,0)),"",VLOOKUP(NW$1,'Tactic Recode'!$A$1:$B$547,2,FALSE))</f>
        <v/>
      </c>
      <c r="NX90" t="str">
        <f>IF(ISERROR(MATCH(NX$1,'CSC Mitre'!CK$1:CK$220,0)),"",VLOOKUP(NX$1,'Tactic Recode'!$A$1:$B$547,2,FALSE))</f>
        <v/>
      </c>
      <c r="NY90" t="str">
        <f>IF(ISERROR(MATCH(NY$1,'CSC Mitre'!CK$1:CK$220,0)),"",VLOOKUP(NY$1,'Tactic Recode'!$A$1:$B$547,2,FALSE))</f>
        <v/>
      </c>
      <c r="NZ90" t="str">
        <f>IF(ISERROR(MATCH(NZ$1,'CSC Mitre'!CK$1:CK$220,0)),"",VLOOKUP(NZ$1,'Tactic Recode'!$A$1:$B$547,2,FALSE))</f>
        <v/>
      </c>
      <c r="OA90" t="str">
        <f>IF(ISERROR(MATCH(OA$1,'CSC Mitre'!CK$1:CK$220,0)),"",VLOOKUP(OA$1,'Tactic Recode'!$A$1:$B$547,2,FALSE))</f>
        <v/>
      </c>
      <c r="OB90" t="str">
        <f>IF(ISERROR(MATCH(OB$1,'CSC Mitre'!CK$1:CK$220,0)),"",VLOOKUP(OB$1,'Tactic Recode'!$A$1:$B$547,2,FALSE))</f>
        <v>Impact</v>
      </c>
      <c r="OC90" t="str">
        <f>IF(ISERROR(MATCH(OC$1,'CSC Mitre'!CK$1:CK$220,0)),"",VLOOKUP(OC$1,'Tactic Recode'!$A$1:$B$547,2,FALSE))</f>
        <v>Impact</v>
      </c>
      <c r="OD90" t="str">
        <f>IF(ISERROR(MATCH(OD$1,'CSC Mitre'!CK$1:CK$220,0)),"",VLOOKUP(OD$1,'Tactic Recode'!$A$1:$B$547,2,FALSE))</f>
        <v>Impact</v>
      </c>
      <c r="OE90" t="str">
        <f>IF(ISERROR(MATCH(OE$1,'CSC Mitre'!CK$1:CK$220,0)),"",VLOOKUP(OE$1,'Tactic Recode'!$A$1:$B$547,2,FALSE))</f>
        <v/>
      </c>
      <c r="OF90" t="str">
        <f>IF(ISERROR(MATCH(OF$1,'CSC Mitre'!CK$1:CK$220,0)),"",VLOOKUP(OF$1,'Tactic Recode'!$A$1:$B$547,2,FALSE))</f>
        <v/>
      </c>
      <c r="OG90" t="str">
        <f>IF(ISERROR(MATCH(OG$1,'CSC Mitre'!CK$1:CK$220,0)),"",VLOOKUP(OG$1,'Tactic Recode'!$A$1:$B$547,2,FALSE))</f>
        <v/>
      </c>
      <c r="OH90" t="str">
        <f>IF(ISERROR(MATCH(OH$1,'CSC Mitre'!CK$1:CK$220,0)),"",VLOOKUP(OH$1,'Tactic Recode'!$A$1:$B$547,2,FALSE))</f>
        <v/>
      </c>
      <c r="OI90" t="str">
        <f>IF(ISERROR(MATCH(OI$1,'CSC Mitre'!CK$1:CK$220,0)),"",VLOOKUP(OI$1,'Tactic Recode'!$A$1:$B$547,2,FALSE))</f>
        <v/>
      </c>
      <c r="OJ90" t="str">
        <f>IF(ISERROR(MATCH(OJ$1,'CSC Mitre'!CK$1:CK$220,0)),"",VLOOKUP(OJ$1,'Tactic Recode'!$A$1:$B$547,2,FALSE))</f>
        <v/>
      </c>
      <c r="OK90" t="str">
        <f>IF(ISERROR(MATCH(OK$1,'CSC Mitre'!CK$1:CK$220,0)),"",VLOOKUP(OK$1,'Tactic Recode'!$A$1:$B$547,2,FALSE))</f>
        <v/>
      </c>
      <c r="OL90" t="str">
        <f>IF(ISERROR(MATCH(OL$1,'CSC Mitre'!CK$1:CK$220,0)),"",VLOOKUP(OL$1,'Tactic Recode'!$A$1:$B$547,2,FALSE))</f>
        <v/>
      </c>
      <c r="OM90" t="str">
        <f>IF(ISERROR(MATCH(OM$1,'CSC Mitre'!CK$1:CK$220,0)),"",VLOOKUP(OM$1,'Tactic Recode'!$A$1:$B$547,2,FALSE))</f>
        <v/>
      </c>
      <c r="ON90" t="str">
        <f>IF(ISERROR(MATCH(ON$1,'CSC Mitre'!CK$1:CK$220,0)),"",VLOOKUP(ON$1,'Tactic Recode'!$A$1:$B$547,2,FALSE))</f>
        <v/>
      </c>
      <c r="OO90" t="str">
        <f>IF(ISERROR(MATCH(OO$1,'CSC Mitre'!CK$1:CK$220,0)),"",VLOOKUP(OO$1,'Tactic Recode'!$A$1:$B$547,2,FALSE))</f>
        <v/>
      </c>
      <c r="OP90" t="str">
        <f>IF(ISERROR(MATCH(OP$1,'CSC Mitre'!CK$1:CK$220,0)),"",VLOOKUP(OP$1,'Tactic Recode'!$A$1:$B$547,2,FALSE))</f>
        <v>Defense Evasion, Impact</v>
      </c>
      <c r="OQ90" t="str">
        <f>IF(ISERROR(MATCH(OQ$1,'CSC Mitre'!CK$1:CK$220,0)),"",VLOOKUP(OQ$1,'Tactic Recode'!$A$1:$B$547,2,FALSE))</f>
        <v>Defense Evasion, Impact</v>
      </c>
      <c r="OR90" t="str">
        <f>IF(ISERROR(MATCH(OR$1,'CSC Mitre'!CK$1:CK$220,0)),"",VLOOKUP(OR$1,'Tactic Recode'!$A$1:$B$547,2,FALSE))</f>
        <v/>
      </c>
      <c r="OS90" t="str">
        <f>IF(ISERROR(MATCH(OS$1,'CSC Mitre'!CK$1:CK$220,0)),"",VLOOKUP(OS$1,'Tactic Recode'!$A$1:$B$547,2,FALSE))</f>
        <v>Defense Evasion, Impact</v>
      </c>
      <c r="OT90" t="str">
        <f>IF(ISERROR(MATCH(OT$1,'CSC Mitre'!CK$1:CK$220,0)),"",VLOOKUP(OT$1,'Tactic Recode'!$A$1:$B$547,2,FALSE))</f>
        <v/>
      </c>
      <c r="OU90" t="str">
        <f>IF(ISERROR(MATCH(OU$1,'CSC Mitre'!CK$1:CK$220,0)),"",VLOOKUP(OU$1,'Tactic Recode'!$A$1:$B$547,2,FALSE))</f>
        <v/>
      </c>
      <c r="OV90" t="str">
        <f>IF(ISERROR(MATCH(OV$1,'CSC Mitre'!CK$1:CK$220,0)),"",VLOOKUP(OV$1,'Tactic Recode'!$A$1:$B$547,2,FALSE))</f>
        <v/>
      </c>
      <c r="OW90" t="str">
        <f>IF(ISERROR(MATCH(OW$1,'CSC Mitre'!CK$1:CK$220,0)),"",VLOOKUP(OW$1,'Tactic Recode'!$A$1:$B$547,2,FALSE))</f>
        <v/>
      </c>
      <c r="OX90" t="str">
        <f>IF(ISERROR(MATCH(OX$1,'CSC Mitre'!CK$1:CK$220,0)),"",VLOOKUP(OX$1,'Tactic Recode'!$A$1:$B$547,2,FALSE))</f>
        <v/>
      </c>
      <c r="OY90" t="str">
        <f>IF(ISERROR(MATCH(OY$1,'CSC Mitre'!CK$1:CK$220,0)),"",VLOOKUP(OY$1,'Tactic Recode'!$A$1:$B$547,2,FALSE))</f>
        <v/>
      </c>
      <c r="OZ90" t="str">
        <f>IF(ISERROR(MATCH(OZ$1,'CSC Mitre'!CK$1:CK$220,0)),"",VLOOKUP(OZ$1,'Tactic Recode'!$A$1:$B$547,2,FALSE))</f>
        <v/>
      </c>
      <c r="PA90" t="str">
        <f>IF(ISERROR(MATCH(PA$1,'CSC Mitre'!CK$1:CK$220,0)),"",VLOOKUP(PA$1,'Tactic Recode'!$A$1:$B$547,2,FALSE))</f>
        <v/>
      </c>
      <c r="PB90" t="str">
        <f>IF(ISERROR(MATCH(PB$1,'CSC Mitre'!CK$1:CK$220,0)),"",VLOOKUP(PB$1,'Tactic Recode'!$A$1:$B$547,2,FALSE))</f>
        <v/>
      </c>
      <c r="PC90" t="str">
        <f>IF(ISERROR(MATCH(PC$1,'CSC Mitre'!CK$1:CK$220,0)),"",VLOOKUP(PC$1,'Tactic Recode'!$A$1:$B$547,2,FALSE))</f>
        <v/>
      </c>
      <c r="PD90" t="str">
        <f>IF(ISERROR(MATCH(PD$1,'CSC Mitre'!CK$1:CK$220,0)),"",VLOOKUP(PD$1,'Tactic Recode'!$A$1:$B$547,2,FALSE))</f>
        <v/>
      </c>
      <c r="PE90" t="str">
        <f>IF(ISERROR(MATCH(PE$1,'CSC Mitre'!CK$1:CK$220,0)),"",VLOOKUP(PE$1,'Tactic Recode'!$A$1:$B$547,2,FALSE))</f>
        <v/>
      </c>
      <c r="PF90" t="str">
        <f>IF(ISERROR(MATCH(PF$1,'CSC Mitre'!CK$1:CK$220,0)),"",VLOOKUP(PF$1,'Tactic Recode'!$A$1:$B$547,2,FALSE))</f>
        <v/>
      </c>
      <c r="PG90" t="str">
        <f>IF(ISERROR(MATCH(PG$1,'CSC Mitre'!CK$1:CK$220,0)),"",VLOOKUP(PG$1,'Tactic Recode'!$A$1:$B$547,2,FALSE))</f>
        <v/>
      </c>
      <c r="PH90" t="str">
        <f>IF(ISERROR(MATCH(PH$1,'CSC Mitre'!CK$1:CK$220,0)),"",VLOOKUP(PH$1,'Tactic Recode'!$A$1:$B$547,2,FALSE))</f>
        <v/>
      </c>
      <c r="PI90" t="str">
        <f>IF(ISERROR(MATCH(PI$1,'CSC Mitre'!CK$1:CK$220,0)),"",VLOOKUP(PI$1,'Tactic Recode'!$A$1:$B$547,2,FALSE))</f>
        <v/>
      </c>
      <c r="PJ90" t="str">
        <f>IF(ISERROR(MATCH(PJ$1,'CSC Mitre'!CK$1:CK$220,0)),"",VLOOKUP(PJ$1,'Tactic Recode'!$A$1:$B$547,2,FALSE))</f>
        <v/>
      </c>
      <c r="PK90" t="str">
        <f>IF(ISERROR(MATCH(PK$1,'CSC Mitre'!CK$1:CK$220,0)),"",VLOOKUP(PK$1,'Tactic Recode'!$A$1:$B$547,2,FALSE))</f>
        <v/>
      </c>
      <c r="PL90" t="str">
        <f>IF(ISERROR(MATCH(PL$1,'CSC Mitre'!CK$1:CK$220,0)),"",VLOOKUP(PL$1,'Tactic Recode'!$A$1:$B$547,2,FALSE))</f>
        <v/>
      </c>
      <c r="PM90" t="str">
        <f>IF(ISERROR(MATCH(PM$1,'CSC Mitre'!CK$1:CK$220,0)),"",VLOOKUP(PM$1,'Tactic Recode'!$A$1:$B$547,2,FALSE))</f>
        <v/>
      </c>
      <c r="PN90" t="str">
        <f>IF(ISERROR(MATCH(PN$1,'CSC Mitre'!CK$1:CK$220,0)),"",VLOOKUP(PN$1,'Tactic Recode'!$A$1:$B$547,2,FALSE))</f>
        <v/>
      </c>
      <c r="PO90" t="str">
        <f>IF(ISERROR(MATCH(PO$1,'CSC Mitre'!CK$1:CK$220,0)),"",VLOOKUP(PO$1,'Tactic Recode'!$A$1:$B$547,2,FALSE))</f>
        <v/>
      </c>
      <c r="PP90" t="str">
        <f>IF(ISERROR(MATCH(PP$1,'CSC Mitre'!CK$1:CK$220,0)),"",VLOOKUP(PP$1,'Tactic Recode'!$A$1:$B$547,2,FALSE))</f>
        <v/>
      </c>
      <c r="PQ90" t="str">
        <f>IF(ISERROR(MATCH(PQ$1,'CSC Mitre'!CK$1:CK$220,0)),"",VLOOKUP(PQ$1,'Tactic Recode'!$A$1:$B$547,2,FALSE))</f>
        <v/>
      </c>
      <c r="PR90" t="str">
        <f>IF(ISERROR(MATCH(PR$1,'CSC Mitre'!CK$1:CK$220,0)),"",VLOOKUP(PR$1,'Tactic Recode'!$A$1:$B$547,2,FALSE))</f>
        <v/>
      </c>
      <c r="PS90" t="str">
        <f>IF(ISERROR(MATCH(PS$1,'CSC Mitre'!CK$1:CK$220,0)),"",VLOOKUP(PS$1,'Tactic Recode'!$A$1:$B$547,2,FALSE))</f>
        <v/>
      </c>
      <c r="PT90" t="str">
        <f>IF(ISERROR(MATCH(PT$1,'CSC Mitre'!CK$1:CK$220,0)),"",VLOOKUP(PT$1,'Tactic Recode'!$A$1:$B$547,2,FALSE))</f>
        <v/>
      </c>
      <c r="PU90" t="str">
        <f>IF(ISERROR(MATCH(PU$1,'CSC Mitre'!CK$1:CK$220,0)),"",VLOOKUP(PU$1,'Tactic Recode'!$A$1:$B$547,2,FALSE))</f>
        <v/>
      </c>
      <c r="PV90" t="str">
        <f>IF(ISERROR(MATCH(PV$1,'CSC Mitre'!CK$1:CK$220,0)),"",VLOOKUP(PV$1,'Tactic Recode'!$A$1:$B$547,2,FALSE))</f>
        <v/>
      </c>
      <c r="PW90" t="str">
        <f>IF(ISERROR(MATCH(PW$1,'CSC Mitre'!CK$1:CK$220,0)),"",VLOOKUP(PW$1,'Tactic Recode'!$A$1:$B$547,2,FALSE))</f>
        <v/>
      </c>
      <c r="PX90" t="str">
        <f>IF(ISERROR(MATCH(PX$1,'CSC Mitre'!CK$1:CK$220,0)),"",VLOOKUP(PX$1,'Tactic Recode'!$A$1:$B$547,2,FALSE))</f>
        <v/>
      </c>
      <c r="PY90" t="str">
        <f>IF(ISERROR(MATCH(PY$1,'CSC Mitre'!CK$1:CK$220,0)),"",VLOOKUP(PY$1,'Tactic Recode'!$A$1:$B$547,2,FALSE))</f>
        <v/>
      </c>
      <c r="PZ90" t="str">
        <f>IF(ISERROR(MATCH(PZ$1,'CSC Mitre'!CK$1:CK$220,0)),"",VLOOKUP(PZ$1,'Tactic Recode'!$A$1:$B$547,2,FALSE))</f>
        <v/>
      </c>
      <c r="QA90" t="str">
        <f>IF(ISERROR(MATCH(QA$1,'CSC Mitre'!CK$1:CK$220,0)),"",VLOOKUP(QA$1,'Tactic Recode'!$A$1:$B$547,2,FALSE))</f>
        <v/>
      </c>
      <c r="QB90" t="str">
        <f>IF(ISERROR(MATCH(QB$1,'CSC Mitre'!CK$1:CK$220,0)),"",VLOOKUP(QB$1,'Tactic Recode'!$A$1:$B$547,2,FALSE))</f>
        <v/>
      </c>
      <c r="QC90" t="str">
        <f>IF(ISERROR(MATCH(QC$1,'CSC Mitre'!CK$1:CK$220,0)),"",VLOOKUP(QC$1,'Tactic Recode'!$A$1:$B$547,2,FALSE))</f>
        <v/>
      </c>
      <c r="QD90" t="str">
        <f>IF(ISERROR(MATCH(QD$1,'CSC Mitre'!CK$1:CK$220,0)),"",VLOOKUP(QD$1,'Tactic Recode'!$A$1:$B$547,2,FALSE))</f>
        <v/>
      </c>
      <c r="QE90" t="str">
        <f>IF(ISERROR(MATCH(QE$1,'CSC Mitre'!CK$1:CK$220,0)),"",VLOOKUP(QE$1,'Tactic Recode'!$A$1:$B$547,2,FALSE))</f>
        <v/>
      </c>
      <c r="QF90" t="str">
        <f>IF(ISERROR(MATCH(QF$1,'CSC Mitre'!CK$1:CK$220,0)),"",VLOOKUP(QF$1,'Tactic Recode'!$A$1:$B$547,2,FALSE))</f>
        <v/>
      </c>
      <c r="QG90" t="str">
        <f>IF(ISERROR(MATCH(QG$1,'CSC Mitre'!CK$1:CK$220,0)),"",VLOOKUP(QG$1,'Tactic Recode'!$A$1:$B$547,2,FALSE))</f>
        <v/>
      </c>
      <c r="QH90" t="str">
        <f>IF(ISERROR(MATCH(QH$1,'CSC Mitre'!CK$1:CK$220,0)),"",VLOOKUP(QH$1,'Tactic Recode'!$A$1:$B$547,2,FALSE))</f>
        <v/>
      </c>
      <c r="QI90" t="str">
        <f>IF(ISERROR(MATCH(QI$1,'CSC Mitre'!CK$1:CK$220,0)),"",VLOOKUP(QI$1,'Tactic Recode'!$A$1:$B$547,2,FALSE))</f>
        <v/>
      </c>
      <c r="QJ90" t="str">
        <f>IF(ISERROR(MATCH(QJ$1,'CSC Mitre'!CK$1:CK$220,0)),"",VLOOKUP(QJ$1,'Tactic Recode'!$A$1:$B$547,2,FALSE))</f>
        <v/>
      </c>
      <c r="QK90" t="str">
        <f>IF(ISERROR(MATCH(QK$1,'CSC Mitre'!CK$1:CK$220,0)),"",VLOOKUP(QK$1,'Tactic Recode'!$A$1:$B$547,2,FALSE))</f>
        <v/>
      </c>
      <c r="QL90" t="str">
        <f>IF(ISERROR(MATCH(QL$1,'CSC Mitre'!CK$1:CK$220,0)),"",VLOOKUP(QL$1,'Tactic Recode'!$A$1:$B$547,2,FALSE))</f>
        <v/>
      </c>
      <c r="QM90" t="str">
        <f>IF(ISERROR(MATCH(QM$1,'CSC Mitre'!CK$1:CK$220,0)),"",VLOOKUP(QM$1,'Tactic Recode'!$A$1:$B$547,2,FALSE))</f>
        <v/>
      </c>
      <c r="QN90" t="str">
        <f>IF(ISERROR(MATCH(QN$1,'CSC Mitre'!CK$1:CK$220,0)),"",VLOOKUP(QN$1,'Tactic Recode'!$A$1:$B$547,2,FALSE))</f>
        <v/>
      </c>
      <c r="QO90" t="str">
        <f>IF(ISERROR(MATCH(QO$1,'CSC Mitre'!CK$1:CK$220,0)),"",VLOOKUP(QO$1,'Tactic Recode'!$A$1:$B$547,2,FALSE))</f>
        <v/>
      </c>
      <c r="QP90" t="str">
        <f>IF(ISERROR(MATCH(QP$1,'CSC Mitre'!CK$1:CK$220,0)),"",VLOOKUP(QP$1,'Tactic Recode'!$A$1:$B$547,2,FALSE))</f>
        <v/>
      </c>
      <c r="QQ90" t="str">
        <f>IF(ISERROR(MATCH(QQ$1,'CSC Mitre'!CK$1:CK$220,0)),"",VLOOKUP(QQ$1,'Tactic Recode'!$A$1:$B$547,2,FALSE))</f>
        <v/>
      </c>
      <c r="QR90" t="str">
        <f>IF(ISERROR(MATCH(QR$1,'CSC Mitre'!CK$1:CK$220,0)),"",VLOOKUP(QR$1,'Tactic Recode'!$A$1:$B$547,2,FALSE))</f>
        <v/>
      </c>
      <c r="QS90" t="str">
        <f>IF(ISERROR(MATCH(QS$1,'CSC Mitre'!CK$1:CK$220,0)),"",VLOOKUP(QS$1,'Tactic Recode'!$A$1:$B$547,2,FALSE))</f>
        <v/>
      </c>
      <c r="QT90" t="str">
        <f>IF(ISERROR(MATCH(QT$1,'CSC Mitre'!CK$1:CK$220,0)),"",VLOOKUP(QT$1,'Tactic Recode'!$A$1:$B$547,2,FALSE))</f>
        <v/>
      </c>
      <c r="QU90" t="str">
        <f>IF(ISERROR(MATCH(QU$1,'CSC Mitre'!CK$1:CK$220,0)),"",VLOOKUP(QU$1,'Tactic Recode'!$A$1:$B$547,2,FALSE))</f>
        <v/>
      </c>
      <c r="QV90" t="str">
        <f>IF(ISERROR(MATCH(QV$1,'CSC Mitre'!CK$1:CK$220,0)),"",VLOOKUP(QV$1,'Tactic Recode'!$A$1:$B$547,2,FALSE))</f>
        <v/>
      </c>
      <c r="QW90" t="str">
        <f>IF(ISERROR(MATCH(QW$1,'CSC Mitre'!CK$1:CK$220,0)),"",VLOOKUP(QW$1,'Tactic Recode'!$A$1:$B$547,2,FALSE))</f>
        <v/>
      </c>
      <c r="QX90" t="str">
        <f>IF(ISERROR(MATCH(QX$1,'CSC Mitre'!CK$1:CK$220,0)),"",VLOOKUP(QX$1,'Tactic Recode'!$A$1:$B$547,2,FALSE))</f>
        <v/>
      </c>
      <c r="QY90" t="str">
        <f>IF(ISERROR(MATCH(QY$1,'CSC Mitre'!CK$1:CK$220,0)),"",VLOOKUP(QY$1,'Tactic Recode'!$A$1:$B$547,2,FALSE))</f>
        <v/>
      </c>
      <c r="QZ90" t="str">
        <f>IF(ISERROR(MATCH(QZ$1,'CSC Mitre'!CK$1:CK$220,0)),"",VLOOKUP(QZ$1,'Tactic Recode'!$A$1:$B$547,2,FALSE))</f>
        <v/>
      </c>
      <c r="RA90" t="str">
        <f>IF(ISERROR(MATCH(RA$1,'CSC Mitre'!CK$1:CK$220,0)),"",VLOOKUP(RA$1,'Tactic Recode'!$A$1:$B$547,2,FALSE))</f>
        <v/>
      </c>
      <c r="RB90" t="str">
        <f>IF(ISERROR(MATCH(RB$1,'CSC Mitre'!CK$1:CK$220,0)),"",VLOOKUP(RB$1,'Tactic Recode'!$A$1:$B$547,2,FALSE))</f>
        <v/>
      </c>
      <c r="RC90" t="str">
        <f>IF(ISERROR(MATCH(RC$1,'CSC Mitre'!CK$1:CK$220,0)),"",VLOOKUP(RC$1,'Tactic Recode'!$A$1:$B$547,2,FALSE))</f>
        <v/>
      </c>
      <c r="RD90" t="str">
        <f>IF(ISERROR(MATCH(RD$1,'CSC Mitre'!CK$1:CK$220,0)),"",VLOOKUP(RD$1,'Tactic Recode'!$A$1:$B$547,2,FALSE))</f>
        <v/>
      </c>
      <c r="RE90" t="str">
        <f>IF(ISERROR(MATCH(RE$1,'CSC Mitre'!CK$1:CK$220,0)),"",VLOOKUP(RE$1,'Tactic Recode'!$A$1:$B$547,2,FALSE))</f>
        <v/>
      </c>
      <c r="RF90" t="str">
        <f>IF(ISERROR(MATCH(RF$1,'CSC Mitre'!CK$1:CK$220,0)),"",VLOOKUP(RF$1,'Tactic Recode'!$A$1:$B$547,2,FALSE))</f>
        <v/>
      </c>
      <c r="RG90" t="str">
        <f>IF(ISERROR(MATCH(RG$1,'CSC Mitre'!CK$1:CK$220,0)),"",VLOOKUP(RG$1,'Tactic Recode'!$A$1:$B$547,2,FALSE))</f>
        <v/>
      </c>
      <c r="RH90" t="str">
        <f>IF(ISERROR(MATCH(RH$1,'CSC Mitre'!CK$1:CK$220,0)),"",VLOOKUP(RH$1,'Tactic Recode'!$A$1:$B$547,2,FALSE))</f>
        <v/>
      </c>
      <c r="RI90" t="str">
        <f>IF(ISERROR(MATCH(RI$1,'CSC Mitre'!CK$1:CK$220,0)),"",VLOOKUP(RI$1,'Tactic Recode'!$A$1:$B$547,2,FALSE))</f>
        <v/>
      </c>
      <c r="RJ90" t="str">
        <f>IF(ISERROR(MATCH(RJ$1,'CSC Mitre'!CK$1:CK$220,0)),"",VLOOKUP(RJ$1,'Tactic Recode'!$A$1:$B$547,2,FALSE))</f>
        <v/>
      </c>
      <c r="RK90" t="str">
        <f>IF(ISERROR(MATCH(RK$1,'CSC Mitre'!CK$1:CK$220,0)),"",VLOOKUP(RK$1,'Tactic Recode'!$A$1:$B$547,2,FALSE))</f>
        <v/>
      </c>
      <c r="RL90" t="str">
        <f>IF(ISERROR(MATCH(RL$1,'CSC Mitre'!CK$1:CK$220,0)),"",VLOOKUP(RL$1,'Tactic Recode'!$A$1:$B$547,2,FALSE))</f>
        <v/>
      </c>
      <c r="RM90" t="str">
        <f>IF(ISERROR(MATCH(RM$1,'CSC Mitre'!CK$1:CK$220,0)),"",VLOOKUP(RM$1,'Tactic Recode'!$A$1:$B$547,2,FALSE))</f>
        <v/>
      </c>
      <c r="RN90" t="str">
        <f>IF(ISERROR(MATCH(RN$1,'CSC Mitre'!CK$1:CK$220,0)),"",VLOOKUP(RN$1,'Tactic Recode'!$A$1:$B$547,2,FALSE))</f>
        <v/>
      </c>
      <c r="RO90" t="str">
        <f>IF(ISERROR(MATCH(RO$1,'CSC Mitre'!CK$1:CK$220,0)),"",VLOOKUP(RO$1,'Tactic Recode'!$A$1:$B$547,2,FALSE))</f>
        <v/>
      </c>
      <c r="RP90" t="str">
        <f>IF(ISERROR(MATCH(RP$1,'CSC Mitre'!CK$1:CK$220,0)),"",VLOOKUP(RP$1,'Tactic Recode'!$A$1:$B$547,2,FALSE))</f>
        <v/>
      </c>
      <c r="RQ90" t="str">
        <f>IF(ISERROR(MATCH(RQ$1,'CSC Mitre'!CK$1:CK$220,0)),"",VLOOKUP(RQ$1,'Tactic Recode'!$A$1:$B$547,2,FALSE))</f>
        <v/>
      </c>
      <c r="RR90" t="str">
        <f>IF(ISERROR(MATCH(RR$1,'CSC Mitre'!CK$1:CK$220,0)),"",VLOOKUP(RR$1,'Tactic Recode'!$A$1:$B$547,2,FALSE))</f>
        <v/>
      </c>
      <c r="RS90" t="str">
        <f>IF(ISERROR(MATCH(RS$1,'CSC Mitre'!CK$1:CK$220,0)),"",VLOOKUP(RS$1,'Tactic Recode'!$A$1:$B$547,2,FALSE))</f>
        <v/>
      </c>
      <c r="RT90" t="str">
        <f>IF(ISERROR(MATCH(RT$1,'CSC Mitre'!CK$1:CK$220,0)),"",VLOOKUP(RT$1,'Tactic Recode'!$A$1:$B$547,2,FALSE))</f>
        <v/>
      </c>
      <c r="RU90" t="str">
        <f>IF(ISERROR(MATCH(RU$1,'CSC Mitre'!CK$1:CK$220,0)),"",VLOOKUP(RU$1,'Tactic Recode'!$A$1:$B$547,2,FALSE))</f>
        <v/>
      </c>
      <c r="RV90" t="str">
        <f>IF(ISERROR(MATCH(RV$1,'CSC Mitre'!CK$1:CK$220,0)),"",VLOOKUP(RV$1,'Tactic Recode'!$A$1:$B$547,2,FALSE))</f>
        <v/>
      </c>
      <c r="RW90" t="str">
        <f>IF(ISERROR(MATCH(RW$1,'CSC Mitre'!CK$1:CK$220,0)),"",VLOOKUP(RW$1,'Tactic Recode'!$A$1:$B$547,2,FALSE))</f>
        <v/>
      </c>
      <c r="RX90" t="str">
        <f>IF(ISERROR(MATCH(RX$1,'CSC Mitre'!CK$1:CK$220,0)),"",VLOOKUP(RX$1,'Tactic Recode'!$A$1:$B$547,2,FALSE))</f>
        <v/>
      </c>
      <c r="RY90" t="str">
        <f>IF(ISERROR(MATCH(RY$1,'CSC Mitre'!CK$1:CK$220,0)),"",VLOOKUP(RY$1,'Tactic Recode'!$A$1:$B$547,2,FALSE))</f>
        <v/>
      </c>
      <c r="RZ90" t="str">
        <f>IF(ISERROR(MATCH(RZ$1,'CSC Mitre'!CK$1:CK$220,0)),"",VLOOKUP(RZ$1,'Tactic Recode'!$A$1:$B$547,2,FALSE))</f>
        <v/>
      </c>
      <c r="SA90" t="str">
        <f>IF(ISERROR(MATCH(SA$1,'CSC Mitre'!CK$1:CK$220,0)),"",VLOOKUP(SA$1,'Tactic Recode'!$A$1:$B$547,2,FALSE))</f>
        <v/>
      </c>
      <c r="SB90" t="str">
        <f>IF(ISERROR(MATCH(SB$1,'CSC Mitre'!CK$1:CK$220,0)),"",VLOOKUP(SB$1,'Tactic Recode'!$A$1:$B$547,2,FALSE))</f>
        <v/>
      </c>
      <c r="SC90" t="str">
        <f>IF(ISERROR(MATCH(SC$1,'CSC Mitre'!CK$1:CK$220,0)),"",VLOOKUP(SC$1,'Tactic Recode'!$A$1:$B$547,2,FALSE))</f>
        <v/>
      </c>
      <c r="SD90" t="str">
        <f>IF(ISERROR(MATCH(SD$1,'CSC Mitre'!CK$1:CK$220,0)),"",VLOOKUP(SD$1,'Tactic Recode'!$A$1:$B$547,2,FALSE))</f>
        <v/>
      </c>
      <c r="SE90" t="str">
        <f>IF(ISERROR(MATCH(SE$1,'CSC Mitre'!CK$1:CK$220,0)),"",VLOOKUP(SE$1,'Tactic Recode'!$A$1:$B$547,2,FALSE))</f>
        <v/>
      </c>
      <c r="SF90" t="str">
        <f>IF(ISERROR(MATCH(SF$1,'CSC Mitre'!CK$1:CK$220,0)),"",VLOOKUP(SF$1,'Tactic Recode'!$A$1:$B$547,2,FALSE))</f>
        <v/>
      </c>
      <c r="SG90" t="str">
        <f>IF(ISERROR(MATCH(SG$1,'CSC Mitre'!CK$1:CK$220,0)),"",VLOOKUP(SG$1,'Tactic Recode'!$A$1:$B$547,2,FALSE))</f>
        <v/>
      </c>
      <c r="SH90" t="str">
        <f>IF(ISERROR(MATCH(SH$1,'CSC Mitre'!CK$1:CK$220,0)),"",VLOOKUP(SH$1,'Tactic Recode'!$A$1:$B$547,2,FALSE))</f>
        <v/>
      </c>
      <c r="SI90" t="str">
        <f>IF(ISERROR(MATCH(SI$1,'CSC Mitre'!CK$1:CK$220,0)),"",VLOOKUP(SI$1,'Tactic Recode'!$A$1:$B$547,2,FALSE))</f>
        <v/>
      </c>
      <c r="SJ90" t="str">
        <f>IF(ISERROR(MATCH(SJ$1,'CSC Mitre'!CK$1:CK$220,0)),"",VLOOKUP(SJ$1,'Tactic Recode'!$A$1:$B$547,2,FALSE))</f>
        <v/>
      </c>
      <c r="SK90" t="str">
        <f>IF(ISERROR(MATCH(SK$1,'CSC Mitre'!CK$1:CK$220,0)),"",VLOOKUP(SK$1,'Tactic Recode'!$A$1:$B$547,2,FALSE))</f>
        <v/>
      </c>
      <c r="SL90" t="str">
        <f>IF(ISERROR(MATCH(SL$1,'CSC Mitre'!CK$1:CK$220,0)),"",VLOOKUP(SL$1,'Tactic Recode'!$A$1:$B$547,2,FALSE))</f>
        <v/>
      </c>
      <c r="SM90" t="str">
        <f>IF(ISERROR(MATCH(SM$1,'CSC Mitre'!CK$1:CK$220,0)),"",VLOOKUP(SM$1,'Tactic Recode'!$A$1:$B$547,2,FALSE))</f>
        <v/>
      </c>
      <c r="SN90" t="str">
        <f>IF(ISERROR(MATCH(SN$1,'CSC Mitre'!CK$1:CK$220,0)),"",VLOOKUP(SN$1,'Tactic Recode'!$A$1:$B$547,2,FALSE))</f>
        <v/>
      </c>
      <c r="SO90" t="str">
        <f>IF(ISERROR(MATCH(SO$1,'CSC Mitre'!CK$1:CK$220,0)),"",VLOOKUP(SO$1,'Tactic Recode'!$A$1:$B$547,2,FALSE))</f>
        <v/>
      </c>
      <c r="SP90" t="str">
        <f>IF(ISERROR(MATCH(SP$1,'CSC Mitre'!CK$1:CK$220,0)),"",VLOOKUP(SP$1,'Tactic Recode'!$A$1:$B$547,2,FALSE))</f>
        <v/>
      </c>
      <c r="SQ90" t="str">
        <f>IF(ISERROR(MATCH(SQ$1,'CSC Mitre'!CK$1:CK$220,0)),"",VLOOKUP(SQ$1,'Tactic Recode'!$A$1:$B$547,2,FALSE))</f>
        <v/>
      </c>
      <c r="SR90" t="str">
        <f>IF(ISERROR(MATCH(SR$1,'CSC Mitre'!CK$1:CK$220,0)),"",VLOOKUP(SR$1,'Tactic Recode'!$A$1:$B$547,2,FALSE))</f>
        <v/>
      </c>
      <c r="SS90" t="str">
        <f>IF(ISERROR(MATCH(SS$1,'CSC Mitre'!CK$1:CK$220,0)),"",VLOOKUP(SS$1,'Tactic Recode'!$A$1:$B$547,2,FALSE))</f>
        <v/>
      </c>
      <c r="ST90" t="str">
        <f>IF(ISERROR(MATCH(ST$1,'CSC Mitre'!CK$1:CK$220,0)),"",VLOOKUP(ST$1,'Tactic Recode'!$A$1:$B$547,2,FALSE))</f>
        <v/>
      </c>
      <c r="SU90" t="str">
        <f>IF(ISERROR(MATCH(SU$1,'CSC Mitre'!CK$1:CK$220,0)),"",VLOOKUP(SU$1,'Tactic Recode'!$A$1:$B$547,2,FALSE))</f>
        <v/>
      </c>
      <c r="SV90" t="str">
        <f>IF(ISERROR(MATCH(SV$1,'CSC Mitre'!CK$1:CK$220,0)),"",VLOOKUP(SV$1,'Tactic Recode'!$A$1:$B$547,2,FALSE))</f>
        <v/>
      </c>
      <c r="SW90" t="str">
        <f>IF(ISERROR(MATCH(SW$1,'CSC Mitre'!CK$1:CK$220,0)),"",VLOOKUP(SW$1,'Tactic Recode'!$A$1:$B$547,2,FALSE))</f>
        <v/>
      </c>
      <c r="SX90" t="str">
        <f>IF(ISERROR(MATCH(SX$1,'CSC Mitre'!CK$1:CK$220,0)),"",VLOOKUP(SX$1,'Tactic Recode'!$A$1:$B$547,2,FALSE))</f>
        <v/>
      </c>
      <c r="SY90" t="str">
        <f>IF(ISERROR(MATCH(SY$1,'CSC Mitre'!CK$1:CK$220,0)),"",VLOOKUP(SY$1,'Tactic Recode'!$A$1:$B$547,2,FALSE))</f>
        <v/>
      </c>
      <c r="SZ90" t="str">
        <f>IF(ISERROR(MATCH(SZ$1,'CSC Mitre'!CK$1:CK$220,0)),"",VLOOKUP(SZ$1,'Tactic Recode'!$A$1:$B$547,2,FALSE))</f>
        <v/>
      </c>
      <c r="TA90" t="str">
        <f>IF(ISERROR(MATCH(TA$1,'CSC Mitre'!CK$1:CK$220,0)),"",VLOOKUP(TA$1,'Tactic Recode'!$A$1:$B$547,2,FALSE))</f>
        <v/>
      </c>
      <c r="TB90" t="str">
        <f>IF(ISERROR(MATCH(TB$1,'CSC Mitre'!CK$1:CK$220,0)),"",VLOOKUP(TB$1,'Tactic Recode'!$A$1:$B$547,2,FALSE))</f>
        <v/>
      </c>
      <c r="TC90" t="str">
        <f>IF(ISERROR(MATCH(TC$1,'CSC Mitre'!CK$1:CK$220,0)),"",VLOOKUP(TC$1,'Tactic Recode'!$A$1:$B$547,2,FALSE))</f>
        <v/>
      </c>
      <c r="TD90" t="str">
        <f>IF(ISERROR(MATCH(TD$1,'CSC Mitre'!CK$1:CK$220,0)),"",VLOOKUP(TD$1,'Tactic Recode'!$A$1:$B$547,2,FALSE))</f>
        <v/>
      </c>
      <c r="TE90" t="str">
        <f>IF(ISERROR(MATCH(TE$1,'CSC Mitre'!CK$1:CK$220,0)),"",VLOOKUP(TE$1,'Tactic Recode'!$A$1:$B$547,2,FALSE))</f>
        <v/>
      </c>
      <c r="TF90" t="str">
        <f>IF(ISERROR(MATCH(TF$1,'CSC Mitre'!CK$1:CK$220,0)),"",VLOOKUP(TF$1,'Tactic Recode'!$A$1:$B$547,2,FALSE))</f>
        <v/>
      </c>
      <c r="TG90" t="str">
        <f>IF(ISERROR(MATCH(TG$1,'CSC Mitre'!CK$1:CK$220,0)),"",VLOOKUP(TG$1,'Tactic Recode'!$A$1:$B$547,2,FALSE))</f>
        <v/>
      </c>
      <c r="TH90" t="str">
        <f>IF(ISERROR(MATCH(TH$1,'CSC Mitre'!CK$1:CK$220,0)),"",VLOOKUP(TH$1,'Tactic Recode'!$A$1:$B$547,2,FALSE))</f>
        <v/>
      </c>
      <c r="TI90" t="str">
        <f>IF(ISERROR(MATCH(TI$1,'CSC Mitre'!CK$1:CK$220,0)),"",VLOOKUP(TI$1,'Tactic Recode'!$A$1:$B$547,2,FALSE))</f>
        <v/>
      </c>
      <c r="TJ90" t="str">
        <f>IF(ISERROR(MATCH(TJ$1,'CSC Mitre'!CK$1:CK$220,0)),"",VLOOKUP(TJ$1,'Tactic Recode'!$A$1:$B$547,2,FALSE))</f>
        <v/>
      </c>
      <c r="TK90" t="str">
        <f>IF(ISERROR(MATCH(TK$1,'CSC Mitre'!CK$1:CK$220,0)),"",VLOOKUP(TK$1,'Tactic Recode'!$A$1:$B$547,2,FALSE))</f>
        <v/>
      </c>
      <c r="TL90" t="str">
        <f>IF(ISERROR(MATCH(TL$1,'CSC Mitre'!CK$1:CK$220,0)),"",VLOOKUP(TL$1,'Tactic Recode'!$A$1:$B$547,2,FALSE))</f>
        <v/>
      </c>
      <c r="TM90" t="str">
        <f>IF(ISERROR(MATCH(TM$1,'CSC Mitre'!CK$1:CK$220,0)),"",VLOOKUP(TM$1,'Tactic Recode'!$A$1:$B$547,2,FALSE))</f>
        <v/>
      </c>
      <c r="TN90" t="str">
        <f>IF(ISERROR(MATCH(TN$1,'CSC Mitre'!CK$1:CK$220,0)),"",VLOOKUP(TN$1,'Tactic Recode'!$A$1:$B$547,2,FALSE))</f>
        <v/>
      </c>
      <c r="TO90" t="str">
        <f>IF(ISERROR(MATCH(TO$1,'CSC Mitre'!CK$1:CK$220,0)),"",VLOOKUP(TO$1,'Tactic Recode'!$A$1:$B$547,2,FALSE))</f>
        <v/>
      </c>
      <c r="TP90" t="str">
        <f>IF(ISERROR(MATCH(TP$1,'CSC Mitre'!CK$1:CK$220,0)),"",VLOOKUP(TP$1,'Tactic Recode'!$A$1:$B$547,2,FALSE))</f>
        <v/>
      </c>
      <c r="TQ90" t="str">
        <f>IF(ISERROR(MATCH(TQ$1,'CSC Mitre'!CK$1:CK$220,0)),"",VLOOKUP(TQ$1,'Tactic Recode'!$A$1:$B$547,2,FALSE))</f>
        <v/>
      </c>
      <c r="TR90" t="str">
        <f>IF(ISERROR(MATCH(TR$1,'CSC Mitre'!CK$1:CK$220,0)),"",VLOOKUP(TR$1,'Tactic Recode'!$A$1:$B$547,2,FALSE))</f>
        <v/>
      </c>
      <c r="TS90" t="str">
        <f>IF(ISERROR(MATCH(TS$1,'CSC Mitre'!CK$1:CK$220,0)),"",VLOOKUP(TS$1,'Tactic Recode'!$A$1:$B$547,2,FALSE))</f>
        <v/>
      </c>
      <c r="TT90" t="str">
        <f>IF(ISERROR(MATCH(TT$1,'CSC Mitre'!CK$1:CK$220,0)),"",VLOOKUP(TT$1,'Tactic Recode'!$A$1:$B$547,2,FALSE))</f>
        <v/>
      </c>
      <c r="TU90" t="str">
        <f>IF(ISERROR(MATCH(TU$1,'CSC Mitre'!CK$1:CK$220,0)),"",VLOOKUP(TU$1,'Tactic Recode'!$A$1:$B$547,2,FALSE))</f>
        <v/>
      </c>
      <c r="TV90" t="str">
        <f>IF(ISERROR(MATCH(TV$1,'CSC Mitre'!CK$1:CK$220,0)),"",VLOOKUP(TV$1,'Tactic Recode'!$A$1:$B$547,2,FALSE))</f>
        <v/>
      </c>
      <c r="TW90" t="str">
        <f>IF(ISERROR(MATCH(TW$1,'CSC Mitre'!CK$1:CK$220,0)),"",VLOOKUP(TW$1,'Tactic Recode'!$A$1:$B$547,2,FALSE))</f>
        <v/>
      </c>
      <c r="TX90" t="str">
        <f>IF(ISERROR(MATCH(TX$1,'CSC Mitre'!CK$1:CK$220,0)),"",VLOOKUP(TX$1,'Tactic Recode'!$A$1:$B$547,2,FALSE))</f>
        <v/>
      </c>
      <c r="TY90" t="str">
        <f>IF(ISERROR(MATCH(TY$1,'CSC Mitre'!CK$1:CK$220,0)),"",VLOOKUP(TY$1,'Tactic Recode'!$A$1:$B$547,2,FALSE))</f>
        <v/>
      </c>
      <c r="TZ90" t="str">
        <f>IF(ISERROR(MATCH(TZ$1,'CSC Mitre'!CK$1:CK$220,0)),"",VLOOKUP(TZ$1,'Tactic Recode'!$A$1:$B$547,2,FALSE))</f>
        <v/>
      </c>
      <c r="UA90" t="str">
        <f>IF(ISERROR(MATCH(UA$1,'CSC Mitre'!CK$1:CK$220,0)),"",VLOOKUP(UA$1,'Tactic Recode'!$A$1:$B$547,2,FALSE))</f>
        <v/>
      </c>
      <c r="UB90" t="str">
        <f>IF(ISERROR(MATCH(UB$1,'CSC Mitre'!CK$1:CK$220,0)),"",VLOOKUP(UB$1,'Tactic Recode'!$A$1:$B$547,2,FALSE))</f>
        <v/>
      </c>
    </row>
    <row r="91" spans="1:548" x14ac:dyDescent="0.25">
      <c r="A91" s="59" t="s">
        <v>487</v>
      </c>
      <c r="B91" t="str">
        <f>IF(ISERROR(MATCH(B$1,'CSC Mitre'!CL$1:CL$220,0)),"",VLOOKUP(B$1,'Tactic Recode'!$A$1:$B$547,2,FALSE))</f>
        <v/>
      </c>
      <c r="C91" t="str">
        <f>IF(ISERROR(MATCH(C$1,'CSC Mitre'!CL$1:CL$220,0)),"",VLOOKUP(C$1,'Tactic Recode'!$A$1:$B$547,2,FALSE))</f>
        <v/>
      </c>
      <c r="D91" t="str">
        <f>IF(ISERROR(MATCH(D$1,'CSC Mitre'!CL$1:CL$220,0)),"",VLOOKUP(D$1,'Tactic Recode'!$A$1:$B$547,2,FALSE))</f>
        <v/>
      </c>
      <c r="E91" t="str">
        <f>IF(ISERROR(MATCH(E$1,'CSC Mitre'!CL$1:CL$220,0)),"",VLOOKUP(E$1,'Tactic Recode'!$A$1:$B$547,2,FALSE))</f>
        <v/>
      </c>
      <c r="F91" t="str">
        <f>IF(ISERROR(MATCH(F$1,'CSC Mitre'!CL$1:CL$220,0)),"",VLOOKUP(F$1,'Tactic Recode'!$A$1:$B$547,2,FALSE))</f>
        <v/>
      </c>
      <c r="G91" t="str">
        <f>IF(ISERROR(MATCH(G$1,'CSC Mitre'!CL$1:CL$220,0)),"",VLOOKUP(G$1,'Tactic Recode'!$A$1:$B$547,2,FALSE))</f>
        <v/>
      </c>
      <c r="H91" t="str">
        <f>IF(ISERROR(MATCH(H$1,'CSC Mitre'!CL$1:CL$220,0)),"",VLOOKUP(H$1,'Tactic Recode'!$A$1:$B$547,2,FALSE))</f>
        <v/>
      </c>
      <c r="I91" t="str">
        <f>IF(ISERROR(MATCH(I$1,'CSC Mitre'!CL$1:CL$220,0)),"",VLOOKUP(I$1,'Tactic Recode'!$A$1:$B$547,2,FALSE))</f>
        <v/>
      </c>
      <c r="J91" t="str">
        <f>IF(ISERROR(MATCH(J$1,'CSC Mitre'!CL$1:CL$220,0)),"",VLOOKUP(J$1,'Tactic Recode'!$A$1:$B$547,2,FALSE))</f>
        <v/>
      </c>
      <c r="K91" t="str">
        <f>IF(ISERROR(MATCH(K$1,'CSC Mitre'!CL$1:CL$220,0)),"",VLOOKUP(K$1,'Tactic Recode'!$A$1:$B$547,2,FALSE))</f>
        <v/>
      </c>
      <c r="L91" t="str">
        <f>IF(ISERROR(MATCH(L$1,'CSC Mitre'!CL$1:CL$220,0)),"",VLOOKUP(L$1,'Tactic Recode'!$A$1:$B$547,2,FALSE))</f>
        <v/>
      </c>
      <c r="M91" t="str">
        <f>IF(ISERROR(MATCH(M$1,'CSC Mitre'!CL$1:CL$220,0)),"",VLOOKUP(M$1,'Tactic Recode'!$A$1:$B$547,2,FALSE))</f>
        <v/>
      </c>
      <c r="N91" t="str">
        <f>IF(ISERROR(MATCH(N$1,'CSC Mitre'!CL$1:CL$220,0)),"",VLOOKUP(N$1,'Tactic Recode'!$A$1:$B$547,2,FALSE))</f>
        <v/>
      </c>
      <c r="O91" t="str">
        <f>IF(ISERROR(MATCH(O$1,'CSC Mitre'!CL$1:CL$220,0)),"",VLOOKUP(O$1,'Tactic Recode'!$A$1:$B$547,2,FALSE))</f>
        <v/>
      </c>
      <c r="P91" t="str">
        <f>IF(ISERROR(MATCH(P$1,'CSC Mitre'!CL$1:CL$220,0)),"",VLOOKUP(P$1,'Tactic Recode'!$A$1:$B$547,2,FALSE))</f>
        <v/>
      </c>
      <c r="Q91" t="str">
        <f>IF(ISERROR(MATCH(Q$1,'CSC Mitre'!CL$1:CL$220,0)),"",VLOOKUP(Q$1,'Tactic Recode'!$A$1:$B$547,2,FALSE))</f>
        <v/>
      </c>
      <c r="R91" t="str">
        <f>IF(ISERROR(MATCH(R$1,'CSC Mitre'!CL$1:CL$220,0)),"",VLOOKUP(R$1,'Tactic Recode'!$A$1:$B$547,2,FALSE))</f>
        <v/>
      </c>
      <c r="S91" t="str">
        <f>IF(ISERROR(MATCH(S$1,'CSC Mitre'!CL$1:CL$220,0)),"",VLOOKUP(S$1,'Tactic Recode'!$A$1:$B$547,2,FALSE))</f>
        <v/>
      </c>
      <c r="T91" t="str">
        <f>IF(ISERROR(MATCH(T$1,'CSC Mitre'!CL$1:CL$220,0)),"",VLOOKUP(T$1,'Tactic Recode'!$A$1:$B$547,2,FALSE))</f>
        <v/>
      </c>
      <c r="U91" t="str">
        <f>IF(ISERROR(MATCH(U$1,'CSC Mitre'!CL$1:CL$220,0)),"",VLOOKUP(U$1,'Tactic Recode'!$A$1:$B$547,2,FALSE))</f>
        <v/>
      </c>
      <c r="V91" t="str">
        <f>IF(ISERROR(MATCH(V$1,'CSC Mitre'!CL$1:CL$220,0)),"",VLOOKUP(V$1,'Tactic Recode'!$A$1:$B$547,2,FALSE))</f>
        <v/>
      </c>
      <c r="W91" t="str">
        <f>IF(ISERROR(MATCH(W$1,'CSC Mitre'!CL$1:CL$220,0)),"",VLOOKUP(W$1,'Tactic Recode'!$A$1:$B$547,2,FALSE))</f>
        <v/>
      </c>
      <c r="X91" t="str">
        <f>IF(ISERROR(MATCH(X$1,'CSC Mitre'!CL$1:CL$220,0)),"",VLOOKUP(X$1,'Tactic Recode'!$A$1:$B$547,2,FALSE))</f>
        <v/>
      </c>
      <c r="Y91" t="str">
        <f>IF(ISERROR(MATCH(Y$1,'CSC Mitre'!CL$1:CL$220,0)),"",VLOOKUP(Y$1,'Tactic Recode'!$A$1:$B$547,2,FALSE))</f>
        <v/>
      </c>
      <c r="Z91" t="str">
        <f>IF(ISERROR(MATCH(Z$1,'CSC Mitre'!CL$1:CL$220,0)),"",VLOOKUP(Z$1,'Tactic Recode'!$A$1:$B$547,2,FALSE))</f>
        <v/>
      </c>
      <c r="AA91" t="str">
        <f>IF(ISERROR(MATCH(AA$1,'CSC Mitre'!CL$1:CL$220,0)),"",VLOOKUP(AA$1,'Tactic Recode'!$A$1:$B$547,2,FALSE))</f>
        <v/>
      </c>
      <c r="AB91" t="str">
        <f>IF(ISERROR(MATCH(AB$1,'CSC Mitre'!CL$1:CL$220,0)),"",VLOOKUP(AB$1,'Tactic Recode'!$A$1:$B$547,2,FALSE))</f>
        <v/>
      </c>
      <c r="AC91" t="str">
        <f>IF(ISERROR(MATCH(AC$1,'CSC Mitre'!CL$1:CL$220,0)),"",VLOOKUP(AC$1,'Tactic Recode'!$A$1:$B$547,2,FALSE))</f>
        <v/>
      </c>
      <c r="AD91" t="str">
        <f>IF(ISERROR(MATCH(AD$1,'CSC Mitre'!CL$1:CL$220,0)),"",VLOOKUP(AD$1,'Tactic Recode'!$A$1:$B$547,2,FALSE))</f>
        <v/>
      </c>
      <c r="AE91" t="str">
        <f>IF(ISERROR(MATCH(AE$1,'CSC Mitre'!CL$1:CL$220,0)),"",VLOOKUP(AE$1,'Tactic Recode'!$A$1:$B$547,2,FALSE))</f>
        <v/>
      </c>
      <c r="AF91" t="str">
        <f>IF(ISERROR(MATCH(AF$1,'CSC Mitre'!CL$1:CL$220,0)),"",VLOOKUP(AF$1,'Tactic Recode'!$A$1:$B$547,2,FALSE))</f>
        <v/>
      </c>
      <c r="AG91" t="str">
        <f>IF(ISERROR(MATCH(AG$1,'CSC Mitre'!CL$1:CL$220,0)),"",VLOOKUP(AG$1,'Tactic Recode'!$A$1:$B$547,2,FALSE))</f>
        <v/>
      </c>
      <c r="AH91" t="str">
        <f>IF(ISERROR(MATCH(AH$1,'CSC Mitre'!CL$1:CL$220,0)),"",VLOOKUP(AH$1,'Tactic Recode'!$A$1:$B$547,2,FALSE))</f>
        <v/>
      </c>
      <c r="AI91" t="str">
        <f>IF(ISERROR(MATCH(AI$1,'CSC Mitre'!CL$1:CL$220,0)),"",VLOOKUP(AI$1,'Tactic Recode'!$A$1:$B$547,2,FALSE))</f>
        <v/>
      </c>
      <c r="AJ91" t="str">
        <f>IF(ISERROR(MATCH(AJ$1,'CSC Mitre'!CL$1:CL$220,0)),"",VLOOKUP(AJ$1,'Tactic Recode'!$A$1:$B$547,2,FALSE))</f>
        <v/>
      </c>
      <c r="AK91" t="str">
        <f>IF(ISERROR(MATCH(AK$1,'CSC Mitre'!CL$1:CL$220,0)),"",VLOOKUP(AK$1,'Tactic Recode'!$A$1:$B$547,2,FALSE))</f>
        <v/>
      </c>
      <c r="AL91" t="str">
        <f>IF(ISERROR(MATCH(AL$1,'CSC Mitre'!CL$1:CL$220,0)),"",VLOOKUP(AL$1,'Tactic Recode'!$A$1:$B$547,2,FALSE))</f>
        <v/>
      </c>
      <c r="AM91" t="str">
        <f>IF(ISERROR(MATCH(AM$1,'CSC Mitre'!CL$1:CL$220,0)),"",VLOOKUP(AM$1,'Tactic Recode'!$A$1:$B$547,2,FALSE))</f>
        <v/>
      </c>
      <c r="AN91" t="str">
        <f>IF(ISERROR(MATCH(AN$1,'CSC Mitre'!CL$1:CL$220,0)),"",VLOOKUP(AN$1,'Tactic Recode'!$A$1:$B$547,2,FALSE))</f>
        <v/>
      </c>
      <c r="AO91" t="str">
        <f>IF(ISERROR(MATCH(AO$1,'CSC Mitre'!CL$1:CL$220,0)),"",VLOOKUP(AO$1,'Tactic Recode'!$A$1:$B$547,2,FALSE))</f>
        <v/>
      </c>
      <c r="AP91" t="str">
        <f>IF(ISERROR(MATCH(AP$1,'CSC Mitre'!CL$1:CL$220,0)),"",VLOOKUP(AP$1,'Tactic Recode'!$A$1:$B$547,2,FALSE))</f>
        <v/>
      </c>
      <c r="AQ91" t="str">
        <f>IF(ISERROR(MATCH(AQ$1,'CSC Mitre'!CL$1:CL$220,0)),"",VLOOKUP(AQ$1,'Tactic Recode'!$A$1:$B$547,2,FALSE))</f>
        <v/>
      </c>
      <c r="AR91" t="str">
        <f>IF(ISERROR(MATCH(AR$1,'CSC Mitre'!CL$1:CL$220,0)),"",VLOOKUP(AR$1,'Tactic Recode'!$A$1:$B$547,2,FALSE))</f>
        <v/>
      </c>
      <c r="AS91" t="str">
        <f>IF(ISERROR(MATCH(AS$1,'CSC Mitre'!CL$1:CL$220,0)),"",VLOOKUP(AS$1,'Tactic Recode'!$A$1:$B$547,2,FALSE))</f>
        <v/>
      </c>
      <c r="AT91" t="str">
        <f>IF(ISERROR(MATCH(AT$1,'CSC Mitre'!CL$1:CL$220,0)),"",VLOOKUP(AT$1,'Tactic Recode'!$A$1:$B$547,2,FALSE))</f>
        <v/>
      </c>
      <c r="AU91" t="str">
        <f>IF(ISERROR(MATCH(AU$1,'CSC Mitre'!CL$1:CL$220,0)),"",VLOOKUP(AU$1,'Tactic Recode'!$A$1:$B$547,2,FALSE))</f>
        <v/>
      </c>
      <c r="AV91" t="str">
        <f>IF(ISERROR(MATCH(AV$1,'CSC Mitre'!CL$1:CL$220,0)),"",VLOOKUP(AV$1,'Tactic Recode'!$A$1:$B$547,2,FALSE))</f>
        <v/>
      </c>
      <c r="AW91" t="str">
        <f>IF(ISERROR(MATCH(AW$1,'CSC Mitre'!CL$1:CL$220,0)),"",VLOOKUP(AW$1,'Tactic Recode'!$A$1:$B$547,2,FALSE))</f>
        <v/>
      </c>
      <c r="AX91" t="str">
        <f>IF(ISERROR(MATCH(AX$1,'CSC Mitre'!CL$1:CL$220,0)),"",VLOOKUP(AX$1,'Tactic Recode'!$A$1:$B$547,2,FALSE))</f>
        <v/>
      </c>
      <c r="AY91" t="str">
        <f>IF(ISERROR(MATCH(AY$1,'CSC Mitre'!CL$1:CL$220,0)),"",VLOOKUP(AY$1,'Tactic Recode'!$A$1:$B$547,2,FALSE))</f>
        <v/>
      </c>
      <c r="AZ91" t="str">
        <f>IF(ISERROR(MATCH(AZ$1,'CSC Mitre'!CL$1:CL$220,0)),"",VLOOKUP(AZ$1,'Tactic Recode'!$A$1:$B$547,2,FALSE))</f>
        <v/>
      </c>
      <c r="BA91" t="str">
        <f>IF(ISERROR(MATCH(BA$1,'CSC Mitre'!CL$1:CL$220,0)),"",VLOOKUP(BA$1,'Tactic Recode'!$A$1:$B$547,2,FALSE))</f>
        <v/>
      </c>
      <c r="BB91" t="str">
        <f>IF(ISERROR(MATCH(BB$1,'CSC Mitre'!CL$1:CL$220,0)),"",VLOOKUP(BB$1,'Tactic Recode'!$A$1:$B$547,2,FALSE))</f>
        <v/>
      </c>
      <c r="BC91" t="str">
        <f>IF(ISERROR(MATCH(BC$1,'CSC Mitre'!CL$1:CL$220,0)),"",VLOOKUP(BC$1,'Tactic Recode'!$A$1:$B$547,2,FALSE))</f>
        <v/>
      </c>
      <c r="BD91" t="str">
        <f>IF(ISERROR(MATCH(BD$1,'CSC Mitre'!CL$1:CL$220,0)),"",VLOOKUP(BD$1,'Tactic Recode'!$A$1:$B$547,2,FALSE))</f>
        <v/>
      </c>
      <c r="BE91" t="str">
        <f>IF(ISERROR(MATCH(BE$1,'CSC Mitre'!CL$1:CL$220,0)),"",VLOOKUP(BE$1,'Tactic Recode'!$A$1:$B$547,2,FALSE))</f>
        <v/>
      </c>
      <c r="BF91" t="str">
        <f>IF(ISERROR(MATCH(BF$1,'CSC Mitre'!CL$1:CL$220,0)),"",VLOOKUP(BF$1,'Tactic Recode'!$A$1:$B$547,2,FALSE))</f>
        <v/>
      </c>
      <c r="BG91" t="str">
        <f>IF(ISERROR(MATCH(BG$1,'CSC Mitre'!CL$1:CL$220,0)),"",VLOOKUP(BG$1,'Tactic Recode'!$A$1:$B$547,2,FALSE))</f>
        <v/>
      </c>
      <c r="BH91" t="str">
        <f>IF(ISERROR(MATCH(BH$1,'CSC Mitre'!CL$1:CL$220,0)),"",VLOOKUP(BH$1,'Tactic Recode'!$A$1:$B$547,2,FALSE))</f>
        <v/>
      </c>
      <c r="BI91" t="str">
        <f>IF(ISERROR(MATCH(BI$1,'CSC Mitre'!CL$1:CL$220,0)),"",VLOOKUP(BI$1,'Tactic Recode'!$A$1:$B$547,2,FALSE))</f>
        <v/>
      </c>
      <c r="BJ91" t="str">
        <f>IF(ISERROR(MATCH(BJ$1,'CSC Mitre'!CL$1:CL$220,0)),"",VLOOKUP(BJ$1,'Tactic Recode'!$A$1:$B$547,2,FALSE))</f>
        <v/>
      </c>
      <c r="BK91" t="str">
        <f>IF(ISERROR(MATCH(BK$1,'CSC Mitre'!CL$1:CL$220,0)),"",VLOOKUP(BK$1,'Tactic Recode'!$A$1:$B$547,2,FALSE))</f>
        <v/>
      </c>
      <c r="BL91" t="str">
        <f>IF(ISERROR(MATCH(BL$1,'CSC Mitre'!CL$1:CL$220,0)),"",VLOOKUP(BL$1,'Tactic Recode'!$A$1:$B$547,2,FALSE))</f>
        <v/>
      </c>
      <c r="BM91" t="str">
        <f>IF(ISERROR(MATCH(BM$1,'CSC Mitre'!CL$1:CL$220,0)),"",VLOOKUP(BM$1,'Tactic Recode'!$A$1:$B$547,2,FALSE))</f>
        <v/>
      </c>
      <c r="BN91" t="str">
        <f>IF(ISERROR(MATCH(BN$1,'CSC Mitre'!CL$1:CL$220,0)),"",VLOOKUP(BN$1,'Tactic Recode'!$A$1:$B$547,2,FALSE))</f>
        <v/>
      </c>
      <c r="BO91" t="str">
        <f>IF(ISERROR(MATCH(BO$1,'CSC Mitre'!CL$1:CL$220,0)),"",VLOOKUP(BO$1,'Tactic Recode'!$A$1:$B$547,2,FALSE))</f>
        <v/>
      </c>
      <c r="BP91" t="str">
        <f>IF(ISERROR(MATCH(BP$1,'CSC Mitre'!CL$1:CL$220,0)),"",VLOOKUP(BP$1,'Tactic Recode'!$A$1:$B$547,2,FALSE))</f>
        <v/>
      </c>
      <c r="BQ91" t="str">
        <f>IF(ISERROR(MATCH(BQ$1,'CSC Mitre'!CL$1:CL$220,0)),"",VLOOKUP(BQ$1,'Tactic Recode'!$A$1:$B$547,2,FALSE))</f>
        <v/>
      </c>
      <c r="BR91" t="str">
        <f>IF(ISERROR(MATCH(BR$1,'CSC Mitre'!CL$1:CL$220,0)),"",VLOOKUP(BR$1,'Tactic Recode'!$A$1:$B$547,2,FALSE))</f>
        <v/>
      </c>
      <c r="BS91" t="str">
        <f>IF(ISERROR(MATCH(BS$1,'CSC Mitre'!CL$1:CL$220,0)),"",VLOOKUP(BS$1,'Tactic Recode'!$A$1:$B$547,2,FALSE))</f>
        <v/>
      </c>
      <c r="BT91" t="str">
        <f>IF(ISERROR(MATCH(BT$1,'CSC Mitre'!CL$1:CL$220,0)),"",VLOOKUP(BT$1,'Tactic Recode'!$A$1:$B$547,2,FALSE))</f>
        <v/>
      </c>
      <c r="BU91" t="str">
        <f>IF(ISERROR(MATCH(BU$1,'CSC Mitre'!CL$1:CL$220,0)),"",VLOOKUP(BU$1,'Tactic Recode'!$A$1:$B$547,2,FALSE))</f>
        <v/>
      </c>
      <c r="BV91" t="str">
        <f>IF(ISERROR(MATCH(BV$1,'CSC Mitre'!CL$1:CL$220,0)),"",VLOOKUP(BV$1,'Tactic Recode'!$A$1:$B$547,2,FALSE))</f>
        <v/>
      </c>
      <c r="BW91" t="str">
        <f>IF(ISERROR(MATCH(BW$1,'CSC Mitre'!CL$1:CL$220,0)),"",VLOOKUP(BW$1,'Tactic Recode'!$A$1:$B$547,2,FALSE))</f>
        <v/>
      </c>
      <c r="BX91" t="str">
        <f>IF(ISERROR(MATCH(BX$1,'CSC Mitre'!CL$1:CL$220,0)),"",VLOOKUP(BX$1,'Tactic Recode'!$A$1:$B$547,2,FALSE))</f>
        <v/>
      </c>
      <c r="BY91" t="str">
        <f>IF(ISERROR(MATCH(BY$1,'CSC Mitre'!CL$1:CL$220,0)),"",VLOOKUP(BY$1,'Tactic Recode'!$A$1:$B$547,2,FALSE))</f>
        <v/>
      </c>
      <c r="BZ91" t="str">
        <f>IF(ISERROR(MATCH(BZ$1,'CSC Mitre'!CL$1:CL$220,0)),"",VLOOKUP(BZ$1,'Tactic Recode'!$A$1:$B$547,2,FALSE))</f>
        <v/>
      </c>
      <c r="CA91" t="str">
        <f>IF(ISERROR(MATCH(CA$1,'CSC Mitre'!CL$1:CL$220,0)),"",VLOOKUP(CA$1,'Tactic Recode'!$A$1:$B$547,2,FALSE))</f>
        <v/>
      </c>
      <c r="CB91" t="str">
        <f>IF(ISERROR(MATCH(CB$1,'CSC Mitre'!CL$1:CL$220,0)),"",VLOOKUP(CB$1,'Tactic Recode'!$A$1:$B$547,2,FALSE))</f>
        <v/>
      </c>
      <c r="CC91" t="str">
        <f>IF(ISERROR(MATCH(CC$1,'CSC Mitre'!CL$1:CL$220,0)),"",VLOOKUP(CC$1,'Tactic Recode'!$A$1:$B$547,2,FALSE))</f>
        <v/>
      </c>
      <c r="CD91" t="str">
        <f>IF(ISERROR(MATCH(CD$1,'CSC Mitre'!CL$1:CL$220,0)),"",VLOOKUP(CD$1,'Tactic Recode'!$A$1:$B$547,2,FALSE))</f>
        <v/>
      </c>
      <c r="CE91" t="str">
        <f>IF(ISERROR(MATCH(CE$1,'CSC Mitre'!CL$1:CL$220,0)),"",VLOOKUP(CE$1,'Tactic Recode'!$A$1:$B$547,2,FALSE))</f>
        <v/>
      </c>
      <c r="CF91" t="str">
        <f>IF(ISERROR(MATCH(CF$1,'CSC Mitre'!CL$1:CL$220,0)),"",VLOOKUP(CF$1,'Tactic Recode'!$A$1:$B$547,2,FALSE))</f>
        <v/>
      </c>
      <c r="CG91" t="str">
        <f>IF(ISERROR(MATCH(CG$1,'CSC Mitre'!CL$1:CL$220,0)),"",VLOOKUP(CG$1,'Tactic Recode'!$A$1:$B$547,2,FALSE))</f>
        <v/>
      </c>
      <c r="CH91" t="str">
        <f>IF(ISERROR(MATCH(CH$1,'CSC Mitre'!CL$1:CL$220,0)),"",VLOOKUP(CH$1,'Tactic Recode'!$A$1:$B$547,2,FALSE))</f>
        <v/>
      </c>
      <c r="CI91" t="str">
        <f>IF(ISERROR(MATCH(CI$1,'CSC Mitre'!CL$1:CL$220,0)),"",VLOOKUP(CI$1,'Tactic Recode'!$A$1:$B$547,2,FALSE))</f>
        <v/>
      </c>
      <c r="CJ91" t="str">
        <f>IF(ISERROR(MATCH(CJ$1,'CSC Mitre'!CL$1:CL$220,0)),"",VLOOKUP(CJ$1,'Tactic Recode'!$A$1:$B$547,2,FALSE))</f>
        <v/>
      </c>
      <c r="CK91" t="str">
        <f>IF(ISERROR(MATCH(CK$1,'CSC Mitre'!CL$1:CL$220,0)),"",VLOOKUP(CK$1,'Tactic Recode'!$A$1:$B$547,2,FALSE))</f>
        <v/>
      </c>
      <c r="CL91" t="str">
        <f>IF(ISERROR(MATCH(CL$1,'CSC Mitre'!CL$1:CL$220,0)),"",VLOOKUP(CL$1,'Tactic Recode'!$A$1:$B$547,2,FALSE))</f>
        <v/>
      </c>
      <c r="CM91" t="str">
        <f>IF(ISERROR(MATCH(CM$1,'CSC Mitre'!CL$1:CL$220,0)),"",VLOOKUP(CM$1,'Tactic Recode'!$A$1:$B$547,2,FALSE))</f>
        <v/>
      </c>
      <c r="CN91" t="str">
        <f>IF(ISERROR(MATCH(CN$1,'CSC Mitre'!CL$1:CL$220,0)),"",VLOOKUP(CN$1,'Tactic Recode'!$A$1:$B$547,2,FALSE))</f>
        <v/>
      </c>
      <c r="CO91" t="str">
        <f>IF(ISERROR(MATCH(CO$1,'CSC Mitre'!CL$1:CL$220,0)),"",VLOOKUP(CO$1,'Tactic Recode'!$A$1:$B$547,2,FALSE))</f>
        <v/>
      </c>
      <c r="CP91" t="str">
        <f>IF(ISERROR(MATCH(CP$1,'CSC Mitre'!CL$1:CL$220,0)),"",VLOOKUP(CP$1,'Tactic Recode'!$A$1:$B$547,2,FALSE))</f>
        <v/>
      </c>
      <c r="CQ91" t="str">
        <f>IF(ISERROR(MATCH(CQ$1,'CSC Mitre'!CL$1:CL$220,0)),"",VLOOKUP(CQ$1,'Tactic Recode'!$A$1:$B$547,2,FALSE))</f>
        <v/>
      </c>
      <c r="CR91" t="str">
        <f>IF(ISERROR(MATCH(CR$1,'CSC Mitre'!CL$1:CL$220,0)),"",VLOOKUP(CR$1,'Tactic Recode'!$A$1:$B$547,2,FALSE))</f>
        <v/>
      </c>
      <c r="CS91" t="str">
        <f>IF(ISERROR(MATCH(CS$1,'CSC Mitre'!CL$1:CL$220,0)),"",VLOOKUP(CS$1,'Tactic Recode'!$A$1:$B$547,2,FALSE))</f>
        <v/>
      </c>
      <c r="CT91" t="str">
        <f>IF(ISERROR(MATCH(CT$1,'CSC Mitre'!CL$1:CL$220,0)),"",VLOOKUP(CT$1,'Tactic Recode'!$A$1:$B$547,2,FALSE))</f>
        <v/>
      </c>
      <c r="CU91" t="str">
        <f>IF(ISERROR(MATCH(CU$1,'CSC Mitre'!CL$1:CL$220,0)),"",VLOOKUP(CU$1,'Tactic Recode'!$A$1:$B$547,2,FALSE))</f>
        <v/>
      </c>
      <c r="CV91" t="str">
        <f>IF(ISERROR(MATCH(CV$1,'CSC Mitre'!CL$1:CL$220,0)),"",VLOOKUP(CV$1,'Tactic Recode'!$A$1:$B$547,2,FALSE))</f>
        <v/>
      </c>
      <c r="CW91" t="str">
        <f>IF(ISERROR(MATCH(CW$1,'CSC Mitre'!CL$1:CL$220,0)),"",VLOOKUP(CW$1,'Tactic Recode'!$A$1:$B$547,2,FALSE))</f>
        <v/>
      </c>
      <c r="CX91" t="str">
        <f>IF(ISERROR(MATCH(CX$1,'CSC Mitre'!CL$1:CL$220,0)),"",VLOOKUP(CX$1,'Tactic Recode'!$A$1:$B$547,2,FALSE))</f>
        <v/>
      </c>
      <c r="CY91" t="str">
        <f>IF(ISERROR(MATCH(CY$1,'CSC Mitre'!CL$1:CL$220,0)),"",VLOOKUP(CY$1,'Tactic Recode'!$A$1:$B$547,2,FALSE))</f>
        <v/>
      </c>
      <c r="CZ91" t="str">
        <f>IF(ISERROR(MATCH(CZ$1,'CSC Mitre'!CL$1:CL$220,0)),"",VLOOKUP(CZ$1,'Tactic Recode'!$A$1:$B$547,2,FALSE))</f>
        <v/>
      </c>
      <c r="DA91" t="str">
        <f>IF(ISERROR(MATCH(DA$1,'CSC Mitre'!CL$1:CL$220,0)),"",VLOOKUP(DA$1,'Tactic Recode'!$A$1:$B$547,2,FALSE))</f>
        <v/>
      </c>
      <c r="DB91" t="str">
        <f>IF(ISERROR(MATCH(DB$1,'CSC Mitre'!CL$1:CL$220,0)),"",VLOOKUP(DB$1,'Tactic Recode'!$A$1:$B$547,2,FALSE))</f>
        <v/>
      </c>
      <c r="DC91" t="str">
        <f>IF(ISERROR(MATCH(DC$1,'CSC Mitre'!CL$1:CL$220,0)),"",VLOOKUP(DC$1,'Tactic Recode'!$A$1:$B$547,2,FALSE))</f>
        <v/>
      </c>
      <c r="DD91" t="str">
        <f>IF(ISERROR(MATCH(DD$1,'CSC Mitre'!CL$1:CL$220,0)),"",VLOOKUP(DD$1,'Tactic Recode'!$A$1:$B$547,2,FALSE))</f>
        <v/>
      </c>
      <c r="DE91" t="str">
        <f>IF(ISERROR(MATCH(DE$1,'CSC Mitre'!CL$1:CL$220,0)),"",VLOOKUP(DE$1,'Tactic Recode'!$A$1:$B$547,2,FALSE))</f>
        <v/>
      </c>
      <c r="DF91" t="str">
        <f>IF(ISERROR(MATCH(DF$1,'CSC Mitre'!CL$1:CL$220,0)),"",VLOOKUP(DF$1,'Tactic Recode'!$A$1:$B$547,2,FALSE))</f>
        <v/>
      </c>
      <c r="DG91" t="str">
        <f>IF(ISERROR(MATCH(DG$1,'CSC Mitre'!CL$1:CL$220,0)),"",VLOOKUP(DG$1,'Tactic Recode'!$A$1:$B$547,2,FALSE))</f>
        <v/>
      </c>
      <c r="DH91" t="str">
        <f>IF(ISERROR(MATCH(DH$1,'CSC Mitre'!CL$1:CL$220,0)),"",VLOOKUP(DH$1,'Tactic Recode'!$A$1:$B$547,2,FALSE))</f>
        <v/>
      </c>
      <c r="DI91" t="str">
        <f>IF(ISERROR(MATCH(DI$1,'CSC Mitre'!CL$1:CL$220,0)),"",VLOOKUP(DI$1,'Tactic Recode'!$A$1:$B$547,2,FALSE))</f>
        <v/>
      </c>
      <c r="DJ91" t="str">
        <f>IF(ISERROR(MATCH(DJ$1,'CSC Mitre'!CL$1:CL$220,0)),"",VLOOKUP(DJ$1,'Tactic Recode'!$A$1:$B$547,2,FALSE))</f>
        <v/>
      </c>
      <c r="DK91" t="str">
        <f>IF(ISERROR(MATCH(DK$1,'CSC Mitre'!CL$1:CL$220,0)),"",VLOOKUP(DK$1,'Tactic Recode'!$A$1:$B$547,2,FALSE))</f>
        <v/>
      </c>
      <c r="DL91" t="str">
        <f>IF(ISERROR(MATCH(DL$1,'CSC Mitre'!CL$1:CL$220,0)),"",VLOOKUP(DL$1,'Tactic Recode'!$A$1:$B$547,2,FALSE))</f>
        <v/>
      </c>
      <c r="DM91" t="str">
        <f>IF(ISERROR(MATCH(DM$1,'CSC Mitre'!CL$1:CL$220,0)),"",VLOOKUP(DM$1,'Tactic Recode'!$A$1:$B$547,2,FALSE))</f>
        <v/>
      </c>
      <c r="DN91" t="str">
        <f>IF(ISERROR(MATCH(DN$1,'CSC Mitre'!CL$1:CL$220,0)),"",VLOOKUP(DN$1,'Tactic Recode'!$A$1:$B$547,2,FALSE))</f>
        <v/>
      </c>
      <c r="DO91" t="str">
        <f>IF(ISERROR(MATCH(DO$1,'CSC Mitre'!CL$1:CL$220,0)),"",VLOOKUP(DO$1,'Tactic Recode'!$A$1:$B$547,2,FALSE))</f>
        <v/>
      </c>
      <c r="DP91" t="str">
        <f>IF(ISERROR(MATCH(DP$1,'CSC Mitre'!CL$1:CL$220,0)),"",VLOOKUP(DP$1,'Tactic Recode'!$A$1:$B$547,2,FALSE))</f>
        <v/>
      </c>
      <c r="DQ91" t="str">
        <f>IF(ISERROR(MATCH(DQ$1,'CSC Mitre'!CL$1:CL$220,0)),"",VLOOKUP(DQ$1,'Tactic Recode'!$A$1:$B$547,2,FALSE))</f>
        <v/>
      </c>
      <c r="DR91" t="str">
        <f>IF(ISERROR(MATCH(DR$1,'CSC Mitre'!CL$1:CL$220,0)),"",VLOOKUP(DR$1,'Tactic Recode'!$A$1:$B$547,2,FALSE))</f>
        <v/>
      </c>
      <c r="DS91" t="str">
        <f>IF(ISERROR(MATCH(DS$1,'CSC Mitre'!CL$1:CL$220,0)),"",VLOOKUP(DS$1,'Tactic Recode'!$A$1:$B$547,2,FALSE))</f>
        <v/>
      </c>
      <c r="DT91" t="str">
        <f>IF(ISERROR(MATCH(DT$1,'CSC Mitre'!CL$1:CL$220,0)),"",VLOOKUP(DT$1,'Tactic Recode'!$A$1:$B$547,2,FALSE))</f>
        <v/>
      </c>
      <c r="DU91" t="str">
        <f>IF(ISERROR(MATCH(DU$1,'CSC Mitre'!CL$1:CL$220,0)),"",VLOOKUP(DU$1,'Tactic Recode'!$A$1:$B$547,2,FALSE))</f>
        <v/>
      </c>
      <c r="DV91" t="str">
        <f>IF(ISERROR(MATCH(DV$1,'CSC Mitre'!CL$1:CL$220,0)),"",VLOOKUP(DV$1,'Tactic Recode'!$A$1:$B$547,2,FALSE))</f>
        <v/>
      </c>
      <c r="DW91" t="str">
        <f>IF(ISERROR(MATCH(DW$1,'CSC Mitre'!CL$1:CL$220,0)),"",VLOOKUP(DW$1,'Tactic Recode'!$A$1:$B$547,2,FALSE))</f>
        <v/>
      </c>
      <c r="DX91" t="str">
        <f>IF(ISERROR(MATCH(DX$1,'CSC Mitre'!CL$1:CL$220,0)),"",VLOOKUP(DX$1,'Tactic Recode'!$A$1:$B$547,2,FALSE))</f>
        <v/>
      </c>
      <c r="DY91" t="str">
        <f>IF(ISERROR(MATCH(DY$1,'CSC Mitre'!CL$1:CL$220,0)),"",VLOOKUP(DY$1,'Tactic Recode'!$A$1:$B$547,2,FALSE))</f>
        <v/>
      </c>
      <c r="DZ91" t="str">
        <f>IF(ISERROR(MATCH(DZ$1,'CSC Mitre'!CL$1:CL$220,0)),"",VLOOKUP(DZ$1,'Tactic Recode'!$A$1:$B$547,2,FALSE))</f>
        <v/>
      </c>
      <c r="EA91" t="str">
        <f>IF(ISERROR(MATCH(EA$1,'CSC Mitre'!CL$1:CL$220,0)),"",VLOOKUP(EA$1,'Tactic Recode'!$A$1:$B$547,2,FALSE))</f>
        <v/>
      </c>
      <c r="EB91" t="str">
        <f>IF(ISERROR(MATCH(EB$1,'CSC Mitre'!CL$1:CL$220,0)),"",VLOOKUP(EB$1,'Tactic Recode'!$A$1:$B$547,2,FALSE))</f>
        <v/>
      </c>
      <c r="EC91" t="str">
        <f>IF(ISERROR(MATCH(EC$1,'CSC Mitre'!CL$1:CL$220,0)),"",VLOOKUP(EC$1,'Tactic Recode'!$A$1:$B$547,2,FALSE))</f>
        <v/>
      </c>
      <c r="ED91" t="str">
        <f>IF(ISERROR(MATCH(ED$1,'CSC Mitre'!CL$1:CL$220,0)),"",VLOOKUP(ED$1,'Tactic Recode'!$A$1:$B$547,2,FALSE))</f>
        <v/>
      </c>
      <c r="EE91" t="str">
        <f>IF(ISERROR(MATCH(EE$1,'CSC Mitre'!CL$1:CL$220,0)),"",VLOOKUP(EE$1,'Tactic Recode'!$A$1:$B$547,2,FALSE))</f>
        <v/>
      </c>
      <c r="EF91" t="str">
        <f>IF(ISERROR(MATCH(EF$1,'CSC Mitre'!CL$1:CL$220,0)),"",VLOOKUP(EF$1,'Tactic Recode'!$A$1:$B$547,2,FALSE))</f>
        <v/>
      </c>
      <c r="EG91" t="str">
        <f>IF(ISERROR(MATCH(EG$1,'CSC Mitre'!CL$1:CL$220,0)),"",VLOOKUP(EG$1,'Tactic Recode'!$A$1:$B$547,2,FALSE))</f>
        <v/>
      </c>
      <c r="EH91" t="str">
        <f>IF(ISERROR(MATCH(EH$1,'CSC Mitre'!CL$1:CL$220,0)),"",VLOOKUP(EH$1,'Tactic Recode'!$A$1:$B$547,2,FALSE))</f>
        <v/>
      </c>
      <c r="EI91" t="str">
        <f>IF(ISERROR(MATCH(EI$1,'CSC Mitre'!CL$1:CL$220,0)),"",VLOOKUP(EI$1,'Tactic Recode'!$A$1:$B$547,2,FALSE))</f>
        <v/>
      </c>
      <c r="EJ91" t="str">
        <f>IF(ISERROR(MATCH(EJ$1,'CSC Mitre'!CL$1:CL$220,0)),"",VLOOKUP(EJ$1,'Tactic Recode'!$A$1:$B$547,2,FALSE))</f>
        <v/>
      </c>
      <c r="EK91" t="str">
        <f>IF(ISERROR(MATCH(EK$1,'CSC Mitre'!CL$1:CL$220,0)),"",VLOOKUP(EK$1,'Tactic Recode'!$A$1:$B$547,2,FALSE))</f>
        <v/>
      </c>
      <c r="EL91" t="str">
        <f>IF(ISERROR(MATCH(EL$1,'CSC Mitre'!CL$1:CL$220,0)),"",VLOOKUP(EL$1,'Tactic Recode'!$A$1:$B$547,2,FALSE))</f>
        <v/>
      </c>
      <c r="EM91" t="str">
        <f>IF(ISERROR(MATCH(EM$1,'CSC Mitre'!CL$1:CL$220,0)),"",VLOOKUP(EM$1,'Tactic Recode'!$A$1:$B$547,2,FALSE))</f>
        <v/>
      </c>
      <c r="EN91" t="str">
        <f>IF(ISERROR(MATCH(EN$1,'CSC Mitre'!CL$1:CL$220,0)),"",VLOOKUP(EN$1,'Tactic Recode'!$A$1:$B$547,2,FALSE))</f>
        <v/>
      </c>
      <c r="EO91" t="str">
        <f>IF(ISERROR(MATCH(EO$1,'CSC Mitre'!CL$1:CL$220,0)),"",VLOOKUP(EO$1,'Tactic Recode'!$A$1:$B$547,2,FALSE))</f>
        <v/>
      </c>
      <c r="EP91" t="str">
        <f>IF(ISERROR(MATCH(EP$1,'CSC Mitre'!CL$1:CL$220,0)),"",VLOOKUP(EP$1,'Tactic Recode'!$A$1:$B$547,2,FALSE))</f>
        <v/>
      </c>
      <c r="EQ91" t="str">
        <f>IF(ISERROR(MATCH(EQ$1,'CSC Mitre'!CL$1:CL$220,0)),"",VLOOKUP(EQ$1,'Tactic Recode'!$A$1:$B$547,2,FALSE))</f>
        <v/>
      </c>
      <c r="ER91" t="str">
        <f>IF(ISERROR(MATCH(ER$1,'CSC Mitre'!CL$1:CL$220,0)),"",VLOOKUP(ER$1,'Tactic Recode'!$A$1:$B$547,2,FALSE))</f>
        <v/>
      </c>
      <c r="ES91" t="str">
        <f>IF(ISERROR(MATCH(ES$1,'CSC Mitre'!CL$1:CL$220,0)),"",VLOOKUP(ES$1,'Tactic Recode'!$A$1:$B$547,2,FALSE))</f>
        <v/>
      </c>
      <c r="ET91" t="str">
        <f>IF(ISERROR(MATCH(ET$1,'CSC Mitre'!CL$1:CL$220,0)),"",VLOOKUP(ET$1,'Tactic Recode'!$A$1:$B$547,2,FALSE))</f>
        <v/>
      </c>
      <c r="EU91" t="str">
        <f>IF(ISERROR(MATCH(EU$1,'CSC Mitre'!CL$1:CL$220,0)),"",VLOOKUP(EU$1,'Tactic Recode'!$A$1:$B$547,2,FALSE))</f>
        <v/>
      </c>
      <c r="EV91" t="str">
        <f>IF(ISERROR(MATCH(EV$1,'CSC Mitre'!CL$1:CL$220,0)),"",VLOOKUP(EV$1,'Tactic Recode'!$A$1:$B$547,2,FALSE))</f>
        <v/>
      </c>
      <c r="EW91" t="str">
        <f>IF(ISERROR(MATCH(EW$1,'CSC Mitre'!CL$1:CL$220,0)),"",VLOOKUP(EW$1,'Tactic Recode'!$A$1:$B$547,2,FALSE))</f>
        <v/>
      </c>
      <c r="EX91" t="str">
        <f>IF(ISERROR(MATCH(EX$1,'CSC Mitre'!CL$1:CL$220,0)),"",VLOOKUP(EX$1,'Tactic Recode'!$A$1:$B$547,2,FALSE))</f>
        <v/>
      </c>
      <c r="EY91" t="str">
        <f>IF(ISERROR(MATCH(EY$1,'CSC Mitre'!CL$1:CL$220,0)),"",VLOOKUP(EY$1,'Tactic Recode'!$A$1:$B$547,2,FALSE))</f>
        <v/>
      </c>
      <c r="EZ91" t="str">
        <f>IF(ISERROR(MATCH(EZ$1,'CSC Mitre'!CL$1:CL$220,0)),"",VLOOKUP(EZ$1,'Tactic Recode'!$A$1:$B$547,2,FALSE))</f>
        <v/>
      </c>
      <c r="FA91" t="str">
        <f>IF(ISERROR(MATCH(FA$1,'CSC Mitre'!CL$1:CL$220,0)),"",VLOOKUP(FA$1,'Tactic Recode'!$A$1:$B$547,2,FALSE))</f>
        <v/>
      </c>
      <c r="FB91" t="str">
        <f>IF(ISERROR(MATCH(FB$1,'CSC Mitre'!CL$1:CL$220,0)),"",VLOOKUP(FB$1,'Tactic Recode'!$A$1:$B$547,2,FALSE))</f>
        <v/>
      </c>
      <c r="FC91" t="str">
        <f>IF(ISERROR(MATCH(FC$1,'CSC Mitre'!CL$1:CL$220,0)),"",VLOOKUP(FC$1,'Tactic Recode'!$A$1:$B$547,2,FALSE))</f>
        <v/>
      </c>
      <c r="FD91" t="str">
        <f>IF(ISERROR(MATCH(FD$1,'CSC Mitre'!CL$1:CL$220,0)),"",VLOOKUP(FD$1,'Tactic Recode'!$A$1:$B$547,2,FALSE))</f>
        <v/>
      </c>
      <c r="FE91" t="str">
        <f>IF(ISERROR(MATCH(FE$1,'CSC Mitre'!CL$1:CL$220,0)),"",VLOOKUP(FE$1,'Tactic Recode'!$A$1:$B$547,2,FALSE))</f>
        <v/>
      </c>
      <c r="FF91" t="str">
        <f>IF(ISERROR(MATCH(FF$1,'CSC Mitre'!CL$1:CL$220,0)),"",VLOOKUP(FF$1,'Tactic Recode'!$A$1:$B$547,2,FALSE))</f>
        <v/>
      </c>
      <c r="FG91" t="str">
        <f>IF(ISERROR(MATCH(FG$1,'CSC Mitre'!CL$1:CL$220,0)),"",VLOOKUP(FG$1,'Tactic Recode'!$A$1:$B$547,2,FALSE))</f>
        <v/>
      </c>
      <c r="FH91" t="str">
        <f>IF(ISERROR(MATCH(FH$1,'CSC Mitre'!CL$1:CL$220,0)),"",VLOOKUP(FH$1,'Tactic Recode'!$A$1:$B$547,2,FALSE))</f>
        <v/>
      </c>
      <c r="FI91" t="str">
        <f>IF(ISERROR(MATCH(FI$1,'CSC Mitre'!CL$1:CL$220,0)),"",VLOOKUP(FI$1,'Tactic Recode'!$A$1:$B$547,2,FALSE))</f>
        <v/>
      </c>
      <c r="FJ91" t="str">
        <f>IF(ISERROR(MATCH(FJ$1,'CSC Mitre'!CL$1:CL$220,0)),"",VLOOKUP(FJ$1,'Tactic Recode'!$A$1:$B$547,2,FALSE))</f>
        <v/>
      </c>
      <c r="FK91" t="str">
        <f>IF(ISERROR(MATCH(FK$1,'CSC Mitre'!CL$1:CL$220,0)),"",VLOOKUP(FK$1,'Tactic Recode'!$A$1:$B$547,2,FALSE))</f>
        <v/>
      </c>
      <c r="FL91" t="str">
        <f>IF(ISERROR(MATCH(FL$1,'CSC Mitre'!CL$1:CL$220,0)),"",VLOOKUP(FL$1,'Tactic Recode'!$A$1:$B$547,2,FALSE))</f>
        <v/>
      </c>
      <c r="FM91" t="str">
        <f>IF(ISERROR(MATCH(FM$1,'CSC Mitre'!CL$1:CL$220,0)),"",VLOOKUP(FM$1,'Tactic Recode'!$A$1:$B$547,2,FALSE))</f>
        <v/>
      </c>
      <c r="FN91" t="str">
        <f>IF(ISERROR(MATCH(FN$1,'CSC Mitre'!CL$1:CL$220,0)),"",VLOOKUP(FN$1,'Tactic Recode'!$A$1:$B$547,2,FALSE))</f>
        <v/>
      </c>
      <c r="FO91" t="str">
        <f>IF(ISERROR(MATCH(FO$1,'CSC Mitre'!CL$1:CL$220,0)),"",VLOOKUP(FO$1,'Tactic Recode'!$A$1:$B$547,2,FALSE))</f>
        <v/>
      </c>
      <c r="FP91" t="str">
        <f>IF(ISERROR(MATCH(FP$1,'CSC Mitre'!CL$1:CL$220,0)),"",VLOOKUP(FP$1,'Tactic Recode'!$A$1:$B$547,2,FALSE))</f>
        <v/>
      </c>
      <c r="FQ91" t="str">
        <f>IF(ISERROR(MATCH(FQ$1,'CSC Mitre'!CL$1:CL$220,0)),"",VLOOKUP(FQ$1,'Tactic Recode'!$A$1:$B$547,2,FALSE))</f>
        <v/>
      </c>
      <c r="FR91" t="str">
        <f>IF(ISERROR(MATCH(FR$1,'CSC Mitre'!CL$1:CL$220,0)),"",VLOOKUP(FR$1,'Tactic Recode'!$A$1:$B$547,2,FALSE))</f>
        <v/>
      </c>
      <c r="FS91" t="str">
        <f>IF(ISERROR(MATCH(FS$1,'CSC Mitre'!CL$1:CL$220,0)),"",VLOOKUP(FS$1,'Tactic Recode'!$A$1:$B$547,2,FALSE))</f>
        <v/>
      </c>
      <c r="FT91" t="str">
        <f>IF(ISERROR(MATCH(FT$1,'CSC Mitre'!CL$1:CL$220,0)),"",VLOOKUP(FT$1,'Tactic Recode'!$A$1:$B$547,2,FALSE))</f>
        <v/>
      </c>
      <c r="FU91" t="str">
        <f>IF(ISERROR(MATCH(FU$1,'CSC Mitre'!CL$1:CL$220,0)),"",VLOOKUP(FU$1,'Tactic Recode'!$A$1:$B$547,2,FALSE))</f>
        <v/>
      </c>
      <c r="FV91" t="str">
        <f>IF(ISERROR(MATCH(FV$1,'CSC Mitre'!CL$1:CL$220,0)),"",VLOOKUP(FV$1,'Tactic Recode'!$A$1:$B$547,2,FALSE))</f>
        <v/>
      </c>
      <c r="FW91" t="str">
        <f>IF(ISERROR(MATCH(FW$1,'CSC Mitre'!CL$1:CL$220,0)),"",VLOOKUP(FW$1,'Tactic Recode'!$A$1:$B$547,2,FALSE))</f>
        <v/>
      </c>
      <c r="FX91" t="str">
        <f>IF(ISERROR(MATCH(FX$1,'CSC Mitre'!CL$1:CL$220,0)),"",VLOOKUP(FX$1,'Tactic Recode'!$A$1:$B$547,2,FALSE))</f>
        <v/>
      </c>
      <c r="FY91" t="str">
        <f>IF(ISERROR(MATCH(FY$1,'CSC Mitre'!CL$1:CL$220,0)),"",VLOOKUP(FY$1,'Tactic Recode'!$A$1:$B$547,2,FALSE))</f>
        <v/>
      </c>
      <c r="FZ91" t="str">
        <f>IF(ISERROR(MATCH(FZ$1,'CSC Mitre'!CL$1:CL$220,0)),"",VLOOKUP(FZ$1,'Tactic Recode'!$A$1:$B$547,2,FALSE))</f>
        <v/>
      </c>
      <c r="GA91" t="str">
        <f>IF(ISERROR(MATCH(GA$1,'CSC Mitre'!CL$1:CL$220,0)),"",VLOOKUP(GA$1,'Tactic Recode'!$A$1:$B$547,2,FALSE))</f>
        <v/>
      </c>
      <c r="GB91" t="str">
        <f>IF(ISERROR(MATCH(GB$1,'CSC Mitre'!CL$1:CL$220,0)),"",VLOOKUP(GB$1,'Tactic Recode'!$A$1:$B$547,2,FALSE))</f>
        <v/>
      </c>
      <c r="GC91" t="str">
        <f>IF(ISERROR(MATCH(GC$1,'CSC Mitre'!CL$1:CL$220,0)),"",VLOOKUP(GC$1,'Tactic Recode'!$A$1:$B$547,2,FALSE))</f>
        <v/>
      </c>
      <c r="GD91" t="str">
        <f>IF(ISERROR(MATCH(GD$1,'CSC Mitre'!CL$1:CL$220,0)),"",VLOOKUP(GD$1,'Tactic Recode'!$A$1:$B$547,2,FALSE))</f>
        <v/>
      </c>
      <c r="GE91" t="str">
        <f>IF(ISERROR(MATCH(GE$1,'CSC Mitre'!CL$1:CL$220,0)),"",VLOOKUP(GE$1,'Tactic Recode'!$A$1:$B$547,2,FALSE))</f>
        <v/>
      </c>
      <c r="GF91" t="str">
        <f>IF(ISERROR(MATCH(GF$1,'CSC Mitre'!CL$1:CL$220,0)),"",VLOOKUP(GF$1,'Tactic Recode'!$A$1:$B$547,2,FALSE))</f>
        <v/>
      </c>
      <c r="GG91" t="str">
        <f>IF(ISERROR(MATCH(GG$1,'CSC Mitre'!CL$1:CL$220,0)),"",VLOOKUP(GG$1,'Tactic Recode'!$A$1:$B$547,2,FALSE))</f>
        <v/>
      </c>
      <c r="GH91" t="str">
        <f>IF(ISERROR(MATCH(GH$1,'CSC Mitre'!CL$1:CL$220,0)),"",VLOOKUP(GH$1,'Tactic Recode'!$A$1:$B$547,2,FALSE))</f>
        <v/>
      </c>
      <c r="GI91" t="str">
        <f>IF(ISERROR(MATCH(GI$1,'CSC Mitre'!CL$1:CL$220,0)),"",VLOOKUP(GI$1,'Tactic Recode'!$A$1:$B$547,2,FALSE))</f>
        <v/>
      </c>
      <c r="GJ91" t="str">
        <f>IF(ISERROR(MATCH(GJ$1,'CSC Mitre'!CL$1:CL$220,0)),"",VLOOKUP(GJ$1,'Tactic Recode'!$A$1:$B$547,2,FALSE))</f>
        <v/>
      </c>
      <c r="GK91" t="str">
        <f>IF(ISERROR(MATCH(GK$1,'CSC Mitre'!CL$1:CL$220,0)),"",VLOOKUP(GK$1,'Tactic Recode'!$A$1:$B$547,2,FALSE))</f>
        <v/>
      </c>
      <c r="GL91" t="str">
        <f>IF(ISERROR(MATCH(GL$1,'CSC Mitre'!CL$1:CL$220,0)),"",VLOOKUP(GL$1,'Tactic Recode'!$A$1:$B$547,2,FALSE))</f>
        <v/>
      </c>
      <c r="GM91" t="str">
        <f>IF(ISERROR(MATCH(GM$1,'CSC Mitre'!CL$1:CL$220,0)),"",VLOOKUP(GM$1,'Tactic Recode'!$A$1:$B$547,2,FALSE))</f>
        <v/>
      </c>
      <c r="GN91" t="str">
        <f>IF(ISERROR(MATCH(GN$1,'CSC Mitre'!CL$1:CL$220,0)),"",VLOOKUP(GN$1,'Tactic Recode'!$A$1:$B$547,2,FALSE))</f>
        <v/>
      </c>
      <c r="GO91" t="str">
        <f>IF(ISERROR(MATCH(GO$1,'CSC Mitre'!CL$1:CL$220,0)),"",VLOOKUP(GO$1,'Tactic Recode'!$A$1:$B$547,2,FALSE))</f>
        <v/>
      </c>
      <c r="GP91" t="str">
        <f>IF(ISERROR(MATCH(GP$1,'CSC Mitre'!CL$1:CL$220,0)),"",VLOOKUP(GP$1,'Tactic Recode'!$A$1:$B$547,2,FALSE))</f>
        <v/>
      </c>
      <c r="GQ91" t="str">
        <f>IF(ISERROR(MATCH(GQ$1,'CSC Mitre'!CL$1:CL$220,0)),"",VLOOKUP(GQ$1,'Tactic Recode'!$A$1:$B$547,2,FALSE))</f>
        <v/>
      </c>
      <c r="GR91" t="str">
        <f>IF(ISERROR(MATCH(GR$1,'CSC Mitre'!CL$1:CL$220,0)),"",VLOOKUP(GR$1,'Tactic Recode'!$A$1:$B$547,2,FALSE))</f>
        <v/>
      </c>
      <c r="GS91" t="str">
        <f>IF(ISERROR(MATCH(GS$1,'CSC Mitre'!CL$1:CL$220,0)),"",VLOOKUP(GS$1,'Tactic Recode'!$A$1:$B$547,2,FALSE))</f>
        <v/>
      </c>
      <c r="GT91" t="str">
        <f>IF(ISERROR(MATCH(GT$1,'CSC Mitre'!CL$1:CL$220,0)),"",VLOOKUP(GT$1,'Tactic Recode'!$A$1:$B$547,2,FALSE))</f>
        <v/>
      </c>
      <c r="GU91" t="str">
        <f>IF(ISERROR(MATCH(GU$1,'CSC Mitre'!CL$1:CL$220,0)),"",VLOOKUP(GU$1,'Tactic Recode'!$A$1:$B$547,2,FALSE))</f>
        <v/>
      </c>
      <c r="GV91" t="str">
        <f>IF(ISERROR(MATCH(GV$1,'CSC Mitre'!CL$1:CL$220,0)),"",VLOOKUP(GV$1,'Tactic Recode'!$A$1:$B$547,2,FALSE))</f>
        <v/>
      </c>
      <c r="GW91" t="str">
        <f>IF(ISERROR(MATCH(GW$1,'CSC Mitre'!CL$1:CL$220,0)),"",VLOOKUP(GW$1,'Tactic Recode'!$A$1:$B$547,2,FALSE))</f>
        <v/>
      </c>
      <c r="GX91" t="str">
        <f>IF(ISERROR(MATCH(GX$1,'CSC Mitre'!CL$1:CL$220,0)),"",VLOOKUP(GX$1,'Tactic Recode'!$A$1:$B$547,2,FALSE))</f>
        <v/>
      </c>
      <c r="GY91" t="str">
        <f>IF(ISERROR(MATCH(GY$1,'CSC Mitre'!CL$1:CL$220,0)),"",VLOOKUP(GY$1,'Tactic Recode'!$A$1:$B$547,2,FALSE))</f>
        <v/>
      </c>
      <c r="GZ91" t="str">
        <f>IF(ISERROR(MATCH(GZ$1,'CSC Mitre'!CL$1:CL$220,0)),"",VLOOKUP(GZ$1,'Tactic Recode'!$A$1:$B$547,2,FALSE))</f>
        <v/>
      </c>
      <c r="HA91" t="str">
        <f>IF(ISERROR(MATCH(HA$1,'CSC Mitre'!CL$1:CL$220,0)),"",VLOOKUP(HA$1,'Tactic Recode'!$A$1:$B$547,2,FALSE))</f>
        <v/>
      </c>
      <c r="HB91" t="str">
        <f>IF(ISERROR(MATCH(HB$1,'CSC Mitre'!CL$1:CL$220,0)),"",VLOOKUP(HB$1,'Tactic Recode'!$A$1:$B$547,2,FALSE))</f>
        <v/>
      </c>
      <c r="HC91" t="str">
        <f>IF(ISERROR(MATCH(HC$1,'CSC Mitre'!CL$1:CL$220,0)),"",VLOOKUP(HC$1,'Tactic Recode'!$A$1:$B$547,2,FALSE))</f>
        <v/>
      </c>
      <c r="HD91" t="str">
        <f>IF(ISERROR(MATCH(HD$1,'CSC Mitre'!CL$1:CL$220,0)),"",VLOOKUP(HD$1,'Tactic Recode'!$A$1:$B$547,2,FALSE))</f>
        <v/>
      </c>
      <c r="HE91" t="str">
        <f>IF(ISERROR(MATCH(HE$1,'CSC Mitre'!CL$1:CL$220,0)),"",VLOOKUP(HE$1,'Tactic Recode'!$A$1:$B$547,2,FALSE))</f>
        <v/>
      </c>
      <c r="HF91" t="str">
        <f>IF(ISERROR(MATCH(HF$1,'CSC Mitre'!CL$1:CL$220,0)),"",VLOOKUP(HF$1,'Tactic Recode'!$A$1:$B$547,2,FALSE))</f>
        <v/>
      </c>
      <c r="HG91" t="str">
        <f>IF(ISERROR(MATCH(HG$1,'CSC Mitre'!CL$1:CL$220,0)),"",VLOOKUP(HG$1,'Tactic Recode'!$A$1:$B$547,2,FALSE))</f>
        <v/>
      </c>
      <c r="HH91" t="str">
        <f>IF(ISERROR(MATCH(HH$1,'CSC Mitre'!CL$1:CL$220,0)),"",VLOOKUP(HH$1,'Tactic Recode'!$A$1:$B$547,2,FALSE))</f>
        <v/>
      </c>
      <c r="HI91" t="str">
        <f>IF(ISERROR(MATCH(HI$1,'CSC Mitre'!CL$1:CL$220,0)),"",VLOOKUP(HI$1,'Tactic Recode'!$A$1:$B$547,2,FALSE))</f>
        <v/>
      </c>
      <c r="HJ91" t="str">
        <f>IF(ISERROR(MATCH(HJ$1,'CSC Mitre'!CL$1:CL$220,0)),"",VLOOKUP(HJ$1,'Tactic Recode'!$A$1:$B$547,2,FALSE))</f>
        <v/>
      </c>
      <c r="HK91" t="str">
        <f>IF(ISERROR(MATCH(HK$1,'CSC Mitre'!CL$1:CL$220,0)),"",VLOOKUP(HK$1,'Tactic Recode'!$A$1:$B$547,2,FALSE))</f>
        <v/>
      </c>
      <c r="HL91" t="str">
        <f>IF(ISERROR(MATCH(HL$1,'CSC Mitre'!CL$1:CL$220,0)),"",VLOOKUP(HL$1,'Tactic Recode'!$A$1:$B$547,2,FALSE))</f>
        <v/>
      </c>
      <c r="HM91" t="str">
        <f>IF(ISERROR(MATCH(HM$1,'CSC Mitre'!CL$1:CL$220,0)),"",VLOOKUP(HM$1,'Tactic Recode'!$A$1:$B$547,2,FALSE))</f>
        <v/>
      </c>
      <c r="HN91" t="str">
        <f>IF(ISERROR(MATCH(HN$1,'CSC Mitre'!CL$1:CL$220,0)),"",VLOOKUP(HN$1,'Tactic Recode'!$A$1:$B$547,2,FALSE))</f>
        <v/>
      </c>
      <c r="HO91" t="str">
        <f>IF(ISERROR(MATCH(HO$1,'CSC Mitre'!CL$1:CL$220,0)),"",VLOOKUP(HO$1,'Tactic Recode'!$A$1:$B$547,2,FALSE))</f>
        <v/>
      </c>
      <c r="HP91" t="str">
        <f>IF(ISERROR(MATCH(HP$1,'CSC Mitre'!CL$1:CL$220,0)),"",VLOOKUP(HP$1,'Tactic Recode'!$A$1:$B$547,2,FALSE))</f>
        <v/>
      </c>
      <c r="HQ91" t="str">
        <f>IF(ISERROR(MATCH(HQ$1,'CSC Mitre'!CL$1:CL$220,0)),"",VLOOKUP(HQ$1,'Tactic Recode'!$A$1:$B$547,2,FALSE))</f>
        <v/>
      </c>
      <c r="HR91" t="str">
        <f>IF(ISERROR(MATCH(HR$1,'CSC Mitre'!CL$1:CL$220,0)),"",VLOOKUP(HR$1,'Tactic Recode'!$A$1:$B$547,2,FALSE))</f>
        <v/>
      </c>
      <c r="HS91" t="str">
        <f>IF(ISERROR(MATCH(HS$1,'CSC Mitre'!CL$1:CL$220,0)),"",VLOOKUP(HS$1,'Tactic Recode'!$A$1:$B$547,2,FALSE))</f>
        <v/>
      </c>
      <c r="HT91" t="str">
        <f>IF(ISERROR(MATCH(HT$1,'CSC Mitre'!CL$1:CL$220,0)),"",VLOOKUP(HT$1,'Tactic Recode'!$A$1:$B$547,2,FALSE))</f>
        <v/>
      </c>
      <c r="HU91" t="str">
        <f>IF(ISERROR(MATCH(HU$1,'CSC Mitre'!CL$1:CL$220,0)),"",VLOOKUP(HU$1,'Tactic Recode'!$A$1:$B$547,2,FALSE))</f>
        <v/>
      </c>
      <c r="HV91" t="str">
        <f>IF(ISERROR(MATCH(HV$1,'CSC Mitre'!CL$1:CL$220,0)),"",VLOOKUP(HV$1,'Tactic Recode'!$A$1:$B$547,2,FALSE))</f>
        <v/>
      </c>
      <c r="HW91" t="str">
        <f>IF(ISERROR(MATCH(HW$1,'CSC Mitre'!CL$1:CL$220,0)),"",VLOOKUP(HW$1,'Tactic Recode'!$A$1:$B$547,2,FALSE))</f>
        <v/>
      </c>
      <c r="HX91" t="str">
        <f>IF(ISERROR(MATCH(HX$1,'CSC Mitre'!CL$1:CL$220,0)),"",VLOOKUP(HX$1,'Tactic Recode'!$A$1:$B$547,2,FALSE))</f>
        <v/>
      </c>
      <c r="HY91" t="str">
        <f>IF(ISERROR(MATCH(HY$1,'CSC Mitre'!CL$1:CL$220,0)),"",VLOOKUP(HY$1,'Tactic Recode'!$A$1:$B$547,2,FALSE))</f>
        <v/>
      </c>
      <c r="HZ91" t="str">
        <f>IF(ISERROR(MATCH(HZ$1,'CSC Mitre'!CL$1:CL$220,0)),"",VLOOKUP(HZ$1,'Tactic Recode'!$A$1:$B$547,2,FALSE))</f>
        <v/>
      </c>
      <c r="IA91" t="str">
        <f>IF(ISERROR(MATCH(IA$1,'CSC Mitre'!CL$1:CL$220,0)),"",VLOOKUP(IA$1,'Tactic Recode'!$A$1:$B$547,2,FALSE))</f>
        <v/>
      </c>
      <c r="IB91" t="str">
        <f>IF(ISERROR(MATCH(IB$1,'CSC Mitre'!CL$1:CL$220,0)),"",VLOOKUP(IB$1,'Tactic Recode'!$A$1:$B$547,2,FALSE))</f>
        <v/>
      </c>
      <c r="IC91" t="str">
        <f>IF(ISERROR(MATCH(IC$1,'CSC Mitre'!CL$1:CL$220,0)),"",VLOOKUP(IC$1,'Tactic Recode'!$A$1:$B$547,2,FALSE))</f>
        <v/>
      </c>
      <c r="ID91" t="str">
        <f>IF(ISERROR(MATCH(ID$1,'CSC Mitre'!CL$1:CL$220,0)),"",VLOOKUP(ID$1,'Tactic Recode'!$A$1:$B$547,2,FALSE))</f>
        <v/>
      </c>
      <c r="IE91" t="str">
        <f>IF(ISERROR(MATCH(IE$1,'CSC Mitre'!CL$1:CL$220,0)),"",VLOOKUP(IE$1,'Tactic Recode'!$A$1:$B$547,2,FALSE))</f>
        <v/>
      </c>
      <c r="IF91" t="str">
        <f>IF(ISERROR(MATCH(IF$1,'CSC Mitre'!CL$1:CL$220,0)),"",VLOOKUP(IF$1,'Tactic Recode'!$A$1:$B$547,2,FALSE))</f>
        <v/>
      </c>
      <c r="IG91" t="str">
        <f>IF(ISERROR(MATCH(IG$1,'CSC Mitre'!CL$1:CL$220,0)),"",VLOOKUP(IG$1,'Tactic Recode'!$A$1:$B$547,2,FALSE))</f>
        <v/>
      </c>
      <c r="IH91" t="str">
        <f>IF(ISERROR(MATCH(IH$1,'CSC Mitre'!CL$1:CL$220,0)),"",VLOOKUP(IH$1,'Tactic Recode'!$A$1:$B$547,2,FALSE))</f>
        <v/>
      </c>
      <c r="II91" t="str">
        <f>IF(ISERROR(MATCH(II$1,'CSC Mitre'!CL$1:CL$220,0)),"",VLOOKUP(II$1,'Tactic Recode'!$A$1:$B$547,2,FALSE))</f>
        <v/>
      </c>
      <c r="IJ91" t="str">
        <f>IF(ISERROR(MATCH(IJ$1,'CSC Mitre'!CL$1:CL$220,0)),"",VLOOKUP(IJ$1,'Tactic Recode'!$A$1:$B$547,2,FALSE))</f>
        <v/>
      </c>
      <c r="IK91" t="str">
        <f>IF(ISERROR(MATCH(IK$1,'CSC Mitre'!CL$1:CL$220,0)),"",VLOOKUP(IK$1,'Tactic Recode'!$A$1:$B$547,2,FALSE))</f>
        <v/>
      </c>
      <c r="IL91" t="str">
        <f>IF(ISERROR(MATCH(IL$1,'CSC Mitre'!CL$1:CL$220,0)),"",VLOOKUP(IL$1,'Tactic Recode'!$A$1:$B$547,2,FALSE))</f>
        <v/>
      </c>
      <c r="IM91" t="str">
        <f>IF(ISERROR(MATCH(IM$1,'CSC Mitre'!CL$1:CL$220,0)),"",VLOOKUP(IM$1,'Tactic Recode'!$A$1:$B$547,2,FALSE))</f>
        <v/>
      </c>
      <c r="IN91" t="str">
        <f>IF(ISERROR(MATCH(IN$1,'CSC Mitre'!CL$1:CL$220,0)),"",VLOOKUP(IN$1,'Tactic Recode'!$A$1:$B$547,2,FALSE))</f>
        <v/>
      </c>
      <c r="IO91" t="str">
        <f>IF(ISERROR(MATCH(IO$1,'CSC Mitre'!CL$1:CL$220,0)),"",VLOOKUP(IO$1,'Tactic Recode'!$A$1:$B$547,2,FALSE))</f>
        <v/>
      </c>
      <c r="IP91" t="str">
        <f>IF(ISERROR(MATCH(IP$1,'CSC Mitre'!CL$1:CL$220,0)),"",VLOOKUP(IP$1,'Tactic Recode'!$A$1:$B$547,2,FALSE))</f>
        <v/>
      </c>
      <c r="IQ91" t="str">
        <f>IF(ISERROR(MATCH(IQ$1,'CSC Mitre'!CL$1:CL$220,0)),"",VLOOKUP(IQ$1,'Tactic Recode'!$A$1:$B$547,2,FALSE))</f>
        <v/>
      </c>
      <c r="IR91" t="str">
        <f>IF(ISERROR(MATCH(IR$1,'CSC Mitre'!CL$1:CL$220,0)),"",VLOOKUP(IR$1,'Tactic Recode'!$A$1:$B$547,2,FALSE))</f>
        <v/>
      </c>
      <c r="IS91" t="str">
        <f>IF(ISERROR(MATCH(IS$1,'CSC Mitre'!CL$1:CL$220,0)),"",VLOOKUP(IS$1,'Tactic Recode'!$A$1:$B$547,2,FALSE))</f>
        <v/>
      </c>
      <c r="IT91" t="str">
        <f>IF(ISERROR(MATCH(IT$1,'CSC Mitre'!CL$1:CL$220,0)),"",VLOOKUP(IT$1,'Tactic Recode'!$A$1:$B$547,2,FALSE))</f>
        <v/>
      </c>
      <c r="IU91" t="str">
        <f>IF(ISERROR(MATCH(IU$1,'CSC Mitre'!CL$1:CL$220,0)),"",VLOOKUP(IU$1,'Tactic Recode'!$A$1:$B$547,2,FALSE))</f>
        <v/>
      </c>
      <c r="IV91" t="str">
        <f>IF(ISERROR(MATCH(IV$1,'CSC Mitre'!CL$1:CL$220,0)),"",VLOOKUP(IV$1,'Tactic Recode'!$A$1:$B$547,2,FALSE))</f>
        <v/>
      </c>
      <c r="IW91" t="str">
        <f>IF(ISERROR(MATCH(IW$1,'CSC Mitre'!CL$1:CL$220,0)),"",VLOOKUP(IW$1,'Tactic Recode'!$A$1:$B$547,2,FALSE))</f>
        <v/>
      </c>
      <c r="IX91" t="str">
        <f>IF(ISERROR(MATCH(IX$1,'CSC Mitre'!CL$1:CL$220,0)),"",VLOOKUP(IX$1,'Tactic Recode'!$A$1:$B$547,2,FALSE))</f>
        <v/>
      </c>
      <c r="IY91" t="str">
        <f>IF(ISERROR(MATCH(IY$1,'CSC Mitre'!CL$1:CL$220,0)),"",VLOOKUP(IY$1,'Tactic Recode'!$A$1:$B$547,2,FALSE))</f>
        <v/>
      </c>
      <c r="IZ91" t="str">
        <f>IF(ISERROR(MATCH(IZ$1,'CSC Mitre'!CL$1:CL$220,0)),"",VLOOKUP(IZ$1,'Tactic Recode'!$A$1:$B$547,2,FALSE))</f>
        <v>Impact</v>
      </c>
      <c r="JA91" t="str">
        <f>IF(ISERROR(MATCH(JA$1,'CSC Mitre'!CL$1:CL$220,0)),"",VLOOKUP(JA$1,'Tactic Recode'!$A$1:$B$547,2,FALSE))</f>
        <v>Impact</v>
      </c>
      <c r="JB91" t="str">
        <f>IF(ISERROR(MATCH(JB$1,'CSC Mitre'!CL$1:CL$220,0)),"",VLOOKUP(JB$1,'Tactic Recode'!$A$1:$B$547,2,FALSE))</f>
        <v/>
      </c>
      <c r="JC91" t="str">
        <f>IF(ISERROR(MATCH(JC$1,'CSC Mitre'!CL$1:CL$220,0)),"",VLOOKUP(JC$1,'Tactic Recode'!$A$1:$B$547,2,FALSE))</f>
        <v>Impact</v>
      </c>
      <c r="JD91" t="str">
        <f>IF(ISERROR(MATCH(JD$1,'CSC Mitre'!CL$1:CL$220,0)),"",VLOOKUP(JD$1,'Tactic Recode'!$A$1:$B$547,2,FALSE))</f>
        <v>Impact</v>
      </c>
      <c r="JE91" t="str">
        <f>IF(ISERROR(MATCH(JE$1,'CSC Mitre'!CL$1:CL$220,0)),"",VLOOKUP(JE$1,'Tactic Recode'!$A$1:$B$547,2,FALSE))</f>
        <v>Impact</v>
      </c>
      <c r="JF91" t="str">
        <f>IF(ISERROR(MATCH(JF$1,'CSC Mitre'!CL$1:CL$220,0)),"",VLOOKUP(JF$1,'Tactic Recode'!$A$1:$B$547,2,FALSE))</f>
        <v>Impact</v>
      </c>
      <c r="JG91" t="str">
        <f>IF(ISERROR(MATCH(JG$1,'CSC Mitre'!CL$1:CL$220,0)),"",VLOOKUP(JG$1,'Tactic Recode'!$A$1:$B$547,2,FALSE))</f>
        <v/>
      </c>
      <c r="JH91" t="str">
        <f>IF(ISERROR(MATCH(JH$1,'CSC Mitre'!CL$1:CL$220,0)),"",VLOOKUP(JH$1,'Tactic Recode'!$A$1:$B$547,2,FALSE))</f>
        <v/>
      </c>
      <c r="JI91" t="str">
        <f>IF(ISERROR(MATCH(JI$1,'CSC Mitre'!CL$1:CL$220,0)),"",VLOOKUP(JI$1,'Tactic Recode'!$A$1:$B$547,2,FALSE))</f>
        <v/>
      </c>
      <c r="JJ91" t="str">
        <f>IF(ISERROR(MATCH(JJ$1,'CSC Mitre'!CL$1:CL$220,0)),"",VLOOKUP(JJ$1,'Tactic Recode'!$A$1:$B$547,2,FALSE))</f>
        <v/>
      </c>
      <c r="JK91" t="str">
        <f>IF(ISERROR(MATCH(JK$1,'CSC Mitre'!CL$1:CL$220,0)),"",VLOOKUP(JK$1,'Tactic Recode'!$A$1:$B$547,2,FALSE))</f>
        <v/>
      </c>
      <c r="JL91" t="str">
        <f>IF(ISERROR(MATCH(JL$1,'CSC Mitre'!CL$1:CL$220,0)),"",VLOOKUP(JL$1,'Tactic Recode'!$A$1:$B$547,2,FALSE))</f>
        <v/>
      </c>
      <c r="JM91" t="str">
        <f>IF(ISERROR(MATCH(JM$1,'CSC Mitre'!CL$1:CL$220,0)),"",VLOOKUP(JM$1,'Tactic Recode'!$A$1:$B$547,2,FALSE))</f>
        <v/>
      </c>
      <c r="JN91" t="str">
        <f>IF(ISERROR(MATCH(JN$1,'CSC Mitre'!CL$1:CL$220,0)),"",VLOOKUP(JN$1,'Tactic Recode'!$A$1:$B$547,2,FALSE))</f>
        <v/>
      </c>
      <c r="JO91" t="str">
        <f>IF(ISERROR(MATCH(JO$1,'CSC Mitre'!CL$1:CL$220,0)),"",VLOOKUP(JO$1,'Tactic Recode'!$A$1:$B$547,2,FALSE))</f>
        <v/>
      </c>
      <c r="JP91" t="str">
        <f>IF(ISERROR(MATCH(JP$1,'CSC Mitre'!CL$1:CL$220,0)),"",VLOOKUP(JP$1,'Tactic Recode'!$A$1:$B$547,2,FALSE))</f>
        <v/>
      </c>
      <c r="JQ91" t="str">
        <f>IF(ISERROR(MATCH(JQ$1,'CSC Mitre'!CL$1:CL$220,0)),"",VLOOKUP(JQ$1,'Tactic Recode'!$A$1:$B$547,2,FALSE))</f>
        <v/>
      </c>
      <c r="JR91" t="str">
        <f>IF(ISERROR(MATCH(JR$1,'CSC Mitre'!CL$1:CL$220,0)),"",VLOOKUP(JR$1,'Tactic Recode'!$A$1:$B$547,2,FALSE))</f>
        <v/>
      </c>
      <c r="JS91" t="str">
        <f>IF(ISERROR(MATCH(JS$1,'CSC Mitre'!CL$1:CL$220,0)),"",VLOOKUP(JS$1,'Tactic Recode'!$A$1:$B$547,2,FALSE))</f>
        <v/>
      </c>
      <c r="JT91" t="str">
        <f>IF(ISERROR(MATCH(JT$1,'CSC Mitre'!CL$1:CL$220,0)),"",VLOOKUP(JT$1,'Tactic Recode'!$A$1:$B$547,2,FALSE))</f>
        <v/>
      </c>
      <c r="JU91" t="str">
        <f>IF(ISERROR(MATCH(JU$1,'CSC Mitre'!CL$1:CL$220,0)),"",VLOOKUP(JU$1,'Tactic Recode'!$A$1:$B$547,2,FALSE))</f>
        <v/>
      </c>
      <c r="JV91" t="str">
        <f>IF(ISERROR(MATCH(JV$1,'CSC Mitre'!CL$1:CL$220,0)),"",VLOOKUP(JV$1,'Tactic Recode'!$A$1:$B$547,2,FALSE))</f>
        <v/>
      </c>
      <c r="JW91" t="str">
        <f>IF(ISERROR(MATCH(JW$1,'CSC Mitre'!CL$1:CL$220,0)),"",VLOOKUP(JW$1,'Tactic Recode'!$A$1:$B$547,2,FALSE))</f>
        <v/>
      </c>
      <c r="JX91" t="str">
        <f>IF(ISERROR(MATCH(JX$1,'CSC Mitre'!CL$1:CL$220,0)),"",VLOOKUP(JX$1,'Tactic Recode'!$A$1:$B$547,2,FALSE))</f>
        <v/>
      </c>
      <c r="JY91" t="str">
        <f>IF(ISERROR(MATCH(JY$1,'CSC Mitre'!CL$1:CL$220,0)),"",VLOOKUP(JY$1,'Tactic Recode'!$A$1:$B$547,2,FALSE))</f>
        <v/>
      </c>
      <c r="JZ91" t="str">
        <f>IF(ISERROR(MATCH(JZ$1,'CSC Mitre'!CL$1:CL$220,0)),"",VLOOKUP(JZ$1,'Tactic Recode'!$A$1:$B$547,2,FALSE))</f>
        <v/>
      </c>
      <c r="KA91" t="str">
        <f>IF(ISERROR(MATCH(KA$1,'CSC Mitre'!CL$1:CL$220,0)),"",VLOOKUP(KA$1,'Tactic Recode'!$A$1:$B$547,2,FALSE))</f>
        <v/>
      </c>
      <c r="KB91" t="str">
        <f>IF(ISERROR(MATCH(KB$1,'CSC Mitre'!CL$1:CL$220,0)),"",VLOOKUP(KB$1,'Tactic Recode'!$A$1:$B$547,2,FALSE))</f>
        <v/>
      </c>
      <c r="KC91" t="str">
        <f>IF(ISERROR(MATCH(KC$1,'CSC Mitre'!CL$1:CL$220,0)),"",VLOOKUP(KC$1,'Tactic Recode'!$A$1:$B$547,2,FALSE))</f>
        <v/>
      </c>
      <c r="KD91" t="str">
        <f>IF(ISERROR(MATCH(KD$1,'CSC Mitre'!CL$1:CL$220,0)),"",VLOOKUP(KD$1,'Tactic Recode'!$A$1:$B$547,2,FALSE))</f>
        <v/>
      </c>
      <c r="KE91" t="str">
        <f>IF(ISERROR(MATCH(KE$1,'CSC Mitre'!CL$1:CL$220,0)),"",VLOOKUP(KE$1,'Tactic Recode'!$A$1:$B$547,2,FALSE))</f>
        <v/>
      </c>
      <c r="KF91" t="str">
        <f>IF(ISERROR(MATCH(KF$1,'CSC Mitre'!CL$1:CL$220,0)),"",VLOOKUP(KF$1,'Tactic Recode'!$A$1:$B$547,2,FALSE))</f>
        <v/>
      </c>
      <c r="KG91" t="str">
        <f>IF(ISERROR(MATCH(KG$1,'CSC Mitre'!CL$1:CL$220,0)),"",VLOOKUP(KG$1,'Tactic Recode'!$A$1:$B$547,2,FALSE))</f>
        <v/>
      </c>
      <c r="KH91" t="str">
        <f>IF(ISERROR(MATCH(KH$1,'CSC Mitre'!CL$1:CL$220,0)),"",VLOOKUP(KH$1,'Tactic Recode'!$A$1:$B$547,2,FALSE))</f>
        <v/>
      </c>
      <c r="KI91" t="str">
        <f>IF(ISERROR(MATCH(KI$1,'CSC Mitre'!CL$1:CL$220,0)),"",VLOOKUP(KI$1,'Tactic Recode'!$A$1:$B$547,2,FALSE))</f>
        <v/>
      </c>
      <c r="KJ91" t="str">
        <f>IF(ISERROR(MATCH(KJ$1,'CSC Mitre'!CL$1:CL$220,0)),"",VLOOKUP(KJ$1,'Tactic Recode'!$A$1:$B$547,2,FALSE))</f>
        <v/>
      </c>
      <c r="KK91" t="str">
        <f>IF(ISERROR(MATCH(KK$1,'CSC Mitre'!CL$1:CL$220,0)),"",VLOOKUP(KK$1,'Tactic Recode'!$A$1:$B$547,2,FALSE))</f>
        <v/>
      </c>
      <c r="KL91" t="str">
        <f>IF(ISERROR(MATCH(KL$1,'CSC Mitre'!CL$1:CL$220,0)),"",VLOOKUP(KL$1,'Tactic Recode'!$A$1:$B$547,2,FALSE))</f>
        <v/>
      </c>
      <c r="KM91" t="str">
        <f>IF(ISERROR(MATCH(KM$1,'CSC Mitre'!CL$1:CL$220,0)),"",VLOOKUP(KM$1,'Tactic Recode'!$A$1:$B$547,2,FALSE))</f>
        <v/>
      </c>
      <c r="KN91" t="str">
        <f>IF(ISERROR(MATCH(KN$1,'CSC Mitre'!CL$1:CL$220,0)),"",VLOOKUP(KN$1,'Tactic Recode'!$A$1:$B$547,2,FALSE))</f>
        <v/>
      </c>
      <c r="KO91" t="str">
        <f>IF(ISERROR(MATCH(KO$1,'CSC Mitre'!CL$1:CL$220,0)),"",VLOOKUP(KO$1,'Tactic Recode'!$A$1:$B$547,2,FALSE))</f>
        <v/>
      </c>
      <c r="KP91" t="str">
        <f>IF(ISERROR(MATCH(KP$1,'CSC Mitre'!CL$1:CL$220,0)),"",VLOOKUP(KP$1,'Tactic Recode'!$A$1:$B$547,2,FALSE))</f>
        <v/>
      </c>
      <c r="KQ91" t="str">
        <f>IF(ISERROR(MATCH(KQ$1,'CSC Mitre'!CL$1:CL$220,0)),"",VLOOKUP(KQ$1,'Tactic Recode'!$A$1:$B$547,2,FALSE))</f>
        <v/>
      </c>
      <c r="KR91" t="str">
        <f>IF(ISERROR(MATCH(KR$1,'CSC Mitre'!CL$1:CL$220,0)),"",VLOOKUP(KR$1,'Tactic Recode'!$A$1:$B$547,2,FALSE))</f>
        <v/>
      </c>
      <c r="KS91" t="str">
        <f>IF(ISERROR(MATCH(KS$1,'CSC Mitre'!CL$1:CL$220,0)),"",VLOOKUP(KS$1,'Tactic Recode'!$A$1:$B$547,2,FALSE))</f>
        <v/>
      </c>
      <c r="KT91" t="str">
        <f>IF(ISERROR(MATCH(KT$1,'CSC Mitre'!CL$1:CL$220,0)),"",VLOOKUP(KT$1,'Tactic Recode'!$A$1:$B$547,2,FALSE))</f>
        <v/>
      </c>
      <c r="KU91" t="str">
        <f>IF(ISERROR(MATCH(KU$1,'CSC Mitre'!CL$1:CL$220,0)),"",VLOOKUP(KU$1,'Tactic Recode'!$A$1:$B$547,2,FALSE))</f>
        <v/>
      </c>
      <c r="KV91" t="str">
        <f>IF(ISERROR(MATCH(KV$1,'CSC Mitre'!CL$1:CL$220,0)),"",VLOOKUP(KV$1,'Tactic Recode'!$A$1:$B$547,2,FALSE))</f>
        <v/>
      </c>
      <c r="KW91" t="str">
        <f>IF(ISERROR(MATCH(KW$1,'CSC Mitre'!CL$1:CL$220,0)),"",VLOOKUP(KW$1,'Tactic Recode'!$A$1:$B$547,2,FALSE))</f>
        <v/>
      </c>
      <c r="KX91" t="str">
        <f>IF(ISERROR(MATCH(KX$1,'CSC Mitre'!CL$1:CL$220,0)),"",VLOOKUP(KX$1,'Tactic Recode'!$A$1:$B$547,2,FALSE))</f>
        <v/>
      </c>
      <c r="KY91" t="str">
        <f>IF(ISERROR(MATCH(KY$1,'CSC Mitre'!CL$1:CL$220,0)),"",VLOOKUP(KY$1,'Tactic Recode'!$A$1:$B$547,2,FALSE))</f>
        <v/>
      </c>
      <c r="KZ91" t="str">
        <f>IF(ISERROR(MATCH(KZ$1,'CSC Mitre'!CL$1:CL$220,0)),"",VLOOKUP(KZ$1,'Tactic Recode'!$A$1:$B$547,2,FALSE))</f>
        <v/>
      </c>
      <c r="LA91" t="str">
        <f>IF(ISERROR(MATCH(LA$1,'CSC Mitre'!CL$1:CL$220,0)),"",VLOOKUP(LA$1,'Tactic Recode'!$A$1:$B$547,2,FALSE))</f>
        <v/>
      </c>
      <c r="LB91" t="str">
        <f>IF(ISERROR(MATCH(LB$1,'CSC Mitre'!CL$1:CL$220,0)),"",VLOOKUP(LB$1,'Tactic Recode'!$A$1:$B$547,2,FALSE))</f>
        <v/>
      </c>
      <c r="LC91" t="str">
        <f>IF(ISERROR(MATCH(LC$1,'CSC Mitre'!CL$1:CL$220,0)),"",VLOOKUP(LC$1,'Tactic Recode'!$A$1:$B$547,2,FALSE))</f>
        <v/>
      </c>
      <c r="LD91" t="str">
        <f>IF(ISERROR(MATCH(LD$1,'CSC Mitre'!CL$1:CL$220,0)),"",VLOOKUP(LD$1,'Tactic Recode'!$A$1:$B$547,2,FALSE))</f>
        <v/>
      </c>
      <c r="LE91" t="str">
        <f>IF(ISERROR(MATCH(LE$1,'CSC Mitre'!CL$1:CL$220,0)),"",VLOOKUP(LE$1,'Tactic Recode'!$A$1:$B$547,2,FALSE))</f>
        <v/>
      </c>
      <c r="LF91" t="str">
        <f>IF(ISERROR(MATCH(LF$1,'CSC Mitre'!CL$1:CL$220,0)),"",VLOOKUP(LF$1,'Tactic Recode'!$A$1:$B$547,2,FALSE))</f>
        <v/>
      </c>
      <c r="LG91" t="str">
        <f>IF(ISERROR(MATCH(LG$1,'CSC Mitre'!CL$1:CL$220,0)),"",VLOOKUP(LG$1,'Tactic Recode'!$A$1:$B$547,2,FALSE))</f>
        <v/>
      </c>
      <c r="LH91" t="str">
        <f>IF(ISERROR(MATCH(LH$1,'CSC Mitre'!CL$1:CL$220,0)),"",VLOOKUP(LH$1,'Tactic Recode'!$A$1:$B$547,2,FALSE))</f>
        <v/>
      </c>
      <c r="LI91" t="str">
        <f>IF(ISERROR(MATCH(LI$1,'CSC Mitre'!CL$1:CL$220,0)),"",VLOOKUP(LI$1,'Tactic Recode'!$A$1:$B$547,2,FALSE))</f>
        <v/>
      </c>
      <c r="LJ91" t="str">
        <f>IF(ISERROR(MATCH(LJ$1,'CSC Mitre'!CL$1:CL$220,0)),"",VLOOKUP(LJ$1,'Tactic Recode'!$A$1:$B$547,2,FALSE))</f>
        <v/>
      </c>
      <c r="LK91" t="str">
        <f>IF(ISERROR(MATCH(LK$1,'CSC Mitre'!CL$1:CL$220,0)),"",VLOOKUP(LK$1,'Tactic Recode'!$A$1:$B$547,2,FALSE))</f>
        <v/>
      </c>
      <c r="LL91" t="str">
        <f>IF(ISERROR(MATCH(LL$1,'CSC Mitre'!CL$1:CL$220,0)),"",VLOOKUP(LL$1,'Tactic Recode'!$A$1:$B$547,2,FALSE))</f>
        <v/>
      </c>
      <c r="LM91" t="str">
        <f>IF(ISERROR(MATCH(LM$1,'CSC Mitre'!CL$1:CL$220,0)),"",VLOOKUP(LM$1,'Tactic Recode'!$A$1:$B$547,2,FALSE))</f>
        <v/>
      </c>
      <c r="LN91" t="str">
        <f>IF(ISERROR(MATCH(LN$1,'CSC Mitre'!CL$1:CL$220,0)),"",VLOOKUP(LN$1,'Tactic Recode'!$A$1:$B$547,2,FALSE))</f>
        <v/>
      </c>
      <c r="LO91" t="str">
        <f>IF(ISERROR(MATCH(LO$1,'CSC Mitre'!CL$1:CL$220,0)),"",VLOOKUP(LO$1,'Tactic Recode'!$A$1:$B$547,2,FALSE))</f>
        <v/>
      </c>
      <c r="LP91" t="str">
        <f>IF(ISERROR(MATCH(LP$1,'CSC Mitre'!CL$1:CL$220,0)),"",VLOOKUP(LP$1,'Tactic Recode'!$A$1:$B$547,2,FALSE))</f>
        <v/>
      </c>
      <c r="LQ91" t="str">
        <f>IF(ISERROR(MATCH(LQ$1,'CSC Mitre'!CL$1:CL$220,0)),"",VLOOKUP(LQ$1,'Tactic Recode'!$A$1:$B$547,2,FALSE))</f>
        <v/>
      </c>
      <c r="LR91" t="str">
        <f>IF(ISERROR(MATCH(LR$1,'CSC Mitre'!CL$1:CL$220,0)),"",VLOOKUP(LR$1,'Tactic Recode'!$A$1:$B$547,2,FALSE))</f>
        <v/>
      </c>
      <c r="LS91" t="str">
        <f>IF(ISERROR(MATCH(LS$1,'CSC Mitre'!CL$1:CL$220,0)),"",VLOOKUP(LS$1,'Tactic Recode'!$A$1:$B$547,2,FALSE))</f>
        <v/>
      </c>
      <c r="LT91" t="str">
        <f>IF(ISERROR(MATCH(LT$1,'CSC Mitre'!CL$1:CL$220,0)),"",VLOOKUP(LT$1,'Tactic Recode'!$A$1:$B$547,2,FALSE))</f>
        <v/>
      </c>
      <c r="LU91" t="str">
        <f>IF(ISERROR(MATCH(LU$1,'CSC Mitre'!CL$1:CL$220,0)),"",VLOOKUP(LU$1,'Tactic Recode'!$A$1:$B$547,2,FALSE))</f>
        <v/>
      </c>
      <c r="LV91" t="str">
        <f>IF(ISERROR(MATCH(LV$1,'CSC Mitre'!CL$1:CL$220,0)),"",VLOOKUP(LV$1,'Tactic Recode'!$A$1:$B$547,2,FALSE))</f>
        <v/>
      </c>
      <c r="LW91" t="str">
        <f>IF(ISERROR(MATCH(LW$1,'CSC Mitre'!CL$1:CL$220,0)),"",VLOOKUP(LW$1,'Tactic Recode'!$A$1:$B$547,2,FALSE))</f>
        <v/>
      </c>
      <c r="LX91" t="str">
        <f>IF(ISERROR(MATCH(LX$1,'CSC Mitre'!CL$1:CL$220,0)),"",VLOOKUP(LX$1,'Tactic Recode'!$A$1:$B$547,2,FALSE))</f>
        <v/>
      </c>
      <c r="LY91" t="str">
        <f>IF(ISERROR(MATCH(LY$1,'CSC Mitre'!CL$1:CL$220,0)),"",VLOOKUP(LY$1,'Tactic Recode'!$A$1:$B$547,2,FALSE))</f>
        <v/>
      </c>
      <c r="LZ91" t="str">
        <f>IF(ISERROR(MATCH(LZ$1,'CSC Mitre'!CL$1:CL$220,0)),"",VLOOKUP(LZ$1,'Tactic Recode'!$A$1:$B$547,2,FALSE))</f>
        <v/>
      </c>
      <c r="MA91" t="str">
        <f>IF(ISERROR(MATCH(MA$1,'CSC Mitre'!CL$1:CL$220,0)),"",VLOOKUP(MA$1,'Tactic Recode'!$A$1:$B$547,2,FALSE))</f>
        <v/>
      </c>
      <c r="MB91" t="str">
        <f>IF(ISERROR(MATCH(MB$1,'CSC Mitre'!CL$1:CL$220,0)),"",VLOOKUP(MB$1,'Tactic Recode'!$A$1:$B$547,2,FALSE))</f>
        <v/>
      </c>
      <c r="MC91" t="str">
        <f>IF(ISERROR(MATCH(MC$1,'CSC Mitre'!CL$1:CL$220,0)),"",VLOOKUP(MC$1,'Tactic Recode'!$A$1:$B$547,2,FALSE))</f>
        <v/>
      </c>
      <c r="MD91" t="str">
        <f>IF(ISERROR(MATCH(MD$1,'CSC Mitre'!CL$1:CL$220,0)),"",VLOOKUP(MD$1,'Tactic Recode'!$A$1:$B$547,2,FALSE))</f>
        <v/>
      </c>
      <c r="ME91" t="str">
        <f>IF(ISERROR(MATCH(ME$1,'CSC Mitre'!CL$1:CL$220,0)),"",VLOOKUP(ME$1,'Tactic Recode'!$A$1:$B$547,2,FALSE))</f>
        <v/>
      </c>
      <c r="MF91" t="str">
        <f>IF(ISERROR(MATCH(MF$1,'CSC Mitre'!CL$1:CL$220,0)),"",VLOOKUP(MF$1,'Tactic Recode'!$A$1:$B$547,2,FALSE))</f>
        <v/>
      </c>
      <c r="MG91" t="str">
        <f>IF(ISERROR(MATCH(MG$1,'CSC Mitre'!CL$1:CL$220,0)),"",VLOOKUP(MG$1,'Tactic Recode'!$A$1:$B$547,2,FALSE))</f>
        <v/>
      </c>
      <c r="MH91" t="str">
        <f>IF(ISERROR(MATCH(MH$1,'CSC Mitre'!CL$1:CL$220,0)),"",VLOOKUP(MH$1,'Tactic Recode'!$A$1:$B$547,2,FALSE))</f>
        <v/>
      </c>
      <c r="MI91" t="str">
        <f>IF(ISERROR(MATCH(MI$1,'CSC Mitre'!CL$1:CL$220,0)),"",VLOOKUP(MI$1,'Tactic Recode'!$A$1:$B$547,2,FALSE))</f>
        <v/>
      </c>
      <c r="MJ91" t="str">
        <f>IF(ISERROR(MATCH(MJ$1,'CSC Mitre'!CL$1:CL$220,0)),"",VLOOKUP(MJ$1,'Tactic Recode'!$A$1:$B$547,2,FALSE))</f>
        <v/>
      </c>
      <c r="MK91" t="str">
        <f>IF(ISERROR(MATCH(MK$1,'CSC Mitre'!CL$1:CL$220,0)),"",VLOOKUP(MK$1,'Tactic Recode'!$A$1:$B$547,2,FALSE))</f>
        <v/>
      </c>
      <c r="ML91" t="str">
        <f>IF(ISERROR(MATCH(ML$1,'CSC Mitre'!CL$1:CL$220,0)),"",VLOOKUP(ML$1,'Tactic Recode'!$A$1:$B$547,2,FALSE))</f>
        <v/>
      </c>
      <c r="MM91" t="str">
        <f>IF(ISERROR(MATCH(MM$1,'CSC Mitre'!CL$1:CL$220,0)),"",VLOOKUP(MM$1,'Tactic Recode'!$A$1:$B$547,2,FALSE))</f>
        <v/>
      </c>
      <c r="MN91" t="str">
        <f>IF(ISERROR(MATCH(MN$1,'CSC Mitre'!CL$1:CL$220,0)),"",VLOOKUP(MN$1,'Tactic Recode'!$A$1:$B$547,2,FALSE))</f>
        <v/>
      </c>
      <c r="MO91" t="str">
        <f>IF(ISERROR(MATCH(MO$1,'CSC Mitre'!CL$1:CL$220,0)),"",VLOOKUP(MO$1,'Tactic Recode'!$A$1:$B$547,2,FALSE))</f>
        <v/>
      </c>
      <c r="MP91" t="str">
        <f>IF(ISERROR(MATCH(MP$1,'CSC Mitre'!CL$1:CL$220,0)),"",VLOOKUP(MP$1,'Tactic Recode'!$A$1:$B$547,2,FALSE))</f>
        <v/>
      </c>
      <c r="MQ91" t="str">
        <f>IF(ISERROR(MATCH(MQ$1,'CSC Mitre'!CL$1:CL$220,0)),"",VLOOKUP(MQ$1,'Tactic Recode'!$A$1:$B$547,2,FALSE))</f>
        <v/>
      </c>
      <c r="MR91" t="str">
        <f>IF(ISERROR(MATCH(MR$1,'CSC Mitre'!CL$1:CL$220,0)),"",VLOOKUP(MR$1,'Tactic Recode'!$A$1:$B$547,2,FALSE))</f>
        <v/>
      </c>
      <c r="MS91" t="str">
        <f>IF(ISERROR(MATCH(MS$1,'CSC Mitre'!CL$1:CL$220,0)),"",VLOOKUP(MS$1,'Tactic Recode'!$A$1:$B$547,2,FALSE))</f>
        <v/>
      </c>
      <c r="MT91" t="str">
        <f>IF(ISERROR(MATCH(MT$1,'CSC Mitre'!CL$1:CL$220,0)),"",VLOOKUP(MT$1,'Tactic Recode'!$A$1:$B$547,2,FALSE))</f>
        <v/>
      </c>
      <c r="MU91" t="str">
        <f>IF(ISERROR(MATCH(MU$1,'CSC Mitre'!CL$1:CL$220,0)),"",VLOOKUP(MU$1,'Tactic Recode'!$A$1:$B$547,2,FALSE))</f>
        <v/>
      </c>
      <c r="MV91" t="str">
        <f>IF(ISERROR(MATCH(MV$1,'CSC Mitre'!CL$1:CL$220,0)),"",VLOOKUP(MV$1,'Tactic Recode'!$A$1:$B$547,2,FALSE))</f>
        <v/>
      </c>
      <c r="MW91" t="str">
        <f>IF(ISERROR(MATCH(MW$1,'CSC Mitre'!CL$1:CL$220,0)),"",VLOOKUP(MW$1,'Tactic Recode'!$A$1:$B$547,2,FALSE))</f>
        <v/>
      </c>
      <c r="MX91" t="str">
        <f>IF(ISERROR(MATCH(MX$1,'CSC Mitre'!CL$1:CL$220,0)),"",VLOOKUP(MX$1,'Tactic Recode'!$A$1:$B$547,2,FALSE))</f>
        <v/>
      </c>
      <c r="MY91" t="str">
        <f>IF(ISERROR(MATCH(MY$1,'CSC Mitre'!CL$1:CL$220,0)),"",VLOOKUP(MY$1,'Tactic Recode'!$A$1:$B$547,2,FALSE))</f>
        <v/>
      </c>
      <c r="MZ91" t="str">
        <f>IF(ISERROR(MATCH(MZ$1,'CSC Mitre'!CL$1:CL$220,0)),"",VLOOKUP(MZ$1,'Tactic Recode'!$A$1:$B$547,2,FALSE))</f>
        <v/>
      </c>
      <c r="NA91" t="str">
        <f>IF(ISERROR(MATCH(NA$1,'CSC Mitre'!CL$1:CL$220,0)),"",VLOOKUP(NA$1,'Tactic Recode'!$A$1:$B$547,2,FALSE))</f>
        <v/>
      </c>
      <c r="NB91" t="str">
        <f>IF(ISERROR(MATCH(NB$1,'CSC Mitre'!CL$1:CL$220,0)),"",VLOOKUP(NB$1,'Tactic Recode'!$A$1:$B$547,2,FALSE))</f>
        <v/>
      </c>
      <c r="NC91" t="str">
        <f>IF(ISERROR(MATCH(NC$1,'CSC Mitre'!CL$1:CL$220,0)),"",VLOOKUP(NC$1,'Tactic Recode'!$A$1:$B$547,2,FALSE))</f>
        <v/>
      </c>
      <c r="ND91" t="str">
        <f>IF(ISERROR(MATCH(ND$1,'CSC Mitre'!CL$1:CL$220,0)),"",VLOOKUP(ND$1,'Tactic Recode'!$A$1:$B$547,2,FALSE))</f>
        <v/>
      </c>
      <c r="NE91" t="str">
        <f>IF(ISERROR(MATCH(NE$1,'CSC Mitre'!CL$1:CL$220,0)),"",VLOOKUP(NE$1,'Tactic Recode'!$A$1:$B$547,2,FALSE))</f>
        <v/>
      </c>
      <c r="NF91" t="str">
        <f>IF(ISERROR(MATCH(NF$1,'CSC Mitre'!CL$1:CL$220,0)),"",VLOOKUP(NF$1,'Tactic Recode'!$A$1:$B$547,2,FALSE))</f>
        <v/>
      </c>
      <c r="NG91" t="str">
        <f>IF(ISERROR(MATCH(NG$1,'CSC Mitre'!CL$1:CL$220,0)),"",VLOOKUP(NG$1,'Tactic Recode'!$A$1:$B$547,2,FALSE))</f>
        <v/>
      </c>
      <c r="NH91" t="str">
        <f>IF(ISERROR(MATCH(NH$1,'CSC Mitre'!CL$1:CL$220,0)),"",VLOOKUP(NH$1,'Tactic Recode'!$A$1:$B$547,2,FALSE))</f>
        <v/>
      </c>
      <c r="NI91" t="str">
        <f>IF(ISERROR(MATCH(NI$1,'CSC Mitre'!CL$1:CL$220,0)),"",VLOOKUP(NI$1,'Tactic Recode'!$A$1:$B$547,2,FALSE))</f>
        <v/>
      </c>
      <c r="NJ91" t="str">
        <f>IF(ISERROR(MATCH(NJ$1,'CSC Mitre'!CL$1:CL$220,0)),"",VLOOKUP(NJ$1,'Tactic Recode'!$A$1:$B$547,2,FALSE))</f>
        <v/>
      </c>
      <c r="NK91" t="str">
        <f>IF(ISERROR(MATCH(NK$1,'CSC Mitre'!CL$1:CL$220,0)),"",VLOOKUP(NK$1,'Tactic Recode'!$A$1:$B$547,2,FALSE))</f>
        <v/>
      </c>
      <c r="NL91" t="str">
        <f>IF(ISERROR(MATCH(NL$1,'CSC Mitre'!CL$1:CL$220,0)),"",VLOOKUP(NL$1,'Tactic Recode'!$A$1:$B$547,2,FALSE))</f>
        <v/>
      </c>
      <c r="NM91" t="str">
        <f>IF(ISERROR(MATCH(NM$1,'CSC Mitre'!CL$1:CL$220,0)),"",VLOOKUP(NM$1,'Tactic Recode'!$A$1:$B$547,2,FALSE))</f>
        <v/>
      </c>
      <c r="NN91" t="str">
        <f>IF(ISERROR(MATCH(NN$1,'CSC Mitre'!CL$1:CL$220,0)),"",VLOOKUP(NN$1,'Tactic Recode'!$A$1:$B$547,2,FALSE))</f>
        <v/>
      </c>
      <c r="NO91" t="str">
        <f>IF(ISERROR(MATCH(NO$1,'CSC Mitre'!CL$1:CL$220,0)),"",VLOOKUP(NO$1,'Tactic Recode'!$A$1:$B$547,2,FALSE))</f>
        <v/>
      </c>
      <c r="NP91" t="str">
        <f>IF(ISERROR(MATCH(NP$1,'CSC Mitre'!CL$1:CL$220,0)),"",VLOOKUP(NP$1,'Tactic Recode'!$A$1:$B$547,2,FALSE))</f>
        <v/>
      </c>
      <c r="NQ91" t="str">
        <f>IF(ISERROR(MATCH(NQ$1,'CSC Mitre'!CL$1:CL$220,0)),"",VLOOKUP(NQ$1,'Tactic Recode'!$A$1:$B$547,2,FALSE))</f>
        <v/>
      </c>
      <c r="NR91" t="str">
        <f>IF(ISERROR(MATCH(NR$1,'CSC Mitre'!CL$1:CL$220,0)),"",VLOOKUP(NR$1,'Tactic Recode'!$A$1:$B$547,2,FALSE))</f>
        <v/>
      </c>
      <c r="NS91" t="str">
        <f>IF(ISERROR(MATCH(NS$1,'CSC Mitre'!CL$1:CL$220,0)),"",VLOOKUP(NS$1,'Tactic Recode'!$A$1:$B$547,2,FALSE))</f>
        <v/>
      </c>
      <c r="NT91" t="str">
        <f>IF(ISERROR(MATCH(NT$1,'CSC Mitre'!CL$1:CL$220,0)),"",VLOOKUP(NT$1,'Tactic Recode'!$A$1:$B$547,2,FALSE))</f>
        <v/>
      </c>
      <c r="NU91" t="str">
        <f>IF(ISERROR(MATCH(NU$1,'CSC Mitre'!CL$1:CL$220,0)),"",VLOOKUP(NU$1,'Tactic Recode'!$A$1:$B$547,2,FALSE))</f>
        <v/>
      </c>
      <c r="NV91" t="str">
        <f>IF(ISERROR(MATCH(NV$1,'CSC Mitre'!CL$1:CL$220,0)),"",VLOOKUP(NV$1,'Tactic Recode'!$A$1:$B$547,2,FALSE))</f>
        <v/>
      </c>
      <c r="NW91" t="str">
        <f>IF(ISERROR(MATCH(NW$1,'CSC Mitre'!CL$1:CL$220,0)),"",VLOOKUP(NW$1,'Tactic Recode'!$A$1:$B$547,2,FALSE))</f>
        <v/>
      </c>
      <c r="NX91" t="str">
        <f>IF(ISERROR(MATCH(NX$1,'CSC Mitre'!CL$1:CL$220,0)),"",VLOOKUP(NX$1,'Tactic Recode'!$A$1:$B$547,2,FALSE))</f>
        <v/>
      </c>
      <c r="NY91" t="str">
        <f>IF(ISERROR(MATCH(NY$1,'CSC Mitre'!CL$1:CL$220,0)),"",VLOOKUP(NY$1,'Tactic Recode'!$A$1:$B$547,2,FALSE))</f>
        <v/>
      </c>
      <c r="NZ91" t="str">
        <f>IF(ISERROR(MATCH(NZ$1,'CSC Mitre'!CL$1:CL$220,0)),"",VLOOKUP(NZ$1,'Tactic Recode'!$A$1:$B$547,2,FALSE))</f>
        <v/>
      </c>
      <c r="OA91" t="str">
        <f>IF(ISERROR(MATCH(OA$1,'CSC Mitre'!CL$1:CL$220,0)),"",VLOOKUP(OA$1,'Tactic Recode'!$A$1:$B$547,2,FALSE))</f>
        <v/>
      </c>
      <c r="OB91" t="str">
        <f>IF(ISERROR(MATCH(OB$1,'CSC Mitre'!CL$1:CL$220,0)),"",VLOOKUP(OB$1,'Tactic Recode'!$A$1:$B$547,2,FALSE))</f>
        <v>Impact</v>
      </c>
      <c r="OC91" t="str">
        <f>IF(ISERROR(MATCH(OC$1,'CSC Mitre'!CL$1:CL$220,0)),"",VLOOKUP(OC$1,'Tactic Recode'!$A$1:$B$547,2,FALSE))</f>
        <v>Impact</v>
      </c>
      <c r="OD91" t="str">
        <f>IF(ISERROR(MATCH(OD$1,'CSC Mitre'!CL$1:CL$220,0)),"",VLOOKUP(OD$1,'Tactic Recode'!$A$1:$B$547,2,FALSE))</f>
        <v>Impact</v>
      </c>
      <c r="OE91" t="str">
        <f>IF(ISERROR(MATCH(OE$1,'CSC Mitre'!CL$1:CL$220,0)),"",VLOOKUP(OE$1,'Tactic Recode'!$A$1:$B$547,2,FALSE))</f>
        <v/>
      </c>
      <c r="OF91" t="str">
        <f>IF(ISERROR(MATCH(OF$1,'CSC Mitre'!CL$1:CL$220,0)),"",VLOOKUP(OF$1,'Tactic Recode'!$A$1:$B$547,2,FALSE))</f>
        <v/>
      </c>
      <c r="OG91" t="str">
        <f>IF(ISERROR(MATCH(OG$1,'CSC Mitre'!CL$1:CL$220,0)),"",VLOOKUP(OG$1,'Tactic Recode'!$A$1:$B$547,2,FALSE))</f>
        <v/>
      </c>
      <c r="OH91" t="str">
        <f>IF(ISERROR(MATCH(OH$1,'CSC Mitre'!CL$1:CL$220,0)),"",VLOOKUP(OH$1,'Tactic Recode'!$A$1:$B$547,2,FALSE))</f>
        <v/>
      </c>
      <c r="OI91" t="str">
        <f>IF(ISERROR(MATCH(OI$1,'CSC Mitre'!CL$1:CL$220,0)),"",VLOOKUP(OI$1,'Tactic Recode'!$A$1:$B$547,2,FALSE))</f>
        <v/>
      </c>
      <c r="OJ91" t="str">
        <f>IF(ISERROR(MATCH(OJ$1,'CSC Mitre'!CL$1:CL$220,0)),"",VLOOKUP(OJ$1,'Tactic Recode'!$A$1:$B$547,2,FALSE))</f>
        <v/>
      </c>
      <c r="OK91" t="str">
        <f>IF(ISERROR(MATCH(OK$1,'CSC Mitre'!CL$1:CL$220,0)),"",VLOOKUP(OK$1,'Tactic Recode'!$A$1:$B$547,2,FALSE))</f>
        <v/>
      </c>
      <c r="OL91" t="str">
        <f>IF(ISERROR(MATCH(OL$1,'CSC Mitre'!CL$1:CL$220,0)),"",VLOOKUP(OL$1,'Tactic Recode'!$A$1:$B$547,2,FALSE))</f>
        <v/>
      </c>
      <c r="OM91" t="str">
        <f>IF(ISERROR(MATCH(OM$1,'CSC Mitre'!CL$1:CL$220,0)),"",VLOOKUP(OM$1,'Tactic Recode'!$A$1:$B$547,2,FALSE))</f>
        <v/>
      </c>
      <c r="ON91" t="str">
        <f>IF(ISERROR(MATCH(ON$1,'CSC Mitre'!CL$1:CL$220,0)),"",VLOOKUP(ON$1,'Tactic Recode'!$A$1:$B$547,2,FALSE))</f>
        <v/>
      </c>
      <c r="OO91" t="str">
        <f>IF(ISERROR(MATCH(OO$1,'CSC Mitre'!CL$1:CL$220,0)),"",VLOOKUP(OO$1,'Tactic Recode'!$A$1:$B$547,2,FALSE))</f>
        <v/>
      </c>
      <c r="OP91" t="str">
        <f>IF(ISERROR(MATCH(OP$1,'CSC Mitre'!CL$1:CL$220,0)),"",VLOOKUP(OP$1,'Tactic Recode'!$A$1:$B$547,2,FALSE))</f>
        <v>Defense Evasion, Impact</v>
      </c>
      <c r="OQ91" t="str">
        <f>IF(ISERROR(MATCH(OQ$1,'CSC Mitre'!CL$1:CL$220,0)),"",VLOOKUP(OQ$1,'Tactic Recode'!$A$1:$B$547,2,FALSE))</f>
        <v>Defense Evasion, Impact</v>
      </c>
      <c r="OR91" t="str">
        <f>IF(ISERROR(MATCH(OR$1,'CSC Mitre'!CL$1:CL$220,0)),"",VLOOKUP(OR$1,'Tactic Recode'!$A$1:$B$547,2,FALSE))</f>
        <v/>
      </c>
      <c r="OS91" t="str">
        <f>IF(ISERROR(MATCH(OS$1,'CSC Mitre'!CL$1:CL$220,0)),"",VLOOKUP(OS$1,'Tactic Recode'!$A$1:$B$547,2,FALSE))</f>
        <v/>
      </c>
      <c r="OT91" t="str">
        <f>IF(ISERROR(MATCH(OT$1,'CSC Mitre'!CL$1:CL$220,0)),"",VLOOKUP(OT$1,'Tactic Recode'!$A$1:$B$547,2,FALSE))</f>
        <v/>
      </c>
      <c r="OU91" t="str">
        <f>IF(ISERROR(MATCH(OU$1,'CSC Mitre'!CL$1:CL$220,0)),"",VLOOKUP(OU$1,'Tactic Recode'!$A$1:$B$547,2,FALSE))</f>
        <v/>
      </c>
      <c r="OV91" t="str">
        <f>IF(ISERROR(MATCH(OV$1,'CSC Mitre'!CL$1:CL$220,0)),"",VLOOKUP(OV$1,'Tactic Recode'!$A$1:$B$547,2,FALSE))</f>
        <v/>
      </c>
      <c r="OW91" t="str">
        <f>IF(ISERROR(MATCH(OW$1,'CSC Mitre'!CL$1:CL$220,0)),"",VLOOKUP(OW$1,'Tactic Recode'!$A$1:$B$547,2,FALSE))</f>
        <v/>
      </c>
      <c r="OX91" t="str">
        <f>IF(ISERROR(MATCH(OX$1,'CSC Mitre'!CL$1:CL$220,0)),"",VLOOKUP(OX$1,'Tactic Recode'!$A$1:$B$547,2,FALSE))</f>
        <v/>
      </c>
      <c r="OY91" t="str">
        <f>IF(ISERROR(MATCH(OY$1,'CSC Mitre'!CL$1:CL$220,0)),"",VLOOKUP(OY$1,'Tactic Recode'!$A$1:$B$547,2,FALSE))</f>
        <v/>
      </c>
      <c r="OZ91" t="str">
        <f>IF(ISERROR(MATCH(OZ$1,'CSC Mitre'!CL$1:CL$220,0)),"",VLOOKUP(OZ$1,'Tactic Recode'!$A$1:$B$547,2,FALSE))</f>
        <v/>
      </c>
      <c r="PA91" t="str">
        <f>IF(ISERROR(MATCH(PA$1,'CSC Mitre'!CL$1:CL$220,0)),"",VLOOKUP(PA$1,'Tactic Recode'!$A$1:$B$547,2,FALSE))</f>
        <v/>
      </c>
      <c r="PB91" t="str">
        <f>IF(ISERROR(MATCH(PB$1,'CSC Mitre'!CL$1:CL$220,0)),"",VLOOKUP(PB$1,'Tactic Recode'!$A$1:$B$547,2,FALSE))</f>
        <v/>
      </c>
      <c r="PC91" t="str">
        <f>IF(ISERROR(MATCH(PC$1,'CSC Mitre'!CL$1:CL$220,0)),"",VLOOKUP(PC$1,'Tactic Recode'!$A$1:$B$547,2,FALSE))</f>
        <v/>
      </c>
      <c r="PD91" t="str">
        <f>IF(ISERROR(MATCH(PD$1,'CSC Mitre'!CL$1:CL$220,0)),"",VLOOKUP(PD$1,'Tactic Recode'!$A$1:$B$547,2,FALSE))</f>
        <v/>
      </c>
      <c r="PE91" t="str">
        <f>IF(ISERROR(MATCH(PE$1,'CSC Mitre'!CL$1:CL$220,0)),"",VLOOKUP(PE$1,'Tactic Recode'!$A$1:$B$547,2,FALSE))</f>
        <v/>
      </c>
      <c r="PF91" t="str">
        <f>IF(ISERROR(MATCH(PF$1,'CSC Mitre'!CL$1:CL$220,0)),"",VLOOKUP(PF$1,'Tactic Recode'!$A$1:$B$547,2,FALSE))</f>
        <v/>
      </c>
      <c r="PG91" t="str">
        <f>IF(ISERROR(MATCH(PG$1,'CSC Mitre'!CL$1:CL$220,0)),"",VLOOKUP(PG$1,'Tactic Recode'!$A$1:$B$547,2,FALSE))</f>
        <v/>
      </c>
      <c r="PH91" t="str">
        <f>IF(ISERROR(MATCH(PH$1,'CSC Mitre'!CL$1:CL$220,0)),"",VLOOKUP(PH$1,'Tactic Recode'!$A$1:$B$547,2,FALSE))</f>
        <v/>
      </c>
      <c r="PI91" t="str">
        <f>IF(ISERROR(MATCH(PI$1,'CSC Mitre'!CL$1:CL$220,0)),"",VLOOKUP(PI$1,'Tactic Recode'!$A$1:$B$547,2,FALSE))</f>
        <v/>
      </c>
      <c r="PJ91" t="str">
        <f>IF(ISERROR(MATCH(PJ$1,'CSC Mitre'!CL$1:CL$220,0)),"",VLOOKUP(PJ$1,'Tactic Recode'!$A$1:$B$547,2,FALSE))</f>
        <v/>
      </c>
      <c r="PK91" t="str">
        <f>IF(ISERROR(MATCH(PK$1,'CSC Mitre'!CL$1:CL$220,0)),"",VLOOKUP(PK$1,'Tactic Recode'!$A$1:$B$547,2,FALSE))</f>
        <v/>
      </c>
      <c r="PL91" t="str">
        <f>IF(ISERROR(MATCH(PL$1,'CSC Mitre'!CL$1:CL$220,0)),"",VLOOKUP(PL$1,'Tactic Recode'!$A$1:$B$547,2,FALSE))</f>
        <v/>
      </c>
      <c r="PM91" t="str">
        <f>IF(ISERROR(MATCH(PM$1,'CSC Mitre'!CL$1:CL$220,0)),"",VLOOKUP(PM$1,'Tactic Recode'!$A$1:$B$547,2,FALSE))</f>
        <v/>
      </c>
      <c r="PN91" t="str">
        <f>IF(ISERROR(MATCH(PN$1,'CSC Mitre'!CL$1:CL$220,0)),"",VLOOKUP(PN$1,'Tactic Recode'!$A$1:$B$547,2,FALSE))</f>
        <v/>
      </c>
      <c r="PO91" t="str">
        <f>IF(ISERROR(MATCH(PO$1,'CSC Mitre'!CL$1:CL$220,0)),"",VLOOKUP(PO$1,'Tactic Recode'!$A$1:$B$547,2,FALSE))</f>
        <v/>
      </c>
      <c r="PP91" t="str">
        <f>IF(ISERROR(MATCH(PP$1,'CSC Mitre'!CL$1:CL$220,0)),"",VLOOKUP(PP$1,'Tactic Recode'!$A$1:$B$547,2,FALSE))</f>
        <v/>
      </c>
      <c r="PQ91" t="str">
        <f>IF(ISERROR(MATCH(PQ$1,'CSC Mitre'!CL$1:CL$220,0)),"",VLOOKUP(PQ$1,'Tactic Recode'!$A$1:$B$547,2,FALSE))</f>
        <v/>
      </c>
      <c r="PR91" t="str">
        <f>IF(ISERROR(MATCH(PR$1,'CSC Mitre'!CL$1:CL$220,0)),"",VLOOKUP(PR$1,'Tactic Recode'!$A$1:$B$547,2,FALSE))</f>
        <v/>
      </c>
      <c r="PS91" t="str">
        <f>IF(ISERROR(MATCH(PS$1,'CSC Mitre'!CL$1:CL$220,0)),"",VLOOKUP(PS$1,'Tactic Recode'!$A$1:$B$547,2,FALSE))</f>
        <v/>
      </c>
      <c r="PT91" t="str">
        <f>IF(ISERROR(MATCH(PT$1,'CSC Mitre'!CL$1:CL$220,0)),"",VLOOKUP(PT$1,'Tactic Recode'!$A$1:$B$547,2,FALSE))</f>
        <v/>
      </c>
      <c r="PU91" t="str">
        <f>IF(ISERROR(MATCH(PU$1,'CSC Mitre'!CL$1:CL$220,0)),"",VLOOKUP(PU$1,'Tactic Recode'!$A$1:$B$547,2,FALSE))</f>
        <v/>
      </c>
      <c r="PV91" t="str">
        <f>IF(ISERROR(MATCH(PV$1,'CSC Mitre'!CL$1:CL$220,0)),"",VLOOKUP(PV$1,'Tactic Recode'!$A$1:$B$547,2,FALSE))</f>
        <v/>
      </c>
      <c r="PW91" t="str">
        <f>IF(ISERROR(MATCH(PW$1,'CSC Mitre'!CL$1:CL$220,0)),"",VLOOKUP(PW$1,'Tactic Recode'!$A$1:$B$547,2,FALSE))</f>
        <v/>
      </c>
      <c r="PX91" t="str">
        <f>IF(ISERROR(MATCH(PX$1,'CSC Mitre'!CL$1:CL$220,0)),"",VLOOKUP(PX$1,'Tactic Recode'!$A$1:$B$547,2,FALSE))</f>
        <v/>
      </c>
      <c r="PY91" t="str">
        <f>IF(ISERROR(MATCH(PY$1,'CSC Mitre'!CL$1:CL$220,0)),"",VLOOKUP(PY$1,'Tactic Recode'!$A$1:$B$547,2,FALSE))</f>
        <v/>
      </c>
      <c r="PZ91" t="str">
        <f>IF(ISERROR(MATCH(PZ$1,'CSC Mitre'!CL$1:CL$220,0)),"",VLOOKUP(PZ$1,'Tactic Recode'!$A$1:$B$547,2,FALSE))</f>
        <v/>
      </c>
      <c r="QA91" t="str">
        <f>IF(ISERROR(MATCH(QA$1,'CSC Mitre'!CL$1:CL$220,0)),"",VLOOKUP(QA$1,'Tactic Recode'!$A$1:$B$547,2,FALSE))</f>
        <v/>
      </c>
      <c r="QB91" t="str">
        <f>IF(ISERROR(MATCH(QB$1,'CSC Mitre'!CL$1:CL$220,0)),"",VLOOKUP(QB$1,'Tactic Recode'!$A$1:$B$547,2,FALSE))</f>
        <v/>
      </c>
      <c r="QC91" t="str">
        <f>IF(ISERROR(MATCH(QC$1,'CSC Mitre'!CL$1:CL$220,0)),"",VLOOKUP(QC$1,'Tactic Recode'!$A$1:$B$547,2,FALSE))</f>
        <v/>
      </c>
      <c r="QD91" t="str">
        <f>IF(ISERROR(MATCH(QD$1,'CSC Mitre'!CL$1:CL$220,0)),"",VLOOKUP(QD$1,'Tactic Recode'!$A$1:$B$547,2,FALSE))</f>
        <v/>
      </c>
      <c r="QE91" t="str">
        <f>IF(ISERROR(MATCH(QE$1,'CSC Mitre'!CL$1:CL$220,0)),"",VLOOKUP(QE$1,'Tactic Recode'!$A$1:$B$547,2,FALSE))</f>
        <v/>
      </c>
      <c r="QF91" t="str">
        <f>IF(ISERROR(MATCH(QF$1,'CSC Mitre'!CL$1:CL$220,0)),"",VLOOKUP(QF$1,'Tactic Recode'!$A$1:$B$547,2,FALSE))</f>
        <v/>
      </c>
      <c r="QG91" t="str">
        <f>IF(ISERROR(MATCH(QG$1,'CSC Mitre'!CL$1:CL$220,0)),"",VLOOKUP(QG$1,'Tactic Recode'!$A$1:$B$547,2,FALSE))</f>
        <v/>
      </c>
      <c r="QH91" t="str">
        <f>IF(ISERROR(MATCH(QH$1,'CSC Mitre'!CL$1:CL$220,0)),"",VLOOKUP(QH$1,'Tactic Recode'!$A$1:$B$547,2,FALSE))</f>
        <v/>
      </c>
      <c r="QI91" t="str">
        <f>IF(ISERROR(MATCH(QI$1,'CSC Mitre'!CL$1:CL$220,0)),"",VLOOKUP(QI$1,'Tactic Recode'!$A$1:$B$547,2,FALSE))</f>
        <v/>
      </c>
      <c r="QJ91" t="str">
        <f>IF(ISERROR(MATCH(QJ$1,'CSC Mitre'!CL$1:CL$220,0)),"",VLOOKUP(QJ$1,'Tactic Recode'!$A$1:$B$547,2,FALSE))</f>
        <v/>
      </c>
      <c r="QK91" t="str">
        <f>IF(ISERROR(MATCH(QK$1,'CSC Mitre'!CL$1:CL$220,0)),"",VLOOKUP(QK$1,'Tactic Recode'!$A$1:$B$547,2,FALSE))</f>
        <v/>
      </c>
      <c r="QL91" t="str">
        <f>IF(ISERROR(MATCH(QL$1,'CSC Mitre'!CL$1:CL$220,0)),"",VLOOKUP(QL$1,'Tactic Recode'!$A$1:$B$547,2,FALSE))</f>
        <v/>
      </c>
      <c r="QM91" t="str">
        <f>IF(ISERROR(MATCH(QM$1,'CSC Mitre'!CL$1:CL$220,0)),"",VLOOKUP(QM$1,'Tactic Recode'!$A$1:$B$547,2,FALSE))</f>
        <v/>
      </c>
      <c r="QN91" t="str">
        <f>IF(ISERROR(MATCH(QN$1,'CSC Mitre'!CL$1:CL$220,0)),"",VLOOKUP(QN$1,'Tactic Recode'!$A$1:$B$547,2,FALSE))</f>
        <v/>
      </c>
      <c r="QO91" t="str">
        <f>IF(ISERROR(MATCH(QO$1,'CSC Mitre'!CL$1:CL$220,0)),"",VLOOKUP(QO$1,'Tactic Recode'!$A$1:$B$547,2,FALSE))</f>
        <v/>
      </c>
      <c r="QP91" t="str">
        <f>IF(ISERROR(MATCH(QP$1,'CSC Mitre'!CL$1:CL$220,0)),"",VLOOKUP(QP$1,'Tactic Recode'!$A$1:$B$547,2,FALSE))</f>
        <v/>
      </c>
      <c r="QQ91" t="str">
        <f>IF(ISERROR(MATCH(QQ$1,'CSC Mitre'!CL$1:CL$220,0)),"",VLOOKUP(QQ$1,'Tactic Recode'!$A$1:$B$547,2,FALSE))</f>
        <v/>
      </c>
      <c r="QR91" t="str">
        <f>IF(ISERROR(MATCH(QR$1,'CSC Mitre'!CL$1:CL$220,0)),"",VLOOKUP(QR$1,'Tactic Recode'!$A$1:$B$547,2,FALSE))</f>
        <v/>
      </c>
      <c r="QS91" t="str">
        <f>IF(ISERROR(MATCH(QS$1,'CSC Mitre'!CL$1:CL$220,0)),"",VLOOKUP(QS$1,'Tactic Recode'!$A$1:$B$547,2,FALSE))</f>
        <v/>
      </c>
      <c r="QT91" t="str">
        <f>IF(ISERROR(MATCH(QT$1,'CSC Mitre'!CL$1:CL$220,0)),"",VLOOKUP(QT$1,'Tactic Recode'!$A$1:$B$547,2,FALSE))</f>
        <v/>
      </c>
      <c r="QU91" t="str">
        <f>IF(ISERROR(MATCH(QU$1,'CSC Mitre'!CL$1:CL$220,0)),"",VLOOKUP(QU$1,'Tactic Recode'!$A$1:$B$547,2,FALSE))</f>
        <v/>
      </c>
      <c r="QV91" t="str">
        <f>IF(ISERROR(MATCH(QV$1,'CSC Mitre'!CL$1:CL$220,0)),"",VLOOKUP(QV$1,'Tactic Recode'!$A$1:$B$547,2,FALSE))</f>
        <v/>
      </c>
      <c r="QW91" t="str">
        <f>IF(ISERROR(MATCH(QW$1,'CSC Mitre'!CL$1:CL$220,0)),"",VLOOKUP(QW$1,'Tactic Recode'!$A$1:$B$547,2,FALSE))</f>
        <v/>
      </c>
      <c r="QX91" t="str">
        <f>IF(ISERROR(MATCH(QX$1,'CSC Mitre'!CL$1:CL$220,0)),"",VLOOKUP(QX$1,'Tactic Recode'!$A$1:$B$547,2,FALSE))</f>
        <v/>
      </c>
      <c r="QY91" t="str">
        <f>IF(ISERROR(MATCH(QY$1,'CSC Mitre'!CL$1:CL$220,0)),"",VLOOKUP(QY$1,'Tactic Recode'!$A$1:$B$547,2,FALSE))</f>
        <v/>
      </c>
      <c r="QZ91" t="str">
        <f>IF(ISERROR(MATCH(QZ$1,'CSC Mitre'!CL$1:CL$220,0)),"",VLOOKUP(QZ$1,'Tactic Recode'!$A$1:$B$547,2,FALSE))</f>
        <v/>
      </c>
      <c r="RA91" t="str">
        <f>IF(ISERROR(MATCH(RA$1,'CSC Mitre'!CL$1:CL$220,0)),"",VLOOKUP(RA$1,'Tactic Recode'!$A$1:$B$547,2,FALSE))</f>
        <v/>
      </c>
      <c r="RB91" t="str">
        <f>IF(ISERROR(MATCH(RB$1,'CSC Mitre'!CL$1:CL$220,0)),"",VLOOKUP(RB$1,'Tactic Recode'!$A$1:$B$547,2,FALSE))</f>
        <v/>
      </c>
      <c r="RC91" t="str">
        <f>IF(ISERROR(MATCH(RC$1,'CSC Mitre'!CL$1:CL$220,0)),"",VLOOKUP(RC$1,'Tactic Recode'!$A$1:$B$547,2,FALSE))</f>
        <v/>
      </c>
      <c r="RD91" t="str">
        <f>IF(ISERROR(MATCH(RD$1,'CSC Mitre'!CL$1:CL$220,0)),"",VLOOKUP(RD$1,'Tactic Recode'!$A$1:$B$547,2,FALSE))</f>
        <v/>
      </c>
      <c r="RE91" t="str">
        <f>IF(ISERROR(MATCH(RE$1,'CSC Mitre'!CL$1:CL$220,0)),"",VLOOKUP(RE$1,'Tactic Recode'!$A$1:$B$547,2,FALSE))</f>
        <v/>
      </c>
      <c r="RF91" t="str">
        <f>IF(ISERROR(MATCH(RF$1,'CSC Mitre'!CL$1:CL$220,0)),"",VLOOKUP(RF$1,'Tactic Recode'!$A$1:$B$547,2,FALSE))</f>
        <v/>
      </c>
      <c r="RG91" t="str">
        <f>IF(ISERROR(MATCH(RG$1,'CSC Mitre'!CL$1:CL$220,0)),"",VLOOKUP(RG$1,'Tactic Recode'!$A$1:$B$547,2,FALSE))</f>
        <v/>
      </c>
      <c r="RH91" t="str">
        <f>IF(ISERROR(MATCH(RH$1,'CSC Mitre'!CL$1:CL$220,0)),"",VLOOKUP(RH$1,'Tactic Recode'!$A$1:$B$547,2,FALSE))</f>
        <v/>
      </c>
      <c r="RI91" t="str">
        <f>IF(ISERROR(MATCH(RI$1,'CSC Mitre'!CL$1:CL$220,0)),"",VLOOKUP(RI$1,'Tactic Recode'!$A$1:$B$547,2,FALSE))</f>
        <v/>
      </c>
      <c r="RJ91" t="str">
        <f>IF(ISERROR(MATCH(RJ$1,'CSC Mitre'!CL$1:CL$220,0)),"",VLOOKUP(RJ$1,'Tactic Recode'!$A$1:$B$547,2,FALSE))</f>
        <v/>
      </c>
      <c r="RK91" t="str">
        <f>IF(ISERROR(MATCH(RK$1,'CSC Mitre'!CL$1:CL$220,0)),"",VLOOKUP(RK$1,'Tactic Recode'!$A$1:$B$547,2,FALSE))</f>
        <v/>
      </c>
      <c r="RL91" t="str">
        <f>IF(ISERROR(MATCH(RL$1,'CSC Mitre'!CL$1:CL$220,0)),"",VLOOKUP(RL$1,'Tactic Recode'!$A$1:$B$547,2,FALSE))</f>
        <v/>
      </c>
      <c r="RM91" t="str">
        <f>IF(ISERROR(MATCH(RM$1,'CSC Mitre'!CL$1:CL$220,0)),"",VLOOKUP(RM$1,'Tactic Recode'!$A$1:$B$547,2,FALSE))</f>
        <v/>
      </c>
      <c r="RN91" t="str">
        <f>IF(ISERROR(MATCH(RN$1,'CSC Mitre'!CL$1:CL$220,0)),"",VLOOKUP(RN$1,'Tactic Recode'!$A$1:$B$547,2,FALSE))</f>
        <v/>
      </c>
      <c r="RO91" t="str">
        <f>IF(ISERROR(MATCH(RO$1,'CSC Mitre'!CL$1:CL$220,0)),"",VLOOKUP(RO$1,'Tactic Recode'!$A$1:$B$547,2,FALSE))</f>
        <v/>
      </c>
      <c r="RP91" t="str">
        <f>IF(ISERROR(MATCH(RP$1,'CSC Mitre'!CL$1:CL$220,0)),"",VLOOKUP(RP$1,'Tactic Recode'!$A$1:$B$547,2,FALSE))</f>
        <v/>
      </c>
      <c r="RQ91" t="str">
        <f>IF(ISERROR(MATCH(RQ$1,'CSC Mitre'!CL$1:CL$220,0)),"",VLOOKUP(RQ$1,'Tactic Recode'!$A$1:$B$547,2,FALSE))</f>
        <v/>
      </c>
      <c r="RR91" t="str">
        <f>IF(ISERROR(MATCH(RR$1,'CSC Mitre'!CL$1:CL$220,0)),"",VLOOKUP(RR$1,'Tactic Recode'!$A$1:$B$547,2,FALSE))</f>
        <v/>
      </c>
      <c r="RS91" t="str">
        <f>IF(ISERROR(MATCH(RS$1,'CSC Mitre'!CL$1:CL$220,0)),"",VLOOKUP(RS$1,'Tactic Recode'!$A$1:$B$547,2,FALSE))</f>
        <v/>
      </c>
      <c r="RT91" t="str">
        <f>IF(ISERROR(MATCH(RT$1,'CSC Mitre'!CL$1:CL$220,0)),"",VLOOKUP(RT$1,'Tactic Recode'!$A$1:$B$547,2,FALSE))</f>
        <v/>
      </c>
      <c r="RU91" t="str">
        <f>IF(ISERROR(MATCH(RU$1,'CSC Mitre'!CL$1:CL$220,0)),"",VLOOKUP(RU$1,'Tactic Recode'!$A$1:$B$547,2,FALSE))</f>
        <v/>
      </c>
      <c r="RV91" t="str">
        <f>IF(ISERROR(MATCH(RV$1,'CSC Mitre'!CL$1:CL$220,0)),"",VLOOKUP(RV$1,'Tactic Recode'!$A$1:$B$547,2,FALSE))</f>
        <v/>
      </c>
      <c r="RW91" t="str">
        <f>IF(ISERROR(MATCH(RW$1,'CSC Mitre'!CL$1:CL$220,0)),"",VLOOKUP(RW$1,'Tactic Recode'!$A$1:$B$547,2,FALSE))</f>
        <v/>
      </c>
      <c r="RX91" t="str">
        <f>IF(ISERROR(MATCH(RX$1,'CSC Mitre'!CL$1:CL$220,0)),"",VLOOKUP(RX$1,'Tactic Recode'!$A$1:$B$547,2,FALSE))</f>
        <v/>
      </c>
      <c r="RY91" t="str">
        <f>IF(ISERROR(MATCH(RY$1,'CSC Mitre'!CL$1:CL$220,0)),"",VLOOKUP(RY$1,'Tactic Recode'!$A$1:$B$547,2,FALSE))</f>
        <v/>
      </c>
      <c r="RZ91" t="str">
        <f>IF(ISERROR(MATCH(RZ$1,'CSC Mitre'!CL$1:CL$220,0)),"",VLOOKUP(RZ$1,'Tactic Recode'!$A$1:$B$547,2,FALSE))</f>
        <v/>
      </c>
      <c r="SA91" t="str">
        <f>IF(ISERROR(MATCH(SA$1,'CSC Mitre'!CL$1:CL$220,0)),"",VLOOKUP(SA$1,'Tactic Recode'!$A$1:$B$547,2,FALSE))</f>
        <v/>
      </c>
      <c r="SB91" t="str">
        <f>IF(ISERROR(MATCH(SB$1,'CSC Mitre'!CL$1:CL$220,0)),"",VLOOKUP(SB$1,'Tactic Recode'!$A$1:$B$547,2,FALSE))</f>
        <v/>
      </c>
      <c r="SC91" t="str">
        <f>IF(ISERROR(MATCH(SC$1,'CSC Mitre'!CL$1:CL$220,0)),"",VLOOKUP(SC$1,'Tactic Recode'!$A$1:$B$547,2,FALSE))</f>
        <v/>
      </c>
      <c r="SD91" t="str">
        <f>IF(ISERROR(MATCH(SD$1,'CSC Mitre'!CL$1:CL$220,0)),"",VLOOKUP(SD$1,'Tactic Recode'!$A$1:$B$547,2,FALSE))</f>
        <v/>
      </c>
      <c r="SE91" t="str">
        <f>IF(ISERROR(MATCH(SE$1,'CSC Mitre'!CL$1:CL$220,0)),"",VLOOKUP(SE$1,'Tactic Recode'!$A$1:$B$547,2,FALSE))</f>
        <v/>
      </c>
      <c r="SF91" t="str">
        <f>IF(ISERROR(MATCH(SF$1,'CSC Mitre'!CL$1:CL$220,0)),"",VLOOKUP(SF$1,'Tactic Recode'!$A$1:$B$547,2,FALSE))</f>
        <v/>
      </c>
      <c r="SG91" t="str">
        <f>IF(ISERROR(MATCH(SG$1,'CSC Mitre'!CL$1:CL$220,0)),"",VLOOKUP(SG$1,'Tactic Recode'!$A$1:$B$547,2,FALSE))</f>
        <v/>
      </c>
      <c r="SH91" t="str">
        <f>IF(ISERROR(MATCH(SH$1,'CSC Mitre'!CL$1:CL$220,0)),"",VLOOKUP(SH$1,'Tactic Recode'!$A$1:$B$547,2,FALSE))</f>
        <v/>
      </c>
      <c r="SI91" t="str">
        <f>IF(ISERROR(MATCH(SI$1,'CSC Mitre'!CL$1:CL$220,0)),"",VLOOKUP(SI$1,'Tactic Recode'!$A$1:$B$547,2,FALSE))</f>
        <v/>
      </c>
      <c r="SJ91" t="str">
        <f>IF(ISERROR(MATCH(SJ$1,'CSC Mitre'!CL$1:CL$220,0)),"",VLOOKUP(SJ$1,'Tactic Recode'!$A$1:$B$547,2,FALSE))</f>
        <v/>
      </c>
      <c r="SK91" t="str">
        <f>IF(ISERROR(MATCH(SK$1,'CSC Mitre'!CL$1:CL$220,0)),"",VLOOKUP(SK$1,'Tactic Recode'!$A$1:$B$547,2,FALSE))</f>
        <v/>
      </c>
      <c r="SL91" t="str">
        <f>IF(ISERROR(MATCH(SL$1,'CSC Mitre'!CL$1:CL$220,0)),"",VLOOKUP(SL$1,'Tactic Recode'!$A$1:$B$547,2,FALSE))</f>
        <v/>
      </c>
      <c r="SM91" t="str">
        <f>IF(ISERROR(MATCH(SM$1,'CSC Mitre'!CL$1:CL$220,0)),"",VLOOKUP(SM$1,'Tactic Recode'!$A$1:$B$547,2,FALSE))</f>
        <v/>
      </c>
      <c r="SN91" t="str">
        <f>IF(ISERROR(MATCH(SN$1,'CSC Mitre'!CL$1:CL$220,0)),"",VLOOKUP(SN$1,'Tactic Recode'!$A$1:$B$547,2,FALSE))</f>
        <v/>
      </c>
      <c r="SO91" t="str">
        <f>IF(ISERROR(MATCH(SO$1,'CSC Mitre'!CL$1:CL$220,0)),"",VLOOKUP(SO$1,'Tactic Recode'!$A$1:$B$547,2,FALSE))</f>
        <v/>
      </c>
      <c r="SP91" t="str">
        <f>IF(ISERROR(MATCH(SP$1,'CSC Mitre'!CL$1:CL$220,0)),"",VLOOKUP(SP$1,'Tactic Recode'!$A$1:$B$547,2,FALSE))</f>
        <v/>
      </c>
      <c r="SQ91" t="str">
        <f>IF(ISERROR(MATCH(SQ$1,'CSC Mitre'!CL$1:CL$220,0)),"",VLOOKUP(SQ$1,'Tactic Recode'!$A$1:$B$547,2,FALSE))</f>
        <v/>
      </c>
      <c r="SR91" t="str">
        <f>IF(ISERROR(MATCH(SR$1,'CSC Mitre'!CL$1:CL$220,0)),"",VLOOKUP(SR$1,'Tactic Recode'!$A$1:$B$547,2,FALSE))</f>
        <v/>
      </c>
      <c r="SS91" t="str">
        <f>IF(ISERROR(MATCH(SS$1,'CSC Mitre'!CL$1:CL$220,0)),"",VLOOKUP(SS$1,'Tactic Recode'!$A$1:$B$547,2,FALSE))</f>
        <v/>
      </c>
      <c r="ST91" t="str">
        <f>IF(ISERROR(MATCH(ST$1,'CSC Mitre'!CL$1:CL$220,0)),"",VLOOKUP(ST$1,'Tactic Recode'!$A$1:$B$547,2,FALSE))</f>
        <v/>
      </c>
      <c r="SU91" t="str">
        <f>IF(ISERROR(MATCH(SU$1,'CSC Mitre'!CL$1:CL$220,0)),"",VLOOKUP(SU$1,'Tactic Recode'!$A$1:$B$547,2,FALSE))</f>
        <v/>
      </c>
      <c r="SV91" t="str">
        <f>IF(ISERROR(MATCH(SV$1,'CSC Mitre'!CL$1:CL$220,0)),"",VLOOKUP(SV$1,'Tactic Recode'!$A$1:$B$547,2,FALSE))</f>
        <v/>
      </c>
      <c r="SW91" t="str">
        <f>IF(ISERROR(MATCH(SW$1,'CSC Mitre'!CL$1:CL$220,0)),"",VLOOKUP(SW$1,'Tactic Recode'!$A$1:$B$547,2,FALSE))</f>
        <v/>
      </c>
      <c r="SX91" t="str">
        <f>IF(ISERROR(MATCH(SX$1,'CSC Mitre'!CL$1:CL$220,0)),"",VLOOKUP(SX$1,'Tactic Recode'!$A$1:$B$547,2,FALSE))</f>
        <v/>
      </c>
      <c r="SY91" t="str">
        <f>IF(ISERROR(MATCH(SY$1,'CSC Mitre'!CL$1:CL$220,0)),"",VLOOKUP(SY$1,'Tactic Recode'!$A$1:$B$547,2,FALSE))</f>
        <v/>
      </c>
      <c r="SZ91" t="str">
        <f>IF(ISERROR(MATCH(SZ$1,'CSC Mitre'!CL$1:CL$220,0)),"",VLOOKUP(SZ$1,'Tactic Recode'!$A$1:$B$547,2,FALSE))</f>
        <v/>
      </c>
      <c r="TA91" t="str">
        <f>IF(ISERROR(MATCH(TA$1,'CSC Mitre'!CL$1:CL$220,0)),"",VLOOKUP(TA$1,'Tactic Recode'!$A$1:$B$547,2,FALSE))</f>
        <v/>
      </c>
      <c r="TB91" t="str">
        <f>IF(ISERROR(MATCH(TB$1,'CSC Mitre'!CL$1:CL$220,0)),"",VLOOKUP(TB$1,'Tactic Recode'!$A$1:$B$547,2,FALSE))</f>
        <v/>
      </c>
      <c r="TC91" t="str">
        <f>IF(ISERROR(MATCH(TC$1,'CSC Mitre'!CL$1:CL$220,0)),"",VLOOKUP(TC$1,'Tactic Recode'!$A$1:$B$547,2,FALSE))</f>
        <v/>
      </c>
      <c r="TD91" t="str">
        <f>IF(ISERROR(MATCH(TD$1,'CSC Mitre'!CL$1:CL$220,0)),"",VLOOKUP(TD$1,'Tactic Recode'!$A$1:$B$547,2,FALSE))</f>
        <v/>
      </c>
      <c r="TE91" t="str">
        <f>IF(ISERROR(MATCH(TE$1,'CSC Mitre'!CL$1:CL$220,0)),"",VLOOKUP(TE$1,'Tactic Recode'!$A$1:$B$547,2,FALSE))</f>
        <v/>
      </c>
      <c r="TF91" t="str">
        <f>IF(ISERROR(MATCH(TF$1,'CSC Mitre'!CL$1:CL$220,0)),"",VLOOKUP(TF$1,'Tactic Recode'!$A$1:$B$547,2,FALSE))</f>
        <v/>
      </c>
      <c r="TG91" t="str">
        <f>IF(ISERROR(MATCH(TG$1,'CSC Mitre'!CL$1:CL$220,0)),"",VLOOKUP(TG$1,'Tactic Recode'!$A$1:$B$547,2,FALSE))</f>
        <v/>
      </c>
      <c r="TH91" t="str">
        <f>IF(ISERROR(MATCH(TH$1,'CSC Mitre'!CL$1:CL$220,0)),"",VLOOKUP(TH$1,'Tactic Recode'!$A$1:$B$547,2,FALSE))</f>
        <v/>
      </c>
      <c r="TI91" t="str">
        <f>IF(ISERROR(MATCH(TI$1,'CSC Mitre'!CL$1:CL$220,0)),"",VLOOKUP(TI$1,'Tactic Recode'!$A$1:$B$547,2,FALSE))</f>
        <v/>
      </c>
      <c r="TJ91" t="str">
        <f>IF(ISERROR(MATCH(TJ$1,'CSC Mitre'!CL$1:CL$220,0)),"",VLOOKUP(TJ$1,'Tactic Recode'!$A$1:$B$547,2,FALSE))</f>
        <v/>
      </c>
      <c r="TK91" t="str">
        <f>IF(ISERROR(MATCH(TK$1,'CSC Mitre'!CL$1:CL$220,0)),"",VLOOKUP(TK$1,'Tactic Recode'!$A$1:$B$547,2,FALSE))</f>
        <v/>
      </c>
      <c r="TL91" t="str">
        <f>IF(ISERROR(MATCH(TL$1,'CSC Mitre'!CL$1:CL$220,0)),"",VLOOKUP(TL$1,'Tactic Recode'!$A$1:$B$547,2,FALSE))</f>
        <v/>
      </c>
      <c r="TM91" t="str">
        <f>IF(ISERROR(MATCH(TM$1,'CSC Mitre'!CL$1:CL$220,0)),"",VLOOKUP(TM$1,'Tactic Recode'!$A$1:$B$547,2,FALSE))</f>
        <v/>
      </c>
      <c r="TN91" t="str">
        <f>IF(ISERROR(MATCH(TN$1,'CSC Mitre'!CL$1:CL$220,0)),"",VLOOKUP(TN$1,'Tactic Recode'!$A$1:$B$547,2,FALSE))</f>
        <v/>
      </c>
      <c r="TO91" t="str">
        <f>IF(ISERROR(MATCH(TO$1,'CSC Mitre'!CL$1:CL$220,0)),"",VLOOKUP(TO$1,'Tactic Recode'!$A$1:$B$547,2,FALSE))</f>
        <v/>
      </c>
      <c r="TP91" t="str">
        <f>IF(ISERROR(MATCH(TP$1,'CSC Mitre'!CL$1:CL$220,0)),"",VLOOKUP(TP$1,'Tactic Recode'!$A$1:$B$547,2,FALSE))</f>
        <v/>
      </c>
      <c r="TQ91" t="str">
        <f>IF(ISERROR(MATCH(TQ$1,'CSC Mitre'!CL$1:CL$220,0)),"",VLOOKUP(TQ$1,'Tactic Recode'!$A$1:$B$547,2,FALSE))</f>
        <v/>
      </c>
      <c r="TR91" t="str">
        <f>IF(ISERROR(MATCH(TR$1,'CSC Mitre'!CL$1:CL$220,0)),"",VLOOKUP(TR$1,'Tactic Recode'!$A$1:$B$547,2,FALSE))</f>
        <v/>
      </c>
      <c r="TS91" t="str">
        <f>IF(ISERROR(MATCH(TS$1,'CSC Mitre'!CL$1:CL$220,0)),"",VLOOKUP(TS$1,'Tactic Recode'!$A$1:$B$547,2,FALSE))</f>
        <v/>
      </c>
      <c r="TT91" t="str">
        <f>IF(ISERROR(MATCH(TT$1,'CSC Mitre'!CL$1:CL$220,0)),"",VLOOKUP(TT$1,'Tactic Recode'!$A$1:$B$547,2,FALSE))</f>
        <v/>
      </c>
      <c r="TU91" t="str">
        <f>IF(ISERROR(MATCH(TU$1,'CSC Mitre'!CL$1:CL$220,0)),"",VLOOKUP(TU$1,'Tactic Recode'!$A$1:$B$547,2,FALSE))</f>
        <v/>
      </c>
      <c r="TV91" t="str">
        <f>IF(ISERROR(MATCH(TV$1,'CSC Mitre'!CL$1:CL$220,0)),"",VLOOKUP(TV$1,'Tactic Recode'!$A$1:$B$547,2,FALSE))</f>
        <v/>
      </c>
      <c r="TW91" t="str">
        <f>IF(ISERROR(MATCH(TW$1,'CSC Mitre'!CL$1:CL$220,0)),"",VLOOKUP(TW$1,'Tactic Recode'!$A$1:$B$547,2,FALSE))</f>
        <v/>
      </c>
      <c r="TX91" t="str">
        <f>IF(ISERROR(MATCH(TX$1,'CSC Mitre'!CL$1:CL$220,0)),"",VLOOKUP(TX$1,'Tactic Recode'!$A$1:$B$547,2,FALSE))</f>
        <v/>
      </c>
      <c r="TY91" t="str">
        <f>IF(ISERROR(MATCH(TY$1,'CSC Mitre'!CL$1:CL$220,0)),"",VLOOKUP(TY$1,'Tactic Recode'!$A$1:$B$547,2,FALSE))</f>
        <v/>
      </c>
      <c r="TZ91" t="str">
        <f>IF(ISERROR(MATCH(TZ$1,'CSC Mitre'!CL$1:CL$220,0)),"",VLOOKUP(TZ$1,'Tactic Recode'!$A$1:$B$547,2,FALSE))</f>
        <v/>
      </c>
      <c r="UA91" t="str">
        <f>IF(ISERROR(MATCH(UA$1,'CSC Mitre'!CL$1:CL$220,0)),"",VLOOKUP(UA$1,'Tactic Recode'!$A$1:$B$547,2,FALSE))</f>
        <v/>
      </c>
      <c r="UB91" t="str">
        <f>IF(ISERROR(MATCH(UB$1,'CSC Mitre'!CL$1:CL$220,0)),"",VLOOKUP(UB$1,'Tactic Recode'!$A$1:$B$547,2,FALSE))</f>
        <v/>
      </c>
    </row>
    <row r="92" spans="1:548" x14ac:dyDescent="0.25">
      <c r="A92" s="59" t="s">
        <v>488</v>
      </c>
      <c r="B92" t="str">
        <f>IF(ISERROR(MATCH(B$1,'CSC Mitre'!CM$1:CM$220,0)),"",VLOOKUP(B$1,'Tactic Recode'!$A$1:$B$547,2,FALSE))</f>
        <v/>
      </c>
      <c r="C92" t="str">
        <f>IF(ISERROR(MATCH(C$1,'CSC Mitre'!CM$1:CM$220,0)),"",VLOOKUP(C$1,'Tactic Recode'!$A$1:$B$547,2,FALSE))</f>
        <v/>
      </c>
      <c r="D92" t="str">
        <f>IF(ISERROR(MATCH(D$1,'CSC Mitre'!CM$1:CM$220,0)),"",VLOOKUP(D$1,'Tactic Recode'!$A$1:$B$547,2,FALSE))</f>
        <v/>
      </c>
      <c r="E92" t="str">
        <f>IF(ISERROR(MATCH(E$1,'CSC Mitre'!CM$1:CM$220,0)),"",VLOOKUP(E$1,'Tactic Recode'!$A$1:$B$547,2,FALSE))</f>
        <v/>
      </c>
      <c r="F92" t="str">
        <f>IF(ISERROR(MATCH(F$1,'CSC Mitre'!CM$1:CM$220,0)),"",VLOOKUP(F$1,'Tactic Recode'!$A$1:$B$547,2,FALSE))</f>
        <v/>
      </c>
      <c r="G92" t="str">
        <f>IF(ISERROR(MATCH(G$1,'CSC Mitre'!CM$1:CM$220,0)),"",VLOOKUP(G$1,'Tactic Recode'!$A$1:$B$547,2,FALSE))</f>
        <v/>
      </c>
      <c r="H92" t="str">
        <f>IF(ISERROR(MATCH(H$1,'CSC Mitre'!CM$1:CM$220,0)),"",VLOOKUP(H$1,'Tactic Recode'!$A$1:$B$547,2,FALSE))</f>
        <v/>
      </c>
      <c r="I92" t="str">
        <f>IF(ISERROR(MATCH(I$1,'CSC Mitre'!CM$1:CM$220,0)),"",VLOOKUP(I$1,'Tactic Recode'!$A$1:$B$547,2,FALSE))</f>
        <v/>
      </c>
      <c r="J92" t="str">
        <f>IF(ISERROR(MATCH(J$1,'CSC Mitre'!CM$1:CM$220,0)),"",VLOOKUP(J$1,'Tactic Recode'!$A$1:$B$547,2,FALSE))</f>
        <v/>
      </c>
      <c r="K92" t="str">
        <f>IF(ISERROR(MATCH(K$1,'CSC Mitre'!CM$1:CM$220,0)),"",VLOOKUP(K$1,'Tactic Recode'!$A$1:$B$547,2,FALSE))</f>
        <v/>
      </c>
      <c r="L92" t="str">
        <f>IF(ISERROR(MATCH(L$1,'CSC Mitre'!CM$1:CM$220,0)),"",VLOOKUP(L$1,'Tactic Recode'!$A$1:$B$547,2,FALSE))</f>
        <v/>
      </c>
      <c r="M92" t="str">
        <f>IF(ISERROR(MATCH(M$1,'CSC Mitre'!CM$1:CM$220,0)),"",VLOOKUP(M$1,'Tactic Recode'!$A$1:$B$547,2,FALSE))</f>
        <v/>
      </c>
      <c r="N92" t="str">
        <f>IF(ISERROR(MATCH(N$1,'CSC Mitre'!CM$1:CM$220,0)),"",VLOOKUP(N$1,'Tactic Recode'!$A$1:$B$547,2,FALSE))</f>
        <v/>
      </c>
      <c r="O92" t="str">
        <f>IF(ISERROR(MATCH(O$1,'CSC Mitre'!CM$1:CM$220,0)),"",VLOOKUP(O$1,'Tactic Recode'!$A$1:$B$547,2,FALSE))</f>
        <v/>
      </c>
      <c r="P92" t="str">
        <f>IF(ISERROR(MATCH(P$1,'CSC Mitre'!CM$1:CM$220,0)),"",VLOOKUP(P$1,'Tactic Recode'!$A$1:$B$547,2,FALSE))</f>
        <v/>
      </c>
      <c r="Q92" t="str">
        <f>IF(ISERROR(MATCH(Q$1,'CSC Mitre'!CM$1:CM$220,0)),"",VLOOKUP(Q$1,'Tactic Recode'!$A$1:$B$547,2,FALSE))</f>
        <v/>
      </c>
      <c r="R92" t="str">
        <f>IF(ISERROR(MATCH(R$1,'CSC Mitre'!CM$1:CM$220,0)),"",VLOOKUP(R$1,'Tactic Recode'!$A$1:$B$547,2,FALSE))</f>
        <v/>
      </c>
      <c r="S92" t="str">
        <f>IF(ISERROR(MATCH(S$1,'CSC Mitre'!CM$1:CM$220,0)),"",VLOOKUP(S$1,'Tactic Recode'!$A$1:$B$547,2,FALSE))</f>
        <v/>
      </c>
      <c r="T92" t="str">
        <f>IF(ISERROR(MATCH(T$1,'CSC Mitre'!CM$1:CM$220,0)),"",VLOOKUP(T$1,'Tactic Recode'!$A$1:$B$547,2,FALSE))</f>
        <v/>
      </c>
      <c r="U92" t="str">
        <f>IF(ISERROR(MATCH(U$1,'CSC Mitre'!CM$1:CM$220,0)),"",VLOOKUP(U$1,'Tactic Recode'!$A$1:$B$547,2,FALSE))</f>
        <v/>
      </c>
      <c r="V92" t="str">
        <f>IF(ISERROR(MATCH(V$1,'CSC Mitre'!CM$1:CM$220,0)),"",VLOOKUP(V$1,'Tactic Recode'!$A$1:$B$547,2,FALSE))</f>
        <v/>
      </c>
      <c r="W92" t="str">
        <f>IF(ISERROR(MATCH(W$1,'CSC Mitre'!CM$1:CM$220,0)),"",VLOOKUP(W$1,'Tactic Recode'!$A$1:$B$547,2,FALSE))</f>
        <v/>
      </c>
      <c r="X92" t="str">
        <f>IF(ISERROR(MATCH(X$1,'CSC Mitre'!CM$1:CM$220,0)),"",VLOOKUP(X$1,'Tactic Recode'!$A$1:$B$547,2,FALSE))</f>
        <v/>
      </c>
      <c r="Y92" t="str">
        <f>IF(ISERROR(MATCH(Y$1,'CSC Mitre'!CM$1:CM$220,0)),"",VLOOKUP(Y$1,'Tactic Recode'!$A$1:$B$547,2,FALSE))</f>
        <v/>
      </c>
      <c r="Z92" t="str">
        <f>IF(ISERROR(MATCH(Z$1,'CSC Mitre'!CM$1:CM$220,0)),"",VLOOKUP(Z$1,'Tactic Recode'!$A$1:$B$547,2,FALSE))</f>
        <v/>
      </c>
      <c r="AA92" t="str">
        <f>IF(ISERROR(MATCH(AA$1,'CSC Mitre'!CM$1:CM$220,0)),"",VLOOKUP(AA$1,'Tactic Recode'!$A$1:$B$547,2,FALSE))</f>
        <v/>
      </c>
      <c r="AB92" t="str">
        <f>IF(ISERROR(MATCH(AB$1,'CSC Mitre'!CM$1:CM$220,0)),"",VLOOKUP(AB$1,'Tactic Recode'!$A$1:$B$547,2,FALSE))</f>
        <v/>
      </c>
      <c r="AC92" t="str">
        <f>IF(ISERROR(MATCH(AC$1,'CSC Mitre'!CM$1:CM$220,0)),"",VLOOKUP(AC$1,'Tactic Recode'!$A$1:$B$547,2,FALSE))</f>
        <v/>
      </c>
      <c r="AD92" t="str">
        <f>IF(ISERROR(MATCH(AD$1,'CSC Mitre'!CM$1:CM$220,0)),"",VLOOKUP(AD$1,'Tactic Recode'!$A$1:$B$547,2,FALSE))</f>
        <v/>
      </c>
      <c r="AE92" t="str">
        <f>IF(ISERROR(MATCH(AE$1,'CSC Mitre'!CM$1:CM$220,0)),"",VLOOKUP(AE$1,'Tactic Recode'!$A$1:$B$547,2,FALSE))</f>
        <v/>
      </c>
      <c r="AF92" t="str">
        <f>IF(ISERROR(MATCH(AF$1,'CSC Mitre'!CM$1:CM$220,0)),"",VLOOKUP(AF$1,'Tactic Recode'!$A$1:$B$547,2,FALSE))</f>
        <v/>
      </c>
      <c r="AG92" t="str">
        <f>IF(ISERROR(MATCH(AG$1,'CSC Mitre'!CM$1:CM$220,0)),"",VLOOKUP(AG$1,'Tactic Recode'!$A$1:$B$547,2,FALSE))</f>
        <v/>
      </c>
      <c r="AH92" t="str">
        <f>IF(ISERROR(MATCH(AH$1,'CSC Mitre'!CM$1:CM$220,0)),"",VLOOKUP(AH$1,'Tactic Recode'!$A$1:$B$547,2,FALSE))</f>
        <v/>
      </c>
      <c r="AI92" t="str">
        <f>IF(ISERROR(MATCH(AI$1,'CSC Mitre'!CM$1:CM$220,0)),"",VLOOKUP(AI$1,'Tactic Recode'!$A$1:$B$547,2,FALSE))</f>
        <v/>
      </c>
      <c r="AJ92" t="str">
        <f>IF(ISERROR(MATCH(AJ$1,'CSC Mitre'!CM$1:CM$220,0)),"",VLOOKUP(AJ$1,'Tactic Recode'!$A$1:$B$547,2,FALSE))</f>
        <v/>
      </c>
      <c r="AK92" t="str">
        <f>IF(ISERROR(MATCH(AK$1,'CSC Mitre'!CM$1:CM$220,0)),"",VLOOKUP(AK$1,'Tactic Recode'!$A$1:$B$547,2,FALSE))</f>
        <v/>
      </c>
      <c r="AL92" t="str">
        <f>IF(ISERROR(MATCH(AL$1,'CSC Mitre'!CM$1:CM$220,0)),"",VLOOKUP(AL$1,'Tactic Recode'!$A$1:$B$547,2,FALSE))</f>
        <v/>
      </c>
      <c r="AM92" t="str">
        <f>IF(ISERROR(MATCH(AM$1,'CSC Mitre'!CM$1:CM$220,0)),"",VLOOKUP(AM$1,'Tactic Recode'!$A$1:$B$547,2,FALSE))</f>
        <v/>
      </c>
      <c r="AN92" t="str">
        <f>IF(ISERROR(MATCH(AN$1,'CSC Mitre'!CM$1:CM$220,0)),"",VLOOKUP(AN$1,'Tactic Recode'!$A$1:$B$547,2,FALSE))</f>
        <v/>
      </c>
      <c r="AO92" t="str">
        <f>IF(ISERROR(MATCH(AO$1,'CSC Mitre'!CM$1:CM$220,0)),"",VLOOKUP(AO$1,'Tactic Recode'!$A$1:$B$547,2,FALSE))</f>
        <v/>
      </c>
      <c r="AP92" t="str">
        <f>IF(ISERROR(MATCH(AP$1,'CSC Mitre'!CM$1:CM$220,0)),"",VLOOKUP(AP$1,'Tactic Recode'!$A$1:$B$547,2,FALSE))</f>
        <v/>
      </c>
      <c r="AQ92" t="str">
        <f>IF(ISERROR(MATCH(AQ$1,'CSC Mitre'!CM$1:CM$220,0)),"",VLOOKUP(AQ$1,'Tactic Recode'!$A$1:$B$547,2,FALSE))</f>
        <v/>
      </c>
      <c r="AR92" t="str">
        <f>IF(ISERROR(MATCH(AR$1,'CSC Mitre'!CM$1:CM$220,0)),"",VLOOKUP(AR$1,'Tactic Recode'!$A$1:$B$547,2,FALSE))</f>
        <v/>
      </c>
      <c r="AS92" t="str">
        <f>IF(ISERROR(MATCH(AS$1,'CSC Mitre'!CM$1:CM$220,0)),"",VLOOKUP(AS$1,'Tactic Recode'!$A$1:$B$547,2,FALSE))</f>
        <v/>
      </c>
      <c r="AT92" t="str">
        <f>IF(ISERROR(MATCH(AT$1,'CSC Mitre'!CM$1:CM$220,0)),"",VLOOKUP(AT$1,'Tactic Recode'!$A$1:$B$547,2,FALSE))</f>
        <v/>
      </c>
      <c r="AU92" t="str">
        <f>IF(ISERROR(MATCH(AU$1,'CSC Mitre'!CM$1:CM$220,0)),"",VLOOKUP(AU$1,'Tactic Recode'!$A$1:$B$547,2,FALSE))</f>
        <v/>
      </c>
      <c r="AV92" t="str">
        <f>IF(ISERROR(MATCH(AV$1,'CSC Mitre'!CM$1:CM$220,0)),"",VLOOKUP(AV$1,'Tactic Recode'!$A$1:$B$547,2,FALSE))</f>
        <v/>
      </c>
      <c r="AW92" t="str">
        <f>IF(ISERROR(MATCH(AW$1,'CSC Mitre'!CM$1:CM$220,0)),"",VLOOKUP(AW$1,'Tactic Recode'!$A$1:$B$547,2,FALSE))</f>
        <v/>
      </c>
      <c r="AX92" t="str">
        <f>IF(ISERROR(MATCH(AX$1,'CSC Mitre'!CM$1:CM$220,0)),"",VLOOKUP(AX$1,'Tactic Recode'!$A$1:$B$547,2,FALSE))</f>
        <v/>
      </c>
      <c r="AY92" t="str">
        <f>IF(ISERROR(MATCH(AY$1,'CSC Mitre'!CM$1:CM$220,0)),"",VLOOKUP(AY$1,'Tactic Recode'!$A$1:$B$547,2,FALSE))</f>
        <v/>
      </c>
      <c r="AZ92" t="str">
        <f>IF(ISERROR(MATCH(AZ$1,'CSC Mitre'!CM$1:CM$220,0)),"",VLOOKUP(AZ$1,'Tactic Recode'!$A$1:$B$547,2,FALSE))</f>
        <v/>
      </c>
      <c r="BA92" t="str">
        <f>IF(ISERROR(MATCH(BA$1,'CSC Mitre'!CM$1:CM$220,0)),"",VLOOKUP(BA$1,'Tactic Recode'!$A$1:$B$547,2,FALSE))</f>
        <v/>
      </c>
      <c r="BB92" t="str">
        <f>IF(ISERROR(MATCH(BB$1,'CSC Mitre'!CM$1:CM$220,0)),"",VLOOKUP(BB$1,'Tactic Recode'!$A$1:$B$547,2,FALSE))</f>
        <v/>
      </c>
      <c r="BC92" t="str">
        <f>IF(ISERROR(MATCH(BC$1,'CSC Mitre'!CM$1:CM$220,0)),"",VLOOKUP(BC$1,'Tactic Recode'!$A$1:$B$547,2,FALSE))</f>
        <v/>
      </c>
      <c r="BD92" t="str">
        <f>IF(ISERROR(MATCH(BD$1,'CSC Mitre'!CM$1:CM$220,0)),"",VLOOKUP(BD$1,'Tactic Recode'!$A$1:$B$547,2,FALSE))</f>
        <v/>
      </c>
      <c r="BE92" t="str">
        <f>IF(ISERROR(MATCH(BE$1,'CSC Mitre'!CM$1:CM$220,0)),"",VLOOKUP(BE$1,'Tactic Recode'!$A$1:$B$547,2,FALSE))</f>
        <v/>
      </c>
      <c r="BF92" t="str">
        <f>IF(ISERROR(MATCH(BF$1,'CSC Mitre'!CM$1:CM$220,0)),"",VLOOKUP(BF$1,'Tactic Recode'!$A$1:$B$547,2,FALSE))</f>
        <v/>
      </c>
      <c r="BG92" t="str">
        <f>IF(ISERROR(MATCH(BG$1,'CSC Mitre'!CM$1:CM$220,0)),"",VLOOKUP(BG$1,'Tactic Recode'!$A$1:$B$547,2,FALSE))</f>
        <v/>
      </c>
      <c r="BH92" t="str">
        <f>IF(ISERROR(MATCH(BH$1,'CSC Mitre'!CM$1:CM$220,0)),"",VLOOKUP(BH$1,'Tactic Recode'!$A$1:$B$547,2,FALSE))</f>
        <v/>
      </c>
      <c r="BI92" t="str">
        <f>IF(ISERROR(MATCH(BI$1,'CSC Mitre'!CM$1:CM$220,0)),"",VLOOKUP(BI$1,'Tactic Recode'!$A$1:$B$547,2,FALSE))</f>
        <v/>
      </c>
      <c r="BJ92" t="str">
        <f>IF(ISERROR(MATCH(BJ$1,'CSC Mitre'!CM$1:CM$220,0)),"",VLOOKUP(BJ$1,'Tactic Recode'!$A$1:$B$547,2,FALSE))</f>
        <v/>
      </c>
      <c r="BK92" t="str">
        <f>IF(ISERROR(MATCH(BK$1,'CSC Mitre'!CM$1:CM$220,0)),"",VLOOKUP(BK$1,'Tactic Recode'!$A$1:$B$547,2,FALSE))</f>
        <v/>
      </c>
      <c r="BL92" t="str">
        <f>IF(ISERROR(MATCH(BL$1,'CSC Mitre'!CM$1:CM$220,0)),"",VLOOKUP(BL$1,'Tactic Recode'!$A$1:$B$547,2,FALSE))</f>
        <v/>
      </c>
      <c r="BM92" t="str">
        <f>IF(ISERROR(MATCH(BM$1,'CSC Mitre'!CM$1:CM$220,0)),"",VLOOKUP(BM$1,'Tactic Recode'!$A$1:$B$547,2,FALSE))</f>
        <v/>
      </c>
      <c r="BN92" t="str">
        <f>IF(ISERROR(MATCH(BN$1,'CSC Mitre'!CM$1:CM$220,0)),"",VLOOKUP(BN$1,'Tactic Recode'!$A$1:$B$547,2,FALSE))</f>
        <v/>
      </c>
      <c r="BO92" t="str">
        <f>IF(ISERROR(MATCH(BO$1,'CSC Mitre'!CM$1:CM$220,0)),"",VLOOKUP(BO$1,'Tactic Recode'!$A$1:$B$547,2,FALSE))</f>
        <v/>
      </c>
      <c r="BP92" t="str">
        <f>IF(ISERROR(MATCH(BP$1,'CSC Mitre'!CM$1:CM$220,0)),"",VLOOKUP(BP$1,'Tactic Recode'!$A$1:$B$547,2,FALSE))</f>
        <v/>
      </c>
      <c r="BQ92" t="str">
        <f>IF(ISERROR(MATCH(BQ$1,'CSC Mitre'!CM$1:CM$220,0)),"",VLOOKUP(BQ$1,'Tactic Recode'!$A$1:$B$547,2,FALSE))</f>
        <v/>
      </c>
      <c r="BR92" t="str">
        <f>IF(ISERROR(MATCH(BR$1,'CSC Mitre'!CM$1:CM$220,0)),"",VLOOKUP(BR$1,'Tactic Recode'!$A$1:$B$547,2,FALSE))</f>
        <v/>
      </c>
      <c r="BS92" t="str">
        <f>IF(ISERROR(MATCH(BS$1,'CSC Mitre'!CM$1:CM$220,0)),"",VLOOKUP(BS$1,'Tactic Recode'!$A$1:$B$547,2,FALSE))</f>
        <v/>
      </c>
      <c r="BT92" t="str">
        <f>IF(ISERROR(MATCH(BT$1,'CSC Mitre'!CM$1:CM$220,0)),"",VLOOKUP(BT$1,'Tactic Recode'!$A$1:$B$547,2,FALSE))</f>
        <v/>
      </c>
      <c r="BU92" t="str">
        <f>IF(ISERROR(MATCH(BU$1,'CSC Mitre'!CM$1:CM$220,0)),"",VLOOKUP(BU$1,'Tactic Recode'!$A$1:$B$547,2,FALSE))</f>
        <v/>
      </c>
      <c r="BV92" t="str">
        <f>IF(ISERROR(MATCH(BV$1,'CSC Mitre'!CM$1:CM$220,0)),"",VLOOKUP(BV$1,'Tactic Recode'!$A$1:$B$547,2,FALSE))</f>
        <v/>
      </c>
      <c r="BW92" t="str">
        <f>IF(ISERROR(MATCH(BW$1,'CSC Mitre'!CM$1:CM$220,0)),"",VLOOKUP(BW$1,'Tactic Recode'!$A$1:$B$547,2,FALSE))</f>
        <v/>
      </c>
      <c r="BX92" t="str">
        <f>IF(ISERROR(MATCH(BX$1,'CSC Mitre'!CM$1:CM$220,0)),"",VLOOKUP(BX$1,'Tactic Recode'!$A$1:$B$547,2,FALSE))</f>
        <v/>
      </c>
      <c r="BY92" t="str">
        <f>IF(ISERROR(MATCH(BY$1,'CSC Mitre'!CM$1:CM$220,0)),"",VLOOKUP(BY$1,'Tactic Recode'!$A$1:$B$547,2,FALSE))</f>
        <v/>
      </c>
      <c r="BZ92" t="str">
        <f>IF(ISERROR(MATCH(BZ$1,'CSC Mitre'!CM$1:CM$220,0)),"",VLOOKUP(BZ$1,'Tactic Recode'!$A$1:$B$547,2,FALSE))</f>
        <v/>
      </c>
      <c r="CA92" t="str">
        <f>IF(ISERROR(MATCH(CA$1,'CSC Mitre'!CM$1:CM$220,0)),"",VLOOKUP(CA$1,'Tactic Recode'!$A$1:$B$547,2,FALSE))</f>
        <v/>
      </c>
      <c r="CB92" t="str">
        <f>IF(ISERROR(MATCH(CB$1,'CSC Mitre'!CM$1:CM$220,0)),"",VLOOKUP(CB$1,'Tactic Recode'!$A$1:$B$547,2,FALSE))</f>
        <v/>
      </c>
      <c r="CC92" t="str">
        <f>IF(ISERROR(MATCH(CC$1,'CSC Mitre'!CM$1:CM$220,0)),"",VLOOKUP(CC$1,'Tactic Recode'!$A$1:$B$547,2,FALSE))</f>
        <v/>
      </c>
      <c r="CD92" t="str">
        <f>IF(ISERROR(MATCH(CD$1,'CSC Mitre'!CM$1:CM$220,0)),"",VLOOKUP(CD$1,'Tactic Recode'!$A$1:$B$547,2,FALSE))</f>
        <v/>
      </c>
      <c r="CE92" t="str">
        <f>IF(ISERROR(MATCH(CE$1,'CSC Mitre'!CM$1:CM$220,0)),"",VLOOKUP(CE$1,'Tactic Recode'!$A$1:$B$547,2,FALSE))</f>
        <v/>
      </c>
      <c r="CF92" t="str">
        <f>IF(ISERROR(MATCH(CF$1,'CSC Mitre'!CM$1:CM$220,0)),"",VLOOKUP(CF$1,'Tactic Recode'!$A$1:$B$547,2,FALSE))</f>
        <v/>
      </c>
      <c r="CG92" t="str">
        <f>IF(ISERROR(MATCH(CG$1,'CSC Mitre'!CM$1:CM$220,0)),"",VLOOKUP(CG$1,'Tactic Recode'!$A$1:$B$547,2,FALSE))</f>
        <v/>
      </c>
      <c r="CH92" t="str">
        <f>IF(ISERROR(MATCH(CH$1,'CSC Mitre'!CM$1:CM$220,0)),"",VLOOKUP(CH$1,'Tactic Recode'!$A$1:$B$547,2,FALSE))</f>
        <v/>
      </c>
      <c r="CI92" t="str">
        <f>IF(ISERROR(MATCH(CI$1,'CSC Mitre'!CM$1:CM$220,0)),"",VLOOKUP(CI$1,'Tactic Recode'!$A$1:$B$547,2,FALSE))</f>
        <v/>
      </c>
      <c r="CJ92" t="str">
        <f>IF(ISERROR(MATCH(CJ$1,'CSC Mitre'!CM$1:CM$220,0)),"",VLOOKUP(CJ$1,'Tactic Recode'!$A$1:$B$547,2,FALSE))</f>
        <v/>
      </c>
      <c r="CK92" t="str">
        <f>IF(ISERROR(MATCH(CK$1,'CSC Mitre'!CM$1:CM$220,0)),"",VLOOKUP(CK$1,'Tactic Recode'!$A$1:$B$547,2,FALSE))</f>
        <v/>
      </c>
      <c r="CL92" t="str">
        <f>IF(ISERROR(MATCH(CL$1,'CSC Mitre'!CM$1:CM$220,0)),"",VLOOKUP(CL$1,'Tactic Recode'!$A$1:$B$547,2,FALSE))</f>
        <v/>
      </c>
      <c r="CM92" t="str">
        <f>IF(ISERROR(MATCH(CM$1,'CSC Mitre'!CM$1:CM$220,0)),"",VLOOKUP(CM$1,'Tactic Recode'!$A$1:$B$547,2,FALSE))</f>
        <v/>
      </c>
      <c r="CN92" t="str">
        <f>IF(ISERROR(MATCH(CN$1,'CSC Mitre'!CM$1:CM$220,0)),"",VLOOKUP(CN$1,'Tactic Recode'!$A$1:$B$547,2,FALSE))</f>
        <v/>
      </c>
      <c r="CO92" t="str">
        <f>IF(ISERROR(MATCH(CO$1,'CSC Mitre'!CM$1:CM$220,0)),"",VLOOKUP(CO$1,'Tactic Recode'!$A$1:$B$547,2,FALSE))</f>
        <v/>
      </c>
      <c r="CP92" t="str">
        <f>IF(ISERROR(MATCH(CP$1,'CSC Mitre'!CM$1:CM$220,0)),"",VLOOKUP(CP$1,'Tactic Recode'!$A$1:$B$547,2,FALSE))</f>
        <v/>
      </c>
      <c r="CQ92" t="str">
        <f>IF(ISERROR(MATCH(CQ$1,'CSC Mitre'!CM$1:CM$220,0)),"",VLOOKUP(CQ$1,'Tactic Recode'!$A$1:$B$547,2,FALSE))</f>
        <v/>
      </c>
      <c r="CR92" t="str">
        <f>IF(ISERROR(MATCH(CR$1,'CSC Mitre'!CM$1:CM$220,0)),"",VLOOKUP(CR$1,'Tactic Recode'!$A$1:$B$547,2,FALSE))</f>
        <v/>
      </c>
      <c r="CS92" t="str">
        <f>IF(ISERROR(MATCH(CS$1,'CSC Mitre'!CM$1:CM$220,0)),"",VLOOKUP(CS$1,'Tactic Recode'!$A$1:$B$547,2,FALSE))</f>
        <v/>
      </c>
      <c r="CT92" t="str">
        <f>IF(ISERROR(MATCH(CT$1,'CSC Mitre'!CM$1:CM$220,0)),"",VLOOKUP(CT$1,'Tactic Recode'!$A$1:$B$547,2,FALSE))</f>
        <v/>
      </c>
      <c r="CU92" t="str">
        <f>IF(ISERROR(MATCH(CU$1,'CSC Mitre'!CM$1:CM$220,0)),"",VLOOKUP(CU$1,'Tactic Recode'!$A$1:$B$547,2,FALSE))</f>
        <v/>
      </c>
      <c r="CV92" t="str">
        <f>IF(ISERROR(MATCH(CV$1,'CSC Mitre'!CM$1:CM$220,0)),"",VLOOKUP(CV$1,'Tactic Recode'!$A$1:$B$547,2,FALSE))</f>
        <v/>
      </c>
      <c r="CW92" t="str">
        <f>IF(ISERROR(MATCH(CW$1,'CSC Mitre'!CM$1:CM$220,0)),"",VLOOKUP(CW$1,'Tactic Recode'!$A$1:$B$547,2,FALSE))</f>
        <v/>
      </c>
      <c r="CX92" t="str">
        <f>IF(ISERROR(MATCH(CX$1,'CSC Mitre'!CM$1:CM$220,0)),"",VLOOKUP(CX$1,'Tactic Recode'!$A$1:$B$547,2,FALSE))</f>
        <v/>
      </c>
      <c r="CY92" t="str">
        <f>IF(ISERROR(MATCH(CY$1,'CSC Mitre'!CM$1:CM$220,0)),"",VLOOKUP(CY$1,'Tactic Recode'!$A$1:$B$547,2,FALSE))</f>
        <v/>
      </c>
      <c r="CZ92" t="str">
        <f>IF(ISERROR(MATCH(CZ$1,'CSC Mitre'!CM$1:CM$220,0)),"",VLOOKUP(CZ$1,'Tactic Recode'!$A$1:$B$547,2,FALSE))</f>
        <v/>
      </c>
      <c r="DA92" t="str">
        <f>IF(ISERROR(MATCH(DA$1,'CSC Mitre'!CM$1:CM$220,0)),"",VLOOKUP(DA$1,'Tactic Recode'!$A$1:$B$547,2,FALSE))</f>
        <v/>
      </c>
      <c r="DB92" t="str">
        <f>IF(ISERROR(MATCH(DB$1,'CSC Mitre'!CM$1:CM$220,0)),"",VLOOKUP(DB$1,'Tactic Recode'!$A$1:$B$547,2,FALSE))</f>
        <v/>
      </c>
      <c r="DC92" t="str">
        <f>IF(ISERROR(MATCH(DC$1,'CSC Mitre'!CM$1:CM$220,0)),"",VLOOKUP(DC$1,'Tactic Recode'!$A$1:$B$547,2,FALSE))</f>
        <v/>
      </c>
      <c r="DD92" t="str">
        <f>IF(ISERROR(MATCH(DD$1,'CSC Mitre'!CM$1:CM$220,0)),"",VLOOKUP(DD$1,'Tactic Recode'!$A$1:$B$547,2,FALSE))</f>
        <v/>
      </c>
      <c r="DE92" t="str">
        <f>IF(ISERROR(MATCH(DE$1,'CSC Mitre'!CM$1:CM$220,0)),"",VLOOKUP(DE$1,'Tactic Recode'!$A$1:$B$547,2,FALSE))</f>
        <v/>
      </c>
      <c r="DF92" t="str">
        <f>IF(ISERROR(MATCH(DF$1,'CSC Mitre'!CM$1:CM$220,0)),"",VLOOKUP(DF$1,'Tactic Recode'!$A$1:$B$547,2,FALSE))</f>
        <v/>
      </c>
      <c r="DG92" t="str">
        <f>IF(ISERROR(MATCH(DG$1,'CSC Mitre'!CM$1:CM$220,0)),"",VLOOKUP(DG$1,'Tactic Recode'!$A$1:$B$547,2,FALSE))</f>
        <v/>
      </c>
      <c r="DH92" t="str">
        <f>IF(ISERROR(MATCH(DH$1,'CSC Mitre'!CM$1:CM$220,0)),"",VLOOKUP(DH$1,'Tactic Recode'!$A$1:$B$547,2,FALSE))</f>
        <v/>
      </c>
      <c r="DI92" t="str">
        <f>IF(ISERROR(MATCH(DI$1,'CSC Mitre'!CM$1:CM$220,0)),"",VLOOKUP(DI$1,'Tactic Recode'!$A$1:$B$547,2,FALSE))</f>
        <v/>
      </c>
      <c r="DJ92" t="str">
        <f>IF(ISERROR(MATCH(DJ$1,'CSC Mitre'!CM$1:CM$220,0)),"",VLOOKUP(DJ$1,'Tactic Recode'!$A$1:$B$547,2,FALSE))</f>
        <v/>
      </c>
      <c r="DK92" t="str">
        <f>IF(ISERROR(MATCH(DK$1,'CSC Mitre'!CM$1:CM$220,0)),"",VLOOKUP(DK$1,'Tactic Recode'!$A$1:$B$547,2,FALSE))</f>
        <v/>
      </c>
      <c r="DL92" t="str">
        <f>IF(ISERROR(MATCH(DL$1,'CSC Mitre'!CM$1:CM$220,0)),"",VLOOKUP(DL$1,'Tactic Recode'!$A$1:$B$547,2,FALSE))</f>
        <v/>
      </c>
      <c r="DM92" t="str">
        <f>IF(ISERROR(MATCH(DM$1,'CSC Mitre'!CM$1:CM$220,0)),"",VLOOKUP(DM$1,'Tactic Recode'!$A$1:$B$547,2,FALSE))</f>
        <v/>
      </c>
      <c r="DN92" t="str">
        <f>IF(ISERROR(MATCH(DN$1,'CSC Mitre'!CM$1:CM$220,0)),"",VLOOKUP(DN$1,'Tactic Recode'!$A$1:$B$547,2,FALSE))</f>
        <v/>
      </c>
      <c r="DO92" t="str">
        <f>IF(ISERROR(MATCH(DO$1,'CSC Mitre'!CM$1:CM$220,0)),"",VLOOKUP(DO$1,'Tactic Recode'!$A$1:$B$547,2,FALSE))</f>
        <v/>
      </c>
      <c r="DP92" t="str">
        <f>IF(ISERROR(MATCH(DP$1,'CSC Mitre'!CM$1:CM$220,0)),"",VLOOKUP(DP$1,'Tactic Recode'!$A$1:$B$547,2,FALSE))</f>
        <v/>
      </c>
      <c r="DQ92" t="str">
        <f>IF(ISERROR(MATCH(DQ$1,'CSC Mitre'!CM$1:CM$220,0)),"",VLOOKUP(DQ$1,'Tactic Recode'!$A$1:$B$547,2,FALSE))</f>
        <v/>
      </c>
      <c r="DR92" t="str">
        <f>IF(ISERROR(MATCH(DR$1,'CSC Mitre'!CM$1:CM$220,0)),"",VLOOKUP(DR$1,'Tactic Recode'!$A$1:$B$547,2,FALSE))</f>
        <v/>
      </c>
      <c r="DS92" t="str">
        <f>IF(ISERROR(MATCH(DS$1,'CSC Mitre'!CM$1:CM$220,0)),"",VLOOKUP(DS$1,'Tactic Recode'!$A$1:$B$547,2,FALSE))</f>
        <v/>
      </c>
      <c r="DT92" t="str">
        <f>IF(ISERROR(MATCH(DT$1,'CSC Mitre'!CM$1:CM$220,0)),"",VLOOKUP(DT$1,'Tactic Recode'!$A$1:$B$547,2,FALSE))</f>
        <v/>
      </c>
      <c r="DU92" t="str">
        <f>IF(ISERROR(MATCH(DU$1,'CSC Mitre'!CM$1:CM$220,0)),"",VLOOKUP(DU$1,'Tactic Recode'!$A$1:$B$547,2,FALSE))</f>
        <v/>
      </c>
      <c r="DV92" t="str">
        <f>IF(ISERROR(MATCH(DV$1,'CSC Mitre'!CM$1:CM$220,0)),"",VLOOKUP(DV$1,'Tactic Recode'!$A$1:$B$547,2,FALSE))</f>
        <v/>
      </c>
      <c r="DW92" t="str">
        <f>IF(ISERROR(MATCH(DW$1,'CSC Mitre'!CM$1:CM$220,0)),"",VLOOKUP(DW$1,'Tactic Recode'!$A$1:$B$547,2,FALSE))</f>
        <v/>
      </c>
      <c r="DX92" t="str">
        <f>IF(ISERROR(MATCH(DX$1,'CSC Mitre'!CM$1:CM$220,0)),"",VLOOKUP(DX$1,'Tactic Recode'!$A$1:$B$547,2,FALSE))</f>
        <v/>
      </c>
      <c r="DY92" t="str">
        <f>IF(ISERROR(MATCH(DY$1,'CSC Mitre'!CM$1:CM$220,0)),"",VLOOKUP(DY$1,'Tactic Recode'!$A$1:$B$547,2,FALSE))</f>
        <v/>
      </c>
      <c r="DZ92" t="str">
        <f>IF(ISERROR(MATCH(DZ$1,'CSC Mitre'!CM$1:CM$220,0)),"",VLOOKUP(DZ$1,'Tactic Recode'!$A$1:$B$547,2,FALSE))</f>
        <v/>
      </c>
      <c r="EA92" t="str">
        <f>IF(ISERROR(MATCH(EA$1,'CSC Mitre'!CM$1:CM$220,0)),"",VLOOKUP(EA$1,'Tactic Recode'!$A$1:$B$547,2,FALSE))</f>
        <v/>
      </c>
      <c r="EB92" t="str">
        <f>IF(ISERROR(MATCH(EB$1,'CSC Mitre'!CM$1:CM$220,0)),"",VLOOKUP(EB$1,'Tactic Recode'!$A$1:$B$547,2,FALSE))</f>
        <v/>
      </c>
      <c r="EC92" t="str">
        <f>IF(ISERROR(MATCH(EC$1,'CSC Mitre'!CM$1:CM$220,0)),"",VLOOKUP(EC$1,'Tactic Recode'!$A$1:$B$547,2,FALSE))</f>
        <v/>
      </c>
      <c r="ED92" t="str">
        <f>IF(ISERROR(MATCH(ED$1,'CSC Mitre'!CM$1:CM$220,0)),"",VLOOKUP(ED$1,'Tactic Recode'!$A$1:$B$547,2,FALSE))</f>
        <v/>
      </c>
      <c r="EE92" t="str">
        <f>IF(ISERROR(MATCH(EE$1,'CSC Mitre'!CM$1:CM$220,0)),"",VLOOKUP(EE$1,'Tactic Recode'!$A$1:$B$547,2,FALSE))</f>
        <v/>
      </c>
      <c r="EF92" t="str">
        <f>IF(ISERROR(MATCH(EF$1,'CSC Mitre'!CM$1:CM$220,0)),"",VLOOKUP(EF$1,'Tactic Recode'!$A$1:$B$547,2,FALSE))</f>
        <v/>
      </c>
      <c r="EG92" t="str">
        <f>IF(ISERROR(MATCH(EG$1,'CSC Mitre'!CM$1:CM$220,0)),"",VLOOKUP(EG$1,'Tactic Recode'!$A$1:$B$547,2,FALSE))</f>
        <v/>
      </c>
      <c r="EH92" t="str">
        <f>IF(ISERROR(MATCH(EH$1,'CSC Mitre'!CM$1:CM$220,0)),"",VLOOKUP(EH$1,'Tactic Recode'!$A$1:$B$547,2,FALSE))</f>
        <v/>
      </c>
      <c r="EI92" t="str">
        <f>IF(ISERROR(MATCH(EI$1,'CSC Mitre'!CM$1:CM$220,0)),"",VLOOKUP(EI$1,'Tactic Recode'!$A$1:$B$547,2,FALSE))</f>
        <v/>
      </c>
      <c r="EJ92" t="str">
        <f>IF(ISERROR(MATCH(EJ$1,'CSC Mitre'!CM$1:CM$220,0)),"",VLOOKUP(EJ$1,'Tactic Recode'!$A$1:$B$547,2,FALSE))</f>
        <v/>
      </c>
      <c r="EK92" t="str">
        <f>IF(ISERROR(MATCH(EK$1,'CSC Mitre'!CM$1:CM$220,0)),"",VLOOKUP(EK$1,'Tactic Recode'!$A$1:$B$547,2,FALSE))</f>
        <v/>
      </c>
      <c r="EL92" t="str">
        <f>IF(ISERROR(MATCH(EL$1,'CSC Mitre'!CM$1:CM$220,0)),"",VLOOKUP(EL$1,'Tactic Recode'!$A$1:$B$547,2,FALSE))</f>
        <v/>
      </c>
      <c r="EM92" t="str">
        <f>IF(ISERROR(MATCH(EM$1,'CSC Mitre'!CM$1:CM$220,0)),"",VLOOKUP(EM$1,'Tactic Recode'!$A$1:$B$547,2,FALSE))</f>
        <v/>
      </c>
      <c r="EN92" t="str">
        <f>IF(ISERROR(MATCH(EN$1,'CSC Mitre'!CM$1:CM$220,0)),"",VLOOKUP(EN$1,'Tactic Recode'!$A$1:$B$547,2,FALSE))</f>
        <v/>
      </c>
      <c r="EO92" t="str">
        <f>IF(ISERROR(MATCH(EO$1,'CSC Mitre'!CM$1:CM$220,0)),"",VLOOKUP(EO$1,'Tactic Recode'!$A$1:$B$547,2,FALSE))</f>
        <v/>
      </c>
      <c r="EP92" t="str">
        <f>IF(ISERROR(MATCH(EP$1,'CSC Mitre'!CM$1:CM$220,0)),"",VLOOKUP(EP$1,'Tactic Recode'!$A$1:$B$547,2,FALSE))</f>
        <v/>
      </c>
      <c r="EQ92" t="str">
        <f>IF(ISERROR(MATCH(EQ$1,'CSC Mitre'!CM$1:CM$220,0)),"",VLOOKUP(EQ$1,'Tactic Recode'!$A$1:$B$547,2,FALSE))</f>
        <v/>
      </c>
      <c r="ER92" t="str">
        <f>IF(ISERROR(MATCH(ER$1,'CSC Mitre'!CM$1:CM$220,0)),"",VLOOKUP(ER$1,'Tactic Recode'!$A$1:$B$547,2,FALSE))</f>
        <v/>
      </c>
      <c r="ES92" t="str">
        <f>IF(ISERROR(MATCH(ES$1,'CSC Mitre'!CM$1:CM$220,0)),"",VLOOKUP(ES$1,'Tactic Recode'!$A$1:$B$547,2,FALSE))</f>
        <v/>
      </c>
      <c r="ET92" t="str">
        <f>IF(ISERROR(MATCH(ET$1,'CSC Mitre'!CM$1:CM$220,0)),"",VLOOKUP(ET$1,'Tactic Recode'!$A$1:$B$547,2,FALSE))</f>
        <v/>
      </c>
      <c r="EU92" t="str">
        <f>IF(ISERROR(MATCH(EU$1,'CSC Mitre'!CM$1:CM$220,0)),"",VLOOKUP(EU$1,'Tactic Recode'!$A$1:$B$547,2,FALSE))</f>
        <v/>
      </c>
      <c r="EV92" t="str">
        <f>IF(ISERROR(MATCH(EV$1,'CSC Mitre'!CM$1:CM$220,0)),"",VLOOKUP(EV$1,'Tactic Recode'!$A$1:$B$547,2,FALSE))</f>
        <v/>
      </c>
      <c r="EW92" t="str">
        <f>IF(ISERROR(MATCH(EW$1,'CSC Mitre'!CM$1:CM$220,0)),"",VLOOKUP(EW$1,'Tactic Recode'!$A$1:$B$547,2,FALSE))</f>
        <v/>
      </c>
      <c r="EX92" t="str">
        <f>IF(ISERROR(MATCH(EX$1,'CSC Mitre'!CM$1:CM$220,0)),"",VLOOKUP(EX$1,'Tactic Recode'!$A$1:$B$547,2,FALSE))</f>
        <v/>
      </c>
      <c r="EY92" t="str">
        <f>IF(ISERROR(MATCH(EY$1,'CSC Mitre'!CM$1:CM$220,0)),"",VLOOKUP(EY$1,'Tactic Recode'!$A$1:$B$547,2,FALSE))</f>
        <v/>
      </c>
      <c r="EZ92" t="str">
        <f>IF(ISERROR(MATCH(EZ$1,'CSC Mitre'!CM$1:CM$220,0)),"",VLOOKUP(EZ$1,'Tactic Recode'!$A$1:$B$547,2,FALSE))</f>
        <v/>
      </c>
      <c r="FA92" t="str">
        <f>IF(ISERROR(MATCH(FA$1,'CSC Mitre'!CM$1:CM$220,0)),"",VLOOKUP(FA$1,'Tactic Recode'!$A$1:$B$547,2,FALSE))</f>
        <v/>
      </c>
      <c r="FB92" t="str">
        <f>IF(ISERROR(MATCH(FB$1,'CSC Mitre'!CM$1:CM$220,0)),"",VLOOKUP(FB$1,'Tactic Recode'!$A$1:$B$547,2,FALSE))</f>
        <v/>
      </c>
      <c r="FC92" t="str">
        <f>IF(ISERROR(MATCH(FC$1,'CSC Mitre'!CM$1:CM$220,0)),"",VLOOKUP(FC$1,'Tactic Recode'!$A$1:$B$547,2,FALSE))</f>
        <v/>
      </c>
      <c r="FD92" t="str">
        <f>IF(ISERROR(MATCH(FD$1,'CSC Mitre'!CM$1:CM$220,0)),"",VLOOKUP(FD$1,'Tactic Recode'!$A$1:$B$547,2,FALSE))</f>
        <v/>
      </c>
      <c r="FE92" t="str">
        <f>IF(ISERROR(MATCH(FE$1,'CSC Mitre'!CM$1:CM$220,0)),"",VLOOKUP(FE$1,'Tactic Recode'!$A$1:$B$547,2,FALSE))</f>
        <v/>
      </c>
      <c r="FF92" t="str">
        <f>IF(ISERROR(MATCH(FF$1,'CSC Mitre'!CM$1:CM$220,0)),"",VLOOKUP(FF$1,'Tactic Recode'!$A$1:$B$547,2,FALSE))</f>
        <v/>
      </c>
      <c r="FG92" t="str">
        <f>IF(ISERROR(MATCH(FG$1,'CSC Mitre'!CM$1:CM$220,0)),"",VLOOKUP(FG$1,'Tactic Recode'!$A$1:$B$547,2,FALSE))</f>
        <v/>
      </c>
      <c r="FH92" t="str">
        <f>IF(ISERROR(MATCH(FH$1,'CSC Mitre'!CM$1:CM$220,0)),"",VLOOKUP(FH$1,'Tactic Recode'!$A$1:$B$547,2,FALSE))</f>
        <v/>
      </c>
      <c r="FI92" t="str">
        <f>IF(ISERROR(MATCH(FI$1,'CSC Mitre'!CM$1:CM$220,0)),"",VLOOKUP(FI$1,'Tactic Recode'!$A$1:$B$547,2,FALSE))</f>
        <v/>
      </c>
      <c r="FJ92" t="str">
        <f>IF(ISERROR(MATCH(FJ$1,'CSC Mitre'!CM$1:CM$220,0)),"",VLOOKUP(FJ$1,'Tactic Recode'!$A$1:$B$547,2,FALSE))</f>
        <v/>
      </c>
      <c r="FK92" t="str">
        <f>IF(ISERROR(MATCH(FK$1,'CSC Mitre'!CM$1:CM$220,0)),"",VLOOKUP(FK$1,'Tactic Recode'!$A$1:$B$547,2,FALSE))</f>
        <v/>
      </c>
      <c r="FL92" t="str">
        <f>IF(ISERROR(MATCH(FL$1,'CSC Mitre'!CM$1:CM$220,0)),"",VLOOKUP(FL$1,'Tactic Recode'!$A$1:$B$547,2,FALSE))</f>
        <v/>
      </c>
      <c r="FM92" t="str">
        <f>IF(ISERROR(MATCH(FM$1,'CSC Mitre'!CM$1:CM$220,0)),"",VLOOKUP(FM$1,'Tactic Recode'!$A$1:$B$547,2,FALSE))</f>
        <v/>
      </c>
      <c r="FN92" t="str">
        <f>IF(ISERROR(MATCH(FN$1,'CSC Mitre'!CM$1:CM$220,0)),"",VLOOKUP(FN$1,'Tactic Recode'!$A$1:$B$547,2,FALSE))</f>
        <v/>
      </c>
      <c r="FO92" t="str">
        <f>IF(ISERROR(MATCH(FO$1,'CSC Mitre'!CM$1:CM$220,0)),"",VLOOKUP(FO$1,'Tactic Recode'!$A$1:$B$547,2,FALSE))</f>
        <v/>
      </c>
      <c r="FP92" t="str">
        <f>IF(ISERROR(MATCH(FP$1,'CSC Mitre'!CM$1:CM$220,0)),"",VLOOKUP(FP$1,'Tactic Recode'!$A$1:$B$547,2,FALSE))</f>
        <v/>
      </c>
      <c r="FQ92" t="str">
        <f>IF(ISERROR(MATCH(FQ$1,'CSC Mitre'!CM$1:CM$220,0)),"",VLOOKUP(FQ$1,'Tactic Recode'!$A$1:$B$547,2,FALSE))</f>
        <v/>
      </c>
      <c r="FR92" t="str">
        <f>IF(ISERROR(MATCH(FR$1,'CSC Mitre'!CM$1:CM$220,0)),"",VLOOKUP(FR$1,'Tactic Recode'!$A$1:$B$547,2,FALSE))</f>
        <v/>
      </c>
      <c r="FS92" t="str">
        <f>IF(ISERROR(MATCH(FS$1,'CSC Mitre'!CM$1:CM$220,0)),"",VLOOKUP(FS$1,'Tactic Recode'!$A$1:$B$547,2,FALSE))</f>
        <v/>
      </c>
      <c r="FT92" t="str">
        <f>IF(ISERROR(MATCH(FT$1,'CSC Mitre'!CM$1:CM$220,0)),"",VLOOKUP(FT$1,'Tactic Recode'!$A$1:$B$547,2,FALSE))</f>
        <v/>
      </c>
      <c r="FU92" t="str">
        <f>IF(ISERROR(MATCH(FU$1,'CSC Mitre'!CM$1:CM$220,0)),"",VLOOKUP(FU$1,'Tactic Recode'!$A$1:$B$547,2,FALSE))</f>
        <v/>
      </c>
      <c r="FV92" t="str">
        <f>IF(ISERROR(MATCH(FV$1,'CSC Mitre'!CM$1:CM$220,0)),"",VLOOKUP(FV$1,'Tactic Recode'!$A$1:$B$547,2,FALSE))</f>
        <v/>
      </c>
      <c r="FW92" t="str">
        <f>IF(ISERROR(MATCH(FW$1,'CSC Mitre'!CM$1:CM$220,0)),"",VLOOKUP(FW$1,'Tactic Recode'!$A$1:$B$547,2,FALSE))</f>
        <v/>
      </c>
      <c r="FX92" t="str">
        <f>IF(ISERROR(MATCH(FX$1,'CSC Mitre'!CM$1:CM$220,0)),"",VLOOKUP(FX$1,'Tactic Recode'!$A$1:$B$547,2,FALSE))</f>
        <v/>
      </c>
      <c r="FY92" t="str">
        <f>IF(ISERROR(MATCH(FY$1,'CSC Mitre'!CM$1:CM$220,0)),"",VLOOKUP(FY$1,'Tactic Recode'!$A$1:$B$547,2,FALSE))</f>
        <v/>
      </c>
      <c r="FZ92" t="str">
        <f>IF(ISERROR(MATCH(FZ$1,'CSC Mitre'!CM$1:CM$220,0)),"",VLOOKUP(FZ$1,'Tactic Recode'!$A$1:$B$547,2,FALSE))</f>
        <v/>
      </c>
      <c r="GA92" t="str">
        <f>IF(ISERROR(MATCH(GA$1,'CSC Mitre'!CM$1:CM$220,0)),"",VLOOKUP(GA$1,'Tactic Recode'!$A$1:$B$547,2,FALSE))</f>
        <v/>
      </c>
      <c r="GB92" t="str">
        <f>IF(ISERROR(MATCH(GB$1,'CSC Mitre'!CM$1:CM$220,0)),"",VLOOKUP(GB$1,'Tactic Recode'!$A$1:$B$547,2,FALSE))</f>
        <v/>
      </c>
      <c r="GC92" t="str">
        <f>IF(ISERROR(MATCH(GC$1,'CSC Mitre'!CM$1:CM$220,0)),"",VLOOKUP(GC$1,'Tactic Recode'!$A$1:$B$547,2,FALSE))</f>
        <v/>
      </c>
      <c r="GD92" t="str">
        <f>IF(ISERROR(MATCH(GD$1,'CSC Mitre'!CM$1:CM$220,0)),"",VLOOKUP(GD$1,'Tactic Recode'!$A$1:$B$547,2,FALSE))</f>
        <v/>
      </c>
      <c r="GE92" t="str">
        <f>IF(ISERROR(MATCH(GE$1,'CSC Mitre'!CM$1:CM$220,0)),"",VLOOKUP(GE$1,'Tactic Recode'!$A$1:$B$547,2,FALSE))</f>
        <v/>
      </c>
      <c r="GF92" t="str">
        <f>IF(ISERROR(MATCH(GF$1,'CSC Mitre'!CM$1:CM$220,0)),"",VLOOKUP(GF$1,'Tactic Recode'!$A$1:$B$547,2,FALSE))</f>
        <v/>
      </c>
      <c r="GG92" t="str">
        <f>IF(ISERROR(MATCH(GG$1,'CSC Mitre'!CM$1:CM$220,0)),"",VLOOKUP(GG$1,'Tactic Recode'!$A$1:$B$547,2,FALSE))</f>
        <v/>
      </c>
      <c r="GH92" t="str">
        <f>IF(ISERROR(MATCH(GH$1,'CSC Mitre'!CM$1:CM$220,0)),"",VLOOKUP(GH$1,'Tactic Recode'!$A$1:$B$547,2,FALSE))</f>
        <v/>
      </c>
      <c r="GI92" t="str">
        <f>IF(ISERROR(MATCH(GI$1,'CSC Mitre'!CM$1:CM$220,0)),"",VLOOKUP(GI$1,'Tactic Recode'!$A$1:$B$547,2,FALSE))</f>
        <v/>
      </c>
      <c r="GJ92" t="str">
        <f>IF(ISERROR(MATCH(GJ$1,'CSC Mitre'!CM$1:CM$220,0)),"",VLOOKUP(GJ$1,'Tactic Recode'!$A$1:$B$547,2,FALSE))</f>
        <v/>
      </c>
      <c r="GK92" t="str">
        <f>IF(ISERROR(MATCH(GK$1,'CSC Mitre'!CM$1:CM$220,0)),"",VLOOKUP(GK$1,'Tactic Recode'!$A$1:$B$547,2,FALSE))</f>
        <v/>
      </c>
      <c r="GL92" t="str">
        <f>IF(ISERROR(MATCH(GL$1,'CSC Mitre'!CM$1:CM$220,0)),"",VLOOKUP(GL$1,'Tactic Recode'!$A$1:$B$547,2,FALSE))</f>
        <v/>
      </c>
      <c r="GM92" t="str">
        <f>IF(ISERROR(MATCH(GM$1,'CSC Mitre'!CM$1:CM$220,0)),"",VLOOKUP(GM$1,'Tactic Recode'!$A$1:$B$547,2,FALSE))</f>
        <v/>
      </c>
      <c r="GN92" t="str">
        <f>IF(ISERROR(MATCH(GN$1,'CSC Mitre'!CM$1:CM$220,0)),"",VLOOKUP(GN$1,'Tactic Recode'!$A$1:$B$547,2,FALSE))</f>
        <v/>
      </c>
      <c r="GO92" t="str">
        <f>IF(ISERROR(MATCH(GO$1,'CSC Mitre'!CM$1:CM$220,0)),"",VLOOKUP(GO$1,'Tactic Recode'!$A$1:$B$547,2,FALSE))</f>
        <v/>
      </c>
      <c r="GP92" t="str">
        <f>IF(ISERROR(MATCH(GP$1,'CSC Mitre'!CM$1:CM$220,0)),"",VLOOKUP(GP$1,'Tactic Recode'!$A$1:$B$547,2,FALSE))</f>
        <v/>
      </c>
      <c r="GQ92" t="str">
        <f>IF(ISERROR(MATCH(GQ$1,'CSC Mitre'!CM$1:CM$220,0)),"",VLOOKUP(GQ$1,'Tactic Recode'!$A$1:$B$547,2,FALSE))</f>
        <v/>
      </c>
      <c r="GR92" t="str">
        <f>IF(ISERROR(MATCH(GR$1,'CSC Mitre'!CM$1:CM$220,0)),"",VLOOKUP(GR$1,'Tactic Recode'!$A$1:$B$547,2,FALSE))</f>
        <v/>
      </c>
      <c r="GS92" t="str">
        <f>IF(ISERROR(MATCH(GS$1,'CSC Mitre'!CM$1:CM$220,0)),"",VLOOKUP(GS$1,'Tactic Recode'!$A$1:$B$547,2,FALSE))</f>
        <v/>
      </c>
      <c r="GT92" t="str">
        <f>IF(ISERROR(MATCH(GT$1,'CSC Mitre'!CM$1:CM$220,0)),"",VLOOKUP(GT$1,'Tactic Recode'!$A$1:$B$547,2,FALSE))</f>
        <v/>
      </c>
      <c r="GU92" t="str">
        <f>IF(ISERROR(MATCH(GU$1,'CSC Mitre'!CM$1:CM$220,0)),"",VLOOKUP(GU$1,'Tactic Recode'!$A$1:$B$547,2,FALSE))</f>
        <v/>
      </c>
      <c r="GV92" t="str">
        <f>IF(ISERROR(MATCH(GV$1,'CSC Mitre'!CM$1:CM$220,0)),"",VLOOKUP(GV$1,'Tactic Recode'!$A$1:$B$547,2,FALSE))</f>
        <v/>
      </c>
      <c r="GW92" t="str">
        <f>IF(ISERROR(MATCH(GW$1,'CSC Mitre'!CM$1:CM$220,0)),"",VLOOKUP(GW$1,'Tactic Recode'!$A$1:$B$547,2,FALSE))</f>
        <v/>
      </c>
      <c r="GX92" t="str">
        <f>IF(ISERROR(MATCH(GX$1,'CSC Mitre'!CM$1:CM$220,0)),"",VLOOKUP(GX$1,'Tactic Recode'!$A$1:$B$547,2,FALSE))</f>
        <v/>
      </c>
      <c r="GY92" t="str">
        <f>IF(ISERROR(MATCH(GY$1,'CSC Mitre'!CM$1:CM$220,0)),"",VLOOKUP(GY$1,'Tactic Recode'!$A$1:$B$547,2,FALSE))</f>
        <v/>
      </c>
      <c r="GZ92" t="str">
        <f>IF(ISERROR(MATCH(GZ$1,'CSC Mitre'!CM$1:CM$220,0)),"",VLOOKUP(GZ$1,'Tactic Recode'!$A$1:$B$547,2,FALSE))</f>
        <v/>
      </c>
      <c r="HA92" t="str">
        <f>IF(ISERROR(MATCH(HA$1,'CSC Mitre'!CM$1:CM$220,0)),"",VLOOKUP(HA$1,'Tactic Recode'!$A$1:$B$547,2,FALSE))</f>
        <v>Initial Access</v>
      </c>
      <c r="HB92" t="str">
        <f>IF(ISERROR(MATCH(HB$1,'CSC Mitre'!CM$1:CM$220,0)),"",VLOOKUP(HB$1,'Tactic Recode'!$A$1:$B$547,2,FALSE))</f>
        <v/>
      </c>
      <c r="HC92" t="str">
        <f>IF(ISERROR(MATCH(HC$1,'CSC Mitre'!CM$1:CM$220,0)),"",VLOOKUP(HC$1,'Tactic Recode'!$A$1:$B$547,2,FALSE))</f>
        <v/>
      </c>
      <c r="HD92" t="str">
        <f>IF(ISERROR(MATCH(HD$1,'CSC Mitre'!CM$1:CM$220,0)),"",VLOOKUP(HD$1,'Tactic Recode'!$A$1:$B$547,2,FALSE))</f>
        <v/>
      </c>
      <c r="HE92" t="str">
        <f>IF(ISERROR(MATCH(HE$1,'CSC Mitre'!CM$1:CM$220,0)),"",VLOOKUP(HE$1,'Tactic Recode'!$A$1:$B$547,2,FALSE))</f>
        <v/>
      </c>
      <c r="HF92" t="str">
        <f>IF(ISERROR(MATCH(HF$1,'CSC Mitre'!CM$1:CM$220,0)),"",VLOOKUP(HF$1,'Tactic Recode'!$A$1:$B$547,2,FALSE))</f>
        <v/>
      </c>
      <c r="HG92" t="str">
        <f>IF(ISERROR(MATCH(HG$1,'CSC Mitre'!CM$1:CM$220,0)),"",VLOOKUP(HG$1,'Tactic Recode'!$A$1:$B$547,2,FALSE))</f>
        <v/>
      </c>
      <c r="HH92" t="str">
        <f>IF(ISERROR(MATCH(HH$1,'CSC Mitre'!CM$1:CM$220,0)),"",VLOOKUP(HH$1,'Tactic Recode'!$A$1:$B$547,2,FALSE))</f>
        <v/>
      </c>
      <c r="HI92" t="str">
        <f>IF(ISERROR(MATCH(HI$1,'CSC Mitre'!CM$1:CM$220,0)),"",VLOOKUP(HI$1,'Tactic Recode'!$A$1:$B$547,2,FALSE))</f>
        <v/>
      </c>
      <c r="HJ92" t="str">
        <f>IF(ISERROR(MATCH(HJ$1,'CSC Mitre'!CM$1:CM$220,0)),"",VLOOKUP(HJ$1,'Tactic Recode'!$A$1:$B$547,2,FALSE))</f>
        <v/>
      </c>
      <c r="HK92" t="str">
        <f>IF(ISERROR(MATCH(HK$1,'CSC Mitre'!CM$1:CM$220,0)),"",VLOOKUP(HK$1,'Tactic Recode'!$A$1:$B$547,2,FALSE))</f>
        <v/>
      </c>
      <c r="HL92" t="str">
        <f>IF(ISERROR(MATCH(HL$1,'CSC Mitre'!CM$1:CM$220,0)),"",VLOOKUP(HL$1,'Tactic Recode'!$A$1:$B$547,2,FALSE))</f>
        <v/>
      </c>
      <c r="HM92" t="str">
        <f>IF(ISERROR(MATCH(HM$1,'CSC Mitre'!CM$1:CM$220,0)),"",VLOOKUP(HM$1,'Tactic Recode'!$A$1:$B$547,2,FALSE))</f>
        <v/>
      </c>
      <c r="HN92" t="str">
        <f>IF(ISERROR(MATCH(HN$1,'CSC Mitre'!CM$1:CM$220,0)),"",VLOOKUP(HN$1,'Tactic Recode'!$A$1:$B$547,2,FALSE))</f>
        <v/>
      </c>
      <c r="HO92" t="str">
        <f>IF(ISERROR(MATCH(HO$1,'CSC Mitre'!CM$1:CM$220,0)),"",VLOOKUP(HO$1,'Tactic Recode'!$A$1:$B$547,2,FALSE))</f>
        <v/>
      </c>
      <c r="HP92" t="str">
        <f>IF(ISERROR(MATCH(HP$1,'CSC Mitre'!CM$1:CM$220,0)),"",VLOOKUP(HP$1,'Tactic Recode'!$A$1:$B$547,2,FALSE))</f>
        <v/>
      </c>
      <c r="HQ92" t="str">
        <f>IF(ISERROR(MATCH(HQ$1,'CSC Mitre'!CM$1:CM$220,0)),"",VLOOKUP(HQ$1,'Tactic Recode'!$A$1:$B$547,2,FALSE))</f>
        <v/>
      </c>
      <c r="HR92" t="str">
        <f>IF(ISERROR(MATCH(HR$1,'CSC Mitre'!CM$1:CM$220,0)),"",VLOOKUP(HR$1,'Tactic Recode'!$A$1:$B$547,2,FALSE))</f>
        <v/>
      </c>
      <c r="HS92" t="str">
        <f>IF(ISERROR(MATCH(HS$1,'CSC Mitre'!CM$1:CM$220,0)),"",VLOOKUP(HS$1,'Tactic Recode'!$A$1:$B$547,2,FALSE))</f>
        <v/>
      </c>
      <c r="HT92" t="str">
        <f>IF(ISERROR(MATCH(HT$1,'CSC Mitre'!CM$1:CM$220,0)),"",VLOOKUP(HT$1,'Tactic Recode'!$A$1:$B$547,2,FALSE))</f>
        <v/>
      </c>
      <c r="HU92" t="str">
        <f>IF(ISERROR(MATCH(HU$1,'CSC Mitre'!CM$1:CM$220,0)),"",VLOOKUP(HU$1,'Tactic Recode'!$A$1:$B$547,2,FALSE))</f>
        <v/>
      </c>
      <c r="HV92" t="str">
        <f>IF(ISERROR(MATCH(HV$1,'CSC Mitre'!CM$1:CM$220,0)),"",VLOOKUP(HV$1,'Tactic Recode'!$A$1:$B$547,2,FALSE))</f>
        <v/>
      </c>
      <c r="HW92" t="str">
        <f>IF(ISERROR(MATCH(HW$1,'CSC Mitre'!CM$1:CM$220,0)),"",VLOOKUP(HW$1,'Tactic Recode'!$A$1:$B$547,2,FALSE))</f>
        <v/>
      </c>
      <c r="HX92" t="str">
        <f>IF(ISERROR(MATCH(HX$1,'CSC Mitre'!CM$1:CM$220,0)),"",VLOOKUP(HX$1,'Tactic Recode'!$A$1:$B$547,2,FALSE))</f>
        <v/>
      </c>
      <c r="HY92" t="str">
        <f>IF(ISERROR(MATCH(HY$1,'CSC Mitre'!CM$1:CM$220,0)),"",VLOOKUP(HY$1,'Tactic Recode'!$A$1:$B$547,2,FALSE))</f>
        <v/>
      </c>
      <c r="HZ92" t="str">
        <f>IF(ISERROR(MATCH(HZ$1,'CSC Mitre'!CM$1:CM$220,0)),"",VLOOKUP(HZ$1,'Tactic Recode'!$A$1:$B$547,2,FALSE))</f>
        <v/>
      </c>
      <c r="IA92" t="str">
        <f>IF(ISERROR(MATCH(IA$1,'CSC Mitre'!CM$1:CM$220,0)),"",VLOOKUP(IA$1,'Tactic Recode'!$A$1:$B$547,2,FALSE))</f>
        <v/>
      </c>
      <c r="IB92" t="str">
        <f>IF(ISERROR(MATCH(IB$1,'CSC Mitre'!CM$1:CM$220,0)),"",VLOOKUP(IB$1,'Tactic Recode'!$A$1:$B$547,2,FALSE))</f>
        <v/>
      </c>
      <c r="IC92" t="str">
        <f>IF(ISERROR(MATCH(IC$1,'CSC Mitre'!CM$1:CM$220,0)),"",VLOOKUP(IC$1,'Tactic Recode'!$A$1:$B$547,2,FALSE))</f>
        <v/>
      </c>
      <c r="ID92" t="str">
        <f>IF(ISERROR(MATCH(ID$1,'CSC Mitre'!CM$1:CM$220,0)),"",VLOOKUP(ID$1,'Tactic Recode'!$A$1:$B$547,2,FALSE))</f>
        <v/>
      </c>
      <c r="IE92" t="str">
        <f>IF(ISERROR(MATCH(IE$1,'CSC Mitre'!CM$1:CM$220,0)),"",VLOOKUP(IE$1,'Tactic Recode'!$A$1:$B$547,2,FALSE))</f>
        <v/>
      </c>
      <c r="IF92" t="str">
        <f>IF(ISERROR(MATCH(IF$1,'CSC Mitre'!CM$1:CM$220,0)),"",VLOOKUP(IF$1,'Tactic Recode'!$A$1:$B$547,2,FALSE))</f>
        <v/>
      </c>
      <c r="IG92" t="str">
        <f>IF(ISERROR(MATCH(IG$1,'CSC Mitre'!CM$1:CM$220,0)),"",VLOOKUP(IG$1,'Tactic Recode'!$A$1:$B$547,2,FALSE))</f>
        <v/>
      </c>
      <c r="IH92" t="str">
        <f>IF(ISERROR(MATCH(IH$1,'CSC Mitre'!CM$1:CM$220,0)),"",VLOOKUP(IH$1,'Tactic Recode'!$A$1:$B$547,2,FALSE))</f>
        <v/>
      </c>
      <c r="II92" t="str">
        <f>IF(ISERROR(MATCH(II$1,'CSC Mitre'!CM$1:CM$220,0)),"",VLOOKUP(II$1,'Tactic Recode'!$A$1:$B$547,2,FALSE))</f>
        <v/>
      </c>
      <c r="IJ92" t="str">
        <f>IF(ISERROR(MATCH(IJ$1,'CSC Mitre'!CM$1:CM$220,0)),"",VLOOKUP(IJ$1,'Tactic Recode'!$A$1:$B$547,2,FALSE))</f>
        <v/>
      </c>
      <c r="IK92" t="str">
        <f>IF(ISERROR(MATCH(IK$1,'CSC Mitre'!CM$1:CM$220,0)),"",VLOOKUP(IK$1,'Tactic Recode'!$A$1:$B$547,2,FALSE))</f>
        <v/>
      </c>
      <c r="IL92" t="str">
        <f>IF(ISERROR(MATCH(IL$1,'CSC Mitre'!CM$1:CM$220,0)),"",VLOOKUP(IL$1,'Tactic Recode'!$A$1:$B$547,2,FALSE))</f>
        <v/>
      </c>
      <c r="IM92" t="str">
        <f>IF(ISERROR(MATCH(IM$1,'CSC Mitre'!CM$1:CM$220,0)),"",VLOOKUP(IM$1,'Tactic Recode'!$A$1:$B$547,2,FALSE))</f>
        <v/>
      </c>
      <c r="IN92" t="str">
        <f>IF(ISERROR(MATCH(IN$1,'CSC Mitre'!CM$1:CM$220,0)),"",VLOOKUP(IN$1,'Tactic Recode'!$A$1:$B$547,2,FALSE))</f>
        <v/>
      </c>
      <c r="IO92" t="str">
        <f>IF(ISERROR(MATCH(IO$1,'CSC Mitre'!CM$1:CM$220,0)),"",VLOOKUP(IO$1,'Tactic Recode'!$A$1:$B$547,2,FALSE))</f>
        <v/>
      </c>
      <c r="IP92" t="str">
        <f>IF(ISERROR(MATCH(IP$1,'CSC Mitre'!CM$1:CM$220,0)),"",VLOOKUP(IP$1,'Tactic Recode'!$A$1:$B$547,2,FALSE))</f>
        <v/>
      </c>
      <c r="IQ92" t="str">
        <f>IF(ISERROR(MATCH(IQ$1,'CSC Mitre'!CM$1:CM$220,0)),"",VLOOKUP(IQ$1,'Tactic Recode'!$A$1:$B$547,2,FALSE))</f>
        <v/>
      </c>
      <c r="IR92" t="str">
        <f>IF(ISERROR(MATCH(IR$1,'CSC Mitre'!CM$1:CM$220,0)),"",VLOOKUP(IR$1,'Tactic Recode'!$A$1:$B$547,2,FALSE))</f>
        <v/>
      </c>
      <c r="IS92" t="str">
        <f>IF(ISERROR(MATCH(IS$1,'CSC Mitre'!CM$1:CM$220,0)),"",VLOOKUP(IS$1,'Tactic Recode'!$A$1:$B$547,2,FALSE))</f>
        <v/>
      </c>
      <c r="IT92" t="str">
        <f>IF(ISERROR(MATCH(IT$1,'CSC Mitre'!CM$1:CM$220,0)),"",VLOOKUP(IT$1,'Tactic Recode'!$A$1:$B$547,2,FALSE))</f>
        <v/>
      </c>
      <c r="IU92" t="str">
        <f>IF(ISERROR(MATCH(IU$1,'CSC Mitre'!CM$1:CM$220,0)),"",VLOOKUP(IU$1,'Tactic Recode'!$A$1:$B$547,2,FALSE))</f>
        <v/>
      </c>
      <c r="IV92" t="str">
        <f>IF(ISERROR(MATCH(IV$1,'CSC Mitre'!CM$1:CM$220,0)),"",VLOOKUP(IV$1,'Tactic Recode'!$A$1:$B$547,2,FALSE))</f>
        <v/>
      </c>
      <c r="IW92" t="str">
        <f>IF(ISERROR(MATCH(IW$1,'CSC Mitre'!CM$1:CM$220,0)),"",VLOOKUP(IW$1,'Tactic Recode'!$A$1:$B$547,2,FALSE))</f>
        <v/>
      </c>
      <c r="IX92" t="str">
        <f>IF(ISERROR(MATCH(IX$1,'CSC Mitre'!CM$1:CM$220,0)),"",VLOOKUP(IX$1,'Tactic Recode'!$A$1:$B$547,2,FALSE))</f>
        <v/>
      </c>
      <c r="IY92" t="str">
        <f>IF(ISERROR(MATCH(IY$1,'CSC Mitre'!CM$1:CM$220,0)),"",VLOOKUP(IY$1,'Tactic Recode'!$A$1:$B$547,2,FALSE))</f>
        <v/>
      </c>
      <c r="IZ92" t="str">
        <f>IF(ISERROR(MATCH(IZ$1,'CSC Mitre'!CM$1:CM$220,0)),"",VLOOKUP(IZ$1,'Tactic Recode'!$A$1:$B$547,2,FALSE))</f>
        <v/>
      </c>
      <c r="JA92" t="str">
        <f>IF(ISERROR(MATCH(JA$1,'CSC Mitre'!CM$1:CM$220,0)),"",VLOOKUP(JA$1,'Tactic Recode'!$A$1:$B$547,2,FALSE))</f>
        <v/>
      </c>
      <c r="JB92" t="str">
        <f>IF(ISERROR(MATCH(JB$1,'CSC Mitre'!CM$1:CM$220,0)),"",VLOOKUP(JB$1,'Tactic Recode'!$A$1:$B$547,2,FALSE))</f>
        <v/>
      </c>
      <c r="JC92" t="str">
        <f>IF(ISERROR(MATCH(JC$1,'CSC Mitre'!CM$1:CM$220,0)),"",VLOOKUP(JC$1,'Tactic Recode'!$A$1:$B$547,2,FALSE))</f>
        <v/>
      </c>
      <c r="JD92" t="str">
        <f>IF(ISERROR(MATCH(JD$1,'CSC Mitre'!CM$1:CM$220,0)),"",VLOOKUP(JD$1,'Tactic Recode'!$A$1:$B$547,2,FALSE))</f>
        <v/>
      </c>
      <c r="JE92" t="str">
        <f>IF(ISERROR(MATCH(JE$1,'CSC Mitre'!CM$1:CM$220,0)),"",VLOOKUP(JE$1,'Tactic Recode'!$A$1:$B$547,2,FALSE))</f>
        <v/>
      </c>
      <c r="JF92" t="str">
        <f>IF(ISERROR(MATCH(JF$1,'CSC Mitre'!CM$1:CM$220,0)),"",VLOOKUP(JF$1,'Tactic Recode'!$A$1:$B$547,2,FALSE))</f>
        <v/>
      </c>
      <c r="JG92" t="str">
        <f>IF(ISERROR(MATCH(JG$1,'CSC Mitre'!CM$1:CM$220,0)),"",VLOOKUP(JG$1,'Tactic Recode'!$A$1:$B$547,2,FALSE))</f>
        <v/>
      </c>
      <c r="JH92" t="str">
        <f>IF(ISERROR(MATCH(JH$1,'CSC Mitre'!CM$1:CM$220,0)),"",VLOOKUP(JH$1,'Tactic Recode'!$A$1:$B$547,2,FALSE))</f>
        <v/>
      </c>
      <c r="JI92" t="str">
        <f>IF(ISERROR(MATCH(JI$1,'CSC Mitre'!CM$1:CM$220,0)),"",VLOOKUP(JI$1,'Tactic Recode'!$A$1:$B$547,2,FALSE))</f>
        <v/>
      </c>
      <c r="JJ92" t="str">
        <f>IF(ISERROR(MATCH(JJ$1,'CSC Mitre'!CM$1:CM$220,0)),"",VLOOKUP(JJ$1,'Tactic Recode'!$A$1:$B$547,2,FALSE))</f>
        <v/>
      </c>
      <c r="JK92" t="str">
        <f>IF(ISERROR(MATCH(JK$1,'CSC Mitre'!CM$1:CM$220,0)),"",VLOOKUP(JK$1,'Tactic Recode'!$A$1:$B$547,2,FALSE))</f>
        <v/>
      </c>
      <c r="JL92" t="str">
        <f>IF(ISERROR(MATCH(JL$1,'CSC Mitre'!CM$1:CM$220,0)),"",VLOOKUP(JL$1,'Tactic Recode'!$A$1:$B$547,2,FALSE))</f>
        <v/>
      </c>
      <c r="JM92" t="str">
        <f>IF(ISERROR(MATCH(JM$1,'CSC Mitre'!CM$1:CM$220,0)),"",VLOOKUP(JM$1,'Tactic Recode'!$A$1:$B$547,2,FALSE))</f>
        <v/>
      </c>
      <c r="JN92" t="str">
        <f>IF(ISERROR(MATCH(JN$1,'CSC Mitre'!CM$1:CM$220,0)),"",VLOOKUP(JN$1,'Tactic Recode'!$A$1:$B$547,2,FALSE))</f>
        <v/>
      </c>
      <c r="JO92" t="str">
        <f>IF(ISERROR(MATCH(JO$1,'CSC Mitre'!CM$1:CM$220,0)),"",VLOOKUP(JO$1,'Tactic Recode'!$A$1:$B$547,2,FALSE))</f>
        <v/>
      </c>
      <c r="JP92" t="str">
        <f>IF(ISERROR(MATCH(JP$1,'CSC Mitre'!CM$1:CM$220,0)),"",VLOOKUP(JP$1,'Tactic Recode'!$A$1:$B$547,2,FALSE))</f>
        <v/>
      </c>
      <c r="JQ92" t="str">
        <f>IF(ISERROR(MATCH(JQ$1,'CSC Mitre'!CM$1:CM$220,0)),"",VLOOKUP(JQ$1,'Tactic Recode'!$A$1:$B$547,2,FALSE))</f>
        <v/>
      </c>
      <c r="JR92" t="str">
        <f>IF(ISERROR(MATCH(JR$1,'CSC Mitre'!CM$1:CM$220,0)),"",VLOOKUP(JR$1,'Tactic Recode'!$A$1:$B$547,2,FALSE))</f>
        <v/>
      </c>
      <c r="JS92" t="str">
        <f>IF(ISERROR(MATCH(JS$1,'CSC Mitre'!CM$1:CM$220,0)),"",VLOOKUP(JS$1,'Tactic Recode'!$A$1:$B$547,2,FALSE))</f>
        <v/>
      </c>
      <c r="JT92" t="str">
        <f>IF(ISERROR(MATCH(JT$1,'CSC Mitre'!CM$1:CM$220,0)),"",VLOOKUP(JT$1,'Tactic Recode'!$A$1:$B$547,2,FALSE))</f>
        <v/>
      </c>
      <c r="JU92" t="str">
        <f>IF(ISERROR(MATCH(JU$1,'CSC Mitre'!CM$1:CM$220,0)),"",VLOOKUP(JU$1,'Tactic Recode'!$A$1:$B$547,2,FALSE))</f>
        <v/>
      </c>
      <c r="JV92" t="str">
        <f>IF(ISERROR(MATCH(JV$1,'CSC Mitre'!CM$1:CM$220,0)),"",VLOOKUP(JV$1,'Tactic Recode'!$A$1:$B$547,2,FALSE))</f>
        <v/>
      </c>
      <c r="JW92" t="str">
        <f>IF(ISERROR(MATCH(JW$1,'CSC Mitre'!CM$1:CM$220,0)),"",VLOOKUP(JW$1,'Tactic Recode'!$A$1:$B$547,2,FALSE))</f>
        <v/>
      </c>
      <c r="JX92" t="str">
        <f>IF(ISERROR(MATCH(JX$1,'CSC Mitre'!CM$1:CM$220,0)),"",VLOOKUP(JX$1,'Tactic Recode'!$A$1:$B$547,2,FALSE))</f>
        <v/>
      </c>
      <c r="JY92" t="str">
        <f>IF(ISERROR(MATCH(JY$1,'CSC Mitre'!CM$1:CM$220,0)),"",VLOOKUP(JY$1,'Tactic Recode'!$A$1:$B$547,2,FALSE))</f>
        <v/>
      </c>
      <c r="JZ92" t="str">
        <f>IF(ISERROR(MATCH(JZ$1,'CSC Mitre'!CM$1:CM$220,0)),"",VLOOKUP(JZ$1,'Tactic Recode'!$A$1:$B$547,2,FALSE))</f>
        <v/>
      </c>
      <c r="KA92" t="str">
        <f>IF(ISERROR(MATCH(KA$1,'CSC Mitre'!CM$1:CM$220,0)),"",VLOOKUP(KA$1,'Tactic Recode'!$A$1:$B$547,2,FALSE))</f>
        <v/>
      </c>
      <c r="KB92" t="str">
        <f>IF(ISERROR(MATCH(KB$1,'CSC Mitre'!CM$1:CM$220,0)),"",VLOOKUP(KB$1,'Tactic Recode'!$A$1:$B$547,2,FALSE))</f>
        <v/>
      </c>
      <c r="KC92" t="str">
        <f>IF(ISERROR(MATCH(KC$1,'CSC Mitre'!CM$1:CM$220,0)),"",VLOOKUP(KC$1,'Tactic Recode'!$A$1:$B$547,2,FALSE))</f>
        <v/>
      </c>
      <c r="KD92" t="str">
        <f>IF(ISERROR(MATCH(KD$1,'CSC Mitre'!CM$1:CM$220,0)),"",VLOOKUP(KD$1,'Tactic Recode'!$A$1:$B$547,2,FALSE))</f>
        <v/>
      </c>
      <c r="KE92" t="str">
        <f>IF(ISERROR(MATCH(KE$1,'CSC Mitre'!CM$1:CM$220,0)),"",VLOOKUP(KE$1,'Tactic Recode'!$A$1:$B$547,2,FALSE))</f>
        <v/>
      </c>
      <c r="KF92" t="str">
        <f>IF(ISERROR(MATCH(KF$1,'CSC Mitre'!CM$1:CM$220,0)),"",VLOOKUP(KF$1,'Tactic Recode'!$A$1:$B$547,2,FALSE))</f>
        <v/>
      </c>
      <c r="KG92" t="str">
        <f>IF(ISERROR(MATCH(KG$1,'CSC Mitre'!CM$1:CM$220,0)),"",VLOOKUP(KG$1,'Tactic Recode'!$A$1:$B$547,2,FALSE))</f>
        <v/>
      </c>
      <c r="KH92" t="str">
        <f>IF(ISERROR(MATCH(KH$1,'CSC Mitre'!CM$1:CM$220,0)),"",VLOOKUP(KH$1,'Tactic Recode'!$A$1:$B$547,2,FALSE))</f>
        <v/>
      </c>
      <c r="KI92" t="str">
        <f>IF(ISERROR(MATCH(KI$1,'CSC Mitre'!CM$1:CM$220,0)),"",VLOOKUP(KI$1,'Tactic Recode'!$A$1:$B$547,2,FALSE))</f>
        <v/>
      </c>
      <c r="KJ92" t="str">
        <f>IF(ISERROR(MATCH(KJ$1,'CSC Mitre'!CM$1:CM$220,0)),"",VLOOKUP(KJ$1,'Tactic Recode'!$A$1:$B$547,2,FALSE))</f>
        <v/>
      </c>
      <c r="KK92" t="str">
        <f>IF(ISERROR(MATCH(KK$1,'CSC Mitre'!CM$1:CM$220,0)),"",VLOOKUP(KK$1,'Tactic Recode'!$A$1:$B$547,2,FALSE))</f>
        <v/>
      </c>
      <c r="KL92" t="str">
        <f>IF(ISERROR(MATCH(KL$1,'CSC Mitre'!CM$1:CM$220,0)),"",VLOOKUP(KL$1,'Tactic Recode'!$A$1:$B$547,2,FALSE))</f>
        <v/>
      </c>
      <c r="KM92" t="str">
        <f>IF(ISERROR(MATCH(KM$1,'CSC Mitre'!CM$1:CM$220,0)),"",VLOOKUP(KM$1,'Tactic Recode'!$A$1:$B$547,2,FALSE))</f>
        <v/>
      </c>
      <c r="KN92" t="str">
        <f>IF(ISERROR(MATCH(KN$1,'CSC Mitre'!CM$1:CM$220,0)),"",VLOOKUP(KN$1,'Tactic Recode'!$A$1:$B$547,2,FALSE))</f>
        <v/>
      </c>
      <c r="KO92" t="str">
        <f>IF(ISERROR(MATCH(KO$1,'CSC Mitre'!CM$1:CM$220,0)),"",VLOOKUP(KO$1,'Tactic Recode'!$A$1:$B$547,2,FALSE))</f>
        <v/>
      </c>
      <c r="KP92" t="str">
        <f>IF(ISERROR(MATCH(KP$1,'CSC Mitre'!CM$1:CM$220,0)),"",VLOOKUP(KP$1,'Tactic Recode'!$A$1:$B$547,2,FALSE))</f>
        <v/>
      </c>
      <c r="KQ92" t="str">
        <f>IF(ISERROR(MATCH(KQ$1,'CSC Mitre'!CM$1:CM$220,0)),"",VLOOKUP(KQ$1,'Tactic Recode'!$A$1:$B$547,2,FALSE))</f>
        <v/>
      </c>
      <c r="KR92" t="str">
        <f>IF(ISERROR(MATCH(KR$1,'CSC Mitre'!CM$1:CM$220,0)),"",VLOOKUP(KR$1,'Tactic Recode'!$A$1:$B$547,2,FALSE))</f>
        <v/>
      </c>
      <c r="KS92" t="str">
        <f>IF(ISERROR(MATCH(KS$1,'CSC Mitre'!CM$1:CM$220,0)),"",VLOOKUP(KS$1,'Tactic Recode'!$A$1:$B$547,2,FALSE))</f>
        <v/>
      </c>
      <c r="KT92" t="str">
        <f>IF(ISERROR(MATCH(KT$1,'CSC Mitre'!CM$1:CM$220,0)),"",VLOOKUP(KT$1,'Tactic Recode'!$A$1:$B$547,2,FALSE))</f>
        <v/>
      </c>
      <c r="KU92" t="str">
        <f>IF(ISERROR(MATCH(KU$1,'CSC Mitre'!CM$1:CM$220,0)),"",VLOOKUP(KU$1,'Tactic Recode'!$A$1:$B$547,2,FALSE))</f>
        <v/>
      </c>
      <c r="KV92" t="str">
        <f>IF(ISERROR(MATCH(KV$1,'CSC Mitre'!CM$1:CM$220,0)),"",VLOOKUP(KV$1,'Tactic Recode'!$A$1:$B$547,2,FALSE))</f>
        <v/>
      </c>
      <c r="KW92" t="str">
        <f>IF(ISERROR(MATCH(KW$1,'CSC Mitre'!CM$1:CM$220,0)),"",VLOOKUP(KW$1,'Tactic Recode'!$A$1:$B$547,2,FALSE))</f>
        <v/>
      </c>
      <c r="KX92" t="str">
        <f>IF(ISERROR(MATCH(KX$1,'CSC Mitre'!CM$1:CM$220,0)),"",VLOOKUP(KX$1,'Tactic Recode'!$A$1:$B$547,2,FALSE))</f>
        <v/>
      </c>
      <c r="KY92" t="str">
        <f>IF(ISERROR(MATCH(KY$1,'CSC Mitre'!CM$1:CM$220,0)),"",VLOOKUP(KY$1,'Tactic Recode'!$A$1:$B$547,2,FALSE))</f>
        <v/>
      </c>
      <c r="KZ92" t="str">
        <f>IF(ISERROR(MATCH(KZ$1,'CSC Mitre'!CM$1:CM$220,0)),"",VLOOKUP(KZ$1,'Tactic Recode'!$A$1:$B$547,2,FALSE))</f>
        <v/>
      </c>
      <c r="LA92" t="str">
        <f>IF(ISERROR(MATCH(LA$1,'CSC Mitre'!CM$1:CM$220,0)),"",VLOOKUP(LA$1,'Tactic Recode'!$A$1:$B$547,2,FALSE))</f>
        <v/>
      </c>
      <c r="LB92" t="str">
        <f>IF(ISERROR(MATCH(LB$1,'CSC Mitre'!CM$1:CM$220,0)),"",VLOOKUP(LB$1,'Tactic Recode'!$A$1:$B$547,2,FALSE))</f>
        <v/>
      </c>
      <c r="LC92" t="str">
        <f>IF(ISERROR(MATCH(LC$1,'CSC Mitre'!CM$1:CM$220,0)),"",VLOOKUP(LC$1,'Tactic Recode'!$A$1:$B$547,2,FALSE))</f>
        <v/>
      </c>
      <c r="LD92" t="str">
        <f>IF(ISERROR(MATCH(LD$1,'CSC Mitre'!CM$1:CM$220,0)),"",VLOOKUP(LD$1,'Tactic Recode'!$A$1:$B$547,2,FALSE))</f>
        <v/>
      </c>
      <c r="LE92" t="str">
        <f>IF(ISERROR(MATCH(LE$1,'CSC Mitre'!CM$1:CM$220,0)),"",VLOOKUP(LE$1,'Tactic Recode'!$A$1:$B$547,2,FALSE))</f>
        <v/>
      </c>
      <c r="LF92" t="str">
        <f>IF(ISERROR(MATCH(LF$1,'CSC Mitre'!CM$1:CM$220,0)),"",VLOOKUP(LF$1,'Tactic Recode'!$A$1:$B$547,2,FALSE))</f>
        <v/>
      </c>
      <c r="LG92" t="str">
        <f>IF(ISERROR(MATCH(LG$1,'CSC Mitre'!CM$1:CM$220,0)),"",VLOOKUP(LG$1,'Tactic Recode'!$A$1:$B$547,2,FALSE))</f>
        <v/>
      </c>
      <c r="LH92" t="str">
        <f>IF(ISERROR(MATCH(LH$1,'CSC Mitre'!CM$1:CM$220,0)),"",VLOOKUP(LH$1,'Tactic Recode'!$A$1:$B$547,2,FALSE))</f>
        <v/>
      </c>
      <c r="LI92" t="str">
        <f>IF(ISERROR(MATCH(LI$1,'CSC Mitre'!CM$1:CM$220,0)),"",VLOOKUP(LI$1,'Tactic Recode'!$A$1:$B$547,2,FALSE))</f>
        <v/>
      </c>
      <c r="LJ92" t="str">
        <f>IF(ISERROR(MATCH(LJ$1,'CSC Mitre'!CM$1:CM$220,0)),"",VLOOKUP(LJ$1,'Tactic Recode'!$A$1:$B$547,2,FALSE))</f>
        <v/>
      </c>
      <c r="LK92" t="str">
        <f>IF(ISERROR(MATCH(LK$1,'CSC Mitre'!CM$1:CM$220,0)),"",VLOOKUP(LK$1,'Tactic Recode'!$A$1:$B$547,2,FALSE))</f>
        <v/>
      </c>
      <c r="LL92" t="str">
        <f>IF(ISERROR(MATCH(LL$1,'CSC Mitre'!CM$1:CM$220,0)),"",VLOOKUP(LL$1,'Tactic Recode'!$A$1:$B$547,2,FALSE))</f>
        <v/>
      </c>
      <c r="LM92" t="str">
        <f>IF(ISERROR(MATCH(LM$1,'CSC Mitre'!CM$1:CM$220,0)),"",VLOOKUP(LM$1,'Tactic Recode'!$A$1:$B$547,2,FALSE))</f>
        <v/>
      </c>
      <c r="LN92" t="str">
        <f>IF(ISERROR(MATCH(LN$1,'CSC Mitre'!CM$1:CM$220,0)),"",VLOOKUP(LN$1,'Tactic Recode'!$A$1:$B$547,2,FALSE))</f>
        <v/>
      </c>
      <c r="LO92" t="str">
        <f>IF(ISERROR(MATCH(LO$1,'CSC Mitre'!CM$1:CM$220,0)),"",VLOOKUP(LO$1,'Tactic Recode'!$A$1:$B$547,2,FALSE))</f>
        <v/>
      </c>
      <c r="LP92" t="str">
        <f>IF(ISERROR(MATCH(LP$1,'CSC Mitre'!CM$1:CM$220,0)),"",VLOOKUP(LP$1,'Tactic Recode'!$A$1:$B$547,2,FALSE))</f>
        <v/>
      </c>
      <c r="LQ92" t="str">
        <f>IF(ISERROR(MATCH(LQ$1,'CSC Mitre'!CM$1:CM$220,0)),"",VLOOKUP(LQ$1,'Tactic Recode'!$A$1:$B$547,2,FALSE))</f>
        <v/>
      </c>
      <c r="LR92" t="str">
        <f>IF(ISERROR(MATCH(LR$1,'CSC Mitre'!CM$1:CM$220,0)),"",VLOOKUP(LR$1,'Tactic Recode'!$A$1:$B$547,2,FALSE))</f>
        <v/>
      </c>
      <c r="LS92" t="str">
        <f>IF(ISERROR(MATCH(LS$1,'CSC Mitre'!CM$1:CM$220,0)),"",VLOOKUP(LS$1,'Tactic Recode'!$A$1:$B$547,2,FALSE))</f>
        <v/>
      </c>
      <c r="LT92" t="str">
        <f>IF(ISERROR(MATCH(LT$1,'CSC Mitre'!CM$1:CM$220,0)),"",VLOOKUP(LT$1,'Tactic Recode'!$A$1:$B$547,2,FALSE))</f>
        <v/>
      </c>
      <c r="LU92" t="str">
        <f>IF(ISERROR(MATCH(LU$1,'CSC Mitre'!CM$1:CM$220,0)),"",VLOOKUP(LU$1,'Tactic Recode'!$A$1:$B$547,2,FALSE))</f>
        <v/>
      </c>
      <c r="LV92" t="str">
        <f>IF(ISERROR(MATCH(LV$1,'CSC Mitre'!CM$1:CM$220,0)),"",VLOOKUP(LV$1,'Tactic Recode'!$A$1:$B$547,2,FALSE))</f>
        <v/>
      </c>
      <c r="LW92" t="str">
        <f>IF(ISERROR(MATCH(LW$1,'CSC Mitre'!CM$1:CM$220,0)),"",VLOOKUP(LW$1,'Tactic Recode'!$A$1:$B$547,2,FALSE))</f>
        <v/>
      </c>
      <c r="LX92" t="str">
        <f>IF(ISERROR(MATCH(LX$1,'CSC Mitre'!CM$1:CM$220,0)),"",VLOOKUP(LX$1,'Tactic Recode'!$A$1:$B$547,2,FALSE))</f>
        <v/>
      </c>
      <c r="LY92" t="str">
        <f>IF(ISERROR(MATCH(LY$1,'CSC Mitre'!CM$1:CM$220,0)),"",VLOOKUP(LY$1,'Tactic Recode'!$A$1:$B$547,2,FALSE))</f>
        <v/>
      </c>
      <c r="LZ92" t="str">
        <f>IF(ISERROR(MATCH(LZ$1,'CSC Mitre'!CM$1:CM$220,0)),"",VLOOKUP(LZ$1,'Tactic Recode'!$A$1:$B$547,2,FALSE))</f>
        <v/>
      </c>
      <c r="MA92" t="str">
        <f>IF(ISERROR(MATCH(MA$1,'CSC Mitre'!CM$1:CM$220,0)),"",VLOOKUP(MA$1,'Tactic Recode'!$A$1:$B$547,2,FALSE))</f>
        <v/>
      </c>
      <c r="MB92" t="str">
        <f>IF(ISERROR(MATCH(MB$1,'CSC Mitre'!CM$1:CM$220,0)),"",VLOOKUP(MB$1,'Tactic Recode'!$A$1:$B$547,2,FALSE))</f>
        <v/>
      </c>
      <c r="MC92" t="str">
        <f>IF(ISERROR(MATCH(MC$1,'CSC Mitre'!CM$1:CM$220,0)),"",VLOOKUP(MC$1,'Tactic Recode'!$A$1:$B$547,2,FALSE))</f>
        <v/>
      </c>
      <c r="MD92" t="str">
        <f>IF(ISERROR(MATCH(MD$1,'CSC Mitre'!CM$1:CM$220,0)),"",VLOOKUP(MD$1,'Tactic Recode'!$A$1:$B$547,2,FALSE))</f>
        <v/>
      </c>
      <c r="ME92" t="str">
        <f>IF(ISERROR(MATCH(ME$1,'CSC Mitre'!CM$1:CM$220,0)),"",VLOOKUP(ME$1,'Tactic Recode'!$A$1:$B$547,2,FALSE))</f>
        <v/>
      </c>
      <c r="MF92" t="str">
        <f>IF(ISERROR(MATCH(MF$1,'CSC Mitre'!CM$1:CM$220,0)),"",VLOOKUP(MF$1,'Tactic Recode'!$A$1:$B$547,2,FALSE))</f>
        <v/>
      </c>
      <c r="MG92" t="str">
        <f>IF(ISERROR(MATCH(MG$1,'CSC Mitre'!CM$1:CM$220,0)),"",VLOOKUP(MG$1,'Tactic Recode'!$A$1:$B$547,2,FALSE))</f>
        <v/>
      </c>
      <c r="MH92" t="str">
        <f>IF(ISERROR(MATCH(MH$1,'CSC Mitre'!CM$1:CM$220,0)),"",VLOOKUP(MH$1,'Tactic Recode'!$A$1:$B$547,2,FALSE))</f>
        <v/>
      </c>
      <c r="MI92" t="str">
        <f>IF(ISERROR(MATCH(MI$1,'CSC Mitre'!CM$1:CM$220,0)),"",VLOOKUP(MI$1,'Tactic Recode'!$A$1:$B$547,2,FALSE))</f>
        <v/>
      </c>
      <c r="MJ92" t="str">
        <f>IF(ISERROR(MATCH(MJ$1,'CSC Mitre'!CM$1:CM$220,0)),"",VLOOKUP(MJ$1,'Tactic Recode'!$A$1:$B$547,2,FALSE))</f>
        <v/>
      </c>
      <c r="MK92" t="str">
        <f>IF(ISERROR(MATCH(MK$1,'CSC Mitre'!CM$1:CM$220,0)),"",VLOOKUP(MK$1,'Tactic Recode'!$A$1:$B$547,2,FALSE))</f>
        <v/>
      </c>
      <c r="ML92" t="str">
        <f>IF(ISERROR(MATCH(ML$1,'CSC Mitre'!CM$1:CM$220,0)),"",VLOOKUP(ML$1,'Tactic Recode'!$A$1:$B$547,2,FALSE))</f>
        <v/>
      </c>
      <c r="MM92" t="str">
        <f>IF(ISERROR(MATCH(MM$1,'CSC Mitre'!CM$1:CM$220,0)),"",VLOOKUP(MM$1,'Tactic Recode'!$A$1:$B$547,2,FALSE))</f>
        <v/>
      </c>
      <c r="MN92" t="str">
        <f>IF(ISERROR(MATCH(MN$1,'CSC Mitre'!CM$1:CM$220,0)),"",VLOOKUP(MN$1,'Tactic Recode'!$A$1:$B$547,2,FALSE))</f>
        <v/>
      </c>
      <c r="MO92" t="str">
        <f>IF(ISERROR(MATCH(MO$1,'CSC Mitre'!CM$1:CM$220,0)),"",VLOOKUP(MO$1,'Tactic Recode'!$A$1:$B$547,2,FALSE))</f>
        <v/>
      </c>
      <c r="MP92" t="str">
        <f>IF(ISERROR(MATCH(MP$1,'CSC Mitre'!CM$1:CM$220,0)),"",VLOOKUP(MP$1,'Tactic Recode'!$A$1:$B$547,2,FALSE))</f>
        <v/>
      </c>
      <c r="MQ92" t="str">
        <f>IF(ISERROR(MATCH(MQ$1,'CSC Mitre'!CM$1:CM$220,0)),"",VLOOKUP(MQ$1,'Tactic Recode'!$A$1:$B$547,2,FALSE))</f>
        <v/>
      </c>
      <c r="MR92" t="str">
        <f>IF(ISERROR(MATCH(MR$1,'CSC Mitre'!CM$1:CM$220,0)),"",VLOOKUP(MR$1,'Tactic Recode'!$A$1:$B$547,2,FALSE))</f>
        <v/>
      </c>
      <c r="MS92" t="str">
        <f>IF(ISERROR(MATCH(MS$1,'CSC Mitre'!CM$1:CM$220,0)),"",VLOOKUP(MS$1,'Tactic Recode'!$A$1:$B$547,2,FALSE))</f>
        <v/>
      </c>
      <c r="MT92" t="str">
        <f>IF(ISERROR(MATCH(MT$1,'CSC Mitre'!CM$1:CM$220,0)),"",VLOOKUP(MT$1,'Tactic Recode'!$A$1:$B$547,2,FALSE))</f>
        <v/>
      </c>
      <c r="MU92" t="str">
        <f>IF(ISERROR(MATCH(MU$1,'CSC Mitre'!CM$1:CM$220,0)),"",VLOOKUP(MU$1,'Tactic Recode'!$A$1:$B$547,2,FALSE))</f>
        <v/>
      </c>
      <c r="MV92" t="str">
        <f>IF(ISERROR(MATCH(MV$1,'CSC Mitre'!CM$1:CM$220,0)),"",VLOOKUP(MV$1,'Tactic Recode'!$A$1:$B$547,2,FALSE))</f>
        <v/>
      </c>
      <c r="MW92" t="str">
        <f>IF(ISERROR(MATCH(MW$1,'CSC Mitre'!CM$1:CM$220,0)),"",VLOOKUP(MW$1,'Tactic Recode'!$A$1:$B$547,2,FALSE))</f>
        <v/>
      </c>
      <c r="MX92" t="str">
        <f>IF(ISERROR(MATCH(MX$1,'CSC Mitre'!CM$1:CM$220,0)),"",VLOOKUP(MX$1,'Tactic Recode'!$A$1:$B$547,2,FALSE))</f>
        <v/>
      </c>
      <c r="MY92" t="str">
        <f>IF(ISERROR(MATCH(MY$1,'CSC Mitre'!CM$1:CM$220,0)),"",VLOOKUP(MY$1,'Tactic Recode'!$A$1:$B$547,2,FALSE))</f>
        <v/>
      </c>
      <c r="MZ92" t="str">
        <f>IF(ISERROR(MATCH(MZ$1,'CSC Mitre'!CM$1:CM$220,0)),"",VLOOKUP(MZ$1,'Tactic Recode'!$A$1:$B$547,2,FALSE))</f>
        <v/>
      </c>
      <c r="NA92" t="str">
        <f>IF(ISERROR(MATCH(NA$1,'CSC Mitre'!CM$1:CM$220,0)),"",VLOOKUP(NA$1,'Tactic Recode'!$A$1:$B$547,2,FALSE))</f>
        <v/>
      </c>
      <c r="NB92" t="str">
        <f>IF(ISERROR(MATCH(NB$1,'CSC Mitre'!CM$1:CM$220,0)),"",VLOOKUP(NB$1,'Tactic Recode'!$A$1:$B$547,2,FALSE))</f>
        <v/>
      </c>
      <c r="NC92" t="str">
        <f>IF(ISERROR(MATCH(NC$1,'CSC Mitre'!CM$1:CM$220,0)),"",VLOOKUP(NC$1,'Tactic Recode'!$A$1:$B$547,2,FALSE))</f>
        <v/>
      </c>
      <c r="ND92" t="str">
        <f>IF(ISERROR(MATCH(ND$1,'CSC Mitre'!CM$1:CM$220,0)),"",VLOOKUP(ND$1,'Tactic Recode'!$A$1:$B$547,2,FALSE))</f>
        <v/>
      </c>
      <c r="NE92" t="str">
        <f>IF(ISERROR(MATCH(NE$1,'CSC Mitre'!CM$1:CM$220,0)),"",VLOOKUP(NE$1,'Tactic Recode'!$A$1:$B$547,2,FALSE))</f>
        <v/>
      </c>
      <c r="NF92" t="str">
        <f>IF(ISERROR(MATCH(NF$1,'CSC Mitre'!CM$1:CM$220,0)),"",VLOOKUP(NF$1,'Tactic Recode'!$A$1:$B$547,2,FALSE))</f>
        <v/>
      </c>
      <c r="NG92" t="str">
        <f>IF(ISERROR(MATCH(NG$1,'CSC Mitre'!CM$1:CM$220,0)),"",VLOOKUP(NG$1,'Tactic Recode'!$A$1:$B$547,2,FALSE))</f>
        <v/>
      </c>
      <c r="NH92" t="str">
        <f>IF(ISERROR(MATCH(NH$1,'CSC Mitre'!CM$1:CM$220,0)),"",VLOOKUP(NH$1,'Tactic Recode'!$A$1:$B$547,2,FALSE))</f>
        <v/>
      </c>
      <c r="NI92" t="str">
        <f>IF(ISERROR(MATCH(NI$1,'CSC Mitre'!CM$1:CM$220,0)),"",VLOOKUP(NI$1,'Tactic Recode'!$A$1:$B$547,2,FALSE))</f>
        <v/>
      </c>
      <c r="NJ92" t="str">
        <f>IF(ISERROR(MATCH(NJ$1,'CSC Mitre'!CM$1:CM$220,0)),"",VLOOKUP(NJ$1,'Tactic Recode'!$A$1:$B$547,2,FALSE))</f>
        <v/>
      </c>
      <c r="NK92" t="str">
        <f>IF(ISERROR(MATCH(NK$1,'CSC Mitre'!CM$1:CM$220,0)),"",VLOOKUP(NK$1,'Tactic Recode'!$A$1:$B$547,2,FALSE))</f>
        <v/>
      </c>
      <c r="NL92" t="str">
        <f>IF(ISERROR(MATCH(NL$1,'CSC Mitre'!CM$1:CM$220,0)),"",VLOOKUP(NL$1,'Tactic Recode'!$A$1:$B$547,2,FALSE))</f>
        <v/>
      </c>
      <c r="NM92" t="str">
        <f>IF(ISERROR(MATCH(NM$1,'CSC Mitre'!CM$1:CM$220,0)),"",VLOOKUP(NM$1,'Tactic Recode'!$A$1:$B$547,2,FALSE))</f>
        <v/>
      </c>
      <c r="NN92" t="str">
        <f>IF(ISERROR(MATCH(NN$1,'CSC Mitre'!CM$1:CM$220,0)),"",VLOOKUP(NN$1,'Tactic Recode'!$A$1:$B$547,2,FALSE))</f>
        <v/>
      </c>
      <c r="NO92" t="str">
        <f>IF(ISERROR(MATCH(NO$1,'CSC Mitre'!CM$1:CM$220,0)),"",VLOOKUP(NO$1,'Tactic Recode'!$A$1:$B$547,2,FALSE))</f>
        <v/>
      </c>
      <c r="NP92" t="str">
        <f>IF(ISERROR(MATCH(NP$1,'CSC Mitre'!CM$1:CM$220,0)),"",VLOOKUP(NP$1,'Tactic Recode'!$A$1:$B$547,2,FALSE))</f>
        <v/>
      </c>
      <c r="NQ92" t="str">
        <f>IF(ISERROR(MATCH(NQ$1,'CSC Mitre'!CM$1:CM$220,0)),"",VLOOKUP(NQ$1,'Tactic Recode'!$A$1:$B$547,2,FALSE))</f>
        <v/>
      </c>
      <c r="NR92" t="str">
        <f>IF(ISERROR(MATCH(NR$1,'CSC Mitre'!CM$1:CM$220,0)),"",VLOOKUP(NR$1,'Tactic Recode'!$A$1:$B$547,2,FALSE))</f>
        <v/>
      </c>
      <c r="NS92" t="str">
        <f>IF(ISERROR(MATCH(NS$1,'CSC Mitre'!CM$1:CM$220,0)),"",VLOOKUP(NS$1,'Tactic Recode'!$A$1:$B$547,2,FALSE))</f>
        <v/>
      </c>
      <c r="NT92" t="str">
        <f>IF(ISERROR(MATCH(NT$1,'CSC Mitre'!CM$1:CM$220,0)),"",VLOOKUP(NT$1,'Tactic Recode'!$A$1:$B$547,2,FALSE))</f>
        <v/>
      </c>
      <c r="NU92" t="str">
        <f>IF(ISERROR(MATCH(NU$1,'CSC Mitre'!CM$1:CM$220,0)),"",VLOOKUP(NU$1,'Tactic Recode'!$A$1:$B$547,2,FALSE))</f>
        <v/>
      </c>
      <c r="NV92" t="str">
        <f>IF(ISERROR(MATCH(NV$1,'CSC Mitre'!CM$1:CM$220,0)),"",VLOOKUP(NV$1,'Tactic Recode'!$A$1:$B$547,2,FALSE))</f>
        <v/>
      </c>
      <c r="NW92" t="str">
        <f>IF(ISERROR(MATCH(NW$1,'CSC Mitre'!CM$1:CM$220,0)),"",VLOOKUP(NW$1,'Tactic Recode'!$A$1:$B$547,2,FALSE))</f>
        <v/>
      </c>
      <c r="NX92" t="str">
        <f>IF(ISERROR(MATCH(NX$1,'CSC Mitre'!CM$1:CM$220,0)),"",VLOOKUP(NX$1,'Tactic Recode'!$A$1:$B$547,2,FALSE))</f>
        <v/>
      </c>
      <c r="NY92" t="str">
        <f>IF(ISERROR(MATCH(NY$1,'CSC Mitre'!CM$1:CM$220,0)),"",VLOOKUP(NY$1,'Tactic Recode'!$A$1:$B$547,2,FALSE))</f>
        <v/>
      </c>
      <c r="NZ92" t="str">
        <f>IF(ISERROR(MATCH(NZ$1,'CSC Mitre'!CM$1:CM$220,0)),"",VLOOKUP(NZ$1,'Tactic Recode'!$A$1:$B$547,2,FALSE))</f>
        <v/>
      </c>
      <c r="OA92" t="str">
        <f>IF(ISERROR(MATCH(OA$1,'CSC Mitre'!CM$1:CM$220,0)),"",VLOOKUP(OA$1,'Tactic Recode'!$A$1:$B$547,2,FALSE))</f>
        <v/>
      </c>
      <c r="OB92" t="str">
        <f>IF(ISERROR(MATCH(OB$1,'CSC Mitre'!CM$1:CM$220,0)),"",VLOOKUP(OB$1,'Tactic Recode'!$A$1:$B$547,2,FALSE))</f>
        <v/>
      </c>
      <c r="OC92" t="str">
        <f>IF(ISERROR(MATCH(OC$1,'CSC Mitre'!CM$1:CM$220,0)),"",VLOOKUP(OC$1,'Tactic Recode'!$A$1:$B$547,2,FALSE))</f>
        <v/>
      </c>
      <c r="OD92" t="str">
        <f>IF(ISERROR(MATCH(OD$1,'CSC Mitre'!CM$1:CM$220,0)),"",VLOOKUP(OD$1,'Tactic Recode'!$A$1:$B$547,2,FALSE))</f>
        <v/>
      </c>
      <c r="OE92" t="str">
        <f>IF(ISERROR(MATCH(OE$1,'CSC Mitre'!CM$1:CM$220,0)),"",VLOOKUP(OE$1,'Tactic Recode'!$A$1:$B$547,2,FALSE))</f>
        <v/>
      </c>
      <c r="OF92" t="str">
        <f>IF(ISERROR(MATCH(OF$1,'CSC Mitre'!CM$1:CM$220,0)),"",VLOOKUP(OF$1,'Tactic Recode'!$A$1:$B$547,2,FALSE))</f>
        <v/>
      </c>
      <c r="OG92" t="str">
        <f>IF(ISERROR(MATCH(OG$1,'CSC Mitre'!CM$1:CM$220,0)),"",VLOOKUP(OG$1,'Tactic Recode'!$A$1:$B$547,2,FALSE))</f>
        <v/>
      </c>
      <c r="OH92" t="str">
        <f>IF(ISERROR(MATCH(OH$1,'CSC Mitre'!CM$1:CM$220,0)),"",VLOOKUP(OH$1,'Tactic Recode'!$A$1:$B$547,2,FALSE))</f>
        <v/>
      </c>
      <c r="OI92" t="str">
        <f>IF(ISERROR(MATCH(OI$1,'CSC Mitre'!CM$1:CM$220,0)),"",VLOOKUP(OI$1,'Tactic Recode'!$A$1:$B$547,2,FALSE))</f>
        <v/>
      </c>
      <c r="OJ92" t="str">
        <f>IF(ISERROR(MATCH(OJ$1,'CSC Mitre'!CM$1:CM$220,0)),"",VLOOKUP(OJ$1,'Tactic Recode'!$A$1:$B$547,2,FALSE))</f>
        <v/>
      </c>
      <c r="OK92" t="str">
        <f>IF(ISERROR(MATCH(OK$1,'CSC Mitre'!CM$1:CM$220,0)),"",VLOOKUP(OK$1,'Tactic Recode'!$A$1:$B$547,2,FALSE))</f>
        <v/>
      </c>
      <c r="OL92" t="str">
        <f>IF(ISERROR(MATCH(OL$1,'CSC Mitre'!CM$1:CM$220,0)),"",VLOOKUP(OL$1,'Tactic Recode'!$A$1:$B$547,2,FALSE))</f>
        <v/>
      </c>
      <c r="OM92" t="str">
        <f>IF(ISERROR(MATCH(OM$1,'CSC Mitre'!CM$1:CM$220,0)),"",VLOOKUP(OM$1,'Tactic Recode'!$A$1:$B$547,2,FALSE))</f>
        <v/>
      </c>
      <c r="ON92" t="str">
        <f>IF(ISERROR(MATCH(ON$1,'CSC Mitre'!CM$1:CM$220,0)),"",VLOOKUP(ON$1,'Tactic Recode'!$A$1:$B$547,2,FALSE))</f>
        <v/>
      </c>
      <c r="OO92" t="str">
        <f>IF(ISERROR(MATCH(OO$1,'CSC Mitre'!CM$1:CM$220,0)),"",VLOOKUP(OO$1,'Tactic Recode'!$A$1:$B$547,2,FALSE))</f>
        <v/>
      </c>
      <c r="OP92" t="str">
        <f>IF(ISERROR(MATCH(OP$1,'CSC Mitre'!CM$1:CM$220,0)),"",VLOOKUP(OP$1,'Tactic Recode'!$A$1:$B$547,2,FALSE))</f>
        <v/>
      </c>
      <c r="OQ92" t="str">
        <f>IF(ISERROR(MATCH(OQ$1,'CSC Mitre'!CM$1:CM$220,0)),"",VLOOKUP(OQ$1,'Tactic Recode'!$A$1:$B$547,2,FALSE))</f>
        <v/>
      </c>
      <c r="OR92" t="str">
        <f>IF(ISERROR(MATCH(OR$1,'CSC Mitre'!CM$1:CM$220,0)),"",VLOOKUP(OR$1,'Tactic Recode'!$A$1:$B$547,2,FALSE))</f>
        <v/>
      </c>
      <c r="OS92" t="str">
        <f>IF(ISERROR(MATCH(OS$1,'CSC Mitre'!CM$1:CM$220,0)),"",VLOOKUP(OS$1,'Tactic Recode'!$A$1:$B$547,2,FALSE))</f>
        <v/>
      </c>
      <c r="OT92" t="str">
        <f>IF(ISERROR(MATCH(OT$1,'CSC Mitre'!CM$1:CM$220,0)),"",VLOOKUP(OT$1,'Tactic Recode'!$A$1:$B$547,2,FALSE))</f>
        <v/>
      </c>
      <c r="OU92" t="str">
        <f>IF(ISERROR(MATCH(OU$1,'CSC Mitre'!CM$1:CM$220,0)),"",VLOOKUP(OU$1,'Tactic Recode'!$A$1:$B$547,2,FALSE))</f>
        <v/>
      </c>
      <c r="OV92" t="str">
        <f>IF(ISERROR(MATCH(OV$1,'CSC Mitre'!CM$1:CM$220,0)),"",VLOOKUP(OV$1,'Tactic Recode'!$A$1:$B$547,2,FALSE))</f>
        <v/>
      </c>
      <c r="OW92" t="str">
        <f>IF(ISERROR(MATCH(OW$1,'CSC Mitre'!CM$1:CM$220,0)),"",VLOOKUP(OW$1,'Tactic Recode'!$A$1:$B$547,2,FALSE))</f>
        <v/>
      </c>
      <c r="OX92" t="str">
        <f>IF(ISERROR(MATCH(OX$1,'CSC Mitre'!CM$1:CM$220,0)),"",VLOOKUP(OX$1,'Tactic Recode'!$A$1:$B$547,2,FALSE))</f>
        <v/>
      </c>
      <c r="OY92" t="str">
        <f>IF(ISERROR(MATCH(OY$1,'CSC Mitre'!CM$1:CM$220,0)),"",VLOOKUP(OY$1,'Tactic Recode'!$A$1:$B$547,2,FALSE))</f>
        <v/>
      </c>
      <c r="OZ92" t="str">
        <f>IF(ISERROR(MATCH(OZ$1,'CSC Mitre'!CM$1:CM$220,0)),"",VLOOKUP(OZ$1,'Tactic Recode'!$A$1:$B$547,2,FALSE))</f>
        <v/>
      </c>
      <c r="PA92" t="str">
        <f>IF(ISERROR(MATCH(PA$1,'CSC Mitre'!CM$1:CM$220,0)),"",VLOOKUP(PA$1,'Tactic Recode'!$A$1:$B$547,2,FALSE))</f>
        <v/>
      </c>
      <c r="PB92" t="str">
        <f>IF(ISERROR(MATCH(PB$1,'CSC Mitre'!CM$1:CM$220,0)),"",VLOOKUP(PB$1,'Tactic Recode'!$A$1:$B$547,2,FALSE))</f>
        <v/>
      </c>
      <c r="PC92" t="str">
        <f>IF(ISERROR(MATCH(PC$1,'CSC Mitre'!CM$1:CM$220,0)),"",VLOOKUP(PC$1,'Tactic Recode'!$A$1:$B$547,2,FALSE))</f>
        <v/>
      </c>
      <c r="PD92" t="str">
        <f>IF(ISERROR(MATCH(PD$1,'CSC Mitre'!CM$1:CM$220,0)),"",VLOOKUP(PD$1,'Tactic Recode'!$A$1:$B$547,2,FALSE))</f>
        <v/>
      </c>
      <c r="PE92" t="str">
        <f>IF(ISERROR(MATCH(PE$1,'CSC Mitre'!CM$1:CM$220,0)),"",VLOOKUP(PE$1,'Tactic Recode'!$A$1:$B$547,2,FALSE))</f>
        <v/>
      </c>
      <c r="PF92" t="str">
        <f>IF(ISERROR(MATCH(PF$1,'CSC Mitre'!CM$1:CM$220,0)),"",VLOOKUP(PF$1,'Tactic Recode'!$A$1:$B$547,2,FALSE))</f>
        <v/>
      </c>
      <c r="PG92" t="str">
        <f>IF(ISERROR(MATCH(PG$1,'CSC Mitre'!CM$1:CM$220,0)),"",VLOOKUP(PG$1,'Tactic Recode'!$A$1:$B$547,2,FALSE))</f>
        <v/>
      </c>
      <c r="PH92" t="str">
        <f>IF(ISERROR(MATCH(PH$1,'CSC Mitre'!CM$1:CM$220,0)),"",VLOOKUP(PH$1,'Tactic Recode'!$A$1:$B$547,2,FALSE))</f>
        <v/>
      </c>
      <c r="PI92" t="str">
        <f>IF(ISERROR(MATCH(PI$1,'CSC Mitre'!CM$1:CM$220,0)),"",VLOOKUP(PI$1,'Tactic Recode'!$A$1:$B$547,2,FALSE))</f>
        <v/>
      </c>
      <c r="PJ92" t="str">
        <f>IF(ISERROR(MATCH(PJ$1,'CSC Mitre'!CM$1:CM$220,0)),"",VLOOKUP(PJ$1,'Tactic Recode'!$A$1:$B$547,2,FALSE))</f>
        <v/>
      </c>
      <c r="PK92" t="str">
        <f>IF(ISERROR(MATCH(PK$1,'CSC Mitre'!CM$1:CM$220,0)),"",VLOOKUP(PK$1,'Tactic Recode'!$A$1:$B$547,2,FALSE))</f>
        <v/>
      </c>
      <c r="PL92" t="str">
        <f>IF(ISERROR(MATCH(PL$1,'CSC Mitre'!CM$1:CM$220,0)),"",VLOOKUP(PL$1,'Tactic Recode'!$A$1:$B$547,2,FALSE))</f>
        <v/>
      </c>
      <c r="PM92" t="str">
        <f>IF(ISERROR(MATCH(PM$1,'CSC Mitre'!CM$1:CM$220,0)),"",VLOOKUP(PM$1,'Tactic Recode'!$A$1:$B$547,2,FALSE))</f>
        <v/>
      </c>
      <c r="PN92" t="str">
        <f>IF(ISERROR(MATCH(PN$1,'CSC Mitre'!CM$1:CM$220,0)),"",VLOOKUP(PN$1,'Tactic Recode'!$A$1:$B$547,2,FALSE))</f>
        <v/>
      </c>
      <c r="PO92" t="str">
        <f>IF(ISERROR(MATCH(PO$1,'CSC Mitre'!CM$1:CM$220,0)),"",VLOOKUP(PO$1,'Tactic Recode'!$A$1:$B$547,2,FALSE))</f>
        <v/>
      </c>
      <c r="PP92" t="str">
        <f>IF(ISERROR(MATCH(PP$1,'CSC Mitre'!CM$1:CM$220,0)),"",VLOOKUP(PP$1,'Tactic Recode'!$A$1:$B$547,2,FALSE))</f>
        <v/>
      </c>
      <c r="PQ92" t="str">
        <f>IF(ISERROR(MATCH(PQ$1,'CSC Mitre'!CM$1:CM$220,0)),"",VLOOKUP(PQ$1,'Tactic Recode'!$A$1:$B$547,2,FALSE))</f>
        <v/>
      </c>
      <c r="PR92" t="str">
        <f>IF(ISERROR(MATCH(PR$1,'CSC Mitre'!CM$1:CM$220,0)),"",VLOOKUP(PR$1,'Tactic Recode'!$A$1:$B$547,2,FALSE))</f>
        <v/>
      </c>
      <c r="PS92" t="str">
        <f>IF(ISERROR(MATCH(PS$1,'CSC Mitre'!CM$1:CM$220,0)),"",VLOOKUP(PS$1,'Tactic Recode'!$A$1:$B$547,2,FALSE))</f>
        <v/>
      </c>
      <c r="PT92" t="str">
        <f>IF(ISERROR(MATCH(PT$1,'CSC Mitre'!CM$1:CM$220,0)),"",VLOOKUP(PT$1,'Tactic Recode'!$A$1:$B$547,2,FALSE))</f>
        <v/>
      </c>
      <c r="PU92" t="str">
        <f>IF(ISERROR(MATCH(PU$1,'CSC Mitre'!CM$1:CM$220,0)),"",VLOOKUP(PU$1,'Tactic Recode'!$A$1:$B$547,2,FALSE))</f>
        <v/>
      </c>
      <c r="PV92" t="str">
        <f>IF(ISERROR(MATCH(PV$1,'CSC Mitre'!CM$1:CM$220,0)),"",VLOOKUP(PV$1,'Tactic Recode'!$A$1:$B$547,2,FALSE))</f>
        <v/>
      </c>
      <c r="PW92" t="str">
        <f>IF(ISERROR(MATCH(PW$1,'CSC Mitre'!CM$1:CM$220,0)),"",VLOOKUP(PW$1,'Tactic Recode'!$A$1:$B$547,2,FALSE))</f>
        <v/>
      </c>
      <c r="PX92" t="str">
        <f>IF(ISERROR(MATCH(PX$1,'CSC Mitre'!CM$1:CM$220,0)),"",VLOOKUP(PX$1,'Tactic Recode'!$A$1:$B$547,2,FALSE))</f>
        <v/>
      </c>
      <c r="PY92" t="str">
        <f>IF(ISERROR(MATCH(PY$1,'CSC Mitre'!CM$1:CM$220,0)),"",VLOOKUP(PY$1,'Tactic Recode'!$A$1:$B$547,2,FALSE))</f>
        <v/>
      </c>
      <c r="PZ92" t="str">
        <f>IF(ISERROR(MATCH(PZ$1,'CSC Mitre'!CM$1:CM$220,0)),"",VLOOKUP(PZ$1,'Tactic Recode'!$A$1:$B$547,2,FALSE))</f>
        <v/>
      </c>
      <c r="QA92" t="str">
        <f>IF(ISERROR(MATCH(QA$1,'CSC Mitre'!CM$1:CM$220,0)),"",VLOOKUP(QA$1,'Tactic Recode'!$A$1:$B$547,2,FALSE))</f>
        <v/>
      </c>
      <c r="QB92" t="str">
        <f>IF(ISERROR(MATCH(QB$1,'CSC Mitre'!CM$1:CM$220,0)),"",VLOOKUP(QB$1,'Tactic Recode'!$A$1:$B$547,2,FALSE))</f>
        <v/>
      </c>
      <c r="QC92" t="str">
        <f>IF(ISERROR(MATCH(QC$1,'CSC Mitre'!CM$1:CM$220,0)),"",VLOOKUP(QC$1,'Tactic Recode'!$A$1:$B$547,2,FALSE))</f>
        <v/>
      </c>
      <c r="QD92" t="str">
        <f>IF(ISERROR(MATCH(QD$1,'CSC Mitre'!CM$1:CM$220,0)),"",VLOOKUP(QD$1,'Tactic Recode'!$A$1:$B$547,2,FALSE))</f>
        <v/>
      </c>
      <c r="QE92" t="str">
        <f>IF(ISERROR(MATCH(QE$1,'CSC Mitre'!CM$1:CM$220,0)),"",VLOOKUP(QE$1,'Tactic Recode'!$A$1:$B$547,2,FALSE))</f>
        <v/>
      </c>
      <c r="QF92" t="str">
        <f>IF(ISERROR(MATCH(QF$1,'CSC Mitre'!CM$1:CM$220,0)),"",VLOOKUP(QF$1,'Tactic Recode'!$A$1:$B$547,2,FALSE))</f>
        <v/>
      </c>
      <c r="QG92" t="str">
        <f>IF(ISERROR(MATCH(QG$1,'CSC Mitre'!CM$1:CM$220,0)),"",VLOOKUP(QG$1,'Tactic Recode'!$A$1:$B$547,2,FALSE))</f>
        <v/>
      </c>
      <c r="QH92" t="str">
        <f>IF(ISERROR(MATCH(QH$1,'CSC Mitre'!CM$1:CM$220,0)),"",VLOOKUP(QH$1,'Tactic Recode'!$A$1:$B$547,2,FALSE))</f>
        <v/>
      </c>
      <c r="QI92" t="str">
        <f>IF(ISERROR(MATCH(QI$1,'CSC Mitre'!CM$1:CM$220,0)),"",VLOOKUP(QI$1,'Tactic Recode'!$A$1:$B$547,2,FALSE))</f>
        <v/>
      </c>
      <c r="QJ92" t="str">
        <f>IF(ISERROR(MATCH(QJ$1,'CSC Mitre'!CM$1:CM$220,0)),"",VLOOKUP(QJ$1,'Tactic Recode'!$A$1:$B$547,2,FALSE))</f>
        <v/>
      </c>
      <c r="QK92" t="str">
        <f>IF(ISERROR(MATCH(QK$1,'CSC Mitre'!CM$1:CM$220,0)),"",VLOOKUP(QK$1,'Tactic Recode'!$A$1:$B$547,2,FALSE))</f>
        <v/>
      </c>
      <c r="QL92" t="str">
        <f>IF(ISERROR(MATCH(QL$1,'CSC Mitre'!CM$1:CM$220,0)),"",VLOOKUP(QL$1,'Tactic Recode'!$A$1:$B$547,2,FALSE))</f>
        <v/>
      </c>
      <c r="QM92" t="str">
        <f>IF(ISERROR(MATCH(QM$1,'CSC Mitre'!CM$1:CM$220,0)),"",VLOOKUP(QM$1,'Tactic Recode'!$A$1:$B$547,2,FALSE))</f>
        <v/>
      </c>
      <c r="QN92" t="str">
        <f>IF(ISERROR(MATCH(QN$1,'CSC Mitre'!CM$1:CM$220,0)),"",VLOOKUP(QN$1,'Tactic Recode'!$A$1:$B$547,2,FALSE))</f>
        <v/>
      </c>
      <c r="QO92" t="str">
        <f>IF(ISERROR(MATCH(QO$1,'CSC Mitre'!CM$1:CM$220,0)),"",VLOOKUP(QO$1,'Tactic Recode'!$A$1:$B$547,2,FALSE))</f>
        <v/>
      </c>
      <c r="QP92" t="str">
        <f>IF(ISERROR(MATCH(QP$1,'CSC Mitre'!CM$1:CM$220,0)),"",VLOOKUP(QP$1,'Tactic Recode'!$A$1:$B$547,2,FALSE))</f>
        <v/>
      </c>
      <c r="QQ92" t="str">
        <f>IF(ISERROR(MATCH(QQ$1,'CSC Mitre'!CM$1:CM$220,0)),"",VLOOKUP(QQ$1,'Tactic Recode'!$A$1:$B$547,2,FALSE))</f>
        <v/>
      </c>
      <c r="QR92" t="str">
        <f>IF(ISERROR(MATCH(QR$1,'CSC Mitre'!CM$1:CM$220,0)),"",VLOOKUP(QR$1,'Tactic Recode'!$A$1:$B$547,2,FALSE))</f>
        <v/>
      </c>
      <c r="QS92" t="str">
        <f>IF(ISERROR(MATCH(QS$1,'CSC Mitre'!CM$1:CM$220,0)),"",VLOOKUP(QS$1,'Tactic Recode'!$A$1:$B$547,2,FALSE))</f>
        <v/>
      </c>
      <c r="QT92" t="str">
        <f>IF(ISERROR(MATCH(QT$1,'CSC Mitre'!CM$1:CM$220,0)),"",VLOOKUP(QT$1,'Tactic Recode'!$A$1:$B$547,2,FALSE))</f>
        <v/>
      </c>
      <c r="QU92" t="str">
        <f>IF(ISERROR(MATCH(QU$1,'CSC Mitre'!CM$1:CM$220,0)),"",VLOOKUP(QU$1,'Tactic Recode'!$A$1:$B$547,2,FALSE))</f>
        <v/>
      </c>
      <c r="QV92" t="str">
        <f>IF(ISERROR(MATCH(QV$1,'CSC Mitre'!CM$1:CM$220,0)),"",VLOOKUP(QV$1,'Tactic Recode'!$A$1:$B$547,2,FALSE))</f>
        <v/>
      </c>
      <c r="QW92" t="str">
        <f>IF(ISERROR(MATCH(QW$1,'CSC Mitre'!CM$1:CM$220,0)),"",VLOOKUP(QW$1,'Tactic Recode'!$A$1:$B$547,2,FALSE))</f>
        <v/>
      </c>
      <c r="QX92" t="str">
        <f>IF(ISERROR(MATCH(QX$1,'CSC Mitre'!CM$1:CM$220,0)),"",VLOOKUP(QX$1,'Tactic Recode'!$A$1:$B$547,2,FALSE))</f>
        <v/>
      </c>
      <c r="QY92" t="str">
        <f>IF(ISERROR(MATCH(QY$1,'CSC Mitre'!CM$1:CM$220,0)),"",VLOOKUP(QY$1,'Tactic Recode'!$A$1:$B$547,2,FALSE))</f>
        <v/>
      </c>
      <c r="QZ92" t="str">
        <f>IF(ISERROR(MATCH(QZ$1,'CSC Mitre'!CM$1:CM$220,0)),"",VLOOKUP(QZ$1,'Tactic Recode'!$A$1:$B$547,2,FALSE))</f>
        <v/>
      </c>
      <c r="RA92" t="str">
        <f>IF(ISERROR(MATCH(RA$1,'CSC Mitre'!CM$1:CM$220,0)),"",VLOOKUP(RA$1,'Tactic Recode'!$A$1:$B$547,2,FALSE))</f>
        <v/>
      </c>
      <c r="RB92" t="str">
        <f>IF(ISERROR(MATCH(RB$1,'CSC Mitre'!CM$1:CM$220,0)),"",VLOOKUP(RB$1,'Tactic Recode'!$A$1:$B$547,2,FALSE))</f>
        <v/>
      </c>
      <c r="RC92" t="str">
        <f>IF(ISERROR(MATCH(RC$1,'CSC Mitre'!CM$1:CM$220,0)),"",VLOOKUP(RC$1,'Tactic Recode'!$A$1:$B$547,2,FALSE))</f>
        <v/>
      </c>
      <c r="RD92" t="str">
        <f>IF(ISERROR(MATCH(RD$1,'CSC Mitre'!CM$1:CM$220,0)),"",VLOOKUP(RD$1,'Tactic Recode'!$A$1:$B$547,2,FALSE))</f>
        <v/>
      </c>
      <c r="RE92" t="str">
        <f>IF(ISERROR(MATCH(RE$1,'CSC Mitre'!CM$1:CM$220,0)),"",VLOOKUP(RE$1,'Tactic Recode'!$A$1:$B$547,2,FALSE))</f>
        <v/>
      </c>
      <c r="RF92" t="str">
        <f>IF(ISERROR(MATCH(RF$1,'CSC Mitre'!CM$1:CM$220,0)),"",VLOOKUP(RF$1,'Tactic Recode'!$A$1:$B$547,2,FALSE))</f>
        <v/>
      </c>
      <c r="RG92" t="str">
        <f>IF(ISERROR(MATCH(RG$1,'CSC Mitre'!CM$1:CM$220,0)),"",VLOOKUP(RG$1,'Tactic Recode'!$A$1:$B$547,2,FALSE))</f>
        <v/>
      </c>
      <c r="RH92" t="str">
        <f>IF(ISERROR(MATCH(RH$1,'CSC Mitre'!CM$1:CM$220,0)),"",VLOOKUP(RH$1,'Tactic Recode'!$A$1:$B$547,2,FALSE))</f>
        <v/>
      </c>
      <c r="RI92" t="str">
        <f>IF(ISERROR(MATCH(RI$1,'CSC Mitre'!CM$1:CM$220,0)),"",VLOOKUP(RI$1,'Tactic Recode'!$A$1:$B$547,2,FALSE))</f>
        <v/>
      </c>
      <c r="RJ92" t="str">
        <f>IF(ISERROR(MATCH(RJ$1,'CSC Mitre'!CM$1:CM$220,0)),"",VLOOKUP(RJ$1,'Tactic Recode'!$A$1:$B$547,2,FALSE))</f>
        <v/>
      </c>
      <c r="RK92" t="str">
        <f>IF(ISERROR(MATCH(RK$1,'CSC Mitre'!CM$1:CM$220,0)),"",VLOOKUP(RK$1,'Tactic Recode'!$A$1:$B$547,2,FALSE))</f>
        <v/>
      </c>
      <c r="RL92" t="str">
        <f>IF(ISERROR(MATCH(RL$1,'CSC Mitre'!CM$1:CM$220,0)),"",VLOOKUP(RL$1,'Tactic Recode'!$A$1:$B$547,2,FALSE))</f>
        <v/>
      </c>
      <c r="RM92" t="str">
        <f>IF(ISERROR(MATCH(RM$1,'CSC Mitre'!CM$1:CM$220,0)),"",VLOOKUP(RM$1,'Tactic Recode'!$A$1:$B$547,2,FALSE))</f>
        <v/>
      </c>
      <c r="RN92" t="str">
        <f>IF(ISERROR(MATCH(RN$1,'CSC Mitre'!CM$1:CM$220,0)),"",VLOOKUP(RN$1,'Tactic Recode'!$A$1:$B$547,2,FALSE))</f>
        <v/>
      </c>
      <c r="RO92" t="str">
        <f>IF(ISERROR(MATCH(RO$1,'CSC Mitre'!CM$1:CM$220,0)),"",VLOOKUP(RO$1,'Tactic Recode'!$A$1:$B$547,2,FALSE))</f>
        <v/>
      </c>
      <c r="RP92" t="str">
        <f>IF(ISERROR(MATCH(RP$1,'CSC Mitre'!CM$1:CM$220,0)),"",VLOOKUP(RP$1,'Tactic Recode'!$A$1:$B$547,2,FALSE))</f>
        <v/>
      </c>
      <c r="RQ92" t="str">
        <f>IF(ISERROR(MATCH(RQ$1,'CSC Mitre'!CM$1:CM$220,0)),"",VLOOKUP(RQ$1,'Tactic Recode'!$A$1:$B$547,2,FALSE))</f>
        <v/>
      </c>
      <c r="RR92" t="str">
        <f>IF(ISERROR(MATCH(RR$1,'CSC Mitre'!CM$1:CM$220,0)),"",VLOOKUP(RR$1,'Tactic Recode'!$A$1:$B$547,2,FALSE))</f>
        <v/>
      </c>
      <c r="RS92" t="str">
        <f>IF(ISERROR(MATCH(RS$1,'CSC Mitre'!CM$1:CM$220,0)),"",VLOOKUP(RS$1,'Tactic Recode'!$A$1:$B$547,2,FALSE))</f>
        <v/>
      </c>
      <c r="RT92" t="str">
        <f>IF(ISERROR(MATCH(RT$1,'CSC Mitre'!CM$1:CM$220,0)),"",VLOOKUP(RT$1,'Tactic Recode'!$A$1:$B$547,2,FALSE))</f>
        <v/>
      </c>
      <c r="RU92" t="str">
        <f>IF(ISERROR(MATCH(RU$1,'CSC Mitre'!CM$1:CM$220,0)),"",VLOOKUP(RU$1,'Tactic Recode'!$A$1:$B$547,2,FALSE))</f>
        <v/>
      </c>
      <c r="RV92" t="str">
        <f>IF(ISERROR(MATCH(RV$1,'CSC Mitre'!CM$1:CM$220,0)),"",VLOOKUP(RV$1,'Tactic Recode'!$A$1:$B$547,2,FALSE))</f>
        <v/>
      </c>
      <c r="RW92" t="str">
        <f>IF(ISERROR(MATCH(RW$1,'CSC Mitre'!CM$1:CM$220,0)),"",VLOOKUP(RW$1,'Tactic Recode'!$A$1:$B$547,2,FALSE))</f>
        <v/>
      </c>
      <c r="RX92" t="str">
        <f>IF(ISERROR(MATCH(RX$1,'CSC Mitre'!CM$1:CM$220,0)),"",VLOOKUP(RX$1,'Tactic Recode'!$A$1:$B$547,2,FALSE))</f>
        <v/>
      </c>
      <c r="RY92" t="str">
        <f>IF(ISERROR(MATCH(RY$1,'CSC Mitre'!CM$1:CM$220,0)),"",VLOOKUP(RY$1,'Tactic Recode'!$A$1:$B$547,2,FALSE))</f>
        <v/>
      </c>
      <c r="RZ92" t="str">
        <f>IF(ISERROR(MATCH(RZ$1,'CSC Mitre'!CM$1:CM$220,0)),"",VLOOKUP(RZ$1,'Tactic Recode'!$A$1:$B$547,2,FALSE))</f>
        <v/>
      </c>
      <c r="SA92" t="str">
        <f>IF(ISERROR(MATCH(SA$1,'CSC Mitre'!CM$1:CM$220,0)),"",VLOOKUP(SA$1,'Tactic Recode'!$A$1:$B$547,2,FALSE))</f>
        <v/>
      </c>
      <c r="SB92" t="str">
        <f>IF(ISERROR(MATCH(SB$1,'CSC Mitre'!CM$1:CM$220,0)),"",VLOOKUP(SB$1,'Tactic Recode'!$A$1:$B$547,2,FALSE))</f>
        <v/>
      </c>
      <c r="SC92" t="str">
        <f>IF(ISERROR(MATCH(SC$1,'CSC Mitre'!CM$1:CM$220,0)),"",VLOOKUP(SC$1,'Tactic Recode'!$A$1:$B$547,2,FALSE))</f>
        <v/>
      </c>
      <c r="SD92" t="str">
        <f>IF(ISERROR(MATCH(SD$1,'CSC Mitre'!CM$1:CM$220,0)),"",VLOOKUP(SD$1,'Tactic Recode'!$A$1:$B$547,2,FALSE))</f>
        <v/>
      </c>
      <c r="SE92" t="str">
        <f>IF(ISERROR(MATCH(SE$1,'CSC Mitre'!CM$1:CM$220,0)),"",VLOOKUP(SE$1,'Tactic Recode'!$A$1:$B$547,2,FALSE))</f>
        <v/>
      </c>
      <c r="SF92" t="str">
        <f>IF(ISERROR(MATCH(SF$1,'CSC Mitre'!CM$1:CM$220,0)),"",VLOOKUP(SF$1,'Tactic Recode'!$A$1:$B$547,2,FALSE))</f>
        <v/>
      </c>
      <c r="SG92" t="str">
        <f>IF(ISERROR(MATCH(SG$1,'CSC Mitre'!CM$1:CM$220,0)),"",VLOOKUP(SG$1,'Tactic Recode'!$A$1:$B$547,2,FALSE))</f>
        <v/>
      </c>
      <c r="SH92" t="str">
        <f>IF(ISERROR(MATCH(SH$1,'CSC Mitre'!CM$1:CM$220,0)),"",VLOOKUP(SH$1,'Tactic Recode'!$A$1:$B$547,2,FALSE))</f>
        <v/>
      </c>
      <c r="SI92" t="str">
        <f>IF(ISERROR(MATCH(SI$1,'CSC Mitre'!CM$1:CM$220,0)),"",VLOOKUP(SI$1,'Tactic Recode'!$A$1:$B$547,2,FALSE))</f>
        <v/>
      </c>
      <c r="SJ92" t="str">
        <f>IF(ISERROR(MATCH(SJ$1,'CSC Mitre'!CM$1:CM$220,0)),"",VLOOKUP(SJ$1,'Tactic Recode'!$A$1:$B$547,2,FALSE))</f>
        <v/>
      </c>
      <c r="SK92" t="str">
        <f>IF(ISERROR(MATCH(SK$1,'CSC Mitre'!CM$1:CM$220,0)),"",VLOOKUP(SK$1,'Tactic Recode'!$A$1:$B$547,2,FALSE))</f>
        <v/>
      </c>
      <c r="SL92" t="str">
        <f>IF(ISERROR(MATCH(SL$1,'CSC Mitre'!CM$1:CM$220,0)),"",VLOOKUP(SL$1,'Tactic Recode'!$A$1:$B$547,2,FALSE))</f>
        <v/>
      </c>
      <c r="SM92" t="str">
        <f>IF(ISERROR(MATCH(SM$1,'CSC Mitre'!CM$1:CM$220,0)),"",VLOOKUP(SM$1,'Tactic Recode'!$A$1:$B$547,2,FALSE))</f>
        <v/>
      </c>
      <c r="SN92" t="str">
        <f>IF(ISERROR(MATCH(SN$1,'CSC Mitre'!CM$1:CM$220,0)),"",VLOOKUP(SN$1,'Tactic Recode'!$A$1:$B$547,2,FALSE))</f>
        <v/>
      </c>
      <c r="SO92" t="str">
        <f>IF(ISERROR(MATCH(SO$1,'CSC Mitre'!CM$1:CM$220,0)),"",VLOOKUP(SO$1,'Tactic Recode'!$A$1:$B$547,2,FALSE))</f>
        <v/>
      </c>
      <c r="SP92" t="str">
        <f>IF(ISERROR(MATCH(SP$1,'CSC Mitre'!CM$1:CM$220,0)),"",VLOOKUP(SP$1,'Tactic Recode'!$A$1:$B$547,2,FALSE))</f>
        <v/>
      </c>
      <c r="SQ92" t="str">
        <f>IF(ISERROR(MATCH(SQ$1,'CSC Mitre'!CM$1:CM$220,0)),"",VLOOKUP(SQ$1,'Tactic Recode'!$A$1:$B$547,2,FALSE))</f>
        <v/>
      </c>
      <c r="SR92" t="str">
        <f>IF(ISERROR(MATCH(SR$1,'CSC Mitre'!CM$1:CM$220,0)),"",VLOOKUP(SR$1,'Tactic Recode'!$A$1:$B$547,2,FALSE))</f>
        <v/>
      </c>
      <c r="SS92" t="str">
        <f>IF(ISERROR(MATCH(SS$1,'CSC Mitre'!CM$1:CM$220,0)),"",VLOOKUP(SS$1,'Tactic Recode'!$A$1:$B$547,2,FALSE))</f>
        <v/>
      </c>
      <c r="ST92" t="str">
        <f>IF(ISERROR(MATCH(ST$1,'CSC Mitre'!CM$1:CM$220,0)),"",VLOOKUP(ST$1,'Tactic Recode'!$A$1:$B$547,2,FALSE))</f>
        <v/>
      </c>
      <c r="SU92" t="str">
        <f>IF(ISERROR(MATCH(SU$1,'CSC Mitre'!CM$1:CM$220,0)),"",VLOOKUP(SU$1,'Tactic Recode'!$A$1:$B$547,2,FALSE))</f>
        <v/>
      </c>
      <c r="SV92" t="str">
        <f>IF(ISERROR(MATCH(SV$1,'CSC Mitre'!CM$1:CM$220,0)),"",VLOOKUP(SV$1,'Tactic Recode'!$A$1:$B$547,2,FALSE))</f>
        <v/>
      </c>
      <c r="SW92" t="str">
        <f>IF(ISERROR(MATCH(SW$1,'CSC Mitre'!CM$1:CM$220,0)),"",VLOOKUP(SW$1,'Tactic Recode'!$A$1:$B$547,2,FALSE))</f>
        <v/>
      </c>
      <c r="SX92" t="str">
        <f>IF(ISERROR(MATCH(SX$1,'CSC Mitre'!CM$1:CM$220,0)),"",VLOOKUP(SX$1,'Tactic Recode'!$A$1:$B$547,2,FALSE))</f>
        <v/>
      </c>
      <c r="SY92" t="str">
        <f>IF(ISERROR(MATCH(SY$1,'CSC Mitre'!CM$1:CM$220,0)),"",VLOOKUP(SY$1,'Tactic Recode'!$A$1:$B$547,2,FALSE))</f>
        <v/>
      </c>
      <c r="SZ92" t="str">
        <f>IF(ISERROR(MATCH(SZ$1,'CSC Mitre'!CM$1:CM$220,0)),"",VLOOKUP(SZ$1,'Tactic Recode'!$A$1:$B$547,2,FALSE))</f>
        <v/>
      </c>
      <c r="TA92" t="str">
        <f>IF(ISERROR(MATCH(TA$1,'CSC Mitre'!CM$1:CM$220,0)),"",VLOOKUP(TA$1,'Tactic Recode'!$A$1:$B$547,2,FALSE))</f>
        <v/>
      </c>
      <c r="TB92" t="str">
        <f>IF(ISERROR(MATCH(TB$1,'CSC Mitre'!CM$1:CM$220,0)),"",VLOOKUP(TB$1,'Tactic Recode'!$A$1:$B$547,2,FALSE))</f>
        <v/>
      </c>
      <c r="TC92" t="str">
        <f>IF(ISERROR(MATCH(TC$1,'CSC Mitre'!CM$1:CM$220,0)),"",VLOOKUP(TC$1,'Tactic Recode'!$A$1:$B$547,2,FALSE))</f>
        <v/>
      </c>
      <c r="TD92" t="str">
        <f>IF(ISERROR(MATCH(TD$1,'CSC Mitre'!CM$1:CM$220,0)),"",VLOOKUP(TD$1,'Tactic Recode'!$A$1:$B$547,2,FALSE))</f>
        <v/>
      </c>
      <c r="TE92" t="str">
        <f>IF(ISERROR(MATCH(TE$1,'CSC Mitre'!CM$1:CM$220,0)),"",VLOOKUP(TE$1,'Tactic Recode'!$A$1:$B$547,2,FALSE))</f>
        <v/>
      </c>
      <c r="TF92" t="str">
        <f>IF(ISERROR(MATCH(TF$1,'CSC Mitre'!CM$1:CM$220,0)),"",VLOOKUP(TF$1,'Tactic Recode'!$A$1:$B$547,2,FALSE))</f>
        <v/>
      </c>
      <c r="TG92" t="str">
        <f>IF(ISERROR(MATCH(TG$1,'CSC Mitre'!CM$1:CM$220,0)),"",VLOOKUP(TG$1,'Tactic Recode'!$A$1:$B$547,2,FALSE))</f>
        <v/>
      </c>
      <c r="TH92" t="str">
        <f>IF(ISERROR(MATCH(TH$1,'CSC Mitre'!CM$1:CM$220,0)),"",VLOOKUP(TH$1,'Tactic Recode'!$A$1:$B$547,2,FALSE))</f>
        <v/>
      </c>
      <c r="TI92" t="str">
        <f>IF(ISERROR(MATCH(TI$1,'CSC Mitre'!CM$1:CM$220,0)),"",VLOOKUP(TI$1,'Tactic Recode'!$A$1:$B$547,2,FALSE))</f>
        <v/>
      </c>
      <c r="TJ92" t="str">
        <f>IF(ISERROR(MATCH(TJ$1,'CSC Mitre'!CM$1:CM$220,0)),"",VLOOKUP(TJ$1,'Tactic Recode'!$A$1:$B$547,2,FALSE))</f>
        <v/>
      </c>
      <c r="TK92" t="str">
        <f>IF(ISERROR(MATCH(TK$1,'CSC Mitre'!CM$1:CM$220,0)),"",VLOOKUP(TK$1,'Tactic Recode'!$A$1:$B$547,2,FALSE))</f>
        <v/>
      </c>
      <c r="TL92" t="str">
        <f>IF(ISERROR(MATCH(TL$1,'CSC Mitre'!CM$1:CM$220,0)),"",VLOOKUP(TL$1,'Tactic Recode'!$A$1:$B$547,2,FALSE))</f>
        <v/>
      </c>
      <c r="TM92" t="str">
        <f>IF(ISERROR(MATCH(TM$1,'CSC Mitre'!CM$1:CM$220,0)),"",VLOOKUP(TM$1,'Tactic Recode'!$A$1:$B$547,2,FALSE))</f>
        <v/>
      </c>
      <c r="TN92" t="str">
        <f>IF(ISERROR(MATCH(TN$1,'CSC Mitre'!CM$1:CM$220,0)),"",VLOOKUP(TN$1,'Tactic Recode'!$A$1:$B$547,2,FALSE))</f>
        <v>Collection</v>
      </c>
      <c r="TO92" t="str">
        <f>IF(ISERROR(MATCH(TO$1,'CSC Mitre'!CM$1:CM$220,0)),"",VLOOKUP(TO$1,'Tactic Recode'!$A$1:$B$547,2,FALSE))</f>
        <v>Collection</v>
      </c>
      <c r="TP92" t="str">
        <f>IF(ISERROR(MATCH(TP$1,'CSC Mitre'!CM$1:CM$220,0)),"",VLOOKUP(TP$1,'Tactic Recode'!$A$1:$B$547,2,FALSE))</f>
        <v>Collection</v>
      </c>
      <c r="TQ92" t="str">
        <f>IF(ISERROR(MATCH(TQ$1,'CSC Mitre'!CM$1:CM$220,0)),"",VLOOKUP(TQ$1,'Tactic Recode'!$A$1:$B$547,2,FALSE))</f>
        <v/>
      </c>
      <c r="TR92" t="str">
        <f>IF(ISERROR(MATCH(TR$1,'CSC Mitre'!CM$1:CM$220,0)),"",VLOOKUP(TR$1,'Tactic Recode'!$A$1:$B$547,2,FALSE))</f>
        <v/>
      </c>
      <c r="TS92" t="str">
        <f>IF(ISERROR(MATCH(TS$1,'CSC Mitre'!CM$1:CM$220,0)),"",VLOOKUP(TS$1,'Tactic Recode'!$A$1:$B$547,2,FALSE))</f>
        <v/>
      </c>
      <c r="TT92" t="str">
        <f>IF(ISERROR(MATCH(TT$1,'CSC Mitre'!CM$1:CM$220,0)),"",VLOOKUP(TT$1,'Tactic Recode'!$A$1:$B$547,2,FALSE))</f>
        <v/>
      </c>
      <c r="TU92" t="str">
        <f>IF(ISERROR(MATCH(TU$1,'CSC Mitre'!CM$1:CM$220,0)),"",VLOOKUP(TU$1,'Tactic Recode'!$A$1:$B$547,2,FALSE))</f>
        <v/>
      </c>
      <c r="TV92" t="str">
        <f>IF(ISERROR(MATCH(TV$1,'CSC Mitre'!CM$1:CM$220,0)),"",VLOOKUP(TV$1,'Tactic Recode'!$A$1:$B$547,2,FALSE))</f>
        <v/>
      </c>
      <c r="TW92" t="str">
        <f>IF(ISERROR(MATCH(TW$1,'CSC Mitre'!CM$1:CM$220,0)),"",VLOOKUP(TW$1,'Tactic Recode'!$A$1:$B$547,2,FALSE))</f>
        <v/>
      </c>
      <c r="TX92" t="str">
        <f>IF(ISERROR(MATCH(TX$1,'CSC Mitre'!CM$1:CM$220,0)),"",VLOOKUP(TX$1,'Tactic Recode'!$A$1:$B$547,2,FALSE))</f>
        <v/>
      </c>
      <c r="TY92" t="str">
        <f>IF(ISERROR(MATCH(TY$1,'CSC Mitre'!CM$1:CM$220,0)),"",VLOOKUP(TY$1,'Tactic Recode'!$A$1:$B$547,2,FALSE))</f>
        <v/>
      </c>
      <c r="TZ92" t="str">
        <f>IF(ISERROR(MATCH(TZ$1,'CSC Mitre'!CM$1:CM$220,0)),"",VLOOKUP(TZ$1,'Tactic Recode'!$A$1:$B$547,2,FALSE))</f>
        <v/>
      </c>
      <c r="UA92" t="str">
        <f>IF(ISERROR(MATCH(UA$1,'CSC Mitre'!CM$1:CM$220,0)),"",VLOOKUP(UA$1,'Tactic Recode'!$A$1:$B$547,2,FALSE))</f>
        <v/>
      </c>
      <c r="UB92" t="str">
        <f>IF(ISERROR(MATCH(UB$1,'CSC Mitre'!CM$1:CM$220,0)),"",VLOOKUP(UB$1,'Tactic Recode'!$A$1:$B$547,2,FALSE))</f>
        <v/>
      </c>
    </row>
    <row r="93" spans="1:548" x14ac:dyDescent="0.25">
      <c r="A93" s="59" t="s">
        <v>489</v>
      </c>
      <c r="B93" t="str">
        <f>IF(ISERROR(MATCH(B$1,'CSC Mitre'!CN$1:CN$220,0)),"",VLOOKUP(B$1,'Tactic Recode'!$A$1:$B$547,2,FALSE))</f>
        <v/>
      </c>
      <c r="C93" t="str">
        <f>IF(ISERROR(MATCH(C$1,'CSC Mitre'!CN$1:CN$220,0)),"",VLOOKUP(C$1,'Tactic Recode'!$A$1:$B$547,2,FALSE))</f>
        <v/>
      </c>
      <c r="D93" t="str">
        <f>IF(ISERROR(MATCH(D$1,'CSC Mitre'!CN$1:CN$220,0)),"",VLOOKUP(D$1,'Tactic Recode'!$A$1:$B$547,2,FALSE))</f>
        <v/>
      </c>
      <c r="E93" t="str">
        <f>IF(ISERROR(MATCH(E$1,'CSC Mitre'!CN$1:CN$220,0)),"",VLOOKUP(E$1,'Tactic Recode'!$A$1:$B$547,2,FALSE))</f>
        <v/>
      </c>
      <c r="F93" t="str">
        <f>IF(ISERROR(MATCH(F$1,'CSC Mitre'!CN$1:CN$220,0)),"",VLOOKUP(F$1,'Tactic Recode'!$A$1:$B$547,2,FALSE))</f>
        <v/>
      </c>
      <c r="G93" t="str">
        <f>IF(ISERROR(MATCH(G$1,'CSC Mitre'!CN$1:CN$220,0)),"",VLOOKUP(G$1,'Tactic Recode'!$A$1:$B$547,2,FALSE))</f>
        <v/>
      </c>
      <c r="H93" t="str">
        <f>IF(ISERROR(MATCH(H$1,'CSC Mitre'!CN$1:CN$220,0)),"",VLOOKUP(H$1,'Tactic Recode'!$A$1:$B$547,2,FALSE))</f>
        <v/>
      </c>
      <c r="I93" t="str">
        <f>IF(ISERROR(MATCH(I$1,'CSC Mitre'!CN$1:CN$220,0)),"",VLOOKUP(I$1,'Tactic Recode'!$A$1:$B$547,2,FALSE))</f>
        <v/>
      </c>
      <c r="J93" t="str">
        <f>IF(ISERROR(MATCH(J$1,'CSC Mitre'!CN$1:CN$220,0)),"",VLOOKUP(J$1,'Tactic Recode'!$A$1:$B$547,2,FALSE))</f>
        <v/>
      </c>
      <c r="K93" t="str">
        <f>IF(ISERROR(MATCH(K$1,'CSC Mitre'!CN$1:CN$220,0)),"",VLOOKUP(K$1,'Tactic Recode'!$A$1:$B$547,2,FALSE))</f>
        <v/>
      </c>
      <c r="L93" t="str">
        <f>IF(ISERROR(MATCH(L$1,'CSC Mitre'!CN$1:CN$220,0)),"",VLOOKUP(L$1,'Tactic Recode'!$A$1:$B$547,2,FALSE))</f>
        <v/>
      </c>
      <c r="M93" t="str">
        <f>IF(ISERROR(MATCH(M$1,'CSC Mitre'!CN$1:CN$220,0)),"",VLOOKUP(M$1,'Tactic Recode'!$A$1:$B$547,2,FALSE))</f>
        <v/>
      </c>
      <c r="N93" t="str">
        <f>IF(ISERROR(MATCH(N$1,'CSC Mitre'!CN$1:CN$220,0)),"",VLOOKUP(N$1,'Tactic Recode'!$A$1:$B$547,2,FALSE))</f>
        <v/>
      </c>
      <c r="O93" t="str">
        <f>IF(ISERROR(MATCH(O$1,'CSC Mitre'!CN$1:CN$220,0)),"",VLOOKUP(O$1,'Tactic Recode'!$A$1:$B$547,2,FALSE))</f>
        <v/>
      </c>
      <c r="P93" t="str">
        <f>IF(ISERROR(MATCH(P$1,'CSC Mitre'!CN$1:CN$220,0)),"",VLOOKUP(P$1,'Tactic Recode'!$A$1:$B$547,2,FALSE))</f>
        <v/>
      </c>
      <c r="Q93" t="str">
        <f>IF(ISERROR(MATCH(Q$1,'CSC Mitre'!CN$1:CN$220,0)),"",VLOOKUP(Q$1,'Tactic Recode'!$A$1:$B$547,2,FALSE))</f>
        <v/>
      </c>
      <c r="R93" t="str">
        <f>IF(ISERROR(MATCH(R$1,'CSC Mitre'!CN$1:CN$220,0)),"",VLOOKUP(R$1,'Tactic Recode'!$A$1:$B$547,2,FALSE))</f>
        <v/>
      </c>
      <c r="S93" t="str">
        <f>IF(ISERROR(MATCH(S$1,'CSC Mitre'!CN$1:CN$220,0)),"",VLOOKUP(S$1,'Tactic Recode'!$A$1:$B$547,2,FALSE))</f>
        <v/>
      </c>
      <c r="T93" t="str">
        <f>IF(ISERROR(MATCH(T$1,'CSC Mitre'!CN$1:CN$220,0)),"",VLOOKUP(T$1,'Tactic Recode'!$A$1:$B$547,2,FALSE))</f>
        <v/>
      </c>
      <c r="U93" t="str">
        <f>IF(ISERROR(MATCH(U$1,'CSC Mitre'!CN$1:CN$220,0)),"",VLOOKUP(U$1,'Tactic Recode'!$A$1:$B$547,2,FALSE))</f>
        <v/>
      </c>
      <c r="V93" t="str">
        <f>IF(ISERROR(MATCH(V$1,'CSC Mitre'!CN$1:CN$220,0)),"",VLOOKUP(V$1,'Tactic Recode'!$A$1:$B$547,2,FALSE))</f>
        <v/>
      </c>
      <c r="W93" t="str">
        <f>IF(ISERROR(MATCH(W$1,'CSC Mitre'!CN$1:CN$220,0)),"",VLOOKUP(W$1,'Tactic Recode'!$A$1:$B$547,2,FALSE))</f>
        <v/>
      </c>
      <c r="X93" t="str">
        <f>IF(ISERROR(MATCH(X$1,'CSC Mitre'!CN$1:CN$220,0)),"",VLOOKUP(X$1,'Tactic Recode'!$A$1:$B$547,2,FALSE))</f>
        <v/>
      </c>
      <c r="Y93" t="str">
        <f>IF(ISERROR(MATCH(Y$1,'CSC Mitre'!CN$1:CN$220,0)),"",VLOOKUP(Y$1,'Tactic Recode'!$A$1:$B$547,2,FALSE))</f>
        <v/>
      </c>
      <c r="Z93" t="str">
        <f>IF(ISERROR(MATCH(Z$1,'CSC Mitre'!CN$1:CN$220,0)),"",VLOOKUP(Z$1,'Tactic Recode'!$A$1:$B$547,2,FALSE))</f>
        <v/>
      </c>
      <c r="AA93" t="str">
        <f>IF(ISERROR(MATCH(AA$1,'CSC Mitre'!CN$1:CN$220,0)),"",VLOOKUP(AA$1,'Tactic Recode'!$A$1:$B$547,2,FALSE))</f>
        <v/>
      </c>
      <c r="AB93" t="str">
        <f>IF(ISERROR(MATCH(AB$1,'CSC Mitre'!CN$1:CN$220,0)),"",VLOOKUP(AB$1,'Tactic Recode'!$A$1:$B$547,2,FALSE))</f>
        <v/>
      </c>
      <c r="AC93" t="str">
        <f>IF(ISERROR(MATCH(AC$1,'CSC Mitre'!CN$1:CN$220,0)),"",VLOOKUP(AC$1,'Tactic Recode'!$A$1:$B$547,2,FALSE))</f>
        <v/>
      </c>
      <c r="AD93" t="str">
        <f>IF(ISERROR(MATCH(AD$1,'CSC Mitre'!CN$1:CN$220,0)),"",VLOOKUP(AD$1,'Tactic Recode'!$A$1:$B$547,2,FALSE))</f>
        <v>Lateral Movement</v>
      </c>
      <c r="AE93" t="str">
        <f>IF(ISERROR(MATCH(AE$1,'CSC Mitre'!CN$1:CN$220,0)),"",VLOOKUP(AE$1,'Tactic Recode'!$A$1:$B$547,2,FALSE))</f>
        <v>Lateral Movement</v>
      </c>
      <c r="AF93" t="str">
        <f>IF(ISERROR(MATCH(AF$1,'CSC Mitre'!CN$1:CN$220,0)),"",VLOOKUP(AF$1,'Tactic Recode'!$A$1:$B$547,2,FALSE))</f>
        <v>Lateral Movement</v>
      </c>
      <c r="AG93" t="str">
        <f>IF(ISERROR(MATCH(AG$1,'CSC Mitre'!CN$1:CN$220,0)),"",VLOOKUP(AG$1,'Tactic Recode'!$A$1:$B$547,2,FALSE))</f>
        <v/>
      </c>
      <c r="AH93" t="str">
        <f>IF(ISERROR(MATCH(AH$1,'CSC Mitre'!CN$1:CN$220,0)),"",VLOOKUP(AH$1,'Tactic Recode'!$A$1:$B$547,2,FALSE))</f>
        <v/>
      </c>
      <c r="AI93" t="str">
        <f>IF(ISERROR(MATCH(AI$1,'CSC Mitre'!CN$1:CN$220,0)),"",VLOOKUP(AI$1,'Tactic Recode'!$A$1:$B$547,2,FALSE))</f>
        <v>Lateral Movement</v>
      </c>
      <c r="AJ93" t="str">
        <f>IF(ISERROR(MATCH(AJ$1,'CSC Mitre'!CN$1:CN$220,0)),"",VLOOKUP(AJ$1,'Tactic Recode'!$A$1:$B$547,2,FALSE))</f>
        <v/>
      </c>
      <c r="AK93" t="str">
        <f>IF(ISERROR(MATCH(AK$1,'CSC Mitre'!CN$1:CN$220,0)),"",VLOOKUP(AK$1,'Tactic Recode'!$A$1:$B$547,2,FALSE))</f>
        <v/>
      </c>
      <c r="AL93" t="str">
        <f>IF(ISERROR(MATCH(AL$1,'CSC Mitre'!CN$1:CN$220,0)),"",VLOOKUP(AL$1,'Tactic Recode'!$A$1:$B$547,2,FALSE))</f>
        <v/>
      </c>
      <c r="AM93" t="str">
        <f>IF(ISERROR(MATCH(AM$1,'CSC Mitre'!CN$1:CN$220,0)),"",VLOOKUP(AM$1,'Tactic Recode'!$A$1:$B$547,2,FALSE))</f>
        <v/>
      </c>
      <c r="AN93" t="str">
        <f>IF(ISERROR(MATCH(AN$1,'CSC Mitre'!CN$1:CN$220,0)),"",VLOOKUP(AN$1,'Tactic Recode'!$A$1:$B$547,2,FALSE))</f>
        <v/>
      </c>
      <c r="AO93" t="str">
        <f>IF(ISERROR(MATCH(AO$1,'CSC Mitre'!CN$1:CN$220,0)),"",VLOOKUP(AO$1,'Tactic Recode'!$A$1:$B$547,2,FALSE))</f>
        <v/>
      </c>
      <c r="AP93" t="str">
        <f>IF(ISERROR(MATCH(AP$1,'CSC Mitre'!CN$1:CN$220,0)),"",VLOOKUP(AP$1,'Tactic Recode'!$A$1:$B$547,2,FALSE))</f>
        <v/>
      </c>
      <c r="AQ93" t="str">
        <f>IF(ISERROR(MATCH(AQ$1,'CSC Mitre'!CN$1:CN$220,0)),"",VLOOKUP(AQ$1,'Tactic Recode'!$A$1:$B$547,2,FALSE))</f>
        <v/>
      </c>
      <c r="AR93" t="str">
        <f>IF(ISERROR(MATCH(AR$1,'CSC Mitre'!CN$1:CN$220,0)),"",VLOOKUP(AR$1,'Tactic Recode'!$A$1:$B$547,2,FALSE))</f>
        <v/>
      </c>
      <c r="AS93" t="str">
        <f>IF(ISERROR(MATCH(AS$1,'CSC Mitre'!CN$1:CN$220,0)),"",VLOOKUP(AS$1,'Tactic Recode'!$A$1:$B$547,2,FALSE))</f>
        <v/>
      </c>
      <c r="AT93" t="str">
        <f>IF(ISERROR(MATCH(AT$1,'CSC Mitre'!CN$1:CN$220,0)),"",VLOOKUP(AT$1,'Tactic Recode'!$A$1:$B$547,2,FALSE))</f>
        <v/>
      </c>
      <c r="AU93" t="str">
        <f>IF(ISERROR(MATCH(AU$1,'CSC Mitre'!CN$1:CN$220,0)),"",VLOOKUP(AU$1,'Tactic Recode'!$A$1:$B$547,2,FALSE))</f>
        <v/>
      </c>
      <c r="AV93" t="str">
        <f>IF(ISERROR(MATCH(AV$1,'CSC Mitre'!CN$1:CN$220,0)),"",VLOOKUP(AV$1,'Tactic Recode'!$A$1:$B$547,2,FALSE))</f>
        <v/>
      </c>
      <c r="AW93" t="str">
        <f>IF(ISERROR(MATCH(AW$1,'CSC Mitre'!CN$1:CN$220,0)),"",VLOOKUP(AW$1,'Tactic Recode'!$A$1:$B$547,2,FALSE))</f>
        <v/>
      </c>
      <c r="AX93" t="str">
        <f>IF(ISERROR(MATCH(AX$1,'CSC Mitre'!CN$1:CN$220,0)),"",VLOOKUP(AX$1,'Tactic Recode'!$A$1:$B$547,2,FALSE))</f>
        <v/>
      </c>
      <c r="AY93" t="str">
        <f>IF(ISERROR(MATCH(AY$1,'CSC Mitre'!CN$1:CN$220,0)),"",VLOOKUP(AY$1,'Tactic Recode'!$A$1:$B$547,2,FALSE))</f>
        <v/>
      </c>
      <c r="AZ93" t="str">
        <f>IF(ISERROR(MATCH(AZ$1,'CSC Mitre'!CN$1:CN$220,0)),"",VLOOKUP(AZ$1,'Tactic Recode'!$A$1:$B$547,2,FALSE))</f>
        <v/>
      </c>
      <c r="BA93" t="str">
        <f>IF(ISERROR(MATCH(BA$1,'CSC Mitre'!CN$1:CN$220,0)),"",VLOOKUP(BA$1,'Tactic Recode'!$A$1:$B$547,2,FALSE))</f>
        <v/>
      </c>
      <c r="BB93" t="str">
        <f>IF(ISERROR(MATCH(BB$1,'CSC Mitre'!CN$1:CN$220,0)),"",VLOOKUP(BB$1,'Tactic Recode'!$A$1:$B$547,2,FALSE))</f>
        <v/>
      </c>
      <c r="BC93" t="str">
        <f>IF(ISERROR(MATCH(BC$1,'CSC Mitre'!CN$1:CN$220,0)),"",VLOOKUP(BC$1,'Tactic Recode'!$A$1:$B$547,2,FALSE))</f>
        <v/>
      </c>
      <c r="BD93" t="str">
        <f>IF(ISERROR(MATCH(BD$1,'CSC Mitre'!CN$1:CN$220,0)),"",VLOOKUP(BD$1,'Tactic Recode'!$A$1:$B$547,2,FALSE))</f>
        <v/>
      </c>
      <c r="BE93" t="str">
        <f>IF(ISERROR(MATCH(BE$1,'CSC Mitre'!CN$1:CN$220,0)),"",VLOOKUP(BE$1,'Tactic Recode'!$A$1:$B$547,2,FALSE))</f>
        <v/>
      </c>
      <c r="BF93" t="str">
        <f>IF(ISERROR(MATCH(BF$1,'CSC Mitre'!CN$1:CN$220,0)),"",VLOOKUP(BF$1,'Tactic Recode'!$A$1:$B$547,2,FALSE))</f>
        <v/>
      </c>
      <c r="BG93" t="str">
        <f>IF(ISERROR(MATCH(BG$1,'CSC Mitre'!CN$1:CN$220,0)),"",VLOOKUP(BG$1,'Tactic Recode'!$A$1:$B$547,2,FALSE))</f>
        <v/>
      </c>
      <c r="BH93" t="str">
        <f>IF(ISERROR(MATCH(BH$1,'CSC Mitre'!CN$1:CN$220,0)),"",VLOOKUP(BH$1,'Tactic Recode'!$A$1:$B$547,2,FALSE))</f>
        <v/>
      </c>
      <c r="BI93" t="str">
        <f>IF(ISERROR(MATCH(BI$1,'CSC Mitre'!CN$1:CN$220,0)),"",VLOOKUP(BI$1,'Tactic Recode'!$A$1:$B$547,2,FALSE))</f>
        <v/>
      </c>
      <c r="BJ93" t="str">
        <f>IF(ISERROR(MATCH(BJ$1,'CSC Mitre'!CN$1:CN$220,0)),"",VLOOKUP(BJ$1,'Tactic Recode'!$A$1:$B$547,2,FALSE))</f>
        <v>Discovery</v>
      </c>
      <c r="BK93" t="str">
        <f>IF(ISERROR(MATCH(BK$1,'CSC Mitre'!CN$1:CN$220,0)),"",VLOOKUP(BK$1,'Tactic Recode'!$A$1:$B$547,2,FALSE))</f>
        <v/>
      </c>
      <c r="BL93" t="str">
        <f>IF(ISERROR(MATCH(BL$1,'CSC Mitre'!CN$1:CN$220,0)),"",VLOOKUP(BL$1,'Tactic Recode'!$A$1:$B$547,2,FALSE))</f>
        <v>Exfiltration</v>
      </c>
      <c r="BM93" t="str">
        <f>IF(ISERROR(MATCH(BM$1,'CSC Mitre'!CN$1:CN$220,0)),"",VLOOKUP(BM$1,'Tactic Recode'!$A$1:$B$547,2,FALSE))</f>
        <v>Exfiltration</v>
      </c>
      <c r="BN93" t="str">
        <f>IF(ISERROR(MATCH(BN$1,'CSC Mitre'!CN$1:CN$220,0)),"",VLOOKUP(BN$1,'Tactic Recode'!$A$1:$B$547,2,FALSE))</f>
        <v>Exfiltration</v>
      </c>
      <c r="BO93" t="str">
        <f>IF(ISERROR(MATCH(BO$1,'CSC Mitre'!CN$1:CN$220,0)),"",VLOOKUP(BO$1,'Tactic Recode'!$A$1:$B$547,2,FALSE))</f>
        <v>Exfiltration</v>
      </c>
      <c r="BP93" t="str">
        <f>IF(ISERROR(MATCH(BP$1,'CSC Mitre'!CN$1:CN$220,0)),"",VLOOKUP(BP$1,'Tactic Recode'!$A$1:$B$547,2,FALSE))</f>
        <v/>
      </c>
      <c r="BQ93" t="str">
        <f>IF(ISERROR(MATCH(BQ$1,'CSC Mitre'!CN$1:CN$220,0)),"",VLOOKUP(BQ$1,'Tactic Recode'!$A$1:$B$547,2,FALSE))</f>
        <v/>
      </c>
      <c r="BR93" t="str">
        <f>IF(ISERROR(MATCH(BR$1,'CSC Mitre'!CN$1:CN$220,0)),"",VLOOKUP(BR$1,'Tactic Recode'!$A$1:$B$547,2,FALSE))</f>
        <v/>
      </c>
      <c r="BS93" t="str">
        <f>IF(ISERROR(MATCH(BS$1,'CSC Mitre'!CN$1:CN$220,0)),"",VLOOKUP(BS$1,'Tactic Recode'!$A$1:$B$547,2,FALSE))</f>
        <v/>
      </c>
      <c r="BT93" t="str">
        <f>IF(ISERROR(MATCH(BT$1,'CSC Mitre'!CN$1:CN$220,0)),"",VLOOKUP(BT$1,'Tactic Recode'!$A$1:$B$547,2,FALSE))</f>
        <v/>
      </c>
      <c r="BU93" t="str">
        <f>IF(ISERROR(MATCH(BU$1,'CSC Mitre'!CN$1:CN$220,0)),"",VLOOKUP(BU$1,'Tactic Recode'!$A$1:$B$547,2,FALSE))</f>
        <v/>
      </c>
      <c r="BV93" t="str">
        <f>IF(ISERROR(MATCH(BV$1,'CSC Mitre'!CN$1:CN$220,0)),"",VLOOKUP(BV$1,'Tactic Recode'!$A$1:$B$547,2,FALSE))</f>
        <v/>
      </c>
      <c r="BW93" t="str">
        <f>IF(ISERROR(MATCH(BW$1,'CSC Mitre'!CN$1:CN$220,0)),"",VLOOKUP(BW$1,'Tactic Recode'!$A$1:$B$547,2,FALSE))</f>
        <v/>
      </c>
      <c r="BX93" t="str">
        <f>IF(ISERROR(MATCH(BX$1,'CSC Mitre'!CN$1:CN$220,0)),"",VLOOKUP(BX$1,'Tactic Recode'!$A$1:$B$547,2,FALSE))</f>
        <v/>
      </c>
      <c r="BY93" t="str">
        <f>IF(ISERROR(MATCH(BY$1,'CSC Mitre'!CN$1:CN$220,0)),"",VLOOKUP(BY$1,'Tactic Recode'!$A$1:$B$547,2,FALSE))</f>
        <v/>
      </c>
      <c r="BZ93" t="str">
        <f>IF(ISERROR(MATCH(BZ$1,'CSC Mitre'!CN$1:CN$220,0)),"",VLOOKUP(BZ$1,'Tactic Recode'!$A$1:$B$547,2,FALSE))</f>
        <v/>
      </c>
      <c r="CA93" t="str">
        <f>IF(ISERROR(MATCH(CA$1,'CSC Mitre'!CN$1:CN$220,0)),"",VLOOKUP(CA$1,'Tactic Recode'!$A$1:$B$547,2,FALSE))</f>
        <v/>
      </c>
      <c r="CB93" t="str">
        <f>IF(ISERROR(MATCH(CB$1,'CSC Mitre'!CN$1:CN$220,0)),"",VLOOKUP(CB$1,'Tactic Recode'!$A$1:$B$547,2,FALSE))</f>
        <v/>
      </c>
      <c r="CC93" t="str">
        <f>IF(ISERROR(MATCH(CC$1,'CSC Mitre'!CN$1:CN$220,0)),"",VLOOKUP(CC$1,'Tactic Recode'!$A$1:$B$547,2,FALSE))</f>
        <v/>
      </c>
      <c r="CD93" t="str">
        <f>IF(ISERROR(MATCH(CD$1,'CSC Mitre'!CN$1:CN$220,0)),"",VLOOKUP(CD$1,'Tactic Recode'!$A$1:$B$547,2,FALSE))</f>
        <v/>
      </c>
      <c r="CE93" t="str">
        <f>IF(ISERROR(MATCH(CE$1,'CSC Mitre'!CN$1:CN$220,0)),"",VLOOKUP(CE$1,'Tactic Recode'!$A$1:$B$547,2,FALSE))</f>
        <v/>
      </c>
      <c r="CF93" t="str">
        <f>IF(ISERROR(MATCH(CF$1,'CSC Mitre'!CN$1:CN$220,0)),"",VLOOKUP(CF$1,'Tactic Recode'!$A$1:$B$547,2,FALSE))</f>
        <v/>
      </c>
      <c r="CG93" t="str">
        <f>IF(ISERROR(MATCH(CG$1,'CSC Mitre'!CN$1:CN$220,0)),"",VLOOKUP(CG$1,'Tactic Recode'!$A$1:$B$547,2,FALSE))</f>
        <v/>
      </c>
      <c r="CH93" t="str">
        <f>IF(ISERROR(MATCH(CH$1,'CSC Mitre'!CN$1:CN$220,0)),"",VLOOKUP(CH$1,'Tactic Recode'!$A$1:$B$547,2,FALSE))</f>
        <v/>
      </c>
      <c r="CI93" t="str">
        <f>IF(ISERROR(MATCH(CI$1,'CSC Mitre'!CN$1:CN$220,0)),"",VLOOKUP(CI$1,'Tactic Recode'!$A$1:$B$547,2,FALSE))</f>
        <v/>
      </c>
      <c r="CJ93" t="str">
        <f>IF(ISERROR(MATCH(CJ$1,'CSC Mitre'!CN$1:CN$220,0)),"",VLOOKUP(CJ$1,'Tactic Recode'!$A$1:$B$547,2,FALSE))</f>
        <v/>
      </c>
      <c r="CK93" t="str">
        <f>IF(ISERROR(MATCH(CK$1,'CSC Mitre'!CN$1:CN$220,0)),"",VLOOKUP(CK$1,'Tactic Recode'!$A$1:$B$547,2,FALSE))</f>
        <v/>
      </c>
      <c r="CL93" t="str">
        <f>IF(ISERROR(MATCH(CL$1,'CSC Mitre'!CN$1:CN$220,0)),"",VLOOKUP(CL$1,'Tactic Recode'!$A$1:$B$547,2,FALSE))</f>
        <v/>
      </c>
      <c r="CM93" t="str">
        <f>IF(ISERROR(MATCH(CM$1,'CSC Mitre'!CN$1:CN$220,0)),"",VLOOKUP(CM$1,'Tactic Recode'!$A$1:$B$547,2,FALSE))</f>
        <v/>
      </c>
      <c r="CN93" t="str">
        <f>IF(ISERROR(MATCH(CN$1,'CSC Mitre'!CN$1:CN$220,0)),"",VLOOKUP(CN$1,'Tactic Recode'!$A$1:$B$547,2,FALSE))</f>
        <v/>
      </c>
      <c r="CO93" t="str">
        <f>IF(ISERROR(MATCH(CO$1,'CSC Mitre'!CN$1:CN$220,0)),"",VLOOKUP(CO$1,'Tactic Recode'!$A$1:$B$547,2,FALSE))</f>
        <v/>
      </c>
      <c r="CP93" t="str">
        <f>IF(ISERROR(MATCH(CP$1,'CSC Mitre'!CN$1:CN$220,0)),"",VLOOKUP(CP$1,'Tactic Recode'!$A$1:$B$547,2,FALSE))</f>
        <v>Collection, Credential Access</v>
      </c>
      <c r="CQ93" t="str">
        <f>IF(ISERROR(MATCH(CQ$1,'CSC Mitre'!CN$1:CN$220,0)),"",VLOOKUP(CQ$1,'Tactic Recode'!$A$1:$B$547,2,FALSE))</f>
        <v/>
      </c>
      <c r="CR93" t="str">
        <f>IF(ISERROR(MATCH(CR$1,'CSC Mitre'!CN$1:CN$220,0)),"",VLOOKUP(CR$1,'Tactic Recode'!$A$1:$B$547,2,FALSE))</f>
        <v/>
      </c>
      <c r="CS93" t="str">
        <f>IF(ISERROR(MATCH(CS$1,'CSC Mitre'!CN$1:CN$220,0)),"",VLOOKUP(CS$1,'Tactic Recode'!$A$1:$B$547,2,FALSE))</f>
        <v/>
      </c>
      <c r="CT93" t="str">
        <f>IF(ISERROR(MATCH(CT$1,'CSC Mitre'!CN$1:CN$220,0)),"",VLOOKUP(CT$1,'Tactic Recode'!$A$1:$B$547,2,FALSE))</f>
        <v/>
      </c>
      <c r="CU93" t="str">
        <f>IF(ISERROR(MATCH(CU$1,'CSC Mitre'!CN$1:CN$220,0)),"",VLOOKUP(CU$1,'Tactic Recode'!$A$1:$B$547,2,FALSE))</f>
        <v/>
      </c>
      <c r="CV93" t="str">
        <f>IF(ISERROR(MATCH(CV$1,'CSC Mitre'!CN$1:CN$220,0)),"",VLOOKUP(CV$1,'Tactic Recode'!$A$1:$B$547,2,FALSE))</f>
        <v/>
      </c>
      <c r="CW93" t="str">
        <f>IF(ISERROR(MATCH(CW$1,'CSC Mitre'!CN$1:CN$220,0)),"",VLOOKUP(CW$1,'Tactic Recode'!$A$1:$B$547,2,FALSE))</f>
        <v/>
      </c>
      <c r="CX93" t="str">
        <f>IF(ISERROR(MATCH(CX$1,'CSC Mitre'!CN$1:CN$220,0)),"",VLOOKUP(CX$1,'Tactic Recode'!$A$1:$B$547,2,FALSE))</f>
        <v/>
      </c>
      <c r="CY93" t="str">
        <f>IF(ISERROR(MATCH(CY$1,'CSC Mitre'!CN$1:CN$220,0)),"",VLOOKUP(CY$1,'Tactic Recode'!$A$1:$B$547,2,FALSE))</f>
        <v/>
      </c>
      <c r="CZ93" t="str">
        <f>IF(ISERROR(MATCH(CZ$1,'CSC Mitre'!CN$1:CN$220,0)),"",VLOOKUP(CZ$1,'Tactic Recode'!$A$1:$B$547,2,FALSE))</f>
        <v/>
      </c>
      <c r="DA93" t="str">
        <f>IF(ISERROR(MATCH(DA$1,'CSC Mitre'!CN$1:CN$220,0)),"",VLOOKUP(DA$1,'Tactic Recode'!$A$1:$B$547,2,FALSE))</f>
        <v>Execution</v>
      </c>
      <c r="DB93" t="str">
        <f>IF(ISERROR(MATCH(DB$1,'CSC Mitre'!CN$1:CN$220,0)),"",VLOOKUP(DB$1,'Tactic Recode'!$A$1:$B$547,2,FALSE))</f>
        <v/>
      </c>
      <c r="DC93" t="str">
        <f>IF(ISERROR(MATCH(DC$1,'CSC Mitre'!CN$1:CN$220,0)),"",VLOOKUP(DC$1,'Tactic Recode'!$A$1:$B$547,2,FALSE))</f>
        <v/>
      </c>
      <c r="DD93" t="str">
        <f>IF(ISERROR(MATCH(DD$1,'CSC Mitre'!CN$1:CN$220,0)),"",VLOOKUP(DD$1,'Tactic Recode'!$A$1:$B$547,2,FALSE))</f>
        <v/>
      </c>
      <c r="DE93" t="str">
        <f>IF(ISERROR(MATCH(DE$1,'CSC Mitre'!CN$1:CN$220,0)),"",VLOOKUP(DE$1,'Tactic Recode'!$A$1:$B$547,2,FALSE))</f>
        <v/>
      </c>
      <c r="DF93" t="str">
        <f>IF(ISERROR(MATCH(DF$1,'CSC Mitre'!CN$1:CN$220,0)),"",VLOOKUP(DF$1,'Tactic Recode'!$A$1:$B$547,2,FALSE))</f>
        <v/>
      </c>
      <c r="DG93" t="str">
        <f>IF(ISERROR(MATCH(DG$1,'CSC Mitre'!CN$1:CN$220,0)),"",VLOOKUP(DG$1,'Tactic Recode'!$A$1:$B$547,2,FALSE))</f>
        <v/>
      </c>
      <c r="DH93" t="str">
        <f>IF(ISERROR(MATCH(DH$1,'CSC Mitre'!CN$1:CN$220,0)),"",VLOOKUP(DH$1,'Tactic Recode'!$A$1:$B$547,2,FALSE))</f>
        <v/>
      </c>
      <c r="DI93" t="str">
        <f>IF(ISERROR(MATCH(DI$1,'CSC Mitre'!CN$1:CN$220,0)),"",VLOOKUP(DI$1,'Tactic Recode'!$A$1:$B$547,2,FALSE))</f>
        <v/>
      </c>
      <c r="DJ93" t="str">
        <f>IF(ISERROR(MATCH(DJ$1,'CSC Mitre'!CN$1:CN$220,0)),"",VLOOKUP(DJ$1,'Tactic Recode'!$A$1:$B$547,2,FALSE))</f>
        <v/>
      </c>
      <c r="DK93" t="str">
        <f>IF(ISERROR(MATCH(DK$1,'CSC Mitre'!CN$1:CN$220,0)),"",VLOOKUP(DK$1,'Tactic Recode'!$A$1:$B$547,2,FALSE))</f>
        <v/>
      </c>
      <c r="DL93" t="str">
        <f>IF(ISERROR(MATCH(DL$1,'CSC Mitre'!CN$1:CN$220,0)),"",VLOOKUP(DL$1,'Tactic Recode'!$A$1:$B$547,2,FALSE))</f>
        <v/>
      </c>
      <c r="DM93" t="str">
        <f>IF(ISERROR(MATCH(DM$1,'CSC Mitre'!CN$1:CN$220,0)),"",VLOOKUP(DM$1,'Tactic Recode'!$A$1:$B$547,2,FALSE))</f>
        <v/>
      </c>
      <c r="DN93" t="str">
        <f>IF(ISERROR(MATCH(DN$1,'CSC Mitre'!CN$1:CN$220,0)),"",VLOOKUP(DN$1,'Tactic Recode'!$A$1:$B$547,2,FALSE))</f>
        <v/>
      </c>
      <c r="DO93" t="str">
        <f>IF(ISERROR(MATCH(DO$1,'CSC Mitre'!CN$1:CN$220,0)),"",VLOOKUP(DO$1,'Tactic Recode'!$A$1:$B$547,2,FALSE))</f>
        <v/>
      </c>
      <c r="DP93" t="str">
        <f>IF(ISERROR(MATCH(DP$1,'CSC Mitre'!CN$1:CN$220,0)),"",VLOOKUP(DP$1,'Tactic Recode'!$A$1:$B$547,2,FALSE))</f>
        <v/>
      </c>
      <c r="DQ93" t="str">
        <f>IF(ISERROR(MATCH(DQ$1,'CSC Mitre'!CN$1:CN$220,0)),"",VLOOKUP(DQ$1,'Tactic Recode'!$A$1:$B$547,2,FALSE))</f>
        <v/>
      </c>
      <c r="DR93" t="str">
        <f>IF(ISERROR(MATCH(DR$1,'CSC Mitre'!CN$1:CN$220,0)),"",VLOOKUP(DR$1,'Tactic Recode'!$A$1:$B$547,2,FALSE))</f>
        <v/>
      </c>
      <c r="DS93" t="str">
        <f>IF(ISERROR(MATCH(DS$1,'CSC Mitre'!CN$1:CN$220,0)),"",VLOOKUP(DS$1,'Tactic Recode'!$A$1:$B$547,2,FALSE))</f>
        <v>Execution, Lateral Movement</v>
      </c>
      <c r="DT93" t="str">
        <f>IF(ISERROR(MATCH(DT$1,'CSC Mitre'!CN$1:CN$220,0)),"",VLOOKUP(DT$1,'Tactic Recode'!$A$1:$B$547,2,FALSE))</f>
        <v/>
      </c>
      <c r="DU93" t="str">
        <f>IF(ISERROR(MATCH(DU$1,'CSC Mitre'!CN$1:CN$220,0)),"",VLOOKUP(DU$1,'Tactic Recode'!$A$1:$B$547,2,FALSE))</f>
        <v/>
      </c>
      <c r="DV93" t="str">
        <f>IF(ISERROR(MATCH(DV$1,'CSC Mitre'!CN$1:CN$220,0)),"",VLOOKUP(DV$1,'Tactic Recode'!$A$1:$B$547,2,FALSE))</f>
        <v/>
      </c>
      <c r="DW93" t="str">
        <f>IF(ISERROR(MATCH(DW$1,'CSC Mitre'!CN$1:CN$220,0)),"",VLOOKUP(DW$1,'Tactic Recode'!$A$1:$B$547,2,FALSE))</f>
        <v/>
      </c>
      <c r="DX93" t="str">
        <f>IF(ISERROR(MATCH(DX$1,'CSC Mitre'!CN$1:CN$220,0)),"",VLOOKUP(DX$1,'Tactic Recode'!$A$1:$B$547,2,FALSE))</f>
        <v/>
      </c>
      <c r="DY93" t="str">
        <f>IF(ISERROR(MATCH(DY$1,'CSC Mitre'!CN$1:CN$220,0)),"",VLOOKUP(DY$1,'Tactic Recode'!$A$1:$B$547,2,FALSE))</f>
        <v/>
      </c>
      <c r="DZ93" t="str">
        <f>IF(ISERROR(MATCH(DZ$1,'CSC Mitre'!CN$1:CN$220,0)),"",VLOOKUP(DZ$1,'Tactic Recode'!$A$1:$B$547,2,FALSE))</f>
        <v/>
      </c>
      <c r="EA93" t="str">
        <f>IF(ISERROR(MATCH(EA$1,'CSC Mitre'!CN$1:CN$220,0)),"",VLOOKUP(EA$1,'Tactic Recode'!$A$1:$B$547,2,FALSE))</f>
        <v/>
      </c>
      <c r="EB93" t="str">
        <f>IF(ISERROR(MATCH(EB$1,'CSC Mitre'!CN$1:CN$220,0)),"",VLOOKUP(EB$1,'Tactic Recode'!$A$1:$B$547,2,FALSE))</f>
        <v/>
      </c>
      <c r="EC93" t="str">
        <f>IF(ISERROR(MATCH(EC$1,'CSC Mitre'!CN$1:CN$220,0)),"",VLOOKUP(EC$1,'Tactic Recode'!$A$1:$B$547,2,FALSE))</f>
        <v/>
      </c>
      <c r="ED93" t="str">
        <f>IF(ISERROR(MATCH(ED$1,'CSC Mitre'!CN$1:CN$220,0)),"",VLOOKUP(ED$1,'Tactic Recode'!$A$1:$B$547,2,FALSE))</f>
        <v/>
      </c>
      <c r="EE93" t="str">
        <f>IF(ISERROR(MATCH(EE$1,'CSC Mitre'!CN$1:CN$220,0)),"",VLOOKUP(EE$1,'Tactic Recode'!$A$1:$B$547,2,FALSE))</f>
        <v/>
      </c>
      <c r="EF93" t="str">
        <f>IF(ISERROR(MATCH(EF$1,'CSC Mitre'!CN$1:CN$220,0)),"",VLOOKUP(EF$1,'Tactic Recode'!$A$1:$B$547,2,FALSE))</f>
        <v/>
      </c>
      <c r="EG93" t="str">
        <f>IF(ISERROR(MATCH(EG$1,'CSC Mitre'!CN$1:CN$220,0)),"",VLOOKUP(EG$1,'Tactic Recode'!$A$1:$B$547,2,FALSE))</f>
        <v/>
      </c>
      <c r="EH93" t="str">
        <f>IF(ISERROR(MATCH(EH$1,'CSC Mitre'!CN$1:CN$220,0)),"",VLOOKUP(EH$1,'Tactic Recode'!$A$1:$B$547,2,FALSE))</f>
        <v/>
      </c>
      <c r="EI93" t="str">
        <f>IF(ISERROR(MATCH(EI$1,'CSC Mitre'!CN$1:CN$220,0)),"",VLOOKUP(EI$1,'Tactic Recode'!$A$1:$B$547,2,FALSE))</f>
        <v/>
      </c>
      <c r="EJ93" t="str">
        <f>IF(ISERROR(MATCH(EJ$1,'CSC Mitre'!CN$1:CN$220,0)),"",VLOOKUP(EJ$1,'Tactic Recode'!$A$1:$B$547,2,FALSE))</f>
        <v/>
      </c>
      <c r="EK93" t="str">
        <f>IF(ISERROR(MATCH(EK$1,'CSC Mitre'!CN$1:CN$220,0)),"",VLOOKUP(EK$1,'Tactic Recode'!$A$1:$B$547,2,FALSE))</f>
        <v/>
      </c>
      <c r="EL93" t="str">
        <f>IF(ISERROR(MATCH(EL$1,'CSC Mitre'!CN$1:CN$220,0)),"",VLOOKUP(EL$1,'Tactic Recode'!$A$1:$B$547,2,FALSE))</f>
        <v/>
      </c>
      <c r="EM93" t="str">
        <f>IF(ISERROR(MATCH(EM$1,'CSC Mitre'!CN$1:CN$220,0)),"",VLOOKUP(EM$1,'Tactic Recode'!$A$1:$B$547,2,FALSE))</f>
        <v/>
      </c>
      <c r="EN93" t="str">
        <f>IF(ISERROR(MATCH(EN$1,'CSC Mitre'!CN$1:CN$220,0)),"",VLOOKUP(EN$1,'Tactic Recode'!$A$1:$B$547,2,FALSE))</f>
        <v/>
      </c>
      <c r="EO93" t="str">
        <f>IF(ISERROR(MATCH(EO$1,'CSC Mitre'!CN$1:CN$220,0)),"",VLOOKUP(EO$1,'Tactic Recode'!$A$1:$B$547,2,FALSE))</f>
        <v/>
      </c>
      <c r="EP93" t="str">
        <f>IF(ISERROR(MATCH(EP$1,'CSC Mitre'!CN$1:CN$220,0)),"",VLOOKUP(EP$1,'Tactic Recode'!$A$1:$B$547,2,FALSE))</f>
        <v/>
      </c>
      <c r="EQ93" t="str">
        <f>IF(ISERROR(MATCH(EQ$1,'CSC Mitre'!CN$1:CN$220,0)),"",VLOOKUP(EQ$1,'Tactic Recode'!$A$1:$B$547,2,FALSE))</f>
        <v>Command and Control</v>
      </c>
      <c r="ER93" t="str">
        <f>IF(ISERROR(MATCH(ER$1,'CSC Mitre'!CN$1:CN$220,0)),"",VLOOKUP(ER$1,'Tactic Recode'!$A$1:$B$547,2,FALSE))</f>
        <v>Persistence</v>
      </c>
      <c r="ES93" t="str">
        <f>IF(ISERROR(MATCH(ES$1,'CSC Mitre'!CN$1:CN$220,0)),"",VLOOKUP(ES$1,'Tactic Recode'!$A$1:$B$547,2,FALSE))</f>
        <v>Persistence</v>
      </c>
      <c r="ET93" t="str">
        <f>IF(ISERROR(MATCH(ET$1,'CSC Mitre'!CN$1:CN$220,0)),"",VLOOKUP(ET$1,'Tactic Recode'!$A$1:$B$547,2,FALSE))</f>
        <v/>
      </c>
      <c r="EU93" t="str">
        <f>IF(ISERROR(MATCH(EU$1,'CSC Mitre'!CN$1:CN$220,0)),"",VLOOKUP(EU$1,'Tactic Recode'!$A$1:$B$547,2,FALSE))</f>
        <v/>
      </c>
      <c r="EV93" t="str">
        <f>IF(ISERROR(MATCH(EV$1,'CSC Mitre'!CN$1:CN$220,0)),"",VLOOKUP(EV$1,'Tactic Recode'!$A$1:$B$547,2,FALSE))</f>
        <v/>
      </c>
      <c r="EW93" t="str">
        <f>IF(ISERROR(MATCH(EW$1,'CSC Mitre'!CN$1:CN$220,0)),"",VLOOKUP(EW$1,'Tactic Recode'!$A$1:$B$547,2,FALSE))</f>
        <v/>
      </c>
      <c r="EX93" t="str">
        <f>IF(ISERROR(MATCH(EX$1,'CSC Mitre'!CN$1:CN$220,0)),"",VLOOKUP(EX$1,'Tactic Recode'!$A$1:$B$547,2,FALSE))</f>
        <v/>
      </c>
      <c r="EY93" t="str">
        <f>IF(ISERROR(MATCH(EY$1,'CSC Mitre'!CN$1:CN$220,0)),"",VLOOKUP(EY$1,'Tactic Recode'!$A$1:$B$547,2,FALSE))</f>
        <v/>
      </c>
      <c r="EZ93" t="str">
        <f>IF(ISERROR(MATCH(EZ$1,'CSC Mitre'!CN$1:CN$220,0)),"",VLOOKUP(EZ$1,'Tactic Recode'!$A$1:$B$547,2,FALSE))</f>
        <v/>
      </c>
      <c r="FA93" t="str">
        <f>IF(ISERROR(MATCH(FA$1,'CSC Mitre'!CN$1:CN$220,0)),"",VLOOKUP(FA$1,'Tactic Recode'!$A$1:$B$547,2,FALSE))</f>
        <v/>
      </c>
      <c r="FB93" t="str">
        <f>IF(ISERROR(MATCH(FB$1,'CSC Mitre'!CN$1:CN$220,0)),"",VLOOKUP(FB$1,'Tactic Recode'!$A$1:$B$547,2,FALSE))</f>
        <v/>
      </c>
      <c r="FC93" t="str">
        <f>IF(ISERROR(MATCH(FC$1,'CSC Mitre'!CN$1:CN$220,0)),"",VLOOKUP(FC$1,'Tactic Recode'!$A$1:$B$547,2,FALSE))</f>
        <v/>
      </c>
      <c r="FD93" t="str">
        <f>IF(ISERROR(MATCH(FD$1,'CSC Mitre'!CN$1:CN$220,0)),"",VLOOKUP(FD$1,'Tactic Recode'!$A$1:$B$547,2,FALSE))</f>
        <v/>
      </c>
      <c r="FE93" t="str">
        <f>IF(ISERROR(MATCH(FE$1,'CSC Mitre'!CN$1:CN$220,0)),"",VLOOKUP(FE$1,'Tactic Recode'!$A$1:$B$547,2,FALSE))</f>
        <v/>
      </c>
      <c r="FF93" t="str">
        <f>IF(ISERROR(MATCH(FF$1,'CSC Mitre'!CN$1:CN$220,0)),"",VLOOKUP(FF$1,'Tactic Recode'!$A$1:$B$547,2,FALSE))</f>
        <v/>
      </c>
      <c r="FG93" t="str">
        <f>IF(ISERROR(MATCH(FG$1,'CSC Mitre'!CN$1:CN$220,0)),"",VLOOKUP(FG$1,'Tactic Recode'!$A$1:$B$547,2,FALSE))</f>
        <v/>
      </c>
      <c r="FH93" t="str">
        <f>IF(ISERROR(MATCH(FH$1,'CSC Mitre'!CN$1:CN$220,0)),"",VLOOKUP(FH$1,'Tactic Recode'!$A$1:$B$547,2,FALSE))</f>
        <v/>
      </c>
      <c r="FI93" t="str">
        <f>IF(ISERROR(MATCH(FI$1,'CSC Mitre'!CN$1:CN$220,0)),"",VLOOKUP(FI$1,'Tactic Recode'!$A$1:$B$547,2,FALSE))</f>
        <v/>
      </c>
      <c r="FJ93" t="str">
        <f>IF(ISERROR(MATCH(FJ$1,'CSC Mitre'!CN$1:CN$220,0)),"",VLOOKUP(FJ$1,'Tactic Recode'!$A$1:$B$547,2,FALSE))</f>
        <v/>
      </c>
      <c r="FK93" t="str">
        <f>IF(ISERROR(MATCH(FK$1,'CSC Mitre'!CN$1:CN$220,0)),"",VLOOKUP(FK$1,'Tactic Recode'!$A$1:$B$547,2,FALSE))</f>
        <v/>
      </c>
      <c r="FL93" t="str">
        <f>IF(ISERROR(MATCH(FL$1,'CSC Mitre'!CN$1:CN$220,0)),"",VLOOKUP(FL$1,'Tactic Recode'!$A$1:$B$547,2,FALSE))</f>
        <v/>
      </c>
      <c r="FM93" t="str">
        <f>IF(ISERROR(MATCH(FM$1,'CSC Mitre'!CN$1:CN$220,0)),"",VLOOKUP(FM$1,'Tactic Recode'!$A$1:$B$547,2,FALSE))</f>
        <v/>
      </c>
      <c r="FN93" t="str">
        <f>IF(ISERROR(MATCH(FN$1,'CSC Mitre'!CN$1:CN$220,0)),"",VLOOKUP(FN$1,'Tactic Recode'!$A$1:$B$547,2,FALSE))</f>
        <v/>
      </c>
      <c r="FO93" t="str">
        <f>IF(ISERROR(MATCH(FO$1,'CSC Mitre'!CN$1:CN$220,0)),"",VLOOKUP(FO$1,'Tactic Recode'!$A$1:$B$547,2,FALSE))</f>
        <v/>
      </c>
      <c r="FP93" t="str">
        <f>IF(ISERROR(MATCH(FP$1,'CSC Mitre'!CN$1:CN$220,0)),"",VLOOKUP(FP$1,'Tactic Recode'!$A$1:$B$547,2,FALSE))</f>
        <v/>
      </c>
      <c r="FQ93" t="str">
        <f>IF(ISERROR(MATCH(FQ$1,'CSC Mitre'!CN$1:CN$220,0)),"",VLOOKUP(FQ$1,'Tactic Recode'!$A$1:$B$547,2,FALSE))</f>
        <v/>
      </c>
      <c r="FR93" t="str">
        <f>IF(ISERROR(MATCH(FR$1,'CSC Mitre'!CN$1:CN$220,0)),"",VLOOKUP(FR$1,'Tactic Recode'!$A$1:$B$547,2,FALSE))</f>
        <v/>
      </c>
      <c r="FS93" t="str">
        <f>IF(ISERROR(MATCH(FS$1,'CSC Mitre'!CN$1:CN$220,0)),"",VLOOKUP(FS$1,'Tactic Recode'!$A$1:$B$547,2,FALSE))</f>
        <v/>
      </c>
      <c r="FT93" t="str">
        <f>IF(ISERROR(MATCH(FT$1,'CSC Mitre'!CN$1:CN$220,0)),"",VLOOKUP(FT$1,'Tactic Recode'!$A$1:$B$547,2,FALSE))</f>
        <v/>
      </c>
      <c r="FU93" t="str">
        <f>IF(ISERROR(MATCH(FU$1,'CSC Mitre'!CN$1:CN$220,0)),"",VLOOKUP(FU$1,'Tactic Recode'!$A$1:$B$547,2,FALSE))</f>
        <v/>
      </c>
      <c r="FV93" t="str">
        <f>IF(ISERROR(MATCH(FV$1,'CSC Mitre'!CN$1:CN$220,0)),"",VLOOKUP(FV$1,'Tactic Recode'!$A$1:$B$547,2,FALSE))</f>
        <v/>
      </c>
      <c r="FW93" t="str">
        <f>IF(ISERROR(MATCH(FW$1,'CSC Mitre'!CN$1:CN$220,0)),"",VLOOKUP(FW$1,'Tactic Recode'!$A$1:$B$547,2,FALSE))</f>
        <v/>
      </c>
      <c r="FX93" t="str">
        <f>IF(ISERROR(MATCH(FX$1,'CSC Mitre'!CN$1:CN$220,0)),"",VLOOKUP(FX$1,'Tactic Recode'!$A$1:$B$547,2,FALSE))</f>
        <v/>
      </c>
      <c r="FY93" t="str">
        <f>IF(ISERROR(MATCH(FY$1,'CSC Mitre'!CN$1:CN$220,0)),"",VLOOKUP(FY$1,'Tactic Recode'!$A$1:$B$547,2,FALSE))</f>
        <v/>
      </c>
      <c r="FZ93" t="str">
        <f>IF(ISERROR(MATCH(FZ$1,'CSC Mitre'!CN$1:CN$220,0)),"",VLOOKUP(FZ$1,'Tactic Recode'!$A$1:$B$547,2,FALSE))</f>
        <v/>
      </c>
      <c r="GA93" t="str">
        <f>IF(ISERROR(MATCH(GA$1,'CSC Mitre'!CN$1:CN$220,0)),"",VLOOKUP(GA$1,'Tactic Recode'!$A$1:$B$547,2,FALSE))</f>
        <v>Initial Access, Persistence</v>
      </c>
      <c r="GB93" t="str">
        <f>IF(ISERROR(MATCH(GB$1,'CSC Mitre'!CN$1:CN$220,0)),"",VLOOKUP(GB$1,'Tactic Recode'!$A$1:$B$547,2,FALSE))</f>
        <v/>
      </c>
      <c r="GC93" t="str">
        <f>IF(ISERROR(MATCH(GC$1,'CSC Mitre'!CN$1:CN$220,0)),"",VLOOKUP(GC$1,'Tactic Recode'!$A$1:$B$547,2,FALSE))</f>
        <v/>
      </c>
      <c r="GD93" t="str">
        <f>IF(ISERROR(MATCH(GD$1,'CSC Mitre'!CN$1:CN$220,0)),"",VLOOKUP(GD$1,'Tactic Recode'!$A$1:$B$547,2,FALSE))</f>
        <v/>
      </c>
      <c r="GE93" t="str">
        <f>IF(ISERROR(MATCH(GE$1,'CSC Mitre'!CN$1:CN$220,0)),"",VLOOKUP(GE$1,'Tactic Recode'!$A$1:$B$547,2,FALSE))</f>
        <v/>
      </c>
      <c r="GF93" t="str">
        <f>IF(ISERROR(MATCH(GF$1,'CSC Mitre'!CN$1:CN$220,0)),"",VLOOKUP(GF$1,'Tactic Recode'!$A$1:$B$547,2,FALSE))</f>
        <v/>
      </c>
      <c r="GG93" t="str">
        <f>IF(ISERROR(MATCH(GG$1,'CSC Mitre'!CN$1:CN$220,0)),"",VLOOKUP(GG$1,'Tactic Recode'!$A$1:$B$547,2,FALSE))</f>
        <v/>
      </c>
      <c r="GH93" t="str">
        <f>IF(ISERROR(MATCH(GH$1,'CSC Mitre'!CN$1:CN$220,0)),"",VLOOKUP(GH$1,'Tactic Recode'!$A$1:$B$547,2,FALSE))</f>
        <v/>
      </c>
      <c r="GI93" t="str">
        <f>IF(ISERROR(MATCH(GI$1,'CSC Mitre'!CN$1:CN$220,0)),"",VLOOKUP(GI$1,'Tactic Recode'!$A$1:$B$547,2,FALSE))</f>
        <v>Persistence</v>
      </c>
      <c r="GJ93" t="str">
        <f>IF(ISERROR(MATCH(GJ$1,'CSC Mitre'!CN$1:CN$220,0)),"",VLOOKUP(GJ$1,'Tactic Recode'!$A$1:$B$547,2,FALSE))</f>
        <v/>
      </c>
      <c r="GK93" t="str">
        <f>IF(ISERROR(MATCH(GK$1,'CSC Mitre'!CN$1:CN$220,0)),"",VLOOKUP(GK$1,'Tactic Recode'!$A$1:$B$547,2,FALSE))</f>
        <v>Persistence</v>
      </c>
      <c r="GL93" t="str">
        <f>IF(ISERROR(MATCH(GL$1,'CSC Mitre'!CN$1:CN$220,0)),"",VLOOKUP(GL$1,'Tactic Recode'!$A$1:$B$547,2,FALSE))</f>
        <v>Persistence</v>
      </c>
      <c r="GM93" t="str">
        <f>IF(ISERROR(MATCH(GM$1,'CSC Mitre'!CN$1:CN$220,0)),"",VLOOKUP(GM$1,'Tactic Recode'!$A$1:$B$547,2,FALSE))</f>
        <v/>
      </c>
      <c r="GN93" t="str">
        <f>IF(ISERROR(MATCH(GN$1,'CSC Mitre'!CN$1:CN$220,0)),"",VLOOKUP(GN$1,'Tactic Recode'!$A$1:$B$547,2,FALSE))</f>
        <v/>
      </c>
      <c r="GO93" t="str">
        <f>IF(ISERROR(MATCH(GO$1,'CSC Mitre'!CN$1:CN$220,0)),"",VLOOKUP(GO$1,'Tactic Recode'!$A$1:$B$547,2,FALSE))</f>
        <v/>
      </c>
      <c r="GP93" t="str">
        <f>IF(ISERROR(MATCH(GP$1,'CSC Mitre'!CN$1:CN$220,0)),"",VLOOKUP(GP$1,'Tactic Recode'!$A$1:$B$547,2,FALSE))</f>
        <v/>
      </c>
      <c r="GQ93" t="str">
        <f>IF(ISERROR(MATCH(GQ$1,'CSC Mitre'!CN$1:CN$220,0)),"",VLOOKUP(GQ$1,'Tactic Recode'!$A$1:$B$547,2,FALSE))</f>
        <v/>
      </c>
      <c r="GR93" t="str">
        <f>IF(ISERROR(MATCH(GR$1,'CSC Mitre'!CN$1:CN$220,0)),"",VLOOKUP(GR$1,'Tactic Recode'!$A$1:$B$547,2,FALSE))</f>
        <v/>
      </c>
      <c r="GS93" t="str">
        <f>IF(ISERROR(MATCH(GS$1,'CSC Mitre'!CN$1:CN$220,0)),"",VLOOKUP(GS$1,'Tactic Recode'!$A$1:$B$547,2,FALSE))</f>
        <v/>
      </c>
      <c r="GT93" t="str">
        <f>IF(ISERROR(MATCH(GT$1,'CSC Mitre'!CN$1:CN$220,0)),"",VLOOKUP(GT$1,'Tactic Recode'!$A$1:$B$547,2,FALSE))</f>
        <v/>
      </c>
      <c r="GU93" t="str">
        <f>IF(ISERROR(MATCH(GU$1,'CSC Mitre'!CN$1:CN$220,0)),"",VLOOKUP(GU$1,'Tactic Recode'!$A$1:$B$547,2,FALSE))</f>
        <v/>
      </c>
      <c r="GV93" t="str">
        <f>IF(ISERROR(MATCH(GV$1,'CSC Mitre'!CN$1:CN$220,0)),"",VLOOKUP(GV$1,'Tactic Recode'!$A$1:$B$547,2,FALSE))</f>
        <v/>
      </c>
      <c r="GW93" t="str">
        <f>IF(ISERROR(MATCH(GW$1,'CSC Mitre'!CN$1:CN$220,0)),"",VLOOKUP(GW$1,'Tactic Recode'!$A$1:$B$547,2,FALSE))</f>
        <v/>
      </c>
      <c r="GX93" t="str">
        <f>IF(ISERROR(MATCH(GX$1,'CSC Mitre'!CN$1:CN$220,0)),"",VLOOKUP(GX$1,'Tactic Recode'!$A$1:$B$547,2,FALSE))</f>
        <v/>
      </c>
      <c r="GY93" t="str">
        <f>IF(ISERROR(MATCH(GY$1,'CSC Mitre'!CN$1:CN$220,0)),"",VLOOKUP(GY$1,'Tactic Recode'!$A$1:$B$547,2,FALSE))</f>
        <v/>
      </c>
      <c r="GZ93" t="str">
        <f>IF(ISERROR(MATCH(GZ$1,'CSC Mitre'!CN$1:CN$220,0)),"",VLOOKUP(GZ$1,'Tactic Recode'!$A$1:$B$547,2,FALSE))</f>
        <v/>
      </c>
      <c r="HA93" t="str">
        <f>IF(ISERROR(MATCH(HA$1,'CSC Mitre'!CN$1:CN$220,0)),"",VLOOKUP(HA$1,'Tactic Recode'!$A$1:$B$547,2,FALSE))</f>
        <v>Initial Access</v>
      </c>
      <c r="HB93" t="str">
        <f>IF(ISERROR(MATCH(HB$1,'CSC Mitre'!CN$1:CN$220,0)),"",VLOOKUP(HB$1,'Tactic Recode'!$A$1:$B$547,2,FALSE))</f>
        <v/>
      </c>
      <c r="HC93" t="str">
        <f>IF(ISERROR(MATCH(HC$1,'CSC Mitre'!CN$1:CN$220,0)),"",VLOOKUP(HC$1,'Tactic Recode'!$A$1:$B$547,2,FALSE))</f>
        <v/>
      </c>
      <c r="HD93" t="str">
        <f>IF(ISERROR(MATCH(HD$1,'CSC Mitre'!CN$1:CN$220,0)),"",VLOOKUP(HD$1,'Tactic Recode'!$A$1:$B$547,2,FALSE))</f>
        <v/>
      </c>
      <c r="HE93" t="str">
        <f>IF(ISERROR(MATCH(HE$1,'CSC Mitre'!CN$1:CN$220,0)),"",VLOOKUP(HE$1,'Tactic Recode'!$A$1:$B$547,2,FALSE))</f>
        <v/>
      </c>
      <c r="HF93" t="str">
        <f>IF(ISERROR(MATCH(HF$1,'CSC Mitre'!CN$1:CN$220,0)),"",VLOOKUP(HF$1,'Tactic Recode'!$A$1:$B$547,2,FALSE))</f>
        <v/>
      </c>
      <c r="HG93" t="str">
        <f>IF(ISERROR(MATCH(HG$1,'CSC Mitre'!CN$1:CN$220,0)),"",VLOOKUP(HG$1,'Tactic Recode'!$A$1:$B$547,2,FALSE))</f>
        <v>Initial Access</v>
      </c>
      <c r="HH93" t="str">
        <f>IF(ISERROR(MATCH(HH$1,'CSC Mitre'!CN$1:CN$220,0)),"",VLOOKUP(HH$1,'Tactic Recode'!$A$1:$B$547,2,FALSE))</f>
        <v>Initial Access</v>
      </c>
      <c r="HI93" t="str">
        <f>IF(ISERROR(MATCH(HI$1,'CSC Mitre'!CN$1:CN$220,0)),"",VLOOKUP(HI$1,'Tactic Recode'!$A$1:$B$547,2,FALSE))</f>
        <v/>
      </c>
      <c r="HJ93" t="str">
        <f>IF(ISERROR(MATCH(HJ$1,'CSC Mitre'!CN$1:CN$220,0)),"",VLOOKUP(HJ$1,'Tactic Recode'!$A$1:$B$547,2,FALSE))</f>
        <v/>
      </c>
      <c r="HK93" t="str">
        <f>IF(ISERROR(MATCH(HK$1,'CSC Mitre'!CN$1:CN$220,0)),"",VLOOKUP(HK$1,'Tactic Recode'!$A$1:$B$547,2,FALSE))</f>
        <v/>
      </c>
      <c r="HL93" t="str">
        <f>IF(ISERROR(MATCH(HL$1,'CSC Mitre'!CN$1:CN$220,0)),"",VLOOKUP(HL$1,'Tactic Recode'!$A$1:$B$547,2,FALSE))</f>
        <v/>
      </c>
      <c r="HM93" t="str">
        <f>IF(ISERROR(MATCH(HM$1,'CSC Mitre'!CN$1:CN$220,0)),"",VLOOKUP(HM$1,'Tactic Recode'!$A$1:$B$547,2,FALSE))</f>
        <v/>
      </c>
      <c r="HN93" t="str">
        <f>IF(ISERROR(MATCH(HN$1,'CSC Mitre'!CN$1:CN$220,0)),"",VLOOKUP(HN$1,'Tactic Recode'!$A$1:$B$547,2,FALSE))</f>
        <v/>
      </c>
      <c r="HO93" t="str">
        <f>IF(ISERROR(MATCH(HO$1,'CSC Mitre'!CN$1:CN$220,0)),"",VLOOKUP(HO$1,'Tactic Recode'!$A$1:$B$547,2,FALSE))</f>
        <v/>
      </c>
      <c r="HP93" t="str">
        <f>IF(ISERROR(MATCH(HP$1,'CSC Mitre'!CN$1:CN$220,0)),"",VLOOKUP(HP$1,'Tactic Recode'!$A$1:$B$547,2,FALSE))</f>
        <v/>
      </c>
      <c r="HQ93" t="str">
        <f>IF(ISERROR(MATCH(HQ$1,'CSC Mitre'!CN$1:CN$220,0)),"",VLOOKUP(HQ$1,'Tactic Recode'!$A$1:$B$547,2,FALSE))</f>
        <v/>
      </c>
      <c r="HR93" t="str">
        <f>IF(ISERROR(MATCH(HR$1,'CSC Mitre'!CN$1:CN$220,0)),"",VLOOKUP(HR$1,'Tactic Recode'!$A$1:$B$547,2,FALSE))</f>
        <v/>
      </c>
      <c r="HS93" t="str">
        <f>IF(ISERROR(MATCH(HS$1,'CSC Mitre'!CN$1:CN$220,0)),"",VLOOKUP(HS$1,'Tactic Recode'!$A$1:$B$547,2,FALSE))</f>
        <v>Lateral Movement</v>
      </c>
      <c r="HT93" t="str">
        <f>IF(ISERROR(MATCH(HT$1,'CSC Mitre'!CN$1:CN$220,0)),"",VLOOKUP(HT$1,'Tactic Recode'!$A$1:$B$547,2,FALSE))</f>
        <v/>
      </c>
      <c r="HU93" t="str">
        <f>IF(ISERROR(MATCH(HU$1,'CSC Mitre'!CN$1:CN$220,0)),"",VLOOKUP(HU$1,'Tactic Recode'!$A$1:$B$547,2,FALSE))</f>
        <v/>
      </c>
      <c r="HV93" t="str">
        <f>IF(ISERROR(MATCH(HV$1,'CSC Mitre'!CN$1:CN$220,0)),"",VLOOKUP(HV$1,'Tactic Recode'!$A$1:$B$547,2,FALSE))</f>
        <v/>
      </c>
      <c r="HW93" t="str">
        <f>IF(ISERROR(MATCH(HW$1,'CSC Mitre'!CN$1:CN$220,0)),"",VLOOKUP(HW$1,'Tactic Recode'!$A$1:$B$547,2,FALSE))</f>
        <v/>
      </c>
      <c r="HX93" t="str">
        <f>IF(ISERROR(MATCH(HX$1,'CSC Mitre'!CN$1:CN$220,0)),"",VLOOKUP(HX$1,'Tactic Recode'!$A$1:$B$547,2,FALSE))</f>
        <v/>
      </c>
      <c r="HY93" t="str">
        <f>IF(ISERROR(MATCH(HY$1,'CSC Mitre'!CN$1:CN$220,0)),"",VLOOKUP(HY$1,'Tactic Recode'!$A$1:$B$547,2,FALSE))</f>
        <v/>
      </c>
      <c r="HZ93" t="str">
        <f>IF(ISERROR(MATCH(HZ$1,'CSC Mitre'!CN$1:CN$220,0)),"",VLOOKUP(HZ$1,'Tactic Recode'!$A$1:$B$547,2,FALSE))</f>
        <v/>
      </c>
      <c r="IA93" t="str">
        <f>IF(ISERROR(MATCH(IA$1,'CSC Mitre'!CN$1:CN$220,0)),"",VLOOKUP(IA$1,'Tactic Recode'!$A$1:$B$547,2,FALSE))</f>
        <v/>
      </c>
      <c r="IB93" t="str">
        <f>IF(ISERROR(MATCH(IB$1,'CSC Mitre'!CN$1:CN$220,0)),"",VLOOKUP(IB$1,'Tactic Recode'!$A$1:$B$547,2,FALSE))</f>
        <v/>
      </c>
      <c r="IC93" t="str">
        <f>IF(ISERROR(MATCH(IC$1,'CSC Mitre'!CN$1:CN$220,0)),"",VLOOKUP(IC$1,'Tactic Recode'!$A$1:$B$547,2,FALSE))</f>
        <v/>
      </c>
      <c r="ID93" t="str">
        <f>IF(ISERROR(MATCH(ID$1,'CSC Mitre'!CN$1:CN$220,0)),"",VLOOKUP(ID$1,'Tactic Recode'!$A$1:$B$547,2,FALSE))</f>
        <v/>
      </c>
      <c r="IE93" t="str">
        <f>IF(ISERROR(MATCH(IE$1,'CSC Mitre'!CN$1:CN$220,0)),"",VLOOKUP(IE$1,'Tactic Recode'!$A$1:$B$547,2,FALSE))</f>
        <v/>
      </c>
      <c r="IF93" t="str">
        <f>IF(ISERROR(MATCH(IF$1,'CSC Mitre'!CN$1:CN$220,0)),"",VLOOKUP(IF$1,'Tactic Recode'!$A$1:$B$547,2,FALSE))</f>
        <v/>
      </c>
      <c r="IG93" t="str">
        <f>IF(ISERROR(MATCH(IG$1,'CSC Mitre'!CN$1:CN$220,0)),"",VLOOKUP(IG$1,'Tactic Recode'!$A$1:$B$547,2,FALSE))</f>
        <v/>
      </c>
      <c r="IH93" t="str">
        <f>IF(ISERROR(MATCH(IH$1,'CSC Mitre'!CN$1:CN$220,0)),"",VLOOKUP(IH$1,'Tactic Recode'!$A$1:$B$547,2,FALSE))</f>
        <v/>
      </c>
      <c r="II93" t="str">
        <f>IF(ISERROR(MATCH(II$1,'CSC Mitre'!CN$1:CN$220,0)),"",VLOOKUP(II$1,'Tactic Recode'!$A$1:$B$547,2,FALSE))</f>
        <v/>
      </c>
      <c r="IJ93" t="str">
        <f>IF(ISERROR(MATCH(IJ$1,'CSC Mitre'!CN$1:CN$220,0)),"",VLOOKUP(IJ$1,'Tactic Recode'!$A$1:$B$547,2,FALSE))</f>
        <v/>
      </c>
      <c r="IK93" t="str">
        <f>IF(ISERROR(MATCH(IK$1,'CSC Mitre'!CN$1:CN$220,0)),"",VLOOKUP(IK$1,'Tactic Recode'!$A$1:$B$547,2,FALSE))</f>
        <v/>
      </c>
      <c r="IL93" t="str">
        <f>IF(ISERROR(MATCH(IL$1,'CSC Mitre'!CN$1:CN$220,0)),"",VLOOKUP(IL$1,'Tactic Recode'!$A$1:$B$547,2,FALSE))</f>
        <v/>
      </c>
      <c r="IM93" t="str">
        <f>IF(ISERROR(MATCH(IM$1,'CSC Mitre'!CN$1:CN$220,0)),"",VLOOKUP(IM$1,'Tactic Recode'!$A$1:$B$547,2,FALSE))</f>
        <v/>
      </c>
      <c r="IN93" t="str">
        <f>IF(ISERROR(MATCH(IN$1,'CSC Mitre'!CN$1:CN$220,0)),"",VLOOKUP(IN$1,'Tactic Recode'!$A$1:$B$547,2,FALSE))</f>
        <v/>
      </c>
      <c r="IO93" t="str">
        <f>IF(ISERROR(MATCH(IO$1,'CSC Mitre'!CN$1:CN$220,0)),"",VLOOKUP(IO$1,'Tactic Recode'!$A$1:$B$547,2,FALSE))</f>
        <v/>
      </c>
      <c r="IP93" t="str">
        <f>IF(ISERROR(MATCH(IP$1,'CSC Mitre'!CN$1:CN$220,0)),"",VLOOKUP(IP$1,'Tactic Recode'!$A$1:$B$547,2,FALSE))</f>
        <v/>
      </c>
      <c r="IQ93" t="str">
        <f>IF(ISERROR(MATCH(IQ$1,'CSC Mitre'!CN$1:CN$220,0)),"",VLOOKUP(IQ$1,'Tactic Recode'!$A$1:$B$547,2,FALSE))</f>
        <v/>
      </c>
      <c r="IR93" t="str">
        <f>IF(ISERROR(MATCH(IR$1,'CSC Mitre'!CN$1:CN$220,0)),"",VLOOKUP(IR$1,'Tactic Recode'!$A$1:$B$547,2,FALSE))</f>
        <v/>
      </c>
      <c r="IS93" t="str">
        <f>IF(ISERROR(MATCH(IS$1,'CSC Mitre'!CN$1:CN$220,0)),"",VLOOKUP(IS$1,'Tactic Recode'!$A$1:$B$547,2,FALSE))</f>
        <v/>
      </c>
      <c r="IT93" t="str">
        <f>IF(ISERROR(MATCH(IT$1,'CSC Mitre'!CN$1:CN$220,0)),"",VLOOKUP(IT$1,'Tactic Recode'!$A$1:$B$547,2,FALSE))</f>
        <v/>
      </c>
      <c r="IU93" t="str">
        <f>IF(ISERROR(MATCH(IU$1,'CSC Mitre'!CN$1:CN$220,0)),"",VLOOKUP(IU$1,'Tactic Recode'!$A$1:$B$547,2,FALSE))</f>
        <v/>
      </c>
      <c r="IV93" t="str">
        <f>IF(ISERROR(MATCH(IV$1,'CSC Mitre'!CN$1:CN$220,0)),"",VLOOKUP(IV$1,'Tactic Recode'!$A$1:$B$547,2,FALSE))</f>
        <v>Discovery</v>
      </c>
      <c r="IW93" t="str">
        <f>IF(ISERROR(MATCH(IW$1,'CSC Mitre'!CN$1:CN$220,0)),"",VLOOKUP(IW$1,'Tactic Recode'!$A$1:$B$547,2,FALSE))</f>
        <v/>
      </c>
      <c r="IX93" t="str">
        <f>IF(ISERROR(MATCH(IX$1,'CSC Mitre'!CN$1:CN$220,0)),"",VLOOKUP(IX$1,'Tactic Recode'!$A$1:$B$547,2,FALSE))</f>
        <v/>
      </c>
      <c r="IY93" t="str">
        <f>IF(ISERROR(MATCH(IY$1,'CSC Mitre'!CN$1:CN$220,0)),"",VLOOKUP(IY$1,'Tactic Recode'!$A$1:$B$547,2,FALSE))</f>
        <v/>
      </c>
      <c r="IZ93" t="str">
        <f>IF(ISERROR(MATCH(IZ$1,'CSC Mitre'!CN$1:CN$220,0)),"",VLOOKUP(IZ$1,'Tactic Recode'!$A$1:$B$547,2,FALSE))</f>
        <v/>
      </c>
      <c r="JA93" t="str">
        <f>IF(ISERROR(MATCH(JA$1,'CSC Mitre'!CN$1:CN$220,0)),"",VLOOKUP(JA$1,'Tactic Recode'!$A$1:$B$547,2,FALSE))</f>
        <v/>
      </c>
      <c r="JB93" t="str">
        <f>IF(ISERROR(MATCH(JB$1,'CSC Mitre'!CN$1:CN$220,0)),"",VLOOKUP(JB$1,'Tactic Recode'!$A$1:$B$547,2,FALSE))</f>
        <v>Impact</v>
      </c>
      <c r="JC93" t="str">
        <f>IF(ISERROR(MATCH(JC$1,'CSC Mitre'!CN$1:CN$220,0)),"",VLOOKUP(JC$1,'Tactic Recode'!$A$1:$B$547,2,FALSE))</f>
        <v/>
      </c>
      <c r="JD93" t="str">
        <f>IF(ISERROR(MATCH(JD$1,'CSC Mitre'!CN$1:CN$220,0)),"",VLOOKUP(JD$1,'Tactic Recode'!$A$1:$B$547,2,FALSE))</f>
        <v/>
      </c>
      <c r="JE93" t="str">
        <f>IF(ISERROR(MATCH(JE$1,'CSC Mitre'!CN$1:CN$220,0)),"",VLOOKUP(JE$1,'Tactic Recode'!$A$1:$B$547,2,FALSE))</f>
        <v/>
      </c>
      <c r="JF93" t="str">
        <f>IF(ISERROR(MATCH(JF$1,'CSC Mitre'!CN$1:CN$220,0)),"",VLOOKUP(JF$1,'Tactic Recode'!$A$1:$B$547,2,FALSE))</f>
        <v/>
      </c>
      <c r="JG93" t="str">
        <f>IF(ISERROR(MATCH(JG$1,'CSC Mitre'!CN$1:CN$220,0)),"",VLOOKUP(JG$1,'Tactic Recode'!$A$1:$B$547,2,FALSE))</f>
        <v/>
      </c>
      <c r="JH93" t="str">
        <f>IF(ISERROR(MATCH(JH$1,'CSC Mitre'!CN$1:CN$220,0)),"",VLOOKUP(JH$1,'Tactic Recode'!$A$1:$B$547,2,FALSE))</f>
        <v/>
      </c>
      <c r="JI93" t="str">
        <f>IF(ISERROR(MATCH(JI$1,'CSC Mitre'!CN$1:CN$220,0)),"",VLOOKUP(JI$1,'Tactic Recode'!$A$1:$B$547,2,FALSE))</f>
        <v/>
      </c>
      <c r="JJ93" t="str">
        <f>IF(ISERROR(MATCH(JJ$1,'CSC Mitre'!CN$1:CN$220,0)),"",VLOOKUP(JJ$1,'Tactic Recode'!$A$1:$B$547,2,FALSE))</f>
        <v/>
      </c>
      <c r="JK93" t="str">
        <f>IF(ISERROR(MATCH(JK$1,'CSC Mitre'!CN$1:CN$220,0)),"",VLOOKUP(JK$1,'Tactic Recode'!$A$1:$B$547,2,FALSE))</f>
        <v/>
      </c>
      <c r="JL93" t="str">
        <f>IF(ISERROR(MATCH(JL$1,'CSC Mitre'!CN$1:CN$220,0)),"",VLOOKUP(JL$1,'Tactic Recode'!$A$1:$B$547,2,FALSE))</f>
        <v/>
      </c>
      <c r="JM93" t="str">
        <f>IF(ISERROR(MATCH(JM$1,'CSC Mitre'!CN$1:CN$220,0)),"",VLOOKUP(JM$1,'Tactic Recode'!$A$1:$B$547,2,FALSE))</f>
        <v/>
      </c>
      <c r="JN93" t="str">
        <f>IF(ISERROR(MATCH(JN$1,'CSC Mitre'!CN$1:CN$220,0)),"",VLOOKUP(JN$1,'Tactic Recode'!$A$1:$B$547,2,FALSE))</f>
        <v/>
      </c>
      <c r="JO93" t="str">
        <f>IF(ISERROR(MATCH(JO$1,'CSC Mitre'!CN$1:CN$220,0)),"",VLOOKUP(JO$1,'Tactic Recode'!$A$1:$B$547,2,FALSE))</f>
        <v/>
      </c>
      <c r="JP93" t="str">
        <f>IF(ISERROR(MATCH(JP$1,'CSC Mitre'!CN$1:CN$220,0)),"",VLOOKUP(JP$1,'Tactic Recode'!$A$1:$B$547,2,FALSE))</f>
        <v/>
      </c>
      <c r="JQ93" t="str">
        <f>IF(ISERROR(MATCH(JQ$1,'CSC Mitre'!CN$1:CN$220,0)),"",VLOOKUP(JQ$1,'Tactic Recode'!$A$1:$B$547,2,FALSE))</f>
        <v/>
      </c>
      <c r="JR93" t="str">
        <f>IF(ISERROR(MATCH(JR$1,'CSC Mitre'!CN$1:CN$220,0)),"",VLOOKUP(JR$1,'Tactic Recode'!$A$1:$B$547,2,FALSE))</f>
        <v/>
      </c>
      <c r="JS93" t="str">
        <f>IF(ISERROR(MATCH(JS$1,'CSC Mitre'!CN$1:CN$220,0)),"",VLOOKUP(JS$1,'Tactic Recode'!$A$1:$B$547,2,FALSE))</f>
        <v/>
      </c>
      <c r="JT93" t="str">
        <f>IF(ISERROR(MATCH(JT$1,'CSC Mitre'!CN$1:CN$220,0)),"",VLOOKUP(JT$1,'Tactic Recode'!$A$1:$B$547,2,FALSE))</f>
        <v/>
      </c>
      <c r="JU93" t="str">
        <f>IF(ISERROR(MATCH(JU$1,'CSC Mitre'!CN$1:CN$220,0)),"",VLOOKUP(JU$1,'Tactic Recode'!$A$1:$B$547,2,FALSE))</f>
        <v/>
      </c>
      <c r="JV93" t="str">
        <f>IF(ISERROR(MATCH(JV$1,'CSC Mitre'!CN$1:CN$220,0)),"",VLOOKUP(JV$1,'Tactic Recode'!$A$1:$B$547,2,FALSE))</f>
        <v/>
      </c>
      <c r="JW93" t="str">
        <f>IF(ISERROR(MATCH(JW$1,'CSC Mitre'!CN$1:CN$220,0)),"",VLOOKUP(JW$1,'Tactic Recode'!$A$1:$B$547,2,FALSE))</f>
        <v/>
      </c>
      <c r="JX93" t="str">
        <f>IF(ISERROR(MATCH(JX$1,'CSC Mitre'!CN$1:CN$220,0)),"",VLOOKUP(JX$1,'Tactic Recode'!$A$1:$B$547,2,FALSE))</f>
        <v/>
      </c>
      <c r="JY93" t="str">
        <f>IF(ISERROR(MATCH(JY$1,'CSC Mitre'!CN$1:CN$220,0)),"",VLOOKUP(JY$1,'Tactic Recode'!$A$1:$B$547,2,FALSE))</f>
        <v/>
      </c>
      <c r="JZ93" t="str">
        <f>IF(ISERROR(MATCH(JZ$1,'CSC Mitre'!CN$1:CN$220,0)),"",VLOOKUP(JZ$1,'Tactic Recode'!$A$1:$B$547,2,FALSE))</f>
        <v/>
      </c>
      <c r="KA93" t="str">
        <f>IF(ISERROR(MATCH(KA$1,'CSC Mitre'!CN$1:CN$220,0)),"",VLOOKUP(KA$1,'Tactic Recode'!$A$1:$B$547,2,FALSE))</f>
        <v/>
      </c>
      <c r="KB93" t="str">
        <f>IF(ISERROR(MATCH(KB$1,'CSC Mitre'!CN$1:CN$220,0)),"",VLOOKUP(KB$1,'Tactic Recode'!$A$1:$B$547,2,FALSE))</f>
        <v/>
      </c>
      <c r="KC93" t="str">
        <f>IF(ISERROR(MATCH(KC$1,'CSC Mitre'!CN$1:CN$220,0)),"",VLOOKUP(KC$1,'Tactic Recode'!$A$1:$B$547,2,FALSE))</f>
        <v/>
      </c>
      <c r="KD93" t="str">
        <f>IF(ISERROR(MATCH(KD$1,'CSC Mitre'!CN$1:CN$220,0)),"",VLOOKUP(KD$1,'Tactic Recode'!$A$1:$B$547,2,FALSE))</f>
        <v/>
      </c>
      <c r="KE93" t="str">
        <f>IF(ISERROR(MATCH(KE$1,'CSC Mitre'!CN$1:CN$220,0)),"",VLOOKUP(KE$1,'Tactic Recode'!$A$1:$B$547,2,FALSE))</f>
        <v/>
      </c>
      <c r="KF93" t="str">
        <f>IF(ISERROR(MATCH(KF$1,'CSC Mitre'!CN$1:CN$220,0)),"",VLOOKUP(KF$1,'Tactic Recode'!$A$1:$B$547,2,FALSE))</f>
        <v/>
      </c>
      <c r="KG93" t="str">
        <f>IF(ISERROR(MATCH(KG$1,'CSC Mitre'!CN$1:CN$220,0)),"",VLOOKUP(KG$1,'Tactic Recode'!$A$1:$B$547,2,FALSE))</f>
        <v/>
      </c>
      <c r="KH93" t="str">
        <f>IF(ISERROR(MATCH(KH$1,'CSC Mitre'!CN$1:CN$220,0)),"",VLOOKUP(KH$1,'Tactic Recode'!$A$1:$B$547,2,FALSE))</f>
        <v/>
      </c>
      <c r="KI93" t="str">
        <f>IF(ISERROR(MATCH(KI$1,'CSC Mitre'!CN$1:CN$220,0)),"",VLOOKUP(KI$1,'Tactic Recode'!$A$1:$B$547,2,FALSE))</f>
        <v/>
      </c>
      <c r="KJ93" t="str">
        <f>IF(ISERROR(MATCH(KJ$1,'CSC Mitre'!CN$1:CN$220,0)),"",VLOOKUP(KJ$1,'Tactic Recode'!$A$1:$B$547,2,FALSE))</f>
        <v/>
      </c>
      <c r="KK93" t="str">
        <f>IF(ISERROR(MATCH(KK$1,'CSC Mitre'!CN$1:CN$220,0)),"",VLOOKUP(KK$1,'Tactic Recode'!$A$1:$B$547,2,FALSE))</f>
        <v/>
      </c>
      <c r="KL93" t="str">
        <f>IF(ISERROR(MATCH(KL$1,'CSC Mitre'!CN$1:CN$220,0)),"",VLOOKUP(KL$1,'Tactic Recode'!$A$1:$B$547,2,FALSE))</f>
        <v/>
      </c>
      <c r="KM93" t="str">
        <f>IF(ISERROR(MATCH(KM$1,'CSC Mitre'!CN$1:CN$220,0)),"",VLOOKUP(KM$1,'Tactic Recode'!$A$1:$B$547,2,FALSE))</f>
        <v/>
      </c>
      <c r="KN93" t="str">
        <f>IF(ISERROR(MATCH(KN$1,'CSC Mitre'!CN$1:CN$220,0)),"",VLOOKUP(KN$1,'Tactic Recode'!$A$1:$B$547,2,FALSE))</f>
        <v/>
      </c>
      <c r="KO93" t="str">
        <f>IF(ISERROR(MATCH(KO$1,'CSC Mitre'!CN$1:CN$220,0)),"",VLOOKUP(KO$1,'Tactic Recode'!$A$1:$B$547,2,FALSE))</f>
        <v/>
      </c>
      <c r="KP93" t="str">
        <f>IF(ISERROR(MATCH(KP$1,'CSC Mitre'!CN$1:CN$220,0)),"",VLOOKUP(KP$1,'Tactic Recode'!$A$1:$B$547,2,FALSE))</f>
        <v/>
      </c>
      <c r="KQ93" t="str">
        <f>IF(ISERROR(MATCH(KQ$1,'CSC Mitre'!CN$1:CN$220,0)),"",VLOOKUP(KQ$1,'Tactic Recode'!$A$1:$B$547,2,FALSE))</f>
        <v>Defense Evasion, Persistence</v>
      </c>
      <c r="KR93" t="str">
        <f>IF(ISERROR(MATCH(KR$1,'CSC Mitre'!CN$1:CN$220,0)),"",VLOOKUP(KR$1,'Tactic Recode'!$A$1:$B$547,2,FALSE))</f>
        <v/>
      </c>
      <c r="KS93" t="str">
        <f>IF(ISERROR(MATCH(KS$1,'CSC Mitre'!CN$1:CN$220,0)),"",VLOOKUP(KS$1,'Tactic Recode'!$A$1:$B$547,2,FALSE))</f>
        <v/>
      </c>
      <c r="KT93" t="str">
        <f>IF(ISERROR(MATCH(KT$1,'CSC Mitre'!CN$1:CN$220,0)),"",VLOOKUP(KT$1,'Tactic Recode'!$A$1:$B$547,2,FALSE))</f>
        <v/>
      </c>
      <c r="KU93" t="str">
        <f>IF(ISERROR(MATCH(KU$1,'CSC Mitre'!CN$1:CN$220,0)),"",VLOOKUP(KU$1,'Tactic Recode'!$A$1:$B$547,2,FALSE))</f>
        <v/>
      </c>
      <c r="KV93" t="str">
        <f>IF(ISERROR(MATCH(KV$1,'CSC Mitre'!CN$1:CN$220,0)),"",VLOOKUP(KV$1,'Tactic Recode'!$A$1:$B$547,2,FALSE))</f>
        <v/>
      </c>
      <c r="KW93" t="str">
        <f>IF(ISERROR(MATCH(KW$1,'CSC Mitre'!CN$1:CN$220,0)),"",VLOOKUP(KW$1,'Tactic Recode'!$A$1:$B$547,2,FALSE))</f>
        <v/>
      </c>
      <c r="KX93" t="str">
        <f>IF(ISERROR(MATCH(KX$1,'CSC Mitre'!CN$1:CN$220,0)),"",VLOOKUP(KX$1,'Tactic Recode'!$A$1:$B$547,2,FALSE))</f>
        <v/>
      </c>
      <c r="KY93" t="str">
        <f>IF(ISERROR(MATCH(KY$1,'CSC Mitre'!CN$1:CN$220,0)),"",VLOOKUP(KY$1,'Tactic Recode'!$A$1:$B$547,2,FALSE))</f>
        <v/>
      </c>
      <c r="KZ93" t="str">
        <f>IF(ISERROR(MATCH(KZ$1,'CSC Mitre'!CN$1:CN$220,0)),"",VLOOKUP(KZ$1,'Tactic Recode'!$A$1:$B$547,2,FALSE))</f>
        <v/>
      </c>
      <c r="LA93" t="str">
        <f>IF(ISERROR(MATCH(LA$1,'CSC Mitre'!CN$1:CN$220,0)),"",VLOOKUP(LA$1,'Tactic Recode'!$A$1:$B$547,2,FALSE))</f>
        <v/>
      </c>
      <c r="LB93" t="str">
        <f>IF(ISERROR(MATCH(LB$1,'CSC Mitre'!CN$1:CN$220,0)),"",VLOOKUP(LB$1,'Tactic Recode'!$A$1:$B$547,2,FALSE))</f>
        <v/>
      </c>
      <c r="LC93" t="str">
        <f>IF(ISERROR(MATCH(LC$1,'CSC Mitre'!CN$1:CN$220,0)),"",VLOOKUP(LC$1,'Tactic Recode'!$A$1:$B$547,2,FALSE))</f>
        <v/>
      </c>
      <c r="LD93" t="str">
        <f>IF(ISERROR(MATCH(LD$1,'CSC Mitre'!CN$1:CN$220,0)),"",VLOOKUP(LD$1,'Tactic Recode'!$A$1:$B$547,2,FALSE))</f>
        <v/>
      </c>
      <c r="LE93" t="str">
        <f>IF(ISERROR(MATCH(LE$1,'CSC Mitre'!CN$1:CN$220,0)),"",VLOOKUP(LE$1,'Tactic Recode'!$A$1:$B$547,2,FALSE))</f>
        <v>Persistence, Privilage Escalation</v>
      </c>
      <c r="LF93" t="str">
        <f>IF(ISERROR(MATCH(LF$1,'CSC Mitre'!CN$1:CN$220,0)),"",VLOOKUP(LF$1,'Tactic Recode'!$A$1:$B$547,2,FALSE))</f>
        <v/>
      </c>
      <c r="LG93" t="str">
        <f>IF(ISERROR(MATCH(LG$1,'CSC Mitre'!CN$1:CN$220,0)),"",VLOOKUP(LG$1,'Tactic Recode'!$A$1:$B$547,2,FALSE))</f>
        <v/>
      </c>
      <c r="LH93" t="str">
        <f>IF(ISERROR(MATCH(LH$1,'CSC Mitre'!CN$1:CN$220,0)),"",VLOOKUP(LH$1,'Tactic Recode'!$A$1:$B$547,2,FALSE))</f>
        <v/>
      </c>
      <c r="LI93" t="str">
        <f>IF(ISERROR(MATCH(LI$1,'CSC Mitre'!CN$1:CN$220,0)),"",VLOOKUP(LI$1,'Tactic Recode'!$A$1:$B$547,2,FALSE))</f>
        <v/>
      </c>
      <c r="LJ93" t="str">
        <f>IF(ISERROR(MATCH(LJ$1,'CSC Mitre'!CN$1:CN$220,0)),"",VLOOKUP(LJ$1,'Tactic Recode'!$A$1:$B$547,2,FALSE))</f>
        <v/>
      </c>
      <c r="LK93" t="str">
        <f>IF(ISERROR(MATCH(LK$1,'CSC Mitre'!CN$1:CN$220,0)),"",VLOOKUP(LK$1,'Tactic Recode'!$A$1:$B$547,2,FALSE))</f>
        <v/>
      </c>
      <c r="LL93" t="str">
        <f>IF(ISERROR(MATCH(LL$1,'CSC Mitre'!CN$1:CN$220,0)),"",VLOOKUP(LL$1,'Tactic Recode'!$A$1:$B$547,2,FALSE))</f>
        <v/>
      </c>
      <c r="LM93" t="str">
        <f>IF(ISERROR(MATCH(LM$1,'CSC Mitre'!CN$1:CN$220,0)),"",VLOOKUP(LM$1,'Tactic Recode'!$A$1:$B$547,2,FALSE))</f>
        <v/>
      </c>
      <c r="LN93" t="str">
        <f>IF(ISERROR(MATCH(LN$1,'CSC Mitre'!CN$1:CN$220,0)),"",VLOOKUP(LN$1,'Tactic Recode'!$A$1:$B$547,2,FALSE))</f>
        <v/>
      </c>
      <c r="LO93" t="str">
        <f>IF(ISERROR(MATCH(LO$1,'CSC Mitre'!CN$1:CN$220,0)),"",VLOOKUP(LO$1,'Tactic Recode'!$A$1:$B$547,2,FALSE))</f>
        <v/>
      </c>
      <c r="LP93" t="str">
        <f>IF(ISERROR(MATCH(LP$1,'CSC Mitre'!CN$1:CN$220,0)),"",VLOOKUP(LP$1,'Tactic Recode'!$A$1:$B$547,2,FALSE))</f>
        <v/>
      </c>
      <c r="LQ93" t="str">
        <f>IF(ISERROR(MATCH(LQ$1,'CSC Mitre'!CN$1:CN$220,0)),"",VLOOKUP(LQ$1,'Tactic Recode'!$A$1:$B$547,2,FALSE))</f>
        <v/>
      </c>
      <c r="LR93" t="str">
        <f>IF(ISERROR(MATCH(LR$1,'CSC Mitre'!CN$1:CN$220,0)),"",VLOOKUP(LR$1,'Tactic Recode'!$A$1:$B$547,2,FALSE))</f>
        <v/>
      </c>
      <c r="LS93" t="str">
        <f>IF(ISERROR(MATCH(LS$1,'CSC Mitre'!CN$1:CN$220,0)),"",VLOOKUP(LS$1,'Tactic Recode'!$A$1:$B$547,2,FALSE))</f>
        <v/>
      </c>
      <c r="LT93" t="str">
        <f>IF(ISERROR(MATCH(LT$1,'CSC Mitre'!CN$1:CN$220,0)),"",VLOOKUP(LT$1,'Tactic Recode'!$A$1:$B$547,2,FALSE))</f>
        <v/>
      </c>
      <c r="LU93" t="str">
        <f>IF(ISERROR(MATCH(LU$1,'CSC Mitre'!CN$1:CN$220,0)),"",VLOOKUP(LU$1,'Tactic Recode'!$A$1:$B$547,2,FALSE))</f>
        <v/>
      </c>
      <c r="LV93" t="str">
        <f>IF(ISERROR(MATCH(LV$1,'CSC Mitre'!CN$1:CN$220,0)),"",VLOOKUP(LV$1,'Tactic Recode'!$A$1:$B$547,2,FALSE))</f>
        <v/>
      </c>
      <c r="LW93" t="str">
        <f>IF(ISERROR(MATCH(LW$1,'CSC Mitre'!CN$1:CN$220,0)),"",VLOOKUP(LW$1,'Tactic Recode'!$A$1:$B$547,2,FALSE))</f>
        <v/>
      </c>
      <c r="LX93" t="str">
        <f>IF(ISERROR(MATCH(LX$1,'CSC Mitre'!CN$1:CN$220,0)),"",VLOOKUP(LX$1,'Tactic Recode'!$A$1:$B$547,2,FALSE))</f>
        <v/>
      </c>
      <c r="LY93" t="str">
        <f>IF(ISERROR(MATCH(LY$1,'CSC Mitre'!CN$1:CN$220,0)),"",VLOOKUP(LY$1,'Tactic Recode'!$A$1:$B$547,2,FALSE))</f>
        <v/>
      </c>
      <c r="LZ93" t="str">
        <f>IF(ISERROR(MATCH(LZ$1,'CSC Mitre'!CN$1:CN$220,0)),"",VLOOKUP(LZ$1,'Tactic Recode'!$A$1:$B$547,2,FALSE))</f>
        <v/>
      </c>
      <c r="MA93" t="str">
        <f>IF(ISERROR(MATCH(MA$1,'CSC Mitre'!CN$1:CN$220,0)),"",VLOOKUP(MA$1,'Tactic Recode'!$A$1:$B$547,2,FALSE))</f>
        <v/>
      </c>
      <c r="MB93" t="str">
        <f>IF(ISERROR(MATCH(MB$1,'CSC Mitre'!CN$1:CN$220,0)),"",VLOOKUP(MB$1,'Tactic Recode'!$A$1:$B$547,2,FALSE))</f>
        <v/>
      </c>
      <c r="MC93" t="str">
        <f>IF(ISERROR(MATCH(MC$1,'CSC Mitre'!CN$1:CN$220,0)),"",VLOOKUP(MC$1,'Tactic Recode'!$A$1:$B$547,2,FALSE))</f>
        <v/>
      </c>
      <c r="MD93" t="str">
        <f>IF(ISERROR(MATCH(MD$1,'CSC Mitre'!CN$1:CN$220,0)),"",VLOOKUP(MD$1,'Tactic Recode'!$A$1:$B$547,2,FALSE))</f>
        <v/>
      </c>
      <c r="ME93" t="str">
        <f>IF(ISERROR(MATCH(ME$1,'CSC Mitre'!CN$1:CN$220,0)),"",VLOOKUP(ME$1,'Tactic Recode'!$A$1:$B$547,2,FALSE))</f>
        <v/>
      </c>
      <c r="MF93" t="str">
        <f>IF(ISERROR(MATCH(MF$1,'CSC Mitre'!CN$1:CN$220,0)),"",VLOOKUP(MF$1,'Tactic Recode'!$A$1:$B$547,2,FALSE))</f>
        <v/>
      </c>
      <c r="MG93" t="str">
        <f>IF(ISERROR(MATCH(MG$1,'CSC Mitre'!CN$1:CN$220,0)),"",VLOOKUP(MG$1,'Tactic Recode'!$A$1:$B$547,2,FALSE))</f>
        <v/>
      </c>
      <c r="MH93" t="str">
        <f>IF(ISERROR(MATCH(MH$1,'CSC Mitre'!CN$1:CN$220,0)),"",VLOOKUP(MH$1,'Tactic Recode'!$A$1:$B$547,2,FALSE))</f>
        <v/>
      </c>
      <c r="MI93" t="str">
        <f>IF(ISERROR(MATCH(MI$1,'CSC Mitre'!CN$1:CN$220,0)),"",VLOOKUP(MI$1,'Tactic Recode'!$A$1:$B$547,2,FALSE))</f>
        <v/>
      </c>
      <c r="MJ93" t="str">
        <f>IF(ISERROR(MATCH(MJ$1,'CSC Mitre'!CN$1:CN$220,0)),"",VLOOKUP(MJ$1,'Tactic Recode'!$A$1:$B$547,2,FALSE))</f>
        <v/>
      </c>
      <c r="MK93" t="str">
        <f>IF(ISERROR(MATCH(MK$1,'CSC Mitre'!CN$1:CN$220,0)),"",VLOOKUP(MK$1,'Tactic Recode'!$A$1:$B$547,2,FALSE))</f>
        <v/>
      </c>
      <c r="ML93" t="str">
        <f>IF(ISERROR(MATCH(ML$1,'CSC Mitre'!CN$1:CN$220,0)),"",VLOOKUP(ML$1,'Tactic Recode'!$A$1:$B$547,2,FALSE))</f>
        <v/>
      </c>
      <c r="MM93" t="str">
        <f>IF(ISERROR(MATCH(MM$1,'CSC Mitre'!CN$1:CN$220,0)),"",VLOOKUP(MM$1,'Tactic Recode'!$A$1:$B$547,2,FALSE))</f>
        <v/>
      </c>
      <c r="MN93" t="str">
        <f>IF(ISERROR(MATCH(MN$1,'CSC Mitre'!CN$1:CN$220,0)),"",VLOOKUP(MN$1,'Tactic Recode'!$A$1:$B$547,2,FALSE))</f>
        <v/>
      </c>
      <c r="MO93" t="str">
        <f>IF(ISERROR(MATCH(MO$1,'CSC Mitre'!CN$1:CN$220,0)),"",VLOOKUP(MO$1,'Tactic Recode'!$A$1:$B$547,2,FALSE))</f>
        <v/>
      </c>
      <c r="MP93" t="str">
        <f>IF(ISERROR(MATCH(MP$1,'CSC Mitre'!CN$1:CN$220,0)),"",VLOOKUP(MP$1,'Tactic Recode'!$A$1:$B$547,2,FALSE))</f>
        <v/>
      </c>
      <c r="MQ93" t="str">
        <f>IF(ISERROR(MATCH(MQ$1,'CSC Mitre'!CN$1:CN$220,0)),"",VLOOKUP(MQ$1,'Tactic Recode'!$A$1:$B$547,2,FALSE))</f>
        <v/>
      </c>
      <c r="MR93" t="str">
        <f>IF(ISERROR(MATCH(MR$1,'CSC Mitre'!CN$1:CN$220,0)),"",VLOOKUP(MR$1,'Tactic Recode'!$A$1:$B$547,2,FALSE))</f>
        <v/>
      </c>
      <c r="MS93" t="str">
        <f>IF(ISERROR(MATCH(MS$1,'CSC Mitre'!CN$1:CN$220,0)),"",VLOOKUP(MS$1,'Tactic Recode'!$A$1:$B$547,2,FALSE))</f>
        <v/>
      </c>
      <c r="MT93" t="str">
        <f>IF(ISERROR(MATCH(MT$1,'CSC Mitre'!CN$1:CN$220,0)),"",VLOOKUP(MT$1,'Tactic Recode'!$A$1:$B$547,2,FALSE))</f>
        <v/>
      </c>
      <c r="MU93" t="str">
        <f>IF(ISERROR(MATCH(MU$1,'CSC Mitre'!CN$1:CN$220,0)),"",VLOOKUP(MU$1,'Tactic Recode'!$A$1:$B$547,2,FALSE))</f>
        <v/>
      </c>
      <c r="MV93" t="str">
        <f>IF(ISERROR(MATCH(MV$1,'CSC Mitre'!CN$1:CN$220,0)),"",VLOOKUP(MV$1,'Tactic Recode'!$A$1:$B$547,2,FALSE))</f>
        <v/>
      </c>
      <c r="MW93" t="str">
        <f>IF(ISERROR(MATCH(MW$1,'CSC Mitre'!CN$1:CN$220,0)),"",VLOOKUP(MW$1,'Tactic Recode'!$A$1:$B$547,2,FALSE))</f>
        <v/>
      </c>
      <c r="MX93" t="str">
        <f>IF(ISERROR(MATCH(MX$1,'CSC Mitre'!CN$1:CN$220,0)),"",VLOOKUP(MX$1,'Tactic Recode'!$A$1:$B$547,2,FALSE))</f>
        <v/>
      </c>
      <c r="MY93" t="str">
        <f>IF(ISERROR(MATCH(MY$1,'CSC Mitre'!CN$1:CN$220,0)),"",VLOOKUP(MY$1,'Tactic Recode'!$A$1:$B$547,2,FALSE))</f>
        <v/>
      </c>
      <c r="MZ93" t="str">
        <f>IF(ISERROR(MATCH(MZ$1,'CSC Mitre'!CN$1:CN$220,0)),"",VLOOKUP(MZ$1,'Tactic Recode'!$A$1:$B$547,2,FALSE))</f>
        <v/>
      </c>
      <c r="NA93" t="str">
        <f>IF(ISERROR(MATCH(NA$1,'CSC Mitre'!CN$1:CN$220,0)),"",VLOOKUP(NA$1,'Tactic Recode'!$A$1:$B$547,2,FALSE))</f>
        <v/>
      </c>
      <c r="NB93" t="str">
        <f>IF(ISERROR(MATCH(NB$1,'CSC Mitre'!CN$1:CN$220,0)),"",VLOOKUP(NB$1,'Tactic Recode'!$A$1:$B$547,2,FALSE))</f>
        <v/>
      </c>
      <c r="NC93" t="str">
        <f>IF(ISERROR(MATCH(NC$1,'CSC Mitre'!CN$1:CN$220,0)),"",VLOOKUP(NC$1,'Tactic Recode'!$A$1:$B$547,2,FALSE))</f>
        <v/>
      </c>
      <c r="ND93" t="str">
        <f>IF(ISERROR(MATCH(ND$1,'CSC Mitre'!CN$1:CN$220,0)),"",VLOOKUP(ND$1,'Tactic Recode'!$A$1:$B$547,2,FALSE))</f>
        <v/>
      </c>
      <c r="NE93" t="str">
        <f>IF(ISERROR(MATCH(NE$1,'CSC Mitre'!CN$1:CN$220,0)),"",VLOOKUP(NE$1,'Tactic Recode'!$A$1:$B$547,2,FALSE))</f>
        <v/>
      </c>
      <c r="NF93" t="str">
        <f>IF(ISERROR(MATCH(NF$1,'CSC Mitre'!CN$1:CN$220,0)),"",VLOOKUP(NF$1,'Tactic Recode'!$A$1:$B$547,2,FALSE))</f>
        <v/>
      </c>
      <c r="NG93" t="str">
        <f>IF(ISERROR(MATCH(NG$1,'CSC Mitre'!CN$1:CN$220,0)),"",VLOOKUP(NG$1,'Tactic Recode'!$A$1:$B$547,2,FALSE))</f>
        <v/>
      </c>
      <c r="NH93" t="str">
        <f>IF(ISERROR(MATCH(NH$1,'CSC Mitre'!CN$1:CN$220,0)),"",VLOOKUP(NH$1,'Tactic Recode'!$A$1:$B$547,2,FALSE))</f>
        <v>Credential Access, Defense Evasion, Persistence</v>
      </c>
      <c r="NI93" t="str">
        <f>IF(ISERROR(MATCH(NI$1,'CSC Mitre'!CN$1:CN$220,0)),"",VLOOKUP(NI$1,'Tactic Recode'!$A$1:$B$547,2,FALSE))</f>
        <v/>
      </c>
      <c r="NJ93" t="str">
        <f>IF(ISERROR(MATCH(NJ$1,'CSC Mitre'!CN$1:CN$220,0)),"",VLOOKUP(NJ$1,'Tactic Recode'!$A$1:$B$547,2,FALSE))</f>
        <v/>
      </c>
      <c r="NK93" t="str">
        <f>IF(ISERROR(MATCH(NK$1,'CSC Mitre'!CN$1:CN$220,0)),"",VLOOKUP(NK$1,'Tactic Recode'!$A$1:$B$547,2,FALSE))</f>
        <v/>
      </c>
      <c r="NL93" t="str">
        <f>IF(ISERROR(MATCH(NL$1,'CSC Mitre'!CN$1:CN$220,0)),"",VLOOKUP(NL$1,'Tactic Recode'!$A$1:$B$547,2,FALSE))</f>
        <v>Credential Access, Defense Evasion, Persistence</v>
      </c>
      <c r="NM93" t="str">
        <f>IF(ISERROR(MATCH(NM$1,'CSC Mitre'!CN$1:CN$220,0)),"",VLOOKUP(NM$1,'Tactic Recode'!$A$1:$B$547,2,FALSE))</f>
        <v>Collection, Credential Access</v>
      </c>
      <c r="NN93" t="str">
        <f>IF(ISERROR(MATCH(NN$1,'CSC Mitre'!CN$1:CN$220,0)),"",VLOOKUP(NN$1,'Tactic Recode'!$A$1:$B$547,2,FALSE))</f>
        <v>Collection, Credential Access</v>
      </c>
      <c r="NO93" t="str">
        <f>IF(ISERROR(MATCH(NO$1,'CSC Mitre'!CN$1:CN$220,0)),"",VLOOKUP(NO$1,'Tactic Recode'!$A$1:$B$547,2,FALSE))</f>
        <v>Collection, Credential Access</v>
      </c>
      <c r="NP93" t="str">
        <f>IF(ISERROR(MATCH(NP$1,'CSC Mitre'!CN$1:CN$220,0)),"",VLOOKUP(NP$1,'Tactic Recode'!$A$1:$B$547,2,FALSE))</f>
        <v/>
      </c>
      <c r="NQ93" t="str">
        <f>IF(ISERROR(MATCH(NQ$1,'CSC Mitre'!CN$1:CN$220,0)),"",VLOOKUP(NQ$1,'Tactic Recode'!$A$1:$B$547,2,FALSE))</f>
        <v/>
      </c>
      <c r="NR93" t="str">
        <f>IF(ISERROR(MATCH(NR$1,'CSC Mitre'!CN$1:CN$220,0)),"",VLOOKUP(NR$1,'Tactic Recode'!$A$1:$B$547,2,FALSE))</f>
        <v/>
      </c>
      <c r="NS93" t="str">
        <f>IF(ISERROR(MATCH(NS$1,'CSC Mitre'!CN$1:CN$220,0)),"",VLOOKUP(NS$1,'Tactic Recode'!$A$1:$B$547,2,FALSE))</f>
        <v/>
      </c>
      <c r="NT93" t="str">
        <f>IF(ISERROR(MATCH(NT$1,'CSC Mitre'!CN$1:CN$220,0)),"",VLOOKUP(NT$1,'Tactic Recode'!$A$1:$B$547,2,FALSE))</f>
        <v/>
      </c>
      <c r="NU93" t="str">
        <f>IF(ISERROR(MATCH(NU$1,'CSC Mitre'!CN$1:CN$220,0)),"",VLOOKUP(NU$1,'Tactic Recode'!$A$1:$B$547,2,FALSE))</f>
        <v/>
      </c>
      <c r="NV93" t="str">
        <f>IF(ISERROR(MATCH(NV$1,'CSC Mitre'!CN$1:CN$220,0)),"",VLOOKUP(NV$1,'Tactic Recode'!$A$1:$B$547,2,FALSE))</f>
        <v/>
      </c>
      <c r="NW93" t="str">
        <f>IF(ISERROR(MATCH(NW$1,'CSC Mitre'!CN$1:CN$220,0)),"",VLOOKUP(NW$1,'Tactic Recode'!$A$1:$B$547,2,FALSE))</f>
        <v/>
      </c>
      <c r="NX93" t="str">
        <f>IF(ISERROR(MATCH(NX$1,'CSC Mitre'!CN$1:CN$220,0)),"",VLOOKUP(NX$1,'Tactic Recode'!$A$1:$B$547,2,FALSE))</f>
        <v/>
      </c>
      <c r="NY93" t="str">
        <f>IF(ISERROR(MATCH(NY$1,'CSC Mitre'!CN$1:CN$220,0)),"",VLOOKUP(NY$1,'Tactic Recode'!$A$1:$B$547,2,FALSE))</f>
        <v/>
      </c>
      <c r="NZ93" t="str">
        <f>IF(ISERROR(MATCH(NZ$1,'CSC Mitre'!CN$1:CN$220,0)),"",VLOOKUP(NZ$1,'Tactic Recode'!$A$1:$B$547,2,FALSE))</f>
        <v/>
      </c>
      <c r="OA93" t="str">
        <f>IF(ISERROR(MATCH(OA$1,'CSC Mitre'!CN$1:CN$220,0)),"",VLOOKUP(OA$1,'Tactic Recode'!$A$1:$B$547,2,FALSE))</f>
        <v/>
      </c>
      <c r="OB93" t="str">
        <f>IF(ISERROR(MATCH(OB$1,'CSC Mitre'!CN$1:CN$220,0)),"",VLOOKUP(OB$1,'Tactic Recode'!$A$1:$B$547,2,FALSE))</f>
        <v/>
      </c>
      <c r="OC93" t="str">
        <f>IF(ISERROR(MATCH(OC$1,'CSC Mitre'!CN$1:CN$220,0)),"",VLOOKUP(OC$1,'Tactic Recode'!$A$1:$B$547,2,FALSE))</f>
        <v/>
      </c>
      <c r="OD93" t="str">
        <f>IF(ISERROR(MATCH(OD$1,'CSC Mitre'!CN$1:CN$220,0)),"",VLOOKUP(OD$1,'Tactic Recode'!$A$1:$B$547,2,FALSE))</f>
        <v/>
      </c>
      <c r="OE93" t="str">
        <f>IF(ISERROR(MATCH(OE$1,'CSC Mitre'!CN$1:CN$220,0)),"",VLOOKUP(OE$1,'Tactic Recode'!$A$1:$B$547,2,FALSE))</f>
        <v/>
      </c>
      <c r="OF93" t="str">
        <f>IF(ISERROR(MATCH(OF$1,'CSC Mitre'!CN$1:CN$220,0)),"",VLOOKUP(OF$1,'Tactic Recode'!$A$1:$B$547,2,FALSE))</f>
        <v/>
      </c>
      <c r="OG93" t="str">
        <f>IF(ISERROR(MATCH(OG$1,'CSC Mitre'!CN$1:CN$220,0)),"",VLOOKUP(OG$1,'Tactic Recode'!$A$1:$B$547,2,FALSE))</f>
        <v/>
      </c>
      <c r="OH93" t="str">
        <f>IF(ISERROR(MATCH(OH$1,'CSC Mitre'!CN$1:CN$220,0)),"",VLOOKUP(OH$1,'Tactic Recode'!$A$1:$B$547,2,FALSE))</f>
        <v/>
      </c>
      <c r="OI93" t="str">
        <f>IF(ISERROR(MATCH(OI$1,'CSC Mitre'!CN$1:CN$220,0)),"",VLOOKUP(OI$1,'Tactic Recode'!$A$1:$B$547,2,FALSE))</f>
        <v/>
      </c>
      <c r="OJ93" t="str">
        <f>IF(ISERROR(MATCH(OJ$1,'CSC Mitre'!CN$1:CN$220,0)),"",VLOOKUP(OJ$1,'Tactic Recode'!$A$1:$B$547,2,FALSE))</f>
        <v/>
      </c>
      <c r="OK93" t="str">
        <f>IF(ISERROR(MATCH(OK$1,'CSC Mitre'!CN$1:CN$220,0)),"",VLOOKUP(OK$1,'Tactic Recode'!$A$1:$B$547,2,FALSE))</f>
        <v/>
      </c>
      <c r="OL93" t="str">
        <f>IF(ISERROR(MATCH(OL$1,'CSC Mitre'!CN$1:CN$220,0)),"",VLOOKUP(OL$1,'Tactic Recode'!$A$1:$B$547,2,FALSE))</f>
        <v/>
      </c>
      <c r="OM93" t="str">
        <f>IF(ISERROR(MATCH(OM$1,'CSC Mitre'!CN$1:CN$220,0)),"",VLOOKUP(OM$1,'Tactic Recode'!$A$1:$B$547,2,FALSE))</f>
        <v>Lateral Movement</v>
      </c>
      <c r="ON93" t="str">
        <f>IF(ISERROR(MATCH(ON$1,'CSC Mitre'!CN$1:CN$220,0)),"",VLOOKUP(ON$1,'Tactic Recode'!$A$1:$B$547,2,FALSE))</f>
        <v/>
      </c>
      <c r="OO93" t="str">
        <f>IF(ISERROR(MATCH(OO$1,'CSC Mitre'!CN$1:CN$220,0)),"",VLOOKUP(OO$1,'Tactic Recode'!$A$1:$B$547,2,FALSE))</f>
        <v>Lateral Movement</v>
      </c>
      <c r="OP93" t="str">
        <f>IF(ISERROR(MATCH(OP$1,'CSC Mitre'!CN$1:CN$220,0)),"",VLOOKUP(OP$1,'Tactic Recode'!$A$1:$B$547,2,FALSE))</f>
        <v>Defense Evasion, Impact</v>
      </c>
      <c r="OQ93" t="str">
        <f>IF(ISERROR(MATCH(OQ$1,'CSC Mitre'!CN$1:CN$220,0)),"",VLOOKUP(OQ$1,'Tactic Recode'!$A$1:$B$547,2,FALSE))</f>
        <v/>
      </c>
      <c r="OR93" t="str">
        <f>IF(ISERROR(MATCH(OR$1,'CSC Mitre'!CN$1:CN$220,0)),"",VLOOKUP(OR$1,'Tactic Recode'!$A$1:$B$547,2,FALSE))</f>
        <v/>
      </c>
      <c r="OS93" t="str">
        <f>IF(ISERROR(MATCH(OS$1,'CSC Mitre'!CN$1:CN$220,0)),"",VLOOKUP(OS$1,'Tactic Recode'!$A$1:$B$547,2,FALSE))</f>
        <v>Defense Evasion, Impact</v>
      </c>
      <c r="OT93" t="str">
        <f>IF(ISERROR(MATCH(OT$1,'CSC Mitre'!CN$1:CN$220,0)),"",VLOOKUP(OT$1,'Tactic Recode'!$A$1:$B$547,2,FALSE))</f>
        <v/>
      </c>
      <c r="OU93" t="str">
        <f>IF(ISERROR(MATCH(OU$1,'CSC Mitre'!CN$1:CN$220,0)),"",VLOOKUP(OU$1,'Tactic Recode'!$A$1:$B$547,2,FALSE))</f>
        <v/>
      </c>
      <c r="OV93" t="str">
        <f>IF(ISERROR(MATCH(OV$1,'CSC Mitre'!CN$1:CN$220,0)),"",VLOOKUP(OV$1,'Tactic Recode'!$A$1:$B$547,2,FALSE))</f>
        <v/>
      </c>
      <c r="OW93" t="str">
        <f>IF(ISERROR(MATCH(OW$1,'CSC Mitre'!CN$1:CN$220,0)),"",VLOOKUP(OW$1,'Tactic Recode'!$A$1:$B$547,2,FALSE))</f>
        <v/>
      </c>
      <c r="OX93" t="str">
        <f>IF(ISERROR(MATCH(OX$1,'CSC Mitre'!CN$1:CN$220,0)),"",VLOOKUP(OX$1,'Tactic Recode'!$A$1:$B$547,2,FALSE))</f>
        <v/>
      </c>
      <c r="OY93" t="str">
        <f>IF(ISERROR(MATCH(OY$1,'CSC Mitre'!CN$1:CN$220,0)),"",VLOOKUP(OY$1,'Tactic Recode'!$A$1:$B$547,2,FALSE))</f>
        <v/>
      </c>
      <c r="OZ93" t="str">
        <f>IF(ISERROR(MATCH(OZ$1,'CSC Mitre'!CN$1:CN$220,0)),"",VLOOKUP(OZ$1,'Tactic Recode'!$A$1:$B$547,2,FALSE))</f>
        <v/>
      </c>
      <c r="PA93" t="str">
        <f>IF(ISERROR(MATCH(PA$1,'CSC Mitre'!CN$1:CN$220,0)),"",VLOOKUP(PA$1,'Tactic Recode'!$A$1:$B$547,2,FALSE))</f>
        <v/>
      </c>
      <c r="PB93" t="str">
        <f>IF(ISERROR(MATCH(PB$1,'CSC Mitre'!CN$1:CN$220,0)),"",VLOOKUP(PB$1,'Tactic Recode'!$A$1:$B$547,2,FALSE))</f>
        <v/>
      </c>
      <c r="PC93" t="str">
        <f>IF(ISERROR(MATCH(PC$1,'CSC Mitre'!CN$1:CN$220,0)),"",VLOOKUP(PC$1,'Tactic Recode'!$A$1:$B$547,2,FALSE))</f>
        <v/>
      </c>
      <c r="PD93" t="str">
        <f>IF(ISERROR(MATCH(PD$1,'CSC Mitre'!CN$1:CN$220,0)),"",VLOOKUP(PD$1,'Tactic Recode'!$A$1:$B$547,2,FALSE))</f>
        <v/>
      </c>
      <c r="PE93" t="str">
        <f>IF(ISERROR(MATCH(PE$1,'CSC Mitre'!CN$1:CN$220,0)),"",VLOOKUP(PE$1,'Tactic Recode'!$A$1:$B$547,2,FALSE))</f>
        <v/>
      </c>
      <c r="PF93" t="str">
        <f>IF(ISERROR(MATCH(PF$1,'CSC Mitre'!CN$1:CN$220,0)),"",VLOOKUP(PF$1,'Tactic Recode'!$A$1:$B$547,2,FALSE))</f>
        <v/>
      </c>
      <c r="PG93" t="str">
        <f>IF(ISERROR(MATCH(PG$1,'CSC Mitre'!CN$1:CN$220,0)),"",VLOOKUP(PG$1,'Tactic Recode'!$A$1:$B$547,2,FALSE))</f>
        <v/>
      </c>
      <c r="PH93" t="str">
        <f>IF(ISERROR(MATCH(PH$1,'CSC Mitre'!CN$1:CN$220,0)),"",VLOOKUP(PH$1,'Tactic Recode'!$A$1:$B$547,2,FALSE))</f>
        <v/>
      </c>
      <c r="PI93" t="str">
        <f>IF(ISERROR(MATCH(PI$1,'CSC Mitre'!CN$1:CN$220,0)),"",VLOOKUP(PI$1,'Tactic Recode'!$A$1:$B$547,2,FALSE))</f>
        <v/>
      </c>
      <c r="PJ93" t="str">
        <f>IF(ISERROR(MATCH(PJ$1,'CSC Mitre'!CN$1:CN$220,0)),"",VLOOKUP(PJ$1,'Tactic Recode'!$A$1:$B$547,2,FALSE))</f>
        <v/>
      </c>
      <c r="PK93" t="str">
        <f>IF(ISERROR(MATCH(PK$1,'CSC Mitre'!CN$1:CN$220,0)),"",VLOOKUP(PK$1,'Tactic Recode'!$A$1:$B$547,2,FALSE))</f>
        <v/>
      </c>
      <c r="PL93" t="str">
        <f>IF(ISERROR(MATCH(PL$1,'CSC Mitre'!CN$1:CN$220,0)),"",VLOOKUP(PL$1,'Tactic Recode'!$A$1:$B$547,2,FALSE))</f>
        <v/>
      </c>
      <c r="PM93" t="str">
        <f>IF(ISERROR(MATCH(PM$1,'CSC Mitre'!CN$1:CN$220,0)),"",VLOOKUP(PM$1,'Tactic Recode'!$A$1:$B$547,2,FALSE))</f>
        <v>Command and Control</v>
      </c>
      <c r="PN93" t="str">
        <f>IF(ISERROR(MATCH(PN$1,'CSC Mitre'!CN$1:CN$220,0)),"",VLOOKUP(PN$1,'Tactic Recode'!$A$1:$B$547,2,FALSE))</f>
        <v/>
      </c>
      <c r="PO93" t="str">
        <f>IF(ISERROR(MATCH(PO$1,'CSC Mitre'!CN$1:CN$220,0)),"",VLOOKUP(PO$1,'Tactic Recode'!$A$1:$B$547,2,FALSE))</f>
        <v/>
      </c>
      <c r="PP93" t="str">
        <f>IF(ISERROR(MATCH(PP$1,'CSC Mitre'!CN$1:CN$220,0)),"",VLOOKUP(PP$1,'Tactic Recode'!$A$1:$B$547,2,FALSE))</f>
        <v/>
      </c>
      <c r="PQ93" t="str">
        <f>IF(ISERROR(MATCH(PQ$1,'CSC Mitre'!CN$1:CN$220,0)),"",VLOOKUP(PQ$1,'Tactic Recode'!$A$1:$B$547,2,FALSE))</f>
        <v/>
      </c>
      <c r="PR93" t="str">
        <f>IF(ISERROR(MATCH(PR$1,'CSC Mitre'!CN$1:CN$220,0)),"",VLOOKUP(PR$1,'Tactic Recode'!$A$1:$B$547,2,FALSE))</f>
        <v/>
      </c>
      <c r="PS93" t="str">
        <f>IF(ISERROR(MATCH(PS$1,'CSC Mitre'!CN$1:CN$220,0)),"",VLOOKUP(PS$1,'Tactic Recode'!$A$1:$B$547,2,FALSE))</f>
        <v/>
      </c>
      <c r="PT93" t="str">
        <f>IF(ISERROR(MATCH(PT$1,'CSC Mitre'!CN$1:CN$220,0)),"",VLOOKUP(PT$1,'Tactic Recode'!$A$1:$B$547,2,FALSE))</f>
        <v/>
      </c>
      <c r="PU93" t="str">
        <f>IF(ISERROR(MATCH(PU$1,'CSC Mitre'!CN$1:CN$220,0)),"",VLOOKUP(PU$1,'Tactic Recode'!$A$1:$B$547,2,FALSE))</f>
        <v/>
      </c>
      <c r="PV93" t="str">
        <f>IF(ISERROR(MATCH(PV$1,'CSC Mitre'!CN$1:CN$220,0)),"",VLOOKUP(PV$1,'Tactic Recode'!$A$1:$B$547,2,FALSE))</f>
        <v/>
      </c>
      <c r="PW93" t="str">
        <f>IF(ISERROR(MATCH(PW$1,'CSC Mitre'!CN$1:CN$220,0)),"",VLOOKUP(PW$1,'Tactic Recode'!$A$1:$B$547,2,FALSE))</f>
        <v/>
      </c>
      <c r="PX93" t="str">
        <f>IF(ISERROR(MATCH(PX$1,'CSC Mitre'!CN$1:CN$220,0)),"",VLOOKUP(PX$1,'Tactic Recode'!$A$1:$B$547,2,FALSE))</f>
        <v/>
      </c>
      <c r="PY93" t="str">
        <f>IF(ISERROR(MATCH(PY$1,'CSC Mitre'!CN$1:CN$220,0)),"",VLOOKUP(PY$1,'Tactic Recode'!$A$1:$B$547,2,FALSE))</f>
        <v/>
      </c>
      <c r="PZ93" t="str">
        <f>IF(ISERROR(MATCH(PZ$1,'CSC Mitre'!CN$1:CN$220,0)),"",VLOOKUP(PZ$1,'Tactic Recode'!$A$1:$B$547,2,FALSE))</f>
        <v/>
      </c>
      <c r="QA93" t="str">
        <f>IF(ISERROR(MATCH(QA$1,'CSC Mitre'!CN$1:CN$220,0)),"",VLOOKUP(QA$1,'Tactic Recode'!$A$1:$B$547,2,FALSE))</f>
        <v/>
      </c>
      <c r="QB93" t="str">
        <f>IF(ISERROR(MATCH(QB$1,'CSC Mitre'!CN$1:CN$220,0)),"",VLOOKUP(QB$1,'Tactic Recode'!$A$1:$B$547,2,FALSE))</f>
        <v/>
      </c>
      <c r="QC93" t="str">
        <f>IF(ISERROR(MATCH(QC$1,'CSC Mitre'!CN$1:CN$220,0)),"",VLOOKUP(QC$1,'Tactic Recode'!$A$1:$B$547,2,FALSE))</f>
        <v/>
      </c>
      <c r="QD93" t="str">
        <f>IF(ISERROR(MATCH(QD$1,'CSC Mitre'!CN$1:CN$220,0)),"",VLOOKUP(QD$1,'Tactic Recode'!$A$1:$B$547,2,FALSE))</f>
        <v/>
      </c>
      <c r="QE93" t="str">
        <f>IF(ISERROR(MATCH(QE$1,'CSC Mitre'!CN$1:CN$220,0)),"",VLOOKUP(QE$1,'Tactic Recode'!$A$1:$B$547,2,FALSE))</f>
        <v/>
      </c>
      <c r="QF93" t="str">
        <f>IF(ISERROR(MATCH(QF$1,'CSC Mitre'!CN$1:CN$220,0)),"",VLOOKUP(QF$1,'Tactic Recode'!$A$1:$B$547,2,FALSE))</f>
        <v/>
      </c>
      <c r="QG93" t="str">
        <f>IF(ISERROR(MATCH(QG$1,'CSC Mitre'!CN$1:CN$220,0)),"",VLOOKUP(QG$1,'Tactic Recode'!$A$1:$B$547,2,FALSE))</f>
        <v/>
      </c>
      <c r="QH93" t="str">
        <f>IF(ISERROR(MATCH(QH$1,'CSC Mitre'!CN$1:CN$220,0)),"",VLOOKUP(QH$1,'Tactic Recode'!$A$1:$B$547,2,FALSE))</f>
        <v/>
      </c>
      <c r="QI93" t="str">
        <f>IF(ISERROR(MATCH(QI$1,'CSC Mitre'!CN$1:CN$220,0)),"",VLOOKUP(QI$1,'Tactic Recode'!$A$1:$B$547,2,FALSE))</f>
        <v/>
      </c>
      <c r="QJ93" t="str">
        <f>IF(ISERROR(MATCH(QJ$1,'CSC Mitre'!CN$1:CN$220,0)),"",VLOOKUP(QJ$1,'Tactic Recode'!$A$1:$B$547,2,FALSE))</f>
        <v/>
      </c>
      <c r="QK93" t="str">
        <f>IF(ISERROR(MATCH(QK$1,'CSC Mitre'!CN$1:CN$220,0)),"",VLOOKUP(QK$1,'Tactic Recode'!$A$1:$B$547,2,FALSE))</f>
        <v/>
      </c>
      <c r="QL93" t="str">
        <f>IF(ISERROR(MATCH(QL$1,'CSC Mitre'!CN$1:CN$220,0)),"",VLOOKUP(QL$1,'Tactic Recode'!$A$1:$B$547,2,FALSE))</f>
        <v/>
      </c>
      <c r="QM93" t="str">
        <f>IF(ISERROR(MATCH(QM$1,'CSC Mitre'!CN$1:CN$220,0)),"",VLOOKUP(QM$1,'Tactic Recode'!$A$1:$B$547,2,FALSE))</f>
        <v/>
      </c>
      <c r="QN93" t="str">
        <f>IF(ISERROR(MATCH(QN$1,'CSC Mitre'!CN$1:CN$220,0)),"",VLOOKUP(QN$1,'Tactic Recode'!$A$1:$B$547,2,FALSE))</f>
        <v/>
      </c>
      <c r="QO93" t="str">
        <f>IF(ISERROR(MATCH(QO$1,'CSC Mitre'!CN$1:CN$220,0)),"",VLOOKUP(QO$1,'Tactic Recode'!$A$1:$B$547,2,FALSE))</f>
        <v/>
      </c>
      <c r="QP93" t="str">
        <f>IF(ISERROR(MATCH(QP$1,'CSC Mitre'!CN$1:CN$220,0)),"",VLOOKUP(QP$1,'Tactic Recode'!$A$1:$B$547,2,FALSE))</f>
        <v/>
      </c>
      <c r="QQ93" t="str">
        <f>IF(ISERROR(MATCH(QQ$1,'CSC Mitre'!CN$1:CN$220,0)),"",VLOOKUP(QQ$1,'Tactic Recode'!$A$1:$B$547,2,FALSE))</f>
        <v/>
      </c>
      <c r="QR93" t="str">
        <f>IF(ISERROR(MATCH(QR$1,'CSC Mitre'!CN$1:CN$220,0)),"",VLOOKUP(QR$1,'Tactic Recode'!$A$1:$B$547,2,FALSE))</f>
        <v/>
      </c>
      <c r="QS93" t="str">
        <f>IF(ISERROR(MATCH(QS$1,'CSC Mitre'!CN$1:CN$220,0)),"",VLOOKUP(QS$1,'Tactic Recode'!$A$1:$B$547,2,FALSE))</f>
        <v/>
      </c>
      <c r="QT93" t="str">
        <f>IF(ISERROR(MATCH(QT$1,'CSC Mitre'!CN$1:CN$220,0)),"",VLOOKUP(QT$1,'Tactic Recode'!$A$1:$B$547,2,FALSE))</f>
        <v/>
      </c>
      <c r="QU93" t="str">
        <f>IF(ISERROR(MATCH(QU$1,'CSC Mitre'!CN$1:CN$220,0)),"",VLOOKUP(QU$1,'Tactic Recode'!$A$1:$B$547,2,FALSE))</f>
        <v/>
      </c>
      <c r="QV93" t="str">
        <f>IF(ISERROR(MATCH(QV$1,'CSC Mitre'!CN$1:CN$220,0)),"",VLOOKUP(QV$1,'Tactic Recode'!$A$1:$B$547,2,FALSE))</f>
        <v/>
      </c>
      <c r="QW93" t="str">
        <f>IF(ISERROR(MATCH(QW$1,'CSC Mitre'!CN$1:CN$220,0)),"",VLOOKUP(QW$1,'Tactic Recode'!$A$1:$B$547,2,FALSE))</f>
        <v/>
      </c>
      <c r="QX93" t="str">
        <f>IF(ISERROR(MATCH(QX$1,'CSC Mitre'!CN$1:CN$220,0)),"",VLOOKUP(QX$1,'Tactic Recode'!$A$1:$B$547,2,FALSE))</f>
        <v/>
      </c>
      <c r="QY93" t="str">
        <f>IF(ISERROR(MATCH(QY$1,'CSC Mitre'!CN$1:CN$220,0)),"",VLOOKUP(QY$1,'Tactic Recode'!$A$1:$B$547,2,FALSE))</f>
        <v/>
      </c>
      <c r="QZ93" t="str">
        <f>IF(ISERROR(MATCH(QZ$1,'CSC Mitre'!CN$1:CN$220,0)),"",VLOOKUP(QZ$1,'Tactic Recode'!$A$1:$B$547,2,FALSE))</f>
        <v/>
      </c>
      <c r="RA93" t="str">
        <f>IF(ISERROR(MATCH(RA$1,'CSC Mitre'!CN$1:CN$220,0)),"",VLOOKUP(RA$1,'Tactic Recode'!$A$1:$B$547,2,FALSE))</f>
        <v/>
      </c>
      <c r="RB93" t="str">
        <f>IF(ISERROR(MATCH(RB$1,'CSC Mitre'!CN$1:CN$220,0)),"",VLOOKUP(RB$1,'Tactic Recode'!$A$1:$B$547,2,FALSE))</f>
        <v/>
      </c>
      <c r="RC93" t="str">
        <f>IF(ISERROR(MATCH(RC$1,'CSC Mitre'!CN$1:CN$220,0)),"",VLOOKUP(RC$1,'Tactic Recode'!$A$1:$B$547,2,FALSE))</f>
        <v/>
      </c>
      <c r="RD93" t="str">
        <f>IF(ISERROR(MATCH(RD$1,'CSC Mitre'!CN$1:CN$220,0)),"",VLOOKUP(RD$1,'Tactic Recode'!$A$1:$B$547,2,FALSE))</f>
        <v/>
      </c>
      <c r="RE93" t="str">
        <f>IF(ISERROR(MATCH(RE$1,'CSC Mitre'!CN$1:CN$220,0)),"",VLOOKUP(RE$1,'Tactic Recode'!$A$1:$B$547,2,FALSE))</f>
        <v/>
      </c>
      <c r="RF93" t="str">
        <f>IF(ISERROR(MATCH(RF$1,'CSC Mitre'!CN$1:CN$220,0)),"",VLOOKUP(RF$1,'Tactic Recode'!$A$1:$B$547,2,FALSE))</f>
        <v/>
      </c>
      <c r="RG93" t="str">
        <f>IF(ISERROR(MATCH(RG$1,'CSC Mitre'!CN$1:CN$220,0)),"",VLOOKUP(RG$1,'Tactic Recode'!$A$1:$B$547,2,FALSE))</f>
        <v/>
      </c>
      <c r="RH93" t="str">
        <f>IF(ISERROR(MATCH(RH$1,'CSC Mitre'!CN$1:CN$220,0)),"",VLOOKUP(RH$1,'Tactic Recode'!$A$1:$B$547,2,FALSE))</f>
        <v/>
      </c>
      <c r="RI93" t="str">
        <f>IF(ISERROR(MATCH(RI$1,'CSC Mitre'!CN$1:CN$220,0)),"",VLOOKUP(RI$1,'Tactic Recode'!$A$1:$B$547,2,FALSE))</f>
        <v/>
      </c>
      <c r="RJ93" t="str">
        <f>IF(ISERROR(MATCH(RJ$1,'CSC Mitre'!CN$1:CN$220,0)),"",VLOOKUP(RJ$1,'Tactic Recode'!$A$1:$B$547,2,FALSE))</f>
        <v/>
      </c>
      <c r="RK93" t="str">
        <f>IF(ISERROR(MATCH(RK$1,'CSC Mitre'!CN$1:CN$220,0)),"",VLOOKUP(RK$1,'Tactic Recode'!$A$1:$B$547,2,FALSE))</f>
        <v/>
      </c>
      <c r="RL93" t="str">
        <f>IF(ISERROR(MATCH(RL$1,'CSC Mitre'!CN$1:CN$220,0)),"",VLOOKUP(RL$1,'Tactic Recode'!$A$1:$B$547,2,FALSE))</f>
        <v/>
      </c>
      <c r="RM93" t="str">
        <f>IF(ISERROR(MATCH(RM$1,'CSC Mitre'!CN$1:CN$220,0)),"",VLOOKUP(RM$1,'Tactic Recode'!$A$1:$B$547,2,FALSE))</f>
        <v/>
      </c>
      <c r="RN93" t="str">
        <f>IF(ISERROR(MATCH(RN$1,'CSC Mitre'!CN$1:CN$220,0)),"",VLOOKUP(RN$1,'Tactic Recode'!$A$1:$B$547,2,FALSE))</f>
        <v/>
      </c>
      <c r="RO93" t="str">
        <f>IF(ISERROR(MATCH(RO$1,'CSC Mitre'!CN$1:CN$220,0)),"",VLOOKUP(RO$1,'Tactic Recode'!$A$1:$B$547,2,FALSE))</f>
        <v/>
      </c>
      <c r="RP93" t="str">
        <f>IF(ISERROR(MATCH(RP$1,'CSC Mitre'!CN$1:CN$220,0)),"",VLOOKUP(RP$1,'Tactic Recode'!$A$1:$B$547,2,FALSE))</f>
        <v/>
      </c>
      <c r="RQ93" t="str">
        <f>IF(ISERROR(MATCH(RQ$1,'CSC Mitre'!CN$1:CN$220,0)),"",VLOOKUP(RQ$1,'Tactic Recode'!$A$1:$B$547,2,FALSE))</f>
        <v/>
      </c>
      <c r="RR93" t="str">
        <f>IF(ISERROR(MATCH(RR$1,'CSC Mitre'!CN$1:CN$220,0)),"",VLOOKUP(RR$1,'Tactic Recode'!$A$1:$B$547,2,FALSE))</f>
        <v/>
      </c>
      <c r="RS93" t="str">
        <f>IF(ISERROR(MATCH(RS$1,'CSC Mitre'!CN$1:CN$220,0)),"",VLOOKUP(RS$1,'Tactic Recode'!$A$1:$B$547,2,FALSE))</f>
        <v/>
      </c>
      <c r="RT93" t="str">
        <f>IF(ISERROR(MATCH(RT$1,'CSC Mitre'!CN$1:CN$220,0)),"",VLOOKUP(RT$1,'Tactic Recode'!$A$1:$B$547,2,FALSE))</f>
        <v/>
      </c>
      <c r="RU93" t="str">
        <f>IF(ISERROR(MATCH(RU$1,'CSC Mitre'!CN$1:CN$220,0)),"",VLOOKUP(RU$1,'Tactic Recode'!$A$1:$B$547,2,FALSE))</f>
        <v/>
      </c>
      <c r="RV93" t="str">
        <f>IF(ISERROR(MATCH(RV$1,'CSC Mitre'!CN$1:CN$220,0)),"",VLOOKUP(RV$1,'Tactic Recode'!$A$1:$B$547,2,FALSE))</f>
        <v/>
      </c>
      <c r="RW93" t="str">
        <f>IF(ISERROR(MATCH(RW$1,'CSC Mitre'!CN$1:CN$220,0)),"",VLOOKUP(RW$1,'Tactic Recode'!$A$1:$B$547,2,FALSE))</f>
        <v/>
      </c>
      <c r="RX93" t="str">
        <f>IF(ISERROR(MATCH(RX$1,'CSC Mitre'!CN$1:CN$220,0)),"",VLOOKUP(RX$1,'Tactic Recode'!$A$1:$B$547,2,FALSE))</f>
        <v/>
      </c>
      <c r="RY93" t="str">
        <f>IF(ISERROR(MATCH(RY$1,'CSC Mitre'!CN$1:CN$220,0)),"",VLOOKUP(RY$1,'Tactic Recode'!$A$1:$B$547,2,FALSE))</f>
        <v/>
      </c>
      <c r="RZ93" t="str">
        <f>IF(ISERROR(MATCH(RZ$1,'CSC Mitre'!CN$1:CN$220,0)),"",VLOOKUP(RZ$1,'Tactic Recode'!$A$1:$B$547,2,FALSE))</f>
        <v/>
      </c>
      <c r="SA93" t="str">
        <f>IF(ISERROR(MATCH(SA$1,'CSC Mitre'!CN$1:CN$220,0)),"",VLOOKUP(SA$1,'Tactic Recode'!$A$1:$B$547,2,FALSE))</f>
        <v/>
      </c>
      <c r="SB93" t="str">
        <f>IF(ISERROR(MATCH(SB$1,'CSC Mitre'!CN$1:CN$220,0)),"",VLOOKUP(SB$1,'Tactic Recode'!$A$1:$B$547,2,FALSE))</f>
        <v/>
      </c>
      <c r="SC93" t="str">
        <f>IF(ISERROR(MATCH(SC$1,'CSC Mitre'!CN$1:CN$220,0)),"",VLOOKUP(SC$1,'Tactic Recode'!$A$1:$B$547,2,FALSE))</f>
        <v/>
      </c>
      <c r="SD93" t="str">
        <f>IF(ISERROR(MATCH(SD$1,'CSC Mitre'!CN$1:CN$220,0)),"",VLOOKUP(SD$1,'Tactic Recode'!$A$1:$B$547,2,FALSE))</f>
        <v/>
      </c>
      <c r="SE93" t="str">
        <f>IF(ISERROR(MATCH(SE$1,'CSC Mitre'!CN$1:CN$220,0)),"",VLOOKUP(SE$1,'Tactic Recode'!$A$1:$B$547,2,FALSE))</f>
        <v/>
      </c>
      <c r="SF93" t="str">
        <f>IF(ISERROR(MATCH(SF$1,'CSC Mitre'!CN$1:CN$220,0)),"",VLOOKUP(SF$1,'Tactic Recode'!$A$1:$B$547,2,FALSE))</f>
        <v/>
      </c>
      <c r="SG93" t="str">
        <f>IF(ISERROR(MATCH(SG$1,'CSC Mitre'!CN$1:CN$220,0)),"",VLOOKUP(SG$1,'Tactic Recode'!$A$1:$B$547,2,FALSE))</f>
        <v/>
      </c>
      <c r="SH93" t="str">
        <f>IF(ISERROR(MATCH(SH$1,'CSC Mitre'!CN$1:CN$220,0)),"",VLOOKUP(SH$1,'Tactic Recode'!$A$1:$B$547,2,FALSE))</f>
        <v/>
      </c>
      <c r="SI93" t="str">
        <f>IF(ISERROR(MATCH(SI$1,'CSC Mitre'!CN$1:CN$220,0)),"",VLOOKUP(SI$1,'Tactic Recode'!$A$1:$B$547,2,FALSE))</f>
        <v/>
      </c>
      <c r="SJ93" t="str">
        <f>IF(ISERROR(MATCH(SJ$1,'CSC Mitre'!CN$1:CN$220,0)),"",VLOOKUP(SJ$1,'Tactic Recode'!$A$1:$B$547,2,FALSE))</f>
        <v/>
      </c>
      <c r="SK93" t="str">
        <f>IF(ISERROR(MATCH(SK$1,'CSC Mitre'!CN$1:CN$220,0)),"",VLOOKUP(SK$1,'Tactic Recode'!$A$1:$B$547,2,FALSE))</f>
        <v/>
      </c>
      <c r="SL93" t="str">
        <f>IF(ISERROR(MATCH(SL$1,'CSC Mitre'!CN$1:CN$220,0)),"",VLOOKUP(SL$1,'Tactic Recode'!$A$1:$B$547,2,FALSE))</f>
        <v/>
      </c>
      <c r="SM93" t="str">
        <f>IF(ISERROR(MATCH(SM$1,'CSC Mitre'!CN$1:CN$220,0)),"",VLOOKUP(SM$1,'Tactic Recode'!$A$1:$B$547,2,FALSE))</f>
        <v/>
      </c>
      <c r="SN93" t="str">
        <f>IF(ISERROR(MATCH(SN$1,'CSC Mitre'!CN$1:CN$220,0)),"",VLOOKUP(SN$1,'Tactic Recode'!$A$1:$B$547,2,FALSE))</f>
        <v/>
      </c>
      <c r="SO93" t="str">
        <f>IF(ISERROR(MATCH(SO$1,'CSC Mitre'!CN$1:CN$220,0)),"",VLOOKUP(SO$1,'Tactic Recode'!$A$1:$B$547,2,FALSE))</f>
        <v/>
      </c>
      <c r="SP93" t="str">
        <f>IF(ISERROR(MATCH(SP$1,'CSC Mitre'!CN$1:CN$220,0)),"",VLOOKUP(SP$1,'Tactic Recode'!$A$1:$B$547,2,FALSE))</f>
        <v/>
      </c>
      <c r="SQ93" t="str">
        <f>IF(ISERROR(MATCH(SQ$1,'CSC Mitre'!CN$1:CN$220,0)),"",VLOOKUP(SQ$1,'Tactic Recode'!$A$1:$B$547,2,FALSE))</f>
        <v/>
      </c>
      <c r="SR93" t="str">
        <f>IF(ISERROR(MATCH(SR$1,'CSC Mitre'!CN$1:CN$220,0)),"",VLOOKUP(SR$1,'Tactic Recode'!$A$1:$B$547,2,FALSE))</f>
        <v/>
      </c>
      <c r="SS93" t="str">
        <f>IF(ISERROR(MATCH(SS$1,'CSC Mitre'!CN$1:CN$220,0)),"",VLOOKUP(SS$1,'Tactic Recode'!$A$1:$B$547,2,FALSE))</f>
        <v/>
      </c>
      <c r="ST93" t="str">
        <f>IF(ISERROR(MATCH(ST$1,'CSC Mitre'!CN$1:CN$220,0)),"",VLOOKUP(ST$1,'Tactic Recode'!$A$1:$B$547,2,FALSE))</f>
        <v/>
      </c>
      <c r="SU93" t="str">
        <f>IF(ISERROR(MATCH(SU$1,'CSC Mitre'!CN$1:CN$220,0)),"",VLOOKUP(SU$1,'Tactic Recode'!$A$1:$B$547,2,FALSE))</f>
        <v/>
      </c>
      <c r="SV93" t="str">
        <f>IF(ISERROR(MATCH(SV$1,'CSC Mitre'!CN$1:CN$220,0)),"",VLOOKUP(SV$1,'Tactic Recode'!$A$1:$B$547,2,FALSE))</f>
        <v/>
      </c>
      <c r="SW93" t="str">
        <f>IF(ISERROR(MATCH(SW$1,'CSC Mitre'!CN$1:CN$220,0)),"",VLOOKUP(SW$1,'Tactic Recode'!$A$1:$B$547,2,FALSE))</f>
        <v/>
      </c>
      <c r="SX93" t="str">
        <f>IF(ISERROR(MATCH(SX$1,'CSC Mitre'!CN$1:CN$220,0)),"",VLOOKUP(SX$1,'Tactic Recode'!$A$1:$B$547,2,FALSE))</f>
        <v/>
      </c>
      <c r="SY93" t="str">
        <f>IF(ISERROR(MATCH(SY$1,'CSC Mitre'!CN$1:CN$220,0)),"",VLOOKUP(SY$1,'Tactic Recode'!$A$1:$B$547,2,FALSE))</f>
        <v/>
      </c>
      <c r="SZ93" t="str">
        <f>IF(ISERROR(MATCH(SZ$1,'CSC Mitre'!CN$1:CN$220,0)),"",VLOOKUP(SZ$1,'Tactic Recode'!$A$1:$B$547,2,FALSE))</f>
        <v/>
      </c>
      <c r="TA93" t="str">
        <f>IF(ISERROR(MATCH(TA$1,'CSC Mitre'!CN$1:CN$220,0)),"",VLOOKUP(TA$1,'Tactic Recode'!$A$1:$B$547,2,FALSE))</f>
        <v/>
      </c>
      <c r="TB93" t="str">
        <f>IF(ISERROR(MATCH(TB$1,'CSC Mitre'!CN$1:CN$220,0)),"",VLOOKUP(TB$1,'Tactic Recode'!$A$1:$B$547,2,FALSE))</f>
        <v/>
      </c>
      <c r="TC93" t="str">
        <f>IF(ISERROR(MATCH(TC$1,'CSC Mitre'!CN$1:CN$220,0)),"",VLOOKUP(TC$1,'Tactic Recode'!$A$1:$B$547,2,FALSE))</f>
        <v/>
      </c>
      <c r="TD93" t="str">
        <f>IF(ISERROR(MATCH(TD$1,'CSC Mitre'!CN$1:CN$220,0)),"",VLOOKUP(TD$1,'Tactic Recode'!$A$1:$B$547,2,FALSE))</f>
        <v/>
      </c>
      <c r="TE93" t="str">
        <f>IF(ISERROR(MATCH(TE$1,'CSC Mitre'!CN$1:CN$220,0)),"",VLOOKUP(TE$1,'Tactic Recode'!$A$1:$B$547,2,FALSE))</f>
        <v/>
      </c>
      <c r="TF93" t="str">
        <f>IF(ISERROR(MATCH(TF$1,'CSC Mitre'!CN$1:CN$220,0)),"",VLOOKUP(TF$1,'Tactic Recode'!$A$1:$B$547,2,FALSE))</f>
        <v>Defense Evasion</v>
      </c>
      <c r="TG93" t="str">
        <f>IF(ISERROR(MATCH(TG$1,'CSC Mitre'!CN$1:CN$220,0)),"",VLOOKUP(TG$1,'Tactic Recode'!$A$1:$B$547,2,FALSE))</f>
        <v>Defense Evasion</v>
      </c>
      <c r="TH93" t="str">
        <f>IF(ISERROR(MATCH(TH$1,'CSC Mitre'!CN$1:CN$220,0)),"",VLOOKUP(TH$1,'Tactic Recode'!$A$1:$B$547,2,FALSE))</f>
        <v/>
      </c>
      <c r="TI93" t="str">
        <f>IF(ISERROR(MATCH(TI$1,'CSC Mitre'!CN$1:CN$220,0)),"",VLOOKUP(TI$1,'Tactic Recode'!$A$1:$B$547,2,FALSE))</f>
        <v/>
      </c>
      <c r="TJ93" t="str">
        <f>IF(ISERROR(MATCH(TJ$1,'CSC Mitre'!CN$1:CN$220,0)),"",VLOOKUP(TJ$1,'Tactic Recode'!$A$1:$B$547,2,FALSE))</f>
        <v/>
      </c>
      <c r="TK93" t="str">
        <f>IF(ISERROR(MATCH(TK$1,'CSC Mitre'!CN$1:CN$220,0)),"",VLOOKUP(TK$1,'Tactic Recode'!$A$1:$B$547,2,FALSE))</f>
        <v>Defense Evasion</v>
      </c>
      <c r="TL93" t="str">
        <f>IF(ISERROR(MATCH(TL$1,'CSC Mitre'!CN$1:CN$220,0)),"",VLOOKUP(TL$1,'Tactic Recode'!$A$1:$B$547,2,FALSE))</f>
        <v>Defense Evasion</v>
      </c>
      <c r="TM93" t="str">
        <f>IF(ISERROR(MATCH(TM$1,'CSC Mitre'!CN$1:CN$220,0)),"",VLOOKUP(TM$1,'Tactic Recode'!$A$1:$B$547,2,FALSE))</f>
        <v>Defense Evasion</v>
      </c>
      <c r="TN93" t="str">
        <f>IF(ISERROR(MATCH(TN$1,'CSC Mitre'!CN$1:CN$220,0)),"",VLOOKUP(TN$1,'Tactic Recode'!$A$1:$B$547,2,FALSE))</f>
        <v>Collection</v>
      </c>
      <c r="TO93" t="str">
        <f>IF(ISERROR(MATCH(TO$1,'CSC Mitre'!CN$1:CN$220,0)),"",VLOOKUP(TO$1,'Tactic Recode'!$A$1:$B$547,2,FALSE))</f>
        <v>Collection</v>
      </c>
      <c r="TP93" t="str">
        <f>IF(ISERROR(MATCH(TP$1,'CSC Mitre'!CN$1:CN$220,0)),"",VLOOKUP(TP$1,'Tactic Recode'!$A$1:$B$547,2,FALSE))</f>
        <v>Collection</v>
      </c>
      <c r="TQ93" t="str">
        <f>IF(ISERROR(MATCH(TQ$1,'CSC Mitre'!CN$1:CN$220,0)),"",VLOOKUP(TQ$1,'Tactic Recode'!$A$1:$B$547,2,FALSE))</f>
        <v/>
      </c>
      <c r="TR93" t="str">
        <f>IF(ISERROR(MATCH(TR$1,'CSC Mitre'!CN$1:CN$220,0)),"",VLOOKUP(TR$1,'Tactic Recode'!$A$1:$B$547,2,FALSE))</f>
        <v/>
      </c>
      <c r="TS93" t="str">
        <f>IF(ISERROR(MATCH(TS$1,'CSC Mitre'!CN$1:CN$220,0)),"",VLOOKUP(TS$1,'Tactic Recode'!$A$1:$B$547,2,FALSE))</f>
        <v/>
      </c>
      <c r="TT93" t="str">
        <f>IF(ISERROR(MATCH(TT$1,'CSC Mitre'!CN$1:CN$220,0)),"",VLOOKUP(TT$1,'Tactic Recode'!$A$1:$B$547,2,FALSE))</f>
        <v/>
      </c>
      <c r="TU93" t="str">
        <f>IF(ISERROR(MATCH(TU$1,'CSC Mitre'!CN$1:CN$220,0)),"",VLOOKUP(TU$1,'Tactic Recode'!$A$1:$B$547,2,FALSE))</f>
        <v/>
      </c>
      <c r="TV93" t="str">
        <f>IF(ISERROR(MATCH(TV$1,'CSC Mitre'!CN$1:CN$220,0)),"",VLOOKUP(TV$1,'Tactic Recode'!$A$1:$B$547,2,FALSE))</f>
        <v/>
      </c>
      <c r="TW93" t="str">
        <f>IF(ISERROR(MATCH(TW$1,'CSC Mitre'!CN$1:CN$220,0)),"",VLOOKUP(TW$1,'Tactic Recode'!$A$1:$B$547,2,FALSE))</f>
        <v/>
      </c>
      <c r="TX93" t="str">
        <f>IF(ISERROR(MATCH(TX$1,'CSC Mitre'!CN$1:CN$220,0)),"",VLOOKUP(TX$1,'Tactic Recode'!$A$1:$B$547,2,FALSE))</f>
        <v/>
      </c>
      <c r="TY93" t="str">
        <f>IF(ISERROR(MATCH(TY$1,'CSC Mitre'!CN$1:CN$220,0)),"",VLOOKUP(TY$1,'Tactic Recode'!$A$1:$B$547,2,FALSE))</f>
        <v/>
      </c>
      <c r="TZ93" t="str">
        <f>IF(ISERROR(MATCH(TZ$1,'CSC Mitre'!CN$1:CN$220,0)),"",VLOOKUP(TZ$1,'Tactic Recode'!$A$1:$B$547,2,FALSE))</f>
        <v/>
      </c>
      <c r="UA93" t="str">
        <f>IF(ISERROR(MATCH(UA$1,'CSC Mitre'!CN$1:CN$220,0)),"",VLOOKUP(UA$1,'Tactic Recode'!$A$1:$B$547,2,FALSE))</f>
        <v/>
      </c>
      <c r="UB93" t="str">
        <f>IF(ISERROR(MATCH(UB$1,'CSC Mitre'!CN$1:CN$220,0)),"",VLOOKUP(UB$1,'Tactic Recode'!$A$1:$B$547,2,FALSE))</f>
        <v/>
      </c>
    </row>
    <row r="94" spans="1:548" x14ac:dyDescent="0.25">
      <c r="A94" s="59" t="s">
        <v>490</v>
      </c>
      <c r="B94" t="str">
        <f>IF(ISERROR(MATCH(B$1,'CSC Mitre'!CO$1:CO$220,0)),"",VLOOKUP(B$1,'Tactic Recode'!$A$1:$B$547,2,FALSE))</f>
        <v/>
      </c>
      <c r="C94" t="str">
        <f>IF(ISERROR(MATCH(C$1,'CSC Mitre'!CO$1:CO$220,0)),"",VLOOKUP(C$1,'Tactic Recode'!$A$1:$B$547,2,FALSE))</f>
        <v/>
      </c>
      <c r="D94" t="str">
        <f>IF(ISERROR(MATCH(D$1,'CSC Mitre'!CO$1:CO$220,0)),"",VLOOKUP(D$1,'Tactic Recode'!$A$1:$B$547,2,FALSE))</f>
        <v/>
      </c>
      <c r="E94" t="str">
        <f>IF(ISERROR(MATCH(E$1,'CSC Mitre'!CO$1:CO$220,0)),"",VLOOKUP(E$1,'Tactic Recode'!$A$1:$B$547,2,FALSE))</f>
        <v/>
      </c>
      <c r="F94" t="str">
        <f>IF(ISERROR(MATCH(F$1,'CSC Mitre'!CO$1:CO$220,0)),"",VLOOKUP(F$1,'Tactic Recode'!$A$1:$B$547,2,FALSE))</f>
        <v/>
      </c>
      <c r="G94" t="str">
        <f>IF(ISERROR(MATCH(G$1,'CSC Mitre'!CO$1:CO$220,0)),"",VLOOKUP(G$1,'Tactic Recode'!$A$1:$B$547,2,FALSE))</f>
        <v/>
      </c>
      <c r="H94" t="str">
        <f>IF(ISERROR(MATCH(H$1,'CSC Mitre'!CO$1:CO$220,0)),"",VLOOKUP(H$1,'Tactic Recode'!$A$1:$B$547,2,FALSE))</f>
        <v/>
      </c>
      <c r="I94" t="str">
        <f>IF(ISERROR(MATCH(I$1,'CSC Mitre'!CO$1:CO$220,0)),"",VLOOKUP(I$1,'Tactic Recode'!$A$1:$B$547,2,FALSE))</f>
        <v/>
      </c>
      <c r="J94" t="str">
        <f>IF(ISERROR(MATCH(J$1,'CSC Mitre'!CO$1:CO$220,0)),"",VLOOKUP(J$1,'Tactic Recode'!$A$1:$B$547,2,FALSE))</f>
        <v/>
      </c>
      <c r="K94" t="str">
        <f>IF(ISERROR(MATCH(K$1,'CSC Mitre'!CO$1:CO$220,0)),"",VLOOKUP(K$1,'Tactic Recode'!$A$1:$B$547,2,FALSE))</f>
        <v/>
      </c>
      <c r="L94" t="str">
        <f>IF(ISERROR(MATCH(L$1,'CSC Mitre'!CO$1:CO$220,0)),"",VLOOKUP(L$1,'Tactic Recode'!$A$1:$B$547,2,FALSE))</f>
        <v/>
      </c>
      <c r="M94" t="str">
        <f>IF(ISERROR(MATCH(M$1,'CSC Mitre'!CO$1:CO$220,0)),"",VLOOKUP(M$1,'Tactic Recode'!$A$1:$B$547,2,FALSE))</f>
        <v/>
      </c>
      <c r="N94" t="str">
        <f>IF(ISERROR(MATCH(N$1,'CSC Mitre'!CO$1:CO$220,0)),"",VLOOKUP(N$1,'Tactic Recode'!$A$1:$B$547,2,FALSE))</f>
        <v/>
      </c>
      <c r="O94" t="str">
        <f>IF(ISERROR(MATCH(O$1,'CSC Mitre'!CO$1:CO$220,0)),"",VLOOKUP(O$1,'Tactic Recode'!$A$1:$B$547,2,FALSE))</f>
        <v/>
      </c>
      <c r="P94" t="str">
        <f>IF(ISERROR(MATCH(P$1,'CSC Mitre'!CO$1:CO$220,0)),"",VLOOKUP(P$1,'Tactic Recode'!$A$1:$B$547,2,FALSE))</f>
        <v/>
      </c>
      <c r="Q94" t="str">
        <f>IF(ISERROR(MATCH(Q$1,'CSC Mitre'!CO$1:CO$220,0)),"",VLOOKUP(Q$1,'Tactic Recode'!$A$1:$B$547,2,FALSE))</f>
        <v/>
      </c>
      <c r="R94" t="str">
        <f>IF(ISERROR(MATCH(R$1,'CSC Mitre'!CO$1:CO$220,0)),"",VLOOKUP(R$1,'Tactic Recode'!$A$1:$B$547,2,FALSE))</f>
        <v/>
      </c>
      <c r="S94" t="str">
        <f>IF(ISERROR(MATCH(S$1,'CSC Mitre'!CO$1:CO$220,0)),"",VLOOKUP(S$1,'Tactic Recode'!$A$1:$B$547,2,FALSE))</f>
        <v/>
      </c>
      <c r="T94" t="str">
        <f>IF(ISERROR(MATCH(T$1,'CSC Mitre'!CO$1:CO$220,0)),"",VLOOKUP(T$1,'Tactic Recode'!$A$1:$B$547,2,FALSE))</f>
        <v/>
      </c>
      <c r="U94" t="str">
        <f>IF(ISERROR(MATCH(U$1,'CSC Mitre'!CO$1:CO$220,0)),"",VLOOKUP(U$1,'Tactic Recode'!$A$1:$B$547,2,FALSE))</f>
        <v/>
      </c>
      <c r="V94" t="str">
        <f>IF(ISERROR(MATCH(V$1,'CSC Mitre'!CO$1:CO$220,0)),"",VLOOKUP(V$1,'Tactic Recode'!$A$1:$B$547,2,FALSE))</f>
        <v/>
      </c>
      <c r="W94" t="str">
        <f>IF(ISERROR(MATCH(W$1,'CSC Mitre'!CO$1:CO$220,0)),"",VLOOKUP(W$1,'Tactic Recode'!$A$1:$B$547,2,FALSE))</f>
        <v/>
      </c>
      <c r="X94" t="str">
        <f>IF(ISERROR(MATCH(X$1,'CSC Mitre'!CO$1:CO$220,0)),"",VLOOKUP(X$1,'Tactic Recode'!$A$1:$B$547,2,FALSE))</f>
        <v/>
      </c>
      <c r="Y94" t="str">
        <f>IF(ISERROR(MATCH(Y$1,'CSC Mitre'!CO$1:CO$220,0)),"",VLOOKUP(Y$1,'Tactic Recode'!$A$1:$B$547,2,FALSE))</f>
        <v/>
      </c>
      <c r="Z94" t="str">
        <f>IF(ISERROR(MATCH(Z$1,'CSC Mitre'!CO$1:CO$220,0)),"",VLOOKUP(Z$1,'Tactic Recode'!$A$1:$B$547,2,FALSE))</f>
        <v/>
      </c>
      <c r="AA94" t="str">
        <f>IF(ISERROR(MATCH(AA$1,'CSC Mitre'!CO$1:CO$220,0)),"",VLOOKUP(AA$1,'Tactic Recode'!$A$1:$B$547,2,FALSE))</f>
        <v/>
      </c>
      <c r="AB94" t="str">
        <f>IF(ISERROR(MATCH(AB$1,'CSC Mitre'!CO$1:CO$220,0)),"",VLOOKUP(AB$1,'Tactic Recode'!$A$1:$B$547,2,FALSE))</f>
        <v/>
      </c>
      <c r="AC94" t="str">
        <f>IF(ISERROR(MATCH(AC$1,'CSC Mitre'!CO$1:CO$220,0)),"",VLOOKUP(AC$1,'Tactic Recode'!$A$1:$B$547,2,FALSE))</f>
        <v/>
      </c>
      <c r="AD94" t="str">
        <f>IF(ISERROR(MATCH(AD$1,'CSC Mitre'!CO$1:CO$220,0)),"",VLOOKUP(AD$1,'Tactic Recode'!$A$1:$B$547,2,FALSE))</f>
        <v/>
      </c>
      <c r="AE94" t="str">
        <f>IF(ISERROR(MATCH(AE$1,'CSC Mitre'!CO$1:CO$220,0)),"",VLOOKUP(AE$1,'Tactic Recode'!$A$1:$B$547,2,FALSE))</f>
        <v/>
      </c>
      <c r="AF94" t="str">
        <f>IF(ISERROR(MATCH(AF$1,'CSC Mitre'!CO$1:CO$220,0)),"",VLOOKUP(AF$1,'Tactic Recode'!$A$1:$B$547,2,FALSE))</f>
        <v/>
      </c>
      <c r="AG94" t="str">
        <f>IF(ISERROR(MATCH(AG$1,'CSC Mitre'!CO$1:CO$220,0)),"",VLOOKUP(AG$1,'Tactic Recode'!$A$1:$B$547,2,FALSE))</f>
        <v/>
      </c>
      <c r="AH94" t="str">
        <f>IF(ISERROR(MATCH(AH$1,'CSC Mitre'!CO$1:CO$220,0)),"",VLOOKUP(AH$1,'Tactic Recode'!$A$1:$B$547,2,FALSE))</f>
        <v/>
      </c>
      <c r="AI94" t="str">
        <f>IF(ISERROR(MATCH(AI$1,'CSC Mitre'!CO$1:CO$220,0)),"",VLOOKUP(AI$1,'Tactic Recode'!$A$1:$B$547,2,FALSE))</f>
        <v/>
      </c>
      <c r="AJ94" t="str">
        <f>IF(ISERROR(MATCH(AJ$1,'CSC Mitre'!CO$1:CO$220,0)),"",VLOOKUP(AJ$1,'Tactic Recode'!$A$1:$B$547,2,FALSE))</f>
        <v/>
      </c>
      <c r="AK94" t="str">
        <f>IF(ISERROR(MATCH(AK$1,'CSC Mitre'!CO$1:CO$220,0)),"",VLOOKUP(AK$1,'Tactic Recode'!$A$1:$B$547,2,FALSE))</f>
        <v/>
      </c>
      <c r="AL94" t="str">
        <f>IF(ISERROR(MATCH(AL$1,'CSC Mitre'!CO$1:CO$220,0)),"",VLOOKUP(AL$1,'Tactic Recode'!$A$1:$B$547,2,FALSE))</f>
        <v/>
      </c>
      <c r="AM94" t="str">
        <f>IF(ISERROR(MATCH(AM$1,'CSC Mitre'!CO$1:CO$220,0)),"",VLOOKUP(AM$1,'Tactic Recode'!$A$1:$B$547,2,FALSE))</f>
        <v/>
      </c>
      <c r="AN94" t="str">
        <f>IF(ISERROR(MATCH(AN$1,'CSC Mitre'!CO$1:CO$220,0)),"",VLOOKUP(AN$1,'Tactic Recode'!$A$1:$B$547,2,FALSE))</f>
        <v/>
      </c>
      <c r="AO94" t="str">
        <f>IF(ISERROR(MATCH(AO$1,'CSC Mitre'!CO$1:CO$220,0)),"",VLOOKUP(AO$1,'Tactic Recode'!$A$1:$B$547,2,FALSE))</f>
        <v/>
      </c>
      <c r="AP94" t="str">
        <f>IF(ISERROR(MATCH(AP$1,'CSC Mitre'!CO$1:CO$220,0)),"",VLOOKUP(AP$1,'Tactic Recode'!$A$1:$B$547,2,FALSE))</f>
        <v/>
      </c>
      <c r="AQ94" t="str">
        <f>IF(ISERROR(MATCH(AQ$1,'CSC Mitre'!CO$1:CO$220,0)),"",VLOOKUP(AQ$1,'Tactic Recode'!$A$1:$B$547,2,FALSE))</f>
        <v/>
      </c>
      <c r="AR94" t="str">
        <f>IF(ISERROR(MATCH(AR$1,'CSC Mitre'!CO$1:CO$220,0)),"",VLOOKUP(AR$1,'Tactic Recode'!$A$1:$B$547,2,FALSE))</f>
        <v/>
      </c>
      <c r="AS94" t="str">
        <f>IF(ISERROR(MATCH(AS$1,'CSC Mitre'!CO$1:CO$220,0)),"",VLOOKUP(AS$1,'Tactic Recode'!$A$1:$B$547,2,FALSE))</f>
        <v/>
      </c>
      <c r="AT94" t="str">
        <f>IF(ISERROR(MATCH(AT$1,'CSC Mitre'!CO$1:CO$220,0)),"",VLOOKUP(AT$1,'Tactic Recode'!$A$1:$B$547,2,FALSE))</f>
        <v/>
      </c>
      <c r="AU94" t="str">
        <f>IF(ISERROR(MATCH(AU$1,'CSC Mitre'!CO$1:CO$220,0)),"",VLOOKUP(AU$1,'Tactic Recode'!$A$1:$B$547,2,FALSE))</f>
        <v/>
      </c>
      <c r="AV94" t="str">
        <f>IF(ISERROR(MATCH(AV$1,'CSC Mitre'!CO$1:CO$220,0)),"",VLOOKUP(AV$1,'Tactic Recode'!$A$1:$B$547,2,FALSE))</f>
        <v/>
      </c>
      <c r="AW94" t="str">
        <f>IF(ISERROR(MATCH(AW$1,'CSC Mitre'!CO$1:CO$220,0)),"",VLOOKUP(AW$1,'Tactic Recode'!$A$1:$B$547,2,FALSE))</f>
        <v/>
      </c>
      <c r="AX94" t="str">
        <f>IF(ISERROR(MATCH(AX$1,'CSC Mitre'!CO$1:CO$220,0)),"",VLOOKUP(AX$1,'Tactic Recode'!$A$1:$B$547,2,FALSE))</f>
        <v/>
      </c>
      <c r="AY94" t="str">
        <f>IF(ISERROR(MATCH(AY$1,'CSC Mitre'!CO$1:CO$220,0)),"",VLOOKUP(AY$1,'Tactic Recode'!$A$1:$B$547,2,FALSE))</f>
        <v/>
      </c>
      <c r="AZ94" t="str">
        <f>IF(ISERROR(MATCH(AZ$1,'CSC Mitre'!CO$1:CO$220,0)),"",VLOOKUP(AZ$1,'Tactic Recode'!$A$1:$B$547,2,FALSE))</f>
        <v/>
      </c>
      <c r="BA94" t="str">
        <f>IF(ISERROR(MATCH(BA$1,'CSC Mitre'!CO$1:CO$220,0)),"",VLOOKUP(BA$1,'Tactic Recode'!$A$1:$B$547,2,FALSE))</f>
        <v/>
      </c>
      <c r="BB94" t="str">
        <f>IF(ISERROR(MATCH(BB$1,'CSC Mitre'!CO$1:CO$220,0)),"",VLOOKUP(BB$1,'Tactic Recode'!$A$1:$B$547,2,FALSE))</f>
        <v/>
      </c>
      <c r="BC94" t="str">
        <f>IF(ISERROR(MATCH(BC$1,'CSC Mitre'!CO$1:CO$220,0)),"",VLOOKUP(BC$1,'Tactic Recode'!$A$1:$B$547,2,FALSE))</f>
        <v/>
      </c>
      <c r="BD94" t="str">
        <f>IF(ISERROR(MATCH(BD$1,'CSC Mitre'!CO$1:CO$220,0)),"",VLOOKUP(BD$1,'Tactic Recode'!$A$1:$B$547,2,FALSE))</f>
        <v/>
      </c>
      <c r="BE94" t="str">
        <f>IF(ISERROR(MATCH(BE$1,'CSC Mitre'!CO$1:CO$220,0)),"",VLOOKUP(BE$1,'Tactic Recode'!$A$1:$B$547,2,FALSE))</f>
        <v/>
      </c>
      <c r="BF94" t="str">
        <f>IF(ISERROR(MATCH(BF$1,'CSC Mitre'!CO$1:CO$220,0)),"",VLOOKUP(BF$1,'Tactic Recode'!$A$1:$B$547,2,FALSE))</f>
        <v/>
      </c>
      <c r="BG94" t="str">
        <f>IF(ISERROR(MATCH(BG$1,'CSC Mitre'!CO$1:CO$220,0)),"",VLOOKUP(BG$1,'Tactic Recode'!$A$1:$B$547,2,FALSE))</f>
        <v/>
      </c>
      <c r="BH94" t="str">
        <f>IF(ISERROR(MATCH(BH$1,'CSC Mitre'!CO$1:CO$220,0)),"",VLOOKUP(BH$1,'Tactic Recode'!$A$1:$B$547,2,FALSE))</f>
        <v/>
      </c>
      <c r="BI94" t="str">
        <f>IF(ISERROR(MATCH(BI$1,'CSC Mitre'!CO$1:CO$220,0)),"",VLOOKUP(BI$1,'Tactic Recode'!$A$1:$B$547,2,FALSE))</f>
        <v/>
      </c>
      <c r="BJ94" t="str">
        <f>IF(ISERROR(MATCH(BJ$1,'CSC Mitre'!CO$1:CO$220,0)),"",VLOOKUP(BJ$1,'Tactic Recode'!$A$1:$B$547,2,FALSE))</f>
        <v/>
      </c>
      <c r="BK94" t="str">
        <f>IF(ISERROR(MATCH(BK$1,'CSC Mitre'!CO$1:CO$220,0)),"",VLOOKUP(BK$1,'Tactic Recode'!$A$1:$B$547,2,FALSE))</f>
        <v/>
      </c>
      <c r="BL94" t="str">
        <f>IF(ISERROR(MATCH(BL$1,'CSC Mitre'!CO$1:CO$220,0)),"",VLOOKUP(BL$1,'Tactic Recode'!$A$1:$B$547,2,FALSE))</f>
        <v/>
      </c>
      <c r="BM94" t="str">
        <f>IF(ISERROR(MATCH(BM$1,'CSC Mitre'!CO$1:CO$220,0)),"",VLOOKUP(BM$1,'Tactic Recode'!$A$1:$B$547,2,FALSE))</f>
        <v/>
      </c>
      <c r="BN94" t="str">
        <f>IF(ISERROR(MATCH(BN$1,'CSC Mitre'!CO$1:CO$220,0)),"",VLOOKUP(BN$1,'Tactic Recode'!$A$1:$B$547,2,FALSE))</f>
        <v/>
      </c>
      <c r="BO94" t="str">
        <f>IF(ISERROR(MATCH(BO$1,'CSC Mitre'!CO$1:CO$220,0)),"",VLOOKUP(BO$1,'Tactic Recode'!$A$1:$B$547,2,FALSE))</f>
        <v/>
      </c>
      <c r="BP94" t="str">
        <f>IF(ISERROR(MATCH(BP$1,'CSC Mitre'!CO$1:CO$220,0)),"",VLOOKUP(BP$1,'Tactic Recode'!$A$1:$B$547,2,FALSE))</f>
        <v/>
      </c>
      <c r="BQ94" t="str">
        <f>IF(ISERROR(MATCH(BQ$1,'CSC Mitre'!CO$1:CO$220,0)),"",VLOOKUP(BQ$1,'Tactic Recode'!$A$1:$B$547,2,FALSE))</f>
        <v/>
      </c>
      <c r="BR94" t="str">
        <f>IF(ISERROR(MATCH(BR$1,'CSC Mitre'!CO$1:CO$220,0)),"",VLOOKUP(BR$1,'Tactic Recode'!$A$1:$B$547,2,FALSE))</f>
        <v/>
      </c>
      <c r="BS94" t="str">
        <f>IF(ISERROR(MATCH(BS$1,'CSC Mitre'!CO$1:CO$220,0)),"",VLOOKUP(BS$1,'Tactic Recode'!$A$1:$B$547,2,FALSE))</f>
        <v/>
      </c>
      <c r="BT94" t="str">
        <f>IF(ISERROR(MATCH(BT$1,'CSC Mitre'!CO$1:CO$220,0)),"",VLOOKUP(BT$1,'Tactic Recode'!$A$1:$B$547,2,FALSE))</f>
        <v/>
      </c>
      <c r="BU94" t="str">
        <f>IF(ISERROR(MATCH(BU$1,'CSC Mitre'!CO$1:CO$220,0)),"",VLOOKUP(BU$1,'Tactic Recode'!$A$1:$B$547,2,FALSE))</f>
        <v/>
      </c>
      <c r="BV94" t="str">
        <f>IF(ISERROR(MATCH(BV$1,'CSC Mitre'!CO$1:CO$220,0)),"",VLOOKUP(BV$1,'Tactic Recode'!$A$1:$B$547,2,FALSE))</f>
        <v/>
      </c>
      <c r="BW94" t="str">
        <f>IF(ISERROR(MATCH(BW$1,'CSC Mitre'!CO$1:CO$220,0)),"",VLOOKUP(BW$1,'Tactic Recode'!$A$1:$B$547,2,FALSE))</f>
        <v/>
      </c>
      <c r="BX94" t="str">
        <f>IF(ISERROR(MATCH(BX$1,'CSC Mitre'!CO$1:CO$220,0)),"",VLOOKUP(BX$1,'Tactic Recode'!$A$1:$B$547,2,FALSE))</f>
        <v/>
      </c>
      <c r="BY94" t="str">
        <f>IF(ISERROR(MATCH(BY$1,'CSC Mitre'!CO$1:CO$220,0)),"",VLOOKUP(BY$1,'Tactic Recode'!$A$1:$B$547,2,FALSE))</f>
        <v/>
      </c>
      <c r="BZ94" t="str">
        <f>IF(ISERROR(MATCH(BZ$1,'CSC Mitre'!CO$1:CO$220,0)),"",VLOOKUP(BZ$1,'Tactic Recode'!$A$1:$B$547,2,FALSE))</f>
        <v/>
      </c>
      <c r="CA94" t="str">
        <f>IF(ISERROR(MATCH(CA$1,'CSC Mitre'!CO$1:CO$220,0)),"",VLOOKUP(CA$1,'Tactic Recode'!$A$1:$B$547,2,FALSE))</f>
        <v/>
      </c>
      <c r="CB94" t="str">
        <f>IF(ISERROR(MATCH(CB$1,'CSC Mitre'!CO$1:CO$220,0)),"",VLOOKUP(CB$1,'Tactic Recode'!$A$1:$B$547,2,FALSE))</f>
        <v/>
      </c>
      <c r="CC94" t="str">
        <f>IF(ISERROR(MATCH(CC$1,'CSC Mitre'!CO$1:CO$220,0)),"",VLOOKUP(CC$1,'Tactic Recode'!$A$1:$B$547,2,FALSE))</f>
        <v/>
      </c>
      <c r="CD94" t="str">
        <f>IF(ISERROR(MATCH(CD$1,'CSC Mitre'!CO$1:CO$220,0)),"",VLOOKUP(CD$1,'Tactic Recode'!$A$1:$B$547,2,FALSE))</f>
        <v/>
      </c>
      <c r="CE94" t="str">
        <f>IF(ISERROR(MATCH(CE$1,'CSC Mitre'!CO$1:CO$220,0)),"",VLOOKUP(CE$1,'Tactic Recode'!$A$1:$B$547,2,FALSE))</f>
        <v/>
      </c>
      <c r="CF94" t="str">
        <f>IF(ISERROR(MATCH(CF$1,'CSC Mitre'!CO$1:CO$220,0)),"",VLOOKUP(CF$1,'Tactic Recode'!$A$1:$B$547,2,FALSE))</f>
        <v/>
      </c>
      <c r="CG94" t="str">
        <f>IF(ISERROR(MATCH(CG$1,'CSC Mitre'!CO$1:CO$220,0)),"",VLOOKUP(CG$1,'Tactic Recode'!$A$1:$B$547,2,FALSE))</f>
        <v/>
      </c>
      <c r="CH94" t="str">
        <f>IF(ISERROR(MATCH(CH$1,'CSC Mitre'!CO$1:CO$220,0)),"",VLOOKUP(CH$1,'Tactic Recode'!$A$1:$B$547,2,FALSE))</f>
        <v/>
      </c>
      <c r="CI94" t="str">
        <f>IF(ISERROR(MATCH(CI$1,'CSC Mitre'!CO$1:CO$220,0)),"",VLOOKUP(CI$1,'Tactic Recode'!$A$1:$B$547,2,FALSE))</f>
        <v/>
      </c>
      <c r="CJ94" t="str">
        <f>IF(ISERROR(MATCH(CJ$1,'CSC Mitre'!CO$1:CO$220,0)),"",VLOOKUP(CJ$1,'Tactic Recode'!$A$1:$B$547,2,FALSE))</f>
        <v/>
      </c>
      <c r="CK94" t="str">
        <f>IF(ISERROR(MATCH(CK$1,'CSC Mitre'!CO$1:CO$220,0)),"",VLOOKUP(CK$1,'Tactic Recode'!$A$1:$B$547,2,FALSE))</f>
        <v/>
      </c>
      <c r="CL94" t="str">
        <f>IF(ISERROR(MATCH(CL$1,'CSC Mitre'!CO$1:CO$220,0)),"",VLOOKUP(CL$1,'Tactic Recode'!$A$1:$B$547,2,FALSE))</f>
        <v/>
      </c>
      <c r="CM94" t="str">
        <f>IF(ISERROR(MATCH(CM$1,'CSC Mitre'!CO$1:CO$220,0)),"",VLOOKUP(CM$1,'Tactic Recode'!$A$1:$B$547,2,FALSE))</f>
        <v/>
      </c>
      <c r="CN94" t="str">
        <f>IF(ISERROR(MATCH(CN$1,'CSC Mitre'!CO$1:CO$220,0)),"",VLOOKUP(CN$1,'Tactic Recode'!$A$1:$B$547,2,FALSE))</f>
        <v/>
      </c>
      <c r="CO94" t="str">
        <f>IF(ISERROR(MATCH(CO$1,'CSC Mitre'!CO$1:CO$220,0)),"",VLOOKUP(CO$1,'Tactic Recode'!$A$1:$B$547,2,FALSE))</f>
        <v/>
      </c>
      <c r="CP94" t="str">
        <f>IF(ISERROR(MATCH(CP$1,'CSC Mitre'!CO$1:CO$220,0)),"",VLOOKUP(CP$1,'Tactic Recode'!$A$1:$B$547,2,FALSE))</f>
        <v/>
      </c>
      <c r="CQ94" t="str">
        <f>IF(ISERROR(MATCH(CQ$1,'CSC Mitre'!CO$1:CO$220,0)),"",VLOOKUP(CQ$1,'Tactic Recode'!$A$1:$B$547,2,FALSE))</f>
        <v/>
      </c>
      <c r="CR94" t="str">
        <f>IF(ISERROR(MATCH(CR$1,'CSC Mitre'!CO$1:CO$220,0)),"",VLOOKUP(CR$1,'Tactic Recode'!$A$1:$B$547,2,FALSE))</f>
        <v/>
      </c>
      <c r="CS94" t="str">
        <f>IF(ISERROR(MATCH(CS$1,'CSC Mitre'!CO$1:CO$220,0)),"",VLOOKUP(CS$1,'Tactic Recode'!$A$1:$B$547,2,FALSE))</f>
        <v/>
      </c>
      <c r="CT94" t="str">
        <f>IF(ISERROR(MATCH(CT$1,'CSC Mitre'!CO$1:CO$220,0)),"",VLOOKUP(CT$1,'Tactic Recode'!$A$1:$B$547,2,FALSE))</f>
        <v/>
      </c>
      <c r="CU94" t="str">
        <f>IF(ISERROR(MATCH(CU$1,'CSC Mitre'!CO$1:CO$220,0)),"",VLOOKUP(CU$1,'Tactic Recode'!$A$1:$B$547,2,FALSE))</f>
        <v/>
      </c>
      <c r="CV94" t="str">
        <f>IF(ISERROR(MATCH(CV$1,'CSC Mitre'!CO$1:CO$220,0)),"",VLOOKUP(CV$1,'Tactic Recode'!$A$1:$B$547,2,FALSE))</f>
        <v/>
      </c>
      <c r="CW94" t="str">
        <f>IF(ISERROR(MATCH(CW$1,'CSC Mitre'!CO$1:CO$220,0)),"",VLOOKUP(CW$1,'Tactic Recode'!$A$1:$B$547,2,FALSE))</f>
        <v/>
      </c>
      <c r="CX94" t="str">
        <f>IF(ISERROR(MATCH(CX$1,'CSC Mitre'!CO$1:CO$220,0)),"",VLOOKUP(CX$1,'Tactic Recode'!$A$1:$B$547,2,FALSE))</f>
        <v/>
      </c>
      <c r="CY94" t="str">
        <f>IF(ISERROR(MATCH(CY$1,'CSC Mitre'!CO$1:CO$220,0)),"",VLOOKUP(CY$1,'Tactic Recode'!$A$1:$B$547,2,FALSE))</f>
        <v/>
      </c>
      <c r="CZ94" t="str">
        <f>IF(ISERROR(MATCH(CZ$1,'CSC Mitre'!CO$1:CO$220,0)),"",VLOOKUP(CZ$1,'Tactic Recode'!$A$1:$B$547,2,FALSE))</f>
        <v/>
      </c>
      <c r="DA94" t="str">
        <f>IF(ISERROR(MATCH(DA$1,'CSC Mitre'!CO$1:CO$220,0)),"",VLOOKUP(DA$1,'Tactic Recode'!$A$1:$B$547,2,FALSE))</f>
        <v/>
      </c>
      <c r="DB94" t="str">
        <f>IF(ISERROR(MATCH(DB$1,'CSC Mitre'!CO$1:CO$220,0)),"",VLOOKUP(DB$1,'Tactic Recode'!$A$1:$B$547,2,FALSE))</f>
        <v/>
      </c>
      <c r="DC94" t="str">
        <f>IF(ISERROR(MATCH(DC$1,'CSC Mitre'!CO$1:CO$220,0)),"",VLOOKUP(DC$1,'Tactic Recode'!$A$1:$B$547,2,FALSE))</f>
        <v/>
      </c>
      <c r="DD94" t="str">
        <f>IF(ISERROR(MATCH(DD$1,'CSC Mitre'!CO$1:CO$220,0)),"",VLOOKUP(DD$1,'Tactic Recode'!$A$1:$B$547,2,FALSE))</f>
        <v/>
      </c>
      <c r="DE94" t="str">
        <f>IF(ISERROR(MATCH(DE$1,'CSC Mitre'!CO$1:CO$220,0)),"",VLOOKUP(DE$1,'Tactic Recode'!$A$1:$B$547,2,FALSE))</f>
        <v/>
      </c>
      <c r="DF94" t="str">
        <f>IF(ISERROR(MATCH(DF$1,'CSC Mitre'!CO$1:CO$220,0)),"",VLOOKUP(DF$1,'Tactic Recode'!$A$1:$B$547,2,FALSE))</f>
        <v/>
      </c>
      <c r="DG94" t="str">
        <f>IF(ISERROR(MATCH(DG$1,'CSC Mitre'!CO$1:CO$220,0)),"",VLOOKUP(DG$1,'Tactic Recode'!$A$1:$B$547,2,FALSE))</f>
        <v/>
      </c>
      <c r="DH94" t="str">
        <f>IF(ISERROR(MATCH(DH$1,'CSC Mitre'!CO$1:CO$220,0)),"",VLOOKUP(DH$1,'Tactic Recode'!$A$1:$B$547,2,FALSE))</f>
        <v/>
      </c>
      <c r="DI94" t="str">
        <f>IF(ISERROR(MATCH(DI$1,'CSC Mitre'!CO$1:CO$220,0)),"",VLOOKUP(DI$1,'Tactic Recode'!$A$1:$B$547,2,FALSE))</f>
        <v/>
      </c>
      <c r="DJ94" t="str">
        <f>IF(ISERROR(MATCH(DJ$1,'CSC Mitre'!CO$1:CO$220,0)),"",VLOOKUP(DJ$1,'Tactic Recode'!$A$1:$B$547,2,FALSE))</f>
        <v/>
      </c>
      <c r="DK94" t="str">
        <f>IF(ISERROR(MATCH(DK$1,'CSC Mitre'!CO$1:CO$220,0)),"",VLOOKUP(DK$1,'Tactic Recode'!$A$1:$B$547,2,FALSE))</f>
        <v/>
      </c>
      <c r="DL94" t="str">
        <f>IF(ISERROR(MATCH(DL$1,'CSC Mitre'!CO$1:CO$220,0)),"",VLOOKUP(DL$1,'Tactic Recode'!$A$1:$B$547,2,FALSE))</f>
        <v/>
      </c>
      <c r="DM94" t="str">
        <f>IF(ISERROR(MATCH(DM$1,'CSC Mitre'!CO$1:CO$220,0)),"",VLOOKUP(DM$1,'Tactic Recode'!$A$1:$B$547,2,FALSE))</f>
        <v/>
      </c>
      <c r="DN94" t="str">
        <f>IF(ISERROR(MATCH(DN$1,'CSC Mitre'!CO$1:CO$220,0)),"",VLOOKUP(DN$1,'Tactic Recode'!$A$1:$B$547,2,FALSE))</f>
        <v/>
      </c>
      <c r="DO94" t="str">
        <f>IF(ISERROR(MATCH(DO$1,'CSC Mitre'!CO$1:CO$220,0)),"",VLOOKUP(DO$1,'Tactic Recode'!$A$1:$B$547,2,FALSE))</f>
        <v/>
      </c>
      <c r="DP94" t="str">
        <f>IF(ISERROR(MATCH(DP$1,'CSC Mitre'!CO$1:CO$220,0)),"",VLOOKUP(DP$1,'Tactic Recode'!$A$1:$B$547,2,FALSE))</f>
        <v/>
      </c>
      <c r="DQ94" t="str">
        <f>IF(ISERROR(MATCH(DQ$1,'CSC Mitre'!CO$1:CO$220,0)),"",VLOOKUP(DQ$1,'Tactic Recode'!$A$1:$B$547,2,FALSE))</f>
        <v/>
      </c>
      <c r="DR94" t="str">
        <f>IF(ISERROR(MATCH(DR$1,'CSC Mitre'!CO$1:CO$220,0)),"",VLOOKUP(DR$1,'Tactic Recode'!$A$1:$B$547,2,FALSE))</f>
        <v/>
      </c>
      <c r="DS94" t="str">
        <f>IF(ISERROR(MATCH(DS$1,'CSC Mitre'!CO$1:CO$220,0)),"",VLOOKUP(DS$1,'Tactic Recode'!$A$1:$B$547,2,FALSE))</f>
        <v/>
      </c>
      <c r="DT94" t="str">
        <f>IF(ISERROR(MATCH(DT$1,'CSC Mitre'!CO$1:CO$220,0)),"",VLOOKUP(DT$1,'Tactic Recode'!$A$1:$B$547,2,FALSE))</f>
        <v/>
      </c>
      <c r="DU94" t="str">
        <f>IF(ISERROR(MATCH(DU$1,'CSC Mitre'!CO$1:CO$220,0)),"",VLOOKUP(DU$1,'Tactic Recode'!$A$1:$B$547,2,FALSE))</f>
        <v/>
      </c>
      <c r="DV94" t="str">
        <f>IF(ISERROR(MATCH(DV$1,'CSC Mitre'!CO$1:CO$220,0)),"",VLOOKUP(DV$1,'Tactic Recode'!$A$1:$B$547,2,FALSE))</f>
        <v/>
      </c>
      <c r="DW94" t="str">
        <f>IF(ISERROR(MATCH(DW$1,'CSC Mitre'!CO$1:CO$220,0)),"",VLOOKUP(DW$1,'Tactic Recode'!$A$1:$B$547,2,FALSE))</f>
        <v/>
      </c>
      <c r="DX94" t="str">
        <f>IF(ISERROR(MATCH(DX$1,'CSC Mitre'!CO$1:CO$220,0)),"",VLOOKUP(DX$1,'Tactic Recode'!$A$1:$B$547,2,FALSE))</f>
        <v/>
      </c>
      <c r="DY94" t="str">
        <f>IF(ISERROR(MATCH(DY$1,'CSC Mitre'!CO$1:CO$220,0)),"",VLOOKUP(DY$1,'Tactic Recode'!$A$1:$B$547,2,FALSE))</f>
        <v/>
      </c>
      <c r="DZ94" t="str">
        <f>IF(ISERROR(MATCH(DZ$1,'CSC Mitre'!CO$1:CO$220,0)),"",VLOOKUP(DZ$1,'Tactic Recode'!$A$1:$B$547,2,FALSE))</f>
        <v/>
      </c>
      <c r="EA94" t="str">
        <f>IF(ISERROR(MATCH(EA$1,'CSC Mitre'!CO$1:CO$220,0)),"",VLOOKUP(EA$1,'Tactic Recode'!$A$1:$B$547,2,FALSE))</f>
        <v/>
      </c>
      <c r="EB94" t="str">
        <f>IF(ISERROR(MATCH(EB$1,'CSC Mitre'!CO$1:CO$220,0)),"",VLOOKUP(EB$1,'Tactic Recode'!$A$1:$B$547,2,FALSE))</f>
        <v/>
      </c>
      <c r="EC94" t="str">
        <f>IF(ISERROR(MATCH(EC$1,'CSC Mitre'!CO$1:CO$220,0)),"",VLOOKUP(EC$1,'Tactic Recode'!$A$1:$B$547,2,FALSE))</f>
        <v/>
      </c>
      <c r="ED94" t="str">
        <f>IF(ISERROR(MATCH(ED$1,'CSC Mitre'!CO$1:CO$220,0)),"",VLOOKUP(ED$1,'Tactic Recode'!$A$1:$B$547,2,FALSE))</f>
        <v/>
      </c>
      <c r="EE94" t="str">
        <f>IF(ISERROR(MATCH(EE$1,'CSC Mitre'!CO$1:CO$220,0)),"",VLOOKUP(EE$1,'Tactic Recode'!$A$1:$B$547,2,FALSE))</f>
        <v/>
      </c>
      <c r="EF94" t="str">
        <f>IF(ISERROR(MATCH(EF$1,'CSC Mitre'!CO$1:CO$220,0)),"",VLOOKUP(EF$1,'Tactic Recode'!$A$1:$B$547,2,FALSE))</f>
        <v/>
      </c>
      <c r="EG94" t="str">
        <f>IF(ISERROR(MATCH(EG$1,'CSC Mitre'!CO$1:CO$220,0)),"",VLOOKUP(EG$1,'Tactic Recode'!$A$1:$B$547,2,FALSE))</f>
        <v/>
      </c>
      <c r="EH94" t="str">
        <f>IF(ISERROR(MATCH(EH$1,'CSC Mitre'!CO$1:CO$220,0)),"",VLOOKUP(EH$1,'Tactic Recode'!$A$1:$B$547,2,FALSE))</f>
        <v/>
      </c>
      <c r="EI94" t="str">
        <f>IF(ISERROR(MATCH(EI$1,'CSC Mitre'!CO$1:CO$220,0)),"",VLOOKUP(EI$1,'Tactic Recode'!$A$1:$B$547,2,FALSE))</f>
        <v/>
      </c>
      <c r="EJ94" t="str">
        <f>IF(ISERROR(MATCH(EJ$1,'CSC Mitre'!CO$1:CO$220,0)),"",VLOOKUP(EJ$1,'Tactic Recode'!$A$1:$B$547,2,FALSE))</f>
        <v/>
      </c>
      <c r="EK94" t="str">
        <f>IF(ISERROR(MATCH(EK$1,'CSC Mitre'!CO$1:CO$220,0)),"",VLOOKUP(EK$1,'Tactic Recode'!$A$1:$B$547,2,FALSE))</f>
        <v/>
      </c>
      <c r="EL94" t="str">
        <f>IF(ISERROR(MATCH(EL$1,'CSC Mitre'!CO$1:CO$220,0)),"",VLOOKUP(EL$1,'Tactic Recode'!$A$1:$B$547,2,FALSE))</f>
        <v/>
      </c>
      <c r="EM94" t="str">
        <f>IF(ISERROR(MATCH(EM$1,'CSC Mitre'!CO$1:CO$220,0)),"",VLOOKUP(EM$1,'Tactic Recode'!$A$1:$B$547,2,FALSE))</f>
        <v/>
      </c>
      <c r="EN94" t="str">
        <f>IF(ISERROR(MATCH(EN$1,'CSC Mitre'!CO$1:CO$220,0)),"",VLOOKUP(EN$1,'Tactic Recode'!$A$1:$B$547,2,FALSE))</f>
        <v/>
      </c>
      <c r="EO94" t="str">
        <f>IF(ISERROR(MATCH(EO$1,'CSC Mitre'!CO$1:CO$220,0)),"",VLOOKUP(EO$1,'Tactic Recode'!$A$1:$B$547,2,FALSE))</f>
        <v/>
      </c>
      <c r="EP94" t="str">
        <f>IF(ISERROR(MATCH(EP$1,'CSC Mitre'!CO$1:CO$220,0)),"",VLOOKUP(EP$1,'Tactic Recode'!$A$1:$B$547,2,FALSE))</f>
        <v/>
      </c>
      <c r="EQ94" t="str">
        <f>IF(ISERROR(MATCH(EQ$1,'CSC Mitre'!CO$1:CO$220,0)),"",VLOOKUP(EQ$1,'Tactic Recode'!$A$1:$B$547,2,FALSE))</f>
        <v/>
      </c>
      <c r="ER94" t="str">
        <f>IF(ISERROR(MATCH(ER$1,'CSC Mitre'!CO$1:CO$220,0)),"",VLOOKUP(ER$1,'Tactic Recode'!$A$1:$B$547,2,FALSE))</f>
        <v/>
      </c>
      <c r="ES94" t="str">
        <f>IF(ISERROR(MATCH(ES$1,'CSC Mitre'!CO$1:CO$220,0)),"",VLOOKUP(ES$1,'Tactic Recode'!$A$1:$B$547,2,FALSE))</f>
        <v/>
      </c>
      <c r="ET94" t="str">
        <f>IF(ISERROR(MATCH(ET$1,'CSC Mitre'!CO$1:CO$220,0)),"",VLOOKUP(ET$1,'Tactic Recode'!$A$1:$B$547,2,FALSE))</f>
        <v/>
      </c>
      <c r="EU94" t="str">
        <f>IF(ISERROR(MATCH(EU$1,'CSC Mitre'!CO$1:CO$220,0)),"",VLOOKUP(EU$1,'Tactic Recode'!$A$1:$B$547,2,FALSE))</f>
        <v/>
      </c>
      <c r="EV94" t="str">
        <f>IF(ISERROR(MATCH(EV$1,'CSC Mitre'!CO$1:CO$220,0)),"",VLOOKUP(EV$1,'Tactic Recode'!$A$1:$B$547,2,FALSE))</f>
        <v/>
      </c>
      <c r="EW94" t="str">
        <f>IF(ISERROR(MATCH(EW$1,'CSC Mitre'!CO$1:CO$220,0)),"",VLOOKUP(EW$1,'Tactic Recode'!$A$1:$B$547,2,FALSE))</f>
        <v/>
      </c>
      <c r="EX94" t="str">
        <f>IF(ISERROR(MATCH(EX$1,'CSC Mitre'!CO$1:CO$220,0)),"",VLOOKUP(EX$1,'Tactic Recode'!$A$1:$B$547,2,FALSE))</f>
        <v/>
      </c>
      <c r="EY94" t="str">
        <f>IF(ISERROR(MATCH(EY$1,'CSC Mitre'!CO$1:CO$220,0)),"",VLOOKUP(EY$1,'Tactic Recode'!$A$1:$B$547,2,FALSE))</f>
        <v/>
      </c>
      <c r="EZ94" t="str">
        <f>IF(ISERROR(MATCH(EZ$1,'CSC Mitre'!CO$1:CO$220,0)),"",VLOOKUP(EZ$1,'Tactic Recode'!$A$1:$B$547,2,FALSE))</f>
        <v/>
      </c>
      <c r="FA94" t="str">
        <f>IF(ISERROR(MATCH(FA$1,'CSC Mitre'!CO$1:CO$220,0)),"",VLOOKUP(FA$1,'Tactic Recode'!$A$1:$B$547,2,FALSE))</f>
        <v/>
      </c>
      <c r="FB94" t="str">
        <f>IF(ISERROR(MATCH(FB$1,'CSC Mitre'!CO$1:CO$220,0)),"",VLOOKUP(FB$1,'Tactic Recode'!$A$1:$B$547,2,FALSE))</f>
        <v/>
      </c>
      <c r="FC94" t="str">
        <f>IF(ISERROR(MATCH(FC$1,'CSC Mitre'!CO$1:CO$220,0)),"",VLOOKUP(FC$1,'Tactic Recode'!$A$1:$B$547,2,FALSE))</f>
        <v/>
      </c>
      <c r="FD94" t="str">
        <f>IF(ISERROR(MATCH(FD$1,'CSC Mitre'!CO$1:CO$220,0)),"",VLOOKUP(FD$1,'Tactic Recode'!$A$1:$B$547,2,FALSE))</f>
        <v/>
      </c>
      <c r="FE94" t="str">
        <f>IF(ISERROR(MATCH(FE$1,'CSC Mitre'!CO$1:CO$220,0)),"",VLOOKUP(FE$1,'Tactic Recode'!$A$1:$B$547,2,FALSE))</f>
        <v/>
      </c>
      <c r="FF94" t="str">
        <f>IF(ISERROR(MATCH(FF$1,'CSC Mitre'!CO$1:CO$220,0)),"",VLOOKUP(FF$1,'Tactic Recode'!$A$1:$B$547,2,FALSE))</f>
        <v/>
      </c>
      <c r="FG94" t="str">
        <f>IF(ISERROR(MATCH(FG$1,'CSC Mitre'!CO$1:CO$220,0)),"",VLOOKUP(FG$1,'Tactic Recode'!$A$1:$B$547,2,FALSE))</f>
        <v/>
      </c>
      <c r="FH94" t="str">
        <f>IF(ISERROR(MATCH(FH$1,'CSC Mitre'!CO$1:CO$220,0)),"",VLOOKUP(FH$1,'Tactic Recode'!$A$1:$B$547,2,FALSE))</f>
        <v/>
      </c>
      <c r="FI94" t="str">
        <f>IF(ISERROR(MATCH(FI$1,'CSC Mitre'!CO$1:CO$220,0)),"",VLOOKUP(FI$1,'Tactic Recode'!$A$1:$B$547,2,FALSE))</f>
        <v/>
      </c>
      <c r="FJ94" t="str">
        <f>IF(ISERROR(MATCH(FJ$1,'CSC Mitre'!CO$1:CO$220,0)),"",VLOOKUP(FJ$1,'Tactic Recode'!$A$1:$B$547,2,FALSE))</f>
        <v/>
      </c>
      <c r="FK94" t="str">
        <f>IF(ISERROR(MATCH(FK$1,'CSC Mitre'!CO$1:CO$220,0)),"",VLOOKUP(FK$1,'Tactic Recode'!$A$1:$B$547,2,FALSE))</f>
        <v/>
      </c>
      <c r="FL94" t="str">
        <f>IF(ISERROR(MATCH(FL$1,'CSC Mitre'!CO$1:CO$220,0)),"",VLOOKUP(FL$1,'Tactic Recode'!$A$1:$B$547,2,FALSE))</f>
        <v/>
      </c>
      <c r="FM94" t="str">
        <f>IF(ISERROR(MATCH(FM$1,'CSC Mitre'!CO$1:CO$220,0)),"",VLOOKUP(FM$1,'Tactic Recode'!$A$1:$B$547,2,FALSE))</f>
        <v/>
      </c>
      <c r="FN94" t="str">
        <f>IF(ISERROR(MATCH(FN$1,'CSC Mitre'!CO$1:CO$220,0)),"",VLOOKUP(FN$1,'Tactic Recode'!$A$1:$B$547,2,FALSE))</f>
        <v/>
      </c>
      <c r="FO94" t="str">
        <f>IF(ISERROR(MATCH(FO$1,'CSC Mitre'!CO$1:CO$220,0)),"",VLOOKUP(FO$1,'Tactic Recode'!$A$1:$B$547,2,FALSE))</f>
        <v/>
      </c>
      <c r="FP94" t="str">
        <f>IF(ISERROR(MATCH(FP$1,'CSC Mitre'!CO$1:CO$220,0)),"",VLOOKUP(FP$1,'Tactic Recode'!$A$1:$B$547,2,FALSE))</f>
        <v/>
      </c>
      <c r="FQ94" t="str">
        <f>IF(ISERROR(MATCH(FQ$1,'CSC Mitre'!CO$1:CO$220,0)),"",VLOOKUP(FQ$1,'Tactic Recode'!$A$1:$B$547,2,FALSE))</f>
        <v/>
      </c>
      <c r="FR94" t="str">
        <f>IF(ISERROR(MATCH(FR$1,'CSC Mitre'!CO$1:CO$220,0)),"",VLOOKUP(FR$1,'Tactic Recode'!$A$1:$B$547,2,FALSE))</f>
        <v/>
      </c>
      <c r="FS94" t="str">
        <f>IF(ISERROR(MATCH(FS$1,'CSC Mitre'!CO$1:CO$220,0)),"",VLOOKUP(FS$1,'Tactic Recode'!$A$1:$B$547,2,FALSE))</f>
        <v/>
      </c>
      <c r="FT94" t="str">
        <f>IF(ISERROR(MATCH(FT$1,'CSC Mitre'!CO$1:CO$220,0)),"",VLOOKUP(FT$1,'Tactic Recode'!$A$1:$B$547,2,FALSE))</f>
        <v/>
      </c>
      <c r="FU94" t="str">
        <f>IF(ISERROR(MATCH(FU$1,'CSC Mitre'!CO$1:CO$220,0)),"",VLOOKUP(FU$1,'Tactic Recode'!$A$1:$B$547,2,FALSE))</f>
        <v/>
      </c>
      <c r="FV94" t="str">
        <f>IF(ISERROR(MATCH(FV$1,'CSC Mitre'!CO$1:CO$220,0)),"",VLOOKUP(FV$1,'Tactic Recode'!$A$1:$B$547,2,FALSE))</f>
        <v/>
      </c>
      <c r="FW94" t="str">
        <f>IF(ISERROR(MATCH(FW$1,'CSC Mitre'!CO$1:CO$220,0)),"",VLOOKUP(FW$1,'Tactic Recode'!$A$1:$B$547,2,FALSE))</f>
        <v/>
      </c>
      <c r="FX94" t="str">
        <f>IF(ISERROR(MATCH(FX$1,'CSC Mitre'!CO$1:CO$220,0)),"",VLOOKUP(FX$1,'Tactic Recode'!$A$1:$B$547,2,FALSE))</f>
        <v/>
      </c>
      <c r="FY94" t="str">
        <f>IF(ISERROR(MATCH(FY$1,'CSC Mitre'!CO$1:CO$220,0)),"",VLOOKUP(FY$1,'Tactic Recode'!$A$1:$B$547,2,FALSE))</f>
        <v/>
      </c>
      <c r="FZ94" t="str">
        <f>IF(ISERROR(MATCH(FZ$1,'CSC Mitre'!CO$1:CO$220,0)),"",VLOOKUP(FZ$1,'Tactic Recode'!$A$1:$B$547,2,FALSE))</f>
        <v/>
      </c>
      <c r="GA94" t="str">
        <f>IF(ISERROR(MATCH(GA$1,'CSC Mitre'!CO$1:CO$220,0)),"",VLOOKUP(GA$1,'Tactic Recode'!$A$1:$B$547,2,FALSE))</f>
        <v/>
      </c>
      <c r="GB94" t="str">
        <f>IF(ISERROR(MATCH(GB$1,'CSC Mitre'!CO$1:CO$220,0)),"",VLOOKUP(GB$1,'Tactic Recode'!$A$1:$B$547,2,FALSE))</f>
        <v/>
      </c>
      <c r="GC94" t="str">
        <f>IF(ISERROR(MATCH(GC$1,'CSC Mitre'!CO$1:CO$220,0)),"",VLOOKUP(GC$1,'Tactic Recode'!$A$1:$B$547,2,FALSE))</f>
        <v/>
      </c>
      <c r="GD94" t="str">
        <f>IF(ISERROR(MATCH(GD$1,'CSC Mitre'!CO$1:CO$220,0)),"",VLOOKUP(GD$1,'Tactic Recode'!$A$1:$B$547,2,FALSE))</f>
        <v/>
      </c>
      <c r="GE94" t="str">
        <f>IF(ISERROR(MATCH(GE$1,'CSC Mitre'!CO$1:CO$220,0)),"",VLOOKUP(GE$1,'Tactic Recode'!$A$1:$B$547,2,FALSE))</f>
        <v/>
      </c>
      <c r="GF94" t="str">
        <f>IF(ISERROR(MATCH(GF$1,'CSC Mitre'!CO$1:CO$220,0)),"",VLOOKUP(GF$1,'Tactic Recode'!$A$1:$B$547,2,FALSE))</f>
        <v/>
      </c>
      <c r="GG94" t="str">
        <f>IF(ISERROR(MATCH(GG$1,'CSC Mitre'!CO$1:CO$220,0)),"",VLOOKUP(GG$1,'Tactic Recode'!$A$1:$B$547,2,FALSE))</f>
        <v/>
      </c>
      <c r="GH94" t="str">
        <f>IF(ISERROR(MATCH(GH$1,'CSC Mitre'!CO$1:CO$220,0)),"",VLOOKUP(GH$1,'Tactic Recode'!$A$1:$B$547,2,FALSE))</f>
        <v/>
      </c>
      <c r="GI94" t="str">
        <f>IF(ISERROR(MATCH(GI$1,'CSC Mitre'!CO$1:CO$220,0)),"",VLOOKUP(GI$1,'Tactic Recode'!$A$1:$B$547,2,FALSE))</f>
        <v/>
      </c>
      <c r="GJ94" t="str">
        <f>IF(ISERROR(MATCH(GJ$1,'CSC Mitre'!CO$1:CO$220,0)),"",VLOOKUP(GJ$1,'Tactic Recode'!$A$1:$B$547,2,FALSE))</f>
        <v/>
      </c>
      <c r="GK94" t="str">
        <f>IF(ISERROR(MATCH(GK$1,'CSC Mitre'!CO$1:CO$220,0)),"",VLOOKUP(GK$1,'Tactic Recode'!$A$1:$B$547,2,FALSE))</f>
        <v/>
      </c>
      <c r="GL94" t="str">
        <f>IF(ISERROR(MATCH(GL$1,'CSC Mitre'!CO$1:CO$220,0)),"",VLOOKUP(GL$1,'Tactic Recode'!$A$1:$B$547,2,FALSE))</f>
        <v/>
      </c>
      <c r="GM94" t="str">
        <f>IF(ISERROR(MATCH(GM$1,'CSC Mitre'!CO$1:CO$220,0)),"",VLOOKUP(GM$1,'Tactic Recode'!$A$1:$B$547,2,FALSE))</f>
        <v/>
      </c>
      <c r="GN94" t="str">
        <f>IF(ISERROR(MATCH(GN$1,'CSC Mitre'!CO$1:CO$220,0)),"",VLOOKUP(GN$1,'Tactic Recode'!$A$1:$B$547,2,FALSE))</f>
        <v/>
      </c>
      <c r="GO94" t="str">
        <f>IF(ISERROR(MATCH(GO$1,'CSC Mitre'!CO$1:CO$220,0)),"",VLOOKUP(GO$1,'Tactic Recode'!$A$1:$B$547,2,FALSE))</f>
        <v/>
      </c>
      <c r="GP94" t="str">
        <f>IF(ISERROR(MATCH(GP$1,'CSC Mitre'!CO$1:CO$220,0)),"",VLOOKUP(GP$1,'Tactic Recode'!$A$1:$B$547,2,FALSE))</f>
        <v/>
      </c>
      <c r="GQ94" t="str">
        <f>IF(ISERROR(MATCH(GQ$1,'CSC Mitre'!CO$1:CO$220,0)),"",VLOOKUP(GQ$1,'Tactic Recode'!$A$1:$B$547,2,FALSE))</f>
        <v/>
      </c>
      <c r="GR94" t="str">
        <f>IF(ISERROR(MATCH(GR$1,'CSC Mitre'!CO$1:CO$220,0)),"",VLOOKUP(GR$1,'Tactic Recode'!$A$1:$B$547,2,FALSE))</f>
        <v/>
      </c>
      <c r="GS94" t="str">
        <f>IF(ISERROR(MATCH(GS$1,'CSC Mitre'!CO$1:CO$220,0)),"",VLOOKUP(GS$1,'Tactic Recode'!$A$1:$B$547,2,FALSE))</f>
        <v/>
      </c>
      <c r="GT94" t="str">
        <f>IF(ISERROR(MATCH(GT$1,'CSC Mitre'!CO$1:CO$220,0)),"",VLOOKUP(GT$1,'Tactic Recode'!$A$1:$B$547,2,FALSE))</f>
        <v/>
      </c>
      <c r="GU94" t="str">
        <f>IF(ISERROR(MATCH(GU$1,'CSC Mitre'!CO$1:CO$220,0)),"",VLOOKUP(GU$1,'Tactic Recode'!$A$1:$B$547,2,FALSE))</f>
        <v/>
      </c>
      <c r="GV94" t="str">
        <f>IF(ISERROR(MATCH(GV$1,'CSC Mitre'!CO$1:CO$220,0)),"",VLOOKUP(GV$1,'Tactic Recode'!$A$1:$B$547,2,FALSE))</f>
        <v/>
      </c>
      <c r="GW94" t="str">
        <f>IF(ISERROR(MATCH(GW$1,'CSC Mitre'!CO$1:CO$220,0)),"",VLOOKUP(GW$1,'Tactic Recode'!$A$1:$B$547,2,FALSE))</f>
        <v/>
      </c>
      <c r="GX94" t="str">
        <f>IF(ISERROR(MATCH(GX$1,'CSC Mitre'!CO$1:CO$220,0)),"",VLOOKUP(GX$1,'Tactic Recode'!$A$1:$B$547,2,FALSE))</f>
        <v/>
      </c>
      <c r="GY94" t="str">
        <f>IF(ISERROR(MATCH(GY$1,'CSC Mitre'!CO$1:CO$220,0)),"",VLOOKUP(GY$1,'Tactic Recode'!$A$1:$B$547,2,FALSE))</f>
        <v/>
      </c>
      <c r="GZ94" t="str">
        <f>IF(ISERROR(MATCH(GZ$1,'CSC Mitre'!CO$1:CO$220,0)),"",VLOOKUP(GZ$1,'Tactic Recode'!$A$1:$B$547,2,FALSE))</f>
        <v/>
      </c>
      <c r="HA94" t="str">
        <f>IF(ISERROR(MATCH(HA$1,'CSC Mitre'!CO$1:CO$220,0)),"",VLOOKUP(HA$1,'Tactic Recode'!$A$1:$B$547,2,FALSE))</f>
        <v/>
      </c>
      <c r="HB94" t="str">
        <f>IF(ISERROR(MATCH(HB$1,'CSC Mitre'!CO$1:CO$220,0)),"",VLOOKUP(HB$1,'Tactic Recode'!$A$1:$B$547,2,FALSE))</f>
        <v/>
      </c>
      <c r="HC94" t="str">
        <f>IF(ISERROR(MATCH(HC$1,'CSC Mitre'!CO$1:CO$220,0)),"",VLOOKUP(HC$1,'Tactic Recode'!$A$1:$B$547,2,FALSE))</f>
        <v/>
      </c>
      <c r="HD94" t="str">
        <f>IF(ISERROR(MATCH(HD$1,'CSC Mitre'!CO$1:CO$220,0)),"",VLOOKUP(HD$1,'Tactic Recode'!$A$1:$B$547,2,FALSE))</f>
        <v/>
      </c>
      <c r="HE94" t="str">
        <f>IF(ISERROR(MATCH(HE$1,'CSC Mitre'!CO$1:CO$220,0)),"",VLOOKUP(HE$1,'Tactic Recode'!$A$1:$B$547,2,FALSE))</f>
        <v/>
      </c>
      <c r="HF94" t="str">
        <f>IF(ISERROR(MATCH(HF$1,'CSC Mitre'!CO$1:CO$220,0)),"",VLOOKUP(HF$1,'Tactic Recode'!$A$1:$B$547,2,FALSE))</f>
        <v/>
      </c>
      <c r="HG94" t="str">
        <f>IF(ISERROR(MATCH(HG$1,'CSC Mitre'!CO$1:CO$220,0)),"",VLOOKUP(HG$1,'Tactic Recode'!$A$1:$B$547,2,FALSE))</f>
        <v/>
      </c>
      <c r="HH94" t="str">
        <f>IF(ISERROR(MATCH(HH$1,'CSC Mitre'!CO$1:CO$220,0)),"",VLOOKUP(HH$1,'Tactic Recode'!$A$1:$B$547,2,FALSE))</f>
        <v/>
      </c>
      <c r="HI94" t="str">
        <f>IF(ISERROR(MATCH(HI$1,'CSC Mitre'!CO$1:CO$220,0)),"",VLOOKUP(HI$1,'Tactic Recode'!$A$1:$B$547,2,FALSE))</f>
        <v/>
      </c>
      <c r="HJ94" t="str">
        <f>IF(ISERROR(MATCH(HJ$1,'CSC Mitre'!CO$1:CO$220,0)),"",VLOOKUP(HJ$1,'Tactic Recode'!$A$1:$B$547,2,FALSE))</f>
        <v/>
      </c>
      <c r="HK94" t="str">
        <f>IF(ISERROR(MATCH(HK$1,'CSC Mitre'!CO$1:CO$220,0)),"",VLOOKUP(HK$1,'Tactic Recode'!$A$1:$B$547,2,FALSE))</f>
        <v/>
      </c>
      <c r="HL94" t="str">
        <f>IF(ISERROR(MATCH(HL$1,'CSC Mitre'!CO$1:CO$220,0)),"",VLOOKUP(HL$1,'Tactic Recode'!$A$1:$B$547,2,FALSE))</f>
        <v/>
      </c>
      <c r="HM94" t="str">
        <f>IF(ISERROR(MATCH(HM$1,'CSC Mitre'!CO$1:CO$220,0)),"",VLOOKUP(HM$1,'Tactic Recode'!$A$1:$B$547,2,FALSE))</f>
        <v/>
      </c>
      <c r="HN94" t="str">
        <f>IF(ISERROR(MATCH(HN$1,'CSC Mitre'!CO$1:CO$220,0)),"",VLOOKUP(HN$1,'Tactic Recode'!$A$1:$B$547,2,FALSE))</f>
        <v/>
      </c>
      <c r="HO94" t="str">
        <f>IF(ISERROR(MATCH(HO$1,'CSC Mitre'!CO$1:CO$220,0)),"",VLOOKUP(HO$1,'Tactic Recode'!$A$1:$B$547,2,FALSE))</f>
        <v/>
      </c>
      <c r="HP94" t="str">
        <f>IF(ISERROR(MATCH(HP$1,'CSC Mitre'!CO$1:CO$220,0)),"",VLOOKUP(HP$1,'Tactic Recode'!$A$1:$B$547,2,FALSE))</f>
        <v/>
      </c>
      <c r="HQ94" t="str">
        <f>IF(ISERROR(MATCH(HQ$1,'CSC Mitre'!CO$1:CO$220,0)),"",VLOOKUP(HQ$1,'Tactic Recode'!$A$1:$B$547,2,FALSE))</f>
        <v/>
      </c>
      <c r="HR94" t="str">
        <f>IF(ISERROR(MATCH(HR$1,'CSC Mitre'!CO$1:CO$220,0)),"",VLOOKUP(HR$1,'Tactic Recode'!$A$1:$B$547,2,FALSE))</f>
        <v/>
      </c>
      <c r="HS94" t="str">
        <f>IF(ISERROR(MATCH(HS$1,'CSC Mitre'!CO$1:CO$220,0)),"",VLOOKUP(HS$1,'Tactic Recode'!$A$1:$B$547,2,FALSE))</f>
        <v/>
      </c>
      <c r="HT94" t="str">
        <f>IF(ISERROR(MATCH(HT$1,'CSC Mitre'!CO$1:CO$220,0)),"",VLOOKUP(HT$1,'Tactic Recode'!$A$1:$B$547,2,FALSE))</f>
        <v/>
      </c>
      <c r="HU94" t="str">
        <f>IF(ISERROR(MATCH(HU$1,'CSC Mitre'!CO$1:CO$220,0)),"",VLOOKUP(HU$1,'Tactic Recode'!$A$1:$B$547,2,FALSE))</f>
        <v/>
      </c>
      <c r="HV94" t="str">
        <f>IF(ISERROR(MATCH(HV$1,'CSC Mitre'!CO$1:CO$220,0)),"",VLOOKUP(HV$1,'Tactic Recode'!$A$1:$B$547,2,FALSE))</f>
        <v/>
      </c>
      <c r="HW94" t="str">
        <f>IF(ISERROR(MATCH(HW$1,'CSC Mitre'!CO$1:CO$220,0)),"",VLOOKUP(HW$1,'Tactic Recode'!$A$1:$B$547,2,FALSE))</f>
        <v/>
      </c>
      <c r="HX94" t="str">
        <f>IF(ISERROR(MATCH(HX$1,'CSC Mitre'!CO$1:CO$220,0)),"",VLOOKUP(HX$1,'Tactic Recode'!$A$1:$B$547,2,FALSE))</f>
        <v/>
      </c>
      <c r="HY94" t="str">
        <f>IF(ISERROR(MATCH(HY$1,'CSC Mitre'!CO$1:CO$220,0)),"",VLOOKUP(HY$1,'Tactic Recode'!$A$1:$B$547,2,FALSE))</f>
        <v/>
      </c>
      <c r="HZ94" t="str">
        <f>IF(ISERROR(MATCH(HZ$1,'CSC Mitre'!CO$1:CO$220,0)),"",VLOOKUP(HZ$1,'Tactic Recode'!$A$1:$B$547,2,FALSE))</f>
        <v/>
      </c>
      <c r="IA94" t="str">
        <f>IF(ISERROR(MATCH(IA$1,'CSC Mitre'!CO$1:CO$220,0)),"",VLOOKUP(IA$1,'Tactic Recode'!$A$1:$B$547,2,FALSE))</f>
        <v/>
      </c>
      <c r="IB94" t="str">
        <f>IF(ISERROR(MATCH(IB$1,'CSC Mitre'!CO$1:CO$220,0)),"",VLOOKUP(IB$1,'Tactic Recode'!$A$1:$B$547,2,FALSE))</f>
        <v/>
      </c>
      <c r="IC94" t="str">
        <f>IF(ISERROR(MATCH(IC$1,'CSC Mitre'!CO$1:CO$220,0)),"",VLOOKUP(IC$1,'Tactic Recode'!$A$1:$B$547,2,FALSE))</f>
        <v/>
      </c>
      <c r="ID94" t="str">
        <f>IF(ISERROR(MATCH(ID$1,'CSC Mitre'!CO$1:CO$220,0)),"",VLOOKUP(ID$1,'Tactic Recode'!$A$1:$B$547,2,FALSE))</f>
        <v/>
      </c>
      <c r="IE94" t="str">
        <f>IF(ISERROR(MATCH(IE$1,'CSC Mitre'!CO$1:CO$220,0)),"",VLOOKUP(IE$1,'Tactic Recode'!$A$1:$B$547,2,FALSE))</f>
        <v/>
      </c>
      <c r="IF94" t="str">
        <f>IF(ISERROR(MATCH(IF$1,'CSC Mitre'!CO$1:CO$220,0)),"",VLOOKUP(IF$1,'Tactic Recode'!$A$1:$B$547,2,FALSE))</f>
        <v/>
      </c>
      <c r="IG94" t="str">
        <f>IF(ISERROR(MATCH(IG$1,'CSC Mitre'!CO$1:CO$220,0)),"",VLOOKUP(IG$1,'Tactic Recode'!$A$1:$B$547,2,FALSE))</f>
        <v/>
      </c>
      <c r="IH94" t="str">
        <f>IF(ISERROR(MATCH(IH$1,'CSC Mitre'!CO$1:CO$220,0)),"",VLOOKUP(IH$1,'Tactic Recode'!$A$1:$B$547,2,FALSE))</f>
        <v/>
      </c>
      <c r="II94" t="str">
        <f>IF(ISERROR(MATCH(II$1,'CSC Mitre'!CO$1:CO$220,0)),"",VLOOKUP(II$1,'Tactic Recode'!$A$1:$B$547,2,FALSE))</f>
        <v/>
      </c>
      <c r="IJ94" t="str">
        <f>IF(ISERROR(MATCH(IJ$1,'CSC Mitre'!CO$1:CO$220,0)),"",VLOOKUP(IJ$1,'Tactic Recode'!$A$1:$B$547,2,FALSE))</f>
        <v/>
      </c>
      <c r="IK94" t="str">
        <f>IF(ISERROR(MATCH(IK$1,'CSC Mitre'!CO$1:CO$220,0)),"",VLOOKUP(IK$1,'Tactic Recode'!$A$1:$B$547,2,FALSE))</f>
        <v/>
      </c>
      <c r="IL94" t="str">
        <f>IF(ISERROR(MATCH(IL$1,'CSC Mitre'!CO$1:CO$220,0)),"",VLOOKUP(IL$1,'Tactic Recode'!$A$1:$B$547,2,FALSE))</f>
        <v/>
      </c>
      <c r="IM94" t="str">
        <f>IF(ISERROR(MATCH(IM$1,'CSC Mitre'!CO$1:CO$220,0)),"",VLOOKUP(IM$1,'Tactic Recode'!$A$1:$B$547,2,FALSE))</f>
        <v/>
      </c>
      <c r="IN94" t="str">
        <f>IF(ISERROR(MATCH(IN$1,'CSC Mitre'!CO$1:CO$220,0)),"",VLOOKUP(IN$1,'Tactic Recode'!$A$1:$B$547,2,FALSE))</f>
        <v/>
      </c>
      <c r="IO94" t="str">
        <f>IF(ISERROR(MATCH(IO$1,'CSC Mitre'!CO$1:CO$220,0)),"",VLOOKUP(IO$1,'Tactic Recode'!$A$1:$B$547,2,FALSE))</f>
        <v/>
      </c>
      <c r="IP94" t="str">
        <f>IF(ISERROR(MATCH(IP$1,'CSC Mitre'!CO$1:CO$220,0)),"",VLOOKUP(IP$1,'Tactic Recode'!$A$1:$B$547,2,FALSE))</f>
        <v/>
      </c>
      <c r="IQ94" t="str">
        <f>IF(ISERROR(MATCH(IQ$1,'CSC Mitre'!CO$1:CO$220,0)),"",VLOOKUP(IQ$1,'Tactic Recode'!$A$1:$B$547,2,FALSE))</f>
        <v/>
      </c>
      <c r="IR94" t="str">
        <f>IF(ISERROR(MATCH(IR$1,'CSC Mitre'!CO$1:CO$220,0)),"",VLOOKUP(IR$1,'Tactic Recode'!$A$1:$B$547,2,FALSE))</f>
        <v/>
      </c>
      <c r="IS94" t="str">
        <f>IF(ISERROR(MATCH(IS$1,'CSC Mitre'!CO$1:CO$220,0)),"",VLOOKUP(IS$1,'Tactic Recode'!$A$1:$B$547,2,FALSE))</f>
        <v/>
      </c>
      <c r="IT94" t="str">
        <f>IF(ISERROR(MATCH(IT$1,'CSC Mitre'!CO$1:CO$220,0)),"",VLOOKUP(IT$1,'Tactic Recode'!$A$1:$B$547,2,FALSE))</f>
        <v/>
      </c>
      <c r="IU94" t="str">
        <f>IF(ISERROR(MATCH(IU$1,'CSC Mitre'!CO$1:CO$220,0)),"",VLOOKUP(IU$1,'Tactic Recode'!$A$1:$B$547,2,FALSE))</f>
        <v/>
      </c>
      <c r="IV94" t="str">
        <f>IF(ISERROR(MATCH(IV$1,'CSC Mitre'!CO$1:CO$220,0)),"",VLOOKUP(IV$1,'Tactic Recode'!$A$1:$B$547,2,FALSE))</f>
        <v/>
      </c>
      <c r="IW94" t="str">
        <f>IF(ISERROR(MATCH(IW$1,'CSC Mitre'!CO$1:CO$220,0)),"",VLOOKUP(IW$1,'Tactic Recode'!$A$1:$B$547,2,FALSE))</f>
        <v/>
      </c>
      <c r="IX94" t="str">
        <f>IF(ISERROR(MATCH(IX$1,'CSC Mitre'!CO$1:CO$220,0)),"",VLOOKUP(IX$1,'Tactic Recode'!$A$1:$B$547,2,FALSE))</f>
        <v/>
      </c>
      <c r="IY94" t="str">
        <f>IF(ISERROR(MATCH(IY$1,'CSC Mitre'!CO$1:CO$220,0)),"",VLOOKUP(IY$1,'Tactic Recode'!$A$1:$B$547,2,FALSE))</f>
        <v/>
      </c>
      <c r="IZ94" t="str">
        <f>IF(ISERROR(MATCH(IZ$1,'CSC Mitre'!CO$1:CO$220,0)),"",VLOOKUP(IZ$1,'Tactic Recode'!$A$1:$B$547,2,FALSE))</f>
        <v/>
      </c>
      <c r="JA94" t="str">
        <f>IF(ISERROR(MATCH(JA$1,'CSC Mitre'!CO$1:CO$220,0)),"",VLOOKUP(JA$1,'Tactic Recode'!$A$1:$B$547,2,FALSE))</f>
        <v/>
      </c>
      <c r="JB94" t="str">
        <f>IF(ISERROR(MATCH(JB$1,'CSC Mitre'!CO$1:CO$220,0)),"",VLOOKUP(JB$1,'Tactic Recode'!$A$1:$B$547,2,FALSE))</f>
        <v/>
      </c>
      <c r="JC94" t="str">
        <f>IF(ISERROR(MATCH(JC$1,'CSC Mitre'!CO$1:CO$220,0)),"",VLOOKUP(JC$1,'Tactic Recode'!$A$1:$B$547,2,FALSE))</f>
        <v/>
      </c>
      <c r="JD94" t="str">
        <f>IF(ISERROR(MATCH(JD$1,'CSC Mitre'!CO$1:CO$220,0)),"",VLOOKUP(JD$1,'Tactic Recode'!$A$1:$B$547,2,FALSE))</f>
        <v/>
      </c>
      <c r="JE94" t="str">
        <f>IF(ISERROR(MATCH(JE$1,'CSC Mitre'!CO$1:CO$220,0)),"",VLOOKUP(JE$1,'Tactic Recode'!$A$1:$B$547,2,FALSE))</f>
        <v/>
      </c>
      <c r="JF94" t="str">
        <f>IF(ISERROR(MATCH(JF$1,'CSC Mitre'!CO$1:CO$220,0)),"",VLOOKUP(JF$1,'Tactic Recode'!$A$1:$B$547,2,FALSE))</f>
        <v/>
      </c>
      <c r="JG94" t="str">
        <f>IF(ISERROR(MATCH(JG$1,'CSC Mitre'!CO$1:CO$220,0)),"",VLOOKUP(JG$1,'Tactic Recode'!$A$1:$B$547,2,FALSE))</f>
        <v/>
      </c>
      <c r="JH94" t="str">
        <f>IF(ISERROR(MATCH(JH$1,'CSC Mitre'!CO$1:CO$220,0)),"",VLOOKUP(JH$1,'Tactic Recode'!$A$1:$B$547,2,FALSE))</f>
        <v/>
      </c>
      <c r="JI94" t="str">
        <f>IF(ISERROR(MATCH(JI$1,'CSC Mitre'!CO$1:CO$220,0)),"",VLOOKUP(JI$1,'Tactic Recode'!$A$1:$B$547,2,FALSE))</f>
        <v/>
      </c>
      <c r="JJ94" t="str">
        <f>IF(ISERROR(MATCH(JJ$1,'CSC Mitre'!CO$1:CO$220,0)),"",VLOOKUP(JJ$1,'Tactic Recode'!$A$1:$B$547,2,FALSE))</f>
        <v/>
      </c>
      <c r="JK94" t="str">
        <f>IF(ISERROR(MATCH(JK$1,'CSC Mitre'!CO$1:CO$220,0)),"",VLOOKUP(JK$1,'Tactic Recode'!$A$1:$B$547,2,FALSE))</f>
        <v/>
      </c>
      <c r="JL94" t="str">
        <f>IF(ISERROR(MATCH(JL$1,'CSC Mitre'!CO$1:CO$220,0)),"",VLOOKUP(JL$1,'Tactic Recode'!$A$1:$B$547,2,FALSE))</f>
        <v/>
      </c>
      <c r="JM94" t="str">
        <f>IF(ISERROR(MATCH(JM$1,'CSC Mitre'!CO$1:CO$220,0)),"",VLOOKUP(JM$1,'Tactic Recode'!$A$1:$B$547,2,FALSE))</f>
        <v/>
      </c>
      <c r="JN94" t="str">
        <f>IF(ISERROR(MATCH(JN$1,'CSC Mitre'!CO$1:CO$220,0)),"",VLOOKUP(JN$1,'Tactic Recode'!$A$1:$B$547,2,FALSE))</f>
        <v/>
      </c>
      <c r="JO94" t="str">
        <f>IF(ISERROR(MATCH(JO$1,'CSC Mitre'!CO$1:CO$220,0)),"",VLOOKUP(JO$1,'Tactic Recode'!$A$1:$B$547,2,FALSE))</f>
        <v/>
      </c>
      <c r="JP94" t="str">
        <f>IF(ISERROR(MATCH(JP$1,'CSC Mitre'!CO$1:CO$220,0)),"",VLOOKUP(JP$1,'Tactic Recode'!$A$1:$B$547,2,FALSE))</f>
        <v/>
      </c>
      <c r="JQ94" t="str">
        <f>IF(ISERROR(MATCH(JQ$1,'CSC Mitre'!CO$1:CO$220,0)),"",VLOOKUP(JQ$1,'Tactic Recode'!$A$1:$B$547,2,FALSE))</f>
        <v/>
      </c>
      <c r="JR94" t="str">
        <f>IF(ISERROR(MATCH(JR$1,'CSC Mitre'!CO$1:CO$220,0)),"",VLOOKUP(JR$1,'Tactic Recode'!$A$1:$B$547,2,FALSE))</f>
        <v/>
      </c>
      <c r="JS94" t="str">
        <f>IF(ISERROR(MATCH(JS$1,'CSC Mitre'!CO$1:CO$220,0)),"",VLOOKUP(JS$1,'Tactic Recode'!$A$1:$B$547,2,FALSE))</f>
        <v/>
      </c>
      <c r="JT94" t="str">
        <f>IF(ISERROR(MATCH(JT$1,'CSC Mitre'!CO$1:CO$220,0)),"",VLOOKUP(JT$1,'Tactic Recode'!$A$1:$B$547,2,FALSE))</f>
        <v/>
      </c>
      <c r="JU94" t="str">
        <f>IF(ISERROR(MATCH(JU$1,'CSC Mitre'!CO$1:CO$220,0)),"",VLOOKUP(JU$1,'Tactic Recode'!$A$1:$B$547,2,FALSE))</f>
        <v/>
      </c>
      <c r="JV94" t="str">
        <f>IF(ISERROR(MATCH(JV$1,'CSC Mitre'!CO$1:CO$220,0)),"",VLOOKUP(JV$1,'Tactic Recode'!$A$1:$B$547,2,FALSE))</f>
        <v/>
      </c>
      <c r="JW94" t="str">
        <f>IF(ISERROR(MATCH(JW$1,'CSC Mitre'!CO$1:CO$220,0)),"",VLOOKUP(JW$1,'Tactic Recode'!$A$1:$B$547,2,FALSE))</f>
        <v/>
      </c>
      <c r="JX94" t="str">
        <f>IF(ISERROR(MATCH(JX$1,'CSC Mitre'!CO$1:CO$220,0)),"",VLOOKUP(JX$1,'Tactic Recode'!$A$1:$B$547,2,FALSE))</f>
        <v/>
      </c>
      <c r="JY94" t="str">
        <f>IF(ISERROR(MATCH(JY$1,'CSC Mitre'!CO$1:CO$220,0)),"",VLOOKUP(JY$1,'Tactic Recode'!$A$1:$B$547,2,FALSE))</f>
        <v/>
      </c>
      <c r="JZ94" t="str">
        <f>IF(ISERROR(MATCH(JZ$1,'CSC Mitre'!CO$1:CO$220,0)),"",VLOOKUP(JZ$1,'Tactic Recode'!$A$1:$B$547,2,FALSE))</f>
        <v/>
      </c>
      <c r="KA94" t="str">
        <f>IF(ISERROR(MATCH(KA$1,'CSC Mitre'!CO$1:CO$220,0)),"",VLOOKUP(KA$1,'Tactic Recode'!$A$1:$B$547,2,FALSE))</f>
        <v/>
      </c>
      <c r="KB94" t="str">
        <f>IF(ISERROR(MATCH(KB$1,'CSC Mitre'!CO$1:CO$220,0)),"",VLOOKUP(KB$1,'Tactic Recode'!$A$1:$B$547,2,FALSE))</f>
        <v/>
      </c>
      <c r="KC94" t="str">
        <f>IF(ISERROR(MATCH(KC$1,'CSC Mitre'!CO$1:CO$220,0)),"",VLOOKUP(KC$1,'Tactic Recode'!$A$1:$B$547,2,FALSE))</f>
        <v/>
      </c>
      <c r="KD94" t="str">
        <f>IF(ISERROR(MATCH(KD$1,'CSC Mitre'!CO$1:CO$220,0)),"",VLOOKUP(KD$1,'Tactic Recode'!$A$1:$B$547,2,FALSE))</f>
        <v/>
      </c>
      <c r="KE94" t="str">
        <f>IF(ISERROR(MATCH(KE$1,'CSC Mitre'!CO$1:CO$220,0)),"",VLOOKUP(KE$1,'Tactic Recode'!$A$1:$B$547,2,FALSE))</f>
        <v/>
      </c>
      <c r="KF94" t="str">
        <f>IF(ISERROR(MATCH(KF$1,'CSC Mitre'!CO$1:CO$220,0)),"",VLOOKUP(KF$1,'Tactic Recode'!$A$1:$B$547,2,FALSE))</f>
        <v/>
      </c>
      <c r="KG94" t="str">
        <f>IF(ISERROR(MATCH(KG$1,'CSC Mitre'!CO$1:CO$220,0)),"",VLOOKUP(KG$1,'Tactic Recode'!$A$1:$B$547,2,FALSE))</f>
        <v/>
      </c>
      <c r="KH94" t="str">
        <f>IF(ISERROR(MATCH(KH$1,'CSC Mitre'!CO$1:CO$220,0)),"",VLOOKUP(KH$1,'Tactic Recode'!$A$1:$B$547,2,FALSE))</f>
        <v/>
      </c>
      <c r="KI94" t="str">
        <f>IF(ISERROR(MATCH(KI$1,'CSC Mitre'!CO$1:CO$220,0)),"",VLOOKUP(KI$1,'Tactic Recode'!$A$1:$B$547,2,FALSE))</f>
        <v/>
      </c>
      <c r="KJ94" t="str">
        <f>IF(ISERROR(MATCH(KJ$1,'CSC Mitre'!CO$1:CO$220,0)),"",VLOOKUP(KJ$1,'Tactic Recode'!$A$1:$B$547,2,FALSE))</f>
        <v/>
      </c>
      <c r="KK94" t="str">
        <f>IF(ISERROR(MATCH(KK$1,'CSC Mitre'!CO$1:CO$220,0)),"",VLOOKUP(KK$1,'Tactic Recode'!$A$1:$B$547,2,FALSE))</f>
        <v/>
      </c>
      <c r="KL94" t="str">
        <f>IF(ISERROR(MATCH(KL$1,'CSC Mitre'!CO$1:CO$220,0)),"",VLOOKUP(KL$1,'Tactic Recode'!$A$1:$B$547,2,FALSE))</f>
        <v/>
      </c>
      <c r="KM94" t="str">
        <f>IF(ISERROR(MATCH(KM$1,'CSC Mitre'!CO$1:CO$220,0)),"",VLOOKUP(KM$1,'Tactic Recode'!$A$1:$B$547,2,FALSE))</f>
        <v/>
      </c>
      <c r="KN94" t="str">
        <f>IF(ISERROR(MATCH(KN$1,'CSC Mitre'!CO$1:CO$220,0)),"",VLOOKUP(KN$1,'Tactic Recode'!$A$1:$B$547,2,FALSE))</f>
        <v/>
      </c>
      <c r="KO94" t="str">
        <f>IF(ISERROR(MATCH(KO$1,'CSC Mitre'!CO$1:CO$220,0)),"",VLOOKUP(KO$1,'Tactic Recode'!$A$1:$B$547,2,FALSE))</f>
        <v/>
      </c>
      <c r="KP94" t="str">
        <f>IF(ISERROR(MATCH(KP$1,'CSC Mitre'!CO$1:CO$220,0)),"",VLOOKUP(KP$1,'Tactic Recode'!$A$1:$B$547,2,FALSE))</f>
        <v/>
      </c>
      <c r="KQ94" t="str">
        <f>IF(ISERROR(MATCH(KQ$1,'CSC Mitre'!CO$1:CO$220,0)),"",VLOOKUP(KQ$1,'Tactic Recode'!$A$1:$B$547,2,FALSE))</f>
        <v/>
      </c>
      <c r="KR94" t="str">
        <f>IF(ISERROR(MATCH(KR$1,'CSC Mitre'!CO$1:CO$220,0)),"",VLOOKUP(KR$1,'Tactic Recode'!$A$1:$B$547,2,FALSE))</f>
        <v/>
      </c>
      <c r="KS94" t="str">
        <f>IF(ISERROR(MATCH(KS$1,'CSC Mitre'!CO$1:CO$220,0)),"",VLOOKUP(KS$1,'Tactic Recode'!$A$1:$B$547,2,FALSE))</f>
        <v/>
      </c>
      <c r="KT94" t="str">
        <f>IF(ISERROR(MATCH(KT$1,'CSC Mitre'!CO$1:CO$220,0)),"",VLOOKUP(KT$1,'Tactic Recode'!$A$1:$B$547,2,FALSE))</f>
        <v/>
      </c>
      <c r="KU94" t="str">
        <f>IF(ISERROR(MATCH(KU$1,'CSC Mitre'!CO$1:CO$220,0)),"",VLOOKUP(KU$1,'Tactic Recode'!$A$1:$B$547,2,FALSE))</f>
        <v/>
      </c>
      <c r="KV94" t="str">
        <f>IF(ISERROR(MATCH(KV$1,'CSC Mitre'!CO$1:CO$220,0)),"",VLOOKUP(KV$1,'Tactic Recode'!$A$1:$B$547,2,FALSE))</f>
        <v/>
      </c>
      <c r="KW94" t="str">
        <f>IF(ISERROR(MATCH(KW$1,'CSC Mitre'!CO$1:CO$220,0)),"",VLOOKUP(KW$1,'Tactic Recode'!$A$1:$B$547,2,FALSE))</f>
        <v/>
      </c>
      <c r="KX94" t="str">
        <f>IF(ISERROR(MATCH(KX$1,'CSC Mitre'!CO$1:CO$220,0)),"",VLOOKUP(KX$1,'Tactic Recode'!$A$1:$B$547,2,FALSE))</f>
        <v/>
      </c>
      <c r="KY94" t="str">
        <f>IF(ISERROR(MATCH(KY$1,'CSC Mitre'!CO$1:CO$220,0)),"",VLOOKUP(KY$1,'Tactic Recode'!$A$1:$B$547,2,FALSE))</f>
        <v/>
      </c>
      <c r="KZ94" t="str">
        <f>IF(ISERROR(MATCH(KZ$1,'CSC Mitre'!CO$1:CO$220,0)),"",VLOOKUP(KZ$1,'Tactic Recode'!$A$1:$B$547,2,FALSE))</f>
        <v/>
      </c>
      <c r="LA94" t="str">
        <f>IF(ISERROR(MATCH(LA$1,'CSC Mitre'!CO$1:CO$220,0)),"",VLOOKUP(LA$1,'Tactic Recode'!$A$1:$B$547,2,FALSE))</f>
        <v/>
      </c>
      <c r="LB94" t="str">
        <f>IF(ISERROR(MATCH(LB$1,'CSC Mitre'!CO$1:CO$220,0)),"",VLOOKUP(LB$1,'Tactic Recode'!$A$1:$B$547,2,FALSE))</f>
        <v/>
      </c>
      <c r="LC94" t="str">
        <f>IF(ISERROR(MATCH(LC$1,'CSC Mitre'!CO$1:CO$220,0)),"",VLOOKUP(LC$1,'Tactic Recode'!$A$1:$B$547,2,FALSE))</f>
        <v/>
      </c>
      <c r="LD94" t="str">
        <f>IF(ISERROR(MATCH(LD$1,'CSC Mitre'!CO$1:CO$220,0)),"",VLOOKUP(LD$1,'Tactic Recode'!$A$1:$B$547,2,FALSE))</f>
        <v/>
      </c>
      <c r="LE94" t="str">
        <f>IF(ISERROR(MATCH(LE$1,'CSC Mitre'!CO$1:CO$220,0)),"",VLOOKUP(LE$1,'Tactic Recode'!$A$1:$B$547,2,FALSE))</f>
        <v/>
      </c>
      <c r="LF94" t="str">
        <f>IF(ISERROR(MATCH(LF$1,'CSC Mitre'!CO$1:CO$220,0)),"",VLOOKUP(LF$1,'Tactic Recode'!$A$1:$B$547,2,FALSE))</f>
        <v/>
      </c>
      <c r="LG94" t="str">
        <f>IF(ISERROR(MATCH(LG$1,'CSC Mitre'!CO$1:CO$220,0)),"",VLOOKUP(LG$1,'Tactic Recode'!$A$1:$B$547,2,FALSE))</f>
        <v/>
      </c>
      <c r="LH94" t="str">
        <f>IF(ISERROR(MATCH(LH$1,'CSC Mitre'!CO$1:CO$220,0)),"",VLOOKUP(LH$1,'Tactic Recode'!$A$1:$B$547,2,FALSE))</f>
        <v/>
      </c>
      <c r="LI94" t="str">
        <f>IF(ISERROR(MATCH(LI$1,'CSC Mitre'!CO$1:CO$220,0)),"",VLOOKUP(LI$1,'Tactic Recode'!$A$1:$B$547,2,FALSE))</f>
        <v/>
      </c>
      <c r="LJ94" t="str">
        <f>IF(ISERROR(MATCH(LJ$1,'CSC Mitre'!CO$1:CO$220,0)),"",VLOOKUP(LJ$1,'Tactic Recode'!$A$1:$B$547,2,FALSE))</f>
        <v/>
      </c>
      <c r="LK94" t="str">
        <f>IF(ISERROR(MATCH(LK$1,'CSC Mitre'!CO$1:CO$220,0)),"",VLOOKUP(LK$1,'Tactic Recode'!$A$1:$B$547,2,FALSE))</f>
        <v/>
      </c>
      <c r="LL94" t="str">
        <f>IF(ISERROR(MATCH(LL$1,'CSC Mitre'!CO$1:CO$220,0)),"",VLOOKUP(LL$1,'Tactic Recode'!$A$1:$B$547,2,FALSE))</f>
        <v/>
      </c>
      <c r="LM94" t="str">
        <f>IF(ISERROR(MATCH(LM$1,'CSC Mitre'!CO$1:CO$220,0)),"",VLOOKUP(LM$1,'Tactic Recode'!$A$1:$B$547,2,FALSE))</f>
        <v/>
      </c>
      <c r="LN94" t="str">
        <f>IF(ISERROR(MATCH(LN$1,'CSC Mitre'!CO$1:CO$220,0)),"",VLOOKUP(LN$1,'Tactic Recode'!$A$1:$B$547,2,FALSE))</f>
        <v/>
      </c>
      <c r="LO94" t="str">
        <f>IF(ISERROR(MATCH(LO$1,'CSC Mitre'!CO$1:CO$220,0)),"",VLOOKUP(LO$1,'Tactic Recode'!$A$1:$B$547,2,FALSE))</f>
        <v/>
      </c>
      <c r="LP94" t="str">
        <f>IF(ISERROR(MATCH(LP$1,'CSC Mitre'!CO$1:CO$220,0)),"",VLOOKUP(LP$1,'Tactic Recode'!$A$1:$B$547,2,FALSE))</f>
        <v/>
      </c>
      <c r="LQ94" t="str">
        <f>IF(ISERROR(MATCH(LQ$1,'CSC Mitre'!CO$1:CO$220,0)),"",VLOOKUP(LQ$1,'Tactic Recode'!$A$1:$B$547,2,FALSE))</f>
        <v/>
      </c>
      <c r="LR94" t="str">
        <f>IF(ISERROR(MATCH(LR$1,'CSC Mitre'!CO$1:CO$220,0)),"",VLOOKUP(LR$1,'Tactic Recode'!$A$1:$B$547,2,FALSE))</f>
        <v/>
      </c>
      <c r="LS94" t="str">
        <f>IF(ISERROR(MATCH(LS$1,'CSC Mitre'!CO$1:CO$220,0)),"",VLOOKUP(LS$1,'Tactic Recode'!$A$1:$B$547,2,FALSE))</f>
        <v/>
      </c>
      <c r="LT94" t="str">
        <f>IF(ISERROR(MATCH(LT$1,'CSC Mitre'!CO$1:CO$220,0)),"",VLOOKUP(LT$1,'Tactic Recode'!$A$1:$B$547,2,FALSE))</f>
        <v/>
      </c>
      <c r="LU94" t="str">
        <f>IF(ISERROR(MATCH(LU$1,'CSC Mitre'!CO$1:CO$220,0)),"",VLOOKUP(LU$1,'Tactic Recode'!$A$1:$B$547,2,FALSE))</f>
        <v/>
      </c>
      <c r="LV94" t="str">
        <f>IF(ISERROR(MATCH(LV$1,'CSC Mitre'!CO$1:CO$220,0)),"",VLOOKUP(LV$1,'Tactic Recode'!$A$1:$B$547,2,FALSE))</f>
        <v/>
      </c>
      <c r="LW94" t="str">
        <f>IF(ISERROR(MATCH(LW$1,'CSC Mitre'!CO$1:CO$220,0)),"",VLOOKUP(LW$1,'Tactic Recode'!$A$1:$B$547,2,FALSE))</f>
        <v/>
      </c>
      <c r="LX94" t="str">
        <f>IF(ISERROR(MATCH(LX$1,'CSC Mitre'!CO$1:CO$220,0)),"",VLOOKUP(LX$1,'Tactic Recode'!$A$1:$B$547,2,FALSE))</f>
        <v/>
      </c>
      <c r="LY94" t="str">
        <f>IF(ISERROR(MATCH(LY$1,'CSC Mitre'!CO$1:CO$220,0)),"",VLOOKUP(LY$1,'Tactic Recode'!$A$1:$B$547,2,FALSE))</f>
        <v/>
      </c>
      <c r="LZ94" t="str">
        <f>IF(ISERROR(MATCH(LZ$1,'CSC Mitre'!CO$1:CO$220,0)),"",VLOOKUP(LZ$1,'Tactic Recode'!$A$1:$B$547,2,FALSE))</f>
        <v/>
      </c>
      <c r="MA94" t="str">
        <f>IF(ISERROR(MATCH(MA$1,'CSC Mitre'!CO$1:CO$220,0)),"",VLOOKUP(MA$1,'Tactic Recode'!$A$1:$B$547,2,FALSE))</f>
        <v/>
      </c>
      <c r="MB94" t="str">
        <f>IF(ISERROR(MATCH(MB$1,'CSC Mitre'!CO$1:CO$220,0)),"",VLOOKUP(MB$1,'Tactic Recode'!$A$1:$B$547,2,FALSE))</f>
        <v/>
      </c>
      <c r="MC94" t="str">
        <f>IF(ISERROR(MATCH(MC$1,'CSC Mitre'!CO$1:CO$220,0)),"",VLOOKUP(MC$1,'Tactic Recode'!$A$1:$B$547,2,FALSE))</f>
        <v/>
      </c>
      <c r="MD94" t="str">
        <f>IF(ISERROR(MATCH(MD$1,'CSC Mitre'!CO$1:CO$220,0)),"",VLOOKUP(MD$1,'Tactic Recode'!$A$1:$B$547,2,FALSE))</f>
        <v/>
      </c>
      <c r="ME94" t="str">
        <f>IF(ISERROR(MATCH(ME$1,'CSC Mitre'!CO$1:CO$220,0)),"",VLOOKUP(ME$1,'Tactic Recode'!$A$1:$B$547,2,FALSE))</f>
        <v/>
      </c>
      <c r="MF94" t="str">
        <f>IF(ISERROR(MATCH(MF$1,'CSC Mitre'!CO$1:CO$220,0)),"",VLOOKUP(MF$1,'Tactic Recode'!$A$1:$B$547,2,FALSE))</f>
        <v/>
      </c>
      <c r="MG94" t="str">
        <f>IF(ISERROR(MATCH(MG$1,'CSC Mitre'!CO$1:CO$220,0)),"",VLOOKUP(MG$1,'Tactic Recode'!$A$1:$B$547,2,FALSE))</f>
        <v/>
      </c>
      <c r="MH94" t="str">
        <f>IF(ISERROR(MATCH(MH$1,'CSC Mitre'!CO$1:CO$220,0)),"",VLOOKUP(MH$1,'Tactic Recode'!$A$1:$B$547,2,FALSE))</f>
        <v/>
      </c>
      <c r="MI94" t="str">
        <f>IF(ISERROR(MATCH(MI$1,'CSC Mitre'!CO$1:CO$220,0)),"",VLOOKUP(MI$1,'Tactic Recode'!$A$1:$B$547,2,FALSE))</f>
        <v/>
      </c>
      <c r="MJ94" t="str">
        <f>IF(ISERROR(MATCH(MJ$1,'CSC Mitre'!CO$1:CO$220,0)),"",VLOOKUP(MJ$1,'Tactic Recode'!$A$1:$B$547,2,FALSE))</f>
        <v/>
      </c>
      <c r="MK94" t="str">
        <f>IF(ISERROR(MATCH(MK$1,'CSC Mitre'!CO$1:CO$220,0)),"",VLOOKUP(MK$1,'Tactic Recode'!$A$1:$B$547,2,FALSE))</f>
        <v/>
      </c>
      <c r="ML94" t="str">
        <f>IF(ISERROR(MATCH(ML$1,'CSC Mitre'!CO$1:CO$220,0)),"",VLOOKUP(ML$1,'Tactic Recode'!$A$1:$B$547,2,FALSE))</f>
        <v/>
      </c>
      <c r="MM94" t="str">
        <f>IF(ISERROR(MATCH(MM$1,'CSC Mitre'!CO$1:CO$220,0)),"",VLOOKUP(MM$1,'Tactic Recode'!$A$1:$B$547,2,FALSE))</f>
        <v/>
      </c>
      <c r="MN94" t="str">
        <f>IF(ISERROR(MATCH(MN$1,'CSC Mitre'!CO$1:CO$220,0)),"",VLOOKUP(MN$1,'Tactic Recode'!$A$1:$B$547,2,FALSE))</f>
        <v/>
      </c>
      <c r="MO94" t="str">
        <f>IF(ISERROR(MATCH(MO$1,'CSC Mitre'!CO$1:CO$220,0)),"",VLOOKUP(MO$1,'Tactic Recode'!$A$1:$B$547,2,FALSE))</f>
        <v/>
      </c>
      <c r="MP94" t="str">
        <f>IF(ISERROR(MATCH(MP$1,'CSC Mitre'!CO$1:CO$220,0)),"",VLOOKUP(MP$1,'Tactic Recode'!$A$1:$B$547,2,FALSE))</f>
        <v/>
      </c>
      <c r="MQ94" t="str">
        <f>IF(ISERROR(MATCH(MQ$1,'CSC Mitre'!CO$1:CO$220,0)),"",VLOOKUP(MQ$1,'Tactic Recode'!$A$1:$B$547,2,FALSE))</f>
        <v/>
      </c>
      <c r="MR94" t="str">
        <f>IF(ISERROR(MATCH(MR$1,'CSC Mitre'!CO$1:CO$220,0)),"",VLOOKUP(MR$1,'Tactic Recode'!$A$1:$B$547,2,FALSE))</f>
        <v/>
      </c>
      <c r="MS94" t="str">
        <f>IF(ISERROR(MATCH(MS$1,'CSC Mitre'!CO$1:CO$220,0)),"",VLOOKUP(MS$1,'Tactic Recode'!$A$1:$B$547,2,FALSE))</f>
        <v/>
      </c>
      <c r="MT94" t="str">
        <f>IF(ISERROR(MATCH(MT$1,'CSC Mitre'!CO$1:CO$220,0)),"",VLOOKUP(MT$1,'Tactic Recode'!$A$1:$B$547,2,FALSE))</f>
        <v/>
      </c>
      <c r="MU94" t="str">
        <f>IF(ISERROR(MATCH(MU$1,'CSC Mitre'!CO$1:CO$220,0)),"",VLOOKUP(MU$1,'Tactic Recode'!$A$1:$B$547,2,FALSE))</f>
        <v/>
      </c>
      <c r="MV94" t="str">
        <f>IF(ISERROR(MATCH(MV$1,'CSC Mitre'!CO$1:CO$220,0)),"",VLOOKUP(MV$1,'Tactic Recode'!$A$1:$B$547,2,FALSE))</f>
        <v/>
      </c>
      <c r="MW94" t="str">
        <f>IF(ISERROR(MATCH(MW$1,'CSC Mitre'!CO$1:CO$220,0)),"",VLOOKUP(MW$1,'Tactic Recode'!$A$1:$B$547,2,FALSE))</f>
        <v/>
      </c>
      <c r="MX94" t="str">
        <f>IF(ISERROR(MATCH(MX$1,'CSC Mitre'!CO$1:CO$220,0)),"",VLOOKUP(MX$1,'Tactic Recode'!$A$1:$B$547,2,FALSE))</f>
        <v/>
      </c>
      <c r="MY94" t="str">
        <f>IF(ISERROR(MATCH(MY$1,'CSC Mitre'!CO$1:CO$220,0)),"",VLOOKUP(MY$1,'Tactic Recode'!$A$1:$B$547,2,FALSE))</f>
        <v/>
      </c>
      <c r="MZ94" t="str">
        <f>IF(ISERROR(MATCH(MZ$1,'CSC Mitre'!CO$1:CO$220,0)),"",VLOOKUP(MZ$1,'Tactic Recode'!$A$1:$B$547,2,FALSE))</f>
        <v/>
      </c>
      <c r="NA94" t="str">
        <f>IF(ISERROR(MATCH(NA$1,'CSC Mitre'!CO$1:CO$220,0)),"",VLOOKUP(NA$1,'Tactic Recode'!$A$1:$B$547,2,FALSE))</f>
        <v/>
      </c>
      <c r="NB94" t="str">
        <f>IF(ISERROR(MATCH(NB$1,'CSC Mitre'!CO$1:CO$220,0)),"",VLOOKUP(NB$1,'Tactic Recode'!$A$1:$B$547,2,FALSE))</f>
        <v/>
      </c>
      <c r="NC94" t="str">
        <f>IF(ISERROR(MATCH(NC$1,'CSC Mitre'!CO$1:CO$220,0)),"",VLOOKUP(NC$1,'Tactic Recode'!$A$1:$B$547,2,FALSE))</f>
        <v/>
      </c>
      <c r="ND94" t="str">
        <f>IF(ISERROR(MATCH(ND$1,'CSC Mitre'!CO$1:CO$220,0)),"",VLOOKUP(ND$1,'Tactic Recode'!$A$1:$B$547,2,FALSE))</f>
        <v/>
      </c>
      <c r="NE94" t="str">
        <f>IF(ISERROR(MATCH(NE$1,'CSC Mitre'!CO$1:CO$220,0)),"",VLOOKUP(NE$1,'Tactic Recode'!$A$1:$B$547,2,FALSE))</f>
        <v/>
      </c>
      <c r="NF94" t="str">
        <f>IF(ISERROR(MATCH(NF$1,'CSC Mitre'!CO$1:CO$220,0)),"",VLOOKUP(NF$1,'Tactic Recode'!$A$1:$B$547,2,FALSE))</f>
        <v/>
      </c>
      <c r="NG94" t="str">
        <f>IF(ISERROR(MATCH(NG$1,'CSC Mitre'!CO$1:CO$220,0)),"",VLOOKUP(NG$1,'Tactic Recode'!$A$1:$B$547,2,FALSE))</f>
        <v/>
      </c>
      <c r="NH94" t="str">
        <f>IF(ISERROR(MATCH(NH$1,'CSC Mitre'!CO$1:CO$220,0)),"",VLOOKUP(NH$1,'Tactic Recode'!$A$1:$B$547,2,FALSE))</f>
        <v/>
      </c>
      <c r="NI94" t="str">
        <f>IF(ISERROR(MATCH(NI$1,'CSC Mitre'!CO$1:CO$220,0)),"",VLOOKUP(NI$1,'Tactic Recode'!$A$1:$B$547,2,FALSE))</f>
        <v/>
      </c>
      <c r="NJ94" t="str">
        <f>IF(ISERROR(MATCH(NJ$1,'CSC Mitre'!CO$1:CO$220,0)),"",VLOOKUP(NJ$1,'Tactic Recode'!$A$1:$B$547,2,FALSE))</f>
        <v/>
      </c>
      <c r="NK94" t="str">
        <f>IF(ISERROR(MATCH(NK$1,'CSC Mitre'!CO$1:CO$220,0)),"",VLOOKUP(NK$1,'Tactic Recode'!$A$1:$B$547,2,FALSE))</f>
        <v/>
      </c>
      <c r="NL94" t="str">
        <f>IF(ISERROR(MATCH(NL$1,'CSC Mitre'!CO$1:CO$220,0)),"",VLOOKUP(NL$1,'Tactic Recode'!$A$1:$B$547,2,FALSE))</f>
        <v/>
      </c>
      <c r="NM94" t="str">
        <f>IF(ISERROR(MATCH(NM$1,'CSC Mitre'!CO$1:CO$220,0)),"",VLOOKUP(NM$1,'Tactic Recode'!$A$1:$B$547,2,FALSE))</f>
        <v/>
      </c>
      <c r="NN94" t="str">
        <f>IF(ISERROR(MATCH(NN$1,'CSC Mitre'!CO$1:CO$220,0)),"",VLOOKUP(NN$1,'Tactic Recode'!$A$1:$B$547,2,FALSE))</f>
        <v/>
      </c>
      <c r="NO94" t="str">
        <f>IF(ISERROR(MATCH(NO$1,'CSC Mitre'!CO$1:CO$220,0)),"",VLOOKUP(NO$1,'Tactic Recode'!$A$1:$B$547,2,FALSE))</f>
        <v/>
      </c>
      <c r="NP94" t="str">
        <f>IF(ISERROR(MATCH(NP$1,'CSC Mitre'!CO$1:CO$220,0)),"",VLOOKUP(NP$1,'Tactic Recode'!$A$1:$B$547,2,FALSE))</f>
        <v/>
      </c>
      <c r="NQ94" t="str">
        <f>IF(ISERROR(MATCH(NQ$1,'CSC Mitre'!CO$1:CO$220,0)),"",VLOOKUP(NQ$1,'Tactic Recode'!$A$1:$B$547,2,FALSE))</f>
        <v/>
      </c>
      <c r="NR94" t="str">
        <f>IF(ISERROR(MATCH(NR$1,'CSC Mitre'!CO$1:CO$220,0)),"",VLOOKUP(NR$1,'Tactic Recode'!$A$1:$B$547,2,FALSE))</f>
        <v/>
      </c>
      <c r="NS94" t="str">
        <f>IF(ISERROR(MATCH(NS$1,'CSC Mitre'!CO$1:CO$220,0)),"",VLOOKUP(NS$1,'Tactic Recode'!$A$1:$B$547,2,FALSE))</f>
        <v/>
      </c>
      <c r="NT94" t="str">
        <f>IF(ISERROR(MATCH(NT$1,'CSC Mitre'!CO$1:CO$220,0)),"",VLOOKUP(NT$1,'Tactic Recode'!$A$1:$B$547,2,FALSE))</f>
        <v/>
      </c>
      <c r="NU94" t="str">
        <f>IF(ISERROR(MATCH(NU$1,'CSC Mitre'!CO$1:CO$220,0)),"",VLOOKUP(NU$1,'Tactic Recode'!$A$1:$B$547,2,FALSE))</f>
        <v/>
      </c>
      <c r="NV94" t="str">
        <f>IF(ISERROR(MATCH(NV$1,'CSC Mitre'!CO$1:CO$220,0)),"",VLOOKUP(NV$1,'Tactic Recode'!$A$1:$B$547,2,FALSE))</f>
        <v/>
      </c>
      <c r="NW94" t="str">
        <f>IF(ISERROR(MATCH(NW$1,'CSC Mitre'!CO$1:CO$220,0)),"",VLOOKUP(NW$1,'Tactic Recode'!$A$1:$B$547,2,FALSE))</f>
        <v/>
      </c>
      <c r="NX94" t="str">
        <f>IF(ISERROR(MATCH(NX$1,'CSC Mitre'!CO$1:CO$220,0)),"",VLOOKUP(NX$1,'Tactic Recode'!$A$1:$B$547,2,FALSE))</f>
        <v/>
      </c>
      <c r="NY94" t="str">
        <f>IF(ISERROR(MATCH(NY$1,'CSC Mitre'!CO$1:CO$220,0)),"",VLOOKUP(NY$1,'Tactic Recode'!$A$1:$B$547,2,FALSE))</f>
        <v/>
      </c>
      <c r="NZ94" t="str">
        <f>IF(ISERROR(MATCH(NZ$1,'CSC Mitre'!CO$1:CO$220,0)),"",VLOOKUP(NZ$1,'Tactic Recode'!$A$1:$B$547,2,FALSE))</f>
        <v/>
      </c>
      <c r="OA94" t="str">
        <f>IF(ISERROR(MATCH(OA$1,'CSC Mitre'!CO$1:CO$220,0)),"",VLOOKUP(OA$1,'Tactic Recode'!$A$1:$B$547,2,FALSE))</f>
        <v/>
      </c>
      <c r="OB94" t="str">
        <f>IF(ISERROR(MATCH(OB$1,'CSC Mitre'!CO$1:CO$220,0)),"",VLOOKUP(OB$1,'Tactic Recode'!$A$1:$B$547,2,FALSE))</f>
        <v/>
      </c>
      <c r="OC94" t="str">
        <f>IF(ISERROR(MATCH(OC$1,'CSC Mitre'!CO$1:CO$220,0)),"",VLOOKUP(OC$1,'Tactic Recode'!$A$1:$B$547,2,FALSE))</f>
        <v/>
      </c>
      <c r="OD94" t="str">
        <f>IF(ISERROR(MATCH(OD$1,'CSC Mitre'!CO$1:CO$220,0)),"",VLOOKUP(OD$1,'Tactic Recode'!$A$1:$B$547,2,FALSE))</f>
        <v/>
      </c>
      <c r="OE94" t="str">
        <f>IF(ISERROR(MATCH(OE$1,'CSC Mitre'!CO$1:CO$220,0)),"",VLOOKUP(OE$1,'Tactic Recode'!$A$1:$B$547,2,FALSE))</f>
        <v/>
      </c>
      <c r="OF94" t="str">
        <f>IF(ISERROR(MATCH(OF$1,'CSC Mitre'!CO$1:CO$220,0)),"",VLOOKUP(OF$1,'Tactic Recode'!$A$1:$B$547,2,FALSE))</f>
        <v/>
      </c>
      <c r="OG94" t="str">
        <f>IF(ISERROR(MATCH(OG$1,'CSC Mitre'!CO$1:CO$220,0)),"",VLOOKUP(OG$1,'Tactic Recode'!$A$1:$B$547,2,FALSE))</f>
        <v/>
      </c>
      <c r="OH94" t="str">
        <f>IF(ISERROR(MATCH(OH$1,'CSC Mitre'!CO$1:CO$220,0)),"",VLOOKUP(OH$1,'Tactic Recode'!$A$1:$B$547,2,FALSE))</f>
        <v/>
      </c>
      <c r="OI94" t="str">
        <f>IF(ISERROR(MATCH(OI$1,'CSC Mitre'!CO$1:CO$220,0)),"",VLOOKUP(OI$1,'Tactic Recode'!$A$1:$B$547,2,FALSE))</f>
        <v/>
      </c>
      <c r="OJ94" t="str">
        <f>IF(ISERROR(MATCH(OJ$1,'CSC Mitre'!CO$1:CO$220,0)),"",VLOOKUP(OJ$1,'Tactic Recode'!$A$1:$B$547,2,FALSE))</f>
        <v/>
      </c>
      <c r="OK94" t="str">
        <f>IF(ISERROR(MATCH(OK$1,'CSC Mitre'!CO$1:CO$220,0)),"",VLOOKUP(OK$1,'Tactic Recode'!$A$1:$B$547,2,FALSE))</f>
        <v/>
      </c>
      <c r="OL94" t="str">
        <f>IF(ISERROR(MATCH(OL$1,'CSC Mitre'!CO$1:CO$220,0)),"",VLOOKUP(OL$1,'Tactic Recode'!$A$1:$B$547,2,FALSE))</f>
        <v/>
      </c>
      <c r="OM94" t="str">
        <f>IF(ISERROR(MATCH(OM$1,'CSC Mitre'!CO$1:CO$220,0)),"",VLOOKUP(OM$1,'Tactic Recode'!$A$1:$B$547,2,FALSE))</f>
        <v/>
      </c>
      <c r="ON94" t="str">
        <f>IF(ISERROR(MATCH(ON$1,'CSC Mitre'!CO$1:CO$220,0)),"",VLOOKUP(ON$1,'Tactic Recode'!$A$1:$B$547,2,FALSE))</f>
        <v/>
      </c>
      <c r="OO94" t="str">
        <f>IF(ISERROR(MATCH(OO$1,'CSC Mitre'!CO$1:CO$220,0)),"",VLOOKUP(OO$1,'Tactic Recode'!$A$1:$B$547,2,FALSE))</f>
        <v/>
      </c>
      <c r="OP94" t="str">
        <f>IF(ISERROR(MATCH(OP$1,'CSC Mitre'!CO$1:CO$220,0)),"",VLOOKUP(OP$1,'Tactic Recode'!$A$1:$B$547,2,FALSE))</f>
        <v/>
      </c>
      <c r="OQ94" t="str">
        <f>IF(ISERROR(MATCH(OQ$1,'CSC Mitre'!CO$1:CO$220,0)),"",VLOOKUP(OQ$1,'Tactic Recode'!$A$1:$B$547,2,FALSE))</f>
        <v/>
      </c>
      <c r="OR94" t="str">
        <f>IF(ISERROR(MATCH(OR$1,'CSC Mitre'!CO$1:CO$220,0)),"",VLOOKUP(OR$1,'Tactic Recode'!$A$1:$B$547,2,FALSE))</f>
        <v/>
      </c>
      <c r="OS94" t="str">
        <f>IF(ISERROR(MATCH(OS$1,'CSC Mitre'!CO$1:CO$220,0)),"",VLOOKUP(OS$1,'Tactic Recode'!$A$1:$B$547,2,FALSE))</f>
        <v/>
      </c>
      <c r="OT94" t="str">
        <f>IF(ISERROR(MATCH(OT$1,'CSC Mitre'!CO$1:CO$220,0)),"",VLOOKUP(OT$1,'Tactic Recode'!$A$1:$B$547,2,FALSE))</f>
        <v/>
      </c>
      <c r="OU94" t="str">
        <f>IF(ISERROR(MATCH(OU$1,'CSC Mitre'!CO$1:CO$220,0)),"",VLOOKUP(OU$1,'Tactic Recode'!$A$1:$B$547,2,FALSE))</f>
        <v/>
      </c>
      <c r="OV94" t="str">
        <f>IF(ISERROR(MATCH(OV$1,'CSC Mitre'!CO$1:CO$220,0)),"",VLOOKUP(OV$1,'Tactic Recode'!$A$1:$B$547,2,FALSE))</f>
        <v/>
      </c>
      <c r="OW94" t="str">
        <f>IF(ISERROR(MATCH(OW$1,'CSC Mitre'!CO$1:CO$220,0)),"",VLOOKUP(OW$1,'Tactic Recode'!$A$1:$B$547,2,FALSE))</f>
        <v/>
      </c>
      <c r="OX94" t="str">
        <f>IF(ISERROR(MATCH(OX$1,'CSC Mitre'!CO$1:CO$220,0)),"",VLOOKUP(OX$1,'Tactic Recode'!$A$1:$B$547,2,FALSE))</f>
        <v/>
      </c>
      <c r="OY94" t="str">
        <f>IF(ISERROR(MATCH(OY$1,'CSC Mitre'!CO$1:CO$220,0)),"",VLOOKUP(OY$1,'Tactic Recode'!$A$1:$B$547,2,FALSE))</f>
        <v/>
      </c>
      <c r="OZ94" t="str">
        <f>IF(ISERROR(MATCH(OZ$1,'CSC Mitre'!CO$1:CO$220,0)),"",VLOOKUP(OZ$1,'Tactic Recode'!$A$1:$B$547,2,FALSE))</f>
        <v/>
      </c>
      <c r="PA94" t="str">
        <f>IF(ISERROR(MATCH(PA$1,'CSC Mitre'!CO$1:CO$220,0)),"",VLOOKUP(PA$1,'Tactic Recode'!$A$1:$B$547,2,FALSE))</f>
        <v/>
      </c>
      <c r="PB94" t="str">
        <f>IF(ISERROR(MATCH(PB$1,'CSC Mitre'!CO$1:CO$220,0)),"",VLOOKUP(PB$1,'Tactic Recode'!$A$1:$B$547,2,FALSE))</f>
        <v/>
      </c>
      <c r="PC94" t="str">
        <f>IF(ISERROR(MATCH(PC$1,'CSC Mitre'!CO$1:CO$220,0)),"",VLOOKUP(PC$1,'Tactic Recode'!$A$1:$B$547,2,FALSE))</f>
        <v/>
      </c>
      <c r="PD94" t="str">
        <f>IF(ISERROR(MATCH(PD$1,'CSC Mitre'!CO$1:CO$220,0)),"",VLOOKUP(PD$1,'Tactic Recode'!$A$1:$B$547,2,FALSE))</f>
        <v/>
      </c>
      <c r="PE94" t="str">
        <f>IF(ISERROR(MATCH(PE$1,'CSC Mitre'!CO$1:CO$220,0)),"",VLOOKUP(PE$1,'Tactic Recode'!$A$1:$B$547,2,FALSE))</f>
        <v/>
      </c>
      <c r="PF94" t="str">
        <f>IF(ISERROR(MATCH(PF$1,'CSC Mitre'!CO$1:CO$220,0)),"",VLOOKUP(PF$1,'Tactic Recode'!$A$1:$B$547,2,FALSE))</f>
        <v/>
      </c>
      <c r="PG94" t="str">
        <f>IF(ISERROR(MATCH(PG$1,'CSC Mitre'!CO$1:CO$220,0)),"",VLOOKUP(PG$1,'Tactic Recode'!$A$1:$B$547,2,FALSE))</f>
        <v/>
      </c>
      <c r="PH94" t="str">
        <f>IF(ISERROR(MATCH(PH$1,'CSC Mitre'!CO$1:CO$220,0)),"",VLOOKUP(PH$1,'Tactic Recode'!$A$1:$B$547,2,FALSE))</f>
        <v/>
      </c>
      <c r="PI94" t="str">
        <f>IF(ISERROR(MATCH(PI$1,'CSC Mitre'!CO$1:CO$220,0)),"",VLOOKUP(PI$1,'Tactic Recode'!$A$1:$B$547,2,FALSE))</f>
        <v/>
      </c>
      <c r="PJ94" t="str">
        <f>IF(ISERROR(MATCH(PJ$1,'CSC Mitre'!CO$1:CO$220,0)),"",VLOOKUP(PJ$1,'Tactic Recode'!$A$1:$B$547,2,FALSE))</f>
        <v/>
      </c>
      <c r="PK94" t="str">
        <f>IF(ISERROR(MATCH(PK$1,'CSC Mitre'!CO$1:CO$220,0)),"",VLOOKUP(PK$1,'Tactic Recode'!$A$1:$B$547,2,FALSE))</f>
        <v/>
      </c>
      <c r="PL94" t="str">
        <f>IF(ISERROR(MATCH(PL$1,'CSC Mitre'!CO$1:CO$220,0)),"",VLOOKUP(PL$1,'Tactic Recode'!$A$1:$B$547,2,FALSE))</f>
        <v/>
      </c>
      <c r="PM94" t="str">
        <f>IF(ISERROR(MATCH(PM$1,'CSC Mitre'!CO$1:CO$220,0)),"",VLOOKUP(PM$1,'Tactic Recode'!$A$1:$B$547,2,FALSE))</f>
        <v/>
      </c>
      <c r="PN94" t="str">
        <f>IF(ISERROR(MATCH(PN$1,'CSC Mitre'!CO$1:CO$220,0)),"",VLOOKUP(PN$1,'Tactic Recode'!$A$1:$B$547,2,FALSE))</f>
        <v/>
      </c>
      <c r="PO94" t="str">
        <f>IF(ISERROR(MATCH(PO$1,'CSC Mitre'!CO$1:CO$220,0)),"",VLOOKUP(PO$1,'Tactic Recode'!$A$1:$B$547,2,FALSE))</f>
        <v/>
      </c>
      <c r="PP94" t="str">
        <f>IF(ISERROR(MATCH(PP$1,'CSC Mitre'!CO$1:CO$220,0)),"",VLOOKUP(PP$1,'Tactic Recode'!$A$1:$B$547,2,FALSE))</f>
        <v/>
      </c>
      <c r="PQ94" t="str">
        <f>IF(ISERROR(MATCH(PQ$1,'CSC Mitre'!CO$1:CO$220,0)),"",VLOOKUP(PQ$1,'Tactic Recode'!$A$1:$B$547,2,FALSE))</f>
        <v/>
      </c>
      <c r="PR94" t="str">
        <f>IF(ISERROR(MATCH(PR$1,'CSC Mitre'!CO$1:CO$220,0)),"",VLOOKUP(PR$1,'Tactic Recode'!$A$1:$B$547,2,FALSE))</f>
        <v/>
      </c>
      <c r="PS94" t="str">
        <f>IF(ISERROR(MATCH(PS$1,'CSC Mitre'!CO$1:CO$220,0)),"",VLOOKUP(PS$1,'Tactic Recode'!$A$1:$B$547,2,FALSE))</f>
        <v/>
      </c>
      <c r="PT94" t="str">
        <f>IF(ISERROR(MATCH(PT$1,'CSC Mitre'!CO$1:CO$220,0)),"",VLOOKUP(PT$1,'Tactic Recode'!$A$1:$B$547,2,FALSE))</f>
        <v/>
      </c>
      <c r="PU94" t="str">
        <f>IF(ISERROR(MATCH(PU$1,'CSC Mitre'!CO$1:CO$220,0)),"",VLOOKUP(PU$1,'Tactic Recode'!$A$1:$B$547,2,FALSE))</f>
        <v/>
      </c>
      <c r="PV94" t="str">
        <f>IF(ISERROR(MATCH(PV$1,'CSC Mitre'!CO$1:CO$220,0)),"",VLOOKUP(PV$1,'Tactic Recode'!$A$1:$B$547,2,FALSE))</f>
        <v/>
      </c>
      <c r="PW94" t="str">
        <f>IF(ISERROR(MATCH(PW$1,'CSC Mitre'!CO$1:CO$220,0)),"",VLOOKUP(PW$1,'Tactic Recode'!$A$1:$B$547,2,FALSE))</f>
        <v/>
      </c>
      <c r="PX94" t="str">
        <f>IF(ISERROR(MATCH(PX$1,'CSC Mitre'!CO$1:CO$220,0)),"",VLOOKUP(PX$1,'Tactic Recode'!$A$1:$B$547,2,FALSE))</f>
        <v/>
      </c>
      <c r="PY94" t="str">
        <f>IF(ISERROR(MATCH(PY$1,'CSC Mitre'!CO$1:CO$220,0)),"",VLOOKUP(PY$1,'Tactic Recode'!$A$1:$B$547,2,FALSE))</f>
        <v/>
      </c>
      <c r="PZ94" t="str">
        <f>IF(ISERROR(MATCH(PZ$1,'CSC Mitre'!CO$1:CO$220,0)),"",VLOOKUP(PZ$1,'Tactic Recode'!$A$1:$B$547,2,FALSE))</f>
        <v/>
      </c>
      <c r="QA94" t="str">
        <f>IF(ISERROR(MATCH(QA$1,'CSC Mitre'!CO$1:CO$220,0)),"",VLOOKUP(QA$1,'Tactic Recode'!$A$1:$B$547,2,FALSE))</f>
        <v/>
      </c>
      <c r="QB94" t="str">
        <f>IF(ISERROR(MATCH(QB$1,'CSC Mitre'!CO$1:CO$220,0)),"",VLOOKUP(QB$1,'Tactic Recode'!$A$1:$B$547,2,FALSE))</f>
        <v/>
      </c>
      <c r="QC94" t="str">
        <f>IF(ISERROR(MATCH(QC$1,'CSC Mitre'!CO$1:CO$220,0)),"",VLOOKUP(QC$1,'Tactic Recode'!$A$1:$B$547,2,FALSE))</f>
        <v/>
      </c>
      <c r="QD94" t="str">
        <f>IF(ISERROR(MATCH(QD$1,'CSC Mitre'!CO$1:CO$220,0)),"",VLOOKUP(QD$1,'Tactic Recode'!$A$1:$B$547,2,FALSE))</f>
        <v/>
      </c>
      <c r="QE94" t="str">
        <f>IF(ISERROR(MATCH(QE$1,'CSC Mitre'!CO$1:CO$220,0)),"",VLOOKUP(QE$1,'Tactic Recode'!$A$1:$B$547,2,FALSE))</f>
        <v/>
      </c>
      <c r="QF94" t="str">
        <f>IF(ISERROR(MATCH(QF$1,'CSC Mitre'!CO$1:CO$220,0)),"",VLOOKUP(QF$1,'Tactic Recode'!$A$1:$B$547,2,FALSE))</f>
        <v/>
      </c>
      <c r="QG94" t="str">
        <f>IF(ISERROR(MATCH(QG$1,'CSC Mitre'!CO$1:CO$220,0)),"",VLOOKUP(QG$1,'Tactic Recode'!$A$1:$B$547,2,FALSE))</f>
        <v/>
      </c>
      <c r="QH94" t="str">
        <f>IF(ISERROR(MATCH(QH$1,'CSC Mitre'!CO$1:CO$220,0)),"",VLOOKUP(QH$1,'Tactic Recode'!$A$1:$B$547,2,FALSE))</f>
        <v/>
      </c>
      <c r="QI94" t="str">
        <f>IF(ISERROR(MATCH(QI$1,'CSC Mitre'!CO$1:CO$220,0)),"",VLOOKUP(QI$1,'Tactic Recode'!$A$1:$B$547,2,FALSE))</f>
        <v/>
      </c>
      <c r="QJ94" t="str">
        <f>IF(ISERROR(MATCH(QJ$1,'CSC Mitre'!CO$1:CO$220,0)),"",VLOOKUP(QJ$1,'Tactic Recode'!$A$1:$B$547,2,FALSE))</f>
        <v/>
      </c>
      <c r="QK94" t="str">
        <f>IF(ISERROR(MATCH(QK$1,'CSC Mitre'!CO$1:CO$220,0)),"",VLOOKUP(QK$1,'Tactic Recode'!$A$1:$B$547,2,FALSE))</f>
        <v/>
      </c>
      <c r="QL94" t="str">
        <f>IF(ISERROR(MATCH(QL$1,'CSC Mitre'!CO$1:CO$220,0)),"",VLOOKUP(QL$1,'Tactic Recode'!$A$1:$B$547,2,FALSE))</f>
        <v/>
      </c>
      <c r="QM94" t="str">
        <f>IF(ISERROR(MATCH(QM$1,'CSC Mitre'!CO$1:CO$220,0)),"",VLOOKUP(QM$1,'Tactic Recode'!$A$1:$B$547,2,FALSE))</f>
        <v/>
      </c>
      <c r="QN94" t="str">
        <f>IF(ISERROR(MATCH(QN$1,'CSC Mitre'!CO$1:CO$220,0)),"",VLOOKUP(QN$1,'Tactic Recode'!$A$1:$B$547,2,FALSE))</f>
        <v/>
      </c>
      <c r="QO94" t="str">
        <f>IF(ISERROR(MATCH(QO$1,'CSC Mitre'!CO$1:CO$220,0)),"",VLOOKUP(QO$1,'Tactic Recode'!$A$1:$B$547,2,FALSE))</f>
        <v/>
      </c>
      <c r="QP94" t="str">
        <f>IF(ISERROR(MATCH(QP$1,'CSC Mitre'!CO$1:CO$220,0)),"",VLOOKUP(QP$1,'Tactic Recode'!$A$1:$B$547,2,FALSE))</f>
        <v/>
      </c>
      <c r="QQ94" t="str">
        <f>IF(ISERROR(MATCH(QQ$1,'CSC Mitre'!CO$1:CO$220,0)),"",VLOOKUP(QQ$1,'Tactic Recode'!$A$1:$B$547,2,FALSE))</f>
        <v/>
      </c>
      <c r="QR94" t="str">
        <f>IF(ISERROR(MATCH(QR$1,'CSC Mitre'!CO$1:CO$220,0)),"",VLOOKUP(QR$1,'Tactic Recode'!$A$1:$B$547,2,FALSE))</f>
        <v/>
      </c>
      <c r="QS94" t="str">
        <f>IF(ISERROR(MATCH(QS$1,'CSC Mitre'!CO$1:CO$220,0)),"",VLOOKUP(QS$1,'Tactic Recode'!$A$1:$B$547,2,FALSE))</f>
        <v/>
      </c>
      <c r="QT94" t="str">
        <f>IF(ISERROR(MATCH(QT$1,'CSC Mitre'!CO$1:CO$220,0)),"",VLOOKUP(QT$1,'Tactic Recode'!$A$1:$B$547,2,FALSE))</f>
        <v/>
      </c>
      <c r="QU94" t="str">
        <f>IF(ISERROR(MATCH(QU$1,'CSC Mitre'!CO$1:CO$220,0)),"",VLOOKUP(QU$1,'Tactic Recode'!$A$1:$B$547,2,FALSE))</f>
        <v/>
      </c>
      <c r="QV94" t="str">
        <f>IF(ISERROR(MATCH(QV$1,'CSC Mitre'!CO$1:CO$220,0)),"",VLOOKUP(QV$1,'Tactic Recode'!$A$1:$B$547,2,FALSE))</f>
        <v/>
      </c>
      <c r="QW94" t="str">
        <f>IF(ISERROR(MATCH(QW$1,'CSC Mitre'!CO$1:CO$220,0)),"",VLOOKUP(QW$1,'Tactic Recode'!$A$1:$B$547,2,FALSE))</f>
        <v/>
      </c>
      <c r="QX94" t="str">
        <f>IF(ISERROR(MATCH(QX$1,'CSC Mitre'!CO$1:CO$220,0)),"",VLOOKUP(QX$1,'Tactic Recode'!$A$1:$B$547,2,FALSE))</f>
        <v/>
      </c>
      <c r="QY94" t="str">
        <f>IF(ISERROR(MATCH(QY$1,'CSC Mitre'!CO$1:CO$220,0)),"",VLOOKUP(QY$1,'Tactic Recode'!$A$1:$B$547,2,FALSE))</f>
        <v/>
      </c>
      <c r="QZ94" t="str">
        <f>IF(ISERROR(MATCH(QZ$1,'CSC Mitre'!CO$1:CO$220,0)),"",VLOOKUP(QZ$1,'Tactic Recode'!$A$1:$B$547,2,FALSE))</f>
        <v/>
      </c>
      <c r="RA94" t="str">
        <f>IF(ISERROR(MATCH(RA$1,'CSC Mitre'!CO$1:CO$220,0)),"",VLOOKUP(RA$1,'Tactic Recode'!$A$1:$B$547,2,FALSE))</f>
        <v/>
      </c>
      <c r="RB94" t="str">
        <f>IF(ISERROR(MATCH(RB$1,'CSC Mitre'!CO$1:CO$220,0)),"",VLOOKUP(RB$1,'Tactic Recode'!$A$1:$B$547,2,FALSE))</f>
        <v/>
      </c>
      <c r="RC94" t="str">
        <f>IF(ISERROR(MATCH(RC$1,'CSC Mitre'!CO$1:CO$220,0)),"",VLOOKUP(RC$1,'Tactic Recode'!$A$1:$B$547,2,FALSE))</f>
        <v/>
      </c>
      <c r="RD94" t="str">
        <f>IF(ISERROR(MATCH(RD$1,'CSC Mitre'!CO$1:CO$220,0)),"",VLOOKUP(RD$1,'Tactic Recode'!$A$1:$B$547,2,FALSE))</f>
        <v/>
      </c>
      <c r="RE94" t="str">
        <f>IF(ISERROR(MATCH(RE$1,'CSC Mitre'!CO$1:CO$220,0)),"",VLOOKUP(RE$1,'Tactic Recode'!$A$1:$B$547,2,FALSE))</f>
        <v/>
      </c>
      <c r="RF94" t="str">
        <f>IF(ISERROR(MATCH(RF$1,'CSC Mitre'!CO$1:CO$220,0)),"",VLOOKUP(RF$1,'Tactic Recode'!$A$1:$B$547,2,FALSE))</f>
        <v/>
      </c>
      <c r="RG94" t="str">
        <f>IF(ISERROR(MATCH(RG$1,'CSC Mitre'!CO$1:CO$220,0)),"",VLOOKUP(RG$1,'Tactic Recode'!$A$1:$B$547,2,FALSE))</f>
        <v/>
      </c>
      <c r="RH94" t="str">
        <f>IF(ISERROR(MATCH(RH$1,'CSC Mitre'!CO$1:CO$220,0)),"",VLOOKUP(RH$1,'Tactic Recode'!$A$1:$B$547,2,FALSE))</f>
        <v/>
      </c>
      <c r="RI94" t="str">
        <f>IF(ISERROR(MATCH(RI$1,'CSC Mitre'!CO$1:CO$220,0)),"",VLOOKUP(RI$1,'Tactic Recode'!$A$1:$B$547,2,FALSE))</f>
        <v/>
      </c>
      <c r="RJ94" t="str">
        <f>IF(ISERROR(MATCH(RJ$1,'CSC Mitre'!CO$1:CO$220,0)),"",VLOOKUP(RJ$1,'Tactic Recode'!$A$1:$B$547,2,FALSE))</f>
        <v/>
      </c>
      <c r="RK94" t="str">
        <f>IF(ISERROR(MATCH(RK$1,'CSC Mitre'!CO$1:CO$220,0)),"",VLOOKUP(RK$1,'Tactic Recode'!$A$1:$B$547,2,FALSE))</f>
        <v/>
      </c>
      <c r="RL94" t="str">
        <f>IF(ISERROR(MATCH(RL$1,'CSC Mitre'!CO$1:CO$220,0)),"",VLOOKUP(RL$1,'Tactic Recode'!$A$1:$B$547,2,FALSE))</f>
        <v/>
      </c>
      <c r="RM94" t="str">
        <f>IF(ISERROR(MATCH(RM$1,'CSC Mitre'!CO$1:CO$220,0)),"",VLOOKUP(RM$1,'Tactic Recode'!$A$1:$B$547,2,FALSE))</f>
        <v/>
      </c>
      <c r="RN94" t="str">
        <f>IF(ISERROR(MATCH(RN$1,'CSC Mitre'!CO$1:CO$220,0)),"",VLOOKUP(RN$1,'Tactic Recode'!$A$1:$B$547,2,FALSE))</f>
        <v/>
      </c>
      <c r="RO94" t="str">
        <f>IF(ISERROR(MATCH(RO$1,'CSC Mitre'!CO$1:CO$220,0)),"",VLOOKUP(RO$1,'Tactic Recode'!$A$1:$B$547,2,FALSE))</f>
        <v/>
      </c>
      <c r="RP94" t="str">
        <f>IF(ISERROR(MATCH(RP$1,'CSC Mitre'!CO$1:CO$220,0)),"",VLOOKUP(RP$1,'Tactic Recode'!$A$1:$B$547,2,FALSE))</f>
        <v/>
      </c>
      <c r="RQ94" t="str">
        <f>IF(ISERROR(MATCH(RQ$1,'CSC Mitre'!CO$1:CO$220,0)),"",VLOOKUP(RQ$1,'Tactic Recode'!$A$1:$B$547,2,FALSE))</f>
        <v/>
      </c>
      <c r="RR94" t="str">
        <f>IF(ISERROR(MATCH(RR$1,'CSC Mitre'!CO$1:CO$220,0)),"",VLOOKUP(RR$1,'Tactic Recode'!$A$1:$B$547,2,FALSE))</f>
        <v/>
      </c>
      <c r="RS94" t="str">
        <f>IF(ISERROR(MATCH(RS$1,'CSC Mitre'!CO$1:CO$220,0)),"",VLOOKUP(RS$1,'Tactic Recode'!$A$1:$B$547,2,FALSE))</f>
        <v/>
      </c>
      <c r="RT94" t="str">
        <f>IF(ISERROR(MATCH(RT$1,'CSC Mitre'!CO$1:CO$220,0)),"",VLOOKUP(RT$1,'Tactic Recode'!$A$1:$B$547,2,FALSE))</f>
        <v/>
      </c>
      <c r="RU94" t="str">
        <f>IF(ISERROR(MATCH(RU$1,'CSC Mitre'!CO$1:CO$220,0)),"",VLOOKUP(RU$1,'Tactic Recode'!$A$1:$B$547,2,FALSE))</f>
        <v/>
      </c>
      <c r="RV94" t="str">
        <f>IF(ISERROR(MATCH(RV$1,'CSC Mitre'!CO$1:CO$220,0)),"",VLOOKUP(RV$1,'Tactic Recode'!$A$1:$B$547,2,FALSE))</f>
        <v/>
      </c>
      <c r="RW94" t="str">
        <f>IF(ISERROR(MATCH(RW$1,'CSC Mitre'!CO$1:CO$220,0)),"",VLOOKUP(RW$1,'Tactic Recode'!$A$1:$B$547,2,FALSE))</f>
        <v/>
      </c>
      <c r="RX94" t="str">
        <f>IF(ISERROR(MATCH(RX$1,'CSC Mitre'!CO$1:CO$220,0)),"",VLOOKUP(RX$1,'Tactic Recode'!$A$1:$B$547,2,FALSE))</f>
        <v/>
      </c>
      <c r="RY94" t="str">
        <f>IF(ISERROR(MATCH(RY$1,'CSC Mitre'!CO$1:CO$220,0)),"",VLOOKUP(RY$1,'Tactic Recode'!$A$1:$B$547,2,FALSE))</f>
        <v/>
      </c>
      <c r="RZ94" t="str">
        <f>IF(ISERROR(MATCH(RZ$1,'CSC Mitre'!CO$1:CO$220,0)),"",VLOOKUP(RZ$1,'Tactic Recode'!$A$1:$B$547,2,FALSE))</f>
        <v/>
      </c>
      <c r="SA94" t="str">
        <f>IF(ISERROR(MATCH(SA$1,'CSC Mitre'!CO$1:CO$220,0)),"",VLOOKUP(SA$1,'Tactic Recode'!$A$1:$B$547,2,FALSE))</f>
        <v/>
      </c>
      <c r="SB94" t="str">
        <f>IF(ISERROR(MATCH(SB$1,'CSC Mitre'!CO$1:CO$220,0)),"",VLOOKUP(SB$1,'Tactic Recode'!$A$1:$B$547,2,FALSE))</f>
        <v/>
      </c>
      <c r="SC94" t="str">
        <f>IF(ISERROR(MATCH(SC$1,'CSC Mitre'!CO$1:CO$220,0)),"",VLOOKUP(SC$1,'Tactic Recode'!$A$1:$B$547,2,FALSE))</f>
        <v/>
      </c>
      <c r="SD94" t="str">
        <f>IF(ISERROR(MATCH(SD$1,'CSC Mitre'!CO$1:CO$220,0)),"",VLOOKUP(SD$1,'Tactic Recode'!$A$1:$B$547,2,FALSE))</f>
        <v/>
      </c>
      <c r="SE94" t="str">
        <f>IF(ISERROR(MATCH(SE$1,'CSC Mitre'!CO$1:CO$220,0)),"",VLOOKUP(SE$1,'Tactic Recode'!$A$1:$B$547,2,FALSE))</f>
        <v/>
      </c>
      <c r="SF94" t="str">
        <f>IF(ISERROR(MATCH(SF$1,'CSC Mitre'!CO$1:CO$220,0)),"",VLOOKUP(SF$1,'Tactic Recode'!$A$1:$B$547,2,FALSE))</f>
        <v/>
      </c>
      <c r="SG94" t="str">
        <f>IF(ISERROR(MATCH(SG$1,'CSC Mitre'!CO$1:CO$220,0)),"",VLOOKUP(SG$1,'Tactic Recode'!$A$1:$B$547,2,FALSE))</f>
        <v/>
      </c>
      <c r="SH94" t="str">
        <f>IF(ISERROR(MATCH(SH$1,'CSC Mitre'!CO$1:CO$220,0)),"",VLOOKUP(SH$1,'Tactic Recode'!$A$1:$B$547,2,FALSE))</f>
        <v/>
      </c>
      <c r="SI94" t="str">
        <f>IF(ISERROR(MATCH(SI$1,'CSC Mitre'!CO$1:CO$220,0)),"",VLOOKUP(SI$1,'Tactic Recode'!$A$1:$B$547,2,FALSE))</f>
        <v/>
      </c>
      <c r="SJ94" t="str">
        <f>IF(ISERROR(MATCH(SJ$1,'CSC Mitre'!CO$1:CO$220,0)),"",VLOOKUP(SJ$1,'Tactic Recode'!$A$1:$B$547,2,FALSE))</f>
        <v/>
      </c>
      <c r="SK94" t="str">
        <f>IF(ISERROR(MATCH(SK$1,'CSC Mitre'!CO$1:CO$220,0)),"",VLOOKUP(SK$1,'Tactic Recode'!$A$1:$B$547,2,FALSE))</f>
        <v/>
      </c>
      <c r="SL94" t="str">
        <f>IF(ISERROR(MATCH(SL$1,'CSC Mitre'!CO$1:CO$220,0)),"",VLOOKUP(SL$1,'Tactic Recode'!$A$1:$B$547,2,FALSE))</f>
        <v/>
      </c>
      <c r="SM94" t="str">
        <f>IF(ISERROR(MATCH(SM$1,'CSC Mitre'!CO$1:CO$220,0)),"",VLOOKUP(SM$1,'Tactic Recode'!$A$1:$B$547,2,FALSE))</f>
        <v/>
      </c>
      <c r="SN94" t="str">
        <f>IF(ISERROR(MATCH(SN$1,'CSC Mitre'!CO$1:CO$220,0)),"",VLOOKUP(SN$1,'Tactic Recode'!$A$1:$B$547,2,FALSE))</f>
        <v/>
      </c>
      <c r="SO94" t="str">
        <f>IF(ISERROR(MATCH(SO$1,'CSC Mitre'!CO$1:CO$220,0)),"",VLOOKUP(SO$1,'Tactic Recode'!$A$1:$B$547,2,FALSE))</f>
        <v/>
      </c>
      <c r="SP94" t="str">
        <f>IF(ISERROR(MATCH(SP$1,'CSC Mitre'!CO$1:CO$220,0)),"",VLOOKUP(SP$1,'Tactic Recode'!$A$1:$B$547,2,FALSE))</f>
        <v/>
      </c>
      <c r="SQ94" t="str">
        <f>IF(ISERROR(MATCH(SQ$1,'CSC Mitre'!CO$1:CO$220,0)),"",VLOOKUP(SQ$1,'Tactic Recode'!$A$1:$B$547,2,FALSE))</f>
        <v/>
      </c>
      <c r="SR94" t="str">
        <f>IF(ISERROR(MATCH(SR$1,'CSC Mitre'!CO$1:CO$220,0)),"",VLOOKUP(SR$1,'Tactic Recode'!$A$1:$B$547,2,FALSE))</f>
        <v/>
      </c>
      <c r="SS94" t="str">
        <f>IF(ISERROR(MATCH(SS$1,'CSC Mitre'!CO$1:CO$220,0)),"",VLOOKUP(SS$1,'Tactic Recode'!$A$1:$B$547,2,FALSE))</f>
        <v/>
      </c>
      <c r="ST94" t="str">
        <f>IF(ISERROR(MATCH(ST$1,'CSC Mitre'!CO$1:CO$220,0)),"",VLOOKUP(ST$1,'Tactic Recode'!$A$1:$B$547,2,FALSE))</f>
        <v/>
      </c>
      <c r="SU94" t="str">
        <f>IF(ISERROR(MATCH(SU$1,'CSC Mitre'!CO$1:CO$220,0)),"",VLOOKUP(SU$1,'Tactic Recode'!$A$1:$B$547,2,FALSE))</f>
        <v/>
      </c>
      <c r="SV94" t="str">
        <f>IF(ISERROR(MATCH(SV$1,'CSC Mitre'!CO$1:CO$220,0)),"",VLOOKUP(SV$1,'Tactic Recode'!$A$1:$B$547,2,FALSE))</f>
        <v/>
      </c>
      <c r="SW94" t="str">
        <f>IF(ISERROR(MATCH(SW$1,'CSC Mitre'!CO$1:CO$220,0)),"",VLOOKUP(SW$1,'Tactic Recode'!$A$1:$B$547,2,FALSE))</f>
        <v/>
      </c>
      <c r="SX94" t="str">
        <f>IF(ISERROR(MATCH(SX$1,'CSC Mitre'!CO$1:CO$220,0)),"",VLOOKUP(SX$1,'Tactic Recode'!$A$1:$B$547,2,FALSE))</f>
        <v/>
      </c>
      <c r="SY94" t="str">
        <f>IF(ISERROR(MATCH(SY$1,'CSC Mitre'!CO$1:CO$220,0)),"",VLOOKUP(SY$1,'Tactic Recode'!$A$1:$B$547,2,FALSE))</f>
        <v/>
      </c>
      <c r="SZ94" t="str">
        <f>IF(ISERROR(MATCH(SZ$1,'CSC Mitre'!CO$1:CO$220,0)),"",VLOOKUP(SZ$1,'Tactic Recode'!$A$1:$B$547,2,FALSE))</f>
        <v/>
      </c>
      <c r="TA94" t="str">
        <f>IF(ISERROR(MATCH(TA$1,'CSC Mitre'!CO$1:CO$220,0)),"",VLOOKUP(TA$1,'Tactic Recode'!$A$1:$B$547,2,FALSE))</f>
        <v/>
      </c>
      <c r="TB94" t="str">
        <f>IF(ISERROR(MATCH(TB$1,'CSC Mitre'!CO$1:CO$220,0)),"",VLOOKUP(TB$1,'Tactic Recode'!$A$1:$B$547,2,FALSE))</f>
        <v/>
      </c>
      <c r="TC94" t="str">
        <f>IF(ISERROR(MATCH(TC$1,'CSC Mitre'!CO$1:CO$220,0)),"",VLOOKUP(TC$1,'Tactic Recode'!$A$1:$B$547,2,FALSE))</f>
        <v/>
      </c>
      <c r="TD94" t="str">
        <f>IF(ISERROR(MATCH(TD$1,'CSC Mitre'!CO$1:CO$220,0)),"",VLOOKUP(TD$1,'Tactic Recode'!$A$1:$B$547,2,FALSE))</f>
        <v/>
      </c>
      <c r="TE94" t="str">
        <f>IF(ISERROR(MATCH(TE$1,'CSC Mitre'!CO$1:CO$220,0)),"",VLOOKUP(TE$1,'Tactic Recode'!$A$1:$B$547,2,FALSE))</f>
        <v/>
      </c>
      <c r="TF94" t="str">
        <f>IF(ISERROR(MATCH(TF$1,'CSC Mitre'!CO$1:CO$220,0)),"",VLOOKUP(TF$1,'Tactic Recode'!$A$1:$B$547,2,FALSE))</f>
        <v/>
      </c>
      <c r="TG94" t="str">
        <f>IF(ISERROR(MATCH(TG$1,'CSC Mitre'!CO$1:CO$220,0)),"",VLOOKUP(TG$1,'Tactic Recode'!$A$1:$B$547,2,FALSE))</f>
        <v/>
      </c>
      <c r="TH94" t="str">
        <f>IF(ISERROR(MATCH(TH$1,'CSC Mitre'!CO$1:CO$220,0)),"",VLOOKUP(TH$1,'Tactic Recode'!$A$1:$B$547,2,FALSE))</f>
        <v/>
      </c>
      <c r="TI94" t="str">
        <f>IF(ISERROR(MATCH(TI$1,'CSC Mitre'!CO$1:CO$220,0)),"",VLOOKUP(TI$1,'Tactic Recode'!$A$1:$B$547,2,FALSE))</f>
        <v/>
      </c>
      <c r="TJ94" t="str">
        <f>IF(ISERROR(MATCH(TJ$1,'CSC Mitre'!CO$1:CO$220,0)),"",VLOOKUP(TJ$1,'Tactic Recode'!$A$1:$B$547,2,FALSE))</f>
        <v/>
      </c>
      <c r="TK94" t="str">
        <f>IF(ISERROR(MATCH(TK$1,'CSC Mitre'!CO$1:CO$220,0)),"",VLOOKUP(TK$1,'Tactic Recode'!$A$1:$B$547,2,FALSE))</f>
        <v/>
      </c>
      <c r="TL94" t="str">
        <f>IF(ISERROR(MATCH(TL$1,'CSC Mitre'!CO$1:CO$220,0)),"",VLOOKUP(TL$1,'Tactic Recode'!$A$1:$B$547,2,FALSE))</f>
        <v/>
      </c>
      <c r="TM94" t="str">
        <f>IF(ISERROR(MATCH(TM$1,'CSC Mitre'!CO$1:CO$220,0)),"",VLOOKUP(TM$1,'Tactic Recode'!$A$1:$B$547,2,FALSE))</f>
        <v/>
      </c>
      <c r="TN94" t="str">
        <f>IF(ISERROR(MATCH(TN$1,'CSC Mitre'!CO$1:CO$220,0)),"",VLOOKUP(TN$1,'Tactic Recode'!$A$1:$B$547,2,FALSE))</f>
        <v/>
      </c>
      <c r="TO94" t="str">
        <f>IF(ISERROR(MATCH(TO$1,'CSC Mitre'!CO$1:CO$220,0)),"",VLOOKUP(TO$1,'Tactic Recode'!$A$1:$B$547,2,FALSE))</f>
        <v/>
      </c>
      <c r="TP94" t="str">
        <f>IF(ISERROR(MATCH(TP$1,'CSC Mitre'!CO$1:CO$220,0)),"",VLOOKUP(TP$1,'Tactic Recode'!$A$1:$B$547,2,FALSE))</f>
        <v/>
      </c>
      <c r="TQ94" t="str">
        <f>IF(ISERROR(MATCH(TQ$1,'CSC Mitre'!CO$1:CO$220,0)),"",VLOOKUP(TQ$1,'Tactic Recode'!$A$1:$B$547,2,FALSE))</f>
        <v/>
      </c>
      <c r="TR94" t="str">
        <f>IF(ISERROR(MATCH(TR$1,'CSC Mitre'!CO$1:CO$220,0)),"",VLOOKUP(TR$1,'Tactic Recode'!$A$1:$B$547,2,FALSE))</f>
        <v/>
      </c>
      <c r="TS94" t="str">
        <f>IF(ISERROR(MATCH(TS$1,'CSC Mitre'!CO$1:CO$220,0)),"",VLOOKUP(TS$1,'Tactic Recode'!$A$1:$B$547,2,FALSE))</f>
        <v/>
      </c>
      <c r="TT94" t="str">
        <f>IF(ISERROR(MATCH(TT$1,'CSC Mitre'!CO$1:CO$220,0)),"",VLOOKUP(TT$1,'Tactic Recode'!$A$1:$B$547,2,FALSE))</f>
        <v/>
      </c>
      <c r="TU94" t="str">
        <f>IF(ISERROR(MATCH(TU$1,'CSC Mitre'!CO$1:CO$220,0)),"",VLOOKUP(TU$1,'Tactic Recode'!$A$1:$B$547,2,FALSE))</f>
        <v/>
      </c>
      <c r="TV94" t="str">
        <f>IF(ISERROR(MATCH(TV$1,'CSC Mitre'!CO$1:CO$220,0)),"",VLOOKUP(TV$1,'Tactic Recode'!$A$1:$B$547,2,FALSE))</f>
        <v/>
      </c>
      <c r="TW94" t="str">
        <f>IF(ISERROR(MATCH(TW$1,'CSC Mitre'!CO$1:CO$220,0)),"",VLOOKUP(TW$1,'Tactic Recode'!$A$1:$B$547,2,FALSE))</f>
        <v/>
      </c>
      <c r="TX94" t="str">
        <f>IF(ISERROR(MATCH(TX$1,'CSC Mitre'!CO$1:CO$220,0)),"",VLOOKUP(TX$1,'Tactic Recode'!$A$1:$B$547,2,FALSE))</f>
        <v/>
      </c>
      <c r="TY94" t="str">
        <f>IF(ISERROR(MATCH(TY$1,'CSC Mitre'!CO$1:CO$220,0)),"",VLOOKUP(TY$1,'Tactic Recode'!$A$1:$B$547,2,FALSE))</f>
        <v/>
      </c>
      <c r="TZ94" t="str">
        <f>IF(ISERROR(MATCH(TZ$1,'CSC Mitre'!CO$1:CO$220,0)),"",VLOOKUP(TZ$1,'Tactic Recode'!$A$1:$B$547,2,FALSE))</f>
        <v/>
      </c>
      <c r="UA94" t="str">
        <f>IF(ISERROR(MATCH(UA$1,'CSC Mitre'!CO$1:CO$220,0)),"",VLOOKUP(UA$1,'Tactic Recode'!$A$1:$B$547,2,FALSE))</f>
        <v/>
      </c>
      <c r="UB94" t="str">
        <f>IF(ISERROR(MATCH(UB$1,'CSC Mitre'!CO$1:CO$220,0)),"",VLOOKUP(UB$1,'Tactic Recode'!$A$1:$B$547,2,FALSE))</f>
        <v/>
      </c>
    </row>
    <row r="95" spans="1:548" x14ac:dyDescent="0.25">
      <c r="A95" s="59" t="s">
        <v>491</v>
      </c>
      <c r="B95" t="str">
        <f>IF(ISERROR(MATCH(B$1,'CSC Mitre'!CP$1:CP$220,0)),"",VLOOKUP(B$1,'Tactic Recode'!$A$1:$B$547,2,FALSE))</f>
        <v/>
      </c>
      <c r="C95" t="str">
        <f>IF(ISERROR(MATCH(C$1,'CSC Mitre'!CP$1:CP$220,0)),"",VLOOKUP(C$1,'Tactic Recode'!$A$1:$B$547,2,FALSE))</f>
        <v/>
      </c>
      <c r="D95" t="str">
        <f>IF(ISERROR(MATCH(D$1,'CSC Mitre'!CP$1:CP$220,0)),"",VLOOKUP(D$1,'Tactic Recode'!$A$1:$B$547,2,FALSE))</f>
        <v/>
      </c>
      <c r="E95" t="str">
        <f>IF(ISERROR(MATCH(E$1,'CSC Mitre'!CP$1:CP$220,0)),"",VLOOKUP(E$1,'Tactic Recode'!$A$1:$B$547,2,FALSE))</f>
        <v/>
      </c>
      <c r="F95" t="str">
        <f>IF(ISERROR(MATCH(F$1,'CSC Mitre'!CP$1:CP$220,0)),"",VLOOKUP(F$1,'Tactic Recode'!$A$1:$B$547,2,FALSE))</f>
        <v/>
      </c>
      <c r="G95" t="str">
        <f>IF(ISERROR(MATCH(G$1,'CSC Mitre'!CP$1:CP$220,0)),"",VLOOKUP(G$1,'Tactic Recode'!$A$1:$B$547,2,FALSE))</f>
        <v/>
      </c>
      <c r="H95" t="str">
        <f>IF(ISERROR(MATCH(H$1,'CSC Mitre'!CP$1:CP$220,0)),"",VLOOKUP(H$1,'Tactic Recode'!$A$1:$B$547,2,FALSE))</f>
        <v/>
      </c>
      <c r="I95" t="str">
        <f>IF(ISERROR(MATCH(I$1,'CSC Mitre'!CP$1:CP$220,0)),"",VLOOKUP(I$1,'Tactic Recode'!$A$1:$B$547,2,FALSE))</f>
        <v/>
      </c>
      <c r="J95" t="str">
        <f>IF(ISERROR(MATCH(J$1,'CSC Mitre'!CP$1:CP$220,0)),"",VLOOKUP(J$1,'Tactic Recode'!$A$1:$B$547,2,FALSE))</f>
        <v/>
      </c>
      <c r="K95" t="str">
        <f>IF(ISERROR(MATCH(K$1,'CSC Mitre'!CP$1:CP$220,0)),"",VLOOKUP(K$1,'Tactic Recode'!$A$1:$B$547,2,FALSE))</f>
        <v/>
      </c>
      <c r="L95" t="str">
        <f>IF(ISERROR(MATCH(L$1,'CSC Mitre'!CP$1:CP$220,0)),"",VLOOKUP(L$1,'Tactic Recode'!$A$1:$B$547,2,FALSE))</f>
        <v/>
      </c>
      <c r="M95" t="str">
        <f>IF(ISERROR(MATCH(M$1,'CSC Mitre'!CP$1:CP$220,0)),"",VLOOKUP(M$1,'Tactic Recode'!$A$1:$B$547,2,FALSE))</f>
        <v/>
      </c>
      <c r="N95" t="str">
        <f>IF(ISERROR(MATCH(N$1,'CSC Mitre'!CP$1:CP$220,0)),"",VLOOKUP(N$1,'Tactic Recode'!$A$1:$B$547,2,FALSE))</f>
        <v/>
      </c>
      <c r="O95" t="str">
        <f>IF(ISERROR(MATCH(O$1,'CSC Mitre'!CP$1:CP$220,0)),"",VLOOKUP(O$1,'Tactic Recode'!$A$1:$B$547,2,FALSE))</f>
        <v/>
      </c>
      <c r="P95" t="str">
        <f>IF(ISERROR(MATCH(P$1,'CSC Mitre'!CP$1:CP$220,0)),"",VLOOKUP(P$1,'Tactic Recode'!$A$1:$B$547,2,FALSE))</f>
        <v/>
      </c>
      <c r="Q95" t="str">
        <f>IF(ISERROR(MATCH(Q$1,'CSC Mitre'!CP$1:CP$220,0)),"",VLOOKUP(Q$1,'Tactic Recode'!$A$1:$B$547,2,FALSE))</f>
        <v/>
      </c>
      <c r="R95" t="str">
        <f>IF(ISERROR(MATCH(R$1,'CSC Mitre'!CP$1:CP$220,0)),"",VLOOKUP(R$1,'Tactic Recode'!$A$1:$B$547,2,FALSE))</f>
        <v/>
      </c>
      <c r="S95" t="str">
        <f>IF(ISERROR(MATCH(S$1,'CSC Mitre'!CP$1:CP$220,0)),"",VLOOKUP(S$1,'Tactic Recode'!$A$1:$B$547,2,FALSE))</f>
        <v/>
      </c>
      <c r="T95" t="str">
        <f>IF(ISERROR(MATCH(T$1,'CSC Mitre'!CP$1:CP$220,0)),"",VLOOKUP(T$1,'Tactic Recode'!$A$1:$B$547,2,FALSE))</f>
        <v/>
      </c>
      <c r="U95" t="str">
        <f>IF(ISERROR(MATCH(U$1,'CSC Mitre'!CP$1:CP$220,0)),"",VLOOKUP(U$1,'Tactic Recode'!$A$1:$B$547,2,FALSE))</f>
        <v/>
      </c>
      <c r="V95" t="str">
        <f>IF(ISERROR(MATCH(V$1,'CSC Mitre'!CP$1:CP$220,0)),"",VLOOKUP(V$1,'Tactic Recode'!$A$1:$B$547,2,FALSE))</f>
        <v/>
      </c>
      <c r="W95" t="str">
        <f>IF(ISERROR(MATCH(W$1,'CSC Mitre'!CP$1:CP$220,0)),"",VLOOKUP(W$1,'Tactic Recode'!$A$1:$B$547,2,FALSE))</f>
        <v/>
      </c>
      <c r="X95" t="str">
        <f>IF(ISERROR(MATCH(X$1,'CSC Mitre'!CP$1:CP$220,0)),"",VLOOKUP(X$1,'Tactic Recode'!$A$1:$B$547,2,FALSE))</f>
        <v/>
      </c>
      <c r="Y95" t="str">
        <f>IF(ISERROR(MATCH(Y$1,'CSC Mitre'!CP$1:CP$220,0)),"",VLOOKUP(Y$1,'Tactic Recode'!$A$1:$B$547,2,FALSE))</f>
        <v/>
      </c>
      <c r="Z95" t="str">
        <f>IF(ISERROR(MATCH(Z$1,'CSC Mitre'!CP$1:CP$220,0)),"",VLOOKUP(Z$1,'Tactic Recode'!$A$1:$B$547,2,FALSE))</f>
        <v/>
      </c>
      <c r="AA95" t="str">
        <f>IF(ISERROR(MATCH(AA$1,'CSC Mitre'!CP$1:CP$220,0)),"",VLOOKUP(AA$1,'Tactic Recode'!$A$1:$B$547,2,FALSE))</f>
        <v/>
      </c>
      <c r="AB95" t="str">
        <f>IF(ISERROR(MATCH(AB$1,'CSC Mitre'!CP$1:CP$220,0)),"",VLOOKUP(AB$1,'Tactic Recode'!$A$1:$B$547,2,FALSE))</f>
        <v/>
      </c>
      <c r="AC95" t="str">
        <f>IF(ISERROR(MATCH(AC$1,'CSC Mitre'!CP$1:CP$220,0)),"",VLOOKUP(AC$1,'Tactic Recode'!$A$1:$B$547,2,FALSE))</f>
        <v/>
      </c>
      <c r="AD95" t="str">
        <f>IF(ISERROR(MATCH(AD$1,'CSC Mitre'!CP$1:CP$220,0)),"",VLOOKUP(AD$1,'Tactic Recode'!$A$1:$B$547,2,FALSE))</f>
        <v/>
      </c>
      <c r="AE95" t="str">
        <f>IF(ISERROR(MATCH(AE$1,'CSC Mitre'!CP$1:CP$220,0)),"",VLOOKUP(AE$1,'Tactic Recode'!$A$1:$B$547,2,FALSE))</f>
        <v/>
      </c>
      <c r="AF95" t="str">
        <f>IF(ISERROR(MATCH(AF$1,'CSC Mitre'!CP$1:CP$220,0)),"",VLOOKUP(AF$1,'Tactic Recode'!$A$1:$B$547,2,FALSE))</f>
        <v/>
      </c>
      <c r="AG95" t="str">
        <f>IF(ISERROR(MATCH(AG$1,'CSC Mitre'!CP$1:CP$220,0)),"",VLOOKUP(AG$1,'Tactic Recode'!$A$1:$B$547,2,FALSE))</f>
        <v/>
      </c>
      <c r="AH95" t="str">
        <f>IF(ISERROR(MATCH(AH$1,'CSC Mitre'!CP$1:CP$220,0)),"",VLOOKUP(AH$1,'Tactic Recode'!$A$1:$B$547,2,FALSE))</f>
        <v/>
      </c>
      <c r="AI95" t="str">
        <f>IF(ISERROR(MATCH(AI$1,'CSC Mitre'!CP$1:CP$220,0)),"",VLOOKUP(AI$1,'Tactic Recode'!$A$1:$B$547,2,FALSE))</f>
        <v/>
      </c>
      <c r="AJ95" t="str">
        <f>IF(ISERROR(MATCH(AJ$1,'CSC Mitre'!CP$1:CP$220,0)),"",VLOOKUP(AJ$1,'Tactic Recode'!$A$1:$B$547,2,FALSE))</f>
        <v/>
      </c>
      <c r="AK95" t="str">
        <f>IF(ISERROR(MATCH(AK$1,'CSC Mitre'!CP$1:CP$220,0)),"",VLOOKUP(AK$1,'Tactic Recode'!$A$1:$B$547,2,FALSE))</f>
        <v/>
      </c>
      <c r="AL95" t="str">
        <f>IF(ISERROR(MATCH(AL$1,'CSC Mitre'!CP$1:CP$220,0)),"",VLOOKUP(AL$1,'Tactic Recode'!$A$1:$B$547,2,FALSE))</f>
        <v/>
      </c>
      <c r="AM95" t="str">
        <f>IF(ISERROR(MATCH(AM$1,'CSC Mitre'!CP$1:CP$220,0)),"",VLOOKUP(AM$1,'Tactic Recode'!$A$1:$B$547,2,FALSE))</f>
        <v/>
      </c>
      <c r="AN95" t="str">
        <f>IF(ISERROR(MATCH(AN$1,'CSC Mitre'!CP$1:CP$220,0)),"",VLOOKUP(AN$1,'Tactic Recode'!$A$1:$B$547,2,FALSE))</f>
        <v/>
      </c>
      <c r="AO95" t="str">
        <f>IF(ISERROR(MATCH(AO$1,'CSC Mitre'!CP$1:CP$220,0)),"",VLOOKUP(AO$1,'Tactic Recode'!$A$1:$B$547,2,FALSE))</f>
        <v/>
      </c>
      <c r="AP95" t="str">
        <f>IF(ISERROR(MATCH(AP$1,'CSC Mitre'!CP$1:CP$220,0)),"",VLOOKUP(AP$1,'Tactic Recode'!$A$1:$B$547,2,FALSE))</f>
        <v/>
      </c>
      <c r="AQ95" t="str">
        <f>IF(ISERROR(MATCH(AQ$1,'CSC Mitre'!CP$1:CP$220,0)),"",VLOOKUP(AQ$1,'Tactic Recode'!$A$1:$B$547,2,FALSE))</f>
        <v/>
      </c>
      <c r="AR95" t="str">
        <f>IF(ISERROR(MATCH(AR$1,'CSC Mitre'!CP$1:CP$220,0)),"",VLOOKUP(AR$1,'Tactic Recode'!$A$1:$B$547,2,FALSE))</f>
        <v/>
      </c>
      <c r="AS95" t="str">
        <f>IF(ISERROR(MATCH(AS$1,'CSC Mitre'!CP$1:CP$220,0)),"",VLOOKUP(AS$1,'Tactic Recode'!$A$1:$B$547,2,FALSE))</f>
        <v/>
      </c>
      <c r="AT95" t="str">
        <f>IF(ISERROR(MATCH(AT$1,'CSC Mitre'!CP$1:CP$220,0)),"",VLOOKUP(AT$1,'Tactic Recode'!$A$1:$B$547,2,FALSE))</f>
        <v/>
      </c>
      <c r="AU95" t="str">
        <f>IF(ISERROR(MATCH(AU$1,'CSC Mitre'!CP$1:CP$220,0)),"",VLOOKUP(AU$1,'Tactic Recode'!$A$1:$B$547,2,FALSE))</f>
        <v/>
      </c>
      <c r="AV95" t="str">
        <f>IF(ISERROR(MATCH(AV$1,'CSC Mitre'!CP$1:CP$220,0)),"",VLOOKUP(AV$1,'Tactic Recode'!$A$1:$B$547,2,FALSE))</f>
        <v/>
      </c>
      <c r="AW95" t="str">
        <f>IF(ISERROR(MATCH(AW$1,'CSC Mitre'!CP$1:CP$220,0)),"",VLOOKUP(AW$1,'Tactic Recode'!$A$1:$B$547,2,FALSE))</f>
        <v/>
      </c>
      <c r="AX95" t="str">
        <f>IF(ISERROR(MATCH(AX$1,'CSC Mitre'!CP$1:CP$220,0)),"",VLOOKUP(AX$1,'Tactic Recode'!$A$1:$B$547,2,FALSE))</f>
        <v/>
      </c>
      <c r="AY95" t="str">
        <f>IF(ISERROR(MATCH(AY$1,'CSC Mitre'!CP$1:CP$220,0)),"",VLOOKUP(AY$1,'Tactic Recode'!$A$1:$B$547,2,FALSE))</f>
        <v/>
      </c>
      <c r="AZ95" t="str">
        <f>IF(ISERROR(MATCH(AZ$1,'CSC Mitre'!CP$1:CP$220,0)),"",VLOOKUP(AZ$1,'Tactic Recode'!$A$1:$B$547,2,FALSE))</f>
        <v/>
      </c>
      <c r="BA95" t="str">
        <f>IF(ISERROR(MATCH(BA$1,'CSC Mitre'!CP$1:CP$220,0)),"",VLOOKUP(BA$1,'Tactic Recode'!$A$1:$B$547,2,FALSE))</f>
        <v/>
      </c>
      <c r="BB95" t="str">
        <f>IF(ISERROR(MATCH(BB$1,'CSC Mitre'!CP$1:CP$220,0)),"",VLOOKUP(BB$1,'Tactic Recode'!$A$1:$B$547,2,FALSE))</f>
        <v/>
      </c>
      <c r="BC95" t="str">
        <f>IF(ISERROR(MATCH(BC$1,'CSC Mitre'!CP$1:CP$220,0)),"",VLOOKUP(BC$1,'Tactic Recode'!$A$1:$B$547,2,FALSE))</f>
        <v/>
      </c>
      <c r="BD95" t="str">
        <f>IF(ISERROR(MATCH(BD$1,'CSC Mitre'!CP$1:CP$220,0)),"",VLOOKUP(BD$1,'Tactic Recode'!$A$1:$B$547,2,FALSE))</f>
        <v/>
      </c>
      <c r="BE95" t="str">
        <f>IF(ISERROR(MATCH(BE$1,'CSC Mitre'!CP$1:CP$220,0)),"",VLOOKUP(BE$1,'Tactic Recode'!$A$1:$B$547,2,FALSE))</f>
        <v/>
      </c>
      <c r="BF95" t="str">
        <f>IF(ISERROR(MATCH(BF$1,'CSC Mitre'!CP$1:CP$220,0)),"",VLOOKUP(BF$1,'Tactic Recode'!$A$1:$B$547,2,FALSE))</f>
        <v/>
      </c>
      <c r="BG95" t="str">
        <f>IF(ISERROR(MATCH(BG$1,'CSC Mitre'!CP$1:CP$220,0)),"",VLOOKUP(BG$1,'Tactic Recode'!$A$1:$B$547,2,FALSE))</f>
        <v/>
      </c>
      <c r="BH95" t="str">
        <f>IF(ISERROR(MATCH(BH$1,'CSC Mitre'!CP$1:CP$220,0)),"",VLOOKUP(BH$1,'Tactic Recode'!$A$1:$B$547,2,FALSE))</f>
        <v/>
      </c>
      <c r="BI95" t="str">
        <f>IF(ISERROR(MATCH(BI$1,'CSC Mitre'!CP$1:CP$220,0)),"",VLOOKUP(BI$1,'Tactic Recode'!$A$1:$B$547,2,FALSE))</f>
        <v/>
      </c>
      <c r="BJ95" t="str">
        <f>IF(ISERROR(MATCH(BJ$1,'CSC Mitre'!CP$1:CP$220,0)),"",VLOOKUP(BJ$1,'Tactic Recode'!$A$1:$B$547,2,FALSE))</f>
        <v/>
      </c>
      <c r="BK95" t="str">
        <f>IF(ISERROR(MATCH(BK$1,'CSC Mitre'!CP$1:CP$220,0)),"",VLOOKUP(BK$1,'Tactic Recode'!$A$1:$B$547,2,FALSE))</f>
        <v/>
      </c>
      <c r="BL95" t="str">
        <f>IF(ISERROR(MATCH(BL$1,'CSC Mitre'!CP$1:CP$220,0)),"",VLOOKUP(BL$1,'Tactic Recode'!$A$1:$B$547,2,FALSE))</f>
        <v/>
      </c>
      <c r="BM95" t="str">
        <f>IF(ISERROR(MATCH(BM$1,'CSC Mitre'!CP$1:CP$220,0)),"",VLOOKUP(BM$1,'Tactic Recode'!$A$1:$B$547,2,FALSE))</f>
        <v/>
      </c>
      <c r="BN95" t="str">
        <f>IF(ISERROR(MATCH(BN$1,'CSC Mitre'!CP$1:CP$220,0)),"",VLOOKUP(BN$1,'Tactic Recode'!$A$1:$B$547,2,FALSE))</f>
        <v/>
      </c>
      <c r="BO95" t="str">
        <f>IF(ISERROR(MATCH(BO$1,'CSC Mitre'!CP$1:CP$220,0)),"",VLOOKUP(BO$1,'Tactic Recode'!$A$1:$B$547,2,FALSE))</f>
        <v/>
      </c>
      <c r="BP95" t="str">
        <f>IF(ISERROR(MATCH(BP$1,'CSC Mitre'!CP$1:CP$220,0)),"",VLOOKUP(BP$1,'Tactic Recode'!$A$1:$B$547,2,FALSE))</f>
        <v/>
      </c>
      <c r="BQ95" t="str">
        <f>IF(ISERROR(MATCH(BQ$1,'CSC Mitre'!CP$1:CP$220,0)),"",VLOOKUP(BQ$1,'Tactic Recode'!$A$1:$B$547,2,FALSE))</f>
        <v/>
      </c>
      <c r="BR95" t="str">
        <f>IF(ISERROR(MATCH(BR$1,'CSC Mitre'!CP$1:CP$220,0)),"",VLOOKUP(BR$1,'Tactic Recode'!$A$1:$B$547,2,FALSE))</f>
        <v/>
      </c>
      <c r="BS95" t="str">
        <f>IF(ISERROR(MATCH(BS$1,'CSC Mitre'!CP$1:CP$220,0)),"",VLOOKUP(BS$1,'Tactic Recode'!$A$1:$B$547,2,FALSE))</f>
        <v/>
      </c>
      <c r="BT95" t="str">
        <f>IF(ISERROR(MATCH(BT$1,'CSC Mitre'!CP$1:CP$220,0)),"",VLOOKUP(BT$1,'Tactic Recode'!$A$1:$B$547,2,FALSE))</f>
        <v/>
      </c>
      <c r="BU95" t="str">
        <f>IF(ISERROR(MATCH(BU$1,'CSC Mitre'!CP$1:CP$220,0)),"",VLOOKUP(BU$1,'Tactic Recode'!$A$1:$B$547,2,FALSE))</f>
        <v/>
      </c>
      <c r="BV95" t="str">
        <f>IF(ISERROR(MATCH(BV$1,'CSC Mitre'!CP$1:CP$220,0)),"",VLOOKUP(BV$1,'Tactic Recode'!$A$1:$B$547,2,FALSE))</f>
        <v/>
      </c>
      <c r="BW95" t="str">
        <f>IF(ISERROR(MATCH(BW$1,'CSC Mitre'!CP$1:CP$220,0)),"",VLOOKUP(BW$1,'Tactic Recode'!$A$1:$B$547,2,FALSE))</f>
        <v/>
      </c>
      <c r="BX95" t="str">
        <f>IF(ISERROR(MATCH(BX$1,'CSC Mitre'!CP$1:CP$220,0)),"",VLOOKUP(BX$1,'Tactic Recode'!$A$1:$B$547,2,FALSE))</f>
        <v/>
      </c>
      <c r="BY95" t="str">
        <f>IF(ISERROR(MATCH(BY$1,'CSC Mitre'!CP$1:CP$220,0)),"",VLOOKUP(BY$1,'Tactic Recode'!$A$1:$B$547,2,FALSE))</f>
        <v/>
      </c>
      <c r="BZ95" t="str">
        <f>IF(ISERROR(MATCH(BZ$1,'CSC Mitre'!CP$1:CP$220,0)),"",VLOOKUP(BZ$1,'Tactic Recode'!$A$1:$B$547,2,FALSE))</f>
        <v/>
      </c>
      <c r="CA95" t="str">
        <f>IF(ISERROR(MATCH(CA$1,'CSC Mitre'!CP$1:CP$220,0)),"",VLOOKUP(CA$1,'Tactic Recode'!$A$1:$B$547,2,FALSE))</f>
        <v/>
      </c>
      <c r="CB95" t="str">
        <f>IF(ISERROR(MATCH(CB$1,'CSC Mitre'!CP$1:CP$220,0)),"",VLOOKUP(CB$1,'Tactic Recode'!$A$1:$B$547,2,FALSE))</f>
        <v/>
      </c>
      <c r="CC95" t="str">
        <f>IF(ISERROR(MATCH(CC$1,'CSC Mitre'!CP$1:CP$220,0)),"",VLOOKUP(CC$1,'Tactic Recode'!$A$1:$B$547,2,FALSE))</f>
        <v/>
      </c>
      <c r="CD95" t="str">
        <f>IF(ISERROR(MATCH(CD$1,'CSC Mitre'!CP$1:CP$220,0)),"",VLOOKUP(CD$1,'Tactic Recode'!$A$1:$B$547,2,FALSE))</f>
        <v/>
      </c>
      <c r="CE95" t="str">
        <f>IF(ISERROR(MATCH(CE$1,'CSC Mitre'!CP$1:CP$220,0)),"",VLOOKUP(CE$1,'Tactic Recode'!$A$1:$B$547,2,FALSE))</f>
        <v/>
      </c>
      <c r="CF95" t="str">
        <f>IF(ISERROR(MATCH(CF$1,'CSC Mitre'!CP$1:CP$220,0)),"",VLOOKUP(CF$1,'Tactic Recode'!$A$1:$B$547,2,FALSE))</f>
        <v/>
      </c>
      <c r="CG95" t="str">
        <f>IF(ISERROR(MATCH(CG$1,'CSC Mitre'!CP$1:CP$220,0)),"",VLOOKUP(CG$1,'Tactic Recode'!$A$1:$B$547,2,FALSE))</f>
        <v/>
      </c>
      <c r="CH95" t="str">
        <f>IF(ISERROR(MATCH(CH$1,'CSC Mitre'!CP$1:CP$220,0)),"",VLOOKUP(CH$1,'Tactic Recode'!$A$1:$B$547,2,FALSE))</f>
        <v/>
      </c>
      <c r="CI95" t="str">
        <f>IF(ISERROR(MATCH(CI$1,'CSC Mitre'!CP$1:CP$220,0)),"",VLOOKUP(CI$1,'Tactic Recode'!$A$1:$B$547,2,FALSE))</f>
        <v/>
      </c>
      <c r="CJ95" t="str">
        <f>IF(ISERROR(MATCH(CJ$1,'CSC Mitre'!CP$1:CP$220,0)),"",VLOOKUP(CJ$1,'Tactic Recode'!$A$1:$B$547,2,FALSE))</f>
        <v/>
      </c>
      <c r="CK95" t="str">
        <f>IF(ISERROR(MATCH(CK$1,'CSC Mitre'!CP$1:CP$220,0)),"",VLOOKUP(CK$1,'Tactic Recode'!$A$1:$B$547,2,FALSE))</f>
        <v/>
      </c>
      <c r="CL95" t="str">
        <f>IF(ISERROR(MATCH(CL$1,'CSC Mitre'!CP$1:CP$220,0)),"",VLOOKUP(CL$1,'Tactic Recode'!$A$1:$B$547,2,FALSE))</f>
        <v/>
      </c>
      <c r="CM95" t="str">
        <f>IF(ISERROR(MATCH(CM$1,'CSC Mitre'!CP$1:CP$220,0)),"",VLOOKUP(CM$1,'Tactic Recode'!$A$1:$B$547,2,FALSE))</f>
        <v/>
      </c>
      <c r="CN95" t="str">
        <f>IF(ISERROR(MATCH(CN$1,'CSC Mitre'!CP$1:CP$220,0)),"",VLOOKUP(CN$1,'Tactic Recode'!$A$1:$B$547,2,FALSE))</f>
        <v/>
      </c>
      <c r="CO95" t="str">
        <f>IF(ISERROR(MATCH(CO$1,'CSC Mitre'!CP$1:CP$220,0)),"",VLOOKUP(CO$1,'Tactic Recode'!$A$1:$B$547,2,FALSE))</f>
        <v/>
      </c>
      <c r="CP95" t="str">
        <f>IF(ISERROR(MATCH(CP$1,'CSC Mitre'!CP$1:CP$220,0)),"",VLOOKUP(CP$1,'Tactic Recode'!$A$1:$B$547,2,FALSE))</f>
        <v/>
      </c>
      <c r="CQ95" t="str">
        <f>IF(ISERROR(MATCH(CQ$1,'CSC Mitre'!CP$1:CP$220,0)),"",VLOOKUP(CQ$1,'Tactic Recode'!$A$1:$B$547,2,FALSE))</f>
        <v/>
      </c>
      <c r="CR95" t="str">
        <f>IF(ISERROR(MATCH(CR$1,'CSC Mitre'!CP$1:CP$220,0)),"",VLOOKUP(CR$1,'Tactic Recode'!$A$1:$B$547,2,FALSE))</f>
        <v/>
      </c>
      <c r="CS95" t="str">
        <f>IF(ISERROR(MATCH(CS$1,'CSC Mitre'!CP$1:CP$220,0)),"",VLOOKUP(CS$1,'Tactic Recode'!$A$1:$B$547,2,FALSE))</f>
        <v/>
      </c>
      <c r="CT95" t="str">
        <f>IF(ISERROR(MATCH(CT$1,'CSC Mitre'!CP$1:CP$220,0)),"",VLOOKUP(CT$1,'Tactic Recode'!$A$1:$B$547,2,FALSE))</f>
        <v/>
      </c>
      <c r="CU95" t="str">
        <f>IF(ISERROR(MATCH(CU$1,'CSC Mitre'!CP$1:CP$220,0)),"",VLOOKUP(CU$1,'Tactic Recode'!$A$1:$B$547,2,FALSE))</f>
        <v/>
      </c>
      <c r="CV95" t="str">
        <f>IF(ISERROR(MATCH(CV$1,'CSC Mitre'!CP$1:CP$220,0)),"",VLOOKUP(CV$1,'Tactic Recode'!$A$1:$B$547,2,FALSE))</f>
        <v/>
      </c>
      <c r="CW95" t="str">
        <f>IF(ISERROR(MATCH(CW$1,'CSC Mitre'!CP$1:CP$220,0)),"",VLOOKUP(CW$1,'Tactic Recode'!$A$1:$B$547,2,FALSE))</f>
        <v/>
      </c>
      <c r="CX95" t="str">
        <f>IF(ISERROR(MATCH(CX$1,'CSC Mitre'!CP$1:CP$220,0)),"",VLOOKUP(CX$1,'Tactic Recode'!$A$1:$B$547,2,FALSE))</f>
        <v/>
      </c>
      <c r="CY95" t="str">
        <f>IF(ISERROR(MATCH(CY$1,'CSC Mitre'!CP$1:CP$220,0)),"",VLOOKUP(CY$1,'Tactic Recode'!$A$1:$B$547,2,FALSE))</f>
        <v/>
      </c>
      <c r="CZ95" t="str">
        <f>IF(ISERROR(MATCH(CZ$1,'CSC Mitre'!CP$1:CP$220,0)),"",VLOOKUP(CZ$1,'Tactic Recode'!$A$1:$B$547,2,FALSE))</f>
        <v/>
      </c>
      <c r="DA95" t="str">
        <f>IF(ISERROR(MATCH(DA$1,'CSC Mitre'!CP$1:CP$220,0)),"",VLOOKUP(DA$1,'Tactic Recode'!$A$1:$B$547,2,FALSE))</f>
        <v/>
      </c>
      <c r="DB95" t="str">
        <f>IF(ISERROR(MATCH(DB$1,'CSC Mitre'!CP$1:CP$220,0)),"",VLOOKUP(DB$1,'Tactic Recode'!$A$1:$B$547,2,FALSE))</f>
        <v/>
      </c>
      <c r="DC95" t="str">
        <f>IF(ISERROR(MATCH(DC$1,'CSC Mitre'!CP$1:CP$220,0)),"",VLOOKUP(DC$1,'Tactic Recode'!$A$1:$B$547,2,FALSE))</f>
        <v/>
      </c>
      <c r="DD95" t="str">
        <f>IF(ISERROR(MATCH(DD$1,'CSC Mitre'!CP$1:CP$220,0)),"",VLOOKUP(DD$1,'Tactic Recode'!$A$1:$B$547,2,FALSE))</f>
        <v/>
      </c>
      <c r="DE95" t="str">
        <f>IF(ISERROR(MATCH(DE$1,'CSC Mitre'!CP$1:CP$220,0)),"",VLOOKUP(DE$1,'Tactic Recode'!$A$1:$B$547,2,FALSE))</f>
        <v/>
      </c>
      <c r="DF95" t="str">
        <f>IF(ISERROR(MATCH(DF$1,'CSC Mitre'!CP$1:CP$220,0)),"",VLOOKUP(DF$1,'Tactic Recode'!$A$1:$B$547,2,FALSE))</f>
        <v/>
      </c>
      <c r="DG95" t="str">
        <f>IF(ISERROR(MATCH(DG$1,'CSC Mitre'!CP$1:CP$220,0)),"",VLOOKUP(DG$1,'Tactic Recode'!$A$1:$B$547,2,FALSE))</f>
        <v/>
      </c>
      <c r="DH95" t="str">
        <f>IF(ISERROR(MATCH(DH$1,'CSC Mitre'!CP$1:CP$220,0)),"",VLOOKUP(DH$1,'Tactic Recode'!$A$1:$B$547,2,FALSE))</f>
        <v/>
      </c>
      <c r="DI95" t="str">
        <f>IF(ISERROR(MATCH(DI$1,'CSC Mitre'!CP$1:CP$220,0)),"",VLOOKUP(DI$1,'Tactic Recode'!$A$1:$B$547,2,FALSE))</f>
        <v/>
      </c>
      <c r="DJ95" t="str">
        <f>IF(ISERROR(MATCH(DJ$1,'CSC Mitre'!CP$1:CP$220,0)),"",VLOOKUP(DJ$1,'Tactic Recode'!$A$1:$B$547,2,FALSE))</f>
        <v/>
      </c>
      <c r="DK95" t="str">
        <f>IF(ISERROR(MATCH(DK$1,'CSC Mitre'!CP$1:CP$220,0)),"",VLOOKUP(DK$1,'Tactic Recode'!$A$1:$B$547,2,FALSE))</f>
        <v/>
      </c>
      <c r="DL95" t="str">
        <f>IF(ISERROR(MATCH(DL$1,'CSC Mitre'!CP$1:CP$220,0)),"",VLOOKUP(DL$1,'Tactic Recode'!$A$1:$B$547,2,FALSE))</f>
        <v/>
      </c>
      <c r="DM95" t="str">
        <f>IF(ISERROR(MATCH(DM$1,'CSC Mitre'!CP$1:CP$220,0)),"",VLOOKUP(DM$1,'Tactic Recode'!$A$1:$B$547,2,FALSE))</f>
        <v/>
      </c>
      <c r="DN95" t="str">
        <f>IF(ISERROR(MATCH(DN$1,'CSC Mitre'!CP$1:CP$220,0)),"",VLOOKUP(DN$1,'Tactic Recode'!$A$1:$B$547,2,FALSE))</f>
        <v/>
      </c>
      <c r="DO95" t="str">
        <f>IF(ISERROR(MATCH(DO$1,'CSC Mitre'!CP$1:CP$220,0)),"",VLOOKUP(DO$1,'Tactic Recode'!$A$1:$B$547,2,FALSE))</f>
        <v/>
      </c>
      <c r="DP95" t="str">
        <f>IF(ISERROR(MATCH(DP$1,'CSC Mitre'!CP$1:CP$220,0)),"",VLOOKUP(DP$1,'Tactic Recode'!$A$1:$B$547,2,FALSE))</f>
        <v/>
      </c>
      <c r="DQ95" t="str">
        <f>IF(ISERROR(MATCH(DQ$1,'CSC Mitre'!CP$1:CP$220,0)),"",VLOOKUP(DQ$1,'Tactic Recode'!$A$1:$B$547,2,FALSE))</f>
        <v/>
      </c>
      <c r="DR95" t="str">
        <f>IF(ISERROR(MATCH(DR$1,'CSC Mitre'!CP$1:CP$220,0)),"",VLOOKUP(DR$1,'Tactic Recode'!$A$1:$B$547,2,FALSE))</f>
        <v/>
      </c>
      <c r="DS95" t="str">
        <f>IF(ISERROR(MATCH(DS$1,'CSC Mitre'!CP$1:CP$220,0)),"",VLOOKUP(DS$1,'Tactic Recode'!$A$1:$B$547,2,FALSE))</f>
        <v/>
      </c>
      <c r="DT95" t="str">
        <f>IF(ISERROR(MATCH(DT$1,'CSC Mitre'!CP$1:CP$220,0)),"",VLOOKUP(DT$1,'Tactic Recode'!$A$1:$B$547,2,FALSE))</f>
        <v/>
      </c>
      <c r="DU95" t="str">
        <f>IF(ISERROR(MATCH(DU$1,'CSC Mitre'!CP$1:CP$220,0)),"",VLOOKUP(DU$1,'Tactic Recode'!$A$1:$B$547,2,FALSE))</f>
        <v/>
      </c>
      <c r="DV95" t="str">
        <f>IF(ISERROR(MATCH(DV$1,'CSC Mitre'!CP$1:CP$220,0)),"",VLOOKUP(DV$1,'Tactic Recode'!$A$1:$B$547,2,FALSE))</f>
        <v/>
      </c>
      <c r="DW95" t="str">
        <f>IF(ISERROR(MATCH(DW$1,'CSC Mitre'!CP$1:CP$220,0)),"",VLOOKUP(DW$1,'Tactic Recode'!$A$1:$B$547,2,FALSE))</f>
        <v/>
      </c>
      <c r="DX95" t="str">
        <f>IF(ISERROR(MATCH(DX$1,'CSC Mitre'!CP$1:CP$220,0)),"",VLOOKUP(DX$1,'Tactic Recode'!$A$1:$B$547,2,FALSE))</f>
        <v/>
      </c>
      <c r="DY95" t="str">
        <f>IF(ISERROR(MATCH(DY$1,'CSC Mitre'!CP$1:CP$220,0)),"",VLOOKUP(DY$1,'Tactic Recode'!$A$1:$B$547,2,FALSE))</f>
        <v/>
      </c>
      <c r="DZ95" t="str">
        <f>IF(ISERROR(MATCH(DZ$1,'CSC Mitre'!CP$1:CP$220,0)),"",VLOOKUP(DZ$1,'Tactic Recode'!$A$1:$B$547,2,FALSE))</f>
        <v/>
      </c>
      <c r="EA95" t="str">
        <f>IF(ISERROR(MATCH(EA$1,'CSC Mitre'!CP$1:CP$220,0)),"",VLOOKUP(EA$1,'Tactic Recode'!$A$1:$B$547,2,FALSE))</f>
        <v/>
      </c>
      <c r="EB95" t="str">
        <f>IF(ISERROR(MATCH(EB$1,'CSC Mitre'!CP$1:CP$220,0)),"",VLOOKUP(EB$1,'Tactic Recode'!$A$1:$B$547,2,FALSE))</f>
        <v/>
      </c>
      <c r="EC95" t="str">
        <f>IF(ISERROR(MATCH(EC$1,'CSC Mitre'!CP$1:CP$220,0)),"",VLOOKUP(EC$1,'Tactic Recode'!$A$1:$B$547,2,FALSE))</f>
        <v/>
      </c>
      <c r="ED95" t="str">
        <f>IF(ISERROR(MATCH(ED$1,'CSC Mitre'!CP$1:CP$220,0)),"",VLOOKUP(ED$1,'Tactic Recode'!$A$1:$B$547,2,FALSE))</f>
        <v/>
      </c>
      <c r="EE95" t="str">
        <f>IF(ISERROR(MATCH(EE$1,'CSC Mitre'!CP$1:CP$220,0)),"",VLOOKUP(EE$1,'Tactic Recode'!$A$1:$B$547,2,FALSE))</f>
        <v/>
      </c>
      <c r="EF95" t="str">
        <f>IF(ISERROR(MATCH(EF$1,'CSC Mitre'!CP$1:CP$220,0)),"",VLOOKUP(EF$1,'Tactic Recode'!$A$1:$B$547,2,FALSE))</f>
        <v/>
      </c>
      <c r="EG95" t="str">
        <f>IF(ISERROR(MATCH(EG$1,'CSC Mitre'!CP$1:CP$220,0)),"",VLOOKUP(EG$1,'Tactic Recode'!$A$1:$B$547,2,FALSE))</f>
        <v/>
      </c>
      <c r="EH95" t="str">
        <f>IF(ISERROR(MATCH(EH$1,'CSC Mitre'!CP$1:CP$220,0)),"",VLOOKUP(EH$1,'Tactic Recode'!$A$1:$B$547,2,FALSE))</f>
        <v/>
      </c>
      <c r="EI95" t="str">
        <f>IF(ISERROR(MATCH(EI$1,'CSC Mitre'!CP$1:CP$220,0)),"",VLOOKUP(EI$1,'Tactic Recode'!$A$1:$B$547,2,FALSE))</f>
        <v/>
      </c>
      <c r="EJ95" t="str">
        <f>IF(ISERROR(MATCH(EJ$1,'CSC Mitre'!CP$1:CP$220,0)),"",VLOOKUP(EJ$1,'Tactic Recode'!$A$1:$B$547,2,FALSE))</f>
        <v/>
      </c>
      <c r="EK95" t="str">
        <f>IF(ISERROR(MATCH(EK$1,'CSC Mitre'!CP$1:CP$220,0)),"",VLOOKUP(EK$1,'Tactic Recode'!$A$1:$B$547,2,FALSE))</f>
        <v/>
      </c>
      <c r="EL95" t="str">
        <f>IF(ISERROR(MATCH(EL$1,'CSC Mitre'!CP$1:CP$220,0)),"",VLOOKUP(EL$1,'Tactic Recode'!$A$1:$B$547,2,FALSE))</f>
        <v/>
      </c>
      <c r="EM95" t="str">
        <f>IF(ISERROR(MATCH(EM$1,'CSC Mitre'!CP$1:CP$220,0)),"",VLOOKUP(EM$1,'Tactic Recode'!$A$1:$B$547,2,FALSE))</f>
        <v/>
      </c>
      <c r="EN95" t="str">
        <f>IF(ISERROR(MATCH(EN$1,'CSC Mitre'!CP$1:CP$220,0)),"",VLOOKUP(EN$1,'Tactic Recode'!$A$1:$B$547,2,FALSE))</f>
        <v/>
      </c>
      <c r="EO95" t="str">
        <f>IF(ISERROR(MATCH(EO$1,'CSC Mitre'!CP$1:CP$220,0)),"",VLOOKUP(EO$1,'Tactic Recode'!$A$1:$B$547,2,FALSE))</f>
        <v/>
      </c>
      <c r="EP95" t="str">
        <f>IF(ISERROR(MATCH(EP$1,'CSC Mitre'!CP$1:CP$220,0)),"",VLOOKUP(EP$1,'Tactic Recode'!$A$1:$B$547,2,FALSE))</f>
        <v/>
      </c>
      <c r="EQ95" t="str">
        <f>IF(ISERROR(MATCH(EQ$1,'CSC Mitre'!CP$1:CP$220,0)),"",VLOOKUP(EQ$1,'Tactic Recode'!$A$1:$B$547,2,FALSE))</f>
        <v/>
      </c>
      <c r="ER95" t="str">
        <f>IF(ISERROR(MATCH(ER$1,'CSC Mitre'!CP$1:CP$220,0)),"",VLOOKUP(ER$1,'Tactic Recode'!$A$1:$B$547,2,FALSE))</f>
        <v/>
      </c>
      <c r="ES95" t="str">
        <f>IF(ISERROR(MATCH(ES$1,'CSC Mitre'!CP$1:CP$220,0)),"",VLOOKUP(ES$1,'Tactic Recode'!$A$1:$B$547,2,FALSE))</f>
        <v/>
      </c>
      <c r="ET95" t="str">
        <f>IF(ISERROR(MATCH(ET$1,'CSC Mitre'!CP$1:CP$220,0)),"",VLOOKUP(ET$1,'Tactic Recode'!$A$1:$B$547,2,FALSE))</f>
        <v/>
      </c>
      <c r="EU95" t="str">
        <f>IF(ISERROR(MATCH(EU$1,'CSC Mitre'!CP$1:CP$220,0)),"",VLOOKUP(EU$1,'Tactic Recode'!$A$1:$B$547,2,FALSE))</f>
        <v/>
      </c>
      <c r="EV95" t="str">
        <f>IF(ISERROR(MATCH(EV$1,'CSC Mitre'!CP$1:CP$220,0)),"",VLOOKUP(EV$1,'Tactic Recode'!$A$1:$B$547,2,FALSE))</f>
        <v/>
      </c>
      <c r="EW95" t="str">
        <f>IF(ISERROR(MATCH(EW$1,'CSC Mitre'!CP$1:CP$220,0)),"",VLOOKUP(EW$1,'Tactic Recode'!$A$1:$B$547,2,FALSE))</f>
        <v/>
      </c>
      <c r="EX95" t="str">
        <f>IF(ISERROR(MATCH(EX$1,'CSC Mitre'!CP$1:CP$220,0)),"",VLOOKUP(EX$1,'Tactic Recode'!$A$1:$B$547,2,FALSE))</f>
        <v/>
      </c>
      <c r="EY95" t="str">
        <f>IF(ISERROR(MATCH(EY$1,'CSC Mitre'!CP$1:CP$220,0)),"",VLOOKUP(EY$1,'Tactic Recode'!$A$1:$B$547,2,FALSE))</f>
        <v/>
      </c>
      <c r="EZ95" t="str">
        <f>IF(ISERROR(MATCH(EZ$1,'CSC Mitre'!CP$1:CP$220,0)),"",VLOOKUP(EZ$1,'Tactic Recode'!$A$1:$B$547,2,FALSE))</f>
        <v/>
      </c>
      <c r="FA95" t="str">
        <f>IF(ISERROR(MATCH(FA$1,'CSC Mitre'!CP$1:CP$220,0)),"",VLOOKUP(FA$1,'Tactic Recode'!$A$1:$B$547,2,FALSE))</f>
        <v/>
      </c>
      <c r="FB95" t="str">
        <f>IF(ISERROR(MATCH(FB$1,'CSC Mitre'!CP$1:CP$220,0)),"",VLOOKUP(FB$1,'Tactic Recode'!$A$1:$B$547,2,FALSE))</f>
        <v/>
      </c>
      <c r="FC95" t="str">
        <f>IF(ISERROR(MATCH(FC$1,'CSC Mitre'!CP$1:CP$220,0)),"",VLOOKUP(FC$1,'Tactic Recode'!$A$1:$B$547,2,FALSE))</f>
        <v/>
      </c>
      <c r="FD95" t="str">
        <f>IF(ISERROR(MATCH(FD$1,'CSC Mitre'!CP$1:CP$220,0)),"",VLOOKUP(FD$1,'Tactic Recode'!$A$1:$B$547,2,FALSE))</f>
        <v/>
      </c>
      <c r="FE95" t="str">
        <f>IF(ISERROR(MATCH(FE$1,'CSC Mitre'!CP$1:CP$220,0)),"",VLOOKUP(FE$1,'Tactic Recode'!$A$1:$B$547,2,FALSE))</f>
        <v/>
      </c>
      <c r="FF95" t="str">
        <f>IF(ISERROR(MATCH(FF$1,'CSC Mitre'!CP$1:CP$220,0)),"",VLOOKUP(FF$1,'Tactic Recode'!$A$1:$B$547,2,FALSE))</f>
        <v/>
      </c>
      <c r="FG95" t="str">
        <f>IF(ISERROR(MATCH(FG$1,'CSC Mitre'!CP$1:CP$220,0)),"",VLOOKUP(FG$1,'Tactic Recode'!$A$1:$B$547,2,FALSE))</f>
        <v/>
      </c>
      <c r="FH95" t="str">
        <f>IF(ISERROR(MATCH(FH$1,'CSC Mitre'!CP$1:CP$220,0)),"",VLOOKUP(FH$1,'Tactic Recode'!$A$1:$B$547,2,FALSE))</f>
        <v/>
      </c>
      <c r="FI95" t="str">
        <f>IF(ISERROR(MATCH(FI$1,'CSC Mitre'!CP$1:CP$220,0)),"",VLOOKUP(FI$1,'Tactic Recode'!$A$1:$B$547,2,FALSE))</f>
        <v/>
      </c>
      <c r="FJ95" t="str">
        <f>IF(ISERROR(MATCH(FJ$1,'CSC Mitre'!CP$1:CP$220,0)),"",VLOOKUP(FJ$1,'Tactic Recode'!$A$1:$B$547,2,FALSE))</f>
        <v/>
      </c>
      <c r="FK95" t="str">
        <f>IF(ISERROR(MATCH(FK$1,'CSC Mitre'!CP$1:CP$220,0)),"",VLOOKUP(FK$1,'Tactic Recode'!$A$1:$B$547,2,FALSE))</f>
        <v/>
      </c>
      <c r="FL95" t="str">
        <f>IF(ISERROR(MATCH(FL$1,'CSC Mitre'!CP$1:CP$220,0)),"",VLOOKUP(FL$1,'Tactic Recode'!$A$1:$B$547,2,FALSE))</f>
        <v/>
      </c>
      <c r="FM95" t="str">
        <f>IF(ISERROR(MATCH(FM$1,'CSC Mitre'!CP$1:CP$220,0)),"",VLOOKUP(FM$1,'Tactic Recode'!$A$1:$B$547,2,FALSE))</f>
        <v/>
      </c>
      <c r="FN95" t="str">
        <f>IF(ISERROR(MATCH(FN$1,'CSC Mitre'!CP$1:CP$220,0)),"",VLOOKUP(FN$1,'Tactic Recode'!$A$1:$B$547,2,FALSE))</f>
        <v/>
      </c>
      <c r="FO95" t="str">
        <f>IF(ISERROR(MATCH(FO$1,'CSC Mitre'!CP$1:CP$220,0)),"",VLOOKUP(FO$1,'Tactic Recode'!$A$1:$B$547,2,FALSE))</f>
        <v/>
      </c>
      <c r="FP95" t="str">
        <f>IF(ISERROR(MATCH(FP$1,'CSC Mitre'!CP$1:CP$220,0)),"",VLOOKUP(FP$1,'Tactic Recode'!$A$1:$B$547,2,FALSE))</f>
        <v/>
      </c>
      <c r="FQ95" t="str">
        <f>IF(ISERROR(MATCH(FQ$1,'CSC Mitre'!CP$1:CP$220,0)),"",VLOOKUP(FQ$1,'Tactic Recode'!$A$1:$B$547,2,FALSE))</f>
        <v/>
      </c>
      <c r="FR95" t="str">
        <f>IF(ISERROR(MATCH(FR$1,'CSC Mitre'!CP$1:CP$220,0)),"",VLOOKUP(FR$1,'Tactic Recode'!$A$1:$B$547,2,FALSE))</f>
        <v/>
      </c>
      <c r="FS95" t="str">
        <f>IF(ISERROR(MATCH(FS$1,'CSC Mitre'!CP$1:CP$220,0)),"",VLOOKUP(FS$1,'Tactic Recode'!$A$1:$B$547,2,FALSE))</f>
        <v/>
      </c>
      <c r="FT95" t="str">
        <f>IF(ISERROR(MATCH(FT$1,'CSC Mitre'!CP$1:CP$220,0)),"",VLOOKUP(FT$1,'Tactic Recode'!$A$1:$B$547,2,FALSE))</f>
        <v/>
      </c>
      <c r="FU95" t="str">
        <f>IF(ISERROR(MATCH(FU$1,'CSC Mitre'!CP$1:CP$220,0)),"",VLOOKUP(FU$1,'Tactic Recode'!$A$1:$B$547,2,FALSE))</f>
        <v/>
      </c>
      <c r="FV95" t="str">
        <f>IF(ISERROR(MATCH(FV$1,'CSC Mitre'!CP$1:CP$220,0)),"",VLOOKUP(FV$1,'Tactic Recode'!$A$1:$B$547,2,FALSE))</f>
        <v/>
      </c>
      <c r="FW95" t="str">
        <f>IF(ISERROR(MATCH(FW$1,'CSC Mitre'!CP$1:CP$220,0)),"",VLOOKUP(FW$1,'Tactic Recode'!$A$1:$B$547,2,FALSE))</f>
        <v/>
      </c>
      <c r="FX95" t="str">
        <f>IF(ISERROR(MATCH(FX$1,'CSC Mitre'!CP$1:CP$220,0)),"",VLOOKUP(FX$1,'Tactic Recode'!$A$1:$B$547,2,FALSE))</f>
        <v/>
      </c>
      <c r="FY95" t="str">
        <f>IF(ISERROR(MATCH(FY$1,'CSC Mitre'!CP$1:CP$220,0)),"",VLOOKUP(FY$1,'Tactic Recode'!$A$1:$B$547,2,FALSE))</f>
        <v/>
      </c>
      <c r="FZ95" t="str">
        <f>IF(ISERROR(MATCH(FZ$1,'CSC Mitre'!CP$1:CP$220,0)),"",VLOOKUP(FZ$1,'Tactic Recode'!$A$1:$B$547,2,FALSE))</f>
        <v/>
      </c>
      <c r="GA95" t="str">
        <f>IF(ISERROR(MATCH(GA$1,'CSC Mitre'!CP$1:CP$220,0)),"",VLOOKUP(GA$1,'Tactic Recode'!$A$1:$B$547,2,FALSE))</f>
        <v/>
      </c>
      <c r="GB95" t="str">
        <f>IF(ISERROR(MATCH(GB$1,'CSC Mitre'!CP$1:CP$220,0)),"",VLOOKUP(GB$1,'Tactic Recode'!$A$1:$B$547,2,FALSE))</f>
        <v/>
      </c>
      <c r="GC95" t="str">
        <f>IF(ISERROR(MATCH(GC$1,'CSC Mitre'!CP$1:CP$220,0)),"",VLOOKUP(GC$1,'Tactic Recode'!$A$1:$B$547,2,FALSE))</f>
        <v/>
      </c>
      <c r="GD95" t="str">
        <f>IF(ISERROR(MATCH(GD$1,'CSC Mitre'!CP$1:CP$220,0)),"",VLOOKUP(GD$1,'Tactic Recode'!$A$1:$B$547,2,FALSE))</f>
        <v/>
      </c>
      <c r="GE95" t="str">
        <f>IF(ISERROR(MATCH(GE$1,'CSC Mitre'!CP$1:CP$220,0)),"",VLOOKUP(GE$1,'Tactic Recode'!$A$1:$B$547,2,FALSE))</f>
        <v/>
      </c>
      <c r="GF95" t="str">
        <f>IF(ISERROR(MATCH(GF$1,'CSC Mitre'!CP$1:CP$220,0)),"",VLOOKUP(GF$1,'Tactic Recode'!$A$1:$B$547,2,FALSE))</f>
        <v/>
      </c>
      <c r="GG95" t="str">
        <f>IF(ISERROR(MATCH(GG$1,'CSC Mitre'!CP$1:CP$220,0)),"",VLOOKUP(GG$1,'Tactic Recode'!$A$1:$B$547,2,FALSE))</f>
        <v/>
      </c>
      <c r="GH95" t="str">
        <f>IF(ISERROR(MATCH(GH$1,'CSC Mitre'!CP$1:CP$220,0)),"",VLOOKUP(GH$1,'Tactic Recode'!$A$1:$B$547,2,FALSE))</f>
        <v/>
      </c>
      <c r="GI95" t="str">
        <f>IF(ISERROR(MATCH(GI$1,'CSC Mitre'!CP$1:CP$220,0)),"",VLOOKUP(GI$1,'Tactic Recode'!$A$1:$B$547,2,FALSE))</f>
        <v/>
      </c>
      <c r="GJ95" t="str">
        <f>IF(ISERROR(MATCH(GJ$1,'CSC Mitre'!CP$1:CP$220,0)),"",VLOOKUP(GJ$1,'Tactic Recode'!$A$1:$B$547,2,FALSE))</f>
        <v/>
      </c>
      <c r="GK95" t="str">
        <f>IF(ISERROR(MATCH(GK$1,'CSC Mitre'!CP$1:CP$220,0)),"",VLOOKUP(GK$1,'Tactic Recode'!$A$1:$B$547,2,FALSE))</f>
        <v/>
      </c>
      <c r="GL95" t="str">
        <f>IF(ISERROR(MATCH(GL$1,'CSC Mitre'!CP$1:CP$220,0)),"",VLOOKUP(GL$1,'Tactic Recode'!$A$1:$B$547,2,FALSE))</f>
        <v/>
      </c>
      <c r="GM95" t="str">
        <f>IF(ISERROR(MATCH(GM$1,'CSC Mitre'!CP$1:CP$220,0)),"",VLOOKUP(GM$1,'Tactic Recode'!$A$1:$B$547,2,FALSE))</f>
        <v/>
      </c>
      <c r="GN95" t="str">
        <f>IF(ISERROR(MATCH(GN$1,'CSC Mitre'!CP$1:CP$220,0)),"",VLOOKUP(GN$1,'Tactic Recode'!$A$1:$B$547,2,FALSE))</f>
        <v/>
      </c>
      <c r="GO95" t="str">
        <f>IF(ISERROR(MATCH(GO$1,'CSC Mitre'!CP$1:CP$220,0)),"",VLOOKUP(GO$1,'Tactic Recode'!$A$1:$B$547,2,FALSE))</f>
        <v/>
      </c>
      <c r="GP95" t="str">
        <f>IF(ISERROR(MATCH(GP$1,'CSC Mitre'!CP$1:CP$220,0)),"",VLOOKUP(GP$1,'Tactic Recode'!$A$1:$B$547,2,FALSE))</f>
        <v/>
      </c>
      <c r="GQ95" t="str">
        <f>IF(ISERROR(MATCH(GQ$1,'CSC Mitre'!CP$1:CP$220,0)),"",VLOOKUP(GQ$1,'Tactic Recode'!$A$1:$B$547,2,FALSE))</f>
        <v/>
      </c>
      <c r="GR95" t="str">
        <f>IF(ISERROR(MATCH(GR$1,'CSC Mitre'!CP$1:CP$220,0)),"",VLOOKUP(GR$1,'Tactic Recode'!$A$1:$B$547,2,FALSE))</f>
        <v/>
      </c>
      <c r="GS95" t="str">
        <f>IF(ISERROR(MATCH(GS$1,'CSC Mitre'!CP$1:CP$220,0)),"",VLOOKUP(GS$1,'Tactic Recode'!$A$1:$B$547,2,FALSE))</f>
        <v/>
      </c>
      <c r="GT95" t="str">
        <f>IF(ISERROR(MATCH(GT$1,'CSC Mitre'!CP$1:CP$220,0)),"",VLOOKUP(GT$1,'Tactic Recode'!$A$1:$B$547,2,FALSE))</f>
        <v/>
      </c>
      <c r="GU95" t="str">
        <f>IF(ISERROR(MATCH(GU$1,'CSC Mitre'!CP$1:CP$220,0)),"",VLOOKUP(GU$1,'Tactic Recode'!$A$1:$B$547,2,FALSE))</f>
        <v/>
      </c>
      <c r="GV95" t="str">
        <f>IF(ISERROR(MATCH(GV$1,'CSC Mitre'!CP$1:CP$220,0)),"",VLOOKUP(GV$1,'Tactic Recode'!$A$1:$B$547,2,FALSE))</f>
        <v/>
      </c>
      <c r="GW95" t="str">
        <f>IF(ISERROR(MATCH(GW$1,'CSC Mitre'!CP$1:CP$220,0)),"",VLOOKUP(GW$1,'Tactic Recode'!$A$1:$B$547,2,FALSE))</f>
        <v/>
      </c>
      <c r="GX95" t="str">
        <f>IF(ISERROR(MATCH(GX$1,'CSC Mitre'!CP$1:CP$220,0)),"",VLOOKUP(GX$1,'Tactic Recode'!$A$1:$B$547,2,FALSE))</f>
        <v/>
      </c>
      <c r="GY95" t="str">
        <f>IF(ISERROR(MATCH(GY$1,'CSC Mitre'!CP$1:CP$220,0)),"",VLOOKUP(GY$1,'Tactic Recode'!$A$1:$B$547,2,FALSE))</f>
        <v/>
      </c>
      <c r="GZ95" t="str">
        <f>IF(ISERROR(MATCH(GZ$1,'CSC Mitre'!CP$1:CP$220,0)),"",VLOOKUP(GZ$1,'Tactic Recode'!$A$1:$B$547,2,FALSE))</f>
        <v/>
      </c>
      <c r="HA95" t="str">
        <f>IF(ISERROR(MATCH(HA$1,'CSC Mitre'!CP$1:CP$220,0)),"",VLOOKUP(HA$1,'Tactic Recode'!$A$1:$B$547,2,FALSE))</f>
        <v/>
      </c>
      <c r="HB95" t="str">
        <f>IF(ISERROR(MATCH(HB$1,'CSC Mitre'!CP$1:CP$220,0)),"",VLOOKUP(HB$1,'Tactic Recode'!$A$1:$B$547,2,FALSE))</f>
        <v/>
      </c>
      <c r="HC95" t="str">
        <f>IF(ISERROR(MATCH(HC$1,'CSC Mitre'!CP$1:CP$220,0)),"",VLOOKUP(HC$1,'Tactic Recode'!$A$1:$B$547,2,FALSE))</f>
        <v/>
      </c>
      <c r="HD95" t="str">
        <f>IF(ISERROR(MATCH(HD$1,'CSC Mitre'!CP$1:CP$220,0)),"",VLOOKUP(HD$1,'Tactic Recode'!$A$1:$B$547,2,FALSE))</f>
        <v/>
      </c>
      <c r="HE95" t="str">
        <f>IF(ISERROR(MATCH(HE$1,'CSC Mitre'!CP$1:CP$220,0)),"",VLOOKUP(HE$1,'Tactic Recode'!$A$1:$B$547,2,FALSE))</f>
        <v/>
      </c>
      <c r="HF95" t="str">
        <f>IF(ISERROR(MATCH(HF$1,'CSC Mitre'!CP$1:CP$220,0)),"",VLOOKUP(HF$1,'Tactic Recode'!$A$1:$B$547,2,FALSE))</f>
        <v/>
      </c>
      <c r="HG95" t="str">
        <f>IF(ISERROR(MATCH(HG$1,'CSC Mitre'!CP$1:CP$220,0)),"",VLOOKUP(HG$1,'Tactic Recode'!$A$1:$B$547,2,FALSE))</f>
        <v/>
      </c>
      <c r="HH95" t="str">
        <f>IF(ISERROR(MATCH(HH$1,'CSC Mitre'!CP$1:CP$220,0)),"",VLOOKUP(HH$1,'Tactic Recode'!$A$1:$B$547,2,FALSE))</f>
        <v/>
      </c>
      <c r="HI95" t="str">
        <f>IF(ISERROR(MATCH(HI$1,'CSC Mitre'!CP$1:CP$220,0)),"",VLOOKUP(HI$1,'Tactic Recode'!$A$1:$B$547,2,FALSE))</f>
        <v/>
      </c>
      <c r="HJ95" t="str">
        <f>IF(ISERROR(MATCH(HJ$1,'CSC Mitre'!CP$1:CP$220,0)),"",VLOOKUP(HJ$1,'Tactic Recode'!$A$1:$B$547,2,FALSE))</f>
        <v/>
      </c>
      <c r="HK95" t="str">
        <f>IF(ISERROR(MATCH(HK$1,'CSC Mitre'!CP$1:CP$220,0)),"",VLOOKUP(HK$1,'Tactic Recode'!$A$1:$B$547,2,FALSE))</f>
        <v/>
      </c>
      <c r="HL95" t="str">
        <f>IF(ISERROR(MATCH(HL$1,'CSC Mitre'!CP$1:CP$220,0)),"",VLOOKUP(HL$1,'Tactic Recode'!$A$1:$B$547,2,FALSE))</f>
        <v/>
      </c>
      <c r="HM95" t="str">
        <f>IF(ISERROR(MATCH(HM$1,'CSC Mitre'!CP$1:CP$220,0)),"",VLOOKUP(HM$1,'Tactic Recode'!$A$1:$B$547,2,FALSE))</f>
        <v/>
      </c>
      <c r="HN95" t="str">
        <f>IF(ISERROR(MATCH(HN$1,'CSC Mitre'!CP$1:CP$220,0)),"",VLOOKUP(HN$1,'Tactic Recode'!$A$1:$B$547,2,FALSE))</f>
        <v/>
      </c>
      <c r="HO95" t="str">
        <f>IF(ISERROR(MATCH(HO$1,'CSC Mitre'!CP$1:CP$220,0)),"",VLOOKUP(HO$1,'Tactic Recode'!$A$1:$B$547,2,FALSE))</f>
        <v/>
      </c>
      <c r="HP95" t="str">
        <f>IF(ISERROR(MATCH(HP$1,'CSC Mitre'!CP$1:CP$220,0)),"",VLOOKUP(HP$1,'Tactic Recode'!$A$1:$B$547,2,FALSE))</f>
        <v/>
      </c>
      <c r="HQ95" t="str">
        <f>IF(ISERROR(MATCH(HQ$1,'CSC Mitre'!CP$1:CP$220,0)),"",VLOOKUP(HQ$1,'Tactic Recode'!$A$1:$B$547,2,FALSE))</f>
        <v/>
      </c>
      <c r="HR95" t="str">
        <f>IF(ISERROR(MATCH(HR$1,'CSC Mitre'!CP$1:CP$220,0)),"",VLOOKUP(HR$1,'Tactic Recode'!$A$1:$B$547,2,FALSE))</f>
        <v/>
      </c>
      <c r="HS95" t="str">
        <f>IF(ISERROR(MATCH(HS$1,'CSC Mitre'!CP$1:CP$220,0)),"",VLOOKUP(HS$1,'Tactic Recode'!$A$1:$B$547,2,FALSE))</f>
        <v/>
      </c>
      <c r="HT95" t="str">
        <f>IF(ISERROR(MATCH(HT$1,'CSC Mitre'!CP$1:CP$220,0)),"",VLOOKUP(HT$1,'Tactic Recode'!$A$1:$B$547,2,FALSE))</f>
        <v/>
      </c>
      <c r="HU95" t="str">
        <f>IF(ISERROR(MATCH(HU$1,'CSC Mitre'!CP$1:CP$220,0)),"",VLOOKUP(HU$1,'Tactic Recode'!$A$1:$B$547,2,FALSE))</f>
        <v/>
      </c>
      <c r="HV95" t="str">
        <f>IF(ISERROR(MATCH(HV$1,'CSC Mitre'!CP$1:CP$220,0)),"",VLOOKUP(HV$1,'Tactic Recode'!$A$1:$B$547,2,FALSE))</f>
        <v/>
      </c>
      <c r="HW95" t="str">
        <f>IF(ISERROR(MATCH(HW$1,'CSC Mitre'!CP$1:CP$220,0)),"",VLOOKUP(HW$1,'Tactic Recode'!$A$1:$B$547,2,FALSE))</f>
        <v/>
      </c>
      <c r="HX95" t="str">
        <f>IF(ISERROR(MATCH(HX$1,'CSC Mitre'!CP$1:CP$220,0)),"",VLOOKUP(HX$1,'Tactic Recode'!$A$1:$B$547,2,FALSE))</f>
        <v/>
      </c>
      <c r="HY95" t="str">
        <f>IF(ISERROR(MATCH(HY$1,'CSC Mitre'!CP$1:CP$220,0)),"",VLOOKUP(HY$1,'Tactic Recode'!$A$1:$B$547,2,FALSE))</f>
        <v/>
      </c>
      <c r="HZ95" t="str">
        <f>IF(ISERROR(MATCH(HZ$1,'CSC Mitre'!CP$1:CP$220,0)),"",VLOOKUP(HZ$1,'Tactic Recode'!$A$1:$B$547,2,FALSE))</f>
        <v/>
      </c>
      <c r="IA95" t="str">
        <f>IF(ISERROR(MATCH(IA$1,'CSC Mitre'!CP$1:CP$220,0)),"",VLOOKUP(IA$1,'Tactic Recode'!$A$1:$B$547,2,FALSE))</f>
        <v/>
      </c>
      <c r="IB95" t="str">
        <f>IF(ISERROR(MATCH(IB$1,'CSC Mitre'!CP$1:CP$220,0)),"",VLOOKUP(IB$1,'Tactic Recode'!$A$1:$B$547,2,FALSE))</f>
        <v/>
      </c>
      <c r="IC95" t="str">
        <f>IF(ISERROR(MATCH(IC$1,'CSC Mitre'!CP$1:CP$220,0)),"",VLOOKUP(IC$1,'Tactic Recode'!$A$1:$B$547,2,FALSE))</f>
        <v/>
      </c>
      <c r="ID95" t="str">
        <f>IF(ISERROR(MATCH(ID$1,'CSC Mitre'!CP$1:CP$220,0)),"",VLOOKUP(ID$1,'Tactic Recode'!$A$1:$B$547,2,FALSE))</f>
        <v/>
      </c>
      <c r="IE95" t="str">
        <f>IF(ISERROR(MATCH(IE$1,'CSC Mitre'!CP$1:CP$220,0)),"",VLOOKUP(IE$1,'Tactic Recode'!$A$1:$B$547,2,FALSE))</f>
        <v/>
      </c>
      <c r="IF95" t="str">
        <f>IF(ISERROR(MATCH(IF$1,'CSC Mitre'!CP$1:CP$220,0)),"",VLOOKUP(IF$1,'Tactic Recode'!$A$1:$B$547,2,FALSE))</f>
        <v/>
      </c>
      <c r="IG95" t="str">
        <f>IF(ISERROR(MATCH(IG$1,'CSC Mitre'!CP$1:CP$220,0)),"",VLOOKUP(IG$1,'Tactic Recode'!$A$1:$B$547,2,FALSE))</f>
        <v/>
      </c>
      <c r="IH95" t="str">
        <f>IF(ISERROR(MATCH(IH$1,'CSC Mitre'!CP$1:CP$220,0)),"",VLOOKUP(IH$1,'Tactic Recode'!$A$1:$B$547,2,FALSE))</f>
        <v/>
      </c>
      <c r="II95" t="str">
        <f>IF(ISERROR(MATCH(II$1,'CSC Mitre'!CP$1:CP$220,0)),"",VLOOKUP(II$1,'Tactic Recode'!$A$1:$B$547,2,FALSE))</f>
        <v/>
      </c>
      <c r="IJ95" t="str">
        <f>IF(ISERROR(MATCH(IJ$1,'CSC Mitre'!CP$1:CP$220,0)),"",VLOOKUP(IJ$1,'Tactic Recode'!$A$1:$B$547,2,FALSE))</f>
        <v/>
      </c>
      <c r="IK95" t="str">
        <f>IF(ISERROR(MATCH(IK$1,'CSC Mitre'!CP$1:CP$220,0)),"",VLOOKUP(IK$1,'Tactic Recode'!$A$1:$B$547,2,FALSE))</f>
        <v/>
      </c>
      <c r="IL95" t="str">
        <f>IF(ISERROR(MATCH(IL$1,'CSC Mitre'!CP$1:CP$220,0)),"",VLOOKUP(IL$1,'Tactic Recode'!$A$1:$B$547,2,FALSE))</f>
        <v/>
      </c>
      <c r="IM95" t="str">
        <f>IF(ISERROR(MATCH(IM$1,'CSC Mitre'!CP$1:CP$220,0)),"",VLOOKUP(IM$1,'Tactic Recode'!$A$1:$B$547,2,FALSE))</f>
        <v/>
      </c>
      <c r="IN95" t="str">
        <f>IF(ISERROR(MATCH(IN$1,'CSC Mitre'!CP$1:CP$220,0)),"",VLOOKUP(IN$1,'Tactic Recode'!$A$1:$B$547,2,FALSE))</f>
        <v/>
      </c>
      <c r="IO95" t="str">
        <f>IF(ISERROR(MATCH(IO$1,'CSC Mitre'!CP$1:CP$220,0)),"",VLOOKUP(IO$1,'Tactic Recode'!$A$1:$B$547,2,FALSE))</f>
        <v/>
      </c>
      <c r="IP95" t="str">
        <f>IF(ISERROR(MATCH(IP$1,'CSC Mitre'!CP$1:CP$220,0)),"",VLOOKUP(IP$1,'Tactic Recode'!$A$1:$B$547,2,FALSE))</f>
        <v/>
      </c>
      <c r="IQ95" t="str">
        <f>IF(ISERROR(MATCH(IQ$1,'CSC Mitre'!CP$1:CP$220,0)),"",VLOOKUP(IQ$1,'Tactic Recode'!$A$1:$B$547,2,FALSE))</f>
        <v/>
      </c>
      <c r="IR95" t="str">
        <f>IF(ISERROR(MATCH(IR$1,'CSC Mitre'!CP$1:CP$220,0)),"",VLOOKUP(IR$1,'Tactic Recode'!$A$1:$B$547,2,FALSE))</f>
        <v/>
      </c>
      <c r="IS95" t="str">
        <f>IF(ISERROR(MATCH(IS$1,'CSC Mitre'!CP$1:CP$220,0)),"",VLOOKUP(IS$1,'Tactic Recode'!$A$1:$B$547,2,FALSE))</f>
        <v/>
      </c>
      <c r="IT95" t="str">
        <f>IF(ISERROR(MATCH(IT$1,'CSC Mitre'!CP$1:CP$220,0)),"",VLOOKUP(IT$1,'Tactic Recode'!$A$1:$B$547,2,FALSE))</f>
        <v/>
      </c>
      <c r="IU95" t="str">
        <f>IF(ISERROR(MATCH(IU$1,'CSC Mitre'!CP$1:CP$220,0)),"",VLOOKUP(IU$1,'Tactic Recode'!$A$1:$B$547,2,FALSE))</f>
        <v/>
      </c>
      <c r="IV95" t="str">
        <f>IF(ISERROR(MATCH(IV$1,'CSC Mitre'!CP$1:CP$220,0)),"",VLOOKUP(IV$1,'Tactic Recode'!$A$1:$B$547,2,FALSE))</f>
        <v/>
      </c>
      <c r="IW95" t="str">
        <f>IF(ISERROR(MATCH(IW$1,'CSC Mitre'!CP$1:CP$220,0)),"",VLOOKUP(IW$1,'Tactic Recode'!$A$1:$B$547,2,FALSE))</f>
        <v/>
      </c>
      <c r="IX95" t="str">
        <f>IF(ISERROR(MATCH(IX$1,'CSC Mitre'!CP$1:CP$220,0)),"",VLOOKUP(IX$1,'Tactic Recode'!$A$1:$B$547,2,FALSE))</f>
        <v/>
      </c>
      <c r="IY95" t="str">
        <f>IF(ISERROR(MATCH(IY$1,'CSC Mitre'!CP$1:CP$220,0)),"",VLOOKUP(IY$1,'Tactic Recode'!$A$1:$B$547,2,FALSE))</f>
        <v/>
      </c>
      <c r="IZ95" t="str">
        <f>IF(ISERROR(MATCH(IZ$1,'CSC Mitre'!CP$1:CP$220,0)),"",VLOOKUP(IZ$1,'Tactic Recode'!$A$1:$B$547,2,FALSE))</f>
        <v/>
      </c>
      <c r="JA95" t="str">
        <f>IF(ISERROR(MATCH(JA$1,'CSC Mitre'!CP$1:CP$220,0)),"",VLOOKUP(JA$1,'Tactic Recode'!$A$1:$B$547,2,FALSE))</f>
        <v/>
      </c>
      <c r="JB95" t="str">
        <f>IF(ISERROR(MATCH(JB$1,'CSC Mitre'!CP$1:CP$220,0)),"",VLOOKUP(JB$1,'Tactic Recode'!$A$1:$B$547,2,FALSE))</f>
        <v/>
      </c>
      <c r="JC95" t="str">
        <f>IF(ISERROR(MATCH(JC$1,'CSC Mitre'!CP$1:CP$220,0)),"",VLOOKUP(JC$1,'Tactic Recode'!$A$1:$B$547,2,FALSE))</f>
        <v/>
      </c>
      <c r="JD95" t="str">
        <f>IF(ISERROR(MATCH(JD$1,'CSC Mitre'!CP$1:CP$220,0)),"",VLOOKUP(JD$1,'Tactic Recode'!$A$1:$B$547,2,FALSE))</f>
        <v/>
      </c>
      <c r="JE95" t="str">
        <f>IF(ISERROR(MATCH(JE$1,'CSC Mitre'!CP$1:CP$220,0)),"",VLOOKUP(JE$1,'Tactic Recode'!$A$1:$B$547,2,FALSE))</f>
        <v/>
      </c>
      <c r="JF95" t="str">
        <f>IF(ISERROR(MATCH(JF$1,'CSC Mitre'!CP$1:CP$220,0)),"",VLOOKUP(JF$1,'Tactic Recode'!$A$1:$B$547,2,FALSE))</f>
        <v/>
      </c>
      <c r="JG95" t="str">
        <f>IF(ISERROR(MATCH(JG$1,'CSC Mitre'!CP$1:CP$220,0)),"",VLOOKUP(JG$1,'Tactic Recode'!$A$1:$B$547,2,FALSE))</f>
        <v/>
      </c>
      <c r="JH95" t="str">
        <f>IF(ISERROR(MATCH(JH$1,'CSC Mitre'!CP$1:CP$220,0)),"",VLOOKUP(JH$1,'Tactic Recode'!$A$1:$B$547,2,FALSE))</f>
        <v/>
      </c>
      <c r="JI95" t="str">
        <f>IF(ISERROR(MATCH(JI$1,'CSC Mitre'!CP$1:CP$220,0)),"",VLOOKUP(JI$1,'Tactic Recode'!$A$1:$B$547,2,FALSE))</f>
        <v/>
      </c>
      <c r="JJ95" t="str">
        <f>IF(ISERROR(MATCH(JJ$1,'CSC Mitre'!CP$1:CP$220,0)),"",VLOOKUP(JJ$1,'Tactic Recode'!$A$1:$B$547,2,FALSE))</f>
        <v/>
      </c>
      <c r="JK95" t="str">
        <f>IF(ISERROR(MATCH(JK$1,'CSC Mitre'!CP$1:CP$220,0)),"",VLOOKUP(JK$1,'Tactic Recode'!$A$1:$B$547,2,FALSE))</f>
        <v/>
      </c>
      <c r="JL95" t="str">
        <f>IF(ISERROR(MATCH(JL$1,'CSC Mitre'!CP$1:CP$220,0)),"",VLOOKUP(JL$1,'Tactic Recode'!$A$1:$B$547,2,FALSE))</f>
        <v/>
      </c>
      <c r="JM95" t="str">
        <f>IF(ISERROR(MATCH(JM$1,'CSC Mitre'!CP$1:CP$220,0)),"",VLOOKUP(JM$1,'Tactic Recode'!$A$1:$B$547,2,FALSE))</f>
        <v/>
      </c>
      <c r="JN95" t="str">
        <f>IF(ISERROR(MATCH(JN$1,'CSC Mitre'!CP$1:CP$220,0)),"",VLOOKUP(JN$1,'Tactic Recode'!$A$1:$B$547,2,FALSE))</f>
        <v/>
      </c>
      <c r="JO95" t="str">
        <f>IF(ISERROR(MATCH(JO$1,'CSC Mitre'!CP$1:CP$220,0)),"",VLOOKUP(JO$1,'Tactic Recode'!$A$1:$B$547,2,FALSE))</f>
        <v/>
      </c>
      <c r="JP95" t="str">
        <f>IF(ISERROR(MATCH(JP$1,'CSC Mitre'!CP$1:CP$220,0)),"",VLOOKUP(JP$1,'Tactic Recode'!$A$1:$B$547,2,FALSE))</f>
        <v/>
      </c>
      <c r="JQ95" t="str">
        <f>IF(ISERROR(MATCH(JQ$1,'CSC Mitre'!CP$1:CP$220,0)),"",VLOOKUP(JQ$1,'Tactic Recode'!$A$1:$B$547,2,FALSE))</f>
        <v/>
      </c>
      <c r="JR95" t="str">
        <f>IF(ISERROR(MATCH(JR$1,'CSC Mitre'!CP$1:CP$220,0)),"",VLOOKUP(JR$1,'Tactic Recode'!$A$1:$B$547,2,FALSE))</f>
        <v/>
      </c>
      <c r="JS95" t="str">
        <f>IF(ISERROR(MATCH(JS$1,'CSC Mitre'!CP$1:CP$220,0)),"",VLOOKUP(JS$1,'Tactic Recode'!$A$1:$B$547,2,FALSE))</f>
        <v/>
      </c>
      <c r="JT95" t="str">
        <f>IF(ISERROR(MATCH(JT$1,'CSC Mitre'!CP$1:CP$220,0)),"",VLOOKUP(JT$1,'Tactic Recode'!$A$1:$B$547,2,FALSE))</f>
        <v/>
      </c>
      <c r="JU95" t="str">
        <f>IF(ISERROR(MATCH(JU$1,'CSC Mitre'!CP$1:CP$220,0)),"",VLOOKUP(JU$1,'Tactic Recode'!$A$1:$B$547,2,FALSE))</f>
        <v/>
      </c>
      <c r="JV95" t="str">
        <f>IF(ISERROR(MATCH(JV$1,'CSC Mitre'!CP$1:CP$220,0)),"",VLOOKUP(JV$1,'Tactic Recode'!$A$1:$B$547,2,FALSE))</f>
        <v/>
      </c>
      <c r="JW95" t="str">
        <f>IF(ISERROR(MATCH(JW$1,'CSC Mitre'!CP$1:CP$220,0)),"",VLOOKUP(JW$1,'Tactic Recode'!$A$1:$B$547,2,FALSE))</f>
        <v/>
      </c>
      <c r="JX95" t="str">
        <f>IF(ISERROR(MATCH(JX$1,'CSC Mitre'!CP$1:CP$220,0)),"",VLOOKUP(JX$1,'Tactic Recode'!$A$1:$B$547,2,FALSE))</f>
        <v/>
      </c>
      <c r="JY95" t="str">
        <f>IF(ISERROR(MATCH(JY$1,'CSC Mitre'!CP$1:CP$220,0)),"",VLOOKUP(JY$1,'Tactic Recode'!$A$1:$B$547,2,FALSE))</f>
        <v/>
      </c>
      <c r="JZ95" t="str">
        <f>IF(ISERROR(MATCH(JZ$1,'CSC Mitre'!CP$1:CP$220,0)),"",VLOOKUP(JZ$1,'Tactic Recode'!$A$1:$B$547,2,FALSE))</f>
        <v/>
      </c>
      <c r="KA95" t="str">
        <f>IF(ISERROR(MATCH(KA$1,'CSC Mitre'!CP$1:CP$220,0)),"",VLOOKUP(KA$1,'Tactic Recode'!$A$1:$B$547,2,FALSE))</f>
        <v/>
      </c>
      <c r="KB95" t="str">
        <f>IF(ISERROR(MATCH(KB$1,'CSC Mitre'!CP$1:CP$220,0)),"",VLOOKUP(KB$1,'Tactic Recode'!$A$1:$B$547,2,FALSE))</f>
        <v/>
      </c>
      <c r="KC95" t="str">
        <f>IF(ISERROR(MATCH(KC$1,'CSC Mitre'!CP$1:CP$220,0)),"",VLOOKUP(KC$1,'Tactic Recode'!$A$1:$B$547,2,FALSE))</f>
        <v/>
      </c>
      <c r="KD95" t="str">
        <f>IF(ISERROR(MATCH(KD$1,'CSC Mitre'!CP$1:CP$220,0)),"",VLOOKUP(KD$1,'Tactic Recode'!$A$1:$B$547,2,FALSE))</f>
        <v/>
      </c>
      <c r="KE95" t="str">
        <f>IF(ISERROR(MATCH(KE$1,'CSC Mitre'!CP$1:CP$220,0)),"",VLOOKUP(KE$1,'Tactic Recode'!$A$1:$B$547,2,FALSE))</f>
        <v/>
      </c>
      <c r="KF95" t="str">
        <f>IF(ISERROR(MATCH(KF$1,'CSC Mitre'!CP$1:CP$220,0)),"",VLOOKUP(KF$1,'Tactic Recode'!$A$1:$B$547,2,FALSE))</f>
        <v/>
      </c>
      <c r="KG95" t="str">
        <f>IF(ISERROR(MATCH(KG$1,'CSC Mitre'!CP$1:CP$220,0)),"",VLOOKUP(KG$1,'Tactic Recode'!$A$1:$B$547,2,FALSE))</f>
        <v/>
      </c>
      <c r="KH95" t="str">
        <f>IF(ISERROR(MATCH(KH$1,'CSC Mitre'!CP$1:CP$220,0)),"",VLOOKUP(KH$1,'Tactic Recode'!$A$1:$B$547,2,FALSE))</f>
        <v/>
      </c>
      <c r="KI95" t="str">
        <f>IF(ISERROR(MATCH(KI$1,'CSC Mitre'!CP$1:CP$220,0)),"",VLOOKUP(KI$1,'Tactic Recode'!$A$1:$B$547,2,FALSE))</f>
        <v/>
      </c>
      <c r="KJ95" t="str">
        <f>IF(ISERROR(MATCH(KJ$1,'CSC Mitre'!CP$1:CP$220,0)),"",VLOOKUP(KJ$1,'Tactic Recode'!$A$1:$B$547,2,FALSE))</f>
        <v/>
      </c>
      <c r="KK95" t="str">
        <f>IF(ISERROR(MATCH(KK$1,'CSC Mitre'!CP$1:CP$220,0)),"",VLOOKUP(KK$1,'Tactic Recode'!$A$1:$B$547,2,FALSE))</f>
        <v/>
      </c>
      <c r="KL95" t="str">
        <f>IF(ISERROR(MATCH(KL$1,'CSC Mitre'!CP$1:CP$220,0)),"",VLOOKUP(KL$1,'Tactic Recode'!$A$1:$B$547,2,FALSE))</f>
        <v/>
      </c>
      <c r="KM95" t="str">
        <f>IF(ISERROR(MATCH(KM$1,'CSC Mitre'!CP$1:CP$220,0)),"",VLOOKUP(KM$1,'Tactic Recode'!$A$1:$B$547,2,FALSE))</f>
        <v/>
      </c>
      <c r="KN95" t="str">
        <f>IF(ISERROR(MATCH(KN$1,'CSC Mitre'!CP$1:CP$220,0)),"",VLOOKUP(KN$1,'Tactic Recode'!$A$1:$B$547,2,FALSE))</f>
        <v/>
      </c>
      <c r="KO95" t="str">
        <f>IF(ISERROR(MATCH(KO$1,'CSC Mitre'!CP$1:CP$220,0)),"",VLOOKUP(KO$1,'Tactic Recode'!$A$1:$B$547,2,FALSE))</f>
        <v/>
      </c>
      <c r="KP95" t="str">
        <f>IF(ISERROR(MATCH(KP$1,'CSC Mitre'!CP$1:CP$220,0)),"",VLOOKUP(KP$1,'Tactic Recode'!$A$1:$B$547,2,FALSE))</f>
        <v/>
      </c>
      <c r="KQ95" t="str">
        <f>IF(ISERROR(MATCH(KQ$1,'CSC Mitre'!CP$1:CP$220,0)),"",VLOOKUP(KQ$1,'Tactic Recode'!$A$1:$B$547,2,FALSE))</f>
        <v/>
      </c>
      <c r="KR95" t="str">
        <f>IF(ISERROR(MATCH(KR$1,'CSC Mitre'!CP$1:CP$220,0)),"",VLOOKUP(KR$1,'Tactic Recode'!$A$1:$B$547,2,FALSE))</f>
        <v/>
      </c>
      <c r="KS95" t="str">
        <f>IF(ISERROR(MATCH(KS$1,'CSC Mitre'!CP$1:CP$220,0)),"",VLOOKUP(KS$1,'Tactic Recode'!$A$1:$B$547,2,FALSE))</f>
        <v/>
      </c>
      <c r="KT95" t="str">
        <f>IF(ISERROR(MATCH(KT$1,'CSC Mitre'!CP$1:CP$220,0)),"",VLOOKUP(KT$1,'Tactic Recode'!$A$1:$B$547,2,FALSE))</f>
        <v/>
      </c>
      <c r="KU95" t="str">
        <f>IF(ISERROR(MATCH(KU$1,'CSC Mitre'!CP$1:CP$220,0)),"",VLOOKUP(KU$1,'Tactic Recode'!$A$1:$B$547,2,FALSE))</f>
        <v/>
      </c>
      <c r="KV95" t="str">
        <f>IF(ISERROR(MATCH(KV$1,'CSC Mitre'!CP$1:CP$220,0)),"",VLOOKUP(KV$1,'Tactic Recode'!$A$1:$B$547,2,FALSE))</f>
        <v/>
      </c>
      <c r="KW95" t="str">
        <f>IF(ISERROR(MATCH(KW$1,'CSC Mitre'!CP$1:CP$220,0)),"",VLOOKUP(KW$1,'Tactic Recode'!$A$1:$B$547,2,FALSE))</f>
        <v/>
      </c>
      <c r="KX95" t="str">
        <f>IF(ISERROR(MATCH(KX$1,'CSC Mitre'!CP$1:CP$220,0)),"",VLOOKUP(KX$1,'Tactic Recode'!$A$1:$B$547,2,FALSE))</f>
        <v/>
      </c>
      <c r="KY95" t="str">
        <f>IF(ISERROR(MATCH(KY$1,'CSC Mitre'!CP$1:CP$220,0)),"",VLOOKUP(KY$1,'Tactic Recode'!$A$1:$B$547,2,FALSE))</f>
        <v/>
      </c>
      <c r="KZ95" t="str">
        <f>IF(ISERROR(MATCH(KZ$1,'CSC Mitre'!CP$1:CP$220,0)),"",VLOOKUP(KZ$1,'Tactic Recode'!$A$1:$B$547,2,FALSE))</f>
        <v/>
      </c>
      <c r="LA95" t="str">
        <f>IF(ISERROR(MATCH(LA$1,'CSC Mitre'!CP$1:CP$220,0)),"",VLOOKUP(LA$1,'Tactic Recode'!$A$1:$B$547,2,FALSE))</f>
        <v/>
      </c>
      <c r="LB95" t="str">
        <f>IF(ISERROR(MATCH(LB$1,'CSC Mitre'!CP$1:CP$220,0)),"",VLOOKUP(LB$1,'Tactic Recode'!$A$1:$B$547,2,FALSE))</f>
        <v/>
      </c>
      <c r="LC95" t="str">
        <f>IF(ISERROR(MATCH(LC$1,'CSC Mitre'!CP$1:CP$220,0)),"",VLOOKUP(LC$1,'Tactic Recode'!$A$1:$B$547,2,FALSE))</f>
        <v/>
      </c>
      <c r="LD95" t="str">
        <f>IF(ISERROR(MATCH(LD$1,'CSC Mitre'!CP$1:CP$220,0)),"",VLOOKUP(LD$1,'Tactic Recode'!$A$1:$B$547,2,FALSE))</f>
        <v/>
      </c>
      <c r="LE95" t="str">
        <f>IF(ISERROR(MATCH(LE$1,'CSC Mitre'!CP$1:CP$220,0)),"",VLOOKUP(LE$1,'Tactic Recode'!$A$1:$B$547,2,FALSE))</f>
        <v/>
      </c>
      <c r="LF95" t="str">
        <f>IF(ISERROR(MATCH(LF$1,'CSC Mitre'!CP$1:CP$220,0)),"",VLOOKUP(LF$1,'Tactic Recode'!$A$1:$B$547,2,FALSE))</f>
        <v/>
      </c>
      <c r="LG95" t="str">
        <f>IF(ISERROR(MATCH(LG$1,'CSC Mitre'!CP$1:CP$220,0)),"",VLOOKUP(LG$1,'Tactic Recode'!$A$1:$B$547,2,FALSE))</f>
        <v/>
      </c>
      <c r="LH95" t="str">
        <f>IF(ISERROR(MATCH(LH$1,'CSC Mitre'!CP$1:CP$220,0)),"",VLOOKUP(LH$1,'Tactic Recode'!$A$1:$B$547,2,FALSE))</f>
        <v/>
      </c>
      <c r="LI95" t="str">
        <f>IF(ISERROR(MATCH(LI$1,'CSC Mitre'!CP$1:CP$220,0)),"",VLOOKUP(LI$1,'Tactic Recode'!$A$1:$B$547,2,FALSE))</f>
        <v/>
      </c>
      <c r="LJ95" t="str">
        <f>IF(ISERROR(MATCH(LJ$1,'CSC Mitre'!CP$1:CP$220,0)),"",VLOOKUP(LJ$1,'Tactic Recode'!$A$1:$B$547,2,FALSE))</f>
        <v/>
      </c>
      <c r="LK95" t="str">
        <f>IF(ISERROR(MATCH(LK$1,'CSC Mitre'!CP$1:CP$220,0)),"",VLOOKUP(LK$1,'Tactic Recode'!$A$1:$B$547,2,FALSE))</f>
        <v/>
      </c>
      <c r="LL95" t="str">
        <f>IF(ISERROR(MATCH(LL$1,'CSC Mitre'!CP$1:CP$220,0)),"",VLOOKUP(LL$1,'Tactic Recode'!$A$1:$B$547,2,FALSE))</f>
        <v/>
      </c>
      <c r="LM95" t="str">
        <f>IF(ISERROR(MATCH(LM$1,'CSC Mitre'!CP$1:CP$220,0)),"",VLOOKUP(LM$1,'Tactic Recode'!$A$1:$B$547,2,FALSE))</f>
        <v/>
      </c>
      <c r="LN95" t="str">
        <f>IF(ISERROR(MATCH(LN$1,'CSC Mitre'!CP$1:CP$220,0)),"",VLOOKUP(LN$1,'Tactic Recode'!$A$1:$B$547,2,FALSE))</f>
        <v/>
      </c>
      <c r="LO95" t="str">
        <f>IF(ISERROR(MATCH(LO$1,'CSC Mitre'!CP$1:CP$220,0)),"",VLOOKUP(LO$1,'Tactic Recode'!$A$1:$B$547,2,FALSE))</f>
        <v/>
      </c>
      <c r="LP95" t="str">
        <f>IF(ISERROR(MATCH(LP$1,'CSC Mitre'!CP$1:CP$220,0)),"",VLOOKUP(LP$1,'Tactic Recode'!$A$1:$B$547,2,FALSE))</f>
        <v/>
      </c>
      <c r="LQ95" t="str">
        <f>IF(ISERROR(MATCH(LQ$1,'CSC Mitre'!CP$1:CP$220,0)),"",VLOOKUP(LQ$1,'Tactic Recode'!$A$1:$B$547,2,FALSE))</f>
        <v/>
      </c>
      <c r="LR95" t="str">
        <f>IF(ISERROR(MATCH(LR$1,'CSC Mitre'!CP$1:CP$220,0)),"",VLOOKUP(LR$1,'Tactic Recode'!$A$1:$B$547,2,FALSE))</f>
        <v/>
      </c>
      <c r="LS95" t="str">
        <f>IF(ISERROR(MATCH(LS$1,'CSC Mitre'!CP$1:CP$220,0)),"",VLOOKUP(LS$1,'Tactic Recode'!$A$1:$B$547,2,FALSE))</f>
        <v/>
      </c>
      <c r="LT95" t="str">
        <f>IF(ISERROR(MATCH(LT$1,'CSC Mitre'!CP$1:CP$220,0)),"",VLOOKUP(LT$1,'Tactic Recode'!$A$1:$B$547,2,FALSE))</f>
        <v/>
      </c>
      <c r="LU95" t="str">
        <f>IF(ISERROR(MATCH(LU$1,'CSC Mitre'!CP$1:CP$220,0)),"",VLOOKUP(LU$1,'Tactic Recode'!$A$1:$B$547,2,FALSE))</f>
        <v/>
      </c>
      <c r="LV95" t="str">
        <f>IF(ISERROR(MATCH(LV$1,'CSC Mitre'!CP$1:CP$220,0)),"",VLOOKUP(LV$1,'Tactic Recode'!$A$1:$B$547,2,FALSE))</f>
        <v/>
      </c>
      <c r="LW95" t="str">
        <f>IF(ISERROR(MATCH(LW$1,'CSC Mitre'!CP$1:CP$220,0)),"",VLOOKUP(LW$1,'Tactic Recode'!$A$1:$B$547,2,FALSE))</f>
        <v/>
      </c>
      <c r="LX95" t="str">
        <f>IF(ISERROR(MATCH(LX$1,'CSC Mitre'!CP$1:CP$220,0)),"",VLOOKUP(LX$1,'Tactic Recode'!$A$1:$B$547,2,FALSE))</f>
        <v/>
      </c>
      <c r="LY95" t="str">
        <f>IF(ISERROR(MATCH(LY$1,'CSC Mitre'!CP$1:CP$220,0)),"",VLOOKUP(LY$1,'Tactic Recode'!$A$1:$B$547,2,FALSE))</f>
        <v/>
      </c>
      <c r="LZ95" t="str">
        <f>IF(ISERROR(MATCH(LZ$1,'CSC Mitre'!CP$1:CP$220,0)),"",VLOOKUP(LZ$1,'Tactic Recode'!$A$1:$B$547,2,FALSE))</f>
        <v/>
      </c>
      <c r="MA95" t="str">
        <f>IF(ISERROR(MATCH(MA$1,'CSC Mitre'!CP$1:CP$220,0)),"",VLOOKUP(MA$1,'Tactic Recode'!$A$1:$B$547,2,FALSE))</f>
        <v/>
      </c>
      <c r="MB95" t="str">
        <f>IF(ISERROR(MATCH(MB$1,'CSC Mitre'!CP$1:CP$220,0)),"",VLOOKUP(MB$1,'Tactic Recode'!$A$1:$B$547,2,FALSE))</f>
        <v/>
      </c>
      <c r="MC95" t="str">
        <f>IF(ISERROR(MATCH(MC$1,'CSC Mitre'!CP$1:CP$220,0)),"",VLOOKUP(MC$1,'Tactic Recode'!$A$1:$B$547,2,FALSE))</f>
        <v/>
      </c>
      <c r="MD95" t="str">
        <f>IF(ISERROR(MATCH(MD$1,'CSC Mitre'!CP$1:CP$220,0)),"",VLOOKUP(MD$1,'Tactic Recode'!$A$1:$B$547,2,FALSE))</f>
        <v/>
      </c>
      <c r="ME95" t="str">
        <f>IF(ISERROR(MATCH(ME$1,'CSC Mitre'!CP$1:CP$220,0)),"",VLOOKUP(ME$1,'Tactic Recode'!$A$1:$B$547,2,FALSE))</f>
        <v/>
      </c>
      <c r="MF95" t="str">
        <f>IF(ISERROR(MATCH(MF$1,'CSC Mitre'!CP$1:CP$220,0)),"",VLOOKUP(MF$1,'Tactic Recode'!$A$1:$B$547,2,FALSE))</f>
        <v/>
      </c>
      <c r="MG95" t="str">
        <f>IF(ISERROR(MATCH(MG$1,'CSC Mitre'!CP$1:CP$220,0)),"",VLOOKUP(MG$1,'Tactic Recode'!$A$1:$B$547,2,FALSE))</f>
        <v/>
      </c>
      <c r="MH95" t="str">
        <f>IF(ISERROR(MATCH(MH$1,'CSC Mitre'!CP$1:CP$220,0)),"",VLOOKUP(MH$1,'Tactic Recode'!$A$1:$B$547,2,FALSE))</f>
        <v/>
      </c>
      <c r="MI95" t="str">
        <f>IF(ISERROR(MATCH(MI$1,'CSC Mitre'!CP$1:CP$220,0)),"",VLOOKUP(MI$1,'Tactic Recode'!$A$1:$B$547,2,FALSE))</f>
        <v/>
      </c>
      <c r="MJ95" t="str">
        <f>IF(ISERROR(MATCH(MJ$1,'CSC Mitre'!CP$1:CP$220,0)),"",VLOOKUP(MJ$1,'Tactic Recode'!$A$1:$B$547,2,FALSE))</f>
        <v/>
      </c>
      <c r="MK95" t="str">
        <f>IF(ISERROR(MATCH(MK$1,'CSC Mitre'!CP$1:CP$220,0)),"",VLOOKUP(MK$1,'Tactic Recode'!$A$1:$B$547,2,FALSE))</f>
        <v/>
      </c>
      <c r="ML95" t="str">
        <f>IF(ISERROR(MATCH(ML$1,'CSC Mitre'!CP$1:CP$220,0)),"",VLOOKUP(ML$1,'Tactic Recode'!$A$1:$B$547,2,FALSE))</f>
        <v/>
      </c>
      <c r="MM95" t="str">
        <f>IF(ISERROR(MATCH(MM$1,'CSC Mitre'!CP$1:CP$220,0)),"",VLOOKUP(MM$1,'Tactic Recode'!$A$1:$B$547,2,FALSE))</f>
        <v/>
      </c>
      <c r="MN95" t="str">
        <f>IF(ISERROR(MATCH(MN$1,'CSC Mitre'!CP$1:CP$220,0)),"",VLOOKUP(MN$1,'Tactic Recode'!$A$1:$B$547,2,FALSE))</f>
        <v/>
      </c>
      <c r="MO95" t="str">
        <f>IF(ISERROR(MATCH(MO$1,'CSC Mitre'!CP$1:CP$220,0)),"",VLOOKUP(MO$1,'Tactic Recode'!$A$1:$B$547,2,FALSE))</f>
        <v/>
      </c>
      <c r="MP95" t="str">
        <f>IF(ISERROR(MATCH(MP$1,'CSC Mitre'!CP$1:CP$220,0)),"",VLOOKUP(MP$1,'Tactic Recode'!$A$1:$B$547,2,FALSE))</f>
        <v/>
      </c>
      <c r="MQ95" t="str">
        <f>IF(ISERROR(MATCH(MQ$1,'CSC Mitre'!CP$1:CP$220,0)),"",VLOOKUP(MQ$1,'Tactic Recode'!$A$1:$B$547,2,FALSE))</f>
        <v/>
      </c>
      <c r="MR95" t="str">
        <f>IF(ISERROR(MATCH(MR$1,'CSC Mitre'!CP$1:CP$220,0)),"",VLOOKUP(MR$1,'Tactic Recode'!$A$1:$B$547,2,FALSE))</f>
        <v/>
      </c>
      <c r="MS95" t="str">
        <f>IF(ISERROR(MATCH(MS$1,'CSC Mitre'!CP$1:CP$220,0)),"",VLOOKUP(MS$1,'Tactic Recode'!$A$1:$B$547,2,FALSE))</f>
        <v/>
      </c>
      <c r="MT95" t="str">
        <f>IF(ISERROR(MATCH(MT$1,'CSC Mitre'!CP$1:CP$220,0)),"",VLOOKUP(MT$1,'Tactic Recode'!$A$1:$B$547,2,FALSE))</f>
        <v/>
      </c>
      <c r="MU95" t="str">
        <f>IF(ISERROR(MATCH(MU$1,'CSC Mitre'!CP$1:CP$220,0)),"",VLOOKUP(MU$1,'Tactic Recode'!$A$1:$B$547,2,FALSE))</f>
        <v/>
      </c>
      <c r="MV95" t="str">
        <f>IF(ISERROR(MATCH(MV$1,'CSC Mitre'!CP$1:CP$220,0)),"",VLOOKUP(MV$1,'Tactic Recode'!$A$1:$B$547,2,FALSE))</f>
        <v/>
      </c>
      <c r="MW95" t="str">
        <f>IF(ISERROR(MATCH(MW$1,'CSC Mitre'!CP$1:CP$220,0)),"",VLOOKUP(MW$1,'Tactic Recode'!$A$1:$B$547,2,FALSE))</f>
        <v/>
      </c>
      <c r="MX95" t="str">
        <f>IF(ISERROR(MATCH(MX$1,'CSC Mitre'!CP$1:CP$220,0)),"",VLOOKUP(MX$1,'Tactic Recode'!$A$1:$B$547,2,FALSE))</f>
        <v/>
      </c>
      <c r="MY95" t="str">
        <f>IF(ISERROR(MATCH(MY$1,'CSC Mitre'!CP$1:CP$220,0)),"",VLOOKUP(MY$1,'Tactic Recode'!$A$1:$B$547,2,FALSE))</f>
        <v/>
      </c>
      <c r="MZ95" t="str">
        <f>IF(ISERROR(MATCH(MZ$1,'CSC Mitre'!CP$1:CP$220,0)),"",VLOOKUP(MZ$1,'Tactic Recode'!$A$1:$B$547,2,FALSE))</f>
        <v/>
      </c>
      <c r="NA95" t="str">
        <f>IF(ISERROR(MATCH(NA$1,'CSC Mitre'!CP$1:CP$220,0)),"",VLOOKUP(NA$1,'Tactic Recode'!$A$1:$B$547,2,FALSE))</f>
        <v/>
      </c>
      <c r="NB95" t="str">
        <f>IF(ISERROR(MATCH(NB$1,'CSC Mitre'!CP$1:CP$220,0)),"",VLOOKUP(NB$1,'Tactic Recode'!$A$1:$B$547,2,FALSE))</f>
        <v/>
      </c>
      <c r="NC95" t="str">
        <f>IF(ISERROR(MATCH(NC$1,'CSC Mitre'!CP$1:CP$220,0)),"",VLOOKUP(NC$1,'Tactic Recode'!$A$1:$B$547,2,FALSE))</f>
        <v/>
      </c>
      <c r="ND95" t="str">
        <f>IF(ISERROR(MATCH(ND$1,'CSC Mitre'!CP$1:CP$220,0)),"",VLOOKUP(ND$1,'Tactic Recode'!$A$1:$B$547,2,FALSE))</f>
        <v/>
      </c>
      <c r="NE95" t="str">
        <f>IF(ISERROR(MATCH(NE$1,'CSC Mitre'!CP$1:CP$220,0)),"",VLOOKUP(NE$1,'Tactic Recode'!$A$1:$B$547,2,FALSE))</f>
        <v/>
      </c>
      <c r="NF95" t="str">
        <f>IF(ISERROR(MATCH(NF$1,'CSC Mitre'!CP$1:CP$220,0)),"",VLOOKUP(NF$1,'Tactic Recode'!$A$1:$B$547,2,FALSE))</f>
        <v/>
      </c>
      <c r="NG95" t="str">
        <f>IF(ISERROR(MATCH(NG$1,'CSC Mitre'!CP$1:CP$220,0)),"",VLOOKUP(NG$1,'Tactic Recode'!$A$1:$B$547,2,FALSE))</f>
        <v/>
      </c>
      <c r="NH95" t="str">
        <f>IF(ISERROR(MATCH(NH$1,'CSC Mitre'!CP$1:CP$220,0)),"",VLOOKUP(NH$1,'Tactic Recode'!$A$1:$B$547,2,FALSE))</f>
        <v/>
      </c>
      <c r="NI95" t="str">
        <f>IF(ISERROR(MATCH(NI$1,'CSC Mitre'!CP$1:CP$220,0)),"",VLOOKUP(NI$1,'Tactic Recode'!$A$1:$B$547,2,FALSE))</f>
        <v/>
      </c>
      <c r="NJ95" t="str">
        <f>IF(ISERROR(MATCH(NJ$1,'CSC Mitre'!CP$1:CP$220,0)),"",VLOOKUP(NJ$1,'Tactic Recode'!$A$1:$B$547,2,FALSE))</f>
        <v/>
      </c>
      <c r="NK95" t="str">
        <f>IF(ISERROR(MATCH(NK$1,'CSC Mitre'!CP$1:CP$220,0)),"",VLOOKUP(NK$1,'Tactic Recode'!$A$1:$B$547,2,FALSE))</f>
        <v/>
      </c>
      <c r="NL95" t="str">
        <f>IF(ISERROR(MATCH(NL$1,'CSC Mitre'!CP$1:CP$220,0)),"",VLOOKUP(NL$1,'Tactic Recode'!$A$1:$B$547,2,FALSE))</f>
        <v/>
      </c>
      <c r="NM95" t="str">
        <f>IF(ISERROR(MATCH(NM$1,'CSC Mitre'!CP$1:CP$220,0)),"",VLOOKUP(NM$1,'Tactic Recode'!$A$1:$B$547,2,FALSE))</f>
        <v/>
      </c>
      <c r="NN95" t="str">
        <f>IF(ISERROR(MATCH(NN$1,'CSC Mitre'!CP$1:CP$220,0)),"",VLOOKUP(NN$1,'Tactic Recode'!$A$1:$B$547,2,FALSE))</f>
        <v/>
      </c>
      <c r="NO95" t="str">
        <f>IF(ISERROR(MATCH(NO$1,'CSC Mitre'!CP$1:CP$220,0)),"",VLOOKUP(NO$1,'Tactic Recode'!$A$1:$B$547,2,FALSE))</f>
        <v/>
      </c>
      <c r="NP95" t="str">
        <f>IF(ISERROR(MATCH(NP$1,'CSC Mitre'!CP$1:CP$220,0)),"",VLOOKUP(NP$1,'Tactic Recode'!$A$1:$B$547,2,FALSE))</f>
        <v/>
      </c>
      <c r="NQ95" t="str">
        <f>IF(ISERROR(MATCH(NQ$1,'CSC Mitre'!CP$1:CP$220,0)),"",VLOOKUP(NQ$1,'Tactic Recode'!$A$1:$B$547,2,FALSE))</f>
        <v/>
      </c>
      <c r="NR95" t="str">
        <f>IF(ISERROR(MATCH(NR$1,'CSC Mitre'!CP$1:CP$220,0)),"",VLOOKUP(NR$1,'Tactic Recode'!$A$1:$B$547,2,FALSE))</f>
        <v/>
      </c>
      <c r="NS95" t="str">
        <f>IF(ISERROR(MATCH(NS$1,'CSC Mitre'!CP$1:CP$220,0)),"",VLOOKUP(NS$1,'Tactic Recode'!$A$1:$B$547,2,FALSE))</f>
        <v/>
      </c>
      <c r="NT95" t="str">
        <f>IF(ISERROR(MATCH(NT$1,'CSC Mitre'!CP$1:CP$220,0)),"",VLOOKUP(NT$1,'Tactic Recode'!$A$1:$B$547,2,FALSE))</f>
        <v/>
      </c>
      <c r="NU95" t="str">
        <f>IF(ISERROR(MATCH(NU$1,'CSC Mitre'!CP$1:CP$220,0)),"",VLOOKUP(NU$1,'Tactic Recode'!$A$1:$B$547,2,FALSE))</f>
        <v/>
      </c>
      <c r="NV95" t="str">
        <f>IF(ISERROR(MATCH(NV$1,'CSC Mitre'!CP$1:CP$220,0)),"",VLOOKUP(NV$1,'Tactic Recode'!$A$1:$B$547,2,FALSE))</f>
        <v/>
      </c>
      <c r="NW95" t="str">
        <f>IF(ISERROR(MATCH(NW$1,'CSC Mitre'!CP$1:CP$220,0)),"",VLOOKUP(NW$1,'Tactic Recode'!$A$1:$B$547,2,FALSE))</f>
        <v/>
      </c>
      <c r="NX95" t="str">
        <f>IF(ISERROR(MATCH(NX$1,'CSC Mitre'!CP$1:CP$220,0)),"",VLOOKUP(NX$1,'Tactic Recode'!$A$1:$B$547,2,FALSE))</f>
        <v/>
      </c>
      <c r="NY95" t="str">
        <f>IF(ISERROR(MATCH(NY$1,'CSC Mitre'!CP$1:CP$220,0)),"",VLOOKUP(NY$1,'Tactic Recode'!$A$1:$B$547,2,FALSE))</f>
        <v/>
      </c>
      <c r="NZ95" t="str">
        <f>IF(ISERROR(MATCH(NZ$1,'CSC Mitre'!CP$1:CP$220,0)),"",VLOOKUP(NZ$1,'Tactic Recode'!$A$1:$B$547,2,FALSE))</f>
        <v/>
      </c>
      <c r="OA95" t="str">
        <f>IF(ISERROR(MATCH(OA$1,'CSC Mitre'!CP$1:CP$220,0)),"",VLOOKUP(OA$1,'Tactic Recode'!$A$1:$B$547,2,FALSE))</f>
        <v/>
      </c>
      <c r="OB95" t="str">
        <f>IF(ISERROR(MATCH(OB$1,'CSC Mitre'!CP$1:CP$220,0)),"",VLOOKUP(OB$1,'Tactic Recode'!$A$1:$B$547,2,FALSE))</f>
        <v/>
      </c>
      <c r="OC95" t="str">
        <f>IF(ISERROR(MATCH(OC$1,'CSC Mitre'!CP$1:CP$220,0)),"",VLOOKUP(OC$1,'Tactic Recode'!$A$1:$B$547,2,FALSE))</f>
        <v/>
      </c>
      <c r="OD95" t="str">
        <f>IF(ISERROR(MATCH(OD$1,'CSC Mitre'!CP$1:CP$220,0)),"",VLOOKUP(OD$1,'Tactic Recode'!$A$1:$B$547,2,FALSE))</f>
        <v/>
      </c>
      <c r="OE95" t="str">
        <f>IF(ISERROR(MATCH(OE$1,'CSC Mitre'!CP$1:CP$220,0)),"",VLOOKUP(OE$1,'Tactic Recode'!$A$1:$B$547,2,FALSE))</f>
        <v/>
      </c>
      <c r="OF95" t="str">
        <f>IF(ISERROR(MATCH(OF$1,'CSC Mitre'!CP$1:CP$220,0)),"",VLOOKUP(OF$1,'Tactic Recode'!$A$1:$B$547,2,FALSE))</f>
        <v/>
      </c>
      <c r="OG95" t="str">
        <f>IF(ISERROR(MATCH(OG$1,'CSC Mitre'!CP$1:CP$220,0)),"",VLOOKUP(OG$1,'Tactic Recode'!$A$1:$B$547,2,FALSE))</f>
        <v/>
      </c>
      <c r="OH95" t="str">
        <f>IF(ISERROR(MATCH(OH$1,'CSC Mitre'!CP$1:CP$220,0)),"",VLOOKUP(OH$1,'Tactic Recode'!$A$1:$B$547,2,FALSE))</f>
        <v/>
      </c>
      <c r="OI95" t="str">
        <f>IF(ISERROR(MATCH(OI$1,'CSC Mitre'!CP$1:CP$220,0)),"",VLOOKUP(OI$1,'Tactic Recode'!$A$1:$B$547,2,FALSE))</f>
        <v/>
      </c>
      <c r="OJ95" t="str">
        <f>IF(ISERROR(MATCH(OJ$1,'CSC Mitre'!CP$1:CP$220,0)),"",VLOOKUP(OJ$1,'Tactic Recode'!$A$1:$B$547,2,FALSE))</f>
        <v/>
      </c>
      <c r="OK95" t="str">
        <f>IF(ISERROR(MATCH(OK$1,'CSC Mitre'!CP$1:CP$220,0)),"",VLOOKUP(OK$1,'Tactic Recode'!$A$1:$B$547,2,FALSE))</f>
        <v/>
      </c>
      <c r="OL95" t="str">
        <f>IF(ISERROR(MATCH(OL$1,'CSC Mitre'!CP$1:CP$220,0)),"",VLOOKUP(OL$1,'Tactic Recode'!$A$1:$B$547,2,FALSE))</f>
        <v/>
      </c>
      <c r="OM95" t="str">
        <f>IF(ISERROR(MATCH(OM$1,'CSC Mitre'!CP$1:CP$220,0)),"",VLOOKUP(OM$1,'Tactic Recode'!$A$1:$B$547,2,FALSE))</f>
        <v/>
      </c>
      <c r="ON95" t="str">
        <f>IF(ISERROR(MATCH(ON$1,'CSC Mitre'!CP$1:CP$220,0)),"",VLOOKUP(ON$1,'Tactic Recode'!$A$1:$B$547,2,FALSE))</f>
        <v/>
      </c>
      <c r="OO95" t="str">
        <f>IF(ISERROR(MATCH(OO$1,'CSC Mitre'!CP$1:CP$220,0)),"",VLOOKUP(OO$1,'Tactic Recode'!$A$1:$B$547,2,FALSE))</f>
        <v/>
      </c>
      <c r="OP95" t="str">
        <f>IF(ISERROR(MATCH(OP$1,'CSC Mitre'!CP$1:CP$220,0)),"",VLOOKUP(OP$1,'Tactic Recode'!$A$1:$B$547,2,FALSE))</f>
        <v/>
      </c>
      <c r="OQ95" t="str">
        <f>IF(ISERROR(MATCH(OQ$1,'CSC Mitre'!CP$1:CP$220,0)),"",VLOOKUP(OQ$1,'Tactic Recode'!$A$1:$B$547,2,FALSE))</f>
        <v/>
      </c>
      <c r="OR95" t="str">
        <f>IF(ISERROR(MATCH(OR$1,'CSC Mitre'!CP$1:CP$220,0)),"",VLOOKUP(OR$1,'Tactic Recode'!$A$1:$B$547,2,FALSE))</f>
        <v/>
      </c>
      <c r="OS95" t="str">
        <f>IF(ISERROR(MATCH(OS$1,'CSC Mitre'!CP$1:CP$220,0)),"",VLOOKUP(OS$1,'Tactic Recode'!$A$1:$B$547,2,FALSE))</f>
        <v/>
      </c>
      <c r="OT95" t="str">
        <f>IF(ISERROR(MATCH(OT$1,'CSC Mitre'!CP$1:CP$220,0)),"",VLOOKUP(OT$1,'Tactic Recode'!$A$1:$B$547,2,FALSE))</f>
        <v/>
      </c>
      <c r="OU95" t="str">
        <f>IF(ISERROR(MATCH(OU$1,'CSC Mitre'!CP$1:CP$220,0)),"",VLOOKUP(OU$1,'Tactic Recode'!$A$1:$B$547,2,FALSE))</f>
        <v/>
      </c>
      <c r="OV95" t="str">
        <f>IF(ISERROR(MATCH(OV$1,'CSC Mitre'!CP$1:CP$220,0)),"",VLOOKUP(OV$1,'Tactic Recode'!$A$1:$B$547,2,FALSE))</f>
        <v/>
      </c>
      <c r="OW95" t="str">
        <f>IF(ISERROR(MATCH(OW$1,'CSC Mitre'!CP$1:CP$220,0)),"",VLOOKUP(OW$1,'Tactic Recode'!$A$1:$B$547,2,FALSE))</f>
        <v/>
      </c>
      <c r="OX95" t="str">
        <f>IF(ISERROR(MATCH(OX$1,'CSC Mitre'!CP$1:CP$220,0)),"",VLOOKUP(OX$1,'Tactic Recode'!$A$1:$B$547,2,FALSE))</f>
        <v/>
      </c>
      <c r="OY95" t="str">
        <f>IF(ISERROR(MATCH(OY$1,'CSC Mitre'!CP$1:CP$220,0)),"",VLOOKUP(OY$1,'Tactic Recode'!$A$1:$B$547,2,FALSE))</f>
        <v/>
      </c>
      <c r="OZ95" t="str">
        <f>IF(ISERROR(MATCH(OZ$1,'CSC Mitre'!CP$1:CP$220,0)),"",VLOOKUP(OZ$1,'Tactic Recode'!$A$1:$B$547,2,FALSE))</f>
        <v/>
      </c>
      <c r="PA95" t="str">
        <f>IF(ISERROR(MATCH(PA$1,'CSC Mitre'!CP$1:CP$220,0)),"",VLOOKUP(PA$1,'Tactic Recode'!$A$1:$B$547,2,FALSE))</f>
        <v/>
      </c>
      <c r="PB95" t="str">
        <f>IF(ISERROR(MATCH(PB$1,'CSC Mitre'!CP$1:CP$220,0)),"",VLOOKUP(PB$1,'Tactic Recode'!$A$1:$B$547,2,FALSE))</f>
        <v/>
      </c>
      <c r="PC95" t="str">
        <f>IF(ISERROR(MATCH(PC$1,'CSC Mitre'!CP$1:CP$220,0)),"",VLOOKUP(PC$1,'Tactic Recode'!$A$1:$B$547,2,FALSE))</f>
        <v/>
      </c>
      <c r="PD95" t="str">
        <f>IF(ISERROR(MATCH(PD$1,'CSC Mitre'!CP$1:CP$220,0)),"",VLOOKUP(PD$1,'Tactic Recode'!$A$1:$B$547,2,FALSE))</f>
        <v/>
      </c>
      <c r="PE95" t="str">
        <f>IF(ISERROR(MATCH(PE$1,'CSC Mitre'!CP$1:CP$220,0)),"",VLOOKUP(PE$1,'Tactic Recode'!$A$1:$B$547,2,FALSE))</f>
        <v/>
      </c>
      <c r="PF95" t="str">
        <f>IF(ISERROR(MATCH(PF$1,'CSC Mitre'!CP$1:CP$220,0)),"",VLOOKUP(PF$1,'Tactic Recode'!$A$1:$B$547,2,FALSE))</f>
        <v/>
      </c>
      <c r="PG95" t="str">
        <f>IF(ISERROR(MATCH(PG$1,'CSC Mitre'!CP$1:CP$220,0)),"",VLOOKUP(PG$1,'Tactic Recode'!$A$1:$B$547,2,FALSE))</f>
        <v/>
      </c>
      <c r="PH95" t="str">
        <f>IF(ISERROR(MATCH(PH$1,'CSC Mitre'!CP$1:CP$220,0)),"",VLOOKUP(PH$1,'Tactic Recode'!$A$1:$B$547,2,FALSE))</f>
        <v/>
      </c>
      <c r="PI95" t="str">
        <f>IF(ISERROR(MATCH(PI$1,'CSC Mitre'!CP$1:CP$220,0)),"",VLOOKUP(PI$1,'Tactic Recode'!$A$1:$B$547,2,FALSE))</f>
        <v/>
      </c>
      <c r="PJ95" t="str">
        <f>IF(ISERROR(MATCH(PJ$1,'CSC Mitre'!CP$1:CP$220,0)),"",VLOOKUP(PJ$1,'Tactic Recode'!$A$1:$B$547,2,FALSE))</f>
        <v/>
      </c>
      <c r="PK95" t="str">
        <f>IF(ISERROR(MATCH(PK$1,'CSC Mitre'!CP$1:CP$220,0)),"",VLOOKUP(PK$1,'Tactic Recode'!$A$1:$B$547,2,FALSE))</f>
        <v/>
      </c>
      <c r="PL95" t="str">
        <f>IF(ISERROR(MATCH(PL$1,'CSC Mitre'!CP$1:CP$220,0)),"",VLOOKUP(PL$1,'Tactic Recode'!$A$1:$B$547,2,FALSE))</f>
        <v/>
      </c>
      <c r="PM95" t="str">
        <f>IF(ISERROR(MATCH(PM$1,'CSC Mitre'!CP$1:CP$220,0)),"",VLOOKUP(PM$1,'Tactic Recode'!$A$1:$B$547,2,FALSE))</f>
        <v/>
      </c>
      <c r="PN95" t="str">
        <f>IF(ISERROR(MATCH(PN$1,'CSC Mitre'!CP$1:CP$220,0)),"",VLOOKUP(PN$1,'Tactic Recode'!$A$1:$B$547,2,FALSE))</f>
        <v/>
      </c>
      <c r="PO95" t="str">
        <f>IF(ISERROR(MATCH(PO$1,'CSC Mitre'!CP$1:CP$220,0)),"",VLOOKUP(PO$1,'Tactic Recode'!$A$1:$B$547,2,FALSE))</f>
        <v/>
      </c>
      <c r="PP95" t="str">
        <f>IF(ISERROR(MATCH(PP$1,'CSC Mitre'!CP$1:CP$220,0)),"",VLOOKUP(PP$1,'Tactic Recode'!$A$1:$B$547,2,FALSE))</f>
        <v/>
      </c>
      <c r="PQ95" t="str">
        <f>IF(ISERROR(MATCH(PQ$1,'CSC Mitre'!CP$1:CP$220,0)),"",VLOOKUP(PQ$1,'Tactic Recode'!$A$1:$B$547,2,FALSE))</f>
        <v/>
      </c>
      <c r="PR95" t="str">
        <f>IF(ISERROR(MATCH(PR$1,'CSC Mitre'!CP$1:CP$220,0)),"",VLOOKUP(PR$1,'Tactic Recode'!$A$1:$B$547,2,FALSE))</f>
        <v/>
      </c>
      <c r="PS95" t="str">
        <f>IF(ISERROR(MATCH(PS$1,'CSC Mitre'!CP$1:CP$220,0)),"",VLOOKUP(PS$1,'Tactic Recode'!$A$1:$B$547,2,FALSE))</f>
        <v/>
      </c>
      <c r="PT95" t="str">
        <f>IF(ISERROR(MATCH(PT$1,'CSC Mitre'!CP$1:CP$220,0)),"",VLOOKUP(PT$1,'Tactic Recode'!$A$1:$B$547,2,FALSE))</f>
        <v/>
      </c>
      <c r="PU95" t="str">
        <f>IF(ISERROR(MATCH(PU$1,'CSC Mitre'!CP$1:CP$220,0)),"",VLOOKUP(PU$1,'Tactic Recode'!$A$1:$B$547,2,FALSE))</f>
        <v/>
      </c>
      <c r="PV95" t="str">
        <f>IF(ISERROR(MATCH(PV$1,'CSC Mitre'!CP$1:CP$220,0)),"",VLOOKUP(PV$1,'Tactic Recode'!$A$1:$B$547,2,FALSE))</f>
        <v/>
      </c>
      <c r="PW95" t="str">
        <f>IF(ISERROR(MATCH(PW$1,'CSC Mitre'!CP$1:CP$220,0)),"",VLOOKUP(PW$1,'Tactic Recode'!$A$1:$B$547,2,FALSE))</f>
        <v/>
      </c>
      <c r="PX95" t="str">
        <f>IF(ISERROR(MATCH(PX$1,'CSC Mitre'!CP$1:CP$220,0)),"",VLOOKUP(PX$1,'Tactic Recode'!$A$1:$B$547,2,FALSE))</f>
        <v/>
      </c>
      <c r="PY95" t="str">
        <f>IF(ISERROR(MATCH(PY$1,'CSC Mitre'!CP$1:CP$220,0)),"",VLOOKUP(PY$1,'Tactic Recode'!$A$1:$B$547,2,FALSE))</f>
        <v/>
      </c>
      <c r="PZ95" t="str">
        <f>IF(ISERROR(MATCH(PZ$1,'CSC Mitre'!CP$1:CP$220,0)),"",VLOOKUP(PZ$1,'Tactic Recode'!$A$1:$B$547,2,FALSE))</f>
        <v/>
      </c>
      <c r="QA95" t="str">
        <f>IF(ISERROR(MATCH(QA$1,'CSC Mitre'!CP$1:CP$220,0)),"",VLOOKUP(QA$1,'Tactic Recode'!$A$1:$B$547,2,FALSE))</f>
        <v/>
      </c>
      <c r="QB95" t="str">
        <f>IF(ISERROR(MATCH(QB$1,'CSC Mitre'!CP$1:CP$220,0)),"",VLOOKUP(QB$1,'Tactic Recode'!$A$1:$B$547,2,FALSE))</f>
        <v/>
      </c>
      <c r="QC95" t="str">
        <f>IF(ISERROR(MATCH(QC$1,'CSC Mitre'!CP$1:CP$220,0)),"",VLOOKUP(QC$1,'Tactic Recode'!$A$1:$B$547,2,FALSE))</f>
        <v/>
      </c>
      <c r="QD95" t="str">
        <f>IF(ISERROR(MATCH(QD$1,'CSC Mitre'!CP$1:CP$220,0)),"",VLOOKUP(QD$1,'Tactic Recode'!$A$1:$B$547,2,FALSE))</f>
        <v/>
      </c>
      <c r="QE95" t="str">
        <f>IF(ISERROR(MATCH(QE$1,'CSC Mitre'!CP$1:CP$220,0)),"",VLOOKUP(QE$1,'Tactic Recode'!$A$1:$B$547,2,FALSE))</f>
        <v/>
      </c>
      <c r="QF95" t="str">
        <f>IF(ISERROR(MATCH(QF$1,'CSC Mitre'!CP$1:CP$220,0)),"",VLOOKUP(QF$1,'Tactic Recode'!$A$1:$B$547,2,FALSE))</f>
        <v/>
      </c>
      <c r="QG95" t="str">
        <f>IF(ISERROR(MATCH(QG$1,'CSC Mitre'!CP$1:CP$220,0)),"",VLOOKUP(QG$1,'Tactic Recode'!$A$1:$B$547,2,FALSE))</f>
        <v/>
      </c>
      <c r="QH95" t="str">
        <f>IF(ISERROR(MATCH(QH$1,'CSC Mitre'!CP$1:CP$220,0)),"",VLOOKUP(QH$1,'Tactic Recode'!$A$1:$B$547,2,FALSE))</f>
        <v/>
      </c>
      <c r="QI95" t="str">
        <f>IF(ISERROR(MATCH(QI$1,'CSC Mitre'!CP$1:CP$220,0)),"",VLOOKUP(QI$1,'Tactic Recode'!$A$1:$B$547,2,FALSE))</f>
        <v/>
      </c>
      <c r="QJ95" t="str">
        <f>IF(ISERROR(MATCH(QJ$1,'CSC Mitre'!CP$1:CP$220,0)),"",VLOOKUP(QJ$1,'Tactic Recode'!$A$1:$B$547,2,FALSE))</f>
        <v/>
      </c>
      <c r="QK95" t="str">
        <f>IF(ISERROR(MATCH(QK$1,'CSC Mitre'!CP$1:CP$220,0)),"",VLOOKUP(QK$1,'Tactic Recode'!$A$1:$B$547,2,FALSE))</f>
        <v/>
      </c>
      <c r="QL95" t="str">
        <f>IF(ISERROR(MATCH(QL$1,'CSC Mitre'!CP$1:CP$220,0)),"",VLOOKUP(QL$1,'Tactic Recode'!$A$1:$B$547,2,FALSE))</f>
        <v/>
      </c>
      <c r="QM95" t="str">
        <f>IF(ISERROR(MATCH(QM$1,'CSC Mitre'!CP$1:CP$220,0)),"",VLOOKUP(QM$1,'Tactic Recode'!$A$1:$B$547,2,FALSE))</f>
        <v/>
      </c>
      <c r="QN95" t="str">
        <f>IF(ISERROR(MATCH(QN$1,'CSC Mitre'!CP$1:CP$220,0)),"",VLOOKUP(QN$1,'Tactic Recode'!$A$1:$B$547,2,FALSE))</f>
        <v/>
      </c>
      <c r="QO95" t="str">
        <f>IF(ISERROR(MATCH(QO$1,'CSC Mitre'!CP$1:CP$220,0)),"",VLOOKUP(QO$1,'Tactic Recode'!$A$1:$B$547,2,FALSE))</f>
        <v/>
      </c>
      <c r="QP95" t="str">
        <f>IF(ISERROR(MATCH(QP$1,'CSC Mitre'!CP$1:CP$220,0)),"",VLOOKUP(QP$1,'Tactic Recode'!$A$1:$B$547,2,FALSE))</f>
        <v/>
      </c>
      <c r="QQ95" t="str">
        <f>IF(ISERROR(MATCH(QQ$1,'CSC Mitre'!CP$1:CP$220,0)),"",VLOOKUP(QQ$1,'Tactic Recode'!$A$1:$B$547,2,FALSE))</f>
        <v/>
      </c>
      <c r="QR95" t="str">
        <f>IF(ISERROR(MATCH(QR$1,'CSC Mitre'!CP$1:CP$220,0)),"",VLOOKUP(QR$1,'Tactic Recode'!$A$1:$B$547,2,FALSE))</f>
        <v/>
      </c>
      <c r="QS95" t="str">
        <f>IF(ISERROR(MATCH(QS$1,'CSC Mitre'!CP$1:CP$220,0)),"",VLOOKUP(QS$1,'Tactic Recode'!$A$1:$B$547,2,FALSE))</f>
        <v/>
      </c>
      <c r="QT95" t="str">
        <f>IF(ISERROR(MATCH(QT$1,'CSC Mitre'!CP$1:CP$220,0)),"",VLOOKUP(QT$1,'Tactic Recode'!$A$1:$B$547,2,FALSE))</f>
        <v/>
      </c>
      <c r="QU95" t="str">
        <f>IF(ISERROR(MATCH(QU$1,'CSC Mitre'!CP$1:CP$220,0)),"",VLOOKUP(QU$1,'Tactic Recode'!$A$1:$B$547,2,FALSE))</f>
        <v/>
      </c>
      <c r="QV95" t="str">
        <f>IF(ISERROR(MATCH(QV$1,'CSC Mitre'!CP$1:CP$220,0)),"",VLOOKUP(QV$1,'Tactic Recode'!$A$1:$B$547,2,FALSE))</f>
        <v/>
      </c>
      <c r="QW95" t="str">
        <f>IF(ISERROR(MATCH(QW$1,'CSC Mitre'!CP$1:CP$220,0)),"",VLOOKUP(QW$1,'Tactic Recode'!$A$1:$B$547,2,FALSE))</f>
        <v/>
      </c>
      <c r="QX95" t="str">
        <f>IF(ISERROR(MATCH(QX$1,'CSC Mitre'!CP$1:CP$220,0)),"",VLOOKUP(QX$1,'Tactic Recode'!$A$1:$B$547,2,FALSE))</f>
        <v/>
      </c>
      <c r="QY95" t="str">
        <f>IF(ISERROR(MATCH(QY$1,'CSC Mitre'!CP$1:CP$220,0)),"",VLOOKUP(QY$1,'Tactic Recode'!$A$1:$B$547,2,FALSE))</f>
        <v/>
      </c>
      <c r="QZ95" t="str">
        <f>IF(ISERROR(MATCH(QZ$1,'CSC Mitre'!CP$1:CP$220,0)),"",VLOOKUP(QZ$1,'Tactic Recode'!$A$1:$B$547,2,FALSE))</f>
        <v/>
      </c>
      <c r="RA95" t="str">
        <f>IF(ISERROR(MATCH(RA$1,'CSC Mitre'!CP$1:CP$220,0)),"",VLOOKUP(RA$1,'Tactic Recode'!$A$1:$B$547,2,FALSE))</f>
        <v/>
      </c>
      <c r="RB95" t="str">
        <f>IF(ISERROR(MATCH(RB$1,'CSC Mitre'!CP$1:CP$220,0)),"",VLOOKUP(RB$1,'Tactic Recode'!$A$1:$B$547,2,FALSE))</f>
        <v/>
      </c>
      <c r="RC95" t="str">
        <f>IF(ISERROR(MATCH(RC$1,'CSC Mitre'!CP$1:CP$220,0)),"",VLOOKUP(RC$1,'Tactic Recode'!$A$1:$B$547,2,FALSE))</f>
        <v/>
      </c>
      <c r="RD95" t="str">
        <f>IF(ISERROR(MATCH(RD$1,'CSC Mitre'!CP$1:CP$220,0)),"",VLOOKUP(RD$1,'Tactic Recode'!$A$1:$B$547,2,FALSE))</f>
        <v/>
      </c>
      <c r="RE95" t="str">
        <f>IF(ISERROR(MATCH(RE$1,'CSC Mitre'!CP$1:CP$220,0)),"",VLOOKUP(RE$1,'Tactic Recode'!$A$1:$B$547,2,FALSE))</f>
        <v/>
      </c>
      <c r="RF95" t="str">
        <f>IF(ISERROR(MATCH(RF$1,'CSC Mitre'!CP$1:CP$220,0)),"",VLOOKUP(RF$1,'Tactic Recode'!$A$1:$B$547,2,FALSE))</f>
        <v/>
      </c>
      <c r="RG95" t="str">
        <f>IF(ISERROR(MATCH(RG$1,'CSC Mitre'!CP$1:CP$220,0)),"",VLOOKUP(RG$1,'Tactic Recode'!$A$1:$B$547,2,FALSE))</f>
        <v/>
      </c>
      <c r="RH95" t="str">
        <f>IF(ISERROR(MATCH(RH$1,'CSC Mitre'!CP$1:CP$220,0)),"",VLOOKUP(RH$1,'Tactic Recode'!$A$1:$B$547,2,FALSE))</f>
        <v/>
      </c>
      <c r="RI95" t="str">
        <f>IF(ISERROR(MATCH(RI$1,'CSC Mitre'!CP$1:CP$220,0)),"",VLOOKUP(RI$1,'Tactic Recode'!$A$1:$B$547,2,FALSE))</f>
        <v/>
      </c>
      <c r="RJ95" t="str">
        <f>IF(ISERROR(MATCH(RJ$1,'CSC Mitre'!CP$1:CP$220,0)),"",VLOOKUP(RJ$1,'Tactic Recode'!$A$1:$B$547,2,FALSE))</f>
        <v/>
      </c>
      <c r="RK95" t="str">
        <f>IF(ISERROR(MATCH(RK$1,'CSC Mitre'!CP$1:CP$220,0)),"",VLOOKUP(RK$1,'Tactic Recode'!$A$1:$B$547,2,FALSE))</f>
        <v/>
      </c>
      <c r="RL95" t="str">
        <f>IF(ISERROR(MATCH(RL$1,'CSC Mitre'!CP$1:CP$220,0)),"",VLOOKUP(RL$1,'Tactic Recode'!$A$1:$B$547,2,FALSE))</f>
        <v/>
      </c>
      <c r="RM95" t="str">
        <f>IF(ISERROR(MATCH(RM$1,'CSC Mitre'!CP$1:CP$220,0)),"",VLOOKUP(RM$1,'Tactic Recode'!$A$1:$B$547,2,FALSE))</f>
        <v/>
      </c>
      <c r="RN95" t="str">
        <f>IF(ISERROR(MATCH(RN$1,'CSC Mitre'!CP$1:CP$220,0)),"",VLOOKUP(RN$1,'Tactic Recode'!$A$1:$B$547,2,FALSE))</f>
        <v/>
      </c>
      <c r="RO95" t="str">
        <f>IF(ISERROR(MATCH(RO$1,'CSC Mitre'!CP$1:CP$220,0)),"",VLOOKUP(RO$1,'Tactic Recode'!$A$1:$B$547,2,FALSE))</f>
        <v/>
      </c>
      <c r="RP95" t="str">
        <f>IF(ISERROR(MATCH(RP$1,'CSC Mitre'!CP$1:CP$220,0)),"",VLOOKUP(RP$1,'Tactic Recode'!$A$1:$B$547,2,FALSE))</f>
        <v/>
      </c>
      <c r="RQ95" t="str">
        <f>IF(ISERROR(MATCH(RQ$1,'CSC Mitre'!CP$1:CP$220,0)),"",VLOOKUP(RQ$1,'Tactic Recode'!$A$1:$B$547,2,FALSE))</f>
        <v/>
      </c>
      <c r="RR95" t="str">
        <f>IF(ISERROR(MATCH(RR$1,'CSC Mitre'!CP$1:CP$220,0)),"",VLOOKUP(RR$1,'Tactic Recode'!$A$1:$B$547,2,FALSE))</f>
        <v/>
      </c>
      <c r="RS95" t="str">
        <f>IF(ISERROR(MATCH(RS$1,'CSC Mitre'!CP$1:CP$220,0)),"",VLOOKUP(RS$1,'Tactic Recode'!$A$1:$B$547,2,FALSE))</f>
        <v/>
      </c>
      <c r="RT95" t="str">
        <f>IF(ISERROR(MATCH(RT$1,'CSC Mitre'!CP$1:CP$220,0)),"",VLOOKUP(RT$1,'Tactic Recode'!$A$1:$B$547,2,FALSE))</f>
        <v/>
      </c>
      <c r="RU95" t="str">
        <f>IF(ISERROR(MATCH(RU$1,'CSC Mitre'!CP$1:CP$220,0)),"",VLOOKUP(RU$1,'Tactic Recode'!$A$1:$B$547,2,FALSE))</f>
        <v/>
      </c>
      <c r="RV95" t="str">
        <f>IF(ISERROR(MATCH(RV$1,'CSC Mitre'!CP$1:CP$220,0)),"",VLOOKUP(RV$1,'Tactic Recode'!$A$1:$B$547,2,FALSE))</f>
        <v/>
      </c>
      <c r="RW95" t="str">
        <f>IF(ISERROR(MATCH(RW$1,'CSC Mitre'!CP$1:CP$220,0)),"",VLOOKUP(RW$1,'Tactic Recode'!$A$1:$B$547,2,FALSE))</f>
        <v/>
      </c>
      <c r="RX95" t="str">
        <f>IF(ISERROR(MATCH(RX$1,'CSC Mitre'!CP$1:CP$220,0)),"",VLOOKUP(RX$1,'Tactic Recode'!$A$1:$B$547,2,FALSE))</f>
        <v/>
      </c>
      <c r="RY95" t="str">
        <f>IF(ISERROR(MATCH(RY$1,'CSC Mitre'!CP$1:CP$220,0)),"",VLOOKUP(RY$1,'Tactic Recode'!$A$1:$B$547,2,FALSE))</f>
        <v/>
      </c>
      <c r="RZ95" t="str">
        <f>IF(ISERROR(MATCH(RZ$1,'CSC Mitre'!CP$1:CP$220,0)),"",VLOOKUP(RZ$1,'Tactic Recode'!$A$1:$B$547,2,FALSE))</f>
        <v/>
      </c>
      <c r="SA95" t="str">
        <f>IF(ISERROR(MATCH(SA$1,'CSC Mitre'!CP$1:CP$220,0)),"",VLOOKUP(SA$1,'Tactic Recode'!$A$1:$B$547,2,FALSE))</f>
        <v/>
      </c>
      <c r="SB95" t="str">
        <f>IF(ISERROR(MATCH(SB$1,'CSC Mitre'!CP$1:CP$220,0)),"",VLOOKUP(SB$1,'Tactic Recode'!$A$1:$B$547,2,FALSE))</f>
        <v/>
      </c>
      <c r="SC95" t="str">
        <f>IF(ISERROR(MATCH(SC$1,'CSC Mitre'!CP$1:CP$220,0)),"",VLOOKUP(SC$1,'Tactic Recode'!$A$1:$B$547,2,FALSE))</f>
        <v/>
      </c>
      <c r="SD95" t="str">
        <f>IF(ISERROR(MATCH(SD$1,'CSC Mitre'!CP$1:CP$220,0)),"",VLOOKUP(SD$1,'Tactic Recode'!$A$1:$B$547,2,FALSE))</f>
        <v/>
      </c>
      <c r="SE95" t="str">
        <f>IF(ISERROR(MATCH(SE$1,'CSC Mitre'!CP$1:CP$220,0)),"",VLOOKUP(SE$1,'Tactic Recode'!$A$1:$B$547,2,FALSE))</f>
        <v/>
      </c>
      <c r="SF95" t="str">
        <f>IF(ISERROR(MATCH(SF$1,'CSC Mitre'!CP$1:CP$220,0)),"",VLOOKUP(SF$1,'Tactic Recode'!$A$1:$B$547,2,FALSE))</f>
        <v/>
      </c>
      <c r="SG95" t="str">
        <f>IF(ISERROR(MATCH(SG$1,'CSC Mitre'!CP$1:CP$220,0)),"",VLOOKUP(SG$1,'Tactic Recode'!$A$1:$B$547,2,FALSE))</f>
        <v/>
      </c>
      <c r="SH95" t="str">
        <f>IF(ISERROR(MATCH(SH$1,'CSC Mitre'!CP$1:CP$220,0)),"",VLOOKUP(SH$1,'Tactic Recode'!$A$1:$B$547,2,FALSE))</f>
        <v/>
      </c>
      <c r="SI95" t="str">
        <f>IF(ISERROR(MATCH(SI$1,'CSC Mitre'!CP$1:CP$220,0)),"",VLOOKUP(SI$1,'Tactic Recode'!$A$1:$B$547,2,FALSE))</f>
        <v/>
      </c>
      <c r="SJ95" t="str">
        <f>IF(ISERROR(MATCH(SJ$1,'CSC Mitre'!CP$1:CP$220,0)),"",VLOOKUP(SJ$1,'Tactic Recode'!$A$1:$B$547,2,FALSE))</f>
        <v/>
      </c>
      <c r="SK95" t="str">
        <f>IF(ISERROR(MATCH(SK$1,'CSC Mitre'!CP$1:CP$220,0)),"",VLOOKUP(SK$1,'Tactic Recode'!$A$1:$B$547,2,FALSE))</f>
        <v/>
      </c>
      <c r="SL95" t="str">
        <f>IF(ISERROR(MATCH(SL$1,'CSC Mitre'!CP$1:CP$220,0)),"",VLOOKUP(SL$1,'Tactic Recode'!$A$1:$B$547,2,FALSE))</f>
        <v/>
      </c>
      <c r="SM95" t="str">
        <f>IF(ISERROR(MATCH(SM$1,'CSC Mitre'!CP$1:CP$220,0)),"",VLOOKUP(SM$1,'Tactic Recode'!$A$1:$B$547,2,FALSE))</f>
        <v/>
      </c>
      <c r="SN95" t="str">
        <f>IF(ISERROR(MATCH(SN$1,'CSC Mitre'!CP$1:CP$220,0)),"",VLOOKUP(SN$1,'Tactic Recode'!$A$1:$B$547,2,FALSE))</f>
        <v/>
      </c>
      <c r="SO95" t="str">
        <f>IF(ISERROR(MATCH(SO$1,'CSC Mitre'!CP$1:CP$220,0)),"",VLOOKUP(SO$1,'Tactic Recode'!$A$1:$B$547,2,FALSE))</f>
        <v/>
      </c>
      <c r="SP95" t="str">
        <f>IF(ISERROR(MATCH(SP$1,'CSC Mitre'!CP$1:CP$220,0)),"",VLOOKUP(SP$1,'Tactic Recode'!$A$1:$B$547,2,FALSE))</f>
        <v/>
      </c>
      <c r="SQ95" t="str">
        <f>IF(ISERROR(MATCH(SQ$1,'CSC Mitre'!CP$1:CP$220,0)),"",VLOOKUP(SQ$1,'Tactic Recode'!$A$1:$B$547,2,FALSE))</f>
        <v/>
      </c>
      <c r="SR95" t="str">
        <f>IF(ISERROR(MATCH(SR$1,'CSC Mitre'!CP$1:CP$220,0)),"",VLOOKUP(SR$1,'Tactic Recode'!$A$1:$B$547,2,FALSE))</f>
        <v/>
      </c>
      <c r="SS95" t="str">
        <f>IF(ISERROR(MATCH(SS$1,'CSC Mitre'!CP$1:CP$220,0)),"",VLOOKUP(SS$1,'Tactic Recode'!$A$1:$B$547,2,FALSE))</f>
        <v/>
      </c>
      <c r="ST95" t="str">
        <f>IF(ISERROR(MATCH(ST$1,'CSC Mitre'!CP$1:CP$220,0)),"",VLOOKUP(ST$1,'Tactic Recode'!$A$1:$B$547,2,FALSE))</f>
        <v/>
      </c>
      <c r="SU95" t="str">
        <f>IF(ISERROR(MATCH(SU$1,'CSC Mitre'!CP$1:CP$220,0)),"",VLOOKUP(SU$1,'Tactic Recode'!$A$1:$B$547,2,FALSE))</f>
        <v/>
      </c>
      <c r="SV95" t="str">
        <f>IF(ISERROR(MATCH(SV$1,'CSC Mitre'!CP$1:CP$220,0)),"",VLOOKUP(SV$1,'Tactic Recode'!$A$1:$B$547,2,FALSE))</f>
        <v/>
      </c>
      <c r="SW95" t="str">
        <f>IF(ISERROR(MATCH(SW$1,'CSC Mitre'!CP$1:CP$220,0)),"",VLOOKUP(SW$1,'Tactic Recode'!$A$1:$B$547,2,FALSE))</f>
        <v/>
      </c>
      <c r="SX95" t="str">
        <f>IF(ISERROR(MATCH(SX$1,'CSC Mitre'!CP$1:CP$220,0)),"",VLOOKUP(SX$1,'Tactic Recode'!$A$1:$B$547,2,FALSE))</f>
        <v/>
      </c>
      <c r="SY95" t="str">
        <f>IF(ISERROR(MATCH(SY$1,'CSC Mitre'!CP$1:CP$220,0)),"",VLOOKUP(SY$1,'Tactic Recode'!$A$1:$B$547,2,FALSE))</f>
        <v/>
      </c>
      <c r="SZ95" t="str">
        <f>IF(ISERROR(MATCH(SZ$1,'CSC Mitre'!CP$1:CP$220,0)),"",VLOOKUP(SZ$1,'Tactic Recode'!$A$1:$B$547,2,FALSE))</f>
        <v/>
      </c>
      <c r="TA95" t="str">
        <f>IF(ISERROR(MATCH(TA$1,'CSC Mitre'!CP$1:CP$220,0)),"",VLOOKUP(TA$1,'Tactic Recode'!$A$1:$B$547,2,FALSE))</f>
        <v/>
      </c>
      <c r="TB95" t="str">
        <f>IF(ISERROR(MATCH(TB$1,'CSC Mitre'!CP$1:CP$220,0)),"",VLOOKUP(TB$1,'Tactic Recode'!$A$1:$B$547,2,FALSE))</f>
        <v/>
      </c>
      <c r="TC95" t="str">
        <f>IF(ISERROR(MATCH(TC$1,'CSC Mitre'!CP$1:CP$220,0)),"",VLOOKUP(TC$1,'Tactic Recode'!$A$1:$B$547,2,FALSE))</f>
        <v/>
      </c>
      <c r="TD95" t="str">
        <f>IF(ISERROR(MATCH(TD$1,'CSC Mitre'!CP$1:CP$220,0)),"",VLOOKUP(TD$1,'Tactic Recode'!$A$1:$B$547,2,FALSE))</f>
        <v/>
      </c>
      <c r="TE95" t="str">
        <f>IF(ISERROR(MATCH(TE$1,'CSC Mitre'!CP$1:CP$220,0)),"",VLOOKUP(TE$1,'Tactic Recode'!$A$1:$B$547,2,FALSE))</f>
        <v/>
      </c>
      <c r="TF95" t="str">
        <f>IF(ISERROR(MATCH(TF$1,'CSC Mitre'!CP$1:CP$220,0)),"",VLOOKUP(TF$1,'Tactic Recode'!$A$1:$B$547,2,FALSE))</f>
        <v/>
      </c>
      <c r="TG95" t="str">
        <f>IF(ISERROR(MATCH(TG$1,'CSC Mitre'!CP$1:CP$220,0)),"",VLOOKUP(TG$1,'Tactic Recode'!$A$1:$B$547,2,FALSE))</f>
        <v/>
      </c>
      <c r="TH95" t="str">
        <f>IF(ISERROR(MATCH(TH$1,'CSC Mitre'!CP$1:CP$220,0)),"",VLOOKUP(TH$1,'Tactic Recode'!$A$1:$B$547,2,FALSE))</f>
        <v/>
      </c>
      <c r="TI95" t="str">
        <f>IF(ISERROR(MATCH(TI$1,'CSC Mitre'!CP$1:CP$220,0)),"",VLOOKUP(TI$1,'Tactic Recode'!$A$1:$B$547,2,FALSE))</f>
        <v/>
      </c>
      <c r="TJ95" t="str">
        <f>IF(ISERROR(MATCH(TJ$1,'CSC Mitre'!CP$1:CP$220,0)),"",VLOOKUP(TJ$1,'Tactic Recode'!$A$1:$B$547,2,FALSE))</f>
        <v/>
      </c>
      <c r="TK95" t="str">
        <f>IF(ISERROR(MATCH(TK$1,'CSC Mitre'!CP$1:CP$220,0)),"",VLOOKUP(TK$1,'Tactic Recode'!$A$1:$B$547,2,FALSE))</f>
        <v/>
      </c>
      <c r="TL95" t="str">
        <f>IF(ISERROR(MATCH(TL$1,'CSC Mitre'!CP$1:CP$220,0)),"",VLOOKUP(TL$1,'Tactic Recode'!$A$1:$B$547,2,FALSE))</f>
        <v/>
      </c>
      <c r="TM95" t="str">
        <f>IF(ISERROR(MATCH(TM$1,'CSC Mitre'!CP$1:CP$220,0)),"",VLOOKUP(TM$1,'Tactic Recode'!$A$1:$B$547,2,FALSE))</f>
        <v/>
      </c>
      <c r="TN95" t="str">
        <f>IF(ISERROR(MATCH(TN$1,'CSC Mitre'!CP$1:CP$220,0)),"",VLOOKUP(TN$1,'Tactic Recode'!$A$1:$B$547,2,FALSE))</f>
        <v/>
      </c>
      <c r="TO95" t="str">
        <f>IF(ISERROR(MATCH(TO$1,'CSC Mitre'!CP$1:CP$220,0)),"",VLOOKUP(TO$1,'Tactic Recode'!$A$1:$B$547,2,FALSE))</f>
        <v/>
      </c>
      <c r="TP95" t="str">
        <f>IF(ISERROR(MATCH(TP$1,'CSC Mitre'!CP$1:CP$220,0)),"",VLOOKUP(TP$1,'Tactic Recode'!$A$1:$B$547,2,FALSE))</f>
        <v/>
      </c>
      <c r="TQ95" t="str">
        <f>IF(ISERROR(MATCH(TQ$1,'CSC Mitre'!CP$1:CP$220,0)),"",VLOOKUP(TQ$1,'Tactic Recode'!$A$1:$B$547,2,FALSE))</f>
        <v/>
      </c>
      <c r="TR95" t="str">
        <f>IF(ISERROR(MATCH(TR$1,'CSC Mitre'!CP$1:CP$220,0)),"",VLOOKUP(TR$1,'Tactic Recode'!$A$1:$B$547,2,FALSE))</f>
        <v/>
      </c>
      <c r="TS95" t="str">
        <f>IF(ISERROR(MATCH(TS$1,'CSC Mitre'!CP$1:CP$220,0)),"",VLOOKUP(TS$1,'Tactic Recode'!$A$1:$B$547,2,FALSE))</f>
        <v/>
      </c>
      <c r="TT95" t="str">
        <f>IF(ISERROR(MATCH(TT$1,'CSC Mitre'!CP$1:CP$220,0)),"",VLOOKUP(TT$1,'Tactic Recode'!$A$1:$B$547,2,FALSE))</f>
        <v/>
      </c>
      <c r="TU95" t="str">
        <f>IF(ISERROR(MATCH(TU$1,'CSC Mitre'!CP$1:CP$220,0)),"",VLOOKUP(TU$1,'Tactic Recode'!$A$1:$B$547,2,FALSE))</f>
        <v/>
      </c>
      <c r="TV95" t="str">
        <f>IF(ISERROR(MATCH(TV$1,'CSC Mitre'!CP$1:CP$220,0)),"",VLOOKUP(TV$1,'Tactic Recode'!$A$1:$B$547,2,FALSE))</f>
        <v/>
      </c>
      <c r="TW95" t="str">
        <f>IF(ISERROR(MATCH(TW$1,'CSC Mitre'!CP$1:CP$220,0)),"",VLOOKUP(TW$1,'Tactic Recode'!$A$1:$B$547,2,FALSE))</f>
        <v/>
      </c>
      <c r="TX95" t="str">
        <f>IF(ISERROR(MATCH(TX$1,'CSC Mitre'!CP$1:CP$220,0)),"",VLOOKUP(TX$1,'Tactic Recode'!$A$1:$B$547,2,FALSE))</f>
        <v/>
      </c>
      <c r="TY95" t="str">
        <f>IF(ISERROR(MATCH(TY$1,'CSC Mitre'!CP$1:CP$220,0)),"",VLOOKUP(TY$1,'Tactic Recode'!$A$1:$B$547,2,FALSE))</f>
        <v/>
      </c>
      <c r="TZ95" t="str">
        <f>IF(ISERROR(MATCH(TZ$1,'CSC Mitre'!CP$1:CP$220,0)),"",VLOOKUP(TZ$1,'Tactic Recode'!$A$1:$B$547,2,FALSE))</f>
        <v/>
      </c>
      <c r="UA95" t="str">
        <f>IF(ISERROR(MATCH(UA$1,'CSC Mitre'!CP$1:CP$220,0)),"",VLOOKUP(UA$1,'Tactic Recode'!$A$1:$B$547,2,FALSE))</f>
        <v/>
      </c>
      <c r="UB95" t="str">
        <f>IF(ISERROR(MATCH(UB$1,'CSC Mitre'!CP$1:CP$220,0)),"",VLOOKUP(UB$1,'Tactic Recode'!$A$1:$B$547,2,FALSE))</f>
        <v/>
      </c>
    </row>
    <row r="96" spans="1:548" x14ac:dyDescent="0.25">
      <c r="A96" s="59" t="s">
        <v>492</v>
      </c>
      <c r="B96" t="str">
        <f>IF(ISERROR(MATCH(B$1,'CSC Mitre'!CQ$1:CQ$220,0)),"",VLOOKUP(B$1,'Tactic Recode'!$A$1:$B$547,2,FALSE))</f>
        <v/>
      </c>
      <c r="C96" t="str">
        <f>IF(ISERROR(MATCH(C$1,'CSC Mitre'!CQ$1:CQ$220,0)),"",VLOOKUP(C$1,'Tactic Recode'!$A$1:$B$547,2,FALSE))</f>
        <v/>
      </c>
      <c r="D96" t="str">
        <f>IF(ISERROR(MATCH(D$1,'CSC Mitre'!CQ$1:CQ$220,0)),"",VLOOKUP(D$1,'Tactic Recode'!$A$1:$B$547,2,FALSE))</f>
        <v/>
      </c>
      <c r="E96" t="str">
        <f>IF(ISERROR(MATCH(E$1,'CSC Mitre'!CQ$1:CQ$220,0)),"",VLOOKUP(E$1,'Tactic Recode'!$A$1:$B$547,2,FALSE))</f>
        <v/>
      </c>
      <c r="F96" t="str">
        <f>IF(ISERROR(MATCH(F$1,'CSC Mitre'!CQ$1:CQ$220,0)),"",VLOOKUP(F$1,'Tactic Recode'!$A$1:$B$547,2,FALSE))</f>
        <v/>
      </c>
      <c r="G96" t="str">
        <f>IF(ISERROR(MATCH(G$1,'CSC Mitre'!CQ$1:CQ$220,0)),"",VLOOKUP(G$1,'Tactic Recode'!$A$1:$B$547,2,FALSE))</f>
        <v/>
      </c>
      <c r="H96" t="str">
        <f>IF(ISERROR(MATCH(H$1,'CSC Mitre'!CQ$1:CQ$220,0)),"",VLOOKUP(H$1,'Tactic Recode'!$A$1:$B$547,2,FALSE))</f>
        <v/>
      </c>
      <c r="I96" t="str">
        <f>IF(ISERROR(MATCH(I$1,'CSC Mitre'!CQ$1:CQ$220,0)),"",VLOOKUP(I$1,'Tactic Recode'!$A$1:$B$547,2,FALSE))</f>
        <v/>
      </c>
      <c r="J96" t="str">
        <f>IF(ISERROR(MATCH(J$1,'CSC Mitre'!CQ$1:CQ$220,0)),"",VLOOKUP(J$1,'Tactic Recode'!$A$1:$B$547,2,FALSE))</f>
        <v/>
      </c>
      <c r="K96" t="str">
        <f>IF(ISERROR(MATCH(K$1,'CSC Mitre'!CQ$1:CQ$220,0)),"",VLOOKUP(K$1,'Tactic Recode'!$A$1:$B$547,2,FALSE))</f>
        <v/>
      </c>
      <c r="L96" t="str">
        <f>IF(ISERROR(MATCH(L$1,'CSC Mitre'!CQ$1:CQ$220,0)),"",VLOOKUP(L$1,'Tactic Recode'!$A$1:$B$547,2,FALSE))</f>
        <v/>
      </c>
      <c r="M96" t="str">
        <f>IF(ISERROR(MATCH(M$1,'CSC Mitre'!CQ$1:CQ$220,0)),"",VLOOKUP(M$1,'Tactic Recode'!$A$1:$B$547,2,FALSE))</f>
        <v/>
      </c>
      <c r="N96" t="str">
        <f>IF(ISERROR(MATCH(N$1,'CSC Mitre'!CQ$1:CQ$220,0)),"",VLOOKUP(N$1,'Tactic Recode'!$A$1:$B$547,2,FALSE))</f>
        <v/>
      </c>
      <c r="O96" t="str">
        <f>IF(ISERROR(MATCH(O$1,'CSC Mitre'!CQ$1:CQ$220,0)),"",VLOOKUP(O$1,'Tactic Recode'!$A$1:$B$547,2,FALSE))</f>
        <v/>
      </c>
      <c r="P96" t="str">
        <f>IF(ISERROR(MATCH(P$1,'CSC Mitre'!CQ$1:CQ$220,0)),"",VLOOKUP(P$1,'Tactic Recode'!$A$1:$B$547,2,FALSE))</f>
        <v/>
      </c>
      <c r="Q96" t="str">
        <f>IF(ISERROR(MATCH(Q$1,'CSC Mitre'!CQ$1:CQ$220,0)),"",VLOOKUP(Q$1,'Tactic Recode'!$A$1:$B$547,2,FALSE))</f>
        <v/>
      </c>
      <c r="R96" t="str">
        <f>IF(ISERROR(MATCH(R$1,'CSC Mitre'!CQ$1:CQ$220,0)),"",VLOOKUP(R$1,'Tactic Recode'!$A$1:$B$547,2,FALSE))</f>
        <v/>
      </c>
      <c r="S96" t="str">
        <f>IF(ISERROR(MATCH(S$1,'CSC Mitre'!CQ$1:CQ$220,0)),"",VLOOKUP(S$1,'Tactic Recode'!$A$1:$B$547,2,FALSE))</f>
        <v/>
      </c>
      <c r="T96" t="str">
        <f>IF(ISERROR(MATCH(T$1,'CSC Mitre'!CQ$1:CQ$220,0)),"",VLOOKUP(T$1,'Tactic Recode'!$A$1:$B$547,2,FALSE))</f>
        <v/>
      </c>
      <c r="U96" t="str">
        <f>IF(ISERROR(MATCH(U$1,'CSC Mitre'!CQ$1:CQ$220,0)),"",VLOOKUP(U$1,'Tactic Recode'!$A$1:$B$547,2,FALSE))</f>
        <v/>
      </c>
      <c r="V96" t="str">
        <f>IF(ISERROR(MATCH(V$1,'CSC Mitre'!CQ$1:CQ$220,0)),"",VLOOKUP(V$1,'Tactic Recode'!$A$1:$B$547,2,FALSE))</f>
        <v/>
      </c>
      <c r="W96" t="str">
        <f>IF(ISERROR(MATCH(W$1,'CSC Mitre'!CQ$1:CQ$220,0)),"",VLOOKUP(W$1,'Tactic Recode'!$A$1:$B$547,2,FALSE))</f>
        <v/>
      </c>
      <c r="X96" t="str">
        <f>IF(ISERROR(MATCH(X$1,'CSC Mitre'!CQ$1:CQ$220,0)),"",VLOOKUP(X$1,'Tactic Recode'!$A$1:$B$547,2,FALSE))</f>
        <v/>
      </c>
      <c r="Y96" t="str">
        <f>IF(ISERROR(MATCH(Y$1,'CSC Mitre'!CQ$1:CQ$220,0)),"",VLOOKUP(Y$1,'Tactic Recode'!$A$1:$B$547,2,FALSE))</f>
        <v/>
      </c>
      <c r="Z96" t="str">
        <f>IF(ISERROR(MATCH(Z$1,'CSC Mitre'!CQ$1:CQ$220,0)),"",VLOOKUP(Z$1,'Tactic Recode'!$A$1:$B$547,2,FALSE))</f>
        <v/>
      </c>
      <c r="AA96" t="str">
        <f>IF(ISERROR(MATCH(AA$1,'CSC Mitre'!CQ$1:CQ$220,0)),"",VLOOKUP(AA$1,'Tactic Recode'!$A$1:$B$547,2,FALSE))</f>
        <v/>
      </c>
      <c r="AB96" t="str">
        <f>IF(ISERROR(MATCH(AB$1,'CSC Mitre'!CQ$1:CQ$220,0)),"",VLOOKUP(AB$1,'Tactic Recode'!$A$1:$B$547,2,FALSE))</f>
        <v/>
      </c>
      <c r="AC96" t="str">
        <f>IF(ISERROR(MATCH(AC$1,'CSC Mitre'!CQ$1:CQ$220,0)),"",VLOOKUP(AC$1,'Tactic Recode'!$A$1:$B$547,2,FALSE))</f>
        <v/>
      </c>
      <c r="AD96" t="str">
        <f>IF(ISERROR(MATCH(AD$1,'CSC Mitre'!CQ$1:CQ$220,0)),"",VLOOKUP(AD$1,'Tactic Recode'!$A$1:$B$547,2,FALSE))</f>
        <v/>
      </c>
      <c r="AE96" t="str">
        <f>IF(ISERROR(MATCH(AE$1,'CSC Mitre'!CQ$1:CQ$220,0)),"",VLOOKUP(AE$1,'Tactic Recode'!$A$1:$B$547,2,FALSE))</f>
        <v/>
      </c>
      <c r="AF96" t="str">
        <f>IF(ISERROR(MATCH(AF$1,'CSC Mitre'!CQ$1:CQ$220,0)),"",VLOOKUP(AF$1,'Tactic Recode'!$A$1:$B$547,2,FALSE))</f>
        <v/>
      </c>
      <c r="AG96" t="str">
        <f>IF(ISERROR(MATCH(AG$1,'CSC Mitre'!CQ$1:CQ$220,0)),"",VLOOKUP(AG$1,'Tactic Recode'!$A$1:$B$547,2,FALSE))</f>
        <v/>
      </c>
      <c r="AH96" t="str">
        <f>IF(ISERROR(MATCH(AH$1,'CSC Mitre'!CQ$1:CQ$220,0)),"",VLOOKUP(AH$1,'Tactic Recode'!$A$1:$B$547,2,FALSE))</f>
        <v/>
      </c>
      <c r="AI96" t="str">
        <f>IF(ISERROR(MATCH(AI$1,'CSC Mitre'!CQ$1:CQ$220,0)),"",VLOOKUP(AI$1,'Tactic Recode'!$A$1:$B$547,2,FALSE))</f>
        <v/>
      </c>
      <c r="AJ96" t="str">
        <f>IF(ISERROR(MATCH(AJ$1,'CSC Mitre'!CQ$1:CQ$220,0)),"",VLOOKUP(AJ$1,'Tactic Recode'!$A$1:$B$547,2,FALSE))</f>
        <v/>
      </c>
      <c r="AK96" t="str">
        <f>IF(ISERROR(MATCH(AK$1,'CSC Mitre'!CQ$1:CQ$220,0)),"",VLOOKUP(AK$1,'Tactic Recode'!$A$1:$B$547,2,FALSE))</f>
        <v/>
      </c>
      <c r="AL96" t="str">
        <f>IF(ISERROR(MATCH(AL$1,'CSC Mitre'!CQ$1:CQ$220,0)),"",VLOOKUP(AL$1,'Tactic Recode'!$A$1:$B$547,2,FALSE))</f>
        <v/>
      </c>
      <c r="AM96" t="str">
        <f>IF(ISERROR(MATCH(AM$1,'CSC Mitre'!CQ$1:CQ$220,0)),"",VLOOKUP(AM$1,'Tactic Recode'!$A$1:$B$547,2,FALSE))</f>
        <v/>
      </c>
      <c r="AN96" t="str">
        <f>IF(ISERROR(MATCH(AN$1,'CSC Mitre'!CQ$1:CQ$220,0)),"",VLOOKUP(AN$1,'Tactic Recode'!$A$1:$B$547,2,FALSE))</f>
        <v/>
      </c>
      <c r="AO96" t="str">
        <f>IF(ISERROR(MATCH(AO$1,'CSC Mitre'!CQ$1:CQ$220,0)),"",VLOOKUP(AO$1,'Tactic Recode'!$A$1:$B$547,2,FALSE))</f>
        <v/>
      </c>
      <c r="AP96" t="str">
        <f>IF(ISERROR(MATCH(AP$1,'CSC Mitre'!CQ$1:CQ$220,0)),"",VLOOKUP(AP$1,'Tactic Recode'!$A$1:$B$547,2,FALSE))</f>
        <v/>
      </c>
      <c r="AQ96" t="str">
        <f>IF(ISERROR(MATCH(AQ$1,'CSC Mitre'!CQ$1:CQ$220,0)),"",VLOOKUP(AQ$1,'Tactic Recode'!$A$1:$B$547,2,FALSE))</f>
        <v/>
      </c>
      <c r="AR96" t="str">
        <f>IF(ISERROR(MATCH(AR$1,'CSC Mitre'!CQ$1:CQ$220,0)),"",VLOOKUP(AR$1,'Tactic Recode'!$A$1:$B$547,2,FALSE))</f>
        <v/>
      </c>
      <c r="AS96" t="str">
        <f>IF(ISERROR(MATCH(AS$1,'CSC Mitre'!CQ$1:CQ$220,0)),"",VLOOKUP(AS$1,'Tactic Recode'!$A$1:$B$547,2,FALSE))</f>
        <v/>
      </c>
      <c r="AT96" t="str">
        <f>IF(ISERROR(MATCH(AT$1,'CSC Mitre'!CQ$1:CQ$220,0)),"",VLOOKUP(AT$1,'Tactic Recode'!$A$1:$B$547,2,FALSE))</f>
        <v/>
      </c>
      <c r="AU96" t="str">
        <f>IF(ISERROR(MATCH(AU$1,'CSC Mitre'!CQ$1:CQ$220,0)),"",VLOOKUP(AU$1,'Tactic Recode'!$A$1:$B$547,2,FALSE))</f>
        <v/>
      </c>
      <c r="AV96" t="str">
        <f>IF(ISERROR(MATCH(AV$1,'CSC Mitre'!CQ$1:CQ$220,0)),"",VLOOKUP(AV$1,'Tactic Recode'!$A$1:$B$547,2,FALSE))</f>
        <v/>
      </c>
      <c r="AW96" t="str">
        <f>IF(ISERROR(MATCH(AW$1,'CSC Mitre'!CQ$1:CQ$220,0)),"",VLOOKUP(AW$1,'Tactic Recode'!$A$1:$B$547,2,FALSE))</f>
        <v/>
      </c>
      <c r="AX96" t="str">
        <f>IF(ISERROR(MATCH(AX$1,'CSC Mitre'!CQ$1:CQ$220,0)),"",VLOOKUP(AX$1,'Tactic Recode'!$A$1:$B$547,2,FALSE))</f>
        <v/>
      </c>
      <c r="AY96" t="str">
        <f>IF(ISERROR(MATCH(AY$1,'CSC Mitre'!CQ$1:CQ$220,0)),"",VLOOKUP(AY$1,'Tactic Recode'!$A$1:$B$547,2,FALSE))</f>
        <v/>
      </c>
      <c r="AZ96" t="str">
        <f>IF(ISERROR(MATCH(AZ$1,'CSC Mitre'!CQ$1:CQ$220,0)),"",VLOOKUP(AZ$1,'Tactic Recode'!$A$1:$B$547,2,FALSE))</f>
        <v/>
      </c>
      <c r="BA96" t="str">
        <f>IF(ISERROR(MATCH(BA$1,'CSC Mitre'!CQ$1:CQ$220,0)),"",VLOOKUP(BA$1,'Tactic Recode'!$A$1:$B$547,2,FALSE))</f>
        <v/>
      </c>
      <c r="BB96" t="str">
        <f>IF(ISERROR(MATCH(BB$1,'CSC Mitre'!CQ$1:CQ$220,0)),"",VLOOKUP(BB$1,'Tactic Recode'!$A$1:$B$547,2,FALSE))</f>
        <v/>
      </c>
      <c r="BC96" t="str">
        <f>IF(ISERROR(MATCH(BC$1,'CSC Mitre'!CQ$1:CQ$220,0)),"",VLOOKUP(BC$1,'Tactic Recode'!$A$1:$B$547,2,FALSE))</f>
        <v/>
      </c>
      <c r="BD96" t="str">
        <f>IF(ISERROR(MATCH(BD$1,'CSC Mitre'!CQ$1:CQ$220,0)),"",VLOOKUP(BD$1,'Tactic Recode'!$A$1:$B$547,2,FALSE))</f>
        <v/>
      </c>
      <c r="BE96" t="str">
        <f>IF(ISERROR(MATCH(BE$1,'CSC Mitre'!CQ$1:CQ$220,0)),"",VLOOKUP(BE$1,'Tactic Recode'!$A$1:$B$547,2,FALSE))</f>
        <v/>
      </c>
      <c r="BF96" t="str">
        <f>IF(ISERROR(MATCH(BF$1,'CSC Mitre'!CQ$1:CQ$220,0)),"",VLOOKUP(BF$1,'Tactic Recode'!$A$1:$B$547,2,FALSE))</f>
        <v/>
      </c>
      <c r="BG96" t="str">
        <f>IF(ISERROR(MATCH(BG$1,'CSC Mitre'!CQ$1:CQ$220,0)),"",VLOOKUP(BG$1,'Tactic Recode'!$A$1:$B$547,2,FALSE))</f>
        <v/>
      </c>
      <c r="BH96" t="str">
        <f>IF(ISERROR(MATCH(BH$1,'CSC Mitre'!CQ$1:CQ$220,0)),"",VLOOKUP(BH$1,'Tactic Recode'!$A$1:$B$547,2,FALSE))</f>
        <v/>
      </c>
      <c r="BI96" t="str">
        <f>IF(ISERROR(MATCH(BI$1,'CSC Mitre'!CQ$1:CQ$220,0)),"",VLOOKUP(BI$1,'Tactic Recode'!$A$1:$B$547,2,FALSE))</f>
        <v/>
      </c>
      <c r="BJ96" t="str">
        <f>IF(ISERROR(MATCH(BJ$1,'CSC Mitre'!CQ$1:CQ$220,0)),"",VLOOKUP(BJ$1,'Tactic Recode'!$A$1:$B$547,2,FALSE))</f>
        <v/>
      </c>
      <c r="BK96" t="str">
        <f>IF(ISERROR(MATCH(BK$1,'CSC Mitre'!CQ$1:CQ$220,0)),"",VLOOKUP(BK$1,'Tactic Recode'!$A$1:$B$547,2,FALSE))</f>
        <v/>
      </c>
      <c r="BL96" t="str">
        <f>IF(ISERROR(MATCH(BL$1,'CSC Mitre'!CQ$1:CQ$220,0)),"",VLOOKUP(BL$1,'Tactic Recode'!$A$1:$B$547,2,FALSE))</f>
        <v/>
      </c>
      <c r="BM96" t="str">
        <f>IF(ISERROR(MATCH(BM$1,'CSC Mitre'!CQ$1:CQ$220,0)),"",VLOOKUP(BM$1,'Tactic Recode'!$A$1:$B$547,2,FALSE))</f>
        <v/>
      </c>
      <c r="BN96" t="str">
        <f>IF(ISERROR(MATCH(BN$1,'CSC Mitre'!CQ$1:CQ$220,0)),"",VLOOKUP(BN$1,'Tactic Recode'!$A$1:$B$547,2,FALSE))</f>
        <v/>
      </c>
      <c r="BO96" t="str">
        <f>IF(ISERROR(MATCH(BO$1,'CSC Mitre'!CQ$1:CQ$220,0)),"",VLOOKUP(BO$1,'Tactic Recode'!$A$1:$B$547,2,FALSE))</f>
        <v/>
      </c>
      <c r="BP96" t="str">
        <f>IF(ISERROR(MATCH(BP$1,'CSC Mitre'!CQ$1:CQ$220,0)),"",VLOOKUP(BP$1,'Tactic Recode'!$A$1:$B$547,2,FALSE))</f>
        <v/>
      </c>
      <c r="BQ96" t="str">
        <f>IF(ISERROR(MATCH(BQ$1,'CSC Mitre'!CQ$1:CQ$220,0)),"",VLOOKUP(BQ$1,'Tactic Recode'!$A$1:$B$547,2,FALSE))</f>
        <v/>
      </c>
      <c r="BR96" t="str">
        <f>IF(ISERROR(MATCH(BR$1,'CSC Mitre'!CQ$1:CQ$220,0)),"",VLOOKUP(BR$1,'Tactic Recode'!$A$1:$B$547,2,FALSE))</f>
        <v/>
      </c>
      <c r="BS96" t="str">
        <f>IF(ISERROR(MATCH(BS$1,'CSC Mitre'!CQ$1:CQ$220,0)),"",VLOOKUP(BS$1,'Tactic Recode'!$A$1:$B$547,2,FALSE))</f>
        <v/>
      </c>
      <c r="BT96" t="str">
        <f>IF(ISERROR(MATCH(BT$1,'CSC Mitre'!CQ$1:CQ$220,0)),"",VLOOKUP(BT$1,'Tactic Recode'!$A$1:$B$547,2,FALSE))</f>
        <v/>
      </c>
      <c r="BU96" t="str">
        <f>IF(ISERROR(MATCH(BU$1,'CSC Mitre'!CQ$1:CQ$220,0)),"",VLOOKUP(BU$1,'Tactic Recode'!$A$1:$B$547,2,FALSE))</f>
        <v/>
      </c>
      <c r="BV96" t="str">
        <f>IF(ISERROR(MATCH(BV$1,'CSC Mitre'!CQ$1:CQ$220,0)),"",VLOOKUP(BV$1,'Tactic Recode'!$A$1:$B$547,2,FALSE))</f>
        <v/>
      </c>
      <c r="BW96" t="str">
        <f>IF(ISERROR(MATCH(BW$1,'CSC Mitre'!CQ$1:CQ$220,0)),"",VLOOKUP(BW$1,'Tactic Recode'!$A$1:$B$547,2,FALSE))</f>
        <v/>
      </c>
      <c r="BX96" t="str">
        <f>IF(ISERROR(MATCH(BX$1,'CSC Mitre'!CQ$1:CQ$220,0)),"",VLOOKUP(BX$1,'Tactic Recode'!$A$1:$B$547,2,FALSE))</f>
        <v/>
      </c>
      <c r="BY96" t="str">
        <f>IF(ISERROR(MATCH(BY$1,'CSC Mitre'!CQ$1:CQ$220,0)),"",VLOOKUP(BY$1,'Tactic Recode'!$A$1:$B$547,2,FALSE))</f>
        <v/>
      </c>
      <c r="BZ96" t="str">
        <f>IF(ISERROR(MATCH(BZ$1,'CSC Mitre'!CQ$1:CQ$220,0)),"",VLOOKUP(BZ$1,'Tactic Recode'!$A$1:$B$547,2,FALSE))</f>
        <v/>
      </c>
      <c r="CA96" t="str">
        <f>IF(ISERROR(MATCH(CA$1,'CSC Mitre'!CQ$1:CQ$220,0)),"",VLOOKUP(CA$1,'Tactic Recode'!$A$1:$B$547,2,FALSE))</f>
        <v/>
      </c>
      <c r="CB96" t="str">
        <f>IF(ISERROR(MATCH(CB$1,'CSC Mitre'!CQ$1:CQ$220,0)),"",VLOOKUP(CB$1,'Tactic Recode'!$A$1:$B$547,2,FALSE))</f>
        <v/>
      </c>
      <c r="CC96" t="str">
        <f>IF(ISERROR(MATCH(CC$1,'CSC Mitre'!CQ$1:CQ$220,0)),"",VLOOKUP(CC$1,'Tactic Recode'!$A$1:$B$547,2,FALSE))</f>
        <v/>
      </c>
      <c r="CD96" t="str">
        <f>IF(ISERROR(MATCH(CD$1,'CSC Mitre'!CQ$1:CQ$220,0)),"",VLOOKUP(CD$1,'Tactic Recode'!$A$1:$B$547,2,FALSE))</f>
        <v/>
      </c>
      <c r="CE96" t="str">
        <f>IF(ISERROR(MATCH(CE$1,'CSC Mitre'!CQ$1:CQ$220,0)),"",VLOOKUP(CE$1,'Tactic Recode'!$A$1:$B$547,2,FALSE))</f>
        <v/>
      </c>
      <c r="CF96" t="str">
        <f>IF(ISERROR(MATCH(CF$1,'CSC Mitre'!CQ$1:CQ$220,0)),"",VLOOKUP(CF$1,'Tactic Recode'!$A$1:$B$547,2,FALSE))</f>
        <v/>
      </c>
      <c r="CG96" t="str">
        <f>IF(ISERROR(MATCH(CG$1,'CSC Mitre'!CQ$1:CQ$220,0)),"",VLOOKUP(CG$1,'Tactic Recode'!$A$1:$B$547,2,FALSE))</f>
        <v/>
      </c>
      <c r="CH96" t="str">
        <f>IF(ISERROR(MATCH(CH$1,'CSC Mitre'!CQ$1:CQ$220,0)),"",VLOOKUP(CH$1,'Tactic Recode'!$A$1:$B$547,2,FALSE))</f>
        <v/>
      </c>
      <c r="CI96" t="str">
        <f>IF(ISERROR(MATCH(CI$1,'CSC Mitre'!CQ$1:CQ$220,0)),"",VLOOKUP(CI$1,'Tactic Recode'!$A$1:$B$547,2,FALSE))</f>
        <v/>
      </c>
      <c r="CJ96" t="str">
        <f>IF(ISERROR(MATCH(CJ$1,'CSC Mitre'!CQ$1:CQ$220,0)),"",VLOOKUP(CJ$1,'Tactic Recode'!$A$1:$B$547,2,FALSE))</f>
        <v/>
      </c>
      <c r="CK96" t="str">
        <f>IF(ISERROR(MATCH(CK$1,'CSC Mitre'!CQ$1:CQ$220,0)),"",VLOOKUP(CK$1,'Tactic Recode'!$A$1:$B$547,2,FALSE))</f>
        <v/>
      </c>
      <c r="CL96" t="str">
        <f>IF(ISERROR(MATCH(CL$1,'CSC Mitre'!CQ$1:CQ$220,0)),"",VLOOKUP(CL$1,'Tactic Recode'!$A$1:$B$547,2,FALSE))</f>
        <v/>
      </c>
      <c r="CM96" t="str">
        <f>IF(ISERROR(MATCH(CM$1,'CSC Mitre'!CQ$1:CQ$220,0)),"",VLOOKUP(CM$1,'Tactic Recode'!$A$1:$B$547,2,FALSE))</f>
        <v/>
      </c>
      <c r="CN96" t="str">
        <f>IF(ISERROR(MATCH(CN$1,'CSC Mitre'!CQ$1:CQ$220,0)),"",VLOOKUP(CN$1,'Tactic Recode'!$A$1:$B$547,2,FALSE))</f>
        <v/>
      </c>
      <c r="CO96" t="str">
        <f>IF(ISERROR(MATCH(CO$1,'CSC Mitre'!CQ$1:CQ$220,0)),"",VLOOKUP(CO$1,'Tactic Recode'!$A$1:$B$547,2,FALSE))</f>
        <v/>
      </c>
      <c r="CP96" t="str">
        <f>IF(ISERROR(MATCH(CP$1,'CSC Mitre'!CQ$1:CQ$220,0)),"",VLOOKUP(CP$1,'Tactic Recode'!$A$1:$B$547,2,FALSE))</f>
        <v/>
      </c>
      <c r="CQ96" t="str">
        <f>IF(ISERROR(MATCH(CQ$1,'CSC Mitre'!CQ$1:CQ$220,0)),"",VLOOKUP(CQ$1,'Tactic Recode'!$A$1:$B$547,2,FALSE))</f>
        <v/>
      </c>
      <c r="CR96" t="str">
        <f>IF(ISERROR(MATCH(CR$1,'CSC Mitre'!CQ$1:CQ$220,0)),"",VLOOKUP(CR$1,'Tactic Recode'!$A$1:$B$547,2,FALSE))</f>
        <v/>
      </c>
      <c r="CS96" t="str">
        <f>IF(ISERROR(MATCH(CS$1,'CSC Mitre'!CQ$1:CQ$220,0)),"",VLOOKUP(CS$1,'Tactic Recode'!$A$1:$B$547,2,FALSE))</f>
        <v/>
      </c>
      <c r="CT96" t="str">
        <f>IF(ISERROR(MATCH(CT$1,'CSC Mitre'!CQ$1:CQ$220,0)),"",VLOOKUP(CT$1,'Tactic Recode'!$A$1:$B$547,2,FALSE))</f>
        <v/>
      </c>
      <c r="CU96" t="str">
        <f>IF(ISERROR(MATCH(CU$1,'CSC Mitre'!CQ$1:CQ$220,0)),"",VLOOKUP(CU$1,'Tactic Recode'!$A$1:$B$547,2,FALSE))</f>
        <v/>
      </c>
      <c r="CV96" t="str">
        <f>IF(ISERROR(MATCH(CV$1,'CSC Mitre'!CQ$1:CQ$220,0)),"",VLOOKUP(CV$1,'Tactic Recode'!$A$1:$B$547,2,FALSE))</f>
        <v/>
      </c>
      <c r="CW96" t="str">
        <f>IF(ISERROR(MATCH(CW$1,'CSC Mitre'!CQ$1:CQ$220,0)),"",VLOOKUP(CW$1,'Tactic Recode'!$A$1:$B$547,2,FALSE))</f>
        <v/>
      </c>
      <c r="CX96" t="str">
        <f>IF(ISERROR(MATCH(CX$1,'CSC Mitre'!CQ$1:CQ$220,0)),"",VLOOKUP(CX$1,'Tactic Recode'!$A$1:$B$547,2,FALSE))</f>
        <v/>
      </c>
      <c r="CY96" t="str">
        <f>IF(ISERROR(MATCH(CY$1,'CSC Mitre'!CQ$1:CQ$220,0)),"",VLOOKUP(CY$1,'Tactic Recode'!$A$1:$B$547,2,FALSE))</f>
        <v/>
      </c>
      <c r="CZ96" t="str">
        <f>IF(ISERROR(MATCH(CZ$1,'CSC Mitre'!CQ$1:CQ$220,0)),"",VLOOKUP(CZ$1,'Tactic Recode'!$A$1:$B$547,2,FALSE))</f>
        <v/>
      </c>
      <c r="DA96" t="str">
        <f>IF(ISERROR(MATCH(DA$1,'CSC Mitre'!CQ$1:CQ$220,0)),"",VLOOKUP(DA$1,'Tactic Recode'!$A$1:$B$547,2,FALSE))</f>
        <v>Execution</v>
      </c>
      <c r="DB96" t="str">
        <f>IF(ISERROR(MATCH(DB$1,'CSC Mitre'!CQ$1:CQ$220,0)),"",VLOOKUP(DB$1,'Tactic Recode'!$A$1:$B$547,2,FALSE))</f>
        <v/>
      </c>
      <c r="DC96" t="str">
        <f>IF(ISERROR(MATCH(DC$1,'CSC Mitre'!CQ$1:CQ$220,0)),"",VLOOKUP(DC$1,'Tactic Recode'!$A$1:$B$547,2,FALSE))</f>
        <v/>
      </c>
      <c r="DD96" t="str">
        <f>IF(ISERROR(MATCH(DD$1,'CSC Mitre'!CQ$1:CQ$220,0)),"",VLOOKUP(DD$1,'Tactic Recode'!$A$1:$B$547,2,FALSE))</f>
        <v/>
      </c>
      <c r="DE96" t="str">
        <f>IF(ISERROR(MATCH(DE$1,'CSC Mitre'!CQ$1:CQ$220,0)),"",VLOOKUP(DE$1,'Tactic Recode'!$A$1:$B$547,2,FALSE))</f>
        <v/>
      </c>
      <c r="DF96" t="str">
        <f>IF(ISERROR(MATCH(DF$1,'CSC Mitre'!CQ$1:CQ$220,0)),"",VLOOKUP(DF$1,'Tactic Recode'!$A$1:$B$547,2,FALSE))</f>
        <v/>
      </c>
      <c r="DG96" t="str">
        <f>IF(ISERROR(MATCH(DG$1,'CSC Mitre'!CQ$1:CQ$220,0)),"",VLOOKUP(DG$1,'Tactic Recode'!$A$1:$B$547,2,FALSE))</f>
        <v/>
      </c>
      <c r="DH96" t="str">
        <f>IF(ISERROR(MATCH(DH$1,'CSC Mitre'!CQ$1:CQ$220,0)),"",VLOOKUP(DH$1,'Tactic Recode'!$A$1:$B$547,2,FALSE))</f>
        <v/>
      </c>
      <c r="DI96" t="str">
        <f>IF(ISERROR(MATCH(DI$1,'CSC Mitre'!CQ$1:CQ$220,0)),"",VLOOKUP(DI$1,'Tactic Recode'!$A$1:$B$547,2,FALSE))</f>
        <v/>
      </c>
      <c r="DJ96" t="str">
        <f>IF(ISERROR(MATCH(DJ$1,'CSC Mitre'!CQ$1:CQ$220,0)),"",VLOOKUP(DJ$1,'Tactic Recode'!$A$1:$B$547,2,FALSE))</f>
        <v/>
      </c>
      <c r="DK96" t="str">
        <f>IF(ISERROR(MATCH(DK$1,'CSC Mitre'!CQ$1:CQ$220,0)),"",VLOOKUP(DK$1,'Tactic Recode'!$A$1:$B$547,2,FALSE))</f>
        <v/>
      </c>
      <c r="DL96" t="str">
        <f>IF(ISERROR(MATCH(DL$1,'CSC Mitre'!CQ$1:CQ$220,0)),"",VLOOKUP(DL$1,'Tactic Recode'!$A$1:$B$547,2,FALSE))</f>
        <v/>
      </c>
      <c r="DM96" t="str">
        <f>IF(ISERROR(MATCH(DM$1,'CSC Mitre'!CQ$1:CQ$220,0)),"",VLOOKUP(DM$1,'Tactic Recode'!$A$1:$B$547,2,FALSE))</f>
        <v/>
      </c>
      <c r="DN96" t="str">
        <f>IF(ISERROR(MATCH(DN$1,'CSC Mitre'!CQ$1:CQ$220,0)),"",VLOOKUP(DN$1,'Tactic Recode'!$A$1:$B$547,2,FALSE))</f>
        <v/>
      </c>
      <c r="DO96" t="str">
        <f>IF(ISERROR(MATCH(DO$1,'CSC Mitre'!CQ$1:CQ$220,0)),"",VLOOKUP(DO$1,'Tactic Recode'!$A$1:$B$547,2,FALSE))</f>
        <v/>
      </c>
      <c r="DP96" t="str">
        <f>IF(ISERROR(MATCH(DP$1,'CSC Mitre'!CQ$1:CQ$220,0)),"",VLOOKUP(DP$1,'Tactic Recode'!$A$1:$B$547,2,FALSE))</f>
        <v/>
      </c>
      <c r="DQ96" t="str">
        <f>IF(ISERROR(MATCH(DQ$1,'CSC Mitre'!CQ$1:CQ$220,0)),"",VLOOKUP(DQ$1,'Tactic Recode'!$A$1:$B$547,2,FALSE))</f>
        <v/>
      </c>
      <c r="DR96" t="str">
        <f>IF(ISERROR(MATCH(DR$1,'CSC Mitre'!CQ$1:CQ$220,0)),"",VLOOKUP(DR$1,'Tactic Recode'!$A$1:$B$547,2,FALSE))</f>
        <v/>
      </c>
      <c r="DS96" t="str">
        <f>IF(ISERROR(MATCH(DS$1,'CSC Mitre'!CQ$1:CQ$220,0)),"",VLOOKUP(DS$1,'Tactic Recode'!$A$1:$B$547,2,FALSE))</f>
        <v/>
      </c>
      <c r="DT96" t="str">
        <f>IF(ISERROR(MATCH(DT$1,'CSC Mitre'!CQ$1:CQ$220,0)),"",VLOOKUP(DT$1,'Tactic Recode'!$A$1:$B$547,2,FALSE))</f>
        <v/>
      </c>
      <c r="DU96" t="str">
        <f>IF(ISERROR(MATCH(DU$1,'CSC Mitre'!CQ$1:CQ$220,0)),"",VLOOKUP(DU$1,'Tactic Recode'!$A$1:$B$547,2,FALSE))</f>
        <v/>
      </c>
      <c r="DV96" t="str">
        <f>IF(ISERROR(MATCH(DV$1,'CSC Mitre'!CQ$1:CQ$220,0)),"",VLOOKUP(DV$1,'Tactic Recode'!$A$1:$B$547,2,FALSE))</f>
        <v/>
      </c>
      <c r="DW96" t="str">
        <f>IF(ISERROR(MATCH(DW$1,'CSC Mitre'!CQ$1:CQ$220,0)),"",VLOOKUP(DW$1,'Tactic Recode'!$A$1:$B$547,2,FALSE))</f>
        <v/>
      </c>
      <c r="DX96" t="str">
        <f>IF(ISERROR(MATCH(DX$1,'CSC Mitre'!CQ$1:CQ$220,0)),"",VLOOKUP(DX$1,'Tactic Recode'!$A$1:$B$547,2,FALSE))</f>
        <v/>
      </c>
      <c r="DY96" t="str">
        <f>IF(ISERROR(MATCH(DY$1,'CSC Mitre'!CQ$1:CQ$220,0)),"",VLOOKUP(DY$1,'Tactic Recode'!$A$1:$B$547,2,FALSE))</f>
        <v/>
      </c>
      <c r="DZ96" t="str">
        <f>IF(ISERROR(MATCH(DZ$1,'CSC Mitre'!CQ$1:CQ$220,0)),"",VLOOKUP(DZ$1,'Tactic Recode'!$A$1:$B$547,2,FALSE))</f>
        <v/>
      </c>
      <c r="EA96" t="str">
        <f>IF(ISERROR(MATCH(EA$1,'CSC Mitre'!CQ$1:CQ$220,0)),"",VLOOKUP(EA$1,'Tactic Recode'!$A$1:$B$547,2,FALSE))</f>
        <v/>
      </c>
      <c r="EB96" t="str">
        <f>IF(ISERROR(MATCH(EB$1,'CSC Mitre'!CQ$1:CQ$220,0)),"",VLOOKUP(EB$1,'Tactic Recode'!$A$1:$B$547,2,FALSE))</f>
        <v/>
      </c>
      <c r="EC96" t="str">
        <f>IF(ISERROR(MATCH(EC$1,'CSC Mitre'!CQ$1:CQ$220,0)),"",VLOOKUP(EC$1,'Tactic Recode'!$A$1:$B$547,2,FALSE))</f>
        <v/>
      </c>
      <c r="ED96" t="str">
        <f>IF(ISERROR(MATCH(ED$1,'CSC Mitre'!CQ$1:CQ$220,0)),"",VLOOKUP(ED$1,'Tactic Recode'!$A$1:$B$547,2,FALSE))</f>
        <v/>
      </c>
      <c r="EE96" t="str">
        <f>IF(ISERROR(MATCH(EE$1,'CSC Mitre'!CQ$1:CQ$220,0)),"",VLOOKUP(EE$1,'Tactic Recode'!$A$1:$B$547,2,FALSE))</f>
        <v/>
      </c>
      <c r="EF96" t="str">
        <f>IF(ISERROR(MATCH(EF$1,'CSC Mitre'!CQ$1:CQ$220,0)),"",VLOOKUP(EF$1,'Tactic Recode'!$A$1:$B$547,2,FALSE))</f>
        <v/>
      </c>
      <c r="EG96" t="str">
        <f>IF(ISERROR(MATCH(EG$1,'CSC Mitre'!CQ$1:CQ$220,0)),"",VLOOKUP(EG$1,'Tactic Recode'!$A$1:$B$547,2,FALSE))</f>
        <v/>
      </c>
      <c r="EH96" t="str">
        <f>IF(ISERROR(MATCH(EH$1,'CSC Mitre'!CQ$1:CQ$220,0)),"",VLOOKUP(EH$1,'Tactic Recode'!$A$1:$B$547,2,FALSE))</f>
        <v/>
      </c>
      <c r="EI96" t="str">
        <f>IF(ISERROR(MATCH(EI$1,'CSC Mitre'!CQ$1:CQ$220,0)),"",VLOOKUP(EI$1,'Tactic Recode'!$A$1:$B$547,2,FALSE))</f>
        <v/>
      </c>
      <c r="EJ96" t="str">
        <f>IF(ISERROR(MATCH(EJ$1,'CSC Mitre'!CQ$1:CQ$220,0)),"",VLOOKUP(EJ$1,'Tactic Recode'!$A$1:$B$547,2,FALSE))</f>
        <v/>
      </c>
      <c r="EK96" t="str">
        <f>IF(ISERROR(MATCH(EK$1,'CSC Mitre'!CQ$1:CQ$220,0)),"",VLOOKUP(EK$1,'Tactic Recode'!$A$1:$B$547,2,FALSE))</f>
        <v/>
      </c>
      <c r="EL96" t="str">
        <f>IF(ISERROR(MATCH(EL$1,'CSC Mitre'!CQ$1:CQ$220,0)),"",VLOOKUP(EL$1,'Tactic Recode'!$A$1:$B$547,2,FALSE))</f>
        <v/>
      </c>
      <c r="EM96" t="str">
        <f>IF(ISERROR(MATCH(EM$1,'CSC Mitre'!CQ$1:CQ$220,0)),"",VLOOKUP(EM$1,'Tactic Recode'!$A$1:$B$547,2,FALSE))</f>
        <v/>
      </c>
      <c r="EN96" t="str">
        <f>IF(ISERROR(MATCH(EN$1,'CSC Mitre'!CQ$1:CQ$220,0)),"",VLOOKUP(EN$1,'Tactic Recode'!$A$1:$B$547,2,FALSE))</f>
        <v/>
      </c>
      <c r="EO96" t="str">
        <f>IF(ISERROR(MATCH(EO$1,'CSC Mitre'!CQ$1:CQ$220,0)),"",VLOOKUP(EO$1,'Tactic Recode'!$A$1:$B$547,2,FALSE))</f>
        <v/>
      </c>
      <c r="EP96" t="str">
        <f>IF(ISERROR(MATCH(EP$1,'CSC Mitre'!CQ$1:CQ$220,0)),"",VLOOKUP(EP$1,'Tactic Recode'!$A$1:$B$547,2,FALSE))</f>
        <v/>
      </c>
      <c r="EQ96" t="str">
        <f>IF(ISERROR(MATCH(EQ$1,'CSC Mitre'!CQ$1:CQ$220,0)),"",VLOOKUP(EQ$1,'Tactic Recode'!$A$1:$B$547,2,FALSE))</f>
        <v/>
      </c>
      <c r="ER96" t="str">
        <f>IF(ISERROR(MATCH(ER$1,'CSC Mitre'!CQ$1:CQ$220,0)),"",VLOOKUP(ER$1,'Tactic Recode'!$A$1:$B$547,2,FALSE))</f>
        <v/>
      </c>
      <c r="ES96" t="str">
        <f>IF(ISERROR(MATCH(ES$1,'CSC Mitre'!CQ$1:CQ$220,0)),"",VLOOKUP(ES$1,'Tactic Recode'!$A$1:$B$547,2,FALSE))</f>
        <v/>
      </c>
      <c r="ET96" t="str">
        <f>IF(ISERROR(MATCH(ET$1,'CSC Mitre'!CQ$1:CQ$220,0)),"",VLOOKUP(ET$1,'Tactic Recode'!$A$1:$B$547,2,FALSE))</f>
        <v/>
      </c>
      <c r="EU96" t="str">
        <f>IF(ISERROR(MATCH(EU$1,'CSC Mitre'!CQ$1:CQ$220,0)),"",VLOOKUP(EU$1,'Tactic Recode'!$A$1:$B$547,2,FALSE))</f>
        <v/>
      </c>
      <c r="EV96" t="str">
        <f>IF(ISERROR(MATCH(EV$1,'CSC Mitre'!CQ$1:CQ$220,0)),"",VLOOKUP(EV$1,'Tactic Recode'!$A$1:$B$547,2,FALSE))</f>
        <v/>
      </c>
      <c r="EW96" t="str">
        <f>IF(ISERROR(MATCH(EW$1,'CSC Mitre'!CQ$1:CQ$220,0)),"",VLOOKUP(EW$1,'Tactic Recode'!$A$1:$B$547,2,FALSE))</f>
        <v/>
      </c>
      <c r="EX96" t="str">
        <f>IF(ISERROR(MATCH(EX$1,'CSC Mitre'!CQ$1:CQ$220,0)),"",VLOOKUP(EX$1,'Tactic Recode'!$A$1:$B$547,2,FALSE))</f>
        <v/>
      </c>
      <c r="EY96" t="str">
        <f>IF(ISERROR(MATCH(EY$1,'CSC Mitre'!CQ$1:CQ$220,0)),"",VLOOKUP(EY$1,'Tactic Recode'!$A$1:$B$547,2,FALSE))</f>
        <v/>
      </c>
      <c r="EZ96" t="str">
        <f>IF(ISERROR(MATCH(EZ$1,'CSC Mitre'!CQ$1:CQ$220,0)),"",VLOOKUP(EZ$1,'Tactic Recode'!$A$1:$B$547,2,FALSE))</f>
        <v/>
      </c>
      <c r="FA96" t="str">
        <f>IF(ISERROR(MATCH(FA$1,'CSC Mitre'!CQ$1:CQ$220,0)),"",VLOOKUP(FA$1,'Tactic Recode'!$A$1:$B$547,2,FALSE))</f>
        <v/>
      </c>
      <c r="FB96" t="str">
        <f>IF(ISERROR(MATCH(FB$1,'CSC Mitre'!CQ$1:CQ$220,0)),"",VLOOKUP(FB$1,'Tactic Recode'!$A$1:$B$547,2,FALSE))</f>
        <v/>
      </c>
      <c r="FC96" t="str">
        <f>IF(ISERROR(MATCH(FC$1,'CSC Mitre'!CQ$1:CQ$220,0)),"",VLOOKUP(FC$1,'Tactic Recode'!$A$1:$B$547,2,FALSE))</f>
        <v/>
      </c>
      <c r="FD96" t="str">
        <f>IF(ISERROR(MATCH(FD$1,'CSC Mitre'!CQ$1:CQ$220,0)),"",VLOOKUP(FD$1,'Tactic Recode'!$A$1:$B$547,2,FALSE))</f>
        <v/>
      </c>
      <c r="FE96" t="str">
        <f>IF(ISERROR(MATCH(FE$1,'CSC Mitre'!CQ$1:CQ$220,0)),"",VLOOKUP(FE$1,'Tactic Recode'!$A$1:$B$547,2,FALSE))</f>
        <v/>
      </c>
      <c r="FF96" t="str">
        <f>IF(ISERROR(MATCH(FF$1,'CSC Mitre'!CQ$1:CQ$220,0)),"",VLOOKUP(FF$1,'Tactic Recode'!$A$1:$B$547,2,FALSE))</f>
        <v/>
      </c>
      <c r="FG96" t="str">
        <f>IF(ISERROR(MATCH(FG$1,'CSC Mitre'!CQ$1:CQ$220,0)),"",VLOOKUP(FG$1,'Tactic Recode'!$A$1:$B$547,2,FALSE))</f>
        <v/>
      </c>
      <c r="FH96" t="str">
        <f>IF(ISERROR(MATCH(FH$1,'CSC Mitre'!CQ$1:CQ$220,0)),"",VLOOKUP(FH$1,'Tactic Recode'!$A$1:$B$547,2,FALSE))</f>
        <v/>
      </c>
      <c r="FI96" t="str">
        <f>IF(ISERROR(MATCH(FI$1,'CSC Mitre'!CQ$1:CQ$220,0)),"",VLOOKUP(FI$1,'Tactic Recode'!$A$1:$B$547,2,FALSE))</f>
        <v/>
      </c>
      <c r="FJ96" t="str">
        <f>IF(ISERROR(MATCH(FJ$1,'CSC Mitre'!CQ$1:CQ$220,0)),"",VLOOKUP(FJ$1,'Tactic Recode'!$A$1:$B$547,2,FALSE))</f>
        <v/>
      </c>
      <c r="FK96" t="str">
        <f>IF(ISERROR(MATCH(FK$1,'CSC Mitre'!CQ$1:CQ$220,0)),"",VLOOKUP(FK$1,'Tactic Recode'!$A$1:$B$547,2,FALSE))</f>
        <v/>
      </c>
      <c r="FL96" t="str">
        <f>IF(ISERROR(MATCH(FL$1,'CSC Mitre'!CQ$1:CQ$220,0)),"",VLOOKUP(FL$1,'Tactic Recode'!$A$1:$B$547,2,FALSE))</f>
        <v/>
      </c>
      <c r="FM96" t="str">
        <f>IF(ISERROR(MATCH(FM$1,'CSC Mitre'!CQ$1:CQ$220,0)),"",VLOOKUP(FM$1,'Tactic Recode'!$A$1:$B$547,2,FALSE))</f>
        <v/>
      </c>
      <c r="FN96" t="str">
        <f>IF(ISERROR(MATCH(FN$1,'CSC Mitre'!CQ$1:CQ$220,0)),"",VLOOKUP(FN$1,'Tactic Recode'!$A$1:$B$547,2,FALSE))</f>
        <v/>
      </c>
      <c r="FO96" t="str">
        <f>IF(ISERROR(MATCH(FO$1,'CSC Mitre'!CQ$1:CQ$220,0)),"",VLOOKUP(FO$1,'Tactic Recode'!$A$1:$B$547,2,FALSE))</f>
        <v/>
      </c>
      <c r="FP96" t="str">
        <f>IF(ISERROR(MATCH(FP$1,'CSC Mitre'!CQ$1:CQ$220,0)),"",VLOOKUP(FP$1,'Tactic Recode'!$A$1:$B$547,2,FALSE))</f>
        <v/>
      </c>
      <c r="FQ96" t="str">
        <f>IF(ISERROR(MATCH(FQ$1,'CSC Mitre'!CQ$1:CQ$220,0)),"",VLOOKUP(FQ$1,'Tactic Recode'!$A$1:$B$547,2,FALSE))</f>
        <v/>
      </c>
      <c r="FR96" t="str">
        <f>IF(ISERROR(MATCH(FR$1,'CSC Mitre'!CQ$1:CQ$220,0)),"",VLOOKUP(FR$1,'Tactic Recode'!$A$1:$B$547,2,FALSE))</f>
        <v/>
      </c>
      <c r="FS96" t="str">
        <f>IF(ISERROR(MATCH(FS$1,'CSC Mitre'!CQ$1:CQ$220,0)),"",VLOOKUP(FS$1,'Tactic Recode'!$A$1:$B$547,2,FALSE))</f>
        <v/>
      </c>
      <c r="FT96" t="str">
        <f>IF(ISERROR(MATCH(FT$1,'CSC Mitre'!CQ$1:CQ$220,0)),"",VLOOKUP(FT$1,'Tactic Recode'!$A$1:$B$547,2,FALSE))</f>
        <v/>
      </c>
      <c r="FU96" t="str">
        <f>IF(ISERROR(MATCH(FU$1,'CSC Mitre'!CQ$1:CQ$220,0)),"",VLOOKUP(FU$1,'Tactic Recode'!$A$1:$B$547,2,FALSE))</f>
        <v/>
      </c>
      <c r="FV96" t="str">
        <f>IF(ISERROR(MATCH(FV$1,'CSC Mitre'!CQ$1:CQ$220,0)),"",VLOOKUP(FV$1,'Tactic Recode'!$A$1:$B$547,2,FALSE))</f>
        <v/>
      </c>
      <c r="FW96" t="str">
        <f>IF(ISERROR(MATCH(FW$1,'CSC Mitre'!CQ$1:CQ$220,0)),"",VLOOKUP(FW$1,'Tactic Recode'!$A$1:$B$547,2,FALSE))</f>
        <v/>
      </c>
      <c r="FX96" t="str">
        <f>IF(ISERROR(MATCH(FX$1,'CSC Mitre'!CQ$1:CQ$220,0)),"",VLOOKUP(FX$1,'Tactic Recode'!$A$1:$B$547,2,FALSE))</f>
        <v/>
      </c>
      <c r="FY96" t="str">
        <f>IF(ISERROR(MATCH(FY$1,'CSC Mitre'!CQ$1:CQ$220,0)),"",VLOOKUP(FY$1,'Tactic Recode'!$A$1:$B$547,2,FALSE))</f>
        <v/>
      </c>
      <c r="FZ96" t="str">
        <f>IF(ISERROR(MATCH(FZ$1,'CSC Mitre'!CQ$1:CQ$220,0)),"",VLOOKUP(FZ$1,'Tactic Recode'!$A$1:$B$547,2,FALSE))</f>
        <v/>
      </c>
      <c r="GA96" t="str">
        <f>IF(ISERROR(MATCH(GA$1,'CSC Mitre'!CQ$1:CQ$220,0)),"",VLOOKUP(GA$1,'Tactic Recode'!$A$1:$B$547,2,FALSE))</f>
        <v/>
      </c>
      <c r="GB96" t="str">
        <f>IF(ISERROR(MATCH(GB$1,'CSC Mitre'!CQ$1:CQ$220,0)),"",VLOOKUP(GB$1,'Tactic Recode'!$A$1:$B$547,2,FALSE))</f>
        <v/>
      </c>
      <c r="GC96" t="str">
        <f>IF(ISERROR(MATCH(GC$1,'CSC Mitre'!CQ$1:CQ$220,0)),"",VLOOKUP(GC$1,'Tactic Recode'!$A$1:$B$547,2,FALSE))</f>
        <v/>
      </c>
      <c r="GD96" t="str">
        <f>IF(ISERROR(MATCH(GD$1,'CSC Mitre'!CQ$1:CQ$220,0)),"",VLOOKUP(GD$1,'Tactic Recode'!$A$1:$B$547,2,FALSE))</f>
        <v/>
      </c>
      <c r="GE96" t="str">
        <f>IF(ISERROR(MATCH(GE$1,'CSC Mitre'!CQ$1:CQ$220,0)),"",VLOOKUP(GE$1,'Tactic Recode'!$A$1:$B$547,2,FALSE))</f>
        <v/>
      </c>
      <c r="GF96" t="str">
        <f>IF(ISERROR(MATCH(GF$1,'CSC Mitre'!CQ$1:CQ$220,0)),"",VLOOKUP(GF$1,'Tactic Recode'!$A$1:$B$547,2,FALSE))</f>
        <v/>
      </c>
      <c r="GG96" t="str">
        <f>IF(ISERROR(MATCH(GG$1,'CSC Mitre'!CQ$1:CQ$220,0)),"",VLOOKUP(GG$1,'Tactic Recode'!$A$1:$B$547,2,FALSE))</f>
        <v/>
      </c>
      <c r="GH96" t="str">
        <f>IF(ISERROR(MATCH(GH$1,'CSC Mitre'!CQ$1:CQ$220,0)),"",VLOOKUP(GH$1,'Tactic Recode'!$A$1:$B$547,2,FALSE))</f>
        <v/>
      </c>
      <c r="GI96" t="str">
        <f>IF(ISERROR(MATCH(GI$1,'CSC Mitre'!CQ$1:CQ$220,0)),"",VLOOKUP(GI$1,'Tactic Recode'!$A$1:$B$547,2,FALSE))</f>
        <v/>
      </c>
      <c r="GJ96" t="str">
        <f>IF(ISERROR(MATCH(GJ$1,'CSC Mitre'!CQ$1:CQ$220,0)),"",VLOOKUP(GJ$1,'Tactic Recode'!$A$1:$B$547,2,FALSE))</f>
        <v/>
      </c>
      <c r="GK96" t="str">
        <f>IF(ISERROR(MATCH(GK$1,'CSC Mitre'!CQ$1:CQ$220,0)),"",VLOOKUP(GK$1,'Tactic Recode'!$A$1:$B$547,2,FALSE))</f>
        <v/>
      </c>
      <c r="GL96" t="str">
        <f>IF(ISERROR(MATCH(GL$1,'CSC Mitre'!CQ$1:CQ$220,0)),"",VLOOKUP(GL$1,'Tactic Recode'!$A$1:$B$547,2,FALSE))</f>
        <v/>
      </c>
      <c r="GM96" t="str">
        <f>IF(ISERROR(MATCH(GM$1,'CSC Mitre'!CQ$1:CQ$220,0)),"",VLOOKUP(GM$1,'Tactic Recode'!$A$1:$B$547,2,FALSE))</f>
        <v/>
      </c>
      <c r="GN96" t="str">
        <f>IF(ISERROR(MATCH(GN$1,'CSC Mitre'!CQ$1:CQ$220,0)),"",VLOOKUP(GN$1,'Tactic Recode'!$A$1:$B$547,2,FALSE))</f>
        <v/>
      </c>
      <c r="GO96" t="str">
        <f>IF(ISERROR(MATCH(GO$1,'CSC Mitre'!CQ$1:CQ$220,0)),"",VLOOKUP(GO$1,'Tactic Recode'!$A$1:$B$547,2,FALSE))</f>
        <v/>
      </c>
      <c r="GP96" t="str">
        <f>IF(ISERROR(MATCH(GP$1,'CSC Mitre'!CQ$1:CQ$220,0)),"",VLOOKUP(GP$1,'Tactic Recode'!$A$1:$B$547,2,FALSE))</f>
        <v/>
      </c>
      <c r="GQ96" t="str">
        <f>IF(ISERROR(MATCH(GQ$1,'CSC Mitre'!CQ$1:CQ$220,0)),"",VLOOKUP(GQ$1,'Tactic Recode'!$A$1:$B$547,2,FALSE))</f>
        <v/>
      </c>
      <c r="GR96" t="str">
        <f>IF(ISERROR(MATCH(GR$1,'CSC Mitre'!CQ$1:CQ$220,0)),"",VLOOKUP(GR$1,'Tactic Recode'!$A$1:$B$547,2,FALSE))</f>
        <v/>
      </c>
      <c r="GS96" t="str">
        <f>IF(ISERROR(MATCH(GS$1,'CSC Mitre'!CQ$1:CQ$220,0)),"",VLOOKUP(GS$1,'Tactic Recode'!$A$1:$B$547,2,FALSE))</f>
        <v/>
      </c>
      <c r="GT96" t="str">
        <f>IF(ISERROR(MATCH(GT$1,'CSC Mitre'!CQ$1:CQ$220,0)),"",VLOOKUP(GT$1,'Tactic Recode'!$A$1:$B$547,2,FALSE))</f>
        <v/>
      </c>
      <c r="GU96" t="str">
        <f>IF(ISERROR(MATCH(GU$1,'CSC Mitre'!CQ$1:CQ$220,0)),"",VLOOKUP(GU$1,'Tactic Recode'!$A$1:$B$547,2,FALSE))</f>
        <v/>
      </c>
      <c r="GV96" t="str">
        <f>IF(ISERROR(MATCH(GV$1,'CSC Mitre'!CQ$1:CQ$220,0)),"",VLOOKUP(GV$1,'Tactic Recode'!$A$1:$B$547,2,FALSE))</f>
        <v/>
      </c>
      <c r="GW96" t="str">
        <f>IF(ISERROR(MATCH(GW$1,'CSC Mitre'!CQ$1:CQ$220,0)),"",VLOOKUP(GW$1,'Tactic Recode'!$A$1:$B$547,2,FALSE))</f>
        <v/>
      </c>
      <c r="GX96" t="str">
        <f>IF(ISERROR(MATCH(GX$1,'CSC Mitre'!CQ$1:CQ$220,0)),"",VLOOKUP(GX$1,'Tactic Recode'!$A$1:$B$547,2,FALSE))</f>
        <v/>
      </c>
      <c r="GY96" t="str">
        <f>IF(ISERROR(MATCH(GY$1,'CSC Mitre'!CQ$1:CQ$220,0)),"",VLOOKUP(GY$1,'Tactic Recode'!$A$1:$B$547,2,FALSE))</f>
        <v/>
      </c>
      <c r="GZ96" t="str">
        <f>IF(ISERROR(MATCH(GZ$1,'CSC Mitre'!CQ$1:CQ$220,0)),"",VLOOKUP(GZ$1,'Tactic Recode'!$A$1:$B$547,2,FALSE))</f>
        <v/>
      </c>
      <c r="HA96" t="str">
        <f>IF(ISERROR(MATCH(HA$1,'CSC Mitre'!CQ$1:CQ$220,0)),"",VLOOKUP(HA$1,'Tactic Recode'!$A$1:$B$547,2,FALSE))</f>
        <v/>
      </c>
      <c r="HB96" t="str">
        <f>IF(ISERROR(MATCH(HB$1,'CSC Mitre'!CQ$1:CQ$220,0)),"",VLOOKUP(HB$1,'Tactic Recode'!$A$1:$B$547,2,FALSE))</f>
        <v/>
      </c>
      <c r="HC96" t="str">
        <f>IF(ISERROR(MATCH(HC$1,'CSC Mitre'!CQ$1:CQ$220,0)),"",VLOOKUP(HC$1,'Tactic Recode'!$A$1:$B$547,2,FALSE))</f>
        <v/>
      </c>
      <c r="HD96" t="str">
        <f>IF(ISERROR(MATCH(HD$1,'CSC Mitre'!CQ$1:CQ$220,0)),"",VLOOKUP(HD$1,'Tactic Recode'!$A$1:$B$547,2,FALSE))</f>
        <v/>
      </c>
      <c r="HE96" t="str">
        <f>IF(ISERROR(MATCH(HE$1,'CSC Mitre'!CQ$1:CQ$220,0)),"",VLOOKUP(HE$1,'Tactic Recode'!$A$1:$B$547,2,FALSE))</f>
        <v/>
      </c>
      <c r="HF96" t="str">
        <f>IF(ISERROR(MATCH(HF$1,'CSC Mitre'!CQ$1:CQ$220,0)),"",VLOOKUP(HF$1,'Tactic Recode'!$A$1:$B$547,2,FALSE))</f>
        <v/>
      </c>
      <c r="HG96" t="str">
        <f>IF(ISERROR(MATCH(HG$1,'CSC Mitre'!CQ$1:CQ$220,0)),"",VLOOKUP(HG$1,'Tactic Recode'!$A$1:$B$547,2,FALSE))</f>
        <v/>
      </c>
      <c r="HH96" t="str">
        <f>IF(ISERROR(MATCH(HH$1,'CSC Mitre'!CQ$1:CQ$220,0)),"",VLOOKUP(HH$1,'Tactic Recode'!$A$1:$B$547,2,FALSE))</f>
        <v/>
      </c>
      <c r="HI96" t="str">
        <f>IF(ISERROR(MATCH(HI$1,'CSC Mitre'!CQ$1:CQ$220,0)),"",VLOOKUP(HI$1,'Tactic Recode'!$A$1:$B$547,2,FALSE))</f>
        <v/>
      </c>
      <c r="HJ96" t="str">
        <f>IF(ISERROR(MATCH(HJ$1,'CSC Mitre'!CQ$1:CQ$220,0)),"",VLOOKUP(HJ$1,'Tactic Recode'!$A$1:$B$547,2,FALSE))</f>
        <v/>
      </c>
      <c r="HK96" t="str">
        <f>IF(ISERROR(MATCH(HK$1,'CSC Mitre'!CQ$1:CQ$220,0)),"",VLOOKUP(HK$1,'Tactic Recode'!$A$1:$B$547,2,FALSE))</f>
        <v/>
      </c>
      <c r="HL96" t="str">
        <f>IF(ISERROR(MATCH(HL$1,'CSC Mitre'!CQ$1:CQ$220,0)),"",VLOOKUP(HL$1,'Tactic Recode'!$A$1:$B$547,2,FALSE))</f>
        <v/>
      </c>
      <c r="HM96" t="str">
        <f>IF(ISERROR(MATCH(HM$1,'CSC Mitre'!CQ$1:CQ$220,0)),"",VLOOKUP(HM$1,'Tactic Recode'!$A$1:$B$547,2,FALSE))</f>
        <v/>
      </c>
      <c r="HN96" t="str">
        <f>IF(ISERROR(MATCH(HN$1,'CSC Mitre'!CQ$1:CQ$220,0)),"",VLOOKUP(HN$1,'Tactic Recode'!$A$1:$B$547,2,FALSE))</f>
        <v/>
      </c>
      <c r="HO96" t="str">
        <f>IF(ISERROR(MATCH(HO$1,'CSC Mitre'!CQ$1:CQ$220,0)),"",VLOOKUP(HO$1,'Tactic Recode'!$A$1:$B$547,2,FALSE))</f>
        <v/>
      </c>
      <c r="HP96" t="str">
        <f>IF(ISERROR(MATCH(HP$1,'CSC Mitre'!CQ$1:CQ$220,0)),"",VLOOKUP(HP$1,'Tactic Recode'!$A$1:$B$547,2,FALSE))</f>
        <v/>
      </c>
      <c r="HQ96" t="str">
        <f>IF(ISERROR(MATCH(HQ$1,'CSC Mitre'!CQ$1:CQ$220,0)),"",VLOOKUP(HQ$1,'Tactic Recode'!$A$1:$B$547,2,FALSE))</f>
        <v/>
      </c>
      <c r="HR96" t="str">
        <f>IF(ISERROR(MATCH(HR$1,'CSC Mitre'!CQ$1:CQ$220,0)),"",VLOOKUP(HR$1,'Tactic Recode'!$A$1:$B$547,2,FALSE))</f>
        <v/>
      </c>
      <c r="HS96" t="str">
        <f>IF(ISERROR(MATCH(HS$1,'CSC Mitre'!CQ$1:CQ$220,0)),"",VLOOKUP(HS$1,'Tactic Recode'!$A$1:$B$547,2,FALSE))</f>
        <v/>
      </c>
      <c r="HT96" t="str">
        <f>IF(ISERROR(MATCH(HT$1,'CSC Mitre'!CQ$1:CQ$220,0)),"",VLOOKUP(HT$1,'Tactic Recode'!$A$1:$B$547,2,FALSE))</f>
        <v/>
      </c>
      <c r="HU96" t="str">
        <f>IF(ISERROR(MATCH(HU$1,'CSC Mitre'!CQ$1:CQ$220,0)),"",VLOOKUP(HU$1,'Tactic Recode'!$A$1:$B$547,2,FALSE))</f>
        <v/>
      </c>
      <c r="HV96" t="str">
        <f>IF(ISERROR(MATCH(HV$1,'CSC Mitre'!CQ$1:CQ$220,0)),"",VLOOKUP(HV$1,'Tactic Recode'!$A$1:$B$547,2,FALSE))</f>
        <v/>
      </c>
      <c r="HW96" t="str">
        <f>IF(ISERROR(MATCH(HW$1,'CSC Mitre'!CQ$1:CQ$220,0)),"",VLOOKUP(HW$1,'Tactic Recode'!$A$1:$B$547,2,FALSE))</f>
        <v/>
      </c>
      <c r="HX96" t="str">
        <f>IF(ISERROR(MATCH(HX$1,'CSC Mitre'!CQ$1:CQ$220,0)),"",VLOOKUP(HX$1,'Tactic Recode'!$A$1:$B$547,2,FALSE))</f>
        <v/>
      </c>
      <c r="HY96" t="str">
        <f>IF(ISERROR(MATCH(HY$1,'CSC Mitre'!CQ$1:CQ$220,0)),"",VLOOKUP(HY$1,'Tactic Recode'!$A$1:$B$547,2,FALSE))</f>
        <v/>
      </c>
      <c r="HZ96" t="str">
        <f>IF(ISERROR(MATCH(HZ$1,'CSC Mitre'!CQ$1:CQ$220,0)),"",VLOOKUP(HZ$1,'Tactic Recode'!$A$1:$B$547,2,FALSE))</f>
        <v/>
      </c>
      <c r="IA96" t="str">
        <f>IF(ISERROR(MATCH(IA$1,'CSC Mitre'!CQ$1:CQ$220,0)),"",VLOOKUP(IA$1,'Tactic Recode'!$A$1:$B$547,2,FALSE))</f>
        <v/>
      </c>
      <c r="IB96" t="str">
        <f>IF(ISERROR(MATCH(IB$1,'CSC Mitre'!CQ$1:CQ$220,0)),"",VLOOKUP(IB$1,'Tactic Recode'!$A$1:$B$547,2,FALSE))</f>
        <v/>
      </c>
      <c r="IC96" t="str">
        <f>IF(ISERROR(MATCH(IC$1,'CSC Mitre'!CQ$1:CQ$220,0)),"",VLOOKUP(IC$1,'Tactic Recode'!$A$1:$B$547,2,FALSE))</f>
        <v/>
      </c>
      <c r="ID96" t="str">
        <f>IF(ISERROR(MATCH(ID$1,'CSC Mitre'!CQ$1:CQ$220,0)),"",VLOOKUP(ID$1,'Tactic Recode'!$A$1:$B$547,2,FALSE))</f>
        <v/>
      </c>
      <c r="IE96" t="str">
        <f>IF(ISERROR(MATCH(IE$1,'CSC Mitre'!CQ$1:CQ$220,0)),"",VLOOKUP(IE$1,'Tactic Recode'!$A$1:$B$547,2,FALSE))</f>
        <v/>
      </c>
      <c r="IF96" t="str">
        <f>IF(ISERROR(MATCH(IF$1,'CSC Mitre'!CQ$1:CQ$220,0)),"",VLOOKUP(IF$1,'Tactic Recode'!$A$1:$B$547,2,FALSE))</f>
        <v/>
      </c>
      <c r="IG96" t="str">
        <f>IF(ISERROR(MATCH(IG$1,'CSC Mitre'!CQ$1:CQ$220,0)),"",VLOOKUP(IG$1,'Tactic Recode'!$A$1:$B$547,2,FALSE))</f>
        <v/>
      </c>
      <c r="IH96" t="str">
        <f>IF(ISERROR(MATCH(IH$1,'CSC Mitre'!CQ$1:CQ$220,0)),"",VLOOKUP(IH$1,'Tactic Recode'!$A$1:$B$547,2,FALSE))</f>
        <v/>
      </c>
      <c r="II96" t="str">
        <f>IF(ISERROR(MATCH(II$1,'CSC Mitre'!CQ$1:CQ$220,0)),"",VLOOKUP(II$1,'Tactic Recode'!$A$1:$B$547,2,FALSE))</f>
        <v/>
      </c>
      <c r="IJ96" t="str">
        <f>IF(ISERROR(MATCH(IJ$1,'CSC Mitre'!CQ$1:CQ$220,0)),"",VLOOKUP(IJ$1,'Tactic Recode'!$A$1:$B$547,2,FALSE))</f>
        <v/>
      </c>
      <c r="IK96" t="str">
        <f>IF(ISERROR(MATCH(IK$1,'CSC Mitre'!CQ$1:CQ$220,0)),"",VLOOKUP(IK$1,'Tactic Recode'!$A$1:$B$547,2,FALSE))</f>
        <v/>
      </c>
      <c r="IL96" t="str">
        <f>IF(ISERROR(MATCH(IL$1,'CSC Mitre'!CQ$1:CQ$220,0)),"",VLOOKUP(IL$1,'Tactic Recode'!$A$1:$B$547,2,FALSE))</f>
        <v/>
      </c>
      <c r="IM96" t="str">
        <f>IF(ISERROR(MATCH(IM$1,'CSC Mitre'!CQ$1:CQ$220,0)),"",VLOOKUP(IM$1,'Tactic Recode'!$A$1:$B$547,2,FALSE))</f>
        <v/>
      </c>
      <c r="IN96" t="str">
        <f>IF(ISERROR(MATCH(IN$1,'CSC Mitre'!CQ$1:CQ$220,0)),"",VLOOKUP(IN$1,'Tactic Recode'!$A$1:$B$547,2,FALSE))</f>
        <v/>
      </c>
      <c r="IO96" t="str">
        <f>IF(ISERROR(MATCH(IO$1,'CSC Mitre'!CQ$1:CQ$220,0)),"",VLOOKUP(IO$1,'Tactic Recode'!$A$1:$B$547,2,FALSE))</f>
        <v/>
      </c>
      <c r="IP96" t="str">
        <f>IF(ISERROR(MATCH(IP$1,'CSC Mitre'!CQ$1:CQ$220,0)),"",VLOOKUP(IP$1,'Tactic Recode'!$A$1:$B$547,2,FALSE))</f>
        <v/>
      </c>
      <c r="IQ96" t="str">
        <f>IF(ISERROR(MATCH(IQ$1,'CSC Mitre'!CQ$1:CQ$220,0)),"",VLOOKUP(IQ$1,'Tactic Recode'!$A$1:$B$547,2,FALSE))</f>
        <v/>
      </c>
      <c r="IR96" t="str">
        <f>IF(ISERROR(MATCH(IR$1,'CSC Mitre'!CQ$1:CQ$220,0)),"",VLOOKUP(IR$1,'Tactic Recode'!$A$1:$B$547,2,FALSE))</f>
        <v/>
      </c>
      <c r="IS96" t="str">
        <f>IF(ISERROR(MATCH(IS$1,'CSC Mitre'!CQ$1:CQ$220,0)),"",VLOOKUP(IS$1,'Tactic Recode'!$A$1:$B$547,2,FALSE))</f>
        <v/>
      </c>
      <c r="IT96" t="str">
        <f>IF(ISERROR(MATCH(IT$1,'CSC Mitre'!CQ$1:CQ$220,0)),"",VLOOKUP(IT$1,'Tactic Recode'!$A$1:$B$547,2,FALSE))</f>
        <v/>
      </c>
      <c r="IU96" t="str">
        <f>IF(ISERROR(MATCH(IU$1,'CSC Mitre'!CQ$1:CQ$220,0)),"",VLOOKUP(IU$1,'Tactic Recode'!$A$1:$B$547,2,FALSE))</f>
        <v/>
      </c>
      <c r="IV96" t="str">
        <f>IF(ISERROR(MATCH(IV$1,'CSC Mitre'!CQ$1:CQ$220,0)),"",VLOOKUP(IV$1,'Tactic Recode'!$A$1:$B$547,2,FALSE))</f>
        <v/>
      </c>
      <c r="IW96" t="str">
        <f>IF(ISERROR(MATCH(IW$1,'CSC Mitre'!CQ$1:CQ$220,0)),"",VLOOKUP(IW$1,'Tactic Recode'!$A$1:$B$547,2,FALSE))</f>
        <v/>
      </c>
      <c r="IX96" t="str">
        <f>IF(ISERROR(MATCH(IX$1,'CSC Mitre'!CQ$1:CQ$220,0)),"",VLOOKUP(IX$1,'Tactic Recode'!$A$1:$B$547,2,FALSE))</f>
        <v/>
      </c>
      <c r="IY96" t="str">
        <f>IF(ISERROR(MATCH(IY$1,'CSC Mitre'!CQ$1:CQ$220,0)),"",VLOOKUP(IY$1,'Tactic Recode'!$A$1:$B$547,2,FALSE))</f>
        <v/>
      </c>
      <c r="IZ96" t="str">
        <f>IF(ISERROR(MATCH(IZ$1,'CSC Mitre'!CQ$1:CQ$220,0)),"",VLOOKUP(IZ$1,'Tactic Recode'!$A$1:$B$547,2,FALSE))</f>
        <v/>
      </c>
      <c r="JA96" t="str">
        <f>IF(ISERROR(MATCH(JA$1,'CSC Mitre'!CQ$1:CQ$220,0)),"",VLOOKUP(JA$1,'Tactic Recode'!$A$1:$B$547,2,FALSE))</f>
        <v/>
      </c>
      <c r="JB96" t="str">
        <f>IF(ISERROR(MATCH(JB$1,'CSC Mitre'!CQ$1:CQ$220,0)),"",VLOOKUP(JB$1,'Tactic Recode'!$A$1:$B$547,2,FALSE))</f>
        <v/>
      </c>
      <c r="JC96" t="str">
        <f>IF(ISERROR(MATCH(JC$1,'CSC Mitre'!CQ$1:CQ$220,0)),"",VLOOKUP(JC$1,'Tactic Recode'!$A$1:$B$547,2,FALSE))</f>
        <v/>
      </c>
      <c r="JD96" t="str">
        <f>IF(ISERROR(MATCH(JD$1,'CSC Mitre'!CQ$1:CQ$220,0)),"",VLOOKUP(JD$1,'Tactic Recode'!$A$1:$B$547,2,FALSE))</f>
        <v/>
      </c>
      <c r="JE96" t="str">
        <f>IF(ISERROR(MATCH(JE$1,'CSC Mitre'!CQ$1:CQ$220,0)),"",VLOOKUP(JE$1,'Tactic Recode'!$A$1:$B$547,2,FALSE))</f>
        <v/>
      </c>
      <c r="JF96" t="str">
        <f>IF(ISERROR(MATCH(JF$1,'CSC Mitre'!CQ$1:CQ$220,0)),"",VLOOKUP(JF$1,'Tactic Recode'!$A$1:$B$547,2,FALSE))</f>
        <v/>
      </c>
      <c r="JG96" t="str">
        <f>IF(ISERROR(MATCH(JG$1,'CSC Mitre'!CQ$1:CQ$220,0)),"",VLOOKUP(JG$1,'Tactic Recode'!$A$1:$B$547,2,FALSE))</f>
        <v/>
      </c>
      <c r="JH96" t="str">
        <f>IF(ISERROR(MATCH(JH$1,'CSC Mitre'!CQ$1:CQ$220,0)),"",VLOOKUP(JH$1,'Tactic Recode'!$A$1:$B$547,2,FALSE))</f>
        <v/>
      </c>
      <c r="JI96" t="str">
        <f>IF(ISERROR(MATCH(JI$1,'CSC Mitre'!CQ$1:CQ$220,0)),"",VLOOKUP(JI$1,'Tactic Recode'!$A$1:$B$547,2,FALSE))</f>
        <v/>
      </c>
      <c r="JJ96" t="str">
        <f>IF(ISERROR(MATCH(JJ$1,'CSC Mitre'!CQ$1:CQ$220,0)),"",VLOOKUP(JJ$1,'Tactic Recode'!$A$1:$B$547,2,FALSE))</f>
        <v/>
      </c>
      <c r="JK96" t="str">
        <f>IF(ISERROR(MATCH(JK$1,'CSC Mitre'!CQ$1:CQ$220,0)),"",VLOOKUP(JK$1,'Tactic Recode'!$A$1:$B$547,2,FALSE))</f>
        <v/>
      </c>
      <c r="JL96" t="str">
        <f>IF(ISERROR(MATCH(JL$1,'CSC Mitre'!CQ$1:CQ$220,0)),"",VLOOKUP(JL$1,'Tactic Recode'!$A$1:$B$547,2,FALSE))</f>
        <v/>
      </c>
      <c r="JM96" t="str">
        <f>IF(ISERROR(MATCH(JM$1,'CSC Mitre'!CQ$1:CQ$220,0)),"",VLOOKUP(JM$1,'Tactic Recode'!$A$1:$B$547,2,FALSE))</f>
        <v/>
      </c>
      <c r="JN96" t="str">
        <f>IF(ISERROR(MATCH(JN$1,'CSC Mitre'!CQ$1:CQ$220,0)),"",VLOOKUP(JN$1,'Tactic Recode'!$A$1:$B$547,2,FALSE))</f>
        <v/>
      </c>
      <c r="JO96" t="str">
        <f>IF(ISERROR(MATCH(JO$1,'CSC Mitre'!CQ$1:CQ$220,0)),"",VLOOKUP(JO$1,'Tactic Recode'!$A$1:$B$547,2,FALSE))</f>
        <v/>
      </c>
      <c r="JP96" t="str">
        <f>IF(ISERROR(MATCH(JP$1,'CSC Mitre'!CQ$1:CQ$220,0)),"",VLOOKUP(JP$1,'Tactic Recode'!$A$1:$B$547,2,FALSE))</f>
        <v/>
      </c>
      <c r="JQ96" t="str">
        <f>IF(ISERROR(MATCH(JQ$1,'CSC Mitre'!CQ$1:CQ$220,0)),"",VLOOKUP(JQ$1,'Tactic Recode'!$A$1:$B$547,2,FALSE))</f>
        <v/>
      </c>
      <c r="JR96" t="str">
        <f>IF(ISERROR(MATCH(JR$1,'CSC Mitre'!CQ$1:CQ$220,0)),"",VLOOKUP(JR$1,'Tactic Recode'!$A$1:$B$547,2,FALSE))</f>
        <v/>
      </c>
      <c r="JS96" t="str">
        <f>IF(ISERROR(MATCH(JS$1,'CSC Mitre'!CQ$1:CQ$220,0)),"",VLOOKUP(JS$1,'Tactic Recode'!$A$1:$B$547,2,FALSE))</f>
        <v/>
      </c>
      <c r="JT96" t="str">
        <f>IF(ISERROR(MATCH(JT$1,'CSC Mitre'!CQ$1:CQ$220,0)),"",VLOOKUP(JT$1,'Tactic Recode'!$A$1:$B$547,2,FALSE))</f>
        <v/>
      </c>
      <c r="JU96" t="str">
        <f>IF(ISERROR(MATCH(JU$1,'CSC Mitre'!CQ$1:CQ$220,0)),"",VLOOKUP(JU$1,'Tactic Recode'!$A$1:$B$547,2,FALSE))</f>
        <v/>
      </c>
      <c r="JV96" t="str">
        <f>IF(ISERROR(MATCH(JV$1,'CSC Mitre'!CQ$1:CQ$220,0)),"",VLOOKUP(JV$1,'Tactic Recode'!$A$1:$B$547,2,FALSE))</f>
        <v/>
      </c>
      <c r="JW96" t="str">
        <f>IF(ISERROR(MATCH(JW$1,'CSC Mitre'!CQ$1:CQ$220,0)),"",VLOOKUP(JW$1,'Tactic Recode'!$A$1:$B$547,2,FALSE))</f>
        <v/>
      </c>
      <c r="JX96" t="str">
        <f>IF(ISERROR(MATCH(JX$1,'CSC Mitre'!CQ$1:CQ$220,0)),"",VLOOKUP(JX$1,'Tactic Recode'!$A$1:$B$547,2,FALSE))</f>
        <v/>
      </c>
      <c r="JY96" t="str">
        <f>IF(ISERROR(MATCH(JY$1,'CSC Mitre'!CQ$1:CQ$220,0)),"",VLOOKUP(JY$1,'Tactic Recode'!$A$1:$B$547,2,FALSE))</f>
        <v/>
      </c>
      <c r="JZ96" t="str">
        <f>IF(ISERROR(MATCH(JZ$1,'CSC Mitre'!CQ$1:CQ$220,0)),"",VLOOKUP(JZ$1,'Tactic Recode'!$A$1:$B$547,2,FALSE))</f>
        <v/>
      </c>
      <c r="KA96" t="str">
        <f>IF(ISERROR(MATCH(KA$1,'CSC Mitre'!CQ$1:CQ$220,0)),"",VLOOKUP(KA$1,'Tactic Recode'!$A$1:$B$547,2,FALSE))</f>
        <v/>
      </c>
      <c r="KB96" t="str">
        <f>IF(ISERROR(MATCH(KB$1,'CSC Mitre'!CQ$1:CQ$220,0)),"",VLOOKUP(KB$1,'Tactic Recode'!$A$1:$B$547,2,FALSE))</f>
        <v/>
      </c>
      <c r="KC96" t="str">
        <f>IF(ISERROR(MATCH(KC$1,'CSC Mitre'!CQ$1:CQ$220,0)),"",VLOOKUP(KC$1,'Tactic Recode'!$A$1:$B$547,2,FALSE))</f>
        <v/>
      </c>
      <c r="KD96" t="str">
        <f>IF(ISERROR(MATCH(KD$1,'CSC Mitre'!CQ$1:CQ$220,0)),"",VLOOKUP(KD$1,'Tactic Recode'!$A$1:$B$547,2,FALSE))</f>
        <v/>
      </c>
      <c r="KE96" t="str">
        <f>IF(ISERROR(MATCH(KE$1,'CSC Mitre'!CQ$1:CQ$220,0)),"",VLOOKUP(KE$1,'Tactic Recode'!$A$1:$B$547,2,FALSE))</f>
        <v/>
      </c>
      <c r="KF96" t="str">
        <f>IF(ISERROR(MATCH(KF$1,'CSC Mitre'!CQ$1:CQ$220,0)),"",VLOOKUP(KF$1,'Tactic Recode'!$A$1:$B$547,2,FALSE))</f>
        <v/>
      </c>
      <c r="KG96" t="str">
        <f>IF(ISERROR(MATCH(KG$1,'CSC Mitre'!CQ$1:CQ$220,0)),"",VLOOKUP(KG$1,'Tactic Recode'!$A$1:$B$547,2,FALSE))</f>
        <v/>
      </c>
      <c r="KH96" t="str">
        <f>IF(ISERROR(MATCH(KH$1,'CSC Mitre'!CQ$1:CQ$220,0)),"",VLOOKUP(KH$1,'Tactic Recode'!$A$1:$B$547,2,FALSE))</f>
        <v/>
      </c>
      <c r="KI96" t="str">
        <f>IF(ISERROR(MATCH(KI$1,'CSC Mitre'!CQ$1:CQ$220,0)),"",VLOOKUP(KI$1,'Tactic Recode'!$A$1:$B$547,2,FALSE))</f>
        <v/>
      </c>
      <c r="KJ96" t="str">
        <f>IF(ISERROR(MATCH(KJ$1,'CSC Mitre'!CQ$1:CQ$220,0)),"",VLOOKUP(KJ$1,'Tactic Recode'!$A$1:$B$547,2,FALSE))</f>
        <v/>
      </c>
      <c r="KK96" t="str">
        <f>IF(ISERROR(MATCH(KK$1,'CSC Mitre'!CQ$1:CQ$220,0)),"",VLOOKUP(KK$1,'Tactic Recode'!$A$1:$B$547,2,FALSE))</f>
        <v/>
      </c>
      <c r="KL96" t="str">
        <f>IF(ISERROR(MATCH(KL$1,'CSC Mitre'!CQ$1:CQ$220,0)),"",VLOOKUP(KL$1,'Tactic Recode'!$A$1:$B$547,2,FALSE))</f>
        <v/>
      </c>
      <c r="KM96" t="str">
        <f>IF(ISERROR(MATCH(KM$1,'CSC Mitre'!CQ$1:CQ$220,0)),"",VLOOKUP(KM$1,'Tactic Recode'!$A$1:$B$547,2,FALSE))</f>
        <v/>
      </c>
      <c r="KN96" t="str">
        <f>IF(ISERROR(MATCH(KN$1,'CSC Mitre'!CQ$1:CQ$220,0)),"",VLOOKUP(KN$1,'Tactic Recode'!$A$1:$B$547,2,FALSE))</f>
        <v/>
      </c>
      <c r="KO96" t="str">
        <f>IF(ISERROR(MATCH(KO$1,'CSC Mitre'!CQ$1:CQ$220,0)),"",VLOOKUP(KO$1,'Tactic Recode'!$A$1:$B$547,2,FALSE))</f>
        <v/>
      </c>
      <c r="KP96" t="str">
        <f>IF(ISERROR(MATCH(KP$1,'CSC Mitre'!CQ$1:CQ$220,0)),"",VLOOKUP(KP$1,'Tactic Recode'!$A$1:$B$547,2,FALSE))</f>
        <v/>
      </c>
      <c r="KQ96" t="str">
        <f>IF(ISERROR(MATCH(KQ$1,'CSC Mitre'!CQ$1:CQ$220,0)),"",VLOOKUP(KQ$1,'Tactic Recode'!$A$1:$B$547,2,FALSE))</f>
        <v>Defense Evasion, Persistence</v>
      </c>
      <c r="KR96" t="str">
        <f>IF(ISERROR(MATCH(KR$1,'CSC Mitre'!CQ$1:CQ$220,0)),"",VLOOKUP(KR$1,'Tactic Recode'!$A$1:$B$547,2,FALSE))</f>
        <v/>
      </c>
      <c r="KS96" t="str">
        <f>IF(ISERROR(MATCH(KS$1,'CSC Mitre'!CQ$1:CQ$220,0)),"",VLOOKUP(KS$1,'Tactic Recode'!$A$1:$B$547,2,FALSE))</f>
        <v/>
      </c>
      <c r="KT96" t="str">
        <f>IF(ISERROR(MATCH(KT$1,'CSC Mitre'!CQ$1:CQ$220,0)),"",VLOOKUP(KT$1,'Tactic Recode'!$A$1:$B$547,2,FALSE))</f>
        <v/>
      </c>
      <c r="KU96" t="str">
        <f>IF(ISERROR(MATCH(KU$1,'CSC Mitre'!CQ$1:CQ$220,0)),"",VLOOKUP(KU$1,'Tactic Recode'!$A$1:$B$547,2,FALSE))</f>
        <v/>
      </c>
      <c r="KV96" t="str">
        <f>IF(ISERROR(MATCH(KV$1,'CSC Mitre'!CQ$1:CQ$220,0)),"",VLOOKUP(KV$1,'Tactic Recode'!$A$1:$B$547,2,FALSE))</f>
        <v/>
      </c>
      <c r="KW96" t="str">
        <f>IF(ISERROR(MATCH(KW$1,'CSC Mitre'!CQ$1:CQ$220,0)),"",VLOOKUP(KW$1,'Tactic Recode'!$A$1:$B$547,2,FALSE))</f>
        <v/>
      </c>
      <c r="KX96" t="str">
        <f>IF(ISERROR(MATCH(KX$1,'CSC Mitre'!CQ$1:CQ$220,0)),"",VLOOKUP(KX$1,'Tactic Recode'!$A$1:$B$547,2,FALSE))</f>
        <v/>
      </c>
      <c r="KY96" t="str">
        <f>IF(ISERROR(MATCH(KY$1,'CSC Mitre'!CQ$1:CQ$220,0)),"",VLOOKUP(KY$1,'Tactic Recode'!$A$1:$B$547,2,FALSE))</f>
        <v/>
      </c>
      <c r="KZ96" t="str">
        <f>IF(ISERROR(MATCH(KZ$1,'CSC Mitre'!CQ$1:CQ$220,0)),"",VLOOKUP(KZ$1,'Tactic Recode'!$A$1:$B$547,2,FALSE))</f>
        <v/>
      </c>
      <c r="LA96" t="str">
        <f>IF(ISERROR(MATCH(LA$1,'CSC Mitre'!CQ$1:CQ$220,0)),"",VLOOKUP(LA$1,'Tactic Recode'!$A$1:$B$547,2,FALSE))</f>
        <v/>
      </c>
      <c r="LB96" t="str">
        <f>IF(ISERROR(MATCH(LB$1,'CSC Mitre'!CQ$1:CQ$220,0)),"",VLOOKUP(LB$1,'Tactic Recode'!$A$1:$B$547,2,FALSE))</f>
        <v/>
      </c>
      <c r="LC96" t="str">
        <f>IF(ISERROR(MATCH(LC$1,'CSC Mitre'!CQ$1:CQ$220,0)),"",VLOOKUP(LC$1,'Tactic Recode'!$A$1:$B$547,2,FALSE))</f>
        <v/>
      </c>
      <c r="LD96" t="str">
        <f>IF(ISERROR(MATCH(LD$1,'CSC Mitre'!CQ$1:CQ$220,0)),"",VLOOKUP(LD$1,'Tactic Recode'!$A$1:$B$547,2,FALSE))</f>
        <v/>
      </c>
      <c r="LE96" t="str">
        <f>IF(ISERROR(MATCH(LE$1,'CSC Mitre'!CQ$1:CQ$220,0)),"",VLOOKUP(LE$1,'Tactic Recode'!$A$1:$B$547,2,FALSE))</f>
        <v/>
      </c>
      <c r="LF96" t="str">
        <f>IF(ISERROR(MATCH(LF$1,'CSC Mitre'!CQ$1:CQ$220,0)),"",VLOOKUP(LF$1,'Tactic Recode'!$A$1:$B$547,2,FALSE))</f>
        <v/>
      </c>
      <c r="LG96" t="str">
        <f>IF(ISERROR(MATCH(LG$1,'CSC Mitre'!CQ$1:CQ$220,0)),"",VLOOKUP(LG$1,'Tactic Recode'!$A$1:$B$547,2,FALSE))</f>
        <v/>
      </c>
      <c r="LH96" t="str">
        <f>IF(ISERROR(MATCH(LH$1,'CSC Mitre'!CQ$1:CQ$220,0)),"",VLOOKUP(LH$1,'Tactic Recode'!$A$1:$B$547,2,FALSE))</f>
        <v/>
      </c>
      <c r="LI96" t="str">
        <f>IF(ISERROR(MATCH(LI$1,'CSC Mitre'!CQ$1:CQ$220,0)),"",VLOOKUP(LI$1,'Tactic Recode'!$A$1:$B$547,2,FALSE))</f>
        <v/>
      </c>
      <c r="LJ96" t="str">
        <f>IF(ISERROR(MATCH(LJ$1,'CSC Mitre'!CQ$1:CQ$220,0)),"",VLOOKUP(LJ$1,'Tactic Recode'!$A$1:$B$547,2,FALSE))</f>
        <v/>
      </c>
      <c r="LK96" t="str">
        <f>IF(ISERROR(MATCH(LK$1,'CSC Mitre'!CQ$1:CQ$220,0)),"",VLOOKUP(LK$1,'Tactic Recode'!$A$1:$B$547,2,FALSE))</f>
        <v/>
      </c>
      <c r="LL96" t="str">
        <f>IF(ISERROR(MATCH(LL$1,'CSC Mitre'!CQ$1:CQ$220,0)),"",VLOOKUP(LL$1,'Tactic Recode'!$A$1:$B$547,2,FALSE))</f>
        <v/>
      </c>
      <c r="LM96" t="str">
        <f>IF(ISERROR(MATCH(LM$1,'CSC Mitre'!CQ$1:CQ$220,0)),"",VLOOKUP(LM$1,'Tactic Recode'!$A$1:$B$547,2,FALSE))</f>
        <v/>
      </c>
      <c r="LN96" t="str">
        <f>IF(ISERROR(MATCH(LN$1,'CSC Mitre'!CQ$1:CQ$220,0)),"",VLOOKUP(LN$1,'Tactic Recode'!$A$1:$B$547,2,FALSE))</f>
        <v/>
      </c>
      <c r="LO96" t="str">
        <f>IF(ISERROR(MATCH(LO$1,'CSC Mitre'!CQ$1:CQ$220,0)),"",VLOOKUP(LO$1,'Tactic Recode'!$A$1:$B$547,2,FALSE))</f>
        <v/>
      </c>
      <c r="LP96" t="str">
        <f>IF(ISERROR(MATCH(LP$1,'CSC Mitre'!CQ$1:CQ$220,0)),"",VLOOKUP(LP$1,'Tactic Recode'!$A$1:$B$547,2,FALSE))</f>
        <v/>
      </c>
      <c r="LQ96" t="str">
        <f>IF(ISERROR(MATCH(LQ$1,'CSC Mitre'!CQ$1:CQ$220,0)),"",VLOOKUP(LQ$1,'Tactic Recode'!$A$1:$B$547,2,FALSE))</f>
        <v/>
      </c>
      <c r="LR96" t="str">
        <f>IF(ISERROR(MATCH(LR$1,'CSC Mitre'!CQ$1:CQ$220,0)),"",VLOOKUP(LR$1,'Tactic Recode'!$A$1:$B$547,2,FALSE))</f>
        <v/>
      </c>
      <c r="LS96" t="str">
        <f>IF(ISERROR(MATCH(LS$1,'CSC Mitre'!CQ$1:CQ$220,0)),"",VLOOKUP(LS$1,'Tactic Recode'!$A$1:$B$547,2,FALSE))</f>
        <v/>
      </c>
      <c r="LT96" t="str">
        <f>IF(ISERROR(MATCH(LT$1,'CSC Mitre'!CQ$1:CQ$220,0)),"",VLOOKUP(LT$1,'Tactic Recode'!$A$1:$B$547,2,FALSE))</f>
        <v/>
      </c>
      <c r="LU96" t="str">
        <f>IF(ISERROR(MATCH(LU$1,'CSC Mitre'!CQ$1:CQ$220,0)),"",VLOOKUP(LU$1,'Tactic Recode'!$A$1:$B$547,2,FALSE))</f>
        <v/>
      </c>
      <c r="LV96" t="str">
        <f>IF(ISERROR(MATCH(LV$1,'CSC Mitre'!CQ$1:CQ$220,0)),"",VLOOKUP(LV$1,'Tactic Recode'!$A$1:$B$547,2,FALSE))</f>
        <v/>
      </c>
      <c r="LW96" t="str">
        <f>IF(ISERROR(MATCH(LW$1,'CSC Mitre'!CQ$1:CQ$220,0)),"",VLOOKUP(LW$1,'Tactic Recode'!$A$1:$B$547,2,FALSE))</f>
        <v/>
      </c>
      <c r="LX96" t="str">
        <f>IF(ISERROR(MATCH(LX$1,'CSC Mitre'!CQ$1:CQ$220,0)),"",VLOOKUP(LX$1,'Tactic Recode'!$A$1:$B$547,2,FALSE))</f>
        <v/>
      </c>
      <c r="LY96" t="str">
        <f>IF(ISERROR(MATCH(LY$1,'CSC Mitre'!CQ$1:CQ$220,0)),"",VLOOKUP(LY$1,'Tactic Recode'!$A$1:$B$547,2,FALSE))</f>
        <v/>
      </c>
      <c r="LZ96" t="str">
        <f>IF(ISERROR(MATCH(LZ$1,'CSC Mitre'!CQ$1:CQ$220,0)),"",VLOOKUP(LZ$1,'Tactic Recode'!$A$1:$B$547,2,FALSE))</f>
        <v/>
      </c>
      <c r="MA96" t="str">
        <f>IF(ISERROR(MATCH(MA$1,'CSC Mitre'!CQ$1:CQ$220,0)),"",VLOOKUP(MA$1,'Tactic Recode'!$A$1:$B$547,2,FALSE))</f>
        <v/>
      </c>
      <c r="MB96" t="str">
        <f>IF(ISERROR(MATCH(MB$1,'CSC Mitre'!CQ$1:CQ$220,0)),"",VLOOKUP(MB$1,'Tactic Recode'!$A$1:$B$547,2,FALSE))</f>
        <v/>
      </c>
      <c r="MC96" t="str">
        <f>IF(ISERROR(MATCH(MC$1,'CSC Mitre'!CQ$1:CQ$220,0)),"",VLOOKUP(MC$1,'Tactic Recode'!$A$1:$B$547,2,FALSE))</f>
        <v/>
      </c>
      <c r="MD96" t="str">
        <f>IF(ISERROR(MATCH(MD$1,'CSC Mitre'!CQ$1:CQ$220,0)),"",VLOOKUP(MD$1,'Tactic Recode'!$A$1:$B$547,2,FALSE))</f>
        <v/>
      </c>
      <c r="ME96" t="str">
        <f>IF(ISERROR(MATCH(ME$1,'CSC Mitre'!CQ$1:CQ$220,0)),"",VLOOKUP(ME$1,'Tactic Recode'!$A$1:$B$547,2,FALSE))</f>
        <v/>
      </c>
      <c r="MF96" t="str">
        <f>IF(ISERROR(MATCH(MF$1,'CSC Mitre'!CQ$1:CQ$220,0)),"",VLOOKUP(MF$1,'Tactic Recode'!$A$1:$B$547,2,FALSE))</f>
        <v/>
      </c>
      <c r="MG96" t="str">
        <f>IF(ISERROR(MATCH(MG$1,'CSC Mitre'!CQ$1:CQ$220,0)),"",VLOOKUP(MG$1,'Tactic Recode'!$A$1:$B$547,2,FALSE))</f>
        <v/>
      </c>
      <c r="MH96" t="str">
        <f>IF(ISERROR(MATCH(MH$1,'CSC Mitre'!CQ$1:CQ$220,0)),"",VLOOKUP(MH$1,'Tactic Recode'!$A$1:$B$547,2,FALSE))</f>
        <v/>
      </c>
      <c r="MI96" t="str">
        <f>IF(ISERROR(MATCH(MI$1,'CSC Mitre'!CQ$1:CQ$220,0)),"",VLOOKUP(MI$1,'Tactic Recode'!$A$1:$B$547,2,FALSE))</f>
        <v/>
      </c>
      <c r="MJ96" t="str">
        <f>IF(ISERROR(MATCH(MJ$1,'CSC Mitre'!CQ$1:CQ$220,0)),"",VLOOKUP(MJ$1,'Tactic Recode'!$A$1:$B$547,2,FALSE))</f>
        <v/>
      </c>
      <c r="MK96" t="str">
        <f>IF(ISERROR(MATCH(MK$1,'CSC Mitre'!CQ$1:CQ$220,0)),"",VLOOKUP(MK$1,'Tactic Recode'!$A$1:$B$547,2,FALSE))</f>
        <v/>
      </c>
      <c r="ML96" t="str">
        <f>IF(ISERROR(MATCH(ML$1,'CSC Mitre'!CQ$1:CQ$220,0)),"",VLOOKUP(ML$1,'Tactic Recode'!$A$1:$B$547,2,FALSE))</f>
        <v/>
      </c>
      <c r="MM96" t="str">
        <f>IF(ISERROR(MATCH(MM$1,'CSC Mitre'!CQ$1:CQ$220,0)),"",VLOOKUP(MM$1,'Tactic Recode'!$A$1:$B$547,2,FALSE))</f>
        <v/>
      </c>
      <c r="MN96" t="str">
        <f>IF(ISERROR(MATCH(MN$1,'CSC Mitre'!CQ$1:CQ$220,0)),"",VLOOKUP(MN$1,'Tactic Recode'!$A$1:$B$547,2,FALSE))</f>
        <v/>
      </c>
      <c r="MO96" t="str">
        <f>IF(ISERROR(MATCH(MO$1,'CSC Mitre'!CQ$1:CQ$220,0)),"",VLOOKUP(MO$1,'Tactic Recode'!$A$1:$B$547,2,FALSE))</f>
        <v/>
      </c>
      <c r="MP96" t="str">
        <f>IF(ISERROR(MATCH(MP$1,'CSC Mitre'!CQ$1:CQ$220,0)),"",VLOOKUP(MP$1,'Tactic Recode'!$A$1:$B$547,2,FALSE))</f>
        <v/>
      </c>
      <c r="MQ96" t="str">
        <f>IF(ISERROR(MATCH(MQ$1,'CSC Mitre'!CQ$1:CQ$220,0)),"",VLOOKUP(MQ$1,'Tactic Recode'!$A$1:$B$547,2,FALSE))</f>
        <v/>
      </c>
      <c r="MR96" t="str">
        <f>IF(ISERROR(MATCH(MR$1,'CSC Mitre'!CQ$1:CQ$220,0)),"",VLOOKUP(MR$1,'Tactic Recode'!$A$1:$B$547,2,FALSE))</f>
        <v/>
      </c>
      <c r="MS96" t="str">
        <f>IF(ISERROR(MATCH(MS$1,'CSC Mitre'!CQ$1:CQ$220,0)),"",VLOOKUP(MS$1,'Tactic Recode'!$A$1:$B$547,2,FALSE))</f>
        <v/>
      </c>
      <c r="MT96" t="str">
        <f>IF(ISERROR(MATCH(MT$1,'CSC Mitre'!CQ$1:CQ$220,0)),"",VLOOKUP(MT$1,'Tactic Recode'!$A$1:$B$547,2,FALSE))</f>
        <v/>
      </c>
      <c r="MU96" t="str">
        <f>IF(ISERROR(MATCH(MU$1,'CSC Mitre'!CQ$1:CQ$220,0)),"",VLOOKUP(MU$1,'Tactic Recode'!$A$1:$B$547,2,FALSE))</f>
        <v/>
      </c>
      <c r="MV96" t="str">
        <f>IF(ISERROR(MATCH(MV$1,'CSC Mitre'!CQ$1:CQ$220,0)),"",VLOOKUP(MV$1,'Tactic Recode'!$A$1:$B$547,2,FALSE))</f>
        <v/>
      </c>
      <c r="MW96" t="str">
        <f>IF(ISERROR(MATCH(MW$1,'CSC Mitre'!CQ$1:CQ$220,0)),"",VLOOKUP(MW$1,'Tactic Recode'!$A$1:$B$547,2,FALSE))</f>
        <v/>
      </c>
      <c r="MX96" t="str">
        <f>IF(ISERROR(MATCH(MX$1,'CSC Mitre'!CQ$1:CQ$220,0)),"",VLOOKUP(MX$1,'Tactic Recode'!$A$1:$B$547,2,FALSE))</f>
        <v/>
      </c>
      <c r="MY96" t="str">
        <f>IF(ISERROR(MATCH(MY$1,'CSC Mitre'!CQ$1:CQ$220,0)),"",VLOOKUP(MY$1,'Tactic Recode'!$A$1:$B$547,2,FALSE))</f>
        <v/>
      </c>
      <c r="MZ96" t="str">
        <f>IF(ISERROR(MATCH(MZ$1,'CSC Mitre'!CQ$1:CQ$220,0)),"",VLOOKUP(MZ$1,'Tactic Recode'!$A$1:$B$547,2,FALSE))</f>
        <v/>
      </c>
      <c r="NA96" t="str">
        <f>IF(ISERROR(MATCH(NA$1,'CSC Mitre'!CQ$1:CQ$220,0)),"",VLOOKUP(NA$1,'Tactic Recode'!$A$1:$B$547,2,FALSE))</f>
        <v/>
      </c>
      <c r="NB96" t="str">
        <f>IF(ISERROR(MATCH(NB$1,'CSC Mitre'!CQ$1:CQ$220,0)),"",VLOOKUP(NB$1,'Tactic Recode'!$A$1:$B$547,2,FALSE))</f>
        <v/>
      </c>
      <c r="NC96" t="str">
        <f>IF(ISERROR(MATCH(NC$1,'CSC Mitre'!CQ$1:CQ$220,0)),"",VLOOKUP(NC$1,'Tactic Recode'!$A$1:$B$547,2,FALSE))</f>
        <v/>
      </c>
      <c r="ND96" t="str">
        <f>IF(ISERROR(MATCH(ND$1,'CSC Mitre'!CQ$1:CQ$220,0)),"",VLOOKUP(ND$1,'Tactic Recode'!$A$1:$B$547,2,FALSE))</f>
        <v/>
      </c>
      <c r="NE96" t="str">
        <f>IF(ISERROR(MATCH(NE$1,'CSC Mitre'!CQ$1:CQ$220,0)),"",VLOOKUP(NE$1,'Tactic Recode'!$A$1:$B$547,2,FALSE))</f>
        <v/>
      </c>
      <c r="NF96" t="str">
        <f>IF(ISERROR(MATCH(NF$1,'CSC Mitre'!CQ$1:CQ$220,0)),"",VLOOKUP(NF$1,'Tactic Recode'!$A$1:$B$547,2,FALSE))</f>
        <v/>
      </c>
      <c r="NG96" t="str">
        <f>IF(ISERROR(MATCH(NG$1,'CSC Mitre'!CQ$1:CQ$220,0)),"",VLOOKUP(NG$1,'Tactic Recode'!$A$1:$B$547,2,FALSE))</f>
        <v/>
      </c>
      <c r="NH96" t="str">
        <f>IF(ISERROR(MATCH(NH$1,'CSC Mitre'!CQ$1:CQ$220,0)),"",VLOOKUP(NH$1,'Tactic Recode'!$A$1:$B$547,2,FALSE))</f>
        <v/>
      </c>
      <c r="NI96" t="str">
        <f>IF(ISERROR(MATCH(NI$1,'CSC Mitre'!CQ$1:CQ$220,0)),"",VLOOKUP(NI$1,'Tactic Recode'!$A$1:$B$547,2,FALSE))</f>
        <v/>
      </c>
      <c r="NJ96" t="str">
        <f>IF(ISERROR(MATCH(NJ$1,'CSC Mitre'!CQ$1:CQ$220,0)),"",VLOOKUP(NJ$1,'Tactic Recode'!$A$1:$B$547,2,FALSE))</f>
        <v/>
      </c>
      <c r="NK96" t="str">
        <f>IF(ISERROR(MATCH(NK$1,'CSC Mitre'!CQ$1:CQ$220,0)),"",VLOOKUP(NK$1,'Tactic Recode'!$A$1:$B$547,2,FALSE))</f>
        <v/>
      </c>
      <c r="NL96" t="str">
        <f>IF(ISERROR(MATCH(NL$1,'CSC Mitre'!CQ$1:CQ$220,0)),"",VLOOKUP(NL$1,'Tactic Recode'!$A$1:$B$547,2,FALSE))</f>
        <v/>
      </c>
      <c r="NM96" t="str">
        <f>IF(ISERROR(MATCH(NM$1,'CSC Mitre'!CQ$1:CQ$220,0)),"",VLOOKUP(NM$1,'Tactic Recode'!$A$1:$B$547,2,FALSE))</f>
        <v/>
      </c>
      <c r="NN96" t="str">
        <f>IF(ISERROR(MATCH(NN$1,'CSC Mitre'!CQ$1:CQ$220,0)),"",VLOOKUP(NN$1,'Tactic Recode'!$A$1:$B$547,2,FALSE))</f>
        <v/>
      </c>
      <c r="NO96" t="str">
        <f>IF(ISERROR(MATCH(NO$1,'CSC Mitre'!CQ$1:CQ$220,0)),"",VLOOKUP(NO$1,'Tactic Recode'!$A$1:$B$547,2,FALSE))</f>
        <v/>
      </c>
      <c r="NP96" t="str">
        <f>IF(ISERROR(MATCH(NP$1,'CSC Mitre'!CQ$1:CQ$220,0)),"",VLOOKUP(NP$1,'Tactic Recode'!$A$1:$B$547,2,FALSE))</f>
        <v/>
      </c>
      <c r="NQ96" t="str">
        <f>IF(ISERROR(MATCH(NQ$1,'CSC Mitre'!CQ$1:CQ$220,0)),"",VLOOKUP(NQ$1,'Tactic Recode'!$A$1:$B$547,2,FALSE))</f>
        <v/>
      </c>
      <c r="NR96" t="str">
        <f>IF(ISERROR(MATCH(NR$1,'CSC Mitre'!CQ$1:CQ$220,0)),"",VLOOKUP(NR$1,'Tactic Recode'!$A$1:$B$547,2,FALSE))</f>
        <v/>
      </c>
      <c r="NS96" t="str">
        <f>IF(ISERROR(MATCH(NS$1,'CSC Mitre'!CQ$1:CQ$220,0)),"",VLOOKUP(NS$1,'Tactic Recode'!$A$1:$B$547,2,FALSE))</f>
        <v/>
      </c>
      <c r="NT96" t="str">
        <f>IF(ISERROR(MATCH(NT$1,'CSC Mitre'!CQ$1:CQ$220,0)),"",VLOOKUP(NT$1,'Tactic Recode'!$A$1:$B$547,2,FALSE))</f>
        <v/>
      </c>
      <c r="NU96" t="str">
        <f>IF(ISERROR(MATCH(NU$1,'CSC Mitre'!CQ$1:CQ$220,0)),"",VLOOKUP(NU$1,'Tactic Recode'!$A$1:$B$547,2,FALSE))</f>
        <v/>
      </c>
      <c r="NV96" t="str">
        <f>IF(ISERROR(MATCH(NV$1,'CSC Mitre'!CQ$1:CQ$220,0)),"",VLOOKUP(NV$1,'Tactic Recode'!$A$1:$B$547,2,FALSE))</f>
        <v/>
      </c>
      <c r="NW96" t="str">
        <f>IF(ISERROR(MATCH(NW$1,'CSC Mitre'!CQ$1:CQ$220,0)),"",VLOOKUP(NW$1,'Tactic Recode'!$A$1:$B$547,2,FALSE))</f>
        <v/>
      </c>
      <c r="NX96" t="str">
        <f>IF(ISERROR(MATCH(NX$1,'CSC Mitre'!CQ$1:CQ$220,0)),"",VLOOKUP(NX$1,'Tactic Recode'!$A$1:$B$547,2,FALSE))</f>
        <v/>
      </c>
      <c r="NY96" t="str">
        <f>IF(ISERROR(MATCH(NY$1,'CSC Mitre'!CQ$1:CQ$220,0)),"",VLOOKUP(NY$1,'Tactic Recode'!$A$1:$B$547,2,FALSE))</f>
        <v/>
      </c>
      <c r="NZ96" t="str">
        <f>IF(ISERROR(MATCH(NZ$1,'CSC Mitre'!CQ$1:CQ$220,0)),"",VLOOKUP(NZ$1,'Tactic Recode'!$A$1:$B$547,2,FALSE))</f>
        <v/>
      </c>
      <c r="OA96" t="str">
        <f>IF(ISERROR(MATCH(OA$1,'CSC Mitre'!CQ$1:CQ$220,0)),"",VLOOKUP(OA$1,'Tactic Recode'!$A$1:$B$547,2,FALSE))</f>
        <v/>
      </c>
      <c r="OB96" t="str">
        <f>IF(ISERROR(MATCH(OB$1,'CSC Mitre'!CQ$1:CQ$220,0)),"",VLOOKUP(OB$1,'Tactic Recode'!$A$1:$B$547,2,FALSE))</f>
        <v/>
      </c>
      <c r="OC96" t="str">
        <f>IF(ISERROR(MATCH(OC$1,'CSC Mitre'!CQ$1:CQ$220,0)),"",VLOOKUP(OC$1,'Tactic Recode'!$A$1:$B$547,2,FALSE))</f>
        <v/>
      </c>
      <c r="OD96" t="str">
        <f>IF(ISERROR(MATCH(OD$1,'CSC Mitre'!CQ$1:CQ$220,0)),"",VLOOKUP(OD$1,'Tactic Recode'!$A$1:$B$547,2,FALSE))</f>
        <v/>
      </c>
      <c r="OE96" t="str">
        <f>IF(ISERROR(MATCH(OE$1,'CSC Mitre'!CQ$1:CQ$220,0)),"",VLOOKUP(OE$1,'Tactic Recode'!$A$1:$B$547,2,FALSE))</f>
        <v/>
      </c>
      <c r="OF96" t="str">
        <f>IF(ISERROR(MATCH(OF$1,'CSC Mitre'!CQ$1:CQ$220,0)),"",VLOOKUP(OF$1,'Tactic Recode'!$A$1:$B$547,2,FALSE))</f>
        <v/>
      </c>
      <c r="OG96" t="str">
        <f>IF(ISERROR(MATCH(OG$1,'CSC Mitre'!CQ$1:CQ$220,0)),"",VLOOKUP(OG$1,'Tactic Recode'!$A$1:$B$547,2,FALSE))</f>
        <v/>
      </c>
      <c r="OH96" t="str">
        <f>IF(ISERROR(MATCH(OH$1,'CSC Mitre'!CQ$1:CQ$220,0)),"",VLOOKUP(OH$1,'Tactic Recode'!$A$1:$B$547,2,FALSE))</f>
        <v/>
      </c>
      <c r="OI96" t="str">
        <f>IF(ISERROR(MATCH(OI$1,'CSC Mitre'!CQ$1:CQ$220,0)),"",VLOOKUP(OI$1,'Tactic Recode'!$A$1:$B$547,2,FALSE))</f>
        <v/>
      </c>
      <c r="OJ96" t="str">
        <f>IF(ISERROR(MATCH(OJ$1,'CSC Mitre'!CQ$1:CQ$220,0)),"",VLOOKUP(OJ$1,'Tactic Recode'!$A$1:$B$547,2,FALSE))</f>
        <v/>
      </c>
      <c r="OK96" t="str">
        <f>IF(ISERROR(MATCH(OK$1,'CSC Mitre'!CQ$1:CQ$220,0)),"",VLOOKUP(OK$1,'Tactic Recode'!$A$1:$B$547,2,FALSE))</f>
        <v/>
      </c>
      <c r="OL96" t="str">
        <f>IF(ISERROR(MATCH(OL$1,'CSC Mitre'!CQ$1:CQ$220,0)),"",VLOOKUP(OL$1,'Tactic Recode'!$A$1:$B$547,2,FALSE))</f>
        <v/>
      </c>
      <c r="OM96" t="str">
        <f>IF(ISERROR(MATCH(OM$1,'CSC Mitre'!CQ$1:CQ$220,0)),"",VLOOKUP(OM$1,'Tactic Recode'!$A$1:$B$547,2,FALSE))</f>
        <v/>
      </c>
      <c r="ON96" t="str">
        <f>IF(ISERROR(MATCH(ON$1,'CSC Mitre'!CQ$1:CQ$220,0)),"",VLOOKUP(ON$1,'Tactic Recode'!$A$1:$B$547,2,FALSE))</f>
        <v/>
      </c>
      <c r="OO96" t="str">
        <f>IF(ISERROR(MATCH(OO$1,'CSC Mitre'!CQ$1:CQ$220,0)),"",VLOOKUP(OO$1,'Tactic Recode'!$A$1:$B$547,2,FALSE))</f>
        <v/>
      </c>
      <c r="OP96" t="str">
        <f>IF(ISERROR(MATCH(OP$1,'CSC Mitre'!CQ$1:CQ$220,0)),"",VLOOKUP(OP$1,'Tactic Recode'!$A$1:$B$547,2,FALSE))</f>
        <v/>
      </c>
      <c r="OQ96" t="str">
        <f>IF(ISERROR(MATCH(OQ$1,'CSC Mitre'!CQ$1:CQ$220,0)),"",VLOOKUP(OQ$1,'Tactic Recode'!$A$1:$B$547,2,FALSE))</f>
        <v/>
      </c>
      <c r="OR96" t="str">
        <f>IF(ISERROR(MATCH(OR$1,'CSC Mitre'!CQ$1:CQ$220,0)),"",VLOOKUP(OR$1,'Tactic Recode'!$A$1:$B$547,2,FALSE))</f>
        <v/>
      </c>
      <c r="OS96" t="str">
        <f>IF(ISERROR(MATCH(OS$1,'CSC Mitre'!CQ$1:CQ$220,0)),"",VLOOKUP(OS$1,'Tactic Recode'!$A$1:$B$547,2,FALSE))</f>
        <v/>
      </c>
      <c r="OT96" t="str">
        <f>IF(ISERROR(MATCH(OT$1,'CSC Mitre'!CQ$1:CQ$220,0)),"",VLOOKUP(OT$1,'Tactic Recode'!$A$1:$B$547,2,FALSE))</f>
        <v/>
      </c>
      <c r="OU96" t="str">
        <f>IF(ISERROR(MATCH(OU$1,'CSC Mitre'!CQ$1:CQ$220,0)),"",VLOOKUP(OU$1,'Tactic Recode'!$A$1:$B$547,2,FALSE))</f>
        <v/>
      </c>
      <c r="OV96" t="str">
        <f>IF(ISERROR(MATCH(OV$1,'CSC Mitre'!CQ$1:CQ$220,0)),"",VLOOKUP(OV$1,'Tactic Recode'!$A$1:$B$547,2,FALSE))</f>
        <v/>
      </c>
      <c r="OW96" t="str">
        <f>IF(ISERROR(MATCH(OW$1,'CSC Mitre'!CQ$1:CQ$220,0)),"",VLOOKUP(OW$1,'Tactic Recode'!$A$1:$B$547,2,FALSE))</f>
        <v/>
      </c>
      <c r="OX96" t="str">
        <f>IF(ISERROR(MATCH(OX$1,'CSC Mitre'!CQ$1:CQ$220,0)),"",VLOOKUP(OX$1,'Tactic Recode'!$A$1:$B$547,2,FALSE))</f>
        <v/>
      </c>
      <c r="OY96" t="str">
        <f>IF(ISERROR(MATCH(OY$1,'CSC Mitre'!CQ$1:CQ$220,0)),"",VLOOKUP(OY$1,'Tactic Recode'!$A$1:$B$547,2,FALSE))</f>
        <v/>
      </c>
      <c r="OZ96" t="str">
        <f>IF(ISERROR(MATCH(OZ$1,'CSC Mitre'!CQ$1:CQ$220,0)),"",VLOOKUP(OZ$1,'Tactic Recode'!$A$1:$B$547,2,FALSE))</f>
        <v/>
      </c>
      <c r="PA96" t="str">
        <f>IF(ISERROR(MATCH(PA$1,'CSC Mitre'!CQ$1:CQ$220,0)),"",VLOOKUP(PA$1,'Tactic Recode'!$A$1:$B$547,2,FALSE))</f>
        <v/>
      </c>
      <c r="PB96" t="str">
        <f>IF(ISERROR(MATCH(PB$1,'CSC Mitre'!CQ$1:CQ$220,0)),"",VLOOKUP(PB$1,'Tactic Recode'!$A$1:$B$547,2,FALSE))</f>
        <v/>
      </c>
      <c r="PC96" t="str">
        <f>IF(ISERROR(MATCH(PC$1,'CSC Mitre'!CQ$1:CQ$220,0)),"",VLOOKUP(PC$1,'Tactic Recode'!$A$1:$B$547,2,FALSE))</f>
        <v/>
      </c>
      <c r="PD96" t="str">
        <f>IF(ISERROR(MATCH(PD$1,'CSC Mitre'!CQ$1:CQ$220,0)),"",VLOOKUP(PD$1,'Tactic Recode'!$A$1:$B$547,2,FALSE))</f>
        <v/>
      </c>
      <c r="PE96" t="str">
        <f>IF(ISERROR(MATCH(PE$1,'CSC Mitre'!CQ$1:CQ$220,0)),"",VLOOKUP(PE$1,'Tactic Recode'!$A$1:$B$547,2,FALSE))</f>
        <v/>
      </c>
      <c r="PF96" t="str">
        <f>IF(ISERROR(MATCH(PF$1,'CSC Mitre'!CQ$1:CQ$220,0)),"",VLOOKUP(PF$1,'Tactic Recode'!$A$1:$B$547,2,FALSE))</f>
        <v/>
      </c>
      <c r="PG96" t="str">
        <f>IF(ISERROR(MATCH(PG$1,'CSC Mitre'!CQ$1:CQ$220,0)),"",VLOOKUP(PG$1,'Tactic Recode'!$A$1:$B$547,2,FALSE))</f>
        <v/>
      </c>
      <c r="PH96" t="str">
        <f>IF(ISERROR(MATCH(PH$1,'CSC Mitre'!CQ$1:CQ$220,0)),"",VLOOKUP(PH$1,'Tactic Recode'!$A$1:$B$547,2,FALSE))</f>
        <v/>
      </c>
      <c r="PI96" t="str">
        <f>IF(ISERROR(MATCH(PI$1,'CSC Mitre'!CQ$1:CQ$220,0)),"",VLOOKUP(PI$1,'Tactic Recode'!$A$1:$B$547,2,FALSE))</f>
        <v/>
      </c>
      <c r="PJ96" t="str">
        <f>IF(ISERROR(MATCH(PJ$1,'CSC Mitre'!CQ$1:CQ$220,0)),"",VLOOKUP(PJ$1,'Tactic Recode'!$A$1:$B$547,2,FALSE))</f>
        <v/>
      </c>
      <c r="PK96" t="str">
        <f>IF(ISERROR(MATCH(PK$1,'CSC Mitre'!CQ$1:CQ$220,0)),"",VLOOKUP(PK$1,'Tactic Recode'!$A$1:$B$547,2,FALSE))</f>
        <v/>
      </c>
      <c r="PL96" t="str">
        <f>IF(ISERROR(MATCH(PL$1,'CSC Mitre'!CQ$1:CQ$220,0)),"",VLOOKUP(PL$1,'Tactic Recode'!$A$1:$B$547,2,FALSE))</f>
        <v/>
      </c>
      <c r="PM96" t="str">
        <f>IF(ISERROR(MATCH(PM$1,'CSC Mitre'!CQ$1:CQ$220,0)),"",VLOOKUP(PM$1,'Tactic Recode'!$A$1:$B$547,2,FALSE))</f>
        <v/>
      </c>
      <c r="PN96" t="str">
        <f>IF(ISERROR(MATCH(PN$1,'CSC Mitre'!CQ$1:CQ$220,0)),"",VLOOKUP(PN$1,'Tactic Recode'!$A$1:$B$547,2,FALSE))</f>
        <v/>
      </c>
      <c r="PO96" t="str">
        <f>IF(ISERROR(MATCH(PO$1,'CSC Mitre'!CQ$1:CQ$220,0)),"",VLOOKUP(PO$1,'Tactic Recode'!$A$1:$B$547,2,FALSE))</f>
        <v/>
      </c>
      <c r="PP96" t="str">
        <f>IF(ISERROR(MATCH(PP$1,'CSC Mitre'!CQ$1:CQ$220,0)),"",VLOOKUP(PP$1,'Tactic Recode'!$A$1:$B$547,2,FALSE))</f>
        <v/>
      </c>
      <c r="PQ96" t="str">
        <f>IF(ISERROR(MATCH(PQ$1,'CSC Mitre'!CQ$1:CQ$220,0)),"",VLOOKUP(PQ$1,'Tactic Recode'!$A$1:$B$547,2,FALSE))</f>
        <v/>
      </c>
      <c r="PR96" t="str">
        <f>IF(ISERROR(MATCH(PR$1,'CSC Mitre'!CQ$1:CQ$220,0)),"",VLOOKUP(PR$1,'Tactic Recode'!$A$1:$B$547,2,FALSE))</f>
        <v/>
      </c>
      <c r="PS96" t="str">
        <f>IF(ISERROR(MATCH(PS$1,'CSC Mitre'!CQ$1:CQ$220,0)),"",VLOOKUP(PS$1,'Tactic Recode'!$A$1:$B$547,2,FALSE))</f>
        <v/>
      </c>
      <c r="PT96" t="str">
        <f>IF(ISERROR(MATCH(PT$1,'CSC Mitre'!CQ$1:CQ$220,0)),"",VLOOKUP(PT$1,'Tactic Recode'!$A$1:$B$547,2,FALSE))</f>
        <v/>
      </c>
      <c r="PU96" t="str">
        <f>IF(ISERROR(MATCH(PU$1,'CSC Mitre'!CQ$1:CQ$220,0)),"",VLOOKUP(PU$1,'Tactic Recode'!$A$1:$B$547,2,FALSE))</f>
        <v/>
      </c>
      <c r="PV96" t="str">
        <f>IF(ISERROR(MATCH(PV$1,'CSC Mitre'!CQ$1:CQ$220,0)),"",VLOOKUP(PV$1,'Tactic Recode'!$A$1:$B$547,2,FALSE))</f>
        <v/>
      </c>
      <c r="PW96" t="str">
        <f>IF(ISERROR(MATCH(PW$1,'CSC Mitre'!CQ$1:CQ$220,0)),"",VLOOKUP(PW$1,'Tactic Recode'!$A$1:$B$547,2,FALSE))</f>
        <v/>
      </c>
      <c r="PX96" t="str">
        <f>IF(ISERROR(MATCH(PX$1,'CSC Mitre'!CQ$1:CQ$220,0)),"",VLOOKUP(PX$1,'Tactic Recode'!$A$1:$B$547,2,FALSE))</f>
        <v/>
      </c>
      <c r="PY96" t="str">
        <f>IF(ISERROR(MATCH(PY$1,'CSC Mitre'!CQ$1:CQ$220,0)),"",VLOOKUP(PY$1,'Tactic Recode'!$A$1:$B$547,2,FALSE))</f>
        <v/>
      </c>
      <c r="PZ96" t="str">
        <f>IF(ISERROR(MATCH(PZ$1,'CSC Mitre'!CQ$1:CQ$220,0)),"",VLOOKUP(PZ$1,'Tactic Recode'!$A$1:$B$547,2,FALSE))</f>
        <v/>
      </c>
      <c r="QA96" t="str">
        <f>IF(ISERROR(MATCH(QA$1,'CSC Mitre'!CQ$1:CQ$220,0)),"",VLOOKUP(QA$1,'Tactic Recode'!$A$1:$B$547,2,FALSE))</f>
        <v/>
      </c>
      <c r="QB96" t="str">
        <f>IF(ISERROR(MATCH(QB$1,'CSC Mitre'!CQ$1:CQ$220,0)),"",VLOOKUP(QB$1,'Tactic Recode'!$A$1:$B$547,2,FALSE))</f>
        <v/>
      </c>
      <c r="QC96" t="str">
        <f>IF(ISERROR(MATCH(QC$1,'CSC Mitre'!CQ$1:CQ$220,0)),"",VLOOKUP(QC$1,'Tactic Recode'!$A$1:$B$547,2,FALSE))</f>
        <v/>
      </c>
      <c r="QD96" t="str">
        <f>IF(ISERROR(MATCH(QD$1,'CSC Mitre'!CQ$1:CQ$220,0)),"",VLOOKUP(QD$1,'Tactic Recode'!$A$1:$B$547,2,FALSE))</f>
        <v/>
      </c>
      <c r="QE96" t="str">
        <f>IF(ISERROR(MATCH(QE$1,'CSC Mitre'!CQ$1:CQ$220,0)),"",VLOOKUP(QE$1,'Tactic Recode'!$A$1:$B$547,2,FALSE))</f>
        <v/>
      </c>
      <c r="QF96" t="str">
        <f>IF(ISERROR(MATCH(QF$1,'CSC Mitre'!CQ$1:CQ$220,0)),"",VLOOKUP(QF$1,'Tactic Recode'!$A$1:$B$547,2,FALSE))</f>
        <v/>
      </c>
      <c r="QG96" t="str">
        <f>IF(ISERROR(MATCH(QG$1,'CSC Mitre'!CQ$1:CQ$220,0)),"",VLOOKUP(QG$1,'Tactic Recode'!$A$1:$B$547,2,FALSE))</f>
        <v/>
      </c>
      <c r="QH96" t="str">
        <f>IF(ISERROR(MATCH(QH$1,'CSC Mitre'!CQ$1:CQ$220,0)),"",VLOOKUP(QH$1,'Tactic Recode'!$A$1:$B$547,2,FALSE))</f>
        <v/>
      </c>
      <c r="QI96" t="str">
        <f>IF(ISERROR(MATCH(QI$1,'CSC Mitre'!CQ$1:CQ$220,0)),"",VLOOKUP(QI$1,'Tactic Recode'!$A$1:$B$547,2,FALSE))</f>
        <v/>
      </c>
      <c r="QJ96" t="str">
        <f>IF(ISERROR(MATCH(QJ$1,'CSC Mitre'!CQ$1:CQ$220,0)),"",VLOOKUP(QJ$1,'Tactic Recode'!$A$1:$B$547,2,FALSE))</f>
        <v/>
      </c>
      <c r="QK96" t="str">
        <f>IF(ISERROR(MATCH(QK$1,'CSC Mitre'!CQ$1:CQ$220,0)),"",VLOOKUP(QK$1,'Tactic Recode'!$A$1:$B$547,2,FALSE))</f>
        <v/>
      </c>
      <c r="QL96" t="str">
        <f>IF(ISERROR(MATCH(QL$1,'CSC Mitre'!CQ$1:CQ$220,0)),"",VLOOKUP(QL$1,'Tactic Recode'!$A$1:$B$547,2,FALSE))</f>
        <v/>
      </c>
      <c r="QM96" t="str">
        <f>IF(ISERROR(MATCH(QM$1,'CSC Mitre'!CQ$1:CQ$220,0)),"",VLOOKUP(QM$1,'Tactic Recode'!$A$1:$B$547,2,FALSE))</f>
        <v/>
      </c>
      <c r="QN96" t="str">
        <f>IF(ISERROR(MATCH(QN$1,'CSC Mitre'!CQ$1:CQ$220,0)),"",VLOOKUP(QN$1,'Tactic Recode'!$A$1:$B$547,2,FALSE))</f>
        <v/>
      </c>
      <c r="QO96" t="str">
        <f>IF(ISERROR(MATCH(QO$1,'CSC Mitre'!CQ$1:CQ$220,0)),"",VLOOKUP(QO$1,'Tactic Recode'!$A$1:$B$547,2,FALSE))</f>
        <v/>
      </c>
      <c r="QP96" t="str">
        <f>IF(ISERROR(MATCH(QP$1,'CSC Mitre'!CQ$1:CQ$220,0)),"",VLOOKUP(QP$1,'Tactic Recode'!$A$1:$B$547,2,FALSE))</f>
        <v/>
      </c>
      <c r="QQ96" t="str">
        <f>IF(ISERROR(MATCH(QQ$1,'CSC Mitre'!CQ$1:CQ$220,0)),"",VLOOKUP(QQ$1,'Tactic Recode'!$A$1:$B$547,2,FALSE))</f>
        <v/>
      </c>
      <c r="QR96" t="str">
        <f>IF(ISERROR(MATCH(QR$1,'CSC Mitre'!CQ$1:CQ$220,0)),"",VLOOKUP(QR$1,'Tactic Recode'!$A$1:$B$547,2,FALSE))</f>
        <v/>
      </c>
      <c r="QS96" t="str">
        <f>IF(ISERROR(MATCH(QS$1,'CSC Mitre'!CQ$1:CQ$220,0)),"",VLOOKUP(QS$1,'Tactic Recode'!$A$1:$B$547,2,FALSE))</f>
        <v/>
      </c>
      <c r="QT96" t="str">
        <f>IF(ISERROR(MATCH(QT$1,'CSC Mitre'!CQ$1:CQ$220,0)),"",VLOOKUP(QT$1,'Tactic Recode'!$A$1:$B$547,2,FALSE))</f>
        <v/>
      </c>
      <c r="QU96" t="str">
        <f>IF(ISERROR(MATCH(QU$1,'CSC Mitre'!CQ$1:CQ$220,0)),"",VLOOKUP(QU$1,'Tactic Recode'!$A$1:$B$547,2,FALSE))</f>
        <v/>
      </c>
      <c r="QV96" t="str">
        <f>IF(ISERROR(MATCH(QV$1,'CSC Mitre'!CQ$1:CQ$220,0)),"",VLOOKUP(QV$1,'Tactic Recode'!$A$1:$B$547,2,FALSE))</f>
        <v/>
      </c>
      <c r="QW96" t="str">
        <f>IF(ISERROR(MATCH(QW$1,'CSC Mitre'!CQ$1:CQ$220,0)),"",VLOOKUP(QW$1,'Tactic Recode'!$A$1:$B$547,2,FALSE))</f>
        <v/>
      </c>
      <c r="QX96" t="str">
        <f>IF(ISERROR(MATCH(QX$1,'CSC Mitre'!CQ$1:CQ$220,0)),"",VLOOKUP(QX$1,'Tactic Recode'!$A$1:$B$547,2,FALSE))</f>
        <v/>
      </c>
      <c r="QY96" t="str">
        <f>IF(ISERROR(MATCH(QY$1,'CSC Mitre'!CQ$1:CQ$220,0)),"",VLOOKUP(QY$1,'Tactic Recode'!$A$1:$B$547,2,FALSE))</f>
        <v/>
      </c>
      <c r="QZ96" t="str">
        <f>IF(ISERROR(MATCH(QZ$1,'CSC Mitre'!CQ$1:CQ$220,0)),"",VLOOKUP(QZ$1,'Tactic Recode'!$A$1:$B$547,2,FALSE))</f>
        <v/>
      </c>
      <c r="RA96" t="str">
        <f>IF(ISERROR(MATCH(RA$1,'CSC Mitre'!CQ$1:CQ$220,0)),"",VLOOKUP(RA$1,'Tactic Recode'!$A$1:$B$547,2,FALSE))</f>
        <v/>
      </c>
      <c r="RB96" t="str">
        <f>IF(ISERROR(MATCH(RB$1,'CSC Mitre'!CQ$1:CQ$220,0)),"",VLOOKUP(RB$1,'Tactic Recode'!$A$1:$B$547,2,FALSE))</f>
        <v/>
      </c>
      <c r="RC96" t="str">
        <f>IF(ISERROR(MATCH(RC$1,'CSC Mitre'!CQ$1:CQ$220,0)),"",VLOOKUP(RC$1,'Tactic Recode'!$A$1:$B$547,2,FALSE))</f>
        <v/>
      </c>
      <c r="RD96" t="str">
        <f>IF(ISERROR(MATCH(RD$1,'CSC Mitre'!CQ$1:CQ$220,0)),"",VLOOKUP(RD$1,'Tactic Recode'!$A$1:$B$547,2,FALSE))</f>
        <v/>
      </c>
      <c r="RE96" t="str">
        <f>IF(ISERROR(MATCH(RE$1,'CSC Mitre'!CQ$1:CQ$220,0)),"",VLOOKUP(RE$1,'Tactic Recode'!$A$1:$B$547,2,FALSE))</f>
        <v/>
      </c>
      <c r="RF96" t="str">
        <f>IF(ISERROR(MATCH(RF$1,'CSC Mitre'!CQ$1:CQ$220,0)),"",VLOOKUP(RF$1,'Tactic Recode'!$A$1:$B$547,2,FALSE))</f>
        <v/>
      </c>
      <c r="RG96" t="str">
        <f>IF(ISERROR(MATCH(RG$1,'CSC Mitre'!CQ$1:CQ$220,0)),"",VLOOKUP(RG$1,'Tactic Recode'!$A$1:$B$547,2,FALSE))</f>
        <v/>
      </c>
      <c r="RH96" t="str">
        <f>IF(ISERROR(MATCH(RH$1,'CSC Mitre'!CQ$1:CQ$220,0)),"",VLOOKUP(RH$1,'Tactic Recode'!$A$1:$B$547,2,FALSE))</f>
        <v/>
      </c>
      <c r="RI96" t="str">
        <f>IF(ISERROR(MATCH(RI$1,'CSC Mitre'!CQ$1:CQ$220,0)),"",VLOOKUP(RI$1,'Tactic Recode'!$A$1:$B$547,2,FALSE))</f>
        <v/>
      </c>
      <c r="RJ96" t="str">
        <f>IF(ISERROR(MATCH(RJ$1,'CSC Mitre'!CQ$1:CQ$220,0)),"",VLOOKUP(RJ$1,'Tactic Recode'!$A$1:$B$547,2,FALSE))</f>
        <v/>
      </c>
      <c r="RK96" t="str">
        <f>IF(ISERROR(MATCH(RK$1,'CSC Mitre'!CQ$1:CQ$220,0)),"",VLOOKUP(RK$1,'Tactic Recode'!$A$1:$B$547,2,FALSE))</f>
        <v/>
      </c>
      <c r="RL96" t="str">
        <f>IF(ISERROR(MATCH(RL$1,'CSC Mitre'!CQ$1:CQ$220,0)),"",VLOOKUP(RL$1,'Tactic Recode'!$A$1:$B$547,2,FALSE))</f>
        <v/>
      </c>
      <c r="RM96" t="str">
        <f>IF(ISERROR(MATCH(RM$1,'CSC Mitre'!CQ$1:CQ$220,0)),"",VLOOKUP(RM$1,'Tactic Recode'!$A$1:$B$547,2,FALSE))</f>
        <v/>
      </c>
      <c r="RN96" t="str">
        <f>IF(ISERROR(MATCH(RN$1,'CSC Mitre'!CQ$1:CQ$220,0)),"",VLOOKUP(RN$1,'Tactic Recode'!$A$1:$B$547,2,FALSE))</f>
        <v/>
      </c>
      <c r="RO96" t="str">
        <f>IF(ISERROR(MATCH(RO$1,'CSC Mitre'!CQ$1:CQ$220,0)),"",VLOOKUP(RO$1,'Tactic Recode'!$A$1:$B$547,2,FALSE))</f>
        <v/>
      </c>
      <c r="RP96" t="str">
        <f>IF(ISERROR(MATCH(RP$1,'CSC Mitre'!CQ$1:CQ$220,0)),"",VLOOKUP(RP$1,'Tactic Recode'!$A$1:$B$547,2,FALSE))</f>
        <v/>
      </c>
      <c r="RQ96" t="str">
        <f>IF(ISERROR(MATCH(RQ$1,'CSC Mitre'!CQ$1:CQ$220,0)),"",VLOOKUP(RQ$1,'Tactic Recode'!$A$1:$B$547,2,FALSE))</f>
        <v/>
      </c>
      <c r="RR96" t="str">
        <f>IF(ISERROR(MATCH(RR$1,'CSC Mitre'!CQ$1:CQ$220,0)),"",VLOOKUP(RR$1,'Tactic Recode'!$A$1:$B$547,2,FALSE))</f>
        <v/>
      </c>
      <c r="RS96" t="str">
        <f>IF(ISERROR(MATCH(RS$1,'CSC Mitre'!CQ$1:CQ$220,0)),"",VLOOKUP(RS$1,'Tactic Recode'!$A$1:$B$547,2,FALSE))</f>
        <v/>
      </c>
      <c r="RT96" t="str">
        <f>IF(ISERROR(MATCH(RT$1,'CSC Mitre'!CQ$1:CQ$220,0)),"",VLOOKUP(RT$1,'Tactic Recode'!$A$1:$B$547,2,FALSE))</f>
        <v/>
      </c>
      <c r="RU96" t="str">
        <f>IF(ISERROR(MATCH(RU$1,'CSC Mitre'!CQ$1:CQ$220,0)),"",VLOOKUP(RU$1,'Tactic Recode'!$A$1:$B$547,2,FALSE))</f>
        <v/>
      </c>
      <c r="RV96" t="str">
        <f>IF(ISERROR(MATCH(RV$1,'CSC Mitre'!CQ$1:CQ$220,0)),"",VLOOKUP(RV$1,'Tactic Recode'!$A$1:$B$547,2,FALSE))</f>
        <v/>
      </c>
      <c r="RW96" t="str">
        <f>IF(ISERROR(MATCH(RW$1,'CSC Mitre'!CQ$1:CQ$220,0)),"",VLOOKUP(RW$1,'Tactic Recode'!$A$1:$B$547,2,FALSE))</f>
        <v/>
      </c>
      <c r="RX96" t="str">
        <f>IF(ISERROR(MATCH(RX$1,'CSC Mitre'!CQ$1:CQ$220,0)),"",VLOOKUP(RX$1,'Tactic Recode'!$A$1:$B$547,2,FALSE))</f>
        <v/>
      </c>
      <c r="RY96" t="str">
        <f>IF(ISERROR(MATCH(RY$1,'CSC Mitre'!CQ$1:CQ$220,0)),"",VLOOKUP(RY$1,'Tactic Recode'!$A$1:$B$547,2,FALSE))</f>
        <v/>
      </c>
      <c r="RZ96" t="str">
        <f>IF(ISERROR(MATCH(RZ$1,'CSC Mitre'!CQ$1:CQ$220,0)),"",VLOOKUP(RZ$1,'Tactic Recode'!$A$1:$B$547,2,FALSE))</f>
        <v/>
      </c>
      <c r="SA96" t="str">
        <f>IF(ISERROR(MATCH(SA$1,'CSC Mitre'!CQ$1:CQ$220,0)),"",VLOOKUP(SA$1,'Tactic Recode'!$A$1:$B$547,2,FALSE))</f>
        <v/>
      </c>
      <c r="SB96" t="str">
        <f>IF(ISERROR(MATCH(SB$1,'CSC Mitre'!CQ$1:CQ$220,0)),"",VLOOKUP(SB$1,'Tactic Recode'!$A$1:$B$547,2,FALSE))</f>
        <v/>
      </c>
      <c r="SC96" t="str">
        <f>IF(ISERROR(MATCH(SC$1,'CSC Mitre'!CQ$1:CQ$220,0)),"",VLOOKUP(SC$1,'Tactic Recode'!$A$1:$B$547,2,FALSE))</f>
        <v/>
      </c>
      <c r="SD96" t="str">
        <f>IF(ISERROR(MATCH(SD$1,'CSC Mitre'!CQ$1:CQ$220,0)),"",VLOOKUP(SD$1,'Tactic Recode'!$A$1:$B$547,2,FALSE))</f>
        <v/>
      </c>
      <c r="SE96" t="str">
        <f>IF(ISERROR(MATCH(SE$1,'CSC Mitre'!CQ$1:CQ$220,0)),"",VLOOKUP(SE$1,'Tactic Recode'!$A$1:$B$547,2,FALSE))</f>
        <v/>
      </c>
      <c r="SF96" t="str">
        <f>IF(ISERROR(MATCH(SF$1,'CSC Mitre'!CQ$1:CQ$220,0)),"",VLOOKUP(SF$1,'Tactic Recode'!$A$1:$B$547,2,FALSE))</f>
        <v/>
      </c>
      <c r="SG96" t="str">
        <f>IF(ISERROR(MATCH(SG$1,'CSC Mitre'!CQ$1:CQ$220,0)),"",VLOOKUP(SG$1,'Tactic Recode'!$A$1:$B$547,2,FALSE))</f>
        <v/>
      </c>
      <c r="SH96" t="str">
        <f>IF(ISERROR(MATCH(SH$1,'CSC Mitre'!CQ$1:CQ$220,0)),"",VLOOKUP(SH$1,'Tactic Recode'!$A$1:$B$547,2,FALSE))</f>
        <v/>
      </c>
      <c r="SI96" t="str">
        <f>IF(ISERROR(MATCH(SI$1,'CSC Mitre'!CQ$1:CQ$220,0)),"",VLOOKUP(SI$1,'Tactic Recode'!$A$1:$B$547,2,FALSE))</f>
        <v/>
      </c>
      <c r="SJ96" t="str">
        <f>IF(ISERROR(MATCH(SJ$1,'CSC Mitre'!CQ$1:CQ$220,0)),"",VLOOKUP(SJ$1,'Tactic Recode'!$A$1:$B$547,2,FALSE))</f>
        <v/>
      </c>
      <c r="SK96" t="str">
        <f>IF(ISERROR(MATCH(SK$1,'CSC Mitre'!CQ$1:CQ$220,0)),"",VLOOKUP(SK$1,'Tactic Recode'!$A$1:$B$547,2,FALSE))</f>
        <v/>
      </c>
      <c r="SL96" t="str">
        <f>IF(ISERROR(MATCH(SL$1,'CSC Mitre'!CQ$1:CQ$220,0)),"",VLOOKUP(SL$1,'Tactic Recode'!$A$1:$B$547,2,FALSE))</f>
        <v/>
      </c>
      <c r="SM96" t="str">
        <f>IF(ISERROR(MATCH(SM$1,'CSC Mitre'!CQ$1:CQ$220,0)),"",VLOOKUP(SM$1,'Tactic Recode'!$A$1:$B$547,2,FALSE))</f>
        <v/>
      </c>
      <c r="SN96" t="str">
        <f>IF(ISERROR(MATCH(SN$1,'CSC Mitre'!CQ$1:CQ$220,0)),"",VLOOKUP(SN$1,'Tactic Recode'!$A$1:$B$547,2,FALSE))</f>
        <v/>
      </c>
      <c r="SO96" t="str">
        <f>IF(ISERROR(MATCH(SO$1,'CSC Mitre'!CQ$1:CQ$220,0)),"",VLOOKUP(SO$1,'Tactic Recode'!$A$1:$B$547,2,FALSE))</f>
        <v/>
      </c>
      <c r="SP96" t="str">
        <f>IF(ISERROR(MATCH(SP$1,'CSC Mitre'!CQ$1:CQ$220,0)),"",VLOOKUP(SP$1,'Tactic Recode'!$A$1:$B$547,2,FALSE))</f>
        <v/>
      </c>
      <c r="SQ96" t="str">
        <f>IF(ISERROR(MATCH(SQ$1,'CSC Mitre'!CQ$1:CQ$220,0)),"",VLOOKUP(SQ$1,'Tactic Recode'!$A$1:$B$547,2,FALSE))</f>
        <v/>
      </c>
      <c r="SR96" t="str">
        <f>IF(ISERROR(MATCH(SR$1,'CSC Mitre'!CQ$1:CQ$220,0)),"",VLOOKUP(SR$1,'Tactic Recode'!$A$1:$B$547,2,FALSE))</f>
        <v/>
      </c>
      <c r="SS96" t="str">
        <f>IF(ISERROR(MATCH(SS$1,'CSC Mitre'!CQ$1:CQ$220,0)),"",VLOOKUP(SS$1,'Tactic Recode'!$A$1:$B$547,2,FALSE))</f>
        <v/>
      </c>
      <c r="ST96" t="str">
        <f>IF(ISERROR(MATCH(ST$1,'CSC Mitre'!CQ$1:CQ$220,0)),"",VLOOKUP(ST$1,'Tactic Recode'!$A$1:$B$547,2,FALSE))</f>
        <v/>
      </c>
      <c r="SU96" t="str">
        <f>IF(ISERROR(MATCH(SU$1,'CSC Mitre'!CQ$1:CQ$220,0)),"",VLOOKUP(SU$1,'Tactic Recode'!$A$1:$B$547,2,FALSE))</f>
        <v/>
      </c>
      <c r="SV96" t="str">
        <f>IF(ISERROR(MATCH(SV$1,'CSC Mitre'!CQ$1:CQ$220,0)),"",VLOOKUP(SV$1,'Tactic Recode'!$A$1:$B$547,2,FALSE))</f>
        <v/>
      </c>
      <c r="SW96" t="str">
        <f>IF(ISERROR(MATCH(SW$1,'CSC Mitre'!CQ$1:CQ$220,0)),"",VLOOKUP(SW$1,'Tactic Recode'!$A$1:$B$547,2,FALSE))</f>
        <v/>
      </c>
      <c r="SX96" t="str">
        <f>IF(ISERROR(MATCH(SX$1,'CSC Mitre'!CQ$1:CQ$220,0)),"",VLOOKUP(SX$1,'Tactic Recode'!$A$1:$B$547,2,FALSE))</f>
        <v/>
      </c>
      <c r="SY96" t="str">
        <f>IF(ISERROR(MATCH(SY$1,'CSC Mitre'!CQ$1:CQ$220,0)),"",VLOOKUP(SY$1,'Tactic Recode'!$A$1:$B$547,2,FALSE))</f>
        <v/>
      </c>
      <c r="SZ96" t="str">
        <f>IF(ISERROR(MATCH(SZ$1,'CSC Mitre'!CQ$1:CQ$220,0)),"",VLOOKUP(SZ$1,'Tactic Recode'!$A$1:$B$547,2,FALSE))</f>
        <v/>
      </c>
      <c r="TA96" t="str">
        <f>IF(ISERROR(MATCH(TA$1,'CSC Mitre'!CQ$1:CQ$220,0)),"",VLOOKUP(TA$1,'Tactic Recode'!$A$1:$B$547,2,FALSE))</f>
        <v/>
      </c>
      <c r="TB96" t="str">
        <f>IF(ISERROR(MATCH(TB$1,'CSC Mitre'!CQ$1:CQ$220,0)),"",VLOOKUP(TB$1,'Tactic Recode'!$A$1:$B$547,2,FALSE))</f>
        <v/>
      </c>
      <c r="TC96" t="str">
        <f>IF(ISERROR(MATCH(TC$1,'CSC Mitre'!CQ$1:CQ$220,0)),"",VLOOKUP(TC$1,'Tactic Recode'!$A$1:$B$547,2,FALSE))</f>
        <v/>
      </c>
      <c r="TD96" t="str">
        <f>IF(ISERROR(MATCH(TD$1,'CSC Mitre'!CQ$1:CQ$220,0)),"",VLOOKUP(TD$1,'Tactic Recode'!$A$1:$B$547,2,FALSE))</f>
        <v/>
      </c>
      <c r="TE96" t="str">
        <f>IF(ISERROR(MATCH(TE$1,'CSC Mitre'!CQ$1:CQ$220,0)),"",VLOOKUP(TE$1,'Tactic Recode'!$A$1:$B$547,2,FALSE))</f>
        <v/>
      </c>
      <c r="TF96" t="str">
        <f>IF(ISERROR(MATCH(TF$1,'CSC Mitre'!CQ$1:CQ$220,0)),"",VLOOKUP(TF$1,'Tactic Recode'!$A$1:$B$547,2,FALSE))</f>
        <v/>
      </c>
      <c r="TG96" t="str">
        <f>IF(ISERROR(MATCH(TG$1,'CSC Mitre'!CQ$1:CQ$220,0)),"",VLOOKUP(TG$1,'Tactic Recode'!$A$1:$B$547,2,FALSE))</f>
        <v/>
      </c>
      <c r="TH96" t="str">
        <f>IF(ISERROR(MATCH(TH$1,'CSC Mitre'!CQ$1:CQ$220,0)),"",VLOOKUP(TH$1,'Tactic Recode'!$A$1:$B$547,2,FALSE))</f>
        <v/>
      </c>
      <c r="TI96" t="str">
        <f>IF(ISERROR(MATCH(TI$1,'CSC Mitre'!CQ$1:CQ$220,0)),"",VLOOKUP(TI$1,'Tactic Recode'!$A$1:$B$547,2,FALSE))</f>
        <v/>
      </c>
      <c r="TJ96" t="str">
        <f>IF(ISERROR(MATCH(TJ$1,'CSC Mitre'!CQ$1:CQ$220,0)),"",VLOOKUP(TJ$1,'Tactic Recode'!$A$1:$B$547,2,FALSE))</f>
        <v/>
      </c>
      <c r="TK96" t="str">
        <f>IF(ISERROR(MATCH(TK$1,'CSC Mitre'!CQ$1:CQ$220,0)),"",VLOOKUP(TK$1,'Tactic Recode'!$A$1:$B$547,2,FALSE))</f>
        <v/>
      </c>
      <c r="TL96" t="str">
        <f>IF(ISERROR(MATCH(TL$1,'CSC Mitre'!CQ$1:CQ$220,0)),"",VLOOKUP(TL$1,'Tactic Recode'!$A$1:$B$547,2,FALSE))</f>
        <v/>
      </c>
      <c r="TM96" t="str">
        <f>IF(ISERROR(MATCH(TM$1,'CSC Mitre'!CQ$1:CQ$220,0)),"",VLOOKUP(TM$1,'Tactic Recode'!$A$1:$B$547,2,FALSE))</f>
        <v/>
      </c>
      <c r="TN96" t="str">
        <f>IF(ISERROR(MATCH(TN$1,'CSC Mitre'!CQ$1:CQ$220,0)),"",VLOOKUP(TN$1,'Tactic Recode'!$A$1:$B$547,2,FALSE))</f>
        <v/>
      </c>
      <c r="TO96" t="str">
        <f>IF(ISERROR(MATCH(TO$1,'CSC Mitre'!CQ$1:CQ$220,0)),"",VLOOKUP(TO$1,'Tactic Recode'!$A$1:$B$547,2,FALSE))</f>
        <v/>
      </c>
      <c r="TP96" t="str">
        <f>IF(ISERROR(MATCH(TP$1,'CSC Mitre'!CQ$1:CQ$220,0)),"",VLOOKUP(TP$1,'Tactic Recode'!$A$1:$B$547,2,FALSE))</f>
        <v/>
      </c>
      <c r="TQ96" t="str">
        <f>IF(ISERROR(MATCH(TQ$1,'CSC Mitre'!CQ$1:CQ$220,0)),"",VLOOKUP(TQ$1,'Tactic Recode'!$A$1:$B$547,2,FALSE))</f>
        <v/>
      </c>
      <c r="TR96" t="str">
        <f>IF(ISERROR(MATCH(TR$1,'CSC Mitre'!CQ$1:CQ$220,0)),"",VLOOKUP(TR$1,'Tactic Recode'!$A$1:$B$547,2,FALSE))</f>
        <v/>
      </c>
      <c r="TS96" t="str">
        <f>IF(ISERROR(MATCH(TS$1,'CSC Mitre'!CQ$1:CQ$220,0)),"",VLOOKUP(TS$1,'Tactic Recode'!$A$1:$B$547,2,FALSE))</f>
        <v/>
      </c>
      <c r="TT96" t="str">
        <f>IF(ISERROR(MATCH(TT$1,'CSC Mitre'!CQ$1:CQ$220,0)),"",VLOOKUP(TT$1,'Tactic Recode'!$A$1:$B$547,2,FALSE))</f>
        <v/>
      </c>
      <c r="TU96" t="str">
        <f>IF(ISERROR(MATCH(TU$1,'CSC Mitre'!CQ$1:CQ$220,0)),"",VLOOKUP(TU$1,'Tactic Recode'!$A$1:$B$547,2,FALSE))</f>
        <v/>
      </c>
      <c r="TV96" t="str">
        <f>IF(ISERROR(MATCH(TV$1,'CSC Mitre'!CQ$1:CQ$220,0)),"",VLOOKUP(TV$1,'Tactic Recode'!$A$1:$B$547,2,FALSE))</f>
        <v/>
      </c>
      <c r="TW96" t="str">
        <f>IF(ISERROR(MATCH(TW$1,'CSC Mitre'!CQ$1:CQ$220,0)),"",VLOOKUP(TW$1,'Tactic Recode'!$A$1:$B$547,2,FALSE))</f>
        <v/>
      </c>
      <c r="TX96" t="str">
        <f>IF(ISERROR(MATCH(TX$1,'CSC Mitre'!CQ$1:CQ$220,0)),"",VLOOKUP(TX$1,'Tactic Recode'!$A$1:$B$547,2,FALSE))</f>
        <v/>
      </c>
      <c r="TY96" t="str">
        <f>IF(ISERROR(MATCH(TY$1,'CSC Mitre'!CQ$1:CQ$220,0)),"",VLOOKUP(TY$1,'Tactic Recode'!$A$1:$B$547,2,FALSE))</f>
        <v/>
      </c>
      <c r="TZ96" t="str">
        <f>IF(ISERROR(MATCH(TZ$1,'CSC Mitre'!CQ$1:CQ$220,0)),"",VLOOKUP(TZ$1,'Tactic Recode'!$A$1:$B$547,2,FALSE))</f>
        <v/>
      </c>
      <c r="UA96" t="str">
        <f>IF(ISERROR(MATCH(UA$1,'CSC Mitre'!CQ$1:CQ$220,0)),"",VLOOKUP(UA$1,'Tactic Recode'!$A$1:$B$547,2,FALSE))</f>
        <v/>
      </c>
      <c r="UB96" t="str">
        <f>IF(ISERROR(MATCH(UB$1,'CSC Mitre'!CQ$1:CQ$220,0)),"",VLOOKUP(UB$1,'Tactic Recode'!$A$1:$B$547,2,FALSE))</f>
        <v/>
      </c>
    </row>
    <row r="97" spans="1:548" x14ac:dyDescent="0.25">
      <c r="A97" s="59" t="s">
        <v>493</v>
      </c>
      <c r="B97" t="str">
        <f>IF(ISERROR(MATCH(B$1,'CSC Mitre'!CR$1:CR$220,0)),"",VLOOKUP(B$1,'Tactic Recode'!$A$1:$B$547,2,FALSE))</f>
        <v/>
      </c>
      <c r="C97" t="str">
        <f>IF(ISERROR(MATCH(C$1,'CSC Mitre'!CR$1:CR$220,0)),"",VLOOKUP(C$1,'Tactic Recode'!$A$1:$B$547,2,FALSE))</f>
        <v/>
      </c>
      <c r="D97" t="str">
        <f>IF(ISERROR(MATCH(D$1,'CSC Mitre'!CR$1:CR$220,0)),"",VLOOKUP(D$1,'Tactic Recode'!$A$1:$B$547,2,FALSE))</f>
        <v/>
      </c>
      <c r="E97" t="str">
        <f>IF(ISERROR(MATCH(E$1,'CSC Mitre'!CR$1:CR$220,0)),"",VLOOKUP(E$1,'Tactic Recode'!$A$1:$B$547,2,FALSE))</f>
        <v/>
      </c>
      <c r="F97" t="str">
        <f>IF(ISERROR(MATCH(F$1,'CSC Mitre'!CR$1:CR$220,0)),"",VLOOKUP(F$1,'Tactic Recode'!$A$1:$B$547,2,FALSE))</f>
        <v/>
      </c>
      <c r="G97" t="str">
        <f>IF(ISERROR(MATCH(G$1,'CSC Mitre'!CR$1:CR$220,0)),"",VLOOKUP(G$1,'Tactic Recode'!$A$1:$B$547,2,FALSE))</f>
        <v/>
      </c>
      <c r="H97" t="str">
        <f>IF(ISERROR(MATCH(H$1,'CSC Mitre'!CR$1:CR$220,0)),"",VLOOKUP(H$1,'Tactic Recode'!$A$1:$B$547,2,FALSE))</f>
        <v/>
      </c>
      <c r="I97" t="str">
        <f>IF(ISERROR(MATCH(I$1,'CSC Mitre'!CR$1:CR$220,0)),"",VLOOKUP(I$1,'Tactic Recode'!$A$1:$B$547,2,FALSE))</f>
        <v/>
      </c>
      <c r="J97" t="str">
        <f>IF(ISERROR(MATCH(J$1,'CSC Mitre'!CR$1:CR$220,0)),"",VLOOKUP(J$1,'Tactic Recode'!$A$1:$B$547,2,FALSE))</f>
        <v/>
      </c>
      <c r="K97" t="str">
        <f>IF(ISERROR(MATCH(K$1,'CSC Mitre'!CR$1:CR$220,0)),"",VLOOKUP(K$1,'Tactic Recode'!$A$1:$B$547,2,FALSE))</f>
        <v/>
      </c>
      <c r="L97" t="str">
        <f>IF(ISERROR(MATCH(L$1,'CSC Mitre'!CR$1:CR$220,0)),"",VLOOKUP(L$1,'Tactic Recode'!$A$1:$B$547,2,FALSE))</f>
        <v/>
      </c>
      <c r="M97" t="str">
        <f>IF(ISERROR(MATCH(M$1,'CSC Mitre'!CR$1:CR$220,0)),"",VLOOKUP(M$1,'Tactic Recode'!$A$1:$B$547,2,FALSE))</f>
        <v/>
      </c>
      <c r="N97" t="str">
        <f>IF(ISERROR(MATCH(N$1,'CSC Mitre'!CR$1:CR$220,0)),"",VLOOKUP(N$1,'Tactic Recode'!$A$1:$B$547,2,FALSE))</f>
        <v/>
      </c>
      <c r="O97" t="str">
        <f>IF(ISERROR(MATCH(O$1,'CSC Mitre'!CR$1:CR$220,0)),"",VLOOKUP(O$1,'Tactic Recode'!$A$1:$B$547,2,FALSE))</f>
        <v/>
      </c>
      <c r="P97" t="str">
        <f>IF(ISERROR(MATCH(P$1,'CSC Mitre'!CR$1:CR$220,0)),"",VLOOKUP(P$1,'Tactic Recode'!$A$1:$B$547,2,FALSE))</f>
        <v/>
      </c>
      <c r="Q97" t="str">
        <f>IF(ISERROR(MATCH(Q$1,'CSC Mitre'!CR$1:CR$220,0)),"",VLOOKUP(Q$1,'Tactic Recode'!$A$1:$B$547,2,FALSE))</f>
        <v/>
      </c>
      <c r="R97" t="str">
        <f>IF(ISERROR(MATCH(R$1,'CSC Mitre'!CR$1:CR$220,0)),"",VLOOKUP(R$1,'Tactic Recode'!$A$1:$B$547,2,FALSE))</f>
        <v/>
      </c>
      <c r="S97" t="str">
        <f>IF(ISERROR(MATCH(S$1,'CSC Mitre'!CR$1:CR$220,0)),"",VLOOKUP(S$1,'Tactic Recode'!$A$1:$B$547,2,FALSE))</f>
        <v/>
      </c>
      <c r="T97" t="str">
        <f>IF(ISERROR(MATCH(T$1,'CSC Mitre'!CR$1:CR$220,0)),"",VLOOKUP(T$1,'Tactic Recode'!$A$1:$B$547,2,FALSE))</f>
        <v/>
      </c>
      <c r="U97" t="str">
        <f>IF(ISERROR(MATCH(U$1,'CSC Mitre'!CR$1:CR$220,0)),"",VLOOKUP(U$1,'Tactic Recode'!$A$1:$B$547,2,FALSE))</f>
        <v/>
      </c>
      <c r="V97" t="str">
        <f>IF(ISERROR(MATCH(V$1,'CSC Mitre'!CR$1:CR$220,0)),"",VLOOKUP(V$1,'Tactic Recode'!$A$1:$B$547,2,FALSE))</f>
        <v/>
      </c>
      <c r="W97" t="str">
        <f>IF(ISERROR(MATCH(W$1,'CSC Mitre'!CR$1:CR$220,0)),"",VLOOKUP(W$1,'Tactic Recode'!$A$1:$B$547,2,FALSE))</f>
        <v/>
      </c>
      <c r="X97" t="str">
        <f>IF(ISERROR(MATCH(X$1,'CSC Mitre'!CR$1:CR$220,0)),"",VLOOKUP(X$1,'Tactic Recode'!$A$1:$B$547,2,FALSE))</f>
        <v/>
      </c>
      <c r="Y97" t="str">
        <f>IF(ISERROR(MATCH(Y$1,'CSC Mitre'!CR$1:CR$220,0)),"",VLOOKUP(Y$1,'Tactic Recode'!$A$1:$B$547,2,FALSE))</f>
        <v/>
      </c>
      <c r="Z97" t="str">
        <f>IF(ISERROR(MATCH(Z$1,'CSC Mitre'!CR$1:CR$220,0)),"",VLOOKUP(Z$1,'Tactic Recode'!$A$1:$B$547,2,FALSE))</f>
        <v/>
      </c>
      <c r="AA97" t="str">
        <f>IF(ISERROR(MATCH(AA$1,'CSC Mitre'!CR$1:CR$220,0)),"",VLOOKUP(AA$1,'Tactic Recode'!$A$1:$B$547,2,FALSE))</f>
        <v/>
      </c>
      <c r="AB97" t="str">
        <f>IF(ISERROR(MATCH(AB$1,'CSC Mitre'!CR$1:CR$220,0)),"",VLOOKUP(AB$1,'Tactic Recode'!$A$1:$B$547,2,FALSE))</f>
        <v/>
      </c>
      <c r="AC97" t="str">
        <f>IF(ISERROR(MATCH(AC$1,'CSC Mitre'!CR$1:CR$220,0)),"",VLOOKUP(AC$1,'Tactic Recode'!$A$1:$B$547,2,FALSE))</f>
        <v/>
      </c>
      <c r="AD97" t="str">
        <f>IF(ISERROR(MATCH(AD$1,'CSC Mitre'!CR$1:CR$220,0)),"",VLOOKUP(AD$1,'Tactic Recode'!$A$1:$B$547,2,FALSE))</f>
        <v/>
      </c>
      <c r="AE97" t="str">
        <f>IF(ISERROR(MATCH(AE$1,'CSC Mitre'!CR$1:CR$220,0)),"",VLOOKUP(AE$1,'Tactic Recode'!$A$1:$B$547,2,FALSE))</f>
        <v/>
      </c>
      <c r="AF97" t="str">
        <f>IF(ISERROR(MATCH(AF$1,'CSC Mitre'!CR$1:CR$220,0)),"",VLOOKUP(AF$1,'Tactic Recode'!$A$1:$B$547,2,FALSE))</f>
        <v/>
      </c>
      <c r="AG97" t="str">
        <f>IF(ISERROR(MATCH(AG$1,'CSC Mitre'!CR$1:CR$220,0)),"",VLOOKUP(AG$1,'Tactic Recode'!$A$1:$B$547,2,FALSE))</f>
        <v/>
      </c>
      <c r="AH97" t="str">
        <f>IF(ISERROR(MATCH(AH$1,'CSC Mitre'!CR$1:CR$220,0)),"",VLOOKUP(AH$1,'Tactic Recode'!$A$1:$B$547,2,FALSE))</f>
        <v/>
      </c>
      <c r="AI97" t="str">
        <f>IF(ISERROR(MATCH(AI$1,'CSC Mitre'!CR$1:CR$220,0)),"",VLOOKUP(AI$1,'Tactic Recode'!$A$1:$B$547,2,FALSE))</f>
        <v/>
      </c>
      <c r="AJ97" t="str">
        <f>IF(ISERROR(MATCH(AJ$1,'CSC Mitre'!CR$1:CR$220,0)),"",VLOOKUP(AJ$1,'Tactic Recode'!$A$1:$B$547,2,FALSE))</f>
        <v/>
      </c>
      <c r="AK97" t="str">
        <f>IF(ISERROR(MATCH(AK$1,'CSC Mitre'!CR$1:CR$220,0)),"",VLOOKUP(AK$1,'Tactic Recode'!$A$1:$B$547,2,FALSE))</f>
        <v/>
      </c>
      <c r="AL97" t="str">
        <f>IF(ISERROR(MATCH(AL$1,'CSC Mitre'!CR$1:CR$220,0)),"",VLOOKUP(AL$1,'Tactic Recode'!$A$1:$B$547,2,FALSE))</f>
        <v/>
      </c>
      <c r="AM97" t="str">
        <f>IF(ISERROR(MATCH(AM$1,'CSC Mitre'!CR$1:CR$220,0)),"",VLOOKUP(AM$1,'Tactic Recode'!$A$1:$B$547,2,FALSE))</f>
        <v/>
      </c>
      <c r="AN97" t="str">
        <f>IF(ISERROR(MATCH(AN$1,'CSC Mitre'!CR$1:CR$220,0)),"",VLOOKUP(AN$1,'Tactic Recode'!$A$1:$B$547,2,FALSE))</f>
        <v/>
      </c>
      <c r="AO97" t="str">
        <f>IF(ISERROR(MATCH(AO$1,'CSC Mitre'!CR$1:CR$220,0)),"",VLOOKUP(AO$1,'Tactic Recode'!$A$1:$B$547,2,FALSE))</f>
        <v/>
      </c>
      <c r="AP97" t="str">
        <f>IF(ISERROR(MATCH(AP$1,'CSC Mitre'!CR$1:CR$220,0)),"",VLOOKUP(AP$1,'Tactic Recode'!$A$1:$B$547,2,FALSE))</f>
        <v/>
      </c>
      <c r="AQ97" t="str">
        <f>IF(ISERROR(MATCH(AQ$1,'CSC Mitre'!CR$1:CR$220,0)),"",VLOOKUP(AQ$1,'Tactic Recode'!$A$1:$B$547,2,FALSE))</f>
        <v/>
      </c>
      <c r="AR97" t="str">
        <f>IF(ISERROR(MATCH(AR$1,'CSC Mitre'!CR$1:CR$220,0)),"",VLOOKUP(AR$1,'Tactic Recode'!$A$1:$B$547,2,FALSE))</f>
        <v/>
      </c>
      <c r="AS97" t="str">
        <f>IF(ISERROR(MATCH(AS$1,'CSC Mitre'!CR$1:CR$220,0)),"",VLOOKUP(AS$1,'Tactic Recode'!$A$1:$B$547,2,FALSE))</f>
        <v/>
      </c>
      <c r="AT97" t="str">
        <f>IF(ISERROR(MATCH(AT$1,'CSC Mitre'!CR$1:CR$220,0)),"",VLOOKUP(AT$1,'Tactic Recode'!$A$1:$B$547,2,FALSE))</f>
        <v/>
      </c>
      <c r="AU97" t="str">
        <f>IF(ISERROR(MATCH(AU$1,'CSC Mitre'!CR$1:CR$220,0)),"",VLOOKUP(AU$1,'Tactic Recode'!$A$1:$B$547,2,FALSE))</f>
        <v/>
      </c>
      <c r="AV97" t="str">
        <f>IF(ISERROR(MATCH(AV$1,'CSC Mitre'!CR$1:CR$220,0)),"",VLOOKUP(AV$1,'Tactic Recode'!$A$1:$B$547,2,FALSE))</f>
        <v/>
      </c>
      <c r="AW97" t="str">
        <f>IF(ISERROR(MATCH(AW$1,'CSC Mitre'!CR$1:CR$220,0)),"",VLOOKUP(AW$1,'Tactic Recode'!$A$1:$B$547,2,FALSE))</f>
        <v/>
      </c>
      <c r="AX97" t="str">
        <f>IF(ISERROR(MATCH(AX$1,'CSC Mitre'!CR$1:CR$220,0)),"",VLOOKUP(AX$1,'Tactic Recode'!$A$1:$B$547,2,FALSE))</f>
        <v/>
      </c>
      <c r="AY97" t="str">
        <f>IF(ISERROR(MATCH(AY$1,'CSC Mitre'!CR$1:CR$220,0)),"",VLOOKUP(AY$1,'Tactic Recode'!$A$1:$B$547,2,FALSE))</f>
        <v/>
      </c>
      <c r="AZ97" t="str">
        <f>IF(ISERROR(MATCH(AZ$1,'CSC Mitre'!CR$1:CR$220,0)),"",VLOOKUP(AZ$1,'Tactic Recode'!$A$1:$B$547,2,FALSE))</f>
        <v/>
      </c>
      <c r="BA97" t="str">
        <f>IF(ISERROR(MATCH(BA$1,'CSC Mitre'!CR$1:CR$220,0)),"",VLOOKUP(BA$1,'Tactic Recode'!$A$1:$B$547,2,FALSE))</f>
        <v/>
      </c>
      <c r="BB97" t="str">
        <f>IF(ISERROR(MATCH(BB$1,'CSC Mitre'!CR$1:CR$220,0)),"",VLOOKUP(BB$1,'Tactic Recode'!$A$1:$B$547,2,FALSE))</f>
        <v/>
      </c>
      <c r="BC97" t="str">
        <f>IF(ISERROR(MATCH(BC$1,'CSC Mitre'!CR$1:CR$220,0)),"",VLOOKUP(BC$1,'Tactic Recode'!$A$1:$B$547,2,FALSE))</f>
        <v/>
      </c>
      <c r="BD97" t="str">
        <f>IF(ISERROR(MATCH(BD$1,'CSC Mitre'!CR$1:CR$220,0)),"",VLOOKUP(BD$1,'Tactic Recode'!$A$1:$B$547,2,FALSE))</f>
        <v/>
      </c>
      <c r="BE97" t="str">
        <f>IF(ISERROR(MATCH(BE$1,'CSC Mitre'!CR$1:CR$220,0)),"",VLOOKUP(BE$1,'Tactic Recode'!$A$1:$B$547,2,FALSE))</f>
        <v/>
      </c>
      <c r="BF97" t="str">
        <f>IF(ISERROR(MATCH(BF$1,'CSC Mitre'!CR$1:CR$220,0)),"",VLOOKUP(BF$1,'Tactic Recode'!$A$1:$B$547,2,FALSE))</f>
        <v/>
      </c>
      <c r="BG97" t="str">
        <f>IF(ISERROR(MATCH(BG$1,'CSC Mitre'!CR$1:CR$220,0)),"",VLOOKUP(BG$1,'Tactic Recode'!$A$1:$B$547,2,FALSE))</f>
        <v/>
      </c>
      <c r="BH97" t="str">
        <f>IF(ISERROR(MATCH(BH$1,'CSC Mitre'!CR$1:CR$220,0)),"",VLOOKUP(BH$1,'Tactic Recode'!$A$1:$B$547,2,FALSE))</f>
        <v/>
      </c>
      <c r="BI97" t="str">
        <f>IF(ISERROR(MATCH(BI$1,'CSC Mitre'!CR$1:CR$220,0)),"",VLOOKUP(BI$1,'Tactic Recode'!$A$1:$B$547,2,FALSE))</f>
        <v/>
      </c>
      <c r="BJ97" t="str">
        <f>IF(ISERROR(MATCH(BJ$1,'CSC Mitre'!CR$1:CR$220,0)),"",VLOOKUP(BJ$1,'Tactic Recode'!$A$1:$B$547,2,FALSE))</f>
        <v/>
      </c>
      <c r="BK97" t="str">
        <f>IF(ISERROR(MATCH(BK$1,'CSC Mitre'!CR$1:CR$220,0)),"",VLOOKUP(BK$1,'Tactic Recode'!$A$1:$B$547,2,FALSE))</f>
        <v/>
      </c>
      <c r="BL97" t="str">
        <f>IF(ISERROR(MATCH(BL$1,'CSC Mitre'!CR$1:CR$220,0)),"",VLOOKUP(BL$1,'Tactic Recode'!$A$1:$B$547,2,FALSE))</f>
        <v/>
      </c>
      <c r="BM97" t="str">
        <f>IF(ISERROR(MATCH(BM$1,'CSC Mitre'!CR$1:CR$220,0)),"",VLOOKUP(BM$1,'Tactic Recode'!$A$1:$B$547,2,FALSE))</f>
        <v/>
      </c>
      <c r="BN97" t="str">
        <f>IF(ISERROR(MATCH(BN$1,'CSC Mitre'!CR$1:CR$220,0)),"",VLOOKUP(BN$1,'Tactic Recode'!$A$1:$B$547,2,FALSE))</f>
        <v/>
      </c>
      <c r="BO97" t="str">
        <f>IF(ISERROR(MATCH(BO$1,'CSC Mitre'!CR$1:CR$220,0)),"",VLOOKUP(BO$1,'Tactic Recode'!$A$1:$B$547,2,FALSE))</f>
        <v/>
      </c>
      <c r="BP97" t="str">
        <f>IF(ISERROR(MATCH(BP$1,'CSC Mitre'!CR$1:CR$220,0)),"",VLOOKUP(BP$1,'Tactic Recode'!$A$1:$B$547,2,FALSE))</f>
        <v/>
      </c>
      <c r="BQ97" t="str">
        <f>IF(ISERROR(MATCH(BQ$1,'CSC Mitre'!CR$1:CR$220,0)),"",VLOOKUP(BQ$1,'Tactic Recode'!$A$1:$B$547,2,FALSE))</f>
        <v/>
      </c>
      <c r="BR97" t="str">
        <f>IF(ISERROR(MATCH(BR$1,'CSC Mitre'!CR$1:CR$220,0)),"",VLOOKUP(BR$1,'Tactic Recode'!$A$1:$B$547,2,FALSE))</f>
        <v/>
      </c>
      <c r="BS97" t="str">
        <f>IF(ISERROR(MATCH(BS$1,'CSC Mitre'!CR$1:CR$220,0)),"",VLOOKUP(BS$1,'Tactic Recode'!$A$1:$B$547,2,FALSE))</f>
        <v/>
      </c>
      <c r="BT97" t="str">
        <f>IF(ISERROR(MATCH(BT$1,'CSC Mitre'!CR$1:CR$220,0)),"",VLOOKUP(BT$1,'Tactic Recode'!$A$1:$B$547,2,FALSE))</f>
        <v/>
      </c>
      <c r="BU97" t="str">
        <f>IF(ISERROR(MATCH(BU$1,'CSC Mitre'!CR$1:CR$220,0)),"",VLOOKUP(BU$1,'Tactic Recode'!$A$1:$B$547,2,FALSE))</f>
        <v/>
      </c>
      <c r="BV97" t="str">
        <f>IF(ISERROR(MATCH(BV$1,'CSC Mitre'!CR$1:CR$220,0)),"",VLOOKUP(BV$1,'Tactic Recode'!$A$1:$B$547,2,FALSE))</f>
        <v/>
      </c>
      <c r="BW97" t="str">
        <f>IF(ISERROR(MATCH(BW$1,'CSC Mitre'!CR$1:CR$220,0)),"",VLOOKUP(BW$1,'Tactic Recode'!$A$1:$B$547,2,FALSE))</f>
        <v/>
      </c>
      <c r="BX97" t="str">
        <f>IF(ISERROR(MATCH(BX$1,'CSC Mitre'!CR$1:CR$220,0)),"",VLOOKUP(BX$1,'Tactic Recode'!$A$1:$B$547,2,FALSE))</f>
        <v/>
      </c>
      <c r="BY97" t="str">
        <f>IF(ISERROR(MATCH(BY$1,'CSC Mitre'!CR$1:CR$220,0)),"",VLOOKUP(BY$1,'Tactic Recode'!$A$1:$B$547,2,FALSE))</f>
        <v/>
      </c>
      <c r="BZ97" t="str">
        <f>IF(ISERROR(MATCH(BZ$1,'CSC Mitre'!CR$1:CR$220,0)),"",VLOOKUP(BZ$1,'Tactic Recode'!$A$1:$B$547,2,FALSE))</f>
        <v/>
      </c>
      <c r="CA97" t="str">
        <f>IF(ISERROR(MATCH(CA$1,'CSC Mitre'!CR$1:CR$220,0)),"",VLOOKUP(CA$1,'Tactic Recode'!$A$1:$B$547,2,FALSE))</f>
        <v/>
      </c>
      <c r="CB97" t="str">
        <f>IF(ISERROR(MATCH(CB$1,'CSC Mitre'!CR$1:CR$220,0)),"",VLOOKUP(CB$1,'Tactic Recode'!$A$1:$B$547,2,FALSE))</f>
        <v/>
      </c>
      <c r="CC97" t="str">
        <f>IF(ISERROR(MATCH(CC$1,'CSC Mitre'!CR$1:CR$220,0)),"",VLOOKUP(CC$1,'Tactic Recode'!$A$1:$B$547,2,FALSE))</f>
        <v/>
      </c>
      <c r="CD97" t="str">
        <f>IF(ISERROR(MATCH(CD$1,'CSC Mitre'!CR$1:CR$220,0)),"",VLOOKUP(CD$1,'Tactic Recode'!$A$1:$B$547,2,FALSE))</f>
        <v/>
      </c>
      <c r="CE97" t="str">
        <f>IF(ISERROR(MATCH(CE$1,'CSC Mitre'!CR$1:CR$220,0)),"",VLOOKUP(CE$1,'Tactic Recode'!$A$1:$B$547,2,FALSE))</f>
        <v/>
      </c>
      <c r="CF97" t="str">
        <f>IF(ISERROR(MATCH(CF$1,'CSC Mitre'!CR$1:CR$220,0)),"",VLOOKUP(CF$1,'Tactic Recode'!$A$1:$B$547,2,FALSE))</f>
        <v/>
      </c>
      <c r="CG97" t="str">
        <f>IF(ISERROR(MATCH(CG$1,'CSC Mitre'!CR$1:CR$220,0)),"",VLOOKUP(CG$1,'Tactic Recode'!$A$1:$B$547,2,FALSE))</f>
        <v/>
      </c>
      <c r="CH97" t="str">
        <f>IF(ISERROR(MATCH(CH$1,'CSC Mitre'!CR$1:CR$220,0)),"",VLOOKUP(CH$1,'Tactic Recode'!$A$1:$B$547,2,FALSE))</f>
        <v/>
      </c>
      <c r="CI97" t="str">
        <f>IF(ISERROR(MATCH(CI$1,'CSC Mitre'!CR$1:CR$220,0)),"",VLOOKUP(CI$1,'Tactic Recode'!$A$1:$B$547,2,FALSE))</f>
        <v/>
      </c>
      <c r="CJ97" t="str">
        <f>IF(ISERROR(MATCH(CJ$1,'CSC Mitre'!CR$1:CR$220,0)),"",VLOOKUP(CJ$1,'Tactic Recode'!$A$1:$B$547,2,FALSE))</f>
        <v/>
      </c>
      <c r="CK97" t="str">
        <f>IF(ISERROR(MATCH(CK$1,'CSC Mitre'!CR$1:CR$220,0)),"",VLOOKUP(CK$1,'Tactic Recode'!$A$1:$B$547,2,FALSE))</f>
        <v/>
      </c>
      <c r="CL97" t="str">
        <f>IF(ISERROR(MATCH(CL$1,'CSC Mitre'!CR$1:CR$220,0)),"",VLOOKUP(CL$1,'Tactic Recode'!$A$1:$B$547,2,FALSE))</f>
        <v/>
      </c>
      <c r="CM97" t="str">
        <f>IF(ISERROR(MATCH(CM$1,'CSC Mitre'!CR$1:CR$220,0)),"",VLOOKUP(CM$1,'Tactic Recode'!$A$1:$B$547,2,FALSE))</f>
        <v/>
      </c>
      <c r="CN97" t="str">
        <f>IF(ISERROR(MATCH(CN$1,'CSC Mitre'!CR$1:CR$220,0)),"",VLOOKUP(CN$1,'Tactic Recode'!$A$1:$B$547,2,FALSE))</f>
        <v/>
      </c>
      <c r="CO97" t="str">
        <f>IF(ISERROR(MATCH(CO$1,'CSC Mitre'!CR$1:CR$220,0)),"",VLOOKUP(CO$1,'Tactic Recode'!$A$1:$B$547,2,FALSE))</f>
        <v/>
      </c>
      <c r="CP97" t="str">
        <f>IF(ISERROR(MATCH(CP$1,'CSC Mitre'!CR$1:CR$220,0)),"",VLOOKUP(CP$1,'Tactic Recode'!$A$1:$B$547,2,FALSE))</f>
        <v/>
      </c>
      <c r="CQ97" t="str">
        <f>IF(ISERROR(MATCH(CQ$1,'CSC Mitre'!CR$1:CR$220,0)),"",VLOOKUP(CQ$1,'Tactic Recode'!$A$1:$B$547,2,FALSE))</f>
        <v/>
      </c>
      <c r="CR97" t="str">
        <f>IF(ISERROR(MATCH(CR$1,'CSC Mitre'!CR$1:CR$220,0)),"",VLOOKUP(CR$1,'Tactic Recode'!$A$1:$B$547,2,FALSE))</f>
        <v/>
      </c>
      <c r="CS97" t="str">
        <f>IF(ISERROR(MATCH(CS$1,'CSC Mitre'!CR$1:CR$220,0)),"",VLOOKUP(CS$1,'Tactic Recode'!$A$1:$B$547,2,FALSE))</f>
        <v/>
      </c>
      <c r="CT97" t="str">
        <f>IF(ISERROR(MATCH(CT$1,'CSC Mitre'!CR$1:CR$220,0)),"",VLOOKUP(CT$1,'Tactic Recode'!$A$1:$B$547,2,FALSE))</f>
        <v/>
      </c>
      <c r="CU97" t="str">
        <f>IF(ISERROR(MATCH(CU$1,'CSC Mitre'!CR$1:CR$220,0)),"",VLOOKUP(CU$1,'Tactic Recode'!$A$1:$B$547,2,FALSE))</f>
        <v/>
      </c>
      <c r="CV97" t="str">
        <f>IF(ISERROR(MATCH(CV$1,'CSC Mitre'!CR$1:CR$220,0)),"",VLOOKUP(CV$1,'Tactic Recode'!$A$1:$B$547,2,FALSE))</f>
        <v/>
      </c>
      <c r="CW97" t="str">
        <f>IF(ISERROR(MATCH(CW$1,'CSC Mitre'!CR$1:CR$220,0)),"",VLOOKUP(CW$1,'Tactic Recode'!$A$1:$B$547,2,FALSE))</f>
        <v/>
      </c>
      <c r="CX97" t="str">
        <f>IF(ISERROR(MATCH(CX$1,'CSC Mitre'!CR$1:CR$220,0)),"",VLOOKUP(CX$1,'Tactic Recode'!$A$1:$B$547,2,FALSE))</f>
        <v/>
      </c>
      <c r="CY97" t="str">
        <f>IF(ISERROR(MATCH(CY$1,'CSC Mitre'!CR$1:CR$220,0)),"",VLOOKUP(CY$1,'Tactic Recode'!$A$1:$B$547,2,FALSE))</f>
        <v/>
      </c>
      <c r="CZ97" t="str">
        <f>IF(ISERROR(MATCH(CZ$1,'CSC Mitre'!CR$1:CR$220,0)),"",VLOOKUP(CZ$1,'Tactic Recode'!$A$1:$B$547,2,FALSE))</f>
        <v/>
      </c>
      <c r="DA97" t="str">
        <f>IF(ISERROR(MATCH(DA$1,'CSC Mitre'!CR$1:CR$220,0)),"",VLOOKUP(DA$1,'Tactic Recode'!$A$1:$B$547,2,FALSE))</f>
        <v/>
      </c>
      <c r="DB97" t="str">
        <f>IF(ISERROR(MATCH(DB$1,'CSC Mitre'!CR$1:CR$220,0)),"",VLOOKUP(DB$1,'Tactic Recode'!$A$1:$B$547,2,FALSE))</f>
        <v/>
      </c>
      <c r="DC97" t="str">
        <f>IF(ISERROR(MATCH(DC$1,'CSC Mitre'!CR$1:CR$220,0)),"",VLOOKUP(DC$1,'Tactic Recode'!$A$1:$B$547,2,FALSE))</f>
        <v/>
      </c>
      <c r="DD97" t="str">
        <f>IF(ISERROR(MATCH(DD$1,'CSC Mitre'!CR$1:CR$220,0)),"",VLOOKUP(DD$1,'Tactic Recode'!$A$1:$B$547,2,FALSE))</f>
        <v/>
      </c>
      <c r="DE97" t="str">
        <f>IF(ISERROR(MATCH(DE$1,'CSC Mitre'!CR$1:CR$220,0)),"",VLOOKUP(DE$1,'Tactic Recode'!$A$1:$B$547,2,FALSE))</f>
        <v/>
      </c>
      <c r="DF97" t="str">
        <f>IF(ISERROR(MATCH(DF$1,'CSC Mitre'!CR$1:CR$220,0)),"",VLOOKUP(DF$1,'Tactic Recode'!$A$1:$B$547,2,FALSE))</f>
        <v/>
      </c>
      <c r="DG97" t="str">
        <f>IF(ISERROR(MATCH(DG$1,'CSC Mitre'!CR$1:CR$220,0)),"",VLOOKUP(DG$1,'Tactic Recode'!$A$1:$B$547,2,FALSE))</f>
        <v/>
      </c>
      <c r="DH97" t="str">
        <f>IF(ISERROR(MATCH(DH$1,'CSC Mitre'!CR$1:CR$220,0)),"",VLOOKUP(DH$1,'Tactic Recode'!$A$1:$B$547,2,FALSE))</f>
        <v/>
      </c>
      <c r="DI97" t="str">
        <f>IF(ISERROR(MATCH(DI$1,'CSC Mitre'!CR$1:CR$220,0)),"",VLOOKUP(DI$1,'Tactic Recode'!$A$1:$B$547,2,FALSE))</f>
        <v/>
      </c>
      <c r="DJ97" t="str">
        <f>IF(ISERROR(MATCH(DJ$1,'CSC Mitre'!CR$1:CR$220,0)),"",VLOOKUP(DJ$1,'Tactic Recode'!$A$1:$B$547,2,FALSE))</f>
        <v/>
      </c>
      <c r="DK97" t="str">
        <f>IF(ISERROR(MATCH(DK$1,'CSC Mitre'!CR$1:CR$220,0)),"",VLOOKUP(DK$1,'Tactic Recode'!$A$1:$B$547,2,FALSE))</f>
        <v/>
      </c>
      <c r="DL97" t="str">
        <f>IF(ISERROR(MATCH(DL$1,'CSC Mitre'!CR$1:CR$220,0)),"",VLOOKUP(DL$1,'Tactic Recode'!$A$1:$B$547,2,FALSE))</f>
        <v/>
      </c>
      <c r="DM97" t="str">
        <f>IF(ISERROR(MATCH(DM$1,'CSC Mitre'!CR$1:CR$220,0)),"",VLOOKUP(DM$1,'Tactic Recode'!$A$1:$B$547,2,FALSE))</f>
        <v/>
      </c>
      <c r="DN97" t="str">
        <f>IF(ISERROR(MATCH(DN$1,'CSC Mitre'!CR$1:CR$220,0)),"",VLOOKUP(DN$1,'Tactic Recode'!$A$1:$B$547,2,FALSE))</f>
        <v/>
      </c>
      <c r="DO97" t="str">
        <f>IF(ISERROR(MATCH(DO$1,'CSC Mitre'!CR$1:CR$220,0)),"",VLOOKUP(DO$1,'Tactic Recode'!$A$1:$B$547,2,FALSE))</f>
        <v/>
      </c>
      <c r="DP97" t="str">
        <f>IF(ISERROR(MATCH(DP$1,'CSC Mitre'!CR$1:CR$220,0)),"",VLOOKUP(DP$1,'Tactic Recode'!$A$1:$B$547,2,FALSE))</f>
        <v/>
      </c>
      <c r="DQ97" t="str">
        <f>IF(ISERROR(MATCH(DQ$1,'CSC Mitre'!CR$1:CR$220,0)),"",VLOOKUP(DQ$1,'Tactic Recode'!$A$1:$B$547,2,FALSE))</f>
        <v/>
      </c>
      <c r="DR97" t="str">
        <f>IF(ISERROR(MATCH(DR$1,'CSC Mitre'!CR$1:CR$220,0)),"",VLOOKUP(DR$1,'Tactic Recode'!$A$1:$B$547,2,FALSE))</f>
        <v/>
      </c>
      <c r="DS97" t="str">
        <f>IF(ISERROR(MATCH(DS$1,'CSC Mitre'!CR$1:CR$220,0)),"",VLOOKUP(DS$1,'Tactic Recode'!$A$1:$B$547,2,FALSE))</f>
        <v/>
      </c>
      <c r="DT97" t="str">
        <f>IF(ISERROR(MATCH(DT$1,'CSC Mitre'!CR$1:CR$220,0)),"",VLOOKUP(DT$1,'Tactic Recode'!$A$1:$B$547,2,FALSE))</f>
        <v/>
      </c>
      <c r="DU97" t="str">
        <f>IF(ISERROR(MATCH(DU$1,'CSC Mitre'!CR$1:CR$220,0)),"",VLOOKUP(DU$1,'Tactic Recode'!$A$1:$B$547,2,FALSE))</f>
        <v/>
      </c>
      <c r="DV97" t="str">
        <f>IF(ISERROR(MATCH(DV$1,'CSC Mitre'!CR$1:CR$220,0)),"",VLOOKUP(DV$1,'Tactic Recode'!$A$1:$B$547,2,FALSE))</f>
        <v/>
      </c>
      <c r="DW97" t="str">
        <f>IF(ISERROR(MATCH(DW$1,'CSC Mitre'!CR$1:CR$220,0)),"",VLOOKUP(DW$1,'Tactic Recode'!$A$1:$B$547,2,FALSE))</f>
        <v/>
      </c>
      <c r="DX97" t="str">
        <f>IF(ISERROR(MATCH(DX$1,'CSC Mitre'!CR$1:CR$220,0)),"",VLOOKUP(DX$1,'Tactic Recode'!$A$1:$B$547,2,FALSE))</f>
        <v/>
      </c>
      <c r="DY97" t="str">
        <f>IF(ISERROR(MATCH(DY$1,'CSC Mitre'!CR$1:CR$220,0)),"",VLOOKUP(DY$1,'Tactic Recode'!$A$1:$B$547,2,FALSE))</f>
        <v/>
      </c>
      <c r="DZ97" t="str">
        <f>IF(ISERROR(MATCH(DZ$1,'CSC Mitre'!CR$1:CR$220,0)),"",VLOOKUP(DZ$1,'Tactic Recode'!$A$1:$B$547,2,FALSE))</f>
        <v/>
      </c>
      <c r="EA97" t="str">
        <f>IF(ISERROR(MATCH(EA$1,'CSC Mitre'!CR$1:CR$220,0)),"",VLOOKUP(EA$1,'Tactic Recode'!$A$1:$B$547,2,FALSE))</f>
        <v/>
      </c>
      <c r="EB97" t="str">
        <f>IF(ISERROR(MATCH(EB$1,'CSC Mitre'!CR$1:CR$220,0)),"",VLOOKUP(EB$1,'Tactic Recode'!$A$1:$B$547,2,FALSE))</f>
        <v/>
      </c>
      <c r="EC97" t="str">
        <f>IF(ISERROR(MATCH(EC$1,'CSC Mitre'!CR$1:CR$220,0)),"",VLOOKUP(EC$1,'Tactic Recode'!$A$1:$B$547,2,FALSE))</f>
        <v/>
      </c>
      <c r="ED97" t="str">
        <f>IF(ISERROR(MATCH(ED$1,'CSC Mitre'!CR$1:CR$220,0)),"",VLOOKUP(ED$1,'Tactic Recode'!$A$1:$B$547,2,FALSE))</f>
        <v/>
      </c>
      <c r="EE97" t="str">
        <f>IF(ISERROR(MATCH(EE$1,'CSC Mitre'!CR$1:CR$220,0)),"",VLOOKUP(EE$1,'Tactic Recode'!$A$1:$B$547,2,FALSE))</f>
        <v/>
      </c>
      <c r="EF97" t="str">
        <f>IF(ISERROR(MATCH(EF$1,'CSC Mitre'!CR$1:CR$220,0)),"",VLOOKUP(EF$1,'Tactic Recode'!$A$1:$B$547,2,FALSE))</f>
        <v/>
      </c>
      <c r="EG97" t="str">
        <f>IF(ISERROR(MATCH(EG$1,'CSC Mitre'!CR$1:CR$220,0)),"",VLOOKUP(EG$1,'Tactic Recode'!$A$1:$B$547,2,FALSE))</f>
        <v/>
      </c>
      <c r="EH97" t="str">
        <f>IF(ISERROR(MATCH(EH$1,'CSC Mitre'!CR$1:CR$220,0)),"",VLOOKUP(EH$1,'Tactic Recode'!$A$1:$B$547,2,FALSE))</f>
        <v/>
      </c>
      <c r="EI97" t="str">
        <f>IF(ISERROR(MATCH(EI$1,'CSC Mitre'!CR$1:CR$220,0)),"",VLOOKUP(EI$1,'Tactic Recode'!$A$1:$B$547,2,FALSE))</f>
        <v/>
      </c>
      <c r="EJ97" t="str">
        <f>IF(ISERROR(MATCH(EJ$1,'CSC Mitre'!CR$1:CR$220,0)),"",VLOOKUP(EJ$1,'Tactic Recode'!$A$1:$B$547,2,FALSE))</f>
        <v/>
      </c>
      <c r="EK97" t="str">
        <f>IF(ISERROR(MATCH(EK$1,'CSC Mitre'!CR$1:CR$220,0)),"",VLOOKUP(EK$1,'Tactic Recode'!$A$1:$B$547,2,FALSE))</f>
        <v/>
      </c>
      <c r="EL97" t="str">
        <f>IF(ISERROR(MATCH(EL$1,'CSC Mitre'!CR$1:CR$220,0)),"",VLOOKUP(EL$1,'Tactic Recode'!$A$1:$B$547,2,FALSE))</f>
        <v/>
      </c>
      <c r="EM97" t="str">
        <f>IF(ISERROR(MATCH(EM$1,'CSC Mitre'!CR$1:CR$220,0)),"",VLOOKUP(EM$1,'Tactic Recode'!$A$1:$B$547,2,FALSE))</f>
        <v/>
      </c>
      <c r="EN97" t="str">
        <f>IF(ISERROR(MATCH(EN$1,'CSC Mitre'!CR$1:CR$220,0)),"",VLOOKUP(EN$1,'Tactic Recode'!$A$1:$B$547,2,FALSE))</f>
        <v/>
      </c>
      <c r="EO97" t="str">
        <f>IF(ISERROR(MATCH(EO$1,'CSC Mitre'!CR$1:CR$220,0)),"",VLOOKUP(EO$1,'Tactic Recode'!$A$1:$B$547,2,FALSE))</f>
        <v/>
      </c>
      <c r="EP97" t="str">
        <f>IF(ISERROR(MATCH(EP$1,'CSC Mitre'!CR$1:CR$220,0)),"",VLOOKUP(EP$1,'Tactic Recode'!$A$1:$B$547,2,FALSE))</f>
        <v/>
      </c>
      <c r="EQ97" t="str">
        <f>IF(ISERROR(MATCH(EQ$1,'CSC Mitre'!CR$1:CR$220,0)),"",VLOOKUP(EQ$1,'Tactic Recode'!$A$1:$B$547,2,FALSE))</f>
        <v/>
      </c>
      <c r="ER97" t="str">
        <f>IF(ISERROR(MATCH(ER$1,'CSC Mitre'!CR$1:CR$220,0)),"",VLOOKUP(ER$1,'Tactic Recode'!$A$1:$B$547,2,FALSE))</f>
        <v/>
      </c>
      <c r="ES97" t="str">
        <f>IF(ISERROR(MATCH(ES$1,'CSC Mitre'!CR$1:CR$220,0)),"",VLOOKUP(ES$1,'Tactic Recode'!$A$1:$B$547,2,FALSE))</f>
        <v/>
      </c>
      <c r="ET97" t="str">
        <f>IF(ISERROR(MATCH(ET$1,'CSC Mitre'!CR$1:CR$220,0)),"",VLOOKUP(ET$1,'Tactic Recode'!$A$1:$B$547,2,FALSE))</f>
        <v/>
      </c>
      <c r="EU97" t="str">
        <f>IF(ISERROR(MATCH(EU$1,'CSC Mitre'!CR$1:CR$220,0)),"",VLOOKUP(EU$1,'Tactic Recode'!$A$1:$B$547,2,FALSE))</f>
        <v/>
      </c>
      <c r="EV97" t="str">
        <f>IF(ISERROR(MATCH(EV$1,'CSC Mitre'!CR$1:CR$220,0)),"",VLOOKUP(EV$1,'Tactic Recode'!$A$1:$B$547,2,FALSE))</f>
        <v/>
      </c>
      <c r="EW97" t="str">
        <f>IF(ISERROR(MATCH(EW$1,'CSC Mitre'!CR$1:CR$220,0)),"",VLOOKUP(EW$1,'Tactic Recode'!$A$1:$B$547,2,FALSE))</f>
        <v/>
      </c>
      <c r="EX97" t="str">
        <f>IF(ISERROR(MATCH(EX$1,'CSC Mitre'!CR$1:CR$220,0)),"",VLOOKUP(EX$1,'Tactic Recode'!$A$1:$B$547,2,FALSE))</f>
        <v/>
      </c>
      <c r="EY97" t="str">
        <f>IF(ISERROR(MATCH(EY$1,'CSC Mitre'!CR$1:CR$220,0)),"",VLOOKUP(EY$1,'Tactic Recode'!$A$1:$B$547,2,FALSE))</f>
        <v/>
      </c>
      <c r="EZ97" t="str">
        <f>IF(ISERROR(MATCH(EZ$1,'CSC Mitre'!CR$1:CR$220,0)),"",VLOOKUP(EZ$1,'Tactic Recode'!$A$1:$B$547,2,FALSE))</f>
        <v/>
      </c>
      <c r="FA97" t="str">
        <f>IF(ISERROR(MATCH(FA$1,'CSC Mitre'!CR$1:CR$220,0)),"",VLOOKUP(FA$1,'Tactic Recode'!$A$1:$B$547,2,FALSE))</f>
        <v/>
      </c>
      <c r="FB97" t="str">
        <f>IF(ISERROR(MATCH(FB$1,'CSC Mitre'!CR$1:CR$220,0)),"",VLOOKUP(FB$1,'Tactic Recode'!$A$1:$B$547,2,FALSE))</f>
        <v/>
      </c>
      <c r="FC97" t="str">
        <f>IF(ISERROR(MATCH(FC$1,'CSC Mitre'!CR$1:CR$220,0)),"",VLOOKUP(FC$1,'Tactic Recode'!$A$1:$B$547,2,FALSE))</f>
        <v/>
      </c>
      <c r="FD97" t="str">
        <f>IF(ISERROR(MATCH(FD$1,'CSC Mitre'!CR$1:CR$220,0)),"",VLOOKUP(FD$1,'Tactic Recode'!$A$1:$B$547,2,FALSE))</f>
        <v/>
      </c>
      <c r="FE97" t="str">
        <f>IF(ISERROR(MATCH(FE$1,'CSC Mitre'!CR$1:CR$220,0)),"",VLOOKUP(FE$1,'Tactic Recode'!$A$1:$B$547,2,FALSE))</f>
        <v/>
      </c>
      <c r="FF97" t="str">
        <f>IF(ISERROR(MATCH(FF$1,'CSC Mitre'!CR$1:CR$220,0)),"",VLOOKUP(FF$1,'Tactic Recode'!$A$1:$B$547,2,FALSE))</f>
        <v/>
      </c>
      <c r="FG97" t="str">
        <f>IF(ISERROR(MATCH(FG$1,'CSC Mitre'!CR$1:CR$220,0)),"",VLOOKUP(FG$1,'Tactic Recode'!$A$1:$B$547,2,FALSE))</f>
        <v/>
      </c>
      <c r="FH97" t="str">
        <f>IF(ISERROR(MATCH(FH$1,'CSC Mitre'!CR$1:CR$220,0)),"",VLOOKUP(FH$1,'Tactic Recode'!$A$1:$B$547,2,FALSE))</f>
        <v/>
      </c>
      <c r="FI97" t="str">
        <f>IF(ISERROR(MATCH(FI$1,'CSC Mitre'!CR$1:CR$220,0)),"",VLOOKUP(FI$1,'Tactic Recode'!$A$1:$B$547,2,FALSE))</f>
        <v/>
      </c>
      <c r="FJ97" t="str">
        <f>IF(ISERROR(MATCH(FJ$1,'CSC Mitre'!CR$1:CR$220,0)),"",VLOOKUP(FJ$1,'Tactic Recode'!$A$1:$B$547,2,FALSE))</f>
        <v/>
      </c>
      <c r="FK97" t="str">
        <f>IF(ISERROR(MATCH(FK$1,'CSC Mitre'!CR$1:CR$220,0)),"",VLOOKUP(FK$1,'Tactic Recode'!$A$1:$B$547,2,FALSE))</f>
        <v/>
      </c>
      <c r="FL97" t="str">
        <f>IF(ISERROR(MATCH(FL$1,'CSC Mitre'!CR$1:CR$220,0)),"",VLOOKUP(FL$1,'Tactic Recode'!$A$1:$B$547,2,FALSE))</f>
        <v/>
      </c>
      <c r="FM97" t="str">
        <f>IF(ISERROR(MATCH(FM$1,'CSC Mitre'!CR$1:CR$220,0)),"",VLOOKUP(FM$1,'Tactic Recode'!$A$1:$B$547,2,FALSE))</f>
        <v/>
      </c>
      <c r="FN97" t="str">
        <f>IF(ISERROR(MATCH(FN$1,'CSC Mitre'!CR$1:CR$220,0)),"",VLOOKUP(FN$1,'Tactic Recode'!$A$1:$B$547,2,FALSE))</f>
        <v/>
      </c>
      <c r="FO97" t="str">
        <f>IF(ISERROR(MATCH(FO$1,'CSC Mitre'!CR$1:CR$220,0)),"",VLOOKUP(FO$1,'Tactic Recode'!$A$1:$B$547,2,FALSE))</f>
        <v/>
      </c>
      <c r="FP97" t="str">
        <f>IF(ISERROR(MATCH(FP$1,'CSC Mitre'!CR$1:CR$220,0)),"",VLOOKUP(FP$1,'Tactic Recode'!$A$1:$B$547,2,FALSE))</f>
        <v/>
      </c>
      <c r="FQ97" t="str">
        <f>IF(ISERROR(MATCH(FQ$1,'CSC Mitre'!CR$1:CR$220,0)),"",VLOOKUP(FQ$1,'Tactic Recode'!$A$1:$B$547,2,FALSE))</f>
        <v/>
      </c>
      <c r="FR97" t="str">
        <f>IF(ISERROR(MATCH(FR$1,'CSC Mitre'!CR$1:CR$220,0)),"",VLOOKUP(FR$1,'Tactic Recode'!$A$1:$B$547,2,FALSE))</f>
        <v/>
      </c>
      <c r="FS97" t="str">
        <f>IF(ISERROR(MATCH(FS$1,'CSC Mitre'!CR$1:CR$220,0)),"",VLOOKUP(FS$1,'Tactic Recode'!$A$1:$B$547,2,FALSE))</f>
        <v/>
      </c>
      <c r="FT97" t="str">
        <f>IF(ISERROR(MATCH(FT$1,'CSC Mitre'!CR$1:CR$220,0)),"",VLOOKUP(FT$1,'Tactic Recode'!$A$1:$B$547,2,FALSE))</f>
        <v/>
      </c>
      <c r="FU97" t="str">
        <f>IF(ISERROR(MATCH(FU$1,'CSC Mitre'!CR$1:CR$220,0)),"",VLOOKUP(FU$1,'Tactic Recode'!$A$1:$B$547,2,FALSE))</f>
        <v/>
      </c>
      <c r="FV97" t="str">
        <f>IF(ISERROR(MATCH(FV$1,'CSC Mitre'!CR$1:CR$220,0)),"",VLOOKUP(FV$1,'Tactic Recode'!$A$1:$B$547,2,FALSE))</f>
        <v/>
      </c>
      <c r="FW97" t="str">
        <f>IF(ISERROR(MATCH(FW$1,'CSC Mitre'!CR$1:CR$220,0)),"",VLOOKUP(FW$1,'Tactic Recode'!$A$1:$B$547,2,FALSE))</f>
        <v/>
      </c>
      <c r="FX97" t="str">
        <f>IF(ISERROR(MATCH(FX$1,'CSC Mitre'!CR$1:CR$220,0)),"",VLOOKUP(FX$1,'Tactic Recode'!$A$1:$B$547,2,FALSE))</f>
        <v/>
      </c>
      <c r="FY97" t="str">
        <f>IF(ISERROR(MATCH(FY$1,'CSC Mitre'!CR$1:CR$220,0)),"",VLOOKUP(FY$1,'Tactic Recode'!$A$1:$B$547,2,FALSE))</f>
        <v/>
      </c>
      <c r="FZ97" t="str">
        <f>IF(ISERROR(MATCH(FZ$1,'CSC Mitre'!CR$1:CR$220,0)),"",VLOOKUP(FZ$1,'Tactic Recode'!$A$1:$B$547,2,FALSE))</f>
        <v/>
      </c>
      <c r="GA97" t="str">
        <f>IF(ISERROR(MATCH(GA$1,'CSC Mitre'!CR$1:CR$220,0)),"",VLOOKUP(GA$1,'Tactic Recode'!$A$1:$B$547,2,FALSE))</f>
        <v/>
      </c>
      <c r="GB97" t="str">
        <f>IF(ISERROR(MATCH(GB$1,'CSC Mitre'!CR$1:CR$220,0)),"",VLOOKUP(GB$1,'Tactic Recode'!$A$1:$B$547,2,FALSE))</f>
        <v/>
      </c>
      <c r="GC97" t="str">
        <f>IF(ISERROR(MATCH(GC$1,'CSC Mitre'!CR$1:CR$220,0)),"",VLOOKUP(GC$1,'Tactic Recode'!$A$1:$B$547,2,FALSE))</f>
        <v/>
      </c>
      <c r="GD97" t="str">
        <f>IF(ISERROR(MATCH(GD$1,'CSC Mitre'!CR$1:CR$220,0)),"",VLOOKUP(GD$1,'Tactic Recode'!$A$1:$B$547,2,FALSE))</f>
        <v/>
      </c>
      <c r="GE97" t="str">
        <f>IF(ISERROR(MATCH(GE$1,'CSC Mitre'!CR$1:CR$220,0)),"",VLOOKUP(GE$1,'Tactic Recode'!$A$1:$B$547,2,FALSE))</f>
        <v/>
      </c>
      <c r="GF97" t="str">
        <f>IF(ISERROR(MATCH(GF$1,'CSC Mitre'!CR$1:CR$220,0)),"",VLOOKUP(GF$1,'Tactic Recode'!$A$1:$B$547,2,FALSE))</f>
        <v/>
      </c>
      <c r="GG97" t="str">
        <f>IF(ISERROR(MATCH(GG$1,'CSC Mitre'!CR$1:CR$220,0)),"",VLOOKUP(GG$1,'Tactic Recode'!$A$1:$B$547,2,FALSE))</f>
        <v/>
      </c>
      <c r="GH97" t="str">
        <f>IF(ISERROR(MATCH(GH$1,'CSC Mitre'!CR$1:CR$220,0)),"",VLOOKUP(GH$1,'Tactic Recode'!$A$1:$B$547,2,FALSE))</f>
        <v/>
      </c>
      <c r="GI97" t="str">
        <f>IF(ISERROR(MATCH(GI$1,'CSC Mitre'!CR$1:CR$220,0)),"",VLOOKUP(GI$1,'Tactic Recode'!$A$1:$B$547,2,FALSE))</f>
        <v/>
      </c>
      <c r="GJ97" t="str">
        <f>IF(ISERROR(MATCH(GJ$1,'CSC Mitre'!CR$1:CR$220,0)),"",VLOOKUP(GJ$1,'Tactic Recode'!$A$1:$B$547,2,FALSE))</f>
        <v/>
      </c>
      <c r="GK97" t="str">
        <f>IF(ISERROR(MATCH(GK$1,'CSC Mitre'!CR$1:CR$220,0)),"",VLOOKUP(GK$1,'Tactic Recode'!$A$1:$B$547,2,FALSE))</f>
        <v/>
      </c>
      <c r="GL97" t="str">
        <f>IF(ISERROR(MATCH(GL$1,'CSC Mitre'!CR$1:CR$220,0)),"",VLOOKUP(GL$1,'Tactic Recode'!$A$1:$B$547,2,FALSE))</f>
        <v/>
      </c>
      <c r="GM97" t="str">
        <f>IF(ISERROR(MATCH(GM$1,'CSC Mitre'!CR$1:CR$220,0)),"",VLOOKUP(GM$1,'Tactic Recode'!$A$1:$B$547,2,FALSE))</f>
        <v/>
      </c>
      <c r="GN97" t="str">
        <f>IF(ISERROR(MATCH(GN$1,'CSC Mitre'!CR$1:CR$220,0)),"",VLOOKUP(GN$1,'Tactic Recode'!$A$1:$B$547,2,FALSE))</f>
        <v/>
      </c>
      <c r="GO97" t="str">
        <f>IF(ISERROR(MATCH(GO$1,'CSC Mitre'!CR$1:CR$220,0)),"",VLOOKUP(GO$1,'Tactic Recode'!$A$1:$B$547,2,FALSE))</f>
        <v/>
      </c>
      <c r="GP97" t="str">
        <f>IF(ISERROR(MATCH(GP$1,'CSC Mitre'!CR$1:CR$220,0)),"",VLOOKUP(GP$1,'Tactic Recode'!$A$1:$B$547,2,FALSE))</f>
        <v/>
      </c>
      <c r="GQ97" t="str">
        <f>IF(ISERROR(MATCH(GQ$1,'CSC Mitre'!CR$1:CR$220,0)),"",VLOOKUP(GQ$1,'Tactic Recode'!$A$1:$B$547,2,FALSE))</f>
        <v/>
      </c>
      <c r="GR97" t="str">
        <f>IF(ISERROR(MATCH(GR$1,'CSC Mitre'!CR$1:CR$220,0)),"",VLOOKUP(GR$1,'Tactic Recode'!$A$1:$B$547,2,FALSE))</f>
        <v/>
      </c>
      <c r="GS97" t="str">
        <f>IF(ISERROR(MATCH(GS$1,'CSC Mitre'!CR$1:CR$220,0)),"",VLOOKUP(GS$1,'Tactic Recode'!$A$1:$B$547,2,FALSE))</f>
        <v/>
      </c>
      <c r="GT97" t="str">
        <f>IF(ISERROR(MATCH(GT$1,'CSC Mitre'!CR$1:CR$220,0)),"",VLOOKUP(GT$1,'Tactic Recode'!$A$1:$B$547,2,FALSE))</f>
        <v/>
      </c>
      <c r="GU97" t="str">
        <f>IF(ISERROR(MATCH(GU$1,'CSC Mitre'!CR$1:CR$220,0)),"",VLOOKUP(GU$1,'Tactic Recode'!$A$1:$B$547,2,FALSE))</f>
        <v/>
      </c>
      <c r="GV97" t="str">
        <f>IF(ISERROR(MATCH(GV$1,'CSC Mitre'!CR$1:CR$220,0)),"",VLOOKUP(GV$1,'Tactic Recode'!$A$1:$B$547,2,FALSE))</f>
        <v/>
      </c>
      <c r="GW97" t="str">
        <f>IF(ISERROR(MATCH(GW$1,'CSC Mitre'!CR$1:CR$220,0)),"",VLOOKUP(GW$1,'Tactic Recode'!$A$1:$B$547,2,FALSE))</f>
        <v/>
      </c>
      <c r="GX97" t="str">
        <f>IF(ISERROR(MATCH(GX$1,'CSC Mitre'!CR$1:CR$220,0)),"",VLOOKUP(GX$1,'Tactic Recode'!$A$1:$B$547,2,FALSE))</f>
        <v/>
      </c>
      <c r="GY97" t="str">
        <f>IF(ISERROR(MATCH(GY$1,'CSC Mitre'!CR$1:CR$220,0)),"",VLOOKUP(GY$1,'Tactic Recode'!$A$1:$B$547,2,FALSE))</f>
        <v/>
      </c>
      <c r="GZ97" t="str">
        <f>IF(ISERROR(MATCH(GZ$1,'CSC Mitre'!CR$1:CR$220,0)),"",VLOOKUP(GZ$1,'Tactic Recode'!$A$1:$B$547,2,FALSE))</f>
        <v/>
      </c>
      <c r="HA97" t="str">
        <f>IF(ISERROR(MATCH(HA$1,'CSC Mitre'!CR$1:CR$220,0)),"",VLOOKUP(HA$1,'Tactic Recode'!$A$1:$B$547,2,FALSE))</f>
        <v/>
      </c>
      <c r="HB97" t="str">
        <f>IF(ISERROR(MATCH(HB$1,'CSC Mitre'!CR$1:CR$220,0)),"",VLOOKUP(HB$1,'Tactic Recode'!$A$1:$B$547,2,FALSE))</f>
        <v/>
      </c>
      <c r="HC97" t="str">
        <f>IF(ISERROR(MATCH(HC$1,'CSC Mitre'!CR$1:CR$220,0)),"",VLOOKUP(HC$1,'Tactic Recode'!$A$1:$B$547,2,FALSE))</f>
        <v/>
      </c>
      <c r="HD97" t="str">
        <f>IF(ISERROR(MATCH(HD$1,'CSC Mitre'!CR$1:CR$220,0)),"",VLOOKUP(HD$1,'Tactic Recode'!$A$1:$B$547,2,FALSE))</f>
        <v/>
      </c>
      <c r="HE97" t="str">
        <f>IF(ISERROR(MATCH(HE$1,'CSC Mitre'!CR$1:CR$220,0)),"",VLOOKUP(HE$1,'Tactic Recode'!$A$1:$B$547,2,FALSE))</f>
        <v/>
      </c>
      <c r="HF97" t="str">
        <f>IF(ISERROR(MATCH(HF$1,'CSC Mitre'!CR$1:CR$220,0)),"",VLOOKUP(HF$1,'Tactic Recode'!$A$1:$B$547,2,FALSE))</f>
        <v/>
      </c>
      <c r="HG97" t="str">
        <f>IF(ISERROR(MATCH(HG$1,'CSC Mitre'!CR$1:CR$220,0)),"",VLOOKUP(HG$1,'Tactic Recode'!$A$1:$B$547,2,FALSE))</f>
        <v/>
      </c>
      <c r="HH97" t="str">
        <f>IF(ISERROR(MATCH(HH$1,'CSC Mitre'!CR$1:CR$220,0)),"",VLOOKUP(HH$1,'Tactic Recode'!$A$1:$B$547,2,FALSE))</f>
        <v>Initial Access</v>
      </c>
      <c r="HI97" t="str">
        <f>IF(ISERROR(MATCH(HI$1,'CSC Mitre'!CR$1:CR$220,0)),"",VLOOKUP(HI$1,'Tactic Recode'!$A$1:$B$547,2,FALSE))</f>
        <v/>
      </c>
      <c r="HJ97" t="str">
        <f>IF(ISERROR(MATCH(HJ$1,'CSC Mitre'!CR$1:CR$220,0)),"",VLOOKUP(HJ$1,'Tactic Recode'!$A$1:$B$547,2,FALSE))</f>
        <v/>
      </c>
      <c r="HK97" t="str">
        <f>IF(ISERROR(MATCH(HK$1,'CSC Mitre'!CR$1:CR$220,0)),"",VLOOKUP(HK$1,'Tactic Recode'!$A$1:$B$547,2,FALSE))</f>
        <v/>
      </c>
      <c r="HL97" t="str">
        <f>IF(ISERROR(MATCH(HL$1,'CSC Mitre'!CR$1:CR$220,0)),"",VLOOKUP(HL$1,'Tactic Recode'!$A$1:$B$547,2,FALSE))</f>
        <v/>
      </c>
      <c r="HM97" t="str">
        <f>IF(ISERROR(MATCH(HM$1,'CSC Mitre'!CR$1:CR$220,0)),"",VLOOKUP(HM$1,'Tactic Recode'!$A$1:$B$547,2,FALSE))</f>
        <v/>
      </c>
      <c r="HN97" t="str">
        <f>IF(ISERROR(MATCH(HN$1,'CSC Mitre'!CR$1:CR$220,0)),"",VLOOKUP(HN$1,'Tactic Recode'!$A$1:$B$547,2,FALSE))</f>
        <v/>
      </c>
      <c r="HO97" t="str">
        <f>IF(ISERROR(MATCH(HO$1,'CSC Mitre'!CR$1:CR$220,0)),"",VLOOKUP(HO$1,'Tactic Recode'!$A$1:$B$547,2,FALSE))</f>
        <v/>
      </c>
      <c r="HP97" t="str">
        <f>IF(ISERROR(MATCH(HP$1,'CSC Mitre'!CR$1:CR$220,0)),"",VLOOKUP(HP$1,'Tactic Recode'!$A$1:$B$547,2,FALSE))</f>
        <v/>
      </c>
      <c r="HQ97" t="str">
        <f>IF(ISERROR(MATCH(HQ$1,'CSC Mitre'!CR$1:CR$220,0)),"",VLOOKUP(HQ$1,'Tactic Recode'!$A$1:$B$547,2,FALSE))</f>
        <v/>
      </c>
      <c r="HR97" t="str">
        <f>IF(ISERROR(MATCH(HR$1,'CSC Mitre'!CR$1:CR$220,0)),"",VLOOKUP(HR$1,'Tactic Recode'!$A$1:$B$547,2,FALSE))</f>
        <v/>
      </c>
      <c r="HS97" t="str">
        <f>IF(ISERROR(MATCH(HS$1,'CSC Mitre'!CR$1:CR$220,0)),"",VLOOKUP(HS$1,'Tactic Recode'!$A$1:$B$547,2,FALSE))</f>
        <v/>
      </c>
      <c r="HT97" t="str">
        <f>IF(ISERROR(MATCH(HT$1,'CSC Mitre'!CR$1:CR$220,0)),"",VLOOKUP(HT$1,'Tactic Recode'!$A$1:$B$547,2,FALSE))</f>
        <v/>
      </c>
      <c r="HU97" t="str">
        <f>IF(ISERROR(MATCH(HU$1,'CSC Mitre'!CR$1:CR$220,0)),"",VLOOKUP(HU$1,'Tactic Recode'!$A$1:$B$547,2,FALSE))</f>
        <v/>
      </c>
      <c r="HV97" t="str">
        <f>IF(ISERROR(MATCH(HV$1,'CSC Mitre'!CR$1:CR$220,0)),"",VLOOKUP(HV$1,'Tactic Recode'!$A$1:$B$547,2,FALSE))</f>
        <v/>
      </c>
      <c r="HW97" t="str">
        <f>IF(ISERROR(MATCH(HW$1,'CSC Mitre'!CR$1:CR$220,0)),"",VLOOKUP(HW$1,'Tactic Recode'!$A$1:$B$547,2,FALSE))</f>
        <v/>
      </c>
      <c r="HX97" t="str">
        <f>IF(ISERROR(MATCH(HX$1,'CSC Mitre'!CR$1:CR$220,0)),"",VLOOKUP(HX$1,'Tactic Recode'!$A$1:$B$547,2,FALSE))</f>
        <v/>
      </c>
      <c r="HY97" t="str">
        <f>IF(ISERROR(MATCH(HY$1,'CSC Mitre'!CR$1:CR$220,0)),"",VLOOKUP(HY$1,'Tactic Recode'!$A$1:$B$547,2,FALSE))</f>
        <v/>
      </c>
      <c r="HZ97" t="str">
        <f>IF(ISERROR(MATCH(HZ$1,'CSC Mitre'!CR$1:CR$220,0)),"",VLOOKUP(HZ$1,'Tactic Recode'!$A$1:$B$547,2,FALSE))</f>
        <v/>
      </c>
      <c r="IA97" t="str">
        <f>IF(ISERROR(MATCH(IA$1,'CSC Mitre'!CR$1:CR$220,0)),"",VLOOKUP(IA$1,'Tactic Recode'!$A$1:$B$547,2,FALSE))</f>
        <v/>
      </c>
      <c r="IB97" t="str">
        <f>IF(ISERROR(MATCH(IB$1,'CSC Mitre'!CR$1:CR$220,0)),"",VLOOKUP(IB$1,'Tactic Recode'!$A$1:$B$547,2,FALSE))</f>
        <v/>
      </c>
      <c r="IC97" t="str">
        <f>IF(ISERROR(MATCH(IC$1,'CSC Mitre'!CR$1:CR$220,0)),"",VLOOKUP(IC$1,'Tactic Recode'!$A$1:$B$547,2,FALSE))</f>
        <v/>
      </c>
      <c r="ID97" t="str">
        <f>IF(ISERROR(MATCH(ID$1,'CSC Mitre'!CR$1:CR$220,0)),"",VLOOKUP(ID$1,'Tactic Recode'!$A$1:$B$547,2,FALSE))</f>
        <v/>
      </c>
      <c r="IE97" t="str">
        <f>IF(ISERROR(MATCH(IE$1,'CSC Mitre'!CR$1:CR$220,0)),"",VLOOKUP(IE$1,'Tactic Recode'!$A$1:$B$547,2,FALSE))</f>
        <v/>
      </c>
      <c r="IF97" t="str">
        <f>IF(ISERROR(MATCH(IF$1,'CSC Mitre'!CR$1:CR$220,0)),"",VLOOKUP(IF$1,'Tactic Recode'!$A$1:$B$547,2,FALSE))</f>
        <v/>
      </c>
      <c r="IG97" t="str">
        <f>IF(ISERROR(MATCH(IG$1,'CSC Mitre'!CR$1:CR$220,0)),"",VLOOKUP(IG$1,'Tactic Recode'!$A$1:$B$547,2,FALSE))</f>
        <v/>
      </c>
      <c r="IH97" t="str">
        <f>IF(ISERROR(MATCH(IH$1,'CSC Mitre'!CR$1:CR$220,0)),"",VLOOKUP(IH$1,'Tactic Recode'!$A$1:$B$547,2,FALSE))</f>
        <v/>
      </c>
      <c r="II97" t="str">
        <f>IF(ISERROR(MATCH(II$1,'CSC Mitre'!CR$1:CR$220,0)),"",VLOOKUP(II$1,'Tactic Recode'!$A$1:$B$547,2,FALSE))</f>
        <v/>
      </c>
      <c r="IJ97" t="str">
        <f>IF(ISERROR(MATCH(IJ$1,'CSC Mitre'!CR$1:CR$220,0)),"",VLOOKUP(IJ$1,'Tactic Recode'!$A$1:$B$547,2,FALSE))</f>
        <v/>
      </c>
      <c r="IK97" t="str">
        <f>IF(ISERROR(MATCH(IK$1,'CSC Mitre'!CR$1:CR$220,0)),"",VLOOKUP(IK$1,'Tactic Recode'!$A$1:$B$547,2,FALSE))</f>
        <v/>
      </c>
      <c r="IL97" t="str">
        <f>IF(ISERROR(MATCH(IL$1,'CSC Mitre'!CR$1:CR$220,0)),"",VLOOKUP(IL$1,'Tactic Recode'!$A$1:$B$547,2,FALSE))</f>
        <v/>
      </c>
      <c r="IM97" t="str">
        <f>IF(ISERROR(MATCH(IM$1,'CSC Mitre'!CR$1:CR$220,0)),"",VLOOKUP(IM$1,'Tactic Recode'!$A$1:$B$547,2,FALSE))</f>
        <v/>
      </c>
      <c r="IN97" t="str">
        <f>IF(ISERROR(MATCH(IN$1,'CSC Mitre'!CR$1:CR$220,0)),"",VLOOKUP(IN$1,'Tactic Recode'!$A$1:$B$547,2,FALSE))</f>
        <v/>
      </c>
      <c r="IO97" t="str">
        <f>IF(ISERROR(MATCH(IO$1,'CSC Mitre'!CR$1:CR$220,0)),"",VLOOKUP(IO$1,'Tactic Recode'!$A$1:$B$547,2,FALSE))</f>
        <v/>
      </c>
      <c r="IP97" t="str">
        <f>IF(ISERROR(MATCH(IP$1,'CSC Mitre'!CR$1:CR$220,0)),"",VLOOKUP(IP$1,'Tactic Recode'!$A$1:$B$547,2,FALSE))</f>
        <v/>
      </c>
      <c r="IQ97" t="str">
        <f>IF(ISERROR(MATCH(IQ$1,'CSC Mitre'!CR$1:CR$220,0)),"",VLOOKUP(IQ$1,'Tactic Recode'!$A$1:$B$547,2,FALSE))</f>
        <v/>
      </c>
      <c r="IR97" t="str">
        <f>IF(ISERROR(MATCH(IR$1,'CSC Mitre'!CR$1:CR$220,0)),"",VLOOKUP(IR$1,'Tactic Recode'!$A$1:$B$547,2,FALSE))</f>
        <v/>
      </c>
      <c r="IS97" t="str">
        <f>IF(ISERROR(MATCH(IS$1,'CSC Mitre'!CR$1:CR$220,0)),"",VLOOKUP(IS$1,'Tactic Recode'!$A$1:$B$547,2,FALSE))</f>
        <v/>
      </c>
      <c r="IT97" t="str">
        <f>IF(ISERROR(MATCH(IT$1,'CSC Mitre'!CR$1:CR$220,0)),"",VLOOKUP(IT$1,'Tactic Recode'!$A$1:$B$547,2,FALSE))</f>
        <v/>
      </c>
      <c r="IU97" t="str">
        <f>IF(ISERROR(MATCH(IU$1,'CSC Mitre'!CR$1:CR$220,0)),"",VLOOKUP(IU$1,'Tactic Recode'!$A$1:$B$547,2,FALSE))</f>
        <v/>
      </c>
      <c r="IV97" t="str">
        <f>IF(ISERROR(MATCH(IV$1,'CSC Mitre'!CR$1:CR$220,0)),"",VLOOKUP(IV$1,'Tactic Recode'!$A$1:$B$547,2,FALSE))</f>
        <v/>
      </c>
      <c r="IW97" t="str">
        <f>IF(ISERROR(MATCH(IW$1,'CSC Mitre'!CR$1:CR$220,0)),"",VLOOKUP(IW$1,'Tactic Recode'!$A$1:$B$547,2,FALSE))</f>
        <v/>
      </c>
      <c r="IX97" t="str">
        <f>IF(ISERROR(MATCH(IX$1,'CSC Mitre'!CR$1:CR$220,0)),"",VLOOKUP(IX$1,'Tactic Recode'!$A$1:$B$547,2,FALSE))</f>
        <v/>
      </c>
      <c r="IY97" t="str">
        <f>IF(ISERROR(MATCH(IY$1,'CSC Mitre'!CR$1:CR$220,0)),"",VLOOKUP(IY$1,'Tactic Recode'!$A$1:$B$547,2,FALSE))</f>
        <v/>
      </c>
      <c r="IZ97" t="str">
        <f>IF(ISERROR(MATCH(IZ$1,'CSC Mitre'!CR$1:CR$220,0)),"",VLOOKUP(IZ$1,'Tactic Recode'!$A$1:$B$547,2,FALSE))</f>
        <v/>
      </c>
      <c r="JA97" t="str">
        <f>IF(ISERROR(MATCH(JA$1,'CSC Mitre'!CR$1:CR$220,0)),"",VLOOKUP(JA$1,'Tactic Recode'!$A$1:$B$547,2,FALSE))</f>
        <v/>
      </c>
      <c r="JB97" t="str">
        <f>IF(ISERROR(MATCH(JB$1,'CSC Mitre'!CR$1:CR$220,0)),"",VLOOKUP(JB$1,'Tactic Recode'!$A$1:$B$547,2,FALSE))</f>
        <v/>
      </c>
      <c r="JC97" t="str">
        <f>IF(ISERROR(MATCH(JC$1,'CSC Mitre'!CR$1:CR$220,0)),"",VLOOKUP(JC$1,'Tactic Recode'!$A$1:$B$547,2,FALSE))</f>
        <v/>
      </c>
      <c r="JD97" t="str">
        <f>IF(ISERROR(MATCH(JD$1,'CSC Mitre'!CR$1:CR$220,0)),"",VLOOKUP(JD$1,'Tactic Recode'!$A$1:$B$547,2,FALSE))</f>
        <v/>
      </c>
      <c r="JE97" t="str">
        <f>IF(ISERROR(MATCH(JE$1,'CSC Mitre'!CR$1:CR$220,0)),"",VLOOKUP(JE$1,'Tactic Recode'!$A$1:$B$547,2,FALSE))</f>
        <v/>
      </c>
      <c r="JF97" t="str">
        <f>IF(ISERROR(MATCH(JF$1,'CSC Mitre'!CR$1:CR$220,0)),"",VLOOKUP(JF$1,'Tactic Recode'!$A$1:$B$547,2,FALSE))</f>
        <v/>
      </c>
      <c r="JG97" t="str">
        <f>IF(ISERROR(MATCH(JG$1,'CSC Mitre'!CR$1:CR$220,0)),"",VLOOKUP(JG$1,'Tactic Recode'!$A$1:$B$547,2,FALSE))</f>
        <v/>
      </c>
      <c r="JH97" t="str">
        <f>IF(ISERROR(MATCH(JH$1,'CSC Mitre'!CR$1:CR$220,0)),"",VLOOKUP(JH$1,'Tactic Recode'!$A$1:$B$547,2,FALSE))</f>
        <v/>
      </c>
      <c r="JI97" t="str">
        <f>IF(ISERROR(MATCH(JI$1,'CSC Mitre'!CR$1:CR$220,0)),"",VLOOKUP(JI$1,'Tactic Recode'!$A$1:$B$547,2,FALSE))</f>
        <v/>
      </c>
      <c r="JJ97" t="str">
        <f>IF(ISERROR(MATCH(JJ$1,'CSC Mitre'!CR$1:CR$220,0)),"",VLOOKUP(JJ$1,'Tactic Recode'!$A$1:$B$547,2,FALSE))</f>
        <v/>
      </c>
      <c r="JK97" t="str">
        <f>IF(ISERROR(MATCH(JK$1,'CSC Mitre'!CR$1:CR$220,0)),"",VLOOKUP(JK$1,'Tactic Recode'!$A$1:$B$547,2,FALSE))</f>
        <v/>
      </c>
      <c r="JL97" t="str">
        <f>IF(ISERROR(MATCH(JL$1,'CSC Mitre'!CR$1:CR$220,0)),"",VLOOKUP(JL$1,'Tactic Recode'!$A$1:$B$547,2,FALSE))</f>
        <v/>
      </c>
      <c r="JM97" t="str">
        <f>IF(ISERROR(MATCH(JM$1,'CSC Mitre'!CR$1:CR$220,0)),"",VLOOKUP(JM$1,'Tactic Recode'!$A$1:$B$547,2,FALSE))</f>
        <v/>
      </c>
      <c r="JN97" t="str">
        <f>IF(ISERROR(MATCH(JN$1,'CSC Mitre'!CR$1:CR$220,0)),"",VLOOKUP(JN$1,'Tactic Recode'!$A$1:$B$547,2,FALSE))</f>
        <v/>
      </c>
      <c r="JO97" t="str">
        <f>IF(ISERROR(MATCH(JO$1,'CSC Mitre'!CR$1:CR$220,0)),"",VLOOKUP(JO$1,'Tactic Recode'!$A$1:$B$547,2,FALSE))</f>
        <v/>
      </c>
      <c r="JP97" t="str">
        <f>IF(ISERROR(MATCH(JP$1,'CSC Mitre'!CR$1:CR$220,0)),"",VLOOKUP(JP$1,'Tactic Recode'!$A$1:$B$547,2,FALSE))</f>
        <v/>
      </c>
      <c r="JQ97" t="str">
        <f>IF(ISERROR(MATCH(JQ$1,'CSC Mitre'!CR$1:CR$220,0)),"",VLOOKUP(JQ$1,'Tactic Recode'!$A$1:$B$547,2,FALSE))</f>
        <v/>
      </c>
      <c r="JR97" t="str">
        <f>IF(ISERROR(MATCH(JR$1,'CSC Mitre'!CR$1:CR$220,0)),"",VLOOKUP(JR$1,'Tactic Recode'!$A$1:$B$547,2,FALSE))</f>
        <v/>
      </c>
      <c r="JS97" t="str">
        <f>IF(ISERROR(MATCH(JS$1,'CSC Mitre'!CR$1:CR$220,0)),"",VLOOKUP(JS$1,'Tactic Recode'!$A$1:$B$547,2,FALSE))</f>
        <v/>
      </c>
      <c r="JT97" t="str">
        <f>IF(ISERROR(MATCH(JT$1,'CSC Mitre'!CR$1:CR$220,0)),"",VLOOKUP(JT$1,'Tactic Recode'!$A$1:$B$547,2,FALSE))</f>
        <v/>
      </c>
      <c r="JU97" t="str">
        <f>IF(ISERROR(MATCH(JU$1,'CSC Mitre'!CR$1:CR$220,0)),"",VLOOKUP(JU$1,'Tactic Recode'!$A$1:$B$547,2,FALSE))</f>
        <v/>
      </c>
      <c r="JV97" t="str">
        <f>IF(ISERROR(MATCH(JV$1,'CSC Mitre'!CR$1:CR$220,0)),"",VLOOKUP(JV$1,'Tactic Recode'!$A$1:$B$547,2,FALSE))</f>
        <v/>
      </c>
      <c r="JW97" t="str">
        <f>IF(ISERROR(MATCH(JW$1,'CSC Mitre'!CR$1:CR$220,0)),"",VLOOKUP(JW$1,'Tactic Recode'!$A$1:$B$547,2,FALSE))</f>
        <v/>
      </c>
      <c r="JX97" t="str">
        <f>IF(ISERROR(MATCH(JX$1,'CSC Mitre'!CR$1:CR$220,0)),"",VLOOKUP(JX$1,'Tactic Recode'!$A$1:$B$547,2,FALSE))</f>
        <v/>
      </c>
      <c r="JY97" t="str">
        <f>IF(ISERROR(MATCH(JY$1,'CSC Mitre'!CR$1:CR$220,0)),"",VLOOKUP(JY$1,'Tactic Recode'!$A$1:$B$547,2,FALSE))</f>
        <v/>
      </c>
      <c r="JZ97" t="str">
        <f>IF(ISERROR(MATCH(JZ$1,'CSC Mitre'!CR$1:CR$220,0)),"",VLOOKUP(JZ$1,'Tactic Recode'!$A$1:$B$547,2,FALSE))</f>
        <v/>
      </c>
      <c r="KA97" t="str">
        <f>IF(ISERROR(MATCH(KA$1,'CSC Mitre'!CR$1:CR$220,0)),"",VLOOKUP(KA$1,'Tactic Recode'!$A$1:$B$547,2,FALSE))</f>
        <v/>
      </c>
      <c r="KB97" t="str">
        <f>IF(ISERROR(MATCH(KB$1,'CSC Mitre'!CR$1:CR$220,0)),"",VLOOKUP(KB$1,'Tactic Recode'!$A$1:$B$547,2,FALSE))</f>
        <v/>
      </c>
      <c r="KC97" t="str">
        <f>IF(ISERROR(MATCH(KC$1,'CSC Mitre'!CR$1:CR$220,0)),"",VLOOKUP(KC$1,'Tactic Recode'!$A$1:$B$547,2,FALSE))</f>
        <v/>
      </c>
      <c r="KD97" t="str">
        <f>IF(ISERROR(MATCH(KD$1,'CSC Mitre'!CR$1:CR$220,0)),"",VLOOKUP(KD$1,'Tactic Recode'!$A$1:$B$547,2,FALSE))</f>
        <v/>
      </c>
      <c r="KE97" t="str">
        <f>IF(ISERROR(MATCH(KE$1,'CSC Mitre'!CR$1:CR$220,0)),"",VLOOKUP(KE$1,'Tactic Recode'!$A$1:$B$547,2,FALSE))</f>
        <v/>
      </c>
      <c r="KF97" t="str">
        <f>IF(ISERROR(MATCH(KF$1,'CSC Mitre'!CR$1:CR$220,0)),"",VLOOKUP(KF$1,'Tactic Recode'!$A$1:$B$547,2,FALSE))</f>
        <v/>
      </c>
      <c r="KG97" t="str">
        <f>IF(ISERROR(MATCH(KG$1,'CSC Mitre'!CR$1:CR$220,0)),"",VLOOKUP(KG$1,'Tactic Recode'!$A$1:$B$547,2,FALSE))</f>
        <v/>
      </c>
      <c r="KH97" t="str">
        <f>IF(ISERROR(MATCH(KH$1,'CSC Mitre'!CR$1:CR$220,0)),"",VLOOKUP(KH$1,'Tactic Recode'!$A$1:$B$547,2,FALSE))</f>
        <v/>
      </c>
      <c r="KI97" t="str">
        <f>IF(ISERROR(MATCH(KI$1,'CSC Mitre'!CR$1:CR$220,0)),"",VLOOKUP(KI$1,'Tactic Recode'!$A$1:$B$547,2,FALSE))</f>
        <v/>
      </c>
      <c r="KJ97" t="str">
        <f>IF(ISERROR(MATCH(KJ$1,'CSC Mitre'!CR$1:CR$220,0)),"",VLOOKUP(KJ$1,'Tactic Recode'!$A$1:$B$547,2,FALSE))</f>
        <v/>
      </c>
      <c r="KK97" t="str">
        <f>IF(ISERROR(MATCH(KK$1,'CSC Mitre'!CR$1:CR$220,0)),"",VLOOKUP(KK$1,'Tactic Recode'!$A$1:$B$547,2,FALSE))</f>
        <v/>
      </c>
      <c r="KL97" t="str">
        <f>IF(ISERROR(MATCH(KL$1,'CSC Mitre'!CR$1:CR$220,0)),"",VLOOKUP(KL$1,'Tactic Recode'!$A$1:$B$547,2,FALSE))</f>
        <v/>
      </c>
      <c r="KM97" t="str">
        <f>IF(ISERROR(MATCH(KM$1,'CSC Mitre'!CR$1:CR$220,0)),"",VLOOKUP(KM$1,'Tactic Recode'!$A$1:$B$547,2,FALSE))</f>
        <v/>
      </c>
      <c r="KN97" t="str">
        <f>IF(ISERROR(MATCH(KN$1,'CSC Mitre'!CR$1:CR$220,0)),"",VLOOKUP(KN$1,'Tactic Recode'!$A$1:$B$547,2,FALSE))</f>
        <v/>
      </c>
      <c r="KO97" t="str">
        <f>IF(ISERROR(MATCH(KO$1,'CSC Mitre'!CR$1:CR$220,0)),"",VLOOKUP(KO$1,'Tactic Recode'!$A$1:$B$547,2,FALSE))</f>
        <v/>
      </c>
      <c r="KP97" t="str">
        <f>IF(ISERROR(MATCH(KP$1,'CSC Mitre'!CR$1:CR$220,0)),"",VLOOKUP(KP$1,'Tactic Recode'!$A$1:$B$547,2,FALSE))</f>
        <v/>
      </c>
      <c r="KQ97" t="str">
        <f>IF(ISERROR(MATCH(KQ$1,'CSC Mitre'!CR$1:CR$220,0)),"",VLOOKUP(KQ$1,'Tactic Recode'!$A$1:$B$547,2,FALSE))</f>
        <v/>
      </c>
      <c r="KR97" t="str">
        <f>IF(ISERROR(MATCH(KR$1,'CSC Mitre'!CR$1:CR$220,0)),"",VLOOKUP(KR$1,'Tactic Recode'!$A$1:$B$547,2,FALSE))</f>
        <v/>
      </c>
      <c r="KS97" t="str">
        <f>IF(ISERROR(MATCH(KS$1,'CSC Mitre'!CR$1:CR$220,0)),"",VLOOKUP(KS$1,'Tactic Recode'!$A$1:$B$547,2,FALSE))</f>
        <v/>
      </c>
      <c r="KT97" t="str">
        <f>IF(ISERROR(MATCH(KT$1,'CSC Mitre'!CR$1:CR$220,0)),"",VLOOKUP(KT$1,'Tactic Recode'!$A$1:$B$547,2,FALSE))</f>
        <v/>
      </c>
      <c r="KU97" t="str">
        <f>IF(ISERROR(MATCH(KU$1,'CSC Mitre'!CR$1:CR$220,0)),"",VLOOKUP(KU$1,'Tactic Recode'!$A$1:$B$547,2,FALSE))</f>
        <v/>
      </c>
      <c r="KV97" t="str">
        <f>IF(ISERROR(MATCH(KV$1,'CSC Mitre'!CR$1:CR$220,0)),"",VLOOKUP(KV$1,'Tactic Recode'!$A$1:$B$547,2,FALSE))</f>
        <v/>
      </c>
      <c r="KW97" t="str">
        <f>IF(ISERROR(MATCH(KW$1,'CSC Mitre'!CR$1:CR$220,0)),"",VLOOKUP(KW$1,'Tactic Recode'!$A$1:$B$547,2,FALSE))</f>
        <v/>
      </c>
      <c r="KX97" t="str">
        <f>IF(ISERROR(MATCH(KX$1,'CSC Mitre'!CR$1:CR$220,0)),"",VLOOKUP(KX$1,'Tactic Recode'!$A$1:$B$547,2,FALSE))</f>
        <v/>
      </c>
      <c r="KY97" t="str">
        <f>IF(ISERROR(MATCH(KY$1,'CSC Mitre'!CR$1:CR$220,0)),"",VLOOKUP(KY$1,'Tactic Recode'!$A$1:$B$547,2,FALSE))</f>
        <v/>
      </c>
      <c r="KZ97" t="str">
        <f>IF(ISERROR(MATCH(KZ$1,'CSC Mitre'!CR$1:CR$220,0)),"",VLOOKUP(KZ$1,'Tactic Recode'!$A$1:$B$547,2,FALSE))</f>
        <v/>
      </c>
      <c r="LA97" t="str">
        <f>IF(ISERROR(MATCH(LA$1,'CSC Mitre'!CR$1:CR$220,0)),"",VLOOKUP(LA$1,'Tactic Recode'!$A$1:$B$547,2,FALSE))</f>
        <v/>
      </c>
      <c r="LB97" t="str">
        <f>IF(ISERROR(MATCH(LB$1,'CSC Mitre'!CR$1:CR$220,0)),"",VLOOKUP(LB$1,'Tactic Recode'!$A$1:$B$547,2,FALSE))</f>
        <v/>
      </c>
      <c r="LC97" t="str">
        <f>IF(ISERROR(MATCH(LC$1,'CSC Mitre'!CR$1:CR$220,0)),"",VLOOKUP(LC$1,'Tactic Recode'!$A$1:$B$547,2,FALSE))</f>
        <v/>
      </c>
      <c r="LD97" t="str">
        <f>IF(ISERROR(MATCH(LD$1,'CSC Mitre'!CR$1:CR$220,0)),"",VLOOKUP(LD$1,'Tactic Recode'!$A$1:$B$547,2,FALSE))</f>
        <v/>
      </c>
      <c r="LE97" t="str">
        <f>IF(ISERROR(MATCH(LE$1,'CSC Mitre'!CR$1:CR$220,0)),"",VLOOKUP(LE$1,'Tactic Recode'!$A$1:$B$547,2,FALSE))</f>
        <v/>
      </c>
      <c r="LF97" t="str">
        <f>IF(ISERROR(MATCH(LF$1,'CSC Mitre'!CR$1:CR$220,0)),"",VLOOKUP(LF$1,'Tactic Recode'!$A$1:$B$547,2,FALSE))</f>
        <v/>
      </c>
      <c r="LG97" t="str">
        <f>IF(ISERROR(MATCH(LG$1,'CSC Mitre'!CR$1:CR$220,0)),"",VLOOKUP(LG$1,'Tactic Recode'!$A$1:$B$547,2,FALSE))</f>
        <v/>
      </c>
      <c r="LH97" t="str">
        <f>IF(ISERROR(MATCH(LH$1,'CSC Mitre'!CR$1:CR$220,0)),"",VLOOKUP(LH$1,'Tactic Recode'!$A$1:$B$547,2,FALSE))</f>
        <v/>
      </c>
      <c r="LI97" t="str">
        <f>IF(ISERROR(MATCH(LI$1,'CSC Mitre'!CR$1:CR$220,0)),"",VLOOKUP(LI$1,'Tactic Recode'!$A$1:$B$547,2,FALSE))</f>
        <v/>
      </c>
      <c r="LJ97" t="str">
        <f>IF(ISERROR(MATCH(LJ$1,'CSC Mitre'!CR$1:CR$220,0)),"",VLOOKUP(LJ$1,'Tactic Recode'!$A$1:$B$547,2,FALSE))</f>
        <v/>
      </c>
      <c r="LK97" t="str">
        <f>IF(ISERROR(MATCH(LK$1,'CSC Mitre'!CR$1:CR$220,0)),"",VLOOKUP(LK$1,'Tactic Recode'!$A$1:$B$547,2,FALSE))</f>
        <v/>
      </c>
      <c r="LL97" t="str">
        <f>IF(ISERROR(MATCH(LL$1,'CSC Mitre'!CR$1:CR$220,0)),"",VLOOKUP(LL$1,'Tactic Recode'!$A$1:$B$547,2,FALSE))</f>
        <v/>
      </c>
      <c r="LM97" t="str">
        <f>IF(ISERROR(MATCH(LM$1,'CSC Mitre'!CR$1:CR$220,0)),"",VLOOKUP(LM$1,'Tactic Recode'!$A$1:$B$547,2,FALSE))</f>
        <v/>
      </c>
      <c r="LN97" t="str">
        <f>IF(ISERROR(MATCH(LN$1,'CSC Mitre'!CR$1:CR$220,0)),"",VLOOKUP(LN$1,'Tactic Recode'!$A$1:$B$547,2,FALSE))</f>
        <v/>
      </c>
      <c r="LO97" t="str">
        <f>IF(ISERROR(MATCH(LO$1,'CSC Mitre'!CR$1:CR$220,0)),"",VLOOKUP(LO$1,'Tactic Recode'!$A$1:$B$547,2,FALSE))</f>
        <v/>
      </c>
      <c r="LP97" t="str">
        <f>IF(ISERROR(MATCH(LP$1,'CSC Mitre'!CR$1:CR$220,0)),"",VLOOKUP(LP$1,'Tactic Recode'!$A$1:$B$547,2,FALSE))</f>
        <v/>
      </c>
      <c r="LQ97" t="str">
        <f>IF(ISERROR(MATCH(LQ$1,'CSC Mitre'!CR$1:CR$220,0)),"",VLOOKUP(LQ$1,'Tactic Recode'!$A$1:$B$547,2,FALSE))</f>
        <v/>
      </c>
      <c r="LR97" t="str">
        <f>IF(ISERROR(MATCH(LR$1,'CSC Mitre'!CR$1:CR$220,0)),"",VLOOKUP(LR$1,'Tactic Recode'!$A$1:$B$547,2,FALSE))</f>
        <v/>
      </c>
      <c r="LS97" t="str">
        <f>IF(ISERROR(MATCH(LS$1,'CSC Mitre'!CR$1:CR$220,0)),"",VLOOKUP(LS$1,'Tactic Recode'!$A$1:$B$547,2,FALSE))</f>
        <v/>
      </c>
      <c r="LT97" t="str">
        <f>IF(ISERROR(MATCH(LT$1,'CSC Mitre'!CR$1:CR$220,0)),"",VLOOKUP(LT$1,'Tactic Recode'!$A$1:$B$547,2,FALSE))</f>
        <v/>
      </c>
      <c r="LU97" t="str">
        <f>IF(ISERROR(MATCH(LU$1,'CSC Mitre'!CR$1:CR$220,0)),"",VLOOKUP(LU$1,'Tactic Recode'!$A$1:$B$547,2,FALSE))</f>
        <v/>
      </c>
      <c r="LV97" t="str">
        <f>IF(ISERROR(MATCH(LV$1,'CSC Mitre'!CR$1:CR$220,0)),"",VLOOKUP(LV$1,'Tactic Recode'!$A$1:$B$547,2,FALSE))</f>
        <v/>
      </c>
      <c r="LW97" t="str">
        <f>IF(ISERROR(MATCH(LW$1,'CSC Mitre'!CR$1:CR$220,0)),"",VLOOKUP(LW$1,'Tactic Recode'!$A$1:$B$547,2,FALSE))</f>
        <v/>
      </c>
      <c r="LX97" t="str">
        <f>IF(ISERROR(MATCH(LX$1,'CSC Mitre'!CR$1:CR$220,0)),"",VLOOKUP(LX$1,'Tactic Recode'!$A$1:$B$547,2,FALSE))</f>
        <v/>
      </c>
      <c r="LY97" t="str">
        <f>IF(ISERROR(MATCH(LY$1,'CSC Mitre'!CR$1:CR$220,0)),"",VLOOKUP(LY$1,'Tactic Recode'!$A$1:$B$547,2,FALSE))</f>
        <v/>
      </c>
      <c r="LZ97" t="str">
        <f>IF(ISERROR(MATCH(LZ$1,'CSC Mitre'!CR$1:CR$220,0)),"",VLOOKUP(LZ$1,'Tactic Recode'!$A$1:$B$547,2,FALSE))</f>
        <v/>
      </c>
      <c r="MA97" t="str">
        <f>IF(ISERROR(MATCH(MA$1,'CSC Mitre'!CR$1:CR$220,0)),"",VLOOKUP(MA$1,'Tactic Recode'!$A$1:$B$547,2,FALSE))</f>
        <v/>
      </c>
      <c r="MB97" t="str">
        <f>IF(ISERROR(MATCH(MB$1,'CSC Mitre'!CR$1:CR$220,0)),"",VLOOKUP(MB$1,'Tactic Recode'!$A$1:$B$547,2,FALSE))</f>
        <v/>
      </c>
      <c r="MC97" t="str">
        <f>IF(ISERROR(MATCH(MC$1,'CSC Mitre'!CR$1:CR$220,0)),"",VLOOKUP(MC$1,'Tactic Recode'!$A$1:$B$547,2,FALSE))</f>
        <v/>
      </c>
      <c r="MD97" t="str">
        <f>IF(ISERROR(MATCH(MD$1,'CSC Mitre'!CR$1:CR$220,0)),"",VLOOKUP(MD$1,'Tactic Recode'!$A$1:$B$547,2,FALSE))</f>
        <v/>
      </c>
      <c r="ME97" t="str">
        <f>IF(ISERROR(MATCH(ME$1,'CSC Mitre'!CR$1:CR$220,0)),"",VLOOKUP(ME$1,'Tactic Recode'!$A$1:$B$547,2,FALSE))</f>
        <v/>
      </c>
      <c r="MF97" t="str">
        <f>IF(ISERROR(MATCH(MF$1,'CSC Mitre'!CR$1:CR$220,0)),"",VLOOKUP(MF$1,'Tactic Recode'!$A$1:$B$547,2,FALSE))</f>
        <v/>
      </c>
      <c r="MG97" t="str">
        <f>IF(ISERROR(MATCH(MG$1,'CSC Mitre'!CR$1:CR$220,0)),"",VLOOKUP(MG$1,'Tactic Recode'!$A$1:$B$547,2,FALSE))</f>
        <v/>
      </c>
      <c r="MH97" t="str">
        <f>IF(ISERROR(MATCH(MH$1,'CSC Mitre'!CR$1:CR$220,0)),"",VLOOKUP(MH$1,'Tactic Recode'!$A$1:$B$547,2,FALSE))</f>
        <v/>
      </c>
      <c r="MI97" t="str">
        <f>IF(ISERROR(MATCH(MI$1,'CSC Mitre'!CR$1:CR$220,0)),"",VLOOKUP(MI$1,'Tactic Recode'!$A$1:$B$547,2,FALSE))</f>
        <v/>
      </c>
      <c r="MJ97" t="str">
        <f>IF(ISERROR(MATCH(MJ$1,'CSC Mitre'!CR$1:CR$220,0)),"",VLOOKUP(MJ$1,'Tactic Recode'!$A$1:$B$547,2,FALSE))</f>
        <v/>
      </c>
      <c r="MK97" t="str">
        <f>IF(ISERROR(MATCH(MK$1,'CSC Mitre'!CR$1:CR$220,0)),"",VLOOKUP(MK$1,'Tactic Recode'!$A$1:$B$547,2,FALSE))</f>
        <v/>
      </c>
      <c r="ML97" t="str">
        <f>IF(ISERROR(MATCH(ML$1,'CSC Mitre'!CR$1:CR$220,0)),"",VLOOKUP(ML$1,'Tactic Recode'!$A$1:$B$547,2,FALSE))</f>
        <v/>
      </c>
      <c r="MM97" t="str">
        <f>IF(ISERROR(MATCH(MM$1,'CSC Mitre'!CR$1:CR$220,0)),"",VLOOKUP(MM$1,'Tactic Recode'!$A$1:$B$547,2,FALSE))</f>
        <v/>
      </c>
      <c r="MN97" t="str">
        <f>IF(ISERROR(MATCH(MN$1,'CSC Mitre'!CR$1:CR$220,0)),"",VLOOKUP(MN$1,'Tactic Recode'!$A$1:$B$547,2,FALSE))</f>
        <v/>
      </c>
      <c r="MO97" t="str">
        <f>IF(ISERROR(MATCH(MO$1,'CSC Mitre'!CR$1:CR$220,0)),"",VLOOKUP(MO$1,'Tactic Recode'!$A$1:$B$547,2,FALSE))</f>
        <v/>
      </c>
      <c r="MP97" t="str">
        <f>IF(ISERROR(MATCH(MP$1,'CSC Mitre'!CR$1:CR$220,0)),"",VLOOKUP(MP$1,'Tactic Recode'!$A$1:$B$547,2,FALSE))</f>
        <v/>
      </c>
      <c r="MQ97" t="str">
        <f>IF(ISERROR(MATCH(MQ$1,'CSC Mitre'!CR$1:CR$220,0)),"",VLOOKUP(MQ$1,'Tactic Recode'!$A$1:$B$547,2,FALSE))</f>
        <v/>
      </c>
      <c r="MR97" t="str">
        <f>IF(ISERROR(MATCH(MR$1,'CSC Mitre'!CR$1:CR$220,0)),"",VLOOKUP(MR$1,'Tactic Recode'!$A$1:$B$547,2,FALSE))</f>
        <v/>
      </c>
      <c r="MS97" t="str">
        <f>IF(ISERROR(MATCH(MS$1,'CSC Mitre'!CR$1:CR$220,0)),"",VLOOKUP(MS$1,'Tactic Recode'!$A$1:$B$547,2,FALSE))</f>
        <v/>
      </c>
      <c r="MT97" t="str">
        <f>IF(ISERROR(MATCH(MT$1,'CSC Mitre'!CR$1:CR$220,0)),"",VLOOKUP(MT$1,'Tactic Recode'!$A$1:$B$547,2,FALSE))</f>
        <v/>
      </c>
      <c r="MU97" t="str">
        <f>IF(ISERROR(MATCH(MU$1,'CSC Mitre'!CR$1:CR$220,0)),"",VLOOKUP(MU$1,'Tactic Recode'!$A$1:$B$547,2,FALSE))</f>
        <v/>
      </c>
      <c r="MV97" t="str">
        <f>IF(ISERROR(MATCH(MV$1,'CSC Mitre'!CR$1:CR$220,0)),"",VLOOKUP(MV$1,'Tactic Recode'!$A$1:$B$547,2,FALSE))</f>
        <v/>
      </c>
      <c r="MW97" t="str">
        <f>IF(ISERROR(MATCH(MW$1,'CSC Mitre'!CR$1:CR$220,0)),"",VLOOKUP(MW$1,'Tactic Recode'!$A$1:$B$547,2,FALSE))</f>
        <v/>
      </c>
      <c r="MX97" t="str">
        <f>IF(ISERROR(MATCH(MX$1,'CSC Mitre'!CR$1:CR$220,0)),"",VLOOKUP(MX$1,'Tactic Recode'!$A$1:$B$547,2,FALSE))</f>
        <v/>
      </c>
      <c r="MY97" t="str">
        <f>IF(ISERROR(MATCH(MY$1,'CSC Mitre'!CR$1:CR$220,0)),"",VLOOKUP(MY$1,'Tactic Recode'!$A$1:$B$547,2,FALSE))</f>
        <v/>
      </c>
      <c r="MZ97" t="str">
        <f>IF(ISERROR(MATCH(MZ$1,'CSC Mitre'!CR$1:CR$220,0)),"",VLOOKUP(MZ$1,'Tactic Recode'!$A$1:$B$547,2,FALSE))</f>
        <v/>
      </c>
      <c r="NA97" t="str">
        <f>IF(ISERROR(MATCH(NA$1,'CSC Mitre'!CR$1:CR$220,0)),"",VLOOKUP(NA$1,'Tactic Recode'!$A$1:$B$547,2,FALSE))</f>
        <v/>
      </c>
      <c r="NB97" t="str">
        <f>IF(ISERROR(MATCH(NB$1,'CSC Mitre'!CR$1:CR$220,0)),"",VLOOKUP(NB$1,'Tactic Recode'!$A$1:$B$547,2,FALSE))</f>
        <v/>
      </c>
      <c r="NC97" t="str">
        <f>IF(ISERROR(MATCH(NC$1,'CSC Mitre'!CR$1:CR$220,0)),"",VLOOKUP(NC$1,'Tactic Recode'!$A$1:$B$547,2,FALSE))</f>
        <v/>
      </c>
      <c r="ND97" t="str">
        <f>IF(ISERROR(MATCH(ND$1,'CSC Mitre'!CR$1:CR$220,0)),"",VLOOKUP(ND$1,'Tactic Recode'!$A$1:$B$547,2,FALSE))</f>
        <v/>
      </c>
      <c r="NE97" t="str">
        <f>IF(ISERROR(MATCH(NE$1,'CSC Mitre'!CR$1:CR$220,0)),"",VLOOKUP(NE$1,'Tactic Recode'!$A$1:$B$547,2,FALSE))</f>
        <v/>
      </c>
      <c r="NF97" t="str">
        <f>IF(ISERROR(MATCH(NF$1,'CSC Mitre'!CR$1:CR$220,0)),"",VLOOKUP(NF$1,'Tactic Recode'!$A$1:$B$547,2,FALSE))</f>
        <v/>
      </c>
      <c r="NG97" t="str">
        <f>IF(ISERROR(MATCH(NG$1,'CSC Mitre'!CR$1:CR$220,0)),"",VLOOKUP(NG$1,'Tactic Recode'!$A$1:$B$547,2,FALSE))</f>
        <v/>
      </c>
      <c r="NH97" t="str">
        <f>IF(ISERROR(MATCH(NH$1,'CSC Mitre'!CR$1:CR$220,0)),"",VLOOKUP(NH$1,'Tactic Recode'!$A$1:$B$547,2,FALSE))</f>
        <v/>
      </c>
      <c r="NI97" t="str">
        <f>IF(ISERROR(MATCH(NI$1,'CSC Mitre'!CR$1:CR$220,0)),"",VLOOKUP(NI$1,'Tactic Recode'!$A$1:$B$547,2,FALSE))</f>
        <v/>
      </c>
      <c r="NJ97" t="str">
        <f>IF(ISERROR(MATCH(NJ$1,'CSC Mitre'!CR$1:CR$220,0)),"",VLOOKUP(NJ$1,'Tactic Recode'!$A$1:$B$547,2,FALSE))</f>
        <v/>
      </c>
      <c r="NK97" t="str">
        <f>IF(ISERROR(MATCH(NK$1,'CSC Mitre'!CR$1:CR$220,0)),"",VLOOKUP(NK$1,'Tactic Recode'!$A$1:$B$547,2,FALSE))</f>
        <v/>
      </c>
      <c r="NL97" t="str">
        <f>IF(ISERROR(MATCH(NL$1,'CSC Mitre'!CR$1:CR$220,0)),"",VLOOKUP(NL$1,'Tactic Recode'!$A$1:$B$547,2,FALSE))</f>
        <v/>
      </c>
      <c r="NM97" t="str">
        <f>IF(ISERROR(MATCH(NM$1,'CSC Mitre'!CR$1:CR$220,0)),"",VLOOKUP(NM$1,'Tactic Recode'!$A$1:$B$547,2,FALSE))</f>
        <v/>
      </c>
      <c r="NN97" t="str">
        <f>IF(ISERROR(MATCH(NN$1,'CSC Mitre'!CR$1:CR$220,0)),"",VLOOKUP(NN$1,'Tactic Recode'!$A$1:$B$547,2,FALSE))</f>
        <v/>
      </c>
      <c r="NO97" t="str">
        <f>IF(ISERROR(MATCH(NO$1,'CSC Mitre'!CR$1:CR$220,0)),"",VLOOKUP(NO$1,'Tactic Recode'!$A$1:$B$547,2,FALSE))</f>
        <v/>
      </c>
      <c r="NP97" t="str">
        <f>IF(ISERROR(MATCH(NP$1,'CSC Mitre'!CR$1:CR$220,0)),"",VLOOKUP(NP$1,'Tactic Recode'!$A$1:$B$547,2,FALSE))</f>
        <v/>
      </c>
      <c r="NQ97" t="str">
        <f>IF(ISERROR(MATCH(NQ$1,'CSC Mitre'!CR$1:CR$220,0)),"",VLOOKUP(NQ$1,'Tactic Recode'!$A$1:$B$547,2,FALSE))</f>
        <v/>
      </c>
      <c r="NR97" t="str">
        <f>IF(ISERROR(MATCH(NR$1,'CSC Mitre'!CR$1:CR$220,0)),"",VLOOKUP(NR$1,'Tactic Recode'!$A$1:$B$547,2,FALSE))</f>
        <v/>
      </c>
      <c r="NS97" t="str">
        <f>IF(ISERROR(MATCH(NS$1,'CSC Mitre'!CR$1:CR$220,0)),"",VLOOKUP(NS$1,'Tactic Recode'!$A$1:$B$547,2,FALSE))</f>
        <v/>
      </c>
      <c r="NT97" t="str">
        <f>IF(ISERROR(MATCH(NT$1,'CSC Mitre'!CR$1:CR$220,0)),"",VLOOKUP(NT$1,'Tactic Recode'!$A$1:$B$547,2,FALSE))</f>
        <v/>
      </c>
      <c r="NU97" t="str">
        <f>IF(ISERROR(MATCH(NU$1,'CSC Mitre'!CR$1:CR$220,0)),"",VLOOKUP(NU$1,'Tactic Recode'!$A$1:$B$547,2,FALSE))</f>
        <v/>
      </c>
      <c r="NV97" t="str">
        <f>IF(ISERROR(MATCH(NV$1,'CSC Mitre'!CR$1:CR$220,0)),"",VLOOKUP(NV$1,'Tactic Recode'!$A$1:$B$547,2,FALSE))</f>
        <v/>
      </c>
      <c r="NW97" t="str">
        <f>IF(ISERROR(MATCH(NW$1,'CSC Mitre'!CR$1:CR$220,0)),"",VLOOKUP(NW$1,'Tactic Recode'!$A$1:$B$547,2,FALSE))</f>
        <v/>
      </c>
      <c r="NX97" t="str">
        <f>IF(ISERROR(MATCH(NX$1,'CSC Mitre'!CR$1:CR$220,0)),"",VLOOKUP(NX$1,'Tactic Recode'!$A$1:$B$547,2,FALSE))</f>
        <v/>
      </c>
      <c r="NY97" t="str">
        <f>IF(ISERROR(MATCH(NY$1,'CSC Mitre'!CR$1:CR$220,0)),"",VLOOKUP(NY$1,'Tactic Recode'!$A$1:$B$547,2,FALSE))</f>
        <v/>
      </c>
      <c r="NZ97" t="str">
        <f>IF(ISERROR(MATCH(NZ$1,'CSC Mitre'!CR$1:CR$220,0)),"",VLOOKUP(NZ$1,'Tactic Recode'!$A$1:$B$547,2,FALSE))</f>
        <v/>
      </c>
      <c r="OA97" t="str">
        <f>IF(ISERROR(MATCH(OA$1,'CSC Mitre'!CR$1:CR$220,0)),"",VLOOKUP(OA$1,'Tactic Recode'!$A$1:$B$547,2,FALSE))</f>
        <v/>
      </c>
      <c r="OB97" t="str">
        <f>IF(ISERROR(MATCH(OB$1,'CSC Mitre'!CR$1:CR$220,0)),"",VLOOKUP(OB$1,'Tactic Recode'!$A$1:$B$547,2,FALSE))</f>
        <v/>
      </c>
      <c r="OC97" t="str">
        <f>IF(ISERROR(MATCH(OC$1,'CSC Mitre'!CR$1:CR$220,0)),"",VLOOKUP(OC$1,'Tactic Recode'!$A$1:$B$547,2,FALSE))</f>
        <v/>
      </c>
      <c r="OD97" t="str">
        <f>IF(ISERROR(MATCH(OD$1,'CSC Mitre'!CR$1:CR$220,0)),"",VLOOKUP(OD$1,'Tactic Recode'!$A$1:$B$547,2,FALSE))</f>
        <v/>
      </c>
      <c r="OE97" t="str">
        <f>IF(ISERROR(MATCH(OE$1,'CSC Mitre'!CR$1:CR$220,0)),"",VLOOKUP(OE$1,'Tactic Recode'!$A$1:$B$547,2,FALSE))</f>
        <v/>
      </c>
      <c r="OF97" t="str">
        <f>IF(ISERROR(MATCH(OF$1,'CSC Mitre'!CR$1:CR$220,0)),"",VLOOKUP(OF$1,'Tactic Recode'!$A$1:$B$547,2,FALSE))</f>
        <v/>
      </c>
      <c r="OG97" t="str">
        <f>IF(ISERROR(MATCH(OG$1,'CSC Mitre'!CR$1:CR$220,0)),"",VLOOKUP(OG$1,'Tactic Recode'!$A$1:$B$547,2,FALSE))</f>
        <v/>
      </c>
      <c r="OH97" t="str">
        <f>IF(ISERROR(MATCH(OH$1,'CSC Mitre'!CR$1:CR$220,0)),"",VLOOKUP(OH$1,'Tactic Recode'!$A$1:$B$547,2,FALSE))</f>
        <v/>
      </c>
      <c r="OI97" t="str">
        <f>IF(ISERROR(MATCH(OI$1,'CSC Mitre'!CR$1:CR$220,0)),"",VLOOKUP(OI$1,'Tactic Recode'!$A$1:$B$547,2,FALSE))</f>
        <v/>
      </c>
      <c r="OJ97" t="str">
        <f>IF(ISERROR(MATCH(OJ$1,'CSC Mitre'!CR$1:CR$220,0)),"",VLOOKUP(OJ$1,'Tactic Recode'!$A$1:$B$547,2,FALSE))</f>
        <v/>
      </c>
      <c r="OK97" t="str">
        <f>IF(ISERROR(MATCH(OK$1,'CSC Mitre'!CR$1:CR$220,0)),"",VLOOKUP(OK$1,'Tactic Recode'!$A$1:$B$547,2,FALSE))</f>
        <v/>
      </c>
      <c r="OL97" t="str">
        <f>IF(ISERROR(MATCH(OL$1,'CSC Mitre'!CR$1:CR$220,0)),"",VLOOKUP(OL$1,'Tactic Recode'!$A$1:$B$547,2,FALSE))</f>
        <v/>
      </c>
      <c r="OM97" t="str">
        <f>IF(ISERROR(MATCH(OM$1,'CSC Mitre'!CR$1:CR$220,0)),"",VLOOKUP(OM$1,'Tactic Recode'!$A$1:$B$547,2,FALSE))</f>
        <v/>
      </c>
      <c r="ON97" t="str">
        <f>IF(ISERROR(MATCH(ON$1,'CSC Mitre'!CR$1:CR$220,0)),"",VLOOKUP(ON$1,'Tactic Recode'!$A$1:$B$547,2,FALSE))</f>
        <v/>
      </c>
      <c r="OO97" t="str">
        <f>IF(ISERROR(MATCH(OO$1,'CSC Mitre'!CR$1:CR$220,0)),"",VLOOKUP(OO$1,'Tactic Recode'!$A$1:$B$547,2,FALSE))</f>
        <v/>
      </c>
      <c r="OP97" t="str">
        <f>IF(ISERROR(MATCH(OP$1,'CSC Mitre'!CR$1:CR$220,0)),"",VLOOKUP(OP$1,'Tactic Recode'!$A$1:$B$547,2,FALSE))</f>
        <v/>
      </c>
      <c r="OQ97" t="str">
        <f>IF(ISERROR(MATCH(OQ$1,'CSC Mitre'!CR$1:CR$220,0)),"",VLOOKUP(OQ$1,'Tactic Recode'!$A$1:$B$547,2,FALSE))</f>
        <v/>
      </c>
      <c r="OR97" t="str">
        <f>IF(ISERROR(MATCH(OR$1,'CSC Mitre'!CR$1:CR$220,0)),"",VLOOKUP(OR$1,'Tactic Recode'!$A$1:$B$547,2,FALSE))</f>
        <v/>
      </c>
      <c r="OS97" t="str">
        <f>IF(ISERROR(MATCH(OS$1,'CSC Mitre'!CR$1:CR$220,0)),"",VLOOKUP(OS$1,'Tactic Recode'!$A$1:$B$547,2,FALSE))</f>
        <v/>
      </c>
      <c r="OT97" t="str">
        <f>IF(ISERROR(MATCH(OT$1,'CSC Mitre'!CR$1:CR$220,0)),"",VLOOKUP(OT$1,'Tactic Recode'!$A$1:$B$547,2,FALSE))</f>
        <v/>
      </c>
      <c r="OU97" t="str">
        <f>IF(ISERROR(MATCH(OU$1,'CSC Mitre'!CR$1:CR$220,0)),"",VLOOKUP(OU$1,'Tactic Recode'!$A$1:$B$547,2,FALSE))</f>
        <v/>
      </c>
      <c r="OV97" t="str">
        <f>IF(ISERROR(MATCH(OV$1,'CSC Mitre'!CR$1:CR$220,0)),"",VLOOKUP(OV$1,'Tactic Recode'!$A$1:$B$547,2,FALSE))</f>
        <v/>
      </c>
      <c r="OW97" t="str">
        <f>IF(ISERROR(MATCH(OW$1,'CSC Mitre'!CR$1:CR$220,0)),"",VLOOKUP(OW$1,'Tactic Recode'!$A$1:$B$547,2,FALSE))</f>
        <v/>
      </c>
      <c r="OX97" t="str">
        <f>IF(ISERROR(MATCH(OX$1,'CSC Mitre'!CR$1:CR$220,0)),"",VLOOKUP(OX$1,'Tactic Recode'!$A$1:$B$547,2,FALSE))</f>
        <v/>
      </c>
      <c r="OY97" t="str">
        <f>IF(ISERROR(MATCH(OY$1,'CSC Mitre'!CR$1:CR$220,0)),"",VLOOKUP(OY$1,'Tactic Recode'!$A$1:$B$547,2,FALSE))</f>
        <v/>
      </c>
      <c r="OZ97" t="str">
        <f>IF(ISERROR(MATCH(OZ$1,'CSC Mitre'!CR$1:CR$220,0)),"",VLOOKUP(OZ$1,'Tactic Recode'!$A$1:$B$547,2,FALSE))</f>
        <v/>
      </c>
      <c r="PA97" t="str">
        <f>IF(ISERROR(MATCH(PA$1,'CSC Mitre'!CR$1:CR$220,0)),"",VLOOKUP(PA$1,'Tactic Recode'!$A$1:$B$547,2,FALSE))</f>
        <v/>
      </c>
      <c r="PB97" t="str">
        <f>IF(ISERROR(MATCH(PB$1,'CSC Mitre'!CR$1:CR$220,0)),"",VLOOKUP(PB$1,'Tactic Recode'!$A$1:$B$547,2,FALSE))</f>
        <v/>
      </c>
      <c r="PC97" t="str">
        <f>IF(ISERROR(MATCH(PC$1,'CSC Mitre'!CR$1:CR$220,0)),"",VLOOKUP(PC$1,'Tactic Recode'!$A$1:$B$547,2,FALSE))</f>
        <v/>
      </c>
      <c r="PD97" t="str">
        <f>IF(ISERROR(MATCH(PD$1,'CSC Mitre'!CR$1:CR$220,0)),"",VLOOKUP(PD$1,'Tactic Recode'!$A$1:$B$547,2,FALSE))</f>
        <v/>
      </c>
      <c r="PE97" t="str">
        <f>IF(ISERROR(MATCH(PE$1,'CSC Mitre'!CR$1:CR$220,0)),"",VLOOKUP(PE$1,'Tactic Recode'!$A$1:$B$547,2,FALSE))</f>
        <v/>
      </c>
      <c r="PF97" t="str">
        <f>IF(ISERROR(MATCH(PF$1,'CSC Mitre'!CR$1:CR$220,0)),"",VLOOKUP(PF$1,'Tactic Recode'!$A$1:$B$547,2,FALSE))</f>
        <v/>
      </c>
      <c r="PG97" t="str">
        <f>IF(ISERROR(MATCH(PG$1,'CSC Mitre'!CR$1:CR$220,0)),"",VLOOKUP(PG$1,'Tactic Recode'!$A$1:$B$547,2,FALSE))</f>
        <v/>
      </c>
      <c r="PH97" t="str">
        <f>IF(ISERROR(MATCH(PH$1,'CSC Mitre'!CR$1:CR$220,0)),"",VLOOKUP(PH$1,'Tactic Recode'!$A$1:$B$547,2,FALSE))</f>
        <v/>
      </c>
      <c r="PI97" t="str">
        <f>IF(ISERROR(MATCH(PI$1,'CSC Mitre'!CR$1:CR$220,0)),"",VLOOKUP(PI$1,'Tactic Recode'!$A$1:$B$547,2,FALSE))</f>
        <v/>
      </c>
      <c r="PJ97" t="str">
        <f>IF(ISERROR(MATCH(PJ$1,'CSC Mitre'!CR$1:CR$220,0)),"",VLOOKUP(PJ$1,'Tactic Recode'!$A$1:$B$547,2,FALSE))</f>
        <v/>
      </c>
      <c r="PK97" t="str">
        <f>IF(ISERROR(MATCH(PK$1,'CSC Mitre'!CR$1:CR$220,0)),"",VLOOKUP(PK$1,'Tactic Recode'!$A$1:$B$547,2,FALSE))</f>
        <v/>
      </c>
      <c r="PL97" t="str">
        <f>IF(ISERROR(MATCH(PL$1,'CSC Mitre'!CR$1:CR$220,0)),"",VLOOKUP(PL$1,'Tactic Recode'!$A$1:$B$547,2,FALSE))</f>
        <v/>
      </c>
      <c r="PM97" t="str">
        <f>IF(ISERROR(MATCH(PM$1,'CSC Mitre'!CR$1:CR$220,0)),"",VLOOKUP(PM$1,'Tactic Recode'!$A$1:$B$547,2,FALSE))</f>
        <v/>
      </c>
      <c r="PN97" t="str">
        <f>IF(ISERROR(MATCH(PN$1,'CSC Mitre'!CR$1:CR$220,0)),"",VLOOKUP(PN$1,'Tactic Recode'!$A$1:$B$547,2,FALSE))</f>
        <v/>
      </c>
      <c r="PO97" t="str">
        <f>IF(ISERROR(MATCH(PO$1,'CSC Mitre'!CR$1:CR$220,0)),"",VLOOKUP(PO$1,'Tactic Recode'!$A$1:$B$547,2,FALSE))</f>
        <v/>
      </c>
      <c r="PP97" t="str">
        <f>IF(ISERROR(MATCH(PP$1,'CSC Mitre'!CR$1:CR$220,0)),"",VLOOKUP(PP$1,'Tactic Recode'!$A$1:$B$547,2,FALSE))</f>
        <v/>
      </c>
      <c r="PQ97" t="str">
        <f>IF(ISERROR(MATCH(PQ$1,'CSC Mitre'!CR$1:CR$220,0)),"",VLOOKUP(PQ$1,'Tactic Recode'!$A$1:$B$547,2,FALSE))</f>
        <v/>
      </c>
      <c r="PR97" t="str">
        <f>IF(ISERROR(MATCH(PR$1,'CSC Mitre'!CR$1:CR$220,0)),"",VLOOKUP(PR$1,'Tactic Recode'!$A$1:$B$547,2,FALSE))</f>
        <v/>
      </c>
      <c r="PS97" t="str">
        <f>IF(ISERROR(MATCH(PS$1,'CSC Mitre'!CR$1:CR$220,0)),"",VLOOKUP(PS$1,'Tactic Recode'!$A$1:$B$547,2,FALSE))</f>
        <v/>
      </c>
      <c r="PT97" t="str">
        <f>IF(ISERROR(MATCH(PT$1,'CSC Mitre'!CR$1:CR$220,0)),"",VLOOKUP(PT$1,'Tactic Recode'!$A$1:$B$547,2,FALSE))</f>
        <v/>
      </c>
      <c r="PU97" t="str">
        <f>IF(ISERROR(MATCH(PU$1,'CSC Mitre'!CR$1:CR$220,0)),"",VLOOKUP(PU$1,'Tactic Recode'!$A$1:$B$547,2,FALSE))</f>
        <v/>
      </c>
      <c r="PV97" t="str">
        <f>IF(ISERROR(MATCH(PV$1,'CSC Mitre'!CR$1:CR$220,0)),"",VLOOKUP(PV$1,'Tactic Recode'!$A$1:$B$547,2,FALSE))</f>
        <v/>
      </c>
      <c r="PW97" t="str">
        <f>IF(ISERROR(MATCH(PW$1,'CSC Mitre'!CR$1:CR$220,0)),"",VLOOKUP(PW$1,'Tactic Recode'!$A$1:$B$547,2,FALSE))</f>
        <v/>
      </c>
      <c r="PX97" t="str">
        <f>IF(ISERROR(MATCH(PX$1,'CSC Mitre'!CR$1:CR$220,0)),"",VLOOKUP(PX$1,'Tactic Recode'!$A$1:$B$547,2,FALSE))</f>
        <v/>
      </c>
      <c r="PY97" t="str">
        <f>IF(ISERROR(MATCH(PY$1,'CSC Mitre'!CR$1:CR$220,0)),"",VLOOKUP(PY$1,'Tactic Recode'!$A$1:$B$547,2,FALSE))</f>
        <v/>
      </c>
      <c r="PZ97" t="str">
        <f>IF(ISERROR(MATCH(PZ$1,'CSC Mitre'!CR$1:CR$220,0)),"",VLOOKUP(PZ$1,'Tactic Recode'!$A$1:$B$547,2,FALSE))</f>
        <v/>
      </c>
      <c r="QA97" t="str">
        <f>IF(ISERROR(MATCH(QA$1,'CSC Mitre'!CR$1:CR$220,0)),"",VLOOKUP(QA$1,'Tactic Recode'!$A$1:$B$547,2,FALSE))</f>
        <v/>
      </c>
      <c r="QB97" t="str">
        <f>IF(ISERROR(MATCH(QB$1,'CSC Mitre'!CR$1:CR$220,0)),"",VLOOKUP(QB$1,'Tactic Recode'!$A$1:$B$547,2,FALSE))</f>
        <v/>
      </c>
      <c r="QC97" t="str">
        <f>IF(ISERROR(MATCH(QC$1,'CSC Mitre'!CR$1:CR$220,0)),"",VLOOKUP(QC$1,'Tactic Recode'!$A$1:$B$547,2,FALSE))</f>
        <v/>
      </c>
      <c r="QD97" t="str">
        <f>IF(ISERROR(MATCH(QD$1,'CSC Mitre'!CR$1:CR$220,0)),"",VLOOKUP(QD$1,'Tactic Recode'!$A$1:$B$547,2,FALSE))</f>
        <v/>
      </c>
      <c r="QE97" t="str">
        <f>IF(ISERROR(MATCH(QE$1,'CSC Mitre'!CR$1:CR$220,0)),"",VLOOKUP(QE$1,'Tactic Recode'!$A$1:$B$547,2,FALSE))</f>
        <v/>
      </c>
      <c r="QF97" t="str">
        <f>IF(ISERROR(MATCH(QF$1,'CSC Mitre'!CR$1:CR$220,0)),"",VLOOKUP(QF$1,'Tactic Recode'!$A$1:$B$547,2,FALSE))</f>
        <v/>
      </c>
      <c r="QG97" t="str">
        <f>IF(ISERROR(MATCH(QG$1,'CSC Mitre'!CR$1:CR$220,0)),"",VLOOKUP(QG$1,'Tactic Recode'!$A$1:$B$547,2,FALSE))</f>
        <v/>
      </c>
      <c r="QH97" t="str">
        <f>IF(ISERROR(MATCH(QH$1,'CSC Mitre'!CR$1:CR$220,0)),"",VLOOKUP(QH$1,'Tactic Recode'!$A$1:$B$547,2,FALSE))</f>
        <v/>
      </c>
      <c r="QI97" t="str">
        <f>IF(ISERROR(MATCH(QI$1,'CSC Mitre'!CR$1:CR$220,0)),"",VLOOKUP(QI$1,'Tactic Recode'!$A$1:$B$547,2,FALSE))</f>
        <v/>
      </c>
      <c r="QJ97" t="str">
        <f>IF(ISERROR(MATCH(QJ$1,'CSC Mitre'!CR$1:CR$220,0)),"",VLOOKUP(QJ$1,'Tactic Recode'!$A$1:$B$547,2,FALSE))</f>
        <v/>
      </c>
      <c r="QK97" t="str">
        <f>IF(ISERROR(MATCH(QK$1,'CSC Mitre'!CR$1:CR$220,0)),"",VLOOKUP(QK$1,'Tactic Recode'!$A$1:$B$547,2,FALSE))</f>
        <v/>
      </c>
      <c r="QL97" t="str">
        <f>IF(ISERROR(MATCH(QL$1,'CSC Mitre'!CR$1:CR$220,0)),"",VLOOKUP(QL$1,'Tactic Recode'!$A$1:$B$547,2,FALSE))</f>
        <v/>
      </c>
      <c r="QM97" t="str">
        <f>IF(ISERROR(MATCH(QM$1,'CSC Mitre'!CR$1:CR$220,0)),"",VLOOKUP(QM$1,'Tactic Recode'!$A$1:$B$547,2,FALSE))</f>
        <v/>
      </c>
      <c r="QN97" t="str">
        <f>IF(ISERROR(MATCH(QN$1,'CSC Mitre'!CR$1:CR$220,0)),"",VLOOKUP(QN$1,'Tactic Recode'!$A$1:$B$547,2,FALSE))</f>
        <v/>
      </c>
      <c r="QO97" t="str">
        <f>IF(ISERROR(MATCH(QO$1,'CSC Mitre'!CR$1:CR$220,0)),"",VLOOKUP(QO$1,'Tactic Recode'!$A$1:$B$547,2,FALSE))</f>
        <v/>
      </c>
      <c r="QP97" t="str">
        <f>IF(ISERROR(MATCH(QP$1,'CSC Mitre'!CR$1:CR$220,0)),"",VLOOKUP(QP$1,'Tactic Recode'!$A$1:$B$547,2,FALSE))</f>
        <v/>
      </c>
      <c r="QQ97" t="str">
        <f>IF(ISERROR(MATCH(QQ$1,'CSC Mitre'!CR$1:CR$220,0)),"",VLOOKUP(QQ$1,'Tactic Recode'!$A$1:$B$547,2,FALSE))</f>
        <v/>
      </c>
      <c r="QR97" t="str">
        <f>IF(ISERROR(MATCH(QR$1,'CSC Mitre'!CR$1:CR$220,0)),"",VLOOKUP(QR$1,'Tactic Recode'!$A$1:$B$547,2,FALSE))</f>
        <v/>
      </c>
      <c r="QS97" t="str">
        <f>IF(ISERROR(MATCH(QS$1,'CSC Mitre'!CR$1:CR$220,0)),"",VLOOKUP(QS$1,'Tactic Recode'!$A$1:$B$547,2,FALSE))</f>
        <v/>
      </c>
      <c r="QT97" t="str">
        <f>IF(ISERROR(MATCH(QT$1,'CSC Mitre'!CR$1:CR$220,0)),"",VLOOKUP(QT$1,'Tactic Recode'!$A$1:$B$547,2,FALSE))</f>
        <v/>
      </c>
      <c r="QU97" t="str">
        <f>IF(ISERROR(MATCH(QU$1,'CSC Mitre'!CR$1:CR$220,0)),"",VLOOKUP(QU$1,'Tactic Recode'!$A$1:$B$547,2,FALSE))</f>
        <v/>
      </c>
      <c r="QV97" t="str">
        <f>IF(ISERROR(MATCH(QV$1,'CSC Mitre'!CR$1:CR$220,0)),"",VLOOKUP(QV$1,'Tactic Recode'!$A$1:$B$547,2,FALSE))</f>
        <v/>
      </c>
      <c r="QW97" t="str">
        <f>IF(ISERROR(MATCH(QW$1,'CSC Mitre'!CR$1:CR$220,0)),"",VLOOKUP(QW$1,'Tactic Recode'!$A$1:$B$547,2,FALSE))</f>
        <v/>
      </c>
      <c r="QX97" t="str">
        <f>IF(ISERROR(MATCH(QX$1,'CSC Mitre'!CR$1:CR$220,0)),"",VLOOKUP(QX$1,'Tactic Recode'!$A$1:$B$547,2,FALSE))</f>
        <v/>
      </c>
      <c r="QY97" t="str">
        <f>IF(ISERROR(MATCH(QY$1,'CSC Mitre'!CR$1:CR$220,0)),"",VLOOKUP(QY$1,'Tactic Recode'!$A$1:$B$547,2,FALSE))</f>
        <v/>
      </c>
      <c r="QZ97" t="str">
        <f>IF(ISERROR(MATCH(QZ$1,'CSC Mitre'!CR$1:CR$220,0)),"",VLOOKUP(QZ$1,'Tactic Recode'!$A$1:$B$547,2,FALSE))</f>
        <v/>
      </c>
      <c r="RA97" t="str">
        <f>IF(ISERROR(MATCH(RA$1,'CSC Mitre'!CR$1:CR$220,0)),"",VLOOKUP(RA$1,'Tactic Recode'!$A$1:$B$547,2,FALSE))</f>
        <v/>
      </c>
      <c r="RB97" t="str">
        <f>IF(ISERROR(MATCH(RB$1,'CSC Mitre'!CR$1:CR$220,0)),"",VLOOKUP(RB$1,'Tactic Recode'!$A$1:$B$547,2,FALSE))</f>
        <v/>
      </c>
      <c r="RC97" t="str">
        <f>IF(ISERROR(MATCH(RC$1,'CSC Mitre'!CR$1:CR$220,0)),"",VLOOKUP(RC$1,'Tactic Recode'!$A$1:$B$547,2,FALSE))</f>
        <v/>
      </c>
      <c r="RD97" t="str">
        <f>IF(ISERROR(MATCH(RD$1,'CSC Mitre'!CR$1:CR$220,0)),"",VLOOKUP(RD$1,'Tactic Recode'!$A$1:$B$547,2,FALSE))</f>
        <v/>
      </c>
      <c r="RE97" t="str">
        <f>IF(ISERROR(MATCH(RE$1,'CSC Mitre'!CR$1:CR$220,0)),"",VLOOKUP(RE$1,'Tactic Recode'!$A$1:$B$547,2,FALSE))</f>
        <v/>
      </c>
      <c r="RF97" t="str">
        <f>IF(ISERROR(MATCH(RF$1,'CSC Mitre'!CR$1:CR$220,0)),"",VLOOKUP(RF$1,'Tactic Recode'!$A$1:$B$547,2,FALSE))</f>
        <v/>
      </c>
      <c r="RG97" t="str">
        <f>IF(ISERROR(MATCH(RG$1,'CSC Mitre'!CR$1:CR$220,0)),"",VLOOKUP(RG$1,'Tactic Recode'!$A$1:$B$547,2,FALSE))</f>
        <v/>
      </c>
      <c r="RH97" t="str">
        <f>IF(ISERROR(MATCH(RH$1,'CSC Mitre'!CR$1:CR$220,0)),"",VLOOKUP(RH$1,'Tactic Recode'!$A$1:$B$547,2,FALSE))</f>
        <v/>
      </c>
      <c r="RI97" t="str">
        <f>IF(ISERROR(MATCH(RI$1,'CSC Mitre'!CR$1:CR$220,0)),"",VLOOKUP(RI$1,'Tactic Recode'!$A$1:$B$547,2,FALSE))</f>
        <v/>
      </c>
      <c r="RJ97" t="str">
        <f>IF(ISERROR(MATCH(RJ$1,'CSC Mitre'!CR$1:CR$220,0)),"",VLOOKUP(RJ$1,'Tactic Recode'!$A$1:$B$547,2,FALSE))</f>
        <v/>
      </c>
      <c r="RK97" t="str">
        <f>IF(ISERROR(MATCH(RK$1,'CSC Mitre'!CR$1:CR$220,0)),"",VLOOKUP(RK$1,'Tactic Recode'!$A$1:$B$547,2,FALSE))</f>
        <v/>
      </c>
      <c r="RL97" t="str">
        <f>IF(ISERROR(MATCH(RL$1,'CSC Mitre'!CR$1:CR$220,0)),"",VLOOKUP(RL$1,'Tactic Recode'!$A$1:$B$547,2,FALSE))</f>
        <v/>
      </c>
      <c r="RM97" t="str">
        <f>IF(ISERROR(MATCH(RM$1,'CSC Mitre'!CR$1:CR$220,0)),"",VLOOKUP(RM$1,'Tactic Recode'!$A$1:$B$547,2,FALSE))</f>
        <v/>
      </c>
      <c r="RN97" t="str">
        <f>IF(ISERROR(MATCH(RN$1,'CSC Mitre'!CR$1:CR$220,0)),"",VLOOKUP(RN$1,'Tactic Recode'!$A$1:$B$547,2,FALSE))</f>
        <v/>
      </c>
      <c r="RO97" t="str">
        <f>IF(ISERROR(MATCH(RO$1,'CSC Mitre'!CR$1:CR$220,0)),"",VLOOKUP(RO$1,'Tactic Recode'!$A$1:$B$547,2,FALSE))</f>
        <v/>
      </c>
      <c r="RP97" t="str">
        <f>IF(ISERROR(MATCH(RP$1,'CSC Mitre'!CR$1:CR$220,0)),"",VLOOKUP(RP$1,'Tactic Recode'!$A$1:$B$547,2,FALSE))</f>
        <v/>
      </c>
      <c r="RQ97" t="str">
        <f>IF(ISERROR(MATCH(RQ$1,'CSC Mitre'!CR$1:CR$220,0)),"",VLOOKUP(RQ$1,'Tactic Recode'!$A$1:$B$547,2,FALSE))</f>
        <v/>
      </c>
      <c r="RR97" t="str">
        <f>IF(ISERROR(MATCH(RR$1,'CSC Mitre'!CR$1:CR$220,0)),"",VLOOKUP(RR$1,'Tactic Recode'!$A$1:$B$547,2,FALSE))</f>
        <v/>
      </c>
      <c r="RS97" t="str">
        <f>IF(ISERROR(MATCH(RS$1,'CSC Mitre'!CR$1:CR$220,0)),"",VLOOKUP(RS$1,'Tactic Recode'!$A$1:$B$547,2,FALSE))</f>
        <v/>
      </c>
      <c r="RT97" t="str">
        <f>IF(ISERROR(MATCH(RT$1,'CSC Mitre'!CR$1:CR$220,0)),"",VLOOKUP(RT$1,'Tactic Recode'!$A$1:$B$547,2,FALSE))</f>
        <v/>
      </c>
      <c r="RU97" t="str">
        <f>IF(ISERROR(MATCH(RU$1,'CSC Mitre'!CR$1:CR$220,0)),"",VLOOKUP(RU$1,'Tactic Recode'!$A$1:$B$547,2,FALSE))</f>
        <v/>
      </c>
      <c r="RV97" t="str">
        <f>IF(ISERROR(MATCH(RV$1,'CSC Mitre'!CR$1:CR$220,0)),"",VLOOKUP(RV$1,'Tactic Recode'!$A$1:$B$547,2,FALSE))</f>
        <v/>
      </c>
      <c r="RW97" t="str">
        <f>IF(ISERROR(MATCH(RW$1,'CSC Mitre'!CR$1:CR$220,0)),"",VLOOKUP(RW$1,'Tactic Recode'!$A$1:$B$547,2,FALSE))</f>
        <v/>
      </c>
      <c r="RX97" t="str">
        <f>IF(ISERROR(MATCH(RX$1,'CSC Mitre'!CR$1:CR$220,0)),"",VLOOKUP(RX$1,'Tactic Recode'!$A$1:$B$547,2,FALSE))</f>
        <v/>
      </c>
      <c r="RY97" t="str">
        <f>IF(ISERROR(MATCH(RY$1,'CSC Mitre'!CR$1:CR$220,0)),"",VLOOKUP(RY$1,'Tactic Recode'!$A$1:$B$547,2,FALSE))</f>
        <v/>
      </c>
      <c r="RZ97" t="str">
        <f>IF(ISERROR(MATCH(RZ$1,'CSC Mitre'!CR$1:CR$220,0)),"",VLOOKUP(RZ$1,'Tactic Recode'!$A$1:$B$547,2,FALSE))</f>
        <v/>
      </c>
      <c r="SA97" t="str">
        <f>IF(ISERROR(MATCH(SA$1,'CSC Mitre'!CR$1:CR$220,0)),"",VLOOKUP(SA$1,'Tactic Recode'!$A$1:$B$547,2,FALSE))</f>
        <v/>
      </c>
      <c r="SB97" t="str">
        <f>IF(ISERROR(MATCH(SB$1,'CSC Mitre'!CR$1:CR$220,0)),"",VLOOKUP(SB$1,'Tactic Recode'!$A$1:$B$547,2,FALSE))</f>
        <v/>
      </c>
      <c r="SC97" t="str">
        <f>IF(ISERROR(MATCH(SC$1,'CSC Mitre'!CR$1:CR$220,0)),"",VLOOKUP(SC$1,'Tactic Recode'!$A$1:$B$547,2,FALSE))</f>
        <v/>
      </c>
      <c r="SD97" t="str">
        <f>IF(ISERROR(MATCH(SD$1,'CSC Mitre'!CR$1:CR$220,0)),"",VLOOKUP(SD$1,'Tactic Recode'!$A$1:$B$547,2,FALSE))</f>
        <v/>
      </c>
      <c r="SE97" t="str">
        <f>IF(ISERROR(MATCH(SE$1,'CSC Mitre'!CR$1:CR$220,0)),"",VLOOKUP(SE$1,'Tactic Recode'!$A$1:$B$547,2,FALSE))</f>
        <v/>
      </c>
      <c r="SF97" t="str">
        <f>IF(ISERROR(MATCH(SF$1,'CSC Mitre'!CR$1:CR$220,0)),"",VLOOKUP(SF$1,'Tactic Recode'!$A$1:$B$547,2,FALSE))</f>
        <v/>
      </c>
      <c r="SG97" t="str">
        <f>IF(ISERROR(MATCH(SG$1,'CSC Mitre'!CR$1:CR$220,0)),"",VLOOKUP(SG$1,'Tactic Recode'!$A$1:$B$547,2,FALSE))</f>
        <v/>
      </c>
      <c r="SH97" t="str">
        <f>IF(ISERROR(MATCH(SH$1,'CSC Mitre'!CR$1:CR$220,0)),"",VLOOKUP(SH$1,'Tactic Recode'!$A$1:$B$547,2,FALSE))</f>
        <v/>
      </c>
      <c r="SI97" t="str">
        <f>IF(ISERROR(MATCH(SI$1,'CSC Mitre'!CR$1:CR$220,0)),"",VLOOKUP(SI$1,'Tactic Recode'!$A$1:$B$547,2,FALSE))</f>
        <v/>
      </c>
      <c r="SJ97" t="str">
        <f>IF(ISERROR(MATCH(SJ$1,'CSC Mitre'!CR$1:CR$220,0)),"",VLOOKUP(SJ$1,'Tactic Recode'!$A$1:$B$547,2,FALSE))</f>
        <v/>
      </c>
      <c r="SK97" t="str">
        <f>IF(ISERROR(MATCH(SK$1,'CSC Mitre'!CR$1:CR$220,0)),"",VLOOKUP(SK$1,'Tactic Recode'!$A$1:$B$547,2,FALSE))</f>
        <v/>
      </c>
      <c r="SL97" t="str">
        <f>IF(ISERROR(MATCH(SL$1,'CSC Mitre'!CR$1:CR$220,0)),"",VLOOKUP(SL$1,'Tactic Recode'!$A$1:$B$547,2,FALSE))</f>
        <v/>
      </c>
      <c r="SM97" t="str">
        <f>IF(ISERROR(MATCH(SM$1,'CSC Mitre'!CR$1:CR$220,0)),"",VLOOKUP(SM$1,'Tactic Recode'!$A$1:$B$547,2,FALSE))</f>
        <v/>
      </c>
      <c r="SN97" t="str">
        <f>IF(ISERROR(MATCH(SN$1,'CSC Mitre'!CR$1:CR$220,0)),"",VLOOKUP(SN$1,'Tactic Recode'!$A$1:$B$547,2,FALSE))</f>
        <v/>
      </c>
      <c r="SO97" t="str">
        <f>IF(ISERROR(MATCH(SO$1,'CSC Mitre'!CR$1:CR$220,0)),"",VLOOKUP(SO$1,'Tactic Recode'!$A$1:$B$547,2,FALSE))</f>
        <v/>
      </c>
      <c r="SP97" t="str">
        <f>IF(ISERROR(MATCH(SP$1,'CSC Mitre'!CR$1:CR$220,0)),"",VLOOKUP(SP$1,'Tactic Recode'!$A$1:$B$547,2,FALSE))</f>
        <v/>
      </c>
      <c r="SQ97" t="str">
        <f>IF(ISERROR(MATCH(SQ$1,'CSC Mitre'!CR$1:CR$220,0)),"",VLOOKUP(SQ$1,'Tactic Recode'!$A$1:$B$547,2,FALSE))</f>
        <v/>
      </c>
      <c r="SR97" t="str">
        <f>IF(ISERROR(MATCH(SR$1,'CSC Mitre'!CR$1:CR$220,0)),"",VLOOKUP(SR$1,'Tactic Recode'!$A$1:$B$547,2,FALSE))</f>
        <v/>
      </c>
      <c r="SS97" t="str">
        <f>IF(ISERROR(MATCH(SS$1,'CSC Mitre'!CR$1:CR$220,0)),"",VLOOKUP(SS$1,'Tactic Recode'!$A$1:$B$547,2,FALSE))</f>
        <v/>
      </c>
      <c r="ST97" t="str">
        <f>IF(ISERROR(MATCH(ST$1,'CSC Mitre'!CR$1:CR$220,0)),"",VLOOKUP(ST$1,'Tactic Recode'!$A$1:$B$547,2,FALSE))</f>
        <v/>
      </c>
      <c r="SU97" t="str">
        <f>IF(ISERROR(MATCH(SU$1,'CSC Mitre'!CR$1:CR$220,0)),"",VLOOKUP(SU$1,'Tactic Recode'!$A$1:$B$547,2,FALSE))</f>
        <v/>
      </c>
      <c r="SV97" t="str">
        <f>IF(ISERROR(MATCH(SV$1,'CSC Mitre'!CR$1:CR$220,0)),"",VLOOKUP(SV$1,'Tactic Recode'!$A$1:$B$547,2,FALSE))</f>
        <v/>
      </c>
      <c r="SW97" t="str">
        <f>IF(ISERROR(MATCH(SW$1,'CSC Mitre'!CR$1:CR$220,0)),"",VLOOKUP(SW$1,'Tactic Recode'!$A$1:$B$547,2,FALSE))</f>
        <v/>
      </c>
      <c r="SX97" t="str">
        <f>IF(ISERROR(MATCH(SX$1,'CSC Mitre'!CR$1:CR$220,0)),"",VLOOKUP(SX$1,'Tactic Recode'!$A$1:$B$547,2,FALSE))</f>
        <v/>
      </c>
      <c r="SY97" t="str">
        <f>IF(ISERROR(MATCH(SY$1,'CSC Mitre'!CR$1:CR$220,0)),"",VLOOKUP(SY$1,'Tactic Recode'!$A$1:$B$547,2,FALSE))</f>
        <v/>
      </c>
      <c r="SZ97" t="str">
        <f>IF(ISERROR(MATCH(SZ$1,'CSC Mitre'!CR$1:CR$220,0)),"",VLOOKUP(SZ$1,'Tactic Recode'!$A$1:$B$547,2,FALSE))</f>
        <v/>
      </c>
      <c r="TA97" t="str">
        <f>IF(ISERROR(MATCH(TA$1,'CSC Mitre'!CR$1:CR$220,0)),"",VLOOKUP(TA$1,'Tactic Recode'!$A$1:$B$547,2,FALSE))</f>
        <v/>
      </c>
      <c r="TB97" t="str">
        <f>IF(ISERROR(MATCH(TB$1,'CSC Mitre'!CR$1:CR$220,0)),"",VLOOKUP(TB$1,'Tactic Recode'!$A$1:$B$547,2,FALSE))</f>
        <v/>
      </c>
      <c r="TC97" t="str">
        <f>IF(ISERROR(MATCH(TC$1,'CSC Mitre'!CR$1:CR$220,0)),"",VLOOKUP(TC$1,'Tactic Recode'!$A$1:$B$547,2,FALSE))</f>
        <v/>
      </c>
      <c r="TD97" t="str">
        <f>IF(ISERROR(MATCH(TD$1,'CSC Mitre'!CR$1:CR$220,0)),"",VLOOKUP(TD$1,'Tactic Recode'!$A$1:$B$547,2,FALSE))</f>
        <v/>
      </c>
      <c r="TE97" t="str">
        <f>IF(ISERROR(MATCH(TE$1,'CSC Mitre'!CR$1:CR$220,0)),"",VLOOKUP(TE$1,'Tactic Recode'!$A$1:$B$547,2,FALSE))</f>
        <v/>
      </c>
      <c r="TF97" t="str">
        <f>IF(ISERROR(MATCH(TF$1,'CSC Mitre'!CR$1:CR$220,0)),"",VLOOKUP(TF$1,'Tactic Recode'!$A$1:$B$547,2,FALSE))</f>
        <v/>
      </c>
      <c r="TG97" t="str">
        <f>IF(ISERROR(MATCH(TG$1,'CSC Mitre'!CR$1:CR$220,0)),"",VLOOKUP(TG$1,'Tactic Recode'!$A$1:$B$547,2,FALSE))</f>
        <v/>
      </c>
      <c r="TH97" t="str">
        <f>IF(ISERROR(MATCH(TH$1,'CSC Mitre'!CR$1:CR$220,0)),"",VLOOKUP(TH$1,'Tactic Recode'!$A$1:$B$547,2,FALSE))</f>
        <v/>
      </c>
      <c r="TI97" t="str">
        <f>IF(ISERROR(MATCH(TI$1,'CSC Mitre'!CR$1:CR$220,0)),"",VLOOKUP(TI$1,'Tactic Recode'!$A$1:$B$547,2,FALSE))</f>
        <v/>
      </c>
      <c r="TJ97" t="str">
        <f>IF(ISERROR(MATCH(TJ$1,'CSC Mitre'!CR$1:CR$220,0)),"",VLOOKUP(TJ$1,'Tactic Recode'!$A$1:$B$547,2,FALSE))</f>
        <v/>
      </c>
      <c r="TK97" t="str">
        <f>IF(ISERROR(MATCH(TK$1,'CSC Mitre'!CR$1:CR$220,0)),"",VLOOKUP(TK$1,'Tactic Recode'!$A$1:$B$547,2,FALSE))</f>
        <v/>
      </c>
      <c r="TL97" t="str">
        <f>IF(ISERROR(MATCH(TL$1,'CSC Mitre'!CR$1:CR$220,0)),"",VLOOKUP(TL$1,'Tactic Recode'!$A$1:$B$547,2,FALSE))</f>
        <v/>
      </c>
      <c r="TM97" t="str">
        <f>IF(ISERROR(MATCH(TM$1,'CSC Mitre'!CR$1:CR$220,0)),"",VLOOKUP(TM$1,'Tactic Recode'!$A$1:$B$547,2,FALSE))</f>
        <v/>
      </c>
      <c r="TN97" t="str">
        <f>IF(ISERROR(MATCH(TN$1,'CSC Mitre'!CR$1:CR$220,0)),"",VLOOKUP(TN$1,'Tactic Recode'!$A$1:$B$547,2,FALSE))</f>
        <v/>
      </c>
      <c r="TO97" t="str">
        <f>IF(ISERROR(MATCH(TO$1,'CSC Mitre'!CR$1:CR$220,0)),"",VLOOKUP(TO$1,'Tactic Recode'!$A$1:$B$547,2,FALSE))</f>
        <v/>
      </c>
      <c r="TP97" t="str">
        <f>IF(ISERROR(MATCH(TP$1,'CSC Mitre'!CR$1:CR$220,0)),"",VLOOKUP(TP$1,'Tactic Recode'!$A$1:$B$547,2,FALSE))</f>
        <v/>
      </c>
      <c r="TQ97" t="str">
        <f>IF(ISERROR(MATCH(TQ$1,'CSC Mitre'!CR$1:CR$220,0)),"",VLOOKUP(TQ$1,'Tactic Recode'!$A$1:$B$547,2,FALSE))</f>
        <v/>
      </c>
      <c r="TR97" t="str">
        <f>IF(ISERROR(MATCH(TR$1,'CSC Mitre'!CR$1:CR$220,0)),"",VLOOKUP(TR$1,'Tactic Recode'!$A$1:$B$547,2,FALSE))</f>
        <v/>
      </c>
      <c r="TS97" t="str">
        <f>IF(ISERROR(MATCH(TS$1,'CSC Mitre'!CR$1:CR$220,0)),"",VLOOKUP(TS$1,'Tactic Recode'!$A$1:$B$547,2,FALSE))</f>
        <v/>
      </c>
      <c r="TT97" t="str">
        <f>IF(ISERROR(MATCH(TT$1,'CSC Mitre'!CR$1:CR$220,0)),"",VLOOKUP(TT$1,'Tactic Recode'!$A$1:$B$547,2,FALSE))</f>
        <v/>
      </c>
      <c r="TU97" t="str">
        <f>IF(ISERROR(MATCH(TU$1,'CSC Mitre'!CR$1:CR$220,0)),"",VLOOKUP(TU$1,'Tactic Recode'!$A$1:$B$547,2,FALSE))</f>
        <v/>
      </c>
      <c r="TV97" t="str">
        <f>IF(ISERROR(MATCH(TV$1,'CSC Mitre'!CR$1:CR$220,0)),"",VLOOKUP(TV$1,'Tactic Recode'!$A$1:$B$547,2,FALSE))</f>
        <v/>
      </c>
      <c r="TW97" t="str">
        <f>IF(ISERROR(MATCH(TW$1,'CSC Mitre'!CR$1:CR$220,0)),"",VLOOKUP(TW$1,'Tactic Recode'!$A$1:$B$547,2,FALSE))</f>
        <v/>
      </c>
      <c r="TX97" t="str">
        <f>IF(ISERROR(MATCH(TX$1,'CSC Mitre'!CR$1:CR$220,0)),"",VLOOKUP(TX$1,'Tactic Recode'!$A$1:$B$547,2,FALSE))</f>
        <v/>
      </c>
      <c r="TY97" t="str">
        <f>IF(ISERROR(MATCH(TY$1,'CSC Mitre'!CR$1:CR$220,0)),"",VLOOKUP(TY$1,'Tactic Recode'!$A$1:$B$547,2,FALSE))</f>
        <v/>
      </c>
      <c r="TZ97" t="str">
        <f>IF(ISERROR(MATCH(TZ$1,'CSC Mitre'!CR$1:CR$220,0)),"",VLOOKUP(TZ$1,'Tactic Recode'!$A$1:$B$547,2,FALSE))</f>
        <v/>
      </c>
      <c r="UA97" t="str">
        <f>IF(ISERROR(MATCH(UA$1,'CSC Mitre'!CR$1:CR$220,0)),"",VLOOKUP(UA$1,'Tactic Recode'!$A$1:$B$547,2,FALSE))</f>
        <v/>
      </c>
      <c r="UB97" t="str">
        <f>IF(ISERROR(MATCH(UB$1,'CSC Mitre'!CR$1:CR$220,0)),"",VLOOKUP(UB$1,'Tactic Recode'!$A$1:$B$547,2,FALSE))</f>
        <v/>
      </c>
    </row>
    <row r="98" spans="1:548" x14ac:dyDescent="0.25">
      <c r="A98" s="59" t="s">
        <v>494</v>
      </c>
      <c r="B98" t="str">
        <f>IF(ISERROR(MATCH(B$1,'CSC Mitre'!CS$1:CS$220,0)),"",VLOOKUP(B$1,'Tactic Recode'!$A$1:$B$547,2,FALSE))</f>
        <v/>
      </c>
      <c r="C98" t="str">
        <f>IF(ISERROR(MATCH(C$1,'CSC Mitre'!CS$1:CS$220,0)),"",VLOOKUP(C$1,'Tactic Recode'!$A$1:$B$547,2,FALSE))</f>
        <v/>
      </c>
      <c r="D98" t="str">
        <f>IF(ISERROR(MATCH(D$1,'CSC Mitre'!CS$1:CS$220,0)),"",VLOOKUP(D$1,'Tactic Recode'!$A$1:$B$547,2,FALSE))</f>
        <v/>
      </c>
      <c r="E98" t="str">
        <f>IF(ISERROR(MATCH(E$1,'CSC Mitre'!CS$1:CS$220,0)),"",VLOOKUP(E$1,'Tactic Recode'!$A$1:$B$547,2,FALSE))</f>
        <v/>
      </c>
      <c r="F98" t="str">
        <f>IF(ISERROR(MATCH(F$1,'CSC Mitre'!CS$1:CS$220,0)),"",VLOOKUP(F$1,'Tactic Recode'!$A$1:$B$547,2,FALSE))</f>
        <v/>
      </c>
      <c r="G98" t="str">
        <f>IF(ISERROR(MATCH(G$1,'CSC Mitre'!CS$1:CS$220,0)),"",VLOOKUP(G$1,'Tactic Recode'!$A$1:$B$547,2,FALSE))</f>
        <v/>
      </c>
      <c r="H98" t="str">
        <f>IF(ISERROR(MATCH(H$1,'CSC Mitre'!CS$1:CS$220,0)),"",VLOOKUP(H$1,'Tactic Recode'!$A$1:$B$547,2,FALSE))</f>
        <v/>
      </c>
      <c r="I98" t="str">
        <f>IF(ISERROR(MATCH(I$1,'CSC Mitre'!CS$1:CS$220,0)),"",VLOOKUP(I$1,'Tactic Recode'!$A$1:$B$547,2,FALSE))</f>
        <v/>
      </c>
      <c r="J98" t="str">
        <f>IF(ISERROR(MATCH(J$1,'CSC Mitre'!CS$1:CS$220,0)),"",VLOOKUP(J$1,'Tactic Recode'!$A$1:$B$547,2,FALSE))</f>
        <v/>
      </c>
      <c r="K98" t="str">
        <f>IF(ISERROR(MATCH(K$1,'CSC Mitre'!CS$1:CS$220,0)),"",VLOOKUP(K$1,'Tactic Recode'!$A$1:$B$547,2,FALSE))</f>
        <v/>
      </c>
      <c r="L98" t="str">
        <f>IF(ISERROR(MATCH(L$1,'CSC Mitre'!CS$1:CS$220,0)),"",VLOOKUP(L$1,'Tactic Recode'!$A$1:$B$547,2,FALSE))</f>
        <v/>
      </c>
      <c r="M98" t="str">
        <f>IF(ISERROR(MATCH(M$1,'CSC Mitre'!CS$1:CS$220,0)),"",VLOOKUP(M$1,'Tactic Recode'!$A$1:$B$547,2,FALSE))</f>
        <v/>
      </c>
      <c r="N98" t="str">
        <f>IF(ISERROR(MATCH(N$1,'CSC Mitre'!CS$1:CS$220,0)),"",VLOOKUP(N$1,'Tactic Recode'!$A$1:$B$547,2,FALSE))</f>
        <v/>
      </c>
      <c r="O98" t="str">
        <f>IF(ISERROR(MATCH(O$1,'CSC Mitre'!CS$1:CS$220,0)),"",VLOOKUP(O$1,'Tactic Recode'!$A$1:$B$547,2,FALSE))</f>
        <v/>
      </c>
      <c r="P98" t="str">
        <f>IF(ISERROR(MATCH(P$1,'CSC Mitre'!CS$1:CS$220,0)),"",VLOOKUP(P$1,'Tactic Recode'!$A$1:$B$547,2,FALSE))</f>
        <v/>
      </c>
      <c r="Q98" t="str">
        <f>IF(ISERROR(MATCH(Q$1,'CSC Mitre'!CS$1:CS$220,0)),"",VLOOKUP(Q$1,'Tactic Recode'!$A$1:$B$547,2,FALSE))</f>
        <v/>
      </c>
      <c r="R98" t="str">
        <f>IF(ISERROR(MATCH(R$1,'CSC Mitre'!CS$1:CS$220,0)),"",VLOOKUP(R$1,'Tactic Recode'!$A$1:$B$547,2,FALSE))</f>
        <v/>
      </c>
      <c r="S98" t="str">
        <f>IF(ISERROR(MATCH(S$1,'CSC Mitre'!CS$1:CS$220,0)),"",VLOOKUP(S$1,'Tactic Recode'!$A$1:$B$547,2,FALSE))</f>
        <v/>
      </c>
      <c r="T98" t="str">
        <f>IF(ISERROR(MATCH(T$1,'CSC Mitre'!CS$1:CS$220,0)),"",VLOOKUP(T$1,'Tactic Recode'!$A$1:$B$547,2,FALSE))</f>
        <v/>
      </c>
      <c r="U98" t="str">
        <f>IF(ISERROR(MATCH(U$1,'CSC Mitre'!CS$1:CS$220,0)),"",VLOOKUP(U$1,'Tactic Recode'!$A$1:$B$547,2,FALSE))</f>
        <v/>
      </c>
      <c r="V98" t="str">
        <f>IF(ISERROR(MATCH(V$1,'CSC Mitre'!CS$1:CS$220,0)),"",VLOOKUP(V$1,'Tactic Recode'!$A$1:$B$547,2,FALSE))</f>
        <v/>
      </c>
      <c r="W98" t="str">
        <f>IF(ISERROR(MATCH(W$1,'CSC Mitre'!CS$1:CS$220,0)),"",VLOOKUP(W$1,'Tactic Recode'!$A$1:$B$547,2,FALSE))</f>
        <v/>
      </c>
      <c r="X98" t="str">
        <f>IF(ISERROR(MATCH(X$1,'CSC Mitre'!CS$1:CS$220,0)),"",VLOOKUP(X$1,'Tactic Recode'!$A$1:$B$547,2,FALSE))</f>
        <v/>
      </c>
      <c r="Y98" t="str">
        <f>IF(ISERROR(MATCH(Y$1,'CSC Mitre'!CS$1:CS$220,0)),"",VLOOKUP(Y$1,'Tactic Recode'!$A$1:$B$547,2,FALSE))</f>
        <v/>
      </c>
      <c r="Z98" t="str">
        <f>IF(ISERROR(MATCH(Z$1,'CSC Mitre'!CS$1:CS$220,0)),"",VLOOKUP(Z$1,'Tactic Recode'!$A$1:$B$547,2,FALSE))</f>
        <v/>
      </c>
      <c r="AA98" t="str">
        <f>IF(ISERROR(MATCH(AA$1,'CSC Mitre'!CS$1:CS$220,0)),"",VLOOKUP(AA$1,'Tactic Recode'!$A$1:$B$547,2,FALSE))</f>
        <v/>
      </c>
      <c r="AB98" t="str">
        <f>IF(ISERROR(MATCH(AB$1,'CSC Mitre'!CS$1:CS$220,0)),"",VLOOKUP(AB$1,'Tactic Recode'!$A$1:$B$547,2,FALSE))</f>
        <v/>
      </c>
      <c r="AC98" t="str">
        <f>IF(ISERROR(MATCH(AC$1,'CSC Mitre'!CS$1:CS$220,0)),"",VLOOKUP(AC$1,'Tactic Recode'!$A$1:$B$547,2,FALSE))</f>
        <v/>
      </c>
      <c r="AD98" t="str">
        <f>IF(ISERROR(MATCH(AD$1,'CSC Mitre'!CS$1:CS$220,0)),"",VLOOKUP(AD$1,'Tactic Recode'!$A$1:$B$547,2,FALSE))</f>
        <v>Lateral Movement</v>
      </c>
      <c r="AE98" t="str">
        <f>IF(ISERROR(MATCH(AE$1,'CSC Mitre'!CS$1:CS$220,0)),"",VLOOKUP(AE$1,'Tactic Recode'!$A$1:$B$547,2,FALSE))</f>
        <v/>
      </c>
      <c r="AF98" t="str">
        <f>IF(ISERROR(MATCH(AF$1,'CSC Mitre'!CS$1:CS$220,0)),"",VLOOKUP(AF$1,'Tactic Recode'!$A$1:$B$547,2,FALSE))</f>
        <v/>
      </c>
      <c r="AG98" t="str">
        <f>IF(ISERROR(MATCH(AG$1,'CSC Mitre'!CS$1:CS$220,0)),"",VLOOKUP(AG$1,'Tactic Recode'!$A$1:$B$547,2,FALSE))</f>
        <v/>
      </c>
      <c r="AH98" t="str">
        <f>IF(ISERROR(MATCH(AH$1,'CSC Mitre'!CS$1:CS$220,0)),"",VLOOKUP(AH$1,'Tactic Recode'!$A$1:$B$547,2,FALSE))</f>
        <v/>
      </c>
      <c r="AI98" t="str">
        <f>IF(ISERROR(MATCH(AI$1,'CSC Mitre'!CS$1:CS$220,0)),"",VLOOKUP(AI$1,'Tactic Recode'!$A$1:$B$547,2,FALSE))</f>
        <v/>
      </c>
      <c r="AJ98" t="str">
        <f>IF(ISERROR(MATCH(AJ$1,'CSC Mitre'!CS$1:CS$220,0)),"",VLOOKUP(AJ$1,'Tactic Recode'!$A$1:$B$547,2,FALSE))</f>
        <v/>
      </c>
      <c r="AK98" t="str">
        <f>IF(ISERROR(MATCH(AK$1,'CSC Mitre'!CS$1:CS$220,0)),"",VLOOKUP(AK$1,'Tactic Recode'!$A$1:$B$547,2,FALSE))</f>
        <v/>
      </c>
      <c r="AL98" t="str">
        <f>IF(ISERROR(MATCH(AL$1,'CSC Mitre'!CS$1:CS$220,0)),"",VLOOKUP(AL$1,'Tactic Recode'!$A$1:$B$547,2,FALSE))</f>
        <v/>
      </c>
      <c r="AM98" t="str">
        <f>IF(ISERROR(MATCH(AM$1,'CSC Mitre'!CS$1:CS$220,0)),"",VLOOKUP(AM$1,'Tactic Recode'!$A$1:$B$547,2,FALSE))</f>
        <v/>
      </c>
      <c r="AN98" t="str">
        <f>IF(ISERROR(MATCH(AN$1,'CSC Mitre'!CS$1:CS$220,0)),"",VLOOKUP(AN$1,'Tactic Recode'!$A$1:$B$547,2,FALSE))</f>
        <v/>
      </c>
      <c r="AO98" t="str">
        <f>IF(ISERROR(MATCH(AO$1,'CSC Mitre'!CS$1:CS$220,0)),"",VLOOKUP(AO$1,'Tactic Recode'!$A$1:$B$547,2,FALSE))</f>
        <v/>
      </c>
      <c r="AP98" t="str">
        <f>IF(ISERROR(MATCH(AP$1,'CSC Mitre'!CS$1:CS$220,0)),"",VLOOKUP(AP$1,'Tactic Recode'!$A$1:$B$547,2,FALSE))</f>
        <v/>
      </c>
      <c r="AQ98" t="str">
        <f>IF(ISERROR(MATCH(AQ$1,'CSC Mitre'!CS$1:CS$220,0)),"",VLOOKUP(AQ$1,'Tactic Recode'!$A$1:$B$547,2,FALSE))</f>
        <v/>
      </c>
      <c r="AR98" t="str">
        <f>IF(ISERROR(MATCH(AR$1,'CSC Mitre'!CS$1:CS$220,0)),"",VLOOKUP(AR$1,'Tactic Recode'!$A$1:$B$547,2,FALSE))</f>
        <v/>
      </c>
      <c r="AS98" t="str">
        <f>IF(ISERROR(MATCH(AS$1,'CSC Mitre'!CS$1:CS$220,0)),"",VLOOKUP(AS$1,'Tactic Recode'!$A$1:$B$547,2,FALSE))</f>
        <v/>
      </c>
      <c r="AT98" t="str">
        <f>IF(ISERROR(MATCH(AT$1,'CSC Mitre'!CS$1:CS$220,0)),"",VLOOKUP(AT$1,'Tactic Recode'!$A$1:$B$547,2,FALSE))</f>
        <v/>
      </c>
      <c r="AU98" t="str">
        <f>IF(ISERROR(MATCH(AU$1,'CSC Mitre'!CS$1:CS$220,0)),"",VLOOKUP(AU$1,'Tactic Recode'!$A$1:$B$547,2,FALSE))</f>
        <v/>
      </c>
      <c r="AV98" t="str">
        <f>IF(ISERROR(MATCH(AV$1,'CSC Mitre'!CS$1:CS$220,0)),"",VLOOKUP(AV$1,'Tactic Recode'!$A$1:$B$547,2,FALSE))</f>
        <v/>
      </c>
      <c r="AW98" t="str">
        <f>IF(ISERROR(MATCH(AW$1,'CSC Mitre'!CS$1:CS$220,0)),"",VLOOKUP(AW$1,'Tactic Recode'!$A$1:$B$547,2,FALSE))</f>
        <v/>
      </c>
      <c r="AX98" t="str">
        <f>IF(ISERROR(MATCH(AX$1,'CSC Mitre'!CS$1:CS$220,0)),"",VLOOKUP(AX$1,'Tactic Recode'!$A$1:$B$547,2,FALSE))</f>
        <v/>
      </c>
      <c r="AY98" t="str">
        <f>IF(ISERROR(MATCH(AY$1,'CSC Mitre'!CS$1:CS$220,0)),"",VLOOKUP(AY$1,'Tactic Recode'!$A$1:$B$547,2,FALSE))</f>
        <v/>
      </c>
      <c r="AZ98" t="str">
        <f>IF(ISERROR(MATCH(AZ$1,'CSC Mitre'!CS$1:CS$220,0)),"",VLOOKUP(AZ$1,'Tactic Recode'!$A$1:$B$547,2,FALSE))</f>
        <v/>
      </c>
      <c r="BA98" t="str">
        <f>IF(ISERROR(MATCH(BA$1,'CSC Mitre'!CS$1:CS$220,0)),"",VLOOKUP(BA$1,'Tactic Recode'!$A$1:$B$547,2,FALSE))</f>
        <v/>
      </c>
      <c r="BB98" t="str">
        <f>IF(ISERROR(MATCH(BB$1,'CSC Mitre'!CS$1:CS$220,0)),"",VLOOKUP(BB$1,'Tactic Recode'!$A$1:$B$547,2,FALSE))</f>
        <v/>
      </c>
      <c r="BC98" t="str">
        <f>IF(ISERROR(MATCH(BC$1,'CSC Mitre'!CS$1:CS$220,0)),"",VLOOKUP(BC$1,'Tactic Recode'!$A$1:$B$547,2,FALSE))</f>
        <v/>
      </c>
      <c r="BD98" t="str">
        <f>IF(ISERROR(MATCH(BD$1,'CSC Mitre'!CS$1:CS$220,0)),"",VLOOKUP(BD$1,'Tactic Recode'!$A$1:$B$547,2,FALSE))</f>
        <v/>
      </c>
      <c r="BE98" t="str">
        <f>IF(ISERROR(MATCH(BE$1,'CSC Mitre'!CS$1:CS$220,0)),"",VLOOKUP(BE$1,'Tactic Recode'!$A$1:$B$547,2,FALSE))</f>
        <v/>
      </c>
      <c r="BF98" t="str">
        <f>IF(ISERROR(MATCH(BF$1,'CSC Mitre'!CS$1:CS$220,0)),"",VLOOKUP(BF$1,'Tactic Recode'!$A$1:$B$547,2,FALSE))</f>
        <v/>
      </c>
      <c r="BG98" t="str">
        <f>IF(ISERROR(MATCH(BG$1,'CSC Mitre'!CS$1:CS$220,0)),"",VLOOKUP(BG$1,'Tactic Recode'!$A$1:$B$547,2,FALSE))</f>
        <v/>
      </c>
      <c r="BH98" t="str">
        <f>IF(ISERROR(MATCH(BH$1,'CSC Mitre'!CS$1:CS$220,0)),"",VLOOKUP(BH$1,'Tactic Recode'!$A$1:$B$547,2,FALSE))</f>
        <v/>
      </c>
      <c r="BI98" t="str">
        <f>IF(ISERROR(MATCH(BI$1,'CSC Mitre'!CS$1:CS$220,0)),"",VLOOKUP(BI$1,'Tactic Recode'!$A$1:$B$547,2,FALSE))</f>
        <v/>
      </c>
      <c r="BJ98" t="str">
        <f>IF(ISERROR(MATCH(BJ$1,'CSC Mitre'!CS$1:CS$220,0)),"",VLOOKUP(BJ$1,'Tactic Recode'!$A$1:$B$547,2,FALSE))</f>
        <v/>
      </c>
      <c r="BK98" t="str">
        <f>IF(ISERROR(MATCH(BK$1,'CSC Mitre'!CS$1:CS$220,0)),"",VLOOKUP(BK$1,'Tactic Recode'!$A$1:$B$547,2,FALSE))</f>
        <v/>
      </c>
      <c r="BL98" t="str">
        <f>IF(ISERROR(MATCH(BL$1,'CSC Mitre'!CS$1:CS$220,0)),"",VLOOKUP(BL$1,'Tactic Recode'!$A$1:$B$547,2,FALSE))</f>
        <v/>
      </c>
      <c r="BM98" t="str">
        <f>IF(ISERROR(MATCH(BM$1,'CSC Mitre'!CS$1:CS$220,0)),"",VLOOKUP(BM$1,'Tactic Recode'!$A$1:$B$547,2,FALSE))</f>
        <v/>
      </c>
      <c r="BN98" t="str">
        <f>IF(ISERROR(MATCH(BN$1,'CSC Mitre'!CS$1:CS$220,0)),"",VLOOKUP(BN$1,'Tactic Recode'!$A$1:$B$547,2,FALSE))</f>
        <v/>
      </c>
      <c r="BO98" t="str">
        <f>IF(ISERROR(MATCH(BO$1,'CSC Mitre'!CS$1:CS$220,0)),"",VLOOKUP(BO$1,'Tactic Recode'!$A$1:$B$547,2,FALSE))</f>
        <v/>
      </c>
      <c r="BP98" t="str">
        <f>IF(ISERROR(MATCH(BP$1,'CSC Mitre'!CS$1:CS$220,0)),"",VLOOKUP(BP$1,'Tactic Recode'!$A$1:$B$547,2,FALSE))</f>
        <v/>
      </c>
      <c r="BQ98" t="str">
        <f>IF(ISERROR(MATCH(BQ$1,'CSC Mitre'!CS$1:CS$220,0)),"",VLOOKUP(BQ$1,'Tactic Recode'!$A$1:$B$547,2,FALSE))</f>
        <v/>
      </c>
      <c r="BR98" t="str">
        <f>IF(ISERROR(MATCH(BR$1,'CSC Mitre'!CS$1:CS$220,0)),"",VLOOKUP(BR$1,'Tactic Recode'!$A$1:$B$547,2,FALSE))</f>
        <v/>
      </c>
      <c r="BS98" t="str">
        <f>IF(ISERROR(MATCH(BS$1,'CSC Mitre'!CS$1:CS$220,0)),"",VLOOKUP(BS$1,'Tactic Recode'!$A$1:$B$547,2,FALSE))</f>
        <v/>
      </c>
      <c r="BT98" t="str">
        <f>IF(ISERROR(MATCH(BT$1,'CSC Mitre'!CS$1:CS$220,0)),"",VLOOKUP(BT$1,'Tactic Recode'!$A$1:$B$547,2,FALSE))</f>
        <v/>
      </c>
      <c r="BU98" t="str">
        <f>IF(ISERROR(MATCH(BU$1,'CSC Mitre'!CS$1:CS$220,0)),"",VLOOKUP(BU$1,'Tactic Recode'!$A$1:$B$547,2,FALSE))</f>
        <v/>
      </c>
      <c r="BV98" t="str">
        <f>IF(ISERROR(MATCH(BV$1,'CSC Mitre'!CS$1:CS$220,0)),"",VLOOKUP(BV$1,'Tactic Recode'!$A$1:$B$547,2,FALSE))</f>
        <v/>
      </c>
      <c r="BW98" t="str">
        <f>IF(ISERROR(MATCH(BW$1,'CSC Mitre'!CS$1:CS$220,0)),"",VLOOKUP(BW$1,'Tactic Recode'!$A$1:$B$547,2,FALSE))</f>
        <v/>
      </c>
      <c r="BX98" t="str">
        <f>IF(ISERROR(MATCH(BX$1,'CSC Mitre'!CS$1:CS$220,0)),"",VLOOKUP(BX$1,'Tactic Recode'!$A$1:$B$547,2,FALSE))</f>
        <v/>
      </c>
      <c r="BY98" t="str">
        <f>IF(ISERROR(MATCH(BY$1,'CSC Mitre'!CS$1:CS$220,0)),"",VLOOKUP(BY$1,'Tactic Recode'!$A$1:$B$547,2,FALSE))</f>
        <v/>
      </c>
      <c r="BZ98" t="str">
        <f>IF(ISERROR(MATCH(BZ$1,'CSC Mitre'!CS$1:CS$220,0)),"",VLOOKUP(BZ$1,'Tactic Recode'!$A$1:$B$547,2,FALSE))</f>
        <v/>
      </c>
      <c r="CA98" t="str">
        <f>IF(ISERROR(MATCH(CA$1,'CSC Mitre'!CS$1:CS$220,0)),"",VLOOKUP(CA$1,'Tactic Recode'!$A$1:$B$547,2,FALSE))</f>
        <v/>
      </c>
      <c r="CB98" t="str">
        <f>IF(ISERROR(MATCH(CB$1,'CSC Mitre'!CS$1:CS$220,0)),"",VLOOKUP(CB$1,'Tactic Recode'!$A$1:$B$547,2,FALSE))</f>
        <v/>
      </c>
      <c r="CC98" t="str">
        <f>IF(ISERROR(MATCH(CC$1,'CSC Mitre'!CS$1:CS$220,0)),"",VLOOKUP(CC$1,'Tactic Recode'!$A$1:$B$547,2,FALSE))</f>
        <v/>
      </c>
      <c r="CD98" t="str">
        <f>IF(ISERROR(MATCH(CD$1,'CSC Mitre'!CS$1:CS$220,0)),"",VLOOKUP(CD$1,'Tactic Recode'!$A$1:$B$547,2,FALSE))</f>
        <v/>
      </c>
      <c r="CE98" t="str">
        <f>IF(ISERROR(MATCH(CE$1,'CSC Mitre'!CS$1:CS$220,0)),"",VLOOKUP(CE$1,'Tactic Recode'!$A$1:$B$547,2,FALSE))</f>
        <v/>
      </c>
      <c r="CF98" t="str">
        <f>IF(ISERROR(MATCH(CF$1,'CSC Mitre'!CS$1:CS$220,0)),"",VLOOKUP(CF$1,'Tactic Recode'!$A$1:$B$547,2,FALSE))</f>
        <v/>
      </c>
      <c r="CG98" t="str">
        <f>IF(ISERROR(MATCH(CG$1,'CSC Mitre'!CS$1:CS$220,0)),"",VLOOKUP(CG$1,'Tactic Recode'!$A$1:$B$547,2,FALSE))</f>
        <v/>
      </c>
      <c r="CH98" t="str">
        <f>IF(ISERROR(MATCH(CH$1,'CSC Mitre'!CS$1:CS$220,0)),"",VLOOKUP(CH$1,'Tactic Recode'!$A$1:$B$547,2,FALSE))</f>
        <v/>
      </c>
      <c r="CI98" t="str">
        <f>IF(ISERROR(MATCH(CI$1,'CSC Mitre'!CS$1:CS$220,0)),"",VLOOKUP(CI$1,'Tactic Recode'!$A$1:$B$547,2,FALSE))</f>
        <v/>
      </c>
      <c r="CJ98" t="str">
        <f>IF(ISERROR(MATCH(CJ$1,'CSC Mitre'!CS$1:CS$220,0)),"",VLOOKUP(CJ$1,'Tactic Recode'!$A$1:$B$547,2,FALSE))</f>
        <v/>
      </c>
      <c r="CK98" t="str">
        <f>IF(ISERROR(MATCH(CK$1,'CSC Mitre'!CS$1:CS$220,0)),"",VLOOKUP(CK$1,'Tactic Recode'!$A$1:$B$547,2,FALSE))</f>
        <v/>
      </c>
      <c r="CL98" t="str">
        <f>IF(ISERROR(MATCH(CL$1,'CSC Mitre'!CS$1:CS$220,0)),"",VLOOKUP(CL$1,'Tactic Recode'!$A$1:$B$547,2,FALSE))</f>
        <v/>
      </c>
      <c r="CM98" t="str">
        <f>IF(ISERROR(MATCH(CM$1,'CSC Mitre'!CS$1:CS$220,0)),"",VLOOKUP(CM$1,'Tactic Recode'!$A$1:$B$547,2,FALSE))</f>
        <v/>
      </c>
      <c r="CN98" t="str">
        <f>IF(ISERROR(MATCH(CN$1,'CSC Mitre'!CS$1:CS$220,0)),"",VLOOKUP(CN$1,'Tactic Recode'!$A$1:$B$547,2,FALSE))</f>
        <v/>
      </c>
      <c r="CO98" t="str">
        <f>IF(ISERROR(MATCH(CO$1,'CSC Mitre'!CS$1:CS$220,0)),"",VLOOKUP(CO$1,'Tactic Recode'!$A$1:$B$547,2,FALSE))</f>
        <v/>
      </c>
      <c r="CP98" t="str">
        <f>IF(ISERROR(MATCH(CP$1,'CSC Mitre'!CS$1:CS$220,0)),"",VLOOKUP(CP$1,'Tactic Recode'!$A$1:$B$547,2,FALSE))</f>
        <v/>
      </c>
      <c r="CQ98" t="str">
        <f>IF(ISERROR(MATCH(CQ$1,'CSC Mitre'!CS$1:CS$220,0)),"",VLOOKUP(CQ$1,'Tactic Recode'!$A$1:$B$547,2,FALSE))</f>
        <v/>
      </c>
      <c r="CR98" t="str">
        <f>IF(ISERROR(MATCH(CR$1,'CSC Mitre'!CS$1:CS$220,0)),"",VLOOKUP(CR$1,'Tactic Recode'!$A$1:$B$547,2,FALSE))</f>
        <v/>
      </c>
      <c r="CS98" t="str">
        <f>IF(ISERROR(MATCH(CS$1,'CSC Mitre'!CS$1:CS$220,0)),"",VLOOKUP(CS$1,'Tactic Recode'!$A$1:$B$547,2,FALSE))</f>
        <v/>
      </c>
      <c r="CT98" t="str">
        <f>IF(ISERROR(MATCH(CT$1,'CSC Mitre'!CS$1:CS$220,0)),"",VLOOKUP(CT$1,'Tactic Recode'!$A$1:$B$547,2,FALSE))</f>
        <v/>
      </c>
      <c r="CU98" t="str">
        <f>IF(ISERROR(MATCH(CU$1,'CSC Mitre'!CS$1:CS$220,0)),"",VLOOKUP(CU$1,'Tactic Recode'!$A$1:$B$547,2,FALSE))</f>
        <v/>
      </c>
      <c r="CV98" t="str">
        <f>IF(ISERROR(MATCH(CV$1,'CSC Mitre'!CS$1:CS$220,0)),"",VLOOKUP(CV$1,'Tactic Recode'!$A$1:$B$547,2,FALSE))</f>
        <v/>
      </c>
      <c r="CW98" t="str">
        <f>IF(ISERROR(MATCH(CW$1,'CSC Mitre'!CS$1:CS$220,0)),"",VLOOKUP(CW$1,'Tactic Recode'!$A$1:$B$547,2,FALSE))</f>
        <v/>
      </c>
      <c r="CX98" t="str">
        <f>IF(ISERROR(MATCH(CX$1,'CSC Mitre'!CS$1:CS$220,0)),"",VLOOKUP(CX$1,'Tactic Recode'!$A$1:$B$547,2,FALSE))</f>
        <v/>
      </c>
      <c r="CY98" t="str">
        <f>IF(ISERROR(MATCH(CY$1,'CSC Mitre'!CS$1:CS$220,0)),"",VLOOKUP(CY$1,'Tactic Recode'!$A$1:$B$547,2,FALSE))</f>
        <v/>
      </c>
      <c r="CZ98" t="str">
        <f>IF(ISERROR(MATCH(CZ$1,'CSC Mitre'!CS$1:CS$220,0)),"",VLOOKUP(CZ$1,'Tactic Recode'!$A$1:$B$547,2,FALSE))</f>
        <v/>
      </c>
      <c r="DA98" t="str">
        <f>IF(ISERROR(MATCH(DA$1,'CSC Mitre'!CS$1:CS$220,0)),"",VLOOKUP(DA$1,'Tactic Recode'!$A$1:$B$547,2,FALSE))</f>
        <v/>
      </c>
      <c r="DB98" t="str">
        <f>IF(ISERROR(MATCH(DB$1,'CSC Mitre'!CS$1:CS$220,0)),"",VLOOKUP(DB$1,'Tactic Recode'!$A$1:$B$547,2,FALSE))</f>
        <v/>
      </c>
      <c r="DC98" t="str">
        <f>IF(ISERROR(MATCH(DC$1,'CSC Mitre'!CS$1:CS$220,0)),"",VLOOKUP(DC$1,'Tactic Recode'!$A$1:$B$547,2,FALSE))</f>
        <v/>
      </c>
      <c r="DD98" t="str">
        <f>IF(ISERROR(MATCH(DD$1,'CSC Mitre'!CS$1:CS$220,0)),"",VLOOKUP(DD$1,'Tactic Recode'!$A$1:$B$547,2,FALSE))</f>
        <v/>
      </c>
      <c r="DE98" t="str">
        <f>IF(ISERROR(MATCH(DE$1,'CSC Mitre'!CS$1:CS$220,0)),"",VLOOKUP(DE$1,'Tactic Recode'!$A$1:$B$547,2,FALSE))</f>
        <v/>
      </c>
      <c r="DF98" t="str">
        <f>IF(ISERROR(MATCH(DF$1,'CSC Mitre'!CS$1:CS$220,0)),"",VLOOKUP(DF$1,'Tactic Recode'!$A$1:$B$547,2,FALSE))</f>
        <v/>
      </c>
      <c r="DG98" t="str">
        <f>IF(ISERROR(MATCH(DG$1,'CSC Mitre'!CS$1:CS$220,0)),"",VLOOKUP(DG$1,'Tactic Recode'!$A$1:$B$547,2,FALSE))</f>
        <v/>
      </c>
      <c r="DH98" t="str">
        <f>IF(ISERROR(MATCH(DH$1,'CSC Mitre'!CS$1:CS$220,0)),"",VLOOKUP(DH$1,'Tactic Recode'!$A$1:$B$547,2,FALSE))</f>
        <v/>
      </c>
      <c r="DI98" t="str">
        <f>IF(ISERROR(MATCH(DI$1,'CSC Mitre'!CS$1:CS$220,0)),"",VLOOKUP(DI$1,'Tactic Recode'!$A$1:$B$547,2,FALSE))</f>
        <v/>
      </c>
      <c r="DJ98" t="str">
        <f>IF(ISERROR(MATCH(DJ$1,'CSC Mitre'!CS$1:CS$220,0)),"",VLOOKUP(DJ$1,'Tactic Recode'!$A$1:$B$547,2,FALSE))</f>
        <v/>
      </c>
      <c r="DK98" t="str">
        <f>IF(ISERROR(MATCH(DK$1,'CSC Mitre'!CS$1:CS$220,0)),"",VLOOKUP(DK$1,'Tactic Recode'!$A$1:$B$547,2,FALSE))</f>
        <v/>
      </c>
      <c r="DL98" t="str">
        <f>IF(ISERROR(MATCH(DL$1,'CSC Mitre'!CS$1:CS$220,0)),"",VLOOKUP(DL$1,'Tactic Recode'!$A$1:$B$547,2,FALSE))</f>
        <v/>
      </c>
      <c r="DM98" t="str">
        <f>IF(ISERROR(MATCH(DM$1,'CSC Mitre'!CS$1:CS$220,0)),"",VLOOKUP(DM$1,'Tactic Recode'!$A$1:$B$547,2,FALSE))</f>
        <v/>
      </c>
      <c r="DN98" t="str">
        <f>IF(ISERROR(MATCH(DN$1,'CSC Mitre'!CS$1:CS$220,0)),"",VLOOKUP(DN$1,'Tactic Recode'!$A$1:$B$547,2,FALSE))</f>
        <v/>
      </c>
      <c r="DO98" t="str">
        <f>IF(ISERROR(MATCH(DO$1,'CSC Mitre'!CS$1:CS$220,0)),"",VLOOKUP(DO$1,'Tactic Recode'!$A$1:$B$547,2,FALSE))</f>
        <v/>
      </c>
      <c r="DP98" t="str">
        <f>IF(ISERROR(MATCH(DP$1,'CSC Mitre'!CS$1:CS$220,0)),"",VLOOKUP(DP$1,'Tactic Recode'!$A$1:$B$547,2,FALSE))</f>
        <v/>
      </c>
      <c r="DQ98" t="str">
        <f>IF(ISERROR(MATCH(DQ$1,'CSC Mitre'!CS$1:CS$220,0)),"",VLOOKUP(DQ$1,'Tactic Recode'!$A$1:$B$547,2,FALSE))</f>
        <v/>
      </c>
      <c r="DR98" t="str">
        <f>IF(ISERROR(MATCH(DR$1,'CSC Mitre'!CS$1:CS$220,0)),"",VLOOKUP(DR$1,'Tactic Recode'!$A$1:$B$547,2,FALSE))</f>
        <v/>
      </c>
      <c r="DS98" t="str">
        <f>IF(ISERROR(MATCH(DS$1,'CSC Mitre'!CS$1:CS$220,0)),"",VLOOKUP(DS$1,'Tactic Recode'!$A$1:$B$547,2,FALSE))</f>
        <v/>
      </c>
      <c r="DT98" t="str">
        <f>IF(ISERROR(MATCH(DT$1,'CSC Mitre'!CS$1:CS$220,0)),"",VLOOKUP(DT$1,'Tactic Recode'!$A$1:$B$547,2,FALSE))</f>
        <v/>
      </c>
      <c r="DU98" t="str">
        <f>IF(ISERROR(MATCH(DU$1,'CSC Mitre'!CS$1:CS$220,0)),"",VLOOKUP(DU$1,'Tactic Recode'!$A$1:$B$547,2,FALSE))</f>
        <v/>
      </c>
      <c r="DV98" t="str">
        <f>IF(ISERROR(MATCH(DV$1,'CSC Mitre'!CS$1:CS$220,0)),"",VLOOKUP(DV$1,'Tactic Recode'!$A$1:$B$547,2,FALSE))</f>
        <v/>
      </c>
      <c r="DW98" t="str">
        <f>IF(ISERROR(MATCH(DW$1,'CSC Mitre'!CS$1:CS$220,0)),"",VLOOKUP(DW$1,'Tactic Recode'!$A$1:$B$547,2,FALSE))</f>
        <v/>
      </c>
      <c r="DX98" t="str">
        <f>IF(ISERROR(MATCH(DX$1,'CSC Mitre'!CS$1:CS$220,0)),"",VLOOKUP(DX$1,'Tactic Recode'!$A$1:$B$547,2,FALSE))</f>
        <v/>
      </c>
      <c r="DY98" t="str">
        <f>IF(ISERROR(MATCH(DY$1,'CSC Mitre'!CS$1:CS$220,0)),"",VLOOKUP(DY$1,'Tactic Recode'!$A$1:$B$547,2,FALSE))</f>
        <v/>
      </c>
      <c r="DZ98" t="str">
        <f>IF(ISERROR(MATCH(DZ$1,'CSC Mitre'!CS$1:CS$220,0)),"",VLOOKUP(DZ$1,'Tactic Recode'!$A$1:$B$547,2,FALSE))</f>
        <v/>
      </c>
      <c r="EA98" t="str">
        <f>IF(ISERROR(MATCH(EA$1,'CSC Mitre'!CS$1:CS$220,0)),"",VLOOKUP(EA$1,'Tactic Recode'!$A$1:$B$547,2,FALSE))</f>
        <v/>
      </c>
      <c r="EB98" t="str">
        <f>IF(ISERROR(MATCH(EB$1,'CSC Mitre'!CS$1:CS$220,0)),"",VLOOKUP(EB$1,'Tactic Recode'!$A$1:$B$547,2,FALSE))</f>
        <v/>
      </c>
      <c r="EC98" t="str">
        <f>IF(ISERROR(MATCH(EC$1,'CSC Mitre'!CS$1:CS$220,0)),"",VLOOKUP(EC$1,'Tactic Recode'!$A$1:$B$547,2,FALSE))</f>
        <v/>
      </c>
      <c r="ED98" t="str">
        <f>IF(ISERROR(MATCH(ED$1,'CSC Mitre'!CS$1:CS$220,0)),"",VLOOKUP(ED$1,'Tactic Recode'!$A$1:$B$547,2,FALSE))</f>
        <v/>
      </c>
      <c r="EE98" t="str">
        <f>IF(ISERROR(MATCH(EE$1,'CSC Mitre'!CS$1:CS$220,0)),"",VLOOKUP(EE$1,'Tactic Recode'!$A$1:$B$547,2,FALSE))</f>
        <v/>
      </c>
      <c r="EF98" t="str">
        <f>IF(ISERROR(MATCH(EF$1,'CSC Mitre'!CS$1:CS$220,0)),"",VLOOKUP(EF$1,'Tactic Recode'!$A$1:$B$547,2,FALSE))</f>
        <v/>
      </c>
      <c r="EG98" t="str">
        <f>IF(ISERROR(MATCH(EG$1,'CSC Mitre'!CS$1:CS$220,0)),"",VLOOKUP(EG$1,'Tactic Recode'!$A$1:$B$547,2,FALSE))</f>
        <v/>
      </c>
      <c r="EH98" t="str">
        <f>IF(ISERROR(MATCH(EH$1,'CSC Mitre'!CS$1:CS$220,0)),"",VLOOKUP(EH$1,'Tactic Recode'!$A$1:$B$547,2,FALSE))</f>
        <v/>
      </c>
      <c r="EI98" t="str">
        <f>IF(ISERROR(MATCH(EI$1,'CSC Mitre'!CS$1:CS$220,0)),"",VLOOKUP(EI$1,'Tactic Recode'!$A$1:$B$547,2,FALSE))</f>
        <v/>
      </c>
      <c r="EJ98" t="str">
        <f>IF(ISERROR(MATCH(EJ$1,'CSC Mitre'!CS$1:CS$220,0)),"",VLOOKUP(EJ$1,'Tactic Recode'!$A$1:$B$547,2,FALSE))</f>
        <v/>
      </c>
      <c r="EK98" t="str">
        <f>IF(ISERROR(MATCH(EK$1,'CSC Mitre'!CS$1:CS$220,0)),"",VLOOKUP(EK$1,'Tactic Recode'!$A$1:$B$547,2,FALSE))</f>
        <v/>
      </c>
      <c r="EL98" t="str">
        <f>IF(ISERROR(MATCH(EL$1,'CSC Mitre'!CS$1:CS$220,0)),"",VLOOKUP(EL$1,'Tactic Recode'!$A$1:$B$547,2,FALSE))</f>
        <v/>
      </c>
      <c r="EM98" t="str">
        <f>IF(ISERROR(MATCH(EM$1,'CSC Mitre'!CS$1:CS$220,0)),"",VLOOKUP(EM$1,'Tactic Recode'!$A$1:$B$547,2,FALSE))</f>
        <v/>
      </c>
      <c r="EN98" t="str">
        <f>IF(ISERROR(MATCH(EN$1,'CSC Mitre'!CS$1:CS$220,0)),"",VLOOKUP(EN$1,'Tactic Recode'!$A$1:$B$547,2,FALSE))</f>
        <v/>
      </c>
      <c r="EO98" t="str">
        <f>IF(ISERROR(MATCH(EO$1,'CSC Mitre'!CS$1:CS$220,0)),"",VLOOKUP(EO$1,'Tactic Recode'!$A$1:$B$547,2,FALSE))</f>
        <v/>
      </c>
      <c r="EP98" t="str">
        <f>IF(ISERROR(MATCH(EP$1,'CSC Mitre'!CS$1:CS$220,0)),"",VLOOKUP(EP$1,'Tactic Recode'!$A$1:$B$547,2,FALSE))</f>
        <v/>
      </c>
      <c r="EQ98" t="str">
        <f>IF(ISERROR(MATCH(EQ$1,'CSC Mitre'!CS$1:CS$220,0)),"",VLOOKUP(EQ$1,'Tactic Recode'!$A$1:$B$547,2,FALSE))</f>
        <v/>
      </c>
      <c r="ER98" t="str">
        <f>IF(ISERROR(MATCH(ER$1,'CSC Mitre'!CS$1:CS$220,0)),"",VLOOKUP(ER$1,'Tactic Recode'!$A$1:$B$547,2,FALSE))</f>
        <v/>
      </c>
      <c r="ES98" t="str">
        <f>IF(ISERROR(MATCH(ES$1,'CSC Mitre'!CS$1:CS$220,0)),"",VLOOKUP(ES$1,'Tactic Recode'!$A$1:$B$547,2,FALSE))</f>
        <v/>
      </c>
      <c r="ET98" t="str">
        <f>IF(ISERROR(MATCH(ET$1,'CSC Mitre'!CS$1:CS$220,0)),"",VLOOKUP(ET$1,'Tactic Recode'!$A$1:$B$547,2,FALSE))</f>
        <v/>
      </c>
      <c r="EU98" t="str">
        <f>IF(ISERROR(MATCH(EU$1,'CSC Mitre'!CS$1:CS$220,0)),"",VLOOKUP(EU$1,'Tactic Recode'!$A$1:$B$547,2,FALSE))</f>
        <v/>
      </c>
      <c r="EV98" t="str">
        <f>IF(ISERROR(MATCH(EV$1,'CSC Mitre'!CS$1:CS$220,0)),"",VLOOKUP(EV$1,'Tactic Recode'!$A$1:$B$547,2,FALSE))</f>
        <v/>
      </c>
      <c r="EW98" t="str">
        <f>IF(ISERROR(MATCH(EW$1,'CSC Mitre'!CS$1:CS$220,0)),"",VLOOKUP(EW$1,'Tactic Recode'!$A$1:$B$547,2,FALSE))</f>
        <v/>
      </c>
      <c r="EX98" t="str">
        <f>IF(ISERROR(MATCH(EX$1,'CSC Mitre'!CS$1:CS$220,0)),"",VLOOKUP(EX$1,'Tactic Recode'!$A$1:$B$547,2,FALSE))</f>
        <v/>
      </c>
      <c r="EY98" t="str">
        <f>IF(ISERROR(MATCH(EY$1,'CSC Mitre'!CS$1:CS$220,0)),"",VLOOKUP(EY$1,'Tactic Recode'!$A$1:$B$547,2,FALSE))</f>
        <v/>
      </c>
      <c r="EZ98" t="str">
        <f>IF(ISERROR(MATCH(EZ$1,'CSC Mitre'!CS$1:CS$220,0)),"",VLOOKUP(EZ$1,'Tactic Recode'!$A$1:$B$547,2,FALSE))</f>
        <v/>
      </c>
      <c r="FA98" t="str">
        <f>IF(ISERROR(MATCH(FA$1,'CSC Mitre'!CS$1:CS$220,0)),"",VLOOKUP(FA$1,'Tactic Recode'!$A$1:$B$547,2,FALSE))</f>
        <v/>
      </c>
      <c r="FB98" t="str">
        <f>IF(ISERROR(MATCH(FB$1,'CSC Mitre'!CS$1:CS$220,0)),"",VLOOKUP(FB$1,'Tactic Recode'!$A$1:$B$547,2,FALSE))</f>
        <v/>
      </c>
      <c r="FC98" t="str">
        <f>IF(ISERROR(MATCH(FC$1,'CSC Mitre'!CS$1:CS$220,0)),"",VLOOKUP(FC$1,'Tactic Recode'!$A$1:$B$547,2,FALSE))</f>
        <v/>
      </c>
      <c r="FD98" t="str">
        <f>IF(ISERROR(MATCH(FD$1,'CSC Mitre'!CS$1:CS$220,0)),"",VLOOKUP(FD$1,'Tactic Recode'!$A$1:$B$547,2,FALSE))</f>
        <v/>
      </c>
      <c r="FE98" t="str">
        <f>IF(ISERROR(MATCH(FE$1,'CSC Mitre'!CS$1:CS$220,0)),"",VLOOKUP(FE$1,'Tactic Recode'!$A$1:$B$547,2,FALSE))</f>
        <v/>
      </c>
      <c r="FF98" t="str">
        <f>IF(ISERROR(MATCH(FF$1,'CSC Mitre'!CS$1:CS$220,0)),"",VLOOKUP(FF$1,'Tactic Recode'!$A$1:$B$547,2,FALSE))</f>
        <v/>
      </c>
      <c r="FG98" t="str">
        <f>IF(ISERROR(MATCH(FG$1,'CSC Mitre'!CS$1:CS$220,0)),"",VLOOKUP(FG$1,'Tactic Recode'!$A$1:$B$547,2,FALSE))</f>
        <v/>
      </c>
      <c r="FH98" t="str">
        <f>IF(ISERROR(MATCH(FH$1,'CSC Mitre'!CS$1:CS$220,0)),"",VLOOKUP(FH$1,'Tactic Recode'!$A$1:$B$547,2,FALSE))</f>
        <v/>
      </c>
      <c r="FI98" t="str">
        <f>IF(ISERROR(MATCH(FI$1,'CSC Mitre'!CS$1:CS$220,0)),"",VLOOKUP(FI$1,'Tactic Recode'!$A$1:$B$547,2,FALSE))</f>
        <v/>
      </c>
      <c r="FJ98" t="str">
        <f>IF(ISERROR(MATCH(FJ$1,'CSC Mitre'!CS$1:CS$220,0)),"",VLOOKUP(FJ$1,'Tactic Recode'!$A$1:$B$547,2,FALSE))</f>
        <v/>
      </c>
      <c r="FK98" t="str">
        <f>IF(ISERROR(MATCH(FK$1,'CSC Mitre'!CS$1:CS$220,0)),"",VLOOKUP(FK$1,'Tactic Recode'!$A$1:$B$547,2,FALSE))</f>
        <v/>
      </c>
      <c r="FL98" t="str">
        <f>IF(ISERROR(MATCH(FL$1,'CSC Mitre'!CS$1:CS$220,0)),"",VLOOKUP(FL$1,'Tactic Recode'!$A$1:$B$547,2,FALSE))</f>
        <v/>
      </c>
      <c r="FM98" t="str">
        <f>IF(ISERROR(MATCH(FM$1,'CSC Mitre'!CS$1:CS$220,0)),"",VLOOKUP(FM$1,'Tactic Recode'!$A$1:$B$547,2,FALSE))</f>
        <v/>
      </c>
      <c r="FN98" t="str">
        <f>IF(ISERROR(MATCH(FN$1,'CSC Mitre'!CS$1:CS$220,0)),"",VLOOKUP(FN$1,'Tactic Recode'!$A$1:$B$547,2,FALSE))</f>
        <v/>
      </c>
      <c r="FO98" t="str">
        <f>IF(ISERROR(MATCH(FO$1,'CSC Mitre'!CS$1:CS$220,0)),"",VLOOKUP(FO$1,'Tactic Recode'!$A$1:$B$547,2,FALSE))</f>
        <v/>
      </c>
      <c r="FP98" t="str">
        <f>IF(ISERROR(MATCH(FP$1,'CSC Mitre'!CS$1:CS$220,0)),"",VLOOKUP(FP$1,'Tactic Recode'!$A$1:$B$547,2,FALSE))</f>
        <v/>
      </c>
      <c r="FQ98" t="str">
        <f>IF(ISERROR(MATCH(FQ$1,'CSC Mitre'!CS$1:CS$220,0)),"",VLOOKUP(FQ$1,'Tactic Recode'!$A$1:$B$547,2,FALSE))</f>
        <v/>
      </c>
      <c r="FR98" t="str">
        <f>IF(ISERROR(MATCH(FR$1,'CSC Mitre'!CS$1:CS$220,0)),"",VLOOKUP(FR$1,'Tactic Recode'!$A$1:$B$547,2,FALSE))</f>
        <v/>
      </c>
      <c r="FS98" t="str">
        <f>IF(ISERROR(MATCH(FS$1,'CSC Mitre'!CS$1:CS$220,0)),"",VLOOKUP(FS$1,'Tactic Recode'!$A$1:$B$547,2,FALSE))</f>
        <v/>
      </c>
      <c r="FT98" t="str">
        <f>IF(ISERROR(MATCH(FT$1,'CSC Mitre'!CS$1:CS$220,0)),"",VLOOKUP(FT$1,'Tactic Recode'!$A$1:$B$547,2,FALSE))</f>
        <v/>
      </c>
      <c r="FU98" t="str">
        <f>IF(ISERROR(MATCH(FU$1,'CSC Mitre'!CS$1:CS$220,0)),"",VLOOKUP(FU$1,'Tactic Recode'!$A$1:$B$547,2,FALSE))</f>
        <v/>
      </c>
      <c r="FV98" t="str">
        <f>IF(ISERROR(MATCH(FV$1,'CSC Mitre'!CS$1:CS$220,0)),"",VLOOKUP(FV$1,'Tactic Recode'!$A$1:$B$547,2,FALSE))</f>
        <v/>
      </c>
      <c r="FW98" t="str">
        <f>IF(ISERROR(MATCH(FW$1,'CSC Mitre'!CS$1:CS$220,0)),"",VLOOKUP(FW$1,'Tactic Recode'!$A$1:$B$547,2,FALSE))</f>
        <v/>
      </c>
      <c r="FX98" t="str">
        <f>IF(ISERROR(MATCH(FX$1,'CSC Mitre'!CS$1:CS$220,0)),"",VLOOKUP(FX$1,'Tactic Recode'!$A$1:$B$547,2,FALSE))</f>
        <v/>
      </c>
      <c r="FY98" t="str">
        <f>IF(ISERROR(MATCH(FY$1,'CSC Mitre'!CS$1:CS$220,0)),"",VLOOKUP(FY$1,'Tactic Recode'!$A$1:$B$547,2,FALSE))</f>
        <v/>
      </c>
      <c r="FZ98" t="str">
        <f>IF(ISERROR(MATCH(FZ$1,'CSC Mitre'!CS$1:CS$220,0)),"",VLOOKUP(FZ$1,'Tactic Recode'!$A$1:$B$547,2,FALSE))</f>
        <v/>
      </c>
      <c r="GA98" t="str">
        <f>IF(ISERROR(MATCH(GA$1,'CSC Mitre'!CS$1:CS$220,0)),"",VLOOKUP(GA$1,'Tactic Recode'!$A$1:$B$547,2,FALSE))</f>
        <v>Initial Access, Persistence</v>
      </c>
      <c r="GB98" t="str">
        <f>IF(ISERROR(MATCH(GB$1,'CSC Mitre'!CS$1:CS$220,0)),"",VLOOKUP(GB$1,'Tactic Recode'!$A$1:$B$547,2,FALSE))</f>
        <v/>
      </c>
      <c r="GC98" t="str">
        <f>IF(ISERROR(MATCH(GC$1,'CSC Mitre'!CS$1:CS$220,0)),"",VLOOKUP(GC$1,'Tactic Recode'!$A$1:$B$547,2,FALSE))</f>
        <v/>
      </c>
      <c r="GD98" t="str">
        <f>IF(ISERROR(MATCH(GD$1,'CSC Mitre'!CS$1:CS$220,0)),"",VLOOKUP(GD$1,'Tactic Recode'!$A$1:$B$547,2,FALSE))</f>
        <v/>
      </c>
      <c r="GE98" t="str">
        <f>IF(ISERROR(MATCH(GE$1,'CSC Mitre'!CS$1:CS$220,0)),"",VLOOKUP(GE$1,'Tactic Recode'!$A$1:$B$547,2,FALSE))</f>
        <v/>
      </c>
      <c r="GF98" t="str">
        <f>IF(ISERROR(MATCH(GF$1,'CSC Mitre'!CS$1:CS$220,0)),"",VLOOKUP(GF$1,'Tactic Recode'!$A$1:$B$547,2,FALSE))</f>
        <v/>
      </c>
      <c r="GG98" t="str">
        <f>IF(ISERROR(MATCH(GG$1,'CSC Mitre'!CS$1:CS$220,0)),"",VLOOKUP(GG$1,'Tactic Recode'!$A$1:$B$547,2,FALSE))</f>
        <v/>
      </c>
      <c r="GH98" t="str">
        <f>IF(ISERROR(MATCH(GH$1,'CSC Mitre'!CS$1:CS$220,0)),"",VLOOKUP(GH$1,'Tactic Recode'!$A$1:$B$547,2,FALSE))</f>
        <v/>
      </c>
      <c r="GI98" t="str">
        <f>IF(ISERROR(MATCH(GI$1,'CSC Mitre'!CS$1:CS$220,0)),"",VLOOKUP(GI$1,'Tactic Recode'!$A$1:$B$547,2,FALSE))</f>
        <v/>
      </c>
      <c r="GJ98" t="str">
        <f>IF(ISERROR(MATCH(GJ$1,'CSC Mitre'!CS$1:CS$220,0)),"",VLOOKUP(GJ$1,'Tactic Recode'!$A$1:$B$547,2,FALSE))</f>
        <v/>
      </c>
      <c r="GK98" t="str">
        <f>IF(ISERROR(MATCH(GK$1,'CSC Mitre'!CS$1:CS$220,0)),"",VLOOKUP(GK$1,'Tactic Recode'!$A$1:$B$547,2,FALSE))</f>
        <v/>
      </c>
      <c r="GL98" t="str">
        <f>IF(ISERROR(MATCH(GL$1,'CSC Mitre'!CS$1:CS$220,0)),"",VLOOKUP(GL$1,'Tactic Recode'!$A$1:$B$547,2,FALSE))</f>
        <v/>
      </c>
      <c r="GM98" t="str">
        <f>IF(ISERROR(MATCH(GM$1,'CSC Mitre'!CS$1:CS$220,0)),"",VLOOKUP(GM$1,'Tactic Recode'!$A$1:$B$547,2,FALSE))</f>
        <v/>
      </c>
      <c r="GN98" t="str">
        <f>IF(ISERROR(MATCH(GN$1,'CSC Mitre'!CS$1:CS$220,0)),"",VLOOKUP(GN$1,'Tactic Recode'!$A$1:$B$547,2,FALSE))</f>
        <v/>
      </c>
      <c r="GO98" t="str">
        <f>IF(ISERROR(MATCH(GO$1,'CSC Mitre'!CS$1:CS$220,0)),"",VLOOKUP(GO$1,'Tactic Recode'!$A$1:$B$547,2,FALSE))</f>
        <v/>
      </c>
      <c r="GP98" t="str">
        <f>IF(ISERROR(MATCH(GP$1,'CSC Mitre'!CS$1:CS$220,0)),"",VLOOKUP(GP$1,'Tactic Recode'!$A$1:$B$547,2,FALSE))</f>
        <v/>
      </c>
      <c r="GQ98" t="str">
        <f>IF(ISERROR(MATCH(GQ$1,'CSC Mitre'!CS$1:CS$220,0)),"",VLOOKUP(GQ$1,'Tactic Recode'!$A$1:$B$547,2,FALSE))</f>
        <v/>
      </c>
      <c r="GR98" t="str">
        <f>IF(ISERROR(MATCH(GR$1,'CSC Mitre'!CS$1:CS$220,0)),"",VLOOKUP(GR$1,'Tactic Recode'!$A$1:$B$547,2,FALSE))</f>
        <v/>
      </c>
      <c r="GS98" t="str">
        <f>IF(ISERROR(MATCH(GS$1,'CSC Mitre'!CS$1:CS$220,0)),"",VLOOKUP(GS$1,'Tactic Recode'!$A$1:$B$547,2,FALSE))</f>
        <v/>
      </c>
      <c r="GT98" t="str">
        <f>IF(ISERROR(MATCH(GT$1,'CSC Mitre'!CS$1:CS$220,0)),"",VLOOKUP(GT$1,'Tactic Recode'!$A$1:$B$547,2,FALSE))</f>
        <v/>
      </c>
      <c r="GU98" t="str">
        <f>IF(ISERROR(MATCH(GU$1,'CSC Mitre'!CS$1:CS$220,0)),"",VLOOKUP(GU$1,'Tactic Recode'!$A$1:$B$547,2,FALSE))</f>
        <v/>
      </c>
      <c r="GV98" t="str">
        <f>IF(ISERROR(MATCH(GV$1,'CSC Mitre'!CS$1:CS$220,0)),"",VLOOKUP(GV$1,'Tactic Recode'!$A$1:$B$547,2,FALSE))</f>
        <v/>
      </c>
      <c r="GW98" t="str">
        <f>IF(ISERROR(MATCH(GW$1,'CSC Mitre'!CS$1:CS$220,0)),"",VLOOKUP(GW$1,'Tactic Recode'!$A$1:$B$547,2,FALSE))</f>
        <v/>
      </c>
      <c r="GX98" t="str">
        <f>IF(ISERROR(MATCH(GX$1,'CSC Mitre'!CS$1:CS$220,0)),"",VLOOKUP(GX$1,'Tactic Recode'!$A$1:$B$547,2,FALSE))</f>
        <v/>
      </c>
      <c r="GY98" t="str">
        <f>IF(ISERROR(MATCH(GY$1,'CSC Mitre'!CS$1:CS$220,0)),"",VLOOKUP(GY$1,'Tactic Recode'!$A$1:$B$547,2,FALSE))</f>
        <v/>
      </c>
      <c r="GZ98" t="str">
        <f>IF(ISERROR(MATCH(GZ$1,'CSC Mitre'!CS$1:CS$220,0)),"",VLOOKUP(GZ$1,'Tactic Recode'!$A$1:$B$547,2,FALSE))</f>
        <v/>
      </c>
      <c r="HA98" t="str">
        <f>IF(ISERROR(MATCH(HA$1,'CSC Mitre'!CS$1:CS$220,0)),"",VLOOKUP(HA$1,'Tactic Recode'!$A$1:$B$547,2,FALSE))</f>
        <v/>
      </c>
      <c r="HB98" t="str">
        <f>IF(ISERROR(MATCH(HB$1,'CSC Mitre'!CS$1:CS$220,0)),"",VLOOKUP(HB$1,'Tactic Recode'!$A$1:$B$547,2,FALSE))</f>
        <v/>
      </c>
      <c r="HC98" t="str">
        <f>IF(ISERROR(MATCH(HC$1,'CSC Mitre'!CS$1:CS$220,0)),"",VLOOKUP(HC$1,'Tactic Recode'!$A$1:$B$547,2,FALSE))</f>
        <v/>
      </c>
      <c r="HD98" t="str">
        <f>IF(ISERROR(MATCH(HD$1,'CSC Mitre'!CS$1:CS$220,0)),"",VLOOKUP(HD$1,'Tactic Recode'!$A$1:$B$547,2,FALSE))</f>
        <v/>
      </c>
      <c r="HE98" t="str">
        <f>IF(ISERROR(MATCH(HE$1,'CSC Mitre'!CS$1:CS$220,0)),"",VLOOKUP(HE$1,'Tactic Recode'!$A$1:$B$547,2,FALSE))</f>
        <v/>
      </c>
      <c r="HF98" t="str">
        <f>IF(ISERROR(MATCH(HF$1,'CSC Mitre'!CS$1:CS$220,0)),"",VLOOKUP(HF$1,'Tactic Recode'!$A$1:$B$547,2,FALSE))</f>
        <v/>
      </c>
      <c r="HG98" t="str">
        <f>IF(ISERROR(MATCH(HG$1,'CSC Mitre'!CS$1:CS$220,0)),"",VLOOKUP(HG$1,'Tactic Recode'!$A$1:$B$547,2,FALSE))</f>
        <v/>
      </c>
      <c r="HH98" t="str">
        <f>IF(ISERROR(MATCH(HH$1,'CSC Mitre'!CS$1:CS$220,0)),"",VLOOKUP(HH$1,'Tactic Recode'!$A$1:$B$547,2,FALSE))</f>
        <v/>
      </c>
      <c r="HI98" t="str">
        <f>IF(ISERROR(MATCH(HI$1,'CSC Mitre'!CS$1:CS$220,0)),"",VLOOKUP(HI$1,'Tactic Recode'!$A$1:$B$547,2,FALSE))</f>
        <v/>
      </c>
      <c r="HJ98" t="str">
        <f>IF(ISERROR(MATCH(HJ$1,'CSC Mitre'!CS$1:CS$220,0)),"",VLOOKUP(HJ$1,'Tactic Recode'!$A$1:$B$547,2,FALSE))</f>
        <v/>
      </c>
      <c r="HK98" t="str">
        <f>IF(ISERROR(MATCH(HK$1,'CSC Mitre'!CS$1:CS$220,0)),"",VLOOKUP(HK$1,'Tactic Recode'!$A$1:$B$547,2,FALSE))</f>
        <v/>
      </c>
      <c r="HL98" t="str">
        <f>IF(ISERROR(MATCH(HL$1,'CSC Mitre'!CS$1:CS$220,0)),"",VLOOKUP(HL$1,'Tactic Recode'!$A$1:$B$547,2,FALSE))</f>
        <v/>
      </c>
      <c r="HM98" t="str">
        <f>IF(ISERROR(MATCH(HM$1,'CSC Mitre'!CS$1:CS$220,0)),"",VLOOKUP(HM$1,'Tactic Recode'!$A$1:$B$547,2,FALSE))</f>
        <v/>
      </c>
      <c r="HN98" t="str">
        <f>IF(ISERROR(MATCH(HN$1,'CSC Mitre'!CS$1:CS$220,0)),"",VLOOKUP(HN$1,'Tactic Recode'!$A$1:$B$547,2,FALSE))</f>
        <v/>
      </c>
      <c r="HO98" t="str">
        <f>IF(ISERROR(MATCH(HO$1,'CSC Mitre'!CS$1:CS$220,0)),"",VLOOKUP(HO$1,'Tactic Recode'!$A$1:$B$547,2,FALSE))</f>
        <v/>
      </c>
      <c r="HP98" t="str">
        <f>IF(ISERROR(MATCH(HP$1,'CSC Mitre'!CS$1:CS$220,0)),"",VLOOKUP(HP$1,'Tactic Recode'!$A$1:$B$547,2,FALSE))</f>
        <v/>
      </c>
      <c r="HQ98" t="str">
        <f>IF(ISERROR(MATCH(HQ$1,'CSC Mitre'!CS$1:CS$220,0)),"",VLOOKUP(HQ$1,'Tactic Recode'!$A$1:$B$547,2,FALSE))</f>
        <v/>
      </c>
      <c r="HR98" t="str">
        <f>IF(ISERROR(MATCH(HR$1,'CSC Mitre'!CS$1:CS$220,0)),"",VLOOKUP(HR$1,'Tactic Recode'!$A$1:$B$547,2,FALSE))</f>
        <v/>
      </c>
      <c r="HS98" t="str">
        <f>IF(ISERROR(MATCH(HS$1,'CSC Mitre'!CS$1:CS$220,0)),"",VLOOKUP(HS$1,'Tactic Recode'!$A$1:$B$547,2,FALSE))</f>
        <v/>
      </c>
      <c r="HT98" t="str">
        <f>IF(ISERROR(MATCH(HT$1,'CSC Mitre'!CS$1:CS$220,0)),"",VLOOKUP(HT$1,'Tactic Recode'!$A$1:$B$547,2,FALSE))</f>
        <v/>
      </c>
      <c r="HU98" t="str">
        <f>IF(ISERROR(MATCH(HU$1,'CSC Mitre'!CS$1:CS$220,0)),"",VLOOKUP(HU$1,'Tactic Recode'!$A$1:$B$547,2,FALSE))</f>
        <v/>
      </c>
      <c r="HV98" t="str">
        <f>IF(ISERROR(MATCH(HV$1,'CSC Mitre'!CS$1:CS$220,0)),"",VLOOKUP(HV$1,'Tactic Recode'!$A$1:$B$547,2,FALSE))</f>
        <v/>
      </c>
      <c r="HW98" t="str">
        <f>IF(ISERROR(MATCH(HW$1,'CSC Mitre'!CS$1:CS$220,0)),"",VLOOKUP(HW$1,'Tactic Recode'!$A$1:$B$547,2,FALSE))</f>
        <v/>
      </c>
      <c r="HX98" t="str">
        <f>IF(ISERROR(MATCH(HX$1,'CSC Mitre'!CS$1:CS$220,0)),"",VLOOKUP(HX$1,'Tactic Recode'!$A$1:$B$547,2,FALSE))</f>
        <v/>
      </c>
      <c r="HY98" t="str">
        <f>IF(ISERROR(MATCH(HY$1,'CSC Mitre'!CS$1:CS$220,0)),"",VLOOKUP(HY$1,'Tactic Recode'!$A$1:$B$547,2,FALSE))</f>
        <v/>
      </c>
      <c r="HZ98" t="str">
        <f>IF(ISERROR(MATCH(HZ$1,'CSC Mitre'!CS$1:CS$220,0)),"",VLOOKUP(HZ$1,'Tactic Recode'!$A$1:$B$547,2,FALSE))</f>
        <v/>
      </c>
      <c r="IA98" t="str">
        <f>IF(ISERROR(MATCH(IA$1,'CSC Mitre'!CS$1:CS$220,0)),"",VLOOKUP(IA$1,'Tactic Recode'!$A$1:$B$547,2,FALSE))</f>
        <v/>
      </c>
      <c r="IB98" t="str">
        <f>IF(ISERROR(MATCH(IB$1,'CSC Mitre'!CS$1:CS$220,0)),"",VLOOKUP(IB$1,'Tactic Recode'!$A$1:$B$547,2,FALSE))</f>
        <v/>
      </c>
      <c r="IC98" t="str">
        <f>IF(ISERROR(MATCH(IC$1,'CSC Mitre'!CS$1:CS$220,0)),"",VLOOKUP(IC$1,'Tactic Recode'!$A$1:$B$547,2,FALSE))</f>
        <v/>
      </c>
      <c r="ID98" t="str">
        <f>IF(ISERROR(MATCH(ID$1,'CSC Mitre'!CS$1:CS$220,0)),"",VLOOKUP(ID$1,'Tactic Recode'!$A$1:$B$547,2,FALSE))</f>
        <v/>
      </c>
      <c r="IE98" t="str">
        <f>IF(ISERROR(MATCH(IE$1,'CSC Mitre'!CS$1:CS$220,0)),"",VLOOKUP(IE$1,'Tactic Recode'!$A$1:$B$547,2,FALSE))</f>
        <v/>
      </c>
      <c r="IF98" t="str">
        <f>IF(ISERROR(MATCH(IF$1,'CSC Mitre'!CS$1:CS$220,0)),"",VLOOKUP(IF$1,'Tactic Recode'!$A$1:$B$547,2,FALSE))</f>
        <v/>
      </c>
      <c r="IG98" t="str">
        <f>IF(ISERROR(MATCH(IG$1,'CSC Mitre'!CS$1:CS$220,0)),"",VLOOKUP(IG$1,'Tactic Recode'!$A$1:$B$547,2,FALSE))</f>
        <v/>
      </c>
      <c r="IH98" t="str">
        <f>IF(ISERROR(MATCH(IH$1,'CSC Mitre'!CS$1:CS$220,0)),"",VLOOKUP(IH$1,'Tactic Recode'!$A$1:$B$547,2,FALSE))</f>
        <v/>
      </c>
      <c r="II98" t="str">
        <f>IF(ISERROR(MATCH(II$1,'CSC Mitre'!CS$1:CS$220,0)),"",VLOOKUP(II$1,'Tactic Recode'!$A$1:$B$547,2,FALSE))</f>
        <v/>
      </c>
      <c r="IJ98" t="str">
        <f>IF(ISERROR(MATCH(IJ$1,'CSC Mitre'!CS$1:CS$220,0)),"",VLOOKUP(IJ$1,'Tactic Recode'!$A$1:$B$547,2,FALSE))</f>
        <v/>
      </c>
      <c r="IK98" t="str">
        <f>IF(ISERROR(MATCH(IK$1,'CSC Mitre'!CS$1:CS$220,0)),"",VLOOKUP(IK$1,'Tactic Recode'!$A$1:$B$547,2,FALSE))</f>
        <v/>
      </c>
      <c r="IL98" t="str">
        <f>IF(ISERROR(MATCH(IL$1,'CSC Mitre'!CS$1:CS$220,0)),"",VLOOKUP(IL$1,'Tactic Recode'!$A$1:$B$547,2,FALSE))</f>
        <v/>
      </c>
      <c r="IM98" t="str">
        <f>IF(ISERROR(MATCH(IM$1,'CSC Mitre'!CS$1:CS$220,0)),"",VLOOKUP(IM$1,'Tactic Recode'!$A$1:$B$547,2,FALSE))</f>
        <v/>
      </c>
      <c r="IN98" t="str">
        <f>IF(ISERROR(MATCH(IN$1,'CSC Mitre'!CS$1:CS$220,0)),"",VLOOKUP(IN$1,'Tactic Recode'!$A$1:$B$547,2,FALSE))</f>
        <v/>
      </c>
      <c r="IO98" t="str">
        <f>IF(ISERROR(MATCH(IO$1,'CSC Mitre'!CS$1:CS$220,0)),"",VLOOKUP(IO$1,'Tactic Recode'!$A$1:$B$547,2,FALSE))</f>
        <v/>
      </c>
      <c r="IP98" t="str">
        <f>IF(ISERROR(MATCH(IP$1,'CSC Mitre'!CS$1:CS$220,0)),"",VLOOKUP(IP$1,'Tactic Recode'!$A$1:$B$547,2,FALSE))</f>
        <v/>
      </c>
      <c r="IQ98" t="str">
        <f>IF(ISERROR(MATCH(IQ$1,'CSC Mitre'!CS$1:CS$220,0)),"",VLOOKUP(IQ$1,'Tactic Recode'!$A$1:$B$547,2,FALSE))</f>
        <v/>
      </c>
      <c r="IR98" t="str">
        <f>IF(ISERROR(MATCH(IR$1,'CSC Mitre'!CS$1:CS$220,0)),"",VLOOKUP(IR$1,'Tactic Recode'!$A$1:$B$547,2,FALSE))</f>
        <v/>
      </c>
      <c r="IS98" t="str">
        <f>IF(ISERROR(MATCH(IS$1,'CSC Mitre'!CS$1:CS$220,0)),"",VLOOKUP(IS$1,'Tactic Recode'!$A$1:$B$547,2,FALSE))</f>
        <v/>
      </c>
      <c r="IT98" t="str">
        <f>IF(ISERROR(MATCH(IT$1,'CSC Mitre'!CS$1:CS$220,0)),"",VLOOKUP(IT$1,'Tactic Recode'!$A$1:$B$547,2,FALSE))</f>
        <v/>
      </c>
      <c r="IU98" t="str">
        <f>IF(ISERROR(MATCH(IU$1,'CSC Mitre'!CS$1:CS$220,0)),"",VLOOKUP(IU$1,'Tactic Recode'!$A$1:$B$547,2,FALSE))</f>
        <v/>
      </c>
      <c r="IV98" t="str">
        <f>IF(ISERROR(MATCH(IV$1,'CSC Mitre'!CS$1:CS$220,0)),"",VLOOKUP(IV$1,'Tactic Recode'!$A$1:$B$547,2,FALSE))</f>
        <v/>
      </c>
      <c r="IW98" t="str">
        <f>IF(ISERROR(MATCH(IW$1,'CSC Mitre'!CS$1:CS$220,0)),"",VLOOKUP(IW$1,'Tactic Recode'!$A$1:$B$547,2,FALSE))</f>
        <v/>
      </c>
      <c r="IX98" t="str">
        <f>IF(ISERROR(MATCH(IX$1,'CSC Mitre'!CS$1:CS$220,0)),"",VLOOKUP(IX$1,'Tactic Recode'!$A$1:$B$547,2,FALSE))</f>
        <v/>
      </c>
      <c r="IY98" t="str">
        <f>IF(ISERROR(MATCH(IY$1,'CSC Mitre'!CS$1:CS$220,0)),"",VLOOKUP(IY$1,'Tactic Recode'!$A$1:$B$547,2,FALSE))</f>
        <v/>
      </c>
      <c r="IZ98" t="str">
        <f>IF(ISERROR(MATCH(IZ$1,'CSC Mitre'!CS$1:CS$220,0)),"",VLOOKUP(IZ$1,'Tactic Recode'!$A$1:$B$547,2,FALSE))</f>
        <v/>
      </c>
      <c r="JA98" t="str">
        <f>IF(ISERROR(MATCH(JA$1,'CSC Mitre'!CS$1:CS$220,0)),"",VLOOKUP(JA$1,'Tactic Recode'!$A$1:$B$547,2,FALSE))</f>
        <v/>
      </c>
      <c r="JB98" t="str">
        <f>IF(ISERROR(MATCH(JB$1,'CSC Mitre'!CS$1:CS$220,0)),"",VLOOKUP(JB$1,'Tactic Recode'!$A$1:$B$547,2,FALSE))</f>
        <v/>
      </c>
      <c r="JC98" t="str">
        <f>IF(ISERROR(MATCH(JC$1,'CSC Mitre'!CS$1:CS$220,0)),"",VLOOKUP(JC$1,'Tactic Recode'!$A$1:$B$547,2,FALSE))</f>
        <v/>
      </c>
      <c r="JD98" t="str">
        <f>IF(ISERROR(MATCH(JD$1,'CSC Mitre'!CS$1:CS$220,0)),"",VLOOKUP(JD$1,'Tactic Recode'!$A$1:$B$547,2,FALSE))</f>
        <v/>
      </c>
      <c r="JE98" t="str">
        <f>IF(ISERROR(MATCH(JE$1,'CSC Mitre'!CS$1:CS$220,0)),"",VLOOKUP(JE$1,'Tactic Recode'!$A$1:$B$547,2,FALSE))</f>
        <v/>
      </c>
      <c r="JF98" t="str">
        <f>IF(ISERROR(MATCH(JF$1,'CSC Mitre'!CS$1:CS$220,0)),"",VLOOKUP(JF$1,'Tactic Recode'!$A$1:$B$547,2,FALSE))</f>
        <v/>
      </c>
      <c r="JG98" t="str">
        <f>IF(ISERROR(MATCH(JG$1,'CSC Mitre'!CS$1:CS$220,0)),"",VLOOKUP(JG$1,'Tactic Recode'!$A$1:$B$547,2,FALSE))</f>
        <v/>
      </c>
      <c r="JH98" t="str">
        <f>IF(ISERROR(MATCH(JH$1,'CSC Mitre'!CS$1:CS$220,0)),"",VLOOKUP(JH$1,'Tactic Recode'!$A$1:$B$547,2,FALSE))</f>
        <v/>
      </c>
      <c r="JI98" t="str">
        <f>IF(ISERROR(MATCH(JI$1,'CSC Mitre'!CS$1:CS$220,0)),"",VLOOKUP(JI$1,'Tactic Recode'!$A$1:$B$547,2,FALSE))</f>
        <v/>
      </c>
      <c r="JJ98" t="str">
        <f>IF(ISERROR(MATCH(JJ$1,'CSC Mitre'!CS$1:CS$220,0)),"",VLOOKUP(JJ$1,'Tactic Recode'!$A$1:$B$547,2,FALSE))</f>
        <v/>
      </c>
      <c r="JK98" t="str">
        <f>IF(ISERROR(MATCH(JK$1,'CSC Mitre'!CS$1:CS$220,0)),"",VLOOKUP(JK$1,'Tactic Recode'!$A$1:$B$547,2,FALSE))</f>
        <v/>
      </c>
      <c r="JL98" t="str">
        <f>IF(ISERROR(MATCH(JL$1,'CSC Mitre'!CS$1:CS$220,0)),"",VLOOKUP(JL$1,'Tactic Recode'!$A$1:$B$547,2,FALSE))</f>
        <v/>
      </c>
      <c r="JM98" t="str">
        <f>IF(ISERROR(MATCH(JM$1,'CSC Mitre'!CS$1:CS$220,0)),"",VLOOKUP(JM$1,'Tactic Recode'!$A$1:$B$547,2,FALSE))</f>
        <v/>
      </c>
      <c r="JN98" t="str">
        <f>IF(ISERROR(MATCH(JN$1,'CSC Mitre'!CS$1:CS$220,0)),"",VLOOKUP(JN$1,'Tactic Recode'!$A$1:$B$547,2,FALSE))</f>
        <v/>
      </c>
      <c r="JO98" t="str">
        <f>IF(ISERROR(MATCH(JO$1,'CSC Mitre'!CS$1:CS$220,0)),"",VLOOKUP(JO$1,'Tactic Recode'!$A$1:$B$547,2,FALSE))</f>
        <v/>
      </c>
      <c r="JP98" t="str">
        <f>IF(ISERROR(MATCH(JP$1,'CSC Mitre'!CS$1:CS$220,0)),"",VLOOKUP(JP$1,'Tactic Recode'!$A$1:$B$547,2,FALSE))</f>
        <v/>
      </c>
      <c r="JQ98" t="str">
        <f>IF(ISERROR(MATCH(JQ$1,'CSC Mitre'!CS$1:CS$220,0)),"",VLOOKUP(JQ$1,'Tactic Recode'!$A$1:$B$547,2,FALSE))</f>
        <v/>
      </c>
      <c r="JR98" t="str">
        <f>IF(ISERROR(MATCH(JR$1,'CSC Mitre'!CS$1:CS$220,0)),"",VLOOKUP(JR$1,'Tactic Recode'!$A$1:$B$547,2,FALSE))</f>
        <v/>
      </c>
      <c r="JS98" t="str">
        <f>IF(ISERROR(MATCH(JS$1,'CSC Mitre'!CS$1:CS$220,0)),"",VLOOKUP(JS$1,'Tactic Recode'!$A$1:$B$547,2,FALSE))</f>
        <v/>
      </c>
      <c r="JT98" t="str">
        <f>IF(ISERROR(MATCH(JT$1,'CSC Mitre'!CS$1:CS$220,0)),"",VLOOKUP(JT$1,'Tactic Recode'!$A$1:$B$547,2,FALSE))</f>
        <v/>
      </c>
      <c r="JU98" t="str">
        <f>IF(ISERROR(MATCH(JU$1,'CSC Mitre'!CS$1:CS$220,0)),"",VLOOKUP(JU$1,'Tactic Recode'!$A$1:$B$547,2,FALSE))</f>
        <v/>
      </c>
      <c r="JV98" t="str">
        <f>IF(ISERROR(MATCH(JV$1,'CSC Mitre'!CS$1:CS$220,0)),"",VLOOKUP(JV$1,'Tactic Recode'!$A$1:$B$547,2,FALSE))</f>
        <v/>
      </c>
      <c r="JW98" t="str">
        <f>IF(ISERROR(MATCH(JW$1,'CSC Mitre'!CS$1:CS$220,0)),"",VLOOKUP(JW$1,'Tactic Recode'!$A$1:$B$547,2,FALSE))</f>
        <v/>
      </c>
      <c r="JX98" t="str">
        <f>IF(ISERROR(MATCH(JX$1,'CSC Mitre'!CS$1:CS$220,0)),"",VLOOKUP(JX$1,'Tactic Recode'!$A$1:$B$547,2,FALSE))</f>
        <v/>
      </c>
      <c r="JY98" t="str">
        <f>IF(ISERROR(MATCH(JY$1,'CSC Mitre'!CS$1:CS$220,0)),"",VLOOKUP(JY$1,'Tactic Recode'!$A$1:$B$547,2,FALSE))</f>
        <v/>
      </c>
      <c r="JZ98" t="str">
        <f>IF(ISERROR(MATCH(JZ$1,'CSC Mitre'!CS$1:CS$220,0)),"",VLOOKUP(JZ$1,'Tactic Recode'!$A$1:$B$547,2,FALSE))</f>
        <v/>
      </c>
      <c r="KA98" t="str">
        <f>IF(ISERROR(MATCH(KA$1,'CSC Mitre'!CS$1:CS$220,0)),"",VLOOKUP(KA$1,'Tactic Recode'!$A$1:$B$547,2,FALSE))</f>
        <v/>
      </c>
      <c r="KB98" t="str">
        <f>IF(ISERROR(MATCH(KB$1,'CSC Mitre'!CS$1:CS$220,0)),"",VLOOKUP(KB$1,'Tactic Recode'!$A$1:$B$547,2,FALSE))</f>
        <v/>
      </c>
      <c r="KC98" t="str">
        <f>IF(ISERROR(MATCH(KC$1,'CSC Mitre'!CS$1:CS$220,0)),"",VLOOKUP(KC$1,'Tactic Recode'!$A$1:$B$547,2,FALSE))</f>
        <v/>
      </c>
      <c r="KD98" t="str">
        <f>IF(ISERROR(MATCH(KD$1,'CSC Mitre'!CS$1:CS$220,0)),"",VLOOKUP(KD$1,'Tactic Recode'!$A$1:$B$547,2,FALSE))</f>
        <v/>
      </c>
      <c r="KE98" t="str">
        <f>IF(ISERROR(MATCH(KE$1,'CSC Mitre'!CS$1:CS$220,0)),"",VLOOKUP(KE$1,'Tactic Recode'!$A$1:$B$547,2,FALSE))</f>
        <v/>
      </c>
      <c r="KF98" t="str">
        <f>IF(ISERROR(MATCH(KF$1,'CSC Mitre'!CS$1:CS$220,0)),"",VLOOKUP(KF$1,'Tactic Recode'!$A$1:$B$547,2,FALSE))</f>
        <v/>
      </c>
      <c r="KG98" t="str">
        <f>IF(ISERROR(MATCH(KG$1,'CSC Mitre'!CS$1:CS$220,0)),"",VLOOKUP(KG$1,'Tactic Recode'!$A$1:$B$547,2,FALSE))</f>
        <v/>
      </c>
      <c r="KH98" t="str">
        <f>IF(ISERROR(MATCH(KH$1,'CSC Mitre'!CS$1:CS$220,0)),"",VLOOKUP(KH$1,'Tactic Recode'!$A$1:$B$547,2,FALSE))</f>
        <v/>
      </c>
      <c r="KI98" t="str">
        <f>IF(ISERROR(MATCH(KI$1,'CSC Mitre'!CS$1:CS$220,0)),"",VLOOKUP(KI$1,'Tactic Recode'!$A$1:$B$547,2,FALSE))</f>
        <v/>
      </c>
      <c r="KJ98" t="str">
        <f>IF(ISERROR(MATCH(KJ$1,'CSC Mitre'!CS$1:CS$220,0)),"",VLOOKUP(KJ$1,'Tactic Recode'!$A$1:$B$547,2,FALSE))</f>
        <v/>
      </c>
      <c r="KK98" t="str">
        <f>IF(ISERROR(MATCH(KK$1,'CSC Mitre'!CS$1:CS$220,0)),"",VLOOKUP(KK$1,'Tactic Recode'!$A$1:$B$547,2,FALSE))</f>
        <v/>
      </c>
      <c r="KL98" t="str">
        <f>IF(ISERROR(MATCH(KL$1,'CSC Mitre'!CS$1:CS$220,0)),"",VLOOKUP(KL$1,'Tactic Recode'!$A$1:$B$547,2,FALSE))</f>
        <v/>
      </c>
      <c r="KM98" t="str">
        <f>IF(ISERROR(MATCH(KM$1,'CSC Mitre'!CS$1:CS$220,0)),"",VLOOKUP(KM$1,'Tactic Recode'!$A$1:$B$547,2,FALSE))</f>
        <v/>
      </c>
      <c r="KN98" t="str">
        <f>IF(ISERROR(MATCH(KN$1,'CSC Mitre'!CS$1:CS$220,0)),"",VLOOKUP(KN$1,'Tactic Recode'!$A$1:$B$547,2,FALSE))</f>
        <v/>
      </c>
      <c r="KO98" t="str">
        <f>IF(ISERROR(MATCH(KO$1,'CSC Mitre'!CS$1:CS$220,0)),"",VLOOKUP(KO$1,'Tactic Recode'!$A$1:$B$547,2,FALSE))</f>
        <v/>
      </c>
      <c r="KP98" t="str">
        <f>IF(ISERROR(MATCH(KP$1,'CSC Mitre'!CS$1:CS$220,0)),"",VLOOKUP(KP$1,'Tactic Recode'!$A$1:$B$547,2,FALSE))</f>
        <v/>
      </c>
      <c r="KQ98" t="str">
        <f>IF(ISERROR(MATCH(KQ$1,'CSC Mitre'!CS$1:CS$220,0)),"",VLOOKUP(KQ$1,'Tactic Recode'!$A$1:$B$547,2,FALSE))</f>
        <v/>
      </c>
      <c r="KR98" t="str">
        <f>IF(ISERROR(MATCH(KR$1,'CSC Mitre'!CS$1:CS$220,0)),"",VLOOKUP(KR$1,'Tactic Recode'!$A$1:$B$547,2,FALSE))</f>
        <v/>
      </c>
      <c r="KS98" t="str">
        <f>IF(ISERROR(MATCH(KS$1,'CSC Mitre'!CS$1:CS$220,0)),"",VLOOKUP(KS$1,'Tactic Recode'!$A$1:$B$547,2,FALSE))</f>
        <v/>
      </c>
      <c r="KT98" t="str">
        <f>IF(ISERROR(MATCH(KT$1,'CSC Mitre'!CS$1:CS$220,0)),"",VLOOKUP(KT$1,'Tactic Recode'!$A$1:$B$547,2,FALSE))</f>
        <v/>
      </c>
      <c r="KU98" t="str">
        <f>IF(ISERROR(MATCH(KU$1,'CSC Mitre'!CS$1:CS$220,0)),"",VLOOKUP(KU$1,'Tactic Recode'!$A$1:$B$547,2,FALSE))</f>
        <v/>
      </c>
      <c r="KV98" t="str">
        <f>IF(ISERROR(MATCH(KV$1,'CSC Mitre'!CS$1:CS$220,0)),"",VLOOKUP(KV$1,'Tactic Recode'!$A$1:$B$547,2,FALSE))</f>
        <v/>
      </c>
      <c r="KW98" t="str">
        <f>IF(ISERROR(MATCH(KW$1,'CSC Mitre'!CS$1:CS$220,0)),"",VLOOKUP(KW$1,'Tactic Recode'!$A$1:$B$547,2,FALSE))</f>
        <v/>
      </c>
      <c r="KX98" t="str">
        <f>IF(ISERROR(MATCH(KX$1,'CSC Mitre'!CS$1:CS$220,0)),"",VLOOKUP(KX$1,'Tactic Recode'!$A$1:$B$547,2,FALSE))</f>
        <v/>
      </c>
      <c r="KY98" t="str">
        <f>IF(ISERROR(MATCH(KY$1,'CSC Mitre'!CS$1:CS$220,0)),"",VLOOKUP(KY$1,'Tactic Recode'!$A$1:$B$547,2,FALSE))</f>
        <v/>
      </c>
      <c r="KZ98" t="str">
        <f>IF(ISERROR(MATCH(KZ$1,'CSC Mitre'!CS$1:CS$220,0)),"",VLOOKUP(KZ$1,'Tactic Recode'!$A$1:$B$547,2,FALSE))</f>
        <v/>
      </c>
      <c r="LA98" t="str">
        <f>IF(ISERROR(MATCH(LA$1,'CSC Mitre'!CS$1:CS$220,0)),"",VLOOKUP(LA$1,'Tactic Recode'!$A$1:$B$547,2,FALSE))</f>
        <v/>
      </c>
      <c r="LB98" t="str">
        <f>IF(ISERROR(MATCH(LB$1,'CSC Mitre'!CS$1:CS$220,0)),"",VLOOKUP(LB$1,'Tactic Recode'!$A$1:$B$547,2,FALSE))</f>
        <v/>
      </c>
      <c r="LC98" t="str">
        <f>IF(ISERROR(MATCH(LC$1,'CSC Mitre'!CS$1:CS$220,0)),"",VLOOKUP(LC$1,'Tactic Recode'!$A$1:$B$547,2,FALSE))</f>
        <v/>
      </c>
      <c r="LD98" t="str">
        <f>IF(ISERROR(MATCH(LD$1,'CSC Mitre'!CS$1:CS$220,0)),"",VLOOKUP(LD$1,'Tactic Recode'!$A$1:$B$547,2,FALSE))</f>
        <v/>
      </c>
      <c r="LE98" t="str">
        <f>IF(ISERROR(MATCH(LE$1,'CSC Mitre'!CS$1:CS$220,0)),"",VLOOKUP(LE$1,'Tactic Recode'!$A$1:$B$547,2,FALSE))</f>
        <v>Persistence, Privilage Escalation</v>
      </c>
      <c r="LF98" t="str">
        <f>IF(ISERROR(MATCH(LF$1,'CSC Mitre'!CS$1:CS$220,0)),"",VLOOKUP(LF$1,'Tactic Recode'!$A$1:$B$547,2,FALSE))</f>
        <v/>
      </c>
      <c r="LG98" t="str">
        <f>IF(ISERROR(MATCH(LG$1,'CSC Mitre'!CS$1:CS$220,0)),"",VLOOKUP(LG$1,'Tactic Recode'!$A$1:$B$547,2,FALSE))</f>
        <v/>
      </c>
      <c r="LH98" t="str">
        <f>IF(ISERROR(MATCH(LH$1,'CSC Mitre'!CS$1:CS$220,0)),"",VLOOKUP(LH$1,'Tactic Recode'!$A$1:$B$547,2,FALSE))</f>
        <v/>
      </c>
      <c r="LI98" t="str">
        <f>IF(ISERROR(MATCH(LI$1,'CSC Mitre'!CS$1:CS$220,0)),"",VLOOKUP(LI$1,'Tactic Recode'!$A$1:$B$547,2,FALSE))</f>
        <v/>
      </c>
      <c r="LJ98" t="str">
        <f>IF(ISERROR(MATCH(LJ$1,'CSC Mitre'!CS$1:CS$220,0)),"",VLOOKUP(LJ$1,'Tactic Recode'!$A$1:$B$547,2,FALSE))</f>
        <v/>
      </c>
      <c r="LK98" t="str">
        <f>IF(ISERROR(MATCH(LK$1,'CSC Mitre'!CS$1:CS$220,0)),"",VLOOKUP(LK$1,'Tactic Recode'!$A$1:$B$547,2,FALSE))</f>
        <v/>
      </c>
      <c r="LL98" t="str">
        <f>IF(ISERROR(MATCH(LL$1,'CSC Mitre'!CS$1:CS$220,0)),"",VLOOKUP(LL$1,'Tactic Recode'!$A$1:$B$547,2,FALSE))</f>
        <v/>
      </c>
      <c r="LM98" t="str">
        <f>IF(ISERROR(MATCH(LM$1,'CSC Mitre'!CS$1:CS$220,0)),"",VLOOKUP(LM$1,'Tactic Recode'!$A$1:$B$547,2,FALSE))</f>
        <v/>
      </c>
      <c r="LN98" t="str">
        <f>IF(ISERROR(MATCH(LN$1,'CSC Mitre'!CS$1:CS$220,0)),"",VLOOKUP(LN$1,'Tactic Recode'!$A$1:$B$547,2,FALSE))</f>
        <v/>
      </c>
      <c r="LO98" t="str">
        <f>IF(ISERROR(MATCH(LO$1,'CSC Mitre'!CS$1:CS$220,0)),"",VLOOKUP(LO$1,'Tactic Recode'!$A$1:$B$547,2,FALSE))</f>
        <v/>
      </c>
      <c r="LP98" t="str">
        <f>IF(ISERROR(MATCH(LP$1,'CSC Mitre'!CS$1:CS$220,0)),"",VLOOKUP(LP$1,'Tactic Recode'!$A$1:$B$547,2,FALSE))</f>
        <v/>
      </c>
      <c r="LQ98" t="str">
        <f>IF(ISERROR(MATCH(LQ$1,'CSC Mitre'!CS$1:CS$220,0)),"",VLOOKUP(LQ$1,'Tactic Recode'!$A$1:$B$547,2,FALSE))</f>
        <v/>
      </c>
      <c r="LR98" t="str">
        <f>IF(ISERROR(MATCH(LR$1,'CSC Mitre'!CS$1:CS$220,0)),"",VLOOKUP(LR$1,'Tactic Recode'!$A$1:$B$547,2,FALSE))</f>
        <v/>
      </c>
      <c r="LS98" t="str">
        <f>IF(ISERROR(MATCH(LS$1,'CSC Mitre'!CS$1:CS$220,0)),"",VLOOKUP(LS$1,'Tactic Recode'!$A$1:$B$547,2,FALSE))</f>
        <v/>
      </c>
      <c r="LT98" t="str">
        <f>IF(ISERROR(MATCH(LT$1,'CSC Mitre'!CS$1:CS$220,0)),"",VLOOKUP(LT$1,'Tactic Recode'!$A$1:$B$547,2,FALSE))</f>
        <v/>
      </c>
      <c r="LU98" t="str">
        <f>IF(ISERROR(MATCH(LU$1,'CSC Mitre'!CS$1:CS$220,0)),"",VLOOKUP(LU$1,'Tactic Recode'!$A$1:$B$547,2,FALSE))</f>
        <v/>
      </c>
      <c r="LV98" t="str">
        <f>IF(ISERROR(MATCH(LV$1,'CSC Mitre'!CS$1:CS$220,0)),"",VLOOKUP(LV$1,'Tactic Recode'!$A$1:$B$547,2,FALSE))</f>
        <v/>
      </c>
      <c r="LW98" t="str">
        <f>IF(ISERROR(MATCH(LW$1,'CSC Mitre'!CS$1:CS$220,0)),"",VLOOKUP(LW$1,'Tactic Recode'!$A$1:$B$547,2,FALSE))</f>
        <v/>
      </c>
      <c r="LX98" t="str">
        <f>IF(ISERROR(MATCH(LX$1,'CSC Mitre'!CS$1:CS$220,0)),"",VLOOKUP(LX$1,'Tactic Recode'!$A$1:$B$547,2,FALSE))</f>
        <v/>
      </c>
      <c r="LY98" t="str">
        <f>IF(ISERROR(MATCH(LY$1,'CSC Mitre'!CS$1:CS$220,0)),"",VLOOKUP(LY$1,'Tactic Recode'!$A$1:$B$547,2,FALSE))</f>
        <v/>
      </c>
      <c r="LZ98" t="str">
        <f>IF(ISERROR(MATCH(LZ$1,'CSC Mitre'!CS$1:CS$220,0)),"",VLOOKUP(LZ$1,'Tactic Recode'!$A$1:$B$547,2,FALSE))</f>
        <v/>
      </c>
      <c r="MA98" t="str">
        <f>IF(ISERROR(MATCH(MA$1,'CSC Mitre'!CS$1:CS$220,0)),"",VLOOKUP(MA$1,'Tactic Recode'!$A$1:$B$547,2,FALSE))</f>
        <v/>
      </c>
      <c r="MB98" t="str">
        <f>IF(ISERROR(MATCH(MB$1,'CSC Mitre'!CS$1:CS$220,0)),"",VLOOKUP(MB$1,'Tactic Recode'!$A$1:$B$547,2,FALSE))</f>
        <v/>
      </c>
      <c r="MC98" t="str">
        <f>IF(ISERROR(MATCH(MC$1,'CSC Mitre'!CS$1:CS$220,0)),"",VLOOKUP(MC$1,'Tactic Recode'!$A$1:$B$547,2,FALSE))</f>
        <v/>
      </c>
      <c r="MD98" t="str">
        <f>IF(ISERROR(MATCH(MD$1,'CSC Mitre'!CS$1:CS$220,0)),"",VLOOKUP(MD$1,'Tactic Recode'!$A$1:$B$547,2,FALSE))</f>
        <v/>
      </c>
      <c r="ME98" t="str">
        <f>IF(ISERROR(MATCH(ME$1,'CSC Mitre'!CS$1:CS$220,0)),"",VLOOKUP(ME$1,'Tactic Recode'!$A$1:$B$547,2,FALSE))</f>
        <v/>
      </c>
      <c r="MF98" t="str">
        <f>IF(ISERROR(MATCH(MF$1,'CSC Mitre'!CS$1:CS$220,0)),"",VLOOKUP(MF$1,'Tactic Recode'!$A$1:$B$547,2,FALSE))</f>
        <v/>
      </c>
      <c r="MG98" t="str">
        <f>IF(ISERROR(MATCH(MG$1,'CSC Mitre'!CS$1:CS$220,0)),"",VLOOKUP(MG$1,'Tactic Recode'!$A$1:$B$547,2,FALSE))</f>
        <v/>
      </c>
      <c r="MH98" t="str">
        <f>IF(ISERROR(MATCH(MH$1,'CSC Mitre'!CS$1:CS$220,0)),"",VLOOKUP(MH$1,'Tactic Recode'!$A$1:$B$547,2,FALSE))</f>
        <v/>
      </c>
      <c r="MI98" t="str">
        <f>IF(ISERROR(MATCH(MI$1,'CSC Mitre'!CS$1:CS$220,0)),"",VLOOKUP(MI$1,'Tactic Recode'!$A$1:$B$547,2,FALSE))</f>
        <v/>
      </c>
      <c r="MJ98" t="str">
        <f>IF(ISERROR(MATCH(MJ$1,'CSC Mitre'!CS$1:CS$220,0)),"",VLOOKUP(MJ$1,'Tactic Recode'!$A$1:$B$547,2,FALSE))</f>
        <v/>
      </c>
      <c r="MK98" t="str">
        <f>IF(ISERROR(MATCH(MK$1,'CSC Mitre'!CS$1:CS$220,0)),"",VLOOKUP(MK$1,'Tactic Recode'!$A$1:$B$547,2,FALSE))</f>
        <v/>
      </c>
      <c r="ML98" t="str">
        <f>IF(ISERROR(MATCH(ML$1,'CSC Mitre'!CS$1:CS$220,0)),"",VLOOKUP(ML$1,'Tactic Recode'!$A$1:$B$547,2,FALSE))</f>
        <v/>
      </c>
      <c r="MM98" t="str">
        <f>IF(ISERROR(MATCH(MM$1,'CSC Mitre'!CS$1:CS$220,0)),"",VLOOKUP(MM$1,'Tactic Recode'!$A$1:$B$547,2,FALSE))</f>
        <v/>
      </c>
      <c r="MN98" t="str">
        <f>IF(ISERROR(MATCH(MN$1,'CSC Mitre'!CS$1:CS$220,0)),"",VLOOKUP(MN$1,'Tactic Recode'!$A$1:$B$547,2,FALSE))</f>
        <v/>
      </c>
      <c r="MO98" t="str">
        <f>IF(ISERROR(MATCH(MO$1,'CSC Mitre'!CS$1:CS$220,0)),"",VLOOKUP(MO$1,'Tactic Recode'!$A$1:$B$547,2,FALSE))</f>
        <v/>
      </c>
      <c r="MP98" t="str">
        <f>IF(ISERROR(MATCH(MP$1,'CSC Mitre'!CS$1:CS$220,0)),"",VLOOKUP(MP$1,'Tactic Recode'!$A$1:$B$547,2,FALSE))</f>
        <v/>
      </c>
      <c r="MQ98" t="str">
        <f>IF(ISERROR(MATCH(MQ$1,'CSC Mitre'!CS$1:CS$220,0)),"",VLOOKUP(MQ$1,'Tactic Recode'!$A$1:$B$547,2,FALSE))</f>
        <v/>
      </c>
      <c r="MR98" t="str">
        <f>IF(ISERROR(MATCH(MR$1,'CSC Mitre'!CS$1:CS$220,0)),"",VLOOKUP(MR$1,'Tactic Recode'!$A$1:$B$547,2,FALSE))</f>
        <v/>
      </c>
      <c r="MS98" t="str">
        <f>IF(ISERROR(MATCH(MS$1,'CSC Mitre'!CS$1:CS$220,0)),"",VLOOKUP(MS$1,'Tactic Recode'!$A$1:$B$547,2,FALSE))</f>
        <v/>
      </c>
      <c r="MT98" t="str">
        <f>IF(ISERROR(MATCH(MT$1,'CSC Mitre'!CS$1:CS$220,0)),"",VLOOKUP(MT$1,'Tactic Recode'!$A$1:$B$547,2,FALSE))</f>
        <v/>
      </c>
      <c r="MU98" t="str">
        <f>IF(ISERROR(MATCH(MU$1,'CSC Mitre'!CS$1:CS$220,0)),"",VLOOKUP(MU$1,'Tactic Recode'!$A$1:$B$547,2,FALSE))</f>
        <v/>
      </c>
      <c r="MV98" t="str">
        <f>IF(ISERROR(MATCH(MV$1,'CSC Mitre'!CS$1:CS$220,0)),"",VLOOKUP(MV$1,'Tactic Recode'!$A$1:$B$547,2,FALSE))</f>
        <v/>
      </c>
      <c r="MW98" t="str">
        <f>IF(ISERROR(MATCH(MW$1,'CSC Mitre'!CS$1:CS$220,0)),"",VLOOKUP(MW$1,'Tactic Recode'!$A$1:$B$547,2,FALSE))</f>
        <v/>
      </c>
      <c r="MX98" t="str">
        <f>IF(ISERROR(MATCH(MX$1,'CSC Mitre'!CS$1:CS$220,0)),"",VLOOKUP(MX$1,'Tactic Recode'!$A$1:$B$547,2,FALSE))</f>
        <v/>
      </c>
      <c r="MY98" t="str">
        <f>IF(ISERROR(MATCH(MY$1,'CSC Mitre'!CS$1:CS$220,0)),"",VLOOKUP(MY$1,'Tactic Recode'!$A$1:$B$547,2,FALSE))</f>
        <v/>
      </c>
      <c r="MZ98" t="str">
        <f>IF(ISERROR(MATCH(MZ$1,'CSC Mitre'!CS$1:CS$220,0)),"",VLOOKUP(MZ$1,'Tactic Recode'!$A$1:$B$547,2,FALSE))</f>
        <v/>
      </c>
      <c r="NA98" t="str">
        <f>IF(ISERROR(MATCH(NA$1,'CSC Mitre'!CS$1:CS$220,0)),"",VLOOKUP(NA$1,'Tactic Recode'!$A$1:$B$547,2,FALSE))</f>
        <v/>
      </c>
      <c r="NB98" t="str">
        <f>IF(ISERROR(MATCH(NB$1,'CSC Mitre'!CS$1:CS$220,0)),"",VLOOKUP(NB$1,'Tactic Recode'!$A$1:$B$547,2,FALSE))</f>
        <v/>
      </c>
      <c r="NC98" t="str">
        <f>IF(ISERROR(MATCH(NC$1,'CSC Mitre'!CS$1:CS$220,0)),"",VLOOKUP(NC$1,'Tactic Recode'!$A$1:$B$547,2,FALSE))</f>
        <v/>
      </c>
      <c r="ND98" t="str">
        <f>IF(ISERROR(MATCH(ND$1,'CSC Mitre'!CS$1:CS$220,0)),"",VLOOKUP(ND$1,'Tactic Recode'!$A$1:$B$547,2,FALSE))</f>
        <v/>
      </c>
      <c r="NE98" t="str">
        <f>IF(ISERROR(MATCH(NE$1,'CSC Mitre'!CS$1:CS$220,0)),"",VLOOKUP(NE$1,'Tactic Recode'!$A$1:$B$547,2,FALSE))</f>
        <v/>
      </c>
      <c r="NF98" t="str">
        <f>IF(ISERROR(MATCH(NF$1,'CSC Mitre'!CS$1:CS$220,0)),"",VLOOKUP(NF$1,'Tactic Recode'!$A$1:$B$547,2,FALSE))</f>
        <v/>
      </c>
      <c r="NG98" t="str">
        <f>IF(ISERROR(MATCH(NG$1,'CSC Mitre'!CS$1:CS$220,0)),"",VLOOKUP(NG$1,'Tactic Recode'!$A$1:$B$547,2,FALSE))</f>
        <v/>
      </c>
      <c r="NH98" t="str">
        <f>IF(ISERROR(MATCH(NH$1,'CSC Mitre'!CS$1:CS$220,0)),"",VLOOKUP(NH$1,'Tactic Recode'!$A$1:$B$547,2,FALSE))</f>
        <v/>
      </c>
      <c r="NI98" t="str">
        <f>IF(ISERROR(MATCH(NI$1,'CSC Mitre'!CS$1:CS$220,0)),"",VLOOKUP(NI$1,'Tactic Recode'!$A$1:$B$547,2,FALSE))</f>
        <v/>
      </c>
      <c r="NJ98" t="str">
        <f>IF(ISERROR(MATCH(NJ$1,'CSC Mitre'!CS$1:CS$220,0)),"",VLOOKUP(NJ$1,'Tactic Recode'!$A$1:$B$547,2,FALSE))</f>
        <v/>
      </c>
      <c r="NK98" t="str">
        <f>IF(ISERROR(MATCH(NK$1,'CSC Mitre'!CS$1:CS$220,0)),"",VLOOKUP(NK$1,'Tactic Recode'!$A$1:$B$547,2,FALSE))</f>
        <v/>
      </c>
      <c r="NL98" t="str">
        <f>IF(ISERROR(MATCH(NL$1,'CSC Mitre'!CS$1:CS$220,0)),"",VLOOKUP(NL$1,'Tactic Recode'!$A$1:$B$547,2,FALSE))</f>
        <v/>
      </c>
      <c r="NM98" t="str">
        <f>IF(ISERROR(MATCH(NM$1,'CSC Mitre'!CS$1:CS$220,0)),"",VLOOKUP(NM$1,'Tactic Recode'!$A$1:$B$547,2,FALSE))</f>
        <v/>
      </c>
      <c r="NN98" t="str">
        <f>IF(ISERROR(MATCH(NN$1,'CSC Mitre'!CS$1:CS$220,0)),"",VLOOKUP(NN$1,'Tactic Recode'!$A$1:$B$547,2,FALSE))</f>
        <v/>
      </c>
      <c r="NO98" t="str">
        <f>IF(ISERROR(MATCH(NO$1,'CSC Mitre'!CS$1:CS$220,0)),"",VLOOKUP(NO$1,'Tactic Recode'!$A$1:$B$547,2,FALSE))</f>
        <v/>
      </c>
      <c r="NP98" t="str">
        <f>IF(ISERROR(MATCH(NP$1,'CSC Mitre'!CS$1:CS$220,0)),"",VLOOKUP(NP$1,'Tactic Recode'!$A$1:$B$547,2,FALSE))</f>
        <v/>
      </c>
      <c r="NQ98" t="str">
        <f>IF(ISERROR(MATCH(NQ$1,'CSC Mitre'!CS$1:CS$220,0)),"",VLOOKUP(NQ$1,'Tactic Recode'!$A$1:$B$547,2,FALSE))</f>
        <v/>
      </c>
      <c r="NR98" t="str">
        <f>IF(ISERROR(MATCH(NR$1,'CSC Mitre'!CS$1:CS$220,0)),"",VLOOKUP(NR$1,'Tactic Recode'!$A$1:$B$547,2,FALSE))</f>
        <v/>
      </c>
      <c r="NS98" t="str">
        <f>IF(ISERROR(MATCH(NS$1,'CSC Mitre'!CS$1:CS$220,0)),"",VLOOKUP(NS$1,'Tactic Recode'!$A$1:$B$547,2,FALSE))</f>
        <v/>
      </c>
      <c r="NT98" t="str">
        <f>IF(ISERROR(MATCH(NT$1,'CSC Mitre'!CS$1:CS$220,0)),"",VLOOKUP(NT$1,'Tactic Recode'!$A$1:$B$547,2,FALSE))</f>
        <v/>
      </c>
      <c r="NU98" t="str">
        <f>IF(ISERROR(MATCH(NU$1,'CSC Mitre'!CS$1:CS$220,0)),"",VLOOKUP(NU$1,'Tactic Recode'!$A$1:$B$547,2,FALSE))</f>
        <v/>
      </c>
      <c r="NV98" t="str">
        <f>IF(ISERROR(MATCH(NV$1,'CSC Mitre'!CS$1:CS$220,0)),"",VLOOKUP(NV$1,'Tactic Recode'!$A$1:$B$547,2,FALSE))</f>
        <v/>
      </c>
      <c r="NW98" t="str">
        <f>IF(ISERROR(MATCH(NW$1,'CSC Mitre'!CS$1:CS$220,0)),"",VLOOKUP(NW$1,'Tactic Recode'!$A$1:$B$547,2,FALSE))</f>
        <v/>
      </c>
      <c r="NX98" t="str">
        <f>IF(ISERROR(MATCH(NX$1,'CSC Mitre'!CS$1:CS$220,0)),"",VLOOKUP(NX$1,'Tactic Recode'!$A$1:$B$547,2,FALSE))</f>
        <v/>
      </c>
      <c r="NY98" t="str">
        <f>IF(ISERROR(MATCH(NY$1,'CSC Mitre'!CS$1:CS$220,0)),"",VLOOKUP(NY$1,'Tactic Recode'!$A$1:$B$547,2,FALSE))</f>
        <v/>
      </c>
      <c r="NZ98" t="str">
        <f>IF(ISERROR(MATCH(NZ$1,'CSC Mitre'!CS$1:CS$220,0)),"",VLOOKUP(NZ$1,'Tactic Recode'!$A$1:$B$547,2,FALSE))</f>
        <v/>
      </c>
      <c r="OA98" t="str">
        <f>IF(ISERROR(MATCH(OA$1,'CSC Mitre'!CS$1:CS$220,0)),"",VLOOKUP(OA$1,'Tactic Recode'!$A$1:$B$547,2,FALSE))</f>
        <v/>
      </c>
      <c r="OB98" t="str">
        <f>IF(ISERROR(MATCH(OB$1,'CSC Mitre'!CS$1:CS$220,0)),"",VLOOKUP(OB$1,'Tactic Recode'!$A$1:$B$547,2,FALSE))</f>
        <v/>
      </c>
      <c r="OC98" t="str">
        <f>IF(ISERROR(MATCH(OC$1,'CSC Mitre'!CS$1:CS$220,0)),"",VLOOKUP(OC$1,'Tactic Recode'!$A$1:$B$547,2,FALSE))</f>
        <v/>
      </c>
      <c r="OD98" t="str">
        <f>IF(ISERROR(MATCH(OD$1,'CSC Mitre'!CS$1:CS$220,0)),"",VLOOKUP(OD$1,'Tactic Recode'!$A$1:$B$547,2,FALSE))</f>
        <v/>
      </c>
      <c r="OE98" t="str">
        <f>IF(ISERROR(MATCH(OE$1,'CSC Mitre'!CS$1:CS$220,0)),"",VLOOKUP(OE$1,'Tactic Recode'!$A$1:$B$547,2,FALSE))</f>
        <v/>
      </c>
      <c r="OF98" t="str">
        <f>IF(ISERROR(MATCH(OF$1,'CSC Mitre'!CS$1:CS$220,0)),"",VLOOKUP(OF$1,'Tactic Recode'!$A$1:$B$547,2,FALSE))</f>
        <v/>
      </c>
      <c r="OG98" t="str">
        <f>IF(ISERROR(MATCH(OG$1,'CSC Mitre'!CS$1:CS$220,0)),"",VLOOKUP(OG$1,'Tactic Recode'!$A$1:$B$547,2,FALSE))</f>
        <v/>
      </c>
      <c r="OH98" t="str">
        <f>IF(ISERROR(MATCH(OH$1,'CSC Mitre'!CS$1:CS$220,0)),"",VLOOKUP(OH$1,'Tactic Recode'!$A$1:$B$547,2,FALSE))</f>
        <v/>
      </c>
      <c r="OI98" t="str">
        <f>IF(ISERROR(MATCH(OI$1,'CSC Mitre'!CS$1:CS$220,0)),"",VLOOKUP(OI$1,'Tactic Recode'!$A$1:$B$547,2,FALSE))</f>
        <v/>
      </c>
      <c r="OJ98" t="str">
        <f>IF(ISERROR(MATCH(OJ$1,'CSC Mitre'!CS$1:CS$220,0)),"",VLOOKUP(OJ$1,'Tactic Recode'!$A$1:$B$547,2,FALSE))</f>
        <v/>
      </c>
      <c r="OK98" t="str">
        <f>IF(ISERROR(MATCH(OK$1,'CSC Mitre'!CS$1:CS$220,0)),"",VLOOKUP(OK$1,'Tactic Recode'!$A$1:$B$547,2,FALSE))</f>
        <v/>
      </c>
      <c r="OL98" t="str">
        <f>IF(ISERROR(MATCH(OL$1,'CSC Mitre'!CS$1:CS$220,0)),"",VLOOKUP(OL$1,'Tactic Recode'!$A$1:$B$547,2,FALSE))</f>
        <v/>
      </c>
      <c r="OM98" t="str">
        <f>IF(ISERROR(MATCH(OM$1,'CSC Mitre'!CS$1:CS$220,0)),"",VLOOKUP(OM$1,'Tactic Recode'!$A$1:$B$547,2,FALSE))</f>
        <v/>
      </c>
      <c r="ON98" t="str">
        <f>IF(ISERROR(MATCH(ON$1,'CSC Mitre'!CS$1:CS$220,0)),"",VLOOKUP(ON$1,'Tactic Recode'!$A$1:$B$547,2,FALSE))</f>
        <v/>
      </c>
      <c r="OO98" t="str">
        <f>IF(ISERROR(MATCH(OO$1,'CSC Mitre'!CS$1:CS$220,0)),"",VLOOKUP(OO$1,'Tactic Recode'!$A$1:$B$547,2,FALSE))</f>
        <v>Lateral Movement</v>
      </c>
      <c r="OP98" t="str">
        <f>IF(ISERROR(MATCH(OP$1,'CSC Mitre'!CS$1:CS$220,0)),"",VLOOKUP(OP$1,'Tactic Recode'!$A$1:$B$547,2,FALSE))</f>
        <v/>
      </c>
      <c r="OQ98" t="str">
        <f>IF(ISERROR(MATCH(OQ$1,'CSC Mitre'!CS$1:CS$220,0)),"",VLOOKUP(OQ$1,'Tactic Recode'!$A$1:$B$547,2,FALSE))</f>
        <v/>
      </c>
      <c r="OR98" t="str">
        <f>IF(ISERROR(MATCH(OR$1,'CSC Mitre'!CS$1:CS$220,0)),"",VLOOKUP(OR$1,'Tactic Recode'!$A$1:$B$547,2,FALSE))</f>
        <v/>
      </c>
      <c r="OS98" t="str">
        <f>IF(ISERROR(MATCH(OS$1,'CSC Mitre'!CS$1:CS$220,0)),"",VLOOKUP(OS$1,'Tactic Recode'!$A$1:$B$547,2,FALSE))</f>
        <v/>
      </c>
      <c r="OT98" t="str">
        <f>IF(ISERROR(MATCH(OT$1,'CSC Mitre'!CS$1:CS$220,0)),"",VLOOKUP(OT$1,'Tactic Recode'!$A$1:$B$547,2,FALSE))</f>
        <v/>
      </c>
      <c r="OU98" t="str">
        <f>IF(ISERROR(MATCH(OU$1,'CSC Mitre'!CS$1:CS$220,0)),"",VLOOKUP(OU$1,'Tactic Recode'!$A$1:$B$547,2,FALSE))</f>
        <v/>
      </c>
      <c r="OV98" t="str">
        <f>IF(ISERROR(MATCH(OV$1,'CSC Mitre'!CS$1:CS$220,0)),"",VLOOKUP(OV$1,'Tactic Recode'!$A$1:$B$547,2,FALSE))</f>
        <v/>
      </c>
      <c r="OW98" t="str">
        <f>IF(ISERROR(MATCH(OW$1,'CSC Mitre'!CS$1:CS$220,0)),"",VLOOKUP(OW$1,'Tactic Recode'!$A$1:$B$547,2,FALSE))</f>
        <v/>
      </c>
      <c r="OX98" t="str">
        <f>IF(ISERROR(MATCH(OX$1,'CSC Mitre'!CS$1:CS$220,0)),"",VLOOKUP(OX$1,'Tactic Recode'!$A$1:$B$547,2,FALSE))</f>
        <v/>
      </c>
      <c r="OY98" t="str">
        <f>IF(ISERROR(MATCH(OY$1,'CSC Mitre'!CS$1:CS$220,0)),"",VLOOKUP(OY$1,'Tactic Recode'!$A$1:$B$547,2,FALSE))</f>
        <v/>
      </c>
      <c r="OZ98" t="str">
        <f>IF(ISERROR(MATCH(OZ$1,'CSC Mitre'!CS$1:CS$220,0)),"",VLOOKUP(OZ$1,'Tactic Recode'!$A$1:$B$547,2,FALSE))</f>
        <v/>
      </c>
      <c r="PA98" t="str">
        <f>IF(ISERROR(MATCH(PA$1,'CSC Mitre'!CS$1:CS$220,0)),"",VLOOKUP(PA$1,'Tactic Recode'!$A$1:$B$547,2,FALSE))</f>
        <v/>
      </c>
      <c r="PB98" t="str">
        <f>IF(ISERROR(MATCH(PB$1,'CSC Mitre'!CS$1:CS$220,0)),"",VLOOKUP(PB$1,'Tactic Recode'!$A$1:$B$547,2,FALSE))</f>
        <v/>
      </c>
      <c r="PC98" t="str">
        <f>IF(ISERROR(MATCH(PC$1,'CSC Mitre'!CS$1:CS$220,0)),"",VLOOKUP(PC$1,'Tactic Recode'!$A$1:$B$547,2,FALSE))</f>
        <v/>
      </c>
      <c r="PD98" t="str">
        <f>IF(ISERROR(MATCH(PD$1,'CSC Mitre'!CS$1:CS$220,0)),"",VLOOKUP(PD$1,'Tactic Recode'!$A$1:$B$547,2,FALSE))</f>
        <v/>
      </c>
      <c r="PE98" t="str">
        <f>IF(ISERROR(MATCH(PE$1,'CSC Mitre'!CS$1:CS$220,0)),"",VLOOKUP(PE$1,'Tactic Recode'!$A$1:$B$547,2,FALSE))</f>
        <v/>
      </c>
      <c r="PF98" t="str">
        <f>IF(ISERROR(MATCH(PF$1,'CSC Mitre'!CS$1:CS$220,0)),"",VLOOKUP(PF$1,'Tactic Recode'!$A$1:$B$547,2,FALSE))</f>
        <v/>
      </c>
      <c r="PG98" t="str">
        <f>IF(ISERROR(MATCH(PG$1,'CSC Mitre'!CS$1:CS$220,0)),"",VLOOKUP(PG$1,'Tactic Recode'!$A$1:$B$547,2,FALSE))</f>
        <v/>
      </c>
      <c r="PH98" t="str">
        <f>IF(ISERROR(MATCH(PH$1,'CSC Mitre'!CS$1:CS$220,0)),"",VLOOKUP(PH$1,'Tactic Recode'!$A$1:$B$547,2,FALSE))</f>
        <v/>
      </c>
      <c r="PI98" t="str">
        <f>IF(ISERROR(MATCH(PI$1,'CSC Mitre'!CS$1:CS$220,0)),"",VLOOKUP(PI$1,'Tactic Recode'!$A$1:$B$547,2,FALSE))</f>
        <v/>
      </c>
      <c r="PJ98" t="str">
        <f>IF(ISERROR(MATCH(PJ$1,'CSC Mitre'!CS$1:CS$220,0)),"",VLOOKUP(PJ$1,'Tactic Recode'!$A$1:$B$547,2,FALSE))</f>
        <v/>
      </c>
      <c r="PK98" t="str">
        <f>IF(ISERROR(MATCH(PK$1,'CSC Mitre'!CS$1:CS$220,0)),"",VLOOKUP(PK$1,'Tactic Recode'!$A$1:$B$547,2,FALSE))</f>
        <v/>
      </c>
      <c r="PL98" t="str">
        <f>IF(ISERROR(MATCH(PL$1,'CSC Mitre'!CS$1:CS$220,0)),"",VLOOKUP(PL$1,'Tactic Recode'!$A$1:$B$547,2,FALSE))</f>
        <v/>
      </c>
      <c r="PM98" t="str">
        <f>IF(ISERROR(MATCH(PM$1,'CSC Mitre'!CS$1:CS$220,0)),"",VLOOKUP(PM$1,'Tactic Recode'!$A$1:$B$547,2,FALSE))</f>
        <v/>
      </c>
      <c r="PN98" t="str">
        <f>IF(ISERROR(MATCH(PN$1,'CSC Mitre'!CS$1:CS$220,0)),"",VLOOKUP(PN$1,'Tactic Recode'!$A$1:$B$547,2,FALSE))</f>
        <v/>
      </c>
      <c r="PO98" t="str">
        <f>IF(ISERROR(MATCH(PO$1,'CSC Mitre'!CS$1:CS$220,0)),"",VLOOKUP(PO$1,'Tactic Recode'!$A$1:$B$547,2,FALSE))</f>
        <v/>
      </c>
      <c r="PP98" t="str">
        <f>IF(ISERROR(MATCH(PP$1,'CSC Mitre'!CS$1:CS$220,0)),"",VLOOKUP(PP$1,'Tactic Recode'!$A$1:$B$547,2,FALSE))</f>
        <v/>
      </c>
      <c r="PQ98" t="str">
        <f>IF(ISERROR(MATCH(PQ$1,'CSC Mitre'!CS$1:CS$220,0)),"",VLOOKUP(PQ$1,'Tactic Recode'!$A$1:$B$547,2,FALSE))</f>
        <v/>
      </c>
      <c r="PR98" t="str">
        <f>IF(ISERROR(MATCH(PR$1,'CSC Mitre'!CS$1:CS$220,0)),"",VLOOKUP(PR$1,'Tactic Recode'!$A$1:$B$547,2,FALSE))</f>
        <v/>
      </c>
      <c r="PS98" t="str">
        <f>IF(ISERROR(MATCH(PS$1,'CSC Mitre'!CS$1:CS$220,0)),"",VLOOKUP(PS$1,'Tactic Recode'!$A$1:$B$547,2,FALSE))</f>
        <v/>
      </c>
      <c r="PT98" t="str">
        <f>IF(ISERROR(MATCH(PT$1,'CSC Mitre'!CS$1:CS$220,0)),"",VLOOKUP(PT$1,'Tactic Recode'!$A$1:$B$547,2,FALSE))</f>
        <v/>
      </c>
      <c r="PU98" t="str">
        <f>IF(ISERROR(MATCH(PU$1,'CSC Mitre'!CS$1:CS$220,0)),"",VLOOKUP(PU$1,'Tactic Recode'!$A$1:$B$547,2,FALSE))</f>
        <v/>
      </c>
      <c r="PV98" t="str">
        <f>IF(ISERROR(MATCH(PV$1,'CSC Mitre'!CS$1:CS$220,0)),"",VLOOKUP(PV$1,'Tactic Recode'!$A$1:$B$547,2,FALSE))</f>
        <v/>
      </c>
      <c r="PW98" t="str">
        <f>IF(ISERROR(MATCH(PW$1,'CSC Mitre'!CS$1:CS$220,0)),"",VLOOKUP(PW$1,'Tactic Recode'!$A$1:$B$547,2,FALSE))</f>
        <v/>
      </c>
      <c r="PX98" t="str">
        <f>IF(ISERROR(MATCH(PX$1,'CSC Mitre'!CS$1:CS$220,0)),"",VLOOKUP(PX$1,'Tactic Recode'!$A$1:$B$547,2,FALSE))</f>
        <v/>
      </c>
      <c r="PY98" t="str">
        <f>IF(ISERROR(MATCH(PY$1,'CSC Mitre'!CS$1:CS$220,0)),"",VLOOKUP(PY$1,'Tactic Recode'!$A$1:$B$547,2,FALSE))</f>
        <v/>
      </c>
      <c r="PZ98" t="str">
        <f>IF(ISERROR(MATCH(PZ$1,'CSC Mitre'!CS$1:CS$220,0)),"",VLOOKUP(PZ$1,'Tactic Recode'!$A$1:$B$547,2,FALSE))</f>
        <v/>
      </c>
      <c r="QA98" t="str">
        <f>IF(ISERROR(MATCH(QA$1,'CSC Mitre'!CS$1:CS$220,0)),"",VLOOKUP(QA$1,'Tactic Recode'!$A$1:$B$547,2,FALSE))</f>
        <v/>
      </c>
      <c r="QB98" t="str">
        <f>IF(ISERROR(MATCH(QB$1,'CSC Mitre'!CS$1:CS$220,0)),"",VLOOKUP(QB$1,'Tactic Recode'!$A$1:$B$547,2,FALSE))</f>
        <v/>
      </c>
      <c r="QC98" t="str">
        <f>IF(ISERROR(MATCH(QC$1,'CSC Mitre'!CS$1:CS$220,0)),"",VLOOKUP(QC$1,'Tactic Recode'!$A$1:$B$547,2,FALSE))</f>
        <v/>
      </c>
      <c r="QD98" t="str">
        <f>IF(ISERROR(MATCH(QD$1,'CSC Mitre'!CS$1:CS$220,0)),"",VLOOKUP(QD$1,'Tactic Recode'!$A$1:$B$547,2,FALSE))</f>
        <v/>
      </c>
      <c r="QE98" t="str">
        <f>IF(ISERROR(MATCH(QE$1,'CSC Mitre'!CS$1:CS$220,0)),"",VLOOKUP(QE$1,'Tactic Recode'!$A$1:$B$547,2,FALSE))</f>
        <v/>
      </c>
      <c r="QF98" t="str">
        <f>IF(ISERROR(MATCH(QF$1,'CSC Mitre'!CS$1:CS$220,0)),"",VLOOKUP(QF$1,'Tactic Recode'!$A$1:$B$547,2,FALSE))</f>
        <v/>
      </c>
      <c r="QG98" t="str">
        <f>IF(ISERROR(MATCH(QG$1,'CSC Mitre'!CS$1:CS$220,0)),"",VLOOKUP(QG$1,'Tactic Recode'!$A$1:$B$547,2,FALSE))</f>
        <v/>
      </c>
      <c r="QH98" t="str">
        <f>IF(ISERROR(MATCH(QH$1,'CSC Mitre'!CS$1:CS$220,0)),"",VLOOKUP(QH$1,'Tactic Recode'!$A$1:$B$547,2,FALSE))</f>
        <v/>
      </c>
      <c r="QI98" t="str">
        <f>IF(ISERROR(MATCH(QI$1,'CSC Mitre'!CS$1:CS$220,0)),"",VLOOKUP(QI$1,'Tactic Recode'!$A$1:$B$547,2,FALSE))</f>
        <v/>
      </c>
      <c r="QJ98" t="str">
        <f>IF(ISERROR(MATCH(QJ$1,'CSC Mitre'!CS$1:CS$220,0)),"",VLOOKUP(QJ$1,'Tactic Recode'!$A$1:$B$547,2,FALSE))</f>
        <v/>
      </c>
      <c r="QK98" t="str">
        <f>IF(ISERROR(MATCH(QK$1,'CSC Mitre'!CS$1:CS$220,0)),"",VLOOKUP(QK$1,'Tactic Recode'!$A$1:$B$547,2,FALSE))</f>
        <v/>
      </c>
      <c r="QL98" t="str">
        <f>IF(ISERROR(MATCH(QL$1,'CSC Mitre'!CS$1:CS$220,0)),"",VLOOKUP(QL$1,'Tactic Recode'!$A$1:$B$547,2,FALSE))</f>
        <v/>
      </c>
      <c r="QM98" t="str">
        <f>IF(ISERROR(MATCH(QM$1,'CSC Mitre'!CS$1:CS$220,0)),"",VLOOKUP(QM$1,'Tactic Recode'!$A$1:$B$547,2,FALSE))</f>
        <v/>
      </c>
      <c r="QN98" t="str">
        <f>IF(ISERROR(MATCH(QN$1,'CSC Mitre'!CS$1:CS$220,0)),"",VLOOKUP(QN$1,'Tactic Recode'!$A$1:$B$547,2,FALSE))</f>
        <v/>
      </c>
      <c r="QO98" t="str">
        <f>IF(ISERROR(MATCH(QO$1,'CSC Mitre'!CS$1:CS$220,0)),"",VLOOKUP(QO$1,'Tactic Recode'!$A$1:$B$547,2,FALSE))</f>
        <v/>
      </c>
      <c r="QP98" t="str">
        <f>IF(ISERROR(MATCH(QP$1,'CSC Mitre'!CS$1:CS$220,0)),"",VLOOKUP(QP$1,'Tactic Recode'!$A$1:$B$547,2,FALSE))</f>
        <v/>
      </c>
      <c r="QQ98" t="str">
        <f>IF(ISERROR(MATCH(QQ$1,'CSC Mitre'!CS$1:CS$220,0)),"",VLOOKUP(QQ$1,'Tactic Recode'!$A$1:$B$547,2,FALSE))</f>
        <v/>
      </c>
      <c r="QR98" t="str">
        <f>IF(ISERROR(MATCH(QR$1,'CSC Mitre'!CS$1:CS$220,0)),"",VLOOKUP(QR$1,'Tactic Recode'!$A$1:$B$547,2,FALSE))</f>
        <v/>
      </c>
      <c r="QS98" t="str">
        <f>IF(ISERROR(MATCH(QS$1,'CSC Mitre'!CS$1:CS$220,0)),"",VLOOKUP(QS$1,'Tactic Recode'!$A$1:$B$547,2,FALSE))</f>
        <v/>
      </c>
      <c r="QT98" t="str">
        <f>IF(ISERROR(MATCH(QT$1,'CSC Mitre'!CS$1:CS$220,0)),"",VLOOKUP(QT$1,'Tactic Recode'!$A$1:$B$547,2,FALSE))</f>
        <v/>
      </c>
      <c r="QU98" t="str">
        <f>IF(ISERROR(MATCH(QU$1,'CSC Mitre'!CS$1:CS$220,0)),"",VLOOKUP(QU$1,'Tactic Recode'!$A$1:$B$547,2,FALSE))</f>
        <v/>
      </c>
      <c r="QV98" t="str">
        <f>IF(ISERROR(MATCH(QV$1,'CSC Mitre'!CS$1:CS$220,0)),"",VLOOKUP(QV$1,'Tactic Recode'!$A$1:$B$547,2,FALSE))</f>
        <v/>
      </c>
      <c r="QW98" t="str">
        <f>IF(ISERROR(MATCH(QW$1,'CSC Mitre'!CS$1:CS$220,0)),"",VLOOKUP(QW$1,'Tactic Recode'!$A$1:$B$547,2,FALSE))</f>
        <v/>
      </c>
      <c r="QX98" t="str">
        <f>IF(ISERROR(MATCH(QX$1,'CSC Mitre'!CS$1:CS$220,0)),"",VLOOKUP(QX$1,'Tactic Recode'!$A$1:$B$547,2,FALSE))</f>
        <v/>
      </c>
      <c r="QY98" t="str">
        <f>IF(ISERROR(MATCH(QY$1,'CSC Mitre'!CS$1:CS$220,0)),"",VLOOKUP(QY$1,'Tactic Recode'!$A$1:$B$547,2,FALSE))</f>
        <v/>
      </c>
      <c r="QZ98" t="str">
        <f>IF(ISERROR(MATCH(QZ$1,'CSC Mitre'!CS$1:CS$220,0)),"",VLOOKUP(QZ$1,'Tactic Recode'!$A$1:$B$547,2,FALSE))</f>
        <v/>
      </c>
      <c r="RA98" t="str">
        <f>IF(ISERROR(MATCH(RA$1,'CSC Mitre'!CS$1:CS$220,0)),"",VLOOKUP(RA$1,'Tactic Recode'!$A$1:$B$547,2,FALSE))</f>
        <v/>
      </c>
      <c r="RB98" t="str">
        <f>IF(ISERROR(MATCH(RB$1,'CSC Mitre'!CS$1:CS$220,0)),"",VLOOKUP(RB$1,'Tactic Recode'!$A$1:$B$547,2,FALSE))</f>
        <v/>
      </c>
      <c r="RC98" t="str">
        <f>IF(ISERROR(MATCH(RC$1,'CSC Mitre'!CS$1:CS$220,0)),"",VLOOKUP(RC$1,'Tactic Recode'!$A$1:$B$547,2,FALSE))</f>
        <v/>
      </c>
      <c r="RD98" t="str">
        <f>IF(ISERROR(MATCH(RD$1,'CSC Mitre'!CS$1:CS$220,0)),"",VLOOKUP(RD$1,'Tactic Recode'!$A$1:$B$547,2,FALSE))</f>
        <v/>
      </c>
      <c r="RE98" t="str">
        <f>IF(ISERROR(MATCH(RE$1,'CSC Mitre'!CS$1:CS$220,0)),"",VLOOKUP(RE$1,'Tactic Recode'!$A$1:$B$547,2,FALSE))</f>
        <v/>
      </c>
      <c r="RF98" t="str">
        <f>IF(ISERROR(MATCH(RF$1,'CSC Mitre'!CS$1:CS$220,0)),"",VLOOKUP(RF$1,'Tactic Recode'!$A$1:$B$547,2,FALSE))</f>
        <v/>
      </c>
      <c r="RG98" t="str">
        <f>IF(ISERROR(MATCH(RG$1,'CSC Mitre'!CS$1:CS$220,0)),"",VLOOKUP(RG$1,'Tactic Recode'!$A$1:$B$547,2,FALSE))</f>
        <v/>
      </c>
      <c r="RH98" t="str">
        <f>IF(ISERROR(MATCH(RH$1,'CSC Mitre'!CS$1:CS$220,0)),"",VLOOKUP(RH$1,'Tactic Recode'!$A$1:$B$547,2,FALSE))</f>
        <v/>
      </c>
      <c r="RI98" t="str">
        <f>IF(ISERROR(MATCH(RI$1,'CSC Mitre'!CS$1:CS$220,0)),"",VLOOKUP(RI$1,'Tactic Recode'!$A$1:$B$547,2,FALSE))</f>
        <v/>
      </c>
      <c r="RJ98" t="str">
        <f>IF(ISERROR(MATCH(RJ$1,'CSC Mitre'!CS$1:CS$220,0)),"",VLOOKUP(RJ$1,'Tactic Recode'!$A$1:$B$547,2,FALSE))</f>
        <v/>
      </c>
      <c r="RK98" t="str">
        <f>IF(ISERROR(MATCH(RK$1,'CSC Mitre'!CS$1:CS$220,0)),"",VLOOKUP(RK$1,'Tactic Recode'!$A$1:$B$547,2,FALSE))</f>
        <v/>
      </c>
      <c r="RL98" t="str">
        <f>IF(ISERROR(MATCH(RL$1,'CSC Mitre'!CS$1:CS$220,0)),"",VLOOKUP(RL$1,'Tactic Recode'!$A$1:$B$547,2,FALSE))</f>
        <v/>
      </c>
      <c r="RM98" t="str">
        <f>IF(ISERROR(MATCH(RM$1,'CSC Mitre'!CS$1:CS$220,0)),"",VLOOKUP(RM$1,'Tactic Recode'!$A$1:$B$547,2,FALSE))</f>
        <v/>
      </c>
      <c r="RN98" t="str">
        <f>IF(ISERROR(MATCH(RN$1,'CSC Mitre'!CS$1:CS$220,0)),"",VLOOKUP(RN$1,'Tactic Recode'!$A$1:$B$547,2,FALSE))</f>
        <v/>
      </c>
      <c r="RO98" t="str">
        <f>IF(ISERROR(MATCH(RO$1,'CSC Mitre'!CS$1:CS$220,0)),"",VLOOKUP(RO$1,'Tactic Recode'!$A$1:$B$547,2,FALSE))</f>
        <v/>
      </c>
      <c r="RP98" t="str">
        <f>IF(ISERROR(MATCH(RP$1,'CSC Mitre'!CS$1:CS$220,0)),"",VLOOKUP(RP$1,'Tactic Recode'!$A$1:$B$547,2,FALSE))</f>
        <v/>
      </c>
      <c r="RQ98" t="str">
        <f>IF(ISERROR(MATCH(RQ$1,'CSC Mitre'!CS$1:CS$220,0)),"",VLOOKUP(RQ$1,'Tactic Recode'!$A$1:$B$547,2,FALSE))</f>
        <v/>
      </c>
      <c r="RR98" t="str">
        <f>IF(ISERROR(MATCH(RR$1,'CSC Mitre'!CS$1:CS$220,0)),"",VLOOKUP(RR$1,'Tactic Recode'!$A$1:$B$547,2,FALSE))</f>
        <v/>
      </c>
      <c r="RS98" t="str">
        <f>IF(ISERROR(MATCH(RS$1,'CSC Mitre'!CS$1:CS$220,0)),"",VLOOKUP(RS$1,'Tactic Recode'!$A$1:$B$547,2,FALSE))</f>
        <v/>
      </c>
      <c r="RT98" t="str">
        <f>IF(ISERROR(MATCH(RT$1,'CSC Mitre'!CS$1:CS$220,0)),"",VLOOKUP(RT$1,'Tactic Recode'!$A$1:$B$547,2,FALSE))</f>
        <v/>
      </c>
      <c r="RU98" t="str">
        <f>IF(ISERROR(MATCH(RU$1,'CSC Mitre'!CS$1:CS$220,0)),"",VLOOKUP(RU$1,'Tactic Recode'!$A$1:$B$547,2,FALSE))</f>
        <v/>
      </c>
      <c r="RV98" t="str">
        <f>IF(ISERROR(MATCH(RV$1,'CSC Mitre'!CS$1:CS$220,0)),"",VLOOKUP(RV$1,'Tactic Recode'!$A$1:$B$547,2,FALSE))</f>
        <v/>
      </c>
      <c r="RW98" t="str">
        <f>IF(ISERROR(MATCH(RW$1,'CSC Mitre'!CS$1:CS$220,0)),"",VLOOKUP(RW$1,'Tactic Recode'!$A$1:$B$547,2,FALSE))</f>
        <v/>
      </c>
      <c r="RX98" t="str">
        <f>IF(ISERROR(MATCH(RX$1,'CSC Mitre'!CS$1:CS$220,0)),"",VLOOKUP(RX$1,'Tactic Recode'!$A$1:$B$547,2,FALSE))</f>
        <v/>
      </c>
      <c r="RY98" t="str">
        <f>IF(ISERROR(MATCH(RY$1,'CSC Mitre'!CS$1:CS$220,0)),"",VLOOKUP(RY$1,'Tactic Recode'!$A$1:$B$547,2,FALSE))</f>
        <v/>
      </c>
      <c r="RZ98" t="str">
        <f>IF(ISERROR(MATCH(RZ$1,'CSC Mitre'!CS$1:CS$220,0)),"",VLOOKUP(RZ$1,'Tactic Recode'!$A$1:$B$547,2,FALSE))</f>
        <v/>
      </c>
      <c r="SA98" t="str">
        <f>IF(ISERROR(MATCH(SA$1,'CSC Mitre'!CS$1:CS$220,0)),"",VLOOKUP(SA$1,'Tactic Recode'!$A$1:$B$547,2,FALSE))</f>
        <v/>
      </c>
      <c r="SB98" t="str">
        <f>IF(ISERROR(MATCH(SB$1,'CSC Mitre'!CS$1:CS$220,0)),"",VLOOKUP(SB$1,'Tactic Recode'!$A$1:$B$547,2,FALSE))</f>
        <v/>
      </c>
      <c r="SC98" t="str">
        <f>IF(ISERROR(MATCH(SC$1,'CSC Mitre'!CS$1:CS$220,0)),"",VLOOKUP(SC$1,'Tactic Recode'!$A$1:$B$547,2,FALSE))</f>
        <v/>
      </c>
      <c r="SD98" t="str">
        <f>IF(ISERROR(MATCH(SD$1,'CSC Mitre'!CS$1:CS$220,0)),"",VLOOKUP(SD$1,'Tactic Recode'!$A$1:$B$547,2,FALSE))</f>
        <v/>
      </c>
      <c r="SE98" t="str">
        <f>IF(ISERROR(MATCH(SE$1,'CSC Mitre'!CS$1:CS$220,0)),"",VLOOKUP(SE$1,'Tactic Recode'!$A$1:$B$547,2,FALSE))</f>
        <v/>
      </c>
      <c r="SF98" t="str">
        <f>IF(ISERROR(MATCH(SF$1,'CSC Mitre'!CS$1:CS$220,0)),"",VLOOKUP(SF$1,'Tactic Recode'!$A$1:$B$547,2,FALSE))</f>
        <v/>
      </c>
      <c r="SG98" t="str">
        <f>IF(ISERROR(MATCH(SG$1,'CSC Mitre'!CS$1:CS$220,0)),"",VLOOKUP(SG$1,'Tactic Recode'!$A$1:$B$547,2,FALSE))</f>
        <v/>
      </c>
      <c r="SH98" t="str">
        <f>IF(ISERROR(MATCH(SH$1,'CSC Mitre'!CS$1:CS$220,0)),"",VLOOKUP(SH$1,'Tactic Recode'!$A$1:$B$547,2,FALSE))</f>
        <v/>
      </c>
      <c r="SI98" t="str">
        <f>IF(ISERROR(MATCH(SI$1,'CSC Mitre'!CS$1:CS$220,0)),"",VLOOKUP(SI$1,'Tactic Recode'!$A$1:$B$547,2,FALSE))</f>
        <v/>
      </c>
      <c r="SJ98" t="str">
        <f>IF(ISERROR(MATCH(SJ$1,'CSC Mitre'!CS$1:CS$220,0)),"",VLOOKUP(SJ$1,'Tactic Recode'!$A$1:$B$547,2,FALSE))</f>
        <v/>
      </c>
      <c r="SK98" t="str">
        <f>IF(ISERROR(MATCH(SK$1,'CSC Mitre'!CS$1:CS$220,0)),"",VLOOKUP(SK$1,'Tactic Recode'!$A$1:$B$547,2,FALSE))</f>
        <v/>
      </c>
      <c r="SL98" t="str">
        <f>IF(ISERROR(MATCH(SL$1,'CSC Mitre'!CS$1:CS$220,0)),"",VLOOKUP(SL$1,'Tactic Recode'!$A$1:$B$547,2,FALSE))</f>
        <v/>
      </c>
      <c r="SM98" t="str">
        <f>IF(ISERROR(MATCH(SM$1,'CSC Mitre'!CS$1:CS$220,0)),"",VLOOKUP(SM$1,'Tactic Recode'!$A$1:$B$547,2,FALSE))</f>
        <v/>
      </c>
      <c r="SN98" t="str">
        <f>IF(ISERROR(MATCH(SN$1,'CSC Mitre'!CS$1:CS$220,0)),"",VLOOKUP(SN$1,'Tactic Recode'!$A$1:$B$547,2,FALSE))</f>
        <v/>
      </c>
      <c r="SO98" t="str">
        <f>IF(ISERROR(MATCH(SO$1,'CSC Mitre'!CS$1:CS$220,0)),"",VLOOKUP(SO$1,'Tactic Recode'!$A$1:$B$547,2,FALSE))</f>
        <v/>
      </c>
      <c r="SP98" t="str">
        <f>IF(ISERROR(MATCH(SP$1,'CSC Mitre'!CS$1:CS$220,0)),"",VLOOKUP(SP$1,'Tactic Recode'!$A$1:$B$547,2,FALSE))</f>
        <v/>
      </c>
      <c r="SQ98" t="str">
        <f>IF(ISERROR(MATCH(SQ$1,'CSC Mitre'!CS$1:CS$220,0)),"",VLOOKUP(SQ$1,'Tactic Recode'!$A$1:$B$547,2,FALSE))</f>
        <v/>
      </c>
      <c r="SR98" t="str">
        <f>IF(ISERROR(MATCH(SR$1,'CSC Mitre'!CS$1:CS$220,0)),"",VLOOKUP(SR$1,'Tactic Recode'!$A$1:$B$547,2,FALSE))</f>
        <v/>
      </c>
      <c r="SS98" t="str">
        <f>IF(ISERROR(MATCH(SS$1,'CSC Mitre'!CS$1:CS$220,0)),"",VLOOKUP(SS$1,'Tactic Recode'!$A$1:$B$547,2,FALSE))</f>
        <v/>
      </c>
      <c r="ST98" t="str">
        <f>IF(ISERROR(MATCH(ST$1,'CSC Mitre'!CS$1:CS$220,0)),"",VLOOKUP(ST$1,'Tactic Recode'!$A$1:$B$547,2,FALSE))</f>
        <v/>
      </c>
      <c r="SU98" t="str">
        <f>IF(ISERROR(MATCH(SU$1,'CSC Mitre'!CS$1:CS$220,0)),"",VLOOKUP(SU$1,'Tactic Recode'!$A$1:$B$547,2,FALSE))</f>
        <v/>
      </c>
      <c r="SV98" t="str">
        <f>IF(ISERROR(MATCH(SV$1,'CSC Mitre'!CS$1:CS$220,0)),"",VLOOKUP(SV$1,'Tactic Recode'!$A$1:$B$547,2,FALSE))</f>
        <v/>
      </c>
      <c r="SW98" t="str">
        <f>IF(ISERROR(MATCH(SW$1,'CSC Mitre'!CS$1:CS$220,0)),"",VLOOKUP(SW$1,'Tactic Recode'!$A$1:$B$547,2,FALSE))</f>
        <v/>
      </c>
      <c r="SX98" t="str">
        <f>IF(ISERROR(MATCH(SX$1,'CSC Mitre'!CS$1:CS$220,0)),"",VLOOKUP(SX$1,'Tactic Recode'!$A$1:$B$547,2,FALSE))</f>
        <v/>
      </c>
      <c r="SY98" t="str">
        <f>IF(ISERROR(MATCH(SY$1,'CSC Mitre'!CS$1:CS$220,0)),"",VLOOKUP(SY$1,'Tactic Recode'!$A$1:$B$547,2,FALSE))</f>
        <v/>
      </c>
      <c r="SZ98" t="str">
        <f>IF(ISERROR(MATCH(SZ$1,'CSC Mitre'!CS$1:CS$220,0)),"",VLOOKUP(SZ$1,'Tactic Recode'!$A$1:$B$547,2,FALSE))</f>
        <v/>
      </c>
      <c r="TA98" t="str">
        <f>IF(ISERROR(MATCH(TA$1,'CSC Mitre'!CS$1:CS$220,0)),"",VLOOKUP(TA$1,'Tactic Recode'!$A$1:$B$547,2,FALSE))</f>
        <v/>
      </c>
      <c r="TB98" t="str">
        <f>IF(ISERROR(MATCH(TB$1,'CSC Mitre'!CS$1:CS$220,0)),"",VLOOKUP(TB$1,'Tactic Recode'!$A$1:$B$547,2,FALSE))</f>
        <v/>
      </c>
      <c r="TC98" t="str">
        <f>IF(ISERROR(MATCH(TC$1,'CSC Mitre'!CS$1:CS$220,0)),"",VLOOKUP(TC$1,'Tactic Recode'!$A$1:$B$547,2,FALSE))</f>
        <v/>
      </c>
      <c r="TD98" t="str">
        <f>IF(ISERROR(MATCH(TD$1,'CSC Mitre'!CS$1:CS$220,0)),"",VLOOKUP(TD$1,'Tactic Recode'!$A$1:$B$547,2,FALSE))</f>
        <v/>
      </c>
      <c r="TE98" t="str">
        <f>IF(ISERROR(MATCH(TE$1,'CSC Mitre'!CS$1:CS$220,0)),"",VLOOKUP(TE$1,'Tactic Recode'!$A$1:$B$547,2,FALSE))</f>
        <v/>
      </c>
      <c r="TF98" t="str">
        <f>IF(ISERROR(MATCH(TF$1,'CSC Mitre'!CS$1:CS$220,0)),"",VLOOKUP(TF$1,'Tactic Recode'!$A$1:$B$547,2,FALSE))</f>
        <v/>
      </c>
      <c r="TG98" t="str">
        <f>IF(ISERROR(MATCH(TG$1,'CSC Mitre'!CS$1:CS$220,0)),"",VLOOKUP(TG$1,'Tactic Recode'!$A$1:$B$547,2,FALSE))</f>
        <v/>
      </c>
      <c r="TH98" t="str">
        <f>IF(ISERROR(MATCH(TH$1,'CSC Mitre'!CS$1:CS$220,0)),"",VLOOKUP(TH$1,'Tactic Recode'!$A$1:$B$547,2,FALSE))</f>
        <v/>
      </c>
      <c r="TI98" t="str">
        <f>IF(ISERROR(MATCH(TI$1,'CSC Mitre'!CS$1:CS$220,0)),"",VLOOKUP(TI$1,'Tactic Recode'!$A$1:$B$547,2,FALSE))</f>
        <v/>
      </c>
      <c r="TJ98" t="str">
        <f>IF(ISERROR(MATCH(TJ$1,'CSC Mitre'!CS$1:CS$220,0)),"",VLOOKUP(TJ$1,'Tactic Recode'!$A$1:$B$547,2,FALSE))</f>
        <v/>
      </c>
      <c r="TK98" t="str">
        <f>IF(ISERROR(MATCH(TK$1,'CSC Mitre'!CS$1:CS$220,0)),"",VLOOKUP(TK$1,'Tactic Recode'!$A$1:$B$547,2,FALSE))</f>
        <v/>
      </c>
      <c r="TL98" t="str">
        <f>IF(ISERROR(MATCH(TL$1,'CSC Mitre'!CS$1:CS$220,0)),"",VLOOKUP(TL$1,'Tactic Recode'!$A$1:$B$547,2,FALSE))</f>
        <v/>
      </c>
      <c r="TM98" t="str">
        <f>IF(ISERROR(MATCH(TM$1,'CSC Mitre'!CS$1:CS$220,0)),"",VLOOKUP(TM$1,'Tactic Recode'!$A$1:$B$547,2,FALSE))</f>
        <v/>
      </c>
      <c r="TN98" t="str">
        <f>IF(ISERROR(MATCH(TN$1,'CSC Mitre'!CS$1:CS$220,0)),"",VLOOKUP(TN$1,'Tactic Recode'!$A$1:$B$547,2,FALSE))</f>
        <v/>
      </c>
      <c r="TO98" t="str">
        <f>IF(ISERROR(MATCH(TO$1,'CSC Mitre'!CS$1:CS$220,0)),"",VLOOKUP(TO$1,'Tactic Recode'!$A$1:$B$547,2,FALSE))</f>
        <v/>
      </c>
      <c r="TP98" t="str">
        <f>IF(ISERROR(MATCH(TP$1,'CSC Mitre'!CS$1:CS$220,0)),"",VLOOKUP(TP$1,'Tactic Recode'!$A$1:$B$547,2,FALSE))</f>
        <v/>
      </c>
      <c r="TQ98" t="str">
        <f>IF(ISERROR(MATCH(TQ$1,'CSC Mitre'!CS$1:CS$220,0)),"",VLOOKUP(TQ$1,'Tactic Recode'!$A$1:$B$547,2,FALSE))</f>
        <v/>
      </c>
      <c r="TR98" t="str">
        <f>IF(ISERROR(MATCH(TR$1,'CSC Mitre'!CS$1:CS$220,0)),"",VLOOKUP(TR$1,'Tactic Recode'!$A$1:$B$547,2,FALSE))</f>
        <v/>
      </c>
      <c r="TS98" t="str">
        <f>IF(ISERROR(MATCH(TS$1,'CSC Mitre'!CS$1:CS$220,0)),"",VLOOKUP(TS$1,'Tactic Recode'!$A$1:$B$547,2,FALSE))</f>
        <v/>
      </c>
      <c r="TT98" t="str">
        <f>IF(ISERROR(MATCH(TT$1,'CSC Mitre'!CS$1:CS$220,0)),"",VLOOKUP(TT$1,'Tactic Recode'!$A$1:$B$547,2,FALSE))</f>
        <v/>
      </c>
      <c r="TU98" t="str">
        <f>IF(ISERROR(MATCH(TU$1,'CSC Mitre'!CS$1:CS$220,0)),"",VLOOKUP(TU$1,'Tactic Recode'!$A$1:$B$547,2,FALSE))</f>
        <v/>
      </c>
      <c r="TV98" t="str">
        <f>IF(ISERROR(MATCH(TV$1,'CSC Mitre'!CS$1:CS$220,0)),"",VLOOKUP(TV$1,'Tactic Recode'!$A$1:$B$547,2,FALSE))</f>
        <v/>
      </c>
      <c r="TW98" t="str">
        <f>IF(ISERROR(MATCH(TW$1,'CSC Mitre'!CS$1:CS$220,0)),"",VLOOKUP(TW$1,'Tactic Recode'!$A$1:$B$547,2,FALSE))</f>
        <v/>
      </c>
      <c r="TX98" t="str">
        <f>IF(ISERROR(MATCH(TX$1,'CSC Mitre'!CS$1:CS$220,0)),"",VLOOKUP(TX$1,'Tactic Recode'!$A$1:$B$547,2,FALSE))</f>
        <v/>
      </c>
      <c r="TY98" t="str">
        <f>IF(ISERROR(MATCH(TY$1,'CSC Mitre'!CS$1:CS$220,0)),"",VLOOKUP(TY$1,'Tactic Recode'!$A$1:$B$547,2,FALSE))</f>
        <v/>
      </c>
      <c r="TZ98" t="str">
        <f>IF(ISERROR(MATCH(TZ$1,'CSC Mitre'!CS$1:CS$220,0)),"",VLOOKUP(TZ$1,'Tactic Recode'!$A$1:$B$547,2,FALSE))</f>
        <v/>
      </c>
      <c r="UA98" t="str">
        <f>IF(ISERROR(MATCH(UA$1,'CSC Mitre'!CS$1:CS$220,0)),"",VLOOKUP(UA$1,'Tactic Recode'!$A$1:$B$547,2,FALSE))</f>
        <v/>
      </c>
      <c r="UB98" t="str">
        <f>IF(ISERROR(MATCH(UB$1,'CSC Mitre'!CS$1:CS$220,0)),"",VLOOKUP(UB$1,'Tactic Recode'!$A$1:$B$547,2,FALSE))</f>
        <v/>
      </c>
    </row>
    <row r="99" spans="1:548" x14ac:dyDescent="0.25">
      <c r="A99" s="59" t="s">
        <v>495</v>
      </c>
      <c r="B99" t="str">
        <f>IF(ISERROR(MATCH(B$1,'CSC Mitre'!CT$1:CT$220,0)),"",VLOOKUP(B$1,'Tactic Recode'!$A$1:$B$547,2,FALSE))</f>
        <v/>
      </c>
      <c r="C99" t="str">
        <f>IF(ISERROR(MATCH(C$1,'CSC Mitre'!CT$1:CT$220,0)),"",VLOOKUP(C$1,'Tactic Recode'!$A$1:$B$547,2,FALSE))</f>
        <v/>
      </c>
      <c r="D99" t="str">
        <f>IF(ISERROR(MATCH(D$1,'CSC Mitre'!CT$1:CT$220,0)),"",VLOOKUP(D$1,'Tactic Recode'!$A$1:$B$547,2,FALSE))</f>
        <v/>
      </c>
      <c r="E99" t="str">
        <f>IF(ISERROR(MATCH(E$1,'CSC Mitre'!CT$1:CT$220,0)),"",VLOOKUP(E$1,'Tactic Recode'!$A$1:$B$547,2,FALSE))</f>
        <v/>
      </c>
      <c r="F99" t="str">
        <f>IF(ISERROR(MATCH(F$1,'CSC Mitre'!CT$1:CT$220,0)),"",VLOOKUP(F$1,'Tactic Recode'!$A$1:$B$547,2,FALSE))</f>
        <v/>
      </c>
      <c r="G99" t="str">
        <f>IF(ISERROR(MATCH(G$1,'CSC Mitre'!CT$1:CT$220,0)),"",VLOOKUP(G$1,'Tactic Recode'!$A$1:$B$547,2,FALSE))</f>
        <v/>
      </c>
      <c r="H99" t="str">
        <f>IF(ISERROR(MATCH(H$1,'CSC Mitre'!CT$1:CT$220,0)),"",VLOOKUP(H$1,'Tactic Recode'!$A$1:$B$547,2,FALSE))</f>
        <v/>
      </c>
      <c r="I99" t="str">
        <f>IF(ISERROR(MATCH(I$1,'CSC Mitre'!CT$1:CT$220,0)),"",VLOOKUP(I$1,'Tactic Recode'!$A$1:$B$547,2,FALSE))</f>
        <v/>
      </c>
      <c r="J99" t="str">
        <f>IF(ISERROR(MATCH(J$1,'CSC Mitre'!CT$1:CT$220,0)),"",VLOOKUP(J$1,'Tactic Recode'!$A$1:$B$547,2,FALSE))</f>
        <v/>
      </c>
      <c r="K99" t="str">
        <f>IF(ISERROR(MATCH(K$1,'CSC Mitre'!CT$1:CT$220,0)),"",VLOOKUP(K$1,'Tactic Recode'!$A$1:$B$547,2,FALSE))</f>
        <v/>
      </c>
      <c r="L99" t="str">
        <f>IF(ISERROR(MATCH(L$1,'CSC Mitre'!CT$1:CT$220,0)),"",VLOOKUP(L$1,'Tactic Recode'!$A$1:$B$547,2,FALSE))</f>
        <v/>
      </c>
      <c r="M99" t="str">
        <f>IF(ISERROR(MATCH(M$1,'CSC Mitre'!CT$1:CT$220,0)),"",VLOOKUP(M$1,'Tactic Recode'!$A$1:$B$547,2,FALSE))</f>
        <v/>
      </c>
      <c r="N99" t="str">
        <f>IF(ISERROR(MATCH(N$1,'CSC Mitre'!CT$1:CT$220,0)),"",VLOOKUP(N$1,'Tactic Recode'!$A$1:$B$547,2,FALSE))</f>
        <v/>
      </c>
      <c r="O99" t="str">
        <f>IF(ISERROR(MATCH(O$1,'CSC Mitre'!CT$1:CT$220,0)),"",VLOOKUP(O$1,'Tactic Recode'!$A$1:$B$547,2,FALSE))</f>
        <v/>
      </c>
      <c r="P99" t="str">
        <f>IF(ISERROR(MATCH(P$1,'CSC Mitre'!CT$1:CT$220,0)),"",VLOOKUP(P$1,'Tactic Recode'!$A$1:$B$547,2,FALSE))</f>
        <v/>
      </c>
      <c r="Q99" t="str">
        <f>IF(ISERROR(MATCH(Q$1,'CSC Mitre'!CT$1:CT$220,0)),"",VLOOKUP(Q$1,'Tactic Recode'!$A$1:$B$547,2,FALSE))</f>
        <v/>
      </c>
      <c r="R99" t="str">
        <f>IF(ISERROR(MATCH(R$1,'CSC Mitre'!CT$1:CT$220,0)),"",VLOOKUP(R$1,'Tactic Recode'!$A$1:$B$547,2,FALSE))</f>
        <v/>
      </c>
      <c r="S99" t="str">
        <f>IF(ISERROR(MATCH(S$1,'CSC Mitre'!CT$1:CT$220,0)),"",VLOOKUP(S$1,'Tactic Recode'!$A$1:$B$547,2,FALSE))</f>
        <v/>
      </c>
      <c r="T99" t="str">
        <f>IF(ISERROR(MATCH(T$1,'CSC Mitre'!CT$1:CT$220,0)),"",VLOOKUP(T$1,'Tactic Recode'!$A$1:$B$547,2,FALSE))</f>
        <v/>
      </c>
      <c r="U99" t="str">
        <f>IF(ISERROR(MATCH(U$1,'CSC Mitre'!CT$1:CT$220,0)),"",VLOOKUP(U$1,'Tactic Recode'!$A$1:$B$547,2,FALSE))</f>
        <v/>
      </c>
      <c r="V99" t="str">
        <f>IF(ISERROR(MATCH(V$1,'CSC Mitre'!CT$1:CT$220,0)),"",VLOOKUP(V$1,'Tactic Recode'!$A$1:$B$547,2,FALSE))</f>
        <v/>
      </c>
      <c r="W99" t="str">
        <f>IF(ISERROR(MATCH(W$1,'CSC Mitre'!CT$1:CT$220,0)),"",VLOOKUP(W$1,'Tactic Recode'!$A$1:$B$547,2,FALSE))</f>
        <v/>
      </c>
      <c r="X99" t="str">
        <f>IF(ISERROR(MATCH(X$1,'CSC Mitre'!CT$1:CT$220,0)),"",VLOOKUP(X$1,'Tactic Recode'!$A$1:$B$547,2,FALSE))</f>
        <v/>
      </c>
      <c r="Y99" t="str">
        <f>IF(ISERROR(MATCH(Y$1,'CSC Mitre'!CT$1:CT$220,0)),"",VLOOKUP(Y$1,'Tactic Recode'!$A$1:$B$547,2,FALSE))</f>
        <v/>
      </c>
      <c r="Z99" t="str">
        <f>IF(ISERROR(MATCH(Z$1,'CSC Mitre'!CT$1:CT$220,0)),"",VLOOKUP(Z$1,'Tactic Recode'!$A$1:$B$547,2,FALSE))</f>
        <v/>
      </c>
      <c r="AA99" t="str">
        <f>IF(ISERROR(MATCH(AA$1,'CSC Mitre'!CT$1:CT$220,0)),"",VLOOKUP(AA$1,'Tactic Recode'!$A$1:$B$547,2,FALSE))</f>
        <v/>
      </c>
      <c r="AB99" t="str">
        <f>IF(ISERROR(MATCH(AB$1,'CSC Mitre'!CT$1:CT$220,0)),"",VLOOKUP(AB$1,'Tactic Recode'!$A$1:$B$547,2,FALSE))</f>
        <v/>
      </c>
      <c r="AC99" t="str">
        <f>IF(ISERROR(MATCH(AC$1,'CSC Mitre'!CT$1:CT$220,0)),"",VLOOKUP(AC$1,'Tactic Recode'!$A$1:$B$547,2,FALSE))</f>
        <v/>
      </c>
      <c r="AD99" t="str">
        <f>IF(ISERROR(MATCH(AD$1,'CSC Mitre'!CT$1:CT$220,0)),"",VLOOKUP(AD$1,'Tactic Recode'!$A$1:$B$547,2,FALSE))</f>
        <v>Lateral Movement</v>
      </c>
      <c r="AE99" t="str">
        <f>IF(ISERROR(MATCH(AE$1,'CSC Mitre'!CT$1:CT$220,0)),"",VLOOKUP(AE$1,'Tactic Recode'!$A$1:$B$547,2,FALSE))</f>
        <v/>
      </c>
      <c r="AF99" t="str">
        <f>IF(ISERROR(MATCH(AF$1,'CSC Mitre'!CT$1:CT$220,0)),"",VLOOKUP(AF$1,'Tactic Recode'!$A$1:$B$547,2,FALSE))</f>
        <v/>
      </c>
      <c r="AG99" t="str">
        <f>IF(ISERROR(MATCH(AG$1,'CSC Mitre'!CT$1:CT$220,0)),"",VLOOKUP(AG$1,'Tactic Recode'!$A$1:$B$547,2,FALSE))</f>
        <v/>
      </c>
      <c r="AH99" t="str">
        <f>IF(ISERROR(MATCH(AH$1,'CSC Mitre'!CT$1:CT$220,0)),"",VLOOKUP(AH$1,'Tactic Recode'!$A$1:$B$547,2,FALSE))</f>
        <v/>
      </c>
      <c r="AI99" t="str">
        <f>IF(ISERROR(MATCH(AI$1,'CSC Mitre'!CT$1:CT$220,0)),"",VLOOKUP(AI$1,'Tactic Recode'!$A$1:$B$547,2,FALSE))</f>
        <v>Lateral Movement</v>
      </c>
      <c r="AJ99" t="str">
        <f>IF(ISERROR(MATCH(AJ$1,'CSC Mitre'!CT$1:CT$220,0)),"",VLOOKUP(AJ$1,'Tactic Recode'!$A$1:$B$547,2,FALSE))</f>
        <v/>
      </c>
      <c r="AK99" t="str">
        <f>IF(ISERROR(MATCH(AK$1,'CSC Mitre'!CT$1:CT$220,0)),"",VLOOKUP(AK$1,'Tactic Recode'!$A$1:$B$547,2,FALSE))</f>
        <v/>
      </c>
      <c r="AL99" t="str">
        <f>IF(ISERROR(MATCH(AL$1,'CSC Mitre'!CT$1:CT$220,0)),"",VLOOKUP(AL$1,'Tactic Recode'!$A$1:$B$547,2,FALSE))</f>
        <v/>
      </c>
      <c r="AM99" t="str">
        <f>IF(ISERROR(MATCH(AM$1,'CSC Mitre'!CT$1:CT$220,0)),"",VLOOKUP(AM$1,'Tactic Recode'!$A$1:$B$547,2,FALSE))</f>
        <v/>
      </c>
      <c r="AN99" t="str">
        <f>IF(ISERROR(MATCH(AN$1,'CSC Mitre'!CT$1:CT$220,0)),"",VLOOKUP(AN$1,'Tactic Recode'!$A$1:$B$547,2,FALSE))</f>
        <v/>
      </c>
      <c r="AO99" t="str">
        <f>IF(ISERROR(MATCH(AO$1,'CSC Mitre'!CT$1:CT$220,0)),"",VLOOKUP(AO$1,'Tactic Recode'!$A$1:$B$547,2,FALSE))</f>
        <v/>
      </c>
      <c r="AP99" t="str">
        <f>IF(ISERROR(MATCH(AP$1,'CSC Mitre'!CT$1:CT$220,0)),"",VLOOKUP(AP$1,'Tactic Recode'!$A$1:$B$547,2,FALSE))</f>
        <v/>
      </c>
      <c r="AQ99" t="str">
        <f>IF(ISERROR(MATCH(AQ$1,'CSC Mitre'!CT$1:CT$220,0)),"",VLOOKUP(AQ$1,'Tactic Recode'!$A$1:$B$547,2,FALSE))</f>
        <v/>
      </c>
      <c r="AR99" t="str">
        <f>IF(ISERROR(MATCH(AR$1,'CSC Mitre'!CT$1:CT$220,0)),"",VLOOKUP(AR$1,'Tactic Recode'!$A$1:$B$547,2,FALSE))</f>
        <v/>
      </c>
      <c r="AS99" t="str">
        <f>IF(ISERROR(MATCH(AS$1,'CSC Mitre'!CT$1:CT$220,0)),"",VLOOKUP(AS$1,'Tactic Recode'!$A$1:$B$547,2,FALSE))</f>
        <v/>
      </c>
      <c r="AT99" t="str">
        <f>IF(ISERROR(MATCH(AT$1,'CSC Mitre'!CT$1:CT$220,0)),"",VLOOKUP(AT$1,'Tactic Recode'!$A$1:$B$547,2,FALSE))</f>
        <v/>
      </c>
      <c r="AU99" t="str">
        <f>IF(ISERROR(MATCH(AU$1,'CSC Mitre'!CT$1:CT$220,0)),"",VLOOKUP(AU$1,'Tactic Recode'!$A$1:$B$547,2,FALSE))</f>
        <v/>
      </c>
      <c r="AV99" t="str">
        <f>IF(ISERROR(MATCH(AV$1,'CSC Mitre'!CT$1:CT$220,0)),"",VLOOKUP(AV$1,'Tactic Recode'!$A$1:$B$547,2,FALSE))</f>
        <v/>
      </c>
      <c r="AW99" t="str">
        <f>IF(ISERROR(MATCH(AW$1,'CSC Mitre'!CT$1:CT$220,0)),"",VLOOKUP(AW$1,'Tactic Recode'!$A$1:$B$547,2,FALSE))</f>
        <v/>
      </c>
      <c r="AX99" t="str">
        <f>IF(ISERROR(MATCH(AX$1,'CSC Mitre'!CT$1:CT$220,0)),"",VLOOKUP(AX$1,'Tactic Recode'!$A$1:$B$547,2,FALSE))</f>
        <v/>
      </c>
      <c r="AY99" t="str">
        <f>IF(ISERROR(MATCH(AY$1,'CSC Mitre'!CT$1:CT$220,0)),"",VLOOKUP(AY$1,'Tactic Recode'!$A$1:$B$547,2,FALSE))</f>
        <v/>
      </c>
      <c r="AZ99" t="str">
        <f>IF(ISERROR(MATCH(AZ$1,'CSC Mitre'!CT$1:CT$220,0)),"",VLOOKUP(AZ$1,'Tactic Recode'!$A$1:$B$547,2,FALSE))</f>
        <v/>
      </c>
      <c r="BA99" t="str">
        <f>IF(ISERROR(MATCH(BA$1,'CSC Mitre'!CT$1:CT$220,0)),"",VLOOKUP(BA$1,'Tactic Recode'!$A$1:$B$547,2,FALSE))</f>
        <v/>
      </c>
      <c r="BB99" t="str">
        <f>IF(ISERROR(MATCH(BB$1,'CSC Mitre'!CT$1:CT$220,0)),"",VLOOKUP(BB$1,'Tactic Recode'!$A$1:$B$547,2,FALSE))</f>
        <v/>
      </c>
      <c r="BC99" t="str">
        <f>IF(ISERROR(MATCH(BC$1,'CSC Mitre'!CT$1:CT$220,0)),"",VLOOKUP(BC$1,'Tactic Recode'!$A$1:$B$547,2,FALSE))</f>
        <v/>
      </c>
      <c r="BD99" t="str">
        <f>IF(ISERROR(MATCH(BD$1,'CSC Mitre'!CT$1:CT$220,0)),"",VLOOKUP(BD$1,'Tactic Recode'!$A$1:$B$547,2,FALSE))</f>
        <v/>
      </c>
      <c r="BE99" t="str">
        <f>IF(ISERROR(MATCH(BE$1,'CSC Mitre'!CT$1:CT$220,0)),"",VLOOKUP(BE$1,'Tactic Recode'!$A$1:$B$547,2,FALSE))</f>
        <v/>
      </c>
      <c r="BF99" t="str">
        <f>IF(ISERROR(MATCH(BF$1,'CSC Mitre'!CT$1:CT$220,0)),"",VLOOKUP(BF$1,'Tactic Recode'!$A$1:$B$547,2,FALSE))</f>
        <v/>
      </c>
      <c r="BG99" t="str">
        <f>IF(ISERROR(MATCH(BG$1,'CSC Mitre'!CT$1:CT$220,0)),"",VLOOKUP(BG$1,'Tactic Recode'!$A$1:$B$547,2,FALSE))</f>
        <v/>
      </c>
      <c r="BH99" t="str">
        <f>IF(ISERROR(MATCH(BH$1,'CSC Mitre'!CT$1:CT$220,0)),"",VLOOKUP(BH$1,'Tactic Recode'!$A$1:$B$547,2,FALSE))</f>
        <v/>
      </c>
      <c r="BI99" t="str">
        <f>IF(ISERROR(MATCH(BI$1,'CSC Mitre'!CT$1:CT$220,0)),"",VLOOKUP(BI$1,'Tactic Recode'!$A$1:$B$547,2,FALSE))</f>
        <v/>
      </c>
      <c r="BJ99" t="str">
        <f>IF(ISERROR(MATCH(BJ$1,'CSC Mitre'!CT$1:CT$220,0)),"",VLOOKUP(BJ$1,'Tactic Recode'!$A$1:$B$547,2,FALSE))</f>
        <v>Discovery</v>
      </c>
      <c r="BK99" t="str">
        <f>IF(ISERROR(MATCH(BK$1,'CSC Mitre'!CT$1:CT$220,0)),"",VLOOKUP(BK$1,'Tactic Recode'!$A$1:$B$547,2,FALSE))</f>
        <v/>
      </c>
      <c r="BL99" t="str">
        <f>IF(ISERROR(MATCH(BL$1,'CSC Mitre'!CT$1:CT$220,0)),"",VLOOKUP(BL$1,'Tactic Recode'!$A$1:$B$547,2,FALSE))</f>
        <v>Exfiltration</v>
      </c>
      <c r="BM99" t="str">
        <f>IF(ISERROR(MATCH(BM$1,'CSC Mitre'!CT$1:CT$220,0)),"",VLOOKUP(BM$1,'Tactic Recode'!$A$1:$B$547,2,FALSE))</f>
        <v>Exfiltration</v>
      </c>
      <c r="BN99" t="str">
        <f>IF(ISERROR(MATCH(BN$1,'CSC Mitre'!CT$1:CT$220,0)),"",VLOOKUP(BN$1,'Tactic Recode'!$A$1:$B$547,2,FALSE))</f>
        <v>Exfiltration</v>
      </c>
      <c r="BO99" t="str">
        <f>IF(ISERROR(MATCH(BO$1,'CSC Mitre'!CT$1:CT$220,0)),"",VLOOKUP(BO$1,'Tactic Recode'!$A$1:$B$547,2,FALSE))</f>
        <v>Exfiltration</v>
      </c>
      <c r="BP99" t="str">
        <f>IF(ISERROR(MATCH(BP$1,'CSC Mitre'!CT$1:CT$220,0)),"",VLOOKUP(BP$1,'Tactic Recode'!$A$1:$B$547,2,FALSE))</f>
        <v/>
      </c>
      <c r="BQ99" t="str">
        <f>IF(ISERROR(MATCH(BQ$1,'CSC Mitre'!CT$1:CT$220,0)),"",VLOOKUP(BQ$1,'Tactic Recode'!$A$1:$B$547,2,FALSE))</f>
        <v/>
      </c>
      <c r="BR99" t="str">
        <f>IF(ISERROR(MATCH(BR$1,'CSC Mitre'!CT$1:CT$220,0)),"",VLOOKUP(BR$1,'Tactic Recode'!$A$1:$B$547,2,FALSE))</f>
        <v/>
      </c>
      <c r="BS99" t="str">
        <f>IF(ISERROR(MATCH(BS$1,'CSC Mitre'!CT$1:CT$220,0)),"",VLOOKUP(BS$1,'Tactic Recode'!$A$1:$B$547,2,FALSE))</f>
        <v/>
      </c>
      <c r="BT99" t="str">
        <f>IF(ISERROR(MATCH(BT$1,'CSC Mitre'!CT$1:CT$220,0)),"",VLOOKUP(BT$1,'Tactic Recode'!$A$1:$B$547,2,FALSE))</f>
        <v/>
      </c>
      <c r="BU99" t="str">
        <f>IF(ISERROR(MATCH(BU$1,'CSC Mitre'!CT$1:CT$220,0)),"",VLOOKUP(BU$1,'Tactic Recode'!$A$1:$B$547,2,FALSE))</f>
        <v/>
      </c>
      <c r="BV99" t="str">
        <f>IF(ISERROR(MATCH(BV$1,'CSC Mitre'!CT$1:CT$220,0)),"",VLOOKUP(BV$1,'Tactic Recode'!$A$1:$B$547,2,FALSE))</f>
        <v/>
      </c>
      <c r="BW99" t="str">
        <f>IF(ISERROR(MATCH(BW$1,'CSC Mitre'!CT$1:CT$220,0)),"",VLOOKUP(BW$1,'Tactic Recode'!$A$1:$B$547,2,FALSE))</f>
        <v/>
      </c>
      <c r="BX99" t="str">
        <f>IF(ISERROR(MATCH(BX$1,'CSC Mitre'!CT$1:CT$220,0)),"",VLOOKUP(BX$1,'Tactic Recode'!$A$1:$B$547,2,FALSE))</f>
        <v/>
      </c>
      <c r="BY99" t="str">
        <f>IF(ISERROR(MATCH(BY$1,'CSC Mitre'!CT$1:CT$220,0)),"",VLOOKUP(BY$1,'Tactic Recode'!$A$1:$B$547,2,FALSE))</f>
        <v/>
      </c>
      <c r="BZ99" t="str">
        <f>IF(ISERROR(MATCH(BZ$1,'CSC Mitre'!CT$1:CT$220,0)),"",VLOOKUP(BZ$1,'Tactic Recode'!$A$1:$B$547,2,FALSE))</f>
        <v/>
      </c>
      <c r="CA99" t="str">
        <f>IF(ISERROR(MATCH(CA$1,'CSC Mitre'!CT$1:CT$220,0)),"",VLOOKUP(CA$1,'Tactic Recode'!$A$1:$B$547,2,FALSE))</f>
        <v/>
      </c>
      <c r="CB99" t="str">
        <f>IF(ISERROR(MATCH(CB$1,'CSC Mitre'!CT$1:CT$220,0)),"",VLOOKUP(CB$1,'Tactic Recode'!$A$1:$B$547,2,FALSE))</f>
        <v/>
      </c>
      <c r="CC99" t="str">
        <f>IF(ISERROR(MATCH(CC$1,'CSC Mitre'!CT$1:CT$220,0)),"",VLOOKUP(CC$1,'Tactic Recode'!$A$1:$B$547,2,FALSE))</f>
        <v/>
      </c>
      <c r="CD99" t="str">
        <f>IF(ISERROR(MATCH(CD$1,'CSC Mitre'!CT$1:CT$220,0)),"",VLOOKUP(CD$1,'Tactic Recode'!$A$1:$B$547,2,FALSE))</f>
        <v/>
      </c>
      <c r="CE99" t="str">
        <f>IF(ISERROR(MATCH(CE$1,'CSC Mitre'!CT$1:CT$220,0)),"",VLOOKUP(CE$1,'Tactic Recode'!$A$1:$B$547,2,FALSE))</f>
        <v/>
      </c>
      <c r="CF99" t="str">
        <f>IF(ISERROR(MATCH(CF$1,'CSC Mitre'!CT$1:CT$220,0)),"",VLOOKUP(CF$1,'Tactic Recode'!$A$1:$B$547,2,FALSE))</f>
        <v/>
      </c>
      <c r="CG99" t="str">
        <f>IF(ISERROR(MATCH(CG$1,'CSC Mitre'!CT$1:CT$220,0)),"",VLOOKUP(CG$1,'Tactic Recode'!$A$1:$B$547,2,FALSE))</f>
        <v/>
      </c>
      <c r="CH99" t="str">
        <f>IF(ISERROR(MATCH(CH$1,'CSC Mitre'!CT$1:CT$220,0)),"",VLOOKUP(CH$1,'Tactic Recode'!$A$1:$B$547,2,FALSE))</f>
        <v/>
      </c>
      <c r="CI99" t="str">
        <f>IF(ISERROR(MATCH(CI$1,'CSC Mitre'!CT$1:CT$220,0)),"",VLOOKUP(CI$1,'Tactic Recode'!$A$1:$B$547,2,FALSE))</f>
        <v/>
      </c>
      <c r="CJ99" t="str">
        <f>IF(ISERROR(MATCH(CJ$1,'CSC Mitre'!CT$1:CT$220,0)),"",VLOOKUP(CJ$1,'Tactic Recode'!$A$1:$B$547,2,FALSE))</f>
        <v/>
      </c>
      <c r="CK99" t="str">
        <f>IF(ISERROR(MATCH(CK$1,'CSC Mitre'!CT$1:CT$220,0)),"",VLOOKUP(CK$1,'Tactic Recode'!$A$1:$B$547,2,FALSE))</f>
        <v/>
      </c>
      <c r="CL99" t="str">
        <f>IF(ISERROR(MATCH(CL$1,'CSC Mitre'!CT$1:CT$220,0)),"",VLOOKUP(CL$1,'Tactic Recode'!$A$1:$B$547,2,FALSE))</f>
        <v/>
      </c>
      <c r="CM99" t="str">
        <f>IF(ISERROR(MATCH(CM$1,'CSC Mitre'!CT$1:CT$220,0)),"",VLOOKUP(CM$1,'Tactic Recode'!$A$1:$B$547,2,FALSE))</f>
        <v/>
      </c>
      <c r="CN99" t="str">
        <f>IF(ISERROR(MATCH(CN$1,'CSC Mitre'!CT$1:CT$220,0)),"",VLOOKUP(CN$1,'Tactic Recode'!$A$1:$B$547,2,FALSE))</f>
        <v/>
      </c>
      <c r="CO99" t="str">
        <f>IF(ISERROR(MATCH(CO$1,'CSC Mitre'!CT$1:CT$220,0)),"",VLOOKUP(CO$1,'Tactic Recode'!$A$1:$B$547,2,FALSE))</f>
        <v/>
      </c>
      <c r="CP99" t="str">
        <f>IF(ISERROR(MATCH(CP$1,'CSC Mitre'!CT$1:CT$220,0)),"",VLOOKUP(CP$1,'Tactic Recode'!$A$1:$B$547,2,FALSE))</f>
        <v/>
      </c>
      <c r="CQ99" t="str">
        <f>IF(ISERROR(MATCH(CQ$1,'CSC Mitre'!CT$1:CT$220,0)),"",VLOOKUP(CQ$1,'Tactic Recode'!$A$1:$B$547,2,FALSE))</f>
        <v/>
      </c>
      <c r="CR99" t="str">
        <f>IF(ISERROR(MATCH(CR$1,'CSC Mitre'!CT$1:CT$220,0)),"",VLOOKUP(CR$1,'Tactic Recode'!$A$1:$B$547,2,FALSE))</f>
        <v/>
      </c>
      <c r="CS99" t="str">
        <f>IF(ISERROR(MATCH(CS$1,'CSC Mitre'!CT$1:CT$220,0)),"",VLOOKUP(CS$1,'Tactic Recode'!$A$1:$B$547,2,FALSE))</f>
        <v/>
      </c>
      <c r="CT99" t="str">
        <f>IF(ISERROR(MATCH(CT$1,'CSC Mitre'!CT$1:CT$220,0)),"",VLOOKUP(CT$1,'Tactic Recode'!$A$1:$B$547,2,FALSE))</f>
        <v/>
      </c>
      <c r="CU99" t="str">
        <f>IF(ISERROR(MATCH(CU$1,'CSC Mitre'!CT$1:CT$220,0)),"",VLOOKUP(CU$1,'Tactic Recode'!$A$1:$B$547,2,FALSE))</f>
        <v/>
      </c>
      <c r="CV99" t="str">
        <f>IF(ISERROR(MATCH(CV$1,'CSC Mitre'!CT$1:CT$220,0)),"",VLOOKUP(CV$1,'Tactic Recode'!$A$1:$B$547,2,FALSE))</f>
        <v/>
      </c>
      <c r="CW99" t="str">
        <f>IF(ISERROR(MATCH(CW$1,'CSC Mitre'!CT$1:CT$220,0)),"",VLOOKUP(CW$1,'Tactic Recode'!$A$1:$B$547,2,FALSE))</f>
        <v/>
      </c>
      <c r="CX99" t="str">
        <f>IF(ISERROR(MATCH(CX$1,'CSC Mitre'!CT$1:CT$220,0)),"",VLOOKUP(CX$1,'Tactic Recode'!$A$1:$B$547,2,FALSE))</f>
        <v/>
      </c>
      <c r="CY99" t="str">
        <f>IF(ISERROR(MATCH(CY$1,'CSC Mitre'!CT$1:CT$220,0)),"",VLOOKUP(CY$1,'Tactic Recode'!$A$1:$B$547,2,FALSE))</f>
        <v/>
      </c>
      <c r="CZ99" t="str">
        <f>IF(ISERROR(MATCH(CZ$1,'CSC Mitre'!CT$1:CT$220,0)),"",VLOOKUP(CZ$1,'Tactic Recode'!$A$1:$B$547,2,FALSE))</f>
        <v/>
      </c>
      <c r="DA99" t="str">
        <f>IF(ISERROR(MATCH(DA$1,'CSC Mitre'!CT$1:CT$220,0)),"",VLOOKUP(DA$1,'Tactic Recode'!$A$1:$B$547,2,FALSE))</f>
        <v/>
      </c>
      <c r="DB99" t="str">
        <f>IF(ISERROR(MATCH(DB$1,'CSC Mitre'!CT$1:CT$220,0)),"",VLOOKUP(DB$1,'Tactic Recode'!$A$1:$B$547,2,FALSE))</f>
        <v/>
      </c>
      <c r="DC99" t="str">
        <f>IF(ISERROR(MATCH(DC$1,'CSC Mitre'!CT$1:CT$220,0)),"",VLOOKUP(DC$1,'Tactic Recode'!$A$1:$B$547,2,FALSE))</f>
        <v/>
      </c>
      <c r="DD99" t="str">
        <f>IF(ISERROR(MATCH(DD$1,'CSC Mitre'!CT$1:CT$220,0)),"",VLOOKUP(DD$1,'Tactic Recode'!$A$1:$B$547,2,FALSE))</f>
        <v/>
      </c>
      <c r="DE99" t="str">
        <f>IF(ISERROR(MATCH(DE$1,'CSC Mitre'!CT$1:CT$220,0)),"",VLOOKUP(DE$1,'Tactic Recode'!$A$1:$B$547,2,FALSE))</f>
        <v/>
      </c>
      <c r="DF99" t="str">
        <f>IF(ISERROR(MATCH(DF$1,'CSC Mitre'!CT$1:CT$220,0)),"",VLOOKUP(DF$1,'Tactic Recode'!$A$1:$B$547,2,FALSE))</f>
        <v/>
      </c>
      <c r="DG99" t="str">
        <f>IF(ISERROR(MATCH(DG$1,'CSC Mitre'!CT$1:CT$220,0)),"",VLOOKUP(DG$1,'Tactic Recode'!$A$1:$B$547,2,FALSE))</f>
        <v>Defense Evasion</v>
      </c>
      <c r="DH99" t="str">
        <f>IF(ISERROR(MATCH(DH$1,'CSC Mitre'!CT$1:CT$220,0)),"",VLOOKUP(DH$1,'Tactic Recode'!$A$1:$B$547,2,FALSE))</f>
        <v>Defense Evasion</v>
      </c>
      <c r="DI99" t="str">
        <f>IF(ISERROR(MATCH(DI$1,'CSC Mitre'!CT$1:CT$220,0)),"",VLOOKUP(DI$1,'Tactic Recode'!$A$1:$B$547,2,FALSE))</f>
        <v>Defense Evasion</v>
      </c>
      <c r="DJ99" t="str">
        <f>IF(ISERROR(MATCH(DJ$1,'CSC Mitre'!CT$1:CT$220,0)),"",VLOOKUP(DJ$1,'Tactic Recode'!$A$1:$B$547,2,FALSE))</f>
        <v/>
      </c>
      <c r="DK99" t="str">
        <f>IF(ISERROR(MATCH(DK$1,'CSC Mitre'!CT$1:CT$220,0)),"",VLOOKUP(DK$1,'Tactic Recode'!$A$1:$B$547,2,FALSE))</f>
        <v/>
      </c>
      <c r="DL99" t="str">
        <f>IF(ISERROR(MATCH(DL$1,'CSC Mitre'!CT$1:CT$220,0)),"",VLOOKUP(DL$1,'Tactic Recode'!$A$1:$B$547,2,FALSE))</f>
        <v/>
      </c>
      <c r="DM99" t="str">
        <f>IF(ISERROR(MATCH(DM$1,'CSC Mitre'!CT$1:CT$220,0)),"",VLOOKUP(DM$1,'Tactic Recode'!$A$1:$B$547,2,FALSE))</f>
        <v/>
      </c>
      <c r="DN99" t="str">
        <f>IF(ISERROR(MATCH(DN$1,'CSC Mitre'!CT$1:CT$220,0)),"",VLOOKUP(DN$1,'Tactic Recode'!$A$1:$B$547,2,FALSE))</f>
        <v/>
      </c>
      <c r="DO99" t="str">
        <f>IF(ISERROR(MATCH(DO$1,'CSC Mitre'!CT$1:CT$220,0)),"",VLOOKUP(DO$1,'Tactic Recode'!$A$1:$B$547,2,FALSE))</f>
        <v/>
      </c>
      <c r="DP99" t="str">
        <f>IF(ISERROR(MATCH(DP$1,'CSC Mitre'!CT$1:CT$220,0)),"",VLOOKUP(DP$1,'Tactic Recode'!$A$1:$B$547,2,FALSE))</f>
        <v/>
      </c>
      <c r="DQ99" t="str">
        <f>IF(ISERROR(MATCH(DQ$1,'CSC Mitre'!CT$1:CT$220,0)),"",VLOOKUP(DQ$1,'Tactic Recode'!$A$1:$B$547,2,FALSE))</f>
        <v/>
      </c>
      <c r="DR99" t="str">
        <f>IF(ISERROR(MATCH(DR$1,'CSC Mitre'!CT$1:CT$220,0)),"",VLOOKUP(DR$1,'Tactic Recode'!$A$1:$B$547,2,FALSE))</f>
        <v/>
      </c>
      <c r="DS99" t="str">
        <f>IF(ISERROR(MATCH(DS$1,'CSC Mitre'!CT$1:CT$220,0)),"",VLOOKUP(DS$1,'Tactic Recode'!$A$1:$B$547,2,FALSE))</f>
        <v>Execution, Lateral Movement</v>
      </c>
      <c r="DT99" t="str">
        <f>IF(ISERROR(MATCH(DT$1,'CSC Mitre'!CT$1:CT$220,0)),"",VLOOKUP(DT$1,'Tactic Recode'!$A$1:$B$547,2,FALSE))</f>
        <v/>
      </c>
      <c r="DU99" t="str">
        <f>IF(ISERROR(MATCH(DU$1,'CSC Mitre'!CT$1:CT$220,0)),"",VLOOKUP(DU$1,'Tactic Recode'!$A$1:$B$547,2,FALSE))</f>
        <v/>
      </c>
      <c r="DV99" t="str">
        <f>IF(ISERROR(MATCH(DV$1,'CSC Mitre'!CT$1:CT$220,0)),"",VLOOKUP(DV$1,'Tactic Recode'!$A$1:$B$547,2,FALSE))</f>
        <v/>
      </c>
      <c r="DW99" t="str">
        <f>IF(ISERROR(MATCH(DW$1,'CSC Mitre'!CT$1:CT$220,0)),"",VLOOKUP(DW$1,'Tactic Recode'!$A$1:$B$547,2,FALSE))</f>
        <v/>
      </c>
      <c r="DX99" t="str">
        <f>IF(ISERROR(MATCH(DX$1,'CSC Mitre'!CT$1:CT$220,0)),"",VLOOKUP(DX$1,'Tactic Recode'!$A$1:$B$547,2,FALSE))</f>
        <v/>
      </c>
      <c r="DY99" t="str">
        <f>IF(ISERROR(MATCH(DY$1,'CSC Mitre'!CT$1:CT$220,0)),"",VLOOKUP(DY$1,'Tactic Recode'!$A$1:$B$547,2,FALSE))</f>
        <v/>
      </c>
      <c r="DZ99" t="str">
        <f>IF(ISERROR(MATCH(DZ$1,'CSC Mitre'!CT$1:CT$220,0)),"",VLOOKUP(DZ$1,'Tactic Recode'!$A$1:$B$547,2,FALSE))</f>
        <v/>
      </c>
      <c r="EA99" t="str">
        <f>IF(ISERROR(MATCH(EA$1,'CSC Mitre'!CT$1:CT$220,0)),"",VLOOKUP(EA$1,'Tactic Recode'!$A$1:$B$547,2,FALSE))</f>
        <v/>
      </c>
      <c r="EB99" t="str">
        <f>IF(ISERROR(MATCH(EB$1,'CSC Mitre'!CT$1:CT$220,0)),"",VLOOKUP(EB$1,'Tactic Recode'!$A$1:$B$547,2,FALSE))</f>
        <v/>
      </c>
      <c r="EC99" t="str">
        <f>IF(ISERROR(MATCH(EC$1,'CSC Mitre'!CT$1:CT$220,0)),"",VLOOKUP(EC$1,'Tactic Recode'!$A$1:$B$547,2,FALSE))</f>
        <v/>
      </c>
      <c r="ED99" t="str">
        <f>IF(ISERROR(MATCH(ED$1,'CSC Mitre'!CT$1:CT$220,0)),"",VLOOKUP(ED$1,'Tactic Recode'!$A$1:$B$547,2,FALSE))</f>
        <v/>
      </c>
      <c r="EE99" t="str">
        <f>IF(ISERROR(MATCH(EE$1,'CSC Mitre'!CT$1:CT$220,0)),"",VLOOKUP(EE$1,'Tactic Recode'!$A$1:$B$547,2,FALSE))</f>
        <v/>
      </c>
      <c r="EF99" t="str">
        <f>IF(ISERROR(MATCH(EF$1,'CSC Mitre'!CT$1:CT$220,0)),"",VLOOKUP(EF$1,'Tactic Recode'!$A$1:$B$547,2,FALSE))</f>
        <v/>
      </c>
      <c r="EG99" t="str">
        <f>IF(ISERROR(MATCH(EG$1,'CSC Mitre'!CT$1:CT$220,0)),"",VLOOKUP(EG$1,'Tactic Recode'!$A$1:$B$547,2,FALSE))</f>
        <v/>
      </c>
      <c r="EH99" t="str">
        <f>IF(ISERROR(MATCH(EH$1,'CSC Mitre'!CT$1:CT$220,0)),"",VLOOKUP(EH$1,'Tactic Recode'!$A$1:$B$547,2,FALSE))</f>
        <v/>
      </c>
      <c r="EI99" t="str">
        <f>IF(ISERROR(MATCH(EI$1,'CSC Mitre'!CT$1:CT$220,0)),"",VLOOKUP(EI$1,'Tactic Recode'!$A$1:$B$547,2,FALSE))</f>
        <v/>
      </c>
      <c r="EJ99" t="str">
        <f>IF(ISERROR(MATCH(EJ$1,'CSC Mitre'!CT$1:CT$220,0)),"",VLOOKUP(EJ$1,'Tactic Recode'!$A$1:$B$547,2,FALSE))</f>
        <v/>
      </c>
      <c r="EK99" t="str">
        <f>IF(ISERROR(MATCH(EK$1,'CSC Mitre'!CT$1:CT$220,0)),"",VLOOKUP(EK$1,'Tactic Recode'!$A$1:$B$547,2,FALSE))</f>
        <v/>
      </c>
      <c r="EL99" t="str">
        <f>IF(ISERROR(MATCH(EL$1,'CSC Mitre'!CT$1:CT$220,0)),"",VLOOKUP(EL$1,'Tactic Recode'!$A$1:$B$547,2,FALSE))</f>
        <v/>
      </c>
      <c r="EM99" t="str">
        <f>IF(ISERROR(MATCH(EM$1,'CSC Mitre'!CT$1:CT$220,0)),"",VLOOKUP(EM$1,'Tactic Recode'!$A$1:$B$547,2,FALSE))</f>
        <v/>
      </c>
      <c r="EN99" t="str">
        <f>IF(ISERROR(MATCH(EN$1,'CSC Mitre'!CT$1:CT$220,0)),"",VLOOKUP(EN$1,'Tactic Recode'!$A$1:$B$547,2,FALSE))</f>
        <v/>
      </c>
      <c r="EO99" t="str">
        <f>IF(ISERROR(MATCH(EO$1,'CSC Mitre'!CT$1:CT$220,0)),"",VLOOKUP(EO$1,'Tactic Recode'!$A$1:$B$547,2,FALSE))</f>
        <v/>
      </c>
      <c r="EP99" t="str">
        <f>IF(ISERROR(MATCH(EP$1,'CSC Mitre'!CT$1:CT$220,0)),"",VLOOKUP(EP$1,'Tactic Recode'!$A$1:$B$547,2,FALSE))</f>
        <v/>
      </c>
      <c r="EQ99" t="str">
        <f>IF(ISERROR(MATCH(EQ$1,'CSC Mitre'!CT$1:CT$220,0)),"",VLOOKUP(EQ$1,'Tactic Recode'!$A$1:$B$547,2,FALSE))</f>
        <v>Command and Control</v>
      </c>
      <c r="ER99" t="str">
        <f>IF(ISERROR(MATCH(ER$1,'CSC Mitre'!CT$1:CT$220,0)),"",VLOOKUP(ER$1,'Tactic Recode'!$A$1:$B$547,2,FALSE))</f>
        <v>Persistence</v>
      </c>
      <c r="ES99" t="str">
        <f>IF(ISERROR(MATCH(ES$1,'CSC Mitre'!CT$1:CT$220,0)),"",VLOOKUP(ES$1,'Tactic Recode'!$A$1:$B$547,2,FALSE))</f>
        <v>Persistence</v>
      </c>
      <c r="ET99" t="str">
        <f>IF(ISERROR(MATCH(ET$1,'CSC Mitre'!CT$1:CT$220,0)),"",VLOOKUP(ET$1,'Tactic Recode'!$A$1:$B$547,2,FALSE))</f>
        <v/>
      </c>
      <c r="EU99" t="str">
        <f>IF(ISERROR(MATCH(EU$1,'CSC Mitre'!CT$1:CT$220,0)),"",VLOOKUP(EU$1,'Tactic Recode'!$A$1:$B$547,2,FALSE))</f>
        <v/>
      </c>
      <c r="EV99" t="str">
        <f>IF(ISERROR(MATCH(EV$1,'CSC Mitre'!CT$1:CT$220,0)),"",VLOOKUP(EV$1,'Tactic Recode'!$A$1:$B$547,2,FALSE))</f>
        <v/>
      </c>
      <c r="EW99" t="str">
        <f>IF(ISERROR(MATCH(EW$1,'CSC Mitre'!CT$1:CT$220,0)),"",VLOOKUP(EW$1,'Tactic Recode'!$A$1:$B$547,2,FALSE))</f>
        <v/>
      </c>
      <c r="EX99" t="str">
        <f>IF(ISERROR(MATCH(EX$1,'CSC Mitre'!CT$1:CT$220,0)),"",VLOOKUP(EX$1,'Tactic Recode'!$A$1:$B$547,2,FALSE))</f>
        <v/>
      </c>
      <c r="EY99" t="str">
        <f>IF(ISERROR(MATCH(EY$1,'CSC Mitre'!CT$1:CT$220,0)),"",VLOOKUP(EY$1,'Tactic Recode'!$A$1:$B$547,2,FALSE))</f>
        <v/>
      </c>
      <c r="EZ99" t="str">
        <f>IF(ISERROR(MATCH(EZ$1,'CSC Mitre'!CT$1:CT$220,0)),"",VLOOKUP(EZ$1,'Tactic Recode'!$A$1:$B$547,2,FALSE))</f>
        <v/>
      </c>
      <c r="FA99" t="str">
        <f>IF(ISERROR(MATCH(FA$1,'CSC Mitre'!CT$1:CT$220,0)),"",VLOOKUP(FA$1,'Tactic Recode'!$A$1:$B$547,2,FALSE))</f>
        <v/>
      </c>
      <c r="FB99" t="str">
        <f>IF(ISERROR(MATCH(FB$1,'CSC Mitre'!CT$1:CT$220,0)),"",VLOOKUP(FB$1,'Tactic Recode'!$A$1:$B$547,2,FALSE))</f>
        <v/>
      </c>
      <c r="FC99" t="str">
        <f>IF(ISERROR(MATCH(FC$1,'CSC Mitre'!CT$1:CT$220,0)),"",VLOOKUP(FC$1,'Tactic Recode'!$A$1:$B$547,2,FALSE))</f>
        <v/>
      </c>
      <c r="FD99" t="str">
        <f>IF(ISERROR(MATCH(FD$1,'CSC Mitre'!CT$1:CT$220,0)),"",VLOOKUP(FD$1,'Tactic Recode'!$A$1:$B$547,2,FALSE))</f>
        <v/>
      </c>
      <c r="FE99" t="str">
        <f>IF(ISERROR(MATCH(FE$1,'CSC Mitre'!CT$1:CT$220,0)),"",VLOOKUP(FE$1,'Tactic Recode'!$A$1:$B$547,2,FALSE))</f>
        <v/>
      </c>
      <c r="FF99" t="str">
        <f>IF(ISERROR(MATCH(FF$1,'CSC Mitre'!CT$1:CT$220,0)),"",VLOOKUP(FF$1,'Tactic Recode'!$A$1:$B$547,2,FALSE))</f>
        <v/>
      </c>
      <c r="FG99" t="str">
        <f>IF(ISERROR(MATCH(FG$1,'CSC Mitre'!CT$1:CT$220,0)),"",VLOOKUP(FG$1,'Tactic Recode'!$A$1:$B$547,2,FALSE))</f>
        <v/>
      </c>
      <c r="FH99" t="str">
        <f>IF(ISERROR(MATCH(FH$1,'CSC Mitre'!CT$1:CT$220,0)),"",VLOOKUP(FH$1,'Tactic Recode'!$A$1:$B$547,2,FALSE))</f>
        <v/>
      </c>
      <c r="FI99" t="str">
        <f>IF(ISERROR(MATCH(FI$1,'CSC Mitre'!CT$1:CT$220,0)),"",VLOOKUP(FI$1,'Tactic Recode'!$A$1:$B$547,2,FALSE))</f>
        <v/>
      </c>
      <c r="FJ99" t="str">
        <f>IF(ISERROR(MATCH(FJ$1,'CSC Mitre'!CT$1:CT$220,0)),"",VLOOKUP(FJ$1,'Tactic Recode'!$A$1:$B$547,2,FALSE))</f>
        <v/>
      </c>
      <c r="FK99" t="str">
        <f>IF(ISERROR(MATCH(FK$1,'CSC Mitre'!CT$1:CT$220,0)),"",VLOOKUP(FK$1,'Tactic Recode'!$A$1:$B$547,2,FALSE))</f>
        <v/>
      </c>
      <c r="FL99" t="str">
        <f>IF(ISERROR(MATCH(FL$1,'CSC Mitre'!CT$1:CT$220,0)),"",VLOOKUP(FL$1,'Tactic Recode'!$A$1:$B$547,2,FALSE))</f>
        <v/>
      </c>
      <c r="FM99" t="str">
        <f>IF(ISERROR(MATCH(FM$1,'CSC Mitre'!CT$1:CT$220,0)),"",VLOOKUP(FM$1,'Tactic Recode'!$A$1:$B$547,2,FALSE))</f>
        <v/>
      </c>
      <c r="FN99" t="str">
        <f>IF(ISERROR(MATCH(FN$1,'CSC Mitre'!CT$1:CT$220,0)),"",VLOOKUP(FN$1,'Tactic Recode'!$A$1:$B$547,2,FALSE))</f>
        <v/>
      </c>
      <c r="FO99" t="str">
        <f>IF(ISERROR(MATCH(FO$1,'CSC Mitre'!CT$1:CT$220,0)),"",VLOOKUP(FO$1,'Tactic Recode'!$A$1:$B$547,2,FALSE))</f>
        <v/>
      </c>
      <c r="FP99" t="str">
        <f>IF(ISERROR(MATCH(FP$1,'CSC Mitre'!CT$1:CT$220,0)),"",VLOOKUP(FP$1,'Tactic Recode'!$A$1:$B$547,2,FALSE))</f>
        <v>Collection</v>
      </c>
      <c r="FQ99" t="str">
        <f>IF(ISERROR(MATCH(FQ$1,'CSC Mitre'!CT$1:CT$220,0)),"",VLOOKUP(FQ$1,'Tactic Recode'!$A$1:$B$547,2,FALSE))</f>
        <v/>
      </c>
      <c r="FR99" t="str">
        <f>IF(ISERROR(MATCH(FR$1,'CSC Mitre'!CT$1:CT$220,0)),"",VLOOKUP(FR$1,'Tactic Recode'!$A$1:$B$547,2,FALSE))</f>
        <v/>
      </c>
      <c r="FS99" t="str">
        <f>IF(ISERROR(MATCH(FS$1,'CSC Mitre'!CT$1:CT$220,0)),"",VLOOKUP(FS$1,'Tactic Recode'!$A$1:$B$547,2,FALSE))</f>
        <v/>
      </c>
      <c r="FT99" t="str">
        <f>IF(ISERROR(MATCH(FT$1,'CSC Mitre'!CT$1:CT$220,0)),"",VLOOKUP(FT$1,'Tactic Recode'!$A$1:$B$547,2,FALSE))</f>
        <v/>
      </c>
      <c r="FU99" t="str">
        <f>IF(ISERROR(MATCH(FU$1,'CSC Mitre'!CT$1:CT$220,0)),"",VLOOKUP(FU$1,'Tactic Recode'!$A$1:$B$547,2,FALSE))</f>
        <v/>
      </c>
      <c r="FV99" t="str">
        <f>IF(ISERROR(MATCH(FV$1,'CSC Mitre'!CT$1:CT$220,0)),"",VLOOKUP(FV$1,'Tactic Recode'!$A$1:$B$547,2,FALSE))</f>
        <v/>
      </c>
      <c r="FW99" t="str">
        <f>IF(ISERROR(MATCH(FW$1,'CSC Mitre'!CT$1:CT$220,0)),"",VLOOKUP(FW$1,'Tactic Recode'!$A$1:$B$547,2,FALSE))</f>
        <v/>
      </c>
      <c r="FX99" t="str">
        <f>IF(ISERROR(MATCH(FX$1,'CSC Mitre'!CT$1:CT$220,0)),"",VLOOKUP(FX$1,'Tactic Recode'!$A$1:$B$547,2,FALSE))</f>
        <v/>
      </c>
      <c r="FY99" t="str">
        <f>IF(ISERROR(MATCH(FY$1,'CSC Mitre'!CT$1:CT$220,0)),"",VLOOKUP(FY$1,'Tactic Recode'!$A$1:$B$547,2,FALSE))</f>
        <v/>
      </c>
      <c r="FZ99" t="str">
        <f>IF(ISERROR(MATCH(FZ$1,'CSC Mitre'!CT$1:CT$220,0)),"",VLOOKUP(FZ$1,'Tactic Recode'!$A$1:$B$547,2,FALSE))</f>
        <v/>
      </c>
      <c r="GA99" t="str">
        <f>IF(ISERROR(MATCH(GA$1,'CSC Mitre'!CT$1:CT$220,0)),"",VLOOKUP(GA$1,'Tactic Recode'!$A$1:$B$547,2,FALSE))</f>
        <v>Initial Access, Persistence</v>
      </c>
      <c r="GB99" t="str">
        <f>IF(ISERROR(MATCH(GB$1,'CSC Mitre'!CT$1:CT$220,0)),"",VLOOKUP(GB$1,'Tactic Recode'!$A$1:$B$547,2,FALSE))</f>
        <v/>
      </c>
      <c r="GC99" t="str">
        <f>IF(ISERROR(MATCH(GC$1,'CSC Mitre'!CT$1:CT$220,0)),"",VLOOKUP(GC$1,'Tactic Recode'!$A$1:$B$547,2,FALSE))</f>
        <v/>
      </c>
      <c r="GD99" t="str">
        <f>IF(ISERROR(MATCH(GD$1,'CSC Mitre'!CT$1:CT$220,0)),"",VLOOKUP(GD$1,'Tactic Recode'!$A$1:$B$547,2,FALSE))</f>
        <v/>
      </c>
      <c r="GE99" t="str">
        <f>IF(ISERROR(MATCH(GE$1,'CSC Mitre'!CT$1:CT$220,0)),"",VLOOKUP(GE$1,'Tactic Recode'!$A$1:$B$547,2,FALSE))</f>
        <v/>
      </c>
      <c r="GF99" t="str">
        <f>IF(ISERROR(MATCH(GF$1,'CSC Mitre'!CT$1:CT$220,0)),"",VLOOKUP(GF$1,'Tactic Recode'!$A$1:$B$547,2,FALSE))</f>
        <v/>
      </c>
      <c r="GG99" t="str">
        <f>IF(ISERROR(MATCH(GG$1,'CSC Mitre'!CT$1:CT$220,0)),"",VLOOKUP(GG$1,'Tactic Recode'!$A$1:$B$547,2,FALSE))</f>
        <v/>
      </c>
      <c r="GH99" t="str">
        <f>IF(ISERROR(MATCH(GH$1,'CSC Mitre'!CT$1:CT$220,0)),"",VLOOKUP(GH$1,'Tactic Recode'!$A$1:$B$547,2,FALSE))</f>
        <v/>
      </c>
      <c r="GI99" t="str">
        <f>IF(ISERROR(MATCH(GI$1,'CSC Mitre'!CT$1:CT$220,0)),"",VLOOKUP(GI$1,'Tactic Recode'!$A$1:$B$547,2,FALSE))</f>
        <v>Persistence</v>
      </c>
      <c r="GJ99" t="str">
        <f>IF(ISERROR(MATCH(GJ$1,'CSC Mitre'!CT$1:CT$220,0)),"",VLOOKUP(GJ$1,'Tactic Recode'!$A$1:$B$547,2,FALSE))</f>
        <v/>
      </c>
      <c r="GK99" t="str">
        <f>IF(ISERROR(MATCH(GK$1,'CSC Mitre'!CT$1:CT$220,0)),"",VLOOKUP(GK$1,'Tactic Recode'!$A$1:$B$547,2,FALSE))</f>
        <v>Persistence</v>
      </c>
      <c r="GL99" t="str">
        <f>IF(ISERROR(MATCH(GL$1,'CSC Mitre'!CT$1:CT$220,0)),"",VLOOKUP(GL$1,'Tactic Recode'!$A$1:$B$547,2,FALSE))</f>
        <v>Persistence</v>
      </c>
      <c r="GM99" t="str">
        <f>IF(ISERROR(MATCH(GM$1,'CSC Mitre'!CT$1:CT$220,0)),"",VLOOKUP(GM$1,'Tactic Recode'!$A$1:$B$547,2,FALSE))</f>
        <v/>
      </c>
      <c r="GN99" t="str">
        <f>IF(ISERROR(MATCH(GN$1,'CSC Mitre'!CT$1:CT$220,0)),"",VLOOKUP(GN$1,'Tactic Recode'!$A$1:$B$547,2,FALSE))</f>
        <v/>
      </c>
      <c r="GO99" t="str">
        <f>IF(ISERROR(MATCH(GO$1,'CSC Mitre'!CT$1:CT$220,0)),"",VLOOKUP(GO$1,'Tactic Recode'!$A$1:$B$547,2,FALSE))</f>
        <v/>
      </c>
      <c r="GP99" t="str">
        <f>IF(ISERROR(MATCH(GP$1,'CSC Mitre'!CT$1:CT$220,0)),"",VLOOKUP(GP$1,'Tactic Recode'!$A$1:$B$547,2,FALSE))</f>
        <v/>
      </c>
      <c r="GQ99" t="str">
        <f>IF(ISERROR(MATCH(GQ$1,'CSC Mitre'!CT$1:CT$220,0)),"",VLOOKUP(GQ$1,'Tactic Recode'!$A$1:$B$547,2,FALSE))</f>
        <v/>
      </c>
      <c r="GR99" t="str">
        <f>IF(ISERROR(MATCH(GR$1,'CSC Mitre'!CT$1:CT$220,0)),"",VLOOKUP(GR$1,'Tactic Recode'!$A$1:$B$547,2,FALSE))</f>
        <v/>
      </c>
      <c r="GS99" t="str">
        <f>IF(ISERROR(MATCH(GS$1,'CSC Mitre'!CT$1:CT$220,0)),"",VLOOKUP(GS$1,'Tactic Recode'!$A$1:$B$547,2,FALSE))</f>
        <v/>
      </c>
      <c r="GT99" t="str">
        <f>IF(ISERROR(MATCH(GT$1,'CSC Mitre'!CT$1:CT$220,0)),"",VLOOKUP(GT$1,'Tactic Recode'!$A$1:$B$547,2,FALSE))</f>
        <v/>
      </c>
      <c r="GU99" t="str">
        <f>IF(ISERROR(MATCH(GU$1,'CSC Mitre'!CT$1:CT$220,0)),"",VLOOKUP(GU$1,'Tactic Recode'!$A$1:$B$547,2,FALSE))</f>
        <v/>
      </c>
      <c r="GV99" t="str">
        <f>IF(ISERROR(MATCH(GV$1,'CSC Mitre'!CT$1:CT$220,0)),"",VLOOKUP(GV$1,'Tactic Recode'!$A$1:$B$547,2,FALSE))</f>
        <v/>
      </c>
      <c r="GW99" t="str">
        <f>IF(ISERROR(MATCH(GW$1,'CSC Mitre'!CT$1:CT$220,0)),"",VLOOKUP(GW$1,'Tactic Recode'!$A$1:$B$547,2,FALSE))</f>
        <v/>
      </c>
      <c r="GX99" t="str">
        <f>IF(ISERROR(MATCH(GX$1,'CSC Mitre'!CT$1:CT$220,0)),"",VLOOKUP(GX$1,'Tactic Recode'!$A$1:$B$547,2,FALSE))</f>
        <v/>
      </c>
      <c r="GY99" t="str">
        <f>IF(ISERROR(MATCH(GY$1,'CSC Mitre'!CT$1:CT$220,0)),"",VLOOKUP(GY$1,'Tactic Recode'!$A$1:$B$547,2,FALSE))</f>
        <v/>
      </c>
      <c r="GZ99" t="str">
        <f>IF(ISERROR(MATCH(GZ$1,'CSC Mitre'!CT$1:CT$220,0)),"",VLOOKUP(GZ$1,'Tactic Recode'!$A$1:$B$547,2,FALSE))</f>
        <v/>
      </c>
      <c r="HA99" t="str">
        <f>IF(ISERROR(MATCH(HA$1,'CSC Mitre'!CT$1:CT$220,0)),"",VLOOKUP(HA$1,'Tactic Recode'!$A$1:$B$547,2,FALSE))</f>
        <v>Initial Access</v>
      </c>
      <c r="HB99" t="str">
        <f>IF(ISERROR(MATCH(HB$1,'CSC Mitre'!CT$1:CT$220,0)),"",VLOOKUP(HB$1,'Tactic Recode'!$A$1:$B$547,2,FALSE))</f>
        <v/>
      </c>
      <c r="HC99" t="str">
        <f>IF(ISERROR(MATCH(HC$1,'CSC Mitre'!CT$1:CT$220,0)),"",VLOOKUP(HC$1,'Tactic Recode'!$A$1:$B$547,2,FALSE))</f>
        <v/>
      </c>
      <c r="HD99" t="str">
        <f>IF(ISERROR(MATCH(HD$1,'CSC Mitre'!CT$1:CT$220,0)),"",VLOOKUP(HD$1,'Tactic Recode'!$A$1:$B$547,2,FALSE))</f>
        <v/>
      </c>
      <c r="HE99" t="str">
        <f>IF(ISERROR(MATCH(HE$1,'CSC Mitre'!CT$1:CT$220,0)),"",VLOOKUP(HE$1,'Tactic Recode'!$A$1:$B$547,2,FALSE))</f>
        <v/>
      </c>
      <c r="HF99" t="str">
        <f>IF(ISERROR(MATCH(HF$1,'CSC Mitre'!CT$1:CT$220,0)),"",VLOOKUP(HF$1,'Tactic Recode'!$A$1:$B$547,2,FALSE))</f>
        <v/>
      </c>
      <c r="HG99" t="str">
        <f>IF(ISERROR(MATCH(HG$1,'CSC Mitre'!CT$1:CT$220,0)),"",VLOOKUP(HG$1,'Tactic Recode'!$A$1:$B$547,2,FALSE))</f>
        <v>Initial Access</v>
      </c>
      <c r="HH99" t="str">
        <f>IF(ISERROR(MATCH(HH$1,'CSC Mitre'!CT$1:CT$220,0)),"",VLOOKUP(HH$1,'Tactic Recode'!$A$1:$B$547,2,FALSE))</f>
        <v/>
      </c>
      <c r="HI99" t="str">
        <f>IF(ISERROR(MATCH(HI$1,'CSC Mitre'!CT$1:CT$220,0)),"",VLOOKUP(HI$1,'Tactic Recode'!$A$1:$B$547,2,FALSE))</f>
        <v/>
      </c>
      <c r="HJ99" t="str">
        <f>IF(ISERROR(MATCH(HJ$1,'CSC Mitre'!CT$1:CT$220,0)),"",VLOOKUP(HJ$1,'Tactic Recode'!$A$1:$B$547,2,FALSE))</f>
        <v/>
      </c>
      <c r="HK99" t="str">
        <f>IF(ISERROR(MATCH(HK$1,'CSC Mitre'!CT$1:CT$220,0)),"",VLOOKUP(HK$1,'Tactic Recode'!$A$1:$B$547,2,FALSE))</f>
        <v/>
      </c>
      <c r="HL99" t="str">
        <f>IF(ISERROR(MATCH(HL$1,'CSC Mitre'!CT$1:CT$220,0)),"",VLOOKUP(HL$1,'Tactic Recode'!$A$1:$B$547,2,FALSE))</f>
        <v/>
      </c>
      <c r="HM99" t="str">
        <f>IF(ISERROR(MATCH(HM$1,'CSC Mitre'!CT$1:CT$220,0)),"",VLOOKUP(HM$1,'Tactic Recode'!$A$1:$B$547,2,FALSE))</f>
        <v/>
      </c>
      <c r="HN99" t="str">
        <f>IF(ISERROR(MATCH(HN$1,'CSC Mitre'!CT$1:CT$220,0)),"",VLOOKUP(HN$1,'Tactic Recode'!$A$1:$B$547,2,FALSE))</f>
        <v/>
      </c>
      <c r="HO99" t="str">
        <f>IF(ISERROR(MATCH(HO$1,'CSC Mitre'!CT$1:CT$220,0)),"",VLOOKUP(HO$1,'Tactic Recode'!$A$1:$B$547,2,FALSE))</f>
        <v/>
      </c>
      <c r="HP99" t="str">
        <f>IF(ISERROR(MATCH(HP$1,'CSC Mitre'!CT$1:CT$220,0)),"",VLOOKUP(HP$1,'Tactic Recode'!$A$1:$B$547,2,FALSE))</f>
        <v/>
      </c>
      <c r="HQ99" t="str">
        <f>IF(ISERROR(MATCH(HQ$1,'CSC Mitre'!CT$1:CT$220,0)),"",VLOOKUP(HQ$1,'Tactic Recode'!$A$1:$B$547,2,FALSE))</f>
        <v/>
      </c>
      <c r="HR99" t="str">
        <f>IF(ISERROR(MATCH(HR$1,'CSC Mitre'!CT$1:CT$220,0)),"",VLOOKUP(HR$1,'Tactic Recode'!$A$1:$B$547,2,FALSE))</f>
        <v/>
      </c>
      <c r="HS99" t="str">
        <f>IF(ISERROR(MATCH(HS$1,'CSC Mitre'!CT$1:CT$220,0)),"",VLOOKUP(HS$1,'Tactic Recode'!$A$1:$B$547,2,FALSE))</f>
        <v>Lateral Movement</v>
      </c>
      <c r="HT99" t="str">
        <f>IF(ISERROR(MATCH(HT$1,'CSC Mitre'!CT$1:CT$220,0)),"",VLOOKUP(HT$1,'Tactic Recode'!$A$1:$B$547,2,FALSE))</f>
        <v/>
      </c>
      <c r="HU99" t="str">
        <f>IF(ISERROR(MATCH(HU$1,'CSC Mitre'!CT$1:CT$220,0)),"",VLOOKUP(HU$1,'Tactic Recode'!$A$1:$B$547,2,FALSE))</f>
        <v/>
      </c>
      <c r="HV99" t="str">
        <f>IF(ISERROR(MATCH(HV$1,'CSC Mitre'!CT$1:CT$220,0)),"",VLOOKUP(HV$1,'Tactic Recode'!$A$1:$B$547,2,FALSE))</f>
        <v/>
      </c>
      <c r="HW99" t="str">
        <f>IF(ISERROR(MATCH(HW$1,'CSC Mitre'!CT$1:CT$220,0)),"",VLOOKUP(HW$1,'Tactic Recode'!$A$1:$B$547,2,FALSE))</f>
        <v/>
      </c>
      <c r="HX99" t="str">
        <f>IF(ISERROR(MATCH(HX$1,'CSC Mitre'!CT$1:CT$220,0)),"",VLOOKUP(HX$1,'Tactic Recode'!$A$1:$B$547,2,FALSE))</f>
        <v/>
      </c>
      <c r="HY99" t="str">
        <f>IF(ISERROR(MATCH(HY$1,'CSC Mitre'!CT$1:CT$220,0)),"",VLOOKUP(HY$1,'Tactic Recode'!$A$1:$B$547,2,FALSE))</f>
        <v/>
      </c>
      <c r="HZ99" t="str">
        <f>IF(ISERROR(MATCH(HZ$1,'CSC Mitre'!CT$1:CT$220,0)),"",VLOOKUP(HZ$1,'Tactic Recode'!$A$1:$B$547,2,FALSE))</f>
        <v/>
      </c>
      <c r="IA99" t="str">
        <f>IF(ISERROR(MATCH(IA$1,'CSC Mitre'!CT$1:CT$220,0)),"",VLOOKUP(IA$1,'Tactic Recode'!$A$1:$B$547,2,FALSE))</f>
        <v/>
      </c>
      <c r="IB99" t="str">
        <f>IF(ISERROR(MATCH(IB$1,'CSC Mitre'!CT$1:CT$220,0)),"",VLOOKUP(IB$1,'Tactic Recode'!$A$1:$B$547,2,FALSE))</f>
        <v/>
      </c>
      <c r="IC99" t="str">
        <f>IF(ISERROR(MATCH(IC$1,'CSC Mitre'!CT$1:CT$220,0)),"",VLOOKUP(IC$1,'Tactic Recode'!$A$1:$B$547,2,FALSE))</f>
        <v/>
      </c>
      <c r="ID99" t="str">
        <f>IF(ISERROR(MATCH(ID$1,'CSC Mitre'!CT$1:CT$220,0)),"",VLOOKUP(ID$1,'Tactic Recode'!$A$1:$B$547,2,FALSE))</f>
        <v/>
      </c>
      <c r="IE99" t="str">
        <f>IF(ISERROR(MATCH(IE$1,'CSC Mitre'!CT$1:CT$220,0)),"",VLOOKUP(IE$1,'Tactic Recode'!$A$1:$B$547,2,FALSE))</f>
        <v/>
      </c>
      <c r="IF99" t="str">
        <f>IF(ISERROR(MATCH(IF$1,'CSC Mitre'!CT$1:CT$220,0)),"",VLOOKUP(IF$1,'Tactic Recode'!$A$1:$B$547,2,FALSE))</f>
        <v/>
      </c>
      <c r="IG99" t="str">
        <f>IF(ISERROR(MATCH(IG$1,'CSC Mitre'!CT$1:CT$220,0)),"",VLOOKUP(IG$1,'Tactic Recode'!$A$1:$B$547,2,FALSE))</f>
        <v/>
      </c>
      <c r="IH99" t="str">
        <f>IF(ISERROR(MATCH(IH$1,'CSC Mitre'!CT$1:CT$220,0)),"",VLOOKUP(IH$1,'Tactic Recode'!$A$1:$B$547,2,FALSE))</f>
        <v/>
      </c>
      <c r="II99" t="str">
        <f>IF(ISERROR(MATCH(II$1,'CSC Mitre'!CT$1:CT$220,0)),"",VLOOKUP(II$1,'Tactic Recode'!$A$1:$B$547,2,FALSE))</f>
        <v/>
      </c>
      <c r="IJ99" t="str">
        <f>IF(ISERROR(MATCH(IJ$1,'CSC Mitre'!CT$1:CT$220,0)),"",VLOOKUP(IJ$1,'Tactic Recode'!$A$1:$B$547,2,FALSE))</f>
        <v/>
      </c>
      <c r="IK99" t="str">
        <f>IF(ISERROR(MATCH(IK$1,'CSC Mitre'!CT$1:CT$220,0)),"",VLOOKUP(IK$1,'Tactic Recode'!$A$1:$B$547,2,FALSE))</f>
        <v/>
      </c>
      <c r="IL99" t="str">
        <f>IF(ISERROR(MATCH(IL$1,'CSC Mitre'!CT$1:CT$220,0)),"",VLOOKUP(IL$1,'Tactic Recode'!$A$1:$B$547,2,FALSE))</f>
        <v/>
      </c>
      <c r="IM99" t="str">
        <f>IF(ISERROR(MATCH(IM$1,'CSC Mitre'!CT$1:CT$220,0)),"",VLOOKUP(IM$1,'Tactic Recode'!$A$1:$B$547,2,FALSE))</f>
        <v/>
      </c>
      <c r="IN99" t="str">
        <f>IF(ISERROR(MATCH(IN$1,'CSC Mitre'!CT$1:CT$220,0)),"",VLOOKUP(IN$1,'Tactic Recode'!$A$1:$B$547,2,FALSE))</f>
        <v/>
      </c>
      <c r="IO99" t="str">
        <f>IF(ISERROR(MATCH(IO$1,'CSC Mitre'!CT$1:CT$220,0)),"",VLOOKUP(IO$1,'Tactic Recode'!$A$1:$B$547,2,FALSE))</f>
        <v/>
      </c>
      <c r="IP99" t="str">
        <f>IF(ISERROR(MATCH(IP$1,'CSC Mitre'!CT$1:CT$220,0)),"",VLOOKUP(IP$1,'Tactic Recode'!$A$1:$B$547,2,FALSE))</f>
        <v/>
      </c>
      <c r="IQ99" t="str">
        <f>IF(ISERROR(MATCH(IQ$1,'CSC Mitre'!CT$1:CT$220,0)),"",VLOOKUP(IQ$1,'Tactic Recode'!$A$1:$B$547,2,FALSE))</f>
        <v/>
      </c>
      <c r="IR99" t="str">
        <f>IF(ISERROR(MATCH(IR$1,'CSC Mitre'!CT$1:CT$220,0)),"",VLOOKUP(IR$1,'Tactic Recode'!$A$1:$B$547,2,FALSE))</f>
        <v/>
      </c>
      <c r="IS99" t="str">
        <f>IF(ISERROR(MATCH(IS$1,'CSC Mitre'!CT$1:CT$220,0)),"",VLOOKUP(IS$1,'Tactic Recode'!$A$1:$B$547,2,FALSE))</f>
        <v/>
      </c>
      <c r="IT99" t="str">
        <f>IF(ISERROR(MATCH(IT$1,'CSC Mitre'!CT$1:CT$220,0)),"",VLOOKUP(IT$1,'Tactic Recode'!$A$1:$B$547,2,FALSE))</f>
        <v/>
      </c>
      <c r="IU99" t="str">
        <f>IF(ISERROR(MATCH(IU$1,'CSC Mitre'!CT$1:CT$220,0)),"",VLOOKUP(IU$1,'Tactic Recode'!$A$1:$B$547,2,FALSE))</f>
        <v/>
      </c>
      <c r="IV99" t="str">
        <f>IF(ISERROR(MATCH(IV$1,'CSC Mitre'!CT$1:CT$220,0)),"",VLOOKUP(IV$1,'Tactic Recode'!$A$1:$B$547,2,FALSE))</f>
        <v>Discovery</v>
      </c>
      <c r="IW99" t="str">
        <f>IF(ISERROR(MATCH(IW$1,'CSC Mitre'!CT$1:CT$220,0)),"",VLOOKUP(IW$1,'Tactic Recode'!$A$1:$B$547,2,FALSE))</f>
        <v/>
      </c>
      <c r="IX99" t="str">
        <f>IF(ISERROR(MATCH(IX$1,'CSC Mitre'!CT$1:CT$220,0)),"",VLOOKUP(IX$1,'Tactic Recode'!$A$1:$B$547,2,FALSE))</f>
        <v/>
      </c>
      <c r="IY99" t="str">
        <f>IF(ISERROR(MATCH(IY$1,'CSC Mitre'!CT$1:CT$220,0)),"",VLOOKUP(IY$1,'Tactic Recode'!$A$1:$B$547,2,FALSE))</f>
        <v/>
      </c>
      <c r="IZ99" t="str">
        <f>IF(ISERROR(MATCH(IZ$1,'CSC Mitre'!CT$1:CT$220,0)),"",VLOOKUP(IZ$1,'Tactic Recode'!$A$1:$B$547,2,FALSE))</f>
        <v/>
      </c>
      <c r="JA99" t="str">
        <f>IF(ISERROR(MATCH(JA$1,'CSC Mitre'!CT$1:CT$220,0)),"",VLOOKUP(JA$1,'Tactic Recode'!$A$1:$B$547,2,FALSE))</f>
        <v/>
      </c>
      <c r="JB99" t="str">
        <f>IF(ISERROR(MATCH(JB$1,'CSC Mitre'!CT$1:CT$220,0)),"",VLOOKUP(JB$1,'Tactic Recode'!$A$1:$B$547,2,FALSE))</f>
        <v>Impact</v>
      </c>
      <c r="JC99" t="str">
        <f>IF(ISERROR(MATCH(JC$1,'CSC Mitre'!CT$1:CT$220,0)),"",VLOOKUP(JC$1,'Tactic Recode'!$A$1:$B$547,2,FALSE))</f>
        <v/>
      </c>
      <c r="JD99" t="str">
        <f>IF(ISERROR(MATCH(JD$1,'CSC Mitre'!CT$1:CT$220,0)),"",VLOOKUP(JD$1,'Tactic Recode'!$A$1:$B$547,2,FALSE))</f>
        <v/>
      </c>
      <c r="JE99" t="str">
        <f>IF(ISERROR(MATCH(JE$1,'CSC Mitre'!CT$1:CT$220,0)),"",VLOOKUP(JE$1,'Tactic Recode'!$A$1:$B$547,2,FALSE))</f>
        <v/>
      </c>
      <c r="JF99" t="str">
        <f>IF(ISERROR(MATCH(JF$1,'CSC Mitre'!CT$1:CT$220,0)),"",VLOOKUP(JF$1,'Tactic Recode'!$A$1:$B$547,2,FALSE))</f>
        <v/>
      </c>
      <c r="JG99" t="str">
        <f>IF(ISERROR(MATCH(JG$1,'CSC Mitre'!CT$1:CT$220,0)),"",VLOOKUP(JG$1,'Tactic Recode'!$A$1:$B$547,2,FALSE))</f>
        <v/>
      </c>
      <c r="JH99" t="str">
        <f>IF(ISERROR(MATCH(JH$1,'CSC Mitre'!CT$1:CT$220,0)),"",VLOOKUP(JH$1,'Tactic Recode'!$A$1:$B$547,2,FALSE))</f>
        <v/>
      </c>
      <c r="JI99" t="str">
        <f>IF(ISERROR(MATCH(JI$1,'CSC Mitre'!CT$1:CT$220,0)),"",VLOOKUP(JI$1,'Tactic Recode'!$A$1:$B$547,2,FALSE))</f>
        <v/>
      </c>
      <c r="JJ99" t="str">
        <f>IF(ISERROR(MATCH(JJ$1,'CSC Mitre'!CT$1:CT$220,0)),"",VLOOKUP(JJ$1,'Tactic Recode'!$A$1:$B$547,2,FALSE))</f>
        <v/>
      </c>
      <c r="JK99" t="str">
        <f>IF(ISERROR(MATCH(JK$1,'CSC Mitre'!CT$1:CT$220,0)),"",VLOOKUP(JK$1,'Tactic Recode'!$A$1:$B$547,2,FALSE))</f>
        <v/>
      </c>
      <c r="JL99" t="str">
        <f>IF(ISERROR(MATCH(JL$1,'CSC Mitre'!CT$1:CT$220,0)),"",VLOOKUP(JL$1,'Tactic Recode'!$A$1:$B$547,2,FALSE))</f>
        <v/>
      </c>
      <c r="JM99" t="str">
        <f>IF(ISERROR(MATCH(JM$1,'CSC Mitre'!CT$1:CT$220,0)),"",VLOOKUP(JM$1,'Tactic Recode'!$A$1:$B$547,2,FALSE))</f>
        <v/>
      </c>
      <c r="JN99" t="str">
        <f>IF(ISERROR(MATCH(JN$1,'CSC Mitre'!CT$1:CT$220,0)),"",VLOOKUP(JN$1,'Tactic Recode'!$A$1:$B$547,2,FALSE))</f>
        <v/>
      </c>
      <c r="JO99" t="str">
        <f>IF(ISERROR(MATCH(JO$1,'CSC Mitre'!CT$1:CT$220,0)),"",VLOOKUP(JO$1,'Tactic Recode'!$A$1:$B$547,2,FALSE))</f>
        <v/>
      </c>
      <c r="JP99" t="str">
        <f>IF(ISERROR(MATCH(JP$1,'CSC Mitre'!CT$1:CT$220,0)),"",VLOOKUP(JP$1,'Tactic Recode'!$A$1:$B$547,2,FALSE))</f>
        <v/>
      </c>
      <c r="JQ99" t="str">
        <f>IF(ISERROR(MATCH(JQ$1,'CSC Mitre'!CT$1:CT$220,0)),"",VLOOKUP(JQ$1,'Tactic Recode'!$A$1:$B$547,2,FALSE))</f>
        <v/>
      </c>
      <c r="JR99" t="str">
        <f>IF(ISERROR(MATCH(JR$1,'CSC Mitre'!CT$1:CT$220,0)),"",VLOOKUP(JR$1,'Tactic Recode'!$A$1:$B$547,2,FALSE))</f>
        <v/>
      </c>
      <c r="JS99" t="str">
        <f>IF(ISERROR(MATCH(JS$1,'CSC Mitre'!CT$1:CT$220,0)),"",VLOOKUP(JS$1,'Tactic Recode'!$A$1:$B$547,2,FALSE))</f>
        <v/>
      </c>
      <c r="JT99" t="str">
        <f>IF(ISERROR(MATCH(JT$1,'CSC Mitre'!CT$1:CT$220,0)),"",VLOOKUP(JT$1,'Tactic Recode'!$A$1:$B$547,2,FALSE))</f>
        <v/>
      </c>
      <c r="JU99" t="str">
        <f>IF(ISERROR(MATCH(JU$1,'CSC Mitre'!CT$1:CT$220,0)),"",VLOOKUP(JU$1,'Tactic Recode'!$A$1:$B$547,2,FALSE))</f>
        <v/>
      </c>
      <c r="JV99" t="str">
        <f>IF(ISERROR(MATCH(JV$1,'CSC Mitre'!CT$1:CT$220,0)),"",VLOOKUP(JV$1,'Tactic Recode'!$A$1:$B$547,2,FALSE))</f>
        <v/>
      </c>
      <c r="JW99" t="str">
        <f>IF(ISERROR(MATCH(JW$1,'CSC Mitre'!CT$1:CT$220,0)),"",VLOOKUP(JW$1,'Tactic Recode'!$A$1:$B$547,2,FALSE))</f>
        <v/>
      </c>
      <c r="JX99" t="str">
        <f>IF(ISERROR(MATCH(JX$1,'CSC Mitre'!CT$1:CT$220,0)),"",VLOOKUP(JX$1,'Tactic Recode'!$A$1:$B$547,2,FALSE))</f>
        <v/>
      </c>
      <c r="JY99" t="str">
        <f>IF(ISERROR(MATCH(JY$1,'CSC Mitre'!CT$1:CT$220,0)),"",VLOOKUP(JY$1,'Tactic Recode'!$A$1:$B$547,2,FALSE))</f>
        <v/>
      </c>
      <c r="JZ99" t="str">
        <f>IF(ISERROR(MATCH(JZ$1,'CSC Mitre'!CT$1:CT$220,0)),"",VLOOKUP(JZ$1,'Tactic Recode'!$A$1:$B$547,2,FALSE))</f>
        <v/>
      </c>
      <c r="KA99" t="str">
        <f>IF(ISERROR(MATCH(KA$1,'CSC Mitre'!CT$1:CT$220,0)),"",VLOOKUP(KA$1,'Tactic Recode'!$A$1:$B$547,2,FALSE))</f>
        <v/>
      </c>
      <c r="KB99" t="str">
        <f>IF(ISERROR(MATCH(KB$1,'CSC Mitre'!CT$1:CT$220,0)),"",VLOOKUP(KB$1,'Tactic Recode'!$A$1:$B$547,2,FALSE))</f>
        <v/>
      </c>
      <c r="KC99" t="str">
        <f>IF(ISERROR(MATCH(KC$1,'CSC Mitre'!CT$1:CT$220,0)),"",VLOOKUP(KC$1,'Tactic Recode'!$A$1:$B$547,2,FALSE))</f>
        <v/>
      </c>
      <c r="KD99" t="str">
        <f>IF(ISERROR(MATCH(KD$1,'CSC Mitre'!CT$1:CT$220,0)),"",VLOOKUP(KD$1,'Tactic Recode'!$A$1:$B$547,2,FALSE))</f>
        <v/>
      </c>
      <c r="KE99" t="str">
        <f>IF(ISERROR(MATCH(KE$1,'CSC Mitre'!CT$1:CT$220,0)),"",VLOOKUP(KE$1,'Tactic Recode'!$A$1:$B$547,2,FALSE))</f>
        <v/>
      </c>
      <c r="KF99" t="str">
        <f>IF(ISERROR(MATCH(KF$1,'CSC Mitre'!CT$1:CT$220,0)),"",VLOOKUP(KF$1,'Tactic Recode'!$A$1:$B$547,2,FALSE))</f>
        <v/>
      </c>
      <c r="KG99" t="str">
        <f>IF(ISERROR(MATCH(KG$1,'CSC Mitre'!CT$1:CT$220,0)),"",VLOOKUP(KG$1,'Tactic Recode'!$A$1:$B$547,2,FALSE))</f>
        <v/>
      </c>
      <c r="KH99" t="str">
        <f>IF(ISERROR(MATCH(KH$1,'CSC Mitre'!CT$1:CT$220,0)),"",VLOOKUP(KH$1,'Tactic Recode'!$A$1:$B$547,2,FALSE))</f>
        <v/>
      </c>
      <c r="KI99" t="str">
        <f>IF(ISERROR(MATCH(KI$1,'CSC Mitre'!CT$1:CT$220,0)),"",VLOOKUP(KI$1,'Tactic Recode'!$A$1:$B$547,2,FALSE))</f>
        <v/>
      </c>
      <c r="KJ99" t="str">
        <f>IF(ISERROR(MATCH(KJ$1,'CSC Mitre'!CT$1:CT$220,0)),"",VLOOKUP(KJ$1,'Tactic Recode'!$A$1:$B$547,2,FALSE))</f>
        <v/>
      </c>
      <c r="KK99" t="str">
        <f>IF(ISERROR(MATCH(KK$1,'CSC Mitre'!CT$1:CT$220,0)),"",VLOOKUP(KK$1,'Tactic Recode'!$A$1:$B$547,2,FALSE))</f>
        <v/>
      </c>
      <c r="KL99" t="str">
        <f>IF(ISERROR(MATCH(KL$1,'CSC Mitre'!CT$1:CT$220,0)),"",VLOOKUP(KL$1,'Tactic Recode'!$A$1:$B$547,2,FALSE))</f>
        <v/>
      </c>
      <c r="KM99" t="str">
        <f>IF(ISERROR(MATCH(KM$1,'CSC Mitre'!CT$1:CT$220,0)),"",VLOOKUP(KM$1,'Tactic Recode'!$A$1:$B$547,2,FALSE))</f>
        <v/>
      </c>
      <c r="KN99" t="str">
        <f>IF(ISERROR(MATCH(KN$1,'CSC Mitre'!CT$1:CT$220,0)),"",VLOOKUP(KN$1,'Tactic Recode'!$A$1:$B$547,2,FALSE))</f>
        <v/>
      </c>
      <c r="KO99" t="str">
        <f>IF(ISERROR(MATCH(KO$1,'CSC Mitre'!CT$1:CT$220,0)),"",VLOOKUP(KO$1,'Tactic Recode'!$A$1:$B$547,2,FALSE))</f>
        <v/>
      </c>
      <c r="KP99" t="str">
        <f>IF(ISERROR(MATCH(KP$1,'CSC Mitre'!CT$1:CT$220,0)),"",VLOOKUP(KP$1,'Tactic Recode'!$A$1:$B$547,2,FALSE))</f>
        <v/>
      </c>
      <c r="KQ99" t="str">
        <f>IF(ISERROR(MATCH(KQ$1,'CSC Mitre'!CT$1:CT$220,0)),"",VLOOKUP(KQ$1,'Tactic Recode'!$A$1:$B$547,2,FALSE))</f>
        <v/>
      </c>
      <c r="KR99" t="str">
        <f>IF(ISERROR(MATCH(KR$1,'CSC Mitre'!CT$1:CT$220,0)),"",VLOOKUP(KR$1,'Tactic Recode'!$A$1:$B$547,2,FALSE))</f>
        <v/>
      </c>
      <c r="KS99" t="str">
        <f>IF(ISERROR(MATCH(KS$1,'CSC Mitre'!CT$1:CT$220,0)),"",VLOOKUP(KS$1,'Tactic Recode'!$A$1:$B$547,2,FALSE))</f>
        <v/>
      </c>
      <c r="KT99" t="str">
        <f>IF(ISERROR(MATCH(KT$1,'CSC Mitre'!CT$1:CT$220,0)),"",VLOOKUP(KT$1,'Tactic Recode'!$A$1:$B$547,2,FALSE))</f>
        <v/>
      </c>
      <c r="KU99" t="str">
        <f>IF(ISERROR(MATCH(KU$1,'CSC Mitre'!CT$1:CT$220,0)),"",VLOOKUP(KU$1,'Tactic Recode'!$A$1:$B$547,2,FALSE))</f>
        <v/>
      </c>
      <c r="KV99" t="str">
        <f>IF(ISERROR(MATCH(KV$1,'CSC Mitre'!CT$1:CT$220,0)),"",VLOOKUP(KV$1,'Tactic Recode'!$A$1:$B$547,2,FALSE))</f>
        <v/>
      </c>
      <c r="KW99" t="str">
        <f>IF(ISERROR(MATCH(KW$1,'CSC Mitre'!CT$1:CT$220,0)),"",VLOOKUP(KW$1,'Tactic Recode'!$A$1:$B$547,2,FALSE))</f>
        <v/>
      </c>
      <c r="KX99" t="str">
        <f>IF(ISERROR(MATCH(KX$1,'CSC Mitre'!CT$1:CT$220,0)),"",VLOOKUP(KX$1,'Tactic Recode'!$A$1:$B$547,2,FALSE))</f>
        <v/>
      </c>
      <c r="KY99" t="str">
        <f>IF(ISERROR(MATCH(KY$1,'CSC Mitre'!CT$1:CT$220,0)),"",VLOOKUP(KY$1,'Tactic Recode'!$A$1:$B$547,2,FALSE))</f>
        <v/>
      </c>
      <c r="KZ99" t="str">
        <f>IF(ISERROR(MATCH(KZ$1,'CSC Mitre'!CT$1:CT$220,0)),"",VLOOKUP(KZ$1,'Tactic Recode'!$A$1:$B$547,2,FALSE))</f>
        <v/>
      </c>
      <c r="LA99" t="str">
        <f>IF(ISERROR(MATCH(LA$1,'CSC Mitre'!CT$1:CT$220,0)),"",VLOOKUP(LA$1,'Tactic Recode'!$A$1:$B$547,2,FALSE))</f>
        <v/>
      </c>
      <c r="LB99" t="str">
        <f>IF(ISERROR(MATCH(LB$1,'CSC Mitre'!CT$1:CT$220,0)),"",VLOOKUP(LB$1,'Tactic Recode'!$A$1:$B$547,2,FALSE))</f>
        <v/>
      </c>
      <c r="LC99" t="str">
        <f>IF(ISERROR(MATCH(LC$1,'CSC Mitre'!CT$1:CT$220,0)),"",VLOOKUP(LC$1,'Tactic Recode'!$A$1:$B$547,2,FALSE))</f>
        <v/>
      </c>
      <c r="LD99" t="str">
        <f>IF(ISERROR(MATCH(LD$1,'CSC Mitre'!CT$1:CT$220,0)),"",VLOOKUP(LD$1,'Tactic Recode'!$A$1:$B$547,2,FALSE))</f>
        <v/>
      </c>
      <c r="LE99" t="str">
        <f>IF(ISERROR(MATCH(LE$1,'CSC Mitre'!CT$1:CT$220,0)),"",VLOOKUP(LE$1,'Tactic Recode'!$A$1:$B$547,2,FALSE))</f>
        <v/>
      </c>
      <c r="LF99" t="str">
        <f>IF(ISERROR(MATCH(LF$1,'CSC Mitre'!CT$1:CT$220,0)),"",VLOOKUP(LF$1,'Tactic Recode'!$A$1:$B$547,2,FALSE))</f>
        <v/>
      </c>
      <c r="LG99" t="str">
        <f>IF(ISERROR(MATCH(LG$1,'CSC Mitre'!CT$1:CT$220,0)),"",VLOOKUP(LG$1,'Tactic Recode'!$A$1:$B$547,2,FALSE))</f>
        <v/>
      </c>
      <c r="LH99" t="str">
        <f>IF(ISERROR(MATCH(LH$1,'CSC Mitre'!CT$1:CT$220,0)),"",VLOOKUP(LH$1,'Tactic Recode'!$A$1:$B$547,2,FALSE))</f>
        <v/>
      </c>
      <c r="LI99" t="str">
        <f>IF(ISERROR(MATCH(LI$1,'CSC Mitre'!CT$1:CT$220,0)),"",VLOOKUP(LI$1,'Tactic Recode'!$A$1:$B$547,2,FALSE))</f>
        <v/>
      </c>
      <c r="LJ99" t="str">
        <f>IF(ISERROR(MATCH(LJ$1,'CSC Mitre'!CT$1:CT$220,0)),"",VLOOKUP(LJ$1,'Tactic Recode'!$A$1:$B$547,2,FALSE))</f>
        <v/>
      </c>
      <c r="LK99" t="str">
        <f>IF(ISERROR(MATCH(LK$1,'CSC Mitre'!CT$1:CT$220,0)),"",VLOOKUP(LK$1,'Tactic Recode'!$A$1:$B$547,2,FALSE))</f>
        <v/>
      </c>
      <c r="LL99" t="str">
        <f>IF(ISERROR(MATCH(LL$1,'CSC Mitre'!CT$1:CT$220,0)),"",VLOOKUP(LL$1,'Tactic Recode'!$A$1:$B$547,2,FALSE))</f>
        <v/>
      </c>
      <c r="LM99" t="str">
        <f>IF(ISERROR(MATCH(LM$1,'CSC Mitre'!CT$1:CT$220,0)),"",VLOOKUP(LM$1,'Tactic Recode'!$A$1:$B$547,2,FALSE))</f>
        <v/>
      </c>
      <c r="LN99" t="str">
        <f>IF(ISERROR(MATCH(LN$1,'CSC Mitre'!CT$1:CT$220,0)),"",VLOOKUP(LN$1,'Tactic Recode'!$A$1:$B$547,2,FALSE))</f>
        <v/>
      </c>
      <c r="LO99" t="str">
        <f>IF(ISERROR(MATCH(LO$1,'CSC Mitre'!CT$1:CT$220,0)),"",VLOOKUP(LO$1,'Tactic Recode'!$A$1:$B$547,2,FALSE))</f>
        <v/>
      </c>
      <c r="LP99" t="str">
        <f>IF(ISERROR(MATCH(LP$1,'CSC Mitre'!CT$1:CT$220,0)),"",VLOOKUP(LP$1,'Tactic Recode'!$A$1:$B$547,2,FALSE))</f>
        <v/>
      </c>
      <c r="LQ99" t="str">
        <f>IF(ISERROR(MATCH(LQ$1,'CSC Mitre'!CT$1:CT$220,0)),"",VLOOKUP(LQ$1,'Tactic Recode'!$A$1:$B$547,2,FALSE))</f>
        <v/>
      </c>
      <c r="LR99" t="str">
        <f>IF(ISERROR(MATCH(LR$1,'CSC Mitre'!CT$1:CT$220,0)),"",VLOOKUP(LR$1,'Tactic Recode'!$A$1:$B$547,2,FALSE))</f>
        <v/>
      </c>
      <c r="LS99" t="str">
        <f>IF(ISERROR(MATCH(LS$1,'CSC Mitre'!CT$1:CT$220,0)),"",VLOOKUP(LS$1,'Tactic Recode'!$A$1:$B$547,2,FALSE))</f>
        <v/>
      </c>
      <c r="LT99" t="str">
        <f>IF(ISERROR(MATCH(LT$1,'CSC Mitre'!CT$1:CT$220,0)),"",VLOOKUP(LT$1,'Tactic Recode'!$A$1:$B$547,2,FALSE))</f>
        <v/>
      </c>
      <c r="LU99" t="str">
        <f>IF(ISERROR(MATCH(LU$1,'CSC Mitre'!CT$1:CT$220,0)),"",VLOOKUP(LU$1,'Tactic Recode'!$A$1:$B$547,2,FALSE))</f>
        <v/>
      </c>
      <c r="LV99" t="str">
        <f>IF(ISERROR(MATCH(LV$1,'CSC Mitre'!CT$1:CT$220,0)),"",VLOOKUP(LV$1,'Tactic Recode'!$A$1:$B$547,2,FALSE))</f>
        <v/>
      </c>
      <c r="LW99" t="str">
        <f>IF(ISERROR(MATCH(LW$1,'CSC Mitre'!CT$1:CT$220,0)),"",VLOOKUP(LW$1,'Tactic Recode'!$A$1:$B$547,2,FALSE))</f>
        <v/>
      </c>
      <c r="LX99" t="str">
        <f>IF(ISERROR(MATCH(LX$1,'CSC Mitre'!CT$1:CT$220,0)),"",VLOOKUP(LX$1,'Tactic Recode'!$A$1:$B$547,2,FALSE))</f>
        <v/>
      </c>
      <c r="LY99" t="str">
        <f>IF(ISERROR(MATCH(LY$1,'CSC Mitre'!CT$1:CT$220,0)),"",VLOOKUP(LY$1,'Tactic Recode'!$A$1:$B$547,2,FALSE))</f>
        <v/>
      </c>
      <c r="LZ99" t="str">
        <f>IF(ISERROR(MATCH(LZ$1,'CSC Mitre'!CT$1:CT$220,0)),"",VLOOKUP(LZ$1,'Tactic Recode'!$A$1:$B$547,2,FALSE))</f>
        <v/>
      </c>
      <c r="MA99" t="str">
        <f>IF(ISERROR(MATCH(MA$1,'CSC Mitre'!CT$1:CT$220,0)),"",VLOOKUP(MA$1,'Tactic Recode'!$A$1:$B$547,2,FALSE))</f>
        <v/>
      </c>
      <c r="MB99" t="str">
        <f>IF(ISERROR(MATCH(MB$1,'CSC Mitre'!CT$1:CT$220,0)),"",VLOOKUP(MB$1,'Tactic Recode'!$A$1:$B$547,2,FALSE))</f>
        <v/>
      </c>
      <c r="MC99" t="str">
        <f>IF(ISERROR(MATCH(MC$1,'CSC Mitre'!CT$1:CT$220,0)),"",VLOOKUP(MC$1,'Tactic Recode'!$A$1:$B$547,2,FALSE))</f>
        <v/>
      </c>
      <c r="MD99" t="str">
        <f>IF(ISERROR(MATCH(MD$1,'CSC Mitre'!CT$1:CT$220,0)),"",VLOOKUP(MD$1,'Tactic Recode'!$A$1:$B$547,2,FALSE))</f>
        <v/>
      </c>
      <c r="ME99" t="str">
        <f>IF(ISERROR(MATCH(ME$1,'CSC Mitre'!CT$1:CT$220,0)),"",VLOOKUP(ME$1,'Tactic Recode'!$A$1:$B$547,2,FALSE))</f>
        <v/>
      </c>
      <c r="MF99" t="str">
        <f>IF(ISERROR(MATCH(MF$1,'CSC Mitre'!CT$1:CT$220,0)),"",VLOOKUP(MF$1,'Tactic Recode'!$A$1:$B$547,2,FALSE))</f>
        <v/>
      </c>
      <c r="MG99" t="str">
        <f>IF(ISERROR(MATCH(MG$1,'CSC Mitre'!CT$1:CT$220,0)),"",VLOOKUP(MG$1,'Tactic Recode'!$A$1:$B$547,2,FALSE))</f>
        <v/>
      </c>
      <c r="MH99" t="str">
        <f>IF(ISERROR(MATCH(MH$1,'CSC Mitre'!CT$1:CT$220,0)),"",VLOOKUP(MH$1,'Tactic Recode'!$A$1:$B$547,2,FALSE))</f>
        <v/>
      </c>
      <c r="MI99" t="str">
        <f>IF(ISERROR(MATCH(MI$1,'CSC Mitre'!CT$1:CT$220,0)),"",VLOOKUP(MI$1,'Tactic Recode'!$A$1:$B$547,2,FALSE))</f>
        <v/>
      </c>
      <c r="MJ99" t="str">
        <f>IF(ISERROR(MATCH(MJ$1,'CSC Mitre'!CT$1:CT$220,0)),"",VLOOKUP(MJ$1,'Tactic Recode'!$A$1:$B$547,2,FALSE))</f>
        <v/>
      </c>
      <c r="MK99" t="str">
        <f>IF(ISERROR(MATCH(MK$1,'CSC Mitre'!CT$1:CT$220,0)),"",VLOOKUP(MK$1,'Tactic Recode'!$A$1:$B$547,2,FALSE))</f>
        <v/>
      </c>
      <c r="ML99" t="str">
        <f>IF(ISERROR(MATCH(ML$1,'CSC Mitre'!CT$1:CT$220,0)),"",VLOOKUP(ML$1,'Tactic Recode'!$A$1:$B$547,2,FALSE))</f>
        <v/>
      </c>
      <c r="MM99" t="str">
        <f>IF(ISERROR(MATCH(MM$1,'CSC Mitre'!CT$1:CT$220,0)),"",VLOOKUP(MM$1,'Tactic Recode'!$A$1:$B$547,2,FALSE))</f>
        <v/>
      </c>
      <c r="MN99" t="str">
        <f>IF(ISERROR(MATCH(MN$1,'CSC Mitre'!CT$1:CT$220,0)),"",VLOOKUP(MN$1,'Tactic Recode'!$A$1:$B$547,2,FALSE))</f>
        <v/>
      </c>
      <c r="MO99" t="str">
        <f>IF(ISERROR(MATCH(MO$1,'CSC Mitre'!CT$1:CT$220,0)),"",VLOOKUP(MO$1,'Tactic Recode'!$A$1:$B$547,2,FALSE))</f>
        <v/>
      </c>
      <c r="MP99" t="str">
        <f>IF(ISERROR(MATCH(MP$1,'CSC Mitre'!CT$1:CT$220,0)),"",VLOOKUP(MP$1,'Tactic Recode'!$A$1:$B$547,2,FALSE))</f>
        <v/>
      </c>
      <c r="MQ99" t="str">
        <f>IF(ISERROR(MATCH(MQ$1,'CSC Mitre'!CT$1:CT$220,0)),"",VLOOKUP(MQ$1,'Tactic Recode'!$A$1:$B$547,2,FALSE))</f>
        <v/>
      </c>
      <c r="MR99" t="str">
        <f>IF(ISERROR(MATCH(MR$1,'CSC Mitre'!CT$1:CT$220,0)),"",VLOOKUP(MR$1,'Tactic Recode'!$A$1:$B$547,2,FALSE))</f>
        <v/>
      </c>
      <c r="MS99" t="str">
        <f>IF(ISERROR(MATCH(MS$1,'CSC Mitre'!CT$1:CT$220,0)),"",VLOOKUP(MS$1,'Tactic Recode'!$A$1:$B$547,2,FALSE))</f>
        <v/>
      </c>
      <c r="MT99" t="str">
        <f>IF(ISERROR(MATCH(MT$1,'CSC Mitre'!CT$1:CT$220,0)),"",VLOOKUP(MT$1,'Tactic Recode'!$A$1:$B$547,2,FALSE))</f>
        <v/>
      </c>
      <c r="MU99" t="str">
        <f>IF(ISERROR(MATCH(MU$1,'CSC Mitre'!CT$1:CT$220,0)),"",VLOOKUP(MU$1,'Tactic Recode'!$A$1:$B$547,2,FALSE))</f>
        <v/>
      </c>
      <c r="MV99" t="str">
        <f>IF(ISERROR(MATCH(MV$1,'CSC Mitre'!CT$1:CT$220,0)),"",VLOOKUP(MV$1,'Tactic Recode'!$A$1:$B$547,2,FALSE))</f>
        <v/>
      </c>
      <c r="MW99" t="str">
        <f>IF(ISERROR(MATCH(MW$1,'CSC Mitre'!CT$1:CT$220,0)),"",VLOOKUP(MW$1,'Tactic Recode'!$A$1:$B$547,2,FALSE))</f>
        <v/>
      </c>
      <c r="MX99" t="str">
        <f>IF(ISERROR(MATCH(MX$1,'CSC Mitre'!CT$1:CT$220,0)),"",VLOOKUP(MX$1,'Tactic Recode'!$A$1:$B$547,2,FALSE))</f>
        <v/>
      </c>
      <c r="MY99" t="str">
        <f>IF(ISERROR(MATCH(MY$1,'CSC Mitre'!CT$1:CT$220,0)),"",VLOOKUP(MY$1,'Tactic Recode'!$A$1:$B$547,2,FALSE))</f>
        <v/>
      </c>
      <c r="MZ99" t="str">
        <f>IF(ISERROR(MATCH(MZ$1,'CSC Mitre'!CT$1:CT$220,0)),"",VLOOKUP(MZ$1,'Tactic Recode'!$A$1:$B$547,2,FALSE))</f>
        <v/>
      </c>
      <c r="NA99" t="str">
        <f>IF(ISERROR(MATCH(NA$1,'CSC Mitre'!CT$1:CT$220,0)),"",VLOOKUP(NA$1,'Tactic Recode'!$A$1:$B$547,2,FALSE))</f>
        <v/>
      </c>
      <c r="NB99" t="str">
        <f>IF(ISERROR(MATCH(NB$1,'CSC Mitre'!CT$1:CT$220,0)),"",VLOOKUP(NB$1,'Tactic Recode'!$A$1:$B$547,2,FALSE))</f>
        <v/>
      </c>
      <c r="NC99" t="str">
        <f>IF(ISERROR(MATCH(NC$1,'CSC Mitre'!CT$1:CT$220,0)),"",VLOOKUP(NC$1,'Tactic Recode'!$A$1:$B$547,2,FALSE))</f>
        <v/>
      </c>
      <c r="ND99" t="str">
        <f>IF(ISERROR(MATCH(ND$1,'CSC Mitre'!CT$1:CT$220,0)),"",VLOOKUP(ND$1,'Tactic Recode'!$A$1:$B$547,2,FALSE))</f>
        <v/>
      </c>
      <c r="NE99" t="str">
        <f>IF(ISERROR(MATCH(NE$1,'CSC Mitre'!CT$1:CT$220,0)),"",VLOOKUP(NE$1,'Tactic Recode'!$A$1:$B$547,2,FALSE))</f>
        <v/>
      </c>
      <c r="NF99" t="str">
        <f>IF(ISERROR(MATCH(NF$1,'CSC Mitre'!CT$1:CT$220,0)),"",VLOOKUP(NF$1,'Tactic Recode'!$A$1:$B$547,2,FALSE))</f>
        <v/>
      </c>
      <c r="NG99" t="str">
        <f>IF(ISERROR(MATCH(NG$1,'CSC Mitre'!CT$1:CT$220,0)),"",VLOOKUP(NG$1,'Tactic Recode'!$A$1:$B$547,2,FALSE))</f>
        <v/>
      </c>
      <c r="NH99" t="str">
        <f>IF(ISERROR(MATCH(NH$1,'CSC Mitre'!CT$1:CT$220,0)),"",VLOOKUP(NH$1,'Tactic Recode'!$A$1:$B$547,2,FALSE))</f>
        <v/>
      </c>
      <c r="NI99" t="str">
        <f>IF(ISERROR(MATCH(NI$1,'CSC Mitre'!CT$1:CT$220,0)),"",VLOOKUP(NI$1,'Tactic Recode'!$A$1:$B$547,2,FALSE))</f>
        <v/>
      </c>
      <c r="NJ99" t="str">
        <f>IF(ISERROR(MATCH(NJ$1,'CSC Mitre'!CT$1:CT$220,0)),"",VLOOKUP(NJ$1,'Tactic Recode'!$A$1:$B$547,2,FALSE))</f>
        <v/>
      </c>
      <c r="NK99" t="str">
        <f>IF(ISERROR(MATCH(NK$1,'CSC Mitre'!CT$1:CT$220,0)),"",VLOOKUP(NK$1,'Tactic Recode'!$A$1:$B$547,2,FALSE))</f>
        <v/>
      </c>
      <c r="NL99" t="str">
        <f>IF(ISERROR(MATCH(NL$1,'CSC Mitre'!CT$1:CT$220,0)),"",VLOOKUP(NL$1,'Tactic Recode'!$A$1:$B$547,2,FALSE))</f>
        <v/>
      </c>
      <c r="NM99" t="str">
        <f>IF(ISERROR(MATCH(NM$1,'CSC Mitre'!CT$1:CT$220,0)),"",VLOOKUP(NM$1,'Tactic Recode'!$A$1:$B$547,2,FALSE))</f>
        <v>Collection, Credential Access</v>
      </c>
      <c r="NN99" t="str">
        <f>IF(ISERROR(MATCH(NN$1,'CSC Mitre'!CT$1:CT$220,0)),"",VLOOKUP(NN$1,'Tactic Recode'!$A$1:$B$547,2,FALSE))</f>
        <v>Collection, Credential Access</v>
      </c>
      <c r="NO99" t="str">
        <f>IF(ISERROR(MATCH(NO$1,'CSC Mitre'!CT$1:CT$220,0)),"",VLOOKUP(NO$1,'Tactic Recode'!$A$1:$B$547,2,FALSE))</f>
        <v/>
      </c>
      <c r="NP99" t="str">
        <f>IF(ISERROR(MATCH(NP$1,'CSC Mitre'!CT$1:CT$220,0)),"",VLOOKUP(NP$1,'Tactic Recode'!$A$1:$B$547,2,FALSE))</f>
        <v/>
      </c>
      <c r="NQ99" t="str">
        <f>IF(ISERROR(MATCH(NQ$1,'CSC Mitre'!CT$1:CT$220,0)),"",VLOOKUP(NQ$1,'Tactic Recode'!$A$1:$B$547,2,FALSE))</f>
        <v/>
      </c>
      <c r="NR99" t="str">
        <f>IF(ISERROR(MATCH(NR$1,'CSC Mitre'!CT$1:CT$220,0)),"",VLOOKUP(NR$1,'Tactic Recode'!$A$1:$B$547,2,FALSE))</f>
        <v/>
      </c>
      <c r="NS99" t="str">
        <f>IF(ISERROR(MATCH(NS$1,'CSC Mitre'!CT$1:CT$220,0)),"",VLOOKUP(NS$1,'Tactic Recode'!$A$1:$B$547,2,FALSE))</f>
        <v/>
      </c>
      <c r="NT99" t="str">
        <f>IF(ISERROR(MATCH(NT$1,'CSC Mitre'!CT$1:CT$220,0)),"",VLOOKUP(NT$1,'Tactic Recode'!$A$1:$B$547,2,FALSE))</f>
        <v/>
      </c>
      <c r="NU99" t="str">
        <f>IF(ISERROR(MATCH(NU$1,'CSC Mitre'!CT$1:CT$220,0)),"",VLOOKUP(NU$1,'Tactic Recode'!$A$1:$B$547,2,FALSE))</f>
        <v/>
      </c>
      <c r="NV99" t="str">
        <f>IF(ISERROR(MATCH(NV$1,'CSC Mitre'!CT$1:CT$220,0)),"",VLOOKUP(NV$1,'Tactic Recode'!$A$1:$B$547,2,FALSE))</f>
        <v/>
      </c>
      <c r="NW99" t="str">
        <f>IF(ISERROR(MATCH(NW$1,'CSC Mitre'!CT$1:CT$220,0)),"",VLOOKUP(NW$1,'Tactic Recode'!$A$1:$B$547,2,FALSE))</f>
        <v/>
      </c>
      <c r="NX99" t="str">
        <f>IF(ISERROR(MATCH(NX$1,'CSC Mitre'!CT$1:CT$220,0)),"",VLOOKUP(NX$1,'Tactic Recode'!$A$1:$B$547,2,FALSE))</f>
        <v/>
      </c>
      <c r="NY99" t="str">
        <f>IF(ISERROR(MATCH(NY$1,'CSC Mitre'!CT$1:CT$220,0)),"",VLOOKUP(NY$1,'Tactic Recode'!$A$1:$B$547,2,FALSE))</f>
        <v/>
      </c>
      <c r="NZ99" t="str">
        <f>IF(ISERROR(MATCH(NZ$1,'CSC Mitre'!CT$1:CT$220,0)),"",VLOOKUP(NZ$1,'Tactic Recode'!$A$1:$B$547,2,FALSE))</f>
        <v/>
      </c>
      <c r="OA99" t="str">
        <f>IF(ISERROR(MATCH(OA$1,'CSC Mitre'!CT$1:CT$220,0)),"",VLOOKUP(OA$1,'Tactic Recode'!$A$1:$B$547,2,FALSE))</f>
        <v/>
      </c>
      <c r="OB99" t="str">
        <f>IF(ISERROR(MATCH(OB$1,'CSC Mitre'!CT$1:CT$220,0)),"",VLOOKUP(OB$1,'Tactic Recode'!$A$1:$B$547,2,FALSE))</f>
        <v/>
      </c>
      <c r="OC99" t="str">
        <f>IF(ISERROR(MATCH(OC$1,'CSC Mitre'!CT$1:CT$220,0)),"",VLOOKUP(OC$1,'Tactic Recode'!$A$1:$B$547,2,FALSE))</f>
        <v/>
      </c>
      <c r="OD99" t="str">
        <f>IF(ISERROR(MATCH(OD$1,'CSC Mitre'!CT$1:CT$220,0)),"",VLOOKUP(OD$1,'Tactic Recode'!$A$1:$B$547,2,FALSE))</f>
        <v/>
      </c>
      <c r="OE99" t="str">
        <f>IF(ISERROR(MATCH(OE$1,'CSC Mitre'!CT$1:CT$220,0)),"",VLOOKUP(OE$1,'Tactic Recode'!$A$1:$B$547,2,FALSE))</f>
        <v/>
      </c>
      <c r="OF99" t="str">
        <f>IF(ISERROR(MATCH(OF$1,'CSC Mitre'!CT$1:CT$220,0)),"",VLOOKUP(OF$1,'Tactic Recode'!$A$1:$B$547,2,FALSE))</f>
        <v/>
      </c>
      <c r="OG99" t="str">
        <f>IF(ISERROR(MATCH(OG$1,'CSC Mitre'!CT$1:CT$220,0)),"",VLOOKUP(OG$1,'Tactic Recode'!$A$1:$B$547,2,FALSE))</f>
        <v/>
      </c>
      <c r="OH99" t="str">
        <f>IF(ISERROR(MATCH(OH$1,'CSC Mitre'!CT$1:CT$220,0)),"",VLOOKUP(OH$1,'Tactic Recode'!$A$1:$B$547,2,FALSE))</f>
        <v/>
      </c>
      <c r="OI99" t="str">
        <f>IF(ISERROR(MATCH(OI$1,'CSC Mitre'!CT$1:CT$220,0)),"",VLOOKUP(OI$1,'Tactic Recode'!$A$1:$B$547,2,FALSE))</f>
        <v/>
      </c>
      <c r="OJ99" t="str">
        <f>IF(ISERROR(MATCH(OJ$1,'CSC Mitre'!CT$1:CT$220,0)),"",VLOOKUP(OJ$1,'Tactic Recode'!$A$1:$B$547,2,FALSE))</f>
        <v/>
      </c>
      <c r="OK99" t="str">
        <f>IF(ISERROR(MATCH(OK$1,'CSC Mitre'!CT$1:CT$220,0)),"",VLOOKUP(OK$1,'Tactic Recode'!$A$1:$B$547,2,FALSE))</f>
        <v/>
      </c>
      <c r="OL99" t="str">
        <f>IF(ISERROR(MATCH(OL$1,'CSC Mitre'!CT$1:CT$220,0)),"",VLOOKUP(OL$1,'Tactic Recode'!$A$1:$B$547,2,FALSE))</f>
        <v/>
      </c>
      <c r="OM99" t="str">
        <f>IF(ISERROR(MATCH(OM$1,'CSC Mitre'!CT$1:CT$220,0)),"",VLOOKUP(OM$1,'Tactic Recode'!$A$1:$B$547,2,FALSE))</f>
        <v>Lateral Movement</v>
      </c>
      <c r="ON99" t="str">
        <f>IF(ISERROR(MATCH(ON$1,'CSC Mitre'!CT$1:CT$220,0)),"",VLOOKUP(ON$1,'Tactic Recode'!$A$1:$B$547,2,FALSE))</f>
        <v/>
      </c>
      <c r="OO99" t="str">
        <f>IF(ISERROR(MATCH(OO$1,'CSC Mitre'!CT$1:CT$220,0)),"",VLOOKUP(OO$1,'Tactic Recode'!$A$1:$B$547,2,FALSE))</f>
        <v>Lateral Movement</v>
      </c>
      <c r="OP99" t="str">
        <f>IF(ISERROR(MATCH(OP$1,'CSC Mitre'!CT$1:CT$220,0)),"",VLOOKUP(OP$1,'Tactic Recode'!$A$1:$B$547,2,FALSE))</f>
        <v>Defense Evasion, Impact</v>
      </c>
      <c r="OQ99" t="str">
        <f>IF(ISERROR(MATCH(OQ$1,'CSC Mitre'!CT$1:CT$220,0)),"",VLOOKUP(OQ$1,'Tactic Recode'!$A$1:$B$547,2,FALSE))</f>
        <v>Defense Evasion, Impact</v>
      </c>
      <c r="OR99" t="str">
        <f>IF(ISERROR(MATCH(OR$1,'CSC Mitre'!CT$1:CT$220,0)),"",VLOOKUP(OR$1,'Tactic Recode'!$A$1:$B$547,2,FALSE))</f>
        <v/>
      </c>
      <c r="OS99" t="str">
        <f>IF(ISERROR(MATCH(OS$1,'CSC Mitre'!CT$1:CT$220,0)),"",VLOOKUP(OS$1,'Tactic Recode'!$A$1:$B$547,2,FALSE))</f>
        <v>Defense Evasion, Impact</v>
      </c>
      <c r="OT99" t="str">
        <f>IF(ISERROR(MATCH(OT$1,'CSC Mitre'!CT$1:CT$220,0)),"",VLOOKUP(OT$1,'Tactic Recode'!$A$1:$B$547,2,FALSE))</f>
        <v/>
      </c>
      <c r="OU99" t="str">
        <f>IF(ISERROR(MATCH(OU$1,'CSC Mitre'!CT$1:CT$220,0)),"",VLOOKUP(OU$1,'Tactic Recode'!$A$1:$B$547,2,FALSE))</f>
        <v/>
      </c>
      <c r="OV99" t="str">
        <f>IF(ISERROR(MATCH(OV$1,'CSC Mitre'!CT$1:CT$220,0)),"",VLOOKUP(OV$1,'Tactic Recode'!$A$1:$B$547,2,FALSE))</f>
        <v/>
      </c>
      <c r="OW99" t="str">
        <f>IF(ISERROR(MATCH(OW$1,'CSC Mitre'!CT$1:CT$220,0)),"",VLOOKUP(OW$1,'Tactic Recode'!$A$1:$B$547,2,FALSE))</f>
        <v/>
      </c>
      <c r="OX99" t="str">
        <f>IF(ISERROR(MATCH(OX$1,'CSC Mitre'!CT$1:CT$220,0)),"",VLOOKUP(OX$1,'Tactic Recode'!$A$1:$B$547,2,FALSE))</f>
        <v/>
      </c>
      <c r="OY99" t="str">
        <f>IF(ISERROR(MATCH(OY$1,'CSC Mitre'!CT$1:CT$220,0)),"",VLOOKUP(OY$1,'Tactic Recode'!$A$1:$B$547,2,FALSE))</f>
        <v/>
      </c>
      <c r="OZ99" t="str">
        <f>IF(ISERROR(MATCH(OZ$1,'CSC Mitre'!CT$1:CT$220,0)),"",VLOOKUP(OZ$1,'Tactic Recode'!$A$1:$B$547,2,FALSE))</f>
        <v/>
      </c>
      <c r="PA99" t="str">
        <f>IF(ISERROR(MATCH(PA$1,'CSC Mitre'!CT$1:CT$220,0)),"",VLOOKUP(PA$1,'Tactic Recode'!$A$1:$B$547,2,FALSE))</f>
        <v/>
      </c>
      <c r="PB99" t="str">
        <f>IF(ISERROR(MATCH(PB$1,'CSC Mitre'!CT$1:CT$220,0)),"",VLOOKUP(PB$1,'Tactic Recode'!$A$1:$B$547,2,FALSE))</f>
        <v/>
      </c>
      <c r="PC99" t="str">
        <f>IF(ISERROR(MATCH(PC$1,'CSC Mitre'!CT$1:CT$220,0)),"",VLOOKUP(PC$1,'Tactic Recode'!$A$1:$B$547,2,FALSE))</f>
        <v/>
      </c>
      <c r="PD99" t="str">
        <f>IF(ISERROR(MATCH(PD$1,'CSC Mitre'!CT$1:CT$220,0)),"",VLOOKUP(PD$1,'Tactic Recode'!$A$1:$B$547,2,FALSE))</f>
        <v/>
      </c>
      <c r="PE99" t="str">
        <f>IF(ISERROR(MATCH(PE$1,'CSC Mitre'!CT$1:CT$220,0)),"",VLOOKUP(PE$1,'Tactic Recode'!$A$1:$B$547,2,FALSE))</f>
        <v/>
      </c>
      <c r="PF99" t="str">
        <f>IF(ISERROR(MATCH(PF$1,'CSC Mitre'!CT$1:CT$220,0)),"",VLOOKUP(PF$1,'Tactic Recode'!$A$1:$B$547,2,FALSE))</f>
        <v/>
      </c>
      <c r="PG99" t="str">
        <f>IF(ISERROR(MATCH(PG$1,'CSC Mitre'!CT$1:CT$220,0)),"",VLOOKUP(PG$1,'Tactic Recode'!$A$1:$B$547,2,FALSE))</f>
        <v/>
      </c>
      <c r="PH99" t="str">
        <f>IF(ISERROR(MATCH(PH$1,'CSC Mitre'!CT$1:CT$220,0)),"",VLOOKUP(PH$1,'Tactic Recode'!$A$1:$B$547,2,FALSE))</f>
        <v/>
      </c>
      <c r="PI99" t="str">
        <f>IF(ISERROR(MATCH(PI$1,'CSC Mitre'!CT$1:CT$220,0)),"",VLOOKUP(PI$1,'Tactic Recode'!$A$1:$B$547,2,FALSE))</f>
        <v/>
      </c>
      <c r="PJ99" t="str">
        <f>IF(ISERROR(MATCH(PJ$1,'CSC Mitre'!CT$1:CT$220,0)),"",VLOOKUP(PJ$1,'Tactic Recode'!$A$1:$B$547,2,FALSE))</f>
        <v/>
      </c>
      <c r="PK99" t="str">
        <f>IF(ISERROR(MATCH(PK$1,'CSC Mitre'!CT$1:CT$220,0)),"",VLOOKUP(PK$1,'Tactic Recode'!$A$1:$B$547,2,FALSE))</f>
        <v/>
      </c>
      <c r="PL99" t="str">
        <f>IF(ISERROR(MATCH(PL$1,'CSC Mitre'!CT$1:CT$220,0)),"",VLOOKUP(PL$1,'Tactic Recode'!$A$1:$B$547,2,FALSE))</f>
        <v/>
      </c>
      <c r="PM99" t="str">
        <f>IF(ISERROR(MATCH(PM$1,'CSC Mitre'!CT$1:CT$220,0)),"",VLOOKUP(PM$1,'Tactic Recode'!$A$1:$B$547,2,FALSE))</f>
        <v>Command and Control</v>
      </c>
      <c r="PN99" t="str">
        <f>IF(ISERROR(MATCH(PN$1,'CSC Mitre'!CT$1:CT$220,0)),"",VLOOKUP(PN$1,'Tactic Recode'!$A$1:$B$547,2,FALSE))</f>
        <v/>
      </c>
      <c r="PO99" t="str">
        <f>IF(ISERROR(MATCH(PO$1,'CSC Mitre'!CT$1:CT$220,0)),"",VLOOKUP(PO$1,'Tactic Recode'!$A$1:$B$547,2,FALSE))</f>
        <v/>
      </c>
      <c r="PP99" t="str">
        <f>IF(ISERROR(MATCH(PP$1,'CSC Mitre'!CT$1:CT$220,0)),"",VLOOKUP(PP$1,'Tactic Recode'!$A$1:$B$547,2,FALSE))</f>
        <v/>
      </c>
      <c r="PQ99" t="str">
        <f>IF(ISERROR(MATCH(PQ$1,'CSC Mitre'!CT$1:CT$220,0)),"",VLOOKUP(PQ$1,'Tactic Recode'!$A$1:$B$547,2,FALSE))</f>
        <v/>
      </c>
      <c r="PR99" t="str">
        <f>IF(ISERROR(MATCH(PR$1,'CSC Mitre'!CT$1:CT$220,0)),"",VLOOKUP(PR$1,'Tactic Recode'!$A$1:$B$547,2,FALSE))</f>
        <v/>
      </c>
      <c r="PS99" t="str">
        <f>IF(ISERROR(MATCH(PS$1,'CSC Mitre'!CT$1:CT$220,0)),"",VLOOKUP(PS$1,'Tactic Recode'!$A$1:$B$547,2,FALSE))</f>
        <v/>
      </c>
      <c r="PT99" t="str">
        <f>IF(ISERROR(MATCH(PT$1,'CSC Mitre'!CT$1:CT$220,0)),"",VLOOKUP(PT$1,'Tactic Recode'!$A$1:$B$547,2,FALSE))</f>
        <v/>
      </c>
      <c r="PU99" t="str">
        <f>IF(ISERROR(MATCH(PU$1,'CSC Mitre'!CT$1:CT$220,0)),"",VLOOKUP(PU$1,'Tactic Recode'!$A$1:$B$547,2,FALSE))</f>
        <v/>
      </c>
      <c r="PV99" t="str">
        <f>IF(ISERROR(MATCH(PV$1,'CSC Mitre'!CT$1:CT$220,0)),"",VLOOKUP(PV$1,'Tactic Recode'!$A$1:$B$547,2,FALSE))</f>
        <v/>
      </c>
      <c r="PW99" t="str">
        <f>IF(ISERROR(MATCH(PW$1,'CSC Mitre'!CT$1:CT$220,0)),"",VLOOKUP(PW$1,'Tactic Recode'!$A$1:$B$547,2,FALSE))</f>
        <v/>
      </c>
      <c r="PX99" t="str">
        <f>IF(ISERROR(MATCH(PX$1,'CSC Mitre'!CT$1:CT$220,0)),"",VLOOKUP(PX$1,'Tactic Recode'!$A$1:$B$547,2,FALSE))</f>
        <v/>
      </c>
      <c r="PY99" t="str">
        <f>IF(ISERROR(MATCH(PY$1,'CSC Mitre'!CT$1:CT$220,0)),"",VLOOKUP(PY$1,'Tactic Recode'!$A$1:$B$547,2,FALSE))</f>
        <v/>
      </c>
      <c r="PZ99" t="str">
        <f>IF(ISERROR(MATCH(PZ$1,'CSC Mitre'!CT$1:CT$220,0)),"",VLOOKUP(PZ$1,'Tactic Recode'!$A$1:$B$547,2,FALSE))</f>
        <v/>
      </c>
      <c r="QA99" t="str">
        <f>IF(ISERROR(MATCH(QA$1,'CSC Mitre'!CT$1:CT$220,0)),"",VLOOKUP(QA$1,'Tactic Recode'!$A$1:$B$547,2,FALSE))</f>
        <v/>
      </c>
      <c r="QB99" t="str">
        <f>IF(ISERROR(MATCH(QB$1,'CSC Mitre'!CT$1:CT$220,0)),"",VLOOKUP(QB$1,'Tactic Recode'!$A$1:$B$547,2,FALSE))</f>
        <v/>
      </c>
      <c r="QC99" t="str">
        <f>IF(ISERROR(MATCH(QC$1,'CSC Mitre'!CT$1:CT$220,0)),"",VLOOKUP(QC$1,'Tactic Recode'!$A$1:$B$547,2,FALSE))</f>
        <v/>
      </c>
      <c r="QD99" t="str">
        <f>IF(ISERROR(MATCH(QD$1,'CSC Mitre'!CT$1:CT$220,0)),"",VLOOKUP(QD$1,'Tactic Recode'!$A$1:$B$547,2,FALSE))</f>
        <v/>
      </c>
      <c r="QE99" t="str">
        <f>IF(ISERROR(MATCH(QE$1,'CSC Mitre'!CT$1:CT$220,0)),"",VLOOKUP(QE$1,'Tactic Recode'!$A$1:$B$547,2,FALSE))</f>
        <v/>
      </c>
      <c r="QF99" t="str">
        <f>IF(ISERROR(MATCH(QF$1,'CSC Mitre'!CT$1:CT$220,0)),"",VLOOKUP(QF$1,'Tactic Recode'!$A$1:$B$547,2,FALSE))</f>
        <v/>
      </c>
      <c r="QG99" t="str">
        <f>IF(ISERROR(MATCH(QG$1,'CSC Mitre'!CT$1:CT$220,0)),"",VLOOKUP(QG$1,'Tactic Recode'!$A$1:$B$547,2,FALSE))</f>
        <v/>
      </c>
      <c r="QH99" t="str">
        <f>IF(ISERROR(MATCH(QH$1,'CSC Mitre'!CT$1:CT$220,0)),"",VLOOKUP(QH$1,'Tactic Recode'!$A$1:$B$547,2,FALSE))</f>
        <v/>
      </c>
      <c r="QI99" t="str">
        <f>IF(ISERROR(MATCH(QI$1,'CSC Mitre'!CT$1:CT$220,0)),"",VLOOKUP(QI$1,'Tactic Recode'!$A$1:$B$547,2,FALSE))</f>
        <v/>
      </c>
      <c r="QJ99" t="str">
        <f>IF(ISERROR(MATCH(QJ$1,'CSC Mitre'!CT$1:CT$220,0)),"",VLOOKUP(QJ$1,'Tactic Recode'!$A$1:$B$547,2,FALSE))</f>
        <v/>
      </c>
      <c r="QK99" t="str">
        <f>IF(ISERROR(MATCH(QK$1,'CSC Mitre'!CT$1:CT$220,0)),"",VLOOKUP(QK$1,'Tactic Recode'!$A$1:$B$547,2,FALSE))</f>
        <v/>
      </c>
      <c r="QL99" t="str">
        <f>IF(ISERROR(MATCH(QL$1,'CSC Mitre'!CT$1:CT$220,0)),"",VLOOKUP(QL$1,'Tactic Recode'!$A$1:$B$547,2,FALSE))</f>
        <v/>
      </c>
      <c r="QM99" t="str">
        <f>IF(ISERROR(MATCH(QM$1,'CSC Mitre'!CT$1:CT$220,0)),"",VLOOKUP(QM$1,'Tactic Recode'!$A$1:$B$547,2,FALSE))</f>
        <v/>
      </c>
      <c r="QN99" t="str">
        <f>IF(ISERROR(MATCH(QN$1,'CSC Mitre'!CT$1:CT$220,0)),"",VLOOKUP(QN$1,'Tactic Recode'!$A$1:$B$547,2,FALSE))</f>
        <v/>
      </c>
      <c r="QO99" t="str">
        <f>IF(ISERROR(MATCH(QO$1,'CSC Mitre'!CT$1:CT$220,0)),"",VLOOKUP(QO$1,'Tactic Recode'!$A$1:$B$547,2,FALSE))</f>
        <v/>
      </c>
      <c r="QP99" t="str">
        <f>IF(ISERROR(MATCH(QP$1,'CSC Mitre'!CT$1:CT$220,0)),"",VLOOKUP(QP$1,'Tactic Recode'!$A$1:$B$547,2,FALSE))</f>
        <v/>
      </c>
      <c r="QQ99" t="str">
        <f>IF(ISERROR(MATCH(QQ$1,'CSC Mitre'!CT$1:CT$220,0)),"",VLOOKUP(QQ$1,'Tactic Recode'!$A$1:$B$547,2,FALSE))</f>
        <v/>
      </c>
      <c r="QR99" t="str">
        <f>IF(ISERROR(MATCH(QR$1,'CSC Mitre'!CT$1:CT$220,0)),"",VLOOKUP(QR$1,'Tactic Recode'!$A$1:$B$547,2,FALSE))</f>
        <v/>
      </c>
      <c r="QS99" t="str">
        <f>IF(ISERROR(MATCH(QS$1,'CSC Mitre'!CT$1:CT$220,0)),"",VLOOKUP(QS$1,'Tactic Recode'!$A$1:$B$547,2,FALSE))</f>
        <v/>
      </c>
      <c r="QT99" t="str">
        <f>IF(ISERROR(MATCH(QT$1,'CSC Mitre'!CT$1:CT$220,0)),"",VLOOKUP(QT$1,'Tactic Recode'!$A$1:$B$547,2,FALSE))</f>
        <v/>
      </c>
      <c r="QU99" t="str">
        <f>IF(ISERROR(MATCH(QU$1,'CSC Mitre'!CT$1:CT$220,0)),"",VLOOKUP(QU$1,'Tactic Recode'!$A$1:$B$547,2,FALSE))</f>
        <v/>
      </c>
      <c r="QV99" t="str">
        <f>IF(ISERROR(MATCH(QV$1,'CSC Mitre'!CT$1:CT$220,0)),"",VLOOKUP(QV$1,'Tactic Recode'!$A$1:$B$547,2,FALSE))</f>
        <v/>
      </c>
      <c r="QW99" t="str">
        <f>IF(ISERROR(MATCH(QW$1,'CSC Mitre'!CT$1:CT$220,0)),"",VLOOKUP(QW$1,'Tactic Recode'!$A$1:$B$547,2,FALSE))</f>
        <v/>
      </c>
      <c r="QX99" t="str">
        <f>IF(ISERROR(MATCH(QX$1,'CSC Mitre'!CT$1:CT$220,0)),"",VLOOKUP(QX$1,'Tactic Recode'!$A$1:$B$547,2,FALSE))</f>
        <v/>
      </c>
      <c r="QY99" t="str">
        <f>IF(ISERROR(MATCH(QY$1,'CSC Mitre'!CT$1:CT$220,0)),"",VLOOKUP(QY$1,'Tactic Recode'!$A$1:$B$547,2,FALSE))</f>
        <v/>
      </c>
      <c r="QZ99" t="str">
        <f>IF(ISERROR(MATCH(QZ$1,'CSC Mitre'!CT$1:CT$220,0)),"",VLOOKUP(QZ$1,'Tactic Recode'!$A$1:$B$547,2,FALSE))</f>
        <v/>
      </c>
      <c r="RA99" t="str">
        <f>IF(ISERROR(MATCH(RA$1,'CSC Mitre'!CT$1:CT$220,0)),"",VLOOKUP(RA$1,'Tactic Recode'!$A$1:$B$547,2,FALSE))</f>
        <v/>
      </c>
      <c r="RB99" t="str">
        <f>IF(ISERROR(MATCH(RB$1,'CSC Mitre'!CT$1:CT$220,0)),"",VLOOKUP(RB$1,'Tactic Recode'!$A$1:$B$547,2,FALSE))</f>
        <v/>
      </c>
      <c r="RC99" t="str">
        <f>IF(ISERROR(MATCH(RC$1,'CSC Mitre'!CT$1:CT$220,0)),"",VLOOKUP(RC$1,'Tactic Recode'!$A$1:$B$547,2,FALSE))</f>
        <v/>
      </c>
      <c r="RD99" t="str">
        <f>IF(ISERROR(MATCH(RD$1,'CSC Mitre'!CT$1:CT$220,0)),"",VLOOKUP(RD$1,'Tactic Recode'!$A$1:$B$547,2,FALSE))</f>
        <v/>
      </c>
      <c r="RE99" t="str">
        <f>IF(ISERROR(MATCH(RE$1,'CSC Mitre'!CT$1:CT$220,0)),"",VLOOKUP(RE$1,'Tactic Recode'!$A$1:$B$547,2,FALSE))</f>
        <v/>
      </c>
      <c r="RF99" t="str">
        <f>IF(ISERROR(MATCH(RF$1,'CSC Mitre'!CT$1:CT$220,0)),"",VLOOKUP(RF$1,'Tactic Recode'!$A$1:$B$547,2,FALSE))</f>
        <v/>
      </c>
      <c r="RG99" t="str">
        <f>IF(ISERROR(MATCH(RG$1,'CSC Mitre'!CT$1:CT$220,0)),"",VLOOKUP(RG$1,'Tactic Recode'!$A$1:$B$547,2,FALSE))</f>
        <v/>
      </c>
      <c r="RH99" t="str">
        <f>IF(ISERROR(MATCH(RH$1,'CSC Mitre'!CT$1:CT$220,0)),"",VLOOKUP(RH$1,'Tactic Recode'!$A$1:$B$547,2,FALSE))</f>
        <v/>
      </c>
      <c r="RI99" t="str">
        <f>IF(ISERROR(MATCH(RI$1,'CSC Mitre'!CT$1:CT$220,0)),"",VLOOKUP(RI$1,'Tactic Recode'!$A$1:$B$547,2,FALSE))</f>
        <v/>
      </c>
      <c r="RJ99" t="str">
        <f>IF(ISERROR(MATCH(RJ$1,'CSC Mitre'!CT$1:CT$220,0)),"",VLOOKUP(RJ$1,'Tactic Recode'!$A$1:$B$547,2,FALSE))</f>
        <v/>
      </c>
      <c r="RK99" t="str">
        <f>IF(ISERROR(MATCH(RK$1,'CSC Mitre'!CT$1:CT$220,0)),"",VLOOKUP(RK$1,'Tactic Recode'!$A$1:$B$547,2,FALSE))</f>
        <v/>
      </c>
      <c r="RL99" t="str">
        <f>IF(ISERROR(MATCH(RL$1,'CSC Mitre'!CT$1:CT$220,0)),"",VLOOKUP(RL$1,'Tactic Recode'!$A$1:$B$547,2,FALSE))</f>
        <v/>
      </c>
      <c r="RM99" t="str">
        <f>IF(ISERROR(MATCH(RM$1,'CSC Mitre'!CT$1:CT$220,0)),"",VLOOKUP(RM$1,'Tactic Recode'!$A$1:$B$547,2,FALSE))</f>
        <v/>
      </c>
      <c r="RN99" t="str">
        <f>IF(ISERROR(MATCH(RN$1,'CSC Mitre'!CT$1:CT$220,0)),"",VLOOKUP(RN$1,'Tactic Recode'!$A$1:$B$547,2,FALSE))</f>
        <v/>
      </c>
      <c r="RO99" t="str">
        <f>IF(ISERROR(MATCH(RO$1,'CSC Mitre'!CT$1:CT$220,0)),"",VLOOKUP(RO$1,'Tactic Recode'!$A$1:$B$547,2,FALSE))</f>
        <v/>
      </c>
      <c r="RP99" t="str">
        <f>IF(ISERROR(MATCH(RP$1,'CSC Mitre'!CT$1:CT$220,0)),"",VLOOKUP(RP$1,'Tactic Recode'!$A$1:$B$547,2,FALSE))</f>
        <v/>
      </c>
      <c r="RQ99" t="str">
        <f>IF(ISERROR(MATCH(RQ$1,'CSC Mitre'!CT$1:CT$220,0)),"",VLOOKUP(RQ$1,'Tactic Recode'!$A$1:$B$547,2,FALSE))</f>
        <v/>
      </c>
      <c r="RR99" t="str">
        <f>IF(ISERROR(MATCH(RR$1,'CSC Mitre'!CT$1:CT$220,0)),"",VLOOKUP(RR$1,'Tactic Recode'!$A$1:$B$547,2,FALSE))</f>
        <v/>
      </c>
      <c r="RS99" t="str">
        <f>IF(ISERROR(MATCH(RS$1,'CSC Mitre'!CT$1:CT$220,0)),"",VLOOKUP(RS$1,'Tactic Recode'!$A$1:$B$547,2,FALSE))</f>
        <v/>
      </c>
      <c r="RT99" t="str">
        <f>IF(ISERROR(MATCH(RT$1,'CSC Mitre'!CT$1:CT$220,0)),"",VLOOKUP(RT$1,'Tactic Recode'!$A$1:$B$547,2,FALSE))</f>
        <v/>
      </c>
      <c r="RU99" t="str">
        <f>IF(ISERROR(MATCH(RU$1,'CSC Mitre'!CT$1:CT$220,0)),"",VLOOKUP(RU$1,'Tactic Recode'!$A$1:$B$547,2,FALSE))</f>
        <v/>
      </c>
      <c r="RV99" t="str">
        <f>IF(ISERROR(MATCH(RV$1,'CSC Mitre'!CT$1:CT$220,0)),"",VLOOKUP(RV$1,'Tactic Recode'!$A$1:$B$547,2,FALSE))</f>
        <v/>
      </c>
      <c r="RW99" t="str">
        <f>IF(ISERROR(MATCH(RW$1,'CSC Mitre'!CT$1:CT$220,0)),"",VLOOKUP(RW$1,'Tactic Recode'!$A$1:$B$547,2,FALSE))</f>
        <v/>
      </c>
      <c r="RX99" t="str">
        <f>IF(ISERROR(MATCH(RX$1,'CSC Mitre'!CT$1:CT$220,0)),"",VLOOKUP(RX$1,'Tactic Recode'!$A$1:$B$547,2,FALSE))</f>
        <v/>
      </c>
      <c r="RY99" t="str">
        <f>IF(ISERROR(MATCH(RY$1,'CSC Mitre'!CT$1:CT$220,0)),"",VLOOKUP(RY$1,'Tactic Recode'!$A$1:$B$547,2,FALSE))</f>
        <v/>
      </c>
      <c r="RZ99" t="str">
        <f>IF(ISERROR(MATCH(RZ$1,'CSC Mitre'!CT$1:CT$220,0)),"",VLOOKUP(RZ$1,'Tactic Recode'!$A$1:$B$547,2,FALSE))</f>
        <v/>
      </c>
      <c r="SA99" t="str">
        <f>IF(ISERROR(MATCH(SA$1,'CSC Mitre'!CT$1:CT$220,0)),"",VLOOKUP(SA$1,'Tactic Recode'!$A$1:$B$547,2,FALSE))</f>
        <v/>
      </c>
      <c r="SB99" t="str">
        <f>IF(ISERROR(MATCH(SB$1,'CSC Mitre'!CT$1:CT$220,0)),"",VLOOKUP(SB$1,'Tactic Recode'!$A$1:$B$547,2,FALSE))</f>
        <v/>
      </c>
      <c r="SC99" t="str">
        <f>IF(ISERROR(MATCH(SC$1,'CSC Mitre'!CT$1:CT$220,0)),"",VLOOKUP(SC$1,'Tactic Recode'!$A$1:$B$547,2,FALSE))</f>
        <v/>
      </c>
      <c r="SD99" t="str">
        <f>IF(ISERROR(MATCH(SD$1,'CSC Mitre'!CT$1:CT$220,0)),"",VLOOKUP(SD$1,'Tactic Recode'!$A$1:$B$547,2,FALSE))</f>
        <v/>
      </c>
      <c r="SE99" t="str">
        <f>IF(ISERROR(MATCH(SE$1,'CSC Mitre'!CT$1:CT$220,0)),"",VLOOKUP(SE$1,'Tactic Recode'!$A$1:$B$547,2,FALSE))</f>
        <v/>
      </c>
      <c r="SF99" t="str">
        <f>IF(ISERROR(MATCH(SF$1,'CSC Mitre'!CT$1:CT$220,0)),"",VLOOKUP(SF$1,'Tactic Recode'!$A$1:$B$547,2,FALSE))</f>
        <v/>
      </c>
      <c r="SG99" t="str">
        <f>IF(ISERROR(MATCH(SG$1,'CSC Mitre'!CT$1:CT$220,0)),"",VLOOKUP(SG$1,'Tactic Recode'!$A$1:$B$547,2,FALSE))</f>
        <v/>
      </c>
      <c r="SH99" t="str">
        <f>IF(ISERROR(MATCH(SH$1,'CSC Mitre'!CT$1:CT$220,0)),"",VLOOKUP(SH$1,'Tactic Recode'!$A$1:$B$547,2,FALSE))</f>
        <v/>
      </c>
      <c r="SI99" t="str">
        <f>IF(ISERROR(MATCH(SI$1,'CSC Mitre'!CT$1:CT$220,0)),"",VLOOKUP(SI$1,'Tactic Recode'!$A$1:$B$547,2,FALSE))</f>
        <v/>
      </c>
      <c r="SJ99" t="str">
        <f>IF(ISERROR(MATCH(SJ$1,'CSC Mitre'!CT$1:CT$220,0)),"",VLOOKUP(SJ$1,'Tactic Recode'!$A$1:$B$547,2,FALSE))</f>
        <v/>
      </c>
      <c r="SK99" t="str">
        <f>IF(ISERROR(MATCH(SK$1,'CSC Mitre'!CT$1:CT$220,0)),"",VLOOKUP(SK$1,'Tactic Recode'!$A$1:$B$547,2,FALSE))</f>
        <v/>
      </c>
      <c r="SL99" t="str">
        <f>IF(ISERROR(MATCH(SL$1,'CSC Mitre'!CT$1:CT$220,0)),"",VLOOKUP(SL$1,'Tactic Recode'!$A$1:$B$547,2,FALSE))</f>
        <v/>
      </c>
      <c r="SM99" t="str">
        <f>IF(ISERROR(MATCH(SM$1,'CSC Mitre'!CT$1:CT$220,0)),"",VLOOKUP(SM$1,'Tactic Recode'!$A$1:$B$547,2,FALSE))</f>
        <v/>
      </c>
      <c r="SN99" t="str">
        <f>IF(ISERROR(MATCH(SN$1,'CSC Mitre'!CT$1:CT$220,0)),"",VLOOKUP(SN$1,'Tactic Recode'!$A$1:$B$547,2,FALSE))</f>
        <v/>
      </c>
      <c r="SO99" t="str">
        <f>IF(ISERROR(MATCH(SO$1,'CSC Mitre'!CT$1:CT$220,0)),"",VLOOKUP(SO$1,'Tactic Recode'!$A$1:$B$547,2,FALSE))</f>
        <v/>
      </c>
      <c r="SP99" t="str">
        <f>IF(ISERROR(MATCH(SP$1,'CSC Mitre'!CT$1:CT$220,0)),"",VLOOKUP(SP$1,'Tactic Recode'!$A$1:$B$547,2,FALSE))</f>
        <v/>
      </c>
      <c r="SQ99" t="str">
        <f>IF(ISERROR(MATCH(SQ$1,'CSC Mitre'!CT$1:CT$220,0)),"",VLOOKUP(SQ$1,'Tactic Recode'!$A$1:$B$547,2,FALSE))</f>
        <v/>
      </c>
      <c r="SR99" t="str">
        <f>IF(ISERROR(MATCH(SR$1,'CSC Mitre'!CT$1:CT$220,0)),"",VLOOKUP(SR$1,'Tactic Recode'!$A$1:$B$547,2,FALSE))</f>
        <v/>
      </c>
      <c r="SS99" t="str">
        <f>IF(ISERROR(MATCH(SS$1,'CSC Mitre'!CT$1:CT$220,0)),"",VLOOKUP(SS$1,'Tactic Recode'!$A$1:$B$547,2,FALSE))</f>
        <v/>
      </c>
      <c r="ST99" t="str">
        <f>IF(ISERROR(MATCH(ST$1,'CSC Mitre'!CT$1:CT$220,0)),"",VLOOKUP(ST$1,'Tactic Recode'!$A$1:$B$547,2,FALSE))</f>
        <v/>
      </c>
      <c r="SU99" t="str">
        <f>IF(ISERROR(MATCH(SU$1,'CSC Mitre'!CT$1:CT$220,0)),"",VLOOKUP(SU$1,'Tactic Recode'!$A$1:$B$547,2,FALSE))</f>
        <v/>
      </c>
      <c r="SV99" t="str">
        <f>IF(ISERROR(MATCH(SV$1,'CSC Mitre'!CT$1:CT$220,0)),"",VLOOKUP(SV$1,'Tactic Recode'!$A$1:$B$547,2,FALSE))</f>
        <v/>
      </c>
      <c r="SW99" t="str">
        <f>IF(ISERROR(MATCH(SW$1,'CSC Mitre'!CT$1:CT$220,0)),"",VLOOKUP(SW$1,'Tactic Recode'!$A$1:$B$547,2,FALSE))</f>
        <v/>
      </c>
      <c r="SX99" t="str">
        <f>IF(ISERROR(MATCH(SX$1,'CSC Mitre'!CT$1:CT$220,0)),"",VLOOKUP(SX$1,'Tactic Recode'!$A$1:$B$547,2,FALSE))</f>
        <v/>
      </c>
      <c r="SY99" t="str">
        <f>IF(ISERROR(MATCH(SY$1,'CSC Mitre'!CT$1:CT$220,0)),"",VLOOKUP(SY$1,'Tactic Recode'!$A$1:$B$547,2,FALSE))</f>
        <v/>
      </c>
      <c r="SZ99" t="str">
        <f>IF(ISERROR(MATCH(SZ$1,'CSC Mitre'!CT$1:CT$220,0)),"",VLOOKUP(SZ$1,'Tactic Recode'!$A$1:$B$547,2,FALSE))</f>
        <v/>
      </c>
      <c r="TA99" t="str">
        <f>IF(ISERROR(MATCH(TA$1,'CSC Mitre'!CT$1:CT$220,0)),"",VLOOKUP(TA$1,'Tactic Recode'!$A$1:$B$547,2,FALSE))</f>
        <v/>
      </c>
      <c r="TB99" t="str">
        <f>IF(ISERROR(MATCH(TB$1,'CSC Mitre'!CT$1:CT$220,0)),"",VLOOKUP(TB$1,'Tactic Recode'!$A$1:$B$547,2,FALSE))</f>
        <v/>
      </c>
      <c r="TC99" t="str">
        <f>IF(ISERROR(MATCH(TC$1,'CSC Mitre'!CT$1:CT$220,0)),"",VLOOKUP(TC$1,'Tactic Recode'!$A$1:$B$547,2,FALSE))</f>
        <v/>
      </c>
      <c r="TD99" t="str">
        <f>IF(ISERROR(MATCH(TD$1,'CSC Mitre'!CT$1:CT$220,0)),"",VLOOKUP(TD$1,'Tactic Recode'!$A$1:$B$547,2,FALSE))</f>
        <v/>
      </c>
      <c r="TE99" t="str">
        <f>IF(ISERROR(MATCH(TE$1,'CSC Mitre'!CT$1:CT$220,0)),"",VLOOKUP(TE$1,'Tactic Recode'!$A$1:$B$547,2,FALSE))</f>
        <v/>
      </c>
      <c r="TF99" t="str">
        <f>IF(ISERROR(MATCH(TF$1,'CSC Mitre'!CT$1:CT$220,0)),"",VLOOKUP(TF$1,'Tactic Recode'!$A$1:$B$547,2,FALSE))</f>
        <v/>
      </c>
      <c r="TG99" t="str">
        <f>IF(ISERROR(MATCH(TG$1,'CSC Mitre'!CT$1:CT$220,0)),"",VLOOKUP(TG$1,'Tactic Recode'!$A$1:$B$547,2,FALSE))</f>
        <v/>
      </c>
      <c r="TH99" t="str">
        <f>IF(ISERROR(MATCH(TH$1,'CSC Mitre'!CT$1:CT$220,0)),"",VLOOKUP(TH$1,'Tactic Recode'!$A$1:$B$547,2,FALSE))</f>
        <v/>
      </c>
      <c r="TI99" t="str">
        <f>IF(ISERROR(MATCH(TI$1,'CSC Mitre'!CT$1:CT$220,0)),"",VLOOKUP(TI$1,'Tactic Recode'!$A$1:$B$547,2,FALSE))</f>
        <v/>
      </c>
      <c r="TJ99" t="str">
        <f>IF(ISERROR(MATCH(TJ$1,'CSC Mitre'!CT$1:CT$220,0)),"",VLOOKUP(TJ$1,'Tactic Recode'!$A$1:$B$547,2,FALSE))</f>
        <v/>
      </c>
      <c r="TK99" t="str">
        <f>IF(ISERROR(MATCH(TK$1,'CSC Mitre'!CT$1:CT$220,0)),"",VLOOKUP(TK$1,'Tactic Recode'!$A$1:$B$547,2,FALSE))</f>
        <v/>
      </c>
      <c r="TL99" t="str">
        <f>IF(ISERROR(MATCH(TL$1,'CSC Mitre'!CT$1:CT$220,0)),"",VLOOKUP(TL$1,'Tactic Recode'!$A$1:$B$547,2,FALSE))</f>
        <v/>
      </c>
      <c r="TM99" t="str">
        <f>IF(ISERROR(MATCH(TM$1,'CSC Mitre'!CT$1:CT$220,0)),"",VLOOKUP(TM$1,'Tactic Recode'!$A$1:$B$547,2,FALSE))</f>
        <v/>
      </c>
      <c r="TN99" t="str">
        <f>IF(ISERROR(MATCH(TN$1,'CSC Mitre'!CT$1:CT$220,0)),"",VLOOKUP(TN$1,'Tactic Recode'!$A$1:$B$547,2,FALSE))</f>
        <v>Collection</v>
      </c>
      <c r="TO99" t="str">
        <f>IF(ISERROR(MATCH(TO$1,'CSC Mitre'!CT$1:CT$220,0)),"",VLOOKUP(TO$1,'Tactic Recode'!$A$1:$B$547,2,FALSE))</f>
        <v>Collection</v>
      </c>
      <c r="TP99" t="str">
        <f>IF(ISERROR(MATCH(TP$1,'CSC Mitre'!CT$1:CT$220,0)),"",VLOOKUP(TP$1,'Tactic Recode'!$A$1:$B$547,2,FALSE))</f>
        <v>Collection</v>
      </c>
      <c r="TQ99" t="str">
        <f>IF(ISERROR(MATCH(TQ$1,'CSC Mitre'!CT$1:CT$220,0)),"",VLOOKUP(TQ$1,'Tactic Recode'!$A$1:$B$547,2,FALSE))</f>
        <v/>
      </c>
      <c r="TR99" t="str">
        <f>IF(ISERROR(MATCH(TR$1,'CSC Mitre'!CT$1:CT$220,0)),"",VLOOKUP(TR$1,'Tactic Recode'!$A$1:$B$547,2,FALSE))</f>
        <v/>
      </c>
      <c r="TS99" t="str">
        <f>IF(ISERROR(MATCH(TS$1,'CSC Mitre'!CT$1:CT$220,0)),"",VLOOKUP(TS$1,'Tactic Recode'!$A$1:$B$547,2,FALSE))</f>
        <v/>
      </c>
      <c r="TT99" t="str">
        <f>IF(ISERROR(MATCH(TT$1,'CSC Mitre'!CT$1:CT$220,0)),"",VLOOKUP(TT$1,'Tactic Recode'!$A$1:$B$547,2,FALSE))</f>
        <v/>
      </c>
      <c r="TU99" t="str">
        <f>IF(ISERROR(MATCH(TU$1,'CSC Mitre'!CT$1:CT$220,0)),"",VLOOKUP(TU$1,'Tactic Recode'!$A$1:$B$547,2,FALSE))</f>
        <v/>
      </c>
      <c r="TV99" t="str">
        <f>IF(ISERROR(MATCH(TV$1,'CSC Mitre'!CT$1:CT$220,0)),"",VLOOKUP(TV$1,'Tactic Recode'!$A$1:$B$547,2,FALSE))</f>
        <v/>
      </c>
      <c r="TW99" t="str">
        <f>IF(ISERROR(MATCH(TW$1,'CSC Mitre'!CT$1:CT$220,0)),"",VLOOKUP(TW$1,'Tactic Recode'!$A$1:$B$547,2,FALSE))</f>
        <v/>
      </c>
      <c r="TX99" t="str">
        <f>IF(ISERROR(MATCH(TX$1,'CSC Mitre'!CT$1:CT$220,0)),"",VLOOKUP(TX$1,'Tactic Recode'!$A$1:$B$547,2,FALSE))</f>
        <v/>
      </c>
      <c r="TY99" t="str">
        <f>IF(ISERROR(MATCH(TY$1,'CSC Mitre'!CT$1:CT$220,0)),"",VLOOKUP(TY$1,'Tactic Recode'!$A$1:$B$547,2,FALSE))</f>
        <v/>
      </c>
      <c r="TZ99" t="str">
        <f>IF(ISERROR(MATCH(TZ$1,'CSC Mitre'!CT$1:CT$220,0)),"",VLOOKUP(TZ$1,'Tactic Recode'!$A$1:$B$547,2,FALSE))</f>
        <v/>
      </c>
      <c r="UA99" t="str">
        <f>IF(ISERROR(MATCH(UA$1,'CSC Mitre'!CT$1:CT$220,0)),"",VLOOKUP(UA$1,'Tactic Recode'!$A$1:$B$547,2,FALSE))</f>
        <v/>
      </c>
      <c r="UB99" t="str">
        <f>IF(ISERROR(MATCH(UB$1,'CSC Mitre'!CT$1:CT$220,0)),"",VLOOKUP(UB$1,'Tactic Recode'!$A$1:$B$547,2,FALSE))</f>
        <v/>
      </c>
    </row>
    <row r="100" spans="1:548" x14ac:dyDescent="0.25">
      <c r="A100" s="59" t="s">
        <v>496</v>
      </c>
      <c r="B100" t="str">
        <f>IF(ISERROR(MATCH(B$1,'CSC Mitre'!CU$1:CU$220,0)),"",VLOOKUP(B$1,'Tactic Recode'!$A$1:$B$547,2,FALSE))</f>
        <v/>
      </c>
      <c r="C100" t="str">
        <f>IF(ISERROR(MATCH(C$1,'CSC Mitre'!CU$1:CU$220,0)),"",VLOOKUP(C$1,'Tactic Recode'!$A$1:$B$547,2,FALSE))</f>
        <v/>
      </c>
      <c r="D100" t="str">
        <f>IF(ISERROR(MATCH(D$1,'CSC Mitre'!CU$1:CU$220,0)),"",VLOOKUP(D$1,'Tactic Recode'!$A$1:$B$547,2,FALSE))</f>
        <v/>
      </c>
      <c r="E100" t="str">
        <f>IF(ISERROR(MATCH(E$1,'CSC Mitre'!CU$1:CU$220,0)),"",VLOOKUP(E$1,'Tactic Recode'!$A$1:$B$547,2,FALSE))</f>
        <v/>
      </c>
      <c r="F100" t="str">
        <f>IF(ISERROR(MATCH(F$1,'CSC Mitre'!CU$1:CU$220,0)),"",VLOOKUP(F$1,'Tactic Recode'!$A$1:$B$547,2,FALSE))</f>
        <v/>
      </c>
      <c r="G100" t="str">
        <f>IF(ISERROR(MATCH(G$1,'CSC Mitre'!CU$1:CU$220,0)),"",VLOOKUP(G$1,'Tactic Recode'!$A$1:$B$547,2,FALSE))</f>
        <v/>
      </c>
      <c r="H100" t="str">
        <f>IF(ISERROR(MATCH(H$1,'CSC Mitre'!CU$1:CU$220,0)),"",VLOOKUP(H$1,'Tactic Recode'!$A$1:$B$547,2,FALSE))</f>
        <v/>
      </c>
      <c r="I100" t="str">
        <f>IF(ISERROR(MATCH(I$1,'CSC Mitre'!CU$1:CU$220,0)),"",VLOOKUP(I$1,'Tactic Recode'!$A$1:$B$547,2,FALSE))</f>
        <v/>
      </c>
      <c r="J100" t="str">
        <f>IF(ISERROR(MATCH(J$1,'CSC Mitre'!CU$1:CU$220,0)),"",VLOOKUP(J$1,'Tactic Recode'!$A$1:$B$547,2,FALSE))</f>
        <v/>
      </c>
      <c r="K100" t="str">
        <f>IF(ISERROR(MATCH(K$1,'CSC Mitre'!CU$1:CU$220,0)),"",VLOOKUP(K$1,'Tactic Recode'!$A$1:$B$547,2,FALSE))</f>
        <v/>
      </c>
      <c r="L100" t="str">
        <f>IF(ISERROR(MATCH(L$1,'CSC Mitre'!CU$1:CU$220,0)),"",VLOOKUP(L$1,'Tactic Recode'!$A$1:$B$547,2,FALSE))</f>
        <v/>
      </c>
      <c r="M100" t="str">
        <f>IF(ISERROR(MATCH(M$1,'CSC Mitre'!CU$1:CU$220,0)),"",VLOOKUP(M$1,'Tactic Recode'!$A$1:$B$547,2,FALSE))</f>
        <v/>
      </c>
      <c r="N100" t="str">
        <f>IF(ISERROR(MATCH(N$1,'CSC Mitre'!CU$1:CU$220,0)),"",VLOOKUP(N$1,'Tactic Recode'!$A$1:$B$547,2,FALSE))</f>
        <v/>
      </c>
      <c r="O100" t="str">
        <f>IF(ISERROR(MATCH(O$1,'CSC Mitre'!CU$1:CU$220,0)),"",VLOOKUP(O$1,'Tactic Recode'!$A$1:$B$547,2,FALSE))</f>
        <v/>
      </c>
      <c r="P100" t="str">
        <f>IF(ISERROR(MATCH(P$1,'CSC Mitre'!CU$1:CU$220,0)),"",VLOOKUP(P$1,'Tactic Recode'!$A$1:$B$547,2,FALSE))</f>
        <v/>
      </c>
      <c r="Q100" t="str">
        <f>IF(ISERROR(MATCH(Q$1,'CSC Mitre'!CU$1:CU$220,0)),"",VLOOKUP(Q$1,'Tactic Recode'!$A$1:$B$547,2,FALSE))</f>
        <v/>
      </c>
      <c r="R100" t="str">
        <f>IF(ISERROR(MATCH(R$1,'CSC Mitre'!CU$1:CU$220,0)),"",VLOOKUP(R$1,'Tactic Recode'!$A$1:$B$547,2,FALSE))</f>
        <v/>
      </c>
      <c r="S100" t="str">
        <f>IF(ISERROR(MATCH(S$1,'CSC Mitre'!CU$1:CU$220,0)),"",VLOOKUP(S$1,'Tactic Recode'!$A$1:$B$547,2,FALSE))</f>
        <v/>
      </c>
      <c r="T100" t="str">
        <f>IF(ISERROR(MATCH(T$1,'CSC Mitre'!CU$1:CU$220,0)),"",VLOOKUP(T$1,'Tactic Recode'!$A$1:$B$547,2,FALSE))</f>
        <v/>
      </c>
      <c r="U100" t="str">
        <f>IF(ISERROR(MATCH(U$1,'CSC Mitre'!CU$1:CU$220,0)),"",VLOOKUP(U$1,'Tactic Recode'!$A$1:$B$547,2,FALSE))</f>
        <v/>
      </c>
      <c r="V100" t="str">
        <f>IF(ISERROR(MATCH(V$1,'CSC Mitre'!CU$1:CU$220,0)),"",VLOOKUP(V$1,'Tactic Recode'!$A$1:$B$547,2,FALSE))</f>
        <v/>
      </c>
      <c r="W100" t="str">
        <f>IF(ISERROR(MATCH(W$1,'CSC Mitre'!CU$1:CU$220,0)),"",VLOOKUP(W$1,'Tactic Recode'!$A$1:$B$547,2,FALSE))</f>
        <v/>
      </c>
      <c r="X100" t="str">
        <f>IF(ISERROR(MATCH(X$1,'CSC Mitre'!CU$1:CU$220,0)),"",VLOOKUP(X$1,'Tactic Recode'!$A$1:$B$547,2,FALSE))</f>
        <v/>
      </c>
      <c r="Y100" t="str">
        <f>IF(ISERROR(MATCH(Y$1,'CSC Mitre'!CU$1:CU$220,0)),"",VLOOKUP(Y$1,'Tactic Recode'!$A$1:$B$547,2,FALSE))</f>
        <v/>
      </c>
      <c r="Z100" t="str">
        <f>IF(ISERROR(MATCH(Z$1,'CSC Mitre'!CU$1:CU$220,0)),"",VLOOKUP(Z$1,'Tactic Recode'!$A$1:$B$547,2,FALSE))</f>
        <v/>
      </c>
      <c r="AA100" t="str">
        <f>IF(ISERROR(MATCH(AA$1,'CSC Mitre'!CU$1:CU$220,0)),"",VLOOKUP(AA$1,'Tactic Recode'!$A$1:$B$547,2,FALSE))</f>
        <v/>
      </c>
      <c r="AB100" t="str">
        <f>IF(ISERROR(MATCH(AB$1,'CSC Mitre'!CU$1:CU$220,0)),"",VLOOKUP(AB$1,'Tactic Recode'!$A$1:$B$547,2,FALSE))</f>
        <v/>
      </c>
      <c r="AC100" t="str">
        <f>IF(ISERROR(MATCH(AC$1,'CSC Mitre'!CU$1:CU$220,0)),"",VLOOKUP(AC$1,'Tactic Recode'!$A$1:$B$547,2,FALSE))</f>
        <v/>
      </c>
      <c r="AD100" t="str">
        <f>IF(ISERROR(MATCH(AD$1,'CSC Mitre'!CU$1:CU$220,0)),"",VLOOKUP(AD$1,'Tactic Recode'!$A$1:$B$547,2,FALSE))</f>
        <v>Lateral Movement</v>
      </c>
      <c r="AE100" t="str">
        <f>IF(ISERROR(MATCH(AE$1,'CSC Mitre'!CU$1:CU$220,0)),"",VLOOKUP(AE$1,'Tactic Recode'!$A$1:$B$547,2,FALSE))</f>
        <v/>
      </c>
      <c r="AF100" t="str">
        <f>IF(ISERROR(MATCH(AF$1,'CSC Mitre'!CU$1:CU$220,0)),"",VLOOKUP(AF$1,'Tactic Recode'!$A$1:$B$547,2,FALSE))</f>
        <v/>
      </c>
      <c r="AG100" t="str">
        <f>IF(ISERROR(MATCH(AG$1,'CSC Mitre'!CU$1:CU$220,0)),"",VLOOKUP(AG$1,'Tactic Recode'!$A$1:$B$547,2,FALSE))</f>
        <v/>
      </c>
      <c r="AH100" t="str">
        <f>IF(ISERROR(MATCH(AH$1,'CSC Mitre'!CU$1:CU$220,0)),"",VLOOKUP(AH$1,'Tactic Recode'!$A$1:$B$547,2,FALSE))</f>
        <v/>
      </c>
      <c r="AI100" t="str">
        <f>IF(ISERROR(MATCH(AI$1,'CSC Mitre'!CU$1:CU$220,0)),"",VLOOKUP(AI$1,'Tactic Recode'!$A$1:$B$547,2,FALSE))</f>
        <v/>
      </c>
      <c r="AJ100" t="str">
        <f>IF(ISERROR(MATCH(AJ$1,'CSC Mitre'!CU$1:CU$220,0)),"",VLOOKUP(AJ$1,'Tactic Recode'!$A$1:$B$547,2,FALSE))</f>
        <v/>
      </c>
      <c r="AK100" t="str">
        <f>IF(ISERROR(MATCH(AK$1,'CSC Mitre'!CU$1:CU$220,0)),"",VLOOKUP(AK$1,'Tactic Recode'!$A$1:$B$547,2,FALSE))</f>
        <v/>
      </c>
      <c r="AL100" t="str">
        <f>IF(ISERROR(MATCH(AL$1,'CSC Mitre'!CU$1:CU$220,0)),"",VLOOKUP(AL$1,'Tactic Recode'!$A$1:$B$547,2,FALSE))</f>
        <v/>
      </c>
      <c r="AM100" t="str">
        <f>IF(ISERROR(MATCH(AM$1,'CSC Mitre'!CU$1:CU$220,0)),"",VLOOKUP(AM$1,'Tactic Recode'!$A$1:$B$547,2,FALSE))</f>
        <v/>
      </c>
      <c r="AN100" t="str">
        <f>IF(ISERROR(MATCH(AN$1,'CSC Mitre'!CU$1:CU$220,0)),"",VLOOKUP(AN$1,'Tactic Recode'!$A$1:$B$547,2,FALSE))</f>
        <v/>
      </c>
      <c r="AO100" t="str">
        <f>IF(ISERROR(MATCH(AO$1,'CSC Mitre'!CU$1:CU$220,0)),"",VLOOKUP(AO$1,'Tactic Recode'!$A$1:$B$547,2,FALSE))</f>
        <v/>
      </c>
      <c r="AP100" t="str">
        <f>IF(ISERROR(MATCH(AP$1,'CSC Mitre'!CU$1:CU$220,0)),"",VLOOKUP(AP$1,'Tactic Recode'!$A$1:$B$547,2,FALSE))</f>
        <v/>
      </c>
      <c r="AQ100" t="str">
        <f>IF(ISERROR(MATCH(AQ$1,'CSC Mitre'!CU$1:CU$220,0)),"",VLOOKUP(AQ$1,'Tactic Recode'!$A$1:$B$547,2,FALSE))</f>
        <v/>
      </c>
      <c r="AR100" t="str">
        <f>IF(ISERROR(MATCH(AR$1,'CSC Mitre'!CU$1:CU$220,0)),"",VLOOKUP(AR$1,'Tactic Recode'!$A$1:$B$547,2,FALSE))</f>
        <v/>
      </c>
      <c r="AS100" t="str">
        <f>IF(ISERROR(MATCH(AS$1,'CSC Mitre'!CU$1:CU$220,0)),"",VLOOKUP(AS$1,'Tactic Recode'!$A$1:$B$547,2,FALSE))</f>
        <v/>
      </c>
      <c r="AT100" t="str">
        <f>IF(ISERROR(MATCH(AT$1,'CSC Mitre'!CU$1:CU$220,0)),"",VLOOKUP(AT$1,'Tactic Recode'!$A$1:$B$547,2,FALSE))</f>
        <v/>
      </c>
      <c r="AU100" t="str">
        <f>IF(ISERROR(MATCH(AU$1,'CSC Mitre'!CU$1:CU$220,0)),"",VLOOKUP(AU$1,'Tactic Recode'!$A$1:$B$547,2,FALSE))</f>
        <v/>
      </c>
      <c r="AV100" t="str">
        <f>IF(ISERROR(MATCH(AV$1,'CSC Mitre'!CU$1:CU$220,0)),"",VLOOKUP(AV$1,'Tactic Recode'!$A$1:$B$547,2,FALSE))</f>
        <v/>
      </c>
      <c r="AW100" t="str">
        <f>IF(ISERROR(MATCH(AW$1,'CSC Mitre'!CU$1:CU$220,0)),"",VLOOKUP(AW$1,'Tactic Recode'!$A$1:$B$547,2,FALSE))</f>
        <v/>
      </c>
      <c r="AX100" t="str">
        <f>IF(ISERROR(MATCH(AX$1,'CSC Mitre'!CU$1:CU$220,0)),"",VLOOKUP(AX$1,'Tactic Recode'!$A$1:$B$547,2,FALSE))</f>
        <v/>
      </c>
      <c r="AY100" t="str">
        <f>IF(ISERROR(MATCH(AY$1,'CSC Mitre'!CU$1:CU$220,0)),"",VLOOKUP(AY$1,'Tactic Recode'!$A$1:$B$547,2,FALSE))</f>
        <v/>
      </c>
      <c r="AZ100" t="str">
        <f>IF(ISERROR(MATCH(AZ$1,'CSC Mitre'!CU$1:CU$220,0)),"",VLOOKUP(AZ$1,'Tactic Recode'!$A$1:$B$547,2,FALSE))</f>
        <v/>
      </c>
      <c r="BA100" t="str">
        <f>IF(ISERROR(MATCH(BA$1,'CSC Mitre'!CU$1:CU$220,0)),"",VLOOKUP(BA$1,'Tactic Recode'!$A$1:$B$547,2,FALSE))</f>
        <v/>
      </c>
      <c r="BB100" t="str">
        <f>IF(ISERROR(MATCH(BB$1,'CSC Mitre'!CU$1:CU$220,0)),"",VLOOKUP(BB$1,'Tactic Recode'!$A$1:$B$547,2,FALSE))</f>
        <v/>
      </c>
      <c r="BC100" t="str">
        <f>IF(ISERROR(MATCH(BC$1,'CSC Mitre'!CU$1:CU$220,0)),"",VLOOKUP(BC$1,'Tactic Recode'!$A$1:$B$547,2,FALSE))</f>
        <v/>
      </c>
      <c r="BD100" t="str">
        <f>IF(ISERROR(MATCH(BD$1,'CSC Mitre'!CU$1:CU$220,0)),"",VLOOKUP(BD$1,'Tactic Recode'!$A$1:$B$547,2,FALSE))</f>
        <v/>
      </c>
      <c r="BE100" t="str">
        <f>IF(ISERROR(MATCH(BE$1,'CSC Mitre'!CU$1:CU$220,0)),"",VLOOKUP(BE$1,'Tactic Recode'!$A$1:$B$547,2,FALSE))</f>
        <v/>
      </c>
      <c r="BF100" t="str">
        <f>IF(ISERROR(MATCH(BF$1,'CSC Mitre'!CU$1:CU$220,0)),"",VLOOKUP(BF$1,'Tactic Recode'!$A$1:$B$547,2,FALSE))</f>
        <v/>
      </c>
      <c r="BG100" t="str">
        <f>IF(ISERROR(MATCH(BG$1,'CSC Mitre'!CU$1:CU$220,0)),"",VLOOKUP(BG$1,'Tactic Recode'!$A$1:$B$547,2,FALSE))</f>
        <v/>
      </c>
      <c r="BH100" t="str">
        <f>IF(ISERROR(MATCH(BH$1,'CSC Mitre'!CU$1:CU$220,0)),"",VLOOKUP(BH$1,'Tactic Recode'!$A$1:$B$547,2,FALSE))</f>
        <v/>
      </c>
      <c r="BI100" t="str">
        <f>IF(ISERROR(MATCH(BI$1,'CSC Mitre'!CU$1:CU$220,0)),"",VLOOKUP(BI$1,'Tactic Recode'!$A$1:$B$547,2,FALSE))</f>
        <v/>
      </c>
      <c r="BJ100" t="str">
        <f>IF(ISERROR(MATCH(BJ$1,'CSC Mitre'!CU$1:CU$220,0)),"",VLOOKUP(BJ$1,'Tactic Recode'!$A$1:$B$547,2,FALSE))</f>
        <v/>
      </c>
      <c r="BK100" t="str">
        <f>IF(ISERROR(MATCH(BK$1,'CSC Mitre'!CU$1:CU$220,0)),"",VLOOKUP(BK$1,'Tactic Recode'!$A$1:$B$547,2,FALSE))</f>
        <v/>
      </c>
      <c r="BL100" t="str">
        <f>IF(ISERROR(MATCH(BL$1,'CSC Mitre'!CU$1:CU$220,0)),"",VLOOKUP(BL$1,'Tactic Recode'!$A$1:$B$547,2,FALSE))</f>
        <v/>
      </c>
      <c r="BM100" t="str">
        <f>IF(ISERROR(MATCH(BM$1,'CSC Mitre'!CU$1:CU$220,0)),"",VLOOKUP(BM$1,'Tactic Recode'!$A$1:$B$547,2,FALSE))</f>
        <v/>
      </c>
      <c r="BN100" t="str">
        <f>IF(ISERROR(MATCH(BN$1,'CSC Mitre'!CU$1:CU$220,0)),"",VLOOKUP(BN$1,'Tactic Recode'!$A$1:$B$547,2,FALSE))</f>
        <v/>
      </c>
      <c r="BO100" t="str">
        <f>IF(ISERROR(MATCH(BO$1,'CSC Mitre'!CU$1:CU$220,0)),"",VLOOKUP(BO$1,'Tactic Recode'!$A$1:$B$547,2,FALSE))</f>
        <v/>
      </c>
      <c r="BP100" t="str">
        <f>IF(ISERROR(MATCH(BP$1,'CSC Mitre'!CU$1:CU$220,0)),"",VLOOKUP(BP$1,'Tactic Recode'!$A$1:$B$547,2,FALSE))</f>
        <v/>
      </c>
      <c r="BQ100" t="str">
        <f>IF(ISERROR(MATCH(BQ$1,'CSC Mitre'!CU$1:CU$220,0)),"",VLOOKUP(BQ$1,'Tactic Recode'!$A$1:$B$547,2,FALSE))</f>
        <v/>
      </c>
      <c r="BR100" t="str">
        <f>IF(ISERROR(MATCH(BR$1,'CSC Mitre'!CU$1:CU$220,0)),"",VLOOKUP(BR$1,'Tactic Recode'!$A$1:$B$547,2,FALSE))</f>
        <v/>
      </c>
      <c r="BS100" t="str">
        <f>IF(ISERROR(MATCH(BS$1,'CSC Mitre'!CU$1:CU$220,0)),"",VLOOKUP(BS$1,'Tactic Recode'!$A$1:$B$547,2,FALSE))</f>
        <v/>
      </c>
      <c r="BT100" t="str">
        <f>IF(ISERROR(MATCH(BT$1,'CSC Mitre'!CU$1:CU$220,0)),"",VLOOKUP(BT$1,'Tactic Recode'!$A$1:$B$547,2,FALSE))</f>
        <v/>
      </c>
      <c r="BU100" t="str">
        <f>IF(ISERROR(MATCH(BU$1,'CSC Mitre'!CU$1:CU$220,0)),"",VLOOKUP(BU$1,'Tactic Recode'!$A$1:$B$547,2,FALSE))</f>
        <v/>
      </c>
      <c r="BV100" t="str">
        <f>IF(ISERROR(MATCH(BV$1,'CSC Mitre'!CU$1:CU$220,0)),"",VLOOKUP(BV$1,'Tactic Recode'!$A$1:$B$547,2,FALSE))</f>
        <v/>
      </c>
      <c r="BW100" t="str">
        <f>IF(ISERROR(MATCH(BW$1,'CSC Mitre'!CU$1:CU$220,0)),"",VLOOKUP(BW$1,'Tactic Recode'!$A$1:$B$547,2,FALSE))</f>
        <v/>
      </c>
      <c r="BX100" t="str">
        <f>IF(ISERROR(MATCH(BX$1,'CSC Mitre'!CU$1:CU$220,0)),"",VLOOKUP(BX$1,'Tactic Recode'!$A$1:$B$547,2,FALSE))</f>
        <v/>
      </c>
      <c r="BY100" t="str">
        <f>IF(ISERROR(MATCH(BY$1,'CSC Mitre'!CU$1:CU$220,0)),"",VLOOKUP(BY$1,'Tactic Recode'!$A$1:$B$547,2,FALSE))</f>
        <v/>
      </c>
      <c r="BZ100" t="str">
        <f>IF(ISERROR(MATCH(BZ$1,'CSC Mitre'!CU$1:CU$220,0)),"",VLOOKUP(BZ$1,'Tactic Recode'!$A$1:$B$547,2,FALSE))</f>
        <v/>
      </c>
      <c r="CA100" t="str">
        <f>IF(ISERROR(MATCH(CA$1,'CSC Mitre'!CU$1:CU$220,0)),"",VLOOKUP(CA$1,'Tactic Recode'!$A$1:$B$547,2,FALSE))</f>
        <v/>
      </c>
      <c r="CB100" t="str">
        <f>IF(ISERROR(MATCH(CB$1,'CSC Mitre'!CU$1:CU$220,0)),"",VLOOKUP(CB$1,'Tactic Recode'!$A$1:$B$547,2,FALSE))</f>
        <v/>
      </c>
      <c r="CC100" t="str">
        <f>IF(ISERROR(MATCH(CC$1,'CSC Mitre'!CU$1:CU$220,0)),"",VLOOKUP(CC$1,'Tactic Recode'!$A$1:$B$547,2,FALSE))</f>
        <v/>
      </c>
      <c r="CD100" t="str">
        <f>IF(ISERROR(MATCH(CD$1,'CSC Mitre'!CU$1:CU$220,0)),"",VLOOKUP(CD$1,'Tactic Recode'!$A$1:$B$547,2,FALSE))</f>
        <v/>
      </c>
      <c r="CE100" t="str">
        <f>IF(ISERROR(MATCH(CE$1,'CSC Mitre'!CU$1:CU$220,0)),"",VLOOKUP(CE$1,'Tactic Recode'!$A$1:$B$547,2,FALSE))</f>
        <v/>
      </c>
      <c r="CF100" t="str">
        <f>IF(ISERROR(MATCH(CF$1,'CSC Mitre'!CU$1:CU$220,0)),"",VLOOKUP(CF$1,'Tactic Recode'!$A$1:$B$547,2,FALSE))</f>
        <v/>
      </c>
      <c r="CG100" t="str">
        <f>IF(ISERROR(MATCH(CG$1,'CSC Mitre'!CU$1:CU$220,0)),"",VLOOKUP(CG$1,'Tactic Recode'!$A$1:$B$547,2,FALSE))</f>
        <v/>
      </c>
      <c r="CH100" t="str">
        <f>IF(ISERROR(MATCH(CH$1,'CSC Mitre'!CU$1:CU$220,0)),"",VLOOKUP(CH$1,'Tactic Recode'!$A$1:$B$547,2,FALSE))</f>
        <v/>
      </c>
      <c r="CI100" t="str">
        <f>IF(ISERROR(MATCH(CI$1,'CSC Mitre'!CU$1:CU$220,0)),"",VLOOKUP(CI$1,'Tactic Recode'!$A$1:$B$547,2,FALSE))</f>
        <v/>
      </c>
      <c r="CJ100" t="str">
        <f>IF(ISERROR(MATCH(CJ$1,'CSC Mitre'!CU$1:CU$220,0)),"",VLOOKUP(CJ$1,'Tactic Recode'!$A$1:$B$547,2,FALSE))</f>
        <v/>
      </c>
      <c r="CK100" t="str">
        <f>IF(ISERROR(MATCH(CK$1,'CSC Mitre'!CU$1:CU$220,0)),"",VLOOKUP(CK$1,'Tactic Recode'!$A$1:$B$547,2,FALSE))</f>
        <v/>
      </c>
      <c r="CL100" t="str">
        <f>IF(ISERROR(MATCH(CL$1,'CSC Mitre'!CU$1:CU$220,0)),"",VLOOKUP(CL$1,'Tactic Recode'!$A$1:$B$547,2,FALSE))</f>
        <v/>
      </c>
      <c r="CM100" t="str">
        <f>IF(ISERROR(MATCH(CM$1,'CSC Mitre'!CU$1:CU$220,0)),"",VLOOKUP(CM$1,'Tactic Recode'!$A$1:$B$547,2,FALSE))</f>
        <v/>
      </c>
      <c r="CN100" t="str">
        <f>IF(ISERROR(MATCH(CN$1,'CSC Mitre'!CU$1:CU$220,0)),"",VLOOKUP(CN$1,'Tactic Recode'!$A$1:$B$547,2,FALSE))</f>
        <v/>
      </c>
      <c r="CO100" t="str">
        <f>IF(ISERROR(MATCH(CO$1,'CSC Mitre'!CU$1:CU$220,0)),"",VLOOKUP(CO$1,'Tactic Recode'!$A$1:$B$547,2,FALSE))</f>
        <v/>
      </c>
      <c r="CP100" t="str">
        <f>IF(ISERROR(MATCH(CP$1,'CSC Mitre'!CU$1:CU$220,0)),"",VLOOKUP(CP$1,'Tactic Recode'!$A$1:$B$547,2,FALSE))</f>
        <v/>
      </c>
      <c r="CQ100" t="str">
        <f>IF(ISERROR(MATCH(CQ$1,'CSC Mitre'!CU$1:CU$220,0)),"",VLOOKUP(CQ$1,'Tactic Recode'!$A$1:$B$547,2,FALSE))</f>
        <v/>
      </c>
      <c r="CR100" t="str">
        <f>IF(ISERROR(MATCH(CR$1,'CSC Mitre'!CU$1:CU$220,0)),"",VLOOKUP(CR$1,'Tactic Recode'!$A$1:$B$547,2,FALSE))</f>
        <v/>
      </c>
      <c r="CS100" t="str">
        <f>IF(ISERROR(MATCH(CS$1,'CSC Mitre'!CU$1:CU$220,0)),"",VLOOKUP(CS$1,'Tactic Recode'!$A$1:$B$547,2,FALSE))</f>
        <v/>
      </c>
      <c r="CT100" t="str">
        <f>IF(ISERROR(MATCH(CT$1,'CSC Mitre'!CU$1:CU$220,0)),"",VLOOKUP(CT$1,'Tactic Recode'!$A$1:$B$547,2,FALSE))</f>
        <v/>
      </c>
      <c r="CU100" t="str">
        <f>IF(ISERROR(MATCH(CU$1,'CSC Mitre'!CU$1:CU$220,0)),"",VLOOKUP(CU$1,'Tactic Recode'!$A$1:$B$547,2,FALSE))</f>
        <v/>
      </c>
      <c r="CV100" t="str">
        <f>IF(ISERROR(MATCH(CV$1,'CSC Mitre'!CU$1:CU$220,0)),"",VLOOKUP(CV$1,'Tactic Recode'!$A$1:$B$547,2,FALSE))</f>
        <v/>
      </c>
      <c r="CW100" t="str">
        <f>IF(ISERROR(MATCH(CW$1,'CSC Mitre'!CU$1:CU$220,0)),"",VLOOKUP(CW$1,'Tactic Recode'!$A$1:$B$547,2,FALSE))</f>
        <v/>
      </c>
      <c r="CX100" t="str">
        <f>IF(ISERROR(MATCH(CX$1,'CSC Mitre'!CU$1:CU$220,0)),"",VLOOKUP(CX$1,'Tactic Recode'!$A$1:$B$547,2,FALSE))</f>
        <v/>
      </c>
      <c r="CY100" t="str">
        <f>IF(ISERROR(MATCH(CY$1,'CSC Mitre'!CU$1:CU$220,0)),"",VLOOKUP(CY$1,'Tactic Recode'!$A$1:$B$547,2,FALSE))</f>
        <v/>
      </c>
      <c r="CZ100" t="str">
        <f>IF(ISERROR(MATCH(CZ$1,'CSC Mitre'!CU$1:CU$220,0)),"",VLOOKUP(CZ$1,'Tactic Recode'!$A$1:$B$547,2,FALSE))</f>
        <v/>
      </c>
      <c r="DA100" t="str">
        <f>IF(ISERROR(MATCH(DA$1,'CSC Mitre'!CU$1:CU$220,0)),"",VLOOKUP(DA$1,'Tactic Recode'!$A$1:$B$547,2,FALSE))</f>
        <v/>
      </c>
      <c r="DB100" t="str">
        <f>IF(ISERROR(MATCH(DB$1,'CSC Mitre'!CU$1:CU$220,0)),"",VLOOKUP(DB$1,'Tactic Recode'!$A$1:$B$547,2,FALSE))</f>
        <v/>
      </c>
      <c r="DC100" t="str">
        <f>IF(ISERROR(MATCH(DC$1,'CSC Mitre'!CU$1:CU$220,0)),"",VLOOKUP(DC$1,'Tactic Recode'!$A$1:$B$547,2,FALSE))</f>
        <v/>
      </c>
      <c r="DD100" t="str">
        <f>IF(ISERROR(MATCH(DD$1,'CSC Mitre'!CU$1:CU$220,0)),"",VLOOKUP(DD$1,'Tactic Recode'!$A$1:$B$547,2,FALSE))</f>
        <v/>
      </c>
      <c r="DE100" t="str">
        <f>IF(ISERROR(MATCH(DE$1,'CSC Mitre'!CU$1:CU$220,0)),"",VLOOKUP(DE$1,'Tactic Recode'!$A$1:$B$547,2,FALSE))</f>
        <v/>
      </c>
      <c r="DF100" t="str">
        <f>IF(ISERROR(MATCH(DF$1,'CSC Mitre'!CU$1:CU$220,0)),"",VLOOKUP(DF$1,'Tactic Recode'!$A$1:$B$547,2,FALSE))</f>
        <v/>
      </c>
      <c r="DG100" t="str">
        <f>IF(ISERROR(MATCH(DG$1,'CSC Mitre'!CU$1:CU$220,0)),"",VLOOKUP(DG$1,'Tactic Recode'!$A$1:$B$547,2,FALSE))</f>
        <v/>
      </c>
      <c r="DH100" t="str">
        <f>IF(ISERROR(MATCH(DH$1,'CSC Mitre'!CU$1:CU$220,0)),"",VLOOKUP(DH$1,'Tactic Recode'!$A$1:$B$547,2,FALSE))</f>
        <v/>
      </c>
      <c r="DI100" t="str">
        <f>IF(ISERROR(MATCH(DI$1,'CSC Mitre'!CU$1:CU$220,0)),"",VLOOKUP(DI$1,'Tactic Recode'!$A$1:$B$547,2,FALSE))</f>
        <v/>
      </c>
      <c r="DJ100" t="str">
        <f>IF(ISERROR(MATCH(DJ$1,'CSC Mitre'!CU$1:CU$220,0)),"",VLOOKUP(DJ$1,'Tactic Recode'!$A$1:$B$547,2,FALSE))</f>
        <v/>
      </c>
      <c r="DK100" t="str">
        <f>IF(ISERROR(MATCH(DK$1,'CSC Mitre'!CU$1:CU$220,0)),"",VLOOKUP(DK$1,'Tactic Recode'!$A$1:$B$547,2,FALSE))</f>
        <v/>
      </c>
      <c r="DL100" t="str">
        <f>IF(ISERROR(MATCH(DL$1,'CSC Mitre'!CU$1:CU$220,0)),"",VLOOKUP(DL$1,'Tactic Recode'!$A$1:$B$547,2,FALSE))</f>
        <v/>
      </c>
      <c r="DM100" t="str">
        <f>IF(ISERROR(MATCH(DM$1,'CSC Mitre'!CU$1:CU$220,0)),"",VLOOKUP(DM$1,'Tactic Recode'!$A$1:$B$547,2,FALSE))</f>
        <v/>
      </c>
      <c r="DN100" t="str">
        <f>IF(ISERROR(MATCH(DN$1,'CSC Mitre'!CU$1:CU$220,0)),"",VLOOKUP(DN$1,'Tactic Recode'!$A$1:$B$547,2,FALSE))</f>
        <v/>
      </c>
      <c r="DO100" t="str">
        <f>IF(ISERROR(MATCH(DO$1,'CSC Mitre'!CU$1:CU$220,0)),"",VLOOKUP(DO$1,'Tactic Recode'!$A$1:$B$547,2,FALSE))</f>
        <v/>
      </c>
      <c r="DP100" t="str">
        <f>IF(ISERROR(MATCH(DP$1,'CSC Mitre'!CU$1:CU$220,0)),"",VLOOKUP(DP$1,'Tactic Recode'!$A$1:$B$547,2,FALSE))</f>
        <v/>
      </c>
      <c r="DQ100" t="str">
        <f>IF(ISERROR(MATCH(DQ$1,'CSC Mitre'!CU$1:CU$220,0)),"",VLOOKUP(DQ$1,'Tactic Recode'!$A$1:$B$547,2,FALSE))</f>
        <v/>
      </c>
      <c r="DR100" t="str">
        <f>IF(ISERROR(MATCH(DR$1,'CSC Mitre'!CU$1:CU$220,0)),"",VLOOKUP(DR$1,'Tactic Recode'!$A$1:$B$547,2,FALSE))</f>
        <v>Command and Control</v>
      </c>
      <c r="DS100" t="str">
        <f>IF(ISERROR(MATCH(DS$1,'CSC Mitre'!CU$1:CU$220,0)),"",VLOOKUP(DS$1,'Tactic Recode'!$A$1:$B$547,2,FALSE))</f>
        <v/>
      </c>
      <c r="DT100" t="str">
        <f>IF(ISERROR(MATCH(DT$1,'CSC Mitre'!CU$1:CU$220,0)),"",VLOOKUP(DT$1,'Tactic Recode'!$A$1:$B$547,2,FALSE))</f>
        <v/>
      </c>
      <c r="DU100" t="str">
        <f>IF(ISERROR(MATCH(DU$1,'CSC Mitre'!CU$1:CU$220,0)),"",VLOOKUP(DU$1,'Tactic Recode'!$A$1:$B$547,2,FALSE))</f>
        <v/>
      </c>
      <c r="DV100" t="str">
        <f>IF(ISERROR(MATCH(DV$1,'CSC Mitre'!CU$1:CU$220,0)),"",VLOOKUP(DV$1,'Tactic Recode'!$A$1:$B$547,2,FALSE))</f>
        <v/>
      </c>
      <c r="DW100" t="str">
        <f>IF(ISERROR(MATCH(DW$1,'CSC Mitre'!CU$1:CU$220,0)),"",VLOOKUP(DW$1,'Tactic Recode'!$A$1:$B$547,2,FALSE))</f>
        <v/>
      </c>
      <c r="DX100" t="str">
        <f>IF(ISERROR(MATCH(DX$1,'CSC Mitre'!CU$1:CU$220,0)),"",VLOOKUP(DX$1,'Tactic Recode'!$A$1:$B$547,2,FALSE))</f>
        <v/>
      </c>
      <c r="DY100" t="str">
        <f>IF(ISERROR(MATCH(DY$1,'CSC Mitre'!CU$1:CU$220,0)),"",VLOOKUP(DY$1,'Tactic Recode'!$A$1:$B$547,2,FALSE))</f>
        <v/>
      </c>
      <c r="DZ100" t="str">
        <f>IF(ISERROR(MATCH(DZ$1,'CSC Mitre'!CU$1:CU$220,0)),"",VLOOKUP(DZ$1,'Tactic Recode'!$A$1:$B$547,2,FALSE))</f>
        <v/>
      </c>
      <c r="EA100" t="str">
        <f>IF(ISERROR(MATCH(EA$1,'CSC Mitre'!CU$1:CU$220,0)),"",VLOOKUP(EA$1,'Tactic Recode'!$A$1:$B$547,2,FALSE))</f>
        <v/>
      </c>
      <c r="EB100" t="str">
        <f>IF(ISERROR(MATCH(EB$1,'CSC Mitre'!CU$1:CU$220,0)),"",VLOOKUP(EB$1,'Tactic Recode'!$A$1:$B$547,2,FALSE))</f>
        <v/>
      </c>
      <c r="EC100" t="str">
        <f>IF(ISERROR(MATCH(EC$1,'CSC Mitre'!CU$1:CU$220,0)),"",VLOOKUP(EC$1,'Tactic Recode'!$A$1:$B$547,2,FALSE))</f>
        <v/>
      </c>
      <c r="ED100" t="str">
        <f>IF(ISERROR(MATCH(ED$1,'CSC Mitre'!CU$1:CU$220,0)),"",VLOOKUP(ED$1,'Tactic Recode'!$A$1:$B$547,2,FALSE))</f>
        <v/>
      </c>
      <c r="EE100" t="str">
        <f>IF(ISERROR(MATCH(EE$1,'CSC Mitre'!CU$1:CU$220,0)),"",VLOOKUP(EE$1,'Tactic Recode'!$A$1:$B$547,2,FALSE))</f>
        <v/>
      </c>
      <c r="EF100" t="str">
        <f>IF(ISERROR(MATCH(EF$1,'CSC Mitre'!CU$1:CU$220,0)),"",VLOOKUP(EF$1,'Tactic Recode'!$A$1:$B$547,2,FALSE))</f>
        <v/>
      </c>
      <c r="EG100" t="str">
        <f>IF(ISERROR(MATCH(EG$1,'CSC Mitre'!CU$1:CU$220,0)),"",VLOOKUP(EG$1,'Tactic Recode'!$A$1:$B$547,2,FALSE))</f>
        <v/>
      </c>
      <c r="EH100" t="str">
        <f>IF(ISERROR(MATCH(EH$1,'CSC Mitre'!CU$1:CU$220,0)),"",VLOOKUP(EH$1,'Tactic Recode'!$A$1:$B$547,2,FALSE))</f>
        <v/>
      </c>
      <c r="EI100" t="str">
        <f>IF(ISERROR(MATCH(EI$1,'CSC Mitre'!CU$1:CU$220,0)),"",VLOOKUP(EI$1,'Tactic Recode'!$A$1:$B$547,2,FALSE))</f>
        <v/>
      </c>
      <c r="EJ100" t="str">
        <f>IF(ISERROR(MATCH(EJ$1,'CSC Mitre'!CU$1:CU$220,0)),"",VLOOKUP(EJ$1,'Tactic Recode'!$A$1:$B$547,2,FALSE))</f>
        <v/>
      </c>
      <c r="EK100" t="str">
        <f>IF(ISERROR(MATCH(EK$1,'CSC Mitre'!CU$1:CU$220,0)),"",VLOOKUP(EK$1,'Tactic Recode'!$A$1:$B$547,2,FALSE))</f>
        <v/>
      </c>
      <c r="EL100" t="str">
        <f>IF(ISERROR(MATCH(EL$1,'CSC Mitre'!CU$1:CU$220,0)),"",VLOOKUP(EL$1,'Tactic Recode'!$A$1:$B$547,2,FALSE))</f>
        <v/>
      </c>
      <c r="EM100" t="str">
        <f>IF(ISERROR(MATCH(EM$1,'CSC Mitre'!CU$1:CU$220,0)),"",VLOOKUP(EM$1,'Tactic Recode'!$A$1:$B$547,2,FALSE))</f>
        <v/>
      </c>
      <c r="EN100" t="str">
        <f>IF(ISERROR(MATCH(EN$1,'CSC Mitre'!CU$1:CU$220,0)),"",VLOOKUP(EN$1,'Tactic Recode'!$A$1:$B$547,2,FALSE))</f>
        <v/>
      </c>
      <c r="EO100" t="str">
        <f>IF(ISERROR(MATCH(EO$1,'CSC Mitre'!CU$1:CU$220,0)),"",VLOOKUP(EO$1,'Tactic Recode'!$A$1:$B$547,2,FALSE))</f>
        <v/>
      </c>
      <c r="EP100" t="str">
        <f>IF(ISERROR(MATCH(EP$1,'CSC Mitre'!CU$1:CU$220,0)),"",VLOOKUP(EP$1,'Tactic Recode'!$A$1:$B$547,2,FALSE))</f>
        <v/>
      </c>
      <c r="EQ100" t="str">
        <f>IF(ISERROR(MATCH(EQ$1,'CSC Mitre'!CU$1:CU$220,0)),"",VLOOKUP(EQ$1,'Tactic Recode'!$A$1:$B$547,2,FALSE))</f>
        <v>Command and Control</v>
      </c>
      <c r="ER100" t="str">
        <f>IF(ISERROR(MATCH(ER$1,'CSC Mitre'!CU$1:CU$220,0)),"",VLOOKUP(ER$1,'Tactic Recode'!$A$1:$B$547,2,FALSE))</f>
        <v/>
      </c>
      <c r="ES100" t="str">
        <f>IF(ISERROR(MATCH(ES$1,'CSC Mitre'!CU$1:CU$220,0)),"",VLOOKUP(ES$1,'Tactic Recode'!$A$1:$B$547,2,FALSE))</f>
        <v/>
      </c>
      <c r="ET100" t="str">
        <f>IF(ISERROR(MATCH(ET$1,'CSC Mitre'!CU$1:CU$220,0)),"",VLOOKUP(ET$1,'Tactic Recode'!$A$1:$B$547,2,FALSE))</f>
        <v/>
      </c>
      <c r="EU100" t="str">
        <f>IF(ISERROR(MATCH(EU$1,'CSC Mitre'!CU$1:CU$220,0)),"",VLOOKUP(EU$1,'Tactic Recode'!$A$1:$B$547,2,FALSE))</f>
        <v/>
      </c>
      <c r="EV100" t="str">
        <f>IF(ISERROR(MATCH(EV$1,'CSC Mitre'!CU$1:CU$220,0)),"",VLOOKUP(EV$1,'Tactic Recode'!$A$1:$B$547,2,FALSE))</f>
        <v/>
      </c>
      <c r="EW100" t="str">
        <f>IF(ISERROR(MATCH(EW$1,'CSC Mitre'!CU$1:CU$220,0)),"",VLOOKUP(EW$1,'Tactic Recode'!$A$1:$B$547,2,FALSE))</f>
        <v/>
      </c>
      <c r="EX100" t="str">
        <f>IF(ISERROR(MATCH(EX$1,'CSC Mitre'!CU$1:CU$220,0)),"",VLOOKUP(EX$1,'Tactic Recode'!$A$1:$B$547,2,FALSE))</f>
        <v/>
      </c>
      <c r="EY100" t="str">
        <f>IF(ISERROR(MATCH(EY$1,'CSC Mitre'!CU$1:CU$220,0)),"",VLOOKUP(EY$1,'Tactic Recode'!$A$1:$B$547,2,FALSE))</f>
        <v/>
      </c>
      <c r="EZ100" t="str">
        <f>IF(ISERROR(MATCH(EZ$1,'CSC Mitre'!CU$1:CU$220,0)),"",VLOOKUP(EZ$1,'Tactic Recode'!$A$1:$B$547,2,FALSE))</f>
        <v/>
      </c>
      <c r="FA100" t="str">
        <f>IF(ISERROR(MATCH(FA$1,'CSC Mitre'!CU$1:CU$220,0)),"",VLOOKUP(FA$1,'Tactic Recode'!$A$1:$B$547,2,FALSE))</f>
        <v/>
      </c>
      <c r="FB100" t="str">
        <f>IF(ISERROR(MATCH(FB$1,'CSC Mitre'!CU$1:CU$220,0)),"",VLOOKUP(FB$1,'Tactic Recode'!$A$1:$B$547,2,FALSE))</f>
        <v/>
      </c>
      <c r="FC100" t="str">
        <f>IF(ISERROR(MATCH(FC$1,'CSC Mitre'!CU$1:CU$220,0)),"",VLOOKUP(FC$1,'Tactic Recode'!$A$1:$B$547,2,FALSE))</f>
        <v/>
      </c>
      <c r="FD100" t="str">
        <f>IF(ISERROR(MATCH(FD$1,'CSC Mitre'!CU$1:CU$220,0)),"",VLOOKUP(FD$1,'Tactic Recode'!$A$1:$B$547,2,FALSE))</f>
        <v/>
      </c>
      <c r="FE100" t="str">
        <f>IF(ISERROR(MATCH(FE$1,'CSC Mitre'!CU$1:CU$220,0)),"",VLOOKUP(FE$1,'Tactic Recode'!$A$1:$B$547,2,FALSE))</f>
        <v/>
      </c>
      <c r="FF100" t="str">
        <f>IF(ISERROR(MATCH(FF$1,'CSC Mitre'!CU$1:CU$220,0)),"",VLOOKUP(FF$1,'Tactic Recode'!$A$1:$B$547,2,FALSE))</f>
        <v/>
      </c>
      <c r="FG100" t="str">
        <f>IF(ISERROR(MATCH(FG$1,'CSC Mitre'!CU$1:CU$220,0)),"",VLOOKUP(FG$1,'Tactic Recode'!$A$1:$B$547,2,FALSE))</f>
        <v/>
      </c>
      <c r="FH100" t="str">
        <f>IF(ISERROR(MATCH(FH$1,'CSC Mitre'!CU$1:CU$220,0)),"",VLOOKUP(FH$1,'Tactic Recode'!$A$1:$B$547,2,FALSE))</f>
        <v/>
      </c>
      <c r="FI100" t="str">
        <f>IF(ISERROR(MATCH(FI$1,'CSC Mitre'!CU$1:CU$220,0)),"",VLOOKUP(FI$1,'Tactic Recode'!$A$1:$B$547,2,FALSE))</f>
        <v/>
      </c>
      <c r="FJ100" t="str">
        <f>IF(ISERROR(MATCH(FJ$1,'CSC Mitre'!CU$1:CU$220,0)),"",VLOOKUP(FJ$1,'Tactic Recode'!$A$1:$B$547,2,FALSE))</f>
        <v/>
      </c>
      <c r="FK100" t="str">
        <f>IF(ISERROR(MATCH(FK$1,'CSC Mitre'!CU$1:CU$220,0)),"",VLOOKUP(FK$1,'Tactic Recode'!$A$1:$B$547,2,FALSE))</f>
        <v/>
      </c>
      <c r="FL100" t="str">
        <f>IF(ISERROR(MATCH(FL$1,'CSC Mitre'!CU$1:CU$220,0)),"",VLOOKUP(FL$1,'Tactic Recode'!$A$1:$B$547,2,FALSE))</f>
        <v/>
      </c>
      <c r="FM100" t="str">
        <f>IF(ISERROR(MATCH(FM$1,'CSC Mitre'!CU$1:CU$220,0)),"",VLOOKUP(FM$1,'Tactic Recode'!$A$1:$B$547,2,FALSE))</f>
        <v/>
      </c>
      <c r="FN100" t="str">
        <f>IF(ISERROR(MATCH(FN$1,'CSC Mitre'!CU$1:CU$220,0)),"",VLOOKUP(FN$1,'Tactic Recode'!$A$1:$B$547,2,FALSE))</f>
        <v/>
      </c>
      <c r="FO100" t="str">
        <f>IF(ISERROR(MATCH(FO$1,'CSC Mitre'!CU$1:CU$220,0)),"",VLOOKUP(FO$1,'Tactic Recode'!$A$1:$B$547,2,FALSE))</f>
        <v/>
      </c>
      <c r="FP100" t="str">
        <f>IF(ISERROR(MATCH(FP$1,'CSC Mitre'!CU$1:CU$220,0)),"",VLOOKUP(FP$1,'Tactic Recode'!$A$1:$B$547,2,FALSE))</f>
        <v/>
      </c>
      <c r="FQ100" t="str">
        <f>IF(ISERROR(MATCH(FQ$1,'CSC Mitre'!CU$1:CU$220,0)),"",VLOOKUP(FQ$1,'Tactic Recode'!$A$1:$B$547,2,FALSE))</f>
        <v/>
      </c>
      <c r="FR100" t="str">
        <f>IF(ISERROR(MATCH(FR$1,'CSC Mitre'!CU$1:CU$220,0)),"",VLOOKUP(FR$1,'Tactic Recode'!$A$1:$B$547,2,FALSE))</f>
        <v/>
      </c>
      <c r="FS100" t="str">
        <f>IF(ISERROR(MATCH(FS$1,'CSC Mitre'!CU$1:CU$220,0)),"",VLOOKUP(FS$1,'Tactic Recode'!$A$1:$B$547,2,FALSE))</f>
        <v/>
      </c>
      <c r="FT100" t="str">
        <f>IF(ISERROR(MATCH(FT$1,'CSC Mitre'!CU$1:CU$220,0)),"",VLOOKUP(FT$1,'Tactic Recode'!$A$1:$B$547,2,FALSE))</f>
        <v/>
      </c>
      <c r="FU100" t="str">
        <f>IF(ISERROR(MATCH(FU$1,'CSC Mitre'!CU$1:CU$220,0)),"",VLOOKUP(FU$1,'Tactic Recode'!$A$1:$B$547,2,FALSE))</f>
        <v/>
      </c>
      <c r="FV100" t="str">
        <f>IF(ISERROR(MATCH(FV$1,'CSC Mitre'!CU$1:CU$220,0)),"",VLOOKUP(FV$1,'Tactic Recode'!$A$1:$B$547,2,FALSE))</f>
        <v/>
      </c>
      <c r="FW100" t="str">
        <f>IF(ISERROR(MATCH(FW$1,'CSC Mitre'!CU$1:CU$220,0)),"",VLOOKUP(FW$1,'Tactic Recode'!$A$1:$B$547,2,FALSE))</f>
        <v/>
      </c>
      <c r="FX100" t="str">
        <f>IF(ISERROR(MATCH(FX$1,'CSC Mitre'!CU$1:CU$220,0)),"",VLOOKUP(FX$1,'Tactic Recode'!$A$1:$B$547,2,FALSE))</f>
        <v/>
      </c>
      <c r="FY100" t="str">
        <f>IF(ISERROR(MATCH(FY$1,'CSC Mitre'!CU$1:CU$220,0)),"",VLOOKUP(FY$1,'Tactic Recode'!$A$1:$B$547,2,FALSE))</f>
        <v/>
      </c>
      <c r="FZ100" t="str">
        <f>IF(ISERROR(MATCH(FZ$1,'CSC Mitre'!CU$1:CU$220,0)),"",VLOOKUP(FZ$1,'Tactic Recode'!$A$1:$B$547,2,FALSE))</f>
        <v/>
      </c>
      <c r="GA100" t="str">
        <f>IF(ISERROR(MATCH(GA$1,'CSC Mitre'!CU$1:CU$220,0)),"",VLOOKUP(GA$1,'Tactic Recode'!$A$1:$B$547,2,FALSE))</f>
        <v>Initial Access, Persistence</v>
      </c>
      <c r="GB100" t="str">
        <f>IF(ISERROR(MATCH(GB$1,'CSC Mitre'!CU$1:CU$220,0)),"",VLOOKUP(GB$1,'Tactic Recode'!$A$1:$B$547,2,FALSE))</f>
        <v/>
      </c>
      <c r="GC100" t="str">
        <f>IF(ISERROR(MATCH(GC$1,'CSC Mitre'!CU$1:CU$220,0)),"",VLOOKUP(GC$1,'Tactic Recode'!$A$1:$B$547,2,FALSE))</f>
        <v/>
      </c>
      <c r="GD100" t="str">
        <f>IF(ISERROR(MATCH(GD$1,'CSC Mitre'!CU$1:CU$220,0)),"",VLOOKUP(GD$1,'Tactic Recode'!$A$1:$B$547,2,FALSE))</f>
        <v/>
      </c>
      <c r="GE100" t="str">
        <f>IF(ISERROR(MATCH(GE$1,'CSC Mitre'!CU$1:CU$220,0)),"",VLOOKUP(GE$1,'Tactic Recode'!$A$1:$B$547,2,FALSE))</f>
        <v/>
      </c>
      <c r="GF100" t="str">
        <f>IF(ISERROR(MATCH(GF$1,'CSC Mitre'!CU$1:CU$220,0)),"",VLOOKUP(GF$1,'Tactic Recode'!$A$1:$B$547,2,FALSE))</f>
        <v/>
      </c>
      <c r="GG100" t="str">
        <f>IF(ISERROR(MATCH(GG$1,'CSC Mitre'!CU$1:CU$220,0)),"",VLOOKUP(GG$1,'Tactic Recode'!$A$1:$B$547,2,FALSE))</f>
        <v/>
      </c>
      <c r="GH100" t="str">
        <f>IF(ISERROR(MATCH(GH$1,'CSC Mitre'!CU$1:CU$220,0)),"",VLOOKUP(GH$1,'Tactic Recode'!$A$1:$B$547,2,FALSE))</f>
        <v/>
      </c>
      <c r="GI100" t="str">
        <f>IF(ISERROR(MATCH(GI$1,'CSC Mitre'!CU$1:CU$220,0)),"",VLOOKUP(GI$1,'Tactic Recode'!$A$1:$B$547,2,FALSE))</f>
        <v/>
      </c>
      <c r="GJ100" t="str">
        <f>IF(ISERROR(MATCH(GJ$1,'CSC Mitre'!CU$1:CU$220,0)),"",VLOOKUP(GJ$1,'Tactic Recode'!$A$1:$B$547,2,FALSE))</f>
        <v/>
      </c>
      <c r="GK100" t="str">
        <f>IF(ISERROR(MATCH(GK$1,'CSC Mitre'!CU$1:CU$220,0)),"",VLOOKUP(GK$1,'Tactic Recode'!$A$1:$B$547,2,FALSE))</f>
        <v/>
      </c>
      <c r="GL100" t="str">
        <f>IF(ISERROR(MATCH(GL$1,'CSC Mitre'!CU$1:CU$220,0)),"",VLOOKUP(GL$1,'Tactic Recode'!$A$1:$B$547,2,FALSE))</f>
        <v/>
      </c>
      <c r="GM100" t="str">
        <f>IF(ISERROR(MATCH(GM$1,'CSC Mitre'!CU$1:CU$220,0)),"",VLOOKUP(GM$1,'Tactic Recode'!$A$1:$B$547,2,FALSE))</f>
        <v/>
      </c>
      <c r="GN100" t="str">
        <f>IF(ISERROR(MATCH(GN$1,'CSC Mitre'!CU$1:CU$220,0)),"",VLOOKUP(GN$1,'Tactic Recode'!$A$1:$B$547,2,FALSE))</f>
        <v/>
      </c>
      <c r="GO100" t="str">
        <f>IF(ISERROR(MATCH(GO$1,'CSC Mitre'!CU$1:CU$220,0)),"",VLOOKUP(GO$1,'Tactic Recode'!$A$1:$B$547,2,FALSE))</f>
        <v/>
      </c>
      <c r="GP100" t="str">
        <f>IF(ISERROR(MATCH(GP$1,'CSC Mitre'!CU$1:CU$220,0)),"",VLOOKUP(GP$1,'Tactic Recode'!$A$1:$B$547,2,FALSE))</f>
        <v/>
      </c>
      <c r="GQ100" t="str">
        <f>IF(ISERROR(MATCH(GQ$1,'CSC Mitre'!CU$1:CU$220,0)),"",VLOOKUP(GQ$1,'Tactic Recode'!$A$1:$B$547,2,FALSE))</f>
        <v/>
      </c>
      <c r="GR100" t="str">
        <f>IF(ISERROR(MATCH(GR$1,'CSC Mitre'!CU$1:CU$220,0)),"",VLOOKUP(GR$1,'Tactic Recode'!$A$1:$B$547,2,FALSE))</f>
        <v/>
      </c>
      <c r="GS100" t="str">
        <f>IF(ISERROR(MATCH(GS$1,'CSC Mitre'!CU$1:CU$220,0)),"",VLOOKUP(GS$1,'Tactic Recode'!$A$1:$B$547,2,FALSE))</f>
        <v/>
      </c>
      <c r="GT100" t="str">
        <f>IF(ISERROR(MATCH(GT$1,'CSC Mitre'!CU$1:CU$220,0)),"",VLOOKUP(GT$1,'Tactic Recode'!$A$1:$B$547,2,FALSE))</f>
        <v/>
      </c>
      <c r="GU100" t="str">
        <f>IF(ISERROR(MATCH(GU$1,'CSC Mitre'!CU$1:CU$220,0)),"",VLOOKUP(GU$1,'Tactic Recode'!$A$1:$B$547,2,FALSE))</f>
        <v/>
      </c>
      <c r="GV100" t="str">
        <f>IF(ISERROR(MATCH(GV$1,'CSC Mitre'!CU$1:CU$220,0)),"",VLOOKUP(GV$1,'Tactic Recode'!$A$1:$B$547,2,FALSE))</f>
        <v/>
      </c>
      <c r="GW100" t="str">
        <f>IF(ISERROR(MATCH(GW$1,'CSC Mitre'!CU$1:CU$220,0)),"",VLOOKUP(GW$1,'Tactic Recode'!$A$1:$B$547,2,FALSE))</f>
        <v/>
      </c>
      <c r="GX100" t="str">
        <f>IF(ISERROR(MATCH(GX$1,'CSC Mitre'!CU$1:CU$220,0)),"",VLOOKUP(GX$1,'Tactic Recode'!$A$1:$B$547,2,FALSE))</f>
        <v/>
      </c>
      <c r="GY100" t="str">
        <f>IF(ISERROR(MATCH(GY$1,'CSC Mitre'!CU$1:CU$220,0)),"",VLOOKUP(GY$1,'Tactic Recode'!$A$1:$B$547,2,FALSE))</f>
        <v/>
      </c>
      <c r="GZ100" t="str">
        <f>IF(ISERROR(MATCH(GZ$1,'CSC Mitre'!CU$1:CU$220,0)),"",VLOOKUP(GZ$1,'Tactic Recode'!$A$1:$B$547,2,FALSE))</f>
        <v/>
      </c>
      <c r="HA100" t="str">
        <f>IF(ISERROR(MATCH(HA$1,'CSC Mitre'!CU$1:CU$220,0)),"",VLOOKUP(HA$1,'Tactic Recode'!$A$1:$B$547,2,FALSE))</f>
        <v>Initial Access</v>
      </c>
      <c r="HB100" t="str">
        <f>IF(ISERROR(MATCH(HB$1,'CSC Mitre'!CU$1:CU$220,0)),"",VLOOKUP(HB$1,'Tactic Recode'!$A$1:$B$547,2,FALSE))</f>
        <v/>
      </c>
      <c r="HC100" t="str">
        <f>IF(ISERROR(MATCH(HC$1,'CSC Mitre'!CU$1:CU$220,0)),"",VLOOKUP(HC$1,'Tactic Recode'!$A$1:$B$547,2,FALSE))</f>
        <v/>
      </c>
      <c r="HD100" t="str">
        <f>IF(ISERROR(MATCH(HD$1,'CSC Mitre'!CU$1:CU$220,0)),"",VLOOKUP(HD$1,'Tactic Recode'!$A$1:$B$547,2,FALSE))</f>
        <v/>
      </c>
      <c r="HE100" t="str">
        <f>IF(ISERROR(MATCH(HE$1,'CSC Mitre'!CU$1:CU$220,0)),"",VLOOKUP(HE$1,'Tactic Recode'!$A$1:$B$547,2,FALSE))</f>
        <v/>
      </c>
      <c r="HF100" t="str">
        <f>IF(ISERROR(MATCH(HF$1,'CSC Mitre'!CU$1:CU$220,0)),"",VLOOKUP(HF$1,'Tactic Recode'!$A$1:$B$547,2,FALSE))</f>
        <v/>
      </c>
      <c r="HG100" t="str">
        <f>IF(ISERROR(MATCH(HG$1,'CSC Mitre'!CU$1:CU$220,0)),"",VLOOKUP(HG$1,'Tactic Recode'!$A$1:$B$547,2,FALSE))</f>
        <v/>
      </c>
      <c r="HH100" t="str">
        <f>IF(ISERROR(MATCH(HH$1,'CSC Mitre'!CU$1:CU$220,0)),"",VLOOKUP(HH$1,'Tactic Recode'!$A$1:$B$547,2,FALSE))</f>
        <v/>
      </c>
      <c r="HI100" t="str">
        <f>IF(ISERROR(MATCH(HI$1,'CSC Mitre'!CU$1:CU$220,0)),"",VLOOKUP(HI$1,'Tactic Recode'!$A$1:$B$547,2,FALSE))</f>
        <v/>
      </c>
      <c r="HJ100" t="str">
        <f>IF(ISERROR(MATCH(HJ$1,'CSC Mitre'!CU$1:CU$220,0)),"",VLOOKUP(HJ$1,'Tactic Recode'!$A$1:$B$547,2,FALSE))</f>
        <v/>
      </c>
      <c r="HK100" t="str">
        <f>IF(ISERROR(MATCH(HK$1,'CSC Mitre'!CU$1:CU$220,0)),"",VLOOKUP(HK$1,'Tactic Recode'!$A$1:$B$547,2,FALSE))</f>
        <v/>
      </c>
      <c r="HL100" t="str">
        <f>IF(ISERROR(MATCH(HL$1,'CSC Mitre'!CU$1:CU$220,0)),"",VLOOKUP(HL$1,'Tactic Recode'!$A$1:$B$547,2,FALSE))</f>
        <v/>
      </c>
      <c r="HM100" t="str">
        <f>IF(ISERROR(MATCH(HM$1,'CSC Mitre'!CU$1:CU$220,0)),"",VLOOKUP(HM$1,'Tactic Recode'!$A$1:$B$547,2,FALSE))</f>
        <v/>
      </c>
      <c r="HN100" t="str">
        <f>IF(ISERROR(MATCH(HN$1,'CSC Mitre'!CU$1:CU$220,0)),"",VLOOKUP(HN$1,'Tactic Recode'!$A$1:$B$547,2,FALSE))</f>
        <v/>
      </c>
      <c r="HO100" t="str">
        <f>IF(ISERROR(MATCH(HO$1,'CSC Mitre'!CU$1:CU$220,0)),"",VLOOKUP(HO$1,'Tactic Recode'!$A$1:$B$547,2,FALSE))</f>
        <v/>
      </c>
      <c r="HP100" t="str">
        <f>IF(ISERROR(MATCH(HP$1,'CSC Mitre'!CU$1:CU$220,0)),"",VLOOKUP(HP$1,'Tactic Recode'!$A$1:$B$547,2,FALSE))</f>
        <v/>
      </c>
      <c r="HQ100" t="str">
        <f>IF(ISERROR(MATCH(HQ$1,'CSC Mitre'!CU$1:CU$220,0)),"",VLOOKUP(HQ$1,'Tactic Recode'!$A$1:$B$547,2,FALSE))</f>
        <v/>
      </c>
      <c r="HR100" t="str">
        <f>IF(ISERROR(MATCH(HR$1,'CSC Mitre'!CU$1:CU$220,0)),"",VLOOKUP(HR$1,'Tactic Recode'!$A$1:$B$547,2,FALSE))</f>
        <v/>
      </c>
      <c r="HS100" t="str">
        <f>IF(ISERROR(MATCH(HS$1,'CSC Mitre'!CU$1:CU$220,0)),"",VLOOKUP(HS$1,'Tactic Recode'!$A$1:$B$547,2,FALSE))</f>
        <v/>
      </c>
      <c r="HT100" t="str">
        <f>IF(ISERROR(MATCH(HT$1,'CSC Mitre'!CU$1:CU$220,0)),"",VLOOKUP(HT$1,'Tactic Recode'!$A$1:$B$547,2,FALSE))</f>
        <v/>
      </c>
      <c r="HU100" t="str">
        <f>IF(ISERROR(MATCH(HU$1,'CSC Mitre'!CU$1:CU$220,0)),"",VLOOKUP(HU$1,'Tactic Recode'!$A$1:$B$547,2,FALSE))</f>
        <v/>
      </c>
      <c r="HV100" t="str">
        <f>IF(ISERROR(MATCH(HV$1,'CSC Mitre'!CU$1:CU$220,0)),"",VLOOKUP(HV$1,'Tactic Recode'!$A$1:$B$547,2,FALSE))</f>
        <v/>
      </c>
      <c r="HW100" t="str">
        <f>IF(ISERROR(MATCH(HW$1,'CSC Mitre'!CU$1:CU$220,0)),"",VLOOKUP(HW$1,'Tactic Recode'!$A$1:$B$547,2,FALSE))</f>
        <v/>
      </c>
      <c r="HX100" t="str">
        <f>IF(ISERROR(MATCH(HX$1,'CSC Mitre'!CU$1:CU$220,0)),"",VLOOKUP(HX$1,'Tactic Recode'!$A$1:$B$547,2,FALSE))</f>
        <v/>
      </c>
      <c r="HY100" t="str">
        <f>IF(ISERROR(MATCH(HY$1,'CSC Mitre'!CU$1:CU$220,0)),"",VLOOKUP(HY$1,'Tactic Recode'!$A$1:$B$547,2,FALSE))</f>
        <v/>
      </c>
      <c r="HZ100" t="str">
        <f>IF(ISERROR(MATCH(HZ$1,'CSC Mitre'!CU$1:CU$220,0)),"",VLOOKUP(HZ$1,'Tactic Recode'!$A$1:$B$547,2,FALSE))</f>
        <v/>
      </c>
      <c r="IA100" t="str">
        <f>IF(ISERROR(MATCH(IA$1,'CSC Mitre'!CU$1:CU$220,0)),"",VLOOKUP(IA$1,'Tactic Recode'!$A$1:$B$547,2,FALSE))</f>
        <v/>
      </c>
      <c r="IB100" t="str">
        <f>IF(ISERROR(MATCH(IB$1,'CSC Mitre'!CU$1:CU$220,0)),"",VLOOKUP(IB$1,'Tactic Recode'!$A$1:$B$547,2,FALSE))</f>
        <v/>
      </c>
      <c r="IC100" t="str">
        <f>IF(ISERROR(MATCH(IC$1,'CSC Mitre'!CU$1:CU$220,0)),"",VLOOKUP(IC$1,'Tactic Recode'!$A$1:$B$547,2,FALSE))</f>
        <v/>
      </c>
      <c r="ID100" t="str">
        <f>IF(ISERROR(MATCH(ID$1,'CSC Mitre'!CU$1:CU$220,0)),"",VLOOKUP(ID$1,'Tactic Recode'!$A$1:$B$547,2,FALSE))</f>
        <v/>
      </c>
      <c r="IE100" t="str">
        <f>IF(ISERROR(MATCH(IE$1,'CSC Mitre'!CU$1:CU$220,0)),"",VLOOKUP(IE$1,'Tactic Recode'!$A$1:$B$547,2,FALSE))</f>
        <v/>
      </c>
      <c r="IF100" t="str">
        <f>IF(ISERROR(MATCH(IF$1,'CSC Mitre'!CU$1:CU$220,0)),"",VLOOKUP(IF$1,'Tactic Recode'!$A$1:$B$547,2,FALSE))</f>
        <v/>
      </c>
      <c r="IG100" t="str">
        <f>IF(ISERROR(MATCH(IG$1,'CSC Mitre'!CU$1:CU$220,0)),"",VLOOKUP(IG$1,'Tactic Recode'!$A$1:$B$547,2,FALSE))</f>
        <v/>
      </c>
      <c r="IH100" t="str">
        <f>IF(ISERROR(MATCH(IH$1,'CSC Mitre'!CU$1:CU$220,0)),"",VLOOKUP(IH$1,'Tactic Recode'!$A$1:$B$547,2,FALSE))</f>
        <v/>
      </c>
      <c r="II100" t="str">
        <f>IF(ISERROR(MATCH(II$1,'CSC Mitre'!CU$1:CU$220,0)),"",VLOOKUP(II$1,'Tactic Recode'!$A$1:$B$547,2,FALSE))</f>
        <v/>
      </c>
      <c r="IJ100" t="str">
        <f>IF(ISERROR(MATCH(IJ$1,'CSC Mitre'!CU$1:CU$220,0)),"",VLOOKUP(IJ$1,'Tactic Recode'!$A$1:$B$547,2,FALSE))</f>
        <v/>
      </c>
      <c r="IK100" t="str">
        <f>IF(ISERROR(MATCH(IK$1,'CSC Mitre'!CU$1:CU$220,0)),"",VLOOKUP(IK$1,'Tactic Recode'!$A$1:$B$547,2,FALSE))</f>
        <v/>
      </c>
      <c r="IL100" t="str">
        <f>IF(ISERROR(MATCH(IL$1,'CSC Mitre'!CU$1:CU$220,0)),"",VLOOKUP(IL$1,'Tactic Recode'!$A$1:$B$547,2,FALSE))</f>
        <v/>
      </c>
      <c r="IM100" t="str">
        <f>IF(ISERROR(MATCH(IM$1,'CSC Mitre'!CU$1:CU$220,0)),"",VLOOKUP(IM$1,'Tactic Recode'!$A$1:$B$547,2,FALSE))</f>
        <v/>
      </c>
      <c r="IN100" t="str">
        <f>IF(ISERROR(MATCH(IN$1,'CSC Mitre'!CU$1:CU$220,0)),"",VLOOKUP(IN$1,'Tactic Recode'!$A$1:$B$547,2,FALSE))</f>
        <v/>
      </c>
      <c r="IO100" t="str">
        <f>IF(ISERROR(MATCH(IO$1,'CSC Mitre'!CU$1:CU$220,0)),"",VLOOKUP(IO$1,'Tactic Recode'!$A$1:$B$547,2,FALSE))</f>
        <v/>
      </c>
      <c r="IP100" t="str">
        <f>IF(ISERROR(MATCH(IP$1,'CSC Mitre'!CU$1:CU$220,0)),"",VLOOKUP(IP$1,'Tactic Recode'!$A$1:$B$547,2,FALSE))</f>
        <v/>
      </c>
      <c r="IQ100" t="str">
        <f>IF(ISERROR(MATCH(IQ$1,'CSC Mitre'!CU$1:CU$220,0)),"",VLOOKUP(IQ$1,'Tactic Recode'!$A$1:$B$547,2,FALSE))</f>
        <v/>
      </c>
      <c r="IR100" t="str">
        <f>IF(ISERROR(MATCH(IR$1,'CSC Mitre'!CU$1:CU$220,0)),"",VLOOKUP(IR$1,'Tactic Recode'!$A$1:$B$547,2,FALSE))</f>
        <v/>
      </c>
      <c r="IS100" t="str">
        <f>IF(ISERROR(MATCH(IS$1,'CSC Mitre'!CU$1:CU$220,0)),"",VLOOKUP(IS$1,'Tactic Recode'!$A$1:$B$547,2,FALSE))</f>
        <v/>
      </c>
      <c r="IT100" t="str">
        <f>IF(ISERROR(MATCH(IT$1,'CSC Mitre'!CU$1:CU$220,0)),"",VLOOKUP(IT$1,'Tactic Recode'!$A$1:$B$547,2,FALSE))</f>
        <v/>
      </c>
      <c r="IU100" t="str">
        <f>IF(ISERROR(MATCH(IU$1,'CSC Mitre'!CU$1:CU$220,0)),"",VLOOKUP(IU$1,'Tactic Recode'!$A$1:$B$547,2,FALSE))</f>
        <v/>
      </c>
      <c r="IV100" t="str">
        <f>IF(ISERROR(MATCH(IV$1,'CSC Mitre'!CU$1:CU$220,0)),"",VLOOKUP(IV$1,'Tactic Recode'!$A$1:$B$547,2,FALSE))</f>
        <v/>
      </c>
      <c r="IW100" t="str">
        <f>IF(ISERROR(MATCH(IW$1,'CSC Mitre'!CU$1:CU$220,0)),"",VLOOKUP(IW$1,'Tactic Recode'!$A$1:$B$547,2,FALSE))</f>
        <v/>
      </c>
      <c r="IX100" t="str">
        <f>IF(ISERROR(MATCH(IX$1,'CSC Mitre'!CU$1:CU$220,0)),"",VLOOKUP(IX$1,'Tactic Recode'!$A$1:$B$547,2,FALSE))</f>
        <v/>
      </c>
      <c r="IY100" t="str">
        <f>IF(ISERROR(MATCH(IY$1,'CSC Mitre'!CU$1:CU$220,0)),"",VLOOKUP(IY$1,'Tactic Recode'!$A$1:$B$547,2,FALSE))</f>
        <v/>
      </c>
      <c r="IZ100" t="str">
        <f>IF(ISERROR(MATCH(IZ$1,'CSC Mitre'!CU$1:CU$220,0)),"",VLOOKUP(IZ$1,'Tactic Recode'!$A$1:$B$547,2,FALSE))</f>
        <v/>
      </c>
      <c r="JA100" t="str">
        <f>IF(ISERROR(MATCH(JA$1,'CSC Mitre'!CU$1:CU$220,0)),"",VLOOKUP(JA$1,'Tactic Recode'!$A$1:$B$547,2,FALSE))</f>
        <v/>
      </c>
      <c r="JB100" t="str">
        <f>IF(ISERROR(MATCH(JB$1,'CSC Mitre'!CU$1:CU$220,0)),"",VLOOKUP(JB$1,'Tactic Recode'!$A$1:$B$547,2,FALSE))</f>
        <v/>
      </c>
      <c r="JC100" t="str">
        <f>IF(ISERROR(MATCH(JC$1,'CSC Mitre'!CU$1:CU$220,0)),"",VLOOKUP(JC$1,'Tactic Recode'!$A$1:$B$547,2,FALSE))</f>
        <v/>
      </c>
      <c r="JD100" t="str">
        <f>IF(ISERROR(MATCH(JD$1,'CSC Mitre'!CU$1:CU$220,0)),"",VLOOKUP(JD$1,'Tactic Recode'!$A$1:$B$547,2,FALSE))</f>
        <v/>
      </c>
      <c r="JE100" t="str">
        <f>IF(ISERROR(MATCH(JE$1,'CSC Mitre'!CU$1:CU$220,0)),"",VLOOKUP(JE$1,'Tactic Recode'!$A$1:$B$547,2,FALSE))</f>
        <v/>
      </c>
      <c r="JF100" t="str">
        <f>IF(ISERROR(MATCH(JF$1,'CSC Mitre'!CU$1:CU$220,0)),"",VLOOKUP(JF$1,'Tactic Recode'!$A$1:$B$547,2,FALSE))</f>
        <v/>
      </c>
      <c r="JG100" t="str">
        <f>IF(ISERROR(MATCH(JG$1,'CSC Mitre'!CU$1:CU$220,0)),"",VLOOKUP(JG$1,'Tactic Recode'!$A$1:$B$547,2,FALSE))</f>
        <v/>
      </c>
      <c r="JH100" t="str">
        <f>IF(ISERROR(MATCH(JH$1,'CSC Mitre'!CU$1:CU$220,0)),"",VLOOKUP(JH$1,'Tactic Recode'!$A$1:$B$547,2,FALSE))</f>
        <v/>
      </c>
      <c r="JI100" t="str">
        <f>IF(ISERROR(MATCH(JI$1,'CSC Mitre'!CU$1:CU$220,0)),"",VLOOKUP(JI$1,'Tactic Recode'!$A$1:$B$547,2,FALSE))</f>
        <v/>
      </c>
      <c r="JJ100" t="str">
        <f>IF(ISERROR(MATCH(JJ$1,'CSC Mitre'!CU$1:CU$220,0)),"",VLOOKUP(JJ$1,'Tactic Recode'!$A$1:$B$547,2,FALSE))</f>
        <v/>
      </c>
      <c r="JK100" t="str">
        <f>IF(ISERROR(MATCH(JK$1,'CSC Mitre'!CU$1:CU$220,0)),"",VLOOKUP(JK$1,'Tactic Recode'!$A$1:$B$547,2,FALSE))</f>
        <v/>
      </c>
      <c r="JL100" t="str">
        <f>IF(ISERROR(MATCH(JL$1,'CSC Mitre'!CU$1:CU$220,0)),"",VLOOKUP(JL$1,'Tactic Recode'!$A$1:$B$547,2,FALSE))</f>
        <v/>
      </c>
      <c r="JM100" t="str">
        <f>IF(ISERROR(MATCH(JM$1,'CSC Mitre'!CU$1:CU$220,0)),"",VLOOKUP(JM$1,'Tactic Recode'!$A$1:$B$547,2,FALSE))</f>
        <v/>
      </c>
      <c r="JN100" t="str">
        <f>IF(ISERROR(MATCH(JN$1,'CSC Mitre'!CU$1:CU$220,0)),"",VLOOKUP(JN$1,'Tactic Recode'!$A$1:$B$547,2,FALSE))</f>
        <v/>
      </c>
      <c r="JO100" t="str">
        <f>IF(ISERROR(MATCH(JO$1,'CSC Mitre'!CU$1:CU$220,0)),"",VLOOKUP(JO$1,'Tactic Recode'!$A$1:$B$547,2,FALSE))</f>
        <v/>
      </c>
      <c r="JP100" t="str">
        <f>IF(ISERROR(MATCH(JP$1,'CSC Mitre'!CU$1:CU$220,0)),"",VLOOKUP(JP$1,'Tactic Recode'!$A$1:$B$547,2,FALSE))</f>
        <v/>
      </c>
      <c r="JQ100" t="str">
        <f>IF(ISERROR(MATCH(JQ$1,'CSC Mitre'!CU$1:CU$220,0)),"",VLOOKUP(JQ$1,'Tactic Recode'!$A$1:$B$547,2,FALSE))</f>
        <v/>
      </c>
      <c r="JR100" t="str">
        <f>IF(ISERROR(MATCH(JR$1,'CSC Mitre'!CU$1:CU$220,0)),"",VLOOKUP(JR$1,'Tactic Recode'!$A$1:$B$547,2,FALSE))</f>
        <v/>
      </c>
      <c r="JS100" t="str">
        <f>IF(ISERROR(MATCH(JS$1,'CSC Mitre'!CU$1:CU$220,0)),"",VLOOKUP(JS$1,'Tactic Recode'!$A$1:$B$547,2,FALSE))</f>
        <v/>
      </c>
      <c r="JT100" t="str">
        <f>IF(ISERROR(MATCH(JT$1,'CSC Mitre'!CU$1:CU$220,0)),"",VLOOKUP(JT$1,'Tactic Recode'!$A$1:$B$547,2,FALSE))</f>
        <v/>
      </c>
      <c r="JU100" t="str">
        <f>IF(ISERROR(MATCH(JU$1,'CSC Mitre'!CU$1:CU$220,0)),"",VLOOKUP(JU$1,'Tactic Recode'!$A$1:$B$547,2,FALSE))</f>
        <v/>
      </c>
      <c r="JV100" t="str">
        <f>IF(ISERROR(MATCH(JV$1,'CSC Mitre'!CU$1:CU$220,0)),"",VLOOKUP(JV$1,'Tactic Recode'!$A$1:$B$547,2,FALSE))</f>
        <v/>
      </c>
      <c r="JW100" t="str">
        <f>IF(ISERROR(MATCH(JW$1,'CSC Mitre'!CU$1:CU$220,0)),"",VLOOKUP(JW$1,'Tactic Recode'!$A$1:$B$547,2,FALSE))</f>
        <v/>
      </c>
      <c r="JX100" t="str">
        <f>IF(ISERROR(MATCH(JX$1,'CSC Mitre'!CU$1:CU$220,0)),"",VLOOKUP(JX$1,'Tactic Recode'!$A$1:$B$547,2,FALSE))</f>
        <v/>
      </c>
      <c r="JY100" t="str">
        <f>IF(ISERROR(MATCH(JY$1,'CSC Mitre'!CU$1:CU$220,0)),"",VLOOKUP(JY$1,'Tactic Recode'!$A$1:$B$547,2,FALSE))</f>
        <v/>
      </c>
      <c r="JZ100" t="str">
        <f>IF(ISERROR(MATCH(JZ$1,'CSC Mitre'!CU$1:CU$220,0)),"",VLOOKUP(JZ$1,'Tactic Recode'!$A$1:$B$547,2,FALSE))</f>
        <v/>
      </c>
      <c r="KA100" t="str">
        <f>IF(ISERROR(MATCH(KA$1,'CSC Mitre'!CU$1:CU$220,0)),"",VLOOKUP(KA$1,'Tactic Recode'!$A$1:$B$547,2,FALSE))</f>
        <v/>
      </c>
      <c r="KB100" t="str">
        <f>IF(ISERROR(MATCH(KB$1,'CSC Mitre'!CU$1:CU$220,0)),"",VLOOKUP(KB$1,'Tactic Recode'!$A$1:$B$547,2,FALSE))</f>
        <v/>
      </c>
      <c r="KC100" t="str">
        <f>IF(ISERROR(MATCH(KC$1,'CSC Mitre'!CU$1:CU$220,0)),"",VLOOKUP(KC$1,'Tactic Recode'!$A$1:$B$547,2,FALSE))</f>
        <v/>
      </c>
      <c r="KD100" t="str">
        <f>IF(ISERROR(MATCH(KD$1,'CSC Mitre'!CU$1:CU$220,0)),"",VLOOKUP(KD$1,'Tactic Recode'!$A$1:$B$547,2,FALSE))</f>
        <v/>
      </c>
      <c r="KE100" t="str">
        <f>IF(ISERROR(MATCH(KE$1,'CSC Mitre'!CU$1:CU$220,0)),"",VLOOKUP(KE$1,'Tactic Recode'!$A$1:$B$547,2,FALSE))</f>
        <v/>
      </c>
      <c r="KF100" t="str">
        <f>IF(ISERROR(MATCH(KF$1,'CSC Mitre'!CU$1:CU$220,0)),"",VLOOKUP(KF$1,'Tactic Recode'!$A$1:$B$547,2,FALSE))</f>
        <v/>
      </c>
      <c r="KG100" t="str">
        <f>IF(ISERROR(MATCH(KG$1,'CSC Mitre'!CU$1:CU$220,0)),"",VLOOKUP(KG$1,'Tactic Recode'!$A$1:$B$547,2,FALSE))</f>
        <v/>
      </c>
      <c r="KH100" t="str">
        <f>IF(ISERROR(MATCH(KH$1,'CSC Mitre'!CU$1:CU$220,0)),"",VLOOKUP(KH$1,'Tactic Recode'!$A$1:$B$547,2,FALSE))</f>
        <v/>
      </c>
      <c r="KI100" t="str">
        <f>IF(ISERROR(MATCH(KI$1,'CSC Mitre'!CU$1:CU$220,0)),"",VLOOKUP(KI$1,'Tactic Recode'!$A$1:$B$547,2,FALSE))</f>
        <v/>
      </c>
      <c r="KJ100" t="str">
        <f>IF(ISERROR(MATCH(KJ$1,'CSC Mitre'!CU$1:CU$220,0)),"",VLOOKUP(KJ$1,'Tactic Recode'!$A$1:$B$547,2,FALSE))</f>
        <v/>
      </c>
      <c r="KK100" t="str">
        <f>IF(ISERROR(MATCH(KK$1,'CSC Mitre'!CU$1:CU$220,0)),"",VLOOKUP(KK$1,'Tactic Recode'!$A$1:$B$547,2,FALSE))</f>
        <v/>
      </c>
      <c r="KL100" t="str">
        <f>IF(ISERROR(MATCH(KL$1,'CSC Mitre'!CU$1:CU$220,0)),"",VLOOKUP(KL$1,'Tactic Recode'!$A$1:$B$547,2,FALSE))</f>
        <v/>
      </c>
      <c r="KM100" t="str">
        <f>IF(ISERROR(MATCH(KM$1,'CSC Mitre'!CU$1:CU$220,0)),"",VLOOKUP(KM$1,'Tactic Recode'!$A$1:$B$547,2,FALSE))</f>
        <v/>
      </c>
      <c r="KN100" t="str">
        <f>IF(ISERROR(MATCH(KN$1,'CSC Mitre'!CU$1:CU$220,0)),"",VLOOKUP(KN$1,'Tactic Recode'!$A$1:$B$547,2,FALSE))</f>
        <v/>
      </c>
      <c r="KO100" t="str">
        <f>IF(ISERROR(MATCH(KO$1,'CSC Mitre'!CU$1:CU$220,0)),"",VLOOKUP(KO$1,'Tactic Recode'!$A$1:$B$547,2,FALSE))</f>
        <v/>
      </c>
      <c r="KP100" t="str">
        <f>IF(ISERROR(MATCH(KP$1,'CSC Mitre'!CU$1:CU$220,0)),"",VLOOKUP(KP$1,'Tactic Recode'!$A$1:$B$547,2,FALSE))</f>
        <v/>
      </c>
      <c r="KQ100" t="str">
        <f>IF(ISERROR(MATCH(KQ$1,'CSC Mitre'!CU$1:CU$220,0)),"",VLOOKUP(KQ$1,'Tactic Recode'!$A$1:$B$547,2,FALSE))</f>
        <v/>
      </c>
      <c r="KR100" t="str">
        <f>IF(ISERROR(MATCH(KR$1,'CSC Mitre'!CU$1:CU$220,0)),"",VLOOKUP(KR$1,'Tactic Recode'!$A$1:$B$547,2,FALSE))</f>
        <v/>
      </c>
      <c r="KS100" t="str">
        <f>IF(ISERROR(MATCH(KS$1,'CSC Mitre'!CU$1:CU$220,0)),"",VLOOKUP(KS$1,'Tactic Recode'!$A$1:$B$547,2,FALSE))</f>
        <v/>
      </c>
      <c r="KT100" t="str">
        <f>IF(ISERROR(MATCH(KT$1,'CSC Mitre'!CU$1:CU$220,0)),"",VLOOKUP(KT$1,'Tactic Recode'!$A$1:$B$547,2,FALSE))</f>
        <v/>
      </c>
      <c r="KU100" t="str">
        <f>IF(ISERROR(MATCH(KU$1,'CSC Mitre'!CU$1:CU$220,0)),"",VLOOKUP(KU$1,'Tactic Recode'!$A$1:$B$547,2,FALSE))</f>
        <v/>
      </c>
      <c r="KV100" t="str">
        <f>IF(ISERROR(MATCH(KV$1,'CSC Mitre'!CU$1:CU$220,0)),"",VLOOKUP(KV$1,'Tactic Recode'!$A$1:$B$547,2,FALSE))</f>
        <v/>
      </c>
      <c r="KW100" t="str">
        <f>IF(ISERROR(MATCH(KW$1,'CSC Mitre'!CU$1:CU$220,0)),"",VLOOKUP(KW$1,'Tactic Recode'!$A$1:$B$547,2,FALSE))</f>
        <v/>
      </c>
      <c r="KX100" t="str">
        <f>IF(ISERROR(MATCH(KX$1,'CSC Mitre'!CU$1:CU$220,0)),"",VLOOKUP(KX$1,'Tactic Recode'!$A$1:$B$547,2,FALSE))</f>
        <v/>
      </c>
      <c r="KY100" t="str">
        <f>IF(ISERROR(MATCH(KY$1,'CSC Mitre'!CU$1:CU$220,0)),"",VLOOKUP(KY$1,'Tactic Recode'!$A$1:$B$547,2,FALSE))</f>
        <v/>
      </c>
      <c r="KZ100" t="str">
        <f>IF(ISERROR(MATCH(KZ$1,'CSC Mitre'!CU$1:CU$220,0)),"",VLOOKUP(KZ$1,'Tactic Recode'!$A$1:$B$547,2,FALSE))</f>
        <v/>
      </c>
      <c r="LA100" t="str">
        <f>IF(ISERROR(MATCH(LA$1,'CSC Mitre'!CU$1:CU$220,0)),"",VLOOKUP(LA$1,'Tactic Recode'!$A$1:$B$547,2,FALSE))</f>
        <v/>
      </c>
      <c r="LB100" t="str">
        <f>IF(ISERROR(MATCH(LB$1,'CSC Mitre'!CU$1:CU$220,0)),"",VLOOKUP(LB$1,'Tactic Recode'!$A$1:$B$547,2,FALSE))</f>
        <v/>
      </c>
      <c r="LC100" t="str">
        <f>IF(ISERROR(MATCH(LC$1,'CSC Mitre'!CU$1:CU$220,0)),"",VLOOKUP(LC$1,'Tactic Recode'!$A$1:$B$547,2,FALSE))</f>
        <v/>
      </c>
      <c r="LD100" t="str">
        <f>IF(ISERROR(MATCH(LD$1,'CSC Mitre'!CU$1:CU$220,0)),"",VLOOKUP(LD$1,'Tactic Recode'!$A$1:$B$547,2,FALSE))</f>
        <v/>
      </c>
      <c r="LE100" t="str">
        <f>IF(ISERROR(MATCH(LE$1,'CSC Mitre'!CU$1:CU$220,0)),"",VLOOKUP(LE$1,'Tactic Recode'!$A$1:$B$547,2,FALSE))</f>
        <v>Persistence, Privilage Escalation</v>
      </c>
      <c r="LF100" t="str">
        <f>IF(ISERROR(MATCH(LF$1,'CSC Mitre'!CU$1:CU$220,0)),"",VLOOKUP(LF$1,'Tactic Recode'!$A$1:$B$547,2,FALSE))</f>
        <v/>
      </c>
      <c r="LG100" t="str">
        <f>IF(ISERROR(MATCH(LG$1,'CSC Mitre'!CU$1:CU$220,0)),"",VLOOKUP(LG$1,'Tactic Recode'!$A$1:$B$547,2,FALSE))</f>
        <v/>
      </c>
      <c r="LH100" t="str">
        <f>IF(ISERROR(MATCH(LH$1,'CSC Mitre'!CU$1:CU$220,0)),"",VLOOKUP(LH$1,'Tactic Recode'!$A$1:$B$547,2,FALSE))</f>
        <v/>
      </c>
      <c r="LI100" t="str">
        <f>IF(ISERROR(MATCH(LI$1,'CSC Mitre'!CU$1:CU$220,0)),"",VLOOKUP(LI$1,'Tactic Recode'!$A$1:$B$547,2,FALSE))</f>
        <v/>
      </c>
      <c r="LJ100" t="str">
        <f>IF(ISERROR(MATCH(LJ$1,'CSC Mitre'!CU$1:CU$220,0)),"",VLOOKUP(LJ$1,'Tactic Recode'!$A$1:$B$547,2,FALSE))</f>
        <v/>
      </c>
      <c r="LK100" t="str">
        <f>IF(ISERROR(MATCH(LK$1,'CSC Mitre'!CU$1:CU$220,0)),"",VLOOKUP(LK$1,'Tactic Recode'!$A$1:$B$547,2,FALSE))</f>
        <v/>
      </c>
      <c r="LL100" t="str">
        <f>IF(ISERROR(MATCH(LL$1,'CSC Mitre'!CU$1:CU$220,0)),"",VLOOKUP(LL$1,'Tactic Recode'!$A$1:$B$547,2,FALSE))</f>
        <v/>
      </c>
      <c r="LM100" t="str">
        <f>IF(ISERROR(MATCH(LM$1,'CSC Mitre'!CU$1:CU$220,0)),"",VLOOKUP(LM$1,'Tactic Recode'!$A$1:$B$547,2,FALSE))</f>
        <v/>
      </c>
      <c r="LN100" t="str">
        <f>IF(ISERROR(MATCH(LN$1,'CSC Mitre'!CU$1:CU$220,0)),"",VLOOKUP(LN$1,'Tactic Recode'!$A$1:$B$547,2,FALSE))</f>
        <v/>
      </c>
      <c r="LO100" t="str">
        <f>IF(ISERROR(MATCH(LO$1,'CSC Mitre'!CU$1:CU$220,0)),"",VLOOKUP(LO$1,'Tactic Recode'!$A$1:$B$547,2,FALSE))</f>
        <v/>
      </c>
      <c r="LP100" t="str">
        <f>IF(ISERROR(MATCH(LP$1,'CSC Mitre'!CU$1:CU$220,0)),"",VLOOKUP(LP$1,'Tactic Recode'!$A$1:$B$547,2,FALSE))</f>
        <v/>
      </c>
      <c r="LQ100" t="str">
        <f>IF(ISERROR(MATCH(LQ$1,'CSC Mitre'!CU$1:CU$220,0)),"",VLOOKUP(LQ$1,'Tactic Recode'!$A$1:$B$547,2,FALSE))</f>
        <v/>
      </c>
      <c r="LR100" t="str">
        <f>IF(ISERROR(MATCH(LR$1,'CSC Mitre'!CU$1:CU$220,0)),"",VLOOKUP(LR$1,'Tactic Recode'!$A$1:$B$547,2,FALSE))</f>
        <v/>
      </c>
      <c r="LS100" t="str">
        <f>IF(ISERROR(MATCH(LS$1,'CSC Mitre'!CU$1:CU$220,0)),"",VLOOKUP(LS$1,'Tactic Recode'!$A$1:$B$547,2,FALSE))</f>
        <v/>
      </c>
      <c r="LT100" t="str">
        <f>IF(ISERROR(MATCH(LT$1,'CSC Mitre'!CU$1:CU$220,0)),"",VLOOKUP(LT$1,'Tactic Recode'!$A$1:$B$547,2,FALSE))</f>
        <v/>
      </c>
      <c r="LU100" t="str">
        <f>IF(ISERROR(MATCH(LU$1,'CSC Mitre'!CU$1:CU$220,0)),"",VLOOKUP(LU$1,'Tactic Recode'!$A$1:$B$547,2,FALSE))</f>
        <v/>
      </c>
      <c r="LV100" t="str">
        <f>IF(ISERROR(MATCH(LV$1,'CSC Mitre'!CU$1:CU$220,0)),"",VLOOKUP(LV$1,'Tactic Recode'!$A$1:$B$547,2,FALSE))</f>
        <v/>
      </c>
      <c r="LW100" t="str">
        <f>IF(ISERROR(MATCH(LW$1,'CSC Mitre'!CU$1:CU$220,0)),"",VLOOKUP(LW$1,'Tactic Recode'!$A$1:$B$547,2,FALSE))</f>
        <v/>
      </c>
      <c r="LX100" t="str">
        <f>IF(ISERROR(MATCH(LX$1,'CSC Mitre'!CU$1:CU$220,0)),"",VLOOKUP(LX$1,'Tactic Recode'!$A$1:$B$547,2,FALSE))</f>
        <v/>
      </c>
      <c r="LY100" t="str">
        <f>IF(ISERROR(MATCH(LY$1,'CSC Mitre'!CU$1:CU$220,0)),"",VLOOKUP(LY$1,'Tactic Recode'!$A$1:$B$547,2,FALSE))</f>
        <v/>
      </c>
      <c r="LZ100" t="str">
        <f>IF(ISERROR(MATCH(LZ$1,'CSC Mitre'!CU$1:CU$220,0)),"",VLOOKUP(LZ$1,'Tactic Recode'!$A$1:$B$547,2,FALSE))</f>
        <v/>
      </c>
      <c r="MA100" t="str">
        <f>IF(ISERROR(MATCH(MA$1,'CSC Mitre'!CU$1:CU$220,0)),"",VLOOKUP(MA$1,'Tactic Recode'!$A$1:$B$547,2,FALSE))</f>
        <v/>
      </c>
      <c r="MB100" t="str">
        <f>IF(ISERROR(MATCH(MB$1,'CSC Mitre'!CU$1:CU$220,0)),"",VLOOKUP(MB$1,'Tactic Recode'!$A$1:$B$547,2,FALSE))</f>
        <v/>
      </c>
      <c r="MC100" t="str">
        <f>IF(ISERROR(MATCH(MC$1,'CSC Mitre'!CU$1:CU$220,0)),"",VLOOKUP(MC$1,'Tactic Recode'!$A$1:$B$547,2,FALSE))</f>
        <v/>
      </c>
      <c r="MD100" t="str">
        <f>IF(ISERROR(MATCH(MD$1,'CSC Mitre'!CU$1:CU$220,0)),"",VLOOKUP(MD$1,'Tactic Recode'!$A$1:$B$547,2,FALSE))</f>
        <v/>
      </c>
      <c r="ME100" t="str">
        <f>IF(ISERROR(MATCH(ME$1,'CSC Mitre'!CU$1:CU$220,0)),"",VLOOKUP(ME$1,'Tactic Recode'!$A$1:$B$547,2,FALSE))</f>
        <v/>
      </c>
      <c r="MF100" t="str">
        <f>IF(ISERROR(MATCH(MF$1,'CSC Mitre'!CU$1:CU$220,0)),"",VLOOKUP(MF$1,'Tactic Recode'!$A$1:$B$547,2,FALSE))</f>
        <v/>
      </c>
      <c r="MG100" t="str">
        <f>IF(ISERROR(MATCH(MG$1,'CSC Mitre'!CU$1:CU$220,0)),"",VLOOKUP(MG$1,'Tactic Recode'!$A$1:$B$547,2,FALSE))</f>
        <v/>
      </c>
      <c r="MH100" t="str">
        <f>IF(ISERROR(MATCH(MH$1,'CSC Mitre'!CU$1:CU$220,0)),"",VLOOKUP(MH$1,'Tactic Recode'!$A$1:$B$547,2,FALSE))</f>
        <v/>
      </c>
      <c r="MI100" t="str">
        <f>IF(ISERROR(MATCH(MI$1,'CSC Mitre'!CU$1:CU$220,0)),"",VLOOKUP(MI$1,'Tactic Recode'!$A$1:$B$547,2,FALSE))</f>
        <v/>
      </c>
      <c r="MJ100" t="str">
        <f>IF(ISERROR(MATCH(MJ$1,'CSC Mitre'!CU$1:CU$220,0)),"",VLOOKUP(MJ$1,'Tactic Recode'!$A$1:$B$547,2,FALSE))</f>
        <v/>
      </c>
      <c r="MK100" t="str">
        <f>IF(ISERROR(MATCH(MK$1,'CSC Mitre'!CU$1:CU$220,0)),"",VLOOKUP(MK$1,'Tactic Recode'!$A$1:$B$547,2,FALSE))</f>
        <v/>
      </c>
      <c r="ML100" t="str">
        <f>IF(ISERROR(MATCH(ML$1,'CSC Mitre'!CU$1:CU$220,0)),"",VLOOKUP(ML$1,'Tactic Recode'!$A$1:$B$547,2,FALSE))</f>
        <v>Credential Access</v>
      </c>
      <c r="MM100" t="str">
        <f>IF(ISERROR(MATCH(MM$1,'CSC Mitre'!CU$1:CU$220,0)),"",VLOOKUP(MM$1,'Tactic Recode'!$A$1:$B$547,2,FALSE))</f>
        <v/>
      </c>
      <c r="MN100" t="str">
        <f>IF(ISERROR(MATCH(MN$1,'CSC Mitre'!CU$1:CU$220,0)),"",VLOOKUP(MN$1,'Tactic Recode'!$A$1:$B$547,2,FALSE))</f>
        <v/>
      </c>
      <c r="MO100" t="str">
        <f>IF(ISERROR(MATCH(MO$1,'CSC Mitre'!CU$1:CU$220,0)),"",VLOOKUP(MO$1,'Tactic Recode'!$A$1:$B$547,2,FALSE))</f>
        <v/>
      </c>
      <c r="MP100" t="str">
        <f>IF(ISERROR(MATCH(MP$1,'CSC Mitre'!CU$1:CU$220,0)),"",VLOOKUP(MP$1,'Tactic Recode'!$A$1:$B$547,2,FALSE))</f>
        <v/>
      </c>
      <c r="MQ100" t="str">
        <f>IF(ISERROR(MATCH(MQ$1,'CSC Mitre'!CU$1:CU$220,0)),"",VLOOKUP(MQ$1,'Tactic Recode'!$A$1:$B$547,2,FALSE))</f>
        <v>Credential Access</v>
      </c>
      <c r="MR100" t="str">
        <f>IF(ISERROR(MATCH(MR$1,'CSC Mitre'!CU$1:CU$220,0)),"",VLOOKUP(MR$1,'Tactic Recode'!$A$1:$B$547,2,FALSE))</f>
        <v/>
      </c>
      <c r="MS100" t="str">
        <f>IF(ISERROR(MATCH(MS$1,'CSC Mitre'!CU$1:CU$220,0)),"",VLOOKUP(MS$1,'Tactic Recode'!$A$1:$B$547,2,FALSE))</f>
        <v/>
      </c>
      <c r="MT100" t="str">
        <f>IF(ISERROR(MATCH(MT$1,'CSC Mitre'!CU$1:CU$220,0)),"",VLOOKUP(MT$1,'Tactic Recode'!$A$1:$B$547,2,FALSE))</f>
        <v/>
      </c>
      <c r="MU100" t="str">
        <f>IF(ISERROR(MATCH(MU$1,'CSC Mitre'!CU$1:CU$220,0)),"",VLOOKUP(MU$1,'Tactic Recode'!$A$1:$B$547,2,FALSE))</f>
        <v/>
      </c>
      <c r="MV100" t="str">
        <f>IF(ISERROR(MATCH(MV$1,'CSC Mitre'!CU$1:CU$220,0)),"",VLOOKUP(MV$1,'Tactic Recode'!$A$1:$B$547,2,FALSE))</f>
        <v/>
      </c>
      <c r="MW100" t="str">
        <f>IF(ISERROR(MATCH(MW$1,'CSC Mitre'!CU$1:CU$220,0)),"",VLOOKUP(MW$1,'Tactic Recode'!$A$1:$B$547,2,FALSE))</f>
        <v/>
      </c>
      <c r="MX100" t="str">
        <f>IF(ISERROR(MATCH(MX$1,'CSC Mitre'!CU$1:CU$220,0)),"",VLOOKUP(MX$1,'Tactic Recode'!$A$1:$B$547,2,FALSE))</f>
        <v/>
      </c>
      <c r="MY100" t="str">
        <f>IF(ISERROR(MATCH(MY$1,'CSC Mitre'!CU$1:CU$220,0)),"",VLOOKUP(MY$1,'Tactic Recode'!$A$1:$B$547,2,FALSE))</f>
        <v/>
      </c>
      <c r="MZ100" t="str">
        <f>IF(ISERROR(MATCH(MZ$1,'CSC Mitre'!CU$1:CU$220,0)),"",VLOOKUP(MZ$1,'Tactic Recode'!$A$1:$B$547,2,FALSE))</f>
        <v/>
      </c>
      <c r="NA100" t="str">
        <f>IF(ISERROR(MATCH(NA$1,'CSC Mitre'!CU$1:CU$220,0)),"",VLOOKUP(NA$1,'Tactic Recode'!$A$1:$B$547,2,FALSE))</f>
        <v/>
      </c>
      <c r="NB100" t="str">
        <f>IF(ISERROR(MATCH(NB$1,'CSC Mitre'!CU$1:CU$220,0)),"",VLOOKUP(NB$1,'Tactic Recode'!$A$1:$B$547,2,FALSE))</f>
        <v/>
      </c>
      <c r="NC100" t="str">
        <f>IF(ISERROR(MATCH(NC$1,'CSC Mitre'!CU$1:CU$220,0)),"",VLOOKUP(NC$1,'Tactic Recode'!$A$1:$B$547,2,FALSE))</f>
        <v/>
      </c>
      <c r="ND100" t="str">
        <f>IF(ISERROR(MATCH(ND$1,'CSC Mitre'!CU$1:CU$220,0)),"",VLOOKUP(ND$1,'Tactic Recode'!$A$1:$B$547,2,FALSE))</f>
        <v/>
      </c>
      <c r="NE100" t="str">
        <f>IF(ISERROR(MATCH(NE$1,'CSC Mitre'!CU$1:CU$220,0)),"",VLOOKUP(NE$1,'Tactic Recode'!$A$1:$B$547,2,FALSE))</f>
        <v/>
      </c>
      <c r="NF100" t="str">
        <f>IF(ISERROR(MATCH(NF$1,'CSC Mitre'!CU$1:CU$220,0)),"",VLOOKUP(NF$1,'Tactic Recode'!$A$1:$B$547,2,FALSE))</f>
        <v/>
      </c>
      <c r="NG100" t="str">
        <f>IF(ISERROR(MATCH(NG$1,'CSC Mitre'!CU$1:CU$220,0)),"",VLOOKUP(NG$1,'Tactic Recode'!$A$1:$B$547,2,FALSE))</f>
        <v/>
      </c>
      <c r="NH100" t="str">
        <f>IF(ISERROR(MATCH(NH$1,'CSC Mitre'!CU$1:CU$220,0)),"",VLOOKUP(NH$1,'Tactic Recode'!$A$1:$B$547,2,FALSE))</f>
        <v/>
      </c>
      <c r="NI100" t="str">
        <f>IF(ISERROR(MATCH(NI$1,'CSC Mitre'!CU$1:CU$220,0)),"",VLOOKUP(NI$1,'Tactic Recode'!$A$1:$B$547,2,FALSE))</f>
        <v/>
      </c>
      <c r="NJ100" t="str">
        <f>IF(ISERROR(MATCH(NJ$1,'CSC Mitre'!CU$1:CU$220,0)),"",VLOOKUP(NJ$1,'Tactic Recode'!$A$1:$B$547,2,FALSE))</f>
        <v/>
      </c>
      <c r="NK100" t="str">
        <f>IF(ISERROR(MATCH(NK$1,'CSC Mitre'!CU$1:CU$220,0)),"",VLOOKUP(NK$1,'Tactic Recode'!$A$1:$B$547,2,FALSE))</f>
        <v/>
      </c>
      <c r="NL100" t="str">
        <f>IF(ISERROR(MATCH(NL$1,'CSC Mitre'!CU$1:CU$220,0)),"",VLOOKUP(NL$1,'Tactic Recode'!$A$1:$B$547,2,FALSE))</f>
        <v/>
      </c>
      <c r="NM100" t="str">
        <f>IF(ISERROR(MATCH(NM$1,'CSC Mitre'!CU$1:CU$220,0)),"",VLOOKUP(NM$1,'Tactic Recode'!$A$1:$B$547,2,FALSE))</f>
        <v/>
      </c>
      <c r="NN100" t="str">
        <f>IF(ISERROR(MATCH(NN$1,'CSC Mitre'!CU$1:CU$220,0)),"",VLOOKUP(NN$1,'Tactic Recode'!$A$1:$B$547,2,FALSE))</f>
        <v/>
      </c>
      <c r="NO100" t="str">
        <f>IF(ISERROR(MATCH(NO$1,'CSC Mitre'!CU$1:CU$220,0)),"",VLOOKUP(NO$1,'Tactic Recode'!$A$1:$B$547,2,FALSE))</f>
        <v/>
      </c>
      <c r="NP100" t="str">
        <f>IF(ISERROR(MATCH(NP$1,'CSC Mitre'!CU$1:CU$220,0)),"",VLOOKUP(NP$1,'Tactic Recode'!$A$1:$B$547,2,FALSE))</f>
        <v/>
      </c>
      <c r="NQ100" t="str">
        <f>IF(ISERROR(MATCH(NQ$1,'CSC Mitre'!CU$1:CU$220,0)),"",VLOOKUP(NQ$1,'Tactic Recode'!$A$1:$B$547,2,FALSE))</f>
        <v/>
      </c>
      <c r="NR100" t="str">
        <f>IF(ISERROR(MATCH(NR$1,'CSC Mitre'!CU$1:CU$220,0)),"",VLOOKUP(NR$1,'Tactic Recode'!$A$1:$B$547,2,FALSE))</f>
        <v/>
      </c>
      <c r="NS100" t="str">
        <f>IF(ISERROR(MATCH(NS$1,'CSC Mitre'!CU$1:CU$220,0)),"",VLOOKUP(NS$1,'Tactic Recode'!$A$1:$B$547,2,FALSE))</f>
        <v/>
      </c>
      <c r="NT100" t="str">
        <f>IF(ISERROR(MATCH(NT$1,'CSC Mitre'!CU$1:CU$220,0)),"",VLOOKUP(NT$1,'Tactic Recode'!$A$1:$B$547,2,FALSE))</f>
        <v/>
      </c>
      <c r="NU100" t="str">
        <f>IF(ISERROR(MATCH(NU$1,'CSC Mitre'!CU$1:CU$220,0)),"",VLOOKUP(NU$1,'Tactic Recode'!$A$1:$B$547,2,FALSE))</f>
        <v/>
      </c>
      <c r="NV100" t="str">
        <f>IF(ISERROR(MATCH(NV$1,'CSC Mitre'!CU$1:CU$220,0)),"",VLOOKUP(NV$1,'Tactic Recode'!$A$1:$B$547,2,FALSE))</f>
        <v/>
      </c>
      <c r="NW100" t="str">
        <f>IF(ISERROR(MATCH(NW$1,'CSC Mitre'!CU$1:CU$220,0)),"",VLOOKUP(NW$1,'Tactic Recode'!$A$1:$B$547,2,FALSE))</f>
        <v/>
      </c>
      <c r="NX100" t="str">
        <f>IF(ISERROR(MATCH(NX$1,'CSC Mitre'!CU$1:CU$220,0)),"",VLOOKUP(NX$1,'Tactic Recode'!$A$1:$B$547,2,FALSE))</f>
        <v/>
      </c>
      <c r="NY100" t="str">
        <f>IF(ISERROR(MATCH(NY$1,'CSC Mitre'!CU$1:CU$220,0)),"",VLOOKUP(NY$1,'Tactic Recode'!$A$1:$B$547,2,FALSE))</f>
        <v/>
      </c>
      <c r="NZ100" t="str">
        <f>IF(ISERROR(MATCH(NZ$1,'CSC Mitre'!CU$1:CU$220,0)),"",VLOOKUP(NZ$1,'Tactic Recode'!$A$1:$B$547,2,FALSE))</f>
        <v/>
      </c>
      <c r="OA100" t="str">
        <f>IF(ISERROR(MATCH(OA$1,'CSC Mitre'!CU$1:CU$220,0)),"",VLOOKUP(OA$1,'Tactic Recode'!$A$1:$B$547,2,FALSE))</f>
        <v/>
      </c>
      <c r="OB100" t="str">
        <f>IF(ISERROR(MATCH(OB$1,'CSC Mitre'!CU$1:CU$220,0)),"",VLOOKUP(OB$1,'Tactic Recode'!$A$1:$B$547,2,FALSE))</f>
        <v/>
      </c>
      <c r="OC100" t="str">
        <f>IF(ISERROR(MATCH(OC$1,'CSC Mitre'!CU$1:CU$220,0)),"",VLOOKUP(OC$1,'Tactic Recode'!$A$1:$B$547,2,FALSE))</f>
        <v/>
      </c>
      <c r="OD100" t="str">
        <f>IF(ISERROR(MATCH(OD$1,'CSC Mitre'!CU$1:CU$220,0)),"",VLOOKUP(OD$1,'Tactic Recode'!$A$1:$B$547,2,FALSE))</f>
        <v/>
      </c>
      <c r="OE100" t="str">
        <f>IF(ISERROR(MATCH(OE$1,'CSC Mitre'!CU$1:CU$220,0)),"",VLOOKUP(OE$1,'Tactic Recode'!$A$1:$B$547,2,FALSE))</f>
        <v/>
      </c>
      <c r="OF100" t="str">
        <f>IF(ISERROR(MATCH(OF$1,'CSC Mitre'!CU$1:CU$220,0)),"",VLOOKUP(OF$1,'Tactic Recode'!$A$1:$B$547,2,FALSE))</f>
        <v/>
      </c>
      <c r="OG100" t="str">
        <f>IF(ISERROR(MATCH(OG$1,'CSC Mitre'!CU$1:CU$220,0)),"",VLOOKUP(OG$1,'Tactic Recode'!$A$1:$B$547,2,FALSE))</f>
        <v/>
      </c>
      <c r="OH100" t="str">
        <f>IF(ISERROR(MATCH(OH$1,'CSC Mitre'!CU$1:CU$220,0)),"",VLOOKUP(OH$1,'Tactic Recode'!$A$1:$B$547,2,FALSE))</f>
        <v/>
      </c>
      <c r="OI100" t="str">
        <f>IF(ISERROR(MATCH(OI$1,'CSC Mitre'!CU$1:CU$220,0)),"",VLOOKUP(OI$1,'Tactic Recode'!$A$1:$B$547,2,FALSE))</f>
        <v/>
      </c>
      <c r="OJ100" t="str">
        <f>IF(ISERROR(MATCH(OJ$1,'CSC Mitre'!CU$1:CU$220,0)),"",VLOOKUP(OJ$1,'Tactic Recode'!$A$1:$B$547,2,FALSE))</f>
        <v/>
      </c>
      <c r="OK100" t="str">
        <f>IF(ISERROR(MATCH(OK$1,'CSC Mitre'!CU$1:CU$220,0)),"",VLOOKUP(OK$1,'Tactic Recode'!$A$1:$B$547,2,FALSE))</f>
        <v/>
      </c>
      <c r="OL100" t="str">
        <f>IF(ISERROR(MATCH(OL$1,'CSC Mitre'!CU$1:CU$220,0)),"",VLOOKUP(OL$1,'Tactic Recode'!$A$1:$B$547,2,FALSE))</f>
        <v/>
      </c>
      <c r="OM100" t="str">
        <f>IF(ISERROR(MATCH(OM$1,'CSC Mitre'!CU$1:CU$220,0)),"",VLOOKUP(OM$1,'Tactic Recode'!$A$1:$B$547,2,FALSE))</f>
        <v/>
      </c>
      <c r="ON100" t="str">
        <f>IF(ISERROR(MATCH(ON$1,'CSC Mitre'!CU$1:CU$220,0)),"",VLOOKUP(ON$1,'Tactic Recode'!$A$1:$B$547,2,FALSE))</f>
        <v/>
      </c>
      <c r="OO100" t="str">
        <f>IF(ISERROR(MATCH(OO$1,'CSC Mitre'!CU$1:CU$220,0)),"",VLOOKUP(OO$1,'Tactic Recode'!$A$1:$B$547,2,FALSE))</f>
        <v>Lateral Movement</v>
      </c>
      <c r="OP100" t="str">
        <f>IF(ISERROR(MATCH(OP$1,'CSC Mitre'!CU$1:CU$220,0)),"",VLOOKUP(OP$1,'Tactic Recode'!$A$1:$B$547,2,FALSE))</f>
        <v/>
      </c>
      <c r="OQ100" t="str">
        <f>IF(ISERROR(MATCH(OQ$1,'CSC Mitre'!CU$1:CU$220,0)),"",VLOOKUP(OQ$1,'Tactic Recode'!$A$1:$B$547,2,FALSE))</f>
        <v/>
      </c>
      <c r="OR100" t="str">
        <f>IF(ISERROR(MATCH(OR$1,'CSC Mitre'!CU$1:CU$220,0)),"",VLOOKUP(OR$1,'Tactic Recode'!$A$1:$B$547,2,FALSE))</f>
        <v/>
      </c>
      <c r="OS100" t="str">
        <f>IF(ISERROR(MATCH(OS$1,'CSC Mitre'!CU$1:CU$220,0)),"",VLOOKUP(OS$1,'Tactic Recode'!$A$1:$B$547,2,FALSE))</f>
        <v/>
      </c>
      <c r="OT100" t="str">
        <f>IF(ISERROR(MATCH(OT$1,'CSC Mitre'!CU$1:CU$220,0)),"",VLOOKUP(OT$1,'Tactic Recode'!$A$1:$B$547,2,FALSE))</f>
        <v/>
      </c>
      <c r="OU100" t="str">
        <f>IF(ISERROR(MATCH(OU$1,'CSC Mitre'!CU$1:CU$220,0)),"",VLOOKUP(OU$1,'Tactic Recode'!$A$1:$B$547,2,FALSE))</f>
        <v/>
      </c>
      <c r="OV100" t="str">
        <f>IF(ISERROR(MATCH(OV$1,'CSC Mitre'!CU$1:CU$220,0)),"",VLOOKUP(OV$1,'Tactic Recode'!$A$1:$B$547,2,FALSE))</f>
        <v/>
      </c>
      <c r="OW100" t="str">
        <f>IF(ISERROR(MATCH(OW$1,'CSC Mitre'!CU$1:CU$220,0)),"",VLOOKUP(OW$1,'Tactic Recode'!$A$1:$B$547,2,FALSE))</f>
        <v/>
      </c>
      <c r="OX100" t="str">
        <f>IF(ISERROR(MATCH(OX$1,'CSC Mitre'!CU$1:CU$220,0)),"",VLOOKUP(OX$1,'Tactic Recode'!$A$1:$B$547,2,FALSE))</f>
        <v/>
      </c>
      <c r="OY100" t="str">
        <f>IF(ISERROR(MATCH(OY$1,'CSC Mitre'!CU$1:CU$220,0)),"",VLOOKUP(OY$1,'Tactic Recode'!$A$1:$B$547,2,FALSE))</f>
        <v/>
      </c>
      <c r="OZ100" t="str">
        <f>IF(ISERROR(MATCH(OZ$1,'CSC Mitre'!CU$1:CU$220,0)),"",VLOOKUP(OZ$1,'Tactic Recode'!$A$1:$B$547,2,FALSE))</f>
        <v/>
      </c>
      <c r="PA100" t="str">
        <f>IF(ISERROR(MATCH(PA$1,'CSC Mitre'!CU$1:CU$220,0)),"",VLOOKUP(PA$1,'Tactic Recode'!$A$1:$B$547,2,FALSE))</f>
        <v/>
      </c>
      <c r="PB100" t="str">
        <f>IF(ISERROR(MATCH(PB$1,'CSC Mitre'!CU$1:CU$220,0)),"",VLOOKUP(PB$1,'Tactic Recode'!$A$1:$B$547,2,FALSE))</f>
        <v/>
      </c>
      <c r="PC100" t="str">
        <f>IF(ISERROR(MATCH(PC$1,'CSC Mitre'!CU$1:CU$220,0)),"",VLOOKUP(PC$1,'Tactic Recode'!$A$1:$B$547,2,FALSE))</f>
        <v/>
      </c>
      <c r="PD100" t="str">
        <f>IF(ISERROR(MATCH(PD$1,'CSC Mitre'!CU$1:CU$220,0)),"",VLOOKUP(PD$1,'Tactic Recode'!$A$1:$B$547,2,FALSE))</f>
        <v/>
      </c>
      <c r="PE100" t="str">
        <f>IF(ISERROR(MATCH(PE$1,'CSC Mitre'!CU$1:CU$220,0)),"",VLOOKUP(PE$1,'Tactic Recode'!$A$1:$B$547,2,FALSE))</f>
        <v/>
      </c>
      <c r="PF100" t="str">
        <f>IF(ISERROR(MATCH(PF$1,'CSC Mitre'!CU$1:CU$220,0)),"",VLOOKUP(PF$1,'Tactic Recode'!$A$1:$B$547,2,FALSE))</f>
        <v/>
      </c>
      <c r="PG100" t="str">
        <f>IF(ISERROR(MATCH(PG$1,'CSC Mitre'!CU$1:CU$220,0)),"",VLOOKUP(PG$1,'Tactic Recode'!$A$1:$B$547,2,FALSE))</f>
        <v/>
      </c>
      <c r="PH100" t="str">
        <f>IF(ISERROR(MATCH(PH$1,'CSC Mitre'!CU$1:CU$220,0)),"",VLOOKUP(PH$1,'Tactic Recode'!$A$1:$B$547,2,FALSE))</f>
        <v/>
      </c>
      <c r="PI100" t="str">
        <f>IF(ISERROR(MATCH(PI$1,'CSC Mitre'!CU$1:CU$220,0)),"",VLOOKUP(PI$1,'Tactic Recode'!$A$1:$B$547,2,FALSE))</f>
        <v/>
      </c>
      <c r="PJ100" t="str">
        <f>IF(ISERROR(MATCH(PJ$1,'CSC Mitre'!CU$1:CU$220,0)),"",VLOOKUP(PJ$1,'Tactic Recode'!$A$1:$B$547,2,FALSE))</f>
        <v/>
      </c>
      <c r="PK100" t="str">
        <f>IF(ISERROR(MATCH(PK$1,'CSC Mitre'!CU$1:CU$220,0)),"",VLOOKUP(PK$1,'Tactic Recode'!$A$1:$B$547,2,FALSE))</f>
        <v/>
      </c>
      <c r="PL100" t="str">
        <f>IF(ISERROR(MATCH(PL$1,'CSC Mitre'!CU$1:CU$220,0)),"",VLOOKUP(PL$1,'Tactic Recode'!$A$1:$B$547,2,FALSE))</f>
        <v/>
      </c>
      <c r="PM100" t="str">
        <f>IF(ISERROR(MATCH(PM$1,'CSC Mitre'!CU$1:CU$220,0)),"",VLOOKUP(PM$1,'Tactic Recode'!$A$1:$B$547,2,FALSE))</f>
        <v/>
      </c>
      <c r="PN100" t="str">
        <f>IF(ISERROR(MATCH(PN$1,'CSC Mitre'!CU$1:CU$220,0)),"",VLOOKUP(PN$1,'Tactic Recode'!$A$1:$B$547,2,FALSE))</f>
        <v/>
      </c>
      <c r="PO100" t="str">
        <f>IF(ISERROR(MATCH(PO$1,'CSC Mitre'!CU$1:CU$220,0)),"",VLOOKUP(PO$1,'Tactic Recode'!$A$1:$B$547,2,FALSE))</f>
        <v/>
      </c>
      <c r="PP100" t="str">
        <f>IF(ISERROR(MATCH(PP$1,'CSC Mitre'!CU$1:CU$220,0)),"",VLOOKUP(PP$1,'Tactic Recode'!$A$1:$B$547,2,FALSE))</f>
        <v/>
      </c>
      <c r="PQ100" t="str">
        <f>IF(ISERROR(MATCH(PQ$1,'CSC Mitre'!CU$1:CU$220,0)),"",VLOOKUP(PQ$1,'Tactic Recode'!$A$1:$B$547,2,FALSE))</f>
        <v/>
      </c>
      <c r="PR100" t="str">
        <f>IF(ISERROR(MATCH(PR$1,'CSC Mitre'!CU$1:CU$220,0)),"",VLOOKUP(PR$1,'Tactic Recode'!$A$1:$B$547,2,FALSE))</f>
        <v/>
      </c>
      <c r="PS100" t="str">
        <f>IF(ISERROR(MATCH(PS$1,'CSC Mitre'!CU$1:CU$220,0)),"",VLOOKUP(PS$1,'Tactic Recode'!$A$1:$B$547,2,FALSE))</f>
        <v/>
      </c>
      <c r="PT100" t="str">
        <f>IF(ISERROR(MATCH(PT$1,'CSC Mitre'!CU$1:CU$220,0)),"",VLOOKUP(PT$1,'Tactic Recode'!$A$1:$B$547,2,FALSE))</f>
        <v/>
      </c>
      <c r="PU100" t="str">
        <f>IF(ISERROR(MATCH(PU$1,'CSC Mitre'!CU$1:CU$220,0)),"",VLOOKUP(PU$1,'Tactic Recode'!$A$1:$B$547,2,FALSE))</f>
        <v/>
      </c>
      <c r="PV100" t="str">
        <f>IF(ISERROR(MATCH(PV$1,'CSC Mitre'!CU$1:CU$220,0)),"",VLOOKUP(PV$1,'Tactic Recode'!$A$1:$B$547,2,FALSE))</f>
        <v/>
      </c>
      <c r="PW100" t="str">
        <f>IF(ISERROR(MATCH(PW$1,'CSC Mitre'!CU$1:CU$220,0)),"",VLOOKUP(PW$1,'Tactic Recode'!$A$1:$B$547,2,FALSE))</f>
        <v/>
      </c>
      <c r="PX100" t="str">
        <f>IF(ISERROR(MATCH(PX$1,'CSC Mitre'!CU$1:CU$220,0)),"",VLOOKUP(PX$1,'Tactic Recode'!$A$1:$B$547,2,FALSE))</f>
        <v/>
      </c>
      <c r="PY100" t="str">
        <f>IF(ISERROR(MATCH(PY$1,'CSC Mitre'!CU$1:CU$220,0)),"",VLOOKUP(PY$1,'Tactic Recode'!$A$1:$B$547,2,FALSE))</f>
        <v/>
      </c>
      <c r="PZ100" t="str">
        <f>IF(ISERROR(MATCH(PZ$1,'CSC Mitre'!CU$1:CU$220,0)),"",VLOOKUP(PZ$1,'Tactic Recode'!$A$1:$B$547,2,FALSE))</f>
        <v/>
      </c>
      <c r="QA100" t="str">
        <f>IF(ISERROR(MATCH(QA$1,'CSC Mitre'!CU$1:CU$220,0)),"",VLOOKUP(QA$1,'Tactic Recode'!$A$1:$B$547,2,FALSE))</f>
        <v/>
      </c>
      <c r="QB100" t="str">
        <f>IF(ISERROR(MATCH(QB$1,'CSC Mitre'!CU$1:CU$220,0)),"",VLOOKUP(QB$1,'Tactic Recode'!$A$1:$B$547,2,FALSE))</f>
        <v/>
      </c>
      <c r="QC100" t="str">
        <f>IF(ISERROR(MATCH(QC$1,'CSC Mitre'!CU$1:CU$220,0)),"",VLOOKUP(QC$1,'Tactic Recode'!$A$1:$B$547,2,FALSE))</f>
        <v/>
      </c>
      <c r="QD100" t="str">
        <f>IF(ISERROR(MATCH(QD$1,'CSC Mitre'!CU$1:CU$220,0)),"",VLOOKUP(QD$1,'Tactic Recode'!$A$1:$B$547,2,FALSE))</f>
        <v/>
      </c>
      <c r="QE100" t="str">
        <f>IF(ISERROR(MATCH(QE$1,'CSC Mitre'!CU$1:CU$220,0)),"",VLOOKUP(QE$1,'Tactic Recode'!$A$1:$B$547,2,FALSE))</f>
        <v/>
      </c>
      <c r="QF100" t="str">
        <f>IF(ISERROR(MATCH(QF$1,'CSC Mitre'!CU$1:CU$220,0)),"",VLOOKUP(QF$1,'Tactic Recode'!$A$1:$B$547,2,FALSE))</f>
        <v/>
      </c>
      <c r="QG100" t="str">
        <f>IF(ISERROR(MATCH(QG$1,'CSC Mitre'!CU$1:CU$220,0)),"",VLOOKUP(QG$1,'Tactic Recode'!$A$1:$B$547,2,FALSE))</f>
        <v/>
      </c>
      <c r="QH100" t="str">
        <f>IF(ISERROR(MATCH(QH$1,'CSC Mitre'!CU$1:CU$220,0)),"",VLOOKUP(QH$1,'Tactic Recode'!$A$1:$B$547,2,FALSE))</f>
        <v/>
      </c>
      <c r="QI100" t="str">
        <f>IF(ISERROR(MATCH(QI$1,'CSC Mitre'!CU$1:CU$220,0)),"",VLOOKUP(QI$1,'Tactic Recode'!$A$1:$B$547,2,FALSE))</f>
        <v/>
      </c>
      <c r="QJ100" t="str">
        <f>IF(ISERROR(MATCH(QJ$1,'CSC Mitre'!CU$1:CU$220,0)),"",VLOOKUP(QJ$1,'Tactic Recode'!$A$1:$B$547,2,FALSE))</f>
        <v/>
      </c>
      <c r="QK100" t="str">
        <f>IF(ISERROR(MATCH(QK$1,'CSC Mitre'!CU$1:CU$220,0)),"",VLOOKUP(QK$1,'Tactic Recode'!$A$1:$B$547,2,FALSE))</f>
        <v/>
      </c>
      <c r="QL100" t="str">
        <f>IF(ISERROR(MATCH(QL$1,'CSC Mitre'!CU$1:CU$220,0)),"",VLOOKUP(QL$1,'Tactic Recode'!$A$1:$B$547,2,FALSE))</f>
        <v/>
      </c>
      <c r="QM100" t="str">
        <f>IF(ISERROR(MATCH(QM$1,'CSC Mitre'!CU$1:CU$220,0)),"",VLOOKUP(QM$1,'Tactic Recode'!$A$1:$B$547,2,FALSE))</f>
        <v/>
      </c>
      <c r="QN100" t="str">
        <f>IF(ISERROR(MATCH(QN$1,'CSC Mitre'!CU$1:CU$220,0)),"",VLOOKUP(QN$1,'Tactic Recode'!$A$1:$B$547,2,FALSE))</f>
        <v/>
      </c>
      <c r="QO100" t="str">
        <f>IF(ISERROR(MATCH(QO$1,'CSC Mitre'!CU$1:CU$220,0)),"",VLOOKUP(QO$1,'Tactic Recode'!$A$1:$B$547,2,FALSE))</f>
        <v/>
      </c>
      <c r="QP100" t="str">
        <f>IF(ISERROR(MATCH(QP$1,'CSC Mitre'!CU$1:CU$220,0)),"",VLOOKUP(QP$1,'Tactic Recode'!$A$1:$B$547,2,FALSE))</f>
        <v/>
      </c>
      <c r="QQ100" t="str">
        <f>IF(ISERROR(MATCH(QQ$1,'CSC Mitre'!CU$1:CU$220,0)),"",VLOOKUP(QQ$1,'Tactic Recode'!$A$1:$B$547,2,FALSE))</f>
        <v/>
      </c>
      <c r="QR100" t="str">
        <f>IF(ISERROR(MATCH(QR$1,'CSC Mitre'!CU$1:CU$220,0)),"",VLOOKUP(QR$1,'Tactic Recode'!$A$1:$B$547,2,FALSE))</f>
        <v/>
      </c>
      <c r="QS100" t="str">
        <f>IF(ISERROR(MATCH(QS$1,'CSC Mitre'!CU$1:CU$220,0)),"",VLOOKUP(QS$1,'Tactic Recode'!$A$1:$B$547,2,FALSE))</f>
        <v/>
      </c>
      <c r="QT100" t="str">
        <f>IF(ISERROR(MATCH(QT$1,'CSC Mitre'!CU$1:CU$220,0)),"",VLOOKUP(QT$1,'Tactic Recode'!$A$1:$B$547,2,FALSE))</f>
        <v/>
      </c>
      <c r="QU100" t="str">
        <f>IF(ISERROR(MATCH(QU$1,'CSC Mitre'!CU$1:CU$220,0)),"",VLOOKUP(QU$1,'Tactic Recode'!$A$1:$B$547,2,FALSE))</f>
        <v/>
      </c>
      <c r="QV100" t="str">
        <f>IF(ISERROR(MATCH(QV$1,'CSC Mitre'!CU$1:CU$220,0)),"",VLOOKUP(QV$1,'Tactic Recode'!$A$1:$B$547,2,FALSE))</f>
        <v/>
      </c>
      <c r="QW100" t="str">
        <f>IF(ISERROR(MATCH(QW$1,'CSC Mitre'!CU$1:CU$220,0)),"",VLOOKUP(QW$1,'Tactic Recode'!$A$1:$B$547,2,FALSE))</f>
        <v/>
      </c>
      <c r="QX100" t="str">
        <f>IF(ISERROR(MATCH(QX$1,'CSC Mitre'!CU$1:CU$220,0)),"",VLOOKUP(QX$1,'Tactic Recode'!$A$1:$B$547,2,FALSE))</f>
        <v/>
      </c>
      <c r="QY100" t="str">
        <f>IF(ISERROR(MATCH(QY$1,'CSC Mitre'!CU$1:CU$220,0)),"",VLOOKUP(QY$1,'Tactic Recode'!$A$1:$B$547,2,FALSE))</f>
        <v/>
      </c>
      <c r="QZ100" t="str">
        <f>IF(ISERROR(MATCH(QZ$1,'CSC Mitre'!CU$1:CU$220,0)),"",VLOOKUP(QZ$1,'Tactic Recode'!$A$1:$B$547,2,FALSE))</f>
        <v/>
      </c>
      <c r="RA100" t="str">
        <f>IF(ISERROR(MATCH(RA$1,'CSC Mitre'!CU$1:CU$220,0)),"",VLOOKUP(RA$1,'Tactic Recode'!$A$1:$B$547,2,FALSE))</f>
        <v/>
      </c>
      <c r="RB100" t="str">
        <f>IF(ISERROR(MATCH(RB$1,'CSC Mitre'!CU$1:CU$220,0)),"",VLOOKUP(RB$1,'Tactic Recode'!$A$1:$B$547,2,FALSE))</f>
        <v/>
      </c>
      <c r="RC100" t="str">
        <f>IF(ISERROR(MATCH(RC$1,'CSC Mitre'!CU$1:CU$220,0)),"",VLOOKUP(RC$1,'Tactic Recode'!$A$1:$B$547,2,FALSE))</f>
        <v/>
      </c>
      <c r="RD100" t="str">
        <f>IF(ISERROR(MATCH(RD$1,'CSC Mitre'!CU$1:CU$220,0)),"",VLOOKUP(RD$1,'Tactic Recode'!$A$1:$B$547,2,FALSE))</f>
        <v/>
      </c>
      <c r="RE100" t="str">
        <f>IF(ISERROR(MATCH(RE$1,'CSC Mitre'!CU$1:CU$220,0)),"",VLOOKUP(RE$1,'Tactic Recode'!$A$1:$B$547,2,FALSE))</f>
        <v/>
      </c>
      <c r="RF100" t="str">
        <f>IF(ISERROR(MATCH(RF$1,'CSC Mitre'!CU$1:CU$220,0)),"",VLOOKUP(RF$1,'Tactic Recode'!$A$1:$B$547,2,FALSE))</f>
        <v/>
      </c>
      <c r="RG100" t="str">
        <f>IF(ISERROR(MATCH(RG$1,'CSC Mitre'!CU$1:CU$220,0)),"",VLOOKUP(RG$1,'Tactic Recode'!$A$1:$B$547,2,FALSE))</f>
        <v/>
      </c>
      <c r="RH100" t="str">
        <f>IF(ISERROR(MATCH(RH$1,'CSC Mitre'!CU$1:CU$220,0)),"",VLOOKUP(RH$1,'Tactic Recode'!$A$1:$B$547,2,FALSE))</f>
        <v/>
      </c>
      <c r="RI100" t="str">
        <f>IF(ISERROR(MATCH(RI$1,'CSC Mitre'!CU$1:CU$220,0)),"",VLOOKUP(RI$1,'Tactic Recode'!$A$1:$B$547,2,FALSE))</f>
        <v/>
      </c>
      <c r="RJ100" t="str">
        <f>IF(ISERROR(MATCH(RJ$1,'CSC Mitre'!CU$1:CU$220,0)),"",VLOOKUP(RJ$1,'Tactic Recode'!$A$1:$B$547,2,FALSE))</f>
        <v/>
      </c>
      <c r="RK100" t="str">
        <f>IF(ISERROR(MATCH(RK$1,'CSC Mitre'!CU$1:CU$220,0)),"",VLOOKUP(RK$1,'Tactic Recode'!$A$1:$B$547,2,FALSE))</f>
        <v/>
      </c>
      <c r="RL100" t="str">
        <f>IF(ISERROR(MATCH(RL$1,'CSC Mitre'!CU$1:CU$220,0)),"",VLOOKUP(RL$1,'Tactic Recode'!$A$1:$B$547,2,FALSE))</f>
        <v/>
      </c>
      <c r="RM100" t="str">
        <f>IF(ISERROR(MATCH(RM$1,'CSC Mitre'!CU$1:CU$220,0)),"",VLOOKUP(RM$1,'Tactic Recode'!$A$1:$B$547,2,FALSE))</f>
        <v/>
      </c>
      <c r="RN100" t="str">
        <f>IF(ISERROR(MATCH(RN$1,'CSC Mitre'!CU$1:CU$220,0)),"",VLOOKUP(RN$1,'Tactic Recode'!$A$1:$B$547,2,FALSE))</f>
        <v/>
      </c>
      <c r="RO100" t="str">
        <f>IF(ISERROR(MATCH(RO$1,'CSC Mitre'!CU$1:CU$220,0)),"",VLOOKUP(RO$1,'Tactic Recode'!$A$1:$B$547,2,FALSE))</f>
        <v/>
      </c>
      <c r="RP100" t="str">
        <f>IF(ISERROR(MATCH(RP$1,'CSC Mitre'!CU$1:CU$220,0)),"",VLOOKUP(RP$1,'Tactic Recode'!$A$1:$B$547,2,FALSE))</f>
        <v/>
      </c>
      <c r="RQ100" t="str">
        <f>IF(ISERROR(MATCH(RQ$1,'CSC Mitre'!CU$1:CU$220,0)),"",VLOOKUP(RQ$1,'Tactic Recode'!$A$1:$B$547,2,FALSE))</f>
        <v/>
      </c>
      <c r="RR100" t="str">
        <f>IF(ISERROR(MATCH(RR$1,'CSC Mitre'!CU$1:CU$220,0)),"",VLOOKUP(RR$1,'Tactic Recode'!$A$1:$B$547,2,FALSE))</f>
        <v/>
      </c>
      <c r="RS100" t="str">
        <f>IF(ISERROR(MATCH(RS$1,'CSC Mitre'!CU$1:CU$220,0)),"",VLOOKUP(RS$1,'Tactic Recode'!$A$1:$B$547,2,FALSE))</f>
        <v/>
      </c>
      <c r="RT100" t="str">
        <f>IF(ISERROR(MATCH(RT$1,'CSC Mitre'!CU$1:CU$220,0)),"",VLOOKUP(RT$1,'Tactic Recode'!$A$1:$B$547,2,FALSE))</f>
        <v/>
      </c>
      <c r="RU100" t="str">
        <f>IF(ISERROR(MATCH(RU$1,'CSC Mitre'!CU$1:CU$220,0)),"",VLOOKUP(RU$1,'Tactic Recode'!$A$1:$B$547,2,FALSE))</f>
        <v/>
      </c>
      <c r="RV100" t="str">
        <f>IF(ISERROR(MATCH(RV$1,'CSC Mitre'!CU$1:CU$220,0)),"",VLOOKUP(RV$1,'Tactic Recode'!$A$1:$B$547,2,FALSE))</f>
        <v/>
      </c>
      <c r="RW100" t="str">
        <f>IF(ISERROR(MATCH(RW$1,'CSC Mitre'!CU$1:CU$220,0)),"",VLOOKUP(RW$1,'Tactic Recode'!$A$1:$B$547,2,FALSE))</f>
        <v/>
      </c>
      <c r="RX100" t="str">
        <f>IF(ISERROR(MATCH(RX$1,'CSC Mitre'!CU$1:CU$220,0)),"",VLOOKUP(RX$1,'Tactic Recode'!$A$1:$B$547,2,FALSE))</f>
        <v/>
      </c>
      <c r="RY100" t="str">
        <f>IF(ISERROR(MATCH(RY$1,'CSC Mitre'!CU$1:CU$220,0)),"",VLOOKUP(RY$1,'Tactic Recode'!$A$1:$B$547,2,FALSE))</f>
        <v/>
      </c>
      <c r="RZ100" t="str">
        <f>IF(ISERROR(MATCH(RZ$1,'CSC Mitre'!CU$1:CU$220,0)),"",VLOOKUP(RZ$1,'Tactic Recode'!$A$1:$B$547,2,FALSE))</f>
        <v/>
      </c>
      <c r="SA100" t="str">
        <f>IF(ISERROR(MATCH(SA$1,'CSC Mitre'!CU$1:CU$220,0)),"",VLOOKUP(SA$1,'Tactic Recode'!$A$1:$B$547,2,FALSE))</f>
        <v/>
      </c>
      <c r="SB100" t="str">
        <f>IF(ISERROR(MATCH(SB$1,'CSC Mitre'!CU$1:CU$220,0)),"",VLOOKUP(SB$1,'Tactic Recode'!$A$1:$B$547,2,FALSE))</f>
        <v/>
      </c>
      <c r="SC100" t="str">
        <f>IF(ISERROR(MATCH(SC$1,'CSC Mitre'!CU$1:CU$220,0)),"",VLOOKUP(SC$1,'Tactic Recode'!$A$1:$B$547,2,FALSE))</f>
        <v/>
      </c>
      <c r="SD100" t="str">
        <f>IF(ISERROR(MATCH(SD$1,'CSC Mitre'!CU$1:CU$220,0)),"",VLOOKUP(SD$1,'Tactic Recode'!$A$1:$B$547,2,FALSE))</f>
        <v/>
      </c>
      <c r="SE100" t="str">
        <f>IF(ISERROR(MATCH(SE$1,'CSC Mitre'!CU$1:CU$220,0)),"",VLOOKUP(SE$1,'Tactic Recode'!$A$1:$B$547,2,FALSE))</f>
        <v/>
      </c>
      <c r="SF100" t="str">
        <f>IF(ISERROR(MATCH(SF$1,'CSC Mitre'!CU$1:CU$220,0)),"",VLOOKUP(SF$1,'Tactic Recode'!$A$1:$B$547,2,FALSE))</f>
        <v/>
      </c>
      <c r="SG100" t="str">
        <f>IF(ISERROR(MATCH(SG$1,'CSC Mitre'!CU$1:CU$220,0)),"",VLOOKUP(SG$1,'Tactic Recode'!$A$1:$B$547,2,FALSE))</f>
        <v/>
      </c>
      <c r="SH100" t="str">
        <f>IF(ISERROR(MATCH(SH$1,'CSC Mitre'!CU$1:CU$220,0)),"",VLOOKUP(SH$1,'Tactic Recode'!$A$1:$B$547,2,FALSE))</f>
        <v/>
      </c>
      <c r="SI100" t="str">
        <f>IF(ISERROR(MATCH(SI$1,'CSC Mitre'!CU$1:CU$220,0)),"",VLOOKUP(SI$1,'Tactic Recode'!$A$1:$B$547,2,FALSE))</f>
        <v/>
      </c>
      <c r="SJ100" t="str">
        <f>IF(ISERROR(MATCH(SJ$1,'CSC Mitre'!CU$1:CU$220,0)),"",VLOOKUP(SJ$1,'Tactic Recode'!$A$1:$B$547,2,FALSE))</f>
        <v/>
      </c>
      <c r="SK100" t="str">
        <f>IF(ISERROR(MATCH(SK$1,'CSC Mitre'!CU$1:CU$220,0)),"",VLOOKUP(SK$1,'Tactic Recode'!$A$1:$B$547,2,FALSE))</f>
        <v/>
      </c>
      <c r="SL100" t="str">
        <f>IF(ISERROR(MATCH(SL$1,'CSC Mitre'!CU$1:CU$220,0)),"",VLOOKUP(SL$1,'Tactic Recode'!$A$1:$B$547,2,FALSE))</f>
        <v/>
      </c>
      <c r="SM100" t="str">
        <f>IF(ISERROR(MATCH(SM$1,'CSC Mitre'!CU$1:CU$220,0)),"",VLOOKUP(SM$1,'Tactic Recode'!$A$1:$B$547,2,FALSE))</f>
        <v/>
      </c>
      <c r="SN100" t="str">
        <f>IF(ISERROR(MATCH(SN$1,'CSC Mitre'!CU$1:CU$220,0)),"",VLOOKUP(SN$1,'Tactic Recode'!$A$1:$B$547,2,FALSE))</f>
        <v/>
      </c>
      <c r="SO100" t="str">
        <f>IF(ISERROR(MATCH(SO$1,'CSC Mitre'!CU$1:CU$220,0)),"",VLOOKUP(SO$1,'Tactic Recode'!$A$1:$B$547,2,FALSE))</f>
        <v/>
      </c>
      <c r="SP100" t="str">
        <f>IF(ISERROR(MATCH(SP$1,'CSC Mitre'!CU$1:CU$220,0)),"",VLOOKUP(SP$1,'Tactic Recode'!$A$1:$B$547,2,FALSE))</f>
        <v/>
      </c>
      <c r="SQ100" t="str">
        <f>IF(ISERROR(MATCH(SQ$1,'CSC Mitre'!CU$1:CU$220,0)),"",VLOOKUP(SQ$1,'Tactic Recode'!$A$1:$B$547,2,FALSE))</f>
        <v/>
      </c>
      <c r="SR100" t="str">
        <f>IF(ISERROR(MATCH(SR$1,'CSC Mitre'!CU$1:CU$220,0)),"",VLOOKUP(SR$1,'Tactic Recode'!$A$1:$B$547,2,FALSE))</f>
        <v/>
      </c>
      <c r="SS100" t="str">
        <f>IF(ISERROR(MATCH(SS$1,'CSC Mitre'!CU$1:CU$220,0)),"",VLOOKUP(SS$1,'Tactic Recode'!$A$1:$B$547,2,FALSE))</f>
        <v/>
      </c>
      <c r="ST100" t="str">
        <f>IF(ISERROR(MATCH(ST$1,'CSC Mitre'!CU$1:CU$220,0)),"",VLOOKUP(ST$1,'Tactic Recode'!$A$1:$B$547,2,FALSE))</f>
        <v/>
      </c>
      <c r="SU100" t="str">
        <f>IF(ISERROR(MATCH(SU$1,'CSC Mitre'!CU$1:CU$220,0)),"",VLOOKUP(SU$1,'Tactic Recode'!$A$1:$B$547,2,FALSE))</f>
        <v/>
      </c>
      <c r="SV100" t="str">
        <f>IF(ISERROR(MATCH(SV$1,'CSC Mitre'!CU$1:CU$220,0)),"",VLOOKUP(SV$1,'Tactic Recode'!$A$1:$B$547,2,FALSE))</f>
        <v/>
      </c>
      <c r="SW100" t="str">
        <f>IF(ISERROR(MATCH(SW$1,'CSC Mitre'!CU$1:CU$220,0)),"",VLOOKUP(SW$1,'Tactic Recode'!$A$1:$B$547,2,FALSE))</f>
        <v/>
      </c>
      <c r="SX100" t="str">
        <f>IF(ISERROR(MATCH(SX$1,'CSC Mitre'!CU$1:CU$220,0)),"",VLOOKUP(SX$1,'Tactic Recode'!$A$1:$B$547,2,FALSE))</f>
        <v/>
      </c>
      <c r="SY100" t="str">
        <f>IF(ISERROR(MATCH(SY$1,'CSC Mitre'!CU$1:CU$220,0)),"",VLOOKUP(SY$1,'Tactic Recode'!$A$1:$B$547,2,FALSE))</f>
        <v/>
      </c>
      <c r="SZ100" t="str">
        <f>IF(ISERROR(MATCH(SZ$1,'CSC Mitre'!CU$1:CU$220,0)),"",VLOOKUP(SZ$1,'Tactic Recode'!$A$1:$B$547,2,FALSE))</f>
        <v/>
      </c>
      <c r="TA100" t="str">
        <f>IF(ISERROR(MATCH(TA$1,'CSC Mitre'!CU$1:CU$220,0)),"",VLOOKUP(TA$1,'Tactic Recode'!$A$1:$B$547,2,FALSE))</f>
        <v/>
      </c>
      <c r="TB100" t="str">
        <f>IF(ISERROR(MATCH(TB$1,'CSC Mitre'!CU$1:CU$220,0)),"",VLOOKUP(TB$1,'Tactic Recode'!$A$1:$B$547,2,FALSE))</f>
        <v/>
      </c>
      <c r="TC100" t="str">
        <f>IF(ISERROR(MATCH(TC$1,'CSC Mitre'!CU$1:CU$220,0)),"",VLOOKUP(TC$1,'Tactic Recode'!$A$1:$B$547,2,FALSE))</f>
        <v/>
      </c>
      <c r="TD100" t="str">
        <f>IF(ISERROR(MATCH(TD$1,'CSC Mitre'!CU$1:CU$220,0)),"",VLOOKUP(TD$1,'Tactic Recode'!$A$1:$B$547,2,FALSE))</f>
        <v/>
      </c>
      <c r="TE100" t="str">
        <f>IF(ISERROR(MATCH(TE$1,'CSC Mitre'!CU$1:CU$220,0)),"",VLOOKUP(TE$1,'Tactic Recode'!$A$1:$B$547,2,FALSE))</f>
        <v/>
      </c>
      <c r="TF100" t="str">
        <f>IF(ISERROR(MATCH(TF$1,'CSC Mitre'!CU$1:CU$220,0)),"",VLOOKUP(TF$1,'Tactic Recode'!$A$1:$B$547,2,FALSE))</f>
        <v/>
      </c>
      <c r="TG100" t="str">
        <f>IF(ISERROR(MATCH(TG$1,'CSC Mitre'!CU$1:CU$220,0)),"",VLOOKUP(TG$1,'Tactic Recode'!$A$1:$B$547,2,FALSE))</f>
        <v/>
      </c>
      <c r="TH100" t="str">
        <f>IF(ISERROR(MATCH(TH$1,'CSC Mitre'!CU$1:CU$220,0)),"",VLOOKUP(TH$1,'Tactic Recode'!$A$1:$B$547,2,FALSE))</f>
        <v/>
      </c>
      <c r="TI100" t="str">
        <f>IF(ISERROR(MATCH(TI$1,'CSC Mitre'!CU$1:CU$220,0)),"",VLOOKUP(TI$1,'Tactic Recode'!$A$1:$B$547,2,FALSE))</f>
        <v/>
      </c>
      <c r="TJ100" t="str">
        <f>IF(ISERROR(MATCH(TJ$1,'CSC Mitre'!CU$1:CU$220,0)),"",VLOOKUP(TJ$1,'Tactic Recode'!$A$1:$B$547,2,FALSE))</f>
        <v/>
      </c>
      <c r="TK100" t="str">
        <f>IF(ISERROR(MATCH(TK$1,'CSC Mitre'!CU$1:CU$220,0)),"",VLOOKUP(TK$1,'Tactic Recode'!$A$1:$B$547,2,FALSE))</f>
        <v/>
      </c>
      <c r="TL100" t="str">
        <f>IF(ISERROR(MATCH(TL$1,'CSC Mitre'!CU$1:CU$220,0)),"",VLOOKUP(TL$1,'Tactic Recode'!$A$1:$B$547,2,FALSE))</f>
        <v/>
      </c>
      <c r="TM100" t="str">
        <f>IF(ISERROR(MATCH(TM$1,'CSC Mitre'!CU$1:CU$220,0)),"",VLOOKUP(TM$1,'Tactic Recode'!$A$1:$B$547,2,FALSE))</f>
        <v/>
      </c>
      <c r="TN100" t="str">
        <f>IF(ISERROR(MATCH(TN$1,'CSC Mitre'!CU$1:CU$220,0)),"",VLOOKUP(TN$1,'Tactic Recode'!$A$1:$B$547,2,FALSE))</f>
        <v/>
      </c>
      <c r="TO100" t="str">
        <f>IF(ISERROR(MATCH(TO$1,'CSC Mitre'!CU$1:CU$220,0)),"",VLOOKUP(TO$1,'Tactic Recode'!$A$1:$B$547,2,FALSE))</f>
        <v/>
      </c>
      <c r="TP100" t="str">
        <f>IF(ISERROR(MATCH(TP$1,'CSC Mitre'!CU$1:CU$220,0)),"",VLOOKUP(TP$1,'Tactic Recode'!$A$1:$B$547,2,FALSE))</f>
        <v/>
      </c>
      <c r="TQ100" t="str">
        <f>IF(ISERROR(MATCH(TQ$1,'CSC Mitre'!CU$1:CU$220,0)),"",VLOOKUP(TQ$1,'Tactic Recode'!$A$1:$B$547,2,FALSE))</f>
        <v/>
      </c>
      <c r="TR100" t="str">
        <f>IF(ISERROR(MATCH(TR$1,'CSC Mitre'!CU$1:CU$220,0)),"",VLOOKUP(TR$1,'Tactic Recode'!$A$1:$B$547,2,FALSE))</f>
        <v/>
      </c>
      <c r="TS100" t="str">
        <f>IF(ISERROR(MATCH(TS$1,'CSC Mitre'!CU$1:CU$220,0)),"",VLOOKUP(TS$1,'Tactic Recode'!$A$1:$B$547,2,FALSE))</f>
        <v/>
      </c>
      <c r="TT100" t="str">
        <f>IF(ISERROR(MATCH(TT$1,'CSC Mitre'!CU$1:CU$220,0)),"",VLOOKUP(TT$1,'Tactic Recode'!$A$1:$B$547,2,FALSE))</f>
        <v/>
      </c>
      <c r="TU100" t="str">
        <f>IF(ISERROR(MATCH(TU$1,'CSC Mitre'!CU$1:CU$220,0)),"",VLOOKUP(TU$1,'Tactic Recode'!$A$1:$B$547,2,FALSE))</f>
        <v/>
      </c>
      <c r="TV100" t="str">
        <f>IF(ISERROR(MATCH(TV$1,'CSC Mitre'!CU$1:CU$220,0)),"",VLOOKUP(TV$1,'Tactic Recode'!$A$1:$B$547,2,FALSE))</f>
        <v/>
      </c>
      <c r="TW100" t="str">
        <f>IF(ISERROR(MATCH(TW$1,'CSC Mitre'!CU$1:CU$220,0)),"",VLOOKUP(TW$1,'Tactic Recode'!$A$1:$B$547,2,FALSE))</f>
        <v/>
      </c>
      <c r="TX100" t="str">
        <f>IF(ISERROR(MATCH(TX$1,'CSC Mitre'!CU$1:CU$220,0)),"",VLOOKUP(TX$1,'Tactic Recode'!$A$1:$B$547,2,FALSE))</f>
        <v/>
      </c>
      <c r="TY100" t="str">
        <f>IF(ISERROR(MATCH(TY$1,'CSC Mitre'!CU$1:CU$220,0)),"",VLOOKUP(TY$1,'Tactic Recode'!$A$1:$B$547,2,FALSE))</f>
        <v/>
      </c>
      <c r="TZ100" t="str">
        <f>IF(ISERROR(MATCH(TZ$1,'CSC Mitre'!CU$1:CU$220,0)),"",VLOOKUP(TZ$1,'Tactic Recode'!$A$1:$B$547,2,FALSE))</f>
        <v/>
      </c>
      <c r="UA100" t="str">
        <f>IF(ISERROR(MATCH(UA$1,'CSC Mitre'!CU$1:CU$220,0)),"",VLOOKUP(UA$1,'Tactic Recode'!$A$1:$B$547,2,FALSE))</f>
        <v/>
      </c>
      <c r="UB100" t="str">
        <f>IF(ISERROR(MATCH(UB$1,'CSC Mitre'!CU$1:CU$220,0)),"",VLOOKUP(UB$1,'Tactic Recode'!$A$1:$B$547,2,FALSE))</f>
        <v/>
      </c>
    </row>
    <row r="101" spans="1:548" x14ac:dyDescent="0.25">
      <c r="A101" s="59" t="s">
        <v>497</v>
      </c>
      <c r="B101" t="str">
        <f>IF(ISERROR(MATCH(B$1,'CSC Mitre'!CV$1:CV$220,0)),"",VLOOKUP(B$1,'Tactic Recode'!$A$1:$B$547,2,FALSE))</f>
        <v/>
      </c>
      <c r="C101" t="str">
        <f>IF(ISERROR(MATCH(C$1,'CSC Mitre'!CV$1:CV$220,0)),"",VLOOKUP(C$1,'Tactic Recode'!$A$1:$B$547,2,FALSE))</f>
        <v/>
      </c>
      <c r="D101" t="str">
        <f>IF(ISERROR(MATCH(D$1,'CSC Mitre'!CV$1:CV$220,0)),"",VLOOKUP(D$1,'Tactic Recode'!$A$1:$B$547,2,FALSE))</f>
        <v/>
      </c>
      <c r="E101" t="str">
        <f>IF(ISERROR(MATCH(E$1,'CSC Mitre'!CV$1:CV$220,0)),"",VLOOKUP(E$1,'Tactic Recode'!$A$1:$B$547,2,FALSE))</f>
        <v/>
      </c>
      <c r="F101" t="str">
        <f>IF(ISERROR(MATCH(F$1,'CSC Mitre'!CV$1:CV$220,0)),"",VLOOKUP(F$1,'Tactic Recode'!$A$1:$B$547,2,FALSE))</f>
        <v/>
      </c>
      <c r="G101" t="str">
        <f>IF(ISERROR(MATCH(G$1,'CSC Mitre'!CV$1:CV$220,0)),"",VLOOKUP(G$1,'Tactic Recode'!$A$1:$B$547,2,FALSE))</f>
        <v/>
      </c>
      <c r="H101" t="str">
        <f>IF(ISERROR(MATCH(H$1,'CSC Mitre'!CV$1:CV$220,0)),"",VLOOKUP(H$1,'Tactic Recode'!$A$1:$B$547,2,FALSE))</f>
        <v/>
      </c>
      <c r="I101" t="str">
        <f>IF(ISERROR(MATCH(I$1,'CSC Mitre'!CV$1:CV$220,0)),"",VLOOKUP(I$1,'Tactic Recode'!$A$1:$B$547,2,FALSE))</f>
        <v/>
      </c>
      <c r="J101" t="str">
        <f>IF(ISERROR(MATCH(J$1,'CSC Mitre'!CV$1:CV$220,0)),"",VLOOKUP(J$1,'Tactic Recode'!$A$1:$B$547,2,FALSE))</f>
        <v/>
      </c>
      <c r="K101" t="str">
        <f>IF(ISERROR(MATCH(K$1,'CSC Mitre'!CV$1:CV$220,0)),"",VLOOKUP(K$1,'Tactic Recode'!$A$1:$B$547,2,FALSE))</f>
        <v/>
      </c>
      <c r="L101" t="str">
        <f>IF(ISERROR(MATCH(L$1,'CSC Mitre'!CV$1:CV$220,0)),"",VLOOKUP(L$1,'Tactic Recode'!$A$1:$B$547,2,FALSE))</f>
        <v/>
      </c>
      <c r="M101" t="str">
        <f>IF(ISERROR(MATCH(M$1,'CSC Mitre'!CV$1:CV$220,0)),"",VLOOKUP(M$1,'Tactic Recode'!$A$1:$B$547,2,FALSE))</f>
        <v/>
      </c>
      <c r="N101" t="str">
        <f>IF(ISERROR(MATCH(N$1,'CSC Mitre'!CV$1:CV$220,0)),"",VLOOKUP(N$1,'Tactic Recode'!$A$1:$B$547,2,FALSE))</f>
        <v/>
      </c>
      <c r="O101" t="str">
        <f>IF(ISERROR(MATCH(O$1,'CSC Mitre'!CV$1:CV$220,0)),"",VLOOKUP(O$1,'Tactic Recode'!$A$1:$B$547,2,FALSE))</f>
        <v/>
      </c>
      <c r="P101" t="str">
        <f>IF(ISERROR(MATCH(P$1,'CSC Mitre'!CV$1:CV$220,0)),"",VLOOKUP(P$1,'Tactic Recode'!$A$1:$B$547,2,FALSE))</f>
        <v/>
      </c>
      <c r="Q101" t="str">
        <f>IF(ISERROR(MATCH(Q$1,'CSC Mitre'!CV$1:CV$220,0)),"",VLOOKUP(Q$1,'Tactic Recode'!$A$1:$B$547,2,FALSE))</f>
        <v/>
      </c>
      <c r="R101" t="str">
        <f>IF(ISERROR(MATCH(R$1,'CSC Mitre'!CV$1:CV$220,0)),"",VLOOKUP(R$1,'Tactic Recode'!$A$1:$B$547,2,FALSE))</f>
        <v/>
      </c>
      <c r="S101" t="str">
        <f>IF(ISERROR(MATCH(S$1,'CSC Mitre'!CV$1:CV$220,0)),"",VLOOKUP(S$1,'Tactic Recode'!$A$1:$B$547,2,FALSE))</f>
        <v/>
      </c>
      <c r="T101" t="str">
        <f>IF(ISERROR(MATCH(T$1,'CSC Mitre'!CV$1:CV$220,0)),"",VLOOKUP(T$1,'Tactic Recode'!$A$1:$B$547,2,FALSE))</f>
        <v/>
      </c>
      <c r="U101" t="str">
        <f>IF(ISERROR(MATCH(U$1,'CSC Mitre'!CV$1:CV$220,0)),"",VLOOKUP(U$1,'Tactic Recode'!$A$1:$B$547,2,FALSE))</f>
        <v/>
      </c>
      <c r="V101" t="str">
        <f>IF(ISERROR(MATCH(V$1,'CSC Mitre'!CV$1:CV$220,0)),"",VLOOKUP(V$1,'Tactic Recode'!$A$1:$B$547,2,FALSE))</f>
        <v/>
      </c>
      <c r="W101" t="str">
        <f>IF(ISERROR(MATCH(W$1,'CSC Mitre'!CV$1:CV$220,0)),"",VLOOKUP(W$1,'Tactic Recode'!$A$1:$B$547,2,FALSE))</f>
        <v/>
      </c>
      <c r="X101" t="str">
        <f>IF(ISERROR(MATCH(X$1,'CSC Mitre'!CV$1:CV$220,0)),"",VLOOKUP(X$1,'Tactic Recode'!$A$1:$B$547,2,FALSE))</f>
        <v/>
      </c>
      <c r="Y101" t="str">
        <f>IF(ISERROR(MATCH(Y$1,'CSC Mitre'!CV$1:CV$220,0)),"",VLOOKUP(Y$1,'Tactic Recode'!$A$1:$B$547,2,FALSE))</f>
        <v/>
      </c>
      <c r="Z101" t="str">
        <f>IF(ISERROR(MATCH(Z$1,'CSC Mitre'!CV$1:CV$220,0)),"",VLOOKUP(Z$1,'Tactic Recode'!$A$1:$B$547,2,FALSE))</f>
        <v/>
      </c>
      <c r="AA101" t="str">
        <f>IF(ISERROR(MATCH(AA$1,'CSC Mitre'!CV$1:CV$220,0)),"",VLOOKUP(AA$1,'Tactic Recode'!$A$1:$B$547,2,FALSE))</f>
        <v/>
      </c>
      <c r="AB101" t="str">
        <f>IF(ISERROR(MATCH(AB$1,'CSC Mitre'!CV$1:CV$220,0)),"",VLOOKUP(AB$1,'Tactic Recode'!$A$1:$B$547,2,FALSE))</f>
        <v/>
      </c>
      <c r="AC101" t="str">
        <f>IF(ISERROR(MATCH(AC$1,'CSC Mitre'!CV$1:CV$220,0)),"",VLOOKUP(AC$1,'Tactic Recode'!$A$1:$B$547,2,FALSE))</f>
        <v/>
      </c>
      <c r="AD101" t="str">
        <f>IF(ISERROR(MATCH(AD$1,'CSC Mitre'!CV$1:CV$220,0)),"",VLOOKUP(AD$1,'Tactic Recode'!$A$1:$B$547,2,FALSE))</f>
        <v/>
      </c>
      <c r="AE101" t="str">
        <f>IF(ISERROR(MATCH(AE$1,'CSC Mitre'!CV$1:CV$220,0)),"",VLOOKUP(AE$1,'Tactic Recode'!$A$1:$B$547,2,FALSE))</f>
        <v/>
      </c>
      <c r="AF101" t="str">
        <f>IF(ISERROR(MATCH(AF$1,'CSC Mitre'!CV$1:CV$220,0)),"",VLOOKUP(AF$1,'Tactic Recode'!$A$1:$B$547,2,FALSE))</f>
        <v/>
      </c>
      <c r="AG101" t="str">
        <f>IF(ISERROR(MATCH(AG$1,'CSC Mitre'!CV$1:CV$220,0)),"",VLOOKUP(AG$1,'Tactic Recode'!$A$1:$B$547,2,FALSE))</f>
        <v/>
      </c>
      <c r="AH101" t="str">
        <f>IF(ISERROR(MATCH(AH$1,'CSC Mitre'!CV$1:CV$220,0)),"",VLOOKUP(AH$1,'Tactic Recode'!$A$1:$B$547,2,FALSE))</f>
        <v/>
      </c>
      <c r="AI101" t="str">
        <f>IF(ISERROR(MATCH(AI$1,'CSC Mitre'!CV$1:CV$220,0)),"",VLOOKUP(AI$1,'Tactic Recode'!$A$1:$B$547,2,FALSE))</f>
        <v/>
      </c>
      <c r="AJ101" t="str">
        <f>IF(ISERROR(MATCH(AJ$1,'CSC Mitre'!CV$1:CV$220,0)),"",VLOOKUP(AJ$1,'Tactic Recode'!$A$1:$B$547,2,FALSE))</f>
        <v/>
      </c>
      <c r="AK101" t="str">
        <f>IF(ISERROR(MATCH(AK$1,'CSC Mitre'!CV$1:CV$220,0)),"",VLOOKUP(AK$1,'Tactic Recode'!$A$1:$B$547,2,FALSE))</f>
        <v>Defense Evasion</v>
      </c>
      <c r="AL101" t="str">
        <f>IF(ISERROR(MATCH(AL$1,'CSC Mitre'!CV$1:CV$220,0)),"",VLOOKUP(AL$1,'Tactic Recode'!$A$1:$B$547,2,FALSE))</f>
        <v/>
      </c>
      <c r="AM101" t="str">
        <f>IF(ISERROR(MATCH(AM$1,'CSC Mitre'!CV$1:CV$220,0)),"",VLOOKUP(AM$1,'Tactic Recode'!$A$1:$B$547,2,FALSE))</f>
        <v>Defense Evasion</v>
      </c>
      <c r="AN101" t="str">
        <f>IF(ISERROR(MATCH(AN$1,'CSC Mitre'!CV$1:CV$220,0)),"",VLOOKUP(AN$1,'Tactic Recode'!$A$1:$B$547,2,FALSE))</f>
        <v/>
      </c>
      <c r="AO101" t="str">
        <f>IF(ISERROR(MATCH(AO$1,'CSC Mitre'!CV$1:CV$220,0)),"",VLOOKUP(AO$1,'Tactic Recode'!$A$1:$B$547,2,FALSE))</f>
        <v/>
      </c>
      <c r="AP101" t="str">
        <f>IF(ISERROR(MATCH(AP$1,'CSC Mitre'!CV$1:CV$220,0)),"",VLOOKUP(AP$1,'Tactic Recode'!$A$1:$B$547,2,FALSE))</f>
        <v/>
      </c>
      <c r="AQ101" t="str">
        <f>IF(ISERROR(MATCH(AQ$1,'CSC Mitre'!CV$1:CV$220,0)),"",VLOOKUP(AQ$1,'Tactic Recode'!$A$1:$B$547,2,FALSE))</f>
        <v/>
      </c>
      <c r="AR101" t="str">
        <f>IF(ISERROR(MATCH(AR$1,'CSC Mitre'!CV$1:CV$220,0)),"",VLOOKUP(AR$1,'Tactic Recode'!$A$1:$B$547,2,FALSE))</f>
        <v/>
      </c>
      <c r="AS101" t="str">
        <f>IF(ISERROR(MATCH(AS$1,'CSC Mitre'!CV$1:CV$220,0)),"",VLOOKUP(AS$1,'Tactic Recode'!$A$1:$B$547,2,FALSE))</f>
        <v/>
      </c>
      <c r="AT101" t="str">
        <f>IF(ISERROR(MATCH(AT$1,'CSC Mitre'!CV$1:CV$220,0)),"",VLOOKUP(AT$1,'Tactic Recode'!$A$1:$B$547,2,FALSE))</f>
        <v/>
      </c>
      <c r="AU101" t="str">
        <f>IF(ISERROR(MATCH(AU$1,'CSC Mitre'!CV$1:CV$220,0)),"",VLOOKUP(AU$1,'Tactic Recode'!$A$1:$B$547,2,FALSE))</f>
        <v/>
      </c>
      <c r="AV101" t="str">
        <f>IF(ISERROR(MATCH(AV$1,'CSC Mitre'!CV$1:CV$220,0)),"",VLOOKUP(AV$1,'Tactic Recode'!$A$1:$B$547,2,FALSE))</f>
        <v/>
      </c>
      <c r="AW101" t="str">
        <f>IF(ISERROR(MATCH(AW$1,'CSC Mitre'!CV$1:CV$220,0)),"",VLOOKUP(AW$1,'Tactic Recode'!$A$1:$B$547,2,FALSE))</f>
        <v/>
      </c>
      <c r="AX101" t="str">
        <f>IF(ISERROR(MATCH(AX$1,'CSC Mitre'!CV$1:CV$220,0)),"",VLOOKUP(AX$1,'Tactic Recode'!$A$1:$B$547,2,FALSE))</f>
        <v/>
      </c>
      <c r="AY101" t="str">
        <f>IF(ISERROR(MATCH(AY$1,'CSC Mitre'!CV$1:CV$220,0)),"",VLOOKUP(AY$1,'Tactic Recode'!$A$1:$B$547,2,FALSE))</f>
        <v/>
      </c>
      <c r="AZ101" t="str">
        <f>IF(ISERROR(MATCH(AZ$1,'CSC Mitre'!CV$1:CV$220,0)),"",VLOOKUP(AZ$1,'Tactic Recode'!$A$1:$B$547,2,FALSE))</f>
        <v/>
      </c>
      <c r="BA101" t="str">
        <f>IF(ISERROR(MATCH(BA$1,'CSC Mitre'!CV$1:CV$220,0)),"",VLOOKUP(BA$1,'Tactic Recode'!$A$1:$B$547,2,FALSE))</f>
        <v/>
      </c>
      <c r="BB101" t="str">
        <f>IF(ISERROR(MATCH(BB$1,'CSC Mitre'!CV$1:CV$220,0)),"",VLOOKUP(BB$1,'Tactic Recode'!$A$1:$B$547,2,FALSE))</f>
        <v/>
      </c>
      <c r="BC101" t="str">
        <f>IF(ISERROR(MATCH(BC$1,'CSC Mitre'!CV$1:CV$220,0)),"",VLOOKUP(BC$1,'Tactic Recode'!$A$1:$B$547,2,FALSE))</f>
        <v/>
      </c>
      <c r="BD101" t="str">
        <f>IF(ISERROR(MATCH(BD$1,'CSC Mitre'!CV$1:CV$220,0)),"",VLOOKUP(BD$1,'Tactic Recode'!$A$1:$B$547,2,FALSE))</f>
        <v/>
      </c>
      <c r="BE101" t="str">
        <f>IF(ISERROR(MATCH(BE$1,'CSC Mitre'!CV$1:CV$220,0)),"",VLOOKUP(BE$1,'Tactic Recode'!$A$1:$B$547,2,FALSE))</f>
        <v/>
      </c>
      <c r="BF101" t="str">
        <f>IF(ISERROR(MATCH(BF$1,'CSC Mitre'!CV$1:CV$220,0)),"",VLOOKUP(BF$1,'Tactic Recode'!$A$1:$B$547,2,FALSE))</f>
        <v/>
      </c>
      <c r="BG101" t="str">
        <f>IF(ISERROR(MATCH(BG$1,'CSC Mitre'!CV$1:CV$220,0)),"",VLOOKUP(BG$1,'Tactic Recode'!$A$1:$B$547,2,FALSE))</f>
        <v/>
      </c>
      <c r="BH101" t="str">
        <f>IF(ISERROR(MATCH(BH$1,'CSC Mitre'!CV$1:CV$220,0)),"",VLOOKUP(BH$1,'Tactic Recode'!$A$1:$B$547,2,FALSE))</f>
        <v/>
      </c>
      <c r="BI101" t="str">
        <f>IF(ISERROR(MATCH(BI$1,'CSC Mitre'!CV$1:CV$220,0)),"",VLOOKUP(BI$1,'Tactic Recode'!$A$1:$B$547,2,FALSE))</f>
        <v/>
      </c>
      <c r="BJ101" t="str">
        <f>IF(ISERROR(MATCH(BJ$1,'CSC Mitre'!CV$1:CV$220,0)),"",VLOOKUP(BJ$1,'Tactic Recode'!$A$1:$B$547,2,FALSE))</f>
        <v/>
      </c>
      <c r="BK101" t="str">
        <f>IF(ISERROR(MATCH(BK$1,'CSC Mitre'!CV$1:CV$220,0)),"",VLOOKUP(BK$1,'Tactic Recode'!$A$1:$B$547,2,FALSE))</f>
        <v/>
      </c>
      <c r="BL101" t="str">
        <f>IF(ISERROR(MATCH(BL$1,'CSC Mitre'!CV$1:CV$220,0)),"",VLOOKUP(BL$1,'Tactic Recode'!$A$1:$B$547,2,FALSE))</f>
        <v/>
      </c>
      <c r="BM101" t="str">
        <f>IF(ISERROR(MATCH(BM$1,'CSC Mitre'!CV$1:CV$220,0)),"",VLOOKUP(BM$1,'Tactic Recode'!$A$1:$B$547,2,FALSE))</f>
        <v/>
      </c>
      <c r="BN101" t="str">
        <f>IF(ISERROR(MATCH(BN$1,'CSC Mitre'!CV$1:CV$220,0)),"",VLOOKUP(BN$1,'Tactic Recode'!$A$1:$B$547,2,FALSE))</f>
        <v/>
      </c>
      <c r="BO101" t="str">
        <f>IF(ISERROR(MATCH(BO$1,'CSC Mitre'!CV$1:CV$220,0)),"",VLOOKUP(BO$1,'Tactic Recode'!$A$1:$B$547,2,FALSE))</f>
        <v/>
      </c>
      <c r="BP101" t="str">
        <f>IF(ISERROR(MATCH(BP$1,'CSC Mitre'!CV$1:CV$220,0)),"",VLOOKUP(BP$1,'Tactic Recode'!$A$1:$B$547,2,FALSE))</f>
        <v/>
      </c>
      <c r="BQ101" t="str">
        <f>IF(ISERROR(MATCH(BQ$1,'CSC Mitre'!CV$1:CV$220,0)),"",VLOOKUP(BQ$1,'Tactic Recode'!$A$1:$B$547,2,FALSE))</f>
        <v/>
      </c>
      <c r="BR101" t="str">
        <f>IF(ISERROR(MATCH(BR$1,'CSC Mitre'!CV$1:CV$220,0)),"",VLOOKUP(BR$1,'Tactic Recode'!$A$1:$B$547,2,FALSE))</f>
        <v/>
      </c>
      <c r="BS101" t="str">
        <f>IF(ISERROR(MATCH(BS$1,'CSC Mitre'!CV$1:CV$220,0)),"",VLOOKUP(BS$1,'Tactic Recode'!$A$1:$B$547,2,FALSE))</f>
        <v/>
      </c>
      <c r="BT101" t="str">
        <f>IF(ISERROR(MATCH(BT$1,'CSC Mitre'!CV$1:CV$220,0)),"",VLOOKUP(BT$1,'Tactic Recode'!$A$1:$B$547,2,FALSE))</f>
        <v/>
      </c>
      <c r="BU101" t="str">
        <f>IF(ISERROR(MATCH(BU$1,'CSC Mitre'!CV$1:CV$220,0)),"",VLOOKUP(BU$1,'Tactic Recode'!$A$1:$B$547,2,FALSE))</f>
        <v/>
      </c>
      <c r="BV101" t="str">
        <f>IF(ISERROR(MATCH(BV$1,'CSC Mitre'!CV$1:CV$220,0)),"",VLOOKUP(BV$1,'Tactic Recode'!$A$1:$B$547,2,FALSE))</f>
        <v/>
      </c>
      <c r="BW101" t="str">
        <f>IF(ISERROR(MATCH(BW$1,'CSC Mitre'!CV$1:CV$220,0)),"",VLOOKUP(BW$1,'Tactic Recode'!$A$1:$B$547,2,FALSE))</f>
        <v/>
      </c>
      <c r="BX101" t="str">
        <f>IF(ISERROR(MATCH(BX$1,'CSC Mitre'!CV$1:CV$220,0)),"",VLOOKUP(BX$1,'Tactic Recode'!$A$1:$B$547,2,FALSE))</f>
        <v/>
      </c>
      <c r="BY101" t="str">
        <f>IF(ISERROR(MATCH(BY$1,'CSC Mitre'!CV$1:CV$220,0)),"",VLOOKUP(BY$1,'Tactic Recode'!$A$1:$B$547,2,FALSE))</f>
        <v/>
      </c>
      <c r="BZ101" t="str">
        <f>IF(ISERROR(MATCH(BZ$1,'CSC Mitre'!CV$1:CV$220,0)),"",VLOOKUP(BZ$1,'Tactic Recode'!$A$1:$B$547,2,FALSE))</f>
        <v/>
      </c>
      <c r="CA101" t="str">
        <f>IF(ISERROR(MATCH(CA$1,'CSC Mitre'!CV$1:CV$220,0)),"",VLOOKUP(CA$1,'Tactic Recode'!$A$1:$B$547,2,FALSE))</f>
        <v>Defense Evasion, Privilage Escalation</v>
      </c>
      <c r="CB101" t="str">
        <f>IF(ISERROR(MATCH(CB$1,'CSC Mitre'!CV$1:CV$220,0)),"",VLOOKUP(CB$1,'Tactic Recode'!$A$1:$B$547,2,FALSE))</f>
        <v>Defense Evasion, Privilage Escalation</v>
      </c>
      <c r="CC101" t="str">
        <f>IF(ISERROR(MATCH(CC$1,'CSC Mitre'!CV$1:CV$220,0)),"",VLOOKUP(CC$1,'Tactic Recode'!$A$1:$B$547,2,FALSE))</f>
        <v>Defense Evasion, Privilage Escalation</v>
      </c>
      <c r="CD101" t="str">
        <f>IF(ISERROR(MATCH(CD$1,'CSC Mitre'!CV$1:CV$220,0)),"",VLOOKUP(CD$1,'Tactic Recode'!$A$1:$B$547,2,FALSE))</f>
        <v>Defense Evasion, Privilage Escalation</v>
      </c>
      <c r="CE101" t="str">
        <f>IF(ISERROR(MATCH(CE$1,'CSC Mitre'!CV$1:CV$220,0)),"",VLOOKUP(CE$1,'Tactic Recode'!$A$1:$B$547,2,FALSE))</f>
        <v>Defense Evasion, Privilage Escalation</v>
      </c>
      <c r="CF101" t="str">
        <f>IF(ISERROR(MATCH(CF$1,'CSC Mitre'!CV$1:CV$220,0)),"",VLOOKUP(CF$1,'Tactic Recode'!$A$1:$B$547,2,FALSE))</f>
        <v>Defense Evasion, Privilage Escalation</v>
      </c>
      <c r="CG101" t="str">
        <f>IF(ISERROR(MATCH(CG$1,'CSC Mitre'!CV$1:CV$220,0)),"",VLOOKUP(CG$1,'Tactic Recode'!$A$1:$B$547,2,FALSE))</f>
        <v>Defense Evasion, Privilage Escalation</v>
      </c>
      <c r="CH101" t="str">
        <f>IF(ISERROR(MATCH(CH$1,'CSC Mitre'!CV$1:CV$220,0)),"",VLOOKUP(CH$1,'Tactic Recode'!$A$1:$B$547,2,FALSE))</f>
        <v>Defense Evasion, Privilage Escalation</v>
      </c>
      <c r="CI101" t="str">
        <f>IF(ISERROR(MATCH(CI$1,'CSC Mitre'!CV$1:CV$220,0)),"",VLOOKUP(CI$1,'Tactic Recode'!$A$1:$B$547,2,FALSE))</f>
        <v>Defense Evasion, Privilage Escalation</v>
      </c>
      <c r="CJ101" t="str">
        <f>IF(ISERROR(MATCH(CJ$1,'CSC Mitre'!CV$1:CV$220,0)),"",VLOOKUP(CJ$1,'Tactic Recode'!$A$1:$B$547,2,FALSE))</f>
        <v>Defense Evasion, Privilage Escalation</v>
      </c>
      <c r="CK101" t="str">
        <f>IF(ISERROR(MATCH(CK$1,'CSC Mitre'!CV$1:CV$220,0)),"",VLOOKUP(CK$1,'Tactic Recode'!$A$1:$B$547,2,FALSE))</f>
        <v>Defense Evasion, Privilage Escalation</v>
      </c>
      <c r="CL101" t="str">
        <f>IF(ISERROR(MATCH(CL$1,'CSC Mitre'!CV$1:CV$220,0)),"",VLOOKUP(CL$1,'Tactic Recode'!$A$1:$B$547,2,FALSE))</f>
        <v>Defense Evasion, Privilage Escalation</v>
      </c>
      <c r="CM101" t="str">
        <f>IF(ISERROR(MATCH(CM$1,'CSC Mitre'!CV$1:CV$220,0)),"",VLOOKUP(CM$1,'Tactic Recode'!$A$1:$B$547,2,FALSE))</f>
        <v/>
      </c>
      <c r="CN101" t="str">
        <f>IF(ISERROR(MATCH(CN$1,'CSC Mitre'!CV$1:CV$220,0)),"",VLOOKUP(CN$1,'Tactic Recode'!$A$1:$B$547,2,FALSE))</f>
        <v/>
      </c>
      <c r="CO101" t="str">
        <f>IF(ISERROR(MATCH(CO$1,'CSC Mitre'!CV$1:CV$220,0)),"",VLOOKUP(CO$1,'Tactic Recode'!$A$1:$B$547,2,FALSE))</f>
        <v/>
      </c>
      <c r="CP101" t="str">
        <f>IF(ISERROR(MATCH(CP$1,'CSC Mitre'!CV$1:CV$220,0)),"",VLOOKUP(CP$1,'Tactic Recode'!$A$1:$B$547,2,FALSE))</f>
        <v/>
      </c>
      <c r="CQ101" t="str">
        <f>IF(ISERROR(MATCH(CQ$1,'CSC Mitre'!CV$1:CV$220,0)),"",VLOOKUP(CQ$1,'Tactic Recode'!$A$1:$B$547,2,FALSE))</f>
        <v/>
      </c>
      <c r="CR101" t="str">
        <f>IF(ISERROR(MATCH(CR$1,'CSC Mitre'!CV$1:CV$220,0)),"",VLOOKUP(CR$1,'Tactic Recode'!$A$1:$B$547,2,FALSE))</f>
        <v/>
      </c>
      <c r="CS101" t="str">
        <f>IF(ISERROR(MATCH(CS$1,'CSC Mitre'!CV$1:CV$220,0)),"",VLOOKUP(CS$1,'Tactic Recode'!$A$1:$B$547,2,FALSE))</f>
        <v>Execution</v>
      </c>
      <c r="CT101" t="str">
        <f>IF(ISERROR(MATCH(CT$1,'CSC Mitre'!CV$1:CV$220,0)),"",VLOOKUP(CT$1,'Tactic Recode'!$A$1:$B$547,2,FALSE))</f>
        <v>Execution</v>
      </c>
      <c r="CU101" t="str">
        <f>IF(ISERROR(MATCH(CU$1,'CSC Mitre'!CV$1:CV$220,0)),"",VLOOKUP(CU$1,'Tactic Recode'!$A$1:$B$547,2,FALSE))</f>
        <v/>
      </c>
      <c r="CV101" t="str">
        <f>IF(ISERROR(MATCH(CV$1,'CSC Mitre'!CV$1:CV$220,0)),"",VLOOKUP(CV$1,'Tactic Recode'!$A$1:$B$547,2,FALSE))</f>
        <v/>
      </c>
      <c r="CW101" t="str">
        <f>IF(ISERROR(MATCH(CW$1,'CSC Mitre'!CV$1:CV$220,0)),"",VLOOKUP(CW$1,'Tactic Recode'!$A$1:$B$547,2,FALSE))</f>
        <v/>
      </c>
      <c r="CX101" t="str">
        <f>IF(ISERROR(MATCH(CX$1,'CSC Mitre'!CV$1:CV$220,0)),"",VLOOKUP(CX$1,'Tactic Recode'!$A$1:$B$547,2,FALSE))</f>
        <v>Execution</v>
      </c>
      <c r="CY101" t="str">
        <f>IF(ISERROR(MATCH(CY$1,'CSC Mitre'!CV$1:CV$220,0)),"",VLOOKUP(CY$1,'Tactic Recode'!$A$1:$B$547,2,FALSE))</f>
        <v>Execution</v>
      </c>
      <c r="CZ101" t="str">
        <f>IF(ISERROR(MATCH(CZ$1,'CSC Mitre'!CV$1:CV$220,0)),"",VLOOKUP(CZ$1,'Tactic Recode'!$A$1:$B$547,2,FALSE))</f>
        <v/>
      </c>
      <c r="DA101" t="str">
        <f>IF(ISERROR(MATCH(DA$1,'CSC Mitre'!CV$1:CV$220,0)),"",VLOOKUP(DA$1,'Tactic Recode'!$A$1:$B$547,2,FALSE))</f>
        <v/>
      </c>
      <c r="DB101" t="str">
        <f>IF(ISERROR(MATCH(DB$1,'CSC Mitre'!CV$1:CV$220,0)),"",VLOOKUP(DB$1,'Tactic Recode'!$A$1:$B$547,2,FALSE))</f>
        <v/>
      </c>
      <c r="DC101" t="str">
        <f>IF(ISERROR(MATCH(DC$1,'CSC Mitre'!CV$1:CV$220,0)),"",VLOOKUP(DC$1,'Tactic Recode'!$A$1:$B$547,2,FALSE))</f>
        <v/>
      </c>
      <c r="DD101" t="str">
        <f>IF(ISERROR(MATCH(DD$1,'CSC Mitre'!CV$1:CV$220,0)),"",VLOOKUP(DD$1,'Tactic Recode'!$A$1:$B$547,2,FALSE))</f>
        <v/>
      </c>
      <c r="DE101" t="str">
        <f>IF(ISERROR(MATCH(DE$1,'CSC Mitre'!CV$1:CV$220,0)),"",VLOOKUP(DE$1,'Tactic Recode'!$A$1:$B$547,2,FALSE))</f>
        <v/>
      </c>
      <c r="DF101" t="str">
        <f>IF(ISERROR(MATCH(DF$1,'CSC Mitre'!CV$1:CV$220,0)),"",VLOOKUP(DF$1,'Tactic Recode'!$A$1:$B$547,2,FALSE))</f>
        <v/>
      </c>
      <c r="DG101" t="str">
        <f>IF(ISERROR(MATCH(DG$1,'CSC Mitre'!CV$1:CV$220,0)),"",VLOOKUP(DG$1,'Tactic Recode'!$A$1:$B$547,2,FALSE))</f>
        <v/>
      </c>
      <c r="DH101" t="str">
        <f>IF(ISERROR(MATCH(DH$1,'CSC Mitre'!CV$1:CV$220,0)),"",VLOOKUP(DH$1,'Tactic Recode'!$A$1:$B$547,2,FALSE))</f>
        <v/>
      </c>
      <c r="DI101" t="str">
        <f>IF(ISERROR(MATCH(DI$1,'CSC Mitre'!CV$1:CV$220,0)),"",VLOOKUP(DI$1,'Tactic Recode'!$A$1:$B$547,2,FALSE))</f>
        <v/>
      </c>
      <c r="DJ101" t="str">
        <f>IF(ISERROR(MATCH(DJ$1,'CSC Mitre'!CV$1:CV$220,0)),"",VLOOKUP(DJ$1,'Tactic Recode'!$A$1:$B$547,2,FALSE))</f>
        <v/>
      </c>
      <c r="DK101" t="str">
        <f>IF(ISERROR(MATCH(DK$1,'CSC Mitre'!CV$1:CV$220,0)),"",VLOOKUP(DK$1,'Tactic Recode'!$A$1:$B$547,2,FALSE))</f>
        <v/>
      </c>
      <c r="DL101" t="str">
        <f>IF(ISERROR(MATCH(DL$1,'CSC Mitre'!CV$1:CV$220,0)),"",VLOOKUP(DL$1,'Tactic Recode'!$A$1:$B$547,2,FALSE))</f>
        <v/>
      </c>
      <c r="DM101" t="str">
        <f>IF(ISERROR(MATCH(DM$1,'CSC Mitre'!CV$1:CV$220,0)),"",VLOOKUP(DM$1,'Tactic Recode'!$A$1:$B$547,2,FALSE))</f>
        <v/>
      </c>
      <c r="DN101" t="str">
        <f>IF(ISERROR(MATCH(DN$1,'CSC Mitre'!CV$1:CV$220,0)),"",VLOOKUP(DN$1,'Tactic Recode'!$A$1:$B$547,2,FALSE))</f>
        <v/>
      </c>
      <c r="DO101" t="str">
        <f>IF(ISERROR(MATCH(DO$1,'CSC Mitre'!CV$1:CV$220,0)),"",VLOOKUP(DO$1,'Tactic Recode'!$A$1:$B$547,2,FALSE))</f>
        <v/>
      </c>
      <c r="DP101" t="str">
        <f>IF(ISERROR(MATCH(DP$1,'CSC Mitre'!CV$1:CV$220,0)),"",VLOOKUP(DP$1,'Tactic Recode'!$A$1:$B$547,2,FALSE))</f>
        <v/>
      </c>
      <c r="DQ101" t="str">
        <f>IF(ISERROR(MATCH(DQ$1,'CSC Mitre'!CV$1:CV$220,0)),"",VLOOKUP(DQ$1,'Tactic Recode'!$A$1:$B$547,2,FALSE))</f>
        <v/>
      </c>
      <c r="DR101" t="str">
        <f>IF(ISERROR(MATCH(DR$1,'CSC Mitre'!CV$1:CV$220,0)),"",VLOOKUP(DR$1,'Tactic Recode'!$A$1:$B$547,2,FALSE))</f>
        <v/>
      </c>
      <c r="DS101" t="str">
        <f>IF(ISERROR(MATCH(DS$1,'CSC Mitre'!CV$1:CV$220,0)),"",VLOOKUP(DS$1,'Tactic Recode'!$A$1:$B$547,2,FALSE))</f>
        <v/>
      </c>
      <c r="DT101" t="str">
        <f>IF(ISERROR(MATCH(DT$1,'CSC Mitre'!CV$1:CV$220,0)),"",VLOOKUP(DT$1,'Tactic Recode'!$A$1:$B$547,2,FALSE))</f>
        <v/>
      </c>
      <c r="DU101" t="str">
        <f>IF(ISERROR(MATCH(DU$1,'CSC Mitre'!CV$1:CV$220,0)),"",VLOOKUP(DU$1,'Tactic Recode'!$A$1:$B$547,2,FALSE))</f>
        <v/>
      </c>
      <c r="DV101" t="str">
        <f>IF(ISERROR(MATCH(DV$1,'CSC Mitre'!CV$1:CV$220,0)),"",VLOOKUP(DV$1,'Tactic Recode'!$A$1:$B$547,2,FALSE))</f>
        <v/>
      </c>
      <c r="DW101" t="str">
        <f>IF(ISERROR(MATCH(DW$1,'CSC Mitre'!CV$1:CV$220,0)),"",VLOOKUP(DW$1,'Tactic Recode'!$A$1:$B$547,2,FALSE))</f>
        <v/>
      </c>
      <c r="DX101" t="str">
        <f>IF(ISERROR(MATCH(DX$1,'CSC Mitre'!CV$1:CV$220,0)),"",VLOOKUP(DX$1,'Tactic Recode'!$A$1:$B$547,2,FALSE))</f>
        <v/>
      </c>
      <c r="DY101" t="str">
        <f>IF(ISERROR(MATCH(DY$1,'CSC Mitre'!CV$1:CV$220,0)),"",VLOOKUP(DY$1,'Tactic Recode'!$A$1:$B$547,2,FALSE))</f>
        <v/>
      </c>
      <c r="DZ101" t="str">
        <f>IF(ISERROR(MATCH(DZ$1,'CSC Mitre'!CV$1:CV$220,0)),"",VLOOKUP(DZ$1,'Tactic Recode'!$A$1:$B$547,2,FALSE))</f>
        <v/>
      </c>
      <c r="EA101" t="str">
        <f>IF(ISERROR(MATCH(EA$1,'CSC Mitre'!CV$1:CV$220,0)),"",VLOOKUP(EA$1,'Tactic Recode'!$A$1:$B$547,2,FALSE))</f>
        <v/>
      </c>
      <c r="EB101" t="str">
        <f>IF(ISERROR(MATCH(EB$1,'CSC Mitre'!CV$1:CV$220,0)),"",VLOOKUP(EB$1,'Tactic Recode'!$A$1:$B$547,2,FALSE))</f>
        <v/>
      </c>
      <c r="EC101" t="str">
        <f>IF(ISERROR(MATCH(EC$1,'CSC Mitre'!CV$1:CV$220,0)),"",VLOOKUP(EC$1,'Tactic Recode'!$A$1:$B$547,2,FALSE))</f>
        <v/>
      </c>
      <c r="ED101" t="str">
        <f>IF(ISERROR(MATCH(ED$1,'CSC Mitre'!CV$1:CV$220,0)),"",VLOOKUP(ED$1,'Tactic Recode'!$A$1:$B$547,2,FALSE))</f>
        <v/>
      </c>
      <c r="EE101" t="str">
        <f>IF(ISERROR(MATCH(EE$1,'CSC Mitre'!CV$1:CV$220,0)),"",VLOOKUP(EE$1,'Tactic Recode'!$A$1:$B$547,2,FALSE))</f>
        <v/>
      </c>
      <c r="EF101" t="str">
        <f>IF(ISERROR(MATCH(EF$1,'CSC Mitre'!CV$1:CV$220,0)),"",VLOOKUP(EF$1,'Tactic Recode'!$A$1:$B$547,2,FALSE))</f>
        <v/>
      </c>
      <c r="EG101" t="str">
        <f>IF(ISERROR(MATCH(EG$1,'CSC Mitre'!CV$1:CV$220,0)),"",VLOOKUP(EG$1,'Tactic Recode'!$A$1:$B$547,2,FALSE))</f>
        <v/>
      </c>
      <c r="EH101" t="str">
        <f>IF(ISERROR(MATCH(EH$1,'CSC Mitre'!CV$1:CV$220,0)),"",VLOOKUP(EH$1,'Tactic Recode'!$A$1:$B$547,2,FALSE))</f>
        <v/>
      </c>
      <c r="EI101" t="str">
        <f>IF(ISERROR(MATCH(EI$1,'CSC Mitre'!CV$1:CV$220,0)),"",VLOOKUP(EI$1,'Tactic Recode'!$A$1:$B$547,2,FALSE))</f>
        <v/>
      </c>
      <c r="EJ101" t="str">
        <f>IF(ISERROR(MATCH(EJ$1,'CSC Mitre'!CV$1:CV$220,0)),"",VLOOKUP(EJ$1,'Tactic Recode'!$A$1:$B$547,2,FALSE))</f>
        <v/>
      </c>
      <c r="EK101" t="str">
        <f>IF(ISERROR(MATCH(EK$1,'CSC Mitre'!CV$1:CV$220,0)),"",VLOOKUP(EK$1,'Tactic Recode'!$A$1:$B$547,2,FALSE))</f>
        <v/>
      </c>
      <c r="EL101" t="str">
        <f>IF(ISERROR(MATCH(EL$1,'CSC Mitre'!CV$1:CV$220,0)),"",VLOOKUP(EL$1,'Tactic Recode'!$A$1:$B$547,2,FALSE))</f>
        <v/>
      </c>
      <c r="EM101" t="str">
        <f>IF(ISERROR(MATCH(EM$1,'CSC Mitre'!CV$1:CV$220,0)),"",VLOOKUP(EM$1,'Tactic Recode'!$A$1:$B$547,2,FALSE))</f>
        <v/>
      </c>
      <c r="EN101" t="str">
        <f>IF(ISERROR(MATCH(EN$1,'CSC Mitre'!CV$1:CV$220,0)),"",VLOOKUP(EN$1,'Tactic Recode'!$A$1:$B$547,2,FALSE))</f>
        <v/>
      </c>
      <c r="EO101" t="str">
        <f>IF(ISERROR(MATCH(EO$1,'CSC Mitre'!CV$1:CV$220,0)),"",VLOOKUP(EO$1,'Tactic Recode'!$A$1:$B$547,2,FALSE))</f>
        <v/>
      </c>
      <c r="EP101" t="str">
        <f>IF(ISERROR(MATCH(EP$1,'CSC Mitre'!CV$1:CV$220,0)),"",VLOOKUP(EP$1,'Tactic Recode'!$A$1:$B$547,2,FALSE))</f>
        <v/>
      </c>
      <c r="EQ101" t="str">
        <f>IF(ISERROR(MATCH(EQ$1,'CSC Mitre'!CV$1:CV$220,0)),"",VLOOKUP(EQ$1,'Tactic Recode'!$A$1:$B$547,2,FALSE))</f>
        <v/>
      </c>
      <c r="ER101" t="str">
        <f>IF(ISERROR(MATCH(ER$1,'CSC Mitre'!CV$1:CV$220,0)),"",VLOOKUP(ER$1,'Tactic Recode'!$A$1:$B$547,2,FALSE))</f>
        <v/>
      </c>
      <c r="ES101" t="str">
        <f>IF(ISERROR(MATCH(ES$1,'CSC Mitre'!CV$1:CV$220,0)),"",VLOOKUP(ES$1,'Tactic Recode'!$A$1:$B$547,2,FALSE))</f>
        <v/>
      </c>
      <c r="ET101" t="str">
        <f>IF(ISERROR(MATCH(ET$1,'CSC Mitre'!CV$1:CV$220,0)),"",VLOOKUP(ET$1,'Tactic Recode'!$A$1:$B$547,2,FALSE))</f>
        <v/>
      </c>
      <c r="EU101" t="str">
        <f>IF(ISERROR(MATCH(EU$1,'CSC Mitre'!CV$1:CV$220,0)),"",VLOOKUP(EU$1,'Tactic Recode'!$A$1:$B$547,2,FALSE))</f>
        <v/>
      </c>
      <c r="EV101" t="str">
        <f>IF(ISERROR(MATCH(EV$1,'CSC Mitre'!CV$1:CV$220,0)),"",VLOOKUP(EV$1,'Tactic Recode'!$A$1:$B$547,2,FALSE))</f>
        <v/>
      </c>
      <c r="EW101" t="str">
        <f>IF(ISERROR(MATCH(EW$1,'CSC Mitre'!CV$1:CV$220,0)),"",VLOOKUP(EW$1,'Tactic Recode'!$A$1:$B$547,2,FALSE))</f>
        <v/>
      </c>
      <c r="EX101" t="str">
        <f>IF(ISERROR(MATCH(EX$1,'CSC Mitre'!CV$1:CV$220,0)),"",VLOOKUP(EX$1,'Tactic Recode'!$A$1:$B$547,2,FALSE))</f>
        <v/>
      </c>
      <c r="EY101" t="str">
        <f>IF(ISERROR(MATCH(EY$1,'CSC Mitre'!CV$1:CV$220,0)),"",VLOOKUP(EY$1,'Tactic Recode'!$A$1:$B$547,2,FALSE))</f>
        <v/>
      </c>
      <c r="EZ101" t="str">
        <f>IF(ISERROR(MATCH(EZ$1,'CSC Mitre'!CV$1:CV$220,0)),"",VLOOKUP(EZ$1,'Tactic Recode'!$A$1:$B$547,2,FALSE))</f>
        <v/>
      </c>
      <c r="FA101" t="str">
        <f>IF(ISERROR(MATCH(FA$1,'CSC Mitre'!CV$1:CV$220,0)),"",VLOOKUP(FA$1,'Tactic Recode'!$A$1:$B$547,2,FALSE))</f>
        <v/>
      </c>
      <c r="FB101" t="str">
        <f>IF(ISERROR(MATCH(FB$1,'CSC Mitre'!CV$1:CV$220,0)),"",VLOOKUP(FB$1,'Tactic Recode'!$A$1:$B$547,2,FALSE))</f>
        <v/>
      </c>
      <c r="FC101" t="str">
        <f>IF(ISERROR(MATCH(FC$1,'CSC Mitre'!CV$1:CV$220,0)),"",VLOOKUP(FC$1,'Tactic Recode'!$A$1:$B$547,2,FALSE))</f>
        <v/>
      </c>
      <c r="FD101" t="str">
        <f>IF(ISERROR(MATCH(FD$1,'CSC Mitre'!CV$1:CV$220,0)),"",VLOOKUP(FD$1,'Tactic Recode'!$A$1:$B$547,2,FALSE))</f>
        <v/>
      </c>
      <c r="FE101" t="str">
        <f>IF(ISERROR(MATCH(FE$1,'CSC Mitre'!CV$1:CV$220,0)),"",VLOOKUP(FE$1,'Tactic Recode'!$A$1:$B$547,2,FALSE))</f>
        <v/>
      </c>
      <c r="FF101" t="str">
        <f>IF(ISERROR(MATCH(FF$1,'CSC Mitre'!CV$1:CV$220,0)),"",VLOOKUP(FF$1,'Tactic Recode'!$A$1:$B$547,2,FALSE))</f>
        <v/>
      </c>
      <c r="FG101" t="str">
        <f>IF(ISERROR(MATCH(FG$1,'CSC Mitre'!CV$1:CV$220,0)),"",VLOOKUP(FG$1,'Tactic Recode'!$A$1:$B$547,2,FALSE))</f>
        <v/>
      </c>
      <c r="FH101" t="str">
        <f>IF(ISERROR(MATCH(FH$1,'CSC Mitre'!CV$1:CV$220,0)),"",VLOOKUP(FH$1,'Tactic Recode'!$A$1:$B$547,2,FALSE))</f>
        <v/>
      </c>
      <c r="FI101" t="str">
        <f>IF(ISERROR(MATCH(FI$1,'CSC Mitre'!CV$1:CV$220,0)),"",VLOOKUP(FI$1,'Tactic Recode'!$A$1:$B$547,2,FALSE))</f>
        <v/>
      </c>
      <c r="FJ101" t="str">
        <f>IF(ISERROR(MATCH(FJ$1,'CSC Mitre'!CV$1:CV$220,0)),"",VLOOKUP(FJ$1,'Tactic Recode'!$A$1:$B$547,2,FALSE))</f>
        <v/>
      </c>
      <c r="FK101" t="str">
        <f>IF(ISERROR(MATCH(FK$1,'CSC Mitre'!CV$1:CV$220,0)),"",VLOOKUP(FK$1,'Tactic Recode'!$A$1:$B$547,2,FALSE))</f>
        <v/>
      </c>
      <c r="FL101" t="str">
        <f>IF(ISERROR(MATCH(FL$1,'CSC Mitre'!CV$1:CV$220,0)),"",VLOOKUP(FL$1,'Tactic Recode'!$A$1:$B$547,2,FALSE))</f>
        <v/>
      </c>
      <c r="FM101" t="str">
        <f>IF(ISERROR(MATCH(FM$1,'CSC Mitre'!CV$1:CV$220,0)),"",VLOOKUP(FM$1,'Tactic Recode'!$A$1:$B$547,2,FALSE))</f>
        <v/>
      </c>
      <c r="FN101" t="str">
        <f>IF(ISERROR(MATCH(FN$1,'CSC Mitre'!CV$1:CV$220,0)),"",VLOOKUP(FN$1,'Tactic Recode'!$A$1:$B$547,2,FALSE))</f>
        <v/>
      </c>
      <c r="FO101" t="str">
        <f>IF(ISERROR(MATCH(FO$1,'CSC Mitre'!CV$1:CV$220,0)),"",VLOOKUP(FO$1,'Tactic Recode'!$A$1:$B$547,2,FALSE))</f>
        <v/>
      </c>
      <c r="FP101" t="str">
        <f>IF(ISERROR(MATCH(FP$1,'CSC Mitre'!CV$1:CV$220,0)),"",VLOOKUP(FP$1,'Tactic Recode'!$A$1:$B$547,2,FALSE))</f>
        <v/>
      </c>
      <c r="FQ101" t="str">
        <f>IF(ISERROR(MATCH(FQ$1,'CSC Mitre'!CV$1:CV$220,0)),"",VLOOKUP(FQ$1,'Tactic Recode'!$A$1:$B$547,2,FALSE))</f>
        <v/>
      </c>
      <c r="FR101" t="str">
        <f>IF(ISERROR(MATCH(FR$1,'CSC Mitre'!CV$1:CV$220,0)),"",VLOOKUP(FR$1,'Tactic Recode'!$A$1:$B$547,2,FALSE))</f>
        <v/>
      </c>
      <c r="FS101" t="str">
        <f>IF(ISERROR(MATCH(FS$1,'CSC Mitre'!CV$1:CV$220,0)),"",VLOOKUP(FS$1,'Tactic Recode'!$A$1:$B$547,2,FALSE))</f>
        <v/>
      </c>
      <c r="FT101" t="str">
        <f>IF(ISERROR(MATCH(FT$1,'CSC Mitre'!CV$1:CV$220,0)),"",VLOOKUP(FT$1,'Tactic Recode'!$A$1:$B$547,2,FALSE))</f>
        <v/>
      </c>
      <c r="FU101" t="str">
        <f>IF(ISERROR(MATCH(FU$1,'CSC Mitre'!CV$1:CV$220,0)),"",VLOOKUP(FU$1,'Tactic Recode'!$A$1:$B$547,2,FALSE))</f>
        <v/>
      </c>
      <c r="FV101" t="str">
        <f>IF(ISERROR(MATCH(FV$1,'CSC Mitre'!CV$1:CV$220,0)),"",VLOOKUP(FV$1,'Tactic Recode'!$A$1:$B$547,2,FALSE))</f>
        <v/>
      </c>
      <c r="FW101" t="str">
        <f>IF(ISERROR(MATCH(FW$1,'CSC Mitre'!CV$1:CV$220,0)),"",VLOOKUP(FW$1,'Tactic Recode'!$A$1:$B$547,2,FALSE))</f>
        <v/>
      </c>
      <c r="FX101" t="str">
        <f>IF(ISERROR(MATCH(FX$1,'CSC Mitre'!CV$1:CV$220,0)),"",VLOOKUP(FX$1,'Tactic Recode'!$A$1:$B$547,2,FALSE))</f>
        <v/>
      </c>
      <c r="FY101" t="str">
        <f>IF(ISERROR(MATCH(FY$1,'CSC Mitre'!CV$1:CV$220,0)),"",VLOOKUP(FY$1,'Tactic Recode'!$A$1:$B$547,2,FALSE))</f>
        <v/>
      </c>
      <c r="FZ101" t="str">
        <f>IF(ISERROR(MATCH(FZ$1,'CSC Mitre'!CV$1:CV$220,0)),"",VLOOKUP(FZ$1,'Tactic Recode'!$A$1:$B$547,2,FALSE))</f>
        <v/>
      </c>
      <c r="GA101" t="str">
        <f>IF(ISERROR(MATCH(GA$1,'CSC Mitre'!CV$1:CV$220,0)),"",VLOOKUP(GA$1,'Tactic Recode'!$A$1:$B$547,2,FALSE))</f>
        <v/>
      </c>
      <c r="GB101" t="str">
        <f>IF(ISERROR(MATCH(GB$1,'CSC Mitre'!CV$1:CV$220,0)),"",VLOOKUP(GB$1,'Tactic Recode'!$A$1:$B$547,2,FALSE))</f>
        <v/>
      </c>
      <c r="GC101" t="str">
        <f>IF(ISERROR(MATCH(GC$1,'CSC Mitre'!CV$1:CV$220,0)),"",VLOOKUP(GC$1,'Tactic Recode'!$A$1:$B$547,2,FALSE))</f>
        <v/>
      </c>
      <c r="GD101" t="str">
        <f>IF(ISERROR(MATCH(GD$1,'CSC Mitre'!CV$1:CV$220,0)),"",VLOOKUP(GD$1,'Tactic Recode'!$A$1:$B$547,2,FALSE))</f>
        <v/>
      </c>
      <c r="GE101" t="str">
        <f>IF(ISERROR(MATCH(GE$1,'CSC Mitre'!CV$1:CV$220,0)),"",VLOOKUP(GE$1,'Tactic Recode'!$A$1:$B$547,2,FALSE))</f>
        <v/>
      </c>
      <c r="GF101" t="str">
        <f>IF(ISERROR(MATCH(GF$1,'CSC Mitre'!CV$1:CV$220,0)),"",VLOOKUP(GF$1,'Tactic Recode'!$A$1:$B$547,2,FALSE))</f>
        <v/>
      </c>
      <c r="GG101" t="str">
        <f>IF(ISERROR(MATCH(GG$1,'CSC Mitre'!CV$1:CV$220,0)),"",VLOOKUP(GG$1,'Tactic Recode'!$A$1:$B$547,2,FALSE))</f>
        <v/>
      </c>
      <c r="GH101" t="str">
        <f>IF(ISERROR(MATCH(GH$1,'CSC Mitre'!CV$1:CV$220,0)),"",VLOOKUP(GH$1,'Tactic Recode'!$A$1:$B$547,2,FALSE))</f>
        <v/>
      </c>
      <c r="GI101" t="str">
        <f>IF(ISERROR(MATCH(GI$1,'CSC Mitre'!CV$1:CV$220,0)),"",VLOOKUP(GI$1,'Tactic Recode'!$A$1:$B$547,2,FALSE))</f>
        <v/>
      </c>
      <c r="GJ101" t="str">
        <f>IF(ISERROR(MATCH(GJ$1,'CSC Mitre'!CV$1:CV$220,0)),"",VLOOKUP(GJ$1,'Tactic Recode'!$A$1:$B$547,2,FALSE))</f>
        <v/>
      </c>
      <c r="GK101" t="str">
        <f>IF(ISERROR(MATCH(GK$1,'CSC Mitre'!CV$1:CV$220,0)),"",VLOOKUP(GK$1,'Tactic Recode'!$A$1:$B$547,2,FALSE))</f>
        <v/>
      </c>
      <c r="GL101" t="str">
        <f>IF(ISERROR(MATCH(GL$1,'CSC Mitre'!CV$1:CV$220,0)),"",VLOOKUP(GL$1,'Tactic Recode'!$A$1:$B$547,2,FALSE))</f>
        <v/>
      </c>
      <c r="GM101" t="str">
        <f>IF(ISERROR(MATCH(GM$1,'CSC Mitre'!CV$1:CV$220,0)),"",VLOOKUP(GM$1,'Tactic Recode'!$A$1:$B$547,2,FALSE))</f>
        <v/>
      </c>
      <c r="GN101" t="str">
        <f>IF(ISERROR(MATCH(GN$1,'CSC Mitre'!CV$1:CV$220,0)),"",VLOOKUP(GN$1,'Tactic Recode'!$A$1:$B$547,2,FALSE))</f>
        <v/>
      </c>
      <c r="GO101" t="str">
        <f>IF(ISERROR(MATCH(GO$1,'CSC Mitre'!CV$1:CV$220,0)),"",VLOOKUP(GO$1,'Tactic Recode'!$A$1:$B$547,2,FALSE))</f>
        <v/>
      </c>
      <c r="GP101" t="str">
        <f>IF(ISERROR(MATCH(GP$1,'CSC Mitre'!CV$1:CV$220,0)),"",VLOOKUP(GP$1,'Tactic Recode'!$A$1:$B$547,2,FALSE))</f>
        <v/>
      </c>
      <c r="GQ101" t="str">
        <f>IF(ISERROR(MATCH(GQ$1,'CSC Mitre'!CV$1:CV$220,0)),"",VLOOKUP(GQ$1,'Tactic Recode'!$A$1:$B$547,2,FALSE))</f>
        <v/>
      </c>
      <c r="GR101" t="str">
        <f>IF(ISERROR(MATCH(GR$1,'CSC Mitre'!CV$1:CV$220,0)),"",VLOOKUP(GR$1,'Tactic Recode'!$A$1:$B$547,2,FALSE))</f>
        <v/>
      </c>
      <c r="GS101" t="str">
        <f>IF(ISERROR(MATCH(GS$1,'CSC Mitre'!CV$1:CV$220,0)),"",VLOOKUP(GS$1,'Tactic Recode'!$A$1:$B$547,2,FALSE))</f>
        <v/>
      </c>
      <c r="GT101" t="str">
        <f>IF(ISERROR(MATCH(GT$1,'CSC Mitre'!CV$1:CV$220,0)),"",VLOOKUP(GT$1,'Tactic Recode'!$A$1:$B$547,2,FALSE))</f>
        <v/>
      </c>
      <c r="GU101" t="str">
        <f>IF(ISERROR(MATCH(GU$1,'CSC Mitre'!CV$1:CV$220,0)),"",VLOOKUP(GU$1,'Tactic Recode'!$A$1:$B$547,2,FALSE))</f>
        <v/>
      </c>
      <c r="GV101" t="str">
        <f>IF(ISERROR(MATCH(GV$1,'CSC Mitre'!CV$1:CV$220,0)),"",VLOOKUP(GV$1,'Tactic Recode'!$A$1:$B$547,2,FALSE))</f>
        <v/>
      </c>
      <c r="GW101" t="str">
        <f>IF(ISERROR(MATCH(GW$1,'CSC Mitre'!CV$1:CV$220,0)),"",VLOOKUP(GW$1,'Tactic Recode'!$A$1:$B$547,2,FALSE))</f>
        <v/>
      </c>
      <c r="GX101" t="str">
        <f>IF(ISERROR(MATCH(GX$1,'CSC Mitre'!CV$1:CV$220,0)),"",VLOOKUP(GX$1,'Tactic Recode'!$A$1:$B$547,2,FALSE))</f>
        <v/>
      </c>
      <c r="GY101" t="str">
        <f>IF(ISERROR(MATCH(GY$1,'CSC Mitre'!CV$1:CV$220,0)),"",VLOOKUP(GY$1,'Tactic Recode'!$A$1:$B$547,2,FALSE))</f>
        <v/>
      </c>
      <c r="GZ101" t="str">
        <f>IF(ISERROR(MATCH(GZ$1,'CSC Mitre'!CV$1:CV$220,0)),"",VLOOKUP(GZ$1,'Tactic Recode'!$A$1:$B$547,2,FALSE))</f>
        <v/>
      </c>
      <c r="HA101" t="str">
        <f>IF(ISERROR(MATCH(HA$1,'CSC Mitre'!CV$1:CV$220,0)),"",VLOOKUP(HA$1,'Tactic Recode'!$A$1:$B$547,2,FALSE))</f>
        <v/>
      </c>
      <c r="HB101" t="str">
        <f>IF(ISERROR(MATCH(HB$1,'CSC Mitre'!CV$1:CV$220,0)),"",VLOOKUP(HB$1,'Tactic Recode'!$A$1:$B$547,2,FALSE))</f>
        <v/>
      </c>
      <c r="HC101" t="str">
        <f>IF(ISERROR(MATCH(HC$1,'CSC Mitre'!CV$1:CV$220,0)),"",VLOOKUP(HC$1,'Tactic Recode'!$A$1:$B$547,2,FALSE))</f>
        <v/>
      </c>
      <c r="HD101" t="str">
        <f>IF(ISERROR(MATCH(HD$1,'CSC Mitre'!CV$1:CV$220,0)),"",VLOOKUP(HD$1,'Tactic Recode'!$A$1:$B$547,2,FALSE))</f>
        <v/>
      </c>
      <c r="HE101" t="str">
        <f>IF(ISERROR(MATCH(HE$1,'CSC Mitre'!CV$1:CV$220,0)),"",VLOOKUP(HE$1,'Tactic Recode'!$A$1:$B$547,2,FALSE))</f>
        <v/>
      </c>
      <c r="HF101" t="str">
        <f>IF(ISERROR(MATCH(HF$1,'CSC Mitre'!CV$1:CV$220,0)),"",VLOOKUP(HF$1,'Tactic Recode'!$A$1:$B$547,2,FALSE))</f>
        <v/>
      </c>
      <c r="HG101" t="str">
        <f>IF(ISERROR(MATCH(HG$1,'CSC Mitre'!CV$1:CV$220,0)),"",VLOOKUP(HG$1,'Tactic Recode'!$A$1:$B$547,2,FALSE))</f>
        <v/>
      </c>
      <c r="HH101" t="str">
        <f>IF(ISERROR(MATCH(HH$1,'CSC Mitre'!CV$1:CV$220,0)),"",VLOOKUP(HH$1,'Tactic Recode'!$A$1:$B$547,2,FALSE))</f>
        <v/>
      </c>
      <c r="HI101" t="str">
        <f>IF(ISERROR(MATCH(HI$1,'CSC Mitre'!CV$1:CV$220,0)),"",VLOOKUP(HI$1,'Tactic Recode'!$A$1:$B$547,2,FALSE))</f>
        <v/>
      </c>
      <c r="HJ101" t="str">
        <f>IF(ISERROR(MATCH(HJ$1,'CSC Mitre'!CV$1:CV$220,0)),"",VLOOKUP(HJ$1,'Tactic Recode'!$A$1:$B$547,2,FALSE))</f>
        <v/>
      </c>
      <c r="HK101" t="str">
        <f>IF(ISERROR(MATCH(HK$1,'CSC Mitre'!CV$1:CV$220,0)),"",VLOOKUP(HK$1,'Tactic Recode'!$A$1:$B$547,2,FALSE))</f>
        <v/>
      </c>
      <c r="HL101" t="str">
        <f>IF(ISERROR(MATCH(HL$1,'CSC Mitre'!CV$1:CV$220,0)),"",VLOOKUP(HL$1,'Tactic Recode'!$A$1:$B$547,2,FALSE))</f>
        <v/>
      </c>
      <c r="HM101" t="str">
        <f>IF(ISERROR(MATCH(HM$1,'CSC Mitre'!CV$1:CV$220,0)),"",VLOOKUP(HM$1,'Tactic Recode'!$A$1:$B$547,2,FALSE))</f>
        <v/>
      </c>
      <c r="HN101" t="str">
        <f>IF(ISERROR(MATCH(HN$1,'CSC Mitre'!CV$1:CV$220,0)),"",VLOOKUP(HN$1,'Tactic Recode'!$A$1:$B$547,2,FALSE))</f>
        <v/>
      </c>
      <c r="HO101" t="str">
        <f>IF(ISERROR(MATCH(HO$1,'CSC Mitre'!CV$1:CV$220,0)),"",VLOOKUP(HO$1,'Tactic Recode'!$A$1:$B$547,2,FALSE))</f>
        <v/>
      </c>
      <c r="HP101" t="str">
        <f>IF(ISERROR(MATCH(HP$1,'CSC Mitre'!CV$1:CV$220,0)),"",VLOOKUP(HP$1,'Tactic Recode'!$A$1:$B$547,2,FALSE))</f>
        <v/>
      </c>
      <c r="HQ101" t="str">
        <f>IF(ISERROR(MATCH(HQ$1,'CSC Mitre'!CV$1:CV$220,0)),"",VLOOKUP(HQ$1,'Tactic Recode'!$A$1:$B$547,2,FALSE))</f>
        <v/>
      </c>
      <c r="HR101" t="str">
        <f>IF(ISERROR(MATCH(HR$1,'CSC Mitre'!CV$1:CV$220,0)),"",VLOOKUP(HR$1,'Tactic Recode'!$A$1:$B$547,2,FALSE))</f>
        <v/>
      </c>
      <c r="HS101" t="str">
        <f>IF(ISERROR(MATCH(HS$1,'CSC Mitre'!CV$1:CV$220,0)),"",VLOOKUP(HS$1,'Tactic Recode'!$A$1:$B$547,2,FALSE))</f>
        <v/>
      </c>
      <c r="HT101" t="str">
        <f>IF(ISERROR(MATCH(HT$1,'CSC Mitre'!CV$1:CV$220,0)),"",VLOOKUP(HT$1,'Tactic Recode'!$A$1:$B$547,2,FALSE))</f>
        <v/>
      </c>
      <c r="HU101" t="str">
        <f>IF(ISERROR(MATCH(HU$1,'CSC Mitre'!CV$1:CV$220,0)),"",VLOOKUP(HU$1,'Tactic Recode'!$A$1:$B$547,2,FALSE))</f>
        <v/>
      </c>
      <c r="HV101" t="str">
        <f>IF(ISERROR(MATCH(HV$1,'CSC Mitre'!CV$1:CV$220,0)),"",VLOOKUP(HV$1,'Tactic Recode'!$A$1:$B$547,2,FALSE))</f>
        <v/>
      </c>
      <c r="HW101" t="str">
        <f>IF(ISERROR(MATCH(HW$1,'CSC Mitre'!CV$1:CV$220,0)),"",VLOOKUP(HW$1,'Tactic Recode'!$A$1:$B$547,2,FALSE))</f>
        <v/>
      </c>
      <c r="HX101" t="str">
        <f>IF(ISERROR(MATCH(HX$1,'CSC Mitre'!CV$1:CV$220,0)),"",VLOOKUP(HX$1,'Tactic Recode'!$A$1:$B$547,2,FALSE))</f>
        <v/>
      </c>
      <c r="HY101" t="str">
        <f>IF(ISERROR(MATCH(HY$1,'CSC Mitre'!CV$1:CV$220,0)),"",VLOOKUP(HY$1,'Tactic Recode'!$A$1:$B$547,2,FALSE))</f>
        <v/>
      </c>
      <c r="HZ101" t="str">
        <f>IF(ISERROR(MATCH(HZ$1,'CSC Mitre'!CV$1:CV$220,0)),"",VLOOKUP(HZ$1,'Tactic Recode'!$A$1:$B$547,2,FALSE))</f>
        <v/>
      </c>
      <c r="IA101" t="str">
        <f>IF(ISERROR(MATCH(IA$1,'CSC Mitre'!CV$1:CV$220,0)),"",VLOOKUP(IA$1,'Tactic Recode'!$A$1:$B$547,2,FALSE))</f>
        <v/>
      </c>
      <c r="IB101" t="str">
        <f>IF(ISERROR(MATCH(IB$1,'CSC Mitre'!CV$1:CV$220,0)),"",VLOOKUP(IB$1,'Tactic Recode'!$A$1:$B$547,2,FALSE))</f>
        <v/>
      </c>
      <c r="IC101" t="str">
        <f>IF(ISERROR(MATCH(IC$1,'CSC Mitre'!CV$1:CV$220,0)),"",VLOOKUP(IC$1,'Tactic Recode'!$A$1:$B$547,2,FALSE))</f>
        <v/>
      </c>
      <c r="ID101" t="str">
        <f>IF(ISERROR(MATCH(ID$1,'CSC Mitre'!CV$1:CV$220,0)),"",VLOOKUP(ID$1,'Tactic Recode'!$A$1:$B$547,2,FALSE))</f>
        <v/>
      </c>
      <c r="IE101" t="str">
        <f>IF(ISERROR(MATCH(IE$1,'CSC Mitre'!CV$1:CV$220,0)),"",VLOOKUP(IE$1,'Tactic Recode'!$A$1:$B$547,2,FALSE))</f>
        <v/>
      </c>
      <c r="IF101" t="str">
        <f>IF(ISERROR(MATCH(IF$1,'CSC Mitre'!CV$1:CV$220,0)),"",VLOOKUP(IF$1,'Tactic Recode'!$A$1:$B$547,2,FALSE))</f>
        <v/>
      </c>
      <c r="IG101" t="str">
        <f>IF(ISERROR(MATCH(IG$1,'CSC Mitre'!CV$1:CV$220,0)),"",VLOOKUP(IG$1,'Tactic Recode'!$A$1:$B$547,2,FALSE))</f>
        <v/>
      </c>
      <c r="IH101" t="str">
        <f>IF(ISERROR(MATCH(IH$1,'CSC Mitre'!CV$1:CV$220,0)),"",VLOOKUP(IH$1,'Tactic Recode'!$A$1:$B$547,2,FALSE))</f>
        <v/>
      </c>
      <c r="II101" t="str">
        <f>IF(ISERROR(MATCH(II$1,'CSC Mitre'!CV$1:CV$220,0)),"",VLOOKUP(II$1,'Tactic Recode'!$A$1:$B$547,2,FALSE))</f>
        <v/>
      </c>
      <c r="IJ101" t="str">
        <f>IF(ISERROR(MATCH(IJ$1,'CSC Mitre'!CV$1:CV$220,0)),"",VLOOKUP(IJ$1,'Tactic Recode'!$A$1:$B$547,2,FALSE))</f>
        <v/>
      </c>
      <c r="IK101" t="str">
        <f>IF(ISERROR(MATCH(IK$1,'CSC Mitre'!CV$1:CV$220,0)),"",VLOOKUP(IK$1,'Tactic Recode'!$A$1:$B$547,2,FALSE))</f>
        <v/>
      </c>
      <c r="IL101" t="str">
        <f>IF(ISERROR(MATCH(IL$1,'CSC Mitre'!CV$1:CV$220,0)),"",VLOOKUP(IL$1,'Tactic Recode'!$A$1:$B$547,2,FALSE))</f>
        <v/>
      </c>
      <c r="IM101" t="str">
        <f>IF(ISERROR(MATCH(IM$1,'CSC Mitre'!CV$1:CV$220,0)),"",VLOOKUP(IM$1,'Tactic Recode'!$A$1:$B$547,2,FALSE))</f>
        <v/>
      </c>
      <c r="IN101" t="str">
        <f>IF(ISERROR(MATCH(IN$1,'CSC Mitre'!CV$1:CV$220,0)),"",VLOOKUP(IN$1,'Tactic Recode'!$A$1:$B$547,2,FALSE))</f>
        <v/>
      </c>
      <c r="IO101" t="str">
        <f>IF(ISERROR(MATCH(IO$1,'CSC Mitre'!CV$1:CV$220,0)),"",VLOOKUP(IO$1,'Tactic Recode'!$A$1:$B$547,2,FALSE))</f>
        <v/>
      </c>
      <c r="IP101" t="str">
        <f>IF(ISERROR(MATCH(IP$1,'CSC Mitre'!CV$1:CV$220,0)),"",VLOOKUP(IP$1,'Tactic Recode'!$A$1:$B$547,2,FALSE))</f>
        <v/>
      </c>
      <c r="IQ101" t="str">
        <f>IF(ISERROR(MATCH(IQ$1,'CSC Mitre'!CV$1:CV$220,0)),"",VLOOKUP(IQ$1,'Tactic Recode'!$A$1:$B$547,2,FALSE))</f>
        <v/>
      </c>
      <c r="IR101" t="str">
        <f>IF(ISERROR(MATCH(IR$1,'CSC Mitre'!CV$1:CV$220,0)),"",VLOOKUP(IR$1,'Tactic Recode'!$A$1:$B$547,2,FALSE))</f>
        <v/>
      </c>
      <c r="IS101" t="str">
        <f>IF(ISERROR(MATCH(IS$1,'CSC Mitre'!CV$1:CV$220,0)),"",VLOOKUP(IS$1,'Tactic Recode'!$A$1:$B$547,2,FALSE))</f>
        <v/>
      </c>
      <c r="IT101" t="str">
        <f>IF(ISERROR(MATCH(IT$1,'CSC Mitre'!CV$1:CV$220,0)),"",VLOOKUP(IT$1,'Tactic Recode'!$A$1:$B$547,2,FALSE))</f>
        <v/>
      </c>
      <c r="IU101" t="str">
        <f>IF(ISERROR(MATCH(IU$1,'CSC Mitre'!CV$1:CV$220,0)),"",VLOOKUP(IU$1,'Tactic Recode'!$A$1:$B$547,2,FALSE))</f>
        <v/>
      </c>
      <c r="IV101" t="str">
        <f>IF(ISERROR(MATCH(IV$1,'CSC Mitre'!CV$1:CV$220,0)),"",VLOOKUP(IV$1,'Tactic Recode'!$A$1:$B$547,2,FALSE))</f>
        <v/>
      </c>
      <c r="IW101" t="str">
        <f>IF(ISERROR(MATCH(IW$1,'CSC Mitre'!CV$1:CV$220,0)),"",VLOOKUP(IW$1,'Tactic Recode'!$A$1:$B$547,2,FALSE))</f>
        <v/>
      </c>
      <c r="IX101" t="str">
        <f>IF(ISERROR(MATCH(IX$1,'CSC Mitre'!CV$1:CV$220,0)),"",VLOOKUP(IX$1,'Tactic Recode'!$A$1:$B$547,2,FALSE))</f>
        <v/>
      </c>
      <c r="IY101" t="str">
        <f>IF(ISERROR(MATCH(IY$1,'CSC Mitre'!CV$1:CV$220,0)),"",VLOOKUP(IY$1,'Tactic Recode'!$A$1:$B$547,2,FALSE))</f>
        <v/>
      </c>
      <c r="IZ101" t="str">
        <f>IF(ISERROR(MATCH(IZ$1,'CSC Mitre'!CV$1:CV$220,0)),"",VLOOKUP(IZ$1,'Tactic Recode'!$A$1:$B$547,2,FALSE))</f>
        <v/>
      </c>
      <c r="JA101" t="str">
        <f>IF(ISERROR(MATCH(JA$1,'CSC Mitre'!CV$1:CV$220,0)),"",VLOOKUP(JA$1,'Tactic Recode'!$A$1:$B$547,2,FALSE))</f>
        <v/>
      </c>
      <c r="JB101" t="str">
        <f>IF(ISERROR(MATCH(JB$1,'CSC Mitre'!CV$1:CV$220,0)),"",VLOOKUP(JB$1,'Tactic Recode'!$A$1:$B$547,2,FALSE))</f>
        <v/>
      </c>
      <c r="JC101" t="str">
        <f>IF(ISERROR(MATCH(JC$1,'CSC Mitre'!CV$1:CV$220,0)),"",VLOOKUP(JC$1,'Tactic Recode'!$A$1:$B$547,2,FALSE))</f>
        <v/>
      </c>
      <c r="JD101" t="str">
        <f>IF(ISERROR(MATCH(JD$1,'CSC Mitre'!CV$1:CV$220,0)),"",VLOOKUP(JD$1,'Tactic Recode'!$A$1:$B$547,2,FALSE))</f>
        <v/>
      </c>
      <c r="JE101" t="str">
        <f>IF(ISERROR(MATCH(JE$1,'CSC Mitre'!CV$1:CV$220,0)),"",VLOOKUP(JE$1,'Tactic Recode'!$A$1:$B$547,2,FALSE))</f>
        <v/>
      </c>
      <c r="JF101" t="str">
        <f>IF(ISERROR(MATCH(JF$1,'CSC Mitre'!CV$1:CV$220,0)),"",VLOOKUP(JF$1,'Tactic Recode'!$A$1:$B$547,2,FALSE))</f>
        <v/>
      </c>
      <c r="JG101" t="str">
        <f>IF(ISERROR(MATCH(JG$1,'CSC Mitre'!CV$1:CV$220,0)),"",VLOOKUP(JG$1,'Tactic Recode'!$A$1:$B$547,2,FALSE))</f>
        <v/>
      </c>
      <c r="JH101" t="str">
        <f>IF(ISERROR(MATCH(JH$1,'CSC Mitre'!CV$1:CV$220,0)),"",VLOOKUP(JH$1,'Tactic Recode'!$A$1:$B$547,2,FALSE))</f>
        <v/>
      </c>
      <c r="JI101" t="str">
        <f>IF(ISERROR(MATCH(JI$1,'CSC Mitre'!CV$1:CV$220,0)),"",VLOOKUP(JI$1,'Tactic Recode'!$A$1:$B$547,2,FALSE))</f>
        <v/>
      </c>
      <c r="JJ101" t="str">
        <f>IF(ISERROR(MATCH(JJ$1,'CSC Mitre'!CV$1:CV$220,0)),"",VLOOKUP(JJ$1,'Tactic Recode'!$A$1:$B$547,2,FALSE))</f>
        <v/>
      </c>
      <c r="JK101" t="str">
        <f>IF(ISERROR(MATCH(JK$1,'CSC Mitre'!CV$1:CV$220,0)),"",VLOOKUP(JK$1,'Tactic Recode'!$A$1:$B$547,2,FALSE))</f>
        <v/>
      </c>
      <c r="JL101" t="str">
        <f>IF(ISERROR(MATCH(JL$1,'CSC Mitre'!CV$1:CV$220,0)),"",VLOOKUP(JL$1,'Tactic Recode'!$A$1:$B$547,2,FALSE))</f>
        <v/>
      </c>
      <c r="JM101" t="str">
        <f>IF(ISERROR(MATCH(JM$1,'CSC Mitre'!CV$1:CV$220,0)),"",VLOOKUP(JM$1,'Tactic Recode'!$A$1:$B$547,2,FALSE))</f>
        <v/>
      </c>
      <c r="JN101" t="str">
        <f>IF(ISERROR(MATCH(JN$1,'CSC Mitre'!CV$1:CV$220,0)),"",VLOOKUP(JN$1,'Tactic Recode'!$A$1:$B$547,2,FALSE))</f>
        <v/>
      </c>
      <c r="JO101" t="str">
        <f>IF(ISERROR(MATCH(JO$1,'CSC Mitre'!CV$1:CV$220,0)),"",VLOOKUP(JO$1,'Tactic Recode'!$A$1:$B$547,2,FALSE))</f>
        <v/>
      </c>
      <c r="JP101" t="str">
        <f>IF(ISERROR(MATCH(JP$1,'CSC Mitre'!CV$1:CV$220,0)),"",VLOOKUP(JP$1,'Tactic Recode'!$A$1:$B$547,2,FALSE))</f>
        <v/>
      </c>
      <c r="JQ101" t="str">
        <f>IF(ISERROR(MATCH(JQ$1,'CSC Mitre'!CV$1:CV$220,0)),"",VLOOKUP(JQ$1,'Tactic Recode'!$A$1:$B$547,2,FALSE))</f>
        <v/>
      </c>
      <c r="JR101" t="str">
        <f>IF(ISERROR(MATCH(JR$1,'CSC Mitre'!CV$1:CV$220,0)),"",VLOOKUP(JR$1,'Tactic Recode'!$A$1:$B$547,2,FALSE))</f>
        <v/>
      </c>
      <c r="JS101" t="str">
        <f>IF(ISERROR(MATCH(JS$1,'CSC Mitre'!CV$1:CV$220,0)),"",VLOOKUP(JS$1,'Tactic Recode'!$A$1:$B$547,2,FALSE))</f>
        <v/>
      </c>
      <c r="JT101" t="str">
        <f>IF(ISERROR(MATCH(JT$1,'CSC Mitre'!CV$1:CV$220,0)),"",VLOOKUP(JT$1,'Tactic Recode'!$A$1:$B$547,2,FALSE))</f>
        <v/>
      </c>
      <c r="JU101" t="str">
        <f>IF(ISERROR(MATCH(JU$1,'CSC Mitre'!CV$1:CV$220,0)),"",VLOOKUP(JU$1,'Tactic Recode'!$A$1:$B$547,2,FALSE))</f>
        <v/>
      </c>
      <c r="JV101" t="str">
        <f>IF(ISERROR(MATCH(JV$1,'CSC Mitre'!CV$1:CV$220,0)),"",VLOOKUP(JV$1,'Tactic Recode'!$A$1:$B$547,2,FALSE))</f>
        <v/>
      </c>
      <c r="JW101" t="str">
        <f>IF(ISERROR(MATCH(JW$1,'CSC Mitre'!CV$1:CV$220,0)),"",VLOOKUP(JW$1,'Tactic Recode'!$A$1:$B$547,2,FALSE))</f>
        <v/>
      </c>
      <c r="JX101" t="str">
        <f>IF(ISERROR(MATCH(JX$1,'CSC Mitre'!CV$1:CV$220,0)),"",VLOOKUP(JX$1,'Tactic Recode'!$A$1:$B$547,2,FALSE))</f>
        <v/>
      </c>
      <c r="JY101" t="str">
        <f>IF(ISERROR(MATCH(JY$1,'CSC Mitre'!CV$1:CV$220,0)),"",VLOOKUP(JY$1,'Tactic Recode'!$A$1:$B$547,2,FALSE))</f>
        <v/>
      </c>
      <c r="JZ101" t="str">
        <f>IF(ISERROR(MATCH(JZ$1,'CSC Mitre'!CV$1:CV$220,0)),"",VLOOKUP(JZ$1,'Tactic Recode'!$A$1:$B$547,2,FALSE))</f>
        <v/>
      </c>
      <c r="KA101" t="str">
        <f>IF(ISERROR(MATCH(KA$1,'CSC Mitre'!CV$1:CV$220,0)),"",VLOOKUP(KA$1,'Tactic Recode'!$A$1:$B$547,2,FALSE))</f>
        <v/>
      </c>
      <c r="KB101" t="str">
        <f>IF(ISERROR(MATCH(KB$1,'CSC Mitre'!CV$1:CV$220,0)),"",VLOOKUP(KB$1,'Tactic Recode'!$A$1:$B$547,2,FALSE))</f>
        <v/>
      </c>
      <c r="KC101" t="str">
        <f>IF(ISERROR(MATCH(KC$1,'CSC Mitre'!CV$1:CV$220,0)),"",VLOOKUP(KC$1,'Tactic Recode'!$A$1:$B$547,2,FALSE))</f>
        <v/>
      </c>
      <c r="KD101" t="str">
        <f>IF(ISERROR(MATCH(KD$1,'CSC Mitre'!CV$1:CV$220,0)),"",VLOOKUP(KD$1,'Tactic Recode'!$A$1:$B$547,2,FALSE))</f>
        <v/>
      </c>
      <c r="KE101" t="str">
        <f>IF(ISERROR(MATCH(KE$1,'CSC Mitre'!CV$1:CV$220,0)),"",VLOOKUP(KE$1,'Tactic Recode'!$A$1:$B$547,2,FALSE))</f>
        <v/>
      </c>
      <c r="KF101" t="str">
        <f>IF(ISERROR(MATCH(KF$1,'CSC Mitre'!CV$1:CV$220,0)),"",VLOOKUP(KF$1,'Tactic Recode'!$A$1:$B$547,2,FALSE))</f>
        <v/>
      </c>
      <c r="KG101" t="str">
        <f>IF(ISERROR(MATCH(KG$1,'CSC Mitre'!CV$1:CV$220,0)),"",VLOOKUP(KG$1,'Tactic Recode'!$A$1:$B$547,2,FALSE))</f>
        <v/>
      </c>
      <c r="KH101" t="str">
        <f>IF(ISERROR(MATCH(KH$1,'CSC Mitre'!CV$1:CV$220,0)),"",VLOOKUP(KH$1,'Tactic Recode'!$A$1:$B$547,2,FALSE))</f>
        <v/>
      </c>
      <c r="KI101" t="str">
        <f>IF(ISERROR(MATCH(KI$1,'CSC Mitre'!CV$1:CV$220,0)),"",VLOOKUP(KI$1,'Tactic Recode'!$A$1:$B$547,2,FALSE))</f>
        <v/>
      </c>
      <c r="KJ101" t="str">
        <f>IF(ISERROR(MATCH(KJ$1,'CSC Mitre'!CV$1:CV$220,0)),"",VLOOKUP(KJ$1,'Tactic Recode'!$A$1:$B$547,2,FALSE))</f>
        <v/>
      </c>
      <c r="KK101" t="str">
        <f>IF(ISERROR(MATCH(KK$1,'CSC Mitre'!CV$1:CV$220,0)),"",VLOOKUP(KK$1,'Tactic Recode'!$A$1:$B$547,2,FALSE))</f>
        <v/>
      </c>
      <c r="KL101" t="str">
        <f>IF(ISERROR(MATCH(KL$1,'CSC Mitre'!CV$1:CV$220,0)),"",VLOOKUP(KL$1,'Tactic Recode'!$A$1:$B$547,2,FALSE))</f>
        <v/>
      </c>
      <c r="KM101" t="str">
        <f>IF(ISERROR(MATCH(KM$1,'CSC Mitre'!CV$1:CV$220,0)),"",VLOOKUP(KM$1,'Tactic Recode'!$A$1:$B$547,2,FALSE))</f>
        <v/>
      </c>
      <c r="KN101" t="str">
        <f>IF(ISERROR(MATCH(KN$1,'CSC Mitre'!CV$1:CV$220,0)),"",VLOOKUP(KN$1,'Tactic Recode'!$A$1:$B$547,2,FALSE))</f>
        <v/>
      </c>
      <c r="KO101" t="str">
        <f>IF(ISERROR(MATCH(KO$1,'CSC Mitre'!CV$1:CV$220,0)),"",VLOOKUP(KO$1,'Tactic Recode'!$A$1:$B$547,2,FALSE))</f>
        <v/>
      </c>
      <c r="KP101" t="str">
        <f>IF(ISERROR(MATCH(KP$1,'CSC Mitre'!CV$1:CV$220,0)),"",VLOOKUP(KP$1,'Tactic Recode'!$A$1:$B$547,2,FALSE))</f>
        <v/>
      </c>
      <c r="KQ101" t="str">
        <f>IF(ISERROR(MATCH(KQ$1,'CSC Mitre'!CV$1:CV$220,0)),"",VLOOKUP(KQ$1,'Tactic Recode'!$A$1:$B$547,2,FALSE))</f>
        <v/>
      </c>
      <c r="KR101" t="str">
        <f>IF(ISERROR(MATCH(KR$1,'CSC Mitre'!CV$1:CV$220,0)),"",VLOOKUP(KR$1,'Tactic Recode'!$A$1:$B$547,2,FALSE))</f>
        <v/>
      </c>
      <c r="KS101" t="str">
        <f>IF(ISERROR(MATCH(KS$1,'CSC Mitre'!CV$1:CV$220,0)),"",VLOOKUP(KS$1,'Tactic Recode'!$A$1:$B$547,2,FALSE))</f>
        <v/>
      </c>
      <c r="KT101" t="str">
        <f>IF(ISERROR(MATCH(KT$1,'CSC Mitre'!CV$1:CV$220,0)),"",VLOOKUP(KT$1,'Tactic Recode'!$A$1:$B$547,2,FALSE))</f>
        <v/>
      </c>
      <c r="KU101" t="str">
        <f>IF(ISERROR(MATCH(KU$1,'CSC Mitre'!CV$1:CV$220,0)),"",VLOOKUP(KU$1,'Tactic Recode'!$A$1:$B$547,2,FALSE))</f>
        <v/>
      </c>
      <c r="KV101" t="str">
        <f>IF(ISERROR(MATCH(KV$1,'CSC Mitre'!CV$1:CV$220,0)),"",VLOOKUP(KV$1,'Tactic Recode'!$A$1:$B$547,2,FALSE))</f>
        <v/>
      </c>
      <c r="KW101" t="str">
        <f>IF(ISERROR(MATCH(KW$1,'CSC Mitre'!CV$1:CV$220,0)),"",VLOOKUP(KW$1,'Tactic Recode'!$A$1:$B$547,2,FALSE))</f>
        <v/>
      </c>
      <c r="KX101" t="str">
        <f>IF(ISERROR(MATCH(KX$1,'CSC Mitre'!CV$1:CV$220,0)),"",VLOOKUP(KX$1,'Tactic Recode'!$A$1:$B$547,2,FALSE))</f>
        <v/>
      </c>
      <c r="KY101" t="str">
        <f>IF(ISERROR(MATCH(KY$1,'CSC Mitre'!CV$1:CV$220,0)),"",VLOOKUP(KY$1,'Tactic Recode'!$A$1:$B$547,2,FALSE))</f>
        <v/>
      </c>
      <c r="KZ101" t="str">
        <f>IF(ISERROR(MATCH(KZ$1,'CSC Mitre'!CV$1:CV$220,0)),"",VLOOKUP(KZ$1,'Tactic Recode'!$A$1:$B$547,2,FALSE))</f>
        <v/>
      </c>
      <c r="LA101" t="str">
        <f>IF(ISERROR(MATCH(LA$1,'CSC Mitre'!CV$1:CV$220,0)),"",VLOOKUP(LA$1,'Tactic Recode'!$A$1:$B$547,2,FALSE))</f>
        <v/>
      </c>
      <c r="LB101" t="str">
        <f>IF(ISERROR(MATCH(LB$1,'CSC Mitre'!CV$1:CV$220,0)),"",VLOOKUP(LB$1,'Tactic Recode'!$A$1:$B$547,2,FALSE))</f>
        <v/>
      </c>
      <c r="LC101" t="str">
        <f>IF(ISERROR(MATCH(LC$1,'CSC Mitre'!CV$1:CV$220,0)),"",VLOOKUP(LC$1,'Tactic Recode'!$A$1:$B$547,2,FALSE))</f>
        <v/>
      </c>
      <c r="LD101" t="str">
        <f>IF(ISERROR(MATCH(LD$1,'CSC Mitre'!CV$1:CV$220,0)),"",VLOOKUP(LD$1,'Tactic Recode'!$A$1:$B$547,2,FALSE))</f>
        <v/>
      </c>
      <c r="LE101" t="str">
        <f>IF(ISERROR(MATCH(LE$1,'CSC Mitre'!CV$1:CV$220,0)),"",VLOOKUP(LE$1,'Tactic Recode'!$A$1:$B$547,2,FALSE))</f>
        <v/>
      </c>
      <c r="LF101" t="str">
        <f>IF(ISERROR(MATCH(LF$1,'CSC Mitre'!CV$1:CV$220,0)),"",VLOOKUP(LF$1,'Tactic Recode'!$A$1:$B$547,2,FALSE))</f>
        <v/>
      </c>
      <c r="LG101" t="str">
        <f>IF(ISERROR(MATCH(LG$1,'CSC Mitre'!CV$1:CV$220,0)),"",VLOOKUP(LG$1,'Tactic Recode'!$A$1:$B$547,2,FALSE))</f>
        <v/>
      </c>
      <c r="LH101" t="str">
        <f>IF(ISERROR(MATCH(LH$1,'CSC Mitre'!CV$1:CV$220,0)),"",VLOOKUP(LH$1,'Tactic Recode'!$A$1:$B$547,2,FALSE))</f>
        <v/>
      </c>
      <c r="LI101" t="str">
        <f>IF(ISERROR(MATCH(LI$1,'CSC Mitre'!CV$1:CV$220,0)),"",VLOOKUP(LI$1,'Tactic Recode'!$A$1:$B$547,2,FALSE))</f>
        <v/>
      </c>
      <c r="LJ101" t="str">
        <f>IF(ISERROR(MATCH(LJ$1,'CSC Mitre'!CV$1:CV$220,0)),"",VLOOKUP(LJ$1,'Tactic Recode'!$A$1:$B$547,2,FALSE))</f>
        <v/>
      </c>
      <c r="LK101" t="str">
        <f>IF(ISERROR(MATCH(LK$1,'CSC Mitre'!CV$1:CV$220,0)),"",VLOOKUP(LK$1,'Tactic Recode'!$A$1:$B$547,2,FALSE))</f>
        <v/>
      </c>
      <c r="LL101" t="str">
        <f>IF(ISERROR(MATCH(LL$1,'CSC Mitre'!CV$1:CV$220,0)),"",VLOOKUP(LL$1,'Tactic Recode'!$A$1:$B$547,2,FALSE))</f>
        <v/>
      </c>
      <c r="LM101" t="str">
        <f>IF(ISERROR(MATCH(LM$1,'CSC Mitre'!CV$1:CV$220,0)),"",VLOOKUP(LM$1,'Tactic Recode'!$A$1:$B$547,2,FALSE))</f>
        <v/>
      </c>
      <c r="LN101" t="str">
        <f>IF(ISERROR(MATCH(LN$1,'CSC Mitre'!CV$1:CV$220,0)),"",VLOOKUP(LN$1,'Tactic Recode'!$A$1:$B$547,2,FALSE))</f>
        <v/>
      </c>
      <c r="LO101" t="str">
        <f>IF(ISERROR(MATCH(LO$1,'CSC Mitre'!CV$1:CV$220,0)),"",VLOOKUP(LO$1,'Tactic Recode'!$A$1:$B$547,2,FALSE))</f>
        <v/>
      </c>
      <c r="LP101" t="str">
        <f>IF(ISERROR(MATCH(LP$1,'CSC Mitre'!CV$1:CV$220,0)),"",VLOOKUP(LP$1,'Tactic Recode'!$A$1:$B$547,2,FALSE))</f>
        <v/>
      </c>
      <c r="LQ101" t="str">
        <f>IF(ISERROR(MATCH(LQ$1,'CSC Mitre'!CV$1:CV$220,0)),"",VLOOKUP(LQ$1,'Tactic Recode'!$A$1:$B$547,2,FALSE))</f>
        <v/>
      </c>
      <c r="LR101" t="str">
        <f>IF(ISERROR(MATCH(LR$1,'CSC Mitre'!CV$1:CV$220,0)),"",VLOOKUP(LR$1,'Tactic Recode'!$A$1:$B$547,2,FALSE))</f>
        <v/>
      </c>
      <c r="LS101" t="str">
        <f>IF(ISERROR(MATCH(LS$1,'CSC Mitre'!CV$1:CV$220,0)),"",VLOOKUP(LS$1,'Tactic Recode'!$A$1:$B$547,2,FALSE))</f>
        <v>Persistence, Privilage Escalation</v>
      </c>
      <c r="LT101" t="str">
        <f>IF(ISERROR(MATCH(LT$1,'CSC Mitre'!CV$1:CV$220,0)),"",VLOOKUP(LT$1,'Tactic Recode'!$A$1:$B$547,2,FALSE))</f>
        <v/>
      </c>
      <c r="LU101" t="str">
        <f>IF(ISERROR(MATCH(LU$1,'CSC Mitre'!CV$1:CV$220,0)),"",VLOOKUP(LU$1,'Tactic Recode'!$A$1:$B$547,2,FALSE))</f>
        <v/>
      </c>
      <c r="LV101" t="str">
        <f>IF(ISERROR(MATCH(LV$1,'CSC Mitre'!CV$1:CV$220,0)),"",VLOOKUP(LV$1,'Tactic Recode'!$A$1:$B$547,2,FALSE))</f>
        <v/>
      </c>
      <c r="LW101" t="str">
        <f>IF(ISERROR(MATCH(LW$1,'CSC Mitre'!CV$1:CV$220,0)),"",VLOOKUP(LW$1,'Tactic Recode'!$A$1:$B$547,2,FALSE))</f>
        <v/>
      </c>
      <c r="LX101" t="str">
        <f>IF(ISERROR(MATCH(LX$1,'CSC Mitre'!CV$1:CV$220,0)),"",VLOOKUP(LX$1,'Tactic Recode'!$A$1:$B$547,2,FALSE))</f>
        <v/>
      </c>
      <c r="LY101" t="str">
        <f>IF(ISERROR(MATCH(LY$1,'CSC Mitre'!CV$1:CV$220,0)),"",VLOOKUP(LY$1,'Tactic Recode'!$A$1:$B$547,2,FALSE))</f>
        <v/>
      </c>
      <c r="LZ101" t="str">
        <f>IF(ISERROR(MATCH(LZ$1,'CSC Mitre'!CV$1:CV$220,0)),"",VLOOKUP(LZ$1,'Tactic Recode'!$A$1:$B$547,2,FALSE))</f>
        <v/>
      </c>
      <c r="MA101" t="str">
        <f>IF(ISERROR(MATCH(MA$1,'CSC Mitre'!CV$1:CV$220,0)),"",VLOOKUP(MA$1,'Tactic Recode'!$A$1:$B$547,2,FALSE))</f>
        <v/>
      </c>
      <c r="MB101" t="str">
        <f>IF(ISERROR(MATCH(MB$1,'CSC Mitre'!CV$1:CV$220,0)),"",VLOOKUP(MB$1,'Tactic Recode'!$A$1:$B$547,2,FALSE))</f>
        <v/>
      </c>
      <c r="MC101" t="str">
        <f>IF(ISERROR(MATCH(MC$1,'CSC Mitre'!CV$1:CV$220,0)),"",VLOOKUP(MC$1,'Tactic Recode'!$A$1:$B$547,2,FALSE))</f>
        <v/>
      </c>
      <c r="MD101" t="str">
        <f>IF(ISERROR(MATCH(MD$1,'CSC Mitre'!CV$1:CV$220,0)),"",VLOOKUP(MD$1,'Tactic Recode'!$A$1:$B$547,2,FALSE))</f>
        <v/>
      </c>
      <c r="ME101" t="str">
        <f>IF(ISERROR(MATCH(ME$1,'CSC Mitre'!CV$1:CV$220,0)),"",VLOOKUP(ME$1,'Tactic Recode'!$A$1:$B$547,2,FALSE))</f>
        <v/>
      </c>
      <c r="MF101" t="str">
        <f>IF(ISERROR(MATCH(MF$1,'CSC Mitre'!CV$1:CV$220,0)),"",VLOOKUP(MF$1,'Tactic Recode'!$A$1:$B$547,2,FALSE))</f>
        <v/>
      </c>
      <c r="MG101" t="str">
        <f>IF(ISERROR(MATCH(MG$1,'CSC Mitre'!CV$1:CV$220,0)),"",VLOOKUP(MG$1,'Tactic Recode'!$A$1:$B$547,2,FALSE))</f>
        <v/>
      </c>
      <c r="MH101" t="str">
        <f>IF(ISERROR(MATCH(MH$1,'CSC Mitre'!CV$1:CV$220,0)),"",VLOOKUP(MH$1,'Tactic Recode'!$A$1:$B$547,2,FALSE))</f>
        <v/>
      </c>
      <c r="MI101" t="str">
        <f>IF(ISERROR(MATCH(MI$1,'CSC Mitre'!CV$1:CV$220,0)),"",VLOOKUP(MI$1,'Tactic Recode'!$A$1:$B$547,2,FALSE))</f>
        <v/>
      </c>
      <c r="MJ101" t="str">
        <f>IF(ISERROR(MATCH(MJ$1,'CSC Mitre'!CV$1:CV$220,0)),"",VLOOKUP(MJ$1,'Tactic Recode'!$A$1:$B$547,2,FALSE))</f>
        <v/>
      </c>
      <c r="MK101" t="str">
        <f>IF(ISERROR(MATCH(MK$1,'CSC Mitre'!CV$1:CV$220,0)),"",VLOOKUP(MK$1,'Tactic Recode'!$A$1:$B$547,2,FALSE))</f>
        <v/>
      </c>
      <c r="ML101" t="str">
        <f>IF(ISERROR(MATCH(ML$1,'CSC Mitre'!CV$1:CV$220,0)),"",VLOOKUP(ML$1,'Tactic Recode'!$A$1:$B$547,2,FALSE))</f>
        <v/>
      </c>
      <c r="MM101" t="str">
        <f>IF(ISERROR(MATCH(MM$1,'CSC Mitre'!CV$1:CV$220,0)),"",VLOOKUP(MM$1,'Tactic Recode'!$A$1:$B$547,2,FALSE))</f>
        <v/>
      </c>
      <c r="MN101" t="str">
        <f>IF(ISERROR(MATCH(MN$1,'CSC Mitre'!CV$1:CV$220,0)),"",VLOOKUP(MN$1,'Tactic Recode'!$A$1:$B$547,2,FALSE))</f>
        <v/>
      </c>
      <c r="MO101" t="str">
        <f>IF(ISERROR(MATCH(MO$1,'CSC Mitre'!CV$1:CV$220,0)),"",VLOOKUP(MO$1,'Tactic Recode'!$A$1:$B$547,2,FALSE))</f>
        <v/>
      </c>
      <c r="MP101" t="str">
        <f>IF(ISERROR(MATCH(MP$1,'CSC Mitre'!CV$1:CV$220,0)),"",VLOOKUP(MP$1,'Tactic Recode'!$A$1:$B$547,2,FALSE))</f>
        <v/>
      </c>
      <c r="MQ101" t="str">
        <f>IF(ISERROR(MATCH(MQ$1,'CSC Mitre'!CV$1:CV$220,0)),"",VLOOKUP(MQ$1,'Tactic Recode'!$A$1:$B$547,2,FALSE))</f>
        <v/>
      </c>
      <c r="MR101" t="str">
        <f>IF(ISERROR(MATCH(MR$1,'CSC Mitre'!CV$1:CV$220,0)),"",VLOOKUP(MR$1,'Tactic Recode'!$A$1:$B$547,2,FALSE))</f>
        <v/>
      </c>
      <c r="MS101" t="str">
        <f>IF(ISERROR(MATCH(MS$1,'CSC Mitre'!CV$1:CV$220,0)),"",VLOOKUP(MS$1,'Tactic Recode'!$A$1:$B$547,2,FALSE))</f>
        <v/>
      </c>
      <c r="MT101" t="str">
        <f>IF(ISERROR(MATCH(MT$1,'CSC Mitre'!CV$1:CV$220,0)),"",VLOOKUP(MT$1,'Tactic Recode'!$A$1:$B$547,2,FALSE))</f>
        <v/>
      </c>
      <c r="MU101" t="str">
        <f>IF(ISERROR(MATCH(MU$1,'CSC Mitre'!CV$1:CV$220,0)),"",VLOOKUP(MU$1,'Tactic Recode'!$A$1:$B$547,2,FALSE))</f>
        <v/>
      </c>
      <c r="MV101" t="str">
        <f>IF(ISERROR(MATCH(MV$1,'CSC Mitre'!CV$1:CV$220,0)),"",VLOOKUP(MV$1,'Tactic Recode'!$A$1:$B$547,2,FALSE))</f>
        <v/>
      </c>
      <c r="MW101" t="str">
        <f>IF(ISERROR(MATCH(MW$1,'CSC Mitre'!CV$1:CV$220,0)),"",VLOOKUP(MW$1,'Tactic Recode'!$A$1:$B$547,2,FALSE))</f>
        <v/>
      </c>
      <c r="MX101" t="str">
        <f>IF(ISERROR(MATCH(MX$1,'CSC Mitre'!CV$1:CV$220,0)),"",VLOOKUP(MX$1,'Tactic Recode'!$A$1:$B$547,2,FALSE))</f>
        <v/>
      </c>
      <c r="MY101" t="str">
        <f>IF(ISERROR(MATCH(MY$1,'CSC Mitre'!CV$1:CV$220,0)),"",VLOOKUP(MY$1,'Tactic Recode'!$A$1:$B$547,2,FALSE))</f>
        <v/>
      </c>
      <c r="MZ101" t="str">
        <f>IF(ISERROR(MATCH(MZ$1,'CSC Mitre'!CV$1:CV$220,0)),"",VLOOKUP(MZ$1,'Tactic Recode'!$A$1:$B$547,2,FALSE))</f>
        <v/>
      </c>
      <c r="NA101" t="str">
        <f>IF(ISERROR(MATCH(NA$1,'CSC Mitre'!CV$1:CV$220,0)),"",VLOOKUP(NA$1,'Tactic Recode'!$A$1:$B$547,2,FALSE))</f>
        <v/>
      </c>
      <c r="NB101" t="str">
        <f>IF(ISERROR(MATCH(NB$1,'CSC Mitre'!CV$1:CV$220,0)),"",VLOOKUP(NB$1,'Tactic Recode'!$A$1:$B$547,2,FALSE))</f>
        <v/>
      </c>
      <c r="NC101" t="str">
        <f>IF(ISERROR(MATCH(NC$1,'CSC Mitre'!CV$1:CV$220,0)),"",VLOOKUP(NC$1,'Tactic Recode'!$A$1:$B$547,2,FALSE))</f>
        <v/>
      </c>
      <c r="ND101" t="str">
        <f>IF(ISERROR(MATCH(ND$1,'CSC Mitre'!CV$1:CV$220,0)),"",VLOOKUP(ND$1,'Tactic Recode'!$A$1:$B$547,2,FALSE))</f>
        <v/>
      </c>
      <c r="NE101" t="str">
        <f>IF(ISERROR(MATCH(NE$1,'CSC Mitre'!CV$1:CV$220,0)),"",VLOOKUP(NE$1,'Tactic Recode'!$A$1:$B$547,2,FALSE))</f>
        <v/>
      </c>
      <c r="NF101" t="str">
        <f>IF(ISERROR(MATCH(NF$1,'CSC Mitre'!CV$1:CV$220,0)),"",VLOOKUP(NF$1,'Tactic Recode'!$A$1:$B$547,2,FALSE))</f>
        <v/>
      </c>
      <c r="NG101" t="str">
        <f>IF(ISERROR(MATCH(NG$1,'CSC Mitre'!CV$1:CV$220,0)),"",VLOOKUP(NG$1,'Tactic Recode'!$A$1:$B$547,2,FALSE))</f>
        <v/>
      </c>
      <c r="NH101" t="str">
        <f>IF(ISERROR(MATCH(NH$1,'CSC Mitre'!CV$1:CV$220,0)),"",VLOOKUP(NH$1,'Tactic Recode'!$A$1:$B$547,2,FALSE))</f>
        <v/>
      </c>
      <c r="NI101" t="str">
        <f>IF(ISERROR(MATCH(NI$1,'CSC Mitre'!CV$1:CV$220,0)),"",VLOOKUP(NI$1,'Tactic Recode'!$A$1:$B$547,2,FALSE))</f>
        <v/>
      </c>
      <c r="NJ101" t="str">
        <f>IF(ISERROR(MATCH(NJ$1,'CSC Mitre'!CV$1:CV$220,0)),"",VLOOKUP(NJ$1,'Tactic Recode'!$A$1:$B$547,2,FALSE))</f>
        <v/>
      </c>
      <c r="NK101" t="str">
        <f>IF(ISERROR(MATCH(NK$1,'CSC Mitre'!CV$1:CV$220,0)),"",VLOOKUP(NK$1,'Tactic Recode'!$A$1:$B$547,2,FALSE))</f>
        <v/>
      </c>
      <c r="NL101" t="str">
        <f>IF(ISERROR(MATCH(NL$1,'CSC Mitre'!CV$1:CV$220,0)),"",VLOOKUP(NL$1,'Tactic Recode'!$A$1:$B$547,2,FALSE))</f>
        <v/>
      </c>
      <c r="NM101" t="str">
        <f>IF(ISERROR(MATCH(NM$1,'CSC Mitre'!CV$1:CV$220,0)),"",VLOOKUP(NM$1,'Tactic Recode'!$A$1:$B$547,2,FALSE))</f>
        <v/>
      </c>
      <c r="NN101" t="str">
        <f>IF(ISERROR(MATCH(NN$1,'CSC Mitre'!CV$1:CV$220,0)),"",VLOOKUP(NN$1,'Tactic Recode'!$A$1:$B$547,2,FALSE))</f>
        <v/>
      </c>
      <c r="NO101" t="str">
        <f>IF(ISERROR(MATCH(NO$1,'CSC Mitre'!CV$1:CV$220,0)),"",VLOOKUP(NO$1,'Tactic Recode'!$A$1:$B$547,2,FALSE))</f>
        <v/>
      </c>
      <c r="NP101" t="str">
        <f>IF(ISERROR(MATCH(NP$1,'CSC Mitre'!CV$1:CV$220,0)),"",VLOOKUP(NP$1,'Tactic Recode'!$A$1:$B$547,2,FALSE))</f>
        <v/>
      </c>
      <c r="NQ101" t="str">
        <f>IF(ISERROR(MATCH(NQ$1,'CSC Mitre'!CV$1:CV$220,0)),"",VLOOKUP(NQ$1,'Tactic Recode'!$A$1:$B$547,2,FALSE))</f>
        <v/>
      </c>
      <c r="NR101" t="str">
        <f>IF(ISERROR(MATCH(NR$1,'CSC Mitre'!CV$1:CV$220,0)),"",VLOOKUP(NR$1,'Tactic Recode'!$A$1:$B$547,2,FALSE))</f>
        <v/>
      </c>
      <c r="NS101" t="str">
        <f>IF(ISERROR(MATCH(NS$1,'CSC Mitre'!CV$1:CV$220,0)),"",VLOOKUP(NS$1,'Tactic Recode'!$A$1:$B$547,2,FALSE))</f>
        <v/>
      </c>
      <c r="NT101" t="str">
        <f>IF(ISERROR(MATCH(NT$1,'CSC Mitre'!CV$1:CV$220,0)),"",VLOOKUP(NT$1,'Tactic Recode'!$A$1:$B$547,2,FALSE))</f>
        <v/>
      </c>
      <c r="NU101" t="str">
        <f>IF(ISERROR(MATCH(NU$1,'CSC Mitre'!CV$1:CV$220,0)),"",VLOOKUP(NU$1,'Tactic Recode'!$A$1:$B$547,2,FALSE))</f>
        <v/>
      </c>
      <c r="NV101" t="str">
        <f>IF(ISERROR(MATCH(NV$1,'CSC Mitre'!CV$1:CV$220,0)),"",VLOOKUP(NV$1,'Tactic Recode'!$A$1:$B$547,2,FALSE))</f>
        <v/>
      </c>
      <c r="NW101" t="str">
        <f>IF(ISERROR(MATCH(NW$1,'CSC Mitre'!CV$1:CV$220,0)),"",VLOOKUP(NW$1,'Tactic Recode'!$A$1:$B$547,2,FALSE))</f>
        <v/>
      </c>
      <c r="NX101" t="str">
        <f>IF(ISERROR(MATCH(NX$1,'CSC Mitre'!CV$1:CV$220,0)),"",VLOOKUP(NX$1,'Tactic Recode'!$A$1:$B$547,2,FALSE))</f>
        <v/>
      </c>
      <c r="NY101" t="str">
        <f>IF(ISERROR(MATCH(NY$1,'CSC Mitre'!CV$1:CV$220,0)),"",VLOOKUP(NY$1,'Tactic Recode'!$A$1:$B$547,2,FALSE))</f>
        <v/>
      </c>
      <c r="NZ101" t="str">
        <f>IF(ISERROR(MATCH(NZ$1,'CSC Mitre'!CV$1:CV$220,0)),"",VLOOKUP(NZ$1,'Tactic Recode'!$A$1:$B$547,2,FALSE))</f>
        <v/>
      </c>
      <c r="OA101" t="str">
        <f>IF(ISERROR(MATCH(OA$1,'CSC Mitre'!CV$1:CV$220,0)),"",VLOOKUP(OA$1,'Tactic Recode'!$A$1:$B$547,2,FALSE))</f>
        <v/>
      </c>
      <c r="OB101" t="str">
        <f>IF(ISERROR(MATCH(OB$1,'CSC Mitre'!CV$1:CV$220,0)),"",VLOOKUP(OB$1,'Tactic Recode'!$A$1:$B$547,2,FALSE))</f>
        <v/>
      </c>
      <c r="OC101" t="str">
        <f>IF(ISERROR(MATCH(OC$1,'CSC Mitre'!CV$1:CV$220,0)),"",VLOOKUP(OC$1,'Tactic Recode'!$A$1:$B$547,2,FALSE))</f>
        <v/>
      </c>
      <c r="OD101" t="str">
        <f>IF(ISERROR(MATCH(OD$1,'CSC Mitre'!CV$1:CV$220,0)),"",VLOOKUP(OD$1,'Tactic Recode'!$A$1:$B$547,2,FALSE))</f>
        <v/>
      </c>
      <c r="OE101" t="str">
        <f>IF(ISERROR(MATCH(OE$1,'CSC Mitre'!CV$1:CV$220,0)),"",VLOOKUP(OE$1,'Tactic Recode'!$A$1:$B$547,2,FALSE))</f>
        <v/>
      </c>
      <c r="OF101" t="str">
        <f>IF(ISERROR(MATCH(OF$1,'CSC Mitre'!CV$1:CV$220,0)),"",VLOOKUP(OF$1,'Tactic Recode'!$A$1:$B$547,2,FALSE))</f>
        <v/>
      </c>
      <c r="OG101" t="str">
        <f>IF(ISERROR(MATCH(OG$1,'CSC Mitre'!CV$1:CV$220,0)),"",VLOOKUP(OG$1,'Tactic Recode'!$A$1:$B$547,2,FALSE))</f>
        <v/>
      </c>
      <c r="OH101" t="str">
        <f>IF(ISERROR(MATCH(OH$1,'CSC Mitre'!CV$1:CV$220,0)),"",VLOOKUP(OH$1,'Tactic Recode'!$A$1:$B$547,2,FALSE))</f>
        <v/>
      </c>
      <c r="OI101" t="str">
        <f>IF(ISERROR(MATCH(OI$1,'CSC Mitre'!CV$1:CV$220,0)),"",VLOOKUP(OI$1,'Tactic Recode'!$A$1:$B$547,2,FALSE))</f>
        <v/>
      </c>
      <c r="OJ101" t="str">
        <f>IF(ISERROR(MATCH(OJ$1,'CSC Mitre'!CV$1:CV$220,0)),"",VLOOKUP(OJ$1,'Tactic Recode'!$A$1:$B$547,2,FALSE))</f>
        <v/>
      </c>
      <c r="OK101" t="str">
        <f>IF(ISERROR(MATCH(OK$1,'CSC Mitre'!CV$1:CV$220,0)),"",VLOOKUP(OK$1,'Tactic Recode'!$A$1:$B$547,2,FALSE))</f>
        <v/>
      </c>
      <c r="OL101" t="str">
        <f>IF(ISERROR(MATCH(OL$1,'CSC Mitre'!CV$1:CV$220,0)),"",VLOOKUP(OL$1,'Tactic Recode'!$A$1:$B$547,2,FALSE))</f>
        <v/>
      </c>
      <c r="OM101" t="str">
        <f>IF(ISERROR(MATCH(OM$1,'CSC Mitre'!CV$1:CV$220,0)),"",VLOOKUP(OM$1,'Tactic Recode'!$A$1:$B$547,2,FALSE))</f>
        <v/>
      </c>
      <c r="ON101" t="str">
        <f>IF(ISERROR(MATCH(ON$1,'CSC Mitre'!CV$1:CV$220,0)),"",VLOOKUP(ON$1,'Tactic Recode'!$A$1:$B$547,2,FALSE))</f>
        <v/>
      </c>
      <c r="OO101" t="str">
        <f>IF(ISERROR(MATCH(OO$1,'CSC Mitre'!CV$1:CV$220,0)),"",VLOOKUP(OO$1,'Tactic Recode'!$A$1:$B$547,2,FALSE))</f>
        <v/>
      </c>
      <c r="OP101" t="str">
        <f>IF(ISERROR(MATCH(OP$1,'CSC Mitre'!CV$1:CV$220,0)),"",VLOOKUP(OP$1,'Tactic Recode'!$A$1:$B$547,2,FALSE))</f>
        <v/>
      </c>
      <c r="OQ101" t="str">
        <f>IF(ISERROR(MATCH(OQ$1,'CSC Mitre'!CV$1:CV$220,0)),"",VLOOKUP(OQ$1,'Tactic Recode'!$A$1:$B$547,2,FALSE))</f>
        <v/>
      </c>
      <c r="OR101" t="str">
        <f>IF(ISERROR(MATCH(OR$1,'CSC Mitre'!CV$1:CV$220,0)),"",VLOOKUP(OR$1,'Tactic Recode'!$A$1:$B$547,2,FALSE))</f>
        <v/>
      </c>
      <c r="OS101" t="str">
        <f>IF(ISERROR(MATCH(OS$1,'CSC Mitre'!CV$1:CV$220,0)),"",VLOOKUP(OS$1,'Tactic Recode'!$A$1:$B$547,2,FALSE))</f>
        <v/>
      </c>
      <c r="OT101" t="str">
        <f>IF(ISERROR(MATCH(OT$1,'CSC Mitre'!CV$1:CV$220,0)),"",VLOOKUP(OT$1,'Tactic Recode'!$A$1:$B$547,2,FALSE))</f>
        <v/>
      </c>
      <c r="OU101" t="str">
        <f>IF(ISERROR(MATCH(OU$1,'CSC Mitre'!CV$1:CV$220,0)),"",VLOOKUP(OU$1,'Tactic Recode'!$A$1:$B$547,2,FALSE))</f>
        <v/>
      </c>
      <c r="OV101" t="str">
        <f>IF(ISERROR(MATCH(OV$1,'CSC Mitre'!CV$1:CV$220,0)),"",VLOOKUP(OV$1,'Tactic Recode'!$A$1:$B$547,2,FALSE))</f>
        <v/>
      </c>
      <c r="OW101" t="str">
        <f>IF(ISERROR(MATCH(OW$1,'CSC Mitre'!CV$1:CV$220,0)),"",VLOOKUP(OW$1,'Tactic Recode'!$A$1:$B$547,2,FALSE))</f>
        <v/>
      </c>
      <c r="OX101" t="str">
        <f>IF(ISERROR(MATCH(OX$1,'CSC Mitre'!CV$1:CV$220,0)),"",VLOOKUP(OX$1,'Tactic Recode'!$A$1:$B$547,2,FALSE))</f>
        <v/>
      </c>
      <c r="OY101" t="str">
        <f>IF(ISERROR(MATCH(OY$1,'CSC Mitre'!CV$1:CV$220,0)),"",VLOOKUP(OY$1,'Tactic Recode'!$A$1:$B$547,2,FALSE))</f>
        <v/>
      </c>
      <c r="OZ101" t="str">
        <f>IF(ISERROR(MATCH(OZ$1,'CSC Mitre'!CV$1:CV$220,0)),"",VLOOKUP(OZ$1,'Tactic Recode'!$A$1:$B$547,2,FALSE))</f>
        <v/>
      </c>
      <c r="PA101" t="str">
        <f>IF(ISERROR(MATCH(PA$1,'CSC Mitre'!CV$1:CV$220,0)),"",VLOOKUP(PA$1,'Tactic Recode'!$A$1:$B$547,2,FALSE))</f>
        <v/>
      </c>
      <c r="PB101" t="str">
        <f>IF(ISERROR(MATCH(PB$1,'CSC Mitre'!CV$1:CV$220,0)),"",VLOOKUP(PB$1,'Tactic Recode'!$A$1:$B$547,2,FALSE))</f>
        <v/>
      </c>
      <c r="PC101" t="str">
        <f>IF(ISERROR(MATCH(PC$1,'CSC Mitre'!CV$1:CV$220,0)),"",VLOOKUP(PC$1,'Tactic Recode'!$A$1:$B$547,2,FALSE))</f>
        <v/>
      </c>
      <c r="PD101" t="str">
        <f>IF(ISERROR(MATCH(PD$1,'CSC Mitre'!CV$1:CV$220,0)),"",VLOOKUP(PD$1,'Tactic Recode'!$A$1:$B$547,2,FALSE))</f>
        <v/>
      </c>
      <c r="PE101" t="str">
        <f>IF(ISERROR(MATCH(PE$1,'CSC Mitre'!CV$1:CV$220,0)),"",VLOOKUP(PE$1,'Tactic Recode'!$A$1:$B$547,2,FALSE))</f>
        <v/>
      </c>
      <c r="PF101" t="str">
        <f>IF(ISERROR(MATCH(PF$1,'CSC Mitre'!CV$1:CV$220,0)),"",VLOOKUP(PF$1,'Tactic Recode'!$A$1:$B$547,2,FALSE))</f>
        <v/>
      </c>
      <c r="PG101" t="str">
        <f>IF(ISERROR(MATCH(PG$1,'CSC Mitre'!CV$1:CV$220,0)),"",VLOOKUP(PG$1,'Tactic Recode'!$A$1:$B$547,2,FALSE))</f>
        <v/>
      </c>
      <c r="PH101" t="str">
        <f>IF(ISERROR(MATCH(PH$1,'CSC Mitre'!CV$1:CV$220,0)),"",VLOOKUP(PH$1,'Tactic Recode'!$A$1:$B$547,2,FALSE))</f>
        <v/>
      </c>
      <c r="PI101" t="str">
        <f>IF(ISERROR(MATCH(PI$1,'CSC Mitre'!CV$1:CV$220,0)),"",VLOOKUP(PI$1,'Tactic Recode'!$A$1:$B$547,2,FALSE))</f>
        <v/>
      </c>
      <c r="PJ101" t="str">
        <f>IF(ISERROR(MATCH(PJ$1,'CSC Mitre'!CV$1:CV$220,0)),"",VLOOKUP(PJ$1,'Tactic Recode'!$A$1:$B$547,2,FALSE))</f>
        <v/>
      </c>
      <c r="PK101" t="str">
        <f>IF(ISERROR(MATCH(PK$1,'CSC Mitre'!CV$1:CV$220,0)),"",VLOOKUP(PK$1,'Tactic Recode'!$A$1:$B$547,2,FALSE))</f>
        <v/>
      </c>
      <c r="PL101" t="str">
        <f>IF(ISERROR(MATCH(PL$1,'CSC Mitre'!CV$1:CV$220,0)),"",VLOOKUP(PL$1,'Tactic Recode'!$A$1:$B$547,2,FALSE))</f>
        <v/>
      </c>
      <c r="PM101" t="str">
        <f>IF(ISERROR(MATCH(PM$1,'CSC Mitre'!CV$1:CV$220,0)),"",VLOOKUP(PM$1,'Tactic Recode'!$A$1:$B$547,2,FALSE))</f>
        <v/>
      </c>
      <c r="PN101" t="str">
        <f>IF(ISERROR(MATCH(PN$1,'CSC Mitre'!CV$1:CV$220,0)),"",VLOOKUP(PN$1,'Tactic Recode'!$A$1:$B$547,2,FALSE))</f>
        <v/>
      </c>
      <c r="PO101" t="str">
        <f>IF(ISERROR(MATCH(PO$1,'CSC Mitre'!CV$1:CV$220,0)),"",VLOOKUP(PO$1,'Tactic Recode'!$A$1:$B$547,2,FALSE))</f>
        <v/>
      </c>
      <c r="PP101" t="str">
        <f>IF(ISERROR(MATCH(PP$1,'CSC Mitre'!CV$1:CV$220,0)),"",VLOOKUP(PP$1,'Tactic Recode'!$A$1:$B$547,2,FALSE))</f>
        <v/>
      </c>
      <c r="PQ101" t="str">
        <f>IF(ISERROR(MATCH(PQ$1,'CSC Mitre'!CV$1:CV$220,0)),"",VLOOKUP(PQ$1,'Tactic Recode'!$A$1:$B$547,2,FALSE))</f>
        <v/>
      </c>
      <c r="PR101" t="str">
        <f>IF(ISERROR(MATCH(PR$1,'CSC Mitre'!CV$1:CV$220,0)),"",VLOOKUP(PR$1,'Tactic Recode'!$A$1:$B$547,2,FALSE))</f>
        <v/>
      </c>
      <c r="PS101" t="str">
        <f>IF(ISERROR(MATCH(PS$1,'CSC Mitre'!CV$1:CV$220,0)),"",VLOOKUP(PS$1,'Tactic Recode'!$A$1:$B$547,2,FALSE))</f>
        <v/>
      </c>
      <c r="PT101" t="str">
        <f>IF(ISERROR(MATCH(PT$1,'CSC Mitre'!CV$1:CV$220,0)),"",VLOOKUP(PT$1,'Tactic Recode'!$A$1:$B$547,2,FALSE))</f>
        <v/>
      </c>
      <c r="PU101" t="str">
        <f>IF(ISERROR(MATCH(PU$1,'CSC Mitre'!CV$1:CV$220,0)),"",VLOOKUP(PU$1,'Tactic Recode'!$A$1:$B$547,2,FALSE))</f>
        <v/>
      </c>
      <c r="PV101" t="str">
        <f>IF(ISERROR(MATCH(PV$1,'CSC Mitre'!CV$1:CV$220,0)),"",VLOOKUP(PV$1,'Tactic Recode'!$A$1:$B$547,2,FALSE))</f>
        <v/>
      </c>
      <c r="PW101" t="str">
        <f>IF(ISERROR(MATCH(PW$1,'CSC Mitre'!CV$1:CV$220,0)),"",VLOOKUP(PW$1,'Tactic Recode'!$A$1:$B$547,2,FALSE))</f>
        <v/>
      </c>
      <c r="PX101" t="str">
        <f>IF(ISERROR(MATCH(PX$1,'CSC Mitre'!CV$1:CV$220,0)),"",VLOOKUP(PX$1,'Tactic Recode'!$A$1:$B$547,2,FALSE))</f>
        <v/>
      </c>
      <c r="PY101" t="str">
        <f>IF(ISERROR(MATCH(PY$1,'CSC Mitre'!CV$1:CV$220,0)),"",VLOOKUP(PY$1,'Tactic Recode'!$A$1:$B$547,2,FALSE))</f>
        <v/>
      </c>
      <c r="PZ101" t="str">
        <f>IF(ISERROR(MATCH(PZ$1,'CSC Mitre'!CV$1:CV$220,0)),"",VLOOKUP(PZ$1,'Tactic Recode'!$A$1:$B$547,2,FALSE))</f>
        <v/>
      </c>
      <c r="QA101" t="str">
        <f>IF(ISERROR(MATCH(QA$1,'CSC Mitre'!CV$1:CV$220,0)),"",VLOOKUP(QA$1,'Tactic Recode'!$A$1:$B$547,2,FALSE))</f>
        <v/>
      </c>
      <c r="QB101" t="str">
        <f>IF(ISERROR(MATCH(QB$1,'CSC Mitre'!CV$1:CV$220,0)),"",VLOOKUP(QB$1,'Tactic Recode'!$A$1:$B$547,2,FALSE))</f>
        <v/>
      </c>
      <c r="QC101" t="str">
        <f>IF(ISERROR(MATCH(QC$1,'CSC Mitre'!CV$1:CV$220,0)),"",VLOOKUP(QC$1,'Tactic Recode'!$A$1:$B$547,2,FALSE))</f>
        <v/>
      </c>
      <c r="QD101" t="str">
        <f>IF(ISERROR(MATCH(QD$1,'CSC Mitre'!CV$1:CV$220,0)),"",VLOOKUP(QD$1,'Tactic Recode'!$A$1:$B$547,2,FALSE))</f>
        <v/>
      </c>
      <c r="QE101" t="str">
        <f>IF(ISERROR(MATCH(QE$1,'CSC Mitre'!CV$1:CV$220,0)),"",VLOOKUP(QE$1,'Tactic Recode'!$A$1:$B$547,2,FALSE))</f>
        <v/>
      </c>
      <c r="QF101" t="str">
        <f>IF(ISERROR(MATCH(QF$1,'CSC Mitre'!CV$1:CV$220,0)),"",VLOOKUP(QF$1,'Tactic Recode'!$A$1:$B$547,2,FALSE))</f>
        <v/>
      </c>
      <c r="QG101" t="str">
        <f>IF(ISERROR(MATCH(QG$1,'CSC Mitre'!CV$1:CV$220,0)),"",VLOOKUP(QG$1,'Tactic Recode'!$A$1:$B$547,2,FALSE))</f>
        <v/>
      </c>
      <c r="QH101" t="str">
        <f>IF(ISERROR(MATCH(QH$1,'CSC Mitre'!CV$1:CV$220,0)),"",VLOOKUP(QH$1,'Tactic Recode'!$A$1:$B$547,2,FALSE))</f>
        <v/>
      </c>
      <c r="QI101" t="str">
        <f>IF(ISERROR(MATCH(QI$1,'CSC Mitre'!CV$1:CV$220,0)),"",VLOOKUP(QI$1,'Tactic Recode'!$A$1:$B$547,2,FALSE))</f>
        <v/>
      </c>
      <c r="QJ101" t="str">
        <f>IF(ISERROR(MATCH(QJ$1,'CSC Mitre'!CV$1:CV$220,0)),"",VLOOKUP(QJ$1,'Tactic Recode'!$A$1:$B$547,2,FALSE))</f>
        <v/>
      </c>
      <c r="QK101" t="str">
        <f>IF(ISERROR(MATCH(QK$1,'CSC Mitre'!CV$1:CV$220,0)),"",VLOOKUP(QK$1,'Tactic Recode'!$A$1:$B$547,2,FALSE))</f>
        <v/>
      </c>
      <c r="QL101" t="str">
        <f>IF(ISERROR(MATCH(QL$1,'CSC Mitre'!CV$1:CV$220,0)),"",VLOOKUP(QL$1,'Tactic Recode'!$A$1:$B$547,2,FALSE))</f>
        <v/>
      </c>
      <c r="QM101" t="str">
        <f>IF(ISERROR(MATCH(QM$1,'CSC Mitre'!CV$1:CV$220,0)),"",VLOOKUP(QM$1,'Tactic Recode'!$A$1:$B$547,2,FALSE))</f>
        <v/>
      </c>
      <c r="QN101" t="str">
        <f>IF(ISERROR(MATCH(QN$1,'CSC Mitre'!CV$1:CV$220,0)),"",VLOOKUP(QN$1,'Tactic Recode'!$A$1:$B$547,2,FALSE))</f>
        <v/>
      </c>
      <c r="QO101" t="str">
        <f>IF(ISERROR(MATCH(QO$1,'CSC Mitre'!CV$1:CV$220,0)),"",VLOOKUP(QO$1,'Tactic Recode'!$A$1:$B$547,2,FALSE))</f>
        <v/>
      </c>
      <c r="QP101" t="str">
        <f>IF(ISERROR(MATCH(QP$1,'CSC Mitre'!CV$1:CV$220,0)),"",VLOOKUP(QP$1,'Tactic Recode'!$A$1:$B$547,2,FALSE))</f>
        <v/>
      </c>
      <c r="QQ101" t="str">
        <f>IF(ISERROR(MATCH(QQ$1,'CSC Mitre'!CV$1:CV$220,0)),"",VLOOKUP(QQ$1,'Tactic Recode'!$A$1:$B$547,2,FALSE))</f>
        <v/>
      </c>
      <c r="QR101" t="str">
        <f>IF(ISERROR(MATCH(QR$1,'CSC Mitre'!CV$1:CV$220,0)),"",VLOOKUP(QR$1,'Tactic Recode'!$A$1:$B$547,2,FALSE))</f>
        <v/>
      </c>
      <c r="QS101" t="str">
        <f>IF(ISERROR(MATCH(QS$1,'CSC Mitre'!CV$1:CV$220,0)),"",VLOOKUP(QS$1,'Tactic Recode'!$A$1:$B$547,2,FALSE))</f>
        <v/>
      </c>
      <c r="QT101" t="str">
        <f>IF(ISERROR(MATCH(QT$1,'CSC Mitre'!CV$1:CV$220,0)),"",VLOOKUP(QT$1,'Tactic Recode'!$A$1:$B$547,2,FALSE))</f>
        <v/>
      </c>
      <c r="QU101" t="str">
        <f>IF(ISERROR(MATCH(QU$1,'CSC Mitre'!CV$1:CV$220,0)),"",VLOOKUP(QU$1,'Tactic Recode'!$A$1:$B$547,2,FALSE))</f>
        <v/>
      </c>
      <c r="QV101" t="str">
        <f>IF(ISERROR(MATCH(QV$1,'CSC Mitre'!CV$1:CV$220,0)),"",VLOOKUP(QV$1,'Tactic Recode'!$A$1:$B$547,2,FALSE))</f>
        <v/>
      </c>
      <c r="QW101" t="str">
        <f>IF(ISERROR(MATCH(QW$1,'CSC Mitre'!CV$1:CV$220,0)),"",VLOOKUP(QW$1,'Tactic Recode'!$A$1:$B$547,2,FALSE))</f>
        <v/>
      </c>
      <c r="QX101" t="str">
        <f>IF(ISERROR(MATCH(QX$1,'CSC Mitre'!CV$1:CV$220,0)),"",VLOOKUP(QX$1,'Tactic Recode'!$A$1:$B$547,2,FALSE))</f>
        <v/>
      </c>
      <c r="QY101" t="str">
        <f>IF(ISERROR(MATCH(QY$1,'CSC Mitre'!CV$1:CV$220,0)),"",VLOOKUP(QY$1,'Tactic Recode'!$A$1:$B$547,2,FALSE))</f>
        <v/>
      </c>
      <c r="QZ101" t="str">
        <f>IF(ISERROR(MATCH(QZ$1,'CSC Mitre'!CV$1:CV$220,0)),"",VLOOKUP(QZ$1,'Tactic Recode'!$A$1:$B$547,2,FALSE))</f>
        <v/>
      </c>
      <c r="RA101" t="str">
        <f>IF(ISERROR(MATCH(RA$1,'CSC Mitre'!CV$1:CV$220,0)),"",VLOOKUP(RA$1,'Tactic Recode'!$A$1:$B$547,2,FALSE))</f>
        <v/>
      </c>
      <c r="RB101" t="str">
        <f>IF(ISERROR(MATCH(RB$1,'CSC Mitre'!CV$1:CV$220,0)),"",VLOOKUP(RB$1,'Tactic Recode'!$A$1:$B$547,2,FALSE))</f>
        <v/>
      </c>
      <c r="RC101" t="str">
        <f>IF(ISERROR(MATCH(RC$1,'CSC Mitre'!CV$1:CV$220,0)),"",VLOOKUP(RC$1,'Tactic Recode'!$A$1:$B$547,2,FALSE))</f>
        <v/>
      </c>
      <c r="RD101" t="str">
        <f>IF(ISERROR(MATCH(RD$1,'CSC Mitre'!CV$1:CV$220,0)),"",VLOOKUP(RD$1,'Tactic Recode'!$A$1:$B$547,2,FALSE))</f>
        <v/>
      </c>
      <c r="RE101" t="str">
        <f>IF(ISERROR(MATCH(RE$1,'CSC Mitre'!CV$1:CV$220,0)),"",VLOOKUP(RE$1,'Tactic Recode'!$A$1:$B$547,2,FALSE))</f>
        <v/>
      </c>
      <c r="RF101" t="str">
        <f>IF(ISERROR(MATCH(RF$1,'CSC Mitre'!CV$1:CV$220,0)),"",VLOOKUP(RF$1,'Tactic Recode'!$A$1:$B$547,2,FALSE))</f>
        <v/>
      </c>
      <c r="RG101" t="str">
        <f>IF(ISERROR(MATCH(RG$1,'CSC Mitre'!CV$1:CV$220,0)),"",VLOOKUP(RG$1,'Tactic Recode'!$A$1:$B$547,2,FALSE))</f>
        <v/>
      </c>
      <c r="RH101" t="str">
        <f>IF(ISERROR(MATCH(RH$1,'CSC Mitre'!CV$1:CV$220,0)),"",VLOOKUP(RH$1,'Tactic Recode'!$A$1:$B$547,2,FALSE))</f>
        <v/>
      </c>
      <c r="RI101" t="str">
        <f>IF(ISERROR(MATCH(RI$1,'CSC Mitre'!CV$1:CV$220,0)),"",VLOOKUP(RI$1,'Tactic Recode'!$A$1:$B$547,2,FALSE))</f>
        <v/>
      </c>
      <c r="RJ101" t="str">
        <f>IF(ISERROR(MATCH(RJ$1,'CSC Mitre'!CV$1:CV$220,0)),"",VLOOKUP(RJ$1,'Tactic Recode'!$A$1:$B$547,2,FALSE))</f>
        <v/>
      </c>
      <c r="RK101" t="str">
        <f>IF(ISERROR(MATCH(RK$1,'CSC Mitre'!CV$1:CV$220,0)),"",VLOOKUP(RK$1,'Tactic Recode'!$A$1:$B$547,2,FALSE))</f>
        <v/>
      </c>
      <c r="RL101" t="str">
        <f>IF(ISERROR(MATCH(RL$1,'CSC Mitre'!CV$1:CV$220,0)),"",VLOOKUP(RL$1,'Tactic Recode'!$A$1:$B$547,2,FALSE))</f>
        <v/>
      </c>
      <c r="RM101" t="str">
        <f>IF(ISERROR(MATCH(RM$1,'CSC Mitre'!CV$1:CV$220,0)),"",VLOOKUP(RM$1,'Tactic Recode'!$A$1:$B$547,2,FALSE))</f>
        <v/>
      </c>
      <c r="RN101" t="str">
        <f>IF(ISERROR(MATCH(RN$1,'CSC Mitre'!CV$1:CV$220,0)),"",VLOOKUP(RN$1,'Tactic Recode'!$A$1:$B$547,2,FALSE))</f>
        <v/>
      </c>
      <c r="RO101" t="str">
        <f>IF(ISERROR(MATCH(RO$1,'CSC Mitre'!CV$1:CV$220,0)),"",VLOOKUP(RO$1,'Tactic Recode'!$A$1:$B$547,2,FALSE))</f>
        <v/>
      </c>
      <c r="RP101" t="str">
        <f>IF(ISERROR(MATCH(RP$1,'CSC Mitre'!CV$1:CV$220,0)),"",VLOOKUP(RP$1,'Tactic Recode'!$A$1:$B$547,2,FALSE))</f>
        <v/>
      </c>
      <c r="RQ101" t="str">
        <f>IF(ISERROR(MATCH(RQ$1,'CSC Mitre'!CV$1:CV$220,0)),"",VLOOKUP(RQ$1,'Tactic Recode'!$A$1:$B$547,2,FALSE))</f>
        <v/>
      </c>
      <c r="RR101" t="str">
        <f>IF(ISERROR(MATCH(RR$1,'CSC Mitre'!CV$1:CV$220,0)),"",VLOOKUP(RR$1,'Tactic Recode'!$A$1:$B$547,2,FALSE))</f>
        <v/>
      </c>
      <c r="RS101" t="str">
        <f>IF(ISERROR(MATCH(RS$1,'CSC Mitre'!CV$1:CV$220,0)),"",VLOOKUP(RS$1,'Tactic Recode'!$A$1:$B$547,2,FALSE))</f>
        <v/>
      </c>
      <c r="RT101" t="str">
        <f>IF(ISERROR(MATCH(RT$1,'CSC Mitre'!CV$1:CV$220,0)),"",VLOOKUP(RT$1,'Tactic Recode'!$A$1:$B$547,2,FALSE))</f>
        <v/>
      </c>
      <c r="RU101" t="str">
        <f>IF(ISERROR(MATCH(RU$1,'CSC Mitre'!CV$1:CV$220,0)),"",VLOOKUP(RU$1,'Tactic Recode'!$A$1:$B$547,2,FALSE))</f>
        <v/>
      </c>
      <c r="RV101" t="str">
        <f>IF(ISERROR(MATCH(RV$1,'CSC Mitre'!CV$1:CV$220,0)),"",VLOOKUP(RV$1,'Tactic Recode'!$A$1:$B$547,2,FALSE))</f>
        <v/>
      </c>
      <c r="RW101" t="str">
        <f>IF(ISERROR(MATCH(RW$1,'CSC Mitre'!CV$1:CV$220,0)),"",VLOOKUP(RW$1,'Tactic Recode'!$A$1:$B$547,2,FALSE))</f>
        <v/>
      </c>
      <c r="RX101" t="str">
        <f>IF(ISERROR(MATCH(RX$1,'CSC Mitre'!CV$1:CV$220,0)),"",VLOOKUP(RX$1,'Tactic Recode'!$A$1:$B$547,2,FALSE))</f>
        <v/>
      </c>
      <c r="RY101" t="str">
        <f>IF(ISERROR(MATCH(RY$1,'CSC Mitre'!CV$1:CV$220,0)),"",VLOOKUP(RY$1,'Tactic Recode'!$A$1:$B$547,2,FALSE))</f>
        <v/>
      </c>
      <c r="RZ101" t="str">
        <f>IF(ISERROR(MATCH(RZ$1,'CSC Mitre'!CV$1:CV$220,0)),"",VLOOKUP(RZ$1,'Tactic Recode'!$A$1:$B$547,2,FALSE))</f>
        <v/>
      </c>
      <c r="SA101" t="str">
        <f>IF(ISERROR(MATCH(SA$1,'CSC Mitre'!CV$1:CV$220,0)),"",VLOOKUP(SA$1,'Tactic Recode'!$A$1:$B$547,2,FALSE))</f>
        <v/>
      </c>
      <c r="SB101" t="str">
        <f>IF(ISERROR(MATCH(SB$1,'CSC Mitre'!CV$1:CV$220,0)),"",VLOOKUP(SB$1,'Tactic Recode'!$A$1:$B$547,2,FALSE))</f>
        <v/>
      </c>
      <c r="SC101" t="str">
        <f>IF(ISERROR(MATCH(SC$1,'CSC Mitre'!CV$1:CV$220,0)),"",VLOOKUP(SC$1,'Tactic Recode'!$A$1:$B$547,2,FALSE))</f>
        <v/>
      </c>
      <c r="SD101" t="str">
        <f>IF(ISERROR(MATCH(SD$1,'CSC Mitre'!CV$1:CV$220,0)),"",VLOOKUP(SD$1,'Tactic Recode'!$A$1:$B$547,2,FALSE))</f>
        <v/>
      </c>
      <c r="SE101" t="str">
        <f>IF(ISERROR(MATCH(SE$1,'CSC Mitre'!CV$1:CV$220,0)),"",VLOOKUP(SE$1,'Tactic Recode'!$A$1:$B$547,2,FALSE))</f>
        <v/>
      </c>
      <c r="SF101" t="str">
        <f>IF(ISERROR(MATCH(SF$1,'CSC Mitre'!CV$1:CV$220,0)),"",VLOOKUP(SF$1,'Tactic Recode'!$A$1:$B$547,2,FALSE))</f>
        <v/>
      </c>
      <c r="SG101" t="str">
        <f>IF(ISERROR(MATCH(SG$1,'CSC Mitre'!CV$1:CV$220,0)),"",VLOOKUP(SG$1,'Tactic Recode'!$A$1:$B$547,2,FALSE))</f>
        <v/>
      </c>
      <c r="SH101" t="str">
        <f>IF(ISERROR(MATCH(SH$1,'CSC Mitre'!CV$1:CV$220,0)),"",VLOOKUP(SH$1,'Tactic Recode'!$A$1:$B$547,2,FALSE))</f>
        <v/>
      </c>
      <c r="SI101" t="str">
        <f>IF(ISERROR(MATCH(SI$1,'CSC Mitre'!CV$1:CV$220,0)),"",VLOOKUP(SI$1,'Tactic Recode'!$A$1:$B$547,2,FALSE))</f>
        <v/>
      </c>
      <c r="SJ101" t="str">
        <f>IF(ISERROR(MATCH(SJ$1,'CSC Mitre'!CV$1:CV$220,0)),"",VLOOKUP(SJ$1,'Tactic Recode'!$A$1:$B$547,2,FALSE))</f>
        <v/>
      </c>
      <c r="SK101" t="str">
        <f>IF(ISERROR(MATCH(SK$1,'CSC Mitre'!CV$1:CV$220,0)),"",VLOOKUP(SK$1,'Tactic Recode'!$A$1:$B$547,2,FALSE))</f>
        <v/>
      </c>
      <c r="SL101" t="str">
        <f>IF(ISERROR(MATCH(SL$1,'CSC Mitre'!CV$1:CV$220,0)),"",VLOOKUP(SL$1,'Tactic Recode'!$A$1:$B$547,2,FALSE))</f>
        <v/>
      </c>
      <c r="SM101" t="str">
        <f>IF(ISERROR(MATCH(SM$1,'CSC Mitre'!CV$1:CV$220,0)),"",VLOOKUP(SM$1,'Tactic Recode'!$A$1:$B$547,2,FALSE))</f>
        <v/>
      </c>
      <c r="SN101" t="str">
        <f>IF(ISERROR(MATCH(SN$1,'CSC Mitre'!CV$1:CV$220,0)),"",VLOOKUP(SN$1,'Tactic Recode'!$A$1:$B$547,2,FALSE))</f>
        <v/>
      </c>
      <c r="SO101" t="str">
        <f>IF(ISERROR(MATCH(SO$1,'CSC Mitre'!CV$1:CV$220,0)),"",VLOOKUP(SO$1,'Tactic Recode'!$A$1:$B$547,2,FALSE))</f>
        <v/>
      </c>
      <c r="SP101" t="str">
        <f>IF(ISERROR(MATCH(SP$1,'CSC Mitre'!CV$1:CV$220,0)),"",VLOOKUP(SP$1,'Tactic Recode'!$A$1:$B$547,2,FALSE))</f>
        <v/>
      </c>
      <c r="SQ101" t="str">
        <f>IF(ISERROR(MATCH(SQ$1,'CSC Mitre'!CV$1:CV$220,0)),"",VLOOKUP(SQ$1,'Tactic Recode'!$A$1:$B$547,2,FALSE))</f>
        <v/>
      </c>
      <c r="SR101" t="str">
        <f>IF(ISERROR(MATCH(SR$1,'CSC Mitre'!CV$1:CV$220,0)),"",VLOOKUP(SR$1,'Tactic Recode'!$A$1:$B$547,2,FALSE))</f>
        <v/>
      </c>
      <c r="SS101" t="str">
        <f>IF(ISERROR(MATCH(SS$1,'CSC Mitre'!CV$1:CV$220,0)),"",VLOOKUP(SS$1,'Tactic Recode'!$A$1:$B$547,2,FALSE))</f>
        <v/>
      </c>
      <c r="ST101" t="str">
        <f>IF(ISERROR(MATCH(ST$1,'CSC Mitre'!CV$1:CV$220,0)),"",VLOOKUP(ST$1,'Tactic Recode'!$A$1:$B$547,2,FALSE))</f>
        <v/>
      </c>
      <c r="SU101" t="str">
        <f>IF(ISERROR(MATCH(SU$1,'CSC Mitre'!CV$1:CV$220,0)),"",VLOOKUP(SU$1,'Tactic Recode'!$A$1:$B$547,2,FALSE))</f>
        <v/>
      </c>
      <c r="SV101" t="str">
        <f>IF(ISERROR(MATCH(SV$1,'CSC Mitre'!CV$1:CV$220,0)),"",VLOOKUP(SV$1,'Tactic Recode'!$A$1:$B$547,2,FALSE))</f>
        <v/>
      </c>
      <c r="SW101" t="str">
        <f>IF(ISERROR(MATCH(SW$1,'CSC Mitre'!CV$1:CV$220,0)),"",VLOOKUP(SW$1,'Tactic Recode'!$A$1:$B$547,2,FALSE))</f>
        <v/>
      </c>
      <c r="SX101" t="str">
        <f>IF(ISERROR(MATCH(SX$1,'CSC Mitre'!CV$1:CV$220,0)),"",VLOOKUP(SX$1,'Tactic Recode'!$A$1:$B$547,2,FALSE))</f>
        <v/>
      </c>
      <c r="SY101" t="str">
        <f>IF(ISERROR(MATCH(SY$1,'CSC Mitre'!CV$1:CV$220,0)),"",VLOOKUP(SY$1,'Tactic Recode'!$A$1:$B$547,2,FALSE))</f>
        <v/>
      </c>
      <c r="SZ101" t="str">
        <f>IF(ISERROR(MATCH(SZ$1,'CSC Mitre'!CV$1:CV$220,0)),"",VLOOKUP(SZ$1,'Tactic Recode'!$A$1:$B$547,2,FALSE))</f>
        <v/>
      </c>
      <c r="TA101" t="str">
        <f>IF(ISERROR(MATCH(TA$1,'CSC Mitre'!CV$1:CV$220,0)),"",VLOOKUP(TA$1,'Tactic Recode'!$A$1:$B$547,2,FALSE))</f>
        <v/>
      </c>
      <c r="TB101" t="str">
        <f>IF(ISERROR(MATCH(TB$1,'CSC Mitre'!CV$1:CV$220,0)),"",VLOOKUP(TB$1,'Tactic Recode'!$A$1:$B$547,2,FALSE))</f>
        <v/>
      </c>
      <c r="TC101" t="str">
        <f>IF(ISERROR(MATCH(TC$1,'CSC Mitre'!CV$1:CV$220,0)),"",VLOOKUP(TC$1,'Tactic Recode'!$A$1:$B$547,2,FALSE))</f>
        <v/>
      </c>
      <c r="TD101" t="str">
        <f>IF(ISERROR(MATCH(TD$1,'CSC Mitre'!CV$1:CV$220,0)),"",VLOOKUP(TD$1,'Tactic Recode'!$A$1:$B$547,2,FALSE))</f>
        <v/>
      </c>
      <c r="TE101" t="str">
        <f>IF(ISERROR(MATCH(TE$1,'CSC Mitre'!CV$1:CV$220,0)),"",VLOOKUP(TE$1,'Tactic Recode'!$A$1:$B$547,2,FALSE))</f>
        <v/>
      </c>
      <c r="TF101" t="str">
        <f>IF(ISERROR(MATCH(TF$1,'CSC Mitre'!CV$1:CV$220,0)),"",VLOOKUP(TF$1,'Tactic Recode'!$A$1:$B$547,2,FALSE))</f>
        <v/>
      </c>
      <c r="TG101" t="str">
        <f>IF(ISERROR(MATCH(TG$1,'CSC Mitre'!CV$1:CV$220,0)),"",VLOOKUP(TG$1,'Tactic Recode'!$A$1:$B$547,2,FALSE))</f>
        <v/>
      </c>
      <c r="TH101" t="str">
        <f>IF(ISERROR(MATCH(TH$1,'CSC Mitre'!CV$1:CV$220,0)),"",VLOOKUP(TH$1,'Tactic Recode'!$A$1:$B$547,2,FALSE))</f>
        <v/>
      </c>
      <c r="TI101" t="str">
        <f>IF(ISERROR(MATCH(TI$1,'CSC Mitre'!CV$1:CV$220,0)),"",VLOOKUP(TI$1,'Tactic Recode'!$A$1:$B$547,2,FALSE))</f>
        <v/>
      </c>
      <c r="TJ101" t="str">
        <f>IF(ISERROR(MATCH(TJ$1,'CSC Mitre'!CV$1:CV$220,0)),"",VLOOKUP(TJ$1,'Tactic Recode'!$A$1:$B$547,2,FALSE))</f>
        <v/>
      </c>
      <c r="TK101" t="str">
        <f>IF(ISERROR(MATCH(TK$1,'CSC Mitre'!CV$1:CV$220,0)),"",VLOOKUP(TK$1,'Tactic Recode'!$A$1:$B$547,2,FALSE))</f>
        <v/>
      </c>
      <c r="TL101" t="str">
        <f>IF(ISERROR(MATCH(TL$1,'CSC Mitre'!CV$1:CV$220,0)),"",VLOOKUP(TL$1,'Tactic Recode'!$A$1:$B$547,2,FALSE))</f>
        <v/>
      </c>
      <c r="TM101" t="str">
        <f>IF(ISERROR(MATCH(TM$1,'CSC Mitre'!CV$1:CV$220,0)),"",VLOOKUP(TM$1,'Tactic Recode'!$A$1:$B$547,2,FALSE))</f>
        <v/>
      </c>
      <c r="TN101" t="str">
        <f>IF(ISERROR(MATCH(TN$1,'CSC Mitre'!CV$1:CV$220,0)),"",VLOOKUP(TN$1,'Tactic Recode'!$A$1:$B$547,2,FALSE))</f>
        <v/>
      </c>
      <c r="TO101" t="str">
        <f>IF(ISERROR(MATCH(TO$1,'CSC Mitre'!CV$1:CV$220,0)),"",VLOOKUP(TO$1,'Tactic Recode'!$A$1:$B$547,2,FALSE))</f>
        <v/>
      </c>
      <c r="TP101" t="str">
        <f>IF(ISERROR(MATCH(TP$1,'CSC Mitre'!CV$1:CV$220,0)),"",VLOOKUP(TP$1,'Tactic Recode'!$A$1:$B$547,2,FALSE))</f>
        <v/>
      </c>
      <c r="TQ101" t="str">
        <f>IF(ISERROR(MATCH(TQ$1,'CSC Mitre'!CV$1:CV$220,0)),"",VLOOKUP(TQ$1,'Tactic Recode'!$A$1:$B$547,2,FALSE))</f>
        <v/>
      </c>
      <c r="TR101" t="str">
        <f>IF(ISERROR(MATCH(TR$1,'CSC Mitre'!CV$1:CV$220,0)),"",VLOOKUP(TR$1,'Tactic Recode'!$A$1:$B$547,2,FALSE))</f>
        <v/>
      </c>
      <c r="TS101" t="str">
        <f>IF(ISERROR(MATCH(TS$1,'CSC Mitre'!CV$1:CV$220,0)),"",VLOOKUP(TS$1,'Tactic Recode'!$A$1:$B$547,2,FALSE))</f>
        <v/>
      </c>
      <c r="TT101" t="str">
        <f>IF(ISERROR(MATCH(TT$1,'CSC Mitre'!CV$1:CV$220,0)),"",VLOOKUP(TT$1,'Tactic Recode'!$A$1:$B$547,2,FALSE))</f>
        <v/>
      </c>
      <c r="TU101" t="str">
        <f>IF(ISERROR(MATCH(TU$1,'CSC Mitre'!CV$1:CV$220,0)),"",VLOOKUP(TU$1,'Tactic Recode'!$A$1:$B$547,2,FALSE))</f>
        <v/>
      </c>
      <c r="TV101" t="str">
        <f>IF(ISERROR(MATCH(TV$1,'CSC Mitre'!CV$1:CV$220,0)),"",VLOOKUP(TV$1,'Tactic Recode'!$A$1:$B$547,2,FALSE))</f>
        <v/>
      </c>
      <c r="TW101" t="str">
        <f>IF(ISERROR(MATCH(TW$1,'CSC Mitre'!CV$1:CV$220,0)),"",VLOOKUP(TW$1,'Tactic Recode'!$A$1:$B$547,2,FALSE))</f>
        <v/>
      </c>
      <c r="TX101" t="str">
        <f>IF(ISERROR(MATCH(TX$1,'CSC Mitre'!CV$1:CV$220,0)),"",VLOOKUP(TX$1,'Tactic Recode'!$A$1:$B$547,2,FALSE))</f>
        <v/>
      </c>
      <c r="TY101" t="str">
        <f>IF(ISERROR(MATCH(TY$1,'CSC Mitre'!CV$1:CV$220,0)),"",VLOOKUP(TY$1,'Tactic Recode'!$A$1:$B$547,2,FALSE))</f>
        <v/>
      </c>
      <c r="TZ101" t="str">
        <f>IF(ISERROR(MATCH(TZ$1,'CSC Mitre'!CV$1:CV$220,0)),"",VLOOKUP(TZ$1,'Tactic Recode'!$A$1:$B$547,2,FALSE))</f>
        <v/>
      </c>
      <c r="UA101" t="str">
        <f>IF(ISERROR(MATCH(UA$1,'CSC Mitre'!CV$1:CV$220,0)),"",VLOOKUP(UA$1,'Tactic Recode'!$A$1:$B$547,2,FALSE))</f>
        <v/>
      </c>
      <c r="UB101" t="str">
        <f>IF(ISERROR(MATCH(UB$1,'CSC Mitre'!CV$1:CV$220,0)),"",VLOOKUP(UB$1,'Tactic Recode'!$A$1:$B$547,2,FALSE))</f>
        <v/>
      </c>
    </row>
    <row r="102" spans="1:548" x14ac:dyDescent="0.25">
      <c r="A102" s="59" t="s">
        <v>498</v>
      </c>
      <c r="B102" t="str">
        <f>IF(ISERROR(MATCH(B$1,'CSC Mitre'!CW$1:CW$220,0)),"",VLOOKUP(B$1,'Tactic Recode'!$A$1:$B$547,2,FALSE))</f>
        <v>Command and Control</v>
      </c>
      <c r="C102" t="str">
        <f>IF(ISERROR(MATCH(C$1,'CSC Mitre'!CW$1:CW$220,0)),"",VLOOKUP(C$1,'Tactic Recode'!$A$1:$B$547,2,FALSE))</f>
        <v>Command and Control</v>
      </c>
      <c r="D102" t="str">
        <f>IF(ISERROR(MATCH(D$1,'CSC Mitre'!CW$1:CW$220,0)),"",VLOOKUP(D$1,'Tactic Recode'!$A$1:$B$547,2,FALSE))</f>
        <v>Command and Control</v>
      </c>
      <c r="E102" t="str">
        <f>IF(ISERROR(MATCH(E$1,'CSC Mitre'!CW$1:CW$220,0)),"",VLOOKUP(E$1,'Tactic Recode'!$A$1:$B$547,2,FALSE))</f>
        <v>Command and Control</v>
      </c>
      <c r="F102" t="str">
        <f>IF(ISERROR(MATCH(F$1,'CSC Mitre'!CW$1:CW$220,0)),"",VLOOKUP(F$1,'Tactic Recode'!$A$1:$B$547,2,FALSE))</f>
        <v/>
      </c>
      <c r="G102" t="str">
        <f>IF(ISERROR(MATCH(G$1,'CSC Mitre'!CW$1:CW$220,0)),"",VLOOKUP(G$1,'Tactic Recode'!$A$1:$B$547,2,FALSE))</f>
        <v/>
      </c>
      <c r="H102" t="str">
        <f>IF(ISERROR(MATCH(H$1,'CSC Mitre'!CW$1:CW$220,0)),"",VLOOKUP(H$1,'Tactic Recode'!$A$1:$B$547,2,FALSE))</f>
        <v/>
      </c>
      <c r="I102" t="str">
        <f>IF(ISERROR(MATCH(I$1,'CSC Mitre'!CW$1:CW$220,0)),"",VLOOKUP(I$1,'Tactic Recode'!$A$1:$B$547,2,FALSE))</f>
        <v/>
      </c>
      <c r="J102" t="str">
        <f>IF(ISERROR(MATCH(J$1,'CSC Mitre'!CW$1:CW$220,0)),"",VLOOKUP(J$1,'Tactic Recode'!$A$1:$B$547,2,FALSE))</f>
        <v/>
      </c>
      <c r="K102" t="str">
        <f>IF(ISERROR(MATCH(K$1,'CSC Mitre'!CW$1:CW$220,0)),"",VLOOKUP(K$1,'Tactic Recode'!$A$1:$B$547,2,FALSE))</f>
        <v/>
      </c>
      <c r="L102" t="str">
        <f>IF(ISERROR(MATCH(L$1,'CSC Mitre'!CW$1:CW$220,0)),"",VLOOKUP(L$1,'Tactic Recode'!$A$1:$B$547,2,FALSE))</f>
        <v/>
      </c>
      <c r="M102" t="str">
        <f>IF(ISERROR(MATCH(M$1,'CSC Mitre'!CW$1:CW$220,0)),"",VLOOKUP(M$1,'Tactic Recode'!$A$1:$B$547,2,FALSE))</f>
        <v/>
      </c>
      <c r="N102" t="str">
        <f>IF(ISERROR(MATCH(N$1,'CSC Mitre'!CW$1:CW$220,0)),"",VLOOKUP(N$1,'Tactic Recode'!$A$1:$B$547,2,FALSE))</f>
        <v/>
      </c>
      <c r="O102" t="str">
        <f>IF(ISERROR(MATCH(O$1,'CSC Mitre'!CW$1:CW$220,0)),"",VLOOKUP(O$1,'Tactic Recode'!$A$1:$B$547,2,FALSE))</f>
        <v/>
      </c>
      <c r="P102" t="str">
        <f>IF(ISERROR(MATCH(P$1,'CSC Mitre'!CW$1:CW$220,0)),"",VLOOKUP(P$1,'Tactic Recode'!$A$1:$B$547,2,FALSE))</f>
        <v/>
      </c>
      <c r="Q102" t="str">
        <f>IF(ISERROR(MATCH(Q$1,'CSC Mitre'!CW$1:CW$220,0)),"",VLOOKUP(Q$1,'Tactic Recode'!$A$1:$B$547,2,FALSE))</f>
        <v/>
      </c>
      <c r="R102" t="str">
        <f>IF(ISERROR(MATCH(R$1,'CSC Mitre'!CW$1:CW$220,0)),"",VLOOKUP(R$1,'Tactic Recode'!$A$1:$B$547,2,FALSE))</f>
        <v>Command and Control</v>
      </c>
      <c r="S102" t="str">
        <f>IF(ISERROR(MATCH(S$1,'CSC Mitre'!CW$1:CW$220,0)),"",VLOOKUP(S$1,'Tactic Recode'!$A$1:$B$547,2,FALSE))</f>
        <v/>
      </c>
      <c r="T102" t="str">
        <f>IF(ISERROR(MATCH(T$1,'CSC Mitre'!CW$1:CW$220,0)),"",VLOOKUP(T$1,'Tactic Recode'!$A$1:$B$547,2,FALSE))</f>
        <v/>
      </c>
      <c r="U102" t="str">
        <f>IF(ISERROR(MATCH(U$1,'CSC Mitre'!CW$1:CW$220,0)),"",VLOOKUP(U$1,'Tactic Recode'!$A$1:$B$547,2,FALSE))</f>
        <v/>
      </c>
      <c r="V102" t="str">
        <f>IF(ISERROR(MATCH(V$1,'CSC Mitre'!CW$1:CW$220,0)),"",VLOOKUP(V$1,'Tactic Recode'!$A$1:$B$547,2,FALSE))</f>
        <v/>
      </c>
      <c r="W102" t="str">
        <f>IF(ISERROR(MATCH(W$1,'CSC Mitre'!CW$1:CW$220,0)),"",VLOOKUP(W$1,'Tactic Recode'!$A$1:$B$547,2,FALSE))</f>
        <v/>
      </c>
      <c r="X102" t="str">
        <f>IF(ISERROR(MATCH(X$1,'CSC Mitre'!CW$1:CW$220,0)),"",VLOOKUP(X$1,'Tactic Recode'!$A$1:$B$547,2,FALSE))</f>
        <v/>
      </c>
      <c r="Y102" t="str">
        <f>IF(ISERROR(MATCH(Y$1,'CSC Mitre'!CW$1:CW$220,0)),"",VLOOKUP(Y$1,'Tactic Recode'!$A$1:$B$547,2,FALSE))</f>
        <v/>
      </c>
      <c r="Z102" t="str">
        <f>IF(ISERROR(MATCH(Z$1,'CSC Mitre'!CW$1:CW$220,0)),"",VLOOKUP(Z$1,'Tactic Recode'!$A$1:$B$547,2,FALSE))</f>
        <v/>
      </c>
      <c r="AA102" t="str">
        <f>IF(ISERROR(MATCH(AA$1,'CSC Mitre'!CW$1:CW$220,0)),"",VLOOKUP(AA$1,'Tactic Recode'!$A$1:$B$547,2,FALSE))</f>
        <v/>
      </c>
      <c r="AB102" t="str">
        <f>IF(ISERROR(MATCH(AB$1,'CSC Mitre'!CW$1:CW$220,0)),"",VLOOKUP(AB$1,'Tactic Recode'!$A$1:$B$547,2,FALSE))</f>
        <v/>
      </c>
      <c r="AC102" t="str">
        <f>IF(ISERROR(MATCH(AC$1,'CSC Mitre'!CW$1:CW$220,0)),"",VLOOKUP(AC$1,'Tactic Recode'!$A$1:$B$547,2,FALSE))</f>
        <v/>
      </c>
      <c r="AD102" t="str">
        <f>IF(ISERROR(MATCH(AD$1,'CSC Mitre'!CW$1:CW$220,0)),"",VLOOKUP(AD$1,'Tactic Recode'!$A$1:$B$547,2,FALSE))</f>
        <v/>
      </c>
      <c r="AE102" t="str">
        <f>IF(ISERROR(MATCH(AE$1,'CSC Mitre'!CW$1:CW$220,0)),"",VLOOKUP(AE$1,'Tactic Recode'!$A$1:$B$547,2,FALSE))</f>
        <v/>
      </c>
      <c r="AF102" t="str">
        <f>IF(ISERROR(MATCH(AF$1,'CSC Mitre'!CW$1:CW$220,0)),"",VLOOKUP(AF$1,'Tactic Recode'!$A$1:$B$547,2,FALSE))</f>
        <v/>
      </c>
      <c r="AG102" t="str">
        <f>IF(ISERROR(MATCH(AG$1,'CSC Mitre'!CW$1:CW$220,0)),"",VLOOKUP(AG$1,'Tactic Recode'!$A$1:$B$547,2,FALSE))</f>
        <v/>
      </c>
      <c r="AH102" t="str">
        <f>IF(ISERROR(MATCH(AH$1,'CSC Mitre'!CW$1:CW$220,0)),"",VLOOKUP(AH$1,'Tactic Recode'!$A$1:$B$547,2,FALSE))</f>
        <v/>
      </c>
      <c r="AI102" t="str">
        <f>IF(ISERROR(MATCH(AI$1,'CSC Mitre'!CW$1:CW$220,0)),"",VLOOKUP(AI$1,'Tactic Recode'!$A$1:$B$547,2,FALSE))</f>
        <v/>
      </c>
      <c r="AJ102" t="str">
        <f>IF(ISERROR(MATCH(AJ$1,'CSC Mitre'!CW$1:CW$220,0)),"",VLOOKUP(AJ$1,'Tactic Recode'!$A$1:$B$547,2,FALSE))</f>
        <v/>
      </c>
      <c r="AK102" t="str">
        <f>IF(ISERROR(MATCH(AK$1,'CSC Mitre'!CW$1:CW$220,0)),"",VLOOKUP(AK$1,'Tactic Recode'!$A$1:$B$547,2,FALSE))</f>
        <v/>
      </c>
      <c r="AL102" t="str">
        <f>IF(ISERROR(MATCH(AL$1,'CSC Mitre'!CW$1:CW$220,0)),"",VLOOKUP(AL$1,'Tactic Recode'!$A$1:$B$547,2,FALSE))</f>
        <v/>
      </c>
      <c r="AM102" t="str">
        <f>IF(ISERROR(MATCH(AM$1,'CSC Mitre'!CW$1:CW$220,0)),"",VLOOKUP(AM$1,'Tactic Recode'!$A$1:$B$547,2,FALSE))</f>
        <v/>
      </c>
      <c r="AN102" t="str">
        <f>IF(ISERROR(MATCH(AN$1,'CSC Mitre'!CW$1:CW$220,0)),"",VLOOKUP(AN$1,'Tactic Recode'!$A$1:$B$547,2,FALSE))</f>
        <v/>
      </c>
      <c r="AO102" t="str">
        <f>IF(ISERROR(MATCH(AO$1,'CSC Mitre'!CW$1:CW$220,0)),"",VLOOKUP(AO$1,'Tactic Recode'!$A$1:$B$547,2,FALSE))</f>
        <v/>
      </c>
      <c r="AP102" t="str">
        <f>IF(ISERROR(MATCH(AP$1,'CSC Mitre'!CW$1:CW$220,0)),"",VLOOKUP(AP$1,'Tactic Recode'!$A$1:$B$547,2,FALSE))</f>
        <v/>
      </c>
      <c r="AQ102" t="str">
        <f>IF(ISERROR(MATCH(AQ$1,'CSC Mitre'!CW$1:CW$220,0)),"",VLOOKUP(AQ$1,'Tactic Recode'!$A$1:$B$547,2,FALSE))</f>
        <v>Exfiltration</v>
      </c>
      <c r="AR102" t="str">
        <f>IF(ISERROR(MATCH(AR$1,'CSC Mitre'!CW$1:CW$220,0)),"",VLOOKUP(AR$1,'Tactic Recode'!$A$1:$B$547,2,FALSE))</f>
        <v>Exfiltration</v>
      </c>
      <c r="AS102" t="str">
        <f>IF(ISERROR(MATCH(AS$1,'CSC Mitre'!CW$1:CW$220,0)),"",VLOOKUP(AS$1,'Tactic Recode'!$A$1:$B$547,2,FALSE))</f>
        <v/>
      </c>
      <c r="AT102" t="str">
        <f>IF(ISERROR(MATCH(AT$1,'CSC Mitre'!CW$1:CW$220,0)),"",VLOOKUP(AT$1,'Tactic Recode'!$A$1:$B$547,2,FALSE))</f>
        <v/>
      </c>
      <c r="AU102" t="str">
        <f>IF(ISERROR(MATCH(AU$1,'CSC Mitre'!CW$1:CW$220,0)),"",VLOOKUP(AU$1,'Tactic Recode'!$A$1:$B$547,2,FALSE))</f>
        <v/>
      </c>
      <c r="AV102" t="str">
        <f>IF(ISERROR(MATCH(AV$1,'CSC Mitre'!CW$1:CW$220,0)),"",VLOOKUP(AV$1,'Tactic Recode'!$A$1:$B$547,2,FALSE))</f>
        <v/>
      </c>
      <c r="AW102" t="str">
        <f>IF(ISERROR(MATCH(AW$1,'CSC Mitre'!CW$1:CW$220,0)),"",VLOOKUP(AW$1,'Tactic Recode'!$A$1:$B$547,2,FALSE))</f>
        <v/>
      </c>
      <c r="AX102" t="str">
        <f>IF(ISERROR(MATCH(AX$1,'CSC Mitre'!CW$1:CW$220,0)),"",VLOOKUP(AX$1,'Tactic Recode'!$A$1:$B$547,2,FALSE))</f>
        <v/>
      </c>
      <c r="AY102" t="str">
        <f>IF(ISERROR(MATCH(AY$1,'CSC Mitre'!CW$1:CW$220,0)),"",VLOOKUP(AY$1,'Tactic Recode'!$A$1:$B$547,2,FALSE))</f>
        <v/>
      </c>
      <c r="AZ102" t="str">
        <f>IF(ISERROR(MATCH(AZ$1,'CSC Mitre'!CW$1:CW$220,0)),"",VLOOKUP(AZ$1,'Tactic Recode'!$A$1:$B$547,2,FALSE))</f>
        <v/>
      </c>
      <c r="BA102" t="str">
        <f>IF(ISERROR(MATCH(BA$1,'CSC Mitre'!CW$1:CW$220,0)),"",VLOOKUP(BA$1,'Tactic Recode'!$A$1:$B$547,2,FALSE))</f>
        <v/>
      </c>
      <c r="BB102" t="str">
        <f>IF(ISERROR(MATCH(BB$1,'CSC Mitre'!CW$1:CW$220,0)),"",VLOOKUP(BB$1,'Tactic Recode'!$A$1:$B$547,2,FALSE))</f>
        <v/>
      </c>
      <c r="BC102" t="str">
        <f>IF(ISERROR(MATCH(BC$1,'CSC Mitre'!CW$1:CW$220,0)),"",VLOOKUP(BC$1,'Tactic Recode'!$A$1:$B$547,2,FALSE))</f>
        <v/>
      </c>
      <c r="BD102" t="str">
        <f>IF(ISERROR(MATCH(BD$1,'CSC Mitre'!CW$1:CW$220,0)),"",VLOOKUP(BD$1,'Tactic Recode'!$A$1:$B$547,2,FALSE))</f>
        <v/>
      </c>
      <c r="BE102" t="str">
        <f>IF(ISERROR(MATCH(BE$1,'CSC Mitre'!CW$1:CW$220,0)),"",VLOOKUP(BE$1,'Tactic Recode'!$A$1:$B$547,2,FALSE))</f>
        <v/>
      </c>
      <c r="BF102" t="str">
        <f>IF(ISERROR(MATCH(BF$1,'CSC Mitre'!CW$1:CW$220,0)),"",VLOOKUP(BF$1,'Tactic Recode'!$A$1:$B$547,2,FALSE))</f>
        <v/>
      </c>
      <c r="BG102" t="str">
        <f>IF(ISERROR(MATCH(BG$1,'CSC Mitre'!CW$1:CW$220,0)),"",VLOOKUP(BG$1,'Tactic Recode'!$A$1:$B$547,2,FALSE))</f>
        <v/>
      </c>
      <c r="BH102" t="str">
        <f>IF(ISERROR(MATCH(BH$1,'CSC Mitre'!CW$1:CW$220,0)),"",VLOOKUP(BH$1,'Tactic Recode'!$A$1:$B$547,2,FALSE))</f>
        <v/>
      </c>
      <c r="BI102" t="str">
        <f>IF(ISERROR(MATCH(BI$1,'CSC Mitre'!CW$1:CW$220,0)),"",VLOOKUP(BI$1,'Tactic Recode'!$A$1:$B$547,2,FALSE))</f>
        <v>Exfiltration</v>
      </c>
      <c r="BJ102" t="str">
        <f>IF(ISERROR(MATCH(BJ$1,'CSC Mitre'!CW$1:CW$220,0)),"",VLOOKUP(BJ$1,'Tactic Recode'!$A$1:$B$547,2,FALSE))</f>
        <v>Discovery</v>
      </c>
      <c r="BK102" t="str">
        <f>IF(ISERROR(MATCH(BK$1,'CSC Mitre'!CW$1:CW$220,0)),"",VLOOKUP(BK$1,'Tactic Recode'!$A$1:$B$547,2,FALSE))</f>
        <v/>
      </c>
      <c r="BL102" t="str">
        <f>IF(ISERROR(MATCH(BL$1,'CSC Mitre'!CW$1:CW$220,0)),"",VLOOKUP(BL$1,'Tactic Recode'!$A$1:$B$547,2,FALSE))</f>
        <v>Exfiltration</v>
      </c>
      <c r="BM102" t="str">
        <f>IF(ISERROR(MATCH(BM$1,'CSC Mitre'!CW$1:CW$220,0)),"",VLOOKUP(BM$1,'Tactic Recode'!$A$1:$B$547,2,FALSE))</f>
        <v>Exfiltration</v>
      </c>
      <c r="BN102" t="str">
        <f>IF(ISERROR(MATCH(BN$1,'CSC Mitre'!CW$1:CW$220,0)),"",VLOOKUP(BN$1,'Tactic Recode'!$A$1:$B$547,2,FALSE))</f>
        <v>Exfiltration</v>
      </c>
      <c r="BO102" t="str">
        <f>IF(ISERROR(MATCH(BO$1,'CSC Mitre'!CW$1:CW$220,0)),"",VLOOKUP(BO$1,'Tactic Recode'!$A$1:$B$547,2,FALSE))</f>
        <v>Exfiltration</v>
      </c>
      <c r="BP102" t="str">
        <f>IF(ISERROR(MATCH(BP$1,'CSC Mitre'!CW$1:CW$220,0)),"",VLOOKUP(BP$1,'Tactic Recode'!$A$1:$B$547,2,FALSE))</f>
        <v/>
      </c>
      <c r="BQ102" t="str">
        <f>IF(ISERROR(MATCH(BQ$1,'CSC Mitre'!CW$1:CW$220,0)),"",VLOOKUP(BQ$1,'Tactic Recode'!$A$1:$B$547,2,FALSE))</f>
        <v/>
      </c>
      <c r="BR102" t="str">
        <f>IF(ISERROR(MATCH(BR$1,'CSC Mitre'!CW$1:CW$220,0)),"",VLOOKUP(BR$1,'Tactic Recode'!$A$1:$B$547,2,FALSE))</f>
        <v/>
      </c>
      <c r="BS102" t="str">
        <f>IF(ISERROR(MATCH(BS$1,'CSC Mitre'!CW$1:CW$220,0)),"",VLOOKUP(BS$1,'Tactic Recode'!$A$1:$B$547,2,FALSE))</f>
        <v/>
      </c>
      <c r="BT102" t="str">
        <f>IF(ISERROR(MATCH(BT$1,'CSC Mitre'!CW$1:CW$220,0)),"",VLOOKUP(BT$1,'Tactic Recode'!$A$1:$B$547,2,FALSE))</f>
        <v/>
      </c>
      <c r="BU102" t="str">
        <f>IF(ISERROR(MATCH(BU$1,'CSC Mitre'!CW$1:CW$220,0)),"",VLOOKUP(BU$1,'Tactic Recode'!$A$1:$B$547,2,FALSE))</f>
        <v/>
      </c>
      <c r="BV102" t="str">
        <f>IF(ISERROR(MATCH(BV$1,'CSC Mitre'!CW$1:CW$220,0)),"",VLOOKUP(BV$1,'Tactic Recode'!$A$1:$B$547,2,FALSE))</f>
        <v/>
      </c>
      <c r="BW102" t="str">
        <f>IF(ISERROR(MATCH(BW$1,'CSC Mitre'!CW$1:CW$220,0)),"",VLOOKUP(BW$1,'Tactic Recode'!$A$1:$B$547,2,FALSE))</f>
        <v/>
      </c>
      <c r="BX102" t="str">
        <f>IF(ISERROR(MATCH(BX$1,'CSC Mitre'!CW$1:CW$220,0)),"",VLOOKUP(BX$1,'Tactic Recode'!$A$1:$B$547,2,FALSE))</f>
        <v/>
      </c>
      <c r="BY102" t="str">
        <f>IF(ISERROR(MATCH(BY$1,'CSC Mitre'!CW$1:CW$220,0)),"",VLOOKUP(BY$1,'Tactic Recode'!$A$1:$B$547,2,FALSE))</f>
        <v/>
      </c>
      <c r="BZ102" t="str">
        <f>IF(ISERROR(MATCH(BZ$1,'CSC Mitre'!CW$1:CW$220,0)),"",VLOOKUP(BZ$1,'Tactic Recode'!$A$1:$B$547,2,FALSE))</f>
        <v/>
      </c>
      <c r="CA102" t="str">
        <f>IF(ISERROR(MATCH(CA$1,'CSC Mitre'!CW$1:CW$220,0)),"",VLOOKUP(CA$1,'Tactic Recode'!$A$1:$B$547,2,FALSE))</f>
        <v/>
      </c>
      <c r="CB102" t="str">
        <f>IF(ISERROR(MATCH(CB$1,'CSC Mitre'!CW$1:CW$220,0)),"",VLOOKUP(CB$1,'Tactic Recode'!$A$1:$B$547,2,FALSE))</f>
        <v/>
      </c>
      <c r="CC102" t="str">
        <f>IF(ISERROR(MATCH(CC$1,'CSC Mitre'!CW$1:CW$220,0)),"",VLOOKUP(CC$1,'Tactic Recode'!$A$1:$B$547,2,FALSE))</f>
        <v/>
      </c>
      <c r="CD102" t="str">
        <f>IF(ISERROR(MATCH(CD$1,'CSC Mitre'!CW$1:CW$220,0)),"",VLOOKUP(CD$1,'Tactic Recode'!$A$1:$B$547,2,FALSE))</f>
        <v/>
      </c>
      <c r="CE102" t="str">
        <f>IF(ISERROR(MATCH(CE$1,'CSC Mitre'!CW$1:CW$220,0)),"",VLOOKUP(CE$1,'Tactic Recode'!$A$1:$B$547,2,FALSE))</f>
        <v/>
      </c>
      <c r="CF102" t="str">
        <f>IF(ISERROR(MATCH(CF$1,'CSC Mitre'!CW$1:CW$220,0)),"",VLOOKUP(CF$1,'Tactic Recode'!$A$1:$B$547,2,FALSE))</f>
        <v/>
      </c>
      <c r="CG102" t="str">
        <f>IF(ISERROR(MATCH(CG$1,'CSC Mitre'!CW$1:CW$220,0)),"",VLOOKUP(CG$1,'Tactic Recode'!$A$1:$B$547,2,FALSE))</f>
        <v/>
      </c>
      <c r="CH102" t="str">
        <f>IF(ISERROR(MATCH(CH$1,'CSC Mitre'!CW$1:CW$220,0)),"",VLOOKUP(CH$1,'Tactic Recode'!$A$1:$B$547,2,FALSE))</f>
        <v/>
      </c>
      <c r="CI102" t="str">
        <f>IF(ISERROR(MATCH(CI$1,'CSC Mitre'!CW$1:CW$220,0)),"",VLOOKUP(CI$1,'Tactic Recode'!$A$1:$B$547,2,FALSE))</f>
        <v/>
      </c>
      <c r="CJ102" t="str">
        <f>IF(ISERROR(MATCH(CJ$1,'CSC Mitre'!CW$1:CW$220,0)),"",VLOOKUP(CJ$1,'Tactic Recode'!$A$1:$B$547,2,FALSE))</f>
        <v/>
      </c>
      <c r="CK102" t="str">
        <f>IF(ISERROR(MATCH(CK$1,'CSC Mitre'!CW$1:CW$220,0)),"",VLOOKUP(CK$1,'Tactic Recode'!$A$1:$B$547,2,FALSE))</f>
        <v/>
      </c>
      <c r="CL102" t="str">
        <f>IF(ISERROR(MATCH(CL$1,'CSC Mitre'!CW$1:CW$220,0)),"",VLOOKUP(CL$1,'Tactic Recode'!$A$1:$B$547,2,FALSE))</f>
        <v/>
      </c>
      <c r="CM102" t="str">
        <f>IF(ISERROR(MATCH(CM$1,'CSC Mitre'!CW$1:CW$220,0)),"",VLOOKUP(CM$1,'Tactic Recode'!$A$1:$B$547,2,FALSE))</f>
        <v/>
      </c>
      <c r="CN102" t="str">
        <f>IF(ISERROR(MATCH(CN$1,'CSC Mitre'!CW$1:CW$220,0)),"",VLOOKUP(CN$1,'Tactic Recode'!$A$1:$B$547,2,FALSE))</f>
        <v/>
      </c>
      <c r="CO102" t="str">
        <f>IF(ISERROR(MATCH(CO$1,'CSC Mitre'!CW$1:CW$220,0)),"",VLOOKUP(CO$1,'Tactic Recode'!$A$1:$B$547,2,FALSE))</f>
        <v/>
      </c>
      <c r="CP102" t="str">
        <f>IF(ISERROR(MATCH(CP$1,'CSC Mitre'!CW$1:CW$220,0)),"",VLOOKUP(CP$1,'Tactic Recode'!$A$1:$B$547,2,FALSE))</f>
        <v/>
      </c>
      <c r="CQ102" t="str">
        <f>IF(ISERROR(MATCH(CQ$1,'CSC Mitre'!CW$1:CW$220,0)),"",VLOOKUP(CQ$1,'Tactic Recode'!$A$1:$B$547,2,FALSE))</f>
        <v/>
      </c>
      <c r="CR102" t="str">
        <f>IF(ISERROR(MATCH(CR$1,'CSC Mitre'!CW$1:CW$220,0)),"",VLOOKUP(CR$1,'Tactic Recode'!$A$1:$B$547,2,FALSE))</f>
        <v/>
      </c>
      <c r="CS102" t="str">
        <f>IF(ISERROR(MATCH(CS$1,'CSC Mitre'!CW$1:CW$220,0)),"",VLOOKUP(CS$1,'Tactic Recode'!$A$1:$B$547,2,FALSE))</f>
        <v/>
      </c>
      <c r="CT102" t="str">
        <f>IF(ISERROR(MATCH(CT$1,'CSC Mitre'!CW$1:CW$220,0)),"",VLOOKUP(CT$1,'Tactic Recode'!$A$1:$B$547,2,FALSE))</f>
        <v/>
      </c>
      <c r="CU102" t="str">
        <f>IF(ISERROR(MATCH(CU$1,'CSC Mitre'!CW$1:CW$220,0)),"",VLOOKUP(CU$1,'Tactic Recode'!$A$1:$B$547,2,FALSE))</f>
        <v/>
      </c>
      <c r="CV102" t="str">
        <f>IF(ISERROR(MATCH(CV$1,'CSC Mitre'!CW$1:CW$220,0)),"",VLOOKUP(CV$1,'Tactic Recode'!$A$1:$B$547,2,FALSE))</f>
        <v/>
      </c>
      <c r="CW102" t="str">
        <f>IF(ISERROR(MATCH(CW$1,'CSC Mitre'!CW$1:CW$220,0)),"",VLOOKUP(CW$1,'Tactic Recode'!$A$1:$B$547,2,FALSE))</f>
        <v/>
      </c>
      <c r="CX102" t="str">
        <f>IF(ISERROR(MATCH(CX$1,'CSC Mitre'!CW$1:CW$220,0)),"",VLOOKUP(CX$1,'Tactic Recode'!$A$1:$B$547,2,FALSE))</f>
        <v/>
      </c>
      <c r="CY102" t="str">
        <f>IF(ISERROR(MATCH(CY$1,'CSC Mitre'!CW$1:CW$220,0)),"",VLOOKUP(CY$1,'Tactic Recode'!$A$1:$B$547,2,FALSE))</f>
        <v/>
      </c>
      <c r="CZ102" t="str">
        <f>IF(ISERROR(MATCH(CZ$1,'CSC Mitre'!CW$1:CW$220,0)),"",VLOOKUP(CZ$1,'Tactic Recode'!$A$1:$B$547,2,FALSE))</f>
        <v/>
      </c>
      <c r="DA102" t="str">
        <f>IF(ISERROR(MATCH(DA$1,'CSC Mitre'!CW$1:CW$220,0)),"",VLOOKUP(DA$1,'Tactic Recode'!$A$1:$B$547,2,FALSE))</f>
        <v/>
      </c>
      <c r="DB102" t="str">
        <f>IF(ISERROR(MATCH(DB$1,'CSC Mitre'!CW$1:CW$220,0)),"",VLOOKUP(DB$1,'Tactic Recode'!$A$1:$B$547,2,FALSE))</f>
        <v/>
      </c>
      <c r="DC102" t="str">
        <f>IF(ISERROR(MATCH(DC$1,'CSC Mitre'!CW$1:CW$220,0)),"",VLOOKUP(DC$1,'Tactic Recode'!$A$1:$B$547,2,FALSE))</f>
        <v/>
      </c>
      <c r="DD102" t="str">
        <f>IF(ISERROR(MATCH(DD$1,'CSC Mitre'!CW$1:CW$220,0)),"",VLOOKUP(DD$1,'Tactic Recode'!$A$1:$B$547,2,FALSE))</f>
        <v/>
      </c>
      <c r="DE102" t="str">
        <f>IF(ISERROR(MATCH(DE$1,'CSC Mitre'!CW$1:CW$220,0)),"",VLOOKUP(DE$1,'Tactic Recode'!$A$1:$B$547,2,FALSE))</f>
        <v/>
      </c>
      <c r="DF102" t="str">
        <f>IF(ISERROR(MATCH(DF$1,'CSC Mitre'!CW$1:CW$220,0)),"",VLOOKUP(DF$1,'Tactic Recode'!$A$1:$B$547,2,FALSE))</f>
        <v/>
      </c>
      <c r="DG102" t="str">
        <f>IF(ISERROR(MATCH(DG$1,'CSC Mitre'!CW$1:CW$220,0)),"",VLOOKUP(DG$1,'Tactic Recode'!$A$1:$B$547,2,FALSE))</f>
        <v/>
      </c>
      <c r="DH102" t="str">
        <f>IF(ISERROR(MATCH(DH$1,'CSC Mitre'!CW$1:CW$220,0)),"",VLOOKUP(DH$1,'Tactic Recode'!$A$1:$B$547,2,FALSE))</f>
        <v/>
      </c>
      <c r="DI102" t="str">
        <f>IF(ISERROR(MATCH(DI$1,'CSC Mitre'!CW$1:CW$220,0)),"",VLOOKUP(DI$1,'Tactic Recode'!$A$1:$B$547,2,FALSE))</f>
        <v/>
      </c>
      <c r="DJ102" t="str">
        <f>IF(ISERROR(MATCH(DJ$1,'CSC Mitre'!CW$1:CW$220,0)),"",VLOOKUP(DJ$1,'Tactic Recode'!$A$1:$B$547,2,FALSE))</f>
        <v/>
      </c>
      <c r="DK102" t="str">
        <f>IF(ISERROR(MATCH(DK$1,'CSC Mitre'!CW$1:CW$220,0)),"",VLOOKUP(DK$1,'Tactic Recode'!$A$1:$B$547,2,FALSE))</f>
        <v/>
      </c>
      <c r="DL102" t="str">
        <f>IF(ISERROR(MATCH(DL$1,'CSC Mitre'!CW$1:CW$220,0)),"",VLOOKUP(DL$1,'Tactic Recode'!$A$1:$B$547,2,FALSE))</f>
        <v/>
      </c>
      <c r="DM102" t="str">
        <f>IF(ISERROR(MATCH(DM$1,'CSC Mitre'!CW$1:CW$220,0)),"",VLOOKUP(DM$1,'Tactic Recode'!$A$1:$B$547,2,FALSE))</f>
        <v/>
      </c>
      <c r="DN102" t="str">
        <f>IF(ISERROR(MATCH(DN$1,'CSC Mitre'!CW$1:CW$220,0)),"",VLOOKUP(DN$1,'Tactic Recode'!$A$1:$B$547,2,FALSE))</f>
        <v>Command and Control</v>
      </c>
      <c r="DO102" t="str">
        <f>IF(ISERROR(MATCH(DO$1,'CSC Mitre'!CW$1:CW$220,0)),"",VLOOKUP(DO$1,'Tactic Recode'!$A$1:$B$547,2,FALSE))</f>
        <v>Command and Control</v>
      </c>
      <c r="DP102" t="str">
        <f>IF(ISERROR(MATCH(DP$1,'CSC Mitre'!CW$1:CW$220,0)),"",VLOOKUP(DP$1,'Tactic Recode'!$A$1:$B$547,2,FALSE))</f>
        <v>Command and Control</v>
      </c>
      <c r="DQ102" t="str">
        <f>IF(ISERROR(MATCH(DQ$1,'CSC Mitre'!CW$1:CW$220,0)),"",VLOOKUP(DQ$1,'Tactic Recode'!$A$1:$B$547,2,FALSE))</f>
        <v>Command and Control</v>
      </c>
      <c r="DR102" t="str">
        <f>IF(ISERROR(MATCH(DR$1,'CSC Mitre'!CW$1:CW$220,0)),"",VLOOKUP(DR$1,'Tactic Recode'!$A$1:$B$547,2,FALSE))</f>
        <v>Command and Control</v>
      </c>
      <c r="DS102" t="str">
        <f>IF(ISERROR(MATCH(DS$1,'CSC Mitre'!CW$1:CW$220,0)),"",VLOOKUP(DS$1,'Tactic Recode'!$A$1:$B$547,2,FALSE))</f>
        <v/>
      </c>
      <c r="DT102" t="str">
        <f>IF(ISERROR(MATCH(DT$1,'CSC Mitre'!CW$1:CW$220,0)),"",VLOOKUP(DT$1,'Tactic Recode'!$A$1:$B$547,2,FALSE))</f>
        <v/>
      </c>
      <c r="DU102" t="str">
        <f>IF(ISERROR(MATCH(DU$1,'CSC Mitre'!CW$1:CW$220,0)),"",VLOOKUP(DU$1,'Tactic Recode'!$A$1:$B$547,2,FALSE))</f>
        <v/>
      </c>
      <c r="DV102" t="str">
        <f>IF(ISERROR(MATCH(DV$1,'CSC Mitre'!CW$1:CW$220,0)),"",VLOOKUP(DV$1,'Tactic Recode'!$A$1:$B$547,2,FALSE))</f>
        <v/>
      </c>
      <c r="DW102" t="str">
        <f>IF(ISERROR(MATCH(DW$1,'CSC Mitre'!CW$1:CW$220,0)),"",VLOOKUP(DW$1,'Tactic Recode'!$A$1:$B$547,2,FALSE))</f>
        <v/>
      </c>
      <c r="DX102" t="str">
        <f>IF(ISERROR(MATCH(DX$1,'CSC Mitre'!CW$1:CW$220,0)),"",VLOOKUP(DX$1,'Tactic Recode'!$A$1:$B$547,2,FALSE))</f>
        <v/>
      </c>
      <c r="DY102" t="str">
        <f>IF(ISERROR(MATCH(DY$1,'CSC Mitre'!CW$1:CW$220,0)),"",VLOOKUP(DY$1,'Tactic Recode'!$A$1:$B$547,2,FALSE))</f>
        <v/>
      </c>
      <c r="DZ102" t="str">
        <f>IF(ISERROR(MATCH(DZ$1,'CSC Mitre'!CW$1:CW$220,0)),"",VLOOKUP(DZ$1,'Tactic Recode'!$A$1:$B$547,2,FALSE))</f>
        <v/>
      </c>
      <c r="EA102" t="str">
        <f>IF(ISERROR(MATCH(EA$1,'CSC Mitre'!CW$1:CW$220,0)),"",VLOOKUP(EA$1,'Tactic Recode'!$A$1:$B$547,2,FALSE))</f>
        <v/>
      </c>
      <c r="EB102" t="str">
        <f>IF(ISERROR(MATCH(EB$1,'CSC Mitre'!CW$1:CW$220,0)),"",VLOOKUP(EB$1,'Tactic Recode'!$A$1:$B$547,2,FALSE))</f>
        <v/>
      </c>
      <c r="EC102" t="str">
        <f>IF(ISERROR(MATCH(EC$1,'CSC Mitre'!CW$1:CW$220,0)),"",VLOOKUP(EC$1,'Tactic Recode'!$A$1:$B$547,2,FALSE))</f>
        <v/>
      </c>
      <c r="ED102" t="str">
        <f>IF(ISERROR(MATCH(ED$1,'CSC Mitre'!CW$1:CW$220,0)),"",VLOOKUP(ED$1,'Tactic Recode'!$A$1:$B$547,2,FALSE))</f>
        <v/>
      </c>
      <c r="EE102" t="str">
        <f>IF(ISERROR(MATCH(EE$1,'CSC Mitre'!CW$1:CW$220,0)),"",VLOOKUP(EE$1,'Tactic Recode'!$A$1:$B$547,2,FALSE))</f>
        <v/>
      </c>
      <c r="EF102" t="str">
        <f>IF(ISERROR(MATCH(EF$1,'CSC Mitre'!CW$1:CW$220,0)),"",VLOOKUP(EF$1,'Tactic Recode'!$A$1:$B$547,2,FALSE))</f>
        <v/>
      </c>
      <c r="EG102" t="str">
        <f>IF(ISERROR(MATCH(EG$1,'CSC Mitre'!CW$1:CW$220,0)),"",VLOOKUP(EG$1,'Tactic Recode'!$A$1:$B$547,2,FALSE))</f>
        <v/>
      </c>
      <c r="EH102" t="str">
        <f>IF(ISERROR(MATCH(EH$1,'CSC Mitre'!CW$1:CW$220,0)),"",VLOOKUP(EH$1,'Tactic Recode'!$A$1:$B$547,2,FALSE))</f>
        <v/>
      </c>
      <c r="EI102" t="str">
        <f>IF(ISERROR(MATCH(EI$1,'CSC Mitre'!CW$1:CW$220,0)),"",VLOOKUP(EI$1,'Tactic Recode'!$A$1:$B$547,2,FALSE))</f>
        <v/>
      </c>
      <c r="EJ102" t="str">
        <f>IF(ISERROR(MATCH(EJ$1,'CSC Mitre'!CW$1:CW$220,0)),"",VLOOKUP(EJ$1,'Tactic Recode'!$A$1:$B$547,2,FALSE))</f>
        <v>Command and Control</v>
      </c>
      <c r="EK102" t="str">
        <f>IF(ISERROR(MATCH(EK$1,'CSC Mitre'!CW$1:CW$220,0)),"",VLOOKUP(EK$1,'Tactic Recode'!$A$1:$B$547,2,FALSE))</f>
        <v>Command and Control</v>
      </c>
      <c r="EL102" t="str">
        <f>IF(ISERROR(MATCH(EL$1,'CSC Mitre'!CW$1:CW$220,0)),"",VLOOKUP(EL$1,'Tactic Recode'!$A$1:$B$547,2,FALSE))</f>
        <v>Command and Control</v>
      </c>
      <c r="EM102" t="str">
        <f>IF(ISERROR(MATCH(EM$1,'CSC Mitre'!CW$1:CW$220,0)),"",VLOOKUP(EM$1,'Tactic Recode'!$A$1:$B$547,2,FALSE))</f>
        <v/>
      </c>
      <c r="EN102" t="str">
        <f>IF(ISERROR(MATCH(EN$1,'CSC Mitre'!CW$1:CW$220,0)),"",VLOOKUP(EN$1,'Tactic Recode'!$A$1:$B$547,2,FALSE))</f>
        <v/>
      </c>
      <c r="EO102" t="str">
        <f>IF(ISERROR(MATCH(EO$1,'CSC Mitre'!CW$1:CW$220,0)),"",VLOOKUP(EO$1,'Tactic Recode'!$A$1:$B$547,2,FALSE))</f>
        <v/>
      </c>
      <c r="EP102" t="str">
        <f>IF(ISERROR(MATCH(EP$1,'CSC Mitre'!CW$1:CW$220,0)),"",VLOOKUP(EP$1,'Tactic Recode'!$A$1:$B$547,2,FALSE))</f>
        <v/>
      </c>
      <c r="EQ102" t="str">
        <f>IF(ISERROR(MATCH(EQ$1,'CSC Mitre'!CW$1:CW$220,0)),"",VLOOKUP(EQ$1,'Tactic Recode'!$A$1:$B$547,2,FALSE))</f>
        <v>Command and Control</v>
      </c>
      <c r="ER102" t="str">
        <f>IF(ISERROR(MATCH(ER$1,'CSC Mitre'!CW$1:CW$220,0)),"",VLOOKUP(ER$1,'Tactic Recode'!$A$1:$B$547,2,FALSE))</f>
        <v/>
      </c>
      <c r="ES102" t="str">
        <f>IF(ISERROR(MATCH(ES$1,'CSC Mitre'!CW$1:CW$220,0)),"",VLOOKUP(ES$1,'Tactic Recode'!$A$1:$B$547,2,FALSE))</f>
        <v/>
      </c>
      <c r="ET102" t="str">
        <f>IF(ISERROR(MATCH(ET$1,'CSC Mitre'!CW$1:CW$220,0)),"",VLOOKUP(ET$1,'Tactic Recode'!$A$1:$B$547,2,FALSE))</f>
        <v/>
      </c>
      <c r="EU102" t="str">
        <f>IF(ISERROR(MATCH(EU$1,'CSC Mitre'!CW$1:CW$220,0)),"",VLOOKUP(EU$1,'Tactic Recode'!$A$1:$B$547,2,FALSE))</f>
        <v/>
      </c>
      <c r="EV102" t="str">
        <f>IF(ISERROR(MATCH(EV$1,'CSC Mitre'!CW$1:CW$220,0)),"",VLOOKUP(EV$1,'Tactic Recode'!$A$1:$B$547,2,FALSE))</f>
        <v>Command and Control</v>
      </c>
      <c r="EW102" t="str">
        <f>IF(ISERROR(MATCH(EW$1,'CSC Mitre'!CW$1:CW$220,0)),"",VLOOKUP(EW$1,'Tactic Recode'!$A$1:$B$547,2,FALSE))</f>
        <v>Command and Control</v>
      </c>
      <c r="EX102" t="str">
        <f>IF(ISERROR(MATCH(EX$1,'CSC Mitre'!CW$1:CW$220,0)),"",VLOOKUP(EX$1,'Tactic Recode'!$A$1:$B$547,2,FALSE))</f>
        <v>Command and Control</v>
      </c>
      <c r="EY102" t="str">
        <f>IF(ISERROR(MATCH(EY$1,'CSC Mitre'!CW$1:CW$220,0)),"",VLOOKUP(EY$1,'Tactic Recode'!$A$1:$B$547,2,FALSE))</f>
        <v>Command and Control</v>
      </c>
      <c r="EZ102" t="str">
        <f>IF(ISERROR(MATCH(EZ$1,'CSC Mitre'!CW$1:CW$220,0)),"",VLOOKUP(EZ$1,'Tactic Recode'!$A$1:$B$547,2,FALSE))</f>
        <v>Command and Control</v>
      </c>
      <c r="FA102" t="str">
        <f>IF(ISERROR(MATCH(FA$1,'CSC Mitre'!CW$1:CW$220,0)),"",VLOOKUP(FA$1,'Tactic Recode'!$A$1:$B$547,2,FALSE))</f>
        <v>Command and Control</v>
      </c>
      <c r="FB102" t="str">
        <f>IF(ISERROR(MATCH(FB$1,'CSC Mitre'!CW$1:CW$220,0)),"",VLOOKUP(FB$1,'Tactic Recode'!$A$1:$B$547,2,FALSE))</f>
        <v/>
      </c>
      <c r="FC102" t="str">
        <f>IF(ISERROR(MATCH(FC$1,'CSC Mitre'!CW$1:CW$220,0)),"",VLOOKUP(FC$1,'Tactic Recode'!$A$1:$B$547,2,FALSE))</f>
        <v/>
      </c>
      <c r="FD102" t="str">
        <f>IF(ISERROR(MATCH(FD$1,'CSC Mitre'!CW$1:CW$220,0)),"",VLOOKUP(FD$1,'Tactic Recode'!$A$1:$B$547,2,FALSE))</f>
        <v/>
      </c>
      <c r="FE102" t="str">
        <f>IF(ISERROR(MATCH(FE$1,'CSC Mitre'!CW$1:CW$220,0)),"",VLOOKUP(FE$1,'Tactic Recode'!$A$1:$B$547,2,FALSE))</f>
        <v/>
      </c>
      <c r="FF102" t="str">
        <f>IF(ISERROR(MATCH(FF$1,'CSC Mitre'!CW$1:CW$220,0)),"",VLOOKUP(FF$1,'Tactic Recode'!$A$1:$B$547,2,FALSE))</f>
        <v/>
      </c>
      <c r="FG102" t="str">
        <f>IF(ISERROR(MATCH(FG$1,'CSC Mitre'!CW$1:CW$220,0)),"",VLOOKUP(FG$1,'Tactic Recode'!$A$1:$B$547,2,FALSE))</f>
        <v/>
      </c>
      <c r="FH102" t="str">
        <f>IF(ISERROR(MATCH(FH$1,'CSC Mitre'!CW$1:CW$220,0)),"",VLOOKUP(FH$1,'Tactic Recode'!$A$1:$B$547,2,FALSE))</f>
        <v/>
      </c>
      <c r="FI102" t="str">
        <f>IF(ISERROR(MATCH(FI$1,'CSC Mitre'!CW$1:CW$220,0)),"",VLOOKUP(FI$1,'Tactic Recode'!$A$1:$B$547,2,FALSE))</f>
        <v/>
      </c>
      <c r="FJ102" t="str">
        <f>IF(ISERROR(MATCH(FJ$1,'CSC Mitre'!CW$1:CW$220,0)),"",VLOOKUP(FJ$1,'Tactic Recode'!$A$1:$B$547,2,FALSE))</f>
        <v/>
      </c>
      <c r="FK102" t="str">
        <f>IF(ISERROR(MATCH(FK$1,'CSC Mitre'!CW$1:CW$220,0)),"",VLOOKUP(FK$1,'Tactic Recode'!$A$1:$B$547,2,FALSE))</f>
        <v/>
      </c>
      <c r="FL102" t="str">
        <f>IF(ISERROR(MATCH(FL$1,'CSC Mitre'!CW$1:CW$220,0)),"",VLOOKUP(FL$1,'Tactic Recode'!$A$1:$B$547,2,FALSE))</f>
        <v/>
      </c>
      <c r="FM102" t="str">
        <f>IF(ISERROR(MATCH(FM$1,'CSC Mitre'!CW$1:CW$220,0)),"",VLOOKUP(FM$1,'Tactic Recode'!$A$1:$B$547,2,FALSE))</f>
        <v/>
      </c>
      <c r="FN102" t="str">
        <f>IF(ISERROR(MATCH(FN$1,'CSC Mitre'!CW$1:CW$220,0)),"",VLOOKUP(FN$1,'Tactic Recode'!$A$1:$B$547,2,FALSE))</f>
        <v/>
      </c>
      <c r="FO102" t="str">
        <f>IF(ISERROR(MATCH(FO$1,'CSC Mitre'!CW$1:CW$220,0)),"",VLOOKUP(FO$1,'Tactic Recode'!$A$1:$B$547,2,FALSE))</f>
        <v/>
      </c>
      <c r="FP102" t="str">
        <f>IF(ISERROR(MATCH(FP$1,'CSC Mitre'!CW$1:CW$220,0)),"",VLOOKUP(FP$1,'Tactic Recode'!$A$1:$B$547,2,FALSE))</f>
        <v/>
      </c>
      <c r="FQ102" t="str">
        <f>IF(ISERROR(MATCH(FQ$1,'CSC Mitre'!CW$1:CW$220,0)),"",VLOOKUP(FQ$1,'Tactic Recode'!$A$1:$B$547,2,FALSE))</f>
        <v/>
      </c>
      <c r="FR102" t="str">
        <f>IF(ISERROR(MATCH(FR$1,'CSC Mitre'!CW$1:CW$220,0)),"",VLOOKUP(FR$1,'Tactic Recode'!$A$1:$B$547,2,FALSE))</f>
        <v/>
      </c>
      <c r="FS102" t="str">
        <f>IF(ISERROR(MATCH(FS$1,'CSC Mitre'!CW$1:CW$220,0)),"",VLOOKUP(FS$1,'Tactic Recode'!$A$1:$B$547,2,FALSE))</f>
        <v/>
      </c>
      <c r="FT102" t="str">
        <f>IF(ISERROR(MATCH(FT$1,'CSC Mitre'!CW$1:CW$220,0)),"",VLOOKUP(FT$1,'Tactic Recode'!$A$1:$B$547,2,FALSE))</f>
        <v/>
      </c>
      <c r="FU102" t="str">
        <f>IF(ISERROR(MATCH(FU$1,'CSC Mitre'!CW$1:CW$220,0)),"",VLOOKUP(FU$1,'Tactic Recode'!$A$1:$B$547,2,FALSE))</f>
        <v/>
      </c>
      <c r="FV102" t="str">
        <f>IF(ISERROR(MATCH(FV$1,'CSC Mitre'!CW$1:CW$220,0)),"",VLOOKUP(FV$1,'Tactic Recode'!$A$1:$B$547,2,FALSE))</f>
        <v/>
      </c>
      <c r="FW102" t="str">
        <f>IF(ISERROR(MATCH(FW$1,'CSC Mitre'!CW$1:CW$220,0)),"",VLOOKUP(FW$1,'Tactic Recode'!$A$1:$B$547,2,FALSE))</f>
        <v/>
      </c>
      <c r="FX102" t="str">
        <f>IF(ISERROR(MATCH(FX$1,'CSC Mitre'!CW$1:CW$220,0)),"",VLOOKUP(FX$1,'Tactic Recode'!$A$1:$B$547,2,FALSE))</f>
        <v>Command and Control</v>
      </c>
      <c r="FY102" t="str">
        <f>IF(ISERROR(MATCH(FY$1,'CSC Mitre'!CW$1:CW$220,0)),"",VLOOKUP(FY$1,'Tactic Recode'!$A$1:$B$547,2,FALSE))</f>
        <v>Command and Control</v>
      </c>
      <c r="FZ102" t="str">
        <f>IF(ISERROR(MATCH(FZ$1,'CSC Mitre'!CW$1:CW$220,0)),"",VLOOKUP(FZ$1,'Tactic Recode'!$A$1:$B$547,2,FALSE))</f>
        <v>Command and Control</v>
      </c>
      <c r="GA102" t="str">
        <f>IF(ISERROR(MATCH(GA$1,'CSC Mitre'!CW$1:CW$220,0)),"",VLOOKUP(GA$1,'Tactic Recode'!$A$1:$B$547,2,FALSE))</f>
        <v/>
      </c>
      <c r="GB102" t="str">
        <f>IF(ISERROR(MATCH(GB$1,'CSC Mitre'!CW$1:CW$220,0)),"",VLOOKUP(GB$1,'Tactic Recode'!$A$1:$B$547,2,FALSE))</f>
        <v/>
      </c>
      <c r="GC102" t="str">
        <f>IF(ISERROR(MATCH(GC$1,'CSC Mitre'!CW$1:CW$220,0)),"",VLOOKUP(GC$1,'Tactic Recode'!$A$1:$B$547,2,FALSE))</f>
        <v/>
      </c>
      <c r="GD102" t="str">
        <f>IF(ISERROR(MATCH(GD$1,'CSC Mitre'!CW$1:CW$220,0)),"",VLOOKUP(GD$1,'Tactic Recode'!$A$1:$B$547,2,FALSE))</f>
        <v/>
      </c>
      <c r="GE102" t="str">
        <f>IF(ISERROR(MATCH(GE$1,'CSC Mitre'!CW$1:CW$220,0)),"",VLOOKUP(GE$1,'Tactic Recode'!$A$1:$B$547,2,FALSE))</f>
        <v/>
      </c>
      <c r="GF102" t="str">
        <f>IF(ISERROR(MATCH(GF$1,'CSC Mitre'!CW$1:CW$220,0)),"",VLOOKUP(GF$1,'Tactic Recode'!$A$1:$B$547,2,FALSE))</f>
        <v/>
      </c>
      <c r="GG102" t="str">
        <f>IF(ISERROR(MATCH(GG$1,'CSC Mitre'!CW$1:CW$220,0)),"",VLOOKUP(GG$1,'Tactic Recode'!$A$1:$B$547,2,FALSE))</f>
        <v/>
      </c>
      <c r="GH102" t="str">
        <f>IF(ISERROR(MATCH(GH$1,'CSC Mitre'!CW$1:CW$220,0)),"",VLOOKUP(GH$1,'Tactic Recode'!$A$1:$B$547,2,FALSE))</f>
        <v/>
      </c>
      <c r="GI102" t="str">
        <f>IF(ISERROR(MATCH(GI$1,'CSC Mitre'!CW$1:CW$220,0)),"",VLOOKUP(GI$1,'Tactic Recode'!$A$1:$B$547,2,FALSE))</f>
        <v/>
      </c>
      <c r="GJ102" t="str">
        <f>IF(ISERROR(MATCH(GJ$1,'CSC Mitre'!CW$1:CW$220,0)),"",VLOOKUP(GJ$1,'Tactic Recode'!$A$1:$B$547,2,FALSE))</f>
        <v/>
      </c>
      <c r="GK102" t="str">
        <f>IF(ISERROR(MATCH(GK$1,'CSC Mitre'!CW$1:CW$220,0)),"",VLOOKUP(GK$1,'Tactic Recode'!$A$1:$B$547,2,FALSE))</f>
        <v/>
      </c>
      <c r="GL102" t="str">
        <f>IF(ISERROR(MATCH(GL$1,'CSC Mitre'!CW$1:CW$220,0)),"",VLOOKUP(GL$1,'Tactic Recode'!$A$1:$B$547,2,FALSE))</f>
        <v/>
      </c>
      <c r="GM102" t="str">
        <f>IF(ISERROR(MATCH(GM$1,'CSC Mitre'!CW$1:CW$220,0)),"",VLOOKUP(GM$1,'Tactic Recode'!$A$1:$B$547,2,FALSE))</f>
        <v/>
      </c>
      <c r="GN102" t="str">
        <f>IF(ISERROR(MATCH(GN$1,'CSC Mitre'!CW$1:CW$220,0)),"",VLOOKUP(GN$1,'Tactic Recode'!$A$1:$B$547,2,FALSE))</f>
        <v/>
      </c>
      <c r="GO102" t="str">
        <f>IF(ISERROR(MATCH(GO$1,'CSC Mitre'!CW$1:CW$220,0)),"",VLOOKUP(GO$1,'Tactic Recode'!$A$1:$B$547,2,FALSE))</f>
        <v/>
      </c>
      <c r="GP102" t="str">
        <f>IF(ISERROR(MATCH(GP$1,'CSC Mitre'!CW$1:CW$220,0)),"",VLOOKUP(GP$1,'Tactic Recode'!$A$1:$B$547,2,FALSE))</f>
        <v/>
      </c>
      <c r="GQ102" t="str">
        <f>IF(ISERROR(MATCH(GQ$1,'CSC Mitre'!CW$1:CW$220,0)),"",VLOOKUP(GQ$1,'Tactic Recode'!$A$1:$B$547,2,FALSE))</f>
        <v/>
      </c>
      <c r="GR102" t="str">
        <f>IF(ISERROR(MATCH(GR$1,'CSC Mitre'!CW$1:CW$220,0)),"",VLOOKUP(GR$1,'Tactic Recode'!$A$1:$B$547,2,FALSE))</f>
        <v/>
      </c>
      <c r="GS102" t="str">
        <f>IF(ISERROR(MATCH(GS$1,'CSC Mitre'!CW$1:CW$220,0)),"",VLOOKUP(GS$1,'Tactic Recode'!$A$1:$B$547,2,FALSE))</f>
        <v/>
      </c>
      <c r="GT102" t="str">
        <f>IF(ISERROR(MATCH(GT$1,'CSC Mitre'!CW$1:CW$220,0)),"",VLOOKUP(GT$1,'Tactic Recode'!$A$1:$B$547,2,FALSE))</f>
        <v/>
      </c>
      <c r="GU102" t="str">
        <f>IF(ISERROR(MATCH(GU$1,'CSC Mitre'!CW$1:CW$220,0)),"",VLOOKUP(GU$1,'Tactic Recode'!$A$1:$B$547,2,FALSE))</f>
        <v/>
      </c>
      <c r="GV102" t="str">
        <f>IF(ISERROR(MATCH(GV$1,'CSC Mitre'!CW$1:CW$220,0)),"",VLOOKUP(GV$1,'Tactic Recode'!$A$1:$B$547,2,FALSE))</f>
        <v/>
      </c>
      <c r="GW102" t="str">
        <f>IF(ISERROR(MATCH(GW$1,'CSC Mitre'!CW$1:CW$220,0)),"",VLOOKUP(GW$1,'Tactic Recode'!$A$1:$B$547,2,FALSE))</f>
        <v/>
      </c>
      <c r="GX102" t="str">
        <f>IF(ISERROR(MATCH(GX$1,'CSC Mitre'!CW$1:CW$220,0)),"",VLOOKUP(GX$1,'Tactic Recode'!$A$1:$B$547,2,FALSE))</f>
        <v/>
      </c>
      <c r="GY102" t="str">
        <f>IF(ISERROR(MATCH(GY$1,'CSC Mitre'!CW$1:CW$220,0)),"",VLOOKUP(GY$1,'Tactic Recode'!$A$1:$B$547,2,FALSE))</f>
        <v/>
      </c>
      <c r="GZ102" t="str">
        <f>IF(ISERROR(MATCH(GZ$1,'CSC Mitre'!CW$1:CW$220,0)),"",VLOOKUP(GZ$1,'Tactic Recode'!$A$1:$B$547,2,FALSE))</f>
        <v/>
      </c>
      <c r="HA102" t="str">
        <f>IF(ISERROR(MATCH(HA$1,'CSC Mitre'!CW$1:CW$220,0)),"",VLOOKUP(HA$1,'Tactic Recode'!$A$1:$B$547,2,FALSE))</f>
        <v/>
      </c>
      <c r="HB102" t="str">
        <f>IF(ISERROR(MATCH(HB$1,'CSC Mitre'!CW$1:CW$220,0)),"",VLOOKUP(HB$1,'Tactic Recode'!$A$1:$B$547,2,FALSE))</f>
        <v/>
      </c>
      <c r="HC102" t="str">
        <f>IF(ISERROR(MATCH(HC$1,'CSC Mitre'!CW$1:CW$220,0)),"",VLOOKUP(HC$1,'Tactic Recode'!$A$1:$B$547,2,FALSE))</f>
        <v/>
      </c>
      <c r="HD102" t="str">
        <f>IF(ISERROR(MATCH(HD$1,'CSC Mitre'!CW$1:CW$220,0)),"",VLOOKUP(HD$1,'Tactic Recode'!$A$1:$B$547,2,FALSE))</f>
        <v/>
      </c>
      <c r="HE102" t="str">
        <f>IF(ISERROR(MATCH(HE$1,'CSC Mitre'!CW$1:CW$220,0)),"",VLOOKUP(HE$1,'Tactic Recode'!$A$1:$B$547,2,FALSE))</f>
        <v/>
      </c>
      <c r="HF102" t="str">
        <f>IF(ISERROR(MATCH(HF$1,'CSC Mitre'!CW$1:CW$220,0)),"",VLOOKUP(HF$1,'Tactic Recode'!$A$1:$B$547,2,FALSE))</f>
        <v/>
      </c>
      <c r="HG102" t="str">
        <f>IF(ISERROR(MATCH(HG$1,'CSC Mitre'!CW$1:CW$220,0)),"",VLOOKUP(HG$1,'Tactic Recode'!$A$1:$B$547,2,FALSE))</f>
        <v/>
      </c>
      <c r="HH102" t="str">
        <f>IF(ISERROR(MATCH(HH$1,'CSC Mitre'!CW$1:CW$220,0)),"",VLOOKUP(HH$1,'Tactic Recode'!$A$1:$B$547,2,FALSE))</f>
        <v/>
      </c>
      <c r="HI102" t="str">
        <f>IF(ISERROR(MATCH(HI$1,'CSC Mitre'!CW$1:CW$220,0)),"",VLOOKUP(HI$1,'Tactic Recode'!$A$1:$B$547,2,FALSE))</f>
        <v/>
      </c>
      <c r="HJ102" t="str">
        <f>IF(ISERROR(MATCH(HJ$1,'CSC Mitre'!CW$1:CW$220,0)),"",VLOOKUP(HJ$1,'Tactic Recode'!$A$1:$B$547,2,FALSE))</f>
        <v/>
      </c>
      <c r="HK102" t="str">
        <f>IF(ISERROR(MATCH(HK$1,'CSC Mitre'!CW$1:CW$220,0)),"",VLOOKUP(HK$1,'Tactic Recode'!$A$1:$B$547,2,FALSE))</f>
        <v/>
      </c>
      <c r="HL102" t="str">
        <f>IF(ISERROR(MATCH(HL$1,'CSC Mitre'!CW$1:CW$220,0)),"",VLOOKUP(HL$1,'Tactic Recode'!$A$1:$B$547,2,FALSE))</f>
        <v>Execution</v>
      </c>
      <c r="HM102" t="str">
        <f>IF(ISERROR(MATCH(HM$1,'CSC Mitre'!CW$1:CW$220,0)),"",VLOOKUP(HM$1,'Tactic Recode'!$A$1:$B$547,2,FALSE))</f>
        <v>Execution</v>
      </c>
      <c r="HN102" t="str">
        <f>IF(ISERROR(MATCH(HN$1,'CSC Mitre'!CW$1:CW$220,0)),"",VLOOKUP(HN$1,'Tactic Recode'!$A$1:$B$547,2,FALSE))</f>
        <v/>
      </c>
      <c r="HO102" t="str">
        <f>IF(ISERROR(MATCH(HO$1,'CSC Mitre'!CW$1:CW$220,0)),"",VLOOKUP(HO$1,'Tactic Recode'!$A$1:$B$547,2,FALSE))</f>
        <v/>
      </c>
      <c r="HP102" t="str">
        <f>IF(ISERROR(MATCH(HP$1,'CSC Mitre'!CW$1:CW$220,0)),"",VLOOKUP(HP$1,'Tactic Recode'!$A$1:$B$547,2,FALSE))</f>
        <v/>
      </c>
      <c r="HQ102" t="str">
        <f>IF(ISERROR(MATCH(HQ$1,'CSC Mitre'!CW$1:CW$220,0)),"",VLOOKUP(HQ$1,'Tactic Recode'!$A$1:$B$547,2,FALSE))</f>
        <v/>
      </c>
      <c r="HR102" t="str">
        <f>IF(ISERROR(MATCH(HR$1,'CSC Mitre'!CW$1:CW$220,0)),"",VLOOKUP(HR$1,'Tactic Recode'!$A$1:$B$547,2,FALSE))</f>
        <v/>
      </c>
      <c r="HS102" t="str">
        <f>IF(ISERROR(MATCH(HS$1,'CSC Mitre'!CW$1:CW$220,0)),"",VLOOKUP(HS$1,'Tactic Recode'!$A$1:$B$547,2,FALSE))</f>
        <v/>
      </c>
      <c r="HT102" t="str">
        <f>IF(ISERROR(MATCH(HT$1,'CSC Mitre'!CW$1:CW$220,0)),"",VLOOKUP(HT$1,'Tactic Recode'!$A$1:$B$547,2,FALSE))</f>
        <v/>
      </c>
      <c r="HU102" t="str">
        <f>IF(ISERROR(MATCH(HU$1,'CSC Mitre'!CW$1:CW$220,0)),"",VLOOKUP(HU$1,'Tactic Recode'!$A$1:$B$547,2,FALSE))</f>
        <v/>
      </c>
      <c r="HV102" t="str">
        <f>IF(ISERROR(MATCH(HV$1,'CSC Mitre'!CW$1:CW$220,0)),"",VLOOKUP(HV$1,'Tactic Recode'!$A$1:$B$547,2,FALSE))</f>
        <v/>
      </c>
      <c r="HW102" t="str">
        <f>IF(ISERROR(MATCH(HW$1,'CSC Mitre'!CW$1:CW$220,0)),"",VLOOKUP(HW$1,'Tactic Recode'!$A$1:$B$547,2,FALSE))</f>
        <v/>
      </c>
      <c r="HX102" t="str">
        <f>IF(ISERROR(MATCH(HX$1,'CSC Mitre'!CW$1:CW$220,0)),"",VLOOKUP(HX$1,'Tactic Recode'!$A$1:$B$547,2,FALSE))</f>
        <v/>
      </c>
      <c r="HY102" t="str">
        <f>IF(ISERROR(MATCH(HY$1,'CSC Mitre'!CW$1:CW$220,0)),"",VLOOKUP(HY$1,'Tactic Recode'!$A$1:$B$547,2,FALSE))</f>
        <v/>
      </c>
      <c r="HZ102" t="str">
        <f>IF(ISERROR(MATCH(HZ$1,'CSC Mitre'!CW$1:CW$220,0)),"",VLOOKUP(HZ$1,'Tactic Recode'!$A$1:$B$547,2,FALSE))</f>
        <v/>
      </c>
      <c r="IA102" t="str">
        <f>IF(ISERROR(MATCH(IA$1,'CSC Mitre'!CW$1:CW$220,0)),"",VLOOKUP(IA$1,'Tactic Recode'!$A$1:$B$547,2,FALSE))</f>
        <v/>
      </c>
      <c r="IB102" t="str">
        <f>IF(ISERROR(MATCH(IB$1,'CSC Mitre'!CW$1:CW$220,0)),"",VLOOKUP(IB$1,'Tactic Recode'!$A$1:$B$547,2,FALSE))</f>
        <v/>
      </c>
      <c r="IC102" t="str">
        <f>IF(ISERROR(MATCH(IC$1,'CSC Mitre'!CW$1:CW$220,0)),"",VLOOKUP(IC$1,'Tactic Recode'!$A$1:$B$547,2,FALSE))</f>
        <v/>
      </c>
      <c r="ID102" t="str">
        <f>IF(ISERROR(MATCH(ID$1,'CSC Mitre'!CW$1:CW$220,0)),"",VLOOKUP(ID$1,'Tactic Recode'!$A$1:$B$547,2,FALSE))</f>
        <v/>
      </c>
      <c r="IE102" t="str">
        <f>IF(ISERROR(MATCH(IE$1,'CSC Mitre'!CW$1:CW$220,0)),"",VLOOKUP(IE$1,'Tactic Recode'!$A$1:$B$547,2,FALSE))</f>
        <v/>
      </c>
      <c r="IF102" t="str">
        <f>IF(ISERROR(MATCH(IF$1,'CSC Mitre'!CW$1:CW$220,0)),"",VLOOKUP(IF$1,'Tactic Recode'!$A$1:$B$547,2,FALSE))</f>
        <v/>
      </c>
      <c r="IG102" t="str">
        <f>IF(ISERROR(MATCH(IG$1,'CSC Mitre'!CW$1:CW$220,0)),"",VLOOKUP(IG$1,'Tactic Recode'!$A$1:$B$547,2,FALSE))</f>
        <v/>
      </c>
      <c r="IH102" t="str">
        <f>IF(ISERROR(MATCH(IH$1,'CSC Mitre'!CW$1:CW$220,0)),"",VLOOKUP(IH$1,'Tactic Recode'!$A$1:$B$547,2,FALSE))</f>
        <v/>
      </c>
      <c r="II102" t="str">
        <f>IF(ISERROR(MATCH(II$1,'CSC Mitre'!CW$1:CW$220,0)),"",VLOOKUP(II$1,'Tactic Recode'!$A$1:$B$547,2,FALSE))</f>
        <v/>
      </c>
      <c r="IJ102" t="str">
        <f>IF(ISERROR(MATCH(IJ$1,'CSC Mitre'!CW$1:CW$220,0)),"",VLOOKUP(IJ$1,'Tactic Recode'!$A$1:$B$547,2,FALSE))</f>
        <v/>
      </c>
      <c r="IK102" t="str">
        <f>IF(ISERROR(MATCH(IK$1,'CSC Mitre'!CW$1:CW$220,0)),"",VLOOKUP(IK$1,'Tactic Recode'!$A$1:$B$547,2,FALSE))</f>
        <v/>
      </c>
      <c r="IL102" t="str">
        <f>IF(ISERROR(MATCH(IL$1,'CSC Mitre'!CW$1:CW$220,0)),"",VLOOKUP(IL$1,'Tactic Recode'!$A$1:$B$547,2,FALSE))</f>
        <v/>
      </c>
      <c r="IM102" t="str">
        <f>IF(ISERROR(MATCH(IM$1,'CSC Mitre'!CW$1:CW$220,0)),"",VLOOKUP(IM$1,'Tactic Recode'!$A$1:$B$547,2,FALSE))</f>
        <v/>
      </c>
      <c r="IN102" t="str">
        <f>IF(ISERROR(MATCH(IN$1,'CSC Mitre'!CW$1:CW$220,0)),"",VLOOKUP(IN$1,'Tactic Recode'!$A$1:$B$547,2,FALSE))</f>
        <v>Command and Control</v>
      </c>
      <c r="IO102" t="str">
        <f>IF(ISERROR(MATCH(IO$1,'CSC Mitre'!CW$1:CW$220,0)),"",VLOOKUP(IO$1,'Tactic Recode'!$A$1:$B$547,2,FALSE))</f>
        <v/>
      </c>
      <c r="IP102" t="str">
        <f>IF(ISERROR(MATCH(IP$1,'CSC Mitre'!CW$1:CW$220,0)),"",VLOOKUP(IP$1,'Tactic Recode'!$A$1:$B$547,2,FALSE))</f>
        <v>Defense Evasion</v>
      </c>
      <c r="IQ102" t="str">
        <f>IF(ISERROR(MATCH(IQ$1,'CSC Mitre'!CW$1:CW$220,0)),"",VLOOKUP(IQ$1,'Tactic Recode'!$A$1:$B$547,2,FALSE))</f>
        <v/>
      </c>
      <c r="IR102" t="str">
        <f>IF(ISERROR(MATCH(IR$1,'CSC Mitre'!CW$1:CW$220,0)),"",VLOOKUP(IR$1,'Tactic Recode'!$A$1:$B$547,2,FALSE))</f>
        <v/>
      </c>
      <c r="IS102" t="str">
        <f>IF(ISERROR(MATCH(IS$1,'CSC Mitre'!CW$1:CW$220,0)),"",VLOOKUP(IS$1,'Tactic Recode'!$A$1:$B$547,2,FALSE))</f>
        <v/>
      </c>
      <c r="IT102" t="str">
        <f>IF(ISERROR(MATCH(IT$1,'CSC Mitre'!CW$1:CW$220,0)),"",VLOOKUP(IT$1,'Tactic Recode'!$A$1:$B$547,2,FALSE))</f>
        <v/>
      </c>
      <c r="IU102" t="str">
        <f>IF(ISERROR(MATCH(IU$1,'CSC Mitre'!CW$1:CW$220,0)),"",VLOOKUP(IU$1,'Tactic Recode'!$A$1:$B$547,2,FALSE))</f>
        <v/>
      </c>
      <c r="IV102" t="str">
        <f>IF(ISERROR(MATCH(IV$1,'CSC Mitre'!CW$1:CW$220,0)),"",VLOOKUP(IV$1,'Tactic Recode'!$A$1:$B$547,2,FALSE))</f>
        <v/>
      </c>
      <c r="IW102" t="str">
        <f>IF(ISERROR(MATCH(IW$1,'CSC Mitre'!CW$1:CW$220,0)),"",VLOOKUP(IW$1,'Tactic Recode'!$A$1:$B$547,2,FALSE))</f>
        <v/>
      </c>
      <c r="IX102" t="str">
        <f>IF(ISERROR(MATCH(IX$1,'CSC Mitre'!CW$1:CW$220,0)),"",VLOOKUP(IX$1,'Tactic Recode'!$A$1:$B$547,2,FALSE))</f>
        <v/>
      </c>
      <c r="IY102" t="str">
        <f>IF(ISERROR(MATCH(IY$1,'CSC Mitre'!CW$1:CW$220,0)),"",VLOOKUP(IY$1,'Tactic Recode'!$A$1:$B$547,2,FALSE))</f>
        <v/>
      </c>
      <c r="IZ102" t="str">
        <f>IF(ISERROR(MATCH(IZ$1,'CSC Mitre'!CW$1:CW$220,0)),"",VLOOKUP(IZ$1,'Tactic Recode'!$A$1:$B$547,2,FALSE))</f>
        <v/>
      </c>
      <c r="JA102" t="str">
        <f>IF(ISERROR(MATCH(JA$1,'CSC Mitre'!CW$1:CW$220,0)),"",VLOOKUP(JA$1,'Tactic Recode'!$A$1:$B$547,2,FALSE))</f>
        <v/>
      </c>
      <c r="JB102" t="str">
        <f>IF(ISERROR(MATCH(JB$1,'CSC Mitre'!CW$1:CW$220,0)),"",VLOOKUP(JB$1,'Tactic Recode'!$A$1:$B$547,2,FALSE))</f>
        <v/>
      </c>
      <c r="JC102" t="str">
        <f>IF(ISERROR(MATCH(JC$1,'CSC Mitre'!CW$1:CW$220,0)),"",VLOOKUP(JC$1,'Tactic Recode'!$A$1:$B$547,2,FALSE))</f>
        <v/>
      </c>
      <c r="JD102" t="str">
        <f>IF(ISERROR(MATCH(JD$1,'CSC Mitre'!CW$1:CW$220,0)),"",VLOOKUP(JD$1,'Tactic Recode'!$A$1:$B$547,2,FALSE))</f>
        <v/>
      </c>
      <c r="JE102" t="str">
        <f>IF(ISERROR(MATCH(JE$1,'CSC Mitre'!CW$1:CW$220,0)),"",VLOOKUP(JE$1,'Tactic Recode'!$A$1:$B$547,2,FALSE))</f>
        <v/>
      </c>
      <c r="JF102" t="str">
        <f>IF(ISERROR(MATCH(JF$1,'CSC Mitre'!CW$1:CW$220,0)),"",VLOOKUP(JF$1,'Tactic Recode'!$A$1:$B$547,2,FALSE))</f>
        <v/>
      </c>
      <c r="JG102" t="str">
        <f>IF(ISERROR(MATCH(JG$1,'CSC Mitre'!CW$1:CW$220,0)),"",VLOOKUP(JG$1,'Tactic Recode'!$A$1:$B$547,2,FALSE))</f>
        <v/>
      </c>
      <c r="JH102" t="str">
        <f>IF(ISERROR(MATCH(JH$1,'CSC Mitre'!CW$1:CW$220,0)),"",VLOOKUP(JH$1,'Tactic Recode'!$A$1:$B$547,2,FALSE))</f>
        <v/>
      </c>
      <c r="JI102" t="str">
        <f>IF(ISERROR(MATCH(JI$1,'CSC Mitre'!CW$1:CW$220,0)),"",VLOOKUP(JI$1,'Tactic Recode'!$A$1:$B$547,2,FALSE))</f>
        <v/>
      </c>
      <c r="JJ102" t="str">
        <f>IF(ISERROR(MATCH(JJ$1,'CSC Mitre'!CW$1:CW$220,0)),"",VLOOKUP(JJ$1,'Tactic Recode'!$A$1:$B$547,2,FALSE))</f>
        <v/>
      </c>
      <c r="JK102" t="str">
        <f>IF(ISERROR(MATCH(JK$1,'CSC Mitre'!CW$1:CW$220,0)),"",VLOOKUP(JK$1,'Tactic Recode'!$A$1:$B$547,2,FALSE))</f>
        <v/>
      </c>
      <c r="JL102" t="str">
        <f>IF(ISERROR(MATCH(JL$1,'CSC Mitre'!CW$1:CW$220,0)),"",VLOOKUP(JL$1,'Tactic Recode'!$A$1:$B$547,2,FALSE))</f>
        <v/>
      </c>
      <c r="JM102" t="str">
        <f>IF(ISERROR(MATCH(JM$1,'CSC Mitre'!CW$1:CW$220,0)),"",VLOOKUP(JM$1,'Tactic Recode'!$A$1:$B$547,2,FALSE))</f>
        <v/>
      </c>
      <c r="JN102" t="str">
        <f>IF(ISERROR(MATCH(JN$1,'CSC Mitre'!CW$1:CW$220,0)),"",VLOOKUP(JN$1,'Tactic Recode'!$A$1:$B$547,2,FALSE))</f>
        <v/>
      </c>
      <c r="JO102" t="str">
        <f>IF(ISERROR(MATCH(JO$1,'CSC Mitre'!CW$1:CW$220,0)),"",VLOOKUP(JO$1,'Tactic Recode'!$A$1:$B$547,2,FALSE))</f>
        <v/>
      </c>
      <c r="JP102" t="str">
        <f>IF(ISERROR(MATCH(JP$1,'CSC Mitre'!CW$1:CW$220,0)),"",VLOOKUP(JP$1,'Tactic Recode'!$A$1:$B$547,2,FALSE))</f>
        <v/>
      </c>
      <c r="JQ102" t="str">
        <f>IF(ISERROR(MATCH(JQ$1,'CSC Mitre'!CW$1:CW$220,0)),"",VLOOKUP(JQ$1,'Tactic Recode'!$A$1:$B$547,2,FALSE))</f>
        <v/>
      </c>
      <c r="JR102" t="str">
        <f>IF(ISERROR(MATCH(JR$1,'CSC Mitre'!CW$1:CW$220,0)),"",VLOOKUP(JR$1,'Tactic Recode'!$A$1:$B$547,2,FALSE))</f>
        <v/>
      </c>
      <c r="JS102" t="str">
        <f>IF(ISERROR(MATCH(JS$1,'CSC Mitre'!CW$1:CW$220,0)),"",VLOOKUP(JS$1,'Tactic Recode'!$A$1:$B$547,2,FALSE))</f>
        <v/>
      </c>
      <c r="JT102" t="str">
        <f>IF(ISERROR(MATCH(JT$1,'CSC Mitre'!CW$1:CW$220,0)),"",VLOOKUP(JT$1,'Tactic Recode'!$A$1:$B$547,2,FALSE))</f>
        <v/>
      </c>
      <c r="JU102" t="str">
        <f>IF(ISERROR(MATCH(JU$1,'CSC Mitre'!CW$1:CW$220,0)),"",VLOOKUP(JU$1,'Tactic Recode'!$A$1:$B$547,2,FALSE))</f>
        <v/>
      </c>
      <c r="JV102" t="str">
        <f>IF(ISERROR(MATCH(JV$1,'CSC Mitre'!CW$1:CW$220,0)),"",VLOOKUP(JV$1,'Tactic Recode'!$A$1:$B$547,2,FALSE))</f>
        <v/>
      </c>
      <c r="JW102" t="str">
        <f>IF(ISERROR(MATCH(JW$1,'CSC Mitre'!CW$1:CW$220,0)),"",VLOOKUP(JW$1,'Tactic Recode'!$A$1:$B$547,2,FALSE))</f>
        <v/>
      </c>
      <c r="JX102" t="str">
        <f>IF(ISERROR(MATCH(JX$1,'CSC Mitre'!CW$1:CW$220,0)),"",VLOOKUP(JX$1,'Tactic Recode'!$A$1:$B$547,2,FALSE))</f>
        <v/>
      </c>
      <c r="JY102" t="str">
        <f>IF(ISERROR(MATCH(JY$1,'CSC Mitre'!CW$1:CW$220,0)),"",VLOOKUP(JY$1,'Tactic Recode'!$A$1:$B$547,2,FALSE))</f>
        <v/>
      </c>
      <c r="JZ102" t="str">
        <f>IF(ISERROR(MATCH(JZ$1,'CSC Mitre'!CW$1:CW$220,0)),"",VLOOKUP(JZ$1,'Tactic Recode'!$A$1:$B$547,2,FALSE))</f>
        <v/>
      </c>
      <c r="KA102" t="str">
        <f>IF(ISERROR(MATCH(KA$1,'CSC Mitre'!CW$1:CW$220,0)),"",VLOOKUP(KA$1,'Tactic Recode'!$A$1:$B$547,2,FALSE))</f>
        <v/>
      </c>
      <c r="KB102" t="str">
        <f>IF(ISERROR(MATCH(KB$1,'CSC Mitre'!CW$1:CW$220,0)),"",VLOOKUP(KB$1,'Tactic Recode'!$A$1:$B$547,2,FALSE))</f>
        <v/>
      </c>
      <c r="KC102" t="str">
        <f>IF(ISERROR(MATCH(KC$1,'CSC Mitre'!CW$1:CW$220,0)),"",VLOOKUP(KC$1,'Tactic Recode'!$A$1:$B$547,2,FALSE))</f>
        <v/>
      </c>
      <c r="KD102" t="str">
        <f>IF(ISERROR(MATCH(KD$1,'CSC Mitre'!CW$1:CW$220,0)),"",VLOOKUP(KD$1,'Tactic Recode'!$A$1:$B$547,2,FALSE))</f>
        <v/>
      </c>
      <c r="KE102" t="str">
        <f>IF(ISERROR(MATCH(KE$1,'CSC Mitre'!CW$1:CW$220,0)),"",VLOOKUP(KE$1,'Tactic Recode'!$A$1:$B$547,2,FALSE))</f>
        <v/>
      </c>
      <c r="KF102" t="str">
        <f>IF(ISERROR(MATCH(KF$1,'CSC Mitre'!CW$1:CW$220,0)),"",VLOOKUP(KF$1,'Tactic Recode'!$A$1:$B$547,2,FALSE))</f>
        <v/>
      </c>
      <c r="KG102" t="str">
        <f>IF(ISERROR(MATCH(KG$1,'CSC Mitre'!CW$1:CW$220,0)),"",VLOOKUP(KG$1,'Tactic Recode'!$A$1:$B$547,2,FALSE))</f>
        <v/>
      </c>
      <c r="KH102" t="str">
        <f>IF(ISERROR(MATCH(KH$1,'CSC Mitre'!CW$1:CW$220,0)),"",VLOOKUP(KH$1,'Tactic Recode'!$A$1:$B$547,2,FALSE))</f>
        <v/>
      </c>
      <c r="KI102" t="str">
        <f>IF(ISERROR(MATCH(KI$1,'CSC Mitre'!CW$1:CW$220,0)),"",VLOOKUP(KI$1,'Tactic Recode'!$A$1:$B$547,2,FALSE))</f>
        <v/>
      </c>
      <c r="KJ102" t="str">
        <f>IF(ISERROR(MATCH(KJ$1,'CSC Mitre'!CW$1:CW$220,0)),"",VLOOKUP(KJ$1,'Tactic Recode'!$A$1:$B$547,2,FALSE))</f>
        <v/>
      </c>
      <c r="KK102" t="str">
        <f>IF(ISERROR(MATCH(KK$1,'CSC Mitre'!CW$1:CW$220,0)),"",VLOOKUP(KK$1,'Tactic Recode'!$A$1:$B$547,2,FALSE))</f>
        <v/>
      </c>
      <c r="KL102" t="str">
        <f>IF(ISERROR(MATCH(KL$1,'CSC Mitre'!CW$1:CW$220,0)),"",VLOOKUP(KL$1,'Tactic Recode'!$A$1:$B$547,2,FALSE))</f>
        <v/>
      </c>
      <c r="KM102" t="str">
        <f>IF(ISERROR(MATCH(KM$1,'CSC Mitre'!CW$1:CW$220,0)),"",VLOOKUP(KM$1,'Tactic Recode'!$A$1:$B$547,2,FALSE))</f>
        <v/>
      </c>
      <c r="KN102" t="str">
        <f>IF(ISERROR(MATCH(KN$1,'CSC Mitre'!CW$1:CW$220,0)),"",VLOOKUP(KN$1,'Tactic Recode'!$A$1:$B$547,2,FALSE))</f>
        <v/>
      </c>
      <c r="KO102" t="str">
        <f>IF(ISERROR(MATCH(KO$1,'CSC Mitre'!CW$1:CW$220,0)),"",VLOOKUP(KO$1,'Tactic Recode'!$A$1:$B$547,2,FALSE))</f>
        <v/>
      </c>
      <c r="KP102" t="str">
        <f>IF(ISERROR(MATCH(KP$1,'CSC Mitre'!CW$1:CW$220,0)),"",VLOOKUP(KP$1,'Tactic Recode'!$A$1:$B$547,2,FALSE))</f>
        <v>Defense Evasion, Persistence</v>
      </c>
      <c r="KQ102" t="str">
        <f>IF(ISERROR(MATCH(KQ$1,'CSC Mitre'!CW$1:CW$220,0)),"",VLOOKUP(KQ$1,'Tactic Recode'!$A$1:$B$547,2,FALSE))</f>
        <v>Defense Evasion, Persistence</v>
      </c>
      <c r="KR102" t="str">
        <f>IF(ISERROR(MATCH(KR$1,'CSC Mitre'!CW$1:CW$220,0)),"",VLOOKUP(KR$1,'Tactic Recode'!$A$1:$B$547,2,FALSE))</f>
        <v/>
      </c>
      <c r="KS102" t="str">
        <f>IF(ISERROR(MATCH(KS$1,'CSC Mitre'!CW$1:CW$220,0)),"",VLOOKUP(KS$1,'Tactic Recode'!$A$1:$B$547,2,FALSE))</f>
        <v/>
      </c>
      <c r="KT102" t="str">
        <f>IF(ISERROR(MATCH(KT$1,'CSC Mitre'!CW$1:CW$220,0)),"",VLOOKUP(KT$1,'Tactic Recode'!$A$1:$B$547,2,FALSE))</f>
        <v/>
      </c>
      <c r="KU102" t="str">
        <f>IF(ISERROR(MATCH(KU$1,'CSC Mitre'!CW$1:CW$220,0)),"",VLOOKUP(KU$1,'Tactic Recode'!$A$1:$B$547,2,FALSE))</f>
        <v/>
      </c>
      <c r="KV102" t="str">
        <f>IF(ISERROR(MATCH(KV$1,'CSC Mitre'!CW$1:CW$220,0)),"",VLOOKUP(KV$1,'Tactic Recode'!$A$1:$B$547,2,FALSE))</f>
        <v/>
      </c>
      <c r="KW102" t="str">
        <f>IF(ISERROR(MATCH(KW$1,'CSC Mitre'!CW$1:CW$220,0)),"",VLOOKUP(KW$1,'Tactic Recode'!$A$1:$B$547,2,FALSE))</f>
        <v/>
      </c>
      <c r="KX102" t="str">
        <f>IF(ISERROR(MATCH(KX$1,'CSC Mitre'!CW$1:CW$220,0)),"",VLOOKUP(KX$1,'Tactic Recode'!$A$1:$B$547,2,FALSE))</f>
        <v/>
      </c>
      <c r="KY102" t="str">
        <f>IF(ISERROR(MATCH(KY$1,'CSC Mitre'!CW$1:CW$220,0)),"",VLOOKUP(KY$1,'Tactic Recode'!$A$1:$B$547,2,FALSE))</f>
        <v/>
      </c>
      <c r="KZ102" t="str">
        <f>IF(ISERROR(MATCH(KZ$1,'CSC Mitre'!CW$1:CW$220,0)),"",VLOOKUP(KZ$1,'Tactic Recode'!$A$1:$B$547,2,FALSE))</f>
        <v/>
      </c>
      <c r="LA102" t="str">
        <f>IF(ISERROR(MATCH(LA$1,'CSC Mitre'!CW$1:CW$220,0)),"",VLOOKUP(LA$1,'Tactic Recode'!$A$1:$B$547,2,FALSE))</f>
        <v/>
      </c>
      <c r="LB102" t="str">
        <f>IF(ISERROR(MATCH(LB$1,'CSC Mitre'!CW$1:CW$220,0)),"",VLOOKUP(LB$1,'Tactic Recode'!$A$1:$B$547,2,FALSE))</f>
        <v/>
      </c>
      <c r="LC102" t="str">
        <f>IF(ISERROR(MATCH(LC$1,'CSC Mitre'!CW$1:CW$220,0)),"",VLOOKUP(LC$1,'Tactic Recode'!$A$1:$B$547,2,FALSE))</f>
        <v/>
      </c>
      <c r="LD102" t="str">
        <f>IF(ISERROR(MATCH(LD$1,'CSC Mitre'!CW$1:CW$220,0)),"",VLOOKUP(LD$1,'Tactic Recode'!$A$1:$B$547,2,FALSE))</f>
        <v/>
      </c>
      <c r="LE102" t="str">
        <f>IF(ISERROR(MATCH(LE$1,'CSC Mitre'!CW$1:CW$220,0)),"",VLOOKUP(LE$1,'Tactic Recode'!$A$1:$B$547,2,FALSE))</f>
        <v/>
      </c>
      <c r="LF102" t="str">
        <f>IF(ISERROR(MATCH(LF$1,'CSC Mitre'!CW$1:CW$220,0)),"",VLOOKUP(LF$1,'Tactic Recode'!$A$1:$B$547,2,FALSE))</f>
        <v/>
      </c>
      <c r="LG102" t="str">
        <f>IF(ISERROR(MATCH(LG$1,'CSC Mitre'!CW$1:CW$220,0)),"",VLOOKUP(LG$1,'Tactic Recode'!$A$1:$B$547,2,FALSE))</f>
        <v/>
      </c>
      <c r="LH102" t="str">
        <f>IF(ISERROR(MATCH(LH$1,'CSC Mitre'!CW$1:CW$220,0)),"",VLOOKUP(LH$1,'Tactic Recode'!$A$1:$B$547,2,FALSE))</f>
        <v/>
      </c>
      <c r="LI102" t="str">
        <f>IF(ISERROR(MATCH(LI$1,'CSC Mitre'!CW$1:CW$220,0)),"",VLOOKUP(LI$1,'Tactic Recode'!$A$1:$B$547,2,FALSE))</f>
        <v/>
      </c>
      <c r="LJ102" t="str">
        <f>IF(ISERROR(MATCH(LJ$1,'CSC Mitre'!CW$1:CW$220,0)),"",VLOOKUP(LJ$1,'Tactic Recode'!$A$1:$B$547,2,FALSE))</f>
        <v/>
      </c>
      <c r="LK102" t="str">
        <f>IF(ISERROR(MATCH(LK$1,'CSC Mitre'!CW$1:CW$220,0)),"",VLOOKUP(LK$1,'Tactic Recode'!$A$1:$B$547,2,FALSE))</f>
        <v/>
      </c>
      <c r="LL102" t="str">
        <f>IF(ISERROR(MATCH(LL$1,'CSC Mitre'!CW$1:CW$220,0)),"",VLOOKUP(LL$1,'Tactic Recode'!$A$1:$B$547,2,FALSE))</f>
        <v/>
      </c>
      <c r="LM102" t="str">
        <f>IF(ISERROR(MATCH(LM$1,'CSC Mitre'!CW$1:CW$220,0)),"",VLOOKUP(LM$1,'Tactic Recode'!$A$1:$B$547,2,FALSE))</f>
        <v/>
      </c>
      <c r="LN102" t="str">
        <f>IF(ISERROR(MATCH(LN$1,'CSC Mitre'!CW$1:CW$220,0)),"",VLOOKUP(LN$1,'Tactic Recode'!$A$1:$B$547,2,FALSE))</f>
        <v/>
      </c>
      <c r="LO102" t="str">
        <f>IF(ISERROR(MATCH(LO$1,'CSC Mitre'!CW$1:CW$220,0)),"",VLOOKUP(LO$1,'Tactic Recode'!$A$1:$B$547,2,FALSE))</f>
        <v/>
      </c>
      <c r="LP102" t="str">
        <f>IF(ISERROR(MATCH(LP$1,'CSC Mitre'!CW$1:CW$220,0)),"",VLOOKUP(LP$1,'Tactic Recode'!$A$1:$B$547,2,FALSE))</f>
        <v/>
      </c>
      <c r="LQ102" t="str">
        <f>IF(ISERROR(MATCH(LQ$1,'CSC Mitre'!CW$1:CW$220,0)),"",VLOOKUP(LQ$1,'Tactic Recode'!$A$1:$B$547,2,FALSE))</f>
        <v/>
      </c>
      <c r="LR102" t="str">
        <f>IF(ISERROR(MATCH(LR$1,'CSC Mitre'!CW$1:CW$220,0)),"",VLOOKUP(LR$1,'Tactic Recode'!$A$1:$B$547,2,FALSE))</f>
        <v/>
      </c>
      <c r="LS102" t="str">
        <f>IF(ISERROR(MATCH(LS$1,'CSC Mitre'!CW$1:CW$220,0)),"",VLOOKUP(LS$1,'Tactic Recode'!$A$1:$B$547,2,FALSE))</f>
        <v/>
      </c>
      <c r="LT102" t="str">
        <f>IF(ISERROR(MATCH(LT$1,'CSC Mitre'!CW$1:CW$220,0)),"",VLOOKUP(LT$1,'Tactic Recode'!$A$1:$B$547,2,FALSE))</f>
        <v/>
      </c>
      <c r="LU102" t="str">
        <f>IF(ISERROR(MATCH(LU$1,'CSC Mitre'!CW$1:CW$220,0)),"",VLOOKUP(LU$1,'Tactic Recode'!$A$1:$B$547,2,FALSE))</f>
        <v/>
      </c>
      <c r="LV102" t="str">
        <f>IF(ISERROR(MATCH(LV$1,'CSC Mitre'!CW$1:CW$220,0)),"",VLOOKUP(LV$1,'Tactic Recode'!$A$1:$B$547,2,FALSE))</f>
        <v/>
      </c>
      <c r="LW102" t="str">
        <f>IF(ISERROR(MATCH(LW$1,'CSC Mitre'!CW$1:CW$220,0)),"",VLOOKUP(LW$1,'Tactic Recode'!$A$1:$B$547,2,FALSE))</f>
        <v/>
      </c>
      <c r="LX102" t="str">
        <f>IF(ISERROR(MATCH(LX$1,'CSC Mitre'!CW$1:CW$220,0)),"",VLOOKUP(LX$1,'Tactic Recode'!$A$1:$B$547,2,FALSE))</f>
        <v/>
      </c>
      <c r="LY102" t="str">
        <f>IF(ISERROR(MATCH(LY$1,'CSC Mitre'!CW$1:CW$220,0)),"",VLOOKUP(LY$1,'Tactic Recode'!$A$1:$B$547,2,FALSE))</f>
        <v/>
      </c>
      <c r="LZ102" t="str">
        <f>IF(ISERROR(MATCH(LZ$1,'CSC Mitre'!CW$1:CW$220,0)),"",VLOOKUP(LZ$1,'Tactic Recode'!$A$1:$B$547,2,FALSE))</f>
        <v/>
      </c>
      <c r="MA102" t="str">
        <f>IF(ISERROR(MATCH(MA$1,'CSC Mitre'!CW$1:CW$220,0)),"",VLOOKUP(MA$1,'Tactic Recode'!$A$1:$B$547,2,FALSE))</f>
        <v/>
      </c>
      <c r="MB102" t="str">
        <f>IF(ISERROR(MATCH(MB$1,'CSC Mitre'!CW$1:CW$220,0)),"",VLOOKUP(MB$1,'Tactic Recode'!$A$1:$B$547,2,FALSE))</f>
        <v/>
      </c>
      <c r="MC102" t="str">
        <f>IF(ISERROR(MATCH(MC$1,'CSC Mitre'!CW$1:CW$220,0)),"",VLOOKUP(MC$1,'Tactic Recode'!$A$1:$B$547,2,FALSE))</f>
        <v/>
      </c>
      <c r="MD102" t="str">
        <f>IF(ISERROR(MATCH(MD$1,'CSC Mitre'!CW$1:CW$220,0)),"",VLOOKUP(MD$1,'Tactic Recode'!$A$1:$B$547,2,FALSE))</f>
        <v/>
      </c>
      <c r="ME102" t="str">
        <f>IF(ISERROR(MATCH(ME$1,'CSC Mitre'!CW$1:CW$220,0)),"",VLOOKUP(ME$1,'Tactic Recode'!$A$1:$B$547,2,FALSE))</f>
        <v/>
      </c>
      <c r="MF102" t="str">
        <f>IF(ISERROR(MATCH(MF$1,'CSC Mitre'!CW$1:CW$220,0)),"",VLOOKUP(MF$1,'Tactic Recode'!$A$1:$B$547,2,FALSE))</f>
        <v/>
      </c>
      <c r="MG102" t="str">
        <f>IF(ISERROR(MATCH(MG$1,'CSC Mitre'!CW$1:CW$220,0)),"",VLOOKUP(MG$1,'Tactic Recode'!$A$1:$B$547,2,FALSE))</f>
        <v/>
      </c>
      <c r="MH102" t="str">
        <f>IF(ISERROR(MATCH(MH$1,'CSC Mitre'!CW$1:CW$220,0)),"",VLOOKUP(MH$1,'Tactic Recode'!$A$1:$B$547,2,FALSE))</f>
        <v/>
      </c>
      <c r="MI102" t="str">
        <f>IF(ISERROR(MATCH(MI$1,'CSC Mitre'!CW$1:CW$220,0)),"",VLOOKUP(MI$1,'Tactic Recode'!$A$1:$B$547,2,FALSE))</f>
        <v/>
      </c>
      <c r="MJ102" t="str">
        <f>IF(ISERROR(MATCH(MJ$1,'CSC Mitre'!CW$1:CW$220,0)),"",VLOOKUP(MJ$1,'Tactic Recode'!$A$1:$B$547,2,FALSE))</f>
        <v/>
      </c>
      <c r="MK102" t="str">
        <f>IF(ISERROR(MATCH(MK$1,'CSC Mitre'!CW$1:CW$220,0)),"",VLOOKUP(MK$1,'Tactic Recode'!$A$1:$B$547,2,FALSE))</f>
        <v/>
      </c>
      <c r="ML102" t="str">
        <f>IF(ISERROR(MATCH(ML$1,'CSC Mitre'!CW$1:CW$220,0)),"",VLOOKUP(ML$1,'Tactic Recode'!$A$1:$B$547,2,FALSE))</f>
        <v/>
      </c>
      <c r="MM102" t="str">
        <f>IF(ISERROR(MATCH(MM$1,'CSC Mitre'!CW$1:CW$220,0)),"",VLOOKUP(MM$1,'Tactic Recode'!$A$1:$B$547,2,FALSE))</f>
        <v/>
      </c>
      <c r="MN102" t="str">
        <f>IF(ISERROR(MATCH(MN$1,'CSC Mitre'!CW$1:CW$220,0)),"",VLOOKUP(MN$1,'Tactic Recode'!$A$1:$B$547,2,FALSE))</f>
        <v/>
      </c>
      <c r="MO102" t="str">
        <f>IF(ISERROR(MATCH(MO$1,'CSC Mitre'!CW$1:CW$220,0)),"",VLOOKUP(MO$1,'Tactic Recode'!$A$1:$B$547,2,FALSE))</f>
        <v/>
      </c>
      <c r="MP102" t="str">
        <f>IF(ISERROR(MATCH(MP$1,'CSC Mitre'!CW$1:CW$220,0)),"",VLOOKUP(MP$1,'Tactic Recode'!$A$1:$B$547,2,FALSE))</f>
        <v/>
      </c>
      <c r="MQ102" t="str">
        <f>IF(ISERROR(MATCH(MQ$1,'CSC Mitre'!CW$1:CW$220,0)),"",VLOOKUP(MQ$1,'Tactic Recode'!$A$1:$B$547,2,FALSE))</f>
        <v/>
      </c>
      <c r="MR102" t="str">
        <f>IF(ISERROR(MATCH(MR$1,'CSC Mitre'!CW$1:CW$220,0)),"",VLOOKUP(MR$1,'Tactic Recode'!$A$1:$B$547,2,FALSE))</f>
        <v/>
      </c>
      <c r="MS102" t="str">
        <f>IF(ISERROR(MATCH(MS$1,'CSC Mitre'!CW$1:CW$220,0)),"",VLOOKUP(MS$1,'Tactic Recode'!$A$1:$B$547,2,FALSE))</f>
        <v/>
      </c>
      <c r="MT102" t="str">
        <f>IF(ISERROR(MATCH(MT$1,'CSC Mitre'!CW$1:CW$220,0)),"",VLOOKUP(MT$1,'Tactic Recode'!$A$1:$B$547,2,FALSE))</f>
        <v/>
      </c>
      <c r="MU102" t="str">
        <f>IF(ISERROR(MATCH(MU$1,'CSC Mitre'!CW$1:CW$220,0)),"",VLOOKUP(MU$1,'Tactic Recode'!$A$1:$B$547,2,FALSE))</f>
        <v/>
      </c>
      <c r="MV102" t="str">
        <f>IF(ISERROR(MATCH(MV$1,'CSC Mitre'!CW$1:CW$220,0)),"",VLOOKUP(MV$1,'Tactic Recode'!$A$1:$B$547,2,FALSE))</f>
        <v/>
      </c>
      <c r="MW102" t="str">
        <f>IF(ISERROR(MATCH(MW$1,'CSC Mitre'!CW$1:CW$220,0)),"",VLOOKUP(MW$1,'Tactic Recode'!$A$1:$B$547,2,FALSE))</f>
        <v/>
      </c>
      <c r="MX102" t="str">
        <f>IF(ISERROR(MATCH(MX$1,'CSC Mitre'!CW$1:CW$220,0)),"",VLOOKUP(MX$1,'Tactic Recode'!$A$1:$B$547,2,FALSE))</f>
        <v/>
      </c>
      <c r="MY102" t="str">
        <f>IF(ISERROR(MATCH(MY$1,'CSC Mitre'!CW$1:CW$220,0)),"",VLOOKUP(MY$1,'Tactic Recode'!$A$1:$B$547,2,FALSE))</f>
        <v/>
      </c>
      <c r="MZ102" t="str">
        <f>IF(ISERROR(MATCH(MZ$1,'CSC Mitre'!CW$1:CW$220,0)),"",VLOOKUP(MZ$1,'Tactic Recode'!$A$1:$B$547,2,FALSE))</f>
        <v/>
      </c>
      <c r="NA102" t="str">
        <f>IF(ISERROR(MATCH(NA$1,'CSC Mitre'!CW$1:CW$220,0)),"",VLOOKUP(NA$1,'Tactic Recode'!$A$1:$B$547,2,FALSE))</f>
        <v/>
      </c>
      <c r="NB102" t="str">
        <f>IF(ISERROR(MATCH(NB$1,'CSC Mitre'!CW$1:CW$220,0)),"",VLOOKUP(NB$1,'Tactic Recode'!$A$1:$B$547,2,FALSE))</f>
        <v/>
      </c>
      <c r="NC102" t="str">
        <f>IF(ISERROR(MATCH(NC$1,'CSC Mitre'!CW$1:CW$220,0)),"",VLOOKUP(NC$1,'Tactic Recode'!$A$1:$B$547,2,FALSE))</f>
        <v/>
      </c>
      <c r="ND102" t="str">
        <f>IF(ISERROR(MATCH(ND$1,'CSC Mitre'!CW$1:CW$220,0)),"",VLOOKUP(ND$1,'Tactic Recode'!$A$1:$B$547,2,FALSE))</f>
        <v/>
      </c>
      <c r="NE102" t="str">
        <f>IF(ISERROR(MATCH(NE$1,'CSC Mitre'!CW$1:CW$220,0)),"",VLOOKUP(NE$1,'Tactic Recode'!$A$1:$B$547,2,FALSE))</f>
        <v/>
      </c>
      <c r="NF102" t="str">
        <f>IF(ISERROR(MATCH(NF$1,'CSC Mitre'!CW$1:CW$220,0)),"",VLOOKUP(NF$1,'Tactic Recode'!$A$1:$B$547,2,FALSE))</f>
        <v/>
      </c>
      <c r="NG102" t="str">
        <f>IF(ISERROR(MATCH(NG$1,'CSC Mitre'!CW$1:CW$220,0)),"",VLOOKUP(NG$1,'Tactic Recode'!$A$1:$B$547,2,FALSE))</f>
        <v/>
      </c>
      <c r="NH102" t="str">
        <f>IF(ISERROR(MATCH(NH$1,'CSC Mitre'!CW$1:CW$220,0)),"",VLOOKUP(NH$1,'Tactic Recode'!$A$1:$B$547,2,FALSE))</f>
        <v/>
      </c>
      <c r="NI102" t="str">
        <f>IF(ISERROR(MATCH(NI$1,'CSC Mitre'!CW$1:CW$220,0)),"",VLOOKUP(NI$1,'Tactic Recode'!$A$1:$B$547,2,FALSE))</f>
        <v/>
      </c>
      <c r="NJ102" t="str">
        <f>IF(ISERROR(MATCH(NJ$1,'CSC Mitre'!CW$1:CW$220,0)),"",VLOOKUP(NJ$1,'Tactic Recode'!$A$1:$B$547,2,FALSE))</f>
        <v/>
      </c>
      <c r="NK102" t="str">
        <f>IF(ISERROR(MATCH(NK$1,'CSC Mitre'!CW$1:CW$220,0)),"",VLOOKUP(NK$1,'Tactic Recode'!$A$1:$B$547,2,FALSE))</f>
        <v/>
      </c>
      <c r="NL102" t="str">
        <f>IF(ISERROR(MATCH(NL$1,'CSC Mitre'!CW$1:CW$220,0)),"",VLOOKUP(NL$1,'Tactic Recode'!$A$1:$B$547,2,FALSE))</f>
        <v/>
      </c>
      <c r="NM102" t="str">
        <f>IF(ISERROR(MATCH(NM$1,'CSC Mitre'!CW$1:CW$220,0)),"",VLOOKUP(NM$1,'Tactic Recode'!$A$1:$B$547,2,FALSE))</f>
        <v>Collection, Credential Access</v>
      </c>
      <c r="NN102" t="str">
        <f>IF(ISERROR(MATCH(NN$1,'CSC Mitre'!CW$1:CW$220,0)),"",VLOOKUP(NN$1,'Tactic Recode'!$A$1:$B$547,2,FALSE))</f>
        <v>Collection, Credential Access</v>
      </c>
      <c r="NO102" t="str">
        <f>IF(ISERROR(MATCH(NO$1,'CSC Mitre'!CW$1:CW$220,0)),"",VLOOKUP(NO$1,'Tactic Recode'!$A$1:$B$547,2,FALSE))</f>
        <v>Collection, Credential Access</v>
      </c>
      <c r="NP102" t="str">
        <f>IF(ISERROR(MATCH(NP$1,'CSC Mitre'!CW$1:CW$220,0)),"",VLOOKUP(NP$1,'Tactic Recode'!$A$1:$B$547,2,FALSE))</f>
        <v/>
      </c>
      <c r="NQ102" t="str">
        <f>IF(ISERROR(MATCH(NQ$1,'CSC Mitre'!CW$1:CW$220,0)),"",VLOOKUP(NQ$1,'Tactic Recode'!$A$1:$B$547,2,FALSE))</f>
        <v/>
      </c>
      <c r="NR102" t="str">
        <f>IF(ISERROR(MATCH(NR$1,'CSC Mitre'!CW$1:CW$220,0)),"",VLOOKUP(NR$1,'Tactic Recode'!$A$1:$B$547,2,FALSE))</f>
        <v/>
      </c>
      <c r="NS102" t="str">
        <f>IF(ISERROR(MATCH(NS$1,'CSC Mitre'!CW$1:CW$220,0)),"",VLOOKUP(NS$1,'Tactic Recode'!$A$1:$B$547,2,FALSE))</f>
        <v/>
      </c>
      <c r="NT102" t="str">
        <f>IF(ISERROR(MATCH(NT$1,'CSC Mitre'!CW$1:CW$220,0)),"",VLOOKUP(NT$1,'Tactic Recode'!$A$1:$B$547,2,FALSE))</f>
        <v/>
      </c>
      <c r="NU102" t="str">
        <f>IF(ISERROR(MATCH(NU$1,'CSC Mitre'!CW$1:CW$220,0)),"",VLOOKUP(NU$1,'Tactic Recode'!$A$1:$B$547,2,FALSE))</f>
        <v/>
      </c>
      <c r="NV102" t="str">
        <f>IF(ISERROR(MATCH(NV$1,'CSC Mitre'!CW$1:CW$220,0)),"",VLOOKUP(NV$1,'Tactic Recode'!$A$1:$B$547,2,FALSE))</f>
        <v/>
      </c>
      <c r="NW102" t="str">
        <f>IF(ISERROR(MATCH(NW$1,'CSC Mitre'!CW$1:CW$220,0)),"",VLOOKUP(NW$1,'Tactic Recode'!$A$1:$B$547,2,FALSE))</f>
        <v/>
      </c>
      <c r="NX102" t="str">
        <f>IF(ISERROR(MATCH(NX$1,'CSC Mitre'!CW$1:CW$220,0)),"",VLOOKUP(NX$1,'Tactic Recode'!$A$1:$B$547,2,FALSE))</f>
        <v/>
      </c>
      <c r="NY102" t="str">
        <f>IF(ISERROR(MATCH(NY$1,'CSC Mitre'!CW$1:CW$220,0)),"",VLOOKUP(NY$1,'Tactic Recode'!$A$1:$B$547,2,FALSE))</f>
        <v/>
      </c>
      <c r="NZ102" t="str">
        <f>IF(ISERROR(MATCH(NZ$1,'CSC Mitre'!CW$1:CW$220,0)),"",VLOOKUP(NZ$1,'Tactic Recode'!$A$1:$B$547,2,FALSE))</f>
        <v/>
      </c>
      <c r="OA102" t="str">
        <f>IF(ISERROR(MATCH(OA$1,'CSC Mitre'!CW$1:CW$220,0)),"",VLOOKUP(OA$1,'Tactic Recode'!$A$1:$B$547,2,FALSE))</f>
        <v/>
      </c>
      <c r="OB102" t="str">
        <f>IF(ISERROR(MATCH(OB$1,'CSC Mitre'!CW$1:CW$220,0)),"",VLOOKUP(OB$1,'Tactic Recode'!$A$1:$B$547,2,FALSE))</f>
        <v/>
      </c>
      <c r="OC102" t="str">
        <f>IF(ISERROR(MATCH(OC$1,'CSC Mitre'!CW$1:CW$220,0)),"",VLOOKUP(OC$1,'Tactic Recode'!$A$1:$B$547,2,FALSE))</f>
        <v/>
      </c>
      <c r="OD102" t="str">
        <f>IF(ISERROR(MATCH(OD$1,'CSC Mitre'!CW$1:CW$220,0)),"",VLOOKUP(OD$1,'Tactic Recode'!$A$1:$B$547,2,FALSE))</f>
        <v/>
      </c>
      <c r="OE102" t="str">
        <f>IF(ISERROR(MATCH(OE$1,'CSC Mitre'!CW$1:CW$220,0)),"",VLOOKUP(OE$1,'Tactic Recode'!$A$1:$B$547,2,FALSE))</f>
        <v/>
      </c>
      <c r="OF102" t="str">
        <f>IF(ISERROR(MATCH(OF$1,'CSC Mitre'!CW$1:CW$220,0)),"",VLOOKUP(OF$1,'Tactic Recode'!$A$1:$B$547,2,FALSE))</f>
        <v/>
      </c>
      <c r="OG102" t="str">
        <f>IF(ISERROR(MATCH(OG$1,'CSC Mitre'!CW$1:CW$220,0)),"",VLOOKUP(OG$1,'Tactic Recode'!$A$1:$B$547,2,FALSE))</f>
        <v/>
      </c>
      <c r="OH102" t="str">
        <f>IF(ISERROR(MATCH(OH$1,'CSC Mitre'!CW$1:CW$220,0)),"",VLOOKUP(OH$1,'Tactic Recode'!$A$1:$B$547,2,FALSE))</f>
        <v/>
      </c>
      <c r="OI102" t="str">
        <f>IF(ISERROR(MATCH(OI$1,'CSC Mitre'!CW$1:CW$220,0)),"",VLOOKUP(OI$1,'Tactic Recode'!$A$1:$B$547,2,FALSE))</f>
        <v/>
      </c>
      <c r="OJ102" t="str">
        <f>IF(ISERROR(MATCH(OJ$1,'CSC Mitre'!CW$1:CW$220,0)),"",VLOOKUP(OJ$1,'Tactic Recode'!$A$1:$B$547,2,FALSE))</f>
        <v/>
      </c>
      <c r="OK102" t="str">
        <f>IF(ISERROR(MATCH(OK$1,'CSC Mitre'!CW$1:CW$220,0)),"",VLOOKUP(OK$1,'Tactic Recode'!$A$1:$B$547,2,FALSE))</f>
        <v/>
      </c>
      <c r="OL102" t="str">
        <f>IF(ISERROR(MATCH(OL$1,'CSC Mitre'!CW$1:CW$220,0)),"",VLOOKUP(OL$1,'Tactic Recode'!$A$1:$B$547,2,FALSE))</f>
        <v/>
      </c>
      <c r="OM102" t="str">
        <f>IF(ISERROR(MATCH(OM$1,'CSC Mitre'!CW$1:CW$220,0)),"",VLOOKUP(OM$1,'Tactic Recode'!$A$1:$B$547,2,FALSE))</f>
        <v/>
      </c>
      <c r="ON102" t="str">
        <f>IF(ISERROR(MATCH(ON$1,'CSC Mitre'!CW$1:CW$220,0)),"",VLOOKUP(ON$1,'Tactic Recode'!$A$1:$B$547,2,FALSE))</f>
        <v/>
      </c>
      <c r="OO102" t="str">
        <f>IF(ISERROR(MATCH(OO$1,'CSC Mitre'!CW$1:CW$220,0)),"",VLOOKUP(OO$1,'Tactic Recode'!$A$1:$B$547,2,FALSE))</f>
        <v/>
      </c>
      <c r="OP102" t="str">
        <f>IF(ISERROR(MATCH(OP$1,'CSC Mitre'!CW$1:CW$220,0)),"",VLOOKUP(OP$1,'Tactic Recode'!$A$1:$B$547,2,FALSE))</f>
        <v/>
      </c>
      <c r="OQ102" t="str">
        <f>IF(ISERROR(MATCH(OQ$1,'CSC Mitre'!CW$1:CW$220,0)),"",VLOOKUP(OQ$1,'Tactic Recode'!$A$1:$B$547,2,FALSE))</f>
        <v/>
      </c>
      <c r="OR102" t="str">
        <f>IF(ISERROR(MATCH(OR$1,'CSC Mitre'!CW$1:CW$220,0)),"",VLOOKUP(OR$1,'Tactic Recode'!$A$1:$B$547,2,FALSE))</f>
        <v/>
      </c>
      <c r="OS102" t="str">
        <f>IF(ISERROR(MATCH(OS$1,'CSC Mitre'!CW$1:CW$220,0)),"",VLOOKUP(OS$1,'Tactic Recode'!$A$1:$B$547,2,FALSE))</f>
        <v/>
      </c>
      <c r="OT102" t="str">
        <f>IF(ISERROR(MATCH(OT$1,'CSC Mitre'!CW$1:CW$220,0)),"",VLOOKUP(OT$1,'Tactic Recode'!$A$1:$B$547,2,FALSE))</f>
        <v/>
      </c>
      <c r="OU102" t="str">
        <f>IF(ISERROR(MATCH(OU$1,'CSC Mitre'!CW$1:CW$220,0)),"",VLOOKUP(OU$1,'Tactic Recode'!$A$1:$B$547,2,FALSE))</f>
        <v/>
      </c>
      <c r="OV102" t="str">
        <f>IF(ISERROR(MATCH(OV$1,'CSC Mitre'!CW$1:CW$220,0)),"",VLOOKUP(OV$1,'Tactic Recode'!$A$1:$B$547,2,FALSE))</f>
        <v/>
      </c>
      <c r="OW102" t="str">
        <f>IF(ISERROR(MATCH(OW$1,'CSC Mitre'!CW$1:CW$220,0)),"",VLOOKUP(OW$1,'Tactic Recode'!$A$1:$B$547,2,FALSE))</f>
        <v/>
      </c>
      <c r="OX102" t="str">
        <f>IF(ISERROR(MATCH(OX$1,'CSC Mitre'!CW$1:CW$220,0)),"",VLOOKUP(OX$1,'Tactic Recode'!$A$1:$B$547,2,FALSE))</f>
        <v>Initial Access</v>
      </c>
      <c r="OY102" t="str">
        <f>IF(ISERROR(MATCH(OY$1,'CSC Mitre'!CW$1:CW$220,0)),"",VLOOKUP(OY$1,'Tactic Recode'!$A$1:$B$547,2,FALSE))</f>
        <v>Initial Access</v>
      </c>
      <c r="OZ102" t="str">
        <f>IF(ISERROR(MATCH(OZ$1,'CSC Mitre'!CW$1:CW$220,0)),"",VLOOKUP(OZ$1,'Tactic Recode'!$A$1:$B$547,2,FALSE))</f>
        <v/>
      </c>
      <c r="PA102" t="str">
        <f>IF(ISERROR(MATCH(PA$1,'CSC Mitre'!CW$1:CW$220,0)),"",VLOOKUP(PA$1,'Tactic Recode'!$A$1:$B$547,2,FALSE))</f>
        <v/>
      </c>
      <c r="PB102" t="str">
        <f>IF(ISERROR(MATCH(PB$1,'CSC Mitre'!CW$1:CW$220,0)),"",VLOOKUP(PB$1,'Tactic Recode'!$A$1:$B$547,2,FALSE))</f>
        <v/>
      </c>
      <c r="PC102" t="str">
        <f>IF(ISERROR(MATCH(PC$1,'CSC Mitre'!CW$1:CW$220,0)),"",VLOOKUP(PC$1,'Tactic Recode'!$A$1:$B$547,2,FALSE))</f>
        <v/>
      </c>
      <c r="PD102" t="str">
        <f>IF(ISERROR(MATCH(PD$1,'CSC Mitre'!CW$1:CW$220,0)),"",VLOOKUP(PD$1,'Tactic Recode'!$A$1:$B$547,2,FALSE))</f>
        <v/>
      </c>
      <c r="PE102" t="str">
        <f>IF(ISERROR(MATCH(PE$1,'CSC Mitre'!CW$1:CW$220,0)),"",VLOOKUP(PE$1,'Tactic Recode'!$A$1:$B$547,2,FALSE))</f>
        <v>Command and Control</v>
      </c>
      <c r="PF102" t="str">
        <f>IF(ISERROR(MATCH(PF$1,'CSC Mitre'!CW$1:CW$220,0)),"",VLOOKUP(PF$1,'Tactic Recode'!$A$1:$B$547,2,FALSE))</f>
        <v/>
      </c>
      <c r="PG102" t="str">
        <f>IF(ISERROR(MATCH(PG$1,'CSC Mitre'!CW$1:CW$220,0)),"",VLOOKUP(PG$1,'Tactic Recode'!$A$1:$B$547,2,FALSE))</f>
        <v>Command and Control</v>
      </c>
      <c r="PH102" t="str">
        <f>IF(ISERROR(MATCH(PH$1,'CSC Mitre'!CW$1:CW$220,0)),"",VLOOKUP(PH$1,'Tactic Recode'!$A$1:$B$547,2,FALSE))</f>
        <v/>
      </c>
      <c r="PI102" t="str">
        <f>IF(ISERROR(MATCH(PI$1,'CSC Mitre'!CW$1:CW$220,0)),"",VLOOKUP(PI$1,'Tactic Recode'!$A$1:$B$547,2,FALSE))</f>
        <v/>
      </c>
      <c r="PJ102" t="str">
        <f>IF(ISERROR(MATCH(PJ$1,'CSC Mitre'!CW$1:CW$220,0)),"",VLOOKUP(PJ$1,'Tactic Recode'!$A$1:$B$547,2,FALSE))</f>
        <v/>
      </c>
      <c r="PK102" t="str">
        <f>IF(ISERROR(MATCH(PK$1,'CSC Mitre'!CW$1:CW$220,0)),"",VLOOKUP(PK$1,'Tactic Recode'!$A$1:$B$547,2,FALSE))</f>
        <v/>
      </c>
      <c r="PL102" t="str">
        <f>IF(ISERROR(MATCH(PL$1,'CSC Mitre'!CW$1:CW$220,0)),"",VLOOKUP(PL$1,'Tactic Recode'!$A$1:$B$547,2,FALSE))</f>
        <v>Lateral Movement</v>
      </c>
      <c r="PM102" t="str">
        <f>IF(ISERROR(MATCH(PM$1,'CSC Mitre'!CW$1:CW$220,0)),"",VLOOKUP(PM$1,'Tactic Recode'!$A$1:$B$547,2,FALSE))</f>
        <v>Command and Control</v>
      </c>
      <c r="PN102" t="str">
        <f>IF(ISERROR(MATCH(PN$1,'CSC Mitre'!CW$1:CW$220,0)),"",VLOOKUP(PN$1,'Tactic Recode'!$A$1:$B$547,2,FALSE))</f>
        <v>Command and Control</v>
      </c>
      <c r="PO102" t="str">
        <f>IF(ISERROR(MATCH(PO$1,'CSC Mitre'!CW$1:CW$220,0)),"",VLOOKUP(PO$1,'Tactic Recode'!$A$1:$B$547,2,FALSE))</f>
        <v>Command and Control</v>
      </c>
      <c r="PP102" t="str">
        <f>IF(ISERROR(MATCH(PP$1,'CSC Mitre'!CW$1:CW$220,0)),"",VLOOKUP(PP$1,'Tactic Recode'!$A$1:$B$547,2,FALSE))</f>
        <v>Command and Control</v>
      </c>
      <c r="PQ102" t="str">
        <f>IF(ISERROR(MATCH(PQ$1,'CSC Mitre'!CW$1:CW$220,0)),"",VLOOKUP(PQ$1,'Tactic Recode'!$A$1:$B$547,2,FALSE))</f>
        <v>Command and Control</v>
      </c>
      <c r="PR102" t="str">
        <f>IF(ISERROR(MATCH(PR$1,'CSC Mitre'!CW$1:CW$220,0)),"",VLOOKUP(PR$1,'Tactic Recode'!$A$1:$B$547,2,FALSE))</f>
        <v/>
      </c>
      <c r="PS102" t="str">
        <f>IF(ISERROR(MATCH(PS$1,'CSC Mitre'!CW$1:CW$220,0)),"",VLOOKUP(PS$1,'Tactic Recode'!$A$1:$B$547,2,FALSE))</f>
        <v/>
      </c>
      <c r="PT102" t="str">
        <f>IF(ISERROR(MATCH(PT$1,'CSC Mitre'!CW$1:CW$220,0)),"",VLOOKUP(PT$1,'Tactic Recode'!$A$1:$B$547,2,FALSE))</f>
        <v/>
      </c>
      <c r="PU102" t="str">
        <f>IF(ISERROR(MATCH(PU$1,'CSC Mitre'!CW$1:CW$220,0)),"",VLOOKUP(PU$1,'Tactic Recode'!$A$1:$B$547,2,FALSE))</f>
        <v/>
      </c>
      <c r="PV102" t="str">
        <f>IF(ISERROR(MATCH(PV$1,'CSC Mitre'!CW$1:CW$220,0)),"",VLOOKUP(PV$1,'Tactic Recode'!$A$1:$B$547,2,FALSE))</f>
        <v/>
      </c>
      <c r="PW102" t="str">
        <f>IF(ISERROR(MATCH(PW$1,'CSC Mitre'!CW$1:CW$220,0)),"",VLOOKUP(PW$1,'Tactic Recode'!$A$1:$B$547,2,FALSE))</f>
        <v/>
      </c>
      <c r="PX102" t="str">
        <f>IF(ISERROR(MATCH(PX$1,'CSC Mitre'!CW$1:CW$220,0)),"",VLOOKUP(PX$1,'Tactic Recode'!$A$1:$B$547,2,FALSE))</f>
        <v/>
      </c>
      <c r="PY102" t="str">
        <f>IF(ISERROR(MATCH(PY$1,'CSC Mitre'!CW$1:CW$220,0)),"",VLOOKUP(PY$1,'Tactic Recode'!$A$1:$B$547,2,FALSE))</f>
        <v/>
      </c>
      <c r="PZ102" t="str">
        <f>IF(ISERROR(MATCH(PZ$1,'CSC Mitre'!CW$1:CW$220,0)),"",VLOOKUP(PZ$1,'Tactic Recode'!$A$1:$B$547,2,FALSE))</f>
        <v/>
      </c>
      <c r="QA102" t="str">
        <f>IF(ISERROR(MATCH(QA$1,'CSC Mitre'!CW$1:CW$220,0)),"",VLOOKUP(QA$1,'Tactic Recode'!$A$1:$B$547,2,FALSE))</f>
        <v/>
      </c>
      <c r="QB102" t="str">
        <f>IF(ISERROR(MATCH(QB$1,'CSC Mitre'!CW$1:CW$220,0)),"",VLOOKUP(QB$1,'Tactic Recode'!$A$1:$B$547,2,FALSE))</f>
        <v/>
      </c>
      <c r="QC102" t="str">
        <f>IF(ISERROR(MATCH(QC$1,'CSC Mitre'!CW$1:CW$220,0)),"",VLOOKUP(QC$1,'Tactic Recode'!$A$1:$B$547,2,FALSE))</f>
        <v/>
      </c>
      <c r="QD102" t="str">
        <f>IF(ISERROR(MATCH(QD$1,'CSC Mitre'!CW$1:CW$220,0)),"",VLOOKUP(QD$1,'Tactic Recode'!$A$1:$B$547,2,FALSE))</f>
        <v/>
      </c>
      <c r="QE102" t="str">
        <f>IF(ISERROR(MATCH(QE$1,'CSC Mitre'!CW$1:CW$220,0)),"",VLOOKUP(QE$1,'Tactic Recode'!$A$1:$B$547,2,FALSE))</f>
        <v/>
      </c>
      <c r="QF102" t="str">
        <f>IF(ISERROR(MATCH(QF$1,'CSC Mitre'!CW$1:CW$220,0)),"",VLOOKUP(QF$1,'Tactic Recode'!$A$1:$B$547,2,FALSE))</f>
        <v/>
      </c>
      <c r="QG102" t="str">
        <f>IF(ISERROR(MATCH(QG$1,'CSC Mitre'!CW$1:CW$220,0)),"",VLOOKUP(QG$1,'Tactic Recode'!$A$1:$B$547,2,FALSE))</f>
        <v/>
      </c>
      <c r="QH102" t="str">
        <f>IF(ISERROR(MATCH(QH$1,'CSC Mitre'!CW$1:CW$220,0)),"",VLOOKUP(QH$1,'Tactic Recode'!$A$1:$B$547,2,FALSE))</f>
        <v/>
      </c>
      <c r="QI102" t="str">
        <f>IF(ISERROR(MATCH(QI$1,'CSC Mitre'!CW$1:CW$220,0)),"",VLOOKUP(QI$1,'Tactic Recode'!$A$1:$B$547,2,FALSE))</f>
        <v/>
      </c>
      <c r="QJ102" t="str">
        <f>IF(ISERROR(MATCH(QJ$1,'CSC Mitre'!CW$1:CW$220,0)),"",VLOOKUP(QJ$1,'Tactic Recode'!$A$1:$B$547,2,FALSE))</f>
        <v/>
      </c>
      <c r="QK102" t="str">
        <f>IF(ISERROR(MATCH(QK$1,'CSC Mitre'!CW$1:CW$220,0)),"",VLOOKUP(QK$1,'Tactic Recode'!$A$1:$B$547,2,FALSE))</f>
        <v/>
      </c>
      <c r="QL102" t="str">
        <f>IF(ISERROR(MATCH(QL$1,'CSC Mitre'!CW$1:CW$220,0)),"",VLOOKUP(QL$1,'Tactic Recode'!$A$1:$B$547,2,FALSE))</f>
        <v/>
      </c>
      <c r="QM102" t="str">
        <f>IF(ISERROR(MATCH(QM$1,'CSC Mitre'!CW$1:CW$220,0)),"",VLOOKUP(QM$1,'Tactic Recode'!$A$1:$B$547,2,FALSE))</f>
        <v/>
      </c>
      <c r="QN102" t="str">
        <f>IF(ISERROR(MATCH(QN$1,'CSC Mitre'!CW$1:CW$220,0)),"",VLOOKUP(QN$1,'Tactic Recode'!$A$1:$B$547,2,FALSE))</f>
        <v/>
      </c>
      <c r="QO102" t="str">
        <f>IF(ISERROR(MATCH(QO$1,'CSC Mitre'!CW$1:CW$220,0)),"",VLOOKUP(QO$1,'Tactic Recode'!$A$1:$B$547,2,FALSE))</f>
        <v/>
      </c>
      <c r="QP102" t="str">
        <f>IF(ISERROR(MATCH(QP$1,'CSC Mitre'!CW$1:CW$220,0)),"",VLOOKUP(QP$1,'Tactic Recode'!$A$1:$B$547,2,FALSE))</f>
        <v/>
      </c>
      <c r="QQ102" t="str">
        <f>IF(ISERROR(MATCH(QQ$1,'CSC Mitre'!CW$1:CW$220,0)),"",VLOOKUP(QQ$1,'Tactic Recode'!$A$1:$B$547,2,FALSE))</f>
        <v/>
      </c>
      <c r="QR102" t="str">
        <f>IF(ISERROR(MATCH(QR$1,'CSC Mitre'!CW$1:CW$220,0)),"",VLOOKUP(QR$1,'Tactic Recode'!$A$1:$B$547,2,FALSE))</f>
        <v/>
      </c>
      <c r="QS102" t="str">
        <f>IF(ISERROR(MATCH(QS$1,'CSC Mitre'!CW$1:CW$220,0)),"",VLOOKUP(QS$1,'Tactic Recode'!$A$1:$B$547,2,FALSE))</f>
        <v/>
      </c>
      <c r="QT102" t="str">
        <f>IF(ISERROR(MATCH(QT$1,'CSC Mitre'!CW$1:CW$220,0)),"",VLOOKUP(QT$1,'Tactic Recode'!$A$1:$B$547,2,FALSE))</f>
        <v/>
      </c>
      <c r="QU102" t="str">
        <f>IF(ISERROR(MATCH(QU$1,'CSC Mitre'!CW$1:CW$220,0)),"",VLOOKUP(QU$1,'Tactic Recode'!$A$1:$B$547,2,FALSE))</f>
        <v/>
      </c>
      <c r="QV102" t="str">
        <f>IF(ISERROR(MATCH(QV$1,'CSC Mitre'!CW$1:CW$220,0)),"",VLOOKUP(QV$1,'Tactic Recode'!$A$1:$B$547,2,FALSE))</f>
        <v/>
      </c>
      <c r="QW102" t="str">
        <f>IF(ISERROR(MATCH(QW$1,'CSC Mitre'!CW$1:CW$220,0)),"",VLOOKUP(QW$1,'Tactic Recode'!$A$1:$B$547,2,FALSE))</f>
        <v/>
      </c>
      <c r="QX102" t="str">
        <f>IF(ISERROR(MATCH(QX$1,'CSC Mitre'!CW$1:CW$220,0)),"",VLOOKUP(QX$1,'Tactic Recode'!$A$1:$B$547,2,FALSE))</f>
        <v/>
      </c>
      <c r="QY102" t="str">
        <f>IF(ISERROR(MATCH(QY$1,'CSC Mitre'!CW$1:CW$220,0)),"",VLOOKUP(QY$1,'Tactic Recode'!$A$1:$B$547,2,FALSE))</f>
        <v/>
      </c>
      <c r="QZ102" t="str">
        <f>IF(ISERROR(MATCH(QZ$1,'CSC Mitre'!CW$1:CW$220,0)),"",VLOOKUP(QZ$1,'Tactic Recode'!$A$1:$B$547,2,FALSE))</f>
        <v/>
      </c>
      <c r="RA102" t="str">
        <f>IF(ISERROR(MATCH(RA$1,'CSC Mitre'!CW$1:CW$220,0)),"",VLOOKUP(RA$1,'Tactic Recode'!$A$1:$B$547,2,FALSE))</f>
        <v/>
      </c>
      <c r="RB102" t="str">
        <f>IF(ISERROR(MATCH(RB$1,'CSC Mitre'!CW$1:CW$220,0)),"",VLOOKUP(RB$1,'Tactic Recode'!$A$1:$B$547,2,FALSE))</f>
        <v/>
      </c>
      <c r="RC102" t="str">
        <f>IF(ISERROR(MATCH(RC$1,'CSC Mitre'!CW$1:CW$220,0)),"",VLOOKUP(RC$1,'Tactic Recode'!$A$1:$B$547,2,FALSE))</f>
        <v/>
      </c>
      <c r="RD102" t="str">
        <f>IF(ISERROR(MATCH(RD$1,'CSC Mitre'!CW$1:CW$220,0)),"",VLOOKUP(RD$1,'Tactic Recode'!$A$1:$B$547,2,FALSE))</f>
        <v/>
      </c>
      <c r="RE102" t="str">
        <f>IF(ISERROR(MATCH(RE$1,'CSC Mitre'!CW$1:CW$220,0)),"",VLOOKUP(RE$1,'Tactic Recode'!$A$1:$B$547,2,FALSE))</f>
        <v/>
      </c>
      <c r="RF102" t="str">
        <f>IF(ISERROR(MATCH(RF$1,'CSC Mitre'!CW$1:CW$220,0)),"",VLOOKUP(RF$1,'Tactic Recode'!$A$1:$B$547,2,FALSE))</f>
        <v/>
      </c>
      <c r="RG102" t="str">
        <f>IF(ISERROR(MATCH(RG$1,'CSC Mitre'!CW$1:CW$220,0)),"",VLOOKUP(RG$1,'Tactic Recode'!$A$1:$B$547,2,FALSE))</f>
        <v/>
      </c>
      <c r="RH102" t="str">
        <f>IF(ISERROR(MATCH(RH$1,'CSC Mitre'!CW$1:CW$220,0)),"",VLOOKUP(RH$1,'Tactic Recode'!$A$1:$B$547,2,FALSE))</f>
        <v/>
      </c>
      <c r="RI102" t="str">
        <f>IF(ISERROR(MATCH(RI$1,'CSC Mitre'!CW$1:CW$220,0)),"",VLOOKUP(RI$1,'Tactic Recode'!$A$1:$B$547,2,FALSE))</f>
        <v/>
      </c>
      <c r="RJ102" t="str">
        <f>IF(ISERROR(MATCH(RJ$1,'CSC Mitre'!CW$1:CW$220,0)),"",VLOOKUP(RJ$1,'Tactic Recode'!$A$1:$B$547,2,FALSE))</f>
        <v/>
      </c>
      <c r="RK102" t="str">
        <f>IF(ISERROR(MATCH(RK$1,'CSC Mitre'!CW$1:CW$220,0)),"",VLOOKUP(RK$1,'Tactic Recode'!$A$1:$B$547,2,FALSE))</f>
        <v/>
      </c>
      <c r="RL102" t="str">
        <f>IF(ISERROR(MATCH(RL$1,'CSC Mitre'!CW$1:CW$220,0)),"",VLOOKUP(RL$1,'Tactic Recode'!$A$1:$B$547,2,FALSE))</f>
        <v/>
      </c>
      <c r="RM102" t="str">
        <f>IF(ISERROR(MATCH(RM$1,'CSC Mitre'!CW$1:CW$220,0)),"",VLOOKUP(RM$1,'Tactic Recode'!$A$1:$B$547,2,FALSE))</f>
        <v/>
      </c>
      <c r="RN102" t="str">
        <f>IF(ISERROR(MATCH(RN$1,'CSC Mitre'!CW$1:CW$220,0)),"",VLOOKUP(RN$1,'Tactic Recode'!$A$1:$B$547,2,FALSE))</f>
        <v/>
      </c>
      <c r="RO102" t="str">
        <f>IF(ISERROR(MATCH(RO$1,'CSC Mitre'!CW$1:CW$220,0)),"",VLOOKUP(RO$1,'Tactic Recode'!$A$1:$B$547,2,FALSE))</f>
        <v/>
      </c>
      <c r="RP102" t="str">
        <f>IF(ISERROR(MATCH(RP$1,'CSC Mitre'!CW$1:CW$220,0)),"",VLOOKUP(RP$1,'Tactic Recode'!$A$1:$B$547,2,FALSE))</f>
        <v/>
      </c>
      <c r="RQ102" t="str">
        <f>IF(ISERROR(MATCH(RQ$1,'CSC Mitre'!CW$1:CW$220,0)),"",VLOOKUP(RQ$1,'Tactic Recode'!$A$1:$B$547,2,FALSE))</f>
        <v/>
      </c>
      <c r="RR102" t="str">
        <f>IF(ISERROR(MATCH(RR$1,'CSC Mitre'!CW$1:CW$220,0)),"",VLOOKUP(RR$1,'Tactic Recode'!$A$1:$B$547,2,FALSE))</f>
        <v/>
      </c>
      <c r="RS102" t="str">
        <f>IF(ISERROR(MATCH(RS$1,'CSC Mitre'!CW$1:CW$220,0)),"",VLOOKUP(RS$1,'Tactic Recode'!$A$1:$B$547,2,FALSE))</f>
        <v/>
      </c>
      <c r="RT102" t="str">
        <f>IF(ISERROR(MATCH(RT$1,'CSC Mitre'!CW$1:CW$220,0)),"",VLOOKUP(RT$1,'Tactic Recode'!$A$1:$B$547,2,FALSE))</f>
        <v/>
      </c>
      <c r="RU102" t="str">
        <f>IF(ISERROR(MATCH(RU$1,'CSC Mitre'!CW$1:CW$220,0)),"",VLOOKUP(RU$1,'Tactic Recode'!$A$1:$B$547,2,FALSE))</f>
        <v/>
      </c>
      <c r="RV102" t="str">
        <f>IF(ISERROR(MATCH(RV$1,'CSC Mitre'!CW$1:CW$220,0)),"",VLOOKUP(RV$1,'Tactic Recode'!$A$1:$B$547,2,FALSE))</f>
        <v/>
      </c>
      <c r="RW102" t="str">
        <f>IF(ISERROR(MATCH(RW$1,'CSC Mitre'!CW$1:CW$220,0)),"",VLOOKUP(RW$1,'Tactic Recode'!$A$1:$B$547,2,FALSE))</f>
        <v/>
      </c>
      <c r="RX102" t="str">
        <f>IF(ISERROR(MATCH(RX$1,'CSC Mitre'!CW$1:CW$220,0)),"",VLOOKUP(RX$1,'Tactic Recode'!$A$1:$B$547,2,FALSE))</f>
        <v/>
      </c>
      <c r="RY102" t="str">
        <f>IF(ISERROR(MATCH(RY$1,'CSC Mitre'!CW$1:CW$220,0)),"",VLOOKUP(RY$1,'Tactic Recode'!$A$1:$B$547,2,FALSE))</f>
        <v/>
      </c>
      <c r="RZ102" t="str">
        <f>IF(ISERROR(MATCH(RZ$1,'CSC Mitre'!CW$1:CW$220,0)),"",VLOOKUP(RZ$1,'Tactic Recode'!$A$1:$B$547,2,FALSE))</f>
        <v/>
      </c>
      <c r="SA102" t="str">
        <f>IF(ISERROR(MATCH(SA$1,'CSC Mitre'!CW$1:CW$220,0)),"",VLOOKUP(SA$1,'Tactic Recode'!$A$1:$B$547,2,FALSE))</f>
        <v/>
      </c>
      <c r="SB102" t="str">
        <f>IF(ISERROR(MATCH(SB$1,'CSC Mitre'!CW$1:CW$220,0)),"",VLOOKUP(SB$1,'Tactic Recode'!$A$1:$B$547,2,FALSE))</f>
        <v/>
      </c>
      <c r="SC102" t="str">
        <f>IF(ISERROR(MATCH(SC$1,'CSC Mitre'!CW$1:CW$220,0)),"",VLOOKUP(SC$1,'Tactic Recode'!$A$1:$B$547,2,FALSE))</f>
        <v/>
      </c>
      <c r="SD102" t="str">
        <f>IF(ISERROR(MATCH(SD$1,'CSC Mitre'!CW$1:CW$220,0)),"",VLOOKUP(SD$1,'Tactic Recode'!$A$1:$B$547,2,FALSE))</f>
        <v/>
      </c>
      <c r="SE102" t="str">
        <f>IF(ISERROR(MATCH(SE$1,'CSC Mitre'!CW$1:CW$220,0)),"",VLOOKUP(SE$1,'Tactic Recode'!$A$1:$B$547,2,FALSE))</f>
        <v/>
      </c>
      <c r="SF102" t="str">
        <f>IF(ISERROR(MATCH(SF$1,'CSC Mitre'!CW$1:CW$220,0)),"",VLOOKUP(SF$1,'Tactic Recode'!$A$1:$B$547,2,FALSE))</f>
        <v/>
      </c>
      <c r="SG102" t="str">
        <f>IF(ISERROR(MATCH(SG$1,'CSC Mitre'!CW$1:CW$220,0)),"",VLOOKUP(SG$1,'Tactic Recode'!$A$1:$B$547,2,FALSE))</f>
        <v/>
      </c>
      <c r="SH102" t="str">
        <f>IF(ISERROR(MATCH(SH$1,'CSC Mitre'!CW$1:CW$220,0)),"",VLOOKUP(SH$1,'Tactic Recode'!$A$1:$B$547,2,FALSE))</f>
        <v/>
      </c>
      <c r="SI102" t="str">
        <f>IF(ISERROR(MATCH(SI$1,'CSC Mitre'!CW$1:CW$220,0)),"",VLOOKUP(SI$1,'Tactic Recode'!$A$1:$B$547,2,FALSE))</f>
        <v/>
      </c>
      <c r="SJ102" t="str">
        <f>IF(ISERROR(MATCH(SJ$1,'CSC Mitre'!CW$1:CW$220,0)),"",VLOOKUP(SJ$1,'Tactic Recode'!$A$1:$B$547,2,FALSE))</f>
        <v/>
      </c>
      <c r="SK102" t="str">
        <f>IF(ISERROR(MATCH(SK$1,'CSC Mitre'!CW$1:CW$220,0)),"",VLOOKUP(SK$1,'Tactic Recode'!$A$1:$B$547,2,FALSE))</f>
        <v/>
      </c>
      <c r="SL102" t="str">
        <f>IF(ISERROR(MATCH(SL$1,'CSC Mitre'!CW$1:CW$220,0)),"",VLOOKUP(SL$1,'Tactic Recode'!$A$1:$B$547,2,FALSE))</f>
        <v/>
      </c>
      <c r="SM102" t="str">
        <f>IF(ISERROR(MATCH(SM$1,'CSC Mitre'!CW$1:CW$220,0)),"",VLOOKUP(SM$1,'Tactic Recode'!$A$1:$B$547,2,FALSE))</f>
        <v/>
      </c>
      <c r="SN102" t="str">
        <f>IF(ISERROR(MATCH(SN$1,'CSC Mitre'!CW$1:CW$220,0)),"",VLOOKUP(SN$1,'Tactic Recode'!$A$1:$B$547,2,FALSE))</f>
        <v/>
      </c>
      <c r="SO102" t="str">
        <f>IF(ISERROR(MATCH(SO$1,'CSC Mitre'!CW$1:CW$220,0)),"",VLOOKUP(SO$1,'Tactic Recode'!$A$1:$B$547,2,FALSE))</f>
        <v/>
      </c>
      <c r="SP102" t="str">
        <f>IF(ISERROR(MATCH(SP$1,'CSC Mitre'!CW$1:CW$220,0)),"",VLOOKUP(SP$1,'Tactic Recode'!$A$1:$B$547,2,FALSE))</f>
        <v/>
      </c>
      <c r="SQ102" t="str">
        <f>IF(ISERROR(MATCH(SQ$1,'CSC Mitre'!CW$1:CW$220,0)),"",VLOOKUP(SQ$1,'Tactic Recode'!$A$1:$B$547,2,FALSE))</f>
        <v/>
      </c>
      <c r="SR102" t="str">
        <f>IF(ISERROR(MATCH(SR$1,'CSC Mitre'!CW$1:CW$220,0)),"",VLOOKUP(SR$1,'Tactic Recode'!$A$1:$B$547,2,FALSE))</f>
        <v/>
      </c>
      <c r="SS102" t="str">
        <f>IF(ISERROR(MATCH(SS$1,'CSC Mitre'!CW$1:CW$220,0)),"",VLOOKUP(SS$1,'Tactic Recode'!$A$1:$B$547,2,FALSE))</f>
        <v/>
      </c>
      <c r="ST102" t="str">
        <f>IF(ISERROR(MATCH(ST$1,'CSC Mitre'!CW$1:CW$220,0)),"",VLOOKUP(ST$1,'Tactic Recode'!$A$1:$B$547,2,FALSE))</f>
        <v/>
      </c>
      <c r="SU102" t="str">
        <f>IF(ISERROR(MATCH(SU$1,'CSC Mitre'!CW$1:CW$220,0)),"",VLOOKUP(SU$1,'Tactic Recode'!$A$1:$B$547,2,FALSE))</f>
        <v/>
      </c>
      <c r="SV102" t="str">
        <f>IF(ISERROR(MATCH(SV$1,'CSC Mitre'!CW$1:CW$220,0)),"",VLOOKUP(SV$1,'Tactic Recode'!$A$1:$B$547,2,FALSE))</f>
        <v/>
      </c>
      <c r="SW102" t="str">
        <f>IF(ISERROR(MATCH(SW$1,'CSC Mitre'!CW$1:CW$220,0)),"",VLOOKUP(SW$1,'Tactic Recode'!$A$1:$B$547,2,FALSE))</f>
        <v/>
      </c>
      <c r="SX102" t="str">
        <f>IF(ISERROR(MATCH(SX$1,'CSC Mitre'!CW$1:CW$220,0)),"",VLOOKUP(SX$1,'Tactic Recode'!$A$1:$B$547,2,FALSE))</f>
        <v/>
      </c>
      <c r="SY102" t="str">
        <f>IF(ISERROR(MATCH(SY$1,'CSC Mitre'!CW$1:CW$220,0)),"",VLOOKUP(SY$1,'Tactic Recode'!$A$1:$B$547,2,FALSE))</f>
        <v/>
      </c>
      <c r="SZ102" t="str">
        <f>IF(ISERROR(MATCH(SZ$1,'CSC Mitre'!CW$1:CW$220,0)),"",VLOOKUP(SZ$1,'Tactic Recode'!$A$1:$B$547,2,FALSE))</f>
        <v/>
      </c>
      <c r="TA102" t="str">
        <f>IF(ISERROR(MATCH(TA$1,'CSC Mitre'!CW$1:CW$220,0)),"",VLOOKUP(TA$1,'Tactic Recode'!$A$1:$B$547,2,FALSE))</f>
        <v/>
      </c>
      <c r="TB102" t="str">
        <f>IF(ISERROR(MATCH(TB$1,'CSC Mitre'!CW$1:CW$220,0)),"",VLOOKUP(TB$1,'Tactic Recode'!$A$1:$B$547,2,FALSE))</f>
        <v/>
      </c>
      <c r="TC102" t="str">
        <f>IF(ISERROR(MATCH(TC$1,'CSC Mitre'!CW$1:CW$220,0)),"",VLOOKUP(TC$1,'Tactic Recode'!$A$1:$B$547,2,FALSE))</f>
        <v/>
      </c>
      <c r="TD102" t="str">
        <f>IF(ISERROR(MATCH(TD$1,'CSC Mitre'!CW$1:CW$220,0)),"",VLOOKUP(TD$1,'Tactic Recode'!$A$1:$B$547,2,FALSE))</f>
        <v/>
      </c>
      <c r="TE102" t="str">
        <f>IF(ISERROR(MATCH(TE$1,'CSC Mitre'!CW$1:CW$220,0)),"",VLOOKUP(TE$1,'Tactic Recode'!$A$1:$B$547,2,FALSE))</f>
        <v/>
      </c>
      <c r="TF102" t="str">
        <f>IF(ISERROR(MATCH(TF$1,'CSC Mitre'!CW$1:CW$220,0)),"",VLOOKUP(TF$1,'Tactic Recode'!$A$1:$B$547,2,FALSE))</f>
        <v/>
      </c>
      <c r="TG102" t="str">
        <f>IF(ISERROR(MATCH(TG$1,'CSC Mitre'!CW$1:CW$220,0)),"",VLOOKUP(TG$1,'Tactic Recode'!$A$1:$B$547,2,FALSE))</f>
        <v/>
      </c>
      <c r="TH102" t="str">
        <f>IF(ISERROR(MATCH(TH$1,'CSC Mitre'!CW$1:CW$220,0)),"",VLOOKUP(TH$1,'Tactic Recode'!$A$1:$B$547,2,FALSE))</f>
        <v/>
      </c>
      <c r="TI102" t="str">
        <f>IF(ISERROR(MATCH(TI$1,'CSC Mitre'!CW$1:CW$220,0)),"",VLOOKUP(TI$1,'Tactic Recode'!$A$1:$B$547,2,FALSE))</f>
        <v/>
      </c>
      <c r="TJ102" t="str">
        <f>IF(ISERROR(MATCH(TJ$1,'CSC Mitre'!CW$1:CW$220,0)),"",VLOOKUP(TJ$1,'Tactic Recode'!$A$1:$B$547,2,FALSE))</f>
        <v/>
      </c>
      <c r="TK102" t="str">
        <f>IF(ISERROR(MATCH(TK$1,'CSC Mitre'!CW$1:CW$220,0)),"",VLOOKUP(TK$1,'Tactic Recode'!$A$1:$B$547,2,FALSE))</f>
        <v/>
      </c>
      <c r="TL102" t="str">
        <f>IF(ISERROR(MATCH(TL$1,'CSC Mitre'!CW$1:CW$220,0)),"",VLOOKUP(TL$1,'Tactic Recode'!$A$1:$B$547,2,FALSE))</f>
        <v/>
      </c>
      <c r="TM102" t="str">
        <f>IF(ISERROR(MATCH(TM$1,'CSC Mitre'!CW$1:CW$220,0)),"",VLOOKUP(TM$1,'Tactic Recode'!$A$1:$B$547,2,FALSE))</f>
        <v/>
      </c>
      <c r="TN102" t="str">
        <f>IF(ISERROR(MATCH(TN$1,'CSC Mitre'!CW$1:CW$220,0)),"",VLOOKUP(TN$1,'Tactic Recode'!$A$1:$B$547,2,FALSE))</f>
        <v>Collection</v>
      </c>
      <c r="TO102" t="str">
        <f>IF(ISERROR(MATCH(TO$1,'CSC Mitre'!CW$1:CW$220,0)),"",VLOOKUP(TO$1,'Tactic Recode'!$A$1:$B$547,2,FALSE))</f>
        <v>Collection</v>
      </c>
      <c r="TP102" t="str">
        <f>IF(ISERROR(MATCH(TP$1,'CSC Mitre'!CW$1:CW$220,0)),"",VLOOKUP(TP$1,'Tactic Recode'!$A$1:$B$547,2,FALSE))</f>
        <v>Collection</v>
      </c>
      <c r="TQ102" t="str">
        <f>IF(ISERROR(MATCH(TQ$1,'CSC Mitre'!CW$1:CW$220,0)),"",VLOOKUP(TQ$1,'Tactic Recode'!$A$1:$B$547,2,FALSE))</f>
        <v/>
      </c>
      <c r="TR102" t="str">
        <f>IF(ISERROR(MATCH(TR$1,'CSC Mitre'!CW$1:CW$220,0)),"",VLOOKUP(TR$1,'Tactic Recode'!$A$1:$B$547,2,FALSE))</f>
        <v/>
      </c>
      <c r="TS102" t="str">
        <f>IF(ISERROR(MATCH(TS$1,'CSC Mitre'!CW$1:CW$220,0)),"",VLOOKUP(TS$1,'Tactic Recode'!$A$1:$B$547,2,FALSE))</f>
        <v/>
      </c>
      <c r="TT102" t="str">
        <f>IF(ISERROR(MATCH(TT$1,'CSC Mitre'!CW$1:CW$220,0)),"",VLOOKUP(TT$1,'Tactic Recode'!$A$1:$B$547,2,FALSE))</f>
        <v/>
      </c>
      <c r="TU102" t="str">
        <f>IF(ISERROR(MATCH(TU$1,'CSC Mitre'!CW$1:CW$220,0)),"",VLOOKUP(TU$1,'Tactic Recode'!$A$1:$B$547,2,FALSE))</f>
        <v/>
      </c>
      <c r="TV102" t="str">
        <f>IF(ISERROR(MATCH(TV$1,'CSC Mitre'!CW$1:CW$220,0)),"",VLOOKUP(TV$1,'Tactic Recode'!$A$1:$B$547,2,FALSE))</f>
        <v/>
      </c>
      <c r="TW102" t="str">
        <f>IF(ISERROR(MATCH(TW$1,'CSC Mitre'!CW$1:CW$220,0)),"",VLOOKUP(TW$1,'Tactic Recode'!$A$1:$B$547,2,FALSE))</f>
        <v/>
      </c>
      <c r="TX102" t="str">
        <f>IF(ISERROR(MATCH(TX$1,'CSC Mitre'!CW$1:CW$220,0)),"",VLOOKUP(TX$1,'Tactic Recode'!$A$1:$B$547,2,FALSE))</f>
        <v/>
      </c>
      <c r="TY102" t="str">
        <f>IF(ISERROR(MATCH(TY$1,'CSC Mitre'!CW$1:CW$220,0)),"",VLOOKUP(TY$1,'Tactic Recode'!$A$1:$B$547,2,FALSE))</f>
        <v/>
      </c>
      <c r="TZ102" t="str">
        <f>IF(ISERROR(MATCH(TZ$1,'CSC Mitre'!CW$1:CW$220,0)),"",VLOOKUP(TZ$1,'Tactic Recode'!$A$1:$B$547,2,FALSE))</f>
        <v/>
      </c>
      <c r="UA102" t="str">
        <f>IF(ISERROR(MATCH(UA$1,'CSC Mitre'!CW$1:CW$220,0)),"",VLOOKUP(UA$1,'Tactic Recode'!$A$1:$B$547,2,FALSE))</f>
        <v/>
      </c>
      <c r="UB102" t="str">
        <f>IF(ISERROR(MATCH(UB$1,'CSC Mitre'!CW$1:CW$220,0)),"",VLOOKUP(UB$1,'Tactic Recode'!$A$1:$B$547,2,FALSE))</f>
        <v/>
      </c>
    </row>
    <row r="103" spans="1:548" x14ac:dyDescent="0.25">
      <c r="A103" s="59" t="s">
        <v>499</v>
      </c>
      <c r="B103" t="str">
        <f>IF(ISERROR(MATCH(B$1,'CSC Mitre'!CX$1:CX$220,0)),"",VLOOKUP(B$1,'Tactic Recode'!$A$1:$B$547,2,FALSE))</f>
        <v/>
      </c>
      <c r="C103" t="str">
        <f>IF(ISERROR(MATCH(C$1,'CSC Mitre'!CX$1:CX$220,0)),"",VLOOKUP(C$1,'Tactic Recode'!$A$1:$B$547,2,FALSE))</f>
        <v/>
      </c>
      <c r="D103" t="str">
        <f>IF(ISERROR(MATCH(D$1,'CSC Mitre'!CX$1:CX$220,0)),"",VLOOKUP(D$1,'Tactic Recode'!$A$1:$B$547,2,FALSE))</f>
        <v/>
      </c>
      <c r="E103" t="str">
        <f>IF(ISERROR(MATCH(E$1,'CSC Mitre'!CX$1:CX$220,0)),"",VLOOKUP(E$1,'Tactic Recode'!$A$1:$B$547,2,FALSE))</f>
        <v/>
      </c>
      <c r="F103" t="str">
        <f>IF(ISERROR(MATCH(F$1,'CSC Mitre'!CX$1:CX$220,0)),"",VLOOKUP(F$1,'Tactic Recode'!$A$1:$B$547,2,FALSE))</f>
        <v/>
      </c>
      <c r="G103" t="str">
        <f>IF(ISERROR(MATCH(G$1,'CSC Mitre'!CX$1:CX$220,0)),"",VLOOKUP(G$1,'Tactic Recode'!$A$1:$B$547,2,FALSE))</f>
        <v/>
      </c>
      <c r="H103" t="str">
        <f>IF(ISERROR(MATCH(H$1,'CSC Mitre'!CX$1:CX$220,0)),"",VLOOKUP(H$1,'Tactic Recode'!$A$1:$B$547,2,FALSE))</f>
        <v/>
      </c>
      <c r="I103" t="str">
        <f>IF(ISERROR(MATCH(I$1,'CSC Mitre'!CX$1:CX$220,0)),"",VLOOKUP(I$1,'Tactic Recode'!$A$1:$B$547,2,FALSE))</f>
        <v/>
      </c>
      <c r="J103" t="str">
        <f>IF(ISERROR(MATCH(J$1,'CSC Mitre'!CX$1:CX$220,0)),"",VLOOKUP(J$1,'Tactic Recode'!$A$1:$B$547,2,FALSE))</f>
        <v/>
      </c>
      <c r="K103" t="str">
        <f>IF(ISERROR(MATCH(K$1,'CSC Mitre'!CX$1:CX$220,0)),"",VLOOKUP(K$1,'Tactic Recode'!$A$1:$B$547,2,FALSE))</f>
        <v/>
      </c>
      <c r="L103" t="str">
        <f>IF(ISERROR(MATCH(L$1,'CSC Mitre'!CX$1:CX$220,0)),"",VLOOKUP(L$1,'Tactic Recode'!$A$1:$B$547,2,FALSE))</f>
        <v/>
      </c>
      <c r="M103" t="str">
        <f>IF(ISERROR(MATCH(M$1,'CSC Mitre'!CX$1:CX$220,0)),"",VLOOKUP(M$1,'Tactic Recode'!$A$1:$B$547,2,FALSE))</f>
        <v/>
      </c>
      <c r="N103" t="str">
        <f>IF(ISERROR(MATCH(N$1,'CSC Mitre'!CX$1:CX$220,0)),"",VLOOKUP(N$1,'Tactic Recode'!$A$1:$B$547,2,FALSE))</f>
        <v/>
      </c>
      <c r="O103" t="str">
        <f>IF(ISERROR(MATCH(O$1,'CSC Mitre'!CX$1:CX$220,0)),"",VLOOKUP(O$1,'Tactic Recode'!$A$1:$B$547,2,FALSE))</f>
        <v/>
      </c>
      <c r="P103" t="str">
        <f>IF(ISERROR(MATCH(P$1,'CSC Mitre'!CX$1:CX$220,0)),"",VLOOKUP(P$1,'Tactic Recode'!$A$1:$B$547,2,FALSE))</f>
        <v/>
      </c>
      <c r="Q103" t="str">
        <f>IF(ISERROR(MATCH(Q$1,'CSC Mitre'!CX$1:CX$220,0)),"",VLOOKUP(Q$1,'Tactic Recode'!$A$1:$B$547,2,FALSE))</f>
        <v/>
      </c>
      <c r="R103" t="str">
        <f>IF(ISERROR(MATCH(R$1,'CSC Mitre'!CX$1:CX$220,0)),"",VLOOKUP(R$1,'Tactic Recode'!$A$1:$B$547,2,FALSE))</f>
        <v/>
      </c>
      <c r="S103" t="str">
        <f>IF(ISERROR(MATCH(S$1,'CSC Mitre'!CX$1:CX$220,0)),"",VLOOKUP(S$1,'Tactic Recode'!$A$1:$B$547,2,FALSE))</f>
        <v/>
      </c>
      <c r="T103" t="str">
        <f>IF(ISERROR(MATCH(T$1,'CSC Mitre'!CX$1:CX$220,0)),"",VLOOKUP(T$1,'Tactic Recode'!$A$1:$B$547,2,FALSE))</f>
        <v/>
      </c>
      <c r="U103" t="str">
        <f>IF(ISERROR(MATCH(U$1,'CSC Mitre'!CX$1:CX$220,0)),"",VLOOKUP(U$1,'Tactic Recode'!$A$1:$B$547,2,FALSE))</f>
        <v/>
      </c>
      <c r="V103" t="str">
        <f>IF(ISERROR(MATCH(V$1,'CSC Mitre'!CX$1:CX$220,0)),"",VLOOKUP(V$1,'Tactic Recode'!$A$1:$B$547,2,FALSE))</f>
        <v/>
      </c>
      <c r="W103" t="str">
        <f>IF(ISERROR(MATCH(W$1,'CSC Mitre'!CX$1:CX$220,0)),"",VLOOKUP(W$1,'Tactic Recode'!$A$1:$B$547,2,FALSE))</f>
        <v/>
      </c>
      <c r="X103" t="str">
        <f>IF(ISERROR(MATCH(X$1,'CSC Mitre'!CX$1:CX$220,0)),"",VLOOKUP(X$1,'Tactic Recode'!$A$1:$B$547,2,FALSE))</f>
        <v/>
      </c>
      <c r="Y103" t="str">
        <f>IF(ISERROR(MATCH(Y$1,'CSC Mitre'!CX$1:CX$220,0)),"",VLOOKUP(Y$1,'Tactic Recode'!$A$1:$B$547,2,FALSE))</f>
        <v/>
      </c>
      <c r="Z103" t="str">
        <f>IF(ISERROR(MATCH(Z$1,'CSC Mitre'!CX$1:CX$220,0)),"",VLOOKUP(Z$1,'Tactic Recode'!$A$1:$B$547,2,FALSE))</f>
        <v/>
      </c>
      <c r="AA103" t="str">
        <f>IF(ISERROR(MATCH(AA$1,'CSC Mitre'!CX$1:CX$220,0)),"",VLOOKUP(AA$1,'Tactic Recode'!$A$1:$B$547,2,FALSE))</f>
        <v/>
      </c>
      <c r="AB103" t="str">
        <f>IF(ISERROR(MATCH(AB$1,'CSC Mitre'!CX$1:CX$220,0)),"",VLOOKUP(AB$1,'Tactic Recode'!$A$1:$B$547,2,FALSE))</f>
        <v/>
      </c>
      <c r="AC103" t="str">
        <f>IF(ISERROR(MATCH(AC$1,'CSC Mitre'!CX$1:CX$220,0)),"",VLOOKUP(AC$1,'Tactic Recode'!$A$1:$B$547,2,FALSE))</f>
        <v/>
      </c>
      <c r="AD103" t="str">
        <f>IF(ISERROR(MATCH(AD$1,'CSC Mitre'!CX$1:CX$220,0)),"",VLOOKUP(AD$1,'Tactic Recode'!$A$1:$B$547,2,FALSE))</f>
        <v/>
      </c>
      <c r="AE103" t="str">
        <f>IF(ISERROR(MATCH(AE$1,'CSC Mitre'!CX$1:CX$220,0)),"",VLOOKUP(AE$1,'Tactic Recode'!$A$1:$B$547,2,FALSE))</f>
        <v>Lateral Movement</v>
      </c>
      <c r="AF103" t="str">
        <f>IF(ISERROR(MATCH(AF$1,'CSC Mitre'!CX$1:CX$220,0)),"",VLOOKUP(AF$1,'Tactic Recode'!$A$1:$B$547,2,FALSE))</f>
        <v/>
      </c>
      <c r="AG103" t="str">
        <f>IF(ISERROR(MATCH(AG$1,'CSC Mitre'!CX$1:CX$220,0)),"",VLOOKUP(AG$1,'Tactic Recode'!$A$1:$B$547,2,FALSE))</f>
        <v/>
      </c>
      <c r="AH103" t="str">
        <f>IF(ISERROR(MATCH(AH$1,'CSC Mitre'!CX$1:CX$220,0)),"",VLOOKUP(AH$1,'Tactic Recode'!$A$1:$B$547,2,FALSE))</f>
        <v>Lateral Movement</v>
      </c>
      <c r="AI103" t="str">
        <f>IF(ISERROR(MATCH(AI$1,'CSC Mitre'!CX$1:CX$220,0)),"",VLOOKUP(AI$1,'Tactic Recode'!$A$1:$B$547,2,FALSE))</f>
        <v/>
      </c>
      <c r="AJ103" t="str">
        <f>IF(ISERROR(MATCH(AJ$1,'CSC Mitre'!CX$1:CX$220,0)),"",VLOOKUP(AJ$1,'Tactic Recode'!$A$1:$B$547,2,FALSE))</f>
        <v/>
      </c>
      <c r="AK103" t="str">
        <f>IF(ISERROR(MATCH(AK$1,'CSC Mitre'!CX$1:CX$220,0)),"",VLOOKUP(AK$1,'Tactic Recode'!$A$1:$B$547,2,FALSE))</f>
        <v/>
      </c>
      <c r="AL103" t="str">
        <f>IF(ISERROR(MATCH(AL$1,'CSC Mitre'!CX$1:CX$220,0)),"",VLOOKUP(AL$1,'Tactic Recode'!$A$1:$B$547,2,FALSE))</f>
        <v/>
      </c>
      <c r="AM103" t="str">
        <f>IF(ISERROR(MATCH(AM$1,'CSC Mitre'!CX$1:CX$220,0)),"",VLOOKUP(AM$1,'Tactic Recode'!$A$1:$B$547,2,FALSE))</f>
        <v/>
      </c>
      <c r="AN103" t="str">
        <f>IF(ISERROR(MATCH(AN$1,'CSC Mitre'!CX$1:CX$220,0)),"",VLOOKUP(AN$1,'Tactic Recode'!$A$1:$B$547,2,FALSE))</f>
        <v/>
      </c>
      <c r="AO103" t="str">
        <f>IF(ISERROR(MATCH(AO$1,'CSC Mitre'!CX$1:CX$220,0)),"",VLOOKUP(AO$1,'Tactic Recode'!$A$1:$B$547,2,FALSE))</f>
        <v/>
      </c>
      <c r="AP103" t="str">
        <f>IF(ISERROR(MATCH(AP$1,'CSC Mitre'!CX$1:CX$220,0)),"",VLOOKUP(AP$1,'Tactic Recode'!$A$1:$B$547,2,FALSE))</f>
        <v/>
      </c>
      <c r="AQ103" t="str">
        <f>IF(ISERROR(MATCH(AQ$1,'CSC Mitre'!CX$1:CX$220,0)),"",VLOOKUP(AQ$1,'Tactic Recode'!$A$1:$B$547,2,FALSE))</f>
        <v/>
      </c>
      <c r="AR103" t="str">
        <f>IF(ISERROR(MATCH(AR$1,'CSC Mitre'!CX$1:CX$220,0)),"",VLOOKUP(AR$1,'Tactic Recode'!$A$1:$B$547,2,FALSE))</f>
        <v/>
      </c>
      <c r="AS103" t="str">
        <f>IF(ISERROR(MATCH(AS$1,'CSC Mitre'!CX$1:CX$220,0)),"",VLOOKUP(AS$1,'Tactic Recode'!$A$1:$B$547,2,FALSE))</f>
        <v/>
      </c>
      <c r="AT103" t="str">
        <f>IF(ISERROR(MATCH(AT$1,'CSC Mitre'!CX$1:CX$220,0)),"",VLOOKUP(AT$1,'Tactic Recode'!$A$1:$B$547,2,FALSE))</f>
        <v/>
      </c>
      <c r="AU103" t="str">
        <f>IF(ISERROR(MATCH(AU$1,'CSC Mitre'!CX$1:CX$220,0)),"",VLOOKUP(AU$1,'Tactic Recode'!$A$1:$B$547,2,FALSE))</f>
        <v/>
      </c>
      <c r="AV103" t="str">
        <f>IF(ISERROR(MATCH(AV$1,'CSC Mitre'!CX$1:CX$220,0)),"",VLOOKUP(AV$1,'Tactic Recode'!$A$1:$B$547,2,FALSE))</f>
        <v/>
      </c>
      <c r="AW103" t="str">
        <f>IF(ISERROR(MATCH(AW$1,'CSC Mitre'!CX$1:CX$220,0)),"",VLOOKUP(AW$1,'Tactic Recode'!$A$1:$B$547,2,FALSE))</f>
        <v/>
      </c>
      <c r="AX103" t="str">
        <f>IF(ISERROR(MATCH(AX$1,'CSC Mitre'!CX$1:CX$220,0)),"",VLOOKUP(AX$1,'Tactic Recode'!$A$1:$B$547,2,FALSE))</f>
        <v/>
      </c>
      <c r="AY103" t="str">
        <f>IF(ISERROR(MATCH(AY$1,'CSC Mitre'!CX$1:CX$220,0)),"",VLOOKUP(AY$1,'Tactic Recode'!$A$1:$B$547,2,FALSE))</f>
        <v/>
      </c>
      <c r="AZ103" t="str">
        <f>IF(ISERROR(MATCH(AZ$1,'CSC Mitre'!CX$1:CX$220,0)),"",VLOOKUP(AZ$1,'Tactic Recode'!$A$1:$B$547,2,FALSE))</f>
        <v/>
      </c>
      <c r="BA103" t="str">
        <f>IF(ISERROR(MATCH(BA$1,'CSC Mitre'!CX$1:CX$220,0)),"",VLOOKUP(BA$1,'Tactic Recode'!$A$1:$B$547,2,FALSE))</f>
        <v/>
      </c>
      <c r="BB103" t="str">
        <f>IF(ISERROR(MATCH(BB$1,'CSC Mitre'!CX$1:CX$220,0)),"",VLOOKUP(BB$1,'Tactic Recode'!$A$1:$B$547,2,FALSE))</f>
        <v/>
      </c>
      <c r="BC103" t="str">
        <f>IF(ISERROR(MATCH(BC$1,'CSC Mitre'!CX$1:CX$220,0)),"",VLOOKUP(BC$1,'Tactic Recode'!$A$1:$B$547,2,FALSE))</f>
        <v/>
      </c>
      <c r="BD103" t="str">
        <f>IF(ISERROR(MATCH(BD$1,'CSC Mitre'!CX$1:CX$220,0)),"",VLOOKUP(BD$1,'Tactic Recode'!$A$1:$B$547,2,FALSE))</f>
        <v/>
      </c>
      <c r="BE103" t="str">
        <f>IF(ISERROR(MATCH(BE$1,'CSC Mitre'!CX$1:CX$220,0)),"",VLOOKUP(BE$1,'Tactic Recode'!$A$1:$B$547,2,FALSE))</f>
        <v/>
      </c>
      <c r="BF103" t="str">
        <f>IF(ISERROR(MATCH(BF$1,'CSC Mitre'!CX$1:CX$220,0)),"",VLOOKUP(BF$1,'Tactic Recode'!$A$1:$B$547,2,FALSE))</f>
        <v/>
      </c>
      <c r="BG103" t="str">
        <f>IF(ISERROR(MATCH(BG$1,'CSC Mitre'!CX$1:CX$220,0)),"",VLOOKUP(BG$1,'Tactic Recode'!$A$1:$B$547,2,FALSE))</f>
        <v/>
      </c>
      <c r="BH103" t="str">
        <f>IF(ISERROR(MATCH(BH$1,'CSC Mitre'!CX$1:CX$220,0)),"",VLOOKUP(BH$1,'Tactic Recode'!$A$1:$B$547,2,FALSE))</f>
        <v/>
      </c>
      <c r="BI103" t="str">
        <f>IF(ISERROR(MATCH(BI$1,'CSC Mitre'!CX$1:CX$220,0)),"",VLOOKUP(BI$1,'Tactic Recode'!$A$1:$B$547,2,FALSE))</f>
        <v/>
      </c>
      <c r="BJ103" t="str">
        <f>IF(ISERROR(MATCH(BJ$1,'CSC Mitre'!CX$1:CX$220,0)),"",VLOOKUP(BJ$1,'Tactic Recode'!$A$1:$B$547,2,FALSE))</f>
        <v/>
      </c>
      <c r="BK103" t="str">
        <f>IF(ISERROR(MATCH(BK$1,'CSC Mitre'!CX$1:CX$220,0)),"",VLOOKUP(BK$1,'Tactic Recode'!$A$1:$B$547,2,FALSE))</f>
        <v/>
      </c>
      <c r="BL103" t="str">
        <f>IF(ISERROR(MATCH(BL$1,'CSC Mitre'!CX$1:CX$220,0)),"",VLOOKUP(BL$1,'Tactic Recode'!$A$1:$B$547,2,FALSE))</f>
        <v>Exfiltration</v>
      </c>
      <c r="BM103" t="str">
        <f>IF(ISERROR(MATCH(BM$1,'CSC Mitre'!CX$1:CX$220,0)),"",VLOOKUP(BM$1,'Tactic Recode'!$A$1:$B$547,2,FALSE))</f>
        <v>Exfiltration</v>
      </c>
      <c r="BN103" t="str">
        <f>IF(ISERROR(MATCH(BN$1,'CSC Mitre'!CX$1:CX$220,0)),"",VLOOKUP(BN$1,'Tactic Recode'!$A$1:$B$547,2,FALSE))</f>
        <v>Exfiltration</v>
      </c>
      <c r="BO103" t="str">
        <f>IF(ISERROR(MATCH(BO$1,'CSC Mitre'!CX$1:CX$220,0)),"",VLOOKUP(BO$1,'Tactic Recode'!$A$1:$B$547,2,FALSE))</f>
        <v>Exfiltration</v>
      </c>
      <c r="BP103" t="str">
        <f>IF(ISERROR(MATCH(BP$1,'CSC Mitre'!CX$1:CX$220,0)),"",VLOOKUP(BP$1,'Tactic Recode'!$A$1:$B$547,2,FALSE))</f>
        <v/>
      </c>
      <c r="BQ103" t="str">
        <f>IF(ISERROR(MATCH(BQ$1,'CSC Mitre'!CX$1:CX$220,0)),"",VLOOKUP(BQ$1,'Tactic Recode'!$A$1:$B$547,2,FALSE))</f>
        <v/>
      </c>
      <c r="BR103" t="str">
        <f>IF(ISERROR(MATCH(BR$1,'CSC Mitre'!CX$1:CX$220,0)),"",VLOOKUP(BR$1,'Tactic Recode'!$A$1:$B$547,2,FALSE))</f>
        <v/>
      </c>
      <c r="BS103" t="str">
        <f>IF(ISERROR(MATCH(BS$1,'CSC Mitre'!CX$1:CX$220,0)),"",VLOOKUP(BS$1,'Tactic Recode'!$A$1:$B$547,2,FALSE))</f>
        <v/>
      </c>
      <c r="BT103" t="str">
        <f>IF(ISERROR(MATCH(BT$1,'CSC Mitre'!CX$1:CX$220,0)),"",VLOOKUP(BT$1,'Tactic Recode'!$A$1:$B$547,2,FALSE))</f>
        <v/>
      </c>
      <c r="BU103" t="str">
        <f>IF(ISERROR(MATCH(BU$1,'CSC Mitre'!CX$1:CX$220,0)),"",VLOOKUP(BU$1,'Tactic Recode'!$A$1:$B$547,2,FALSE))</f>
        <v/>
      </c>
      <c r="BV103" t="str">
        <f>IF(ISERROR(MATCH(BV$1,'CSC Mitre'!CX$1:CX$220,0)),"",VLOOKUP(BV$1,'Tactic Recode'!$A$1:$B$547,2,FALSE))</f>
        <v/>
      </c>
      <c r="BW103" t="str">
        <f>IF(ISERROR(MATCH(BW$1,'CSC Mitre'!CX$1:CX$220,0)),"",VLOOKUP(BW$1,'Tactic Recode'!$A$1:$B$547,2,FALSE))</f>
        <v/>
      </c>
      <c r="BX103" t="str">
        <f>IF(ISERROR(MATCH(BX$1,'CSC Mitre'!CX$1:CX$220,0)),"",VLOOKUP(BX$1,'Tactic Recode'!$A$1:$B$547,2,FALSE))</f>
        <v/>
      </c>
      <c r="BY103" t="str">
        <f>IF(ISERROR(MATCH(BY$1,'CSC Mitre'!CX$1:CX$220,0)),"",VLOOKUP(BY$1,'Tactic Recode'!$A$1:$B$547,2,FALSE))</f>
        <v/>
      </c>
      <c r="BZ103" t="str">
        <f>IF(ISERROR(MATCH(BZ$1,'CSC Mitre'!CX$1:CX$220,0)),"",VLOOKUP(BZ$1,'Tactic Recode'!$A$1:$B$547,2,FALSE))</f>
        <v/>
      </c>
      <c r="CA103" t="str">
        <f>IF(ISERROR(MATCH(CA$1,'CSC Mitre'!CX$1:CX$220,0)),"",VLOOKUP(CA$1,'Tactic Recode'!$A$1:$B$547,2,FALSE))</f>
        <v/>
      </c>
      <c r="CB103" t="str">
        <f>IF(ISERROR(MATCH(CB$1,'CSC Mitre'!CX$1:CX$220,0)),"",VLOOKUP(CB$1,'Tactic Recode'!$A$1:$B$547,2,FALSE))</f>
        <v/>
      </c>
      <c r="CC103" t="str">
        <f>IF(ISERROR(MATCH(CC$1,'CSC Mitre'!CX$1:CX$220,0)),"",VLOOKUP(CC$1,'Tactic Recode'!$A$1:$B$547,2,FALSE))</f>
        <v/>
      </c>
      <c r="CD103" t="str">
        <f>IF(ISERROR(MATCH(CD$1,'CSC Mitre'!CX$1:CX$220,0)),"",VLOOKUP(CD$1,'Tactic Recode'!$A$1:$B$547,2,FALSE))</f>
        <v/>
      </c>
      <c r="CE103" t="str">
        <f>IF(ISERROR(MATCH(CE$1,'CSC Mitre'!CX$1:CX$220,0)),"",VLOOKUP(CE$1,'Tactic Recode'!$A$1:$B$547,2,FALSE))</f>
        <v/>
      </c>
      <c r="CF103" t="str">
        <f>IF(ISERROR(MATCH(CF$1,'CSC Mitre'!CX$1:CX$220,0)),"",VLOOKUP(CF$1,'Tactic Recode'!$A$1:$B$547,2,FALSE))</f>
        <v/>
      </c>
      <c r="CG103" t="str">
        <f>IF(ISERROR(MATCH(CG$1,'CSC Mitre'!CX$1:CX$220,0)),"",VLOOKUP(CG$1,'Tactic Recode'!$A$1:$B$547,2,FALSE))</f>
        <v/>
      </c>
      <c r="CH103" t="str">
        <f>IF(ISERROR(MATCH(CH$1,'CSC Mitre'!CX$1:CX$220,0)),"",VLOOKUP(CH$1,'Tactic Recode'!$A$1:$B$547,2,FALSE))</f>
        <v/>
      </c>
      <c r="CI103" t="str">
        <f>IF(ISERROR(MATCH(CI$1,'CSC Mitre'!CX$1:CX$220,0)),"",VLOOKUP(CI$1,'Tactic Recode'!$A$1:$B$547,2,FALSE))</f>
        <v/>
      </c>
      <c r="CJ103" t="str">
        <f>IF(ISERROR(MATCH(CJ$1,'CSC Mitre'!CX$1:CX$220,0)),"",VLOOKUP(CJ$1,'Tactic Recode'!$A$1:$B$547,2,FALSE))</f>
        <v/>
      </c>
      <c r="CK103" t="str">
        <f>IF(ISERROR(MATCH(CK$1,'CSC Mitre'!CX$1:CX$220,0)),"",VLOOKUP(CK$1,'Tactic Recode'!$A$1:$B$547,2,FALSE))</f>
        <v/>
      </c>
      <c r="CL103" t="str">
        <f>IF(ISERROR(MATCH(CL$1,'CSC Mitre'!CX$1:CX$220,0)),"",VLOOKUP(CL$1,'Tactic Recode'!$A$1:$B$547,2,FALSE))</f>
        <v/>
      </c>
      <c r="CM103" t="str">
        <f>IF(ISERROR(MATCH(CM$1,'CSC Mitre'!CX$1:CX$220,0)),"",VLOOKUP(CM$1,'Tactic Recode'!$A$1:$B$547,2,FALSE))</f>
        <v/>
      </c>
      <c r="CN103" t="str">
        <f>IF(ISERROR(MATCH(CN$1,'CSC Mitre'!CX$1:CX$220,0)),"",VLOOKUP(CN$1,'Tactic Recode'!$A$1:$B$547,2,FALSE))</f>
        <v/>
      </c>
      <c r="CO103" t="str">
        <f>IF(ISERROR(MATCH(CO$1,'CSC Mitre'!CX$1:CX$220,0)),"",VLOOKUP(CO$1,'Tactic Recode'!$A$1:$B$547,2,FALSE))</f>
        <v/>
      </c>
      <c r="CP103" t="str">
        <f>IF(ISERROR(MATCH(CP$1,'CSC Mitre'!CX$1:CX$220,0)),"",VLOOKUP(CP$1,'Tactic Recode'!$A$1:$B$547,2,FALSE))</f>
        <v/>
      </c>
      <c r="CQ103" t="str">
        <f>IF(ISERROR(MATCH(CQ$1,'CSC Mitre'!CX$1:CX$220,0)),"",VLOOKUP(CQ$1,'Tactic Recode'!$A$1:$B$547,2,FALSE))</f>
        <v/>
      </c>
      <c r="CR103" t="str">
        <f>IF(ISERROR(MATCH(CR$1,'CSC Mitre'!CX$1:CX$220,0)),"",VLOOKUP(CR$1,'Tactic Recode'!$A$1:$B$547,2,FALSE))</f>
        <v/>
      </c>
      <c r="CS103" t="str">
        <f>IF(ISERROR(MATCH(CS$1,'CSC Mitre'!CX$1:CX$220,0)),"",VLOOKUP(CS$1,'Tactic Recode'!$A$1:$B$547,2,FALSE))</f>
        <v/>
      </c>
      <c r="CT103" t="str">
        <f>IF(ISERROR(MATCH(CT$1,'CSC Mitre'!CX$1:CX$220,0)),"",VLOOKUP(CT$1,'Tactic Recode'!$A$1:$B$547,2,FALSE))</f>
        <v/>
      </c>
      <c r="CU103" t="str">
        <f>IF(ISERROR(MATCH(CU$1,'CSC Mitre'!CX$1:CX$220,0)),"",VLOOKUP(CU$1,'Tactic Recode'!$A$1:$B$547,2,FALSE))</f>
        <v/>
      </c>
      <c r="CV103" t="str">
        <f>IF(ISERROR(MATCH(CV$1,'CSC Mitre'!CX$1:CX$220,0)),"",VLOOKUP(CV$1,'Tactic Recode'!$A$1:$B$547,2,FALSE))</f>
        <v/>
      </c>
      <c r="CW103" t="str">
        <f>IF(ISERROR(MATCH(CW$1,'CSC Mitre'!CX$1:CX$220,0)),"",VLOOKUP(CW$1,'Tactic Recode'!$A$1:$B$547,2,FALSE))</f>
        <v/>
      </c>
      <c r="CX103" t="str">
        <f>IF(ISERROR(MATCH(CX$1,'CSC Mitre'!CX$1:CX$220,0)),"",VLOOKUP(CX$1,'Tactic Recode'!$A$1:$B$547,2,FALSE))</f>
        <v/>
      </c>
      <c r="CY103" t="str">
        <f>IF(ISERROR(MATCH(CY$1,'CSC Mitre'!CX$1:CX$220,0)),"",VLOOKUP(CY$1,'Tactic Recode'!$A$1:$B$547,2,FALSE))</f>
        <v/>
      </c>
      <c r="CZ103" t="str">
        <f>IF(ISERROR(MATCH(CZ$1,'CSC Mitre'!CX$1:CX$220,0)),"",VLOOKUP(CZ$1,'Tactic Recode'!$A$1:$B$547,2,FALSE))</f>
        <v/>
      </c>
      <c r="DA103" t="str">
        <f>IF(ISERROR(MATCH(DA$1,'CSC Mitre'!CX$1:CX$220,0)),"",VLOOKUP(DA$1,'Tactic Recode'!$A$1:$B$547,2,FALSE))</f>
        <v/>
      </c>
      <c r="DB103" t="str">
        <f>IF(ISERROR(MATCH(DB$1,'CSC Mitre'!CX$1:CX$220,0)),"",VLOOKUP(DB$1,'Tactic Recode'!$A$1:$B$547,2,FALSE))</f>
        <v/>
      </c>
      <c r="DC103" t="str">
        <f>IF(ISERROR(MATCH(DC$1,'CSC Mitre'!CX$1:CX$220,0)),"",VLOOKUP(DC$1,'Tactic Recode'!$A$1:$B$547,2,FALSE))</f>
        <v/>
      </c>
      <c r="DD103" t="str">
        <f>IF(ISERROR(MATCH(DD$1,'CSC Mitre'!CX$1:CX$220,0)),"",VLOOKUP(DD$1,'Tactic Recode'!$A$1:$B$547,2,FALSE))</f>
        <v/>
      </c>
      <c r="DE103" t="str">
        <f>IF(ISERROR(MATCH(DE$1,'CSC Mitre'!CX$1:CX$220,0)),"",VLOOKUP(DE$1,'Tactic Recode'!$A$1:$B$547,2,FALSE))</f>
        <v/>
      </c>
      <c r="DF103" t="str">
        <f>IF(ISERROR(MATCH(DF$1,'CSC Mitre'!CX$1:CX$220,0)),"",VLOOKUP(DF$1,'Tactic Recode'!$A$1:$B$547,2,FALSE))</f>
        <v/>
      </c>
      <c r="DG103" t="str">
        <f>IF(ISERROR(MATCH(DG$1,'CSC Mitre'!CX$1:CX$220,0)),"",VLOOKUP(DG$1,'Tactic Recode'!$A$1:$B$547,2,FALSE))</f>
        <v/>
      </c>
      <c r="DH103" t="str">
        <f>IF(ISERROR(MATCH(DH$1,'CSC Mitre'!CX$1:CX$220,0)),"",VLOOKUP(DH$1,'Tactic Recode'!$A$1:$B$547,2,FALSE))</f>
        <v/>
      </c>
      <c r="DI103" t="str">
        <f>IF(ISERROR(MATCH(DI$1,'CSC Mitre'!CX$1:CX$220,0)),"",VLOOKUP(DI$1,'Tactic Recode'!$A$1:$B$547,2,FALSE))</f>
        <v/>
      </c>
      <c r="DJ103" t="str">
        <f>IF(ISERROR(MATCH(DJ$1,'CSC Mitre'!CX$1:CX$220,0)),"",VLOOKUP(DJ$1,'Tactic Recode'!$A$1:$B$547,2,FALSE))</f>
        <v/>
      </c>
      <c r="DK103" t="str">
        <f>IF(ISERROR(MATCH(DK$1,'CSC Mitre'!CX$1:CX$220,0)),"",VLOOKUP(DK$1,'Tactic Recode'!$A$1:$B$547,2,FALSE))</f>
        <v/>
      </c>
      <c r="DL103" t="str">
        <f>IF(ISERROR(MATCH(DL$1,'CSC Mitre'!CX$1:CX$220,0)),"",VLOOKUP(DL$1,'Tactic Recode'!$A$1:$B$547,2,FALSE))</f>
        <v/>
      </c>
      <c r="DM103" t="str">
        <f>IF(ISERROR(MATCH(DM$1,'CSC Mitre'!CX$1:CX$220,0)),"",VLOOKUP(DM$1,'Tactic Recode'!$A$1:$B$547,2,FALSE))</f>
        <v/>
      </c>
      <c r="DN103" t="str">
        <f>IF(ISERROR(MATCH(DN$1,'CSC Mitre'!CX$1:CX$220,0)),"",VLOOKUP(DN$1,'Tactic Recode'!$A$1:$B$547,2,FALSE))</f>
        <v/>
      </c>
      <c r="DO103" t="str">
        <f>IF(ISERROR(MATCH(DO$1,'CSC Mitre'!CX$1:CX$220,0)),"",VLOOKUP(DO$1,'Tactic Recode'!$A$1:$B$547,2,FALSE))</f>
        <v/>
      </c>
      <c r="DP103" t="str">
        <f>IF(ISERROR(MATCH(DP$1,'CSC Mitre'!CX$1:CX$220,0)),"",VLOOKUP(DP$1,'Tactic Recode'!$A$1:$B$547,2,FALSE))</f>
        <v/>
      </c>
      <c r="DQ103" t="str">
        <f>IF(ISERROR(MATCH(DQ$1,'CSC Mitre'!CX$1:CX$220,0)),"",VLOOKUP(DQ$1,'Tactic Recode'!$A$1:$B$547,2,FALSE))</f>
        <v/>
      </c>
      <c r="DR103" t="str">
        <f>IF(ISERROR(MATCH(DR$1,'CSC Mitre'!CX$1:CX$220,0)),"",VLOOKUP(DR$1,'Tactic Recode'!$A$1:$B$547,2,FALSE))</f>
        <v>Command and Control</v>
      </c>
      <c r="DS103" t="str">
        <f>IF(ISERROR(MATCH(DS$1,'CSC Mitre'!CX$1:CX$220,0)),"",VLOOKUP(DS$1,'Tactic Recode'!$A$1:$B$547,2,FALSE))</f>
        <v/>
      </c>
      <c r="DT103" t="str">
        <f>IF(ISERROR(MATCH(DT$1,'CSC Mitre'!CX$1:CX$220,0)),"",VLOOKUP(DT$1,'Tactic Recode'!$A$1:$B$547,2,FALSE))</f>
        <v/>
      </c>
      <c r="DU103" t="str">
        <f>IF(ISERROR(MATCH(DU$1,'CSC Mitre'!CX$1:CX$220,0)),"",VLOOKUP(DU$1,'Tactic Recode'!$A$1:$B$547,2,FALSE))</f>
        <v/>
      </c>
      <c r="DV103" t="str">
        <f>IF(ISERROR(MATCH(DV$1,'CSC Mitre'!CX$1:CX$220,0)),"",VLOOKUP(DV$1,'Tactic Recode'!$A$1:$B$547,2,FALSE))</f>
        <v/>
      </c>
      <c r="DW103" t="str">
        <f>IF(ISERROR(MATCH(DW$1,'CSC Mitre'!CX$1:CX$220,0)),"",VLOOKUP(DW$1,'Tactic Recode'!$A$1:$B$547,2,FALSE))</f>
        <v/>
      </c>
      <c r="DX103" t="str">
        <f>IF(ISERROR(MATCH(DX$1,'CSC Mitre'!CX$1:CX$220,0)),"",VLOOKUP(DX$1,'Tactic Recode'!$A$1:$B$547,2,FALSE))</f>
        <v/>
      </c>
      <c r="DY103" t="str">
        <f>IF(ISERROR(MATCH(DY$1,'CSC Mitre'!CX$1:CX$220,0)),"",VLOOKUP(DY$1,'Tactic Recode'!$A$1:$B$547,2,FALSE))</f>
        <v/>
      </c>
      <c r="DZ103" t="str">
        <f>IF(ISERROR(MATCH(DZ$1,'CSC Mitre'!CX$1:CX$220,0)),"",VLOOKUP(DZ$1,'Tactic Recode'!$A$1:$B$547,2,FALSE))</f>
        <v/>
      </c>
      <c r="EA103" t="str">
        <f>IF(ISERROR(MATCH(EA$1,'CSC Mitre'!CX$1:CX$220,0)),"",VLOOKUP(EA$1,'Tactic Recode'!$A$1:$B$547,2,FALSE))</f>
        <v/>
      </c>
      <c r="EB103" t="str">
        <f>IF(ISERROR(MATCH(EB$1,'CSC Mitre'!CX$1:CX$220,0)),"",VLOOKUP(EB$1,'Tactic Recode'!$A$1:$B$547,2,FALSE))</f>
        <v/>
      </c>
      <c r="EC103" t="str">
        <f>IF(ISERROR(MATCH(EC$1,'CSC Mitre'!CX$1:CX$220,0)),"",VLOOKUP(EC$1,'Tactic Recode'!$A$1:$B$547,2,FALSE))</f>
        <v/>
      </c>
      <c r="ED103" t="str">
        <f>IF(ISERROR(MATCH(ED$1,'CSC Mitre'!CX$1:CX$220,0)),"",VLOOKUP(ED$1,'Tactic Recode'!$A$1:$B$547,2,FALSE))</f>
        <v/>
      </c>
      <c r="EE103" t="str">
        <f>IF(ISERROR(MATCH(EE$1,'CSC Mitre'!CX$1:CX$220,0)),"",VLOOKUP(EE$1,'Tactic Recode'!$A$1:$B$547,2,FALSE))</f>
        <v/>
      </c>
      <c r="EF103" t="str">
        <f>IF(ISERROR(MATCH(EF$1,'CSC Mitre'!CX$1:CX$220,0)),"",VLOOKUP(EF$1,'Tactic Recode'!$A$1:$B$547,2,FALSE))</f>
        <v/>
      </c>
      <c r="EG103" t="str">
        <f>IF(ISERROR(MATCH(EG$1,'CSC Mitre'!CX$1:CX$220,0)),"",VLOOKUP(EG$1,'Tactic Recode'!$A$1:$B$547,2,FALSE))</f>
        <v/>
      </c>
      <c r="EH103" t="str">
        <f>IF(ISERROR(MATCH(EH$1,'CSC Mitre'!CX$1:CX$220,0)),"",VLOOKUP(EH$1,'Tactic Recode'!$A$1:$B$547,2,FALSE))</f>
        <v/>
      </c>
      <c r="EI103" t="str">
        <f>IF(ISERROR(MATCH(EI$1,'CSC Mitre'!CX$1:CX$220,0)),"",VLOOKUP(EI$1,'Tactic Recode'!$A$1:$B$547,2,FALSE))</f>
        <v/>
      </c>
      <c r="EJ103" t="str">
        <f>IF(ISERROR(MATCH(EJ$1,'CSC Mitre'!CX$1:CX$220,0)),"",VLOOKUP(EJ$1,'Tactic Recode'!$A$1:$B$547,2,FALSE))</f>
        <v>Command and Control</v>
      </c>
      <c r="EK103" t="str">
        <f>IF(ISERROR(MATCH(EK$1,'CSC Mitre'!CX$1:CX$220,0)),"",VLOOKUP(EK$1,'Tactic Recode'!$A$1:$B$547,2,FALSE))</f>
        <v/>
      </c>
      <c r="EL103" t="str">
        <f>IF(ISERROR(MATCH(EL$1,'CSC Mitre'!CX$1:CX$220,0)),"",VLOOKUP(EL$1,'Tactic Recode'!$A$1:$B$547,2,FALSE))</f>
        <v/>
      </c>
      <c r="EM103" t="str">
        <f>IF(ISERROR(MATCH(EM$1,'CSC Mitre'!CX$1:CX$220,0)),"",VLOOKUP(EM$1,'Tactic Recode'!$A$1:$B$547,2,FALSE))</f>
        <v>Command and Control</v>
      </c>
      <c r="EN103" t="str">
        <f>IF(ISERROR(MATCH(EN$1,'CSC Mitre'!CX$1:CX$220,0)),"",VLOOKUP(EN$1,'Tactic Recode'!$A$1:$B$547,2,FALSE))</f>
        <v/>
      </c>
      <c r="EO103" t="str">
        <f>IF(ISERROR(MATCH(EO$1,'CSC Mitre'!CX$1:CX$220,0)),"",VLOOKUP(EO$1,'Tactic Recode'!$A$1:$B$547,2,FALSE))</f>
        <v/>
      </c>
      <c r="EP103" t="str">
        <f>IF(ISERROR(MATCH(EP$1,'CSC Mitre'!CX$1:CX$220,0)),"",VLOOKUP(EP$1,'Tactic Recode'!$A$1:$B$547,2,FALSE))</f>
        <v/>
      </c>
      <c r="EQ103" t="str">
        <f>IF(ISERROR(MATCH(EQ$1,'CSC Mitre'!CX$1:CX$220,0)),"",VLOOKUP(EQ$1,'Tactic Recode'!$A$1:$B$547,2,FALSE))</f>
        <v>Command and Control</v>
      </c>
      <c r="ER103" t="str">
        <f>IF(ISERROR(MATCH(ER$1,'CSC Mitre'!CX$1:CX$220,0)),"",VLOOKUP(ER$1,'Tactic Recode'!$A$1:$B$547,2,FALSE))</f>
        <v/>
      </c>
      <c r="ES103" t="str">
        <f>IF(ISERROR(MATCH(ES$1,'CSC Mitre'!CX$1:CX$220,0)),"",VLOOKUP(ES$1,'Tactic Recode'!$A$1:$B$547,2,FALSE))</f>
        <v/>
      </c>
      <c r="ET103" t="str">
        <f>IF(ISERROR(MATCH(ET$1,'CSC Mitre'!CX$1:CX$220,0)),"",VLOOKUP(ET$1,'Tactic Recode'!$A$1:$B$547,2,FALSE))</f>
        <v/>
      </c>
      <c r="EU103" t="str">
        <f>IF(ISERROR(MATCH(EU$1,'CSC Mitre'!CX$1:CX$220,0)),"",VLOOKUP(EU$1,'Tactic Recode'!$A$1:$B$547,2,FALSE))</f>
        <v/>
      </c>
      <c r="EV103" t="str">
        <f>IF(ISERROR(MATCH(EV$1,'CSC Mitre'!CX$1:CX$220,0)),"",VLOOKUP(EV$1,'Tactic Recode'!$A$1:$B$547,2,FALSE))</f>
        <v/>
      </c>
      <c r="EW103" t="str">
        <f>IF(ISERROR(MATCH(EW$1,'CSC Mitre'!CX$1:CX$220,0)),"",VLOOKUP(EW$1,'Tactic Recode'!$A$1:$B$547,2,FALSE))</f>
        <v/>
      </c>
      <c r="EX103" t="str">
        <f>IF(ISERROR(MATCH(EX$1,'CSC Mitre'!CX$1:CX$220,0)),"",VLOOKUP(EX$1,'Tactic Recode'!$A$1:$B$547,2,FALSE))</f>
        <v/>
      </c>
      <c r="EY103" t="str">
        <f>IF(ISERROR(MATCH(EY$1,'CSC Mitre'!CX$1:CX$220,0)),"",VLOOKUP(EY$1,'Tactic Recode'!$A$1:$B$547,2,FALSE))</f>
        <v/>
      </c>
      <c r="EZ103" t="str">
        <f>IF(ISERROR(MATCH(EZ$1,'CSC Mitre'!CX$1:CX$220,0)),"",VLOOKUP(EZ$1,'Tactic Recode'!$A$1:$B$547,2,FALSE))</f>
        <v/>
      </c>
      <c r="FA103" t="str">
        <f>IF(ISERROR(MATCH(FA$1,'CSC Mitre'!CX$1:CX$220,0)),"",VLOOKUP(FA$1,'Tactic Recode'!$A$1:$B$547,2,FALSE))</f>
        <v/>
      </c>
      <c r="FB103" t="str">
        <f>IF(ISERROR(MATCH(FB$1,'CSC Mitre'!CX$1:CX$220,0)),"",VLOOKUP(FB$1,'Tactic Recode'!$A$1:$B$547,2,FALSE))</f>
        <v/>
      </c>
      <c r="FC103" t="str">
        <f>IF(ISERROR(MATCH(FC$1,'CSC Mitre'!CX$1:CX$220,0)),"",VLOOKUP(FC$1,'Tactic Recode'!$A$1:$B$547,2,FALSE))</f>
        <v/>
      </c>
      <c r="FD103" t="str">
        <f>IF(ISERROR(MATCH(FD$1,'CSC Mitre'!CX$1:CX$220,0)),"",VLOOKUP(FD$1,'Tactic Recode'!$A$1:$B$547,2,FALSE))</f>
        <v/>
      </c>
      <c r="FE103" t="str">
        <f>IF(ISERROR(MATCH(FE$1,'CSC Mitre'!CX$1:CX$220,0)),"",VLOOKUP(FE$1,'Tactic Recode'!$A$1:$B$547,2,FALSE))</f>
        <v/>
      </c>
      <c r="FF103" t="str">
        <f>IF(ISERROR(MATCH(FF$1,'CSC Mitre'!CX$1:CX$220,0)),"",VLOOKUP(FF$1,'Tactic Recode'!$A$1:$B$547,2,FALSE))</f>
        <v/>
      </c>
      <c r="FG103" t="str">
        <f>IF(ISERROR(MATCH(FG$1,'CSC Mitre'!CX$1:CX$220,0)),"",VLOOKUP(FG$1,'Tactic Recode'!$A$1:$B$547,2,FALSE))</f>
        <v/>
      </c>
      <c r="FH103" t="str">
        <f>IF(ISERROR(MATCH(FH$1,'CSC Mitre'!CX$1:CX$220,0)),"",VLOOKUP(FH$1,'Tactic Recode'!$A$1:$B$547,2,FALSE))</f>
        <v/>
      </c>
      <c r="FI103" t="str">
        <f>IF(ISERROR(MATCH(FI$1,'CSC Mitre'!CX$1:CX$220,0)),"",VLOOKUP(FI$1,'Tactic Recode'!$A$1:$B$547,2,FALSE))</f>
        <v/>
      </c>
      <c r="FJ103" t="str">
        <f>IF(ISERROR(MATCH(FJ$1,'CSC Mitre'!CX$1:CX$220,0)),"",VLOOKUP(FJ$1,'Tactic Recode'!$A$1:$B$547,2,FALSE))</f>
        <v/>
      </c>
      <c r="FK103" t="str">
        <f>IF(ISERROR(MATCH(FK$1,'CSC Mitre'!CX$1:CX$220,0)),"",VLOOKUP(FK$1,'Tactic Recode'!$A$1:$B$547,2,FALSE))</f>
        <v/>
      </c>
      <c r="FL103" t="str">
        <f>IF(ISERROR(MATCH(FL$1,'CSC Mitre'!CX$1:CX$220,0)),"",VLOOKUP(FL$1,'Tactic Recode'!$A$1:$B$547,2,FALSE))</f>
        <v/>
      </c>
      <c r="FM103" t="str">
        <f>IF(ISERROR(MATCH(FM$1,'CSC Mitre'!CX$1:CX$220,0)),"",VLOOKUP(FM$1,'Tactic Recode'!$A$1:$B$547,2,FALSE))</f>
        <v/>
      </c>
      <c r="FN103" t="str">
        <f>IF(ISERROR(MATCH(FN$1,'CSC Mitre'!CX$1:CX$220,0)),"",VLOOKUP(FN$1,'Tactic Recode'!$A$1:$B$547,2,FALSE))</f>
        <v/>
      </c>
      <c r="FO103" t="str">
        <f>IF(ISERROR(MATCH(FO$1,'CSC Mitre'!CX$1:CX$220,0)),"",VLOOKUP(FO$1,'Tactic Recode'!$A$1:$B$547,2,FALSE))</f>
        <v/>
      </c>
      <c r="FP103" t="str">
        <f>IF(ISERROR(MATCH(FP$1,'CSC Mitre'!CX$1:CX$220,0)),"",VLOOKUP(FP$1,'Tactic Recode'!$A$1:$B$547,2,FALSE))</f>
        <v/>
      </c>
      <c r="FQ103" t="str">
        <f>IF(ISERROR(MATCH(FQ$1,'CSC Mitre'!CX$1:CX$220,0)),"",VLOOKUP(FQ$1,'Tactic Recode'!$A$1:$B$547,2,FALSE))</f>
        <v/>
      </c>
      <c r="FR103" t="str">
        <f>IF(ISERROR(MATCH(FR$1,'CSC Mitre'!CX$1:CX$220,0)),"",VLOOKUP(FR$1,'Tactic Recode'!$A$1:$B$547,2,FALSE))</f>
        <v/>
      </c>
      <c r="FS103" t="str">
        <f>IF(ISERROR(MATCH(FS$1,'CSC Mitre'!CX$1:CX$220,0)),"",VLOOKUP(FS$1,'Tactic Recode'!$A$1:$B$547,2,FALSE))</f>
        <v/>
      </c>
      <c r="FT103" t="str">
        <f>IF(ISERROR(MATCH(FT$1,'CSC Mitre'!CX$1:CX$220,0)),"",VLOOKUP(FT$1,'Tactic Recode'!$A$1:$B$547,2,FALSE))</f>
        <v/>
      </c>
      <c r="FU103" t="str">
        <f>IF(ISERROR(MATCH(FU$1,'CSC Mitre'!CX$1:CX$220,0)),"",VLOOKUP(FU$1,'Tactic Recode'!$A$1:$B$547,2,FALSE))</f>
        <v/>
      </c>
      <c r="FV103" t="str">
        <f>IF(ISERROR(MATCH(FV$1,'CSC Mitre'!CX$1:CX$220,0)),"",VLOOKUP(FV$1,'Tactic Recode'!$A$1:$B$547,2,FALSE))</f>
        <v/>
      </c>
      <c r="FW103" t="str">
        <f>IF(ISERROR(MATCH(FW$1,'CSC Mitre'!CX$1:CX$220,0)),"",VLOOKUP(FW$1,'Tactic Recode'!$A$1:$B$547,2,FALSE))</f>
        <v/>
      </c>
      <c r="FX103" t="str">
        <f>IF(ISERROR(MATCH(FX$1,'CSC Mitre'!CX$1:CX$220,0)),"",VLOOKUP(FX$1,'Tactic Recode'!$A$1:$B$547,2,FALSE))</f>
        <v/>
      </c>
      <c r="FY103" t="str">
        <f>IF(ISERROR(MATCH(FY$1,'CSC Mitre'!CX$1:CX$220,0)),"",VLOOKUP(FY$1,'Tactic Recode'!$A$1:$B$547,2,FALSE))</f>
        <v/>
      </c>
      <c r="FZ103" t="str">
        <f>IF(ISERROR(MATCH(FZ$1,'CSC Mitre'!CX$1:CX$220,0)),"",VLOOKUP(FZ$1,'Tactic Recode'!$A$1:$B$547,2,FALSE))</f>
        <v/>
      </c>
      <c r="GA103" t="str">
        <f>IF(ISERROR(MATCH(GA$1,'CSC Mitre'!CX$1:CX$220,0)),"",VLOOKUP(GA$1,'Tactic Recode'!$A$1:$B$547,2,FALSE))</f>
        <v/>
      </c>
      <c r="GB103" t="str">
        <f>IF(ISERROR(MATCH(GB$1,'CSC Mitre'!CX$1:CX$220,0)),"",VLOOKUP(GB$1,'Tactic Recode'!$A$1:$B$547,2,FALSE))</f>
        <v/>
      </c>
      <c r="GC103" t="str">
        <f>IF(ISERROR(MATCH(GC$1,'CSC Mitre'!CX$1:CX$220,0)),"",VLOOKUP(GC$1,'Tactic Recode'!$A$1:$B$547,2,FALSE))</f>
        <v/>
      </c>
      <c r="GD103" t="str">
        <f>IF(ISERROR(MATCH(GD$1,'CSC Mitre'!CX$1:CX$220,0)),"",VLOOKUP(GD$1,'Tactic Recode'!$A$1:$B$547,2,FALSE))</f>
        <v/>
      </c>
      <c r="GE103" t="str">
        <f>IF(ISERROR(MATCH(GE$1,'CSC Mitre'!CX$1:CX$220,0)),"",VLOOKUP(GE$1,'Tactic Recode'!$A$1:$B$547,2,FALSE))</f>
        <v/>
      </c>
      <c r="GF103" t="str">
        <f>IF(ISERROR(MATCH(GF$1,'CSC Mitre'!CX$1:CX$220,0)),"",VLOOKUP(GF$1,'Tactic Recode'!$A$1:$B$547,2,FALSE))</f>
        <v/>
      </c>
      <c r="GG103" t="str">
        <f>IF(ISERROR(MATCH(GG$1,'CSC Mitre'!CX$1:CX$220,0)),"",VLOOKUP(GG$1,'Tactic Recode'!$A$1:$B$547,2,FALSE))</f>
        <v/>
      </c>
      <c r="GH103" t="str">
        <f>IF(ISERROR(MATCH(GH$1,'CSC Mitre'!CX$1:CX$220,0)),"",VLOOKUP(GH$1,'Tactic Recode'!$A$1:$B$547,2,FALSE))</f>
        <v/>
      </c>
      <c r="GI103" t="str">
        <f>IF(ISERROR(MATCH(GI$1,'CSC Mitre'!CX$1:CX$220,0)),"",VLOOKUP(GI$1,'Tactic Recode'!$A$1:$B$547,2,FALSE))</f>
        <v/>
      </c>
      <c r="GJ103" t="str">
        <f>IF(ISERROR(MATCH(GJ$1,'CSC Mitre'!CX$1:CX$220,0)),"",VLOOKUP(GJ$1,'Tactic Recode'!$A$1:$B$547,2,FALSE))</f>
        <v/>
      </c>
      <c r="GK103" t="str">
        <f>IF(ISERROR(MATCH(GK$1,'CSC Mitre'!CX$1:CX$220,0)),"",VLOOKUP(GK$1,'Tactic Recode'!$A$1:$B$547,2,FALSE))</f>
        <v/>
      </c>
      <c r="GL103" t="str">
        <f>IF(ISERROR(MATCH(GL$1,'CSC Mitre'!CX$1:CX$220,0)),"",VLOOKUP(GL$1,'Tactic Recode'!$A$1:$B$547,2,FALSE))</f>
        <v/>
      </c>
      <c r="GM103" t="str">
        <f>IF(ISERROR(MATCH(GM$1,'CSC Mitre'!CX$1:CX$220,0)),"",VLOOKUP(GM$1,'Tactic Recode'!$A$1:$B$547,2,FALSE))</f>
        <v/>
      </c>
      <c r="GN103" t="str">
        <f>IF(ISERROR(MATCH(GN$1,'CSC Mitre'!CX$1:CX$220,0)),"",VLOOKUP(GN$1,'Tactic Recode'!$A$1:$B$547,2,FALSE))</f>
        <v/>
      </c>
      <c r="GO103" t="str">
        <f>IF(ISERROR(MATCH(GO$1,'CSC Mitre'!CX$1:CX$220,0)),"",VLOOKUP(GO$1,'Tactic Recode'!$A$1:$B$547,2,FALSE))</f>
        <v/>
      </c>
      <c r="GP103" t="str">
        <f>IF(ISERROR(MATCH(GP$1,'CSC Mitre'!CX$1:CX$220,0)),"",VLOOKUP(GP$1,'Tactic Recode'!$A$1:$B$547,2,FALSE))</f>
        <v/>
      </c>
      <c r="GQ103" t="str">
        <f>IF(ISERROR(MATCH(GQ$1,'CSC Mitre'!CX$1:CX$220,0)),"",VLOOKUP(GQ$1,'Tactic Recode'!$A$1:$B$547,2,FALSE))</f>
        <v/>
      </c>
      <c r="GR103" t="str">
        <f>IF(ISERROR(MATCH(GR$1,'CSC Mitre'!CX$1:CX$220,0)),"",VLOOKUP(GR$1,'Tactic Recode'!$A$1:$B$547,2,FALSE))</f>
        <v/>
      </c>
      <c r="GS103" t="str">
        <f>IF(ISERROR(MATCH(GS$1,'CSC Mitre'!CX$1:CX$220,0)),"",VLOOKUP(GS$1,'Tactic Recode'!$A$1:$B$547,2,FALSE))</f>
        <v/>
      </c>
      <c r="GT103" t="str">
        <f>IF(ISERROR(MATCH(GT$1,'CSC Mitre'!CX$1:CX$220,0)),"",VLOOKUP(GT$1,'Tactic Recode'!$A$1:$B$547,2,FALSE))</f>
        <v/>
      </c>
      <c r="GU103" t="str">
        <f>IF(ISERROR(MATCH(GU$1,'CSC Mitre'!CX$1:CX$220,0)),"",VLOOKUP(GU$1,'Tactic Recode'!$A$1:$B$547,2,FALSE))</f>
        <v/>
      </c>
      <c r="GV103" t="str">
        <f>IF(ISERROR(MATCH(GV$1,'CSC Mitre'!CX$1:CX$220,0)),"",VLOOKUP(GV$1,'Tactic Recode'!$A$1:$B$547,2,FALSE))</f>
        <v/>
      </c>
      <c r="GW103" t="str">
        <f>IF(ISERROR(MATCH(GW$1,'CSC Mitre'!CX$1:CX$220,0)),"",VLOOKUP(GW$1,'Tactic Recode'!$A$1:$B$547,2,FALSE))</f>
        <v>Credential Access</v>
      </c>
      <c r="GX103" t="str">
        <f>IF(ISERROR(MATCH(GX$1,'CSC Mitre'!CX$1:CX$220,0)),"",VLOOKUP(GX$1,'Tactic Recode'!$A$1:$B$547,2,FALSE))</f>
        <v/>
      </c>
      <c r="GY103" t="str">
        <f>IF(ISERROR(MATCH(GY$1,'CSC Mitre'!CX$1:CX$220,0)),"",VLOOKUP(GY$1,'Tactic Recode'!$A$1:$B$547,2,FALSE))</f>
        <v/>
      </c>
      <c r="GZ103" t="str">
        <f>IF(ISERROR(MATCH(GZ$1,'CSC Mitre'!CX$1:CX$220,0)),"",VLOOKUP(GZ$1,'Tactic Recode'!$A$1:$B$547,2,FALSE))</f>
        <v/>
      </c>
      <c r="HA103" t="str">
        <f>IF(ISERROR(MATCH(HA$1,'CSC Mitre'!CX$1:CX$220,0)),"",VLOOKUP(HA$1,'Tactic Recode'!$A$1:$B$547,2,FALSE))</f>
        <v/>
      </c>
      <c r="HB103" t="str">
        <f>IF(ISERROR(MATCH(HB$1,'CSC Mitre'!CX$1:CX$220,0)),"",VLOOKUP(HB$1,'Tactic Recode'!$A$1:$B$547,2,FALSE))</f>
        <v/>
      </c>
      <c r="HC103" t="str">
        <f>IF(ISERROR(MATCH(HC$1,'CSC Mitre'!CX$1:CX$220,0)),"",VLOOKUP(HC$1,'Tactic Recode'!$A$1:$B$547,2,FALSE))</f>
        <v/>
      </c>
      <c r="HD103" t="str">
        <f>IF(ISERROR(MATCH(HD$1,'CSC Mitre'!CX$1:CX$220,0)),"",VLOOKUP(HD$1,'Tactic Recode'!$A$1:$B$547,2,FALSE))</f>
        <v/>
      </c>
      <c r="HE103" t="str">
        <f>IF(ISERROR(MATCH(HE$1,'CSC Mitre'!CX$1:CX$220,0)),"",VLOOKUP(HE$1,'Tactic Recode'!$A$1:$B$547,2,FALSE))</f>
        <v/>
      </c>
      <c r="HF103" t="str">
        <f>IF(ISERROR(MATCH(HF$1,'CSC Mitre'!CX$1:CX$220,0)),"",VLOOKUP(HF$1,'Tactic Recode'!$A$1:$B$547,2,FALSE))</f>
        <v>Defense Evasion, Persistence</v>
      </c>
      <c r="HG103" t="str">
        <f>IF(ISERROR(MATCH(HG$1,'CSC Mitre'!CX$1:CX$220,0)),"",VLOOKUP(HG$1,'Tactic Recode'!$A$1:$B$547,2,FALSE))</f>
        <v/>
      </c>
      <c r="HH103" t="str">
        <f>IF(ISERROR(MATCH(HH$1,'CSC Mitre'!CX$1:CX$220,0)),"",VLOOKUP(HH$1,'Tactic Recode'!$A$1:$B$547,2,FALSE))</f>
        <v/>
      </c>
      <c r="HI103" t="str">
        <f>IF(ISERROR(MATCH(HI$1,'CSC Mitre'!CX$1:CX$220,0)),"",VLOOKUP(HI$1,'Tactic Recode'!$A$1:$B$547,2,FALSE))</f>
        <v/>
      </c>
      <c r="HJ103" t="str">
        <f>IF(ISERROR(MATCH(HJ$1,'CSC Mitre'!CX$1:CX$220,0)),"",VLOOKUP(HJ$1,'Tactic Recode'!$A$1:$B$547,2,FALSE))</f>
        <v/>
      </c>
      <c r="HK103" t="str">
        <f>IF(ISERROR(MATCH(HK$1,'CSC Mitre'!CX$1:CX$220,0)),"",VLOOKUP(HK$1,'Tactic Recode'!$A$1:$B$547,2,FALSE))</f>
        <v/>
      </c>
      <c r="HL103" t="str">
        <f>IF(ISERROR(MATCH(HL$1,'CSC Mitre'!CX$1:CX$220,0)),"",VLOOKUP(HL$1,'Tactic Recode'!$A$1:$B$547,2,FALSE))</f>
        <v/>
      </c>
      <c r="HM103" t="str">
        <f>IF(ISERROR(MATCH(HM$1,'CSC Mitre'!CX$1:CX$220,0)),"",VLOOKUP(HM$1,'Tactic Recode'!$A$1:$B$547,2,FALSE))</f>
        <v/>
      </c>
      <c r="HN103" t="str">
        <f>IF(ISERROR(MATCH(HN$1,'CSC Mitre'!CX$1:CX$220,0)),"",VLOOKUP(HN$1,'Tactic Recode'!$A$1:$B$547,2,FALSE))</f>
        <v/>
      </c>
      <c r="HO103" t="str">
        <f>IF(ISERROR(MATCH(HO$1,'CSC Mitre'!CX$1:CX$220,0)),"",VLOOKUP(HO$1,'Tactic Recode'!$A$1:$B$547,2,FALSE))</f>
        <v/>
      </c>
      <c r="HP103" t="str">
        <f>IF(ISERROR(MATCH(HP$1,'CSC Mitre'!CX$1:CX$220,0)),"",VLOOKUP(HP$1,'Tactic Recode'!$A$1:$B$547,2,FALSE))</f>
        <v>Command and Control, Defense Evasion, Persistence</v>
      </c>
      <c r="HQ103" t="str">
        <f>IF(ISERROR(MATCH(HQ$1,'CSC Mitre'!CX$1:CX$220,0)),"",VLOOKUP(HQ$1,'Tactic Recode'!$A$1:$B$547,2,FALSE))</f>
        <v>Command and Control, Defense Evasion, Persistence</v>
      </c>
      <c r="HR103" t="str">
        <f>IF(ISERROR(MATCH(HR$1,'CSC Mitre'!CX$1:CX$220,0)),"",VLOOKUP(HR$1,'Tactic Recode'!$A$1:$B$547,2,FALSE))</f>
        <v/>
      </c>
      <c r="HS103" t="str">
        <f>IF(ISERROR(MATCH(HS$1,'CSC Mitre'!CX$1:CX$220,0)),"",VLOOKUP(HS$1,'Tactic Recode'!$A$1:$B$547,2,FALSE))</f>
        <v/>
      </c>
      <c r="HT103" t="str">
        <f>IF(ISERROR(MATCH(HT$1,'CSC Mitre'!CX$1:CX$220,0)),"",VLOOKUP(HT$1,'Tactic Recode'!$A$1:$B$547,2,FALSE))</f>
        <v/>
      </c>
      <c r="HU103" t="str">
        <f>IF(ISERROR(MATCH(HU$1,'CSC Mitre'!CX$1:CX$220,0)),"",VLOOKUP(HU$1,'Tactic Recode'!$A$1:$B$547,2,FALSE))</f>
        <v/>
      </c>
      <c r="HV103" t="str">
        <f>IF(ISERROR(MATCH(HV$1,'CSC Mitre'!CX$1:CX$220,0)),"",VLOOKUP(HV$1,'Tactic Recode'!$A$1:$B$547,2,FALSE))</f>
        <v/>
      </c>
      <c r="HW103" t="str">
        <f>IF(ISERROR(MATCH(HW$1,'CSC Mitre'!CX$1:CX$220,0)),"",VLOOKUP(HW$1,'Tactic Recode'!$A$1:$B$547,2,FALSE))</f>
        <v/>
      </c>
      <c r="HX103" t="str">
        <f>IF(ISERROR(MATCH(HX$1,'CSC Mitre'!CX$1:CX$220,0)),"",VLOOKUP(HX$1,'Tactic Recode'!$A$1:$B$547,2,FALSE))</f>
        <v/>
      </c>
      <c r="HY103" t="str">
        <f>IF(ISERROR(MATCH(HY$1,'CSC Mitre'!CX$1:CX$220,0)),"",VLOOKUP(HY$1,'Tactic Recode'!$A$1:$B$547,2,FALSE))</f>
        <v/>
      </c>
      <c r="HZ103" t="str">
        <f>IF(ISERROR(MATCH(HZ$1,'CSC Mitre'!CX$1:CX$220,0)),"",VLOOKUP(HZ$1,'Tactic Recode'!$A$1:$B$547,2,FALSE))</f>
        <v/>
      </c>
      <c r="IA103" t="str">
        <f>IF(ISERROR(MATCH(IA$1,'CSC Mitre'!CX$1:CX$220,0)),"",VLOOKUP(IA$1,'Tactic Recode'!$A$1:$B$547,2,FALSE))</f>
        <v/>
      </c>
      <c r="IB103" t="str">
        <f>IF(ISERROR(MATCH(IB$1,'CSC Mitre'!CX$1:CX$220,0)),"",VLOOKUP(IB$1,'Tactic Recode'!$A$1:$B$547,2,FALSE))</f>
        <v/>
      </c>
      <c r="IC103" t="str">
        <f>IF(ISERROR(MATCH(IC$1,'CSC Mitre'!CX$1:CX$220,0)),"",VLOOKUP(IC$1,'Tactic Recode'!$A$1:$B$547,2,FALSE))</f>
        <v/>
      </c>
      <c r="ID103" t="str">
        <f>IF(ISERROR(MATCH(ID$1,'CSC Mitre'!CX$1:CX$220,0)),"",VLOOKUP(ID$1,'Tactic Recode'!$A$1:$B$547,2,FALSE))</f>
        <v/>
      </c>
      <c r="IE103" t="str">
        <f>IF(ISERROR(MATCH(IE$1,'CSC Mitre'!CX$1:CX$220,0)),"",VLOOKUP(IE$1,'Tactic Recode'!$A$1:$B$547,2,FALSE))</f>
        <v/>
      </c>
      <c r="IF103" t="str">
        <f>IF(ISERROR(MATCH(IF$1,'CSC Mitre'!CX$1:CX$220,0)),"",VLOOKUP(IF$1,'Tactic Recode'!$A$1:$B$547,2,FALSE))</f>
        <v/>
      </c>
      <c r="IG103" t="str">
        <f>IF(ISERROR(MATCH(IG$1,'CSC Mitre'!CX$1:CX$220,0)),"",VLOOKUP(IG$1,'Tactic Recode'!$A$1:$B$547,2,FALSE))</f>
        <v/>
      </c>
      <c r="IH103" t="str">
        <f>IF(ISERROR(MATCH(IH$1,'CSC Mitre'!CX$1:CX$220,0)),"",VLOOKUP(IH$1,'Tactic Recode'!$A$1:$B$547,2,FALSE))</f>
        <v/>
      </c>
      <c r="II103" t="str">
        <f>IF(ISERROR(MATCH(II$1,'CSC Mitre'!CX$1:CX$220,0)),"",VLOOKUP(II$1,'Tactic Recode'!$A$1:$B$547,2,FALSE))</f>
        <v/>
      </c>
      <c r="IJ103" t="str">
        <f>IF(ISERROR(MATCH(IJ$1,'CSC Mitre'!CX$1:CX$220,0)),"",VLOOKUP(IJ$1,'Tactic Recode'!$A$1:$B$547,2,FALSE))</f>
        <v/>
      </c>
      <c r="IK103" t="str">
        <f>IF(ISERROR(MATCH(IK$1,'CSC Mitre'!CX$1:CX$220,0)),"",VLOOKUP(IK$1,'Tactic Recode'!$A$1:$B$547,2,FALSE))</f>
        <v/>
      </c>
      <c r="IL103" t="str">
        <f>IF(ISERROR(MATCH(IL$1,'CSC Mitre'!CX$1:CX$220,0)),"",VLOOKUP(IL$1,'Tactic Recode'!$A$1:$B$547,2,FALSE))</f>
        <v/>
      </c>
      <c r="IM103" t="str">
        <f>IF(ISERROR(MATCH(IM$1,'CSC Mitre'!CX$1:CX$220,0)),"",VLOOKUP(IM$1,'Tactic Recode'!$A$1:$B$547,2,FALSE))</f>
        <v>Defense Evasion</v>
      </c>
      <c r="IN103" t="str">
        <f>IF(ISERROR(MATCH(IN$1,'CSC Mitre'!CX$1:CX$220,0)),"",VLOOKUP(IN$1,'Tactic Recode'!$A$1:$B$547,2,FALSE))</f>
        <v>Command and Control</v>
      </c>
      <c r="IO103" t="str">
        <f>IF(ISERROR(MATCH(IO$1,'CSC Mitre'!CX$1:CX$220,0)),"",VLOOKUP(IO$1,'Tactic Recode'!$A$1:$B$547,2,FALSE))</f>
        <v/>
      </c>
      <c r="IP103" t="str">
        <f>IF(ISERROR(MATCH(IP$1,'CSC Mitre'!CX$1:CX$220,0)),"",VLOOKUP(IP$1,'Tactic Recode'!$A$1:$B$547,2,FALSE))</f>
        <v/>
      </c>
      <c r="IQ103" t="str">
        <f>IF(ISERROR(MATCH(IQ$1,'CSC Mitre'!CX$1:CX$220,0)),"",VLOOKUP(IQ$1,'Tactic Recode'!$A$1:$B$547,2,FALSE))</f>
        <v/>
      </c>
      <c r="IR103" t="str">
        <f>IF(ISERROR(MATCH(IR$1,'CSC Mitre'!CX$1:CX$220,0)),"",VLOOKUP(IR$1,'Tactic Recode'!$A$1:$B$547,2,FALSE))</f>
        <v/>
      </c>
      <c r="IS103" t="str">
        <f>IF(ISERROR(MATCH(IS$1,'CSC Mitre'!CX$1:CX$220,0)),"",VLOOKUP(IS$1,'Tactic Recode'!$A$1:$B$547,2,FALSE))</f>
        <v/>
      </c>
      <c r="IT103" t="str">
        <f>IF(ISERROR(MATCH(IT$1,'CSC Mitre'!CX$1:CX$220,0)),"",VLOOKUP(IT$1,'Tactic Recode'!$A$1:$B$547,2,FALSE))</f>
        <v/>
      </c>
      <c r="IU103" t="str">
        <f>IF(ISERROR(MATCH(IU$1,'CSC Mitre'!CX$1:CX$220,0)),"",VLOOKUP(IU$1,'Tactic Recode'!$A$1:$B$547,2,FALSE))</f>
        <v/>
      </c>
      <c r="IV103" t="str">
        <f>IF(ISERROR(MATCH(IV$1,'CSC Mitre'!CX$1:CX$220,0)),"",VLOOKUP(IV$1,'Tactic Recode'!$A$1:$B$547,2,FALSE))</f>
        <v/>
      </c>
      <c r="IW103" t="str">
        <f>IF(ISERROR(MATCH(IW$1,'CSC Mitre'!CX$1:CX$220,0)),"",VLOOKUP(IW$1,'Tactic Recode'!$A$1:$B$547,2,FALSE))</f>
        <v/>
      </c>
      <c r="IX103" t="str">
        <f>IF(ISERROR(MATCH(IX$1,'CSC Mitre'!CX$1:CX$220,0)),"",VLOOKUP(IX$1,'Tactic Recode'!$A$1:$B$547,2,FALSE))</f>
        <v/>
      </c>
      <c r="IY103" t="str">
        <f>IF(ISERROR(MATCH(IY$1,'CSC Mitre'!CX$1:CX$220,0)),"",VLOOKUP(IY$1,'Tactic Recode'!$A$1:$B$547,2,FALSE))</f>
        <v/>
      </c>
      <c r="IZ103" t="str">
        <f>IF(ISERROR(MATCH(IZ$1,'CSC Mitre'!CX$1:CX$220,0)),"",VLOOKUP(IZ$1,'Tactic Recode'!$A$1:$B$547,2,FALSE))</f>
        <v/>
      </c>
      <c r="JA103" t="str">
        <f>IF(ISERROR(MATCH(JA$1,'CSC Mitre'!CX$1:CX$220,0)),"",VLOOKUP(JA$1,'Tactic Recode'!$A$1:$B$547,2,FALSE))</f>
        <v/>
      </c>
      <c r="JB103" t="str">
        <f>IF(ISERROR(MATCH(JB$1,'CSC Mitre'!CX$1:CX$220,0)),"",VLOOKUP(JB$1,'Tactic Recode'!$A$1:$B$547,2,FALSE))</f>
        <v/>
      </c>
      <c r="JC103" t="str">
        <f>IF(ISERROR(MATCH(JC$1,'CSC Mitre'!CX$1:CX$220,0)),"",VLOOKUP(JC$1,'Tactic Recode'!$A$1:$B$547,2,FALSE))</f>
        <v/>
      </c>
      <c r="JD103" t="str">
        <f>IF(ISERROR(MATCH(JD$1,'CSC Mitre'!CX$1:CX$220,0)),"",VLOOKUP(JD$1,'Tactic Recode'!$A$1:$B$547,2,FALSE))</f>
        <v/>
      </c>
      <c r="JE103" t="str">
        <f>IF(ISERROR(MATCH(JE$1,'CSC Mitre'!CX$1:CX$220,0)),"",VLOOKUP(JE$1,'Tactic Recode'!$A$1:$B$547,2,FALSE))</f>
        <v/>
      </c>
      <c r="JF103" t="str">
        <f>IF(ISERROR(MATCH(JF$1,'CSC Mitre'!CX$1:CX$220,0)),"",VLOOKUP(JF$1,'Tactic Recode'!$A$1:$B$547,2,FALSE))</f>
        <v/>
      </c>
      <c r="JG103" t="str">
        <f>IF(ISERROR(MATCH(JG$1,'CSC Mitre'!CX$1:CX$220,0)),"",VLOOKUP(JG$1,'Tactic Recode'!$A$1:$B$547,2,FALSE))</f>
        <v/>
      </c>
      <c r="JH103" t="str">
        <f>IF(ISERROR(MATCH(JH$1,'CSC Mitre'!CX$1:CX$220,0)),"",VLOOKUP(JH$1,'Tactic Recode'!$A$1:$B$547,2,FALSE))</f>
        <v/>
      </c>
      <c r="JI103" t="str">
        <f>IF(ISERROR(MATCH(JI$1,'CSC Mitre'!CX$1:CX$220,0)),"",VLOOKUP(JI$1,'Tactic Recode'!$A$1:$B$547,2,FALSE))</f>
        <v/>
      </c>
      <c r="JJ103" t="str">
        <f>IF(ISERROR(MATCH(JJ$1,'CSC Mitre'!CX$1:CX$220,0)),"",VLOOKUP(JJ$1,'Tactic Recode'!$A$1:$B$547,2,FALSE))</f>
        <v/>
      </c>
      <c r="JK103" t="str">
        <f>IF(ISERROR(MATCH(JK$1,'CSC Mitre'!CX$1:CX$220,0)),"",VLOOKUP(JK$1,'Tactic Recode'!$A$1:$B$547,2,FALSE))</f>
        <v/>
      </c>
      <c r="JL103" t="str">
        <f>IF(ISERROR(MATCH(JL$1,'CSC Mitre'!CX$1:CX$220,0)),"",VLOOKUP(JL$1,'Tactic Recode'!$A$1:$B$547,2,FALSE))</f>
        <v/>
      </c>
      <c r="JM103" t="str">
        <f>IF(ISERROR(MATCH(JM$1,'CSC Mitre'!CX$1:CX$220,0)),"",VLOOKUP(JM$1,'Tactic Recode'!$A$1:$B$547,2,FALSE))</f>
        <v/>
      </c>
      <c r="JN103" t="str">
        <f>IF(ISERROR(MATCH(JN$1,'CSC Mitre'!CX$1:CX$220,0)),"",VLOOKUP(JN$1,'Tactic Recode'!$A$1:$B$547,2,FALSE))</f>
        <v/>
      </c>
      <c r="JO103" t="str">
        <f>IF(ISERROR(MATCH(JO$1,'CSC Mitre'!CX$1:CX$220,0)),"",VLOOKUP(JO$1,'Tactic Recode'!$A$1:$B$547,2,FALSE))</f>
        <v/>
      </c>
      <c r="JP103" t="str">
        <f>IF(ISERROR(MATCH(JP$1,'CSC Mitre'!CX$1:CX$220,0)),"",VLOOKUP(JP$1,'Tactic Recode'!$A$1:$B$547,2,FALSE))</f>
        <v/>
      </c>
      <c r="JQ103" t="str">
        <f>IF(ISERROR(MATCH(JQ$1,'CSC Mitre'!CX$1:CX$220,0)),"",VLOOKUP(JQ$1,'Tactic Recode'!$A$1:$B$547,2,FALSE))</f>
        <v/>
      </c>
      <c r="JR103" t="str">
        <f>IF(ISERROR(MATCH(JR$1,'CSC Mitre'!CX$1:CX$220,0)),"",VLOOKUP(JR$1,'Tactic Recode'!$A$1:$B$547,2,FALSE))</f>
        <v/>
      </c>
      <c r="JS103" t="str">
        <f>IF(ISERROR(MATCH(JS$1,'CSC Mitre'!CX$1:CX$220,0)),"",VLOOKUP(JS$1,'Tactic Recode'!$A$1:$B$547,2,FALSE))</f>
        <v/>
      </c>
      <c r="JT103" t="str">
        <f>IF(ISERROR(MATCH(JT$1,'CSC Mitre'!CX$1:CX$220,0)),"",VLOOKUP(JT$1,'Tactic Recode'!$A$1:$B$547,2,FALSE))</f>
        <v/>
      </c>
      <c r="JU103" t="str">
        <f>IF(ISERROR(MATCH(JU$1,'CSC Mitre'!CX$1:CX$220,0)),"",VLOOKUP(JU$1,'Tactic Recode'!$A$1:$B$547,2,FALSE))</f>
        <v/>
      </c>
      <c r="JV103" t="str">
        <f>IF(ISERROR(MATCH(JV$1,'CSC Mitre'!CX$1:CX$220,0)),"",VLOOKUP(JV$1,'Tactic Recode'!$A$1:$B$547,2,FALSE))</f>
        <v/>
      </c>
      <c r="JW103" t="str">
        <f>IF(ISERROR(MATCH(JW$1,'CSC Mitre'!CX$1:CX$220,0)),"",VLOOKUP(JW$1,'Tactic Recode'!$A$1:$B$547,2,FALSE))</f>
        <v/>
      </c>
      <c r="JX103" t="str">
        <f>IF(ISERROR(MATCH(JX$1,'CSC Mitre'!CX$1:CX$220,0)),"",VLOOKUP(JX$1,'Tactic Recode'!$A$1:$B$547,2,FALSE))</f>
        <v/>
      </c>
      <c r="JY103" t="str">
        <f>IF(ISERROR(MATCH(JY$1,'CSC Mitre'!CX$1:CX$220,0)),"",VLOOKUP(JY$1,'Tactic Recode'!$A$1:$B$547,2,FALSE))</f>
        <v/>
      </c>
      <c r="JZ103" t="str">
        <f>IF(ISERROR(MATCH(JZ$1,'CSC Mitre'!CX$1:CX$220,0)),"",VLOOKUP(JZ$1,'Tactic Recode'!$A$1:$B$547,2,FALSE))</f>
        <v/>
      </c>
      <c r="KA103" t="str">
        <f>IF(ISERROR(MATCH(KA$1,'CSC Mitre'!CX$1:CX$220,0)),"",VLOOKUP(KA$1,'Tactic Recode'!$A$1:$B$547,2,FALSE))</f>
        <v/>
      </c>
      <c r="KB103" t="str">
        <f>IF(ISERROR(MATCH(KB$1,'CSC Mitre'!CX$1:CX$220,0)),"",VLOOKUP(KB$1,'Tactic Recode'!$A$1:$B$547,2,FALSE))</f>
        <v/>
      </c>
      <c r="KC103" t="str">
        <f>IF(ISERROR(MATCH(KC$1,'CSC Mitre'!CX$1:CX$220,0)),"",VLOOKUP(KC$1,'Tactic Recode'!$A$1:$B$547,2,FALSE))</f>
        <v/>
      </c>
      <c r="KD103" t="str">
        <f>IF(ISERROR(MATCH(KD$1,'CSC Mitre'!CX$1:CX$220,0)),"",VLOOKUP(KD$1,'Tactic Recode'!$A$1:$B$547,2,FALSE))</f>
        <v/>
      </c>
      <c r="KE103" t="str">
        <f>IF(ISERROR(MATCH(KE$1,'CSC Mitre'!CX$1:CX$220,0)),"",VLOOKUP(KE$1,'Tactic Recode'!$A$1:$B$547,2,FALSE))</f>
        <v>Collection</v>
      </c>
      <c r="KF103" t="str">
        <f>IF(ISERROR(MATCH(KF$1,'CSC Mitre'!CX$1:CX$220,0)),"",VLOOKUP(KF$1,'Tactic Recode'!$A$1:$B$547,2,FALSE))</f>
        <v/>
      </c>
      <c r="KG103" t="str">
        <f>IF(ISERROR(MATCH(KG$1,'CSC Mitre'!CX$1:CX$220,0)),"",VLOOKUP(KG$1,'Tactic Recode'!$A$1:$B$547,2,FALSE))</f>
        <v/>
      </c>
      <c r="KH103" t="str">
        <f>IF(ISERROR(MATCH(KH$1,'CSC Mitre'!CX$1:CX$220,0)),"",VLOOKUP(KH$1,'Tactic Recode'!$A$1:$B$547,2,FALSE))</f>
        <v/>
      </c>
      <c r="KI103" t="str">
        <f>IF(ISERROR(MATCH(KI$1,'CSC Mitre'!CX$1:CX$220,0)),"",VLOOKUP(KI$1,'Tactic Recode'!$A$1:$B$547,2,FALSE))</f>
        <v>Exfiltration</v>
      </c>
      <c r="KJ103" t="str">
        <f>IF(ISERROR(MATCH(KJ$1,'CSC Mitre'!CX$1:CX$220,0)),"",VLOOKUP(KJ$1,'Tactic Recode'!$A$1:$B$547,2,FALSE))</f>
        <v/>
      </c>
      <c r="KK103" t="str">
        <f>IF(ISERROR(MATCH(KK$1,'CSC Mitre'!CX$1:CX$220,0)),"",VLOOKUP(KK$1,'Tactic Recode'!$A$1:$B$547,2,FALSE))</f>
        <v/>
      </c>
      <c r="KL103" t="str">
        <f>IF(ISERROR(MATCH(KL$1,'CSC Mitre'!CX$1:CX$220,0)),"",VLOOKUP(KL$1,'Tactic Recode'!$A$1:$B$547,2,FALSE))</f>
        <v/>
      </c>
      <c r="KM103" t="str">
        <f>IF(ISERROR(MATCH(KM$1,'CSC Mitre'!CX$1:CX$220,0)),"",VLOOKUP(KM$1,'Tactic Recode'!$A$1:$B$547,2,FALSE))</f>
        <v/>
      </c>
      <c r="KN103" t="str">
        <f>IF(ISERROR(MATCH(KN$1,'CSC Mitre'!CX$1:CX$220,0)),"",VLOOKUP(KN$1,'Tactic Recode'!$A$1:$B$547,2,FALSE))</f>
        <v/>
      </c>
      <c r="KO103" t="str">
        <f>IF(ISERROR(MATCH(KO$1,'CSC Mitre'!CX$1:CX$220,0)),"",VLOOKUP(KO$1,'Tactic Recode'!$A$1:$B$547,2,FALSE))</f>
        <v/>
      </c>
      <c r="KP103" t="str">
        <f>IF(ISERROR(MATCH(KP$1,'CSC Mitre'!CX$1:CX$220,0)),"",VLOOKUP(KP$1,'Tactic Recode'!$A$1:$B$547,2,FALSE))</f>
        <v/>
      </c>
      <c r="KQ103" t="str">
        <f>IF(ISERROR(MATCH(KQ$1,'CSC Mitre'!CX$1:CX$220,0)),"",VLOOKUP(KQ$1,'Tactic Recode'!$A$1:$B$547,2,FALSE))</f>
        <v/>
      </c>
      <c r="KR103" t="str">
        <f>IF(ISERROR(MATCH(KR$1,'CSC Mitre'!CX$1:CX$220,0)),"",VLOOKUP(KR$1,'Tactic Recode'!$A$1:$B$547,2,FALSE))</f>
        <v/>
      </c>
      <c r="KS103" t="str">
        <f>IF(ISERROR(MATCH(KS$1,'CSC Mitre'!CX$1:CX$220,0)),"",VLOOKUP(KS$1,'Tactic Recode'!$A$1:$B$547,2,FALSE))</f>
        <v/>
      </c>
      <c r="KT103" t="str">
        <f>IF(ISERROR(MATCH(KT$1,'CSC Mitre'!CX$1:CX$220,0)),"",VLOOKUP(KT$1,'Tactic Recode'!$A$1:$B$547,2,FALSE))</f>
        <v/>
      </c>
      <c r="KU103" t="str">
        <f>IF(ISERROR(MATCH(KU$1,'CSC Mitre'!CX$1:CX$220,0)),"",VLOOKUP(KU$1,'Tactic Recode'!$A$1:$B$547,2,FALSE))</f>
        <v/>
      </c>
      <c r="KV103" t="str">
        <f>IF(ISERROR(MATCH(KV$1,'CSC Mitre'!CX$1:CX$220,0)),"",VLOOKUP(KV$1,'Tactic Recode'!$A$1:$B$547,2,FALSE))</f>
        <v/>
      </c>
      <c r="KW103" t="str">
        <f>IF(ISERROR(MATCH(KW$1,'CSC Mitre'!CX$1:CX$220,0)),"",VLOOKUP(KW$1,'Tactic Recode'!$A$1:$B$547,2,FALSE))</f>
        <v/>
      </c>
      <c r="KX103" t="str">
        <f>IF(ISERROR(MATCH(KX$1,'CSC Mitre'!CX$1:CX$220,0)),"",VLOOKUP(KX$1,'Tactic Recode'!$A$1:$B$547,2,FALSE))</f>
        <v/>
      </c>
      <c r="KY103" t="str">
        <f>IF(ISERROR(MATCH(KY$1,'CSC Mitre'!CX$1:CX$220,0)),"",VLOOKUP(KY$1,'Tactic Recode'!$A$1:$B$547,2,FALSE))</f>
        <v/>
      </c>
      <c r="KZ103" t="str">
        <f>IF(ISERROR(MATCH(KZ$1,'CSC Mitre'!CX$1:CX$220,0)),"",VLOOKUP(KZ$1,'Tactic Recode'!$A$1:$B$547,2,FALSE))</f>
        <v/>
      </c>
      <c r="LA103" t="str">
        <f>IF(ISERROR(MATCH(LA$1,'CSC Mitre'!CX$1:CX$220,0)),"",VLOOKUP(LA$1,'Tactic Recode'!$A$1:$B$547,2,FALSE))</f>
        <v/>
      </c>
      <c r="LB103" t="str">
        <f>IF(ISERROR(MATCH(LB$1,'CSC Mitre'!CX$1:CX$220,0)),"",VLOOKUP(LB$1,'Tactic Recode'!$A$1:$B$547,2,FALSE))</f>
        <v/>
      </c>
      <c r="LC103" t="str">
        <f>IF(ISERROR(MATCH(LC$1,'CSC Mitre'!CX$1:CX$220,0)),"",VLOOKUP(LC$1,'Tactic Recode'!$A$1:$B$547,2,FALSE))</f>
        <v/>
      </c>
      <c r="LD103" t="str">
        <f>IF(ISERROR(MATCH(LD$1,'CSC Mitre'!CX$1:CX$220,0)),"",VLOOKUP(LD$1,'Tactic Recode'!$A$1:$B$547,2,FALSE))</f>
        <v/>
      </c>
      <c r="LE103" t="str">
        <f>IF(ISERROR(MATCH(LE$1,'CSC Mitre'!CX$1:CX$220,0)),"",VLOOKUP(LE$1,'Tactic Recode'!$A$1:$B$547,2,FALSE))</f>
        <v/>
      </c>
      <c r="LF103" t="str">
        <f>IF(ISERROR(MATCH(LF$1,'CSC Mitre'!CX$1:CX$220,0)),"",VLOOKUP(LF$1,'Tactic Recode'!$A$1:$B$547,2,FALSE))</f>
        <v/>
      </c>
      <c r="LG103" t="str">
        <f>IF(ISERROR(MATCH(LG$1,'CSC Mitre'!CX$1:CX$220,0)),"",VLOOKUP(LG$1,'Tactic Recode'!$A$1:$B$547,2,FALSE))</f>
        <v/>
      </c>
      <c r="LH103" t="str">
        <f>IF(ISERROR(MATCH(LH$1,'CSC Mitre'!CX$1:CX$220,0)),"",VLOOKUP(LH$1,'Tactic Recode'!$A$1:$B$547,2,FALSE))</f>
        <v/>
      </c>
      <c r="LI103" t="str">
        <f>IF(ISERROR(MATCH(LI$1,'CSC Mitre'!CX$1:CX$220,0)),"",VLOOKUP(LI$1,'Tactic Recode'!$A$1:$B$547,2,FALSE))</f>
        <v/>
      </c>
      <c r="LJ103" t="str">
        <f>IF(ISERROR(MATCH(LJ$1,'CSC Mitre'!CX$1:CX$220,0)),"",VLOOKUP(LJ$1,'Tactic Recode'!$A$1:$B$547,2,FALSE))</f>
        <v/>
      </c>
      <c r="LK103" t="str">
        <f>IF(ISERROR(MATCH(LK$1,'CSC Mitre'!CX$1:CX$220,0)),"",VLOOKUP(LK$1,'Tactic Recode'!$A$1:$B$547,2,FALSE))</f>
        <v/>
      </c>
      <c r="LL103" t="str">
        <f>IF(ISERROR(MATCH(LL$1,'CSC Mitre'!CX$1:CX$220,0)),"",VLOOKUP(LL$1,'Tactic Recode'!$A$1:$B$547,2,FALSE))</f>
        <v/>
      </c>
      <c r="LM103" t="str">
        <f>IF(ISERROR(MATCH(LM$1,'CSC Mitre'!CX$1:CX$220,0)),"",VLOOKUP(LM$1,'Tactic Recode'!$A$1:$B$547,2,FALSE))</f>
        <v/>
      </c>
      <c r="LN103" t="str">
        <f>IF(ISERROR(MATCH(LN$1,'CSC Mitre'!CX$1:CX$220,0)),"",VLOOKUP(LN$1,'Tactic Recode'!$A$1:$B$547,2,FALSE))</f>
        <v/>
      </c>
      <c r="LO103" t="str">
        <f>IF(ISERROR(MATCH(LO$1,'CSC Mitre'!CX$1:CX$220,0)),"",VLOOKUP(LO$1,'Tactic Recode'!$A$1:$B$547,2,FALSE))</f>
        <v/>
      </c>
      <c r="LP103" t="str">
        <f>IF(ISERROR(MATCH(LP$1,'CSC Mitre'!CX$1:CX$220,0)),"",VLOOKUP(LP$1,'Tactic Recode'!$A$1:$B$547,2,FALSE))</f>
        <v/>
      </c>
      <c r="LQ103" t="str">
        <f>IF(ISERROR(MATCH(LQ$1,'CSC Mitre'!CX$1:CX$220,0)),"",VLOOKUP(LQ$1,'Tactic Recode'!$A$1:$B$547,2,FALSE))</f>
        <v/>
      </c>
      <c r="LR103" t="str">
        <f>IF(ISERROR(MATCH(LR$1,'CSC Mitre'!CX$1:CX$220,0)),"",VLOOKUP(LR$1,'Tactic Recode'!$A$1:$B$547,2,FALSE))</f>
        <v/>
      </c>
      <c r="LS103" t="str">
        <f>IF(ISERROR(MATCH(LS$1,'CSC Mitre'!CX$1:CX$220,0)),"",VLOOKUP(LS$1,'Tactic Recode'!$A$1:$B$547,2,FALSE))</f>
        <v/>
      </c>
      <c r="LT103" t="str">
        <f>IF(ISERROR(MATCH(LT$1,'CSC Mitre'!CX$1:CX$220,0)),"",VLOOKUP(LT$1,'Tactic Recode'!$A$1:$B$547,2,FALSE))</f>
        <v/>
      </c>
      <c r="LU103" t="str">
        <f>IF(ISERROR(MATCH(LU$1,'CSC Mitre'!CX$1:CX$220,0)),"",VLOOKUP(LU$1,'Tactic Recode'!$A$1:$B$547,2,FALSE))</f>
        <v/>
      </c>
      <c r="LV103" t="str">
        <f>IF(ISERROR(MATCH(LV$1,'CSC Mitre'!CX$1:CX$220,0)),"",VLOOKUP(LV$1,'Tactic Recode'!$A$1:$B$547,2,FALSE))</f>
        <v/>
      </c>
      <c r="LW103" t="str">
        <f>IF(ISERROR(MATCH(LW$1,'CSC Mitre'!CX$1:CX$220,0)),"",VLOOKUP(LW$1,'Tactic Recode'!$A$1:$B$547,2,FALSE))</f>
        <v/>
      </c>
      <c r="LX103" t="str">
        <f>IF(ISERROR(MATCH(LX$1,'CSC Mitre'!CX$1:CX$220,0)),"",VLOOKUP(LX$1,'Tactic Recode'!$A$1:$B$547,2,FALSE))</f>
        <v/>
      </c>
      <c r="LY103" t="str">
        <f>IF(ISERROR(MATCH(LY$1,'CSC Mitre'!CX$1:CX$220,0)),"",VLOOKUP(LY$1,'Tactic Recode'!$A$1:$B$547,2,FALSE))</f>
        <v/>
      </c>
      <c r="LZ103" t="str">
        <f>IF(ISERROR(MATCH(LZ$1,'CSC Mitre'!CX$1:CX$220,0)),"",VLOOKUP(LZ$1,'Tactic Recode'!$A$1:$B$547,2,FALSE))</f>
        <v/>
      </c>
      <c r="MA103" t="str">
        <f>IF(ISERROR(MATCH(MA$1,'CSC Mitre'!CX$1:CX$220,0)),"",VLOOKUP(MA$1,'Tactic Recode'!$A$1:$B$547,2,FALSE))</f>
        <v/>
      </c>
      <c r="MB103" t="str">
        <f>IF(ISERROR(MATCH(MB$1,'CSC Mitre'!CX$1:CX$220,0)),"",VLOOKUP(MB$1,'Tactic Recode'!$A$1:$B$547,2,FALSE))</f>
        <v/>
      </c>
      <c r="MC103" t="str">
        <f>IF(ISERROR(MATCH(MC$1,'CSC Mitre'!CX$1:CX$220,0)),"",VLOOKUP(MC$1,'Tactic Recode'!$A$1:$B$547,2,FALSE))</f>
        <v/>
      </c>
      <c r="MD103" t="str">
        <f>IF(ISERROR(MATCH(MD$1,'CSC Mitre'!CX$1:CX$220,0)),"",VLOOKUP(MD$1,'Tactic Recode'!$A$1:$B$547,2,FALSE))</f>
        <v/>
      </c>
      <c r="ME103" t="str">
        <f>IF(ISERROR(MATCH(ME$1,'CSC Mitre'!CX$1:CX$220,0)),"",VLOOKUP(ME$1,'Tactic Recode'!$A$1:$B$547,2,FALSE))</f>
        <v/>
      </c>
      <c r="MF103" t="str">
        <f>IF(ISERROR(MATCH(MF$1,'CSC Mitre'!CX$1:CX$220,0)),"",VLOOKUP(MF$1,'Tactic Recode'!$A$1:$B$547,2,FALSE))</f>
        <v/>
      </c>
      <c r="MG103" t="str">
        <f>IF(ISERROR(MATCH(MG$1,'CSC Mitre'!CX$1:CX$220,0)),"",VLOOKUP(MG$1,'Tactic Recode'!$A$1:$B$547,2,FALSE))</f>
        <v/>
      </c>
      <c r="MH103" t="str">
        <f>IF(ISERROR(MATCH(MH$1,'CSC Mitre'!CX$1:CX$220,0)),"",VLOOKUP(MH$1,'Tactic Recode'!$A$1:$B$547,2,FALSE))</f>
        <v/>
      </c>
      <c r="MI103" t="str">
        <f>IF(ISERROR(MATCH(MI$1,'CSC Mitre'!CX$1:CX$220,0)),"",VLOOKUP(MI$1,'Tactic Recode'!$A$1:$B$547,2,FALSE))</f>
        <v/>
      </c>
      <c r="MJ103" t="str">
        <f>IF(ISERROR(MATCH(MJ$1,'CSC Mitre'!CX$1:CX$220,0)),"",VLOOKUP(MJ$1,'Tactic Recode'!$A$1:$B$547,2,FALSE))</f>
        <v/>
      </c>
      <c r="MK103" t="str">
        <f>IF(ISERROR(MATCH(MK$1,'CSC Mitre'!CX$1:CX$220,0)),"",VLOOKUP(MK$1,'Tactic Recode'!$A$1:$B$547,2,FALSE))</f>
        <v/>
      </c>
      <c r="ML103" t="str">
        <f>IF(ISERROR(MATCH(ML$1,'CSC Mitre'!CX$1:CX$220,0)),"",VLOOKUP(ML$1,'Tactic Recode'!$A$1:$B$547,2,FALSE))</f>
        <v/>
      </c>
      <c r="MM103" t="str">
        <f>IF(ISERROR(MATCH(MM$1,'CSC Mitre'!CX$1:CX$220,0)),"",VLOOKUP(MM$1,'Tactic Recode'!$A$1:$B$547,2,FALSE))</f>
        <v/>
      </c>
      <c r="MN103" t="str">
        <f>IF(ISERROR(MATCH(MN$1,'CSC Mitre'!CX$1:CX$220,0)),"",VLOOKUP(MN$1,'Tactic Recode'!$A$1:$B$547,2,FALSE))</f>
        <v/>
      </c>
      <c r="MO103" t="str">
        <f>IF(ISERROR(MATCH(MO$1,'CSC Mitre'!CX$1:CX$220,0)),"",VLOOKUP(MO$1,'Tactic Recode'!$A$1:$B$547,2,FALSE))</f>
        <v/>
      </c>
      <c r="MP103" t="str">
        <f>IF(ISERROR(MATCH(MP$1,'CSC Mitre'!CX$1:CX$220,0)),"",VLOOKUP(MP$1,'Tactic Recode'!$A$1:$B$547,2,FALSE))</f>
        <v/>
      </c>
      <c r="MQ103" t="str">
        <f>IF(ISERROR(MATCH(MQ$1,'CSC Mitre'!CX$1:CX$220,0)),"",VLOOKUP(MQ$1,'Tactic Recode'!$A$1:$B$547,2,FALSE))</f>
        <v>Credential Access</v>
      </c>
      <c r="MR103" t="str">
        <f>IF(ISERROR(MATCH(MR$1,'CSC Mitre'!CX$1:CX$220,0)),"",VLOOKUP(MR$1,'Tactic Recode'!$A$1:$B$547,2,FALSE))</f>
        <v/>
      </c>
      <c r="MS103" t="str">
        <f>IF(ISERROR(MATCH(MS$1,'CSC Mitre'!CX$1:CX$220,0)),"",VLOOKUP(MS$1,'Tactic Recode'!$A$1:$B$547,2,FALSE))</f>
        <v/>
      </c>
      <c r="MT103" t="str">
        <f>IF(ISERROR(MATCH(MT$1,'CSC Mitre'!CX$1:CX$220,0)),"",VLOOKUP(MT$1,'Tactic Recode'!$A$1:$B$547,2,FALSE))</f>
        <v/>
      </c>
      <c r="MU103" t="str">
        <f>IF(ISERROR(MATCH(MU$1,'CSC Mitre'!CX$1:CX$220,0)),"",VLOOKUP(MU$1,'Tactic Recode'!$A$1:$B$547,2,FALSE))</f>
        <v/>
      </c>
      <c r="MV103" t="str">
        <f>IF(ISERROR(MATCH(MV$1,'CSC Mitre'!CX$1:CX$220,0)),"",VLOOKUP(MV$1,'Tactic Recode'!$A$1:$B$547,2,FALSE))</f>
        <v/>
      </c>
      <c r="MW103" t="str">
        <f>IF(ISERROR(MATCH(MW$1,'CSC Mitre'!CX$1:CX$220,0)),"",VLOOKUP(MW$1,'Tactic Recode'!$A$1:$B$547,2,FALSE))</f>
        <v/>
      </c>
      <c r="MX103" t="str">
        <f>IF(ISERROR(MATCH(MX$1,'CSC Mitre'!CX$1:CX$220,0)),"",VLOOKUP(MX$1,'Tactic Recode'!$A$1:$B$547,2,FALSE))</f>
        <v/>
      </c>
      <c r="MY103" t="str">
        <f>IF(ISERROR(MATCH(MY$1,'CSC Mitre'!CX$1:CX$220,0)),"",VLOOKUP(MY$1,'Tactic Recode'!$A$1:$B$547,2,FALSE))</f>
        <v/>
      </c>
      <c r="MZ103" t="str">
        <f>IF(ISERROR(MATCH(MZ$1,'CSC Mitre'!CX$1:CX$220,0)),"",VLOOKUP(MZ$1,'Tactic Recode'!$A$1:$B$547,2,FALSE))</f>
        <v/>
      </c>
      <c r="NA103" t="str">
        <f>IF(ISERROR(MATCH(NA$1,'CSC Mitre'!CX$1:CX$220,0)),"",VLOOKUP(NA$1,'Tactic Recode'!$A$1:$B$547,2,FALSE))</f>
        <v/>
      </c>
      <c r="NB103" t="str">
        <f>IF(ISERROR(MATCH(NB$1,'CSC Mitre'!CX$1:CX$220,0)),"",VLOOKUP(NB$1,'Tactic Recode'!$A$1:$B$547,2,FALSE))</f>
        <v/>
      </c>
      <c r="NC103" t="str">
        <f>IF(ISERROR(MATCH(NC$1,'CSC Mitre'!CX$1:CX$220,0)),"",VLOOKUP(NC$1,'Tactic Recode'!$A$1:$B$547,2,FALSE))</f>
        <v/>
      </c>
      <c r="ND103" t="str">
        <f>IF(ISERROR(MATCH(ND$1,'CSC Mitre'!CX$1:CX$220,0)),"",VLOOKUP(ND$1,'Tactic Recode'!$A$1:$B$547,2,FALSE))</f>
        <v/>
      </c>
      <c r="NE103" t="str">
        <f>IF(ISERROR(MATCH(NE$1,'CSC Mitre'!CX$1:CX$220,0)),"",VLOOKUP(NE$1,'Tactic Recode'!$A$1:$B$547,2,FALSE))</f>
        <v/>
      </c>
      <c r="NF103" t="str">
        <f>IF(ISERROR(MATCH(NF$1,'CSC Mitre'!CX$1:CX$220,0)),"",VLOOKUP(NF$1,'Tactic Recode'!$A$1:$B$547,2,FALSE))</f>
        <v/>
      </c>
      <c r="NG103" t="str">
        <f>IF(ISERROR(MATCH(NG$1,'CSC Mitre'!CX$1:CX$220,0)),"",VLOOKUP(NG$1,'Tactic Recode'!$A$1:$B$547,2,FALSE))</f>
        <v/>
      </c>
      <c r="NH103" t="str">
        <f>IF(ISERROR(MATCH(NH$1,'CSC Mitre'!CX$1:CX$220,0)),"",VLOOKUP(NH$1,'Tactic Recode'!$A$1:$B$547,2,FALSE))</f>
        <v/>
      </c>
      <c r="NI103" t="str">
        <f>IF(ISERROR(MATCH(NI$1,'CSC Mitre'!CX$1:CX$220,0)),"",VLOOKUP(NI$1,'Tactic Recode'!$A$1:$B$547,2,FALSE))</f>
        <v/>
      </c>
      <c r="NJ103" t="str">
        <f>IF(ISERROR(MATCH(NJ$1,'CSC Mitre'!CX$1:CX$220,0)),"",VLOOKUP(NJ$1,'Tactic Recode'!$A$1:$B$547,2,FALSE))</f>
        <v/>
      </c>
      <c r="NK103" t="str">
        <f>IF(ISERROR(MATCH(NK$1,'CSC Mitre'!CX$1:CX$220,0)),"",VLOOKUP(NK$1,'Tactic Recode'!$A$1:$B$547,2,FALSE))</f>
        <v/>
      </c>
      <c r="NL103" t="str">
        <f>IF(ISERROR(MATCH(NL$1,'CSC Mitre'!CX$1:CX$220,0)),"",VLOOKUP(NL$1,'Tactic Recode'!$A$1:$B$547,2,FALSE))</f>
        <v/>
      </c>
      <c r="NM103" t="str">
        <f>IF(ISERROR(MATCH(NM$1,'CSC Mitre'!CX$1:CX$220,0)),"",VLOOKUP(NM$1,'Tactic Recode'!$A$1:$B$547,2,FALSE))</f>
        <v>Collection, Credential Access</v>
      </c>
      <c r="NN103" t="str">
        <f>IF(ISERROR(MATCH(NN$1,'CSC Mitre'!CX$1:CX$220,0)),"",VLOOKUP(NN$1,'Tactic Recode'!$A$1:$B$547,2,FALSE))</f>
        <v/>
      </c>
      <c r="NO103" t="str">
        <f>IF(ISERROR(MATCH(NO$1,'CSC Mitre'!CX$1:CX$220,0)),"",VLOOKUP(NO$1,'Tactic Recode'!$A$1:$B$547,2,FALSE))</f>
        <v/>
      </c>
      <c r="NP103" t="str">
        <f>IF(ISERROR(MATCH(NP$1,'CSC Mitre'!CX$1:CX$220,0)),"",VLOOKUP(NP$1,'Tactic Recode'!$A$1:$B$547,2,FALSE))</f>
        <v/>
      </c>
      <c r="NQ103" t="str">
        <f>IF(ISERROR(MATCH(NQ$1,'CSC Mitre'!CX$1:CX$220,0)),"",VLOOKUP(NQ$1,'Tactic Recode'!$A$1:$B$547,2,FALSE))</f>
        <v/>
      </c>
      <c r="NR103" t="str">
        <f>IF(ISERROR(MATCH(NR$1,'CSC Mitre'!CX$1:CX$220,0)),"",VLOOKUP(NR$1,'Tactic Recode'!$A$1:$B$547,2,FALSE))</f>
        <v/>
      </c>
      <c r="NS103" t="str">
        <f>IF(ISERROR(MATCH(NS$1,'CSC Mitre'!CX$1:CX$220,0)),"",VLOOKUP(NS$1,'Tactic Recode'!$A$1:$B$547,2,FALSE))</f>
        <v/>
      </c>
      <c r="NT103" t="str">
        <f>IF(ISERROR(MATCH(NT$1,'CSC Mitre'!CX$1:CX$220,0)),"",VLOOKUP(NT$1,'Tactic Recode'!$A$1:$B$547,2,FALSE))</f>
        <v/>
      </c>
      <c r="NU103" t="str">
        <f>IF(ISERROR(MATCH(NU$1,'CSC Mitre'!CX$1:CX$220,0)),"",VLOOKUP(NU$1,'Tactic Recode'!$A$1:$B$547,2,FALSE))</f>
        <v/>
      </c>
      <c r="NV103" t="str">
        <f>IF(ISERROR(MATCH(NV$1,'CSC Mitre'!CX$1:CX$220,0)),"",VLOOKUP(NV$1,'Tactic Recode'!$A$1:$B$547,2,FALSE))</f>
        <v/>
      </c>
      <c r="NW103" t="str">
        <f>IF(ISERROR(MATCH(NW$1,'CSC Mitre'!CX$1:CX$220,0)),"",VLOOKUP(NW$1,'Tactic Recode'!$A$1:$B$547,2,FALSE))</f>
        <v/>
      </c>
      <c r="NX103" t="str">
        <f>IF(ISERROR(MATCH(NX$1,'CSC Mitre'!CX$1:CX$220,0)),"",VLOOKUP(NX$1,'Tactic Recode'!$A$1:$B$547,2,FALSE))</f>
        <v/>
      </c>
      <c r="NY103" t="str">
        <f>IF(ISERROR(MATCH(NY$1,'CSC Mitre'!CX$1:CX$220,0)),"",VLOOKUP(NY$1,'Tactic Recode'!$A$1:$B$547,2,FALSE))</f>
        <v/>
      </c>
      <c r="NZ103" t="str">
        <f>IF(ISERROR(MATCH(NZ$1,'CSC Mitre'!CX$1:CX$220,0)),"",VLOOKUP(NZ$1,'Tactic Recode'!$A$1:$B$547,2,FALSE))</f>
        <v/>
      </c>
      <c r="OA103" t="str">
        <f>IF(ISERROR(MATCH(OA$1,'CSC Mitre'!CX$1:CX$220,0)),"",VLOOKUP(OA$1,'Tactic Recode'!$A$1:$B$547,2,FALSE))</f>
        <v/>
      </c>
      <c r="OB103" t="str">
        <f>IF(ISERROR(MATCH(OB$1,'CSC Mitre'!CX$1:CX$220,0)),"",VLOOKUP(OB$1,'Tactic Recode'!$A$1:$B$547,2,FALSE))</f>
        <v/>
      </c>
      <c r="OC103" t="str">
        <f>IF(ISERROR(MATCH(OC$1,'CSC Mitre'!CX$1:CX$220,0)),"",VLOOKUP(OC$1,'Tactic Recode'!$A$1:$B$547,2,FALSE))</f>
        <v/>
      </c>
      <c r="OD103" t="str">
        <f>IF(ISERROR(MATCH(OD$1,'CSC Mitre'!CX$1:CX$220,0)),"",VLOOKUP(OD$1,'Tactic Recode'!$A$1:$B$547,2,FALSE))</f>
        <v/>
      </c>
      <c r="OE103" t="str">
        <f>IF(ISERROR(MATCH(OE$1,'CSC Mitre'!CX$1:CX$220,0)),"",VLOOKUP(OE$1,'Tactic Recode'!$A$1:$B$547,2,FALSE))</f>
        <v/>
      </c>
      <c r="OF103" t="str">
        <f>IF(ISERROR(MATCH(OF$1,'CSC Mitre'!CX$1:CX$220,0)),"",VLOOKUP(OF$1,'Tactic Recode'!$A$1:$B$547,2,FALSE))</f>
        <v/>
      </c>
      <c r="OG103" t="str">
        <f>IF(ISERROR(MATCH(OG$1,'CSC Mitre'!CX$1:CX$220,0)),"",VLOOKUP(OG$1,'Tactic Recode'!$A$1:$B$547,2,FALSE))</f>
        <v/>
      </c>
      <c r="OH103" t="str">
        <f>IF(ISERROR(MATCH(OH$1,'CSC Mitre'!CX$1:CX$220,0)),"",VLOOKUP(OH$1,'Tactic Recode'!$A$1:$B$547,2,FALSE))</f>
        <v/>
      </c>
      <c r="OI103" t="str">
        <f>IF(ISERROR(MATCH(OI$1,'CSC Mitre'!CX$1:CX$220,0)),"",VLOOKUP(OI$1,'Tactic Recode'!$A$1:$B$547,2,FALSE))</f>
        <v/>
      </c>
      <c r="OJ103" t="str">
        <f>IF(ISERROR(MATCH(OJ$1,'CSC Mitre'!CX$1:CX$220,0)),"",VLOOKUP(OJ$1,'Tactic Recode'!$A$1:$B$547,2,FALSE))</f>
        <v/>
      </c>
      <c r="OK103" t="str">
        <f>IF(ISERROR(MATCH(OK$1,'CSC Mitre'!CX$1:CX$220,0)),"",VLOOKUP(OK$1,'Tactic Recode'!$A$1:$B$547,2,FALSE))</f>
        <v/>
      </c>
      <c r="OL103" t="str">
        <f>IF(ISERROR(MATCH(OL$1,'CSC Mitre'!CX$1:CX$220,0)),"",VLOOKUP(OL$1,'Tactic Recode'!$A$1:$B$547,2,FALSE))</f>
        <v/>
      </c>
      <c r="OM103" t="str">
        <f>IF(ISERROR(MATCH(OM$1,'CSC Mitre'!CX$1:CX$220,0)),"",VLOOKUP(OM$1,'Tactic Recode'!$A$1:$B$547,2,FALSE))</f>
        <v/>
      </c>
      <c r="ON103" t="str">
        <f>IF(ISERROR(MATCH(ON$1,'CSC Mitre'!CX$1:CX$220,0)),"",VLOOKUP(ON$1,'Tactic Recode'!$A$1:$B$547,2,FALSE))</f>
        <v/>
      </c>
      <c r="OO103" t="str">
        <f>IF(ISERROR(MATCH(OO$1,'CSC Mitre'!CX$1:CX$220,0)),"",VLOOKUP(OO$1,'Tactic Recode'!$A$1:$B$547,2,FALSE))</f>
        <v/>
      </c>
      <c r="OP103" t="str">
        <f>IF(ISERROR(MATCH(OP$1,'CSC Mitre'!CX$1:CX$220,0)),"",VLOOKUP(OP$1,'Tactic Recode'!$A$1:$B$547,2,FALSE))</f>
        <v/>
      </c>
      <c r="OQ103" t="str">
        <f>IF(ISERROR(MATCH(OQ$1,'CSC Mitre'!CX$1:CX$220,0)),"",VLOOKUP(OQ$1,'Tactic Recode'!$A$1:$B$547,2,FALSE))</f>
        <v/>
      </c>
      <c r="OR103" t="str">
        <f>IF(ISERROR(MATCH(OR$1,'CSC Mitre'!CX$1:CX$220,0)),"",VLOOKUP(OR$1,'Tactic Recode'!$A$1:$B$547,2,FALSE))</f>
        <v/>
      </c>
      <c r="OS103" t="str">
        <f>IF(ISERROR(MATCH(OS$1,'CSC Mitre'!CX$1:CX$220,0)),"",VLOOKUP(OS$1,'Tactic Recode'!$A$1:$B$547,2,FALSE))</f>
        <v/>
      </c>
      <c r="OT103" t="str">
        <f>IF(ISERROR(MATCH(OT$1,'CSC Mitre'!CX$1:CX$220,0)),"",VLOOKUP(OT$1,'Tactic Recode'!$A$1:$B$547,2,FALSE))</f>
        <v/>
      </c>
      <c r="OU103" t="str">
        <f>IF(ISERROR(MATCH(OU$1,'CSC Mitre'!CX$1:CX$220,0)),"",VLOOKUP(OU$1,'Tactic Recode'!$A$1:$B$547,2,FALSE))</f>
        <v/>
      </c>
      <c r="OV103" t="str">
        <f>IF(ISERROR(MATCH(OV$1,'CSC Mitre'!CX$1:CX$220,0)),"",VLOOKUP(OV$1,'Tactic Recode'!$A$1:$B$547,2,FALSE))</f>
        <v/>
      </c>
      <c r="OW103" t="str">
        <f>IF(ISERROR(MATCH(OW$1,'CSC Mitre'!CX$1:CX$220,0)),"",VLOOKUP(OW$1,'Tactic Recode'!$A$1:$B$547,2,FALSE))</f>
        <v/>
      </c>
      <c r="OX103" t="str">
        <f>IF(ISERROR(MATCH(OX$1,'CSC Mitre'!CX$1:CX$220,0)),"",VLOOKUP(OX$1,'Tactic Recode'!$A$1:$B$547,2,FALSE))</f>
        <v/>
      </c>
      <c r="OY103" t="str">
        <f>IF(ISERROR(MATCH(OY$1,'CSC Mitre'!CX$1:CX$220,0)),"",VLOOKUP(OY$1,'Tactic Recode'!$A$1:$B$547,2,FALSE))</f>
        <v/>
      </c>
      <c r="OZ103" t="str">
        <f>IF(ISERROR(MATCH(OZ$1,'CSC Mitre'!CX$1:CX$220,0)),"",VLOOKUP(OZ$1,'Tactic Recode'!$A$1:$B$547,2,FALSE))</f>
        <v/>
      </c>
      <c r="PA103" t="str">
        <f>IF(ISERROR(MATCH(PA$1,'CSC Mitre'!CX$1:CX$220,0)),"",VLOOKUP(PA$1,'Tactic Recode'!$A$1:$B$547,2,FALSE))</f>
        <v/>
      </c>
      <c r="PB103" t="str">
        <f>IF(ISERROR(MATCH(PB$1,'CSC Mitre'!CX$1:CX$220,0)),"",VLOOKUP(PB$1,'Tactic Recode'!$A$1:$B$547,2,FALSE))</f>
        <v/>
      </c>
      <c r="PC103" t="str">
        <f>IF(ISERROR(MATCH(PC$1,'CSC Mitre'!CX$1:CX$220,0)),"",VLOOKUP(PC$1,'Tactic Recode'!$A$1:$B$547,2,FALSE))</f>
        <v/>
      </c>
      <c r="PD103" t="str">
        <f>IF(ISERROR(MATCH(PD$1,'CSC Mitre'!CX$1:CX$220,0)),"",VLOOKUP(PD$1,'Tactic Recode'!$A$1:$B$547,2,FALSE))</f>
        <v/>
      </c>
      <c r="PE103" t="str">
        <f>IF(ISERROR(MATCH(PE$1,'CSC Mitre'!CX$1:CX$220,0)),"",VLOOKUP(PE$1,'Tactic Recode'!$A$1:$B$547,2,FALSE))</f>
        <v/>
      </c>
      <c r="PF103" t="str">
        <f>IF(ISERROR(MATCH(PF$1,'CSC Mitre'!CX$1:CX$220,0)),"",VLOOKUP(PF$1,'Tactic Recode'!$A$1:$B$547,2,FALSE))</f>
        <v/>
      </c>
      <c r="PG103" t="str">
        <f>IF(ISERROR(MATCH(PG$1,'CSC Mitre'!CX$1:CX$220,0)),"",VLOOKUP(PG$1,'Tactic Recode'!$A$1:$B$547,2,FALSE))</f>
        <v/>
      </c>
      <c r="PH103" t="str">
        <f>IF(ISERROR(MATCH(PH$1,'CSC Mitre'!CX$1:CX$220,0)),"",VLOOKUP(PH$1,'Tactic Recode'!$A$1:$B$547,2,FALSE))</f>
        <v/>
      </c>
      <c r="PI103" t="str">
        <f>IF(ISERROR(MATCH(PI$1,'CSC Mitre'!CX$1:CX$220,0)),"",VLOOKUP(PI$1,'Tactic Recode'!$A$1:$B$547,2,FALSE))</f>
        <v/>
      </c>
      <c r="PJ103" t="str">
        <f>IF(ISERROR(MATCH(PJ$1,'CSC Mitre'!CX$1:CX$220,0)),"",VLOOKUP(PJ$1,'Tactic Recode'!$A$1:$B$547,2,FALSE))</f>
        <v/>
      </c>
      <c r="PK103" t="str">
        <f>IF(ISERROR(MATCH(PK$1,'CSC Mitre'!CX$1:CX$220,0)),"",VLOOKUP(PK$1,'Tactic Recode'!$A$1:$B$547,2,FALSE))</f>
        <v/>
      </c>
      <c r="PL103" t="str">
        <f>IF(ISERROR(MATCH(PL$1,'CSC Mitre'!CX$1:CX$220,0)),"",VLOOKUP(PL$1,'Tactic Recode'!$A$1:$B$547,2,FALSE))</f>
        <v>Lateral Movement</v>
      </c>
      <c r="PM103" t="str">
        <f>IF(ISERROR(MATCH(PM$1,'CSC Mitre'!CX$1:CX$220,0)),"",VLOOKUP(PM$1,'Tactic Recode'!$A$1:$B$547,2,FALSE))</f>
        <v/>
      </c>
      <c r="PN103" t="str">
        <f>IF(ISERROR(MATCH(PN$1,'CSC Mitre'!CX$1:CX$220,0)),"",VLOOKUP(PN$1,'Tactic Recode'!$A$1:$B$547,2,FALSE))</f>
        <v>Command and Control</v>
      </c>
      <c r="PO103" t="str">
        <f>IF(ISERROR(MATCH(PO$1,'CSC Mitre'!CX$1:CX$220,0)),"",VLOOKUP(PO$1,'Tactic Recode'!$A$1:$B$547,2,FALSE))</f>
        <v/>
      </c>
      <c r="PP103" t="str">
        <f>IF(ISERROR(MATCH(PP$1,'CSC Mitre'!CX$1:CX$220,0)),"",VLOOKUP(PP$1,'Tactic Recode'!$A$1:$B$547,2,FALSE))</f>
        <v/>
      </c>
      <c r="PQ103" t="str">
        <f>IF(ISERROR(MATCH(PQ$1,'CSC Mitre'!CX$1:CX$220,0)),"",VLOOKUP(PQ$1,'Tactic Recode'!$A$1:$B$547,2,FALSE))</f>
        <v/>
      </c>
      <c r="PR103" t="str">
        <f>IF(ISERROR(MATCH(PR$1,'CSC Mitre'!CX$1:CX$220,0)),"",VLOOKUP(PR$1,'Tactic Recode'!$A$1:$B$547,2,FALSE))</f>
        <v/>
      </c>
      <c r="PS103" t="str">
        <f>IF(ISERROR(MATCH(PS$1,'CSC Mitre'!CX$1:CX$220,0)),"",VLOOKUP(PS$1,'Tactic Recode'!$A$1:$B$547,2,FALSE))</f>
        <v/>
      </c>
      <c r="PT103" t="str">
        <f>IF(ISERROR(MATCH(PT$1,'CSC Mitre'!CX$1:CX$220,0)),"",VLOOKUP(PT$1,'Tactic Recode'!$A$1:$B$547,2,FALSE))</f>
        <v/>
      </c>
      <c r="PU103" t="str">
        <f>IF(ISERROR(MATCH(PU$1,'CSC Mitre'!CX$1:CX$220,0)),"",VLOOKUP(PU$1,'Tactic Recode'!$A$1:$B$547,2,FALSE))</f>
        <v/>
      </c>
      <c r="PV103" t="str">
        <f>IF(ISERROR(MATCH(PV$1,'CSC Mitre'!CX$1:CX$220,0)),"",VLOOKUP(PV$1,'Tactic Recode'!$A$1:$B$547,2,FALSE))</f>
        <v/>
      </c>
      <c r="PW103" t="str">
        <f>IF(ISERROR(MATCH(PW$1,'CSC Mitre'!CX$1:CX$220,0)),"",VLOOKUP(PW$1,'Tactic Recode'!$A$1:$B$547,2,FALSE))</f>
        <v/>
      </c>
      <c r="PX103" t="str">
        <f>IF(ISERROR(MATCH(PX$1,'CSC Mitre'!CX$1:CX$220,0)),"",VLOOKUP(PX$1,'Tactic Recode'!$A$1:$B$547,2,FALSE))</f>
        <v/>
      </c>
      <c r="PY103" t="str">
        <f>IF(ISERROR(MATCH(PY$1,'CSC Mitre'!CX$1:CX$220,0)),"",VLOOKUP(PY$1,'Tactic Recode'!$A$1:$B$547,2,FALSE))</f>
        <v/>
      </c>
      <c r="PZ103" t="str">
        <f>IF(ISERROR(MATCH(PZ$1,'CSC Mitre'!CX$1:CX$220,0)),"",VLOOKUP(PZ$1,'Tactic Recode'!$A$1:$B$547,2,FALSE))</f>
        <v/>
      </c>
      <c r="QA103" t="str">
        <f>IF(ISERROR(MATCH(QA$1,'CSC Mitre'!CX$1:CX$220,0)),"",VLOOKUP(QA$1,'Tactic Recode'!$A$1:$B$547,2,FALSE))</f>
        <v/>
      </c>
      <c r="QB103" t="str">
        <f>IF(ISERROR(MATCH(QB$1,'CSC Mitre'!CX$1:CX$220,0)),"",VLOOKUP(QB$1,'Tactic Recode'!$A$1:$B$547,2,FALSE))</f>
        <v/>
      </c>
      <c r="QC103" t="str">
        <f>IF(ISERROR(MATCH(QC$1,'CSC Mitre'!CX$1:CX$220,0)),"",VLOOKUP(QC$1,'Tactic Recode'!$A$1:$B$547,2,FALSE))</f>
        <v/>
      </c>
      <c r="QD103" t="str">
        <f>IF(ISERROR(MATCH(QD$1,'CSC Mitre'!CX$1:CX$220,0)),"",VLOOKUP(QD$1,'Tactic Recode'!$A$1:$B$547,2,FALSE))</f>
        <v/>
      </c>
      <c r="QE103" t="str">
        <f>IF(ISERROR(MATCH(QE$1,'CSC Mitre'!CX$1:CX$220,0)),"",VLOOKUP(QE$1,'Tactic Recode'!$A$1:$B$547,2,FALSE))</f>
        <v/>
      </c>
      <c r="QF103" t="str">
        <f>IF(ISERROR(MATCH(QF$1,'CSC Mitre'!CX$1:CX$220,0)),"",VLOOKUP(QF$1,'Tactic Recode'!$A$1:$B$547,2,FALSE))</f>
        <v/>
      </c>
      <c r="QG103" t="str">
        <f>IF(ISERROR(MATCH(QG$1,'CSC Mitre'!CX$1:CX$220,0)),"",VLOOKUP(QG$1,'Tactic Recode'!$A$1:$B$547,2,FALSE))</f>
        <v/>
      </c>
      <c r="QH103" t="str">
        <f>IF(ISERROR(MATCH(QH$1,'CSC Mitre'!CX$1:CX$220,0)),"",VLOOKUP(QH$1,'Tactic Recode'!$A$1:$B$547,2,FALSE))</f>
        <v/>
      </c>
      <c r="QI103" t="str">
        <f>IF(ISERROR(MATCH(QI$1,'CSC Mitre'!CX$1:CX$220,0)),"",VLOOKUP(QI$1,'Tactic Recode'!$A$1:$B$547,2,FALSE))</f>
        <v/>
      </c>
      <c r="QJ103" t="str">
        <f>IF(ISERROR(MATCH(QJ$1,'CSC Mitre'!CX$1:CX$220,0)),"",VLOOKUP(QJ$1,'Tactic Recode'!$A$1:$B$547,2,FALSE))</f>
        <v/>
      </c>
      <c r="QK103" t="str">
        <f>IF(ISERROR(MATCH(QK$1,'CSC Mitre'!CX$1:CX$220,0)),"",VLOOKUP(QK$1,'Tactic Recode'!$A$1:$B$547,2,FALSE))</f>
        <v/>
      </c>
      <c r="QL103" t="str">
        <f>IF(ISERROR(MATCH(QL$1,'CSC Mitre'!CX$1:CX$220,0)),"",VLOOKUP(QL$1,'Tactic Recode'!$A$1:$B$547,2,FALSE))</f>
        <v/>
      </c>
      <c r="QM103" t="str">
        <f>IF(ISERROR(MATCH(QM$1,'CSC Mitre'!CX$1:CX$220,0)),"",VLOOKUP(QM$1,'Tactic Recode'!$A$1:$B$547,2,FALSE))</f>
        <v/>
      </c>
      <c r="QN103" t="str">
        <f>IF(ISERROR(MATCH(QN$1,'CSC Mitre'!CX$1:CX$220,0)),"",VLOOKUP(QN$1,'Tactic Recode'!$A$1:$B$547,2,FALSE))</f>
        <v/>
      </c>
      <c r="QO103" t="str">
        <f>IF(ISERROR(MATCH(QO$1,'CSC Mitre'!CX$1:CX$220,0)),"",VLOOKUP(QO$1,'Tactic Recode'!$A$1:$B$547,2,FALSE))</f>
        <v/>
      </c>
      <c r="QP103" t="str">
        <f>IF(ISERROR(MATCH(QP$1,'CSC Mitre'!CX$1:CX$220,0)),"",VLOOKUP(QP$1,'Tactic Recode'!$A$1:$B$547,2,FALSE))</f>
        <v/>
      </c>
      <c r="QQ103" t="str">
        <f>IF(ISERROR(MATCH(QQ$1,'CSC Mitre'!CX$1:CX$220,0)),"",VLOOKUP(QQ$1,'Tactic Recode'!$A$1:$B$547,2,FALSE))</f>
        <v/>
      </c>
      <c r="QR103" t="str">
        <f>IF(ISERROR(MATCH(QR$1,'CSC Mitre'!CX$1:CX$220,0)),"",VLOOKUP(QR$1,'Tactic Recode'!$A$1:$B$547,2,FALSE))</f>
        <v/>
      </c>
      <c r="QS103" t="str">
        <f>IF(ISERROR(MATCH(QS$1,'CSC Mitre'!CX$1:CX$220,0)),"",VLOOKUP(QS$1,'Tactic Recode'!$A$1:$B$547,2,FALSE))</f>
        <v/>
      </c>
      <c r="QT103" t="str">
        <f>IF(ISERROR(MATCH(QT$1,'CSC Mitre'!CX$1:CX$220,0)),"",VLOOKUP(QT$1,'Tactic Recode'!$A$1:$B$547,2,FALSE))</f>
        <v/>
      </c>
      <c r="QU103" t="str">
        <f>IF(ISERROR(MATCH(QU$1,'CSC Mitre'!CX$1:CX$220,0)),"",VLOOKUP(QU$1,'Tactic Recode'!$A$1:$B$547,2,FALSE))</f>
        <v/>
      </c>
      <c r="QV103" t="str">
        <f>IF(ISERROR(MATCH(QV$1,'CSC Mitre'!CX$1:CX$220,0)),"",VLOOKUP(QV$1,'Tactic Recode'!$A$1:$B$547,2,FALSE))</f>
        <v/>
      </c>
      <c r="QW103" t="str">
        <f>IF(ISERROR(MATCH(QW$1,'CSC Mitre'!CX$1:CX$220,0)),"",VLOOKUP(QW$1,'Tactic Recode'!$A$1:$B$547,2,FALSE))</f>
        <v/>
      </c>
      <c r="QX103" t="str">
        <f>IF(ISERROR(MATCH(QX$1,'CSC Mitre'!CX$1:CX$220,0)),"",VLOOKUP(QX$1,'Tactic Recode'!$A$1:$B$547,2,FALSE))</f>
        <v/>
      </c>
      <c r="QY103" t="str">
        <f>IF(ISERROR(MATCH(QY$1,'CSC Mitre'!CX$1:CX$220,0)),"",VLOOKUP(QY$1,'Tactic Recode'!$A$1:$B$547,2,FALSE))</f>
        <v/>
      </c>
      <c r="QZ103" t="str">
        <f>IF(ISERROR(MATCH(QZ$1,'CSC Mitre'!CX$1:CX$220,0)),"",VLOOKUP(QZ$1,'Tactic Recode'!$A$1:$B$547,2,FALSE))</f>
        <v/>
      </c>
      <c r="RA103" t="str">
        <f>IF(ISERROR(MATCH(RA$1,'CSC Mitre'!CX$1:CX$220,0)),"",VLOOKUP(RA$1,'Tactic Recode'!$A$1:$B$547,2,FALSE))</f>
        <v/>
      </c>
      <c r="RB103" t="str">
        <f>IF(ISERROR(MATCH(RB$1,'CSC Mitre'!CX$1:CX$220,0)),"",VLOOKUP(RB$1,'Tactic Recode'!$A$1:$B$547,2,FALSE))</f>
        <v/>
      </c>
      <c r="RC103" t="str">
        <f>IF(ISERROR(MATCH(RC$1,'CSC Mitre'!CX$1:CX$220,0)),"",VLOOKUP(RC$1,'Tactic Recode'!$A$1:$B$547,2,FALSE))</f>
        <v/>
      </c>
      <c r="RD103" t="str">
        <f>IF(ISERROR(MATCH(RD$1,'CSC Mitre'!CX$1:CX$220,0)),"",VLOOKUP(RD$1,'Tactic Recode'!$A$1:$B$547,2,FALSE))</f>
        <v/>
      </c>
      <c r="RE103" t="str">
        <f>IF(ISERROR(MATCH(RE$1,'CSC Mitre'!CX$1:CX$220,0)),"",VLOOKUP(RE$1,'Tactic Recode'!$A$1:$B$547,2,FALSE))</f>
        <v/>
      </c>
      <c r="RF103" t="str">
        <f>IF(ISERROR(MATCH(RF$1,'CSC Mitre'!CX$1:CX$220,0)),"",VLOOKUP(RF$1,'Tactic Recode'!$A$1:$B$547,2,FALSE))</f>
        <v/>
      </c>
      <c r="RG103" t="str">
        <f>IF(ISERROR(MATCH(RG$1,'CSC Mitre'!CX$1:CX$220,0)),"",VLOOKUP(RG$1,'Tactic Recode'!$A$1:$B$547,2,FALSE))</f>
        <v/>
      </c>
      <c r="RH103" t="str">
        <f>IF(ISERROR(MATCH(RH$1,'CSC Mitre'!CX$1:CX$220,0)),"",VLOOKUP(RH$1,'Tactic Recode'!$A$1:$B$547,2,FALSE))</f>
        <v/>
      </c>
      <c r="RI103" t="str">
        <f>IF(ISERROR(MATCH(RI$1,'CSC Mitre'!CX$1:CX$220,0)),"",VLOOKUP(RI$1,'Tactic Recode'!$A$1:$B$547,2,FALSE))</f>
        <v/>
      </c>
      <c r="RJ103" t="str">
        <f>IF(ISERROR(MATCH(RJ$1,'CSC Mitre'!CX$1:CX$220,0)),"",VLOOKUP(RJ$1,'Tactic Recode'!$A$1:$B$547,2,FALSE))</f>
        <v/>
      </c>
      <c r="RK103" t="str">
        <f>IF(ISERROR(MATCH(RK$1,'CSC Mitre'!CX$1:CX$220,0)),"",VLOOKUP(RK$1,'Tactic Recode'!$A$1:$B$547,2,FALSE))</f>
        <v/>
      </c>
      <c r="RL103" t="str">
        <f>IF(ISERROR(MATCH(RL$1,'CSC Mitre'!CX$1:CX$220,0)),"",VLOOKUP(RL$1,'Tactic Recode'!$A$1:$B$547,2,FALSE))</f>
        <v/>
      </c>
      <c r="RM103" t="str">
        <f>IF(ISERROR(MATCH(RM$1,'CSC Mitre'!CX$1:CX$220,0)),"",VLOOKUP(RM$1,'Tactic Recode'!$A$1:$B$547,2,FALSE))</f>
        <v/>
      </c>
      <c r="RN103" t="str">
        <f>IF(ISERROR(MATCH(RN$1,'CSC Mitre'!CX$1:CX$220,0)),"",VLOOKUP(RN$1,'Tactic Recode'!$A$1:$B$547,2,FALSE))</f>
        <v/>
      </c>
      <c r="RO103" t="str">
        <f>IF(ISERROR(MATCH(RO$1,'CSC Mitre'!CX$1:CX$220,0)),"",VLOOKUP(RO$1,'Tactic Recode'!$A$1:$B$547,2,FALSE))</f>
        <v/>
      </c>
      <c r="RP103" t="str">
        <f>IF(ISERROR(MATCH(RP$1,'CSC Mitre'!CX$1:CX$220,0)),"",VLOOKUP(RP$1,'Tactic Recode'!$A$1:$B$547,2,FALSE))</f>
        <v/>
      </c>
      <c r="RQ103" t="str">
        <f>IF(ISERROR(MATCH(RQ$1,'CSC Mitre'!CX$1:CX$220,0)),"",VLOOKUP(RQ$1,'Tactic Recode'!$A$1:$B$547,2,FALSE))</f>
        <v/>
      </c>
      <c r="RR103" t="str">
        <f>IF(ISERROR(MATCH(RR$1,'CSC Mitre'!CX$1:CX$220,0)),"",VLOOKUP(RR$1,'Tactic Recode'!$A$1:$B$547,2,FALSE))</f>
        <v/>
      </c>
      <c r="RS103" t="str">
        <f>IF(ISERROR(MATCH(RS$1,'CSC Mitre'!CX$1:CX$220,0)),"",VLOOKUP(RS$1,'Tactic Recode'!$A$1:$B$547,2,FALSE))</f>
        <v/>
      </c>
      <c r="RT103" t="str">
        <f>IF(ISERROR(MATCH(RT$1,'CSC Mitre'!CX$1:CX$220,0)),"",VLOOKUP(RT$1,'Tactic Recode'!$A$1:$B$547,2,FALSE))</f>
        <v/>
      </c>
      <c r="RU103" t="str">
        <f>IF(ISERROR(MATCH(RU$1,'CSC Mitre'!CX$1:CX$220,0)),"",VLOOKUP(RU$1,'Tactic Recode'!$A$1:$B$547,2,FALSE))</f>
        <v/>
      </c>
      <c r="RV103" t="str">
        <f>IF(ISERROR(MATCH(RV$1,'CSC Mitre'!CX$1:CX$220,0)),"",VLOOKUP(RV$1,'Tactic Recode'!$A$1:$B$547,2,FALSE))</f>
        <v/>
      </c>
      <c r="RW103" t="str">
        <f>IF(ISERROR(MATCH(RW$1,'CSC Mitre'!CX$1:CX$220,0)),"",VLOOKUP(RW$1,'Tactic Recode'!$A$1:$B$547,2,FALSE))</f>
        <v/>
      </c>
      <c r="RX103" t="str">
        <f>IF(ISERROR(MATCH(RX$1,'CSC Mitre'!CX$1:CX$220,0)),"",VLOOKUP(RX$1,'Tactic Recode'!$A$1:$B$547,2,FALSE))</f>
        <v/>
      </c>
      <c r="RY103" t="str">
        <f>IF(ISERROR(MATCH(RY$1,'CSC Mitre'!CX$1:CX$220,0)),"",VLOOKUP(RY$1,'Tactic Recode'!$A$1:$B$547,2,FALSE))</f>
        <v/>
      </c>
      <c r="RZ103" t="str">
        <f>IF(ISERROR(MATCH(RZ$1,'CSC Mitre'!CX$1:CX$220,0)),"",VLOOKUP(RZ$1,'Tactic Recode'!$A$1:$B$547,2,FALSE))</f>
        <v/>
      </c>
      <c r="SA103" t="str">
        <f>IF(ISERROR(MATCH(SA$1,'CSC Mitre'!CX$1:CX$220,0)),"",VLOOKUP(SA$1,'Tactic Recode'!$A$1:$B$547,2,FALSE))</f>
        <v/>
      </c>
      <c r="SB103" t="str">
        <f>IF(ISERROR(MATCH(SB$1,'CSC Mitre'!CX$1:CX$220,0)),"",VLOOKUP(SB$1,'Tactic Recode'!$A$1:$B$547,2,FALSE))</f>
        <v/>
      </c>
      <c r="SC103" t="str">
        <f>IF(ISERROR(MATCH(SC$1,'CSC Mitre'!CX$1:CX$220,0)),"",VLOOKUP(SC$1,'Tactic Recode'!$A$1:$B$547,2,FALSE))</f>
        <v/>
      </c>
      <c r="SD103" t="str">
        <f>IF(ISERROR(MATCH(SD$1,'CSC Mitre'!CX$1:CX$220,0)),"",VLOOKUP(SD$1,'Tactic Recode'!$A$1:$B$547,2,FALSE))</f>
        <v/>
      </c>
      <c r="SE103" t="str">
        <f>IF(ISERROR(MATCH(SE$1,'CSC Mitre'!CX$1:CX$220,0)),"",VLOOKUP(SE$1,'Tactic Recode'!$A$1:$B$547,2,FALSE))</f>
        <v/>
      </c>
      <c r="SF103" t="str">
        <f>IF(ISERROR(MATCH(SF$1,'CSC Mitre'!CX$1:CX$220,0)),"",VLOOKUP(SF$1,'Tactic Recode'!$A$1:$B$547,2,FALSE))</f>
        <v/>
      </c>
      <c r="SG103" t="str">
        <f>IF(ISERROR(MATCH(SG$1,'CSC Mitre'!CX$1:CX$220,0)),"",VLOOKUP(SG$1,'Tactic Recode'!$A$1:$B$547,2,FALSE))</f>
        <v/>
      </c>
      <c r="SH103" t="str">
        <f>IF(ISERROR(MATCH(SH$1,'CSC Mitre'!CX$1:CX$220,0)),"",VLOOKUP(SH$1,'Tactic Recode'!$A$1:$B$547,2,FALSE))</f>
        <v/>
      </c>
      <c r="SI103" t="str">
        <f>IF(ISERROR(MATCH(SI$1,'CSC Mitre'!CX$1:CX$220,0)),"",VLOOKUP(SI$1,'Tactic Recode'!$A$1:$B$547,2,FALSE))</f>
        <v/>
      </c>
      <c r="SJ103" t="str">
        <f>IF(ISERROR(MATCH(SJ$1,'CSC Mitre'!CX$1:CX$220,0)),"",VLOOKUP(SJ$1,'Tactic Recode'!$A$1:$B$547,2,FALSE))</f>
        <v/>
      </c>
      <c r="SK103" t="str">
        <f>IF(ISERROR(MATCH(SK$1,'CSC Mitre'!CX$1:CX$220,0)),"",VLOOKUP(SK$1,'Tactic Recode'!$A$1:$B$547,2,FALSE))</f>
        <v/>
      </c>
      <c r="SL103" t="str">
        <f>IF(ISERROR(MATCH(SL$1,'CSC Mitre'!CX$1:CX$220,0)),"",VLOOKUP(SL$1,'Tactic Recode'!$A$1:$B$547,2,FALSE))</f>
        <v/>
      </c>
      <c r="SM103" t="str">
        <f>IF(ISERROR(MATCH(SM$1,'CSC Mitre'!CX$1:CX$220,0)),"",VLOOKUP(SM$1,'Tactic Recode'!$A$1:$B$547,2,FALSE))</f>
        <v/>
      </c>
      <c r="SN103" t="str">
        <f>IF(ISERROR(MATCH(SN$1,'CSC Mitre'!CX$1:CX$220,0)),"",VLOOKUP(SN$1,'Tactic Recode'!$A$1:$B$547,2,FALSE))</f>
        <v/>
      </c>
      <c r="SO103" t="str">
        <f>IF(ISERROR(MATCH(SO$1,'CSC Mitre'!CX$1:CX$220,0)),"",VLOOKUP(SO$1,'Tactic Recode'!$A$1:$B$547,2,FALSE))</f>
        <v/>
      </c>
      <c r="SP103" t="str">
        <f>IF(ISERROR(MATCH(SP$1,'CSC Mitre'!CX$1:CX$220,0)),"",VLOOKUP(SP$1,'Tactic Recode'!$A$1:$B$547,2,FALSE))</f>
        <v/>
      </c>
      <c r="SQ103" t="str">
        <f>IF(ISERROR(MATCH(SQ$1,'CSC Mitre'!CX$1:CX$220,0)),"",VLOOKUP(SQ$1,'Tactic Recode'!$A$1:$B$547,2,FALSE))</f>
        <v/>
      </c>
      <c r="SR103" t="str">
        <f>IF(ISERROR(MATCH(SR$1,'CSC Mitre'!CX$1:CX$220,0)),"",VLOOKUP(SR$1,'Tactic Recode'!$A$1:$B$547,2,FALSE))</f>
        <v/>
      </c>
      <c r="SS103" t="str">
        <f>IF(ISERROR(MATCH(SS$1,'CSC Mitre'!CX$1:CX$220,0)),"",VLOOKUP(SS$1,'Tactic Recode'!$A$1:$B$547,2,FALSE))</f>
        <v/>
      </c>
      <c r="ST103" t="str">
        <f>IF(ISERROR(MATCH(ST$1,'CSC Mitre'!CX$1:CX$220,0)),"",VLOOKUP(ST$1,'Tactic Recode'!$A$1:$B$547,2,FALSE))</f>
        <v/>
      </c>
      <c r="SU103" t="str">
        <f>IF(ISERROR(MATCH(SU$1,'CSC Mitre'!CX$1:CX$220,0)),"",VLOOKUP(SU$1,'Tactic Recode'!$A$1:$B$547,2,FALSE))</f>
        <v/>
      </c>
      <c r="SV103" t="str">
        <f>IF(ISERROR(MATCH(SV$1,'CSC Mitre'!CX$1:CX$220,0)),"",VLOOKUP(SV$1,'Tactic Recode'!$A$1:$B$547,2,FALSE))</f>
        <v/>
      </c>
      <c r="SW103" t="str">
        <f>IF(ISERROR(MATCH(SW$1,'CSC Mitre'!CX$1:CX$220,0)),"",VLOOKUP(SW$1,'Tactic Recode'!$A$1:$B$547,2,FALSE))</f>
        <v/>
      </c>
      <c r="SX103" t="str">
        <f>IF(ISERROR(MATCH(SX$1,'CSC Mitre'!CX$1:CX$220,0)),"",VLOOKUP(SX$1,'Tactic Recode'!$A$1:$B$547,2,FALSE))</f>
        <v/>
      </c>
      <c r="SY103" t="str">
        <f>IF(ISERROR(MATCH(SY$1,'CSC Mitre'!CX$1:CX$220,0)),"",VLOOKUP(SY$1,'Tactic Recode'!$A$1:$B$547,2,FALSE))</f>
        <v/>
      </c>
      <c r="SZ103" t="str">
        <f>IF(ISERROR(MATCH(SZ$1,'CSC Mitre'!CX$1:CX$220,0)),"",VLOOKUP(SZ$1,'Tactic Recode'!$A$1:$B$547,2,FALSE))</f>
        <v/>
      </c>
      <c r="TA103" t="str">
        <f>IF(ISERROR(MATCH(TA$1,'CSC Mitre'!CX$1:CX$220,0)),"",VLOOKUP(TA$1,'Tactic Recode'!$A$1:$B$547,2,FALSE))</f>
        <v/>
      </c>
      <c r="TB103" t="str">
        <f>IF(ISERROR(MATCH(TB$1,'CSC Mitre'!CX$1:CX$220,0)),"",VLOOKUP(TB$1,'Tactic Recode'!$A$1:$B$547,2,FALSE))</f>
        <v/>
      </c>
      <c r="TC103" t="str">
        <f>IF(ISERROR(MATCH(TC$1,'CSC Mitre'!CX$1:CX$220,0)),"",VLOOKUP(TC$1,'Tactic Recode'!$A$1:$B$547,2,FALSE))</f>
        <v/>
      </c>
      <c r="TD103" t="str">
        <f>IF(ISERROR(MATCH(TD$1,'CSC Mitre'!CX$1:CX$220,0)),"",VLOOKUP(TD$1,'Tactic Recode'!$A$1:$B$547,2,FALSE))</f>
        <v/>
      </c>
      <c r="TE103" t="str">
        <f>IF(ISERROR(MATCH(TE$1,'CSC Mitre'!CX$1:CX$220,0)),"",VLOOKUP(TE$1,'Tactic Recode'!$A$1:$B$547,2,FALSE))</f>
        <v/>
      </c>
      <c r="TF103" t="str">
        <f>IF(ISERROR(MATCH(TF$1,'CSC Mitre'!CX$1:CX$220,0)),"",VLOOKUP(TF$1,'Tactic Recode'!$A$1:$B$547,2,FALSE))</f>
        <v>Defense Evasion</v>
      </c>
      <c r="TG103" t="str">
        <f>IF(ISERROR(MATCH(TG$1,'CSC Mitre'!CX$1:CX$220,0)),"",VLOOKUP(TG$1,'Tactic Recode'!$A$1:$B$547,2,FALSE))</f>
        <v>Defense Evasion</v>
      </c>
      <c r="TH103" t="str">
        <f>IF(ISERROR(MATCH(TH$1,'CSC Mitre'!CX$1:CX$220,0)),"",VLOOKUP(TH$1,'Tactic Recode'!$A$1:$B$547,2,FALSE))</f>
        <v/>
      </c>
      <c r="TI103" t="str">
        <f>IF(ISERROR(MATCH(TI$1,'CSC Mitre'!CX$1:CX$220,0)),"",VLOOKUP(TI$1,'Tactic Recode'!$A$1:$B$547,2,FALSE))</f>
        <v/>
      </c>
      <c r="TJ103" t="str">
        <f>IF(ISERROR(MATCH(TJ$1,'CSC Mitre'!CX$1:CX$220,0)),"",VLOOKUP(TJ$1,'Tactic Recode'!$A$1:$B$547,2,FALSE))</f>
        <v/>
      </c>
      <c r="TK103" t="str">
        <f>IF(ISERROR(MATCH(TK$1,'CSC Mitre'!CX$1:CX$220,0)),"",VLOOKUP(TK$1,'Tactic Recode'!$A$1:$B$547,2,FALSE))</f>
        <v/>
      </c>
      <c r="TL103" t="str">
        <f>IF(ISERROR(MATCH(TL$1,'CSC Mitre'!CX$1:CX$220,0)),"",VLOOKUP(TL$1,'Tactic Recode'!$A$1:$B$547,2,FALSE))</f>
        <v/>
      </c>
      <c r="TM103" t="str">
        <f>IF(ISERROR(MATCH(TM$1,'CSC Mitre'!CX$1:CX$220,0)),"",VLOOKUP(TM$1,'Tactic Recode'!$A$1:$B$547,2,FALSE))</f>
        <v/>
      </c>
      <c r="TN103" t="str">
        <f>IF(ISERROR(MATCH(TN$1,'CSC Mitre'!CX$1:CX$220,0)),"",VLOOKUP(TN$1,'Tactic Recode'!$A$1:$B$547,2,FALSE))</f>
        <v>Collection</v>
      </c>
      <c r="TO103" t="str">
        <f>IF(ISERROR(MATCH(TO$1,'CSC Mitre'!CX$1:CX$220,0)),"",VLOOKUP(TO$1,'Tactic Recode'!$A$1:$B$547,2,FALSE))</f>
        <v>Collection</v>
      </c>
      <c r="TP103" t="str">
        <f>IF(ISERROR(MATCH(TP$1,'CSC Mitre'!CX$1:CX$220,0)),"",VLOOKUP(TP$1,'Tactic Recode'!$A$1:$B$547,2,FALSE))</f>
        <v>Collection</v>
      </c>
      <c r="TQ103" t="str">
        <f>IF(ISERROR(MATCH(TQ$1,'CSC Mitre'!CX$1:CX$220,0)),"",VLOOKUP(TQ$1,'Tactic Recode'!$A$1:$B$547,2,FALSE))</f>
        <v/>
      </c>
      <c r="TR103" t="str">
        <f>IF(ISERROR(MATCH(TR$1,'CSC Mitre'!CX$1:CX$220,0)),"",VLOOKUP(TR$1,'Tactic Recode'!$A$1:$B$547,2,FALSE))</f>
        <v/>
      </c>
      <c r="TS103" t="str">
        <f>IF(ISERROR(MATCH(TS$1,'CSC Mitre'!CX$1:CX$220,0)),"",VLOOKUP(TS$1,'Tactic Recode'!$A$1:$B$547,2,FALSE))</f>
        <v/>
      </c>
      <c r="TT103" t="str">
        <f>IF(ISERROR(MATCH(TT$1,'CSC Mitre'!CX$1:CX$220,0)),"",VLOOKUP(TT$1,'Tactic Recode'!$A$1:$B$547,2,FALSE))</f>
        <v/>
      </c>
      <c r="TU103" t="str">
        <f>IF(ISERROR(MATCH(TU$1,'CSC Mitre'!CX$1:CX$220,0)),"",VLOOKUP(TU$1,'Tactic Recode'!$A$1:$B$547,2,FALSE))</f>
        <v/>
      </c>
      <c r="TV103" t="str">
        <f>IF(ISERROR(MATCH(TV$1,'CSC Mitre'!CX$1:CX$220,0)),"",VLOOKUP(TV$1,'Tactic Recode'!$A$1:$B$547,2,FALSE))</f>
        <v/>
      </c>
      <c r="TW103" t="str">
        <f>IF(ISERROR(MATCH(TW$1,'CSC Mitre'!CX$1:CX$220,0)),"",VLOOKUP(TW$1,'Tactic Recode'!$A$1:$B$547,2,FALSE))</f>
        <v/>
      </c>
      <c r="TX103" t="str">
        <f>IF(ISERROR(MATCH(TX$1,'CSC Mitre'!CX$1:CX$220,0)),"",VLOOKUP(TX$1,'Tactic Recode'!$A$1:$B$547,2,FALSE))</f>
        <v/>
      </c>
      <c r="TY103" t="str">
        <f>IF(ISERROR(MATCH(TY$1,'CSC Mitre'!CX$1:CX$220,0)),"",VLOOKUP(TY$1,'Tactic Recode'!$A$1:$B$547,2,FALSE))</f>
        <v/>
      </c>
      <c r="TZ103" t="str">
        <f>IF(ISERROR(MATCH(TZ$1,'CSC Mitre'!CX$1:CX$220,0)),"",VLOOKUP(TZ$1,'Tactic Recode'!$A$1:$B$547,2,FALSE))</f>
        <v/>
      </c>
      <c r="UA103" t="str">
        <f>IF(ISERROR(MATCH(UA$1,'CSC Mitre'!CX$1:CX$220,0)),"",VLOOKUP(UA$1,'Tactic Recode'!$A$1:$B$547,2,FALSE))</f>
        <v/>
      </c>
      <c r="UB103" t="str">
        <f>IF(ISERROR(MATCH(UB$1,'CSC Mitre'!CX$1:CX$220,0)),"",VLOOKUP(UB$1,'Tactic Recode'!$A$1:$B$547,2,FALSE))</f>
        <v/>
      </c>
    </row>
    <row r="104" spans="1:548" x14ac:dyDescent="0.25">
      <c r="A104" s="59" t="s">
        <v>500</v>
      </c>
      <c r="B104" t="str">
        <f>IF(ISERROR(MATCH(B$1,'CSC Mitre'!CY$1:CY$220,0)),"",VLOOKUP(B$1,'Tactic Recode'!$A$1:$B$547,2,FALSE))</f>
        <v/>
      </c>
      <c r="C104" t="str">
        <f>IF(ISERROR(MATCH(C$1,'CSC Mitre'!CY$1:CY$220,0)),"",VLOOKUP(C$1,'Tactic Recode'!$A$1:$B$547,2,FALSE))</f>
        <v/>
      </c>
      <c r="D104" t="str">
        <f>IF(ISERROR(MATCH(D$1,'CSC Mitre'!CY$1:CY$220,0)),"",VLOOKUP(D$1,'Tactic Recode'!$A$1:$B$547,2,FALSE))</f>
        <v/>
      </c>
      <c r="E104" t="str">
        <f>IF(ISERROR(MATCH(E$1,'CSC Mitre'!CY$1:CY$220,0)),"",VLOOKUP(E$1,'Tactic Recode'!$A$1:$B$547,2,FALSE))</f>
        <v/>
      </c>
      <c r="F104" t="str">
        <f>IF(ISERROR(MATCH(F$1,'CSC Mitre'!CY$1:CY$220,0)),"",VLOOKUP(F$1,'Tactic Recode'!$A$1:$B$547,2,FALSE))</f>
        <v/>
      </c>
      <c r="G104" t="str">
        <f>IF(ISERROR(MATCH(G$1,'CSC Mitre'!CY$1:CY$220,0)),"",VLOOKUP(G$1,'Tactic Recode'!$A$1:$B$547,2,FALSE))</f>
        <v/>
      </c>
      <c r="H104" t="str">
        <f>IF(ISERROR(MATCH(H$1,'CSC Mitre'!CY$1:CY$220,0)),"",VLOOKUP(H$1,'Tactic Recode'!$A$1:$B$547,2,FALSE))</f>
        <v/>
      </c>
      <c r="I104" t="str">
        <f>IF(ISERROR(MATCH(I$1,'CSC Mitre'!CY$1:CY$220,0)),"",VLOOKUP(I$1,'Tactic Recode'!$A$1:$B$547,2,FALSE))</f>
        <v/>
      </c>
      <c r="J104" t="str">
        <f>IF(ISERROR(MATCH(J$1,'CSC Mitre'!CY$1:CY$220,0)),"",VLOOKUP(J$1,'Tactic Recode'!$A$1:$B$547,2,FALSE))</f>
        <v/>
      </c>
      <c r="K104" t="str">
        <f>IF(ISERROR(MATCH(K$1,'CSC Mitre'!CY$1:CY$220,0)),"",VLOOKUP(K$1,'Tactic Recode'!$A$1:$B$547,2,FALSE))</f>
        <v/>
      </c>
      <c r="L104" t="str">
        <f>IF(ISERROR(MATCH(L$1,'CSC Mitre'!CY$1:CY$220,0)),"",VLOOKUP(L$1,'Tactic Recode'!$A$1:$B$547,2,FALSE))</f>
        <v/>
      </c>
      <c r="M104" t="str">
        <f>IF(ISERROR(MATCH(M$1,'CSC Mitre'!CY$1:CY$220,0)),"",VLOOKUP(M$1,'Tactic Recode'!$A$1:$B$547,2,FALSE))</f>
        <v/>
      </c>
      <c r="N104" t="str">
        <f>IF(ISERROR(MATCH(N$1,'CSC Mitre'!CY$1:CY$220,0)),"",VLOOKUP(N$1,'Tactic Recode'!$A$1:$B$547,2,FALSE))</f>
        <v/>
      </c>
      <c r="O104" t="str">
        <f>IF(ISERROR(MATCH(O$1,'CSC Mitre'!CY$1:CY$220,0)),"",VLOOKUP(O$1,'Tactic Recode'!$A$1:$B$547,2,FALSE))</f>
        <v/>
      </c>
      <c r="P104" t="str">
        <f>IF(ISERROR(MATCH(P$1,'CSC Mitre'!CY$1:CY$220,0)),"",VLOOKUP(P$1,'Tactic Recode'!$A$1:$B$547,2,FALSE))</f>
        <v/>
      </c>
      <c r="Q104" t="str">
        <f>IF(ISERROR(MATCH(Q$1,'CSC Mitre'!CY$1:CY$220,0)),"",VLOOKUP(Q$1,'Tactic Recode'!$A$1:$B$547,2,FALSE))</f>
        <v/>
      </c>
      <c r="R104" t="str">
        <f>IF(ISERROR(MATCH(R$1,'CSC Mitre'!CY$1:CY$220,0)),"",VLOOKUP(R$1,'Tactic Recode'!$A$1:$B$547,2,FALSE))</f>
        <v/>
      </c>
      <c r="S104" t="str">
        <f>IF(ISERROR(MATCH(S$1,'CSC Mitre'!CY$1:CY$220,0)),"",VLOOKUP(S$1,'Tactic Recode'!$A$1:$B$547,2,FALSE))</f>
        <v/>
      </c>
      <c r="T104" t="str">
        <f>IF(ISERROR(MATCH(T$1,'CSC Mitre'!CY$1:CY$220,0)),"",VLOOKUP(T$1,'Tactic Recode'!$A$1:$B$547,2,FALSE))</f>
        <v/>
      </c>
      <c r="U104" t="str">
        <f>IF(ISERROR(MATCH(U$1,'CSC Mitre'!CY$1:CY$220,0)),"",VLOOKUP(U$1,'Tactic Recode'!$A$1:$B$547,2,FALSE))</f>
        <v/>
      </c>
      <c r="V104" t="str">
        <f>IF(ISERROR(MATCH(V$1,'CSC Mitre'!CY$1:CY$220,0)),"",VLOOKUP(V$1,'Tactic Recode'!$A$1:$B$547,2,FALSE))</f>
        <v/>
      </c>
      <c r="W104" t="str">
        <f>IF(ISERROR(MATCH(W$1,'CSC Mitre'!CY$1:CY$220,0)),"",VLOOKUP(W$1,'Tactic Recode'!$A$1:$B$547,2,FALSE))</f>
        <v/>
      </c>
      <c r="X104" t="str">
        <f>IF(ISERROR(MATCH(X$1,'CSC Mitre'!CY$1:CY$220,0)),"",VLOOKUP(X$1,'Tactic Recode'!$A$1:$B$547,2,FALSE))</f>
        <v/>
      </c>
      <c r="Y104" t="str">
        <f>IF(ISERROR(MATCH(Y$1,'CSC Mitre'!CY$1:CY$220,0)),"",VLOOKUP(Y$1,'Tactic Recode'!$A$1:$B$547,2,FALSE))</f>
        <v/>
      </c>
      <c r="Z104" t="str">
        <f>IF(ISERROR(MATCH(Z$1,'CSC Mitre'!CY$1:CY$220,0)),"",VLOOKUP(Z$1,'Tactic Recode'!$A$1:$B$547,2,FALSE))</f>
        <v/>
      </c>
      <c r="AA104" t="str">
        <f>IF(ISERROR(MATCH(AA$1,'CSC Mitre'!CY$1:CY$220,0)),"",VLOOKUP(AA$1,'Tactic Recode'!$A$1:$B$547,2,FALSE))</f>
        <v/>
      </c>
      <c r="AB104" t="str">
        <f>IF(ISERROR(MATCH(AB$1,'CSC Mitre'!CY$1:CY$220,0)),"",VLOOKUP(AB$1,'Tactic Recode'!$A$1:$B$547,2,FALSE))</f>
        <v/>
      </c>
      <c r="AC104" t="str">
        <f>IF(ISERROR(MATCH(AC$1,'CSC Mitre'!CY$1:CY$220,0)),"",VLOOKUP(AC$1,'Tactic Recode'!$A$1:$B$547,2,FALSE))</f>
        <v/>
      </c>
      <c r="AD104" t="str">
        <f>IF(ISERROR(MATCH(AD$1,'CSC Mitre'!CY$1:CY$220,0)),"",VLOOKUP(AD$1,'Tactic Recode'!$A$1:$B$547,2,FALSE))</f>
        <v>Lateral Movement</v>
      </c>
      <c r="AE104" t="str">
        <f>IF(ISERROR(MATCH(AE$1,'CSC Mitre'!CY$1:CY$220,0)),"",VLOOKUP(AE$1,'Tactic Recode'!$A$1:$B$547,2,FALSE))</f>
        <v/>
      </c>
      <c r="AF104" t="str">
        <f>IF(ISERROR(MATCH(AF$1,'CSC Mitre'!CY$1:CY$220,0)),"",VLOOKUP(AF$1,'Tactic Recode'!$A$1:$B$547,2,FALSE))</f>
        <v/>
      </c>
      <c r="AG104" t="str">
        <f>IF(ISERROR(MATCH(AG$1,'CSC Mitre'!CY$1:CY$220,0)),"",VLOOKUP(AG$1,'Tactic Recode'!$A$1:$B$547,2,FALSE))</f>
        <v/>
      </c>
      <c r="AH104" t="str">
        <f>IF(ISERROR(MATCH(AH$1,'CSC Mitre'!CY$1:CY$220,0)),"",VLOOKUP(AH$1,'Tactic Recode'!$A$1:$B$547,2,FALSE))</f>
        <v/>
      </c>
      <c r="AI104" t="str">
        <f>IF(ISERROR(MATCH(AI$1,'CSC Mitre'!CY$1:CY$220,0)),"",VLOOKUP(AI$1,'Tactic Recode'!$A$1:$B$547,2,FALSE))</f>
        <v/>
      </c>
      <c r="AJ104" t="str">
        <f>IF(ISERROR(MATCH(AJ$1,'CSC Mitre'!CY$1:CY$220,0)),"",VLOOKUP(AJ$1,'Tactic Recode'!$A$1:$B$547,2,FALSE))</f>
        <v/>
      </c>
      <c r="AK104" t="str">
        <f>IF(ISERROR(MATCH(AK$1,'CSC Mitre'!CY$1:CY$220,0)),"",VLOOKUP(AK$1,'Tactic Recode'!$A$1:$B$547,2,FALSE))</f>
        <v/>
      </c>
      <c r="AL104" t="str">
        <f>IF(ISERROR(MATCH(AL$1,'CSC Mitre'!CY$1:CY$220,0)),"",VLOOKUP(AL$1,'Tactic Recode'!$A$1:$B$547,2,FALSE))</f>
        <v/>
      </c>
      <c r="AM104" t="str">
        <f>IF(ISERROR(MATCH(AM$1,'CSC Mitre'!CY$1:CY$220,0)),"",VLOOKUP(AM$1,'Tactic Recode'!$A$1:$B$547,2,FALSE))</f>
        <v/>
      </c>
      <c r="AN104" t="str">
        <f>IF(ISERROR(MATCH(AN$1,'CSC Mitre'!CY$1:CY$220,0)),"",VLOOKUP(AN$1,'Tactic Recode'!$A$1:$B$547,2,FALSE))</f>
        <v/>
      </c>
      <c r="AO104" t="str">
        <f>IF(ISERROR(MATCH(AO$1,'CSC Mitre'!CY$1:CY$220,0)),"",VLOOKUP(AO$1,'Tactic Recode'!$A$1:$B$547,2,FALSE))</f>
        <v/>
      </c>
      <c r="AP104" t="str">
        <f>IF(ISERROR(MATCH(AP$1,'CSC Mitre'!CY$1:CY$220,0)),"",VLOOKUP(AP$1,'Tactic Recode'!$A$1:$B$547,2,FALSE))</f>
        <v/>
      </c>
      <c r="AQ104" t="str">
        <f>IF(ISERROR(MATCH(AQ$1,'CSC Mitre'!CY$1:CY$220,0)),"",VLOOKUP(AQ$1,'Tactic Recode'!$A$1:$B$547,2,FALSE))</f>
        <v/>
      </c>
      <c r="AR104" t="str">
        <f>IF(ISERROR(MATCH(AR$1,'CSC Mitre'!CY$1:CY$220,0)),"",VLOOKUP(AR$1,'Tactic Recode'!$A$1:$B$547,2,FALSE))</f>
        <v/>
      </c>
      <c r="AS104" t="str">
        <f>IF(ISERROR(MATCH(AS$1,'CSC Mitre'!CY$1:CY$220,0)),"",VLOOKUP(AS$1,'Tactic Recode'!$A$1:$B$547,2,FALSE))</f>
        <v/>
      </c>
      <c r="AT104" t="str">
        <f>IF(ISERROR(MATCH(AT$1,'CSC Mitre'!CY$1:CY$220,0)),"",VLOOKUP(AT$1,'Tactic Recode'!$A$1:$B$547,2,FALSE))</f>
        <v/>
      </c>
      <c r="AU104" t="str">
        <f>IF(ISERROR(MATCH(AU$1,'CSC Mitre'!CY$1:CY$220,0)),"",VLOOKUP(AU$1,'Tactic Recode'!$A$1:$B$547,2,FALSE))</f>
        <v/>
      </c>
      <c r="AV104" t="str">
        <f>IF(ISERROR(MATCH(AV$1,'CSC Mitre'!CY$1:CY$220,0)),"",VLOOKUP(AV$1,'Tactic Recode'!$A$1:$B$547,2,FALSE))</f>
        <v/>
      </c>
      <c r="AW104" t="str">
        <f>IF(ISERROR(MATCH(AW$1,'CSC Mitre'!CY$1:CY$220,0)),"",VLOOKUP(AW$1,'Tactic Recode'!$A$1:$B$547,2,FALSE))</f>
        <v/>
      </c>
      <c r="AX104" t="str">
        <f>IF(ISERROR(MATCH(AX$1,'CSC Mitre'!CY$1:CY$220,0)),"",VLOOKUP(AX$1,'Tactic Recode'!$A$1:$B$547,2,FALSE))</f>
        <v/>
      </c>
      <c r="AY104" t="str">
        <f>IF(ISERROR(MATCH(AY$1,'CSC Mitre'!CY$1:CY$220,0)),"",VLOOKUP(AY$1,'Tactic Recode'!$A$1:$B$547,2,FALSE))</f>
        <v/>
      </c>
      <c r="AZ104" t="str">
        <f>IF(ISERROR(MATCH(AZ$1,'CSC Mitre'!CY$1:CY$220,0)),"",VLOOKUP(AZ$1,'Tactic Recode'!$A$1:$B$547,2,FALSE))</f>
        <v/>
      </c>
      <c r="BA104" t="str">
        <f>IF(ISERROR(MATCH(BA$1,'CSC Mitre'!CY$1:CY$220,0)),"",VLOOKUP(BA$1,'Tactic Recode'!$A$1:$B$547,2,FALSE))</f>
        <v/>
      </c>
      <c r="BB104" t="str">
        <f>IF(ISERROR(MATCH(BB$1,'CSC Mitre'!CY$1:CY$220,0)),"",VLOOKUP(BB$1,'Tactic Recode'!$A$1:$B$547,2,FALSE))</f>
        <v/>
      </c>
      <c r="BC104" t="str">
        <f>IF(ISERROR(MATCH(BC$1,'CSC Mitre'!CY$1:CY$220,0)),"",VLOOKUP(BC$1,'Tactic Recode'!$A$1:$B$547,2,FALSE))</f>
        <v/>
      </c>
      <c r="BD104" t="str">
        <f>IF(ISERROR(MATCH(BD$1,'CSC Mitre'!CY$1:CY$220,0)),"",VLOOKUP(BD$1,'Tactic Recode'!$A$1:$B$547,2,FALSE))</f>
        <v/>
      </c>
      <c r="BE104" t="str">
        <f>IF(ISERROR(MATCH(BE$1,'CSC Mitre'!CY$1:CY$220,0)),"",VLOOKUP(BE$1,'Tactic Recode'!$A$1:$B$547,2,FALSE))</f>
        <v/>
      </c>
      <c r="BF104" t="str">
        <f>IF(ISERROR(MATCH(BF$1,'CSC Mitre'!CY$1:CY$220,0)),"",VLOOKUP(BF$1,'Tactic Recode'!$A$1:$B$547,2,FALSE))</f>
        <v/>
      </c>
      <c r="BG104" t="str">
        <f>IF(ISERROR(MATCH(BG$1,'CSC Mitre'!CY$1:CY$220,0)),"",VLOOKUP(BG$1,'Tactic Recode'!$A$1:$B$547,2,FALSE))</f>
        <v/>
      </c>
      <c r="BH104" t="str">
        <f>IF(ISERROR(MATCH(BH$1,'CSC Mitre'!CY$1:CY$220,0)),"",VLOOKUP(BH$1,'Tactic Recode'!$A$1:$B$547,2,FALSE))</f>
        <v/>
      </c>
      <c r="BI104" t="str">
        <f>IF(ISERROR(MATCH(BI$1,'CSC Mitre'!CY$1:CY$220,0)),"",VLOOKUP(BI$1,'Tactic Recode'!$A$1:$B$547,2,FALSE))</f>
        <v/>
      </c>
      <c r="BJ104" t="str">
        <f>IF(ISERROR(MATCH(BJ$1,'CSC Mitre'!CY$1:CY$220,0)),"",VLOOKUP(BJ$1,'Tactic Recode'!$A$1:$B$547,2,FALSE))</f>
        <v/>
      </c>
      <c r="BK104" t="str">
        <f>IF(ISERROR(MATCH(BK$1,'CSC Mitre'!CY$1:CY$220,0)),"",VLOOKUP(BK$1,'Tactic Recode'!$A$1:$B$547,2,FALSE))</f>
        <v/>
      </c>
      <c r="BL104" t="str">
        <f>IF(ISERROR(MATCH(BL$1,'CSC Mitre'!CY$1:CY$220,0)),"",VLOOKUP(BL$1,'Tactic Recode'!$A$1:$B$547,2,FALSE))</f>
        <v/>
      </c>
      <c r="BM104" t="str">
        <f>IF(ISERROR(MATCH(BM$1,'CSC Mitre'!CY$1:CY$220,0)),"",VLOOKUP(BM$1,'Tactic Recode'!$A$1:$B$547,2,FALSE))</f>
        <v/>
      </c>
      <c r="BN104" t="str">
        <f>IF(ISERROR(MATCH(BN$1,'CSC Mitre'!CY$1:CY$220,0)),"",VLOOKUP(BN$1,'Tactic Recode'!$A$1:$B$547,2,FALSE))</f>
        <v/>
      </c>
      <c r="BO104" t="str">
        <f>IF(ISERROR(MATCH(BO$1,'CSC Mitre'!CY$1:CY$220,0)),"",VLOOKUP(BO$1,'Tactic Recode'!$A$1:$B$547,2,FALSE))</f>
        <v/>
      </c>
      <c r="BP104" t="str">
        <f>IF(ISERROR(MATCH(BP$1,'CSC Mitre'!CY$1:CY$220,0)),"",VLOOKUP(BP$1,'Tactic Recode'!$A$1:$B$547,2,FALSE))</f>
        <v/>
      </c>
      <c r="BQ104" t="str">
        <f>IF(ISERROR(MATCH(BQ$1,'CSC Mitre'!CY$1:CY$220,0)),"",VLOOKUP(BQ$1,'Tactic Recode'!$A$1:$B$547,2,FALSE))</f>
        <v/>
      </c>
      <c r="BR104" t="str">
        <f>IF(ISERROR(MATCH(BR$1,'CSC Mitre'!CY$1:CY$220,0)),"",VLOOKUP(BR$1,'Tactic Recode'!$A$1:$B$547,2,FALSE))</f>
        <v/>
      </c>
      <c r="BS104" t="str">
        <f>IF(ISERROR(MATCH(BS$1,'CSC Mitre'!CY$1:CY$220,0)),"",VLOOKUP(BS$1,'Tactic Recode'!$A$1:$B$547,2,FALSE))</f>
        <v/>
      </c>
      <c r="BT104" t="str">
        <f>IF(ISERROR(MATCH(BT$1,'CSC Mitre'!CY$1:CY$220,0)),"",VLOOKUP(BT$1,'Tactic Recode'!$A$1:$B$547,2,FALSE))</f>
        <v/>
      </c>
      <c r="BU104" t="str">
        <f>IF(ISERROR(MATCH(BU$1,'CSC Mitre'!CY$1:CY$220,0)),"",VLOOKUP(BU$1,'Tactic Recode'!$A$1:$B$547,2,FALSE))</f>
        <v/>
      </c>
      <c r="BV104" t="str">
        <f>IF(ISERROR(MATCH(BV$1,'CSC Mitre'!CY$1:CY$220,0)),"",VLOOKUP(BV$1,'Tactic Recode'!$A$1:$B$547,2,FALSE))</f>
        <v/>
      </c>
      <c r="BW104" t="str">
        <f>IF(ISERROR(MATCH(BW$1,'CSC Mitre'!CY$1:CY$220,0)),"",VLOOKUP(BW$1,'Tactic Recode'!$A$1:$B$547,2,FALSE))</f>
        <v/>
      </c>
      <c r="BX104" t="str">
        <f>IF(ISERROR(MATCH(BX$1,'CSC Mitre'!CY$1:CY$220,0)),"",VLOOKUP(BX$1,'Tactic Recode'!$A$1:$B$547,2,FALSE))</f>
        <v/>
      </c>
      <c r="BY104" t="str">
        <f>IF(ISERROR(MATCH(BY$1,'CSC Mitre'!CY$1:CY$220,0)),"",VLOOKUP(BY$1,'Tactic Recode'!$A$1:$B$547,2,FALSE))</f>
        <v/>
      </c>
      <c r="BZ104" t="str">
        <f>IF(ISERROR(MATCH(BZ$1,'CSC Mitre'!CY$1:CY$220,0)),"",VLOOKUP(BZ$1,'Tactic Recode'!$A$1:$B$547,2,FALSE))</f>
        <v/>
      </c>
      <c r="CA104" t="str">
        <f>IF(ISERROR(MATCH(CA$1,'CSC Mitre'!CY$1:CY$220,0)),"",VLOOKUP(CA$1,'Tactic Recode'!$A$1:$B$547,2,FALSE))</f>
        <v/>
      </c>
      <c r="CB104" t="str">
        <f>IF(ISERROR(MATCH(CB$1,'CSC Mitre'!CY$1:CY$220,0)),"",VLOOKUP(CB$1,'Tactic Recode'!$A$1:$B$547,2,FALSE))</f>
        <v/>
      </c>
      <c r="CC104" t="str">
        <f>IF(ISERROR(MATCH(CC$1,'CSC Mitre'!CY$1:CY$220,0)),"",VLOOKUP(CC$1,'Tactic Recode'!$A$1:$B$547,2,FALSE))</f>
        <v/>
      </c>
      <c r="CD104" t="str">
        <f>IF(ISERROR(MATCH(CD$1,'CSC Mitre'!CY$1:CY$220,0)),"",VLOOKUP(CD$1,'Tactic Recode'!$A$1:$B$547,2,FALSE))</f>
        <v/>
      </c>
      <c r="CE104" t="str">
        <f>IF(ISERROR(MATCH(CE$1,'CSC Mitre'!CY$1:CY$220,0)),"",VLOOKUP(CE$1,'Tactic Recode'!$A$1:$B$547,2,FALSE))</f>
        <v/>
      </c>
      <c r="CF104" t="str">
        <f>IF(ISERROR(MATCH(CF$1,'CSC Mitre'!CY$1:CY$220,0)),"",VLOOKUP(CF$1,'Tactic Recode'!$A$1:$B$547,2,FALSE))</f>
        <v/>
      </c>
      <c r="CG104" t="str">
        <f>IF(ISERROR(MATCH(CG$1,'CSC Mitre'!CY$1:CY$220,0)),"",VLOOKUP(CG$1,'Tactic Recode'!$A$1:$B$547,2,FALSE))</f>
        <v/>
      </c>
      <c r="CH104" t="str">
        <f>IF(ISERROR(MATCH(CH$1,'CSC Mitre'!CY$1:CY$220,0)),"",VLOOKUP(CH$1,'Tactic Recode'!$A$1:$B$547,2,FALSE))</f>
        <v/>
      </c>
      <c r="CI104" t="str">
        <f>IF(ISERROR(MATCH(CI$1,'CSC Mitre'!CY$1:CY$220,0)),"",VLOOKUP(CI$1,'Tactic Recode'!$A$1:$B$547,2,FALSE))</f>
        <v/>
      </c>
      <c r="CJ104" t="str">
        <f>IF(ISERROR(MATCH(CJ$1,'CSC Mitre'!CY$1:CY$220,0)),"",VLOOKUP(CJ$1,'Tactic Recode'!$A$1:$B$547,2,FALSE))</f>
        <v/>
      </c>
      <c r="CK104" t="str">
        <f>IF(ISERROR(MATCH(CK$1,'CSC Mitre'!CY$1:CY$220,0)),"",VLOOKUP(CK$1,'Tactic Recode'!$A$1:$B$547,2,FALSE))</f>
        <v/>
      </c>
      <c r="CL104" t="str">
        <f>IF(ISERROR(MATCH(CL$1,'CSC Mitre'!CY$1:CY$220,0)),"",VLOOKUP(CL$1,'Tactic Recode'!$A$1:$B$547,2,FALSE))</f>
        <v/>
      </c>
      <c r="CM104" t="str">
        <f>IF(ISERROR(MATCH(CM$1,'CSC Mitre'!CY$1:CY$220,0)),"",VLOOKUP(CM$1,'Tactic Recode'!$A$1:$B$547,2,FALSE))</f>
        <v/>
      </c>
      <c r="CN104" t="str">
        <f>IF(ISERROR(MATCH(CN$1,'CSC Mitre'!CY$1:CY$220,0)),"",VLOOKUP(CN$1,'Tactic Recode'!$A$1:$B$547,2,FALSE))</f>
        <v/>
      </c>
      <c r="CO104" t="str">
        <f>IF(ISERROR(MATCH(CO$1,'CSC Mitre'!CY$1:CY$220,0)),"",VLOOKUP(CO$1,'Tactic Recode'!$A$1:$B$547,2,FALSE))</f>
        <v/>
      </c>
      <c r="CP104" t="str">
        <f>IF(ISERROR(MATCH(CP$1,'CSC Mitre'!CY$1:CY$220,0)),"",VLOOKUP(CP$1,'Tactic Recode'!$A$1:$B$547,2,FALSE))</f>
        <v/>
      </c>
      <c r="CQ104" t="str">
        <f>IF(ISERROR(MATCH(CQ$1,'CSC Mitre'!CY$1:CY$220,0)),"",VLOOKUP(CQ$1,'Tactic Recode'!$A$1:$B$547,2,FALSE))</f>
        <v/>
      </c>
      <c r="CR104" t="str">
        <f>IF(ISERROR(MATCH(CR$1,'CSC Mitre'!CY$1:CY$220,0)),"",VLOOKUP(CR$1,'Tactic Recode'!$A$1:$B$547,2,FALSE))</f>
        <v/>
      </c>
      <c r="CS104" t="str">
        <f>IF(ISERROR(MATCH(CS$1,'CSC Mitre'!CY$1:CY$220,0)),"",VLOOKUP(CS$1,'Tactic Recode'!$A$1:$B$547,2,FALSE))</f>
        <v/>
      </c>
      <c r="CT104" t="str">
        <f>IF(ISERROR(MATCH(CT$1,'CSC Mitre'!CY$1:CY$220,0)),"",VLOOKUP(CT$1,'Tactic Recode'!$A$1:$B$547,2,FALSE))</f>
        <v/>
      </c>
      <c r="CU104" t="str">
        <f>IF(ISERROR(MATCH(CU$1,'CSC Mitre'!CY$1:CY$220,0)),"",VLOOKUP(CU$1,'Tactic Recode'!$A$1:$B$547,2,FALSE))</f>
        <v/>
      </c>
      <c r="CV104" t="str">
        <f>IF(ISERROR(MATCH(CV$1,'CSC Mitre'!CY$1:CY$220,0)),"",VLOOKUP(CV$1,'Tactic Recode'!$A$1:$B$547,2,FALSE))</f>
        <v/>
      </c>
      <c r="CW104" t="str">
        <f>IF(ISERROR(MATCH(CW$1,'CSC Mitre'!CY$1:CY$220,0)),"",VLOOKUP(CW$1,'Tactic Recode'!$A$1:$B$547,2,FALSE))</f>
        <v/>
      </c>
      <c r="CX104" t="str">
        <f>IF(ISERROR(MATCH(CX$1,'CSC Mitre'!CY$1:CY$220,0)),"",VLOOKUP(CX$1,'Tactic Recode'!$A$1:$B$547,2,FALSE))</f>
        <v/>
      </c>
      <c r="CY104" t="str">
        <f>IF(ISERROR(MATCH(CY$1,'CSC Mitre'!CY$1:CY$220,0)),"",VLOOKUP(CY$1,'Tactic Recode'!$A$1:$B$547,2,FALSE))</f>
        <v/>
      </c>
      <c r="CZ104" t="str">
        <f>IF(ISERROR(MATCH(CZ$1,'CSC Mitre'!CY$1:CY$220,0)),"",VLOOKUP(CZ$1,'Tactic Recode'!$A$1:$B$547,2,FALSE))</f>
        <v/>
      </c>
      <c r="DA104" t="str">
        <f>IF(ISERROR(MATCH(DA$1,'CSC Mitre'!CY$1:CY$220,0)),"",VLOOKUP(DA$1,'Tactic Recode'!$A$1:$B$547,2,FALSE))</f>
        <v/>
      </c>
      <c r="DB104" t="str">
        <f>IF(ISERROR(MATCH(DB$1,'CSC Mitre'!CY$1:CY$220,0)),"",VLOOKUP(DB$1,'Tactic Recode'!$A$1:$B$547,2,FALSE))</f>
        <v/>
      </c>
      <c r="DC104" t="str">
        <f>IF(ISERROR(MATCH(DC$1,'CSC Mitre'!CY$1:CY$220,0)),"",VLOOKUP(DC$1,'Tactic Recode'!$A$1:$B$547,2,FALSE))</f>
        <v/>
      </c>
      <c r="DD104" t="str">
        <f>IF(ISERROR(MATCH(DD$1,'CSC Mitre'!CY$1:CY$220,0)),"",VLOOKUP(DD$1,'Tactic Recode'!$A$1:$B$547,2,FALSE))</f>
        <v/>
      </c>
      <c r="DE104" t="str">
        <f>IF(ISERROR(MATCH(DE$1,'CSC Mitre'!CY$1:CY$220,0)),"",VLOOKUP(DE$1,'Tactic Recode'!$A$1:$B$547,2,FALSE))</f>
        <v/>
      </c>
      <c r="DF104" t="str">
        <f>IF(ISERROR(MATCH(DF$1,'CSC Mitre'!CY$1:CY$220,0)),"",VLOOKUP(DF$1,'Tactic Recode'!$A$1:$B$547,2,FALSE))</f>
        <v/>
      </c>
      <c r="DG104" t="str">
        <f>IF(ISERROR(MATCH(DG$1,'CSC Mitre'!CY$1:CY$220,0)),"",VLOOKUP(DG$1,'Tactic Recode'!$A$1:$B$547,2,FALSE))</f>
        <v/>
      </c>
      <c r="DH104" t="str">
        <f>IF(ISERROR(MATCH(DH$1,'CSC Mitre'!CY$1:CY$220,0)),"",VLOOKUP(DH$1,'Tactic Recode'!$A$1:$B$547,2,FALSE))</f>
        <v/>
      </c>
      <c r="DI104" t="str">
        <f>IF(ISERROR(MATCH(DI$1,'CSC Mitre'!CY$1:CY$220,0)),"",VLOOKUP(DI$1,'Tactic Recode'!$A$1:$B$547,2,FALSE))</f>
        <v/>
      </c>
      <c r="DJ104" t="str">
        <f>IF(ISERROR(MATCH(DJ$1,'CSC Mitre'!CY$1:CY$220,0)),"",VLOOKUP(DJ$1,'Tactic Recode'!$A$1:$B$547,2,FALSE))</f>
        <v/>
      </c>
      <c r="DK104" t="str">
        <f>IF(ISERROR(MATCH(DK$1,'CSC Mitre'!CY$1:CY$220,0)),"",VLOOKUP(DK$1,'Tactic Recode'!$A$1:$B$547,2,FALSE))</f>
        <v/>
      </c>
      <c r="DL104" t="str">
        <f>IF(ISERROR(MATCH(DL$1,'CSC Mitre'!CY$1:CY$220,0)),"",VLOOKUP(DL$1,'Tactic Recode'!$A$1:$B$547,2,FALSE))</f>
        <v/>
      </c>
      <c r="DM104" t="str">
        <f>IF(ISERROR(MATCH(DM$1,'CSC Mitre'!CY$1:CY$220,0)),"",VLOOKUP(DM$1,'Tactic Recode'!$A$1:$B$547,2,FALSE))</f>
        <v/>
      </c>
      <c r="DN104" t="str">
        <f>IF(ISERROR(MATCH(DN$1,'CSC Mitre'!CY$1:CY$220,0)),"",VLOOKUP(DN$1,'Tactic Recode'!$A$1:$B$547,2,FALSE))</f>
        <v/>
      </c>
      <c r="DO104" t="str">
        <f>IF(ISERROR(MATCH(DO$1,'CSC Mitre'!CY$1:CY$220,0)),"",VLOOKUP(DO$1,'Tactic Recode'!$A$1:$B$547,2,FALSE))</f>
        <v/>
      </c>
      <c r="DP104" t="str">
        <f>IF(ISERROR(MATCH(DP$1,'CSC Mitre'!CY$1:CY$220,0)),"",VLOOKUP(DP$1,'Tactic Recode'!$A$1:$B$547,2,FALSE))</f>
        <v/>
      </c>
      <c r="DQ104" t="str">
        <f>IF(ISERROR(MATCH(DQ$1,'CSC Mitre'!CY$1:CY$220,0)),"",VLOOKUP(DQ$1,'Tactic Recode'!$A$1:$B$547,2,FALSE))</f>
        <v/>
      </c>
      <c r="DR104" t="str">
        <f>IF(ISERROR(MATCH(DR$1,'CSC Mitre'!CY$1:CY$220,0)),"",VLOOKUP(DR$1,'Tactic Recode'!$A$1:$B$547,2,FALSE))</f>
        <v/>
      </c>
      <c r="DS104" t="str">
        <f>IF(ISERROR(MATCH(DS$1,'CSC Mitre'!CY$1:CY$220,0)),"",VLOOKUP(DS$1,'Tactic Recode'!$A$1:$B$547,2,FALSE))</f>
        <v/>
      </c>
      <c r="DT104" t="str">
        <f>IF(ISERROR(MATCH(DT$1,'CSC Mitre'!CY$1:CY$220,0)),"",VLOOKUP(DT$1,'Tactic Recode'!$A$1:$B$547,2,FALSE))</f>
        <v/>
      </c>
      <c r="DU104" t="str">
        <f>IF(ISERROR(MATCH(DU$1,'CSC Mitre'!CY$1:CY$220,0)),"",VLOOKUP(DU$1,'Tactic Recode'!$A$1:$B$547,2,FALSE))</f>
        <v/>
      </c>
      <c r="DV104" t="str">
        <f>IF(ISERROR(MATCH(DV$1,'CSC Mitre'!CY$1:CY$220,0)),"",VLOOKUP(DV$1,'Tactic Recode'!$A$1:$B$547,2,FALSE))</f>
        <v/>
      </c>
      <c r="DW104" t="str">
        <f>IF(ISERROR(MATCH(DW$1,'CSC Mitre'!CY$1:CY$220,0)),"",VLOOKUP(DW$1,'Tactic Recode'!$A$1:$B$547,2,FALSE))</f>
        <v/>
      </c>
      <c r="DX104" t="str">
        <f>IF(ISERROR(MATCH(DX$1,'CSC Mitre'!CY$1:CY$220,0)),"",VLOOKUP(DX$1,'Tactic Recode'!$A$1:$B$547,2,FALSE))</f>
        <v/>
      </c>
      <c r="DY104" t="str">
        <f>IF(ISERROR(MATCH(DY$1,'CSC Mitre'!CY$1:CY$220,0)),"",VLOOKUP(DY$1,'Tactic Recode'!$A$1:$B$547,2,FALSE))</f>
        <v/>
      </c>
      <c r="DZ104" t="str">
        <f>IF(ISERROR(MATCH(DZ$1,'CSC Mitre'!CY$1:CY$220,0)),"",VLOOKUP(DZ$1,'Tactic Recode'!$A$1:$B$547,2,FALSE))</f>
        <v/>
      </c>
      <c r="EA104" t="str">
        <f>IF(ISERROR(MATCH(EA$1,'CSC Mitre'!CY$1:CY$220,0)),"",VLOOKUP(EA$1,'Tactic Recode'!$A$1:$B$547,2,FALSE))</f>
        <v/>
      </c>
      <c r="EB104" t="str">
        <f>IF(ISERROR(MATCH(EB$1,'CSC Mitre'!CY$1:CY$220,0)),"",VLOOKUP(EB$1,'Tactic Recode'!$A$1:$B$547,2,FALSE))</f>
        <v/>
      </c>
      <c r="EC104" t="str">
        <f>IF(ISERROR(MATCH(EC$1,'CSC Mitre'!CY$1:CY$220,0)),"",VLOOKUP(EC$1,'Tactic Recode'!$A$1:$B$547,2,FALSE))</f>
        <v/>
      </c>
      <c r="ED104" t="str">
        <f>IF(ISERROR(MATCH(ED$1,'CSC Mitre'!CY$1:CY$220,0)),"",VLOOKUP(ED$1,'Tactic Recode'!$A$1:$B$547,2,FALSE))</f>
        <v/>
      </c>
      <c r="EE104" t="str">
        <f>IF(ISERROR(MATCH(EE$1,'CSC Mitre'!CY$1:CY$220,0)),"",VLOOKUP(EE$1,'Tactic Recode'!$A$1:$B$547,2,FALSE))</f>
        <v/>
      </c>
      <c r="EF104" t="str">
        <f>IF(ISERROR(MATCH(EF$1,'CSC Mitre'!CY$1:CY$220,0)),"",VLOOKUP(EF$1,'Tactic Recode'!$A$1:$B$547,2,FALSE))</f>
        <v/>
      </c>
      <c r="EG104" t="str">
        <f>IF(ISERROR(MATCH(EG$1,'CSC Mitre'!CY$1:CY$220,0)),"",VLOOKUP(EG$1,'Tactic Recode'!$A$1:$B$547,2,FALSE))</f>
        <v/>
      </c>
      <c r="EH104" t="str">
        <f>IF(ISERROR(MATCH(EH$1,'CSC Mitre'!CY$1:CY$220,0)),"",VLOOKUP(EH$1,'Tactic Recode'!$A$1:$B$547,2,FALSE))</f>
        <v/>
      </c>
      <c r="EI104" t="str">
        <f>IF(ISERROR(MATCH(EI$1,'CSC Mitre'!CY$1:CY$220,0)),"",VLOOKUP(EI$1,'Tactic Recode'!$A$1:$B$547,2,FALSE))</f>
        <v/>
      </c>
      <c r="EJ104" t="str">
        <f>IF(ISERROR(MATCH(EJ$1,'CSC Mitre'!CY$1:CY$220,0)),"",VLOOKUP(EJ$1,'Tactic Recode'!$A$1:$B$547,2,FALSE))</f>
        <v/>
      </c>
      <c r="EK104" t="str">
        <f>IF(ISERROR(MATCH(EK$1,'CSC Mitre'!CY$1:CY$220,0)),"",VLOOKUP(EK$1,'Tactic Recode'!$A$1:$B$547,2,FALSE))</f>
        <v/>
      </c>
      <c r="EL104" t="str">
        <f>IF(ISERROR(MATCH(EL$1,'CSC Mitre'!CY$1:CY$220,0)),"",VLOOKUP(EL$1,'Tactic Recode'!$A$1:$B$547,2,FALSE))</f>
        <v/>
      </c>
      <c r="EM104" t="str">
        <f>IF(ISERROR(MATCH(EM$1,'CSC Mitre'!CY$1:CY$220,0)),"",VLOOKUP(EM$1,'Tactic Recode'!$A$1:$B$547,2,FALSE))</f>
        <v/>
      </c>
      <c r="EN104" t="str">
        <f>IF(ISERROR(MATCH(EN$1,'CSC Mitre'!CY$1:CY$220,0)),"",VLOOKUP(EN$1,'Tactic Recode'!$A$1:$B$547,2,FALSE))</f>
        <v/>
      </c>
      <c r="EO104" t="str">
        <f>IF(ISERROR(MATCH(EO$1,'CSC Mitre'!CY$1:CY$220,0)),"",VLOOKUP(EO$1,'Tactic Recode'!$A$1:$B$547,2,FALSE))</f>
        <v/>
      </c>
      <c r="EP104" t="str">
        <f>IF(ISERROR(MATCH(EP$1,'CSC Mitre'!CY$1:CY$220,0)),"",VLOOKUP(EP$1,'Tactic Recode'!$A$1:$B$547,2,FALSE))</f>
        <v/>
      </c>
      <c r="EQ104" t="str">
        <f>IF(ISERROR(MATCH(EQ$1,'CSC Mitre'!CY$1:CY$220,0)),"",VLOOKUP(EQ$1,'Tactic Recode'!$A$1:$B$547,2,FALSE))</f>
        <v/>
      </c>
      <c r="ER104" t="str">
        <f>IF(ISERROR(MATCH(ER$1,'CSC Mitre'!CY$1:CY$220,0)),"",VLOOKUP(ER$1,'Tactic Recode'!$A$1:$B$547,2,FALSE))</f>
        <v/>
      </c>
      <c r="ES104" t="str">
        <f>IF(ISERROR(MATCH(ES$1,'CSC Mitre'!CY$1:CY$220,0)),"",VLOOKUP(ES$1,'Tactic Recode'!$A$1:$B$547,2,FALSE))</f>
        <v/>
      </c>
      <c r="ET104" t="str">
        <f>IF(ISERROR(MATCH(ET$1,'CSC Mitre'!CY$1:CY$220,0)),"",VLOOKUP(ET$1,'Tactic Recode'!$A$1:$B$547,2,FALSE))</f>
        <v/>
      </c>
      <c r="EU104" t="str">
        <f>IF(ISERROR(MATCH(EU$1,'CSC Mitre'!CY$1:CY$220,0)),"",VLOOKUP(EU$1,'Tactic Recode'!$A$1:$B$547,2,FALSE))</f>
        <v/>
      </c>
      <c r="EV104" t="str">
        <f>IF(ISERROR(MATCH(EV$1,'CSC Mitre'!CY$1:CY$220,0)),"",VLOOKUP(EV$1,'Tactic Recode'!$A$1:$B$547,2,FALSE))</f>
        <v/>
      </c>
      <c r="EW104" t="str">
        <f>IF(ISERROR(MATCH(EW$1,'CSC Mitre'!CY$1:CY$220,0)),"",VLOOKUP(EW$1,'Tactic Recode'!$A$1:$B$547,2,FALSE))</f>
        <v/>
      </c>
      <c r="EX104" t="str">
        <f>IF(ISERROR(MATCH(EX$1,'CSC Mitre'!CY$1:CY$220,0)),"",VLOOKUP(EX$1,'Tactic Recode'!$A$1:$B$547,2,FALSE))</f>
        <v/>
      </c>
      <c r="EY104" t="str">
        <f>IF(ISERROR(MATCH(EY$1,'CSC Mitre'!CY$1:CY$220,0)),"",VLOOKUP(EY$1,'Tactic Recode'!$A$1:$B$547,2,FALSE))</f>
        <v/>
      </c>
      <c r="EZ104" t="str">
        <f>IF(ISERROR(MATCH(EZ$1,'CSC Mitre'!CY$1:CY$220,0)),"",VLOOKUP(EZ$1,'Tactic Recode'!$A$1:$B$547,2,FALSE))</f>
        <v/>
      </c>
      <c r="FA104" t="str">
        <f>IF(ISERROR(MATCH(FA$1,'CSC Mitre'!CY$1:CY$220,0)),"",VLOOKUP(FA$1,'Tactic Recode'!$A$1:$B$547,2,FALSE))</f>
        <v/>
      </c>
      <c r="FB104" t="str">
        <f>IF(ISERROR(MATCH(FB$1,'CSC Mitre'!CY$1:CY$220,0)),"",VLOOKUP(FB$1,'Tactic Recode'!$A$1:$B$547,2,FALSE))</f>
        <v/>
      </c>
      <c r="FC104" t="str">
        <f>IF(ISERROR(MATCH(FC$1,'CSC Mitre'!CY$1:CY$220,0)),"",VLOOKUP(FC$1,'Tactic Recode'!$A$1:$B$547,2,FALSE))</f>
        <v/>
      </c>
      <c r="FD104" t="str">
        <f>IF(ISERROR(MATCH(FD$1,'CSC Mitre'!CY$1:CY$220,0)),"",VLOOKUP(FD$1,'Tactic Recode'!$A$1:$B$547,2,FALSE))</f>
        <v/>
      </c>
      <c r="FE104" t="str">
        <f>IF(ISERROR(MATCH(FE$1,'CSC Mitre'!CY$1:CY$220,0)),"",VLOOKUP(FE$1,'Tactic Recode'!$A$1:$B$547,2,FALSE))</f>
        <v/>
      </c>
      <c r="FF104" t="str">
        <f>IF(ISERROR(MATCH(FF$1,'CSC Mitre'!CY$1:CY$220,0)),"",VLOOKUP(FF$1,'Tactic Recode'!$A$1:$B$547,2,FALSE))</f>
        <v/>
      </c>
      <c r="FG104" t="str">
        <f>IF(ISERROR(MATCH(FG$1,'CSC Mitre'!CY$1:CY$220,0)),"",VLOOKUP(FG$1,'Tactic Recode'!$A$1:$B$547,2,FALSE))</f>
        <v/>
      </c>
      <c r="FH104" t="str">
        <f>IF(ISERROR(MATCH(FH$1,'CSC Mitre'!CY$1:CY$220,0)),"",VLOOKUP(FH$1,'Tactic Recode'!$A$1:$B$547,2,FALSE))</f>
        <v/>
      </c>
      <c r="FI104" t="str">
        <f>IF(ISERROR(MATCH(FI$1,'CSC Mitre'!CY$1:CY$220,0)),"",VLOOKUP(FI$1,'Tactic Recode'!$A$1:$B$547,2,FALSE))</f>
        <v/>
      </c>
      <c r="FJ104" t="str">
        <f>IF(ISERROR(MATCH(FJ$1,'CSC Mitre'!CY$1:CY$220,0)),"",VLOOKUP(FJ$1,'Tactic Recode'!$A$1:$B$547,2,FALSE))</f>
        <v/>
      </c>
      <c r="FK104" t="str">
        <f>IF(ISERROR(MATCH(FK$1,'CSC Mitre'!CY$1:CY$220,0)),"",VLOOKUP(FK$1,'Tactic Recode'!$A$1:$B$547,2,FALSE))</f>
        <v/>
      </c>
      <c r="FL104" t="str">
        <f>IF(ISERROR(MATCH(FL$1,'CSC Mitre'!CY$1:CY$220,0)),"",VLOOKUP(FL$1,'Tactic Recode'!$A$1:$B$547,2,FALSE))</f>
        <v/>
      </c>
      <c r="FM104" t="str">
        <f>IF(ISERROR(MATCH(FM$1,'CSC Mitre'!CY$1:CY$220,0)),"",VLOOKUP(FM$1,'Tactic Recode'!$A$1:$B$547,2,FALSE))</f>
        <v/>
      </c>
      <c r="FN104" t="str">
        <f>IF(ISERROR(MATCH(FN$1,'CSC Mitre'!CY$1:CY$220,0)),"",VLOOKUP(FN$1,'Tactic Recode'!$A$1:$B$547,2,FALSE))</f>
        <v/>
      </c>
      <c r="FO104" t="str">
        <f>IF(ISERROR(MATCH(FO$1,'CSC Mitre'!CY$1:CY$220,0)),"",VLOOKUP(FO$1,'Tactic Recode'!$A$1:$B$547,2,FALSE))</f>
        <v/>
      </c>
      <c r="FP104" t="str">
        <f>IF(ISERROR(MATCH(FP$1,'CSC Mitre'!CY$1:CY$220,0)),"",VLOOKUP(FP$1,'Tactic Recode'!$A$1:$B$547,2,FALSE))</f>
        <v/>
      </c>
      <c r="FQ104" t="str">
        <f>IF(ISERROR(MATCH(FQ$1,'CSC Mitre'!CY$1:CY$220,0)),"",VLOOKUP(FQ$1,'Tactic Recode'!$A$1:$B$547,2,FALSE))</f>
        <v/>
      </c>
      <c r="FR104" t="str">
        <f>IF(ISERROR(MATCH(FR$1,'CSC Mitre'!CY$1:CY$220,0)),"",VLOOKUP(FR$1,'Tactic Recode'!$A$1:$B$547,2,FALSE))</f>
        <v/>
      </c>
      <c r="FS104" t="str">
        <f>IF(ISERROR(MATCH(FS$1,'CSC Mitre'!CY$1:CY$220,0)),"",VLOOKUP(FS$1,'Tactic Recode'!$A$1:$B$547,2,FALSE))</f>
        <v/>
      </c>
      <c r="FT104" t="str">
        <f>IF(ISERROR(MATCH(FT$1,'CSC Mitre'!CY$1:CY$220,0)),"",VLOOKUP(FT$1,'Tactic Recode'!$A$1:$B$547,2,FALSE))</f>
        <v/>
      </c>
      <c r="FU104" t="str">
        <f>IF(ISERROR(MATCH(FU$1,'CSC Mitre'!CY$1:CY$220,0)),"",VLOOKUP(FU$1,'Tactic Recode'!$A$1:$B$547,2,FALSE))</f>
        <v/>
      </c>
      <c r="FV104" t="str">
        <f>IF(ISERROR(MATCH(FV$1,'CSC Mitre'!CY$1:CY$220,0)),"",VLOOKUP(FV$1,'Tactic Recode'!$A$1:$B$547,2,FALSE))</f>
        <v/>
      </c>
      <c r="FW104" t="str">
        <f>IF(ISERROR(MATCH(FW$1,'CSC Mitre'!CY$1:CY$220,0)),"",VLOOKUP(FW$1,'Tactic Recode'!$A$1:$B$547,2,FALSE))</f>
        <v/>
      </c>
      <c r="FX104" t="str">
        <f>IF(ISERROR(MATCH(FX$1,'CSC Mitre'!CY$1:CY$220,0)),"",VLOOKUP(FX$1,'Tactic Recode'!$A$1:$B$547,2,FALSE))</f>
        <v/>
      </c>
      <c r="FY104" t="str">
        <f>IF(ISERROR(MATCH(FY$1,'CSC Mitre'!CY$1:CY$220,0)),"",VLOOKUP(FY$1,'Tactic Recode'!$A$1:$B$547,2,FALSE))</f>
        <v/>
      </c>
      <c r="FZ104" t="str">
        <f>IF(ISERROR(MATCH(FZ$1,'CSC Mitre'!CY$1:CY$220,0)),"",VLOOKUP(FZ$1,'Tactic Recode'!$A$1:$B$547,2,FALSE))</f>
        <v/>
      </c>
      <c r="GA104" t="str">
        <f>IF(ISERROR(MATCH(GA$1,'CSC Mitre'!CY$1:CY$220,0)),"",VLOOKUP(GA$1,'Tactic Recode'!$A$1:$B$547,2,FALSE))</f>
        <v>Initial Access, Persistence</v>
      </c>
      <c r="GB104" t="str">
        <f>IF(ISERROR(MATCH(GB$1,'CSC Mitre'!CY$1:CY$220,0)),"",VLOOKUP(GB$1,'Tactic Recode'!$A$1:$B$547,2,FALSE))</f>
        <v/>
      </c>
      <c r="GC104" t="str">
        <f>IF(ISERROR(MATCH(GC$1,'CSC Mitre'!CY$1:CY$220,0)),"",VLOOKUP(GC$1,'Tactic Recode'!$A$1:$B$547,2,FALSE))</f>
        <v/>
      </c>
      <c r="GD104" t="str">
        <f>IF(ISERROR(MATCH(GD$1,'CSC Mitre'!CY$1:CY$220,0)),"",VLOOKUP(GD$1,'Tactic Recode'!$A$1:$B$547,2,FALSE))</f>
        <v/>
      </c>
      <c r="GE104" t="str">
        <f>IF(ISERROR(MATCH(GE$1,'CSC Mitre'!CY$1:CY$220,0)),"",VLOOKUP(GE$1,'Tactic Recode'!$A$1:$B$547,2,FALSE))</f>
        <v/>
      </c>
      <c r="GF104" t="str">
        <f>IF(ISERROR(MATCH(GF$1,'CSC Mitre'!CY$1:CY$220,0)),"",VLOOKUP(GF$1,'Tactic Recode'!$A$1:$B$547,2,FALSE))</f>
        <v/>
      </c>
      <c r="GG104" t="str">
        <f>IF(ISERROR(MATCH(GG$1,'CSC Mitre'!CY$1:CY$220,0)),"",VLOOKUP(GG$1,'Tactic Recode'!$A$1:$B$547,2,FALSE))</f>
        <v/>
      </c>
      <c r="GH104" t="str">
        <f>IF(ISERROR(MATCH(GH$1,'CSC Mitre'!CY$1:CY$220,0)),"",VLOOKUP(GH$1,'Tactic Recode'!$A$1:$B$547,2,FALSE))</f>
        <v/>
      </c>
      <c r="GI104" t="str">
        <f>IF(ISERROR(MATCH(GI$1,'CSC Mitre'!CY$1:CY$220,0)),"",VLOOKUP(GI$1,'Tactic Recode'!$A$1:$B$547,2,FALSE))</f>
        <v/>
      </c>
      <c r="GJ104" t="str">
        <f>IF(ISERROR(MATCH(GJ$1,'CSC Mitre'!CY$1:CY$220,0)),"",VLOOKUP(GJ$1,'Tactic Recode'!$A$1:$B$547,2,FALSE))</f>
        <v/>
      </c>
      <c r="GK104" t="str">
        <f>IF(ISERROR(MATCH(GK$1,'CSC Mitre'!CY$1:CY$220,0)),"",VLOOKUP(GK$1,'Tactic Recode'!$A$1:$B$547,2,FALSE))</f>
        <v/>
      </c>
      <c r="GL104" t="str">
        <f>IF(ISERROR(MATCH(GL$1,'CSC Mitre'!CY$1:CY$220,0)),"",VLOOKUP(GL$1,'Tactic Recode'!$A$1:$B$547,2,FALSE))</f>
        <v/>
      </c>
      <c r="GM104" t="str">
        <f>IF(ISERROR(MATCH(GM$1,'CSC Mitre'!CY$1:CY$220,0)),"",VLOOKUP(GM$1,'Tactic Recode'!$A$1:$B$547,2,FALSE))</f>
        <v/>
      </c>
      <c r="GN104" t="str">
        <f>IF(ISERROR(MATCH(GN$1,'CSC Mitre'!CY$1:CY$220,0)),"",VLOOKUP(GN$1,'Tactic Recode'!$A$1:$B$547,2,FALSE))</f>
        <v/>
      </c>
      <c r="GO104" t="str">
        <f>IF(ISERROR(MATCH(GO$1,'CSC Mitre'!CY$1:CY$220,0)),"",VLOOKUP(GO$1,'Tactic Recode'!$A$1:$B$547,2,FALSE))</f>
        <v/>
      </c>
      <c r="GP104" t="str">
        <f>IF(ISERROR(MATCH(GP$1,'CSC Mitre'!CY$1:CY$220,0)),"",VLOOKUP(GP$1,'Tactic Recode'!$A$1:$B$547,2,FALSE))</f>
        <v/>
      </c>
      <c r="GQ104" t="str">
        <f>IF(ISERROR(MATCH(GQ$1,'CSC Mitre'!CY$1:CY$220,0)),"",VLOOKUP(GQ$1,'Tactic Recode'!$A$1:$B$547,2,FALSE))</f>
        <v/>
      </c>
      <c r="GR104" t="str">
        <f>IF(ISERROR(MATCH(GR$1,'CSC Mitre'!CY$1:CY$220,0)),"",VLOOKUP(GR$1,'Tactic Recode'!$A$1:$B$547,2,FALSE))</f>
        <v/>
      </c>
      <c r="GS104" t="str">
        <f>IF(ISERROR(MATCH(GS$1,'CSC Mitre'!CY$1:CY$220,0)),"",VLOOKUP(GS$1,'Tactic Recode'!$A$1:$B$547,2,FALSE))</f>
        <v/>
      </c>
      <c r="GT104" t="str">
        <f>IF(ISERROR(MATCH(GT$1,'CSC Mitre'!CY$1:CY$220,0)),"",VLOOKUP(GT$1,'Tactic Recode'!$A$1:$B$547,2,FALSE))</f>
        <v/>
      </c>
      <c r="GU104" t="str">
        <f>IF(ISERROR(MATCH(GU$1,'CSC Mitre'!CY$1:CY$220,0)),"",VLOOKUP(GU$1,'Tactic Recode'!$A$1:$B$547,2,FALSE))</f>
        <v/>
      </c>
      <c r="GV104" t="str">
        <f>IF(ISERROR(MATCH(GV$1,'CSC Mitre'!CY$1:CY$220,0)),"",VLOOKUP(GV$1,'Tactic Recode'!$A$1:$B$547,2,FALSE))</f>
        <v/>
      </c>
      <c r="GW104" t="str">
        <f>IF(ISERROR(MATCH(GW$1,'CSC Mitre'!CY$1:CY$220,0)),"",VLOOKUP(GW$1,'Tactic Recode'!$A$1:$B$547,2,FALSE))</f>
        <v/>
      </c>
      <c r="GX104" t="str">
        <f>IF(ISERROR(MATCH(GX$1,'CSC Mitre'!CY$1:CY$220,0)),"",VLOOKUP(GX$1,'Tactic Recode'!$A$1:$B$547,2,FALSE))</f>
        <v/>
      </c>
      <c r="GY104" t="str">
        <f>IF(ISERROR(MATCH(GY$1,'CSC Mitre'!CY$1:CY$220,0)),"",VLOOKUP(GY$1,'Tactic Recode'!$A$1:$B$547,2,FALSE))</f>
        <v/>
      </c>
      <c r="GZ104" t="str">
        <f>IF(ISERROR(MATCH(GZ$1,'CSC Mitre'!CY$1:CY$220,0)),"",VLOOKUP(GZ$1,'Tactic Recode'!$A$1:$B$547,2,FALSE))</f>
        <v/>
      </c>
      <c r="HA104" t="str">
        <f>IF(ISERROR(MATCH(HA$1,'CSC Mitre'!CY$1:CY$220,0)),"",VLOOKUP(HA$1,'Tactic Recode'!$A$1:$B$547,2,FALSE))</f>
        <v/>
      </c>
      <c r="HB104" t="str">
        <f>IF(ISERROR(MATCH(HB$1,'CSC Mitre'!CY$1:CY$220,0)),"",VLOOKUP(HB$1,'Tactic Recode'!$A$1:$B$547,2,FALSE))</f>
        <v/>
      </c>
      <c r="HC104" t="str">
        <f>IF(ISERROR(MATCH(HC$1,'CSC Mitre'!CY$1:CY$220,0)),"",VLOOKUP(HC$1,'Tactic Recode'!$A$1:$B$547,2,FALSE))</f>
        <v/>
      </c>
      <c r="HD104" t="str">
        <f>IF(ISERROR(MATCH(HD$1,'CSC Mitre'!CY$1:CY$220,0)),"",VLOOKUP(HD$1,'Tactic Recode'!$A$1:$B$547,2,FALSE))</f>
        <v/>
      </c>
      <c r="HE104" t="str">
        <f>IF(ISERROR(MATCH(HE$1,'CSC Mitre'!CY$1:CY$220,0)),"",VLOOKUP(HE$1,'Tactic Recode'!$A$1:$B$547,2,FALSE))</f>
        <v/>
      </c>
      <c r="HF104" t="str">
        <f>IF(ISERROR(MATCH(HF$1,'CSC Mitre'!CY$1:CY$220,0)),"",VLOOKUP(HF$1,'Tactic Recode'!$A$1:$B$547,2,FALSE))</f>
        <v/>
      </c>
      <c r="HG104" t="str">
        <f>IF(ISERROR(MATCH(HG$1,'CSC Mitre'!CY$1:CY$220,0)),"",VLOOKUP(HG$1,'Tactic Recode'!$A$1:$B$547,2,FALSE))</f>
        <v/>
      </c>
      <c r="HH104" t="str">
        <f>IF(ISERROR(MATCH(HH$1,'CSC Mitre'!CY$1:CY$220,0)),"",VLOOKUP(HH$1,'Tactic Recode'!$A$1:$B$547,2,FALSE))</f>
        <v/>
      </c>
      <c r="HI104" t="str">
        <f>IF(ISERROR(MATCH(HI$1,'CSC Mitre'!CY$1:CY$220,0)),"",VLOOKUP(HI$1,'Tactic Recode'!$A$1:$B$547,2,FALSE))</f>
        <v/>
      </c>
      <c r="HJ104" t="str">
        <f>IF(ISERROR(MATCH(HJ$1,'CSC Mitre'!CY$1:CY$220,0)),"",VLOOKUP(HJ$1,'Tactic Recode'!$A$1:$B$547,2,FALSE))</f>
        <v/>
      </c>
      <c r="HK104" t="str">
        <f>IF(ISERROR(MATCH(HK$1,'CSC Mitre'!CY$1:CY$220,0)),"",VLOOKUP(HK$1,'Tactic Recode'!$A$1:$B$547,2,FALSE))</f>
        <v/>
      </c>
      <c r="HL104" t="str">
        <f>IF(ISERROR(MATCH(HL$1,'CSC Mitre'!CY$1:CY$220,0)),"",VLOOKUP(HL$1,'Tactic Recode'!$A$1:$B$547,2,FALSE))</f>
        <v/>
      </c>
      <c r="HM104" t="str">
        <f>IF(ISERROR(MATCH(HM$1,'CSC Mitre'!CY$1:CY$220,0)),"",VLOOKUP(HM$1,'Tactic Recode'!$A$1:$B$547,2,FALSE))</f>
        <v/>
      </c>
      <c r="HN104" t="str">
        <f>IF(ISERROR(MATCH(HN$1,'CSC Mitre'!CY$1:CY$220,0)),"",VLOOKUP(HN$1,'Tactic Recode'!$A$1:$B$547,2,FALSE))</f>
        <v/>
      </c>
      <c r="HO104" t="str">
        <f>IF(ISERROR(MATCH(HO$1,'CSC Mitre'!CY$1:CY$220,0)),"",VLOOKUP(HO$1,'Tactic Recode'!$A$1:$B$547,2,FALSE))</f>
        <v/>
      </c>
      <c r="HP104" t="str">
        <f>IF(ISERROR(MATCH(HP$1,'CSC Mitre'!CY$1:CY$220,0)),"",VLOOKUP(HP$1,'Tactic Recode'!$A$1:$B$547,2,FALSE))</f>
        <v/>
      </c>
      <c r="HQ104" t="str">
        <f>IF(ISERROR(MATCH(HQ$1,'CSC Mitre'!CY$1:CY$220,0)),"",VLOOKUP(HQ$1,'Tactic Recode'!$A$1:$B$547,2,FALSE))</f>
        <v/>
      </c>
      <c r="HR104" t="str">
        <f>IF(ISERROR(MATCH(HR$1,'CSC Mitre'!CY$1:CY$220,0)),"",VLOOKUP(HR$1,'Tactic Recode'!$A$1:$B$547,2,FALSE))</f>
        <v/>
      </c>
      <c r="HS104" t="str">
        <f>IF(ISERROR(MATCH(HS$1,'CSC Mitre'!CY$1:CY$220,0)),"",VLOOKUP(HS$1,'Tactic Recode'!$A$1:$B$547,2,FALSE))</f>
        <v/>
      </c>
      <c r="HT104" t="str">
        <f>IF(ISERROR(MATCH(HT$1,'CSC Mitre'!CY$1:CY$220,0)),"",VLOOKUP(HT$1,'Tactic Recode'!$A$1:$B$547,2,FALSE))</f>
        <v/>
      </c>
      <c r="HU104" t="str">
        <f>IF(ISERROR(MATCH(HU$1,'CSC Mitre'!CY$1:CY$220,0)),"",VLOOKUP(HU$1,'Tactic Recode'!$A$1:$B$547,2,FALSE))</f>
        <v/>
      </c>
      <c r="HV104" t="str">
        <f>IF(ISERROR(MATCH(HV$1,'CSC Mitre'!CY$1:CY$220,0)),"",VLOOKUP(HV$1,'Tactic Recode'!$A$1:$B$547,2,FALSE))</f>
        <v/>
      </c>
      <c r="HW104" t="str">
        <f>IF(ISERROR(MATCH(HW$1,'CSC Mitre'!CY$1:CY$220,0)),"",VLOOKUP(HW$1,'Tactic Recode'!$A$1:$B$547,2,FALSE))</f>
        <v/>
      </c>
      <c r="HX104" t="str">
        <f>IF(ISERROR(MATCH(HX$1,'CSC Mitre'!CY$1:CY$220,0)),"",VLOOKUP(HX$1,'Tactic Recode'!$A$1:$B$547,2,FALSE))</f>
        <v/>
      </c>
      <c r="HY104" t="str">
        <f>IF(ISERROR(MATCH(HY$1,'CSC Mitre'!CY$1:CY$220,0)),"",VLOOKUP(HY$1,'Tactic Recode'!$A$1:$B$547,2,FALSE))</f>
        <v/>
      </c>
      <c r="HZ104" t="str">
        <f>IF(ISERROR(MATCH(HZ$1,'CSC Mitre'!CY$1:CY$220,0)),"",VLOOKUP(HZ$1,'Tactic Recode'!$A$1:$B$547,2,FALSE))</f>
        <v/>
      </c>
      <c r="IA104" t="str">
        <f>IF(ISERROR(MATCH(IA$1,'CSC Mitre'!CY$1:CY$220,0)),"",VLOOKUP(IA$1,'Tactic Recode'!$A$1:$B$547,2,FALSE))</f>
        <v/>
      </c>
      <c r="IB104" t="str">
        <f>IF(ISERROR(MATCH(IB$1,'CSC Mitre'!CY$1:CY$220,0)),"",VLOOKUP(IB$1,'Tactic Recode'!$A$1:$B$547,2,FALSE))</f>
        <v/>
      </c>
      <c r="IC104" t="str">
        <f>IF(ISERROR(MATCH(IC$1,'CSC Mitre'!CY$1:CY$220,0)),"",VLOOKUP(IC$1,'Tactic Recode'!$A$1:$B$547,2,FALSE))</f>
        <v/>
      </c>
      <c r="ID104" t="str">
        <f>IF(ISERROR(MATCH(ID$1,'CSC Mitre'!CY$1:CY$220,0)),"",VLOOKUP(ID$1,'Tactic Recode'!$A$1:$B$547,2,FALSE))</f>
        <v/>
      </c>
      <c r="IE104" t="str">
        <f>IF(ISERROR(MATCH(IE$1,'CSC Mitre'!CY$1:CY$220,0)),"",VLOOKUP(IE$1,'Tactic Recode'!$A$1:$B$547,2,FALSE))</f>
        <v/>
      </c>
      <c r="IF104" t="str">
        <f>IF(ISERROR(MATCH(IF$1,'CSC Mitre'!CY$1:CY$220,0)),"",VLOOKUP(IF$1,'Tactic Recode'!$A$1:$B$547,2,FALSE))</f>
        <v/>
      </c>
      <c r="IG104" t="str">
        <f>IF(ISERROR(MATCH(IG$1,'CSC Mitre'!CY$1:CY$220,0)),"",VLOOKUP(IG$1,'Tactic Recode'!$A$1:$B$547,2,FALSE))</f>
        <v/>
      </c>
      <c r="IH104" t="str">
        <f>IF(ISERROR(MATCH(IH$1,'CSC Mitre'!CY$1:CY$220,0)),"",VLOOKUP(IH$1,'Tactic Recode'!$A$1:$B$547,2,FALSE))</f>
        <v/>
      </c>
      <c r="II104" t="str">
        <f>IF(ISERROR(MATCH(II$1,'CSC Mitre'!CY$1:CY$220,0)),"",VLOOKUP(II$1,'Tactic Recode'!$A$1:$B$547,2,FALSE))</f>
        <v/>
      </c>
      <c r="IJ104" t="str">
        <f>IF(ISERROR(MATCH(IJ$1,'CSC Mitre'!CY$1:CY$220,0)),"",VLOOKUP(IJ$1,'Tactic Recode'!$A$1:$B$547,2,FALSE))</f>
        <v/>
      </c>
      <c r="IK104" t="str">
        <f>IF(ISERROR(MATCH(IK$1,'CSC Mitre'!CY$1:CY$220,0)),"",VLOOKUP(IK$1,'Tactic Recode'!$A$1:$B$547,2,FALSE))</f>
        <v/>
      </c>
      <c r="IL104" t="str">
        <f>IF(ISERROR(MATCH(IL$1,'CSC Mitre'!CY$1:CY$220,0)),"",VLOOKUP(IL$1,'Tactic Recode'!$A$1:$B$547,2,FALSE))</f>
        <v/>
      </c>
      <c r="IM104" t="str">
        <f>IF(ISERROR(MATCH(IM$1,'CSC Mitre'!CY$1:CY$220,0)),"",VLOOKUP(IM$1,'Tactic Recode'!$A$1:$B$547,2,FALSE))</f>
        <v/>
      </c>
      <c r="IN104" t="str">
        <f>IF(ISERROR(MATCH(IN$1,'CSC Mitre'!CY$1:CY$220,0)),"",VLOOKUP(IN$1,'Tactic Recode'!$A$1:$B$547,2,FALSE))</f>
        <v/>
      </c>
      <c r="IO104" t="str">
        <f>IF(ISERROR(MATCH(IO$1,'CSC Mitre'!CY$1:CY$220,0)),"",VLOOKUP(IO$1,'Tactic Recode'!$A$1:$B$547,2,FALSE))</f>
        <v/>
      </c>
      <c r="IP104" t="str">
        <f>IF(ISERROR(MATCH(IP$1,'CSC Mitre'!CY$1:CY$220,0)),"",VLOOKUP(IP$1,'Tactic Recode'!$A$1:$B$547,2,FALSE))</f>
        <v/>
      </c>
      <c r="IQ104" t="str">
        <f>IF(ISERROR(MATCH(IQ$1,'CSC Mitre'!CY$1:CY$220,0)),"",VLOOKUP(IQ$1,'Tactic Recode'!$A$1:$B$547,2,FALSE))</f>
        <v/>
      </c>
      <c r="IR104" t="str">
        <f>IF(ISERROR(MATCH(IR$1,'CSC Mitre'!CY$1:CY$220,0)),"",VLOOKUP(IR$1,'Tactic Recode'!$A$1:$B$547,2,FALSE))</f>
        <v/>
      </c>
      <c r="IS104" t="str">
        <f>IF(ISERROR(MATCH(IS$1,'CSC Mitre'!CY$1:CY$220,0)),"",VLOOKUP(IS$1,'Tactic Recode'!$A$1:$B$547,2,FALSE))</f>
        <v/>
      </c>
      <c r="IT104" t="str">
        <f>IF(ISERROR(MATCH(IT$1,'CSC Mitre'!CY$1:CY$220,0)),"",VLOOKUP(IT$1,'Tactic Recode'!$A$1:$B$547,2,FALSE))</f>
        <v/>
      </c>
      <c r="IU104" t="str">
        <f>IF(ISERROR(MATCH(IU$1,'CSC Mitre'!CY$1:CY$220,0)),"",VLOOKUP(IU$1,'Tactic Recode'!$A$1:$B$547,2,FALSE))</f>
        <v/>
      </c>
      <c r="IV104" t="str">
        <f>IF(ISERROR(MATCH(IV$1,'CSC Mitre'!CY$1:CY$220,0)),"",VLOOKUP(IV$1,'Tactic Recode'!$A$1:$B$547,2,FALSE))</f>
        <v/>
      </c>
      <c r="IW104" t="str">
        <f>IF(ISERROR(MATCH(IW$1,'CSC Mitre'!CY$1:CY$220,0)),"",VLOOKUP(IW$1,'Tactic Recode'!$A$1:$B$547,2,FALSE))</f>
        <v/>
      </c>
      <c r="IX104" t="str">
        <f>IF(ISERROR(MATCH(IX$1,'CSC Mitre'!CY$1:CY$220,0)),"",VLOOKUP(IX$1,'Tactic Recode'!$A$1:$B$547,2,FALSE))</f>
        <v/>
      </c>
      <c r="IY104" t="str">
        <f>IF(ISERROR(MATCH(IY$1,'CSC Mitre'!CY$1:CY$220,0)),"",VLOOKUP(IY$1,'Tactic Recode'!$A$1:$B$547,2,FALSE))</f>
        <v/>
      </c>
      <c r="IZ104" t="str">
        <f>IF(ISERROR(MATCH(IZ$1,'CSC Mitre'!CY$1:CY$220,0)),"",VLOOKUP(IZ$1,'Tactic Recode'!$A$1:$B$547,2,FALSE))</f>
        <v/>
      </c>
      <c r="JA104" t="str">
        <f>IF(ISERROR(MATCH(JA$1,'CSC Mitre'!CY$1:CY$220,0)),"",VLOOKUP(JA$1,'Tactic Recode'!$A$1:$B$547,2,FALSE))</f>
        <v/>
      </c>
      <c r="JB104" t="str">
        <f>IF(ISERROR(MATCH(JB$1,'CSC Mitre'!CY$1:CY$220,0)),"",VLOOKUP(JB$1,'Tactic Recode'!$A$1:$B$547,2,FALSE))</f>
        <v/>
      </c>
      <c r="JC104" t="str">
        <f>IF(ISERROR(MATCH(JC$1,'CSC Mitre'!CY$1:CY$220,0)),"",VLOOKUP(JC$1,'Tactic Recode'!$A$1:$B$547,2,FALSE))</f>
        <v/>
      </c>
      <c r="JD104" t="str">
        <f>IF(ISERROR(MATCH(JD$1,'CSC Mitre'!CY$1:CY$220,0)),"",VLOOKUP(JD$1,'Tactic Recode'!$A$1:$B$547,2,FALSE))</f>
        <v/>
      </c>
      <c r="JE104" t="str">
        <f>IF(ISERROR(MATCH(JE$1,'CSC Mitre'!CY$1:CY$220,0)),"",VLOOKUP(JE$1,'Tactic Recode'!$A$1:$B$547,2,FALSE))</f>
        <v/>
      </c>
      <c r="JF104" t="str">
        <f>IF(ISERROR(MATCH(JF$1,'CSC Mitre'!CY$1:CY$220,0)),"",VLOOKUP(JF$1,'Tactic Recode'!$A$1:$B$547,2,FALSE))</f>
        <v/>
      </c>
      <c r="JG104" t="str">
        <f>IF(ISERROR(MATCH(JG$1,'CSC Mitre'!CY$1:CY$220,0)),"",VLOOKUP(JG$1,'Tactic Recode'!$A$1:$B$547,2,FALSE))</f>
        <v/>
      </c>
      <c r="JH104" t="str">
        <f>IF(ISERROR(MATCH(JH$1,'CSC Mitre'!CY$1:CY$220,0)),"",VLOOKUP(JH$1,'Tactic Recode'!$A$1:$B$547,2,FALSE))</f>
        <v/>
      </c>
      <c r="JI104" t="str">
        <f>IF(ISERROR(MATCH(JI$1,'CSC Mitre'!CY$1:CY$220,0)),"",VLOOKUP(JI$1,'Tactic Recode'!$A$1:$B$547,2,FALSE))</f>
        <v/>
      </c>
      <c r="JJ104" t="str">
        <f>IF(ISERROR(MATCH(JJ$1,'CSC Mitre'!CY$1:CY$220,0)),"",VLOOKUP(JJ$1,'Tactic Recode'!$A$1:$B$547,2,FALSE))</f>
        <v/>
      </c>
      <c r="JK104" t="str">
        <f>IF(ISERROR(MATCH(JK$1,'CSC Mitre'!CY$1:CY$220,0)),"",VLOOKUP(JK$1,'Tactic Recode'!$A$1:$B$547,2,FALSE))</f>
        <v/>
      </c>
      <c r="JL104" t="str">
        <f>IF(ISERROR(MATCH(JL$1,'CSC Mitre'!CY$1:CY$220,0)),"",VLOOKUP(JL$1,'Tactic Recode'!$A$1:$B$547,2,FALSE))</f>
        <v/>
      </c>
      <c r="JM104" t="str">
        <f>IF(ISERROR(MATCH(JM$1,'CSC Mitre'!CY$1:CY$220,0)),"",VLOOKUP(JM$1,'Tactic Recode'!$A$1:$B$547,2,FALSE))</f>
        <v/>
      </c>
      <c r="JN104" t="str">
        <f>IF(ISERROR(MATCH(JN$1,'CSC Mitre'!CY$1:CY$220,0)),"",VLOOKUP(JN$1,'Tactic Recode'!$A$1:$B$547,2,FALSE))</f>
        <v/>
      </c>
      <c r="JO104" t="str">
        <f>IF(ISERROR(MATCH(JO$1,'CSC Mitre'!CY$1:CY$220,0)),"",VLOOKUP(JO$1,'Tactic Recode'!$A$1:$B$547,2,FALSE))</f>
        <v/>
      </c>
      <c r="JP104" t="str">
        <f>IF(ISERROR(MATCH(JP$1,'CSC Mitre'!CY$1:CY$220,0)),"",VLOOKUP(JP$1,'Tactic Recode'!$A$1:$B$547,2,FALSE))</f>
        <v/>
      </c>
      <c r="JQ104" t="str">
        <f>IF(ISERROR(MATCH(JQ$1,'CSC Mitre'!CY$1:CY$220,0)),"",VLOOKUP(JQ$1,'Tactic Recode'!$A$1:$B$547,2,FALSE))</f>
        <v/>
      </c>
      <c r="JR104" t="str">
        <f>IF(ISERROR(MATCH(JR$1,'CSC Mitre'!CY$1:CY$220,0)),"",VLOOKUP(JR$1,'Tactic Recode'!$A$1:$B$547,2,FALSE))</f>
        <v/>
      </c>
      <c r="JS104" t="str">
        <f>IF(ISERROR(MATCH(JS$1,'CSC Mitre'!CY$1:CY$220,0)),"",VLOOKUP(JS$1,'Tactic Recode'!$A$1:$B$547,2,FALSE))</f>
        <v/>
      </c>
      <c r="JT104" t="str">
        <f>IF(ISERROR(MATCH(JT$1,'CSC Mitre'!CY$1:CY$220,0)),"",VLOOKUP(JT$1,'Tactic Recode'!$A$1:$B$547,2,FALSE))</f>
        <v/>
      </c>
      <c r="JU104" t="str">
        <f>IF(ISERROR(MATCH(JU$1,'CSC Mitre'!CY$1:CY$220,0)),"",VLOOKUP(JU$1,'Tactic Recode'!$A$1:$B$547,2,FALSE))</f>
        <v/>
      </c>
      <c r="JV104" t="str">
        <f>IF(ISERROR(MATCH(JV$1,'CSC Mitre'!CY$1:CY$220,0)),"",VLOOKUP(JV$1,'Tactic Recode'!$A$1:$B$547,2,FALSE))</f>
        <v/>
      </c>
      <c r="JW104" t="str">
        <f>IF(ISERROR(MATCH(JW$1,'CSC Mitre'!CY$1:CY$220,0)),"",VLOOKUP(JW$1,'Tactic Recode'!$A$1:$B$547,2,FALSE))</f>
        <v/>
      </c>
      <c r="JX104" t="str">
        <f>IF(ISERROR(MATCH(JX$1,'CSC Mitre'!CY$1:CY$220,0)),"",VLOOKUP(JX$1,'Tactic Recode'!$A$1:$B$547,2,FALSE))</f>
        <v/>
      </c>
      <c r="JY104" t="str">
        <f>IF(ISERROR(MATCH(JY$1,'CSC Mitre'!CY$1:CY$220,0)),"",VLOOKUP(JY$1,'Tactic Recode'!$A$1:$B$547,2,FALSE))</f>
        <v/>
      </c>
      <c r="JZ104" t="str">
        <f>IF(ISERROR(MATCH(JZ$1,'CSC Mitre'!CY$1:CY$220,0)),"",VLOOKUP(JZ$1,'Tactic Recode'!$A$1:$B$547,2,FALSE))</f>
        <v/>
      </c>
      <c r="KA104" t="str">
        <f>IF(ISERROR(MATCH(KA$1,'CSC Mitre'!CY$1:CY$220,0)),"",VLOOKUP(KA$1,'Tactic Recode'!$A$1:$B$547,2,FALSE))</f>
        <v/>
      </c>
      <c r="KB104" t="str">
        <f>IF(ISERROR(MATCH(KB$1,'CSC Mitre'!CY$1:CY$220,0)),"",VLOOKUP(KB$1,'Tactic Recode'!$A$1:$B$547,2,FALSE))</f>
        <v/>
      </c>
      <c r="KC104" t="str">
        <f>IF(ISERROR(MATCH(KC$1,'CSC Mitre'!CY$1:CY$220,0)),"",VLOOKUP(KC$1,'Tactic Recode'!$A$1:$B$547,2,FALSE))</f>
        <v/>
      </c>
      <c r="KD104" t="str">
        <f>IF(ISERROR(MATCH(KD$1,'CSC Mitre'!CY$1:CY$220,0)),"",VLOOKUP(KD$1,'Tactic Recode'!$A$1:$B$547,2,FALSE))</f>
        <v/>
      </c>
      <c r="KE104" t="str">
        <f>IF(ISERROR(MATCH(KE$1,'CSC Mitre'!CY$1:CY$220,0)),"",VLOOKUP(KE$1,'Tactic Recode'!$A$1:$B$547,2,FALSE))</f>
        <v/>
      </c>
      <c r="KF104" t="str">
        <f>IF(ISERROR(MATCH(KF$1,'CSC Mitre'!CY$1:CY$220,0)),"",VLOOKUP(KF$1,'Tactic Recode'!$A$1:$B$547,2,FALSE))</f>
        <v/>
      </c>
      <c r="KG104" t="str">
        <f>IF(ISERROR(MATCH(KG$1,'CSC Mitre'!CY$1:CY$220,0)),"",VLOOKUP(KG$1,'Tactic Recode'!$A$1:$B$547,2,FALSE))</f>
        <v/>
      </c>
      <c r="KH104" t="str">
        <f>IF(ISERROR(MATCH(KH$1,'CSC Mitre'!CY$1:CY$220,0)),"",VLOOKUP(KH$1,'Tactic Recode'!$A$1:$B$547,2,FALSE))</f>
        <v/>
      </c>
      <c r="KI104" t="str">
        <f>IF(ISERROR(MATCH(KI$1,'CSC Mitre'!CY$1:CY$220,0)),"",VLOOKUP(KI$1,'Tactic Recode'!$A$1:$B$547,2,FALSE))</f>
        <v/>
      </c>
      <c r="KJ104" t="str">
        <f>IF(ISERROR(MATCH(KJ$1,'CSC Mitre'!CY$1:CY$220,0)),"",VLOOKUP(KJ$1,'Tactic Recode'!$A$1:$B$547,2,FALSE))</f>
        <v/>
      </c>
      <c r="KK104" t="str">
        <f>IF(ISERROR(MATCH(KK$1,'CSC Mitre'!CY$1:CY$220,0)),"",VLOOKUP(KK$1,'Tactic Recode'!$A$1:$B$547,2,FALSE))</f>
        <v/>
      </c>
      <c r="KL104" t="str">
        <f>IF(ISERROR(MATCH(KL$1,'CSC Mitre'!CY$1:CY$220,0)),"",VLOOKUP(KL$1,'Tactic Recode'!$A$1:$B$547,2,FALSE))</f>
        <v/>
      </c>
      <c r="KM104" t="str">
        <f>IF(ISERROR(MATCH(KM$1,'CSC Mitre'!CY$1:CY$220,0)),"",VLOOKUP(KM$1,'Tactic Recode'!$A$1:$B$547,2,FALSE))</f>
        <v/>
      </c>
      <c r="KN104" t="str">
        <f>IF(ISERROR(MATCH(KN$1,'CSC Mitre'!CY$1:CY$220,0)),"",VLOOKUP(KN$1,'Tactic Recode'!$A$1:$B$547,2,FALSE))</f>
        <v/>
      </c>
      <c r="KO104" t="str">
        <f>IF(ISERROR(MATCH(KO$1,'CSC Mitre'!CY$1:CY$220,0)),"",VLOOKUP(KO$1,'Tactic Recode'!$A$1:$B$547,2,FALSE))</f>
        <v/>
      </c>
      <c r="KP104" t="str">
        <f>IF(ISERROR(MATCH(KP$1,'CSC Mitre'!CY$1:CY$220,0)),"",VLOOKUP(KP$1,'Tactic Recode'!$A$1:$B$547,2,FALSE))</f>
        <v/>
      </c>
      <c r="KQ104" t="str">
        <f>IF(ISERROR(MATCH(KQ$1,'CSC Mitre'!CY$1:CY$220,0)),"",VLOOKUP(KQ$1,'Tactic Recode'!$A$1:$B$547,2,FALSE))</f>
        <v/>
      </c>
      <c r="KR104" t="str">
        <f>IF(ISERROR(MATCH(KR$1,'CSC Mitre'!CY$1:CY$220,0)),"",VLOOKUP(KR$1,'Tactic Recode'!$A$1:$B$547,2,FALSE))</f>
        <v/>
      </c>
      <c r="KS104" t="str">
        <f>IF(ISERROR(MATCH(KS$1,'CSC Mitre'!CY$1:CY$220,0)),"",VLOOKUP(KS$1,'Tactic Recode'!$A$1:$B$547,2,FALSE))</f>
        <v/>
      </c>
      <c r="KT104" t="str">
        <f>IF(ISERROR(MATCH(KT$1,'CSC Mitre'!CY$1:CY$220,0)),"",VLOOKUP(KT$1,'Tactic Recode'!$A$1:$B$547,2,FALSE))</f>
        <v/>
      </c>
      <c r="KU104" t="str">
        <f>IF(ISERROR(MATCH(KU$1,'CSC Mitre'!CY$1:CY$220,0)),"",VLOOKUP(KU$1,'Tactic Recode'!$A$1:$B$547,2,FALSE))</f>
        <v/>
      </c>
      <c r="KV104" t="str">
        <f>IF(ISERROR(MATCH(KV$1,'CSC Mitre'!CY$1:CY$220,0)),"",VLOOKUP(KV$1,'Tactic Recode'!$A$1:$B$547,2,FALSE))</f>
        <v/>
      </c>
      <c r="KW104" t="str">
        <f>IF(ISERROR(MATCH(KW$1,'CSC Mitre'!CY$1:CY$220,0)),"",VLOOKUP(KW$1,'Tactic Recode'!$A$1:$B$547,2,FALSE))</f>
        <v/>
      </c>
      <c r="KX104" t="str">
        <f>IF(ISERROR(MATCH(KX$1,'CSC Mitre'!CY$1:CY$220,0)),"",VLOOKUP(KX$1,'Tactic Recode'!$A$1:$B$547,2,FALSE))</f>
        <v/>
      </c>
      <c r="KY104" t="str">
        <f>IF(ISERROR(MATCH(KY$1,'CSC Mitre'!CY$1:CY$220,0)),"",VLOOKUP(KY$1,'Tactic Recode'!$A$1:$B$547,2,FALSE))</f>
        <v/>
      </c>
      <c r="KZ104" t="str">
        <f>IF(ISERROR(MATCH(KZ$1,'CSC Mitre'!CY$1:CY$220,0)),"",VLOOKUP(KZ$1,'Tactic Recode'!$A$1:$B$547,2,FALSE))</f>
        <v/>
      </c>
      <c r="LA104" t="str">
        <f>IF(ISERROR(MATCH(LA$1,'CSC Mitre'!CY$1:CY$220,0)),"",VLOOKUP(LA$1,'Tactic Recode'!$A$1:$B$547,2,FALSE))</f>
        <v/>
      </c>
      <c r="LB104" t="str">
        <f>IF(ISERROR(MATCH(LB$1,'CSC Mitre'!CY$1:CY$220,0)),"",VLOOKUP(LB$1,'Tactic Recode'!$A$1:$B$547,2,FALSE))</f>
        <v/>
      </c>
      <c r="LC104" t="str">
        <f>IF(ISERROR(MATCH(LC$1,'CSC Mitre'!CY$1:CY$220,0)),"",VLOOKUP(LC$1,'Tactic Recode'!$A$1:$B$547,2,FALSE))</f>
        <v/>
      </c>
      <c r="LD104" t="str">
        <f>IF(ISERROR(MATCH(LD$1,'CSC Mitre'!CY$1:CY$220,0)),"",VLOOKUP(LD$1,'Tactic Recode'!$A$1:$B$547,2,FALSE))</f>
        <v/>
      </c>
      <c r="LE104" t="str">
        <f>IF(ISERROR(MATCH(LE$1,'CSC Mitre'!CY$1:CY$220,0)),"",VLOOKUP(LE$1,'Tactic Recode'!$A$1:$B$547,2,FALSE))</f>
        <v>Persistence, Privilage Escalation</v>
      </c>
      <c r="LF104" t="str">
        <f>IF(ISERROR(MATCH(LF$1,'CSC Mitre'!CY$1:CY$220,0)),"",VLOOKUP(LF$1,'Tactic Recode'!$A$1:$B$547,2,FALSE))</f>
        <v/>
      </c>
      <c r="LG104" t="str">
        <f>IF(ISERROR(MATCH(LG$1,'CSC Mitre'!CY$1:CY$220,0)),"",VLOOKUP(LG$1,'Tactic Recode'!$A$1:$B$547,2,FALSE))</f>
        <v/>
      </c>
      <c r="LH104" t="str">
        <f>IF(ISERROR(MATCH(LH$1,'CSC Mitre'!CY$1:CY$220,0)),"",VLOOKUP(LH$1,'Tactic Recode'!$A$1:$B$547,2,FALSE))</f>
        <v/>
      </c>
      <c r="LI104" t="str">
        <f>IF(ISERROR(MATCH(LI$1,'CSC Mitre'!CY$1:CY$220,0)),"",VLOOKUP(LI$1,'Tactic Recode'!$A$1:$B$547,2,FALSE))</f>
        <v/>
      </c>
      <c r="LJ104" t="str">
        <f>IF(ISERROR(MATCH(LJ$1,'CSC Mitre'!CY$1:CY$220,0)),"",VLOOKUP(LJ$1,'Tactic Recode'!$A$1:$B$547,2,FALSE))</f>
        <v/>
      </c>
      <c r="LK104" t="str">
        <f>IF(ISERROR(MATCH(LK$1,'CSC Mitre'!CY$1:CY$220,0)),"",VLOOKUP(LK$1,'Tactic Recode'!$A$1:$B$547,2,FALSE))</f>
        <v/>
      </c>
      <c r="LL104" t="str">
        <f>IF(ISERROR(MATCH(LL$1,'CSC Mitre'!CY$1:CY$220,0)),"",VLOOKUP(LL$1,'Tactic Recode'!$A$1:$B$547,2,FALSE))</f>
        <v/>
      </c>
      <c r="LM104" t="str">
        <f>IF(ISERROR(MATCH(LM$1,'CSC Mitre'!CY$1:CY$220,0)),"",VLOOKUP(LM$1,'Tactic Recode'!$A$1:$B$547,2,FALSE))</f>
        <v/>
      </c>
      <c r="LN104" t="str">
        <f>IF(ISERROR(MATCH(LN$1,'CSC Mitre'!CY$1:CY$220,0)),"",VLOOKUP(LN$1,'Tactic Recode'!$A$1:$B$547,2,FALSE))</f>
        <v/>
      </c>
      <c r="LO104" t="str">
        <f>IF(ISERROR(MATCH(LO$1,'CSC Mitre'!CY$1:CY$220,0)),"",VLOOKUP(LO$1,'Tactic Recode'!$A$1:$B$547,2,FALSE))</f>
        <v/>
      </c>
      <c r="LP104" t="str">
        <f>IF(ISERROR(MATCH(LP$1,'CSC Mitre'!CY$1:CY$220,0)),"",VLOOKUP(LP$1,'Tactic Recode'!$A$1:$B$547,2,FALSE))</f>
        <v/>
      </c>
      <c r="LQ104" t="str">
        <f>IF(ISERROR(MATCH(LQ$1,'CSC Mitre'!CY$1:CY$220,0)),"",VLOOKUP(LQ$1,'Tactic Recode'!$A$1:$B$547,2,FALSE))</f>
        <v/>
      </c>
      <c r="LR104" t="str">
        <f>IF(ISERROR(MATCH(LR$1,'CSC Mitre'!CY$1:CY$220,0)),"",VLOOKUP(LR$1,'Tactic Recode'!$A$1:$B$547,2,FALSE))</f>
        <v/>
      </c>
      <c r="LS104" t="str">
        <f>IF(ISERROR(MATCH(LS$1,'CSC Mitre'!CY$1:CY$220,0)),"",VLOOKUP(LS$1,'Tactic Recode'!$A$1:$B$547,2,FALSE))</f>
        <v/>
      </c>
      <c r="LT104" t="str">
        <f>IF(ISERROR(MATCH(LT$1,'CSC Mitre'!CY$1:CY$220,0)),"",VLOOKUP(LT$1,'Tactic Recode'!$A$1:$B$547,2,FALSE))</f>
        <v/>
      </c>
      <c r="LU104" t="str">
        <f>IF(ISERROR(MATCH(LU$1,'CSC Mitre'!CY$1:CY$220,0)),"",VLOOKUP(LU$1,'Tactic Recode'!$A$1:$B$547,2,FALSE))</f>
        <v/>
      </c>
      <c r="LV104" t="str">
        <f>IF(ISERROR(MATCH(LV$1,'CSC Mitre'!CY$1:CY$220,0)),"",VLOOKUP(LV$1,'Tactic Recode'!$A$1:$B$547,2,FALSE))</f>
        <v/>
      </c>
      <c r="LW104" t="str">
        <f>IF(ISERROR(MATCH(LW$1,'CSC Mitre'!CY$1:CY$220,0)),"",VLOOKUP(LW$1,'Tactic Recode'!$A$1:$B$547,2,FALSE))</f>
        <v/>
      </c>
      <c r="LX104" t="str">
        <f>IF(ISERROR(MATCH(LX$1,'CSC Mitre'!CY$1:CY$220,0)),"",VLOOKUP(LX$1,'Tactic Recode'!$A$1:$B$547,2,FALSE))</f>
        <v/>
      </c>
      <c r="LY104" t="str">
        <f>IF(ISERROR(MATCH(LY$1,'CSC Mitre'!CY$1:CY$220,0)),"",VLOOKUP(LY$1,'Tactic Recode'!$A$1:$B$547,2,FALSE))</f>
        <v/>
      </c>
      <c r="LZ104" t="str">
        <f>IF(ISERROR(MATCH(LZ$1,'CSC Mitre'!CY$1:CY$220,0)),"",VLOOKUP(LZ$1,'Tactic Recode'!$A$1:$B$547,2,FALSE))</f>
        <v/>
      </c>
      <c r="MA104" t="str">
        <f>IF(ISERROR(MATCH(MA$1,'CSC Mitre'!CY$1:CY$220,0)),"",VLOOKUP(MA$1,'Tactic Recode'!$A$1:$B$547,2,FALSE))</f>
        <v/>
      </c>
      <c r="MB104" t="str">
        <f>IF(ISERROR(MATCH(MB$1,'CSC Mitre'!CY$1:CY$220,0)),"",VLOOKUP(MB$1,'Tactic Recode'!$A$1:$B$547,2,FALSE))</f>
        <v/>
      </c>
      <c r="MC104" t="str">
        <f>IF(ISERROR(MATCH(MC$1,'CSC Mitre'!CY$1:CY$220,0)),"",VLOOKUP(MC$1,'Tactic Recode'!$A$1:$B$547,2,FALSE))</f>
        <v/>
      </c>
      <c r="MD104" t="str">
        <f>IF(ISERROR(MATCH(MD$1,'CSC Mitre'!CY$1:CY$220,0)),"",VLOOKUP(MD$1,'Tactic Recode'!$A$1:$B$547,2,FALSE))</f>
        <v/>
      </c>
      <c r="ME104" t="str">
        <f>IF(ISERROR(MATCH(ME$1,'CSC Mitre'!CY$1:CY$220,0)),"",VLOOKUP(ME$1,'Tactic Recode'!$A$1:$B$547,2,FALSE))</f>
        <v/>
      </c>
      <c r="MF104" t="str">
        <f>IF(ISERROR(MATCH(MF$1,'CSC Mitre'!CY$1:CY$220,0)),"",VLOOKUP(MF$1,'Tactic Recode'!$A$1:$B$547,2,FALSE))</f>
        <v/>
      </c>
      <c r="MG104" t="str">
        <f>IF(ISERROR(MATCH(MG$1,'CSC Mitre'!CY$1:CY$220,0)),"",VLOOKUP(MG$1,'Tactic Recode'!$A$1:$B$547,2,FALSE))</f>
        <v/>
      </c>
      <c r="MH104" t="str">
        <f>IF(ISERROR(MATCH(MH$1,'CSC Mitre'!CY$1:CY$220,0)),"",VLOOKUP(MH$1,'Tactic Recode'!$A$1:$B$547,2,FALSE))</f>
        <v/>
      </c>
      <c r="MI104" t="str">
        <f>IF(ISERROR(MATCH(MI$1,'CSC Mitre'!CY$1:CY$220,0)),"",VLOOKUP(MI$1,'Tactic Recode'!$A$1:$B$547,2,FALSE))</f>
        <v/>
      </c>
      <c r="MJ104" t="str">
        <f>IF(ISERROR(MATCH(MJ$1,'CSC Mitre'!CY$1:CY$220,0)),"",VLOOKUP(MJ$1,'Tactic Recode'!$A$1:$B$547,2,FALSE))</f>
        <v/>
      </c>
      <c r="MK104" t="str">
        <f>IF(ISERROR(MATCH(MK$1,'CSC Mitre'!CY$1:CY$220,0)),"",VLOOKUP(MK$1,'Tactic Recode'!$A$1:$B$547,2,FALSE))</f>
        <v/>
      </c>
      <c r="ML104" t="str">
        <f>IF(ISERROR(MATCH(ML$1,'CSC Mitre'!CY$1:CY$220,0)),"",VLOOKUP(ML$1,'Tactic Recode'!$A$1:$B$547,2,FALSE))</f>
        <v/>
      </c>
      <c r="MM104" t="str">
        <f>IF(ISERROR(MATCH(MM$1,'CSC Mitre'!CY$1:CY$220,0)),"",VLOOKUP(MM$1,'Tactic Recode'!$A$1:$B$547,2,FALSE))</f>
        <v/>
      </c>
      <c r="MN104" t="str">
        <f>IF(ISERROR(MATCH(MN$1,'CSC Mitre'!CY$1:CY$220,0)),"",VLOOKUP(MN$1,'Tactic Recode'!$A$1:$B$547,2,FALSE))</f>
        <v/>
      </c>
      <c r="MO104" t="str">
        <f>IF(ISERROR(MATCH(MO$1,'CSC Mitre'!CY$1:CY$220,0)),"",VLOOKUP(MO$1,'Tactic Recode'!$A$1:$B$547,2,FALSE))</f>
        <v/>
      </c>
      <c r="MP104" t="str">
        <f>IF(ISERROR(MATCH(MP$1,'CSC Mitre'!CY$1:CY$220,0)),"",VLOOKUP(MP$1,'Tactic Recode'!$A$1:$B$547,2,FALSE))</f>
        <v/>
      </c>
      <c r="MQ104" t="str">
        <f>IF(ISERROR(MATCH(MQ$1,'CSC Mitre'!CY$1:CY$220,0)),"",VLOOKUP(MQ$1,'Tactic Recode'!$A$1:$B$547,2,FALSE))</f>
        <v/>
      </c>
      <c r="MR104" t="str">
        <f>IF(ISERROR(MATCH(MR$1,'CSC Mitre'!CY$1:CY$220,0)),"",VLOOKUP(MR$1,'Tactic Recode'!$A$1:$B$547,2,FALSE))</f>
        <v/>
      </c>
      <c r="MS104" t="str">
        <f>IF(ISERROR(MATCH(MS$1,'CSC Mitre'!CY$1:CY$220,0)),"",VLOOKUP(MS$1,'Tactic Recode'!$A$1:$B$547,2,FALSE))</f>
        <v/>
      </c>
      <c r="MT104" t="str">
        <f>IF(ISERROR(MATCH(MT$1,'CSC Mitre'!CY$1:CY$220,0)),"",VLOOKUP(MT$1,'Tactic Recode'!$A$1:$B$547,2,FALSE))</f>
        <v/>
      </c>
      <c r="MU104" t="str">
        <f>IF(ISERROR(MATCH(MU$1,'CSC Mitre'!CY$1:CY$220,0)),"",VLOOKUP(MU$1,'Tactic Recode'!$A$1:$B$547,2,FALSE))</f>
        <v/>
      </c>
      <c r="MV104" t="str">
        <f>IF(ISERROR(MATCH(MV$1,'CSC Mitre'!CY$1:CY$220,0)),"",VLOOKUP(MV$1,'Tactic Recode'!$A$1:$B$547,2,FALSE))</f>
        <v/>
      </c>
      <c r="MW104" t="str">
        <f>IF(ISERROR(MATCH(MW$1,'CSC Mitre'!CY$1:CY$220,0)),"",VLOOKUP(MW$1,'Tactic Recode'!$A$1:$B$547,2,FALSE))</f>
        <v/>
      </c>
      <c r="MX104" t="str">
        <f>IF(ISERROR(MATCH(MX$1,'CSC Mitre'!CY$1:CY$220,0)),"",VLOOKUP(MX$1,'Tactic Recode'!$A$1:$B$547,2,FALSE))</f>
        <v/>
      </c>
      <c r="MY104" t="str">
        <f>IF(ISERROR(MATCH(MY$1,'CSC Mitre'!CY$1:CY$220,0)),"",VLOOKUP(MY$1,'Tactic Recode'!$A$1:$B$547,2,FALSE))</f>
        <v/>
      </c>
      <c r="MZ104" t="str">
        <f>IF(ISERROR(MATCH(MZ$1,'CSC Mitre'!CY$1:CY$220,0)),"",VLOOKUP(MZ$1,'Tactic Recode'!$A$1:$B$547,2,FALSE))</f>
        <v/>
      </c>
      <c r="NA104" t="str">
        <f>IF(ISERROR(MATCH(NA$1,'CSC Mitre'!CY$1:CY$220,0)),"",VLOOKUP(NA$1,'Tactic Recode'!$A$1:$B$547,2,FALSE))</f>
        <v/>
      </c>
      <c r="NB104" t="str">
        <f>IF(ISERROR(MATCH(NB$1,'CSC Mitre'!CY$1:CY$220,0)),"",VLOOKUP(NB$1,'Tactic Recode'!$A$1:$B$547,2,FALSE))</f>
        <v/>
      </c>
      <c r="NC104" t="str">
        <f>IF(ISERROR(MATCH(NC$1,'CSC Mitre'!CY$1:CY$220,0)),"",VLOOKUP(NC$1,'Tactic Recode'!$A$1:$B$547,2,FALSE))</f>
        <v/>
      </c>
      <c r="ND104" t="str">
        <f>IF(ISERROR(MATCH(ND$1,'CSC Mitre'!CY$1:CY$220,0)),"",VLOOKUP(ND$1,'Tactic Recode'!$A$1:$B$547,2,FALSE))</f>
        <v/>
      </c>
      <c r="NE104" t="str">
        <f>IF(ISERROR(MATCH(NE$1,'CSC Mitre'!CY$1:CY$220,0)),"",VLOOKUP(NE$1,'Tactic Recode'!$A$1:$B$547,2,FALSE))</f>
        <v/>
      </c>
      <c r="NF104" t="str">
        <f>IF(ISERROR(MATCH(NF$1,'CSC Mitre'!CY$1:CY$220,0)),"",VLOOKUP(NF$1,'Tactic Recode'!$A$1:$B$547,2,FALSE))</f>
        <v/>
      </c>
      <c r="NG104" t="str">
        <f>IF(ISERROR(MATCH(NG$1,'CSC Mitre'!CY$1:CY$220,0)),"",VLOOKUP(NG$1,'Tactic Recode'!$A$1:$B$547,2,FALSE))</f>
        <v/>
      </c>
      <c r="NH104" t="str">
        <f>IF(ISERROR(MATCH(NH$1,'CSC Mitre'!CY$1:CY$220,0)),"",VLOOKUP(NH$1,'Tactic Recode'!$A$1:$B$547,2,FALSE))</f>
        <v/>
      </c>
      <c r="NI104" t="str">
        <f>IF(ISERROR(MATCH(NI$1,'CSC Mitre'!CY$1:CY$220,0)),"",VLOOKUP(NI$1,'Tactic Recode'!$A$1:$B$547,2,FALSE))</f>
        <v/>
      </c>
      <c r="NJ104" t="str">
        <f>IF(ISERROR(MATCH(NJ$1,'CSC Mitre'!CY$1:CY$220,0)),"",VLOOKUP(NJ$1,'Tactic Recode'!$A$1:$B$547,2,FALSE))</f>
        <v/>
      </c>
      <c r="NK104" t="str">
        <f>IF(ISERROR(MATCH(NK$1,'CSC Mitre'!CY$1:CY$220,0)),"",VLOOKUP(NK$1,'Tactic Recode'!$A$1:$B$547,2,FALSE))</f>
        <v/>
      </c>
      <c r="NL104" t="str">
        <f>IF(ISERROR(MATCH(NL$1,'CSC Mitre'!CY$1:CY$220,0)),"",VLOOKUP(NL$1,'Tactic Recode'!$A$1:$B$547,2,FALSE))</f>
        <v/>
      </c>
      <c r="NM104" t="str">
        <f>IF(ISERROR(MATCH(NM$1,'CSC Mitre'!CY$1:CY$220,0)),"",VLOOKUP(NM$1,'Tactic Recode'!$A$1:$B$547,2,FALSE))</f>
        <v/>
      </c>
      <c r="NN104" t="str">
        <f>IF(ISERROR(MATCH(NN$1,'CSC Mitre'!CY$1:CY$220,0)),"",VLOOKUP(NN$1,'Tactic Recode'!$A$1:$B$547,2,FALSE))</f>
        <v/>
      </c>
      <c r="NO104" t="str">
        <f>IF(ISERROR(MATCH(NO$1,'CSC Mitre'!CY$1:CY$220,0)),"",VLOOKUP(NO$1,'Tactic Recode'!$A$1:$B$547,2,FALSE))</f>
        <v/>
      </c>
      <c r="NP104" t="str">
        <f>IF(ISERROR(MATCH(NP$1,'CSC Mitre'!CY$1:CY$220,0)),"",VLOOKUP(NP$1,'Tactic Recode'!$A$1:$B$547,2,FALSE))</f>
        <v/>
      </c>
      <c r="NQ104" t="str">
        <f>IF(ISERROR(MATCH(NQ$1,'CSC Mitre'!CY$1:CY$220,0)),"",VLOOKUP(NQ$1,'Tactic Recode'!$A$1:$B$547,2,FALSE))</f>
        <v/>
      </c>
      <c r="NR104" t="str">
        <f>IF(ISERROR(MATCH(NR$1,'CSC Mitre'!CY$1:CY$220,0)),"",VLOOKUP(NR$1,'Tactic Recode'!$A$1:$B$547,2,FALSE))</f>
        <v/>
      </c>
      <c r="NS104" t="str">
        <f>IF(ISERROR(MATCH(NS$1,'CSC Mitre'!CY$1:CY$220,0)),"",VLOOKUP(NS$1,'Tactic Recode'!$A$1:$B$547,2,FALSE))</f>
        <v/>
      </c>
      <c r="NT104" t="str">
        <f>IF(ISERROR(MATCH(NT$1,'CSC Mitre'!CY$1:CY$220,0)),"",VLOOKUP(NT$1,'Tactic Recode'!$A$1:$B$547,2,FALSE))</f>
        <v/>
      </c>
      <c r="NU104" t="str">
        <f>IF(ISERROR(MATCH(NU$1,'CSC Mitre'!CY$1:CY$220,0)),"",VLOOKUP(NU$1,'Tactic Recode'!$A$1:$B$547,2,FALSE))</f>
        <v/>
      </c>
      <c r="NV104" t="str">
        <f>IF(ISERROR(MATCH(NV$1,'CSC Mitre'!CY$1:CY$220,0)),"",VLOOKUP(NV$1,'Tactic Recode'!$A$1:$B$547,2,FALSE))</f>
        <v/>
      </c>
      <c r="NW104" t="str">
        <f>IF(ISERROR(MATCH(NW$1,'CSC Mitre'!CY$1:CY$220,0)),"",VLOOKUP(NW$1,'Tactic Recode'!$A$1:$B$547,2,FALSE))</f>
        <v/>
      </c>
      <c r="NX104" t="str">
        <f>IF(ISERROR(MATCH(NX$1,'CSC Mitre'!CY$1:CY$220,0)),"",VLOOKUP(NX$1,'Tactic Recode'!$A$1:$B$547,2,FALSE))</f>
        <v/>
      </c>
      <c r="NY104" t="str">
        <f>IF(ISERROR(MATCH(NY$1,'CSC Mitre'!CY$1:CY$220,0)),"",VLOOKUP(NY$1,'Tactic Recode'!$A$1:$B$547,2,FALSE))</f>
        <v/>
      </c>
      <c r="NZ104" t="str">
        <f>IF(ISERROR(MATCH(NZ$1,'CSC Mitre'!CY$1:CY$220,0)),"",VLOOKUP(NZ$1,'Tactic Recode'!$A$1:$B$547,2,FALSE))</f>
        <v/>
      </c>
      <c r="OA104" t="str">
        <f>IF(ISERROR(MATCH(OA$1,'CSC Mitre'!CY$1:CY$220,0)),"",VLOOKUP(OA$1,'Tactic Recode'!$A$1:$B$547,2,FALSE))</f>
        <v/>
      </c>
      <c r="OB104" t="str">
        <f>IF(ISERROR(MATCH(OB$1,'CSC Mitre'!CY$1:CY$220,0)),"",VLOOKUP(OB$1,'Tactic Recode'!$A$1:$B$547,2,FALSE))</f>
        <v/>
      </c>
      <c r="OC104" t="str">
        <f>IF(ISERROR(MATCH(OC$1,'CSC Mitre'!CY$1:CY$220,0)),"",VLOOKUP(OC$1,'Tactic Recode'!$A$1:$B$547,2,FALSE))</f>
        <v/>
      </c>
      <c r="OD104" t="str">
        <f>IF(ISERROR(MATCH(OD$1,'CSC Mitre'!CY$1:CY$220,0)),"",VLOOKUP(OD$1,'Tactic Recode'!$A$1:$B$547,2,FALSE))</f>
        <v/>
      </c>
      <c r="OE104" t="str">
        <f>IF(ISERROR(MATCH(OE$1,'CSC Mitre'!CY$1:CY$220,0)),"",VLOOKUP(OE$1,'Tactic Recode'!$A$1:$B$547,2,FALSE))</f>
        <v/>
      </c>
      <c r="OF104" t="str">
        <f>IF(ISERROR(MATCH(OF$1,'CSC Mitre'!CY$1:CY$220,0)),"",VLOOKUP(OF$1,'Tactic Recode'!$A$1:$B$547,2,FALSE))</f>
        <v/>
      </c>
      <c r="OG104" t="str">
        <f>IF(ISERROR(MATCH(OG$1,'CSC Mitre'!CY$1:CY$220,0)),"",VLOOKUP(OG$1,'Tactic Recode'!$A$1:$B$547,2,FALSE))</f>
        <v/>
      </c>
      <c r="OH104" t="str">
        <f>IF(ISERROR(MATCH(OH$1,'CSC Mitre'!CY$1:CY$220,0)),"",VLOOKUP(OH$1,'Tactic Recode'!$A$1:$B$547,2,FALSE))</f>
        <v/>
      </c>
      <c r="OI104" t="str">
        <f>IF(ISERROR(MATCH(OI$1,'CSC Mitre'!CY$1:CY$220,0)),"",VLOOKUP(OI$1,'Tactic Recode'!$A$1:$B$547,2,FALSE))</f>
        <v/>
      </c>
      <c r="OJ104" t="str">
        <f>IF(ISERROR(MATCH(OJ$1,'CSC Mitre'!CY$1:CY$220,0)),"",VLOOKUP(OJ$1,'Tactic Recode'!$A$1:$B$547,2,FALSE))</f>
        <v/>
      </c>
      <c r="OK104" t="str">
        <f>IF(ISERROR(MATCH(OK$1,'CSC Mitre'!CY$1:CY$220,0)),"",VLOOKUP(OK$1,'Tactic Recode'!$A$1:$B$547,2,FALSE))</f>
        <v/>
      </c>
      <c r="OL104" t="str">
        <f>IF(ISERROR(MATCH(OL$1,'CSC Mitre'!CY$1:CY$220,0)),"",VLOOKUP(OL$1,'Tactic Recode'!$A$1:$B$547,2,FALSE))</f>
        <v/>
      </c>
      <c r="OM104" t="str">
        <f>IF(ISERROR(MATCH(OM$1,'CSC Mitre'!CY$1:CY$220,0)),"",VLOOKUP(OM$1,'Tactic Recode'!$A$1:$B$547,2,FALSE))</f>
        <v/>
      </c>
      <c r="ON104" t="str">
        <f>IF(ISERROR(MATCH(ON$1,'CSC Mitre'!CY$1:CY$220,0)),"",VLOOKUP(ON$1,'Tactic Recode'!$A$1:$B$547,2,FALSE))</f>
        <v/>
      </c>
      <c r="OO104" t="str">
        <f>IF(ISERROR(MATCH(OO$1,'CSC Mitre'!CY$1:CY$220,0)),"",VLOOKUP(OO$1,'Tactic Recode'!$A$1:$B$547,2,FALSE))</f>
        <v>Lateral Movement</v>
      </c>
      <c r="OP104" t="str">
        <f>IF(ISERROR(MATCH(OP$1,'CSC Mitre'!CY$1:CY$220,0)),"",VLOOKUP(OP$1,'Tactic Recode'!$A$1:$B$547,2,FALSE))</f>
        <v/>
      </c>
      <c r="OQ104" t="str">
        <f>IF(ISERROR(MATCH(OQ$1,'CSC Mitre'!CY$1:CY$220,0)),"",VLOOKUP(OQ$1,'Tactic Recode'!$A$1:$B$547,2,FALSE))</f>
        <v/>
      </c>
      <c r="OR104" t="str">
        <f>IF(ISERROR(MATCH(OR$1,'CSC Mitre'!CY$1:CY$220,0)),"",VLOOKUP(OR$1,'Tactic Recode'!$A$1:$B$547,2,FALSE))</f>
        <v/>
      </c>
      <c r="OS104" t="str">
        <f>IF(ISERROR(MATCH(OS$1,'CSC Mitre'!CY$1:CY$220,0)),"",VLOOKUP(OS$1,'Tactic Recode'!$A$1:$B$547,2,FALSE))</f>
        <v/>
      </c>
      <c r="OT104" t="str">
        <f>IF(ISERROR(MATCH(OT$1,'CSC Mitre'!CY$1:CY$220,0)),"",VLOOKUP(OT$1,'Tactic Recode'!$A$1:$B$547,2,FALSE))</f>
        <v/>
      </c>
      <c r="OU104" t="str">
        <f>IF(ISERROR(MATCH(OU$1,'CSC Mitre'!CY$1:CY$220,0)),"",VLOOKUP(OU$1,'Tactic Recode'!$A$1:$B$547,2,FALSE))</f>
        <v/>
      </c>
      <c r="OV104" t="str">
        <f>IF(ISERROR(MATCH(OV$1,'CSC Mitre'!CY$1:CY$220,0)),"",VLOOKUP(OV$1,'Tactic Recode'!$A$1:$B$547,2,FALSE))</f>
        <v/>
      </c>
      <c r="OW104" t="str">
        <f>IF(ISERROR(MATCH(OW$1,'CSC Mitre'!CY$1:CY$220,0)),"",VLOOKUP(OW$1,'Tactic Recode'!$A$1:$B$547,2,FALSE))</f>
        <v/>
      </c>
      <c r="OX104" t="str">
        <f>IF(ISERROR(MATCH(OX$1,'CSC Mitre'!CY$1:CY$220,0)),"",VLOOKUP(OX$1,'Tactic Recode'!$A$1:$B$547,2,FALSE))</f>
        <v/>
      </c>
      <c r="OY104" t="str">
        <f>IF(ISERROR(MATCH(OY$1,'CSC Mitre'!CY$1:CY$220,0)),"",VLOOKUP(OY$1,'Tactic Recode'!$A$1:$B$547,2,FALSE))</f>
        <v/>
      </c>
      <c r="OZ104" t="str">
        <f>IF(ISERROR(MATCH(OZ$1,'CSC Mitre'!CY$1:CY$220,0)),"",VLOOKUP(OZ$1,'Tactic Recode'!$A$1:$B$547,2,FALSE))</f>
        <v/>
      </c>
      <c r="PA104" t="str">
        <f>IF(ISERROR(MATCH(PA$1,'CSC Mitre'!CY$1:CY$220,0)),"",VLOOKUP(PA$1,'Tactic Recode'!$A$1:$B$547,2,FALSE))</f>
        <v/>
      </c>
      <c r="PB104" t="str">
        <f>IF(ISERROR(MATCH(PB$1,'CSC Mitre'!CY$1:CY$220,0)),"",VLOOKUP(PB$1,'Tactic Recode'!$A$1:$B$547,2,FALSE))</f>
        <v/>
      </c>
      <c r="PC104" t="str">
        <f>IF(ISERROR(MATCH(PC$1,'CSC Mitre'!CY$1:CY$220,0)),"",VLOOKUP(PC$1,'Tactic Recode'!$A$1:$B$547,2,FALSE))</f>
        <v/>
      </c>
      <c r="PD104" t="str">
        <f>IF(ISERROR(MATCH(PD$1,'CSC Mitre'!CY$1:CY$220,0)),"",VLOOKUP(PD$1,'Tactic Recode'!$A$1:$B$547,2,FALSE))</f>
        <v/>
      </c>
      <c r="PE104" t="str">
        <f>IF(ISERROR(MATCH(PE$1,'CSC Mitre'!CY$1:CY$220,0)),"",VLOOKUP(PE$1,'Tactic Recode'!$A$1:$B$547,2,FALSE))</f>
        <v/>
      </c>
      <c r="PF104" t="str">
        <f>IF(ISERROR(MATCH(PF$1,'CSC Mitre'!CY$1:CY$220,0)),"",VLOOKUP(PF$1,'Tactic Recode'!$A$1:$B$547,2,FALSE))</f>
        <v/>
      </c>
      <c r="PG104" t="str">
        <f>IF(ISERROR(MATCH(PG$1,'CSC Mitre'!CY$1:CY$220,0)),"",VLOOKUP(PG$1,'Tactic Recode'!$A$1:$B$547,2,FALSE))</f>
        <v/>
      </c>
      <c r="PH104" t="str">
        <f>IF(ISERROR(MATCH(PH$1,'CSC Mitre'!CY$1:CY$220,0)),"",VLOOKUP(PH$1,'Tactic Recode'!$A$1:$B$547,2,FALSE))</f>
        <v/>
      </c>
      <c r="PI104" t="str">
        <f>IF(ISERROR(MATCH(PI$1,'CSC Mitre'!CY$1:CY$220,0)),"",VLOOKUP(PI$1,'Tactic Recode'!$A$1:$B$547,2,FALSE))</f>
        <v/>
      </c>
      <c r="PJ104" t="str">
        <f>IF(ISERROR(MATCH(PJ$1,'CSC Mitre'!CY$1:CY$220,0)),"",VLOOKUP(PJ$1,'Tactic Recode'!$A$1:$B$547,2,FALSE))</f>
        <v/>
      </c>
      <c r="PK104" t="str">
        <f>IF(ISERROR(MATCH(PK$1,'CSC Mitre'!CY$1:CY$220,0)),"",VLOOKUP(PK$1,'Tactic Recode'!$A$1:$B$547,2,FALSE))</f>
        <v/>
      </c>
      <c r="PL104" t="str">
        <f>IF(ISERROR(MATCH(PL$1,'CSC Mitre'!CY$1:CY$220,0)),"",VLOOKUP(PL$1,'Tactic Recode'!$A$1:$B$547,2,FALSE))</f>
        <v/>
      </c>
      <c r="PM104" t="str">
        <f>IF(ISERROR(MATCH(PM$1,'CSC Mitre'!CY$1:CY$220,0)),"",VLOOKUP(PM$1,'Tactic Recode'!$A$1:$B$547,2,FALSE))</f>
        <v/>
      </c>
      <c r="PN104" t="str">
        <f>IF(ISERROR(MATCH(PN$1,'CSC Mitre'!CY$1:CY$220,0)),"",VLOOKUP(PN$1,'Tactic Recode'!$A$1:$B$547,2,FALSE))</f>
        <v/>
      </c>
      <c r="PO104" t="str">
        <f>IF(ISERROR(MATCH(PO$1,'CSC Mitre'!CY$1:CY$220,0)),"",VLOOKUP(PO$1,'Tactic Recode'!$A$1:$B$547,2,FALSE))</f>
        <v/>
      </c>
      <c r="PP104" t="str">
        <f>IF(ISERROR(MATCH(PP$1,'CSC Mitre'!CY$1:CY$220,0)),"",VLOOKUP(PP$1,'Tactic Recode'!$A$1:$B$547,2,FALSE))</f>
        <v/>
      </c>
      <c r="PQ104" t="str">
        <f>IF(ISERROR(MATCH(PQ$1,'CSC Mitre'!CY$1:CY$220,0)),"",VLOOKUP(PQ$1,'Tactic Recode'!$A$1:$B$547,2,FALSE))</f>
        <v/>
      </c>
      <c r="PR104" t="str">
        <f>IF(ISERROR(MATCH(PR$1,'CSC Mitre'!CY$1:CY$220,0)),"",VLOOKUP(PR$1,'Tactic Recode'!$A$1:$B$547,2,FALSE))</f>
        <v/>
      </c>
      <c r="PS104" t="str">
        <f>IF(ISERROR(MATCH(PS$1,'CSC Mitre'!CY$1:CY$220,0)),"",VLOOKUP(PS$1,'Tactic Recode'!$A$1:$B$547,2,FALSE))</f>
        <v/>
      </c>
      <c r="PT104" t="str">
        <f>IF(ISERROR(MATCH(PT$1,'CSC Mitre'!CY$1:CY$220,0)),"",VLOOKUP(PT$1,'Tactic Recode'!$A$1:$B$547,2,FALSE))</f>
        <v/>
      </c>
      <c r="PU104" t="str">
        <f>IF(ISERROR(MATCH(PU$1,'CSC Mitre'!CY$1:CY$220,0)),"",VLOOKUP(PU$1,'Tactic Recode'!$A$1:$B$547,2,FALSE))</f>
        <v/>
      </c>
      <c r="PV104" t="str">
        <f>IF(ISERROR(MATCH(PV$1,'CSC Mitre'!CY$1:CY$220,0)),"",VLOOKUP(PV$1,'Tactic Recode'!$A$1:$B$547,2,FALSE))</f>
        <v/>
      </c>
      <c r="PW104" t="str">
        <f>IF(ISERROR(MATCH(PW$1,'CSC Mitre'!CY$1:CY$220,0)),"",VLOOKUP(PW$1,'Tactic Recode'!$A$1:$B$547,2,FALSE))</f>
        <v/>
      </c>
      <c r="PX104" t="str">
        <f>IF(ISERROR(MATCH(PX$1,'CSC Mitre'!CY$1:CY$220,0)),"",VLOOKUP(PX$1,'Tactic Recode'!$A$1:$B$547,2,FALSE))</f>
        <v/>
      </c>
      <c r="PY104" t="str">
        <f>IF(ISERROR(MATCH(PY$1,'CSC Mitre'!CY$1:CY$220,0)),"",VLOOKUP(PY$1,'Tactic Recode'!$A$1:$B$547,2,FALSE))</f>
        <v/>
      </c>
      <c r="PZ104" t="str">
        <f>IF(ISERROR(MATCH(PZ$1,'CSC Mitre'!CY$1:CY$220,0)),"",VLOOKUP(PZ$1,'Tactic Recode'!$A$1:$B$547,2,FALSE))</f>
        <v/>
      </c>
      <c r="QA104" t="str">
        <f>IF(ISERROR(MATCH(QA$1,'CSC Mitre'!CY$1:CY$220,0)),"",VLOOKUP(QA$1,'Tactic Recode'!$A$1:$B$547,2,FALSE))</f>
        <v/>
      </c>
      <c r="QB104" t="str">
        <f>IF(ISERROR(MATCH(QB$1,'CSC Mitre'!CY$1:CY$220,0)),"",VLOOKUP(QB$1,'Tactic Recode'!$A$1:$B$547,2,FALSE))</f>
        <v/>
      </c>
      <c r="QC104" t="str">
        <f>IF(ISERROR(MATCH(QC$1,'CSC Mitre'!CY$1:CY$220,0)),"",VLOOKUP(QC$1,'Tactic Recode'!$A$1:$B$547,2,FALSE))</f>
        <v/>
      </c>
      <c r="QD104" t="str">
        <f>IF(ISERROR(MATCH(QD$1,'CSC Mitre'!CY$1:CY$220,0)),"",VLOOKUP(QD$1,'Tactic Recode'!$A$1:$B$547,2,FALSE))</f>
        <v/>
      </c>
      <c r="QE104" t="str">
        <f>IF(ISERROR(MATCH(QE$1,'CSC Mitre'!CY$1:CY$220,0)),"",VLOOKUP(QE$1,'Tactic Recode'!$A$1:$B$547,2,FALSE))</f>
        <v/>
      </c>
      <c r="QF104" t="str">
        <f>IF(ISERROR(MATCH(QF$1,'CSC Mitre'!CY$1:CY$220,0)),"",VLOOKUP(QF$1,'Tactic Recode'!$A$1:$B$547,2,FALSE))</f>
        <v/>
      </c>
      <c r="QG104" t="str">
        <f>IF(ISERROR(MATCH(QG$1,'CSC Mitre'!CY$1:CY$220,0)),"",VLOOKUP(QG$1,'Tactic Recode'!$A$1:$B$547,2,FALSE))</f>
        <v/>
      </c>
      <c r="QH104" t="str">
        <f>IF(ISERROR(MATCH(QH$1,'CSC Mitre'!CY$1:CY$220,0)),"",VLOOKUP(QH$1,'Tactic Recode'!$A$1:$B$547,2,FALSE))</f>
        <v/>
      </c>
      <c r="QI104" t="str">
        <f>IF(ISERROR(MATCH(QI$1,'CSC Mitre'!CY$1:CY$220,0)),"",VLOOKUP(QI$1,'Tactic Recode'!$A$1:$B$547,2,FALSE))</f>
        <v/>
      </c>
      <c r="QJ104" t="str">
        <f>IF(ISERROR(MATCH(QJ$1,'CSC Mitre'!CY$1:CY$220,0)),"",VLOOKUP(QJ$1,'Tactic Recode'!$A$1:$B$547,2,FALSE))</f>
        <v/>
      </c>
      <c r="QK104" t="str">
        <f>IF(ISERROR(MATCH(QK$1,'CSC Mitre'!CY$1:CY$220,0)),"",VLOOKUP(QK$1,'Tactic Recode'!$A$1:$B$547,2,FALSE))</f>
        <v/>
      </c>
      <c r="QL104" t="str">
        <f>IF(ISERROR(MATCH(QL$1,'CSC Mitre'!CY$1:CY$220,0)),"",VLOOKUP(QL$1,'Tactic Recode'!$A$1:$B$547,2,FALSE))</f>
        <v/>
      </c>
      <c r="QM104" t="str">
        <f>IF(ISERROR(MATCH(QM$1,'CSC Mitre'!CY$1:CY$220,0)),"",VLOOKUP(QM$1,'Tactic Recode'!$A$1:$B$547,2,FALSE))</f>
        <v/>
      </c>
      <c r="QN104" t="str">
        <f>IF(ISERROR(MATCH(QN$1,'CSC Mitre'!CY$1:CY$220,0)),"",VLOOKUP(QN$1,'Tactic Recode'!$A$1:$B$547,2,FALSE))</f>
        <v/>
      </c>
      <c r="QO104" t="str">
        <f>IF(ISERROR(MATCH(QO$1,'CSC Mitre'!CY$1:CY$220,0)),"",VLOOKUP(QO$1,'Tactic Recode'!$A$1:$B$547,2,FALSE))</f>
        <v/>
      </c>
      <c r="QP104" t="str">
        <f>IF(ISERROR(MATCH(QP$1,'CSC Mitre'!CY$1:CY$220,0)),"",VLOOKUP(QP$1,'Tactic Recode'!$A$1:$B$547,2,FALSE))</f>
        <v/>
      </c>
      <c r="QQ104" t="str">
        <f>IF(ISERROR(MATCH(QQ$1,'CSC Mitre'!CY$1:CY$220,0)),"",VLOOKUP(QQ$1,'Tactic Recode'!$A$1:$B$547,2,FALSE))</f>
        <v/>
      </c>
      <c r="QR104" t="str">
        <f>IF(ISERROR(MATCH(QR$1,'CSC Mitre'!CY$1:CY$220,0)),"",VLOOKUP(QR$1,'Tactic Recode'!$A$1:$B$547,2,FALSE))</f>
        <v/>
      </c>
      <c r="QS104" t="str">
        <f>IF(ISERROR(MATCH(QS$1,'CSC Mitre'!CY$1:CY$220,0)),"",VLOOKUP(QS$1,'Tactic Recode'!$A$1:$B$547,2,FALSE))</f>
        <v/>
      </c>
      <c r="QT104" t="str">
        <f>IF(ISERROR(MATCH(QT$1,'CSC Mitre'!CY$1:CY$220,0)),"",VLOOKUP(QT$1,'Tactic Recode'!$A$1:$B$547,2,FALSE))</f>
        <v/>
      </c>
      <c r="QU104" t="str">
        <f>IF(ISERROR(MATCH(QU$1,'CSC Mitre'!CY$1:CY$220,0)),"",VLOOKUP(QU$1,'Tactic Recode'!$A$1:$B$547,2,FALSE))</f>
        <v/>
      </c>
      <c r="QV104" t="str">
        <f>IF(ISERROR(MATCH(QV$1,'CSC Mitre'!CY$1:CY$220,0)),"",VLOOKUP(QV$1,'Tactic Recode'!$A$1:$B$547,2,FALSE))</f>
        <v/>
      </c>
      <c r="QW104" t="str">
        <f>IF(ISERROR(MATCH(QW$1,'CSC Mitre'!CY$1:CY$220,0)),"",VLOOKUP(QW$1,'Tactic Recode'!$A$1:$B$547,2,FALSE))</f>
        <v/>
      </c>
      <c r="QX104" t="str">
        <f>IF(ISERROR(MATCH(QX$1,'CSC Mitre'!CY$1:CY$220,0)),"",VLOOKUP(QX$1,'Tactic Recode'!$A$1:$B$547,2,FALSE))</f>
        <v/>
      </c>
      <c r="QY104" t="str">
        <f>IF(ISERROR(MATCH(QY$1,'CSC Mitre'!CY$1:CY$220,0)),"",VLOOKUP(QY$1,'Tactic Recode'!$A$1:$B$547,2,FALSE))</f>
        <v/>
      </c>
      <c r="QZ104" t="str">
        <f>IF(ISERROR(MATCH(QZ$1,'CSC Mitre'!CY$1:CY$220,0)),"",VLOOKUP(QZ$1,'Tactic Recode'!$A$1:$B$547,2,FALSE))</f>
        <v/>
      </c>
      <c r="RA104" t="str">
        <f>IF(ISERROR(MATCH(RA$1,'CSC Mitre'!CY$1:CY$220,0)),"",VLOOKUP(RA$1,'Tactic Recode'!$A$1:$B$547,2,FALSE))</f>
        <v/>
      </c>
      <c r="RB104" t="str">
        <f>IF(ISERROR(MATCH(RB$1,'CSC Mitre'!CY$1:CY$220,0)),"",VLOOKUP(RB$1,'Tactic Recode'!$A$1:$B$547,2,FALSE))</f>
        <v/>
      </c>
      <c r="RC104" t="str">
        <f>IF(ISERROR(MATCH(RC$1,'CSC Mitre'!CY$1:CY$220,0)),"",VLOOKUP(RC$1,'Tactic Recode'!$A$1:$B$547,2,FALSE))</f>
        <v/>
      </c>
      <c r="RD104" t="str">
        <f>IF(ISERROR(MATCH(RD$1,'CSC Mitre'!CY$1:CY$220,0)),"",VLOOKUP(RD$1,'Tactic Recode'!$A$1:$B$547,2,FALSE))</f>
        <v/>
      </c>
      <c r="RE104" t="str">
        <f>IF(ISERROR(MATCH(RE$1,'CSC Mitre'!CY$1:CY$220,0)),"",VLOOKUP(RE$1,'Tactic Recode'!$A$1:$B$547,2,FALSE))</f>
        <v/>
      </c>
      <c r="RF104" t="str">
        <f>IF(ISERROR(MATCH(RF$1,'CSC Mitre'!CY$1:CY$220,0)),"",VLOOKUP(RF$1,'Tactic Recode'!$A$1:$B$547,2,FALSE))</f>
        <v/>
      </c>
      <c r="RG104" t="str">
        <f>IF(ISERROR(MATCH(RG$1,'CSC Mitre'!CY$1:CY$220,0)),"",VLOOKUP(RG$1,'Tactic Recode'!$A$1:$B$547,2,FALSE))</f>
        <v/>
      </c>
      <c r="RH104" t="str">
        <f>IF(ISERROR(MATCH(RH$1,'CSC Mitre'!CY$1:CY$220,0)),"",VLOOKUP(RH$1,'Tactic Recode'!$A$1:$B$547,2,FALSE))</f>
        <v/>
      </c>
      <c r="RI104" t="str">
        <f>IF(ISERROR(MATCH(RI$1,'CSC Mitre'!CY$1:CY$220,0)),"",VLOOKUP(RI$1,'Tactic Recode'!$A$1:$B$547,2,FALSE))</f>
        <v/>
      </c>
      <c r="RJ104" t="str">
        <f>IF(ISERROR(MATCH(RJ$1,'CSC Mitre'!CY$1:CY$220,0)),"",VLOOKUP(RJ$1,'Tactic Recode'!$A$1:$B$547,2,FALSE))</f>
        <v/>
      </c>
      <c r="RK104" t="str">
        <f>IF(ISERROR(MATCH(RK$1,'CSC Mitre'!CY$1:CY$220,0)),"",VLOOKUP(RK$1,'Tactic Recode'!$A$1:$B$547,2,FALSE))</f>
        <v/>
      </c>
      <c r="RL104" t="str">
        <f>IF(ISERROR(MATCH(RL$1,'CSC Mitre'!CY$1:CY$220,0)),"",VLOOKUP(RL$1,'Tactic Recode'!$A$1:$B$547,2,FALSE))</f>
        <v/>
      </c>
      <c r="RM104" t="str">
        <f>IF(ISERROR(MATCH(RM$1,'CSC Mitre'!CY$1:CY$220,0)),"",VLOOKUP(RM$1,'Tactic Recode'!$A$1:$B$547,2,FALSE))</f>
        <v/>
      </c>
      <c r="RN104" t="str">
        <f>IF(ISERROR(MATCH(RN$1,'CSC Mitre'!CY$1:CY$220,0)),"",VLOOKUP(RN$1,'Tactic Recode'!$A$1:$B$547,2,FALSE))</f>
        <v/>
      </c>
      <c r="RO104" t="str">
        <f>IF(ISERROR(MATCH(RO$1,'CSC Mitre'!CY$1:CY$220,0)),"",VLOOKUP(RO$1,'Tactic Recode'!$A$1:$B$547,2,FALSE))</f>
        <v/>
      </c>
      <c r="RP104" t="str">
        <f>IF(ISERROR(MATCH(RP$1,'CSC Mitre'!CY$1:CY$220,0)),"",VLOOKUP(RP$1,'Tactic Recode'!$A$1:$B$547,2,FALSE))</f>
        <v/>
      </c>
      <c r="RQ104" t="str">
        <f>IF(ISERROR(MATCH(RQ$1,'CSC Mitre'!CY$1:CY$220,0)),"",VLOOKUP(RQ$1,'Tactic Recode'!$A$1:$B$547,2,FALSE))</f>
        <v/>
      </c>
      <c r="RR104" t="str">
        <f>IF(ISERROR(MATCH(RR$1,'CSC Mitre'!CY$1:CY$220,0)),"",VLOOKUP(RR$1,'Tactic Recode'!$A$1:$B$547,2,FALSE))</f>
        <v/>
      </c>
      <c r="RS104" t="str">
        <f>IF(ISERROR(MATCH(RS$1,'CSC Mitre'!CY$1:CY$220,0)),"",VLOOKUP(RS$1,'Tactic Recode'!$A$1:$B$547,2,FALSE))</f>
        <v/>
      </c>
      <c r="RT104" t="str">
        <f>IF(ISERROR(MATCH(RT$1,'CSC Mitre'!CY$1:CY$220,0)),"",VLOOKUP(RT$1,'Tactic Recode'!$A$1:$B$547,2,FALSE))</f>
        <v/>
      </c>
      <c r="RU104" t="str">
        <f>IF(ISERROR(MATCH(RU$1,'CSC Mitre'!CY$1:CY$220,0)),"",VLOOKUP(RU$1,'Tactic Recode'!$A$1:$B$547,2,FALSE))</f>
        <v/>
      </c>
      <c r="RV104" t="str">
        <f>IF(ISERROR(MATCH(RV$1,'CSC Mitre'!CY$1:CY$220,0)),"",VLOOKUP(RV$1,'Tactic Recode'!$A$1:$B$547,2,FALSE))</f>
        <v/>
      </c>
      <c r="RW104" t="str">
        <f>IF(ISERROR(MATCH(RW$1,'CSC Mitre'!CY$1:CY$220,0)),"",VLOOKUP(RW$1,'Tactic Recode'!$A$1:$B$547,2,FALSE))</f>
        <v/>
      </c>
      <c r="RX104" t="str">
        <f>IF(ISERROR(MATCH(RX$1,'CSC Mitre'!CY$1:CY$220,0)),"",VLOOKUP(RX$1,'Tactic Recode'!$A$1:$B$547,2,FALSE))</f>
        <v/>
      </c>
      <c r="RY104" t="str">
        <f>IF(ISERROR(MATCH(RY$1,'CSC Mitre'!CY$1:CY$220,0)),"",VLOOKUP(RY$1,'Tactic Recode'!$A$1:$B$547,2,FALSE))</f>
        <v/>
      </c>
      <c r="RZ104" t="str">
        <f>IF(ISERROR(MATCH(RZ$1,'CSC Mitre'!CY$1:CY$220,0)),"",VLOOKUP(RZ$1,'Tactic Recode'!$A$1:$B$547,2,FALSE))</f>
        <v/>
      </c>
      <c r="SA104" t="str">
        <f>IF(ISERROR(MATCH(SA$1,'CSC Mitre'!CY$1:CY$220,0)),"",VLOOKUP(SA$1,'Tactic Recode'!$A$1:$B$547,2,FALSE))</f>
        <v/>
      </c>
      <c r="SB104" t="str">
        <f>IF(ISERROR(MATCH(SB$1,'CSC Mitre'!CY$1:CY$220,0)),"",VLOOKUP(SB$1,'Tactic Recode'!$A$1:$B$547,2,FALSE))</f>
        <v/>
      </c>
      <c r="SC104" t="str">
        <f>IF(ISERROR(MATCH(SC$1,'CSC Mitre'!CY$1:CY$220,0)),"",VLOOKUP(SC$1,'Tactic Recode'!$A$1:$B$547,2,FALSE))</f>
        <v/>
      </c>
      <c r="SD104" t="str">
        <f>IF(ISERROR(MATCH(SD$1,'CSC Mitre'!CY$1:CY$220,0)),"",VLOOKUP(SD$1,'Tactic Recode'!$A$1:$B$547,2,FALSE))</f>
        <v/>
      </c>
      <c r="SE104" t="str">
        <f>IF(ISERROR(MATCH(SE$1,'CSC Mitre'!CY$1:CY$220,0)),"",VLOOKUP(SE$1,'Tactic Recode'!$A$1:$B$547,2,FALSE))</f>
        <v/>
      </c>
      <c r="SF104" t="str">
        <f>IF(ISERROR(MATCH(SF$1,'CSC Mitre'!CY$1:CY$220,0)),"",VLOOKUP(SF$1,'Tactic Recode'!$A$1:$B$547,2,FALSE))</f>
        <v/>
      </c>
      <c r="SG104" t="str">
        <f>IF(ISERROR(MATCH(SG$1,'CSC Mitre'!CY$1:CY$220,0)),"",VLOOKUP(SG$1,'Tactic Recode'!$A$1:$B$547,2,FALSE))</f>
        <v/>
      </c>
      <c r="SH104" t="str">
        <f>IF(ISERROR(MATCH(SH$1,'CSC Mitre'!CY$1:CY$220,0)),"",VLOOKUP(SH$1,'Tactic Recode'!$A$1:$B$547,2,FALSE))</f>
        <v/>
      </c>
      <c r="SI104" t="str">
        <f>IF(ISERROR(MATCH(SI$1,'CSC Mitre'!CY$1:CY$220,0)),"",VLOOKUP(SI$1,'Tactic Recode'!$A$1:$B$547,2,FALSE))</f>
        <v/>
      </c>
      <c r="SJ104" t="str">
        <f>IF(ISERROR(MATCH(SJ$1,'CSC Mitre'!CY$1:CY$220,0)),"",VLOOKUP(SJ$1,'Tactic Recode'!$A$1:$B$547,2,FALSE))</f>
        <v/>
      </c>
      <c r="SK104" t="str">
        <f>IF(ISERROR(MATCH(SK$1,'CSC Mitre'!CY$1:CY$220,0)),"",VLOOKUP(SK$1,'Tactic Recode'!$A$1:$B$547,2,FALSE))</f>
        <v/>
      </c>
      <c r="SL104" t="str">
        <f>IF(ISERROR(MATCH(SL$1,'CSC Mitre'!CY$1:CY$220,0)),"",VLOOKUP(SL$1,'Tactic Recode'!$A$1:$B$547,2,FALSE))</f>
        <v/>
      </c>
      <c r="SM104" t="str">
        <f>IF(ISERROR(MATCH(SM$1,'CSC Mitre'!CY$1:CY$220,0)),"",VLOOKUP(SM$1,'Tactic Recode'!$A$1:$B$547,2,FALSE))</f>
        <v/>
      </c>
      <c r="SN104" t="str">
        <f>IF(ISERROR(MATCH(SN$1,'CSC Mitre'!CY$1:CY$220,0)),"",VLOOKUP(SN$1,'Tactic Recode'!$A$1:$B$547,2,FALSE))</f>
        <v/>
      </c>
      <c r="SO104" t="str">
        <f>IF(ISERROR(MATCH(SO$1,'CSC Mitre'!CY$1:CY$220,0)),"",VLOOKUP(SO$1,'Tactic Recode'!$A$1:$B$547,2,FALSE))</f>
        <v/>
      </c>
      <c r="SP104" t="str">
        <f>IF(ISERROR(MATCH(SP$1,'CSC Mitre'!CY$1:CY$220,0)),"",VLOOKUP(SP$1,'Tactic Recode'!$A$1:$B$547,2,FALSE))</f>
        <v/>
      </c>
      <c r="SQ104" t="str">
        <f>IF(ISERROR(MATCH(SQ$1,'CSC Mitre'!CY$1:CY$220,0)),"",VLOOKUP(SQ$1,'Tactic Recode'!$A$1:$B$547,2,FALSE))</f>
        <v/>
      </c>
      <c r="SR104" t="str">
        <f>IF(ISERROR(MATCH(SR$1,'CSC Mitre'!CY$1:CY$220,0)),"",VLOOKUP(SR$1,'Tactic Recode'!$A$1:$B$547,2,FALSE))</f>
        <v/>
      </c>
      <c r="SS104" t="str">
        <f>IF(ISERROR(MATCH(SS$1,'CSC Mitre'!CY$1:CY$220,0)),"",VLOOKUP(SS$1,'Tactic Recode'!$A$1:$B$547,2,FALSE))</f>
        <v/>
      </c>
      <c r="ST104" t="str">
        <f>IF(ISERROR(MATCH(ST$1,'CSC Mitre'!CY$1:CY$220,0)),"",VLOOKUP(ST$1,'Tactic Recode'!$A$1:$B$547,2,FALSE))</f>
        <v/>
      </c>
      <c r="SU104" t="str">
        <f>IF(ISERROR(MATCH(SU$1,'CSC Mitre'!CY$1:CY$220,0)),"",VLOOKUP(SU$1,'Tactic Recode'!$A$1:$B$547,2,FALSE))</f>
        <v/>
      </c>
      <c r="SV104" t="str">
        <f>IF(ISERROR(MATCH(SV$1,'CSC Mitre'!CY$1:CY$220,0)),"",VLOOKUP(SV$1,'Tactic Recode'!$A$1:$B$547,2,FALSE))</f>
        <v/>
      </c>
      <c r="SW104" t="str">
        <f>IF(ISERROR(MATCH(SW$1,'CSC Mitre'!CY$1:CY$220,0)),"",VLOOKUP(SW$1,'Tactic Recode'!$A$1:$B$547,2,FALSE))</f>
        <v/>
      </c>
      <c r="SX104" t="str">
        <f>IF(ISERROR(MATCH(SX$1,'CSC Mitre'!CY$1:CY$220,0)),"",VLOOKUP(SX$1,'Tactic Recode'!$A$1:$B$547,2,FALSE))</f>
        <v/>
      </c>
      <c r="SY104" t="str">
        <f>IF(ISERROR(MATCH(SY$1,'CSC Mitre'!CY$1:CY$220,0)),"",VLOOKUP(SY$1,'Tactic Recode'!$A$1:$B$547,2,FALSE))</f>
        <v/>
      </c>
      <c r="SZ104" t="str">
        <f>IF(ISERROR(MATCH(SZ$1,'CSC Mitre'!CY$1:CY$220,0)),"",VLOOKUP(SZ$1,'Tactic Recode'!$A$1:$B$547,2,FALSE))</f>
        <v/>
      </c>
      <c r="TA104" t="str">
        <f>IF(ISERROR(MATCH(TA$1,'CSC Mitre'!CY$1:CY$220,0)),"",VLOOKUP(TA$1,'Tactic Recode'!$A$1:$B$547,2,FALSE))</f>
        <v/>
      </c>
      <c r="TB104" t="str">
        <f>IF(ISERROR(MATCH(TB$1,'CSC Mitre'!CY$1:CY$220,0)),"",VLOOKUP(TB$1,'Tactic Recode'!$A$1:$B$547,2,FALSE))</f>
        <v/>
      </c>
      <c r="TC104" t="str">
        <f>IF(ISERROR(MATCH(TC$1,'CSC Mitre'!CY$1:CY$220,0)),"",VLOOKUP(TC$1,'Tactic Recode'!$A$1:$B$547,2,FALSE))</f>
        <v/>
      </c>
      <c r="TD104" t="str">
        <f>IF(ISERROR(MATCH(TD$1,'CSC Mitre'!CY$1:CY$220,0)),"",VLOOKUP(TD$1,'Tactic Recode'!$A$1:$B$547,2,FALSE))</f>
        <v/>
      </c>
      <c r="TE104" t="str">
        <f>IF(ISERROR(MATCH(TE$1,'CSC Mitre'!CY$1:CY$220,0)),"",VLOOKUP(TE$1,'Tactic Recode'!$A$1:$B$547,2,FALSE))</f>
        <v/>
      </c>
      <c r="TF104" t="str">
        <f>IF(ISERROR(MATCH(TF$1,'CSC Mitre'!CY$1:CY$220,0)),"",VLOOKUP(TF$1,'Tactic Recode'!$A$1:$B$547,2,FALSE))</f>
        <v/>
      </c>
      <c r="TG104" t="str">
        <f>IF(ISERROR(MATCH(TG$1,'CSC Mitre'!CY$1:CY$220,0)),"",VLOOKUP(TG$1,'Tactic Recode'!$A$1:$B$547,2,FALSE))</f>
        <v/>
      </c>
      <c r="TH104" t="str">
        <f>IF(ISERROR(MATCH(TH$1,'CSC Mitre'!CY$1:CY$220,0)),"",VLOOKUP(TH$1,'Tactic Recode'!$A$1:$B$547,2,FALSE))</f>
        <v/>
      </c>
      <c r="TI104" t="str">
        <f>IF(ISERROR(MATCH(TI$1,'CSC Mitre'!CY$1:CY$220,0)),"",VLOOKUP(TI$1,'Tactic Recode'!$A$1:$B$547,2,FALSE))</f>
        <v/>
      </c>
      <c r="TJ104" t="str">
        <f>IF(ISERROR(MATCH(TJ$1,'CSC Mitre'!CY$1:CY$220,0)),"",VLOOKUP(TJ$1,'Tactic Recode'!$A$1:$B$547,2,FALSE))</f>
        <v/>
      </c>
      <c r="TK104" t="str">
        <f>IF(ISERROR(MATCH(TK$1,'CSC Mitre'!CY$1:CY$220,0)),"",VLOOKUP(TK$1,'Tactic Recode'!$A$1:$B$547,2,FALSE))</f>
        <v/>
      </c>
      <c r="TL104" t="str">
        <f>IF(ISERROR(MATCH(TL$1,'CSC Mitre'!CY$1:CY$220,0)),"",VLOOKUP(TL$1,'Tactic Recode'!$A$1:$B$547,2,FALSE))</f>
        <v/>
      </c>
      <c r="TM104" t="str">
        <f>IF(ISERROR(MATCH(TM$1,'CSC Mitre'!CY$1:CY$220,0)),"",VLOOKUP(TM$1,'Tactic Recode'!$A$1:$B$547,2,FALSE))</f>
        <v/>
      </c>
      <c r="TN104" t="str">
        <f>IF(ISERROR(MATCH(TN$1,'CSC Mitre'!CY$1:CY$220,0)),"",VLOOKUP(TN$1,'Tactic Recode'!$A$1:$B$547,2,FALSE))</f>
        <v/>
      </c>
      <c r="TO104" t="str">
        <f>IF(ISERROR(MATCH(TO$1,'CSC Mitre'!CY$1:CY$220,0)),"",VLOOKUP(TO$1,'Tactic Recode'!$A$1:$B$547,2,FALSE))</f>
        <v/>
      </c>
      <c r="TP104" t="str">
        <f>IF(ISERROR(MATCH(TP$1,'CSC Mitre'!CY$1:CY$220,0)),"",VLOOKUP(TP$1,'Tactic Recode'!$A$1:$B$547,2,FALSE))</f>
        <v/>
      </c>
      <c r="TQ104" t="str">
        <f>IF(ISERROR(MATCH(TQ$1,'CSC Mitre'!CY$1:CY$220,0)),"",VLOOKUP(TQ$1,'Tactic Recode'!$A$1:$B$547,2,FALSE))</f>
        <v/>
      </c>
      <c r="TR104" t="str">
        <f>IF(ISERROR(MATCH(TR$1,'CSC Mitre'!CY$1:CY$220,0)),"",VLOOKUP(TR$1,'Tactic Recode'!$A$1:$B$547,2,FALSE))</f>
        <v/>
      </c>
      <c r="TS104" t="str">
        <f>IF(ISERROR(MATCH(TS$1,'CSC Mitre'!CY$1:CY$220,0)),"",VLOOKUP(TS$1,'Tactic Recode'!$A$1:$B$547,2,FALSE))</f>
        <v/>
      </c>
      <c r="TT104" t="str">
        <f>IF(ISERROR(MATCH(TT$1,'CSC Mitre'!CY$1:CY$220,0)),"",VLOOKUP(TT$1,'Tactic Recode'!$A$1:$B$547,2,FALSE))</f>
        <v/>
      </c>
      <c r="TU104" t="str">
        <f>IF(ISERROR(MATCH(TU$1,'CSC Mitre'!CY$1:CY$220,0)),"",VLOOKUP(TU$1,'Tactic Recode'!$A$1:$B$547,2,FALSE))</f>
        <v/>
      </c>
      <c r="TV104" t="str">
        <f>IF(ISERROR(MATCH(TV$1,'CSC Mitre'!CY$1:CY$220,0)),"",VLOOKUP(TV$1,'Tactic Recode'!$A$1:$B$547,2,FALSE))</f>
        <v/>
      </c>
      <c r="TW104" t="str">
        <f>IF(ISERROR(MATCH(TW$1,'CSC Mitre'!CY$1:CY$220,0)),"",VLOOKUP(TW$1,'Tactic Recode'!$A$1:$B$547,2,FALSE))</f>
        <v/>
      </c>
      <c r="TX104" t="str">
        <f>IF(ISERROR(MATCH(TX$1,'CSC Mitre'!CY$1:CY$220,0)),"",VLOOKUP(TX$1,'Tactic Recode'!$A$1:$B$547,2,FALSE))</f>
        <v/>
      </c>
      <c r="TY104" t="str">
        <f>IF(ISERROR(MATCH(TY$1,'CSC Mitre'!CY$1:CY$220,0)),"",VLOOKUP(TY$1,'Tactic Recode'!$A$1:$B$547,2,FALSE))</f>
        <v/>
      </c>
      <c r="TZ104" t="str">
        <f>IF(ISERROR(MATCH(TZ$1,'CSC Mitre'!CY$1:CY$220,0)),"",VLOOKUP(TZ$1,'Tactic Recode'!$A$1:$B$547,2,FALSE))</f>
        <v/>
      </c>
      <c r="UA104" t="str">
        <f>IF(ISERROR(MATCH(UA$1,'CSC Mitre'!CY$1:CY$220,0)),"",VLOOKUP(UA$1,'Tactic Recode'!$A$1:$B$547,2,FALSE))</f>
        <v/>
      </c>
      <c r="UB104" t="str">
        <f>IF(ISERROR(MATCH(UB$1,'CSC Mitre'!CY$1:CY$220,0)),"",VLOOKUP(UB$1,'Tactic Recode'!$A$1:$B$547,2,FALSE))</f>
        <v/>
      </c>
    </row>
    <row r="105" spans="1:548" x14ac:dyDescent="0.25">
      <c r="A105" s="59" t="s">
        <v>501</v>
      </c>
      <c r="B105" t="str">
        <f>IF(ISERROR(MATCH(B$1,'CSC Mitre'!CZ$1:CZ$220,0)),"",VLOOKUP(B$1,'Tactic Recode'!$A$1:$B$547,2,FALSE))</f>
        <v/>
      </c>
      <c r="C105" t="str">
        <f>IF(ISERROR(MATCH(C$1,'CSC Mitre'!CZ$1:CZ$220,0)),"",VLOOKUP(C$1,'Tactic Recode'!$A$1:$B$547,2,FALSE))</f>
        <v/>
      </c>
      <c r="D105" t="str">
        <f>IF(ISERROR(MATCH(D$1,'CSC Mitre'!CZ$1:CZ$220,0)),"",VLOOKUP(D$1,'Tactic Recode'!$A$1:$B$547,2,FALSE))</f>
        <v/>
      </c>
      <c r="E105" t="str">
        <f>IF(ISERROR(MATCH(E$1,'CSC Mitre'!CZ$1:CZ$220,0)),"",VLOOKUP(E$1,'Tactic Recode'!$A$1:$B$547,2,FALSE))</f>
        <v/>
      </c>
      <c r="F105" t="str">
        <f>IF(ISERROR(MATCH(F$1,'CSC Mitre'!CZ$1:CZ$220,0)),"",VLOOKUP(F$1,'Tactic Recode'!$A$1:$B$547,2,FALSE))</f>
        <v/>
      </c>
      <c r="G105" t="str">
        <f>IF(ISERROR(MATCH(G$1,'CSC Mitre'!CZ$1:CZ$220,0)),"",VLOOKUP(G$1,'Tactic Recode'!$A$1:$B$547,2,FALSE))</f>
        <v/>
      </c>
      <c r="H105" t="str">
        <f>IF(ISERROR(MATCH(H$1,'CSC Mitre'!CZ$1:CZ$220,0)),"",VLOOKUP(H$1,'Tactic Recode'!$A$1:$B$547,2,FALSE))</f>
        <v/>
      </c>
      <c r="I105" t="str">
        <f>IF(ISERROR(MATCH(I$1,'CSC Mitre'!CZ$1:CZ$220,0)),"",VLOOKUP(I$1,'Tactic Recode'!$A$1:$B$547,2,FALSE))</f>
        <v/>
      </c>
      <c r="J105" t="str">
        <f>IF(ISERROR(MATCH(J$1,'CSC Mitre'!CZ$1:CZ$220,0)),"",VLOOKUP(J$1,'Tactic Recode'!$A$1:$B$547,2,FALSE))</f>
        <v/>
      </c>
      <c r="K105" t="str">
        <f>IF(ISERROR(MATCH(K$1,'CSC Mitre'!CZ$1:CZ$220,0)),"",VLOOKUP(K$1,'Tactic Recode'!$A$1:$B$547,2,FALSE))</f>
        <v/>
      </c>
      <c r="L105" t="str">
        <f>IF(ISERROR(MATCH(L$1,'CSC Mitre'!CZ$1:CZ$220,0)),"",VLOOKUP(L$1,'Tactic Recode'!$A$1:$B$547,2,FALSE))</f>
        <v/>
      </c>
      <c r="M105" t="str">
        <f>IF(ISERROR(MATCH(M$1,'CSC Mitre'!CZ$1:CZ$220,0)),"",VLOOKUP(M$1,'Tactic Recode'!$A$1:$B$547,2,FALSE))</f>
        <v/>
      </c>
      <c r="N105" t="str">
        <f>IF(ISERROR(MATCH(N$1,'CSC Mitre'!CZ$1:CZ$220,0)),"",VLOOKUP(N$1,'Tactic Recode'!$A$1:$B$547,2,FALSE))</f>
        <v/>
      </c>
      <c r="O105" t="str">
        <f>IF(ISERROR(MATCH(O$1,'CSC Mitre'!CZ$1:CZ$220,0)),"",VLOOKUP(O$1,'Tactic Recode'!$A$1:$B$547,2,FALSE))</f>
        <v/>
      </c>
      <c r="P105" t="str">
        <f>IF(ISERROR(MATCH(P$1,'CSC Mitre'!CZ$1:CZ$220,0)),"",VLOOKUP(P$1,'Tactic Recode'!$A$1:$B$547,2,FALSE))</f>
        <v/>
      </c>
      <c r="Q105" t="str">
        <f>IF(ISERROR(MATCH(Q$1,'CSC Mitre'!CZ$1:CZ$220,0)),"",VLOOKUP(Q$1,'Tactic Recode'!$A$1:$B$547,2,FALSE))</f>
        <v/>
      </c>
      <c r="R105" t="str">
        <f>IF(ISERROR(MATCH(R$1,'CSC Mitre'!CZ$1:CZ$220,0)),"",VLOOKUP(R$1,'Tactic Recode'!$A$1:$B$547,2,FALSE))</f>
        <v/>
      </c>
      <c r="S105" t="str">
        <f>IF(ISERROR(MATCH(S$1,'CSC Mitre'!CZ$1:CZ$220,0)),"",VLOOKUP(S$1,'Tactic Recode'!$A$1:$B$547,2,FALSE))</f>
        <v/>
      </c>
      <c r="T105" t="str">
        <f>IF(ISERROR(MATCH(T$1,'CSC Mitre'!CZ$1:CZ$220,0)),"",VLOOKUP(T$1,'Tactic Recode'!$A$1:$B$547,2,FALSE))</f>
        <v/>
      </c>
      <c r="U105" t="str">
        <f>IF(ISERROR(MATCH(U$1,'CSC Mitre'!CZ$1:CZ$220,0)),"",VLOOKUP(U$1,'Tactic Recode'!$A$1:$B$547,2,FALSE))</f>
        <v/>
      </c>
      <c r="V105" t="str">
        <f>IF(ISERROR(MATCH(V$1,'CSC Mitre'!CZ$1:CZ$220,0)),"",VLOOKUP(V$1,'Tactic Recode'!$A$1:$B$547,2,FALSE))</f>
        <v/>
      </c>
      <c r="W105" t="str">
        <f>IF(ISERROR(MATCH(W$1,'CSC Mitre'!CZ$1:CZ$220,0)),"",VLOOKUP(W$1,'Tactic Recode'!$A$1:$B$547,2,FALSE))</f>
        <v/>
      </c>
      <c r="X105" t="str">
        <f>IF(ISERROR(MATCH(X$1,'CSC Mitre'!CZ$1:CZ$220,0)),"",VLOOKUP(X$1,'Tactic Recode'!$A$1:$B$547,2,FALSE))</f>
        <v/>
      </c>
      <c r="Y105" t="str">
        <f>IF(ISERROR(MATCH(Y$1,'CSC Mitre'!CZ$1:CZ$220,0)),"",VLOOKUP(Y$1,'Tactic Recode'!$A$1:$B$547,2,FALSE))</f>
        <v/>
      </c>
      <c r="Z105" t="str">
        <f>IF(ISERROR(MATCH(Z$1,'CSC Mitre'!CZ$1:CZ$220,0)),"",VLOOKUP(Z$1,'Tactic Recode'!$A$1:$B$547,2,FALSE))</f>
        <v/>
      </c>
      <c r="AA105" t="str">
        <f>IF(ISERROR(MATCH(AA$1,'CSC Mitre'!CZ$1:CZ$220,0)),"",VLOOKUP(AA$1,'Tactic Recode'!$A$1:$B$547,2,FALSE))</f>
        <v/>
      </c>
      <c r="AB105" t="str">
        <f>IF(ISERROR(MATCH(AB$1,'CSC Mitre'!CZ$1:CZ$220,0)),"",VLOOKUP(AB$1,'Tactic Recode'!$A$1:$B$547,2,FALSE))</f>
        <v/>
      </c>
      <c r="AC105" t="str">
        <f>IF(ISERROR(MATCH(AC$1,'CSC Mitre'!CZ$1:CZ$220,0)),"",VLOOKUP(AC$1,'Tactic Recode'!$A$1:$B$547,2,FALSE))</f>
        <v/>
      </c>
      <c r="AD105" t="str">
        <f>IF(ISERROR(MATCH(AD$1,'CSC Mitre'!CZ$1:CZ$220,0)),"",VLOOKUP(AD$1,'Tactic Recode'!$A$1:$B$547,2,FALSE))</f>
        <v/>
      </c>
      <c r="AE105" t="str">
        <f>IF(ISERROR(MATCH(AE$1,'CSC Mitre'!CZ$1:CZ$220,0)),"",VLOOKUP(AE$1,'Tactic Recode'!$A$1:$B$547,2,FALSE))</f>
        <v/>
      </c>
      <c r="AF105" t="str">
        <f>IF(ISERROR(MATCH(AF$1,'CSC Mitre'!CZ$1:CZ$220,0)),"",VLOOKUP(AF$1,'Tactic Recode'!$A$1:$B$547,2,FALSE))</f>
        <v/>
      </c>
      <c r="AG105" t="str">
        <f>IF(ISERROR(MATCH(AG$1,'CSC Mitre'!CZ$1:CZ$220,0)),"",VLOOKUP(AG$1,'Tactic Recode'!$A$1:$B$547,2,FALSE))</f>
        <v/>
      </c>
      <c r="AH105" t="str">
        <f>IF(ISERROR(MATCH(AH$1,'CSC Mitre'!CZ$1:CZ$220,0)),"",VLOOKUP(AH$1,'Tactic Recode'!$A$1:$B$547,2,FALSE))</f>
        <v/>
      </c>
      <c r="AI105" t="str">
        <f>IF(ISERROR(MATCH(AI$1,'CSC Mitre'!CZ$1:CZ$220,0)),"",VLOOKUP(AI$1,'Tactic Recode'!$A$1:$B$547,2,FALSE))</f>
        <v/>
      </c>
      <c r="AJ105" t="str">
        <f>IF(ISERROR(MATCH(AJ$1,'CSC Mitre'!CZ$1:CZ$220,0)),"",VLOOKUP(AJ$1,'Tactic Recode'!$A$1:$B$547,2,FALSE))</f>
        <v/>
      </c>
      <c r="AK105" t="str">
        <f>IF(ISERROR(MATCH(AK$1,'CSC Mitre'!CZ$1:CZ$220,0)),"",VLOOKUP(AK$1,'Tactic Recode'!$A$1:$B$547,2,FALSE))</f>
        <v/>
      </c>
      <c r="AL105" t="str">
        <f>IF(ISERROR(MATCH(AL$1,'CSC Mitre'!CZ$1:CZ$220,0)),"",VLOOKUP(AL$1,'Tactic Recode'!$A$1:$B$547,2,FALSE))</f>
        <v/>
      </c>
      <c r="AM105" t="str">
        <f>IF(ISERROR(MATCH(AM$1,'CSC Mitre'!CZ$1:CZ$220,0)),"",VLOOKUP(AM$1,'Tactic Recode'!$A$1:$B$547,2,FALSE))</f>
        <v/>
      </c>
      <c r="AN105" t="str">
        <f>IF(ISERROR(MATCH(AN$1,'CSC Mitre'!CZ$1:CZ$220,0)),"",VLOOKUP(AN$1,'Tactic Recode'!$A$1:$B$547,2,FALSE))</f>
        <v/>
      </c>
      <c r="AO105" t="str">
        <f>IF(ISERROR(MATCH(AO$1,'CSC Mitre'!CZ$1:CZ$220,0)),"",VLOOKUP(AO$1,'Tactic Recode'!$A$1:$B$547,2,FALSE))</f>
        <v/>
      </c>
      <c r="AP105" t="str">
        <f>IF(ISERROR(MATCH(AP$1,'CSC Mitre'!CZ$1:CZ$220,0)),"",VLOOKUP(AP$1,'Tactic Recode'!$A$1:$B$547,2,FALSE))</f>
        <v/>
      </c>
      <c r="AQ105" t="str">
        <f>IF(ISERROR(MATCH(AQ$1,'CSC Mitre'!CZ$1:CZ$220,0)),"",VLOOKUP(AQ$1,'Tactic Recode'!$A$1:$B$547,2,FALSE))</f>
        <v/>
      </c>
      <c r="AR105" t="str">
        <f>IF(ISERROR(MATCH(AR$1,'CSC Mitre'!CZ$1:CZ$220,0)),"",VLOOKUP(AR$1,'Tactic Recode'!$A$1:$B$547,2,FALSE))</f>
        <v/>
      </c>
      <c r="AS105" t="str">
        <f>IF(ISERROR(MATCH(AS$1,'CSC Mitre'!CZ$1:CZ$220,0)),"",VLOOKUP(AS$1,'Tactic Recode'!$A$1:$B$547,2,FALSE))</f>
        <v/>
      </c>
      <c r="AT105" t="str">
        <f>IF(ISERROR(MATCH(AT$1,'CSC Mitre'!CZ$1:CZ$220,0)),"",VLOOKUP(AT$1,'Tactic Recode'!$A$1:$B$547,2,FALSE))</f>
        <v/>
      </c>
      <c r="AU105" t="str">
        <f>IF(ISERROR(MATCH(AU$1,'CSC Mitre'!CZ$1:CZ$220,0)),"",VLOOKUP(AU$1,'Tactic Recode'!$A$1:$B$547,2,FALSE))</f>
        <v/>
      </c>
      <c r="AV105" t="str">
        <f>IF(ISERROR(MATCH(AV$1,'CSC Mitre'!CZ$1:CZ$220,0)),"",VLOOKUP(AV$1,'Tactic Recode'!$A$1:$B$547,2,FALSE))</f>
        <v/>
      </c>
      <c r="AW105" t="str">
        <f>IF(ISERROR(MATCH(AW$1,'CSC Mitre'!CZ$1:CZ$220,0)),"",VLOOKUP(AW$1,'Tactic Recode'!$A$1:$B$547,2,FALSE))</f>
        <v/>
      </c>
      <c r="AX105" t="str">
        <f>IF(ISERROR(MATCH(AX$1,'CSC Mitre'!CZ$1:CZ$220,0)),"",VLOOKUP(AX$1,'Tactic Recode'!$A$1:$B$547,2,FALSE))</f>
        <v/>
      </c>
      <c r="AY105" t="str">
        <f>IF(ISERROR(MATCH(AY$1,'CSC Mitre'!CZ$1:CZ$220,0)),"",VLOOKUP(AY$1,'Tactic Recode'!$A$1:$B$547,2,FALSE))</f>
        <v/>
      </c>
      <c r="AZ105" t="str">
        <f>IF(ISERROR(MATCH(AZ$1,'CSC Mitre'!CZ$1:CZ$220,0)),"",VLOOKUP(AZ$1,'Tactic Recode'!$A$1:$B$547,2,FALSE))</f>
        <v/>
      </c>
      <c r="BA105" t="str">
        <f>IF(ISERROR(MATCH(BA$1,'CSC Mitre'!CZ$1:CZ$220,0)),"",VLOOKUP(BA$1,'Tactic Recode'!$A$1:$B$547,2,FALSE))</f>
        <v/>
      </c>
      <c r="BB105" t="str">
        <f>IF(ISERROR(MATCH(BB$1,'CSC Mitre'!CZ$1:CZ$220,0)),"",VLOOKUP(BB$1,'Tactic Recode'!$A$1:$B$547,2,FALSE))</f>
        <v/>
      </c>
      <c r="BC105" t="str">
        <f>IF(ISERROR(MATCH(BC$1,'CSC Mitre'!CZ$1:CZ$220,0)),"",VLOOKUP(BC$1,'Tactic Recode'!$A$1:$B$547,2,FALSE))</f>
        <v/>
      </c>
      <c r="BD105" t="str">
        <f>IF(ISERROR(MATCH(BD$1,'CSC Mitre'!CZ$1:CZ$220,0)),"",VLOOKUP(BD$1,'Tactic Recode'!$A$1:$B$547,2,FALSE))</f>
        <v/>
      </c>
      <c r="BE105" t="str">
        <f>IF(ISERROR(MATCH(BE$1,'CSC Mitre'!CZ$1:CZ$220,0)),"",VLOOKUP(BE$1,'Tactic Recode'!$A$1:$B$547,2,FALSE))</f>
        <v/>
      </c>
      <c r="BF105" t="str">
        <f>IF(ISERROR(MATCH(BF$1,'CSC Mitre'!CZ$1:CZ$220,0)),"",VLOOKUP(BF$1,'Tactic Recode'!$A$1:$B$547,2,FALSE))</f>
        <v/>
      </c>
      <c r="BG105" t="str">
        <f>IF(ISERROR(MATCH(BG$1,'CSC Mitre'!CZ$1:CZ$220,0)),"",VLOOKUP(BG$1,'Tactic Recode'!$A$1:$B$547,2,FALSE))</f>
        <v/>
      </c>
      <c r="BH105" t="str">
        <f>IF(ISERROR(MATCH(BH$1,'CSC Mitre'!CZ$1:CZ$220,0)),"",VLOOKUP(BH$1,'Tactic Recode'!$A$1:$B$547,2,FALSE))</f>
        <v/>
      </c>
      <c r="BI105" t="str">
        <f>IF(ISERROR(MATCH(BI$1,'CSC Mitre'!CZ$1:CZ$220,0)),"",VLOOKUP(BI$1,'Tactic Recode'!$A$1:$B$547,2,FALSE))</f>
        <v/>
      </c>
      <c r="BJ105" t="str">
        <f>IF(ISERROR(MATCH(BJ$1,'CSC Mitre'!CZ$1:CZ$220,0)),"",VLOOKUP(BJ$1,'Tactic Recode'!$A$1:$B$547,2,FALSE))</f>
        <v/>
      </c>
      <c r="BK105" t="str">
        <f>IF(ISERROR(MATCH(BK$1,'CSC Mitre'!CZ$1:CZ$220,0)),"",VLOOKUP(BK$1,'Tactic Recode'!$A$1:$B$547,2,FALSE))</f>
        <v/>
      </c>
      <c r="BL105" t="str">
        <f>IF(ISERROR(MATCH(BL$1,'CSC Mitre'!CZ$1:CZ$220,0)),"",VLOOKUP(BL$1,'Tactic Recode'!$A$1:$B$547,2,FALSE))</f>
        <v/>
      </c>
      <c r="BM105" t="str">
        <f>IF(ISERROR(MATCH(BM$1,'CSC Mitre'!CZ$1:CZ$220,0)),"",VLOOKUP(BM$1,'Tactic Recode'!$A$1:$B$547,2,FALSE))</f>
        <v/>
      </c>
      <c r="BN105" t="str">
        <f>IF(ISERROR(MATCH(BN$1,'CSC Mitre'!CZ$1:CZ$220,0)),"",VLOOKUP(BN$1,'Tactic Recode'!$A$1:$B$547,2,FALSE))</f>
        <v/>
      </c>
      <c r="BO105" t="str">
        <f>IF(ISERROR(MATCH(BO$1,'CSC Mitre'!CZ$1:CZ$220,0)),"",VLOOKUP(BO$1,'Tactic Recode'!$A$1:$B$547,2,FALSE))</f>
        <v/>
      </c>
      <c r="BP105" t="str">
        <f>IF(ISERROR(MATCH(BP$1,'CSC Mitre'!CZ$1:CZ$220,0)),"",VLOOKUP(BP$1,'Tactic Recode'!$A$1:$B$547,2,FALSE))</f>
        <v/>
      </c>
      <c r="BQ105" t="str">
        <f>IF(ISERROR(MATCH(BQ$1,'CSC Mitre'!CZ$1:CZ$220,0)),"",VLOOKUP(BQ$1,'Tactic Recode'!$A$1:$B$547,2,FALSE))</f>
        <v/>
      </c>
      <c r="BR105" t="str">
        <f>IF(ISERROR(MATCH(BR$1,'CSC Mitre'!CZ$1:CZ$220,0)),"",VLOOKUP(BR$1,'Tactic Recode'!$A$1:$B$547,2,FALSE))</f>
        <v/>
      </c>
      <c r="BS105" t="str">
        <f>IF(ISERROR(MATCH(BS$1,'CSC Mitre'!CZ$1:CZ$220,0)),"",VLOOKUP(BS$1,'Tactic Recode'!$A$1:$B$547,2,FALSE))</f>
        <v/>
      </c>
      <c r="BT105" t="str">
        <f>IF(ISERROR(MATCH(BT$1,'CSC Mitre'!CZ$1:CZ$220,0)),"",VLOOKUP(BT$1,'Tactic Recode'!$A$1:$B$547,2,FALSE))</f>
        <v/>
      </c>
      <c r="BU105" t="str">
        <f>IF(ISERROR(MATCH(BU$1,'CSC Mitre'!CZ$1:CZ$220,0)),"",VLOOKUP(BU$1,'Tactic Recode'!$A$1:$B$547,2,FALSE))</f>
        <v/>
      </c>
      <c r="BV105" t="str">
        <f>IF(ISERROR(MATCH(BV$1,'CSC Mitre'!CZ$1:CZ$220,0)),"",VLOOKUP(BV$1,'Tactic Recode'!$A$1:$B$547,2,FALSE))</f>
        <v/>
      </c>
      <c r="BW105" t="str">
        <f>IF(ISERROR(MATCH(BW$1,'CSC Mitre'!CZ$1:CZ$220,0)),"",VLOOKUP(BW$1,'Tactic Recode'!$A$1:$B$547,2,FALSE))</f>
        <v/>
      </c>
      <c r="BX105" t="str">
        <f>IF(ISERROR(MATCH(BX$1,'CSC Mitre'!CZ$1:CZ$220,0)),"",VLOOKUP(BX$1,'Tactic Recode'!$A$1:$B$547,2,FALSE))</f>
        <v/>
      </c>
      <c r="BY105" t="str">
        <f>IF(ISERROR(MATCH(BY$1,'CSC Mitre'!CZ$1:CZ$220,0)),"",VLOOKUP(BY$1,'Tactic Recode'!$A$1:$B$547,2,FALSE))</f>
        <v/>
      </c>
      <c r="BZ105" t="str">
        <f>IF(ISERROR(MATCH(BZ$1,'CSC Mitre'!CZ$1:CZ$220,0)),"",VLOOKUP(BZ$1,'Tactic Recode'!$A$1:$B$547,2,FALSE))</f>
        <v/>
      </c>
      <c r="CA105" t="str">
        <f>IF(ISERROR(MATCH(CA$1,'CSC Mitre'!CZ$1:CZ$220,0)),"",VLOOKUP(CA$1,'Tactic Recode'!$A$1:$B$547,2,FALSE))</f>
        <v/>
      </c>
      <c r="CB105" t="str">
        <f>IF(ISERROR(MATCH(CB$1,'CSC Mitre'!CZ$1:CZ$220,0)),"",VLOOKUP(CB$1,'Tactic Recode'!$A$1:$B$547,2,FALSE))</f>
        <v/>
      </c>
      <c r="CC105" t="str">
        <f>IF(ISERROR(MATCH(CC$1,'CSC Mitre'!CZ$1:CZ$220,0)),"",VLOOKUP(CC$1,'Tactic Recode'!$A$1:$B$547,2,FALSE))</f>
        <v/>
      </c>
      <c r="CD105" t="str">
        <f>IF(ISERROR(MATCH(CD$1,'CSC Mitre'!CZ$1:CZ$220,0)),"",VLOOKUP(CD$1,'Tactic Recode'!$A$1:$B$547,2,FALSE))</f>
        <v/>
      </c>
      <c r="CE105" t="str">
        <f>IF(ISERROR(MATCH(CE$1,'CSC Mitre'!CZ$1:CZ$220,0)),"",VLOOKUP(CE$1,'Tactic Recode'!$A$1:$B$547,2,FALSE))</f>
        <v/>
      </c>
      <c r="CF105" t="str">
        <f>IF(ISERROR(MATCH(CF$1,'CSC Mitre'!CZ$1:CZ$220,0)),"",VLOOKUP(CF$1,'Tactic Recode'!$A$1:$B$547,2,FALSE))</f>
        <v/>
      </c>
      <c r="CG105" t="str">
        <f>IF(ISERROR(MATCH(CG$1,'CSC Mitre'!CZ$1:CZ$220,0)),"",VLOOKUP(CG$1,'Tactic Recode'!$A$1:$B$547,2,FALSE))</f>
        <v/>
      </c>
      <c r="CH105" t="str">
        <f>IF(ISERROR(MATCH(CH$1,'CSC Mitre'!CZ$1:CZ$220,0)),"",VLOOKUP(CH$1,'Tactic Recode'!$A$1:$B$547,2,FALSE))</f>
        <v/>
      </c>
      <c r="CI105" t="str">
        <f>IF(ISERROR(MATCH(CI$1,'CSC Mitre'!CZ$1:CZ$220,0)),"",VLOOKUP(CI$1,'Tactic Recode'!$A$1:$B$547,2,FALSE))</f>
        <v/>
      </c>
      <c r="CJ105" t="str">
        <f>IF(ISERROR(MATCH(CJ$1,'CSC Mitre'!CZ$1:CZ$220,0)),"",VLOOKUP(CJ$1,'Tactic Recode'!$A$1:$B$547,2,FALSE))</f>
        <v/>
      </c>
      <c r="CK105" t="str">
        <f>IF(ISERROR(MATCH(CK$1,'CSC Mitre'!CZ$1:CZ$220,0)),"",VLOOKUP(CK$1,'Tactic Recode'!$A$1:$B$547,2,FALSE))</f>
        <v/>
      </c>
      <c r="CL105" t="str">
        <f>IF(ISERROR(MATCH(CL$1,'CSC Mitre'!CZ$1:CZ$220,0)),"",VLOOKUP(CL$1,'Tactic Recode'!$A$1:$B$547,2,FALSE))</f>
        <v/>
      </c>
      <c r="CM105" t="str">
        <f>IF(ISERROR(MATCH(CM$1,'CSC Mitre'!CZ$1:CZ$220,0)),"",VLOOKUP(CM$1,'Tactic Recode'!$A$1:$B$547,2,FALSE))</f>
        <v/>
      </c>
      <c r="CN105" t="str">
        <f>IF(ISERROR(MATCH(CN$1,'CSC Mitre'!CZ$1:CZ$220,0)),"",VLOOKUP(CN$1,'Tactic Recode'!$A$1:$B$547,2,FALSE))</f>
        <v/>
      </c>
      <c r="CO105" t="str">
        <f>IF(ISERROR(MATCH(CO$1,'CSC Mitre'!CZ$1:CZ$220,0)),"",VLOOKUP(CO$1,'Tactic Recode'!$A$1:$B$547,2,FALSE))</f>
        <v/>
      </c>
      <c r="CP105" t="str">
        <f>IF(ISERROR(MATCH(CP$1,'CSC Mitre'!CZ$1:CZ$220,0)),"",VLOOKUP(CP$1,'Tactic Recode'!$A$1:$B$547,2,FALSE))</f>
        <v/>
      </c>
      <c r="CQ105" t="str">
        <f>IF(ISERROR(MATCH(CQ$1,'CSC Mitre'!CZ$1:CZ$220,0)),"",VLOOKUP(CQ$1,'Tactic Recode'!$A$1:$B$547,2,FALSE))</f>
        <v/>
      </c>
      <c r="CR105" t="str">
        <f>IF(ISERROR(MATCH(CR$1,'CSC Mitre'!CZ$1:CZ$220,0)),"",VLOOKUP(CR$1,'Tactic Recode'!$A$1:$B$547,2,FALSE))</f>
        <v/>
      </c>
      <c r="CS105" t="str">
        <f>IF(ISERROR(MATCH(CS$1,'CSC Mitre'!CZ$1:CZ$220,0)),"",VLOOKUP(CS$1,'Tactic Recode'!$A$1:$B$547,2,FALSE))</f>
        <v/>
      </c>
      <c r="CT105" t="str">
        <f>IF(ISERROR(MATCH(CT$1,'CSC Mitre'!CZ$1:CZ$220,0)),"",VLOOKUP(CT$1,'Tactic Recode'!$A$1:$B$547,2,FALSE))</f>
        <v/>
      </c>
      <c r="CU105" t="str">
        <f>IF(ISERROR(MATCH(CU$1,'CSC Mitre'!CZ$1:CZ$220,0)),"",VLOOKUP(CU$1,'Tactic Recode'!$A$1:$B$547,2,FALSE))</f>
        <v/>
      </c>
      <c r="CV105" t="str">
        <f>IF(ISERROR(MATCH(CV$1,'CSC Mitre'!CZ$1:CZ$220,0)),"",VLOOKUP(CV$1,'Tactic Recode'!$A$1:$B$547,2,FALSE))</f>
        <v/>
      </c>
      <c r="CW105" t="str">
        <f>IF(ISERROR(MATCH(CW$1,'CSC Mitre'!CZ$1:CZ$220,0)),"",VLOOKUP(CW$1,'Tactic Recode'!$A$1:$B$547,2,FALSE))</f>
        <v/>
      </c>
      <c r="CX105" t="str">
        <f>IF(ISERROR(MATCH(CX$1,'CSC Mitre'!CZ$1:CZ$220,0)),"",VLOOKUP(CX$1,'Tactic Recode'!$A$1:$B$547,2,FALSE))</f>
        <v/>
      </c>
      <c r="CY105" t="str">
        <f>IF(ISERROR(MATCH(CY$1,'CSC Mitre'!CZ$1:CZ$220,0)),"",VLOOKUP(CY$1,'Tactic Recode'!$A$1:$B$547,2,FALSE))</f>
        <v/>
      </c>
      <c r="CZ105" t="str">
        <f>IF(ISERROR(MATCH(CZ$1,'CSC Mitre'!CZ$1:CZ$220,0)),"",VLOOKUP(CZ$1,'Tactic Recode'!$A$1:$B$547,2,FALSE))</f>
        <v/>
      </c>
      <c r="DA105" t="str">
        <f>IF(ISERROR(MATCH(DA$1,'CSC Mitre'!CZ$1:CZ$220,0)),"",VLOOKUP(DA$1,'Tactic Recode'!$A$1:$B$547,2,FALSE))</f>
        <v/>
      </c>
      <c r="DB105" t="str">
        <f>IF(ISERROR(MATCH(DB$1,'CSC Mitre'!CZ$1:CZ$220,0)),"",VLOOKUP(DB$1,'Tactic Recode'!$A$1:$B$547,2,FALSE))</f>
        <v/>
      </c>
      <c r="DC105" t="str">
        <f>IF(ISERROR(MATCH(DC$1,'CSC Mitre'!CZ$1:CZ$220,0)),"",VLOOKUP(DC$1,'Tactic Recode'!$A$1:$B$547,2,FALSE))</f>
        <v/>
      </c>
      <c r="DD105" t="str">
        <f>IF(ISERROR(MATCH(DD$1,'CSC Mitre'!CZ$1:CZ$220,0)),"",VLOOKUP(DD$1,'Tactic Recode'!$A$1:$B$547,2,FALSE))</f>
        <v/>
      </c>
      <c r="DE105" t="str">
        <f>IF(ISERROR(MATCH(DE$1,'CSC Mitre'!CZ$1:CZ$220,0)),"",VLOOKUP(DE$1,'Tactic Recode'!$A$1:$B$547,2,FALSE))</f>
        <v/>
      </c>
      <c r="DF105" t="str">
        <f>IF(ISERROR(MATCH(DF$1,'CSC Mitre'!CZ$1:CZ$220,0)),"",VLOOKUP(DF$1,'Tactic Recode'!$A$1:$B$547,2,FALSE))</f>
        <v/>
      </c>
      <c r="DG105" t="str">
        <f>IF(ISERROR(MATCH(DG$1,'CSC Mitre'!CZ$1:CZ$220,0)),"",VLOOKUP(DG$1,'Tactic Recode'!$A$1:$B$547,2,FALSE))</f>
        <v/>
      </c>
      <c r="DH105" t="str">
        <f>IF(ISERROR(MATCH(DH$1,'CSC Mitre'!CZ$1:CZ$220,0)),"",VLOOKUP(DH$1,'Tactic Recode'!$A$1:$B$547,2,FALSE))</f>
        <v/>
      </c>
      <c r="DI105" t="str">
        <f>IF(ISERROR(MATCH(DI$1,'CSC Mitre'!CZ$1:CZ$220,0)),"",VLOOKUP(DI$1,'Tactic Recode'!$A$1:$B$547,2,FALSE))</f>
        <v/>
      </c>
      <c r="DJ105" t="str">
        <f>IF(ISERROR(MATCH(DJ$1,'CSC Mitre'!CZ$1:CZ$220,0)),"",VLOOKUP(DJ$1,'Tactic Recode'!$A$1:$B$547,2,FALSE))</f>
        <v/>
      </c>
      <c r="DK105" t="str">
        <f>IF(ISERROR(MATCH(DK$1,'CSC Mitre'!CZ$1:CZ$220,0)),"",VLOOKUP(DK$1,'Tactic Recode'!$A$1:$B$547,2,FALSE))</f>
        <v/>
      </c>
      <c r="DL105" t="str">
        <f>IF(ISERROR(MATCH(DL$1,'CSC Mitre'!CZ$1:CZ$220,0)),"",VLOOKUP(DL$1,'Tactic Recode'!$A$1:$B$547,2,FALSE))</f>
        <v/>
      </c>
      <c r="DM105" t="str">
        <f>IF(ISERROR(MATCH(DM$1,'CSC Mitre'!CZ$1:CZ$220,0)),"",VLOOKUP(DM$1,'Tactic Recode'!$A$1:$B$547,2,FALSE))</f>
        <v/>
      </c>
      <c r="DN105" t="str">
        <f>IF(ISERROR(MATCH(DN$1,'CSC Mitre'!CZ$1:CZ$220,0)),"",VLOOKUP(DN$1,'Tactic Recode'!$A$1:$B$547,2,FALSE))</f>
        <v/>
      </c>
      <c r="DO105" t="str">
        <f>IF(ISERROR(MATCH(DO$1,'CSC Mitre'!CZ$1:CZ$220,0)),"",VLOOKUP(DO$1,'Tactic Recode'!$A$1:$B$547,2,FALSE))</f>
        <v/>
      </c>
      <c r="DP105" t="str">
        <f>IF(ISERROR(MATCH(DP$1,'CSC Mitre'!CZ$1:CZ$220,0)),"",VLOOKUP(DP$1,'Tactic Recode'!$A$1:$B$547,2,FALSE))</f>
        <v/>
      </c>
      <c r="DQ105" t="str">
        <f>IF(ISERROR(MATCH(DQ$1,'CSC Mitre'!CZ$1:CZ$220,0)),"",VLOOKUP(DQ$1,'Tactic Recode'!$A$1:$B$547,2,FALSE))</f>
        <v/>
      </c>
      <c r="DR105" t="str">
        <f>IF(ISERROR(MATCH(DR$1,'CSC Mitre'!CZ$1:CZ$220,0)),"",VLOOKUP(DR$1,'Tactic Recode'!$A$1:$B$547,2,FALSE))</f>
        <v/>
      </c>
      <c r="DS105" t="str">
        <f>IF(ISERROR(MATCH(DS$1,'CSC Mitre'!CZ$1:CZ$220,0)),"",VLOOKUP(DS$1,'Tactic Recode'!$A$1:$B$547,2,FALSE))</f>
        <v/>
      </c>
      <c r="DT105" t="str">
        <f>IF(ISERROR(MATCH(DT$1,'CSC Mitre'!CZ$1:CZ$220,0)),"",VLOOKUP(DT$1,'Tactic Recode'!$A$1:$B$547,2,FALSE))</f>
        <v/>
      </c>
      <c r="DU105" t="str">
        <f>IF(ISERROR(MATCH(DU$1,'CSC Mitre'!CZ$1:CZ$220,0)),"",VLOOKUP(DU$1,'Tactic Recode'!$A$1:$B$547,2,FALSE))</f>
        <v/>
      </c>
      <c r="DV105" t="str">
        <f>IF(ISERROR(MATCH(DV$1,'CSC Mitre'!CZ$1:CZ$220,0)),"",VLOOKUP(DV$1,'Tactic Recode'!$A$1:$B$547,2,FALSE))</f>
        <v/>
      </c>
      <c r="DW105" t="str">
        <f>IF(ISERROR(MATCH(DW$1,'CSC Mitre'!CZ$1:CZ$220,0)),"",VLOOKUP(DW$1,'Tactic Recode'!$A$1:$B$547,2,FALSE))</f>
        <v/>
      </c>
      <c r="DX105" t="str">
        <f>IF(ISERROR(MATCH(DX$1,'CSC Mitre'!CZ$1:CZ$220,0)),"",VLOOKUP(DX$1,'Tactic Recode'!$A$1:$B$547,2,FALSE))</f>
        <v/>
      </c>
      <c r="DY105" t="str">
        <f>IF(ISERROR(MATCH(DY$1,'CSC Mitre'!CZ$1:CZ$220,0)),"",VLOOKUP(DY$1,'Tactic Recode'!$A$1:$B$547,2,FALSE))</f>
        <v/>
      </c>
      <c r="DZ105" t="str">
        <f>IF(ISERROR(MATCH(DZ$1,'CSC Mitre'!CZ$1:CZ$220,0)),"",VLOOKUP(DZ$1,'Tactic Recode'!$A$1:$B$547,2,FALSE))</f>
        <v/>
      </c>
      <c r="EA105" t="str">
        <f>IF(ISERROR(MATCH(EA$1,'CSC Mitre'!CZ$1:CZ$220,0)),"",VLOOKUP(EA$1,'Tactic Recode'!$A$1:$B$547,2,FALSE))</f>
        <v/>
      </c>
      <c r="EB105" t="str">
        <f>IF(ISERROR(MATCH(EB$1,'CSC Mitre'!CZ$1:CZ$220,0)),"",VLOOKUP(EB$1,'Tactic Recode'!$A$1:$B$547,2,FALSE))</f>
        <v/>
      </c>
      <c r="EC105" t="str">
        <f>IF(ISERROR(MATCH(EC$1,'CSC Mitre'!CZ$1:CZ$220,0)),"",VLOOKUP(EC$1,'Tactic Recode'!$A$1:$B$547,2,FALSE))</f>
        <v/>
      </c>
      <c r="ED105" t="str">
        <f>IF(ISERROR(MATCH(ED$1,'CSC Mitre'!CZ$1:CZ$220,0)),"",VLOOKUP(ED$1,'Tactic Recode'!$A$1:$B$547,2,FALSE))</f>
        <v/>
      </c>
      <c r="EE105" t="str">
        <f>IF(ISERROR(MATCH(EE$1,'CSC Mitre'!CZ$1:CZ$220,0)),"",VLOOKUP(EE$1,'Tactic Recode'!$A$1:$B$547,2,FALSE))</f>
        <v/>
      </c>
      <c r="EF105" t="str">
        <f>IF(ISERROR(MATCH(EF$1,'CSC Mitre'!CZ$1:CZ$220,0)),"",VLOOKUP(EF$1,'Tactic Recode'!$A$1:$B$547,2,FALSE))</f>
        <v/>
      </c>
      <c r="EG105" t="str">
        <f>IF(ISERROR(MATCH(EG$1,'CSC Mitre'!CZ$1:CZ$220,0)),"",VLOOKUP(EG$1,'Tactic Recode'!$A$1:$B$547,2,FALSE))</f>
        <v/>
      </c>
      <c r="EH105" t="str">
        <f>IF(ISERROR(MATCH(EH$1,'CSC Mitre'!CZ$1:CZ$220,0)),"",VLOOKUP(EH$1,'Tactic Recode'!$A$1:$B$547,2,FALSE))</f>
        <v/>
      </c>
      <c r="EI105" t="str">
        <f>IF(ISERROR(MATCH(EI$1,'CSC Mitre'!CZ$1:CZ$220,0)),"",VLOOKUP(EI$1,'Tactic Recode'!$A$1:$B$547,2,FALSE))</f>
        <v/>
      </c>
      <c r="EJ105" t="str">
        <f>IF(ISERROR(MATCH(EJ$1,'CSC Mitre'!CZ$1:CZ$220,0)),"",VLOOKUP(EJ$1,'Tactic Recode'!$A$1:$B$547,2,FALSE))</f>
        <v/>
      </c>
      <c r="EK105" t="str">
        <f>IF(ISERROR(MATCH(EK$1,'CSC Mitre'!CZ$1:CZ$220,0)),"",VLOOKUP(EK$1,'Tactic Recode'!$A$1:$B$547,2,FALSE))</f>
        <v/>
      </c>
      <c r="EL105" t="str">
        <f>IF(ISERROR(MATCH(EL$1,'CSC Mitre'!CZ$1:CZ$220,0)),"",VLOOKUP(EL$1,'Tactic Recode'!$A$1:$B$547,2,FALSE))</f>
        <v/>
      </c>
      <c r="EM105" t="str">
        <f>IF(ISERROR(MATCH(EM$1,'CSC Mitre'!CZ$1:CZ$220,0)),"",VLOOKUP(EM$1,'Tactic Recode'!$A$1:$B$547,2,FALSE))</f>
        <v/>
      </c>
      <c r="EN105" t="str">
        <f>IF(ISERROR(MATCH(EN$1,'CSC Mitre'!CZ$1:CZ$220,0)),"",VLOOKUP(EN$1,'Tactic Recode'!$A$1:$B$547,2,FALSE))</f>
        <v/>
      </c>
      <c r="EO105" t="str">
        <f>IF(ISERROR(MATCH(EO$1,'CSC Mitre'!CZ$1:CZ$220,0)),"",VLOOKUP(EO$1,'Tactic Recode'!$A$1:$B$547,2,FALSE))</f>
        <v/>
      </c>
      <c r="EP105" t="str">
        <f>IF(ISERROR(MATCH(EP$1,'CSC Mitre'!CZ$1:CZ$220,0)),"",VLOOKUP(EP$1,'Tactic Recode'!$A$1:$B$547,2,FALSE))</f>
        <v/>
      </c>
      <c r="EQ105" t="str">
        <f>IF(ISERROR(MATCH(EQ$1,'CSC Mitre'!CZ$1:CZ$220,0)),"",VLOOKUP(EQ$1,'Tactic Recode'!$A$1:$B$547,2,FALSE))</f>
        <v/>
      </c>
      <c r="ER105" t="str">
        <f>IF(ISERROR(MATCH(ER$1,'CSC Mitre'!CZ$1:CZ$220,0)),"",VLOOKUP(ER$1,'Tactic Recode'!$A$1:$B$547,2,FALSE))</f>
        <v/>
      </c>
      <c r="ES105" t="str">
        <f>IF(ISERROR(MATCH(ES$1,'CSC Mitre'!CZ$1:CZ$220,0)),"",VLOOKUP(ES$1,'Tactic Recode'!$A$1:$B$547,2,FALSE))</f>
        <v/>
      </c>
      <c r="ET105" t="str">
        <f>IF(ISERROR(MATCH(ET$1,'CSC Mitre'!CZ$1:CZ$220,0)),"",VLOOKUP(ET$1,'Tactic Recode'!$A$1:$B$547,2,FALSE))</f>
        <v/>
      </c>
      <c r="EU105" t="str">
        <f>IF(ISERROR(MATCH(EU$1,'CSC Mitre'!CZ$1:CZ$220,0)),"",VLOOKUP(EU$1,'Tactic Recode'!$A$1:$B$547,2,FALSE))</f>
        <v/>
      </c>
      <c r="EV105" t="str">
        <f>IF(ISERROR(MATCH(EV$1,'CSC Mitre'!CZ$1:CZ$220,0)),"",VLOOKUP(EV$1,'Tactic Recode'!$A$1:$B$547,2,FALSE))</f>
        <v/>
      </c>
      <c r="EW105" t="str">
        <f>IF(ISERROR(MATCH(EW$1,'CSC Mitre'!CZ$1:CZ$220,0)),"",VLOOKUP(EW$1,'Tactic Recode'!$A$1:$B$547,2,FALSE))</f>
        <v/>
      </c>
      <c r="EX105" t="str">
        <f>IF(ISERROR(MATCH(EX$1,'CSC Mitre'!CZ$1:CZ$220,0)),"",VLOOKUP(EX$1,'Tactic Recode'!$A$1:$B$547,2,FALSE))</f>
        <v/>
      </c>
      <c r="EY105" t="str">
        <f>IF(ISERROR(MATCH(EY$1,'CSC Mitre'!CZ$1:CZ$220,0)),"",VLOOKUP(EY$1,'Tactic Recode'!$A$1:$B$547,2,FALSE))</f>
        <v/>
      </c>
      <c r="EZ105" t="str">
        <f>IF(ISERROR(MATCH(EZ$1,'CSC Mitre'!CZ$1:CZ$220,0)),"",VLOOKUP(EZ$1,'Tactic Recode'!$A$1:$B$547,2,FALSE))</f>
        <v/>
      </c>
      <c r="FA105" t="str">
        <f>IF(ISERROR(MATCH(FA$1,'CSC Mitre'!CZ$1:CZ$220,0)),"",VLOOKUP(FA$1,'Tactic Recode'!$A$1:$B$547,2,FALSE))</f>
        <v/>
      </c>
      <c r="FB105" t="str">
        <f>IF(ISERROR(MATCH(FB$1,'CSC Mitre'!CZ$1:CZ$220,0)),"",VLOOKUP(FB$1,'Tactic Recode'!$A$1:$B$547,2,FALSE))</f>
        <v/>
      </c>
      <c r="FC105" t="str">
        <f>IF(ISERROR(MATCH(FC$1,'CSC Mitre'!CZ$1:CZ$220,0)),"",VLOOKUP(FC$1,'Tactic Recode'!$A$1:$B$547,2,FALSE))</f>
        <v/>
      </c>
      <c r="FD105" t="str">
        <f>IF(ISERROR(MATCH(FD$1,'CSC Mitre'!CZ$1:CZ$220,0)),"",VLOOKUP(FD$1,'Tactic Recode'!$A$1:$B$547,2,FALSE))</f>
        <v/>
      </c>
      <c r="FE105" t="str">
        <f>IF(ISERROR(MATCH(FE$1,'CSC Mitre'!CZ$1:CZ$220,0)),"",VLOOKUP(FE$1,'Tactic Recode'!$A$1:$B$547,2,FALSE))</f>
        <v/>
      </c>
      <c r="FF105" t="str">
        <f>IF(ISERROR(MATCH(FF$1,'CSC Mitre'!CZ$1:CZ$220,0)),"",VLOOKUP(FF$1,'Tactic Recode'!$A$1:$B$547,2,FALSE))</f>
        <v/>
      </c>
      <c r="FG105" t="str">
        <f>IF(ISERROR(MATCH(FG$1,'CSC Mitre'!CZ$1:CZ$220,0)),"",VLOOKUP(FG$1,'Tactic Recode'!$A$1:$B$547,2,FALSE))</f>
        <v/>
      </c>
      <c r="FH105" t="str">
        <f>IF(ISERROR(MATCH(FH$1,'CSC Mitre'!CZ$1:CZ$220,0)),"",VLOOKUP(FH$1,'Tactic Recode'!$A$1:$B$547,2,FALSE))</f>
        <v/>
      </c>
      <c r="FI105" t="str">
        <f>IF(ISERROR(MATCH(FI$1,'CSC Mitre'!CZ$1:CZ$220,0)),"",VLOOKUP(FI$1,'Tactic Recode'!$A$1:$B$547,2,FALSE))</f>
        <v/>
      </c>
      <c r="FJ105" t="str">
        <f>IF(ISERROR(MATCH(FJ$1,'CSC Mitre'!CZ$1:CZ$220,0)),"",VLOOKUP(FJ$1,'Tactic Recode'!$A$1:$B$547,2,FALSE))</f>
        <v/>
      </c>
      <c r="FK105" t="str">
        <f>IF(ISERROR(MATCH(FK$1,'CSC Mitre'!CZ$1:CZ$220,0)),"",VLOOKUP(FK$1,'Tactic Recode'!$A$1:$B$547,2,FALSE))</f>
        <v/>
      </c>
      <c r="FL105" t="str">
        <f>IF(ISERROR(MATCH(FL$1,'CSC Mitre'!CZ$1:CZ$220,0)),"",VLOOKUP(FL$1,'Tactic Recode'!$A$1:$B$547,2,FALSE))</f>
        <v/>
      </c>
      <c r="FM105" t="str">
        <f>IF(ISERROR(MATCH(FM$1,'CSC Mitre'!CZ$1:CZ$220,0)),"",VLOOKUP(FM$1,'Tactic Recode'!$A$1:$B$547,2,FALSE))</f>
        <v/>
      </c>
      <c r="FN105" t="str">
        <f>IF(ISERROR(MATCH(FN$1,'CSC Mitre'!CZ$1:CZ$220,0)),"",VLOOKUP(FN$1,'Tactic Recode'!$A$1:$B$547,2,FALSE))</f>
        <v/>
      </c>
      <c r="FO105" t="str">
        <f>IF(ISERROR(MATCH(FO$1,'CSC Mitre'!CZ$1:CZ$220,0)),"",VLOOKUP(FO$1,'Tactic Recode'!$A$1:$B$547,2,FALSE))</f>
        <v/>
      </c>
      <c r="FP105" t="str">
        <f>IF(ISERROR(MATCH(FP$1,'CSC Mitre'!CZ$1:CZ$220,0)),"",VLOOKUP(FP$1,'Tactic Recode'!$A$1:$B$547,2,FALSE))</f>
        <v/>
      </c>
      <c r="FQ105" t="str">
        <f>IF(ISERROR(MATCH(FQ$1,'CSC Mitre'!CZ$1:CZ$220,0)),"",VLOOKUP(FQ$1,'Tactic Recode'!$A$1:$B$547,2,FALSE))</f>
        <v/>
      </c>
      <c r="FR105" t="str">
        <f>IF(ISERROR(MATCH(FR$1,'CSC Mitre'!CZ$1:CZ$220,0)),"",VLOOKUP(FR$1,'Tactic Recode'!$A$1:$B$547,2,FALSE))</f>
        <v/>
      </c>
      <c r="FS105" t="str">
        <f>IF(ISERROR(MATCH(FS$1,'CSC Mitre'!CZ$1:CZ$220,0)),"",VLOOKUP(FS$1,'Tactic Recode'!$A$1:$B$547,2,FALSE))</f>
        <v/>
      </c>
      <c r="FT105" t="str">
        <f>IF(ISERROR(MATCH(FT$1,'CSC Mitre'!CZ$1:CZ$220,0)),"",VLOOKUP(FT$1,'Tactic Recode'!$A$1:$B$547,2,FALSE))</f>
        <v/>
      </c>
      <c r="FU105" t="str">
        <f>IF(ISERROR(MATCH(FU$1,'CSC Mitre'!CZ$1:CZ$220,0)),"",VLOOKUP(FU$1,'Tactic Recode'!$A$1:$B$547,2,FALSE))</f>
        <v/>
      </c>
      <c r="FV105" t="str">
        <f>IF(ISERROR(MATCH(FV$1,'CSC Mitre'!CZ$1:CZ$220,0)),"",VLOOKUP(FV$1,'Tactic Recode'!$A$1:$B$547,2,FALSE))</f>
        <v/>
      </c>
      <c r="FW105" t="str">
        <f>IF(ISERROR(MATCH(FW$1,'CSC Mitre'!CZ$1:CZ$220,0)),"",VLOOKUP(FW$1,'Tactic Recode'!$A$1:$B$547,2,FALSE))</f>
        <v/>
      </c>
      <c r="FX105" t="str">
        <f>IF(ISERROR(MATCH(FX$1,'CSC Mitre'!CZ$1:CZ$220,0)),"",VLOOKUP(FX$1,'Tactic Recode'!$A$1:$B$547,2,FALSE))</f>
        <v/>
      </c>
      <c r="FY105" t="str">
        <f>IF(ISERROR(MATCH(FY$1,'CSC Mitre'!CZ$1:CZ$220,0)),"",VLOOKUP(FY$1,'Tactic Recode'!$A$1:$B$547,2,FALSE))</f>
        <v/>
      </c>
      <c r="FZ105" t="str">
        <f>IF(ISERROR(MATCH(FZ$1,'CSC Mitre'!CZ$1:CZ$220,0)),"",VLOOKUP(FZ$1,'Tactic Recode'!$A$1:$B$547,2,FALSE))</f>
        <v/>
      </c>
      <c r="GA105" t="str">
        <f>IF(ISERROR(MATCH(GA$1,'CSC Mitre'!CZ$1:CZ$220,0)),"",VLOOKUP(GA$1,'Tactic Recode'!$A$1:$B$547,2,FALSE))</f>
        <v/>
      </c>
      <c r="GB105" t="str">
        <f>IF(ISERROR(MATCH(GB$1,'CSC Mitre'!CZ$1:CZ$220,0)),"",VLOOKUP(GB$1,'Tactic Recode'!$A$1:$B$547,2,FALSE))</f>
        <v/>
      </c>
      <c r="GC105" t="str">
        <f>IF(ISERROR(MATCH(GC$1,'CSC Mitre'!CZ$1:CZ$220,0)),"",VLOOKUP(GC$1,'Tactic Recode'!$A$1:$B$547,2,FALSE))</f>
        <v/>
      </c>
      <c r="GD105" t="str">
        <f>IF(ISERROR(MATCH(GD$1,'CSC Mitre'!CZ$1:CZ$220,0)),"",VLOOKUP(GD$1,'Tactic Recode'!$A$1:$B$547,2,FALSE))</f>
        <v/>
      </c>
      <c r="GE105" t="str">
        <f>IF(ISERROR(MATCH(GE$1,'CSC Mitre'!CZ$1:CZ$220,0)),"",VLOOKUP(GE$1,'Tactic Recode'!$A$1:$B$547,2,FALSE))</f>
        <v/>
      </c>
      <c r="GF105" t="str">
        <f>IF(ISERROR(MATCH(GF$1,'CSC Mitre'!CZ$1:CZ$220,0)),"",VLOOKUP(GF$1,'Tactic Recode'!$A$1:$B$547,2,FALSE))</f>
        <v/>
      </c>
      <c r="GG105" t="str">
        <f>IF(ISERROR(MATCH(GG$1,'CSC Mitre'!CZ$1:CZ$220,0)),"",VLOOKUP(GG$1,'Tactic Recode'!$A$1:$B$547,2,FALSE))</f>
        <v/>
      </c>
      <c r="GH105" t="str">
        <f>IF(ISERROR(MATCH(GH$1,'CSC Mitre'!CZ$1:CZ$220,0)),"",VLOOKUP(GH$1,'Tactic Recode'!$A$1:$B$547,2,FALSE))</f>
        <v/>
      </c>
      <c r="GI105" t="str">
        <f>IF(ISERROR(MATCH(GI$1,'CSC Mitre'!CZ$1:CZ$220,0)),"",VLOOKUP(GI$1,'Tactic Recode'!$A$1:$B$547,2,FALSE))</f>
        <v/>
      </c>
      <c r="GJ105" t="str">
        <f>IF(ISERROR(MATCH(GJ$1,'CSC Mitre'!CZ$1:CZ$220,0)),"",VLOOKUP(GJ$1,'Tactic Recode'!$A$1:$B$547,2,FALSE))</f>
        <v/>
      </c>
      <c r="GK105" t="str">
        <f>IF(ISERROR(MATCH(GK$1,'CSC Mitre'!CZ$1:CZ$220,0)),"",VLOOKUP(GK$1,'Tactic Recode'!$A$1:$B$547,2,FALSE))</f>
        <v/>
      </c>
      <c r="GL105" t="str">
        <f>IF(ISERROR(MATCH(GL$1,'CSC Mitre'!CZ$1:CZ$220,0)),"",VLOOKUP(GL$1,'Tactic Recode'!$A$1:$B$547,2,FALSE))</f>
        <v/>
      </c>
      <c r="GM105" t="str">
        <f>IF(ISERROR(MATCH(GM$1,'CSC Mitre'!CZ$1:CZ$220,0)),"",VLOOKUP(GM$1,'Tactic Recode'!$A$1:$B$547,2,FALSE))</f>
        <v/>
      </c>
      <c r="GN105" t="str">
        <f>IF(ISERROR(MATCH(GN$1,'CSC Mitre'!CZ$1:CZ$220,0)),"",VLOOKUP(GN$1,'Tactic Recode'!$A$1:$B$547,2,FALSE))</f>
        <v/>
      </c>
      <c r="GO105" t="str">
        <f>IF(ISERROR(MATCH(GO$1,'CSC Mitre'!CZ$1:CZ$220,0)),"",VLOOKUP(GO$1,'Tactic Recode'!$A$1:$B$547,2,FALSE))</f>
        <v/>
      </c>
      <c r="GP105" t="str">
        <f>IF(ISERROR(MATCH(GP$1,'CSC Mitre'!CZ$1:CZ$220,0)),"",VLOOKUP(GP$1,'Tactic Recode'!$A$1:$B$547,2,FALSE))</f>
        <v/>
      </c>
      <c r="GQ105" t="str">
        <f>IF(ISERROR(MATCH(GQ$1,'CSC Mitre'!CZ$1:CZ$220,0)),"",VLOOKUP(GQ$1,'Tactic Recode'!$A$1:$B$547,2,FALSE))</f>
        <v/>
      </c>
      <c r="GR105" t="str">
        <f>IF(ISERROR(MATCH(GR$1,'CSC Mitre'!CZ$1:CZ$220,0)),"",VLOOKUP(GR$1,'Tactic Recode'!$A$1:$B$547,2,FALSE))</f>
        <v/>
      </c>
      <c r="GS105" t="str">
        <f>IF(ISERROR(MATCH(GS$1,'CSC Mitre'!CZ$1:CZ$220,0)),"",VLOOKUP(GS$1,'Tactic Recode'!$A$1:$B$547,2,FALSE))</f>
        <v/>
      </c>
      <c r="GT105" t="str">
        <f>IF(ISERROR(MATCH(GT$1,'CSC Mitre'!CZ$1:CZ$220,0)),"",VLOOKUP(GT$1,'Tactic Recode'!$A$1:$B$547,2,FALSE))</f>
        <v/>
      </c>
      <c r="GU105" t="str">
        <f>IF(ISERROR(MATCH(GU$1,'CSC Mitre'!CZ$1:CZ$220,0)),"",VLOOKUP(GU$1,'Tactic Recode'!$A$1:$B$547,2,FALSE))</f>
        <v/>
      </c>
      <c r="GV105" t="str">
        <f>IF(ISERROR(MATCH(GV$1,'CSC Mitre'!CZ$1:CZ$220,0)),"",VLOOKUP(GV$1,'Tactic Recode'!$A$1:$B$547,2,FALSE))</f>
        <v/>
      </c>
      <c r="GW105" t="str">
        <f>IF(ISERROR(MATCH(GW$1,'CSC Mitre'!CZ$1:CZ$220,0)),"",VLOOKUP(GW$1,'Tactic Recode'!$A$1:$B$547,2,FALSE))</f>
        <v/>
      </c>
      <c r="GX105" t="str">
        <f>IF(ISERROR(MATCH(GX$1,'CSC Mitre'!CZ$1:CZ$220,0)),"",VLOOKUP(GX$1,'Tactic Recode'!$A$1:$B$547,2,FALSE))</f>
        <v/>
      </c>
      <c r="GY105" t="str">
        <f>IF(ISERROR(MATCH(GY$1,'CSC Mitre'!CZ$1:CZ$220,0)),"",VLOOKUP(GY$1,'Tactic Recode'!$A$1:$B$547,2,FALSE))</f>
        <v/>
      </c>
      <c r="GZ105" t="str">
        <f>IF(ISERROR(MATCH(GZ$1,'CSC Mitre'!CZ$1:CZ$220,0)),"",VLOOKUP(GZ$1,'Tactic Recode'!$A$1:$B$547,2,FALSE))</f>
        <v/>
      </c>
      <c r="HA105" t="str">
        <f>IF(ISERROR(MATCH(HA$1,'CSC Mitre'!CZ$1:CZ$220,0)),"",VLOOKUP(HA$1,'Tactic Recode'!$A$1:$B$547,2,FALSE))</f>
        <v/>
      </c>
      <c r="HB105" t="str">
        <f>IF(ISERROR(MATCH(HB$1,'CSC Mitre'!CZ$1:CZ$220,0)),"",VLOOKUP(HB$1,'Tactic Recode'!$A$1:$B$547,2,FALSE))</f>
        <v/>
      </c>
      <c r="HC105" t="str">
        <f>IF(ISERROR(MATCH(HC$1,'CSC Mitre'!CZ$1:CZ$220,0)),"",VLOOKUP(HC$1,'Tactic Recode'!$A$1:$B$547,2,FALSE))</f>
        <v/>
      </c>
      <c r="HD105" t="str">
        <f>IF(ISERROR(MATCH(HD$1,'CSC Mitre'!CZ$1:CZ$220,0)),"",VLOOKUP(HD$1,'Tactic Recode'!$A$1:$B$547,2,FALSE))</f>
        <v/>
      </c>
      <c r="HE105" t="str">
        <f>IF(ISERROR(MATCH(HE$1,'CSC Mitre'!CZ$1:CZ$220,0)),"",VLOOKUP(HE$1,'Tactic Recode'!$A$1:$B$547,2,FALSE))</f>
        <v/>
      </c>
      <c r="HF105" t="str">
        <f>IF(ISERROR(MATCH(HF$1,'CSC Mitre'!CZ$1:CZ$220,0)),"",VLOOKUP(HF$1,'Tactic Recode'!$A$1:$B$547,2,FALSE))</f>
        <v/>
      </c>
      <c r="HG105" t="str">
        <f>IF(ISERROR(MATCH(HG$1,'CSC Mitre'!CZ$1:CZ$220,0)),"",VLOOKUP(HG$1,'Tactic Recode'!$A$1:$B$547,2,FALSE))</f>
        <v/>
      </c>
      <c r="HH105" t="str">
        <f>IF(ISERROR(MATCH(HH$1,'CSC Mitre'!CZ$1:CZ$220,0)),"",VLOOKUP(HH$1,'Tactic Recode'!$A$1:$B$547,2,FALSE))</f>
        <v/>
      </c>
      <c r="HI105" t="str">
        <f>IF(ISERROR(MATCH(HI$1,'CSC Mitre'!CZ$1:CZ$220,0)),"",VLOOKUP(HI$1,'Tactic Recode'!$A$1:$B$547,2,FALSE))</f>
        <v/>
      </c>
      <c r="HJ105" t="str">
        <f>IF(ISERROR(MATCH(HJ$1,'CSC Mitre'!CZ$1:CZ$220,0)),"",VLOOKUP(HJ$1,'Tactic Recode'!$A$1:$B$547,2,FALSE))</f>
        <v/>
      </c>
      <c r="HK105" t="str">
        <f>IF(ISERROR(MATCH(HK$1,'CSC Mitre'!CZ$1:CZ$220,0)),"",VLOOKUP(HK$1,'Tactic Recode'!$A$1:$B$547,2,FALSE))</f>
        <v/>
      </c>
      <c r="HL105" t="str">
        <f>IF(ISERROR(MATCH(HL$1,'CSC Mitre'!CZ$1:CZ$220,0)),"",VLOOKUP(HL$1,'Tactic Recode'!$A$1:$B$547,2,FALSE))</f>
        <v/>
      </c>
      <c r="HM105" t="str">
        <f>IF(ISERROR(MATCH(HM$1,'CSC Mitre'!CZ$1:CZ$220,0)),"",VLOOKUP(HM$1,'Tactic Recode'!$A$1:$B$547,2,FALSE))</f>
        <v/>
      </c>
      <c r="HN105" t="str">
        <f>IF(ISERROR(MATCH(HN$1,'CSC Mitre'!CZ$1:CZ$220,0)),"",VLOOKUP(HN$1,'Tactic Recode'!$A$1:$B$547,2,FALSE))</f>
        <v/>
      </c>
      <c r="HO105" t="str">
        <f>IF(ISERROR(MATCH(HO$1,'CSC Mitre'!CZ$1:CZ$220,0)),"",VLOOKUP(HO$1,'Tactic Recode'!$A$1:$B$547,2,FALSE))</f>
        <v/>
      </c>
      <c r="HP105" t="str">
        <f>IF(ISERROR(MATCH(HP$1,'CSC Mitre'!CZ$1:CZ$220,0)),"",VLOOKUP(HP$1,'Tactic Recode'!$A$1:$B$547,2,FALSE))</f>
        <v/>
      </c>
      <c r="HQ105" t="str">
        <f>IF(ISERROR(MATCH(HQ$1,'CSC Mitre'!CZ$1:CZ$220,0)),"",VLOOKUP(HQ$1,'Tactic Recode'!$A$1:$B$547,2,FALSE))</f>
        <v/>
      </c>
      <c r="HR105" t="str">
        <f>IF(ISERROR(MATCH(HR$1,'CSC Mitre'!CZ$1:CZ$220,0)),"",VLOOKUP(HR$1,'Tactic Recode'!$A$1:$B$547,2,FALSE))</f>
        <v/>
      </c>
      <c r="HS105" t="str">
        <f>IF(ISERROR(MATCH(HS$1,'CSC Mitre'!CZ$1:CZ$220,0)),"",VLOOKUP(HS$1,'Tactic Recode'!$A$1:$B$547,2,FALSE))</f>
        <v/>
      </c>
      <c r="HT105" t="str">
        <f>IF(ISERROR(MATCH(HT$1,'CSC Mitre'!CZ$1:CZ$220,0)),"",VLOOKUP(HT$1,'Tactic Recode'!$A$1:$B$547,2,FALSE))</f>
        <v/>
      </c>
      <c r="HU105" t="str">
        <f>IF(ISERROR(MATCH(HU$1,'CSC Mitre'!CZ$1:CZ$220,0)),"",VLOOKUP(HU$1,'Tactic Recode'!$A$1:$B$547,2,FALSE))</f>
        <v/>
      </c>
      <c r="HV105" t="str">
        <f>IF(ISERROR(MATCH(HV$1,'CSC Mitre'!CZ$1:CZ$220,0)),"",VLOOKUP(HV$1,'Tactic Recode'!$A$1:$B$547,2,FALSE))</f>
        <v/>
      </c>
      <c r="HW105" t="str">
        <f>IF(ISERROR(MATCH(HW$1,'CSC Mitre'!CZ$1:CZ$220,0)),"",VLOOKUP(HW$1,'Tactic Recode'!$A$1:$B$547,2,FALSE))</f>
        <v/>
      </c>
      <c r="HX105" t="str">
        <f>IF(ISERROR(MATCH(HX$1,'CSC Mitre'!CZ$1:CZ$220,0)),"",VLOOKUP(HX$1,'Tactic Recode'!$A$1:$B$547,2,FALSE))</f>
        <v/>
      </c>
      <c r="HY105" t="str">
        <f>IF(ISERROR(MATCH(HY$1,'CSC Mitre'!CZ$1:CZ$220,0)),"",VLOOKUP(HY$1,'Tactic Recode'!$A$1:$B$547,2,FALSE))</f>
        <v/>
      </c>
      <c r="HZ105" t="str">
        <f>IF(ISERROR(MATCH(HZ$1,'CSC Mitre'!CZ$1:CZ$220,0)),"",VLOOKUP(HZ$1,'Tactic Recode'!$A$1:$B$547,2,FALSE))</f>
        <v/>
      </c>
      <c r="IA105" t="str">
        <f>IF(ISERROR(MATCH(IA$1,'CSC Mitre'!CZ$1:CZ$220,0)),"",VLOOKUP(IA$1,'Tactic Recode'!$A$1:$B$547,2,FALSE))</f>
        <v/>
      </c>
      <c r="IB105" t="str">
        <f>IF(ISERROR(MATCH(IB$1,'CSC Mitre'!CZ$1:CZ$220,0)),"",VLOOKUP(IB$1,'Tactic Recode'!$A$1:$B$547,2,FALSE))</f>
        <v/>
      </c>
      <c r="IC105" t="str">
        <f>IF(ISERROR(MATCH(IC$1,'CSC Mitre'!CZ$1:CZ$220,0)),"",VLOOKUP(IC$1,'Tactic Recode'!$A$1:$B$547,2,FALSE))</f>
        <v/>
      </c>
      <c r="ID105" t="str">
        <f>IF(ISERROR(MATCH(ID$1,'CSC Mitre'!CZ$1:CZ$220,0)),"",VLOOKUP(ID$1,'Tactic Recode'!$A$1:$B$547,2,FALSE))</f>
        <v/>
      </c>
      <c r="IE105" t="str">
        <f>IF(ISERROR(MATCH(IE$1,'CSC Mitre'!CZ$1:CZ$220,0)),"",VLOOKUP(IE$1,'Tactic Recode'!$A$1:$B$547,2,FALSE))</f>
        <v/>
      </c>
      <c r="IF105" t="str">
        <f>IF(ISERROR(MATCH(IF$1,'CSC Mitre'!CZ$1:CZ$220,0)),"",VLOOKUP(IF$1,'Tactic Recode'!$A$1:$B$547,2,FALSE))</f>
        <v/>
      </c>
      <c r="IG105" t="str">
        <f>IF(ISERROR(MATCH(IG$1,'CSC Mitre'!CZ$1:CZ$220,0)),"",VLOOKUP(IG$1,'Tactic Recode'!$A$1:$B$547,2,FALSE))</f>
        <v/>
      </c>
      <c r="IH105" t="str">
        <f>IF(ISERROR(MATCH(IH$1,'CSC Mitre'!CZ$1:CZ$220,0)),"",VLOOKUP(IH$1,'Tactic Recode'!$A$1:$B$547,2,FALSE))</f>
        <v/>
      </c>
      <c r="II105" t="str">
        <f>IF(ISERROR(MATCH(II$1,'CSC Mitre'!CZ$1:CZ$220,0)),"",VLOOKUP(II$1,'Tactic Recode'!$A$1:$B$547,2,FALSE))</f>
        <v/>
      </c>
      <c r="IJ105" t="str">
        <f>IF(ISERROR(MATCH(IJ$1,'CSC Mitre'!CZ$1:CZ$220,0)),"",VLOOKUP(IJ$1,'Tactic Recode'!$A$1:$B$547,2,FALSE))</f>
        <v/>
      </c>
      <c r="IK105" t="str">
        <f>IF(ISERROR(MATCH(IK$1,'CSC Mitre'!CZ$1:CZ$220,0)),"",VLOOKUP(IK$1,'Tactic Recode'!$A$1:$B$547,2,FALSE))</f>
        <v/>
      </c>
      <c r="IL105" t="str">
        <f>IF(ISERROR(MATCH(IL$1,'CSC Mitre'!CZ$1:CZ$220,0)),"",VLOOKUP(IL$1,'Tactic Recode'!$A$1:$B$547,2,FALSE))</f>
        <v/>
      </c>
      <c r="IM105" t="str">
        <f>IF(ISERROR(MATCH(IM$1,'CSC Mitre'!CZ$1:CZ$220,0)),"",VLOOKUP(IM$1,'Tactic Recode'!$A$1:$B$547,2,FALSE))</f>
        <v/>
      </c>
      <c r="IN105" t="str">
        <f>IF(ISERROR(MATCH(IN$1,'CSC Mitre'!CZ$1:CZ$220,0)),"",VLOOKUP(IN$1,'Tactic Recode'!$A$1:$B$547,2,FALSE))</f>
        <v/>
      </c>
      <c r="IO105" t="str">
        <f>IF(ISERROR(MATCH(IO$1,'CSC Mitre'!CZ$1:CZ$220,0)),"",VLOOKUP(IO$1,'Tactic Recode'!$A$1:$B$547,2,FALSE))</f>
        <v/>
      </c>
      <c r="IP105" t="str">
        <f>IF(ISERROR(MATCH(IP$1,'CSC Mitre'!CZ$1:CZ$220,0)),"",VLOOKUP(IP$1,'Tactic Recode'!$A$1:$B$547,2,FALSE))</f>
        <v/>
      </c>
      <c r="IQ105" t="str">
        <f>IF(ISERROR(MATCH(IQ$1,'CSC Mitre'!CZ$1:CZ$220,0)),"",VLOOKUP(IQ$1,'Tactic Recode'!$A$1:$B$547,2,FALSE))</f>
        <v/>
      </c>
      <c r="IR105" t="str">
        <f>IF(ISERROR(MATCH(IR$1,'CSC Mitre'!CZ$1:CZ$220,0)),"",VLOOKUP(IR$1,'Tactic Recode'!$A$1:$B$547,2,FALSE))</f>
        <v/>
      </c>
      <c r="IS105" t="str">
        <f>IF(ISERROR(MATCH(IS$1,'CSC Mitre'!CZ$1:CZ$220,0)),"",VLOOKUP(IS$1,'Tactic Recode'!$A$1:$B$547,2,FALSE))</f>
        <v/>
      </c>
      <c r="IT105" t="str">
        <f>IF(ISERROR(MATCH(IT$1,'CSC Mitre'!CZ$1:CZ$220,0)),"",VLOOKUP(IT$1,'Tactic Recode'!$A$1:$B$547,2,FALSE))</f>
        <v/>
      </c>
      <c r="IU105" t="str">
        <f>IF(ISERROR(MATCH(IU$1,'CSC Mitre'!CZ$1:CZ$220,0)),"",VLOOKUP(IU$1,'Tactic Recode'!$A$1:$B$547,2,FALSE))</f>
        <v/>
      </c>
      <c r="IV105" t="str">
        <f>IF(ISERROR(MATCH(IV$1,'CSC Mitre'!CZ$1:CZ$220,0)),"",VLOOKUP(IV$1,'Tactic Recode'!$A$1:$B$547,2,FALSE))</f>
        <v/>
      </c>
      <c r="IW105" t="str">
        <f>IF(ISERROR(MATCH(IW$1,'CSC Mitre'!CZ$1:CZ$220,0)),"",VLOOKUP(IW$1,'Tactic Recode'!$A$1:$B$547,2,FALSE))</f>
        <v/>
      </c>
      <c r="IX105" t="str">
        <f>IF(ISERROR(MATCH(IX$1,'CSC Mitre'!CZ$1:CZ$220,0)),"",VLOOKUP(IX$1,'Tactic Recode'!$A$1:$B$547,2,FALSE))</f>
        <v/>
      </c>
      <c r="IY105" t="str">
        <f>IF(ISERROR(MATCH(IY$1,'CSC Mitre'!CZ$1:CZ$220,0)),"",VLOOKUP(IY$1,'Tactic Recode'!$A$1:$B$547,2,FALSE))</f>
        <v/>
      </c>
      <c r="IZ105" t="str">
        <f>IF(ISERROR(MATCH(IZ$1,'CSC Mitre'!CZ$1:CZ$220,0)),"",VLOOKUP(IZ$1,'Tactic Recode'!$A$1:$B$547,2,FALSE))</f>
        <v/>
      </c>
      <c r="JA105" t="str">
        <f>IF(ISERROR(MATCH(JA$1,'CSC Mitre'!CZ$1:CZ$220,0)),"",VLOOKUP(JA$1,'Tactic Recode'!$A$1:$B$547,2,FALSE))</f>
        <v/>
      </c>
      <c r="JB105" t="str">
        <f>IF(ISERROR(MATCH(JB$1,'CSC Mitre'!CZ$1:CZ$220,0)),"",VLOOKUP(JB$1,'Tactic Recode'!$A$1:$B$547,2,FALSE))</f>
        <v/>
      </c>
      <c r="JC105" t="str">
        <f>IF(ISERROR(MATCH(JC$1,'CSC Mitre'!CZ$1:CZ$220,0)),"",VLOOKUP(JC$1,'Tactic Recode'!$A$1:$B$547,2,FALSE))</f>
        <v/>
      </c>
      <c r="JD105" t="str">
        <f>IF(ISERROR(MATCH(JD$1,'CSC Mitre'!CZ$1:CZ$220,0)),"",VLOOKUP(JD$1,'Tactic Recode'!$A$1:$B$547,2,FALSE))</f>
        <v/>
      </c>
      <c r="JE105" t="str">
        <f>IF(ISERROR(MATCH(JE$1,'CSC Mitre'!CZ$1:CZ$220,0)),"",VLOOKUP(JE$1,'Tactic Recode'!$A$1:$B$547,2,FALSE))</f>
        <v/>
      </c>
      <c r="JF105" t="str">
        <f>IF(ISERROR(MATCH(JF$1,'CSC Mitre'!CZ$1:CZ$220,0)),"",VLOOKUP(JF$1,'Tactic Recode'!$A$1:$B$547,2,FALSE))</f>
        <v/>
      </c>
      <c r="JG105" t="str">
        <f>IF(ISERROR(MATCH(JG$1,'CSC Mitre'!CZ$1:CZ$220,0)),"",VLOOKUP(JG$1,'Tactic Recode'!$A$1:$B$547,2,FALSE))</f>
        <v/>
      </c>
      <c r="JH105" t="str">
        <f>IF(ISERROR(MATCH(JH$1,'CSC Mitre'!CZ$1:CZ$220,0)),"",VLOOKUP(JH$1,'Tactic Recode'!$A$1:$B$547,2,FALSE))</f>
        <v/>
      </c>
      <c r="JI105" t="str">
        <f>IF(ISERROR(MATCH(JI$1,'CSC Mitre'!CZ$1:CZ$220,0)),"",VLOOKUP(JI$1,'Tactic Recode'!$A$1:$B$547,2,FALSE))</f>
        <v/>
      </c>
      <c r="JJ105" t="str">
        <f>IF(ISERROR(MATCH(JJ$1,'CSC Mitre'!CZ$1:CZ$220,0)),"",VLOOKUP(JJ$1,'Tactic Recode'!$A$1:$B$547,2,FALSE))</f>
        <v/>
      </c>
      <c r="JK105" t="str">
        <f>IF(ISERROR(MATCH(JK$1,'CSC Mitre'!CZ$1:CZ$220,0)),"",VLOOKUP(JK$1,'Tactic Recode'!$A$1:$B$547,2,FALSE))</f>
        <v/>
      </c>
      <c r="JL105" t="str">
        <f>IF(ISERROR(MATCH(JL$1,'CSC Mitre'!CZ$1:CZ$220,0)),"",VLOOKUP(JL$1,'Tactic Recode'!$A$1:$B$547,2,FALSE))</f>
        <v/>
      </c>
      <c r="JM105" t="str">
        <f>IF(ISERROR(MATCH(JM$1,'CSC Mitre'!CZ$1:CZ$220,0)),"",VLOOKUP(JM$1,'Tactic Recode'!$A$1:$B$547,2,FALSE))</f>
        <v/>
      </c>
      <c r="JN105" t="str">
        <f>IF(ISERROR(MATCH(JN$1,'CSC Mitre'!CZ$1:CZ$220,0)),"",VLOOKUP(JN$1,'Tactic Recode'!$A$1:$B$547,2,FALSE))</f>
        <v/>
      </c>
      <c r="JO105" t="str">
        <f>IF(ISERROR(MATCH(JO$1,'CSC Mitre'!CZ$1:CZ$220,0)),"",VLOOKUP(JO$1,'Tactic Recode'!$A$1:$B$547,2,FALSE))</f>
        <v/>
      </c>
      <c r="JP105" t="str">
        <f>IF(ISERROR(MATCH(JP$1,'CSC Mitre'!CZ$1:CZ$220,0)),"",VLOOKUP(JP$1,'Tactic Recode'!$A$1:$B$547,2,FALSE))</f>
        <v/>
      </c>
      <c r="JQ105" t="str">
        <f>IF(ISERROR(MATCH(JQ$1,'CSC Mitre'!CZ$1:CZ$220,0)),"",VLOOKUP(JQ$1,'Tactic Recode'!$A$1:$B$547,2,FALSE))</f>
        <v/>
      </c>
      <c r="JR105" t="str">
        <f>IF(ISERROR(MATCH(JR$1,'CSC Mitre'!CZ$1:CZ$220,0)),"",VLOOKUP(JR$1,'Tactic Recode'!$A$1:$B$547,2,FALSE))</f>
        <v/>
      </c>
      <c r="JS105" t="str">
        <f>IF(ISERROR(MATCH(JS$1,'CSC Mitre'!CZ$1:CZ$220,0)),"",VLOOKUP(JS$1,'Tactic Recode'!$A$1:$B$547,2,FALSE))</f>
        <v/>
      </c>
      <c r="JT105" t="str">
        <f>IF(ISERROR(MATCH(JT$1,'CSC Mitre'!CZ$1:CZ$220,0)),"",VLOOKUP(JT$1,'Tactic Recode'!$A$1:$B$547,2,FALSE))</f>
        <v/>
      </c>
      <c r="JU105" t="str">
        <f>IF(ISERROR(MATCH(JU$1,'CSC Mitre'!CZ$1:CZ$220,0)),"",VLOOKUP(JU$1,'Tactic Recode'!$A$1:$B$547,2,FALSE))</f>
        <v/>
      </c>
      <c r="JV105" t="str">
        <f>IF(ISERROR(MATCH(JV$1,'CSC Mitre'!CZ$1:CZ$220,0)),"",VLOOKUP(JV$1,'Tactic Recode'!$A$1:$B$547,2,FALSE))</f>
        <v/>
      </c>
      <c r="JW105" t="str">
        <f>IF(ISERROR(MATCH(JW$1,'CSC Mitre'!CZ$1:CZ$220,0)),"",VLOOKUP(JW$1,'Tactic Recode'!$A$1:$B$547,2,FALSE))</f>
        <v/>
      </c>
      <c r="JX105" t="str">
        <f>IF(ISERROR(MATCH(JX$1,'CSC Mitre'!CZ$1:CZ$220,0)),"",VLOOKUP(JX$1,'Tactic Recode'!$A$1:$B$547,2,FALSE))</f>
        <v/>
      </c>
      <c r="JY105" t="str">
        <f>IF(ISERROR(MATCH(JY$1,'CSC Mitre'!CZ$1:CZ$220,0)),"",VLOOKUP(JY$1,'Tactic Recode'!$A$1:$B$547,2,FALSE))</f>
        <v/>
      </c>
      <c r="JZ105" t="str">
        <f>IF(ISERROR(MATCH(JZ$1,'CSC Mitre'!CZ$1:CZ$220,0)),"",VLOOKUP(JZ$1,'Tactic Recode'!$A$1:$B$547,2,FALSE))</f>
        <v/>
      </c>
      <c r="KA105" t="str">
        <f>IF(ISERROR(MATCH(KA$1,'CSC Mitre'!CZ$1:CZ$220,0)),"",VLOOKUP(KA$1,'Tactic Recode'!$A$1:$B$547,2,FALSE))</f>
        <v/>
      </c>
      <c r="KB105" t="str">
        <f>IF(ISERROR(MATCH(KB$1,'CSC Mitre'!CZ$1:CZ$220,0)),"",VLOOKUP(KB$1,'Tactic Recode'!$A$1:$B$547,2,FALSE))</f>
        <v/>
      </c>
      <c r="KC105" t="str">
        <f>IF(ISERROR(MATCH(KC$1,'CSC Mitre'!CZ$1:CZ$220,0)),"",VLOOKUP(KC$1,'Tactic Recode'!$A$1:$B$547,2,FALSE))</f>
        <v/>
      </c>
      <c r="KD105" t="str">
        <f>IF(ISERROR(MATCH(KD$1,'CSC Mitre'!CZ$1:CZ$220,0)),"",VLOOKUP(KD$1,'Tactic Recode'!$A$1:$B$547,2,FALSE))</f>
        <v/>
      </c>
      <c r="KE105" t="str">
        <f>IF(ISERROR(MATCH(KE$1,'CSC Mitre'!CZ$1:CZ$220,0)),"",VLOOKUP(KE$1,'Tactic Recode'!$A$1:$B$547,2,FALSE))</f>
        <v/>
      </c>
      <c r="KF105" t="str">
        <f>IF(ISERROR(MATCH(KF$1,'CSC Mitre'!CZ$1:CZ$220,0)),"",VLOOKUP(KF$1,'Tactic Recode'!$A$1:$B$547,2,FALSE))</f>
        <v/>
      </c>
      <c r="KG105" t="str">
        <f>IF(ISERROR(MATCH(KG$1,'CSC Mitre'!CZ$1:CZ$220,0)),"",VLOOKUP(KG$1,'Tactic Recode'!$A$1:$B$547,2,FALSE))</f>
        <v/>
      </c>
      <c r="KH105" t="str">
        <f>IF(ISERROR(MATCH(KH$1,'CSC Mitre'!CZ$1:CZ$220,0)),"",VLOOKUP(KH$1,'Tactic Recode'!$A$1:$B$547,2,FALSE))</f>
        <v/>
      </c>
      <c r="KI105" t="str">
        <f>IF(ISERROR(MATCH(KI$1,'CSC Mitre'!CZ$1:CZ$220,0)),"",VLOOKUP(KI$1,'Tactic Recode'!$A$1:$B$547,2,FALSE))</f>
        <v/>
      </c>
      <c r="KJ105" t="str">
        <f>IF(ISERROR(MATCH(KJ$1,'CSC Mitre'!CZ$1:CZ$220,0)),"",VLOOKUP(KJ$1,'Tactic Recode'!$A$1:$B$547,2,FALSE))</f>
        <v/>
      </c>
      <c r="KK105" t="str">
        <f>IF(ISERROR(MATCH(KK$1,'CSC Mitre'!CZ$1:CZ$220,0)),"",VLOOKUP(KK$1,'Tactic Recode'!$A$1:$B$547,2,FALSE))</f>
        <v/>
      </c>
      <c r="KL105" t="str">
        <f>IF(ISERROR(MATCH(KL$1,'CSC Mitre'!CZ$1:CZ$220,0)),"",VLOOKUP(KL$1,'Tactic Recode'!$A$1:$B$547,2,FALSE))</f>
        <v/>
      </c>
      <c r="KM105" t="str">
        <f>IF(ISERROR(MATCH(KM$1,'CSC Mitre'!CZ$1:CZ$220,0)),"",VLOOKUP(KM$1,'Tactic Recode'!$A$1:$B$547,2,FALSE))</f>
        <v/>
      </c>
      <c r="KN105" t="str">
        <f>IF(ISERROR(MATCH(KN$1,'CSC Mitre'!CZ$1:CZ$220,0)),"",VLOOKUP(KN$1,'Tactic Recode'!$A$1:$B$547,2,FALSE))</f>
        <v/>
      </c>
      <c r="KO105" t="str">
        <f>IF(ISERROR(MATCH(KO$1,'CSC Mitre'!CZ$1:CZ$220,0)),"",VLOOKUP(KO$1,'Tactic Recode'!$A$1:$B$547,2,FALSE))</f>
        <v/>
      </c>
      <c r="KP105" t="str">
        <f>IF(ISERROR(MATCH(KP$1,'CSC Mitre'!CZ$1:CZ$220,0)),"",VLOOKUP(KP$1,'Tactic Recode'!$A$1:$B$547,2,FALSE))</f>
        <v/>
      </c>
      <c r="KQ105" t="str">
        <f>IF(ISERROR(MATCH(KQ$1,'CSC Mitre'!CZ$1:CZ$220,0)),"",VLOOKUP(KQ$1,'Tactic Recode'!$A$1:$B$547,2,FALSE))</f>
        <v/>
      </c>
      <c r="KR105" t="str">
        <f>IF(ISERROR(MATCH(KR$1,'CSC Mitre'!CZ$1:CZ$220,0)),"",VLOOKUP(KR$1,'Tactic Recode'!$A$1:$B$547,2,FALSE))</f>
        <v/>
      </c>
      <c r="KS105" t="str">
        <f>IF(ISERROR(MATCH(KS$1,'CSC Mitre'!CZ$1:CZ$220,0)),"",VLOOKUP(KS$1,'Tactic Recode'!$A$1:$B$547,2,FALSE))</f>
        <v/>
      </c>
      <c r="KT105" t="str">
        <f>IF(ISERROR(MATCH(KT$1,'CSC Mitre'!CZ$1:CZ$220,0)),"",VLOOKUP(KT$1,'Tactic Recode'!$A$1:$B$547,2,FALSE))</f>
        <v/>
      </c>
      <c r="KU105" t="str">
        <f>IF(ISERROR(MATCH(KU$1,'CSC Mitre'!CZ$1:CZ$220,0)),"",VLOOKUP(KU$1,'Tactic Recode'!$A$1:$B$547,2,FALSE))</f>
        <v/>
      </c>
      <c r="KV105" t="str">
        <f>IF(ISERROR(MATCH(KV$1,'CSC Mitre'!CZ$1:CZ$220,0)),"",VLOOKUP(KV$1,'Tactic Recode'!$A$1:$B$547,2,FALSE))</f>
        <v/>
      </c>
      <c r="KW105" t="str">
        <f>IF(ISERROR(MATCH(KW$1,'CSC Mitre'!CZ$1:CZ$220,0)),"",VLOOKUP(KW$1,'Tactic Recode'!$A$1:$B$547,2,FALSE))</f>
        <v/>
      </c>
      <c r="KX105" t="str">
        <f>IF(ISERROR(MATCH(KX$1,'CSC Mitre'!CZ$1:CZ$220,0)),"",VLOOKUP(KX$1,'Tactic Recode'!$A$1:$B$547,2,FALSE))</f>
        <v/>
      </c>
      <c r="KY105" t="str">
        <f>IF(ISERROR(MATCH(KY$1,'CSC Mitre'!CZ$1:CZ$220,0)),"",VLOOKUP(KY$1,'Tactic Recode'!$A$1:$B$547,2,FALSE))</f>
        <v/>
      </c>
      <c r="KZ105" t="str">
        <f>IF(ISERROR(MATCH(KZ$1,'CSC Mitre'!CZ$1:CZ$220,0)),"",VLOOKUP(KZ$1,'Tactic Recode'!$A$1:$B$547,2,FALSE))</f>
        <v/>
      </c>
      <c r="LA105" t="str">
        <f>IF(ISERROR(MATCH(LA$1,'CSC Mitre'!CZ$1:CZ$220,0)),"",VLOOKUP(LA$1,'Tactic Recode'!$A$1:$B$547,2,FALSE))</f>
        <v/>
      </c>
      <c r="LB105" t="str">
        <f>IF(ISERROR(MATCH(LB$1,'CSC Mitre'!CZ$1:CZ$220,0)),"",VLOOKUP(LB$1,'Tactic Recode'!$A$1:$B$547,2,FALSE))</f>
        <v/>
      </c>
      <c r="LC105" t="str">
        <f>IF(ISERROR(MATCH(LC$1,'CSC Mitre'!CZ$1:CZ$220,0)),"",VLOOKUP(LC$1,'Tactic Recode'!$A$1:$B$547,2,FALSE))</f>
        <v/>
      </c>
      <c r="LD105" t="str">
        <f>IF(ISERROR(MATCH(LD$1,'CSC Mitre'!CZ$1:CZ$220,0)),"",VLOOKUP(LD$1,'Tactic Recode'!$A$1:$B$547,2,FALSE))</f>
        <v/>
      </c>
      <c r="LE105" t="str">
        <f>IF(ISERROR(MATCH(LE$1,'CSC Mitre'!CZ$1:CZ$220,0)),"",VLOOKUP(LE$1,'Tactic Recode'!$A$1:$B$547,2,FALSE))</f>
        <v/>
      </c>
      <c r="LF105" t="str">
        <f>IF(ISERROR(MATCH(LF$1,'CSC Mitre'!CZ$1:CZ$220,0)),"",VLOOKUP(LF$1,'Tactic Recode'!$A$1:$B$547,2,FALSE))</f>
        <v/>
      </c>
      <c r="LG105" t="str">
        <f>IF(ISERROR(MATCH(LG$1,'CSC Mitre'!CZ$1:CZ$220,0)),"",VLOOKUP(LG$1,'Tactic Recode'!$A$1:$B$547,2,FALSE))</f>
        <v/>
      </c>
      <c r="LH105" t="str">
        <f>IF(ISERROR(MATCH(LH$1,'CSC Mitre'!CZ$1:CZ$220,0)),"",VLOOKUP(LH$1,'Tactic Recode'!$A$1:$B$547,2,FALSE))</f>
        <v/>
      </c>
      <c r="LI105" t="str">
        <f>IF(ISERROR(MATCH(LI$1,'CSC Mitre'!CZ$1:CZ$220,0)),"",VLOOKUP(LI$1,'Tactic Recode'!$A$1:$B$547,2,FALSE))</f>
        <v/>
      </c>
      <c r="LJ105" t="str">
        <f>IF(ISERROR(MATCH(LJ$1,'CSC Mitre'!CZ$1:CZ$220,0)),"",VLOOKUP(LJ$1,'Tactic Recode'!$A$1:$B$547,2,FALSE))</f>
        <v/>
      </c>
      <c r="LK105" t="str">
        <f>IF(ISERROR(MATCH(LK$1,'CSC Mitre'!CZ$1:CZ$220,0)),"",VLOOKUP(LK$1,'Tactic Recode'!$A$1:$B$547,2,FALSE))</f>
        <v/>
      </c>
      <c r="LL105" t="str">
        <f>IF(ISERROR(MATCH(LL$1,'CSC Mitre'!CZ$1:CZ$220,0)),"",VLOOKUP(LL$1,'Tactic Recode'!$A$1:$B$547,2,FALSE))</f>
        <v/>
      </c>
      <c r="LM105" t="str">
        <f>IF(ISERROR(MATCH(LM$1,'CSC Mitre'!CZ$1:CZ$220,0)),"",VLOOKUP(LM$1,'Tactic Recode'!$A$1:$B$547,2,FALSE))</f>
        <v/>
      </c>
      <c r="LN105" t="str">
        <f>IF(ISERROR(MATCH(LN$1,'CSC Mitre'!CZ$1:CZ$220,0)),"",VLOOKUP(LN$1,'Tactic Recode'!$A$1:$B$547,2,FALSE))</f>
        <v/>
      </c>
      <c r="LO105" t="str">
        <f>IF(ISERROR(MATCH(LO$1,'CSC Mitre'!CZ$1:CZ$220,0)),"",VLOOKUP(LO$1,'Tactic Recode'!$A$1:$B$547,2,FALSE))</f>
        <v/>
      </c>
      <c r="LP105" t="str">
        <f>IF(ISERROR(MATCH(LP$1,'CSC Mitre'!CZ$1:CZ$220,0)),"",VLOOKUP(LP$1,'Tactic Recode'!$A$1:$B$547,2,FALSE))</f>
        <v/>
      </c>
      <c r="LQ105" t="str">
        <f>IF(ISERROR(MATCH(LQ$1,'CSC Mitre'!CZ$1:CZ$220,0)),"",VLOOKUP(LQ$1,'Tactic Recode'!$A$1:$B$547,2,FALSE))</f>
        <v/>
      </c>
      <c r="LR105" t="str">
        <f>IF(ISERROR(MATCH(LR$1,'CSC Mitre'!CZ$1:CZ$220,0)),"",VLOOKUP(LR$1,'Tactic Recode'!$A$1:$B$547,2,FALSE))</f>
        <v/>
      </c>
      <c r="LS105" t="str">
        <f>IF(ISERROR(MATCH(LS$1,'CSC Mitre'!CZ$1:CZ$220,0)),"",VLOOKUP(LS$1,'Tactic Recode'!$A$1:$B$547,2,FALSE))</f>
        <v/>
      </c>
      <c r="LT105" t="str">
        <f>IF(ISERROR(MATCH(LT$1,'CSC Mitre'!CZ$1:CZ$220,0)),"",VLOOKUP(LT$1,'Tactic Recode'!$A$1:$B$547,2,FALSE))</f>
        <v/>
      </c>
      <c r="LU105" t="str">
        <f>IF(ISERROR(MATCH(LU$1,'CSC Mitre'!CZ$1:CZ$220,0)),"",VLOOKUP(LU$1,'Tactic Recode'!$A$1:$B$547,2,FALSE))</f>
        <v/>
      </c>
      <c r="LV105" t="str">
        <f>IF(ISERROR(MATCH(LV$1,'CSC Mitre'!CZ$1:CZ$220,0)),"",VLOOKUP(LV$1,'Tactic Recode'!$A$1:$B$547,2,FALSE))</f>
        <v/>
      </c>
      <c r="LW105" t="str">
        <f>IF(ISERROR(MATCH(LW$1,'CSC Mitre'!CZ$1:CZ$220,0)),"",VLOOKUP(LW$1,'Tactic Recode'!$A$1:$B$547,2,FALSE))</f>
        <v/>
      </c>
      <c r="LX105" t="str">
        <f>IF(ISERROR(MATCH(LX$1,'CSC Mitre'!CZ$1:CZ$220,0)),"",VLOOKUP(LX$1,'Tactic Recode'!$A$1:$B$547,2,FALSE))</f>
        <v/>
      </c>
      <c r="LY105" t="str">
        <f>IF(ISERROR(MATCH(LY$1,'CSC Mitre'!CZ$1:CZ$220,0)),"",VLOOKUP(LY$1,'Tactic Recode'!$A$1:$B$547,2,FALSE))</f>
        <v/>
      </c>
      <c r="LZ105" t="str">
        <f>IF(ISERROR(MATCH(LZ$1,'CSC Mitre'!CZ$1:CZ$220,0)),"",VLOOKUP(LZ$1,'Tactic Recode'!$A$1:$B$547,2,FALSE))</f>
        <v/>
      </c>
      <c r="MA105" t="str">
        <f>IF(ISERROR(MATCH(MA$1,'CSC Mitre'!CZ$1:CZ$220,0)),"",VLOOKUP(MA$1,'Tactic Recode'!$A$1:$B$547,2,FALSE))</f>
        <v/>
      </c>
      <c r="MB105" t="str">
        <f>IF(ISERROR(MATCH(MB$1,'CSC Mitre'!CZ$1:CZ$220,0)),"",VLOOKUP(MB$1,'Tactic Recode'!$A$1:$B$547,2,FALSE))</f>
        <v/>
      </c>
      <c r="MC105" t="str">
        <f>IF(ISERROR(MATCH(MC$1,'CSC Mitre'!CZ$1:CZ$220,0)),"",VLOOKUP(MC$1,'Tactic Recode'!$A$1:$B$547,2,FALSE))</f>
        <v/>
      </c>
      <c r="MD105" t="str">
        <f>IF(ISERROR(MATCH(MD$1,'CSC Mitre'!CZ$1:CZ$220,0)),"",VLOOKUP(MD$1,'Tactic Recode'!$A$1:$B$547,2,FALSE))</f>
        <v/>
      </c>
      <c r="ME105" t="str">
        <f>IF(ISERROR(MATCH(ME$1,'CSC Mitre'!CZ$1:CZ$220,0)),"",VLOOKUP(ME$1,'Tactic Recode'!$A$1:$B$547,2,FALSE))</f>
        <v/>
      </c>
      <c r="MF105" t="str">
        <f>IF(ISERROR(MATCH(MF$1,'CSC Mitre'!CZ$1:CZ$220,0)),"",VLOOKUP(MF$1,'Tactic Recode'!$A$1:$B$547,2,FALSE))</f>
        <v/>
      </c>
      <c r="MG105" t="str">
        <f>IF(ISERROR(MATCH(MG$1,'CSC Mitre'!CZ$1:CZ$220,0)),"",VLOOKUP(MG$1,'Tactic Recode'!$A$1:$B$547,2,FALSE))</f>
        <v/>
      </c>
      <c r="MH105" t="str">
        <f>IF(ISERROR(MATCH(MH$1,'CSC Mitre'!CZ$1:CZ$220,0)),"",VLOOKUP(MH$1,'Tactic Recode'!$A$1:$B$547,2,FALSE))</f>
        <v/>
      </c>
      <c r="MI105" t="str">
        <f>IF(ISERROR(MATCH(MI$1,'CSC Mitre'!CZ$1:CZ$220,0)),"",VLOOKUP(MI$1,'Tactic Recode'!$A$1:$B$547,2,FALSE))</f>
        <v/>
      </c>
      <c r="MJ105" t="str">
        <f>IF(ISERROR(MATCH(MJ$1,'CSC Mitre'!CZ$1:CZ$220,0)),"",VLOOKUP(MJ$1,'Tactic Recode'!$A$1:$B$547,2,FALSE))</f>
        <v/>
      </c>
      <c r="MK105" t="str">
        <f>IF(ISERROR(MATCH(MK$1,'CSC Mitre'!CZ$1:CZ$220,0)),"",VLOOKUP(MK$1,'Tactic Recode'!$A$1:$B$547,2,FALSE))</f>
        <v/>
      </c>
      <c r="ML105" t="str">
        <f>IF(ISERROR(MATCH(ML$1,'CSC Mitre'!CZ$1:CZ$220,0)),"",VLOOKUP(ML$1,'Tactic Recode'!$A$1:$B$547,2,FALSE))</f>
        <v/>
      </c>
      <c r="MM105" t="str">
        <f>IF(ISERROR(MATCH(MM$1,'CSC Mitre'!CZ$1:CZ$220,0)),"",VLOOKUP(MM$1,'Tactic Recode'!$A$1:$B$547,2,FALSE))</f>
        <v/>
      </c>
      <c r="MN105" t="str">
        <f>IF(ISERROR(MATCH(MN$1,'CSC Mitre'!CZ$1:CZ$220,0)),"",VLOOKUP(MN$1,'Tactic Recode'!$A$1:$B$547,2,FALSE))</f>
        <v/>
      </c>
      <c r="MO105" t="str">
        <f>IF(ISERROR(MATCH(MO$1,'CSC Mitre'!CZ$1:CZ$220,0)),"",VLOOKUP(MO$1,'Tactic Recode'!$A$1:$B$547,2,FALSE))</f>
        <v/>
      </c>
      <c r="MP105" t="str">
        <f>IF(ISERROR(MATCH(MP$1,'CSC Mitre'!CZ$1:CZ$220,0)),"",VLOOKUP(MP$1,'Tactic Recode'!$A$1:$B$547,2,FALSE))</f>
        <v/>
      </c>
      <c r="MQ105" t="str">
        <f>IF(ISERROR(MATCH(MQ$1,'CSC Mitre'!CZ$1:CZ$220,0)),"",VLOOKUP(MQ$1,'Tactic Recode'!$A$1:$B$547,2,FALSE))</f>
        <v/>
      </c>
      <c r="MR105" t="str">
        <f>IF(ISERROR(MATCH(MR$1,'CSC Mitre'!CZ$1:CZ$220,0)),"",VLOOKUP(MR$1,'Tactic Recode'!$A$1:$B$547,2,FALSE))</f>
        <v/>
      </c>
      <c r="MS105" t="str">
        <f>IF(ISERROR(MATCH(MS$1,'CSC Mitre'!CZ$1:CZ$220,0)),"",VLOOKUP(MS$1,'Tactic Recode'!$A$1:$B$547,2,FALSE))</f>
        <v/>
      </c>
      <c r="MT105" t="str">
        <f>IF(ISERROR(MATCH(MT$1,'CSC Mitre'!CZ$1:CZ$220,0)),"",VLOOKUP(MT$1,'Tactic Recode'!$A$1:$B$547,2,FALSE))</f>
        <v/>
      </c>
      <c r="MU105" t="str">
        <f>IF(ISERROR(MATCH(MU$1,'CSC Mitre'!CZ$1:CZ$220,0)),"",VLOOKUP(MU$1,'Tactic Recode'!$A$1:$B$547,2,FALSE))</f>
        <v/>
      </c>
      <c r="MV105" t="str">
        <f>IF(ISERROR(MATCH(MV$1,'CSC Mitre'!CZ$1:CZ$220,0)),"",VLOOKUP(MV$1,'Tactic Recode'!$A$1:$B$547,2,FALSE))</f>
        <v/>
      </c>
      <c r="MW105" t="str">
        <f>IF(ISERROR(MATCH(MW$1,'CSC Mitre'!CZ$1:CZ$220,0)),"",VLOOKUP(MW$1,'Tactic Recode'!$A$1:$B$547,2,FALSE))</f>
        <v/>
      </c>
      <c r="MX105" t="str">
        <f>IF(ISERROR(MATCH(MX$1,'CSC Mitre'!CZ$1:CZ$220,0)),"",VLOOKUP(MX$1,'Tactic Recode'!$A$1:$B$547,2,FALSE))</f>
        <v/>
      </c>
      <c r="MY105" t="str">
        <f>IF(ISERROR(MATCH(MY$1,'CSC Mitre'!CZ$1:CZ$220,0)),"",VLOOKUP(MY$1,'Tactic Recode'!$A$1:$B$547,2,FALSE))</f>
        <v/>
      </c>
      <c r="MZ105" t="str">
        <f>IF(ISERROR(MATCH(MZ$1,'CSC Mitre'!CZ$1:CZ$220,0)),"",VLOOKUP(MZ$1,'Tactic Recode'!$A$1:$B$547,2,FALSE))</f>
        <v/>
      </c>
      <c r="NA105" t="str">
        <f>IF(ISERROR(MATCH(NA$1,'CSC Mitre'!CZ$1:CZ$220,0)),"",VLOOKUP(NA$1,'Tactic Recode'!$A$1:$B$547,2,FALSE))</f>
        <v/>
      </c>
      <c r="NB105" t="str">
        <f>IF(ISERROR(MATCH(NB$1,'CSC Mitre'!CZ$1:CZ$220,0)),"",VLOOKUP(NB$1,'Tactic Recode'!$A$1:$B$547,2,FALSE))</f>
        <v/>
      </c>
      <c r="NC105" t="str">
        <f>IF(ISERROR(MATCH(NC$1,'CSC Mitre'!CZ$1:CZ$220,0)),"",VLOOKUP(NC$1,'Tactic Recode'!$A$1:$B$547,2,FALSE))</f>
        <v/>
      </c>
      <c r="ND105" t="str">
        <f>IF(ISERROR(MATCH(ND$1,'CSC Mitre'!CZ$1:CZ$220,0)),"",VLOOKUP(ND$1,'Tactic Recode'!$A$1:$B$547,2,FALSE))</f>
        <v/>
      </c>
      <c r="NE105" t="str">
        <f>IF(ISERROR(MATCH(NE$1,'CSC Mitre'!CZ$1:CZ$220,0)),"",VLOOKUP(NE$1,'Tactic Recode'!$A$1:$B$547,2,FALSE))</f>
        <v/>
      </c>
      <c r="NF105" t="str">
        <f>IF(ISERROR(MATCH(NF$1,'CSC Mitre'!CZ$1:CZ$220,0)),"",VLOOKUP(NF$1,'Tactic Recode'!$A$1:$B$547,2,FALSE))</f>
        <v/>
      </c>
      <c r="NG105" t="str">
        <f>IF(ISERROR(MATCH(NG$1,'CSC Mitre'!CZ$1:CZ$220,0)),"",VLOOKUP(NG$1,'Tactic Recode'!$A$1:$B$547,2,FALSE))</f>
        <v/>
      </c>
      <c r="NH105" t="str">
        <f>IF(ISERROR(MATCH(NH$1,'CSC Mitre'!CZ$1:CZ$220,0)),"",VLOOKUP(NH$1,'Tactic Recode'!$A$1:$B$547,2,FALSE))</f>
        <v/>
      </c>
      <c r="NI105" t="str">
        <f>IF(ISERROR(MATCH(NI$1,'CSC Mitre'!CZ$1:CZ$220,0)),"",VLOOKUP(NI$1,'Tactic Recode'!$A$1:$B$547,2,FALSE))</f>
        <v/>
      </c>
      <c r="NJ105" t="str">
        <f>IF(ISERROR(MATCH(NJ$1,'CSC Mitre'!CZ$1:CZ$220,0)),"",VLOOKUP(NJ$1,'Tactic Recode'!$A$1:$B$547,2,FALSE))</f>
        <v/>
      </c>
      <c r="NK105" t="str">
        <f>IF(ISERROR(MATCH(NK$1,'CSC Mitre'!CZ$1:CZ$220,0)),"",VLOOKUP(NK$1,'Tactic Recode'!$A$1:$B$547,2,FALSE))</f>
        <v/>
      </c>
      <c r="NL105" t="str">
        <f>IF(ISERROR(MATCH(NL$1,'CSC Mitre'!CZ$1:CZ$220,0)),"",VLOOKUP(NL$1,'Tactic Recode'!$A$1:$B$547,2,FALSE))</f>
        <v/>
      </c>
      <c r="NM105" t="str">
        <f>IF(ISERROR(MATCH(NM$1,'CSC Mitre'!CZ$1:CZ$220,0)),"",VLOOKUP(NM$1,'Tactic Recode'!$A$1:$B$547,2,FALSE))</f>
        <v/>
      </c>
      <c r="NN105" t="str">
        <f>IF(ISERROR(MATCH(NN$1,'CSC Mitre'!CZ$1:CZ$220,0)),"",VLOOKUP(NN$1,'Tactic Recode'!$A$1:$B$547,2,FALSE))</f>
        <v/>
      </c>
      <c r="NO105" t="str">
        <f>IF(ISERROR(MATCH(NO$1,'CSC Mitre'!CZ$1:CZ$220,0)),"",VLOOKUP(NO$1,'Tactic Recode'!$A$1:$B$547,2,FALSE))</f>
        <v/>
      </c>
      <c r="NP105" t="str">
        <f>IF(ISERROR(MATCH(NP$1,'CSC Mitre'!CZ$1:CZ$220,0)),"",VLOOKUP(NP$1,'Tactic Recode'!$A$1:$B$547,2,FALSE))</f>
        <v/>
      </c>
      <c r="NQ105" t="str">
        <f>IF(ISERROR(MATCH(NQ$1,'CSC Mitre'!CZ$1:CZ$220,0)),"",VLOOKUP(NQ$1,'Tactic Recode'!$A$1:$B$547,2,FALSE))</f>
        <v/>
      </c>
      <c r="NR105" t="str">
        <f>IF(ISERROR(MATCH(NR$1,'CSC Mitre'!CZ$1:CZ$220,0)),"",VLOOKUP(NR$1,'Tactic Recode'!$A$1:$B$547,2,FALSE))</f>
        <v/>
      </c>
      <c r="NS105" t="str">
        <f>IF(ISERROR(MATCH(NS$1,'CSC Mitre'!CZ$1:CZ$220,0)),"",VLOOKUP(NS$1,'Tactic Recode'!$A$1:$B$547,2,FALSE))</f>
        <v/>
      </c>
      <c r="NT105" t="str">
        <f>IF(ISERROR(MATCH(NT$1,'CSC Mitre'!CZ$1:CZ$220,0)),"",VLOOKUP(NT$1,'Tactic Recode'!$A$1:$B$547,2,FALSE))</f>
        <v/>
      </c>
      <c r="NU105" t="str">
        <f>IF(ISERROR(MATCH(NU$1,'CSC Mitre'!CZ$1:CZ$220,0)),"",VLOOKUP(NU$1,'Tactic Recode'!$A$1:$B$547,2,FALSE))</f>
        <v/>
      </c>
      <c r="NV105" t="str">
        <f>IF(ISERROR(MATCH(NV$1,'CSC Mitre'!CZ$1:CZ$220,0)),"",VLOOKUP(NV$1,'Tactic Recode'!$A$1:$B$547,2,FALSE))</f>
        <v/>
      </c>
      <c r="NW105" t="str">
        <f>IF(ISERROR(MATCH(NW$1,'CSC Mitre'!CZ$1:CZ$220,0)),"",VLOOKUP(NW$1,'Tactic Recode'!$A$1:$B$547,2,FALSE))</f>
        <v/>
      </c>
      <c r="NX105" t="str">
        <f>IF(ISERROR(MATCH(NX$1,'CSC Mitre'!CZ$1:CZ$220,0)),"",VLOOKUP(NX$1,'Tactic Recode'!$A$1:$B$547,2,FALSE))</f>
        <v/>
      </c>
      <c r="NY105" t="str">
        <f>IF(ISERROR(MATCH(NY$1,'CSC Mitre'!CZ$1:CZ$220,0)),"",VLOOKUP(NY$1,'Tactic Recode'!$A$1:$B$547,2,FALSE))</f>
        <v/>
      </c>
      <c r="NZ105" t="str">
        <f>IF(ISERROR(MATCH(NZ$1,'CSC Mitre'!CZ$1:CZ$220,0)),"",VLOOKUP(NZ$1,'Tactic Recode'!$A$1:$B$547,2,FALSE))</f>
        <v/>
      </c>
      <c r="OA105" t="str">
        <f>IF(ISERROR(MATCH(OA$1,'CSC Mitre'!CZ$1:CZ$220,0)),"",VLOOKUP(OA$1,'Tactic Recode'!$A$1:$B$547,2,FALSE))</f>
        <v/>
      </c>
      <c r="OB105" t="str">
        <f>IF(ISERROR(MATCH(OB$1,'CSC Mitre'!CZ$1:CZ$220,0)),"",VLOOKUP(OB$1,'Tactic Recode'!$A$1:$B$547,2,FALSE))</f>
        <v/>
      </c>
      <c r="OC105" t="str">
        <f>IF(ISERROR(MATCH(OC$1,'CSC Mitre'!CZ$1:CZ$220,0)),"",VLOOKUP(OC$1,'Tactic Recode'!$A$1:$B$547,2,FALSE))</f>
        <v/>
      </c>
      <c r="OD105" t="str">
        <f>IF(ISERROR(MATCH(OD$1,'CSC Mitre'!CZ$1:CZ$220,0)),"",VLOOKUP(OD$1,'Tactic Recode'!$A$1:$B$547,2,FALSE))</f>
        <v/>
      </c>
      <c r="OE105" t="str">
        <f>IF(ISERROR(MATCH(OE$1,'CSC Mitre'!CZ$1:CZ$220,0)),"",VLOOKUP(OE$1,'Tactic Recode'!$A$1:$B$547,2,FALSE))</f>
        <v/>
      </c>
      <c r="OF105" t="str">
        <f>IF(ISERROR(MATCH(OF$1,'CSC Mitre'!CZ$1:CZ$220,0)),"",VLOOKUP(OF$1,'Tactic Recode'!$A$1:$B$547,2,FALSE))</f>
        <v/>
      </c>
      <c r="OG105" t="str">
        <f>IF(ISERROR(MATCH(OG$1,'CSC Mitre'!CZ$1:CZ$220,0)),"",VLOOKUP(OG$1,'Tactic Recode'!$A$1:$B$547,2,FALSE))</f>
        <v/>
      </c>
      <c r="OH105" t="str">
        <f>IF(ISERROR(MATCH(OH$1,'CSC Mitre'!CZ$1:CZ$220,0)),"",VLOOKUP(OH$1,'Tactic Recode'!$A$1:$B$547,2,FALSE))</f>
        <v/>
      </c>
      <c r="OI105" t="str">
        <f>IF(ISERROR(MATCH(OI$1,'CSC Mitre'!CZ$1:CZ$220,0)),"",VLOOKUP(OI$1,'Tactic Recode'!$A$1:$B$547,2,FALSE))</f>
        <v/>
      </c>
      <c r="OJ105" t="str">
        <f>IF(ISERROR(MATCH(OJ$1,'CSC Mitre'!CZ$1:CZ$220,0)),"",VLOOKUP(OJ$1,'Tactic Recode'!$A$1:$B$547,2,FALSE))</f>
        <v/>
      </c>
      <c r="OK105" t="str">
        <f>IF(ISERROR(MATCH(OK$1,'CSC Mitre'!CZ$1:CZ$220,0)),"",VLOOKUP(OK$1,'Tactic Recode'!$A$1:$B$547,2,FALSE))</f>
        <v/>
      </c>
      <c r="OL105" t="str">
        <f>IF(ISERROR(MATCH(OL$1,'CSC Mitre'!CZ$1:CZ$220,0)),"",VLOOKUP(OL$1,'Tactic Recode'!$A$1:$B$547,2,FALSE))</f>
        <v/>
      </c>
      <c r="OM105" t="str">
        <f>IF(ISERROR(MATCH(OM$1,'CSC Mitre'!CZ$1:CZ$220,0)),"",VLOOKUP(OM$1,'Tactic Recode'!$A$1:$B$547,2,FALSE))</f>
        <v/>
      </c>
      <c r="ON105" t="str">
        <f>IF(ISERROR(MATCH(ON$1,'CSC Mitre'!CZ$1:CZ$220,0)),"",VLOOKUP(ON$1,'Tactic Recode'!$A$1:$B$547,2,FALSE))</f>
        <v/>
      </c>
      <c r="OO105" t="str">
        <f>IF(ISERROR(MATCH(OO$1,'CSC Mitre'!CZ$1:CZ$220,0)),"",VLOOKUP(OO$1,'Tactic Recode'!$A$1:$B$547,2,FALSE))</f>
        <v/>
      </c>
      <c r="OP105" t="str">
        <f>IF(ISERROR(MATCH(OP$1,'CSC Mitre'!CZ$1:CZ$220,0)),"",VLOOKUP(OP$1,'Tactic Recode'!$A$1:$B$547,2,FALSE))</f>
        <v/>
      </c>
      <c r="OQ105" t="str">
        <f>IF(ISERROR(MATCH(OQ$1,'CSC Mitre'!CZ$1:CZ$220,0)),"",VLOOKUP(OQ$1,'Tactic Recode'!$A$1:$B$547,2,FALSE))</f>
        <v/>
      </c>
      <c r="OR105" t="str">
        <f>IF(ISERROR(MATCH(OR$1,'CSC Mitre'!CZ$1:CZ$220,0)),"",VLOOKUP(OR$1,'Tactic Recode'!$A$1:$B$547,2,FALSE))</f>
        <v/>
      </c>
      <c r="OS105" t="str">
        <f>IF(ISERROR(MATCH(OS$1,'CSC Mitre'!CZ$1:CZ$220,0)),"",VLOOKUP(OS$1,'Tactic Recode'!$A$1:$B$547,2,FALSE))</f>
        <v/>
      </c>
      <c r="OT105" t="str">
        <f>IF(ISERROR(MATCH(OT$1,'CSC Mitre'!CZ$1:CZ$220,0)),"",VLOOKUP(OT$1,'Tactic Recode'!$A$1:$B$547,2,FALSE))</f>
        <v/>
      </c>
      <c r="OU105" t="str">
        <f>IF(ISERROR(MATCH(OU$1,'CSC Mitre'!CZ$1:CZ$220,0)),"",VLOOKUP(OU$1,'Tactic Recode'!$A$1:$B$547,2,FALSE))</f>
        <v/>
      </c>
      <c r="OV105" t="str">
        <f>IF(ISERROR(MATCH(OV$1,'CSC Mitre'!CZ$1:CZ$220,0)),"",VLOOKUP(OV$1,'Tactic Recode'!$A$1:$B$547,2,FALSE))</f>
        <v/>
      </c>
      <c r="OW105" t="str">
        <f>IF(ISERROR(MATCH(OW$1,'CSC Mitre'!CZ$1:CZ$220,0)),"",VLOOKUP(OW$1,'Tactic Recode'!$A$1:$B$547,2,FALSE))</f>
        <v/>
      </c>
      <c r="OX105" t="str">
        <f>IF(ISERROR(MATCH(OX$1,'CSC Mitre'!CZ$1:CZ$220,0)),"",VLOOKUP(OX$1,'Tactic Recode'!$A$1:$B$547,2,FALSE))</f>
        <v/>
      </c>
      <c r="OY105" t="str">
        <f>IF(ISERROR(MATCH(OY$1,'CSC Mitre'!CZ$1:CZ$220,0)),"",VLOOKUP(OY$1,'Tactic Recode'!$A$1:$B$547,2,FALSE))</f>
        <v/>
      </c>
      <c r="OZ105" t="str">
        <f>IF(ISERROR(MATCH(OZ$1,'CSC Mitre'!CZ$1:CZ$220,0)),"",VLOOKUP(OZ$1,'Tactic Recode'!$A$1:$B$547,2,FALSE))</f>
        <v/>
      </c>
      <c r="PA105" t="str">
        <f>IF(ISERROR(MATCH(PA$1,'CSC Mitre'!CZ$1:CZ$220,0)),"",VLOOKUP(PA$1,'Tactic Recode'!$A$1:$B$547,2,FALSE))</f>
        <v/>
      </c>
      <c r="PB105" t="str">
        <f>IF(ISERROR(MATCH(PB$1,'CSC Mitre'!CZ$1:CZ$220,0)),"",VLOOKUP(PB$1,'Tactic Recode'!$A$1:$B$547,2,FALSE))</f>
        <v/>
      </c>
      <c r="PC105" t="str">
        <f>IF(ISERROR(MATCH(PC$1,'CSC Mitre'!CZ$1:CZ$220,0)),"",VLOOKUP(PC$1,'Tactic Recode'!$A$1:$B$547,2,FALSE))</f>
        <v/>
      </c>
      <c r="PD105" t="str">
        <f>IF(ISERROR(MATCH(PD$1,'CSC Mitre'!CZ$1:CZ$220,0)),"",VLOOKUP(PD$1,'Tactic Recode'!$A$1:$B$547,2,FALSE))</f>
        <v/>
      </c>
      <c r="PE105" t="str">
        <f>IF(ISERROR(MATCH(PE$1,'CSC Mitre'!CZ$1:CZ$220,0)),"",VLOOKUP(PE$1,'Tactic Recode'!$A$1:$B$547,2,FALSE))</f>
        <v/>
      </c>
      <c r="PF105" t="str">
        <f>IF(ISERROR(MATCH(PF$1,'CSC Mitre'!CZ$1:CZ$220,0)),"",VLOOKUP(PF$1,'Tactic Recode'!$A$1:$B$547,2,FALSE))</f>
        <v/>
      </c>
      <c r="PG105" t="str">
        <f>IF(ISERROR(MATCH(PG$1,'CSC Mitre'!CZ$1:CZ$220,0)),"",VLOOKUP(PG$1,'Tactic Recode'!$A$1:$B$547,2,FALSE))</f>
        <v/>
      </c>
      <c r="PH105" t="str">
        <f>IF(ISERROR(MATCH(PH$1,'CSC Mitre'!CZ$1:CZ$220,0)),"",VLOOKUP(PH$1,'Tactic Recode'!$A$1:$B$547,2,FALSE))</f>
        <v/>
      </c>
      <c r="PI105" t="str">
        <f>IF(ISERROR(MATCH(PI$1,'CSC Mitre'!CZ$1:CZ$220,0)),"",VLOOKUP(PI$1,'Tactic Recode'!$A$1:$B$547,2,FALSE))</f>
        <v/>
      </c>
      <c r="PJ105" t="str">
        <f>IF(ISERROR(MATCH(PJ$1,'CSC Mitre'!CZ$1:CZ$220,0)),"",VLOOKUP(PJ$1,'Tactic Recode'!$A$1:$B$547,2,FALSE))</f>
        <v/>
      </c>
      <c r="PK105" t="str">
        <f>IF(ISERROR(MATCH(PK$1,'CSC Mitre'!CZ$1:CZ$220,0)),"",VLOOKUP(PK$1,'Tactic Recode'!$A$1:$B$547,2,FALSE))</f>
        <v/>
      </c>
      <c r="PL105" t="str">
        <f>IF(ISERROR(MATCH(PL$1,'CSC Mitre'!CZ$1:CZ$220,0)),"",VLOOKUP(PL$1,'Tactic Recode'!$A$1:$B$547,2,FALSE))</f>
        <v/>
      </c>
      <c r="PM105" t="str">
        <f>IF(ISERROR(MATCH(PM$1,'CSC Mitre'!CZ$1:CZ$220,0)),"",VLOOKUP(PM$1,'Tactic Recode'!$A$1:$B$547,2,FALSE))</f>
        <v/>
      </c>
      <c r="PN105" t="str">
        <f>IF(ISERROR(MATCH(PN$1,'CSC Mitre'!CZ$1:CZ$220,0)),"",VLOOKUP(PN$1,'Tactic Recode'!$A$1:$B$547,2,FALSE))</f>
        <v/>
      </c>
      <c r="PO105" t="str">
        <f>IF(ISERROR(MATCH(PO$1,'CSC Mitre'!CZ$1:CZ$220,0)),"",VLOOKUP(PO$1,'Tactic Recode'!$A$1:$B$547,2,FALSE))</f>
        <v/>
      </c>
      <c r="PP105" t="str">
        <f>IF(ISERROR(MATCH(PP$1,'CSC Mitre'!CZ$1:CZ$220,0)),"",VLOOKUP(PP$1,'Tactic Recode'!$A$1:$B$547,2,FALSE))</f>
        <v/>
      </c>
      <c r="PQ105" t="str">
        <f>IF(ISERROR(MATCH(PQ$1,'CSC Mitre'!CZ$1:CZ$220,0)),"",VLOOKUP(PQ$1,'Tactic Recode'!$A$1:$B$547,2,FALSE))</f>
        <v/>
      </c>
      <c r="PR105" t="str">
        <f>IF(ISERROR(MATCH(PR$1,'CSC Mitre'!CZ$1:CZ$220,0)),"",VLOOKUP(PR$1,'Tactic Recode'!$A$1:$B$547,2,FALSE))</f>
        <v/>
      </c>
      <c r="PS105" t="str">
        <f>IF(ISERROR(MATCH(PS$1,'CSC Mitre'!CZ$1:CZ$220,0)),"",VLOOKUP(PS$1,'Tactic Recode'!$A$1:$B$547,2,FALSE))</f>
        <v/>
      </c>
      <c r="PT105" t="str">
        <f>IF(ISERROR(MATCH(PT$1,'CSC Mitre'!CZ$1:CZ$220,0)),"",VLOOKUP(PT$1,'Tactic Recode'!$A$1:$B$547,2,FALSE))</f>
        <v/>
      </c>
      <c r="PU105" t="str">
        <f>IF(ISERROR(MATCH(PU$1,'CSC Mitre'!CZ$1:CZ$220,0)),"",VLOOKUP(PU$1,'Tactic Recode'!$A$1:$B$547,2,FALSE))</f>
        <v/>
      </c>
      <c r="PV105" t="str">
        <f>IF(ISERROR(MATCH(PV$1,'CSC Mitre'!CZ$1:CZ$220,0)),"",VLOOKUP(PV$1,'Tactic Recode'!$A$1:$B$547,2,FALSE))</f>
        <v/>
      </c>
      <c r="PW105" t="str">
        <f>IF(ISERROR(MATCH(PW$1,'CSC Mitre'!CZ$1:CZ$220,0)),"",VLOOKUP(PW$1,'Tactic Recode'!$A$1:$B$547,2,FALSE))</f>
        <v/>
      </c>
      <c r="PX105" t="str">
        <f>IF(ISERROR(MATCH(PX$1,'CSC Mitre'!CZ$1:CZ$220,0)),"",VLOOKUP(PX$1,'Tactic Recode'!$A$1:$B$547,2,FALSE))</f>
        <v/>
      </c>
      <c r="PY105" t="str">
        <f>IF(ISERROR(MATCH(PY$1,'CSC Mitre'!CZ$1:CZ$220,0)),"",VLOOKUP(PY$1,'Tactic Recode'!$A$1:$B$547,2,FALSE))</f>
        <v/>
      </c>
      <c r="PZ105" t="str">
        <f>IF(ISERROR(MATCH(PZ$1,'CSC Mitre'!CZ$1:CZ$220,0)),"",VLOOKUP(PZ$1,'Tactic Recode'!$A$1:$B$547,2,FALSE))</f>
        <v/>
      </c>
      <c r="QA105" t="str">
        <f>IF(ISERROR(MATCH(QA$1,'CSC Mitre'!CZ$1:CZ$220,0)),"",VLOOKUP(QA$1,'Tactic Recode'!$A$1:$B$547,2,FALSE))</f>
        <v/>
      </c>
      <c r="QB105" t="str">
        <f>IF(ISERROR(MATCH(QB$1,'CSC Mitre'!CZ$1:CZ$220,0)),"",VLOOKUP(QB$1,'Tactic Recode'!$A$1:$B$547,2,FALSE))</f>
        <v/>
      </c>
      <c r="QC105" t="str">
        <f>IF(ISERROR(MATCH(QC$1,'CSC Mitre'!CZ$1:CZ$220,0)),"",VLOOKUP(QC$1,'Tactic Recode'!$A$1:$B$547,2,FALSE))</f>
        <v/>
      </c>
      <c r="QD105" t="str">
        <f>IF(ISERROR(MATCH(QD$1,'CSC Mitre'!CZ$1:CZ$220,0)),"",VLOOKUP(QD$1,'Tactic Recode'!$A$1:$B$547,2,FALSE))</f>
        <v/>
      </c>
      <c r="QE105" t="str">
        <f>IF(ISERROR(MATCH(QE$1,'CSC Mitre'!CZ$1:CZ$220,0)),"",VLOOKUP(QE$1,'Tactic Recode'!$A$1:$B$547,2,FALSE))</f>
        <v/>
      </c>
      <c r="QF105" t="str">
        <f>IF(ISERROR(MATCH(QF$1,'CSC Mitre'!CZ$1:CZ$220,0)),"",VLOOKUP(QF$1,'Tactic Recode'!$A$1:$B$547,2,FALSE))</f>
        <v/>
      </c>
      <c r="QG105" t="str">
        <f>IF(ISERROR(MATCH(QG$1,'CSC Mitre'!CZ$1:CZ$220,0)),"",VLOOKUP(QG$1,'Tactic Recode'!$A$1:$B$547,2,FALSE))</f>
        <v/>
      </c>
      <c r="QH105" t="str">
        <f>IF(ISERROR(MATCH(QH$1,'CSC Mitre'!CZ$1:CZ$220,0)),"",VLOOKUP(QH$1,'Tactic Recode'!$A$1:$B$547,2,FALSE))</f>
        <v/>
      </c>
      <c r="QI105" t="str">
        <f>IF(ISERROR(MATCH(QI$1,'CSC Mitre'!CZ$1:CZ$220,0)),"",VLOOKUP(QI$1,'Tactic Recode'!$A$1:$B$547,2,FALSE))</f>
        <v/>
      </c>
      <c r="QJ105" t="str">
        <f>IF(ISERROR(MATCH(QJ$1,'CSC Mitre'!CZ$1:CZ$220,0)),"",VLOOKUP(QJ$1,'Tactic Recode'!$A$1:$B$547,2,FALSE))</f>
        <v/>
      </c>
      <c r="QK105" t="str">
        <f>IF(ISERROR(MATCH(QK$1,'CSC Mitre'!CZ$1:CZ$220,0)),"",VLOOKUP(QK$1,'Tactic Recode'!$A$1:$B$547,2,FALSE))</f>
        <v/>
      </c>
      <c r="QL105" t="str">
        <f>IF(ISERROR(MATCH(QL$1,'CSC Mitre'!CZ$1:CZ$220,0)),"",VLOOKUP(QL$1,'Tactic Recode'!$A$1:$B$547,2,FALSE))</f>
        <v/>
      </c>
      <c r="QM105" t="str">
        <f>IF(ISERROR(MATCH(QM$1,'CSC Mitre'!CZ$1:CZ$220,0)),"",VLOOKUP(QM$1,'Tactic Recode'!$A$1:$B$547,2,FALSE))</f>
        <v/>
      </c>
      <c r="QN105" t="str">
        <f>IF(ISERROR(MATCH(QN$1,'CSC Mitre'!CZ$1:CZ$220,0)),"",VLOOKUP(QN$1,'Tactic Recode'!$A$1:$B$547,2,FALSE))</f>
        <v/>
      </c>
      <c r="QO105" t="str">
        <f>IF(ISERROR(MATCH(QO$1,'CSC Mitre'!CZ$1:CZ$220,0)),"",VLOOKUP(QO$1,'Tactic Recode'!$A$1:$B$547,2,FALSE))</f>
        <v/>
      </c>
      <c r="QP105" t="str">
        <f>IF(ISERROR(MATCH(QP$1,'CSC Mitre'!CZ$1:CZ$220,0)),"",VLOOKUP(QP$1,'Tactic Recode'!$A$1:$B$547,2,FALSE))</f>
        <v/>
      </c>
      <c r="QQ105" t="str">
        <f>IF(ISERROR(MATCH(QQ$1,'CSC Mitre'!CZ$1:CZ$220,0)),"",VLOOKUP(QQ$1,'Tactic Recode'!$A$1:$B$547,2,FALSE))</f>
        <v/>
      </c>
      <c r="QR105" t="str">
        <f>IF(ISERROR(MATCH(QR$1,'CSC Mitre'!CZ$1:CZ$220,0)),"",VLOOKUP(QR$1,'Tactic Recode'!$A$1:$B$547,2,FALSE))</f>
        <v/>
      </c>
      <c r="QS105" t="str">
        <f>IF(ISERROR(MATCH(QS$1,'CSC Mitre'!CZ$1:CZ$220,0)),"",VLOOKUP(QS$1,'Tactic Recode'!$A$1:$B$547,2,FALSE))</f>
        <v/>
      </c>
      <c r="QT105" t="str">
        <f>IF(ISERROR(MATCH(QT$1,'CSC Mitre'!CZ$1:CZ$220,0)),"",VLOOKUP(QT$1,'Tactic Recode'!$A$1:$B$547,2,FALSE))</f>
        <v/>
      </c>
      <c r="QU105" t="str">
        <f>IF(ISERROR(MATCH(QU$1,'CSC Mitre'!CZ$1:CZ$220,0)),"",VLOOKUP(QU$1,'Tactic Recode'!$A$1:$B$547,2,FALSE))</f>
        <v/>
      </c>
      <c r="QV105" t="str">
        <f>IF(ISERROR(MATCH(QV$1,'CSC Mitre'!CZ$1:CZ$220,0)),"",VLOOKUP(QV$1,'Tactic Recode'!$A$1:$B$547,2,FALSE))</f>
        <v/>
      </c>
      <c r="QW105" t="str">
        <f>IF(ISERROR(MATCH(QW$1,'CSC Mitre'!CZ$1:CZ$220,0)),"",VLOOKUP(QW$1,'Tactic Recode'!$A$1:$B$547,2,FALSE))</f>
        <v/>
      </c>
      <c r="QX105" t="str">
        <f>IF(ISERROR(MATCH(QX$1,'CSC Mitre'!CZ$1:CZ$220,0)),"",VLOOKUP(QX$1,'Tactic Recode'!$A$1:$B$547,2,FALSE))</f>
        <v/>
      </c>
      <c r="QY105" t="str">
        <f>IF(ISERROR(MATCH(QY$1,'CSC Mitre'!CZ$1:CZ$220,0)),"",VLOOKUP(QY$1,'Tactic Recode'!$A$1:$B$547,2,FALSE))</f>
        <v/>
      </c>
      <c r="QZ105" t="str">
        <f>IF(ISERROR(MATCH(QZ$1,'CSC Mitre'!CZ$1:CZ$220,0)),"",VLOOKUP(QZ$1,'Tactic Recode'!$A$1:$B$547,2,FALSE))</f>
        <v/>
      </c>
      <c r="RA105" t="str">
        <f>IF(ISERROR(MATCH(RA$1,'CSC Mitre'!CZ$1:CZ$220,0)),"",VLOOKUP(RA$1,'Tactic Recode'!$A$1:$B$547,2,FALSE))</f>
        <v/>
      </c>
      <c r="RB105" t="str">
        <f>IF(ISERROR(MATCH(RB$1,'CSC Mitre'!CZ$1:CZ$220,0)),"",VLOOKUP(RB$1,'Tactic Recode'!$A$1:$B$547,2,FALSE))</f>
        <v/>
      </c>
      <c r="RC105" t="str">
        <f>IF(ISERROR(MATCH(RC$1,'CSC Mitre'!CZ$1:CZ$220,0)),"",VLOOKUP(RC$1,'Tactic Recode'!$A$1:$B$547,2,FALSE))</f>
        <v/>
      </c>
      <c r="RD105" t="str">
        <f>IF(ISERROR(MATCH(RD$1,'CSC Mitre'!CZ$1:CZ$220,0)),"",VLOOKUP(RD$1,'Tactic Recode'!$A$1:$B$547,2,FALSE))</f>
        <v/>
      </c>
      <c r="RE105" t="str">
        <f>IF(ISERROR(MATCH(RE$1,'CSC Mitre'!CZ$1:CZ$220,0)),"",VLOOKUP(RE$1,'Tactic Recode'!$A$1:$B$547,2,FALSE))</f>
        <v/>
      </c>
      <c r="RF105" t="str">
        <f>IF(ISERROR(MATCH(RF$1,'CSC Mitre'!CZ$1:CZ$220,0)),"",VLOOKUP(RF$1,'Tactic Recode'!$A$1:$B$547,2,FALSE))</f>
        <v/>
      </c>
      <c r="RG105" t="str">
        <f>IF(ISERROR(MATCH(RG$1,'CSC Mitre'!CZ$1:CZ$220,0)),"",VLOOKUP(RG$1,'Tactic Recode'!$A$1:$B$547,2,FALSE))</f>
        <v/>
      </c>
      <c r="RH105" t="str">
        <f>IF(ISERROR(MATCH(RH$1,'CSC Mitre'!CZ$1:CZ$220,0)),"",VLOOKUP(RH$1,'Tactic Recode'!$A$1:$B$547,2,FALSE))</f>
        <v/>
      </c>
      <c r="RI105" t="str">
        <f>IF(ISERROR(MATCH(RI$1,'CSC Mitre'!CZ$1:CZ$220,0)),"",VLOOKUP(RI$1,'Tactic Recode'!$A$1:$B$547,2,FALSE))</f>
        <v/>
      </c>
      <c r="RJ105" t="str">
        <f>IF(ISERROR(MATCH(RJ$1,'CSC Mitre'!CZ$1:CZ$220,0)),"",VLOOKUP(RJ$1,'Tactic Recode'!$A$1:$B$547,2,FALSE))</f>
        <v/>
      </c>
      <c r="RK105" t="str">
        <f>IF(ISERROR(MATCH(RK$1,'CSC Mitre'!CZ$1:CZ$220,0)),"",VLOOKUP(RK$1,'Tactic Recode'!$A$1:$B$547,2,FALSE))</f>
        <v/>
      </c>
      <c r="RL105" t="str">
        <f>IF(ISERROR(MATCH(RL$1,'CSC Mitre'!CZ$1:CZ$220,0)),"",VLOOKUP(RL$1,'Tactic Recode'!$A$1:$B$547,2,FALSE))</f>
        <v/>
      </c>
      <c r="RM105" t="str">
        <f>IF(ISERROR(MATCH(RM$1,'CSC Mitre'!CZ$1:CZ$220,0)),"",VLOOKUP(RM$1,'Tactic Recode'!$A$1:$B$547,2,FALSE))</f>
        <v/>
      </c>
      <c r="RN105" t="str">
        <f>IF(ISERROR(MATCH(RN$1,'CSC Mitre'!CZ$1:CZ$220,0)),"",VLOOKUP(RN$1,'Tactic Recode'!$A$1:$B$547,2,FALSE))</f>
        <v/>
      </c>
      <c r="RO105" t="str">
        <f>IF(ISERROR(MATCH(RO$1,'CSC Mitre'!CZ$1:CZ$220,0)),"",VLOOKUP(RO$1,'Tactic Recode'!$A$1:$B$547,2,FALSE))</f>
        <v/>
      </c>
      <c r="RP105" t="str">
        <f>IF(ISERROR(MATCH(RP$1,'CSC Mitre'!CZ$1:CZ$220,0)),"",VLOOKUP(RP$1,'Tactic Recode'!$A$1:$B$547,2,FALSE))</f>
        <v/>
      </c>
      <c r="RQ105" t="str">
        <f>IF(ISERROR(MATCH(RQ$1,'CSC Mitre'!CZ$1:CZ$220,0)),"",VLOOKUP(RQ$1,'Tactic Recode'!$A$1:$B$547,2,FALSE))</f>
        <v/>
      </c>
      <c r="RR105" t="str">
        <f>IF(ISERROR(MATCH(RR$1,'CSC Mitre'!CZ$1:CZ$220,0)),"",VLOOKUP(RR$1,'Tactic Recode'!$A$1:$B$547,2,FALSE))</f>
        <v/>
      </c>
      <c r="RS105" t="str">
        <f>IF(ISERROR(MATCH(RS$1,'CSC Mitre'!CZ$1:CZ$220,0)),"",VLOOKUP(RS$1,'Tactic Recode'!$A$1:$B$547,2,FALSE))</f>
        <v/>
      </c>
      <c r="RT105" t="str">
        <f>IF(ISERROR(MATCH(RT$1,'CSC Mitre'!CZ$1:CZ$220,0)),"",VLOOKUP(RT$1,'Tactic Recode'!$A$1:$B$547,2,FALSE))</f>
        <v/>
      </c>
      <c r="RU105" t="str">
        <f>IF(ISERROR(MATCH(RU$1,'CSC Mitre'!CZ$1:CZ$220,0)),"",VLOOKUP(RU$1,'Tactic Recode'!$A$1:$B$547,2,FALSE))</f>
        <v/>
      </c>
      <c r="RV105" t="str">
        <f>IF(ISERROR(MATCH(RV$1,'CSC Mitre'!CZ$1:CZ$220,0)),"",VLOOKUP(RV$1,'Tactic Recode'!$A$1:$B$547,2,FALSE))</f>
        <v/>
      </c>
      <c r="RW105" t="str">
        <f>IF(ISERROR(MATCH(RW$1,'CSC Mitre'!CZ$1:CZ$220,0)),"",VLOOKUP(RW$1,'Tactic Recode'!$A$1:$B$547,2,FALSE))</f>
        <v/>
      </c>
      <c r="RX105" t="str">
        <f>IF(ISERROR(MATCH(RX$1,'CSC Mitre'!CZ$1:CZ$220,0)),"",VLOOKUP(RX$1,'Tactic Recode'!$A$1:$B$547,2,FALSE))</f>
        <v/>
      </c>
      <c r="RY105" t="str">
        <f>IF(ISERROR(MATCH(RY$1,'CSC Mitre'!CZ$1:CZ$220,0)),"",VLOOKUP(RY$1,'Tactic Recode'!$A$1:$B$547,2,FALSE))</f>
        <v/>
      </c>
      <c r="RZ105" t="str">
        <f>IF(ISERROR(MATCH(RZ$1,'CSC Mitre'!CZ$1:CZ$220,0)),"",VLOOKUP(RZ$1,'Tactic Recode'!$A$1:$B$547,2,FALSE))</f>
        <v/>
      </c>
      <c r="SA105" t="str">
        <f>IF(ISERROR(MATCH(SA$1,'CSC Mitre'!CZ$1:CZ$220,0)),"",VLOOKUP(SA$1,'Tactic Recode'!$A$1:$B$547,2,FALSE))</f>
        <v/>
      </c>
      <c r="SB105" t="str">
        <f>IF(ISERROR(MATCH(SB$1,'CSC Mitre'!CZ$1:CZ$220,0)),"",VLOOKUP(SB$1,'Tactic Recode'!$A$1:$B$547,2,FALSE))</f>
        <v/>
      </c>
      <c r="SC105" t="str">
        <f>IF(ISERROR(MATCH(SC$1,'CSC Mitre'!CZ$1:CZ$220,0)),"",VLOOKUP(SC$1,'Tactic Recode'!$A$1:$B$547,2,FALSE))</f>
        <v/>
      </c>
      <c r="SD105" t="str">
        <f>IF(ISERROR(MATCH(SD$1,'CSC Mitre'!CZ$1:CZ$220,0)),"",VLOOKUP(SD$1,'Tactic Recode'!$A$1:$B$547,2,FALSE))</f>
        <v/>
      </c>
      <c r="SE105" t="str">
        <f>IF(ISERROR(MATCH(SE$1,'CSC Mitre'!CZ$1:CZ$220,0)),"",VLOOKUP(SE$1,'Tactic Recode'!$A$1:$B$547,2,FALSE))</f>
        <v/>
      </c>
      <c r="SF105" t="str">
        <f>IF(ISERROR(MATCH(SF$1,'CSC Mitre'!CZ$1:CZ$220,0)),"",VLOOKUP(SF$1,'Tactic Recode'!$A$1:$B$547,2,FALSE))</f>
        <v/>
      </c>
      <c r="SG105" t="str">
        <f>IF(ISERROR(MATCH(SG$1,'CSC Mitre'!CZ$1:CZ$220,0)),"",VLOOKUP(SG$1,'Tactic Recode'!$A$1:$B$547,2,FALSE))</f>
        <v/>
      </c>
      <c r="SH105" t="str">
        <f>IF(ISERROR(MATCH(SH$1,'CSC Mitre'!CZ$1:CZ$220,0)),"",VLOOKUP(SH$1,'Tactic Recode'!$A$1:$B$547,2,FALSE))</f>
        <v/>
      </c>
      <c r="SI105" t="str">
        <f>IF(ISERROR(MATCH(SI$1,'CSC Mitre'!CZ$1:CZ$220,0)),"",VLOOKUP(SI$1,'Tactic Recode'!$A$1:$B$547,2,FALSE))</f>
        <v/>
      </c>
      <c r="SJ105" t="str">
        <f>IF(ISERROR(MATCH(SJ$1,'CSC Mitre'!CZ$1:CZ$220,0)),"",VLOOKUP(SJ$1,'Tactic Recode'!$A$1:$B$547,2,FALSE))</f>
        <v/>
      </c>
      <c r="SK105" t="str">
        <f>IF(ISERROR(MATCH(SK$1,'CSC Mitre'!CZ$1:CZ$220,0)),"",VLOOKUP(SK$1,'Tactic Recode'!$A$1:$B$547,2,FALSE))</f>
        <v/>
      </c>
      <c r="SL105" t="str">
        <f>IF(ISERROR(MATCH(SL$1,'CSC Mitre'!CZ$1:CZ$220,0)),"",VLOOKUP(SL$1,'Tactic Recode'!$A$1:$B$547,2,FALSE))</f>
        <v/>
      </c>
      <c r="SM105" t="str">
        <f>IF(ISERROR(MATCH(SM$1,'CSC Mitre'!CZ$1:CZ$220,0)),"",VLOOKUP(SM$1,'Tactic Recode'!$A$1:$B$547,2,FALSE))</f>
        <v/>
      </c>
      <c r="SN105" t="str">
        <f>IF(ISERROR(MATCH(SN$1,'CSC Mitre'!CZ$1:CZ$220,0)),"",VLOOKUP(SN$1,'Tactic Recode'!$A$1:$B$547,2,FALSE))</f>
        <v/>
      </c>
      <c r="SO105" t="str">
        <f>IF(ISERROR(MATCH(SO$1,'CSC Mitre'!CZ$1:CZ$220,0)),"",VLOOKUP(SO$1,'Tactic Recode'!$A$1:$B$547,2,FALSE))</f>
        <v/>
      </c>
      <c r="SP105" t="str">
        <f>IF(ISERROR(MATCH(SP$1,'CSC Mitre'!CZ$1:CZ$220,0)),"",VLOOKUP(SP$1,'Tactic Recode'!$A$1:$B$547,2,FALSE))</f>
        <v/>
      </c>
      <c r="SQ105" t="str">
        <f>IF(ISERROR(MATCH(SQ$1,'CSC Mitre'!CZ$1:CZ$220,0)),"",VLOOKUP(SQ$1,'Tactic Recode'!$A$1:$B$547,2,FALSE))</f>
        <v/>
      </c>
      <c r="SR105" t="str">
        <f>IF(ISERROR(MATCH(SR$1,'CSC Mitre'!CZ$1:CZ$220,0)),"",VLOOKUP(SR$1,'Tactic Recode'!$A$1:$B$547,2,FALSE))</f>
        <v/>
      </c>
      <c r="SS105" t="str">
        <f>IF(ISERROR(MATCH(SS$1,'CSC Mitre'!CZ$1:CZ$220,0)),"",VLOOKUP(SS$1,'Tactic Recode'!$A$1:$B$547,2,FALSE))</f>
        <v/>
      </c>
      <c r="ST105" t="str">
        <f>IF(ISERROR(MATCH(ST$1,'CSC Mitre'!CZ$1:CZ$220,0)),"",VLOOKUP(ST$1,'Tactic Recode'!$A$1:$B$547,2,FALSE))</f>
        <v/>
      </c>
      <c r="SU105" t="str">
        <f>IF(ISERROR(MATCH(SU$1,'CSC Mitre'!CZ$1:CZ$220,0)),"",VLOOKUP(SU$1,'Tactic Recode'!$A$1:$B$547,2,FALSE))</f>
        <v/>
      </c>
      <c r="SV105" t="str">
        <f>IF(ISERROR(MATCH(SV$1,'CSC Mitre'!CZ$1:CZ$220,0)),"",VLOOKUP(SV$1,'Tactic Recode'!$A$1:$B$547,2,FALSE))</f>
        <v/>
      </c>
      <c r="SW105" t="str">
        <f>IF(ISERROR(MATCH(SW$1,'CSC Mitre'!CZ$1:CZ$220,0)),"",VLOOKUP(SW$1,'Tactic Recode'!$A$1:$B$547,2,FALSE))</f>
        <v/>
      </c>
      <c r="SX105" t="str">
        <f>IF(ISERROR(MATCH(SX$1,'CSC Mitre'!CZ$1:CZ$220,0)),"",VLOOKUP(SX$1,'Tactic Recode'!$A$1:$B$547,2,FALSE))</f>
        <v/>
      </c>
      <c r="SY105" t="str">
        <f>IF(ISERROR(MATCH(SY$1,'CSC Mitre'!CZ$1:CZ$220,0)),"",VLOOKUP(SY$1,'Tactic Recode'!$A$1:$B$547,2,FALSE))</f>
        <v/>
      </c>
      <c r="SZ105" t="str">
        <f>IF(ISERROR(MATCH(SZ$1,'CSC Mitre'!CZ$1:CZ$220,0)),"",VLOOKUP(SZ$1,'Tactic Recode'!$A$1:$B$547,2,FALSE))</f>
        <v/>
      </c>
      <c r="TA105" t="str">
        <f>IF(ISERROR(MATCH(TA$1,'CSC Mitre'!CZ$1:CZ$220,0)),"",VLOOKUP(TA$1,'Tactic Recode'!$A$1:$B$547,2,FALSE))</f>
        <v/>
      </c>
      <c r="TB105" t="str">
        <f>IF(ISERROR(MATCH(TB$1,'CSC Mitre'!CZ$1:CZ$220,0)),"",VLOOKUP(TB$1,'Tactic Recode'!$A$1:$B$547,2,FALSE))</f>
        <v/>
      </c>
      <c r="TC105" t="str">
        <f>IF(ISERROR(MATCH(TC$1,'CSC Mitre'!CZ$1:CZ$220,0)),"",VLOOKUP(TC$1,'Tactic Recode'!$A$1:$B$547,2,FALSE))</f>
        <v/>
      </c>
      <c r="TD105" t="str">
        <f>IF(ISERROR(MATCH(TD$1,'CSC Mitre'!CZ$1:CZ$220,0)),"",VLOOKUP(TD$1,'Tactic Recode'!$A$1:$B$547,2,FALSE))</f>
        <v/>
      </c>
      <c r="TE105" t="str">
        <f>IF(ISERROR(MATCH(TE$1,'CSC Mitre'!CZ$1:CZ$220,0)),"",VLOOKUP(TE$1,'Tactic Recode'!$A$1:$B$547,2,FALSE))</f>
        <v/>
      </c>
      <c r="TF105" t="str">
        <f>IF(ISERROR(MATCH(TF$1,'CSC Mitre'!CZ$1:CZ$220,0)),"",VLOOKUP(TF$1,'Tactic Recode'!$A$1:$B$547,2,FALSE))</f>
        <v/>
      </c>
      <c r="TG105" t="str">
        <f>IF(ISERROR(MATCH(TG$1,'CSC Mitre'!CZ$1:CZ$220,0)),"",VLOOKUP(TG$1,'Tactic Recode'!$A$1:$B$547,2,FALSE))</f>
        <v/>
      </c>
      <c r="TH105" t="str">
        <f>IF(ISERROR(MATCH(TH$1,'CSC Mitre'!CZ$1:CZ$220,0)),"",VLOOKUP(TH$1,'Tactic Recode'!$A$1:$B$547,2,FALSE))</f>
        <v/>
      </c>
      <c r="TI105" t="str">
        <f>IF(ISERROR(MATCH(TI$1,'CSC Mitre'!CZ$1:CZ$220,0)),"",VLOOKUP(TI$1,'Tactic Recode'!$A$1:$B$547,2,FALSE))</f>
        <v/>
      </c>
      <c r="TJ105" t="str">
        <f>IF(ISERROR(MATCH(TJ$1,'CSC Mitre'!CZ$1:CZ$220,0)),"",VLOOKUP(TJ$1,'Tactic Recode'!$A$1:$B$547,2,FALSE))</f>
        <v/>
      </c>
      <c r="TK105" t="str">
        <f>IF(ISERROR(MATCH(TK$1,'CSC Mitre'!CZ$1:CZ$220,0)),"",VLOOKUP(TK$1,'Tactic Recode'!$A$1:$B$547,2,FALSE))</f>
        <v/>
      </c>
      <c r="TL105" t="str">
        <f>IF(ISERROR(MATCH(TL$1,'CSC Mitre'!CZ$1:CZ$220,0)),"",VLOOKUP(TL$1,'Tactic Recode'!$A$1:$B$547,2,FALSE))</f>
        <v/>
      </c>
      <c r="TM105" t="str">
        <f>IF(ISERROR(MATCH(TM$1,'CSC Mitre'!CZ$1:CZ$220,0)),"",VLOOKUP(TM$1,'Tactic Recode'!$A$1:$B$547,2,FALSE))</f>
        <v/>
      </c>
      <c r="TN105" t="str">
        <f>IF(ISERROR(MATCH(TN$1,'CSC Mitre'!CZ$1:CZ$220,0)),"",VLOOKUP(TN$1,'Tactic Recode'!$A$1:$B$547,2,FALSE))</f>
        <v/>
      </c>
      <c r="TO105" t="str">
        <f>IF(ISERROR(MATCH(TO$1,'CSC Mitre'!CZ$1:CZ$220,0)),"",VLOOKUP(TO$1,'Tactic Recode'!$A$1:$B$547,2,FALSE))</f>
        <v/>
      </c>
      <c r="TP105" t="str">
        <f>IF(ISERROR(MATCH(TP$1,'CSC Mitre'!CZ$1:CZ$220,0)),"",VLOOKUP(TP$1,'Tactic Recode'!$A$1:$B$547,2,FALSE))</f>
        <v/>
      </c>
      <c r="TQ105" t="str">
        <f>IF(ISERROR(MATCH(TQ$1,'CSC Mitre'!CZ$1:CZ$220,0)),"",VLOOKUP(TQ$1,'Tactic Recode'!$A$1:$B$547,2,FALSE))</f>
        <v/>
      </c>
      <c r="TR105" t="str">
        <f>IF(ISERROR(MATCH(TR$1,'CSC Mitre'!CZ$1:CZ$220,0)),"",VLOOKUP(TR$1,'Tactic Recode'!$A$1:$B$547,2,FALSE))</f>
        <v/>
      </c>
      <c r="TS105" t="str">
        <f>IF(ISERROR(MATCH(TS$1,'CSC Mitre'!CZ$1:CZ$220,0)),"",VLOOKUP(TS$1,'Tactic Recode'!$A$1:$B$547,2,FALSE))</f>
        <v/>
      </c>
      <c r="TT105" t="str">
        <f>IF(ISERROR(MATCH(TT$1,'CSC Mitre'!CZ$1:CZ$220,0)),"",VLOOKUP(TT$1,'Tactic Recode'!$A$1:$B$547,2,FALSE))</f>
        <v/>
      </c>
      <c r="TU105" t="str">
        <f>IF(ISERROR(MATCH(TU$1,'CSC Mitre'!CZ$1:CZ$220,0)),"",VLOOKUP(TU$1,'Tactic Recode'!$A$1:$B$547,2,FALSE))</f>
        <v/>
      </c>
      <c r="TV105" t="str">
        <f>IF(ISERROR(MATCH(TV$1,'CSC Mitre'!CZ$1:CZ$220,0)),"",VLOOKUP(TV$1,'Tactic Recode'!$A$1:$B$547,2,FALSE))</f>
        <v/>
      </c>
      <c r="TW105" t="str">
        <f>IF(ISERROR(MATCH(TW$1,'CSC Mitre'!CZ$1:CZ$220,0)),"",VLOOKUP(TW$1,'Tactic Recode'!$A$1:$B$547,2,FALSE))</f>
        <v/>
      </c>
      <c r="TX105" t="str">
        <f>IF(ISERROR(MATCH(TX$1,'CSC Mitre'!CZ$1:CZ$220,0)),"",VLOOKUP(TX$1,'Tactic Recode'!$A$1:$B$547,2,FALSE))</f>
        <v/>
      </c>
      <c r="TY105" t="str">
        <f>IF(ISERROR(MATCH(TY$1,'CSC Mitre'!CZ$1:CZ$220,0)),"",VLOOKUP(TY$1,'Tactic Recode'!$A$1:$B$547,2,FALSE))</f>
        <v/>
      </c>
      <c r="TZ105" t="str">
        <f>IF(ISERROR(MATCH(TZ$1,'CSC Mitre'!CZ$1:CZ$220,0)),"",VLOOKUP(TZ$1,'Tactic Recode'!$A$1:$B$547,2,FALSE))</f>
        <v/>
      </c>
      <c r="UA105" t="str">
        <f>IF(ISERROR(MATCH(UA$1,'CSC Mitre'!CZ$1:CZ$220,0)),"",VLOOKUP(UA$1,'Tactic Recode'!$A$1:$B$547,2,FALSE))</f>
        <v/>
      </c>
      <c r="UB105" t="str">
        <f>IF(ISERROR(MATCH(UB$1,'CSC Mitre'!CZ$1:CZ$220,0)),"",VLOOKUP(UB$1,'Tactic Recode'!$A$1:$B$547,2,FALSE))</f>
        <v/>
      </c>
    </row>
    <row r="106" spans="1:548" x14ac:dyDescent="0.25">
      <c r="A106" s="59" t="s">
        <v>502</v>
      </c>
      <c r="B106" t="str">
        <f>IF(ISERROR(MATCH(B$1,'CSC Mitre'!DA$1:DA$220,0)),"",VLOOKUP(B$1,'Tactic Recode'!$A$1:$B$547,2,FALSE))</f>
        <v/>
      </c>
      <c r="C106" t="str">
        <f>IF(ISERROR(MATCH(C$1,'CSC Mitre'!DA$1:DA$220,0)),"",VLOOKUP(C$1,'Tactic Recode'!$A$1:$B$547,2,FALSE))</f>
        <v/>
      </c>
      <c r="D106" t="str">
        <f>IF(ISERROR(MATCH(D$1,'CSC Mitre'!DA$1:DA$220,0)),"",VLOOKUP(D$1,'Tactic Recode'!$A$1:$B$547,2,FALSE))</f>
        <v/>
      </c>
      <c r="E106" t="str">
        <f>IF(ISERROR(MATCH(E$1,'CSC Mitre'!DA$1:DA$220,0)),"",VLOOKUP(E$1,'Tactic Recode'!$A$1:$B$547,2,FALSE))</f>
        <v/>
      </c>
      <c r="F106" t="str">
        <f>IF(ISERROR(MATCH(F$1,'CSC Mitre'!DA$1:DA$220,0)),"",VLOOKUP(F$1,'Tactic Recode'!$A$1:$B$547,2,FALSE))</f>
        <v/>
      </c>
      <c r="G106" t="str">
        <f>IF(ISERROR(MATCH(G$1,'CSC Mitre'!DA$1:DA$220,0)),"",VLOOKUP(G$1,'Tactic Recode'!$A$1:$B$547,2,FALSE))</f>
        <v/>
      </c>
      <c r="H106" t="str">
        <f>IF(ISERROR(MATCH(H$1,'CSC Mitre'!DA$1:DA$220,0)),"",VLOOKUP(H$1,'Tactic Recode'!$A$1:$B$547,2,FALSE))</f>
        <v/>
      </c>
      <c r="I106" t="str">
        <f>IF(ISERROR(MATCH(I$1,'CSC Mitre'!DA$1:DA$220,0)),"",VLOOKUP(I$1,'Tactic Recode'!$A$1:$B$547,2,FALSE))</f>
        <v/>
      </c>
      <c r="J106" t="str">
        <f>IF(ISERROR(MATCH(J$1,'CSC Mitre'!DA$1:DA$220,0)),"",VLOOKUP(J$1,'Tactic Recode'!$A$1:$B$547,2,FALSE))</f>
        <v/>
      </c>
      <c r="K106" t="str">
        <f>IF(ISERROR(MATCH(K$1,'CSC Mitre'!DA$1:DA$220,0)),"",VLOOKUP(K$1,'Tactic Recode'!$A$1:$B$547,2,FALSE))</f>
        <v/>
      </c>
      <c r="L106" t="str">
        <f>IF(ISERROR(MATCH(L$1,'CSC Mitre'!DA$1:DA$220,0)),"",VLOOKUP(L$1,'Tactic Recode'!$A$1:$B$547,2,FALSE))</f>
        <v/>
      </c>
      <c r="M106" t="str">
        <f>IF(ISERROR(MATCH(M$1,'CSC Mitre'!DA$1:DA$220,0)),"",VLOOKUP(M$1,'Tactic Recode'!$A$1:$B$547,2,FALSE))</f>
        <v/>
      </c>
      <c r="N106" t="str">
        <f>IF(ISERROR(MATCH(N$1,'CSC Mitre'!DA$1:DA$220,0)),"",VLOOKUP(N$1,'Tactic Recode'!$A$1:$B$547,2,FALSE))</f>
        <v/>
      </c>
      <c r="O106" t="str">
        <f>IF(ISERROR(MATCH(O$1,'CSC Mitre'!DA$1:DA$220,0)),"",VLOOKUP(O$1,'Tactic Recode'!$A$1:$B$547,2,FALSE))</f>
        <v/>
      </c>
      <c r="P106" t="str">
        <f>IF(ISERROR(MATCH(P$1,'CSC Mitre'!DA$1:DA$220,0)),"",VLOOKUP(P$1,'Tactic Recode'!$A$1:$B$547,2,FALSE))</f>
        <v/>
      </c>
      <c r="Q106" t="str">
        <f>IF(ISERROR(MATCH(Q$1,'CSC Mitre'!DA$1:DA$220,0)),"",VLOOKUP(Q$1,'Tactic Recode'!$A$1:$B$547,2,FALSE))</f>
        <v/>
      </c>
      <c r="R106" t="str">
        <f>IF(ISERROR(MATCH(R$1,'CSC Mitre'!DA$1:DA$220,0)),"",VLOOKUP(R$1,'Tactic Recode'!$A$1:$B$547,2,FALSE))</f>
        <v/>
      </c>
      <c r="S106" t="str">
        <f>IF(ISERROR(MATCH(S$1,'CSC Mitre'!DA$1:DA$220,0)),"",VLOOKUP(S$1,'Tactic Recode'!$A$1:$B$547,2,FALSE))</f>
        <v/>
      </c>
      <c r="T106" t="str">
        <f>IF(ISERROR(MATCH(T$1,'CSC Mitre'!DA$1:DA$220,0)),"",VLOOKUP(T$1,'Tactic Recode'!$A$1:$B$547,2,FALSE))</f>
        <v/>
      </c>
      <c r="U106" t="str">
        <f>IF(ISERROR(MATCH(U$1,'CSC Mitre'!DA$1:DA$220,0)),"",VLOOKUP(U$1,'Tactic Recode'!$A$1:$B$547,2,FALSE))</f>
        <v/>
      </c>
      <c r="V106" t="str">
        <f>IF(ISERROR(MATCH(V$1,'CSC Mitre'!DA$1:DA$220,0)),"",VLOOKUP(V$1,'Tactic Recode'!$A$1:$B$547,2,FALSE))</f>
        <v/>
      </c>
      <c r="W106" t="str">
        <f>IF(ISERROR(MATCH(W$1,'CSC Mitre'!DA$1:DA$220,0)),"",VLOOKUP(W$1,'Tactic Recode'!$A$1:$B$547,2,FALSE))</f>
        <v/>
      </c>
      <c r="X106" t="str">
        <f>IF(ISERROR(MATCH(X$1,'CSC Mitre'!DA$1:DA$220,0)),"",VLOOKUP(X$1,'Tactic Recode'!$A$1:$B$547,2,FALSE))</f>
        <v/>
      </c>
      <c r="Y106" t="str">
        <f>IF(ISERROR(MATCH(Y$1,'CSC Mitre'!DA$1:DA$220,0)),"",VLOOKUP(Y$1,'Tactic Recode'!$A$1:$B$547,2,FALSE))</f>
        <v/>
      </c>
      <c r="Z106" t="str">
        <f>IF(ISERROR(MATCH(Z$1,'CSC Mitre'!DA$1:DA$220,0)),"",VLOOKUP(Z$1,'Tactic Recode'!$A$1:$B$547,2,FALSE))</f>
        <v/>
      </c>
      <c r="AA106" t="str">
        <f>IF(ISERROR(MATCH(AA$1,'CSC Mitre'!DA$1:DA$220,0)),"",VLOOKUP(AA$1,'Tactic Recode'!$A$1:$B$547,2,FALSE))</f>
        <v/>
      </c>
      <c r="AB106" t="str">
        <f>IF(ISERROR(MATCH(AB$1,'CSC Mitre'!DA$1:DA$220,0)),"",VLOOKUP(AB$1,'Tactic Recode'!$A$1:$B$547,2,FALSE))</f>
        <v/>
      </c>
      <c r="AC106" t="str">
        <f>IF(ISERROR(MATCH(AC$1,'CSC Mitre'!DA$1:DA$220,0)),"",VLOOKUP(AC$1,'Tactic Recode'!$A$1:$B$547,2,FALSE))</f>
        <v/>
      </c>
      <c r="AD106" t="str">
        <f>IF(ISERROR(MATCH(AD$1,'CSC Mitre'!DA$1:DA$220,0)),"",VLOOKUP(AD$1,'Tactic Recode'!$A$1:$B$547,2,FALSE))</f>
        <v/>
      </c>
      <c r="AE106" t="str">
        <f>IF(ISERROR(MATCH(AE$1,'CSC Mitre'!DA$1:DA$220,0)),"",VLOOKUP(AE$1,'Tactic Recode'!$A$1:$B$547,2,FALSE))</f>
        <v/>
      </c>
      <c r="AF106" t="str">
        <f>IF(ISERROR(MATCH(AF$1,'CSC Mitre'!DA$1:DA$220,0)),"",VLOOKUP(AF$1,'Tactic Recode'!$A$1:$B$547,2,FALSE))</f>
        <v/>
      </c>
      <c r="AG106" t="str">
        <f>IF(ISERROR(MATCH(AG$1,'CSC Mitre'!DA$1:DA$220,0)),"",VLOOKUP(AG$1,'Tactic Recode'!$A$1:$B$547,2,FALSE))</f>
        <v/>
      </c>
      <c r="AH106" t="str">
        <f>IF(ISERROR(MATCH(AH$1,'CSC Mitre'!DA$1:DA$220,0)),"",VLOOKUP(AH$1,'Tactic Recode'!$A$1:$B$547,2,FALSE))</f>
        <v/>
      </c>
      <c r="AI106" t="str">
        <f>IF(ISERROR(MATCH(AI$1,'CSC Mitre'!DA$1:DA$220,0)),"",VLOOKUP(AI$1,'Tactic Recode'!$A$1:$B$547,2,FALSE))</f>
        <v/>
      </c>
      <c r="AJ106" t="str">
        <f>IF(ISERROR(MATCH(AJ$1,'CSC Mitre'!DA$1:DA$220,0)),"",VLOOKUP(AJ$1,'Tactic Recode'!$A$1:$B$547,2,FALSE))</f>
        <v/>
      </c>
      <c r="AK106" t="str">
        <f>IF(ISERROR(MATCH(AK$1,'CSC Mitre'!DA$1:DA$220,0)),"",VLOOKUP(AK$1,'Tactic Recode'!$A$1:$B$547,2,FALSE))</f>
        <v>Defense Evasion</v>
      </c>
      <c r="AL106" t="str">
        <f>IF(ISERROR(MATCH(AL$1,'CSC Mitre'!DA$1:DA$220,0)),"",VLOOKUP(AL$1,'Tactic Recode'!$A$1:$B$547,2,FALSE))</f>
        <v/>
      </c>
      <c r="AM106" t="str">
        <f>IF(ISERROR(MATCH(AM$1,'CSC Mitre'!DA$1:DA$220,0)),"",VLOOKUP(AM$1,'Tactic Recode'!$A$1:$B$547,2,FALSE))</f>
        <v>Defense Evasion</v>
      </c>
      <c r="AN106" t="str">
        <f>IF(ISERROR(MATCH(AN$1,'CSC Mitre'!DA$1:DA$220,0)),"",VLOOKUP(AN$1,'Tactic Recode'!$A$1:$B$547,2,FALSE))</f>
        <v/>
      </c>
      <c r="AO106" t="str">
        <f>IF(ISERROR(MATCH(AO$1,'CSC Mitre'!DA$1:DA$220,0)),"",VLOOKUP(AO$1,'Tactic Recode'!$A$1:$B$547,2,FALSE))</f>
        <v/>
      </c>
      <c r="AP106" t="str">
        <f>IF(ISERROR(MATCH(AP$1,'CSC Mitre'!DA$1:DA$220,0)),"",VLOOKUP(AP$1,'Tactic Recode'!$A$1:$B$547,2,FALSE))</f>
        <v/>
      </c>
      <c r="AQ106" t="str">
        <f>IF(ISERROR(MATCH(AQ$1,'CSC Mitre'!DA$1:DA$220,0)),"",VLOOKUP(AQ$1,'Tactic Recode'!$A$1:$B$547,2,FALSE))</f>
        <v/>
      </c>
      <c r="AR106" t="str">
        <f>IF(ISERROR(MATCH(AR$1,'CSC Mitre'!DA$1:DA$220,0)),"",VLOOKUP(AR$1,'Tactic Recode'!$A$1:$B$547,2,FALSE))</f>
        <v/>
      </c>
      <c r="AS106" t="str">
        <f>IF(ISERROR(MATCH(AS$1,'CSC Mitre'!DA$1:DA$220,0)),"",VLOOKUP(AS$1,'Tactic Recode'!$A$1:$B$547,2,FALSE))</f>
        <v/>
      </c>
      <c r="AT106" t="str">
        <f>IF(ISERROR(MATCH(AT$1,'CSC Mitre'!DA$1:DA$220,0)),"",VLOOKUP(AT$1,'Tactic Recode'!$A$1:$B$547,2,FALSE))</f>
        <v/>
      </c>
      <c r="AU106" t="str">
        <f>IF(ISERROR(MATCH(AU$1,'CSC Mitre'!DA$1:DA$220,0)),"",VLOOKUP(AU$1,'Tactic Recode'!$A$1:$B$547,2,FALSE))</f>
        <v/>
      </c>
      <c r="AV106" t="str">
        <f>IF(ISERROR(MATCH(AV$1,'CSC Mitre'!DA$1:DA$220,0)),"",VLOOKUP(AV$1,'Tactic Recode'!$A$1:$B$547,2,FALSE))</f>
        <v/>
      </c>
      <c r="AW106" t="str">
        <f>IF(ISERROR(MATCH(AW$1,'CSC Mitre'!DA$1:DA$220,0)),"",VLOOKUP(AW$1,'Tactic Recode'!$A$1:$B$547,2,FALSE))</f>
        <v/>
      </c>
      <c r="AX106" t="str">
        <f>IF(ISERROR(MATCH(AX$1,'CSC Mitre'!DA$1:DA$220,0)),"",VLOOKUP(AX$1,'Tactic Recode'!$A$1:$B$547,2,FALSE))</f>
        <v/>
      </c>
      <c r="AY106" t="str">
        <f>IF(ISERROR(MATCH(AY$1,'CSC Mitre'!DA$1:DA$220,0)),"",VLOOKUP(AY$1,'Tactic Recode'!$A$1:$B$547,2,FALSE))</f>
        <v/>
      </c>
      <c r="AZ106" t="str">
        <f>IF(ISERROR(MATCH(AZ$1,'CSC Mitre'!DA$1:DA$220,0)),"",VLOOKUP(AZ$1,'Tactic Recode'!$A$1:$B$547,2,FALSE))</f>
        <v/>
      </c>
      <c r="BA106" t="str">
        <f>IF(ISERROR(MATCH(BA$1,'CSC Mitre'!DA$1:DA$220,0)),"",VLOOKUP(BA$1,'Tactic Recode'!$A$1:$B$547,2,FALSE))</f>
        <v/>
      </c>
      <c r="BB106" t="str">
        <f>IF(ISERROR(MATCH(BB$1,'CSC Mitre'!DA$1:DA$220,0)),"",VLOOKUP(BB$1,'Tactic Recode'!$A$1:$B$547,2,FALSE))</f>
        <v/>
      </c>
      <c r="BC106" t="str">
        <f>IF(ISERROR(MATCH(BC$1,'CSC Mitre'!DA$1:DA$220,0)),"",VLOOKUP(BC$1,'Tactic Recode'!$A$1:$B$547,2,FALSE))</f>
        <v/>
      </c>
      <c r="BD106" t="str">
        <f>IF(ISERROR(MATCH(BD$1,'CSC Mitre'!DA$1:DA$220,0)),"",VLOOKUP(BD$1,'Tactic Recode'!$A$1:$B$547,2,FALSE))</f>
        <v/>
      </c>
      <c r="BE106" t="str">
        <f>IF(ISERROR(MATCH(BE$1,'CSC Mitre'!DA$1:DA$220,0)),"",VLOOKUP(BE$1,'Tactic Recode'!$A$1:$B$547,2,FALSE))</f>
        <v/>
      </c>
      <c r="BF106" t="str">
        <f>IF(ISERROR(MATCH(BF$1,'CSC Mitre'!DA$1:DA$220,0)),"",VLOOKUP(BF$1,'Tactic Recode'!$A$1:$B$547,2,FALSE))</f>
        <v/>
      </c>
      <c r="BG106" t="str">
        <f>IF(ISERROR(MATCH(BG$1,'CSC Mitre'!DA$1:DA$220,0)),"",VLOOKUP(BG$1,'Tactic Recode'!$A$1:$B$547,2,FALSE))</f>
        <v/>
      </c>
      <c r="BH106" t="str">
        <f>IF(ISERROR(MATCH(BH$1,'CSC Mitre'!DA$1:DA$220,0)),"",VLOOKUP(BH$1,'Tactic Recode'!$A$1:$B$547,2,FALSE))</f>
        <v/>
      </c>
      <c r="BI106" t="str">
        <f>IF(ISERROR(MATCH(BI$1,'CSC Mitre'!DA$1:DA$220,0)),"",VLOOKUP(BI$1,'Tactic Recode'!$A$1:$B$547,2,FALSE))</f>
        <v/>
      </c>
      <c r="BJ106" t="str">
        <f>IF(ISERROR(MATCH(BJ$1,'CSC Mitre'!DA$1:DA$220,0)),"",VLOOKUP(BJ$1,'Tactic Recode'!$A$1:$B$547,2,FALSE))</f>
        <v/>
      </c>
      <c r="BK106" t="str">
        <f>IF(ISERROR(MATCH(BK$1,'CSC Mitre'!DA$1:DA$220,0)),"",VLOOKUP(BK$1,'Tactic Recode'!$A$1:$B$547,2,FALSE))</f>
        <v/>
      </c>
      <c r="BL106" t="str">
        <f>IF(ISERROR(MATCH(BL$1,'CSC Mitre'!DA$1:DA$220,0)),"",VLOOKUP(BL$1,'Tactic Recode'!$A$1:$B$547,2,FALSE))</f>
        <v/>
      </c>
      <c r="BM106" t="str">
        <f>IF(ISERROR(MATCH(BM$1,'CSC Mitre'!DA$1:DA$220,0)),"",VLOOKUP(BM$1,'Tactic Recode'!$A$1:$B$547,2,FALSE))</f>
        <v/>
      </c>
      <c r="BN106" t="str">
        <f>IF(ISERROR(MATCH(BN$1,'CSC Mitre'!DA$1:DA$220,0)),"",VLOOKUP(BN$1,'Tactic Recode'!$A$1:$B$547,2,FALSE))</f>
        <v/>
      </c>
      <c r="BO106" t="str">
        <f>IF(ISERROR(MATCH(BO$1,'CSC Mitre'!DA$1:DA$220,0)),"",VLOOKUP(BO$1,'Tactic Recode'!$A$1:$B$547,2,FALSE))</f>
        <v/>
      </c>
      <c r="BP106" t="str">
        <f>IF(ISERROR(MATCH(BP$1,'CSC Mitre'!DA$1:DA$220,0)),"",VLOOKUP(BP$1,'Tactic Recode'!$A$1:$B$547,2,FALSE))</f>
        <v/>
      </c>
      <c r="BQ106" t="str">
        <f>IF(ISERROR(MATCH(BQ$1,'CSC Mitre'!DA$1:DA$220,0)),"",VLOOKUP(BQ$1,'Tactic Recode'!$A$1:$B$547,2,FALSE))</f>
        <v/>
      </c>
      <c r="BR106" t="str">
        <f>IF(ISERROR(MATCH(BR$1,'CSC Mitre'!DA$1:DA$220,0)),"",VLOOKUP(BR$1,'Tactic Recode'!$A$1:$B$547,2,FALSE))</f>
        <v/>
      </c>
      <c r="BS106" t="str">
        <f>IF(ISERROR(MATCH(BS$1,'CSC Mitre'!DA$1:DA$220,0)),"",VLOOKUP(BS$1,'Tactic Recode'!$A$1:$B$547,2,FALSE))</f>
        <v/>
      </c>
      <c r="BT106" t="str">
        <f>IF(ISERROR(MATCH(BT$1,'CSC Mitre'!DA$1:DA$220,0)),"",VLOOKUP(BT$1,'Tactic Recode'!$A$1:$B$547,2,FALSE))</f>
        <v/>
      </c>
      <c r="BU106" t="str">
        <f>IF(ISERROR(MATCH(BU$1,'CSC Mitre'!DA$1:DA$220,0)),"",VLOOKUP(BU$1,'Tactic Recode'!$A$1:$B$547,2,FALSE))</f>
        <v/>
      </c>
      <c r="BV106" t="str">
        <f>IF(ISERROR(MATCH(BV$1,'CSC Mitre'!DA$1:DA$220,0)),"",VLOOKUP(BV$1,'Tactic Recode'!$A$1:$B$547,2,FALSE))</f>
        <v/>
      </c>
      <c r="BW106" t="str">
        <f>IF(ISERROR(MATCH(BW$1,'CSC Mitre'!DA$1:DA$220,0)),"",VLOOKUP(BW$1,'Tactic Recode'!$A$1:$B$547,2,FALSE))</f>
        <v/>
      </c>
      <c r="BX106" t="str">
        <f>IF(ISERROR(MATCH(BX$1,'CSC Mitre'!DA$1:DA$220,0)),"",VLOOKUP(BX$1,'Tactic Recode'!$A$1:$B$547,2,FALSE))</f>
        <v/>
      </c>
      <c r="BY106" t="str">
        <f>IF(ISERROR(MATCH(BY$1,'CSC Mitre'!DA$1:DA$220,0)),"",VLOOKUP(BY$1,'Tactic Recode'!$A$1:$B$547,2,FALSE))</f>
        <v/>
      </c>
      <c r="BZ106" t="str">
        <f>IF(ISERROR(MATCH(BZ$1,'CSC Mitre'!DA$1:DA$220,0)),"",VLOOKUP(BZ$1,'Tactic Recode'!$A$1:$B$547,2,FALSE))</f>
        <v/>
      </c>
      <c r="CA106" t="str">
        <f>IF(ISERROR(MATCH(CA$1,'CSC Mitre'!DA$1:DA$220,0)),"",VLOOKUP(CA$1,'Tactic Recode'!$A$1:$B$547,2,FALSE))</f>
        <v>Defense Evasion, Privilage Escalation</v>
      </c>
      <c r="CB106" t="str">
        <f>IF(ISERROR(MATCH(CB$1,'CSC Mitre'!DA$1:DA$220,0)),"",VLOOKUP(CB$1,'Tactic Recode'!$A$1:$B$547,2,FALSE))</f>
        <v>Defense Evasion, Privilage Escalation</v>
      </c>
      <c r="CC106" t="str">
        <f>IF(ISERROR(MATCH(CC$1,'CSC Mitre'!DA$1:DA$220,0)),"",VLOOKUP(CC$1,'Tactic Recode'!$A$1:$B$547,2,FALSE))</f>
        <v>Defense Evasion, Privilage Escalation</v>
      </c>
      <c r="CD106" t="str">
        <f>IF(ISERROR(MATCH(CD$1,'CSC Mitre'!DA$1:DA$220,0)),"",VLOOKUP(CD$1,'Tactic Recode'!$A$1:$B$547,2,FALSE))</f>
        <v>Defense Evasion, Privilage Escalation</v>
      </c>
      <c r="CE106" t="str">
        <f>IF(ISERROR(MATCH(CE$1,'CSC Mitre'!DA$1:DA$220,0)),"",VLOOKUP(CE$1,'Tactic Recode'!$A$1:$B$547,2,FALSE))</f>
        <v>Defense Evasion, Privilage Escalation</v>
      </c>
      <c r="CF106" t="str">
        <f>IF(ISERROR(MATCH(CF$1,'CSC Mitre'!DA$1:DA$220,0)),"",VLOOKUP(CF$1,'Tactic Recode'!$A$1:$B$547,2,FALSE))</f>
        <v>Defense Evasion, Privilage Escalation</v>
      </c>
      <c r="CG106" t="str">
        <f>IF(ISERROR(MATCH(CG$1,'CSC Mitre'!DA$1:DA$220,0)),"",VLOOKUP(CG$1,'Tactic Recode'!$A$1:$B$547,2,FALSE))</f>
        <v>Defense Evasion, Privilage Escalation</v>
      </c>
      <c r="CH106" t="str">
        <f>IF(ISERROR(MATCH(CH$1,'CSC Mitre'!DA$1:DA$220,0)),"",VLOOKUP(CH$1,'Tactic Recode'!$A$1:$B$547,2,FALSE))</f>
        <v>Defense Evasion, Privilage Escalation</v>
      </c>
      <c r="CI106" t="str">
        <f>IF(ISERROR(MATCH(CI$1,'CSC Mitre'!DA$1:DA$220,0)),"",VLOOKUP(CI$1,'Tactic Recode'!$A$1:$B$547,2,FALSE))</f>
        <v>Defense Evasion, Privilage Escalation</v>
      </c>
      <c r="CJ106" t="str">
        <f>IF(ISERROR(MATCH(CJ$1,'CSC Mitre'!DA$1:DA$220,0)),"",VLOOKUP(CJ$1,'Tactic Recode'!$A$1:$B$547,2,FALSE))</f>
        <v>Defense Evasion, Privilage Escalation</v>
      </c>
      <c r="CK106" t="str">
        <f>IF(ISERROR(MATCH(CK$1,'CSC Mitre'!DA$1:DA$220,0)),"",VLOOKUP(CK$1,'Tactic Recode'!$A$1:$B$547,2,FALSE))</f>
        <v>Defense Evasion, Privilage Escalation</v>
      </c>
      <c r="CL106" t="str">
        <f>IF(ISERROR(MATCH(CL$1,'CSC Mitre'!DA$1:DA$220,0)),"",VLOOKUP(CL$1,'Tactic Recode'!$A$1:$B$547,2,FALSE))</f>
        <v>Defense Evasion, Privilage Escalation</v>
      </c>
      <c r="CM106" t="str">
        <f>IF(ISERROR(MATCH(CM$1,'CSC Mitre'!DA$1:DA$220,0)),"",VLOOKUP(CM$1,'Tactic Recode'!$A$1:$B$547,2,FALSE))</f>
        <v/>
      </c>
      <c r="CN106" t="str">
        <f>IF(ISERROR(MATCH(CN$1,'CSC Mitre'!DA$1:DA$220,0)),"",VLOOKUP(CN$1,'Tactic Recode'!$A$1:$B$547,2,FALSE))</f>
        <v/>
      </c>
      <c r="CO106" t="str">
        <f>IF(ISERROR(MATCH(CO$1,'CSC Mitre'!DA$1:DA$220,0)),"",VLOOKUP(CO$1,'Tactic Recode'!$A$1:$B$547,2,FALSE))</f>
        <v/>
      </c>
      <c r="CP106" t="str">
        <f>IF(ISERROR(MATCH(CP$1,'CSC Mitre'!DA$1:DA$220,0)),"",VLOOKUP(CP$1,'Tactic Recode'!$A$1:$B$547,2,FALSE))</f>
        <v/>
      </c>
      <c r="CQ106" t="str">
        <f>IF(ISERROR(MATCH(CQ$1,'CSC Mitre'!DA$1:DA$220,0)),"",VLOOKUP(CQ$1,'Tactic Recode'!$A$1:$B$547,2,FALSE))</f>
        <v/>
      </c>
      <c r="CR106" t="str">
        <f>IF(ISERROR(MATCH(CR$1,'CSC Mitre'!DA$1:DA$220,0)),"",VLOOKUP(CR$1,'Tactic Recode'!$A$1:$B$547,2,FALSE))</f>
        <v/>
      </c>
      <c r="CS106" t="str">
        <f>IF(ISERROR(MATCH(CS$1,'CSC Mitre'!DA$1:DA$220,0)),"",VLOOKUP(CS$1,'Tactic Recode'!$A$1:$B$547,2,FALSE))</f>
        <v>Execution</v>
      </c>
      <c r="CT106" t="str">
        <f>IF(ISERROR(MATCH(CT$1,'CSC Mitre'!DA$1:DA$220,0)),"",VLOOKUP(CT$1,'Tactic Recode'!$A$1:$B$547,2,FALSE))</f>
        <v>Execution</v>
      </c>
      <c r="CU106" t="str">
        <f>IF(ISERROR(MATCH(CU$1,'CSC Mitre'!DA$1:DA$220,0)),"",VLOOKUP(CU$1,'Tactic Recode'!$A$1:$B$547,2,FALSE))</f>
        <v/>
      </c>
      <c r="CV106" t="str">
        <f>IF(ISERROR(MATCH(CV$1,'CSC Mitre'!DA$1:DA$220,0)),"",VLOOKUP(CV$1,'Tactic Recode'!$A$1:$B$547,2,FALSE))</f>
        <v/>
      </c>
      <c r="CW106" t="str">
        <f>IF(ISERROR(MATCH(CW$1,'CSC Mitre'!DA$1:DA$220,0)),"",VLOOKUP(CW$1,'Tactic Recode'!$A$1:$B$547,2,FALSE))</f>
        <v/>
      </c>
      <c r="CX106" t="str">
        <f>IF(ISERROR(MATCH(CX$1,'CSC Mitre'!DA$1:DA$220,0)),"",VLOOKUP(CX$1,'Tactic Recode'!$A$1:$B$547,2,FALSE))</f>
        <v>Execution</v>
      </c>
      <c r="CY106" t="str">
        <f>IF(ISERROR(MATCH(CY$1,'CSC Mitre'!DA$1:DA$220,0)),"",VLOOKUP(CY$1,'Tactic Recode'!$A$1:$B$547,2,FALSE))</f>
        <v>Execution</v>
      </c>
      <c r="CZ106" t="str">
        <f>IF(ISERROR(MATCH(CZ$1,'CSC Mitre'!DA$1:DA$220,0)),"",VLOOKUP(CZ$1,'Tactic Recode'!$A$1:$B$547,2,FALSE))</f>
        <v/>
      </c>
      <c r="DA106" t="str">
        <f>IF(ISERROR(MATCH(DA$1,'CSC Mitre'!DA$1:DA$220,0)),"",VLOOKUP(DA$1,'Tactic Recode'!$A$1:$B$547,2,FALSE))</f>
        <v/>
      </c>
      <c r="DB106" t="str">
        <f>IF(ISERROR(MATCH(DB$1,'CSC Mitre'!DA$1:DA$220,0)),"",VLOOKUP(DB$1,'Tactic Recode'!$A$1:$B$547,2,FALSE))</f>
        <v/>
      </c>
      <c r="DC106" t="str">
        <f>IF(ISERROR(MATCH(DC$1,'CSC Mitre'!DA$1:DA$220,0)),"",VLOOKUP(DC$1,'Tactic Recode'!$A$1:$B$547,2,FALSE))</f>
        <v/>
      </c>
      <c r="DD106" t="str">
        <f>IF(ISERROR(MATCH(DD$1,'CSC Mitre'!DA$1:DA$220,0)),"",VLOOKUP(DD$1,'Tactic Recode'!$A$1:$B$547,2,FALSE))</f>
        <v/>
      </c>
      <c r="DE106" t="str">
        <f>IF(ISERROR(MATCH(DE$1,'CSC Mitre'!DA$1:DA$220,0)),"",VLOOKUP(DE$1,'Tactic Recode'!$A$1:$B$547,2,FALSE))</f>
        <v/>
      </c>
      <c r="DF106" t="str">
        <f>IF(ISERROR(MATCH(DF$1,'CSC Mitre'!DA$1:DA$220,0)),"",VLOOKUP(DF$1,'Tactic Recode'!$A$1:$B$547,2,FALSE))</f>
        <v/>
      </c>
      <c r="DG106" t="str">
        <f>IF(ISERROR(MATCH(DG$1,'CSC Mitre'!DA$1:DA$220,0)),"",VLOOKUP(DG$1,'Tactic Recode'!$A$1:$B$547,2,FALSE))</f>
        <v/>
      </c>
      <c r="DH106" t="str">
        <f>IF(ISERROR(MATCH(DH$1,'CSC Mitre'!DA$1:DA$220,0)),"",VLOOKUP(DH$1,'Tactic Recode'!$A$1:$B$547,2,FALSE))</f>
        <v/>
      </c>
      <c r="DI106" t="str">
        <f>IF(ISERROR(MATCH(DI$1,'CSC Mitre'!DA$1:DA$220,0)),"",VLOOKUP(DI$1,'Tactic Recode'!$A$1:$B$547,2,FALSE))</f>
        <v/>
      </c>
      <c r="DJ106" t="str">
        <f>IF(ISERROR(MATCH(DJ$1,'CSC Mitre'!DA$1:DA$220,0)),"",VLOOKUP(DJ$1,'Tactic Recode'!$A$1:$B$547,2,FALSE))</f>
        <v/>
      </c>
      <c r="DK106" t="str">
        <f>IF(ISERROR(MATCH(DK$1,'CSC Mitre'!DA$1:DA$220,0)),"",VLOOKUP(DK$1,'Tactic Recode'!$A$1:$B$547,2,FALSE))</f>
        <v/>
      </c>
      <c r="DL106" t="str">
        <f>IF(ISERROR(MATCH(DL$1,'CSC Mitre'!DA$1:DA$220,0)),"",VLOOKUP(DL$1,'Tactic Recode'!$A$1:$B$547,2,FALSE))</f>
        <v/>
      </c>
      <c r="DM106" t="str">
        <f>IF(ISERROR(MATCH(DM$1,'CSC Mitre'!DA$1:DA$220,0)),"",VLOOKUP(DM$1,'Tactic Recode'!$A$1:$B$547,2,FALSE))</f>
        <v/>
      </c>
      <c r="DN106" t="str">
        <f>IF(ISERROR(MATCH(DN$1,'CSC Mitre'!DA$1:DA$220,0)),"",VLOOKUP(DN$1,'Tactic Recode'!$A$1:$B$547,2,FALSE))</f>
        <v/>
      </c>
      <c r="DO106" t="str">
        <f>IF(ISERROR(MATCH(DO$1,'CSC Mitre'!DA$1:DA$220,0)),"",VLOOKUP(DO$1,'Tactic Recode'!$A$1:$B$547,2,FALSE))</f>
        <v/>
      </c>
      <c r="DP106" t="str">
        <f>IF(ISERROR(MATCH(DP$1,'CSC Mitre'!DA$1:DA$220,0)),"",VLOOKUP(DP$1,'Tactic Recode'!$A$1:$B$547,2,FALSE))</f>
        <v/>
      </c>
      <c r="DQ106" t="str">
        <f>IF(ISERROR(MATCH(DQ$1,'CSC Mitre'!DA$1:DA$220,0)),"",VLOOKUP(DQ$1,'Tactic Recode'!$A$1:$B$547,2,FALSE))</f>
        <v/>
      </c>
      <c r="DR106" t="str">
        <f>IF(ISERROR(MATCH(DR$1,'CSC Mitre'!DA$1:DA$220,0)),"",VLOOKUP(DR$1,'Tactic Recode'!$A$1:$B$547,2,FALSE))</f>
        <v/>
      </c>
      <c r="DS106" t="str">
        <f>IF(ISERROR(MATCH(DS$1,'CSC Mitre'!DA$1:DA$220,0)),"",VLOOKUP(DS$1,'Tactic Recode'!$A$1:$B$547,2,FALSE))</f>
        <v/>
      </c>
      <c r="DT106" t="str">
        <f>IF(ISERROR(MATCH(DT$1,'CSC Mitre'!DA$1:DA$220,0)),"",VLOOKUP(DT$1,'Tactic Recode'!$A$1:$B$547,2,FALSE))</f>
        <v/>
      </c>
      <c r="DU106" t="str">
        <f>IF(ISERROR(MATCH(DU$1,'CSC Mitre'!DA$1:DA$220,0)),"",VLOOKUP(DU$1,'Tactic Recode'!$A$1:$B$547,2,FALSE))</f>
        <v/>
      </c>
      <c r="DV106" t="str">
        <f>IF(ISERROR(MATCH(DV$1,'CSC Mitre'!DA$1:DA$220,0)),"",VLOOKUP(DV$1,'Tactic Recode'!$A$1:$B$547,2,FALSE))</f>
        <v/>
      </c>
      <c r="DW106" t="str">
        <f>IF(ISERROR(MATCH(DW$1,'CSC Mitre'!DA$1:DA$220,0)),"",VLOOKUP(DW$1,'Tactic Recode'!$A$1:$B$547,2,FALSE))</f>
        <v/>
      </c>
      <c r="DX106" t="str">
        <f>IF(ISERROR(MATCH(DX$1,'CSC Mitre'!DA$1:DA$220,0)),"",VLOOKUP(DX$1,'Tactic Recode'!$A$1:$B$547,2,FALSE))</f>
        <v/>
      </c>
      <c r="DY106" t="str">
        <f>IF(ISERROR(MATCH(DY$1,'CSC Mitre'!DA$1:DA$220,0)),"",VLOOKUP(DY$1,'Tactic Recode'!$A$1:$B$547,2,FALSE))</f>
        <v/>
      </c>
      <c r="DZ106" t="str">
        <f>IF(ISERROR(MATCH(DZ$1,'CSC Mitre'!DA$1:DA$220,0)),"",VLOOKUP(DZ$1,'Tactic Recode'!$A$1:$B$547,2,FALSE))</f>
        <v/>
      </c>
      <c r="EA106" t="str">
        <f>IF(ISERROR(MATCH(EA$1,'CSC Mitre'!DA$1:DA$220,0)),"",VLOOKUP(EA$1,'Tactic Recode'!$A$1:$B$547,2,FALSE))</f>
        <v/>
      </c>
      <c r="EB106" t="str">
        <f>IF(ISERROR(MATCH(EB$1,'CSC Mitre'!DA$1:DA$220,0)),"",VLOOKUP(EB$1,'Tactic Recode'!$A$1:$B$547,2,FALSE))</f>
        <v/>
      </c>
      <c r="EC106" t="str">
        <f>IF(ISERROR(MATCH(EC$1,'CSC Mitre'!DA$1:DA$220,0)),"",VLOOKUP(EC$1,'Tactic Recode'!$A$1:$B$547,2,FALSE))</f>
        <v/>
      </c>
      <c r="ED106" t="str">
        <f>IF(ISERROR(MATCH(ED$1,'CSC Mitre'!DA$1:DA$220,0)),"",VLOOKUP(ED$1,'Tactic Recode'!$A$1:$B$547,2,FALSE))</f>
        <v/>
      </c>
      <c r="EE106" t="str">
        <f>IF(ISERROR(MATCH(EE$1,'CSC Mitre'!DA$1:DA$220,0)),"",VLOOKUP(EE$1,'Tactic Recode'!$A$1:$B$547,2,FALSE))</f>
        <v/>
      </c>
      <c r="EF106" t="str">
        <f>IF(ISERROR(MATCH(EF$1,'CSC Mitre'!DA$1:DA$220,0)),"",VLOOKUP(EF$1,'Tactic Recode'!$A$1:$B$547,2,FALSE))</f>
        <v/>
      </c>
      <c r="EG106" t="str">
        <f>IF(ISERROR(MATCH(EG$1,'CSC Mitre'!DA$1:DA$220,0)),"",VLOOKUP(EG$1,'Tactic Recode'!$A$1:$B$547,2,FALSE))</f>
        <v/>
      </c>
      <c r="EH106" t="str">
        <f>IF(ISERROR(MATCH(EH$1,'CSC Mitre'!DA$1:DA$220,0)),"",VLOOKUP(EH$1,'Tactic Recode'!$A$1:$B$547,2,FALSE))</f>
        <v/>
      </c>
      <c r="EI106" t="str">
        <f>IF(ISERROR(MATCH(EI$1,'CSC Mitre'!DA$1:DA$220,0)),"",VLOOKUP(EI$1,'Tactic Recode'!$A$1:$B$547,2,FALSE))</f>
        <v/>
      </c>
      <c r="EJ106" t="str">
        <f>IF(ISERROR(MATCH(EJ$1,'CSC Mitre'!DA$1:DA$220,0)),"",VLOOKUP(EJ$1,'Tactic Recode'!$A$1:$B$547,2,FALSE))</f>
        <v/>
      </c>
      <c r="EK106" t="str">
        <f>IF(ISERROR(MATCH(EK$1,'CSC Mitre'!DA$1:DA$220,0)),"",VLOOKUP(EK$1,'Tactic Recode'!$A$1:$B$547,2,FALSE))</f>
        <v/>
      </c>
      <c r="EL106" t="str">
        <f>IF(ISERROR(MATCH(EL$1,'CSC Mitre'!DA$1:DA$220,0)),"",VLOOKUP(EL$1,'Tactic Recode'!$A$1:$B$547,2,FALSE))</f>
        <v/>
      </c>
      <c r="EM106" t="str">
        <f>IF(ISERROR(MATCH(EM$1,'CSC Mitre'!DA$1:DA$220,0)),"",VLOOKUP(EM$1,'Tactic Recode'!$A$1:$B$547,2,FALSE))</f>
        <v/>
      </c>
      <c r="EN106" t="str">
        <f>IF(ISERROR(MATCH(EN$1,'CSC Mitre'!DA$1:DA$220,0)),"",VLOOKUP(EN$1,'Tactic Recode'!$A$1:$B$547,2,FALSE))</f>
        <v/>
      </c>
      <c r="EO106" t="str">
        <f>IF(ISERROR(MATCH(EO$1,'CSC Mitre'!DA$1:DA$220,0)),"",VLOOKUP(EO$1,'Tactic Recode'!$A$1:$B$547,2,FALSE))</f>
        <v/>
      </c>
      <c r="EP106" t="str">
        <f>IF(ISERROR(MATCH(EP$1,'CSC Mitre'!DA$1:DA$220,0)),"",VLOOKUP(EP$1,'Tactic Recode'!$A$1:$B$547,2,FALSE))</f>
        <v/>
      </c>
      <c r="EQ106" t="str">
        <f>IF(ISERROR(MATCH(EQ$1,'CSC Mitre'!DA$1:DA$220,0)),"",VLOOKUP(EQ$1,'Tactic Recode'!$A$1:$B$547,2,FALSE))</f>
        <v/>
      </c>
      <c r="ER106" t="str">
        <f>IF(ISERROR(MATCH(ER$1,'CSC Mitre'!DA$1:DA$220,0)),"",VLOOKUP(ER$1,'Tactic Recode'!$A$1:$B$547,2,FALSE))</f>
        <v/>
      </c>
      <c r="ES106" t="str">
        <f>IF(ISERROR(MATCH(ES$1,'CSC Mitre'!DA$1:DA$220,0)),"",VLOOKUP(ES$1,'Tactic Recode'!$A$1:$B$547,2,FALSE))</f>
        <v/>
      </c>
      <c r="ET106" t="str">
        <f>IF(ISERROR(MATCH(ET$1,'CSC Mitre'!DA$1:DA$220,0)),"",VLOOKUP(ET$1,'Tactic Recode'!$A$1:$B$547,2,FALSE))</f>
        <v/>
      </c>
      <c r="EU106" t="str">
        <f>IF(ISERROR(MATCH(EU$1,'CSC Mitre'!DA$1:DA$220,0)),"",VLOOKUP(EU$1,'Tactic Recode'!$A$1:$B$547,2,FALSE))</f>
        <v/>
      </c>
      <c r="EV106" t="str">
        <f>IF(ISERROR(MATCH(EV$1,'CSC Mitre'!DA$1:DA$220,0)),"",VLOOKUP(EV$1,'Tactic Recode'!$A$1:$B$547,2,FALSE))</f>
        <v/>
      </c>
      <c r="EW106" t="str">
        <f>IF(ISERROR(MATCH(EW$1,'CSC Mitre'!DA$1:DA$220,0)),"",VLOOKUP(EW$1,'Tactic Recode'!$A$1:$B$547,2,FALSE))</f>
        <v/>
      </c>
      <c r="EX106" t="str">
        <f>IF(ISERROR(MATCH(EX$1,'CSC Mitre'!DA$1:DA$220,0)),"",VLOOKUP(EX$1,'Tactic Recode'!$A$1:$B$547,2,FALSE))</f>
        <v/>
      </c>
      <c r="EY106" t="str">
        <f>IF(ISERROR(MATCH(EY$1,'CSC Mitre'!DA$1:DA$220,0)),"",VLOOKUP(EY$1,'Tactic Recode'!$A$1:$B$547,2,FALSE))</f>
        <v/>
      </c>
      <c r="EZ106" t="str">
        <f>IF(ISERROR(MATCH(EZ$1,'CSC Mitre'!DA$1:DA$220,0)),"",VLOOKUP(EZ$1,'Tactic Recode'!$A$1:$B$547,2,FALSE))</f>
        <v/>
      </c>
      <c r="FA106" t="str">
        <f>IF(ISERROR(MATCH(FA$1,'CSC Mitre'!DA$1:DA$220,0)),"",VLOOKUP(FA$1,'Tactic Recode'!$A$1:$B$547,2,FALSE))</f>
        <v/>
      </c>
      <c r="FB106" t="str">
        <f>IF(ISERROR(MATCH(FB$1,'CSC Mitre'!DA$1:DA$220,0)),"",VLOOKUP(FB$1,'Tactic Recode'!$A$1:$B$547,2,FALSE))</f>
        <v/>
      </c>
      <c r="FC106" t="str">
        <f>IF(ISERROR(MATCH(FC$1,'CSC Mitre'!DA$1:DA$220,0)),"",VLOOKUP(FC$1,'Tactic Recode'!$A$1:$B$547,2,FALSE))</f>
        <v/>
      </c>
      <c r="FD106" t="str">
        <f>IF(ISERROR(MATCH(FD$1,'CSC Mitre'!DA$1:DA$220,0)),"",VLOOKUP(FD$1,'Tactic Recode'!$A$1:$B$547,2,FALSE))</f>
        <v/>
      </c>
      <c r="FE106" t="str">
        <f>IF(ISERROR(MATCH(FE$1,'CSC Mitre'!DA$1:DA$220,0)),"",VLOOKUP(FE$1,'Tactic Recode'!$A$1:$B$547,2,FALSE))</f>
        <v/>
      </c>
      <c r="FF106" t="str">
        <f>IF(ISERROR(MATCH(FF$1,'CSC Mitre'!DA$1:DA$220,0)),"",VLOOKUP(FF$1,'Tactic Recode'!$A$1:$B$547,2,FALSE))</f>
        <v/>
      </c>
      <c r="FG106" t="str">
        <f>IF(ISERROR(MATCH(FG$1,'CSC Mitre'!DA$1:DA$220,0)),"",VLOOKUP(FG$1,'Tactic Recode'!$A$1:$B$547,2,FALSE))</f>
        <v/>
      </c>
      <c r="FH106" t="str">
        <f>IF(ISERROR(MATCH(FH$1,'CSC Mitre'!DA$1:DA$220,0)),"",VLOOKUP(FH$1,'Tactic Recode'!$A$1:$B$547,2,FALSE))</f>
        <v/>
      </c>
      <c r="FI106" t="str">
        <f>IF(ISERROR(MATCH(FI$1,'CSC Mitre'!DA$1:DA$220,0)),"",VLOOKUP(FI$1,'Tactic Recode'!$A$1:$B$547,2,FALSE))</f>
        <v/>
      </c>
      <c r="FJ106" t="str">
        <f>IF(ISERROR(MATCH(FJ$1,'CSC Mitre'!DA$1:DA$220,0)),"",VLOOKUP(FJ$1,'Tactic Recode'!$A$1:$B$547,2,FALSE))</f>
        <v/>
      </c>
      <c r="FK106" t="str">
        <f>IF(ISERROR(MATCH(FK$1,'CSC Mitre'!DA$1:DA$220,0)),"",VLOOKUP(FK$1,'Tactic Recode'!$A$1:$B$547,2,FALSE))</f>
        <v/>
      </c>
      <c r="FL106" t="str">
        <f>IF(ISERROR(MATCH(FL$1,'CSC Mitre'!DA$1:DA$220,0)),"",VLOOKUP(FL$1,'Tactic Recode'!$A$1:$B$547,2,FALSE))</f>
        <v/>
      </c>
      <c r="FM106" t="str">
        <f>IF(ISERROR(MATCH(FM$1,'CSC Mitre'!DA$1:DA$220,0)),"",VLOOKUP(FM$1,'Tactic Recode'!$A$1:$B$547,2,FALSE))</f>
        <v/>
      </c>
      <c r="FN106" t="str">
        <f>IF(ISERROR(MATCH(FN$1,'CSC Mitre'!DA$1:DA$220,0)),"",VLOOKUP(FN$1,'Tactic Recode'!$A$1:$B$547,2,FALSE))</f>
        <v/>
      </c>
      <c r="FO106" t="str">
        <f>IF(ISERROR(MATCH(FO$1,'CSC Mitre'!DA$1:DA$220,0)),"",VLOOKUP(FO$1,'Tactic Recode'!$A$1:$B$547,2,FALSE))</f>
        <v/>
      </c>
      <c r="FP106" t="str">
        <f>IF(ISERROR(MATCH(FP$1,'CSC Mitre'!DA$1:DA$220,0)),"",VLOOKUP(FP$1,'Tactic Recode'!$A$1:$B$547,2,FALSE))</f>
        <v/>
      </c>
      <c r="FQ106" t="str">
        <f>IF(ISERROR(MATCH(FQ$1,'CSC Mitre'!DA$1:DA$220,0)),"",VLOOKUP(FQ$1,'Tactic Recode'!$A$1:$B$547,2,FALSE))</f>
        <v/>
      </c>
      <c r="FR106" t="str">
        <f>IF(ISERROR(MATCH(FR$1,'CSC Mitre'!DA$1:DA$220,0)),"",VLOOKUP(FR$1,'Tactic Recode'!$A$1:$B$547,2,FALSE))</f>
        <v/>
      </c>
      <c r="FS106" t="str">
        <f>IF(ISERROR(MATCH(FS$1,'CSC Mitre'!DA$1:DA$220,0)),"",VLOOKUP(FS$1,'Tactic Recode'!$A$1:$B$547,2,FALSE))</f>
        <v/>
      </c>
      <c r="FT106" t="str">
        <f>IF(ISERROR(MATCH(FT$1,'CSC Mitre'!DA$1:DA$220,0)),"",VLOOKUP(FT$1,'Tactic Recode'!$A$1:$B$547,2,FALSE))</f>
        <v/>
      </c>
      <c r="FU106" t="str">
        <f>IF(ISERROR(MATCH(FU$1,'CSC Mitre'!DA$1:DA$220,0)),"",VLOOKUP(FU$1,'Tactic Recode'!$A$1:$B$547,2,FALSE))</f>
        <v/>
      </c>
      <c r="FV106" t="str">
        <f>IF(ISERROR(MATCH(FV$1,'CSC Mitre'!DA$1:DA$220,0)),"",VLOOKUP(FV$1,'Tactic Recode'!$A$1:$B$547,2,FALSE))</f>
        <v/>
      </c>
      <c r="FW106" t="str">
        <f>IF(ISERROR(MATCH(FW$1,'CSC Mitre'!DA$1:DA$220,0)),"",VLOOKUP(FW$1,'Tactic Recode'!$A$1:$B$547,2,FALSE))</f>
        <v/>
      </c>
      <c r="FX106" t="str">
        <f>IF(ISERROR(MATCH(FX$1,'CSC Mitre'!DA$1:DA$220,0)),"",VLOOKUP(FX$1,'Tactic Recode'!$A$1:$B$547,2,FALSE))</f>
        <v/>
      </c>
      <c r="FY106" t="str">
        <f>IF(ISERROR(MATCH(FY$1,'CSC Mitre'!DA$1:DA$220,0)),"",VLOOKUP(FY$1,'Tactic Recode'!$A$1:$B$547,2,FALSE))</f>
        <v/>
      </c>
      <c r="FZ106" t="str">
        <f>IF(ISERROR(MATCH(FZ$1,'CSC Mitre'!DA$1:DA$220,0)),"",VLOOKUP(FZ$1,'Tactic Recode'!$A$1:$B$547,2,FALSE))</f>
        <v/>
      </c>
      <c r="GA106" t="str">
        <f>IF(ISERROR(MATCH(GA$1,'CSC Mitre'!DA$1:DA$220,0)),"",VLOOKUP(GA$1,'Tactic Recode'!$A$1:$B$547,2,FALSE))</f>
        <v/>
      </c>
      <c r="GB106" t="str">
        <f>IF(ISERROR(MATCH(GB$1,'CSC Mitre'!DA$1:DA$220,0)),"",VLOOKUP(GB$1,'Tactic Recode'!$A$1:$B$547,2,FALSE))</f>
        <v/>
      </c>
      <c r="GC106" t="str">
        <f>IF(ISERROR(MATCH(GC$1,'CSC Mitre'!DA$1:DA$220,0)),"",VLOOKUP(GC$1,'Tactic Recode'!$A$1:$B$547,2,FALSE))</f>
        <v/>
      </c>
      <c r="GD106" t="str">
        <f>IF(ISERROR(MATCH(GD$1,'CSC Mitre'!DA$1:DA$220,0)),"",VLOOKUP(GD$1,'Tactic Recode'!$A$1:$B$547,2,FALSE))</f>
        <v/>
      </c>
      <c r="GE106" t="str">
        <f>IF(ISERROR(MATCH(GE$1,'CSC Mitre'!DA$1:DA$220,0)),"",VLOOKUP(GE$1,'Tactic Recode'!$A$1:$B$547,2,FALSE))</f>
        <v/>
      </c>
      <c r="GF106" t="str">
        <f>IF(ISERROR(MATCH(GF$1,'CSC Mitre'!DA$1:DA$220,0)),"",VLOOKUP(GF$1,'Tactic Recode'!$A$1:$B$547,2,FALSE))</f>
        <v/>
      </c>
      <c r="GG106" t="str">
        <f>IF(ISERROR(MATCH(GG$1,'CSC Mitre'!DA$1:DA$220,0)),"",VLOOKUP(GG$1,'Tactic Recode'!$A$1:$B$547,2,FALSE))</f>
        <v/>
      </c>
      <c r="GH106" t="str">
        <f>IF(ISERROR(MATCH(GH$1,'CSC Mitre'!DA$1:DA$220,0)),"",VLOOKUP(GH$1,'Tactic Recode'!$A$1:$B$547,2,FALSE))</f>
        <v/>
      </c>
      <c r="GI106" t="str">
        <f>IF(ISERROR(MATCH(GI$1,'CSC Mitre'!DA$1:DA$220,0)),"",VLOOKUP(GI$1,'Tactic Recode'!$A$1:$B$547,2,FALSE))</f>
        <v/>
      </c>
      <c r="GJ106" t="str">
        <f>IF(ISERROR(MATCH(GJ$1,'CSC Mitre'!DA$1:DA$220,0)),"",VLOOKUP(GJ$1,'Tactic Recode'!$A$1:$B$547,2,FALSE))</f>
        <v/>
      </c>
      <c r="GK106" t="str">
        <f>IF(ISERROR(MATCH(GK$1,'CSC Mitre'!DA$1:DA$220,0)),"",VLOOKUP(GK$1,'Tactic Recode'!$A$1:$B$547,2,FALSE))</f>
        <v/>
      </c>
      <c r="GL106" t="str">
        <f>IF(ISERROR(MATCH(GL$1,'CSC Mitre'!DA$1:DA$220,0)),"",VLOOKUP(GL$1,'Tactic Recode'!$A$1:$B$547,2,FALSE))</f>
        <v/>
      </c>
      <c r="GM106" t="str">
        <f>IF(ISERROR(MATCH(GM$1,'CSC Mitre'!DA$1:DA$220,0)),"",VLOOKUP(GM$1,'Tactic Recode'!$A$1:$B$547,2,FALSE))</f>
        <v/>
      </c>
      <c r="GN106" t="str">
        <f>IF(ISERROR(MATCH(GN$1,'CSC Mitre'!DA$1:DA$220,0)),"",VLOOKUP(GN$1,'Tactic Recode'!$A$1:$B$547,2,FALSE))</f>
        <v/>
      </c>
      <c r="GO106" t="str">
        <f>IF(ISERROR(MATCH(GO$1,'CSC Mitre'!DA$1:DA$220,0)),"",VLOOKUP(GO$1,'Tactic Recode'!$A$1:$B$547,2,FALSE))</f>
        <v/>
      </c>
      <c r="GP106" t="str">
        <f>IF(ISERROR(MATCH(GP$1,'CSC Mitre'!DA$1:DA$220,0)),"",VLOOKUP(GP$1,'Tactic Recode'!$A$1:$B$547,2,FALSE))</f>
        <v/>
      </c>
      <c r="GQ106" t="str">
        <f>IF(ISERROR(MATCH(GQ$1,'CSC Mitre'!DA$1:DA$220,0)),"",VLOOKUP(GQ$1,'Tactic Recode'!$A$1:$B$547,2,FALSE))</f>
        <v/>
      </c>
      <c r="GR106" t="str">
        <f>IF(ISERROR(MATCH(GR$1,'CSC Mitre'!DA$1:DA$220,0)),"",VLOOKUP(GR$1,'Tactic Recode'!$A$1:$B$547,2,FALSE))</f>
        <v/>
      </c>
      <c r="GS106" t="str">
        <f>IF(ISERROR(MATCH(GS$1,'CSC Mitre'!DA$1:DA$220,0)),"",VLOOKUP(GS$1,'Tactic Recode'!$A$1:$B$547,2,FALSE))</f>
        <v/>
      </c>
      <c r="GT106" t="str">
        <f>IF(ISERROR(MATCH(GT$1,'CSC Mitre'!DA$1:DA$220,0)),"",VLOOKUP(GT$1,'Tactic Recode'!$A$1:$B$547,2,FALSE))</f>
        <v/>
      </c>
      <c r="GU106" t="str">
        <f>IF(ISERROR(MATCH(GU$1,'CSC Mitre'!DA$1:DA$220,0)),"",VLOOKUP(GU$1,'Tactic Recode'!$A$1:$B$547,2,FALSE))</f>
        <v/>
      </c>
      <c r="GV106" t="str">
        <f>IF(ISERROR(MATCH(GV$1,'CSC Mitre'!DA$1:DA$220,0)),"",VLOOKUP(GV$1,'Tactic Recode'!$A$1:$B$547,2,FALSE))</f>
        <v/>
      </c>
      <c r="GW106" t="str">
        <f>IF(ISERROR(MATCH(GW$1,'CSC Mitre'!DA$1:DA$220,0)),"",VLOOKUP(GW$1,'Tactic Recode'!$A$1:$B$547,2,FALSE))</f>
        <v/>
      </c>
      <c r="GX106" t="str">
        <f>IF(ISERROR(MATCH(GX$1,'CSC Mitre'!DA$1:DA$220,0)),"",VLOOKUP(GX$1,'Tactic Recode'!$A$1:$B$547,2,FALSE))</f>
        <v/>
      </c>
      <c r="GY106" t="str">
        <f>IF(ISERROR(MATCH(GY$1,'CSC Mitre'!DA$1:DA$220,0)),"",VLOOKUP(GY$1,'Tactic Recode'!$A$1:$B$547,2,FALSE))</f>
        <v/>
      </c>
      <c r="GZ106" t="str">
        <f>IF(ISERROR(MATCH(GZ$1,'CSC Mitre'!DA$1:DA$220,0)),"",VLOOKUP(GZ$1,'Tactic Recode'!$A$1:$B$547,2,FALSE))</f>
        <v/>
      </c>
      <c r="HA106" t="str">
        <f>IF(ISERROR(MATCH(HA$1,'CSC Mitre'!DA$1:DA$220,0)),"",VLOOKUP(HA$1,'Tactic Recode'!$A$1:$B$547,2,FALSE))</f>
        <v/>
      </c>
      <c r="HB106" t="str">
        <f>IF(ISERROR(MATCH(HB$1,'CSC Mitre'!DA$1:DA$220,0)),"",VLOOKUP(HB$1,'Tactic Recode'!$A$1:$B$547,2,FALSE))</f>
        <v/>
      </c>
      <c r="HC106" t="str">
        <f>IF(ISERROR(MATCH(HC$1,'CSC Mitre'!DA$1:DA$220,0)),"",VLOOKUP(HC$1,'Tactic Recode'!$A$1:$B$547,2,FALSE))</f>
        <v/>
      </c>
      <c r="HD106" t="str">
        <f>IF(ISERROR(MATCH(HD$1,'CSC Mitre'!DA$1:DA$220,0)),"",VLOOKUP(HD$1,'Tactic Recode'!$A$1:$B$547,2,FALSE))</f>
        <v/>
      </c>
      <c r="HE106" t="str">
        <f>IF(ISERROR(MATCH(HE$1,'CSC Mitre'!DA$1:DA$220,0)),"",VLOOKUP(HE$1,'Tactic Recode'!$A$1:$B$547,2,FALSE))</f>
        <v/>
      </c>
      <c r="HF106" t="str">
        <f>IF(ISERROR(MATCH(HF$1,'CSC Mitre'!DA$1:DA$220,0)),"",VLOOKUP(HF$1,'Tactic Recode'!$A$1:$B$547,2,FALSE))</f>
        <v/>
      </c>
      <c r="HG106" t="str">
        <f>IF(ISERROR(MATCH(HG$1,'CSC Mitre'!DA$1:DA$220,0)),"",VLOOKUP(HG$1,'Tactic Recode'!$A$1:$B$547,2,FALSE))</f>
        <v/>
      </c>
      <c r="HH106" t="str">
        <f>IF(ISERROR(MATCH(HH$1,'CSC Mitre'!DA$1:DA$220,0)),"",VLOOKUP(HH$1,'Tactic Recode'!$A$1:$B$547,2,FALSE))</f>
        <v/>
      </c>
      <c r="HI106" t="str">
        <f>IF(ISERROR(MATCH(HI$1,'CSC Mitre'!DA$1:DA$220,0)),"",VLOOKUP(HI$1,'Tactic Recode'!$A$1:$B$547,2,FALSE))</f>
        <v/>
      </c>
      <c r="HJ106" t="str">
        <f>IF(ISERROR(MATCH(HJ$1,'CSC Mitre'!DA$1:DA$220,0)),"",VLOOKUP(HJ$1,'Tactic Recode'!$A$1:$B$547,2,FALSE))</f>
        <v/>
      </c>
      <c r="HK106" t="str">
        <f>IF(ISERROR(MATCH(HK$1,'CSC Mitre'!DA$1:DA$220,0)),"",VLOOKUP(HK$1,'Tactic Recode'!$A$1:$B$547,2,FALSE))</f>
        <v/>
      </c>
      <c r="HL106" t="str">
        <f>IF(ISERROR(MATCH(HL$1,'CSC Mitre'!DA$1:DA$220,0)),"",VLOOKUP(HL$1,'Tactic Recode'!$A$1:$B$547,2,FALSE))</f>
        <v/>
      </c>
      <c r="HM106" t="str">
        <f>IF(ISERROR(MATCH(HM$1,'CSC Mitre'!DA$1:DA$220,0)),"",VLOOKUP(HM$1,'Tactic Recode'!$A$1:$B$547,2,FALSE))</f>
        <v/>
      </c>
      <c r="HN106" t="str">
        <f>IF(ISERROR(MATCH(HN$1,'CSC Mitre'!DA$1:DA$220,0)),"",VLOOKUP(HN$1,'Tactic Recode'!$A$1:$B$547,2,FALSE))</f>
        <v/>
      </c>
      <c r="HO106" t="str">
        <f>IF(ISERROR(MATCH(HO$1,'CSC Mitre'!DA$1:DA$220,0)),"",VLOOKUP(HO$1,'Tactic Recode'!$A$1:$B$547,2,FALSE))</f>
        <v/>
      </c>
      <c r="HP106" t="str">
        <f>IF(ISERROR(MATCH(HP$1,'CSC Mitre'!DA$1:DA$220,0)),"",VLOOKUP(HP$1,'Tactic Recode'!$A$1:$B$547,2,FALSE))</f>
        <v/>
      </c>
      <c r="HQ106" t="str">
        <f>IF(ISERROR(MATCH(HQ$1,'CSC Mitre'!DA$1:DA$220,0)),"",VLOOKUP(HQ$1,'Tactic Recode'!$A$1:$B$547,2,FALSE))</f>
        <v/>
      </c>
      <c r="HR106" t="str">
        <f>IF(ISERROR(MATCH(HR$1,'CSC Mitre'!DA$1:DA$220,0)),"",VLOOKUP(HR$1,'Tactic Recode'!$A$1:$B$547,2,FALSE))</f>
        <v/>
      </c>
      <c r="HS106" t="str">
        <f>IF(ISERROR(MATCH(HS$1,'CSC Mitre'!DA$1:DA$220,0)),"",VLOOKUP(HS$1,'Tactic Recode'!$A$1:$B$547,2,FALSE))</f>
        <v/>
      </c>
      <c r="HT106" t="str">
        <f>IF(ISERROR(MATCH(HT$1,'CSC Mitre'!DA$1:DA$220,0)),"",VLOOKUP(HT$1,'Tactic Recode'!$A$1:$B$547,2,FALSE))</f>
        <v/>
      </c>
      <c r="HU106" t="str">
        <f>IF(ISERROR(MATCH(HU$1,'CSC Mitre'!DA$1:DA$220,0)),"",VLOOKUP(HU$1,'Tactic Recode'!$A$1:$B$547,2,FALSE))</f>
        <v/>
      </c>
      <c r="HV106" t="str">
        <f>IF(ISERROR(MATCH(HV$1,'CSC Mitre'!DA$1:DA$220,0)),"",VLOOKUP(HV$1,'Tactic Recode'!$A$1:$B$547,2,FALSE))</f>
        <v/>
      </c>
      <c r="HW106" t="str">
        <f>IF(ISERROR(MATCH(HW$1,'CSC Mitre'!DA$1:DA$220,0)),"",VLOOKUP(HW$1,'Tactic Recode'!$A$1:$B$547,2,FALSE))</f>
        <v/>
      </c>
      <c r="HX106" t="str">
        <f>IF(ISERROR(MATCH(HX$1,'CSC Mitre'!DA$1:DA$220,0)),"",VLOOKUP(HX$1,'Tactic Recode'!$A$1:$B$547,2,FALSE))</f>
        <v/>
      </c>
      <c r="HY106" t="str">
        <f>IF(ISERROR(MATCH(HY$1,'CSC Mitre'!DA$1:DA$220,0)),"",VLOOKUP(HY$1,'Tactic Recode'!$A$1:$B$547,2,FALSE))</f>
        <v/>
      </c>
      <c r="HZ106" t="str">
        <f>IF(ISERROR(MATCH(HZ$1,'CSC Mitre'!DA$1:DA$220,0)),"",VLOOKUP(HZ$1,'Tactic Recode'!$A$1:$B$547,2,FALSE))</f>
        <v/>
      </c>
      <c r="IA106" t="str">
        <f>IF(ISERROR(MATCH(IA$1,'CSC Mitre'!DA$1:DA$220,0)),"",VLOOKUP(IA$1,'Tactic Recode'!$A$1:$B$547,2,FALSE))</f>
        <v/>
      </c>
      <c r="IB106" t="str">
        <f>IF(ISERROR(MATCH(IB$1,'CSC Mitre'!DA$1:DA$220,0)),"",VLOOKUP(IB$1,'Tactic Recode'!$A$1:$B$547,2,FALSE))</f>
        <v/>
      </c>
      <c r="IC106" t="str">
        <f>IF(ISERROR(MATCH(IC$1,'CSC Mitre'!DA$1:DA$220,0)),"",VLOOKUP(IC$1,'Tactic Recode'!$A$1:$B$547,2,FALSE))</f>
        <v/>
      </c>
      <c r="ID106" t="str">
        <f>IF(ISERROR(MATCH(ID$1,'CSC Mitre'!DA$1:DA$220,0)),"",VLOOKUP(ID$1,'Tactic Recode'!$A$1:$B$547,2,FALSE))</f>
        <v/>
      </c>
      <c r="IE106" t="str">
        <f>IF(ISERROR(MATCH(IE$1,'CSC Mitre'!DA$1:DA$220,0)),"",VLOOKUP(IE$1,'Tactic Recode'!$A$1:$B$547,2,FALSE))</f>
        <v/>
      </c>
      <c r="IF106" t="str">
        <f>IF(ISERROR(MATCH(IF$1,'CSC Mitre'!DA$1:DA$220,0)),"",VLOOKUP(IF$1,'Tactic Recode'!$A$1:$B$547,2,FALSE))</f>
        <v/>
      </c>
      <c r="IG106" t="str">
        <f>IF(ISERROR(MATCH(IG$1,'CSC Mitre'!DA$1:DA$220,0)),"",VLOOKUP(IG$1,'Tactic Recode'!$A$1:$B$547,2,FALSE))</f>
        <v/>
      </c>
      <c r="IH106" t="str">
        <f>IF(ISERROR(MATCH(IH$1,'CSC Mitre'!DA$1:DA$220,0)),"",VLOOKUP(IH$1,'Tactic Recode'!$A$1:$B$547,2,FALSE))</f>
        <v/>
      </c>
      <c r="II106" t="str">
        <f>IF(ISERROR(MATCH(II$1,'CSC Mitre'!DA$1:DA$220,0)),"",VLOOKUP(II$1,'Tactic Recode'!$A$1:$B$547,2,FALSE))</f>
        <v/>
      </c>
      <c r="IJ106" t="str">
        <f>IF(ISERROR(MATCH(IJ$1,'CSC Mitre'!DA$1:DA$220,0)),"",VLOOKUP(IJ$1,'Tactic Recode'!$A$1:$B$547,2,FALSE))</f>
        <v/>
      </c>
      <c r="IK106" t="str">
        <f>IF(ISERROR(MATCH(IK$1,'CSC Mitre'!DA$1:DA$220,0)),"",VLOOKUP(IK$1,'Tactic Recode'!$A$1:$B$547,2,FALSE))</f>
        <v/>
      </c>
      <c r="IL106" t="str">
        <f>IF(ISERROR(MATCH(IL$1,'CSC Mitre'!DA$1:DA$220,0)),"",VLOOKUP(IL$1,'Tactic Recode'!$A$1:$B$547,2,FALSE))</f>
        <v/>
      </c>
      <c r="IM106" t="str">
        <f>IF(ISERROR(MATCH(IM$1,'CSC Mitre'!DA$1:DA$220,0)),"",VLOOKUP(IM$1,'Tactic Recode'!$A$1:$B$547,2,FALSE))</f>
        <v/>
      </c>
      <c r="IN106" t="str">
        <f>IF(ISERROR(MATCH(IN$1,'CSC Mitre'!DA$1:DA$220,0)),"",VLOOKUP(IN$1,'Tactic Recode'!$A$1:$B$547,2,FALSE))</f>
        <v/>
      </c>
      <c r="IO106" t="str">
        <f>IF(ISERROR(MATCH(IO$1,'CSC Mitre'!DA$1:DA$220,0)),"",VLOOKUP(IO$1,'Tactic Recode'!$A$1:$B$547,2,FALSE))</f>
        <v/>
      </c>
      <c r="IP106" t="str">
        <f>IF(ISERROR(MATCH(IP$1,'CSC Mitre'!DA$1:DA$220,0)),"",VLOOKUP(IP$1,'Tactic Recode'!$A$1:$B$547,2,FALSE))</f>
        <v/>
      </c>
      <c r="IQ106" t="str">
        <f>IF(ISERROR(MATCH(IQ$1,'CSC Mitre'!DA$1:DA$220,0)),"",VLOOKUP(IQ$1,'Tactic Recode'!$A$1:$B$547,2,FALSE))</f>
        <v/>
      </c>
      <c r="IR106" t="str">
        <f>IF(ISERROR(MATCH(IR$1,'CSC Mitre'!DA$1:DA$220,0)),"",VLOOKUP(IR$1,'Tactic Recode'!$A$1:$B$547,2,FALSE))</f>
        <v/>
      </c>
      <c r="IS106" t="str">
        <f>IF(ISERROR(MATCH(IS$1,'CSC Mitre'!DA$1:DA$220,0)),"",VLOOKUP(IS$1,'Tactic Recode'!$A$1:$B$547,2,FALSE))</f>
        <v/>
      </c>
      <c r="IT106" t="str">
        <f>IF(ISERROR(MATCH(IT$1,'CSC Mitre'!DA$1:DA$220,0)),"",VLOOKUP(IT$1,'Tactic Recode'!$A$1:$B$547,2,FALSE))</f>
        <v/>
      </c>
      <c r="IU106" t="str">
        <f>IF(ISERROR(MATCH(IU$1,'CSC Mitre'!DA$1:DA$220,0)),"",VLOOKUP(IU$1,'Tactic Recode'!$A$1:$B$547,2,FALSE))</f>
        <v/>
      </c>
      <c r="IV106" t="str">
        <f>IF(ISERROR(MATCH(IV$1,'CSC Mitre'!DA$1:DA$220,0)),"",VLOOKUP(IV$1,'Tactic Recode'!$A$1:$B$547,2,FALSE))</f>
        <v/>
      </c>
      <c r="IW106" t="str">
        <f>IF(ISERROR(MATCH(IW$1,'CSC Mitre'!DA$1:DA$220,0)),"",VLOOKUP(IW$1,'Tactic Recode'!$A$1:$B$547,2,FALSE))</f>
        <v/>
      </c>
      <c r="IX106" t="str">
        <f>IF(ISERROR(MATCH(IX$1,'CSC Mitre'!DA$1:DA$220,0)),"",VLOOKUP(IX$1,'Tactic Recode'!$A$1:$B$547,2,FALSE))</f>
        <v/>
      </c>
      <c r="IY106" t="str">
        <f>IF(ISERROR(MATCH(IY$1,'CSC Mitre'!DA$1:DA$220,0)),"",VLOOKUP(IY$1,'Tactic Recode'!$A$1:$B$547,2,FALSE))</f>
        <v/>
      </c>
      <c r="IZ106" t="str">
        <f>IF(ISERROR(MATCH(IZ$1,'CSC Mitre'!DA$1:DA$220,0)),"",VLOOKUP(IZ$1,'Tactic Recode'!$A$1:$B$547,2,FALSE))</f>
        <v/>
      </c>
      <c r="JA106" t="str">
        <f>IF(ISERROR(MATCH(JA$1,'CSC Mitre'!DA$1:DA$220,0)),"",VLOOKUP(JA$1,'Tactic Recode'!$A$1:$B$547,2,FALSE))</f>
        <v/>
      </c>
      <c r="JB106" t="str">
        <f>IF(ISERROR(MATCH(JB$1,'CSC Mitre'!DA$1:DA$220,0)),"",VLOOKUP(JB$1,'Tactic Recode'!$A$1:$B$547,2,FALSE))</f>
        <v/>
      </c>
      <c r="JC106" t="str">
        <f>IF(ISERROR(MATCH(JC$1,'CSC Mitre'!DA$1:DA$220,0)),"",VLOOKUP(JC$1,'Tactic Recode'!$A$1:$B$547,2,FALSE))</f>
        <v/>
      </c>
      <c r="JD106" t="str">
        <f>IF(ISERROR(MATCH(JD$1,'CSC Mitre'!DA$1:DA$220,0)),"",VLOOKUP(JD$1,'Tactic Recode'!$A$1:$B$547,2,FALSE))</f>
        <v/>
      </c>
      <c r="JE106" t="str">
        <f>IF(ISERROR(MATCH(JE$1,'CSC Mitre'!DA$1:DA$220,0)),"",VLOOKUP(JE$1,'Tactic Recode'!$A$1:$B$547,2,FALSE))</f>
        <v/>
      </c>
      <c r="JF106" t="str">
        <f>IF(ISERROR(MATCH(JF$1,'CSC Mitre'!DA$1:DA$220,0)),"",VLOOKUP(JF$1,'Tactic Recode'!$A$1:$B$547,2,FALSE))</f>
        <v/>
      </c>
      <c r="JG106" t="str">
        <f>IF(ISERROR(MATCH(JG$1,'CSC Mitre'!DA$1:DA$220,0)),"",VLOOKUP(JG$1,'Tactic Recode'!$A$1:$B$547,2,FALSE))</f>
        <v/>
      </c>
      <c r="JH106" t="str">
        <f>IF(ISERROR(MATCH(JH$1,'CSC Mitre'!DA$1:DA$220,0)),"",VLOOKUP(JH$1,'Tactic Recode'!$A$1:$B$547,2,FALSE))</f>
        <v/>
      </c>
      <c r="JI106" t="str">
        <f>IF(ISERROR(MATCH(JI$1,'CSC Mitre'!DA$1:DA$220,0)),"",VLOOKUP(JI$1,'Tactic Recode'!$A$1:$B$547,2,FALSE))</f>
        <v/>
      </c>
      <c r="JJ106" t="str">
        <f>IF(ISERROR(MATCH(JJ$1,'CSC Mitre'!DA$1:DA$220,0)),"",VLOOKUP(JJ$1,'Tactic Recode'!$A$1:$B$547,2,FALSE))</f>
        <v/>
      </c>
      <c r="JK106" t="str">
        <f>IF(ISERROR(MATCH(JK$1,'CSC Mitre'!DA$1:DA$220,0)),"",VLOOKUP(JK$1,'Tactic Recode'!$A$1:$B$547,2,FALSE))</f>
        <v/>
      </c>
      <c r="JL106" t="str">
        <f>IF(ISERROR(MATCH(JL$1,'CSC Mitre'!DA$1:DA$220,0)),"",VLOOKUP(JL$1,'Tactic Recode'!$A$1:$B$547,2,FALSE))</f>
        <v/>
      </c>
      <c r="JM106" t="str">
        <f>IF(ISERROR(MATCH(JM$1,'CSC Mitre'!DA$1:DA$220,0)),"",VLOOKUP(JM$1,'Tactic Recode'!$A$1:$B$547,2,FALSE))</f>
        <v/>
      </c>
      <c r="JN106" t="str">
        <f>IF(ISERROR(MATCH(JN$1,'CSC Mitre'!DA$1:DA$220,0)),"",VLOOKUP(JN$1,'Tactic Recode'!$A$1:$B$547,2,FALSE))</f>
        <v/>
      </c>
      <c r="JO106" t="str">
        <f>IF(ISERROR(MATCH(JO$1,'CSC Mitre'!DA$1:DA$220,0)),"",VLOOKUP(JO$1,'Tactic Recode'!$A$1:$B$547,2,FALSE))</f>
        <v/>
      </c>
      <c r="JP106" t="str">
        <f>IF(ISERROR(MATCH(JP$1,'CSC Mitre'!DA$1:DA$220,0)),"",VLOOKUP(JP$1,'Tactic Recode'!$A$1:$B$547,2,FALSE))</f>
        <v/>
      </c>
      <c r="JQ106" t="str">
        <f>IF(ISERROR(MATCH(JQ$1,'CSC Mitre'!DA$1:DA$220,0)),"",VLOOKUP(JQ$1,'Tactic Recode'!$A$1:$B$547,2,FALSE))</f>
        <v/>
      </c>
      <c r="JR106" t="str">
        <f>IF(ISERROR(MATCH(JR$1,'CSC Mitre'!DA$1:DA$220,0)),"",VLOOKUP(JR$1,'Tactic Recode'!$A$1:$B$547,2,FALSE))</f>
        <v/>
      </c>
      <c r="JS106" t="str">
        <f>IF(ISERROR(MATCH(JS$1,'CSC Mitre'!DA$1:DA$220,0)),"",VLOOKUP(JS$1,'Tactic Recode'!$A$1:$B$547,2,FALSE))</f>
        <v/>
      </c>
      <c r="JT106" t="str">
        <f>IF(ISERROR(MATCH(JT$1,'CSC Mitre'!DA$1:DA$220,0)),"",VLOOKUP(JT$1,'Tactic Recode'!$A$1:$B$547,2,FALSE))</f>
        <v/>
      </c>
      <c r="JU106" t="str">
        <f>IF(ISERROR(MATCH(JU$1,'CSC Mitre'!DA$1:DA$220,0)),"",VLOOKUP(JU$1,'Tactic Recode'!$A$1:$B$547,2,FALSE))</f>
        <v/>
      </c>
      <c r="JV106" t="str">
        <f>IF(ISERROR(MATCH(JV$1,'CSC Mitre'!DA$1:DA$220,0)),"",VLOOKUP(JV$1,'Tactic Recode'!$A$1:$B$547,2,FALSE))</f>
        <v/>
      </c>
      <c r="JW106" t="str">
        <f>IF(ISERROR(MATCH(JW$1,'CSC Mitre'!DA$1:DA$220,0)),"",VLOOKUP(JW$1,'Tactic Recode'!$A$1:$B$547,2,FALSE))</f>
        <v/>
      </c>
      <c r="JX106" t="str">
        <f>IF(ISERROR(MATCH(JX$1,'CSC Mitre'!DA$1:DA$220,0)),"",VLOOKUP(JX$1,'Tactic Recode'!$A$1:$B$547,2,FALSE))</f>
        <v/>
      </c>
      <c r="JY106" t="str">
        <f>IF(ISERROR(MATCH(JY$1,'CSC Mitre'!DA$1:DA$220,0)),"",VLOOKUP(JY$1,'Tactic Recode'!$A$1:$B$547,2,FALSE))</f>
        <v/>
      </c>
      <c r="JZ106" t="str">
        <f>IF(ISERROR(MATCH(JZ$1,'CSC Mitre'!DA$1:DA$220,0)),"",VLOOKUP(JZ$1,'Tactic Recode'!$A$1:$B$547,2,FALSE))</f>
        <v/>
      </c>
      <c r="KA106" t="str">
        <f>IF(ISERROR(MATCH(KA$1,'CSC Mitre'!DA$1:DA$220,0)),"",VLOOKUP(KA$1,'Tactic Recode'!$A$1:$B$547,2,FALSE))</f>
        <v/>
      </c>
      <c r="KB106" t="str">
        <f>IF(ISERROR(MATCH(KB$1,'CSC Mitre'!DA$1:DA$220,0)),"",VLOOKUP(KB$1,'Tactic Recode'!$A$1:$B$547,2,FALSE))</f>
        <v/>
      </c>
      <c r="KC106" t="str">
        <f>IF(ISERROR(MATCH(KC$1,'CSC Mitre'!DA$1:DA$220,0)),"",VLOOKUP(KC$1,'Tactic Recode'!$A$1:$B$547,2,FALSE))</f>
        <v/>
      </c>
      <c r="KD106" t="str">
        <f>IF(ISERROR(MATCH(KD$1,'CSC Mitre'!DA$1:DA$220,0)),"",VLOOKUP(KD$1,'Tactic Recode'!$A$1:$B$547,2,FALSE))</f>
        <v/>
      </c>
      <c r="KE106" t="str">
        <f>IF(ISERROR(MATCH(KE$1,'CSC Mitre'!DA$1:DA$220,0)),"",VLOOKUP(KE$1,'Tactic Recode'!$A$1:$B$547,2,FALSE))</f>
        <v/>
      </c>
      <c r="KF106" t="str">
        <f>IF(ISERROR(MATCH(KF$1,'CSC Mitre'!DA$1:DA$220,0)),"",VLOOKUP(KF$1,'Tactic Recode'!$A$1:$B$547,2,FALSE))</f>
        <v/>
      </c>
      <c r="KG106" t="str">
        <f>IF(ISERROR(MATCH(KG$1,'CSC Mitre'!DA$1:DA$220,0)),"",VLOOKUP(KG$1,'Tactic Recode'!$A$1:$B$547,2,FALSE))</f>
        <v/>
      </c>
      <c r="KH106" t="str">
        <f>IF(ISERROR(MATCH(KH$1,'CSC Mitre'!DA$1:DA$220,0)),"",VLOOKUP(KH$1,'Tactic Recode'!$A$1:$B$547,2,FALSE))</f>
        <v/>
      </c>
      <c r="KI106" t="str">
        <f>IF(ISERROR(MATCH(KI$1,'CSC Mitre'!DA$1:DA$220,0)),"",VLOOKUP(KI$1,'Tactic Recode'!$A$1:$B$547,2,FALSE))</f>
        <v/>
      </c>
      <c r="KJ106" t="str">
        <f>IF(ISERROR(MATCH(KJ$1,'CSC Mitre'!DA$1:DA$220,0)),"",VLOOKUP(KJ$1,'Tactic Recode'!$A$1:$B$547,2,FALSE))</f>
        <v/>
      </c>
      <c r="KK106" t="str">
        <f>IF(ISERROR(MATCH(KK$1,'CSC Mitre'!DA$1:DA$220,0)),"",VLOOKUP(KK$1,'Tactic Recode'!$A$1:$B$547,2,FALSE))</f>
        <v/>
      </c>
      <c r="KL106" t="str">
        <f>IF(ISERROR(MATCH(KL$1,'CSC Mitre'!DA$1:DA$220,0)),"",VLOOKUP(KL$1,'Tactic Recode'!$A$1:$B$547,2,FALSE))</f>
        <v/>
      </c>
      <c r="KM106" t="str">
        <f>IF(ISERROR(MATCH(KM$1,'CSC Mitre'!DA$1:DA$220,0)),"",VLOOKUP(KM$1,'Tactic Recode'!$A$1:$B$547,2,FALSE))</f>
        <v/>
      </c>
      <c r="KN106" t="str">
        <f>IF(ISERROR(MATCH(KN$1,'CSC Mitre'!DA$1:DA$220,0)),"",VLOOKUP(KN$1,'Tactic Recode'!$A$1:$B$547,2,FALSE))</f>
        <v/>
      </c>
      <c r="KO106" t="str">
        <f>IF(ISERROR(MATCH(KO$1,'CSC Mitre'!DA$1:DA$220,0)),"",VLOOKUP(KO$1,'Tactic Recode'!$A$1:$B$547,2,FALSE))</f>
        <v/>
      </c>
      <c r="KP106" t="str">
        <f>IF(ISERROR(MATCH(KP$1,'CSC Mitre'!DA$1:DA$220,0)),"",VLOOKUP(KP$1,'Tactic Recode'!$A$1:$B$547,2,FALSE))</f>
        <v/>
      </c>
      <c r="KQ106" t="str">
        <f>IF(ISERROR(MATCH(KQ$1,'CSC Mitre'!DA$1:DA$220,0)),"",VLOOKUP(KQ$1,'Tactic Recode'!$A$1:$B$547,2,FALSE))</f>
        <v/>
      </c>
      <c r="KR106" t="str">
        <f>IF(ISERROR(MATCH(KR$1,'CSC Mitre'!DA$1:DA$220,0)),"",VLOOKUP(KR$1,'Tactic Recode'!$A$1:$B$547,2,FALSE))</f>
        <v/>
      </c>
      <c r="KS106" t="str">
        <f>IF(ISERROR(MATCH(KS$1,'CSC Mitre'!DA$1:DA$220,0)),"",VLOOKUP(KS$1,'Tactic Recode'!$A$1:$B$547,2,FALSE))</f>
        <v/>
      </c>
      <c r="KT106" t="str">
        <f>IF(ISERROR(MATCH(KT$1,'CSC Mitre'!DA$1:DA$220,0)),"",VLOOKUP(KT$1,'Tactic Recode'!$A$1:$B$547,2,FALSE))</f>
        <v/>
      </c>
      <c r="KU106" t="str">
        <f>IF(ISERROR(MATCH(KU$1,'CSC Mitre'!DA$1:DA$220,0)),"",VLOOKUP(KU$1,'Tactic Recode'!$A$1:$B$547,2,FALSE))</f>
        <v/>
      </c>
      <c r="KV106" t="str">
        <f>IF(ISERROR(MATCH(KV$1,'CSC Mitre'!DA$1:DA$220,0)),"",VLOOKUP(KV$1,'Tactic Recode'!$A$1:$B$547,2,FALSE))</f>
        <v/>
      </c>
      <c r="KW106" t="str">
        <f>IF(ISERROR(MATCH(KW$1,'CSC Mitre'!DA$1:DA$220,0)),"",VLOOKUP(KW$1,'Tactic Recode'!$A$1:$B$547,2,FALSE))</f>
        <v/>
      </c>
      <c r="KX106" t="str">
        <f>IF(ISERROR(MATCH(KX$1,'CSC Mitre'!DA$1:DA$220,0)),"",VLOOKUP(KX$1,'Tactic Recode'!$A$1:$B$547,2,FALSE))</f>
        <v/>
      </c>
      <c r="KY106" t="str">
        <f>IF(ISERROR(MATCH(KY$1,'CSC Mitre'!DA$1:DA$220,0)),"",VLOOKUP(KY$1,'Tactic Recode'!$A$1:$B$547,2,FALSE))</f>
        <v/>
      </c>
      <c r="KZ106" t="str">
        <f>IF(ISERROR(MATCH(KZ$1,'CSC Mitre'!DA$1:DA$220,0)),"",VLOOKUP(KZ$1,'Tactic Recode'!$A$1:$B$547,2,FALSE))</f>
        <v/>
      </c>
      <c r="LA106" t="str">
        <f>IF(ISERROR(MATCH(LA$1,'CSC Mitre'!DA$1:DA$220,0)),"",VLOOKUP(LA$1,'Tactic Recode'!$A$1:$B$547,2,FALSE))</f>
        <v/>
      </c>
      <c r="LB106" t="str">
        <f>IF(ISERROR(MATCH(LB$1,'CSC Mitre'!DA$1:DA$220,0)),"",VLOOKUP(LB$1,'Tactic Recode'!$A$1:$B$547,2,FALSE))</f>
        <v/>
      </c>
      <c r="LC106" t="str">
        <f>IF(ISERROR(MATCH(LC$1,'CSC Mitre'!DA$1:DA$220,0)),"",VLOOKUP(LC$1,'Tactic Recode'!$A$1:$B$547,2,FALSE))</f>
        <v/>
      </c>
      <c r="LD106" t="str">
        <f>IF(ISERROR(MATCH(LD$1,'CSC Mitre'!DA$1:DA$220,0)),"",VLOOKUP(LD$1,'Tactic Recode'!$A$1:$B$547,2,FALSE))</f>
        <v/>
      </c>
      <c r="LE106" t="str">
        <f>IF(ISERROR(MATCH(LE$1,'CSC Mitre'!DA$1:DA$220,0)),"",VLOOKUP(LE$1,'Tactic Recode'!$A$1:$B$547,2,FALSE))</f>
        <v/>
      </c>
      <c r="LF106" t="str">
        <f>IF(ISERROR(MATCH(LF$1,'CSC Mitre'!DA$1:DA$220,0)),"",VLOOKUP(LF$1,'Tactic Recode'!$A$1:$B$547,2,FALSE))</f>
        <v/>
      </c>
      <c r="LG106" t="str">
        <f>IF(ISERROR(MATCH(LG$1,'CSC Mitre'!DA$1:DA$220,0)),"",VLOOKUP(LG$1,'Tactic Recode'!$A$1:$B$547,2,FALSE))</f>
        <v/>
      </c>
      <c r="LH106" t="str">
        <f>IF(ISERROR(MATCH(LH$1,'CSC Mitre'!DA$1:DA$220,0)),"",VLOOKUP(LH$1,'Tactic Recode'!$A$1:$B$547,2,FALSE))</f>
        <v/>
      </c>
      <c r="LI106" t="str">
        <f>IF(ISERROR(MATCH(LI$1,'CSC Mitre'!DA$1:DA$220,0)),"",VLOOKUP(LI$1,'Tactic Recode'!$A$1:$B$547,2,FALSE))</f>
        <v/>
      </c>
      <c r="LJ106" t="str">
        <f>IF(ISERROR(MATCH(LJ$1,'CSC Mitre'!DA$1:DA$220,0)),"",VLOOKUP(LJ$1,'Tactic Recode'!$A$1:$B$547,2,FALSE))</f>
        <v/>
      </c>
      <c r="LK106" t="str">
        <f>IF(ISERROR(MATCH(LK$1,'CSC Mitre'!DA$1:DA$220,0)),"",VLOOKUP(LK$1,'Tactic Recode'!$A$1:$B$547,2,FALSE))</f>
        <v/>
      </c>
      <c r="LL106" t="str">
        <f>IF(ISERROR(MATCH(LL$1,'CSC Mitre'!DA$1:DA$220,0)),"",VLOOKUP(LL$1,'Tactic Recode'!$A$1:$B$547,2,FALSE))</f>
        <v/>
      </c>
      <c r="LM106" t="str">
        <f>IF(ISERROR(MATCH(LM$1,'CSC Mitre'!DA$1:DA$220,0)),"",VLOOKUP(LM$1,'Tactic Recode'!$A$1:$B$547,2,FALSE))</f>
        <v/>
      </c>
      <c r="LN106" t="str">
        <f>IF(ISERROR(MATCH(LN$1,'CSC Mitre'!DA$1:DA$220,0)),"",VLOOKUP(LN$1,'Tactic Recode'!$A$1:$B$547,2,FALSE))</f>
        <v/>
      </c>
      <c r="LO106" t="str">
        <f>IF(ISERROR(MATCH(LO$1,'CSC Mitre'!DA$1:DA$220,0)),"",VLOOKUP(LO$1,'Tactic Recode'!$A$1:$B$547,2,FALSE))</f>
        <v/>
      </c>
      <c r="LP106" t="str">
        <f>IF(ISERROR(MATCH(LP$1,'CSC Mitre'!DA$1:DA$220,0)),"",VLOOKUP(LP$1,'Tactic Recode'!$A$1:$B$547,2,FALSE))</f>
        <v/>
      </c>
      <c r="LQ106" t="str">
        <f>IF(ISERROR(MATCH(LQ$1,'CSC Mitre'!DA$1:DA$220,0)),"",VLOOKUP(LQ$1,'Tactic Recode'!$A$1:$B$547,2,FALSE))</f>
        <v/>
      </c>
      <c r="LR106" t="str">
        <f>IF(ISERROR(MATCH(LR$1,'CSC Mitre'!DA$1:DA$220,0)),"",VLOOKUP(LR$1,'Tactic Recode'!$A$1:$B$547,2,FALSE))</f>
        <v/>
      </c>
      <c r="LS106" t="str">
        <f>IF(ISERROR(MATCH(LS$1,'CSC Mitre'!DA$1:DA$220,0)),"",VLOOKUP(LS$1,'Tactic Recode'!$A$1:$B$547,2,FALSE))</f>
        <v>Persistence, Privilage Escalation</v>
      </c>
      <c r="LT106" t="str">
        <f>IF(ISERROR(MATCH(LT$1,'CSC Mitre'!DA$1:DA$220,0)),"",VLOOKUP(LT$1,'Tactic Recode'!$A$1:$B$547,2,FALSE))</f>
        <v/>
      </c>
      <c r="LU106" t="str">
        <f>IF(ISERROR(MATCH(LU$1,'CSC Mitre'!DA$1:DA$220,0)),"",VLOOKUP(LU$1,'Tactic Recode'!$A$1:$B$547,2,FALSE))</f>
        <v/>
      </c>
      <c r="LV106" t="str">
        <f>IF(ISERROR(MATCH(LV$1,'CSC Mitre'!DA$1:DA$220,0)),"",VLOOKUP(LV$1,'Tactic Recode'!$A$1:$B$547,2,FALSE))</f>
        <v/>
      </c>
      <c r="LW106" t="str">
        <f>IF(ISERROR(MATCH(LW$1,'CSC Mitre'!DA$1:DA$220,0)),"",VLOOKUP(LW$1,'Tactic Recode'!$A$1:$B$547,2,FALSE))</f>
        <v/>
      </c>
      <c r="LX106" t="str">
        <f>IF(ISERROR(MATCH(LX$1,'CSC Mitre'!DA$1:DA$220,0)),"",VLOOKUP(LX$1,'Tactic Recode'!$A$1:$B$547,2,FALSE))</f>
        <v/>
      </c>
      <c r="LY106" t="str">
        <f>IF(ISERROR(MATCH(LY$1,'CSC Mitre'!DA$1:DA$220,0)),"",VLOOKUP(LY$1,'Tactic Recode'!$A$1:$B$547,2,FALSE))</f>
        <v/>
      </c>
      <c r="LZ106" t="str">
        <f>IF(ISERROR(MATCH(LZ$1,'CSC Mitre'!DA$1:DA$220,0)),"",VLOOKUP(LZ$1,'Tactic Recode'!$A$1:$B$547,2,FALSE))</f>
        <v/>
      </c>
      <c r="MA106" t="str">
        <f>IF(ISERROR(MATCH(MA$1,'CSC Mitre'!DA$1:DA$220,0)),"",VLOOKUP(MA$1,'Tactic Recode'!$A$1:$B$547,2,FALSE))</f>
        <v/>
      </c>
      <c r="MB106" t="str">
        <f>IF(ISERROR(MATCH(MB$1,'CSC Mitre'!DA$1:DA$220,0)),"",VLOOKUP(MB$1,'Tactic Recode'!$A$1:$B$547,2,FALSE))</f>
        <v/>
      </c>
      <c r="MC106" t="str">
        <f>IF(ISERROR(MATCH(MC$1,'CSC Mitre'!DA$1:DA$220,0)),"",VLOOKUP(MC$1,'Tactic Recode'!$A$1:$B$547,2,FALSE))</f>
        <v/>
      </c>
      <c r="MD106" t="str">
        <f>IF(ISERROR(MATCH(MD$1,'CSC Mitre'!DA$1:DA$220,0)),"",VLOOKUP(MD$1,'Tactic Recode'!$A$1:$B$547,2,FALSE))</f>
        <v/>
      </c>
      <c r="ME106" t="str">
        <f>IF(ISERROR(MATCH(ME$1,'CSC Mitre'!DA$1:DA$220,0)),"",VLOOKUP(ME$1,'Tactic Recode'!$A$1:$B$547,2,FALSE))</f>
        <v/>
      </c>
      <c r="MF106" t="str">
        <f>IF(ISERROR(MATCH(MF$1,'CSC Mitre'!DA$1:DA$220,0)),"",VLOOKUP(MF$1,'Tactic Recode'!$A$1:$B$547,2,FALSE))</f>
        <v/>
      </c>
      <c r="MG106" t="str">
        <f>IF(ISERROR(MATCH(MG$1,'CSC Mitre'!DA$1:DA$220,0)),"",VLOOKUP(MG$1,'Tactic Recode'!$A$1:$B$547,2,FALSE))</f>
        <v/>
      </c>
      <c r="MH106" t="str">
        <f>IF(ISERROR(MATCH(MH$1,'CSC Mitre'!DA$1:DA$220,0)),"",VLOOKUP(MH$1,'Tactic Recode'!$A$1:$B$547,2,FALSE))</f>
        <v/>
      </c>
      <c r="MI106" t="str">
        <f>IF(ISERROR(MATCH(MI$1,'CSC Mitre'!DA$1:DA$220,0)),"",VLOOKUP(MI$1,'Tactic Recode'!$A$1:$B$547,2,FALSE))</f>
        <v/>
      </c>
      <c r="MJ106" t="str">
        <f>IF(ISERROR(MATCH(MJ$1,'CSC Mitre'!DA$1:DA$220,0)),"",VLOOKUP(MJ$1,'Tactic Recode'!$A$1:$B$547,2,FALSE))</f>
        <v/>
      </c>
      <c r="MK106" t="str">
        <f>IF(ISERROR(MATCH(MK$1,'CSC Mitre'!DA$1:DA$220,0)),"",VLOOKUP(MK$1,'Tactic Recode'!$A$1:$B$547,2,FALSE))</f>
        <v/>
      </c>
      <c r="ML106" t="str">
        <f>IF(ISERROR(MATCH(ML$1,'CSC Mitre'!DA$1:DA$220,0)),"",VLOOKUP(ML$1,'Tactic Recode'!$A$1:$B$547,2,FALSE))</f>
        <v/>
      </c>
      <c r="MM106" t="str">
        <f>IF(ISERROR(MATCH(MM$1,'CSC Mitre'!DA$1:DA$220,0)),"",VLOOKUP(MM$1,'Tactic Recode'!$A$1:$B$547,2,FALSE))</f>
        <v/>
      </c>
      <c r="MN106" t="str">
        <f>IF(ISERROR(MATCH(MN$1,'CSC Mitre'!DA$1:DA$220,0)),"",VLOOKUP(MN$1,'Tactic Recode'!$A$1:$B$547,2,FALSE))</f>
        <v/>
      </c>
      <c r="MO106" t="str">
        <f>IF(ISERROR(MATCH(MO$1,'CSC Mitre'!DA$1:DA$220,0)),"",VLOOKUP(MO$1,'Tactic Recode'!$A$1:$B$547,2,FALSE))</f>
        <v/>
      </c>
      <c r="MP106" t="str">
        <f>IF(ISERROR(MATCH(MP$1,'CSC Mitre'!DA$1:DA$220,0)),"",VLOOKUP(MP$1,'Tactic Recode'!$A$1:$B$547,2,FALSE))</f>
        <v/>
      </c>
      <c r="MQ106" t="str">
        <f>IF(ISERROR(MATCH(MQ$1,'CSC Mitre'!DA$1:DA$220,0)),"",VLOOKUP(MQ$1,'Tactic Recode'!$A$1:$B$547,2,FALSE))</f>
        <v/>
      </c>
      <c r="MR106" t="str">
        <f>IF(ISERROR(MATCH(MR$1,'CSC Mitre'!DA$1:DA$220,0)),"",VLOOKUP(MR$1,'Tactic Recode'!$A$1:$B$547,2,FALSE))</f>
        <v/>
      </c>
      <c r="MS106" t="str">
        <f>IF(ISERROR(MATCH(MS$1,'CSC Mitre'!DA$1:DA$220,0)),"",VLOOKUP(MS$1,'Tactic Recode'!$A$1:$B$547,2,FALSE))</f>
        <v/>
      </c>
      <c r="MT106" t="str">
        <f>IF(ISERROR(MATCH(MT$1,'CSC Mitre'!DA$1:DA$220,0)),"",VLOOKUP(MT$1,'Tactic Recode'!$A$1:$B$547,2,FALSE))</f>
        <v/>
      </c>
      <c r="MU106" t="str">
        <f>IF(ISERROR(MATCH(MU$1,'CSC Mitre'!DA$1:DA$220,0)),"",VLOOKUP(MU$1,'Tactic Recode'!$A$1:$B$547,2,FALSE))</f>
        <v/>
      </c>
      <c r="MV106" t="str">
        <f>IF(ISERROR(MATCH(MV$1,'CSC Mitre'!DA$1:DA$220,0)),"",VLOOKUP(MV$1,'Tactic Recode'!$A$1:$B$547,2,FALSE))</f>
        <v/>
      </c>
      <c r="MW106" t="str">
        <f>IF(ISERROR(MATCH(MW$1,'CSC Mitre'!DA$1:DA$220,0)),"",VLOOKUP(MW$1,'Tactic Recode'!$A$1:$B$547,2,FALSE))</f>
        <v/>
      </c>
      <c r="MX106" t="str">
        <f>IF(ISERROR(MATCH(MX$1,'CSC Mitre'!DA$1:DA$220,0)),"",VLOOKUP(MX$1,'Tactic Recode'!$A$1:$B$547,2,FALSE))</f>
        <v/>
      </c>
      <c r="MY106" t="str">
        <f>IF(ISERROR(MATCH(MY$1,'CSC Mitre'!DA$1:DA$220,0)),"",VLOOKUP(MY$1,'Tactic Recode'!$A$1:$B$547,2,FALSE))</f>
        <v/>
      </c>
      <c r="MZ106" t="str">
        <f>IF(ISERROR(MATCH(MZ$1,'CSC Mitre'!DA$1:DA$220,0)),"",VLOOKUP(MZ$1,'Tactic Recode'!$A$1:$B$547,2,FALSE))</f>
        <v/>
      </c>
      <c r="NA106" t="str">
        <f>IF(ISERROR(MATCH(NA$1,'CSC Mitre'!DA$1:DA$220,0)),"",VLOOKUP(NA$1,'Tactic Recode'!$A$1:$B$547,2,FALSE))</f>
        <v/>
      </c>
      <c r="NB106" t="str">
        <f>IF(ISERROR(MATCH(NB$1,'CSC Mitre'!DA$1:DA$220,0)),"",VLOOKUP(NB$1,'Tactic Recode'!$A$1:$B$547,2,FALSE))</f>
        <v/>
      </c>
      <c r="NC106" t="str">
        <f>IF(ISERROR(MATCH(NC$1,'CSC Mitre'!DA$1:DA$220,0)),"",VLOOKUP(NC$1,'Tactic Recode'!$A$1:$B$547,2,FALSE))</f>
        <v/>
      </c>
      <c r="ND106" t="str">
        <f>IF(ISERROR(MATCH(ND$1,'CSC Mitre'!DA$1:DA$220,0)),"",VLOOKUP(ND$1,'Tactic Recode'!$A$1:$B$547,2,FALSE))</f>
        <v/>
      </c>
      <c r="NE106" t="str">
        <f>IF(ISERROR(MATCH(NE$1,'CSC Mitre'!DA$1:DA$220,0)),"",VLOOKUP(NE$1,'Tactic Recode'!$A$1:$B$547,2,FALSE))</f>
        <v/>
      </c>
      <c r="NF106" t="str">
        <f>IF(ISERROR(MATCH(NF$1,'CSC Mitre'!DA$1:DA$220,0)),"",VLOOKUP(NF$1,'Tactic Recode'!$A$1:$B$547,2,FALSE))</f>
        <v/>
      </c>
      <c r="NG106" t="str">
        <f>IF(ISERROR(MATCH(NG$1,'CSC Mitre'!DA$1:DA$220,0)),"",VLOOKUP(NG$1,'Tactic Recode'!$A$1:$B$547,2,FALSE))</f>
        <v/>
      </c>
      <c r="NH106" t="str">
        <f>IF(ISERROR(MATCH(NH$1,'CSC Mitre'!DA$1:DA$220,0)),"",VLOOKUP(NH$1,'Tactic Recode'!$A$1:$B$547,2,FALSE))</f>
        <v/>
      </c>
      <c r="NI106" t="str">
        <f>IF(ISERROR(MATCH(NI$1,'CSC Mitre'!DA$1:DA$220,0)),"",VLOOKUP(NI$1,'Tactic Recode'!$A$1:$B$547,2,FALSE))</f>
        <v/>
      </c>
      <c r="NJ106" t="str">
        <f>IF(ISERROR(MATCH(NJ$1,'CSC Mitre'!DA$1:DA$220,0)),"",VLOOKUP(NJ$1,'Tactic Recode'!$A$1:$B$547,2,FALSE))</f>
        <v/>
      </c>
      <c r="NK106" t="str">
        <f>IF(ISERROR(MATCH(NK$1,'CSC Mitre'!DA$1:DA$220,0)),"",VLOOKUP(NK$1,'Tactic Recode'!$A$1:$B$547,2,FALSE))</f>
        <v/>
      </c>
      <c r="NL106" t="str">
        <f>IF(ISERROR(MATCH(NL$1,'CSC Mitre'!DA$1:DA$220,0)),"",VLOOKUP(NL$1,'Tactic Recode'!$A$1:$B$547,2,FALSE))</f>
        <v/>
      </c>
      <c r="NM106" t="str">
        <f>IF(ISERROR(MATCH(NM$1,'CSC Mitre'!DA$1:DA$220,0)),"",VLOOKUP(NM$1,'Tactic Recode'!$A$1:$B$547,2,FALSE))</f>
        <v/>
      </c>
      <c r="NN106" t="str">
        <f>IF(ISERROR(MATCH(NN$1,'CSC Mitre'!DA$1:DA$220,0)),"",VLOOKUP(NN$1,'Tactic Recode'!$A$1:$B$547,2,FALSE))</f>
        <v/>
      </c>
      <c r="NO106" t="str">
        <f>IF(ISERROR(MATCH(NO$1,'CSC Mitre'!DA$1:DA$220,0)),"",VLOOKUP(NO$1,'Tactic Recode'!$A$1:$B$547,2,FALSE))</f>
        <v/>
      </c>
      <c r="NP106" t="str">
        <f>IF(ISERROR(MATCH(NP$1,'CSC Mitre'!DA$1:DA$220,0)),"",VLOOKUP(NP$1,'Tactic Recode'!$A$1:$B$547,2,FALSE))</f>
        <v/>
      </c>
      <c r="NQ106" t="str">
        <f>IF(ISERROR(MATCH(NQ$1,'CSC Mitre'!DA$1:DA$220,0)),"",VLOOKUP(NQ$1,'Tactic Recode'!$A$1:$B$547,2,FALSE))</f>
        <v/>
      </c>
      <c r="NR106" t="str">
        <f>IF(ISERROR(MATCH(NR$1,'CSC Mitre'!DA$1:DA$220,0)),"",VLOOKUP(NR$1,'Tactic Recode'!$A$1:$B$547,2,FALSE))</f>
        <v/>
      </c>
      <c r="NS106" t="str">
        <f>IF(ISERROR(MATCH(NS$1,'CSC Mitre'!DA$1:DA$220,0)),"",VLOOKUP(NS$1,'Tactic Recode'!$A$1:$B$547,2,FALSE))</f>
        <v/>
      </c>
      <c r="NT106" t="str">
        <f>IF(ISERROR(MATCH(NT$1,'CSC Mitre'!DA$1:DA$220,0)),"",VLOOKUP(NT$1,'Tactic Recode'!$A$1:$B$547,2,FALSE))</f>
        <v/>
      </c>
      <c r="NU106" t="str">
        <f>IF(ISERROR(MATCH(NU$1,'CSC Mitre'!DA$1:DA$220,0)),"",VLOOKUP(NU$1,'Tactic Recode'!$A$1:$B$547,2,FALSE))</f>
        <v>Execution</v>
      </c>
      <c r="NV106" t="str">
        <f>IF(ISERROR(MATCH(NV$1,'CSC Mitre'!DA$1:DA$220,0)),"",VLOOKUP(NV$1,'Tactic Recode'!$A$1:$B$547,2,FALSE))</f>
        <v/>
      </c>
      <c r="NW106" t="str">
        <f>IF(ISERROR(MATCH(NW$1,'CSC Mitre'!DA$1:DA$220,0)),"",VLOOKUP(NW$1,'Tactic Recode'!$A$1:$B$547,2,FALSE))</f>
        <v>Execution</v>
      </c>
      <c r="NX106" t="str">
        <f>IF(ISERROR(MATCH(NX$1,'CSC Mitre'!DA$1:DA$220,0)),"",VLOOKUP(NX$1,'Tactic Recode'!$A$1:$B$547,2,FALSE))</f>
        <v/>
      </c>
      <c r="NY106" t="str">
        <f>IF(ISERROR(MATCH(NY$1,'CSC Mitre'!DA$1:DA$220,0)),"",VLOOKUP(NY$1,'Tactic Recode'!$A$1:$B$547,2,FALSE))</f>
        <v/>
      </c>
      <c r="NZ106" t="str">
        <f>IF(ISERROR(MATCH(NZ$1,'CSC Mitre'!DA$1:DA$220,0)),"",VLOOKUP(NZ$1,'Tactic Recode'!$A$1:$B$547,2,FALSE))</f>
        <v/>
      </c>
      <c r="OA106" t="str">
        <f>IF(ISERROR(MATCH(OA$1,'CSC Mitre'!DA$1:DA$220,0)),"",VLOOKUP(OA$1,'Tactic Recode'!$A$1:$B$547,2,FALSE))</f>
        <v/>
      </c>
      <c r="OB106" t="str">
        <f>IF(ISERROR(MATCH(OB$1,'CSC Mitre'!DA$1:DA$220,0)),"",VLOOKUP(OB$1,'Tactic Recode'!$A$1:$B$547,2,FALSE))</f>
        <v/>
      </c>
      <c r="OC106" t="str">
        <f>IF(ISERROR(MATCH(OC$1,'CSC Mitre'!DA$1:DA$220,0)),"",VLOOKUP(OC$1,'Tactic Recode'!$A$1:$B$547,2,FALSE))</f>
        <v/>
      </c>
      <c r="OD106" t="str">
        <f>IF(ISERROR(MATCH(OD$1,'CSC Mitre'!DA$1:DA$220,0)),"",VLOOKUP(OD$1,'Tactic Recode'!$A$1:$B$547,2,FALSE))</f>
        <v/>
      </c>
      <c r="OE106" t="str">
        <f>IF(ISERROR(MATCH(OE$1,'CSC Mitre'!DA$1:DA$220,0)),"",VLOOKUP(OE$1,'Tactic Recode'!$A$1:$B$547,2,FALSE))</f>
        <v/>
      </c>
      <c r="OF106" t="str">
        <f>IF(ISERROR(MATCH(OF$1,'CSC Mitre'!DA$1:DA$220,0)),"",VLOOKUP(OF$1,'Tactic Recode'!$A$1:$B$547,2,FALSE))</f>
        <v/>
      </c>
      <c r="OG106" t="str">
        <f>IF(ISERROR(MATCH(OG$1,'CSC Mitre'!DA$1:DA$220,0)),"",VLOOKUP(OG$1,'Tactic Recode'!$A$1:$B$547,2,FALSE))</f>
        <v/>
      </c>
      <c r="OH106" t="str">
        <f>IF(ISERROR(MATCH(OH$1,'CSC Mitre'!DA$1:DA$220,0)),"",VLOOKUP(OH$1,'Tactic Recode'!$A$1:$B$547,2,FALSE))</f>
        <v/>
      </c>
      <c r="OI106" t="str">
        <f>IF(ISERROR(MATCH(OI$1,'CSC Mitre'!DA$1:DA$220,0)),"",VLOOKUP(OI$1,'Tactic Recode'!$A$1:$B$547,2,FALSE))</f>
        <v/>
      </c>
      <c r="OJ106" t="str">
        <f>IF(ISERROR(MATCH(OJ$1,'CSC Mitre'!DA$1:DA$220,0)),"",VLOOKUP(OJ$1,'Tactic Recode'!$A$1:$B$547,2,FALSE))</f>
        <v/>
      </c>
      <c r="OK106" t="str">
        <f>IF(ISERROR(MATCH(OK$1,'CSC Mitre'!DA$1:DA$220,0)),"",VLOOKUP(OK$1,'Tactic Recode'!$A$1:$B$547,2,FALSE))</f>
        <v/>
      </c>
      <c r="OL106" t="str">
        <f>IF(ISERROR(MATCH(OL$1,'CSC Mitre'!DA$1:DA$220,0)),"",VLOOKUP(OL$1,'Tactic Recode'!$A$1:$B$547,2,FALSE))</f>
        <v/>
      </c>
      <c r="OM106" t="str">
        <f>IF(ISERROR(MATCH(OM$1,'CSC Mitre'!DA$1:DA$220,0)),"",VLOOKUP(OM$1,'Tactic Recode'!$A$1:$B$547,2,FALSE))</f>
        <v/>
      </c>
      <c r="ON106" t="str">
        <f>IF(ISERROR(MATCH(ON$1,'CSC Mitre'!DA$1:DA$220,0)),"",VLOOKUP(ON$1,'Tactic Recode'!$A$1:$B$547,2,FALSE))</f>
        <v/>
      </c>
      <c r="OO106" t="str">
        <f>IF(ISERROR(MATCH(OO$1,'CSC Mitre'!DA$1:DA$220,0)),"",VLOOKUP(OO$1,'Tactic Recode'!$A$1:$B$547,2,FALSE))</f>
        <v/>
      </c>
      <c r="OP106" t="str">
        <f>IF(ISERROR(MATCH(OP$1,'CSC Mitre'!DA$1:DA$220,0)),"",VLOOKUP(OP$1,'Tactic Recode'!$A$1:$B$547,2,FALSE))</f>
        <v/>
      </c>
      <c r="OQ106" t="str">
        <f>IF(ISERROR(MATCH(OQ$1,'CSC Mitre'!DA$1:DA$220,0)),"",VLOOKUP(OQ$1,'Tactic Recode'!$A$1:$B$547,2,FALSE))</f>
        <v/>
      </c>
      <c r="OR106" t="str">
        <f>IF(ISERROR(MATCH(OR$1,'CSC Mitre'!DA$1:DA$220,0)),"",VLOOKUP(OR$1,'Tactic Recode'!$A$1:$B$547,2,FALSE))</f>
        <v/>
      </c>
      <c r="OS106" t="str">
        <f>IF(ISERROR(MATCH(OS$1,'CSC Mitre'!DA$1:DA$220,0)),"",VLOOKUP(OS$1,'Tactic Recode'!$A$1:$B$547,2,FALSE))</f>
        <v/>
      </c>
      <c r="OT106" t="str">
        <f>IF(ISERROR(MATCH(OT$1,'CSC Mitre'!DA$1:DA$220,0)),"",VLOOKUP(OT$1,'Tactic Recode'!$A$1:$B$547,2,FALSE))</f>
        <v/>
      </c>
      <c r="OU106" t="str">
        <f>IF(ISERROR(MATCH(OU$1,'CSC Mitre'!DA$1:DA$220,0)),"",VLOOKUP(OU$1,'Tactic Recode'!$A$1:$B$547,2,FALSE))</f>
        <v/>
      </c>
      <c r="OV106" t="str">
        <f>IF(ISERROR(MATCH(OV$1,'CSC Mitre'!DA$1:DA$220,0)),"",VLOOKUP(OV$1,'Tactic Recode'!$A$1:$B$547,2,FALSE))</f>
        <v/>
      </c>
      <c r="OW106" t="str">
        <f>IF(ISERROR(MATCH(OW$1,'CSC Mitre'!DA$1:DA$220,0)),"",VLOOKUP(OW$1,'Tactic Recode'!$A$1:$B$547,2,FALSE))</f>
        <v/>
      </c>
      <c r="OX106" t="str">
        <f>IF(ISERROR(MATCH(OX$1,'CSC Mitre'!DA$1:DA$220,0)),"",VLOOKUP(OX$1,'Tactic Recode'!$A$1:$B$547,2,FALSE))</f>
        <v/>
      </c>
      <c r="OY106" t="str">
        <f>IF(ISERROR(MATCH(OY$1,'CSC Mitre'!DA$1:DA$220,0)),"",VLOOKUP(OY$1,'Tactic Recode'!$A$1:$B$547,2,FALSE))</f>
        <v/>
      </c>
      <c r="OZ106" t="str">
        <f>IF(ISERROR(MATCH(OZ$1,'CSC Mitre'!DA$1:DA$220,0)),"",VLOOKUP(OZ$1,'Tactic Recode'!$A$1:$B$547,2,FALSE))</f>
        <v/>
      </c>
      <c r="PA106" t="str">
        <f>IF(ISERROR(MATCH(PA$1,'CSC Mitre'!DA$1:DA$220,0)),"",VLOOKUP(PA$1,'Tactic Recode'!$A$1:$B$547,2,FALSE))</f>
        <v/>
      </c>
      <c r="PB106" t="str">
        <f>IF(ISERROR(MATCH(PB$1,'CSC Mitre'!DA$1:DA$220,0)),"",VLOOKUP(PB$1,'Tactic Recode'!$A$1:$B$547,2,FALSE))</f>
        <v/>
      </c>
      <c r="PC106" t="str">
        <f>IF(ISERROR(MATCH(PC$1,'CSC Mitre'!DA$1:DA$220,0)),"",VLOOKUP(PC$1,'Tactic Recode'!$A$1:$B$547,2,FALSE))</f>
        <v/>
      </c>
      <c r="PD106" t="str">
        <f>IF(ISERROR(MATCH(PD$1,'CSC Mitre'!DA$1:DA$220,0)),"",VLOOKUP(PD$1,'Tactic Recode'!$A$1:$B$547,2,FALSE))</f>
        <v/>
      </c>
      <c r="PE106" t="str">
        <f>IF(ISERROR(MATCH(PE$1,'CSC Mitre'!DA$1:DA$220,0)),"",VLOOKUP(PE$1,'Tactic Recode'!$A$1:$B$547,2,FALSE))</f>
        <v/>
      </c>
      <c r="PF106" t="str">
        <f>IF(ISERROR(MATCH(PF$1,'CSC Mitre'!DA$1:DA$220,0)),"",VLOOKUP(PF$1,'Tactic Recode'!$A$1:$B$547,2,FALSE))</f>
        <v/>
      </c>
      <c r="PG106" t="str">
        <f>IF(ISERROR(MATCH(PG$1,'CSC Mitre'!DA$1:DA$220,0)),"",VLOOKUP(PG$1,'Tactic Recode'!$A$1:$B$547,2,FALSE))</f>
        <v/>
      </c>
      <c r="PH106" t="str">
        <f>IF(ISERROR(MATCH(PH$1,'CSC Mitre'!DA$1:DA$220,0)),"",VLOOKUP(PH$1,'Tactic Recode'!$A$1:$B$547,2,FALSE))</f>
        <v/>
      </c>
      <c r="PI106" t="str">
        <f>IF(ISERROR(MATCH(PI$1,'CSC Mitre'!DA$1:DA$220,0)),"",VLOOKUP(PI$1,'Tactic Recode'!$A$1:$B$547,2,FALSE))</f>
        <v/>
      </c>
      <c r="PJ106" t="str">
        <f>IF(ISERROR(MATCH(PJ$1,'CSC Mitre'!DA$1:DA$220,0)),"",VLOOKUP(PJ$1,'Tactic Recode'!$A$1:$B$547,2,FALSE))</f>
        <v/>
      </c>
      <c r="PK106" t="str">
        <f>IF(ISERROR(MATCH(PK$1,'CSC Mitre'!DA$1:DA$220,0)),"",VLOOKUP(PK$1,'Tactic Recode'!$A$1:$B$547,2,FALSE))</f>
        <v/>
      </c>
      <c r="PL106" t="str">
        <f>IF(ISERROR(MATCH(PL$1,'CSC Mitre'!DA$1:DA$220,0)),"",VLOOKUP(PL$1,'Tactic Recode'!$A$1:$B$547,2,FALSE))</f>
        <v/>
      </c>
      <c r="PM106" t="str">
        <f>IF(ISERROR(MATCH(PM$1,'CSC Mitre'!DA$1:DA$220,0)),"",VLOOKUP(PM$1,'Tactic Recode'!$A$1:$B$547,2,FALSE))</f>
        <v/>
      </c>
      <c r="PN106" t="str">
        <f>IF(ISERROR(MATCH(PN$1,'CSC Mitre'!DA$1:DA$220,0)),"",VLOOKUP(PN$1,'Tactic Recode'!$A$1:$B$547,2,FALSE))</f>
        <v/>
      </c>
      <c r="PO106" t="str">
        <f>IF(ISERROR(MATCH(PO$1,'CSC Mitre'!DA$1:DA$220,0)),"",VLOOKUP(PO$1,'Tactic Recode'!$A$1:$B$547,2,FALSE))</f>
        <v/>
      </c>
      <c r="PP106" t="str">
        <f>IF(ISERROR(MATCH(PP$1,'CSC Mitre'!DA$1:DA$220,0)),"",VLOOKUP(PP$1,'Tactic Recode'!$A$1:$B$547,2,FALSE))</f>
        <v/>
      </c>
      <c r="PQ106" t="str">
        <f>IF(ISERROR(MATCH(PQ$1,'CSC Mitre'!DA$1:DA$220,0)),"",VLOOKUP(PQ$1,'Tactic Recode'!$A$1:$B$547,2,FALSE))</f>
        <v/>
      </c>
      <c r="PR106" t="str">
        <f>IF(ISERROR(MATCH(PR$1,'CSC Mitre'!DA$1:DA$220,0)),"",VLOOKUP(PR$1,'Tactic Recode'!$A$1:$B$547,2,FALSE))</f>
        <v/>
      </c>
      <c r="PS106" t="str">
        <f>IF(ISERROR(MATCH(PS$1,'CSC Mitre'!DA$1:DA$220,0)),"",VLOOKUP(PS$1,'Tactic Recode'!$A$1:$B$547,2,FALSE))</f>
        <v/>
      </c>
      <c r="PT106" t="str">
        <f>IF(ISERROR(MATCH(PT$1,'CSC Mitre'!DA$1:DA$220,0)),"",VLOOKUP(PT$1,'Tactic Recode'!$A$1:$B$547,2,FALSE))</f>
        <v/>
      </c>
      <c r="PU106" t="str">
        <f>IF(ISERROR(MATCH(PU$1,'CSC Mitre'!DA$1:DA$220,0)),"",VLOOKUP(PU$1,'Tactic Recode'!$A$1:$B$547,2,FALSE))</f>
        <v/>
      </c>
      <c r="PV106" t="str">
        <f>IF(ISERROR(MATCH(PV$1,'CSC Mitre'!DA$1:DA$220,0)),"",VLOOKUP(PV$1,'Tactic Recode'!$A$1:$B$547,2,FALSE))</f>
        <v/>
      </c>
      <c r="PW106" t="str">
        <f>IF(ISERROR(MATCH(PW$1,'CSC Mitre'!DA$1:DA$220,0)),"",VLOOKUP(PW$1,'Tactic Recode'!$A$1:$B$547,2,FALSE))</f>
        <v/>
      </c>
      <c r="PX106" t="str">
        <f>IF(ISERROR(MATCH(PX$1,'CSC Mitre'!DA$1:DA$220,0)),"",VLOOKUP(PX$1,'Tactic Recode'!$A$1:$B$547,2,FALSE))</f>
        <v/>
      </c>
      <c r="PY106" t="str">
        <f>IF(ISERROR(MATCH(PY$1,'CSC Mitre'!DA$1:DA$220,0)),"",VLOOKUP(PY$1,'Tactic Recode'!$A$1:$B$547,2,FALSE))</f>
        <v/>
      </c>
      <c r="PZ106" t="str">
        <f>IF(ISERROR(MATCH(PZ$1,'CSC Mitre'!DA$1:DA$220,0)),"",VLOOKUP(PZ$1,'Tactic Recode'!$A$1:$B$547,2,FALSE))</f>
        <v/>
      </c>
      <c r="QA106" t="str">
        <f>IF(ISERROR(MATCH(QA$1,'CSC Mitre'!DA$1:DA$220,0)),"",VLOOKUP(QA$1,'Tactic Recode'!$A$1:$B$547,2,FALSE))</f>
        <v/>
      </c>
      <c r="QB106" t="str">
        <f>IF(ISERROR(MATCH(QB$1,'CSC Mitre'!DA$1:DA$220,0)),"",VLOOKUP(QB$1,'Tactic Recode'!$A$1:$B$547,2,FALSE))</f>
        <v/>
      </c>
      <c r="QC106" t="str">
        <f>IF(ISERROR(MATCH(QC$1,'CSC Mitre'!DA$1:DA$220,0)),"",VLOOKUP(QC$1,'Tactic Recode'!$A$1:$B$547,2,FALSE))</f>
        <v/>
      </c>
      <c r="QD106" t="str">
        <f>IF(ISERROR(MATCH(QD$1,'CSC Mitre'!DA$1:DA$220,0)),"",VLOOKUP(QD$1,'Tactic Recode'!$A$1:$B$547,2,FALSE))</f>
        <v/>
      </c>
      <c r="QE106" t="str">
        <f>IF(ISERROR(MATCH(QE$1,'CSC Mitre'!DA$1:DA$220,0)),"",VLOOKUP(QE$1,'Tactic Recode'!$A$1:$B$547,2,FALSE))</f>
        <v/>
      </c>
      <c r="QF106" t="str">
        <f>IF(ISERROR(MATCH(QF$1,'CSC Mitre'!DA$1:DA$220,0)),"",VLOOKUP(QF$1,'Tactic Recode'!$A$1:$B$547,2,FALSE))</f>
        <v/>
      </c>
      <c r="QG106" t="str">
        <f>IF(ISERROR(MATCH(QG$1,'CSC Mitre'!DA$1:DA$220,0)),"",VLOOKUP(QG$1,'Tactic Recode'!$A$1:$B$547,2,FALSE))</f>
        <v/>
      </c>
      <c r="QH106" t="str">
        <f>IF(ISERROR(MATCH(QH$1,'CSC Mitre'!DA$1:DA$220,0)),"",VLOOKUP(QH$1,'Tactic Recode'!$A$1:$B$547,2,FALSE))</f>
        <v/>
      </c>
      <c r="QI106" t="str">
        <f>IF(ISERROR(MATCH(QI$1,'CSC Mitre'!DA$1:DA$220,0)),"",VLOOKUP(QI$1,'Tactic Recode'!$A$1:$B$547,2,FALSE))</f>
        <v/>
      </c>
      <c r="QJ106" t="str">
        <f>IF(ISERROR(MATCH(QJ$1,'CSC Mitre'!DA$1:DA$220,0)),"",VLOOKUP(QJ$1,'Tactic Recode'!$A$1:$B$547,2,FALSE))</f>
        <v/>
      </c>
      <c r="QK106" t="str">
        <f>IF(ISERROR(MATCH(QK$1,'CSC Mitre'!DA$1:DA$220,0)),"",VLOOKUP(QK$1,'Tactic Recode'!$A$1:$B$547,2,FALSE))</f>
        <v/>
      </c>
      <c r="QL106" t="str">
        <f>IF(ISERROR(MATCH(QL$1,'CSC Mitre'!DA$1:DA$220,0)),"",VLOOKUP(QL$1,'Tactic Recode'!$A$1:$B$547,2,FALSE))</f>
        <v/>
      </c>
      <c r="QM106" t="str">
        <f>IF(ISERROR(MATCH(QM$1,'CSC Mitre'!DA$1:DA$220,0)),"",VLOOKUP(QM$1,'Tactic Recode'!$A$1:$B$547,2,FALSE))</f>
        <v/>
      </c>
      <c r="QN106" t="str">
        <f>IF(ISERROR(MATCH(QN$1,'CSC Mitre'!DA$1:DA$220,0)),"",VLOOKUP(QN$1,'Tactic Recode'!$A$1:$B$547,2,FALSE))</f>
        <v/>
      </c>
      <c r="QO106" t="str">
        <f>IF(ISERROR(MATCH(QO$1,'CSC Mitre'!DA$1:DA$220,0)),"",VLOOKUP(QO$1,'Tactic Recode'!$A$1:$B$547,2,FALSE))</f>
        <v/>
      </c>
      <c r="QP106" t="str">
        <f>IF(ISERROR(MATCH(QP$1,'CSC Mitre'!DA$1:DA$220,0)),"",VLOOKUP(QP$1,'Tactic Recode'!$A$1:$B$547,2,FALSE))</f>
        <v/>
      </c>
      <c r="QQ106" t="str">
        <f>IF(ISERROR(MATCH(QQ$1,'CSC Mitre'!DA$1:DA$220,0)),"",VLOOKUP(QQ$1,'Tactic Recode'!$A$1:$B$547,2,FALSE))</f>
        <v/>
      </c>
      <c r="QR106" t="str">
        <f>IF(ISERROR(MATCH(QR$1,'CSC Mitre'!DA$1:DA$220,0)),"",VLOOKUP(QR$1,'Tactic Recode'!$A$1:$B$547,2,FALSE))</f>
        <v/>
      </c>
      <c r="QS106" t="str">
        <f>IF(ISERROR(MATCH(QS$1,'CSC Mitre'!DA$1:DA$220,0)),"",VLOOKUP(QS$1,'Tactic Recode'!$A$1:$B$547,2,FALSE))</f>
        <v/>
      </c>
      <c r="QT106" t="str">
        <f>IF(ISERROR(MATCH(QT$1,'CSC Mitre'!DA$1:DA$220,0)),"",VLOOKUP(QT$1,'Tactic Recode'!$A$1:$B$547,2,FALSE))</f>
        <v/>
      </c>
      <c r="QU106" t="str">
        <f>IF(ISERROR(MATCH(QU$1,'CSC Mitre'!DA$1:DA$220,0)),"",VLOOKUP(QU$1,'Tactic Recode'!$A$1:$B$547,2,FALSE))</f>
        <v/>
      </c>
      <c r="QV106" t="str">
        <f>IF(ISERROR(MATCH(QV$1,'CSC Mitre'!DA$1:DA$220,0)),"",VLOOKUP(QV$1,'Tactic Recode'!$A$1:$B$547,2,FALSE))</f>
        <v/>
      </c>
      <c r="QW106" t="str">
        <f>IF(ISERROR(MATCH(QW$1,'CSC Mitre'!DA$1:DA$220,0)),"",VLOOKUP(QW$1,'Tactic Recode'!$A$1:$B$547,2,FALSE))</f>
        <v/>
      </c>
      <c r="QX106" t="str">
        <f>IF(ISERROR(MATCH(QX$1,'CSC Mitre'!DA$1:DA$220,0)),"",VLOOKUP(QX$1,'Tactic Recode'!$A$1:$B$547,2,FALSE))</f>
        <v/>
      </c>
      <c r="QY106" t="str">
        <f>IF(ISERROR(MATCH(QY$1,'CSC Mitre'!DA$1:DA$220,0)),"",VLOOKUP(QY$1,'Tactic Recode'!$A$1:$B$547,2,FALSE))</f>
        <v/>
      </c>
      <c r="QZ106" t="str">
        <f>IF(ISERROR(MATCH(QZ$1,'CSC Mitre'!DA$1:DA$220,0)),"",VLOOKUP(QZ$1,'Tactic Recode'!$A$1:$B$547,2,FALSE))</f>
        <v/>
      </c>
      <c r="RA106" t="str">
        <f>IF(ISERROR(MATCH(RA$1,'CSC Mitre'!DA$1:DA$220,0)),"",VLOOKUP(RA$1,'Tactic Recode'!$A$1:$B$547,2,FALSE))</f>
        <v/>
      </c>
      <c r="RB106" t="str">
        <f>IF(ISERROR(MATCH(RB$1,'CSC Mitre'!DA$1:DA$220,0)),"",VLOOKUP(RB$1,'Tactic Recode'!$A$1:$B$547,2,FALSE))</f>
        <v/>
      </c>
      <c r="RC106" t="str">
        <f>IF(ISERROR(MATCH(RC$1,'CSC Mitre'!DA$1:DA$220,0)),"",VLOOKUP(RC$1,'Tactic Recode'!$A$1:$B$547,2,FALSE))</f>
        <v/>
      </c>
      <c r="RD106" t="str">
        <f>IF(ISERROR(MATCH(RD$1,'CSC Mitre'!DA$1:DA$220,0)),"",VLOOKUP(RD$1,'Tactic Recode'!$A$1:$B$547,2,FALSE))</f>
        <v/>
      </c>
      <c r="RE106" t="str">
        <f>IF(ISERROR(MATCH(RE$1,'CSC Mitre'!DA$1:DA$220,0)),"",VLOOKUP(RE$1,'Tactic Recode'!$A$1:$B$547,2,FALSE))</f>
        <v/>
      </c>
      <c r="RF106" t="str">
        <f>IF(ISERROR(MATCH(RF$1,'CSC Mitre'!DA$1:DA$220,0)),"",VLOOKUP(RF$1,'Tactic Recode'!$A$1:$B$547,2,FALSE))</f>
        <v/>
      </c>
      <c r="RG106" t="str">
        <f>IF(ISERROR(MATCH(RG$1,'CSC Mitre'!DA$1:DA$220,0)),"",VLOOKUP(RG$1,'Tactic Recode'!$A$1:$B$547,2,FALSE))</f>
        <v/>
      </c>
      <c r="RH106" t="str">
        <f>IF(ISERROR(MATCH(RH$1,'CSC Mitre'!DA$1:DA$220,0)),"",VLOOKUP(RH$1,'Tactic Recode'!$A$1:$B$547,2,FALSE))</f>
        <v/>
      </c>
      <c r="RI106" t="str">
        <f>IF(ISERROR(MATCH(RI$1,'CSC Mitre'!DA$1:DA$220,0)),"",VLOOKUP(RI$1,'Tactic Recode'!$A$1:$B$547,2,FALSE))</f>
        <v/>
      </c>
      <c r="RJ106" t="str">
        <f>IF(ISERROR(MATCH(RJ$1,'CSC Mitre'!DA$1:DA$220,0)),"",VLOOKUP(RJ$1,'Tactic Recode'!$A$1:$B$547,2,FALSE))</f>
        <v/>
      </c>
      <c r="RK106" t="str">
        <f>IF(ISERROR(MATCH(RK$1,'CSC Mitre'!DA$1:DA$220,0)),"",VLOOKUP(RK$1,'Tactic Recode'!$A$1:$B$547,2,FALSE))</f>
        <v/>
      </c>
      <c r="RL106" t="str">
        <f>IF(ISERROR(MATCH(RL$1,'CSC Mitre'!DA$1:DA$220,0)),"",VLOOKUP(RL$1,'Tactic Recode'!$A$1:$B$547,2,FALSE))</f>
        <v/>
      </c>
      <c r="RM106" t="str">
        <f>IF(ISERROR(MATCH(RM$1,'CSC Mitre'!DA$1:DA$220,0)),"",VLOOKUP(RM$1,'Tactic Recode'!$A$1:$B$547,2,FALSE))</f>
        <v/>
      </c>
      <c r="RN106" t="str">
        <f>IF(ISERROR(MATCH(RN$1,'CSC Mitre'!DA$1:DA$220,0)),"",VLOOKUP(RN$1,'Tactic Recode'!$A$1:$B$547,2,FALSE))</f>
        <v/>
      </c>
      <c r="RO106" t="str">
        <f>IF(ISERROR(MATCH(RO$1,'CSC Mitre'!DA$1:DA$220,0)),"",VLOOKUP(RO$1,'Tactic Recode'!$A$1:$B$547,2,FALSE))</f>
        <v/>
      </c>
      <c r="RP106" t="str">
        <f>IF(ISERROR(MATCH(RP$1,'CSC Mitre'!DA$1:DA$220,0)),"",VLOOKUP(RP$1,'Tactic Recode'!$A$1:$B$547,2,FALSE))</f>
        <v/>
      </c>
      <c r="RQ106" t="str">
        <f>IF(ISERROR(MATCH(RQ$1,'CSC Mitre'!DA$1:DA$220,0)),"",VLOOKUP(RQ$1,'Tactic Recode'!$A$1:$B$547,2,FALSE))</f>
        <v/>
      </c>
      <c r="RR106" t="str">
        <f>IF(ISERROR(MATCH(RR$1,'CSC Mitre'!DA$1:DA$220,0)),"",VLOOKUP(RR$1,'Tactic Recode'!$A$1:$B$547,2,FALSE))</f>
        <v/>
      </c>
      <c r="RS106" t="str">
        <f>IF(ISERROR(MATCH(RS$1,'CSC Mitre'!DA$1:DA$220,0)),"",VLOOKUP(RS$1,'Tactic Recode'!$A$1:$B$547,2,FALSE))</f>
        <v/>
      </c>
      <c r="RT106" t="str">
        <f>IF(ISERROR(MATCH(RT$1,'CSC Mitre'!DA$1:DA$220,0)),"",VLOOKUP(RT$1,'Tactic Recode'!$A$1:$B$547,2,FALSE))</f>
        <v/>
      </c>
      <c r="RU106" t="str">
        <f>IF(ISERROR(MATCH(RU$1,'CSC Mitre'!DA$1:DA$220,0)),"",VLOOKUP(RU$1,'Tactic Recode'!$A$1:$B$547,2,FALSE))</f>
        <v/>
      </c>
      <c r="RV106" t="str">
        <f>IF(ISERROR(MATCH(RV$1,'CSC Mitre'!DA$1:DA$220,0)),"",VLOOKUP(RV$1,'Tactic Recode'!$A$1:$B$547,2,FALSE))</f>
        <v/>
      </c>
      <c r="RW106" t="str">
        <f>IF(ISERROR(MATCH(RW$1,'CSC Mitre'!DA$1:DA$220,0)),"",VLOOKUP(RW$1,'Tactic Recode'!$A$1:$B$547,2,FALSE))</f>
        <v/>
      </c>
      <c r="RX106" t="str">
        <f>IF(ISERROR(MATCH(RX$1,'CSC Mitre'!DA$1:DA$220,0)),"",VLOOKUP(RX$1,'Tactic Recode'!$A$1:$B$547,2,FALSE))</f>
        <v/>
      </c>
      <c r="RY106" t="str">
        <f>IF(ISERROR(MATCH(RY$1,'CSC Mitre'!DA$1:DA$220,0)),"",VLOOKUP(RY$1,'Tactic Recode'!$A$1:$B$547,2,FALSE))</f>
        <v/>
      </c>
      <c r="RZ106" t="str">
        <f>IF(ISERROR(MATCH(RZ$1,'CSC Mitre'!DA$1:DA$220,0)),"",VLOOKUP(RZ$1,'Tactic Recode'!$A$1:$B$547,2,FALSE))</f>
        <v/>
      </c>
      <c r="SA106" t="str">
        <f>IF(ISERROR(MATCH(SA$1,'CSC Mitre'!DA$1:DA$220,0)),"",VLOOKUP(SA$1,'Tactic Recode'!$A$1:$B$547,2,FALSE))</f>
        <v/>
      </c>
      <c r="SB106" t="str">
        <f>IF(ISERROR(MATCH(SB$1,'CSC Mitre'!DA$1:DA$220,0)),"",VLOOKUP(SB$1,'Tactic Recode'!$A$1:$B$547,2,FALSE))</f>
        <v/>
      </c>
      <c r="SC106" t="str">
        <f>IF(ISERROR(MATCH(SC$1,'CSC Mitre'!DA$1:DA$220,0)),"",VLOOKUP(SC$1,'Tactic Recode'!$A$1:$B$547,2,FALSE))</f>
        <v/>
      </c>
      <c r="SD106" t="str">
        <f>IF(ISERROR(MATCH(SD$1,'CSC Mitre'!DA$1:DA$220,0)),"",VLOOKUP(SD$1,'Tactic Recode'!$A$1:$B$547,2,FALSE))</f>
        <v/>
      </c>
      <c r="SE106" t="str">
        <f>IF(ISERROR(MATCH(SE$1,'CSC Mitre'!DA$1:DA$220,0)),"",VLOOKUP(SE$1,'Tactic Recode'!$A$1:$B$547,2,FALSE))</f>
        <v/>
      </c>
      <c r="SF106" t="str">
        <f>IF(ISERROR(MATCH(SF$1,'CSC Mitre'!DA$1:DA$220,0)),"",VLOOKUP(SF$1,'Tactic Recode'!$A$1:$B$547,2,FALSE))</f>
        <v/>
      </c>
      <c r="SG106" t="str">
        <f>IF(ISERROR(MATCH(SG$1,'CSC Mitre'!DA$1:DA$220,0)),"",VLOOKUP(SG$1,'Tactic Recode'!$A$1:$B$547,2,FALSE))</f>
        <v/>
      </c>
      <c r="SH106" t="str">
        <f>IF(ISERROR(MATCH(SH$1,'CSC Mitre'!DA$1:DA$220,0)),"",VLOOKUP(SH$1,'Tactic Recode'!$A$1:$B$547,2,FALSE))</f>
        <v/>
      </c>
      <c r="SI106" t="str">
        <f>IF(ISERROR(MATCH(SI$1,'CSC Mitre'!DA$1:DA$220,0)),"",VLOOKUP(SI$1,'Tactic Recode'!$A$1:$B$547,2,FALSE))</f>
        <v/>
      </c>
      <c r="SJ106" t="str">
        <f>IF(ISERROR(MATCH(SJ$1,'CSC Mitre'!DA$1:DA$220,0)),"",VLOOKUP(SJ$1,'Tactic Recode'!$A$1:$B$547,2,FALSE))</f>
        <v/>
      </c>
      <c r="SK106" t="str">
        <f>IF(ISERROR(MATCH(SK$1,'CSC Mitre'!DA$1:DA$220,0)),"",VLOOKUP(SK$1,'Tactic Recode'!$A$1:$B$547,2,FALSE))</f>
        <v/>
      </c>
      <c r="SL106" t="str">
        <f>IF(ISERROR(MATCH(SL$1,'CSC Mitre'!DA$1:DA$220,0)),"",VLOOKUP(SL$1,'Tactic Recode'!$A$1:$B$547,2,FALSE))</f>
        <v/>
      </c>
      <c r="SM106" t="str">
        <f>IF(ISERROR(MATCH(SM$1,'CSC Mitre'!DA$1:DA$220,0)),"",VLOOKUP(SM$1,'Tactic Recode'!$A$1:$B$547,2,FALSE))</f>
        <v/>
      </c>
      <c r="SN106" t="str">
        <f>IF(ISERROR(MATCH(SN$1,'CSC Mitre'!DA$1:DA$220,0)),"",VLOOKUP(SN$1,'Tactic Recode'!$A$1:$B$547,2,FALSE))</f>
        <v/>
      </c>
      <c r="SO106" t="str">
        <f>IF(ISERROR(MATCH(SO$1,'CSC Mitre'!DA$1:DA$220,0)),"",VLOOKUP(SO$1,'Tactic Recode'!$A$1:$B$547,2,FALSE))</f>
        <v/>
      </c>
      <c r="SP106" t="str">
        <f>IF(ISERROR(MATCH(SP$1,'CSC Mitre'!DA$1:DA$220,0)),"",VLOOKUP(SP$1,'Tactic Recode'!$A$1:$B$547,2,FALSE))</f>
        <v/>
      </c>
      <c r="SQ106" t="str">
        <f>IF(ISERROR(MATCH(SQ$1,'CSC Mitre'!DA$1:DA$220,0)),"",VLOOKUP(SQ$1,'Tactic Recode'!$A$1:$B$547,2,FALSE))</f>
        <v/>
      </c>
      <c r="SR106" t="str">
        <f>IF(ISERROR(MATCH(SR$1,'CSC Mitre'!DA$1:DA$220,0)),"",VLOOKUP(SR$1,'Tactic Recode'!$A$1:$B$547,2,FALSE))</f>
        <v/>
      </c>
      <c r="SS106" t="str">
        <f>IF(ISERROR(MATCH(SS$1,'CSC Mitre'!DA$1:DA$220,0)),"",VLOOKUP(SS$1,'Tactic Recode'!$A$1:$B$547,2,FALSE))</f>
        <v/>
      </c>
      <c r="ST106" t="str">
        <f>IF(ISERROR(MATCH(ST$1,'CSC Mitre'!DA$1:DA$220,0)),"",VLOOKUP(ST$1,'Tactic Recode'!$A$1:$B$547,2,FALSE))</f>
        <v/>
      </c>
      <c r="SU106" t="str">
        <f>IF(ISERROR(MATCH(SU$1,'CSC Mitre'!DA$1:DA$220,0)),"",VLOOKUP(SU$1,'Tactic Recode'!$A$1:$B$547,2,FALSE))</f>
        <v/>
      </c>
      <c r="SV106" t="str">
        <f>IF(ISERROR(MATCH(SV$1,'CSC Mitre'!DA$1:DA$220,0)),"",VLOOKUP(SV$1,'Tactic Recode'!$A$1:$B$547,2,FALSE))</f>
        <v/>
      </c>
      <c r="SW106" t="str">
        <f>IF(ISERROR(MATCH(SW$1,'CSC Mitre'!DA$1:DA$220,0)),"",VLOOKUP(SW$1,'Tactic Recode'!$A$1:$B$547,2,FALSE))</f>
        <v/>
      </c>
      <c r="SX106" t="str">
        <f>IF(ISERROR(MATCH(SX$1,'CSC Mitre'!DA$1:DA$220,0)),"",VLOOKUP(SX$1,'Tactic Recode'!$A$1:$B$547,2,FALSE))</f>
        <v/>
      </c>
      <c r="SY106" t="str">
        <f>IF(ISERROR(MATCH(SY$1,'CSC Mitre'!DA$1:DA$220,0)),"",VLOOKUP(SY$1,'Tactic Recode'!$A$1:$B$547,2,FALSE))</f>
        <v/>
      </c>
      <c r="SZ106" t="str">
        <f>IF(ISERROR(MATCH(SZ$1,'CSC Mitre'!DA$1:DA$220,0)),"",VLOOKUP(SZ$1,'Tactic Recode'!$A$1:$B$547,2,FALSE))</f>
        <v/>
      </c>
      <c r="TA106" t="str">
        <f>IF(ISERROR(MATCH(TA$1,'CSC Mitre'!DA$1:DA$220,0)),"",VLOOKUP(TA$1,'Tactic Recode'!$A$1:$B$547,2,FALSE))</f>
        <v/>
      </c>
      <c r="TB106" t="str">
        <f>IF(ISERROR(MATCH(TB$1,'CSC Mitre'!DA$1:DA$220,0)),"",VLOOKUP(TB$1,'Tactic Recode'!$A$1:$B$547,2,FALSE))</f>
        <v/>
      </c>
      <c r="TC106" t="str">
        <f>IF(ISERROR(MATCH(TC$1,'CSC Mitre'!DA$1:DA$220,0)),"",VLOOKUP(TC$1,'Tactic Recode'!$A$1:$B$547,2,FALSE))</f>
        <v/>
      </c>
      <c r="TD106" t="str">
        <f>IF(ISERROR(MATCH(TD$1,'CSC Mitre'!DA$1:DA$220,0)),"",VLOOKUP(TD$1,'Tactic Recode'!$A$1:$B$547,2,FALSE))</f>
        <v/>
      </c>
      <c r="TE106" t="str">
        <f>IF(ISERROR(MATCH(TE$1,'CSC Mitre'!DA$1:DA$220,0)),"",VLOOKUP(TE$1,'Tactic Recode'!$A$1:$B$547,2,FALSE))</f>
        <v/>
      </c>
      <c r="TF106" t="str">
        <f>IF(ISERROR(MATCH(TF$1,'CSC Mitre'!DA$1:DA$220,0)),"",VLOOKUP(TF$1,'Tactic Recode'!$A$1:$B$547,2,FALSE))</f>
        <v/>
      </c>
      <c r="TG106" t="str">
        <f>IF(ISERROR(MATCH(TG$1,'CSC Mitre'!DA$1:DA$220,0)),"",VLOOKUP(TG$1,'Tactic Recode'!$A$1:$B$547,2,FALSE))</f>
        <v/>
      </c>
      <c r="TH106" t="str">
        <f>IF(ISERROR(MATCH(TH$1,'CSC Mitre'!DA$1:DA$220,0)),"",VLOOKUP(TH$1,'Tactic Recode'!$A$1:$B$547,2,FALSE))</f>
        <v/>
      </c>
      <c r="TI106" t="str">
        <f>IF(ISERROR(MATCH(TI$1,'CSC Mitre'!DA$1:DA$220,0)),"",VLOOKUP(TI$1,'Tactic Recode'!$A$1:$B$547,2,FALSE))</f>
        <v/>
      </c>
      <c r="TJ106" t="str">
        <f>IF(ISERROR(MATCH(TJ$1,'CSC Mitre'!DA$1:DA$220,0)),"",VLOOKUP(TJ$1,'Tactic Recode'!$A$1:$B$547,2,FALSE))</f>
        <v/>
      </c>
      <c r="TK106" t="str">
        <f>IF(ISERROR(MATCH(TK$1,'CSC Mitre'!DA$1:DA$220,0)),"",VLOOKUP(TK$1,'Tactic Recode'!$A$1:$B$547,2,FALSE))</f>
        <v/>
      </c>
      <c r="TL106" t="str">
        <f>IF(ISERROR(MATCH(TL$1,'CSC Mitre'!DA$1:DA$220,0)),"",VLOOKUP(TL$1,'Tactic Recode'!$A$1:$B$547,2,FALSE))</f>
        <v/>
      </c>
      <c r="TM106" t="str">
        <f>IF(ISERROR(MATCH(TM$1,'CSC Mitre'!DA$1:DA$220,0)),"",VLOOKUP(TM$1,'Tactic Recode'!$A$1:$B$547,2,FALSE))</f>
        <v/>
      </c>
      <c r="TN106" t="str">
        <f>IF(ISERROR(MATCH(TN$1,'CSC Mitre'!DA$1:DA$220,0)),"",VLOOKUP(TN$1,'Tactic Recode'!$A$1:$B$547,2,FALSE))</f>
        <v/>
      </c>
      <c r="TO106" t="str">
        <f>IF(ISERROR(MATCH(TO$1,'CSC Mitre'!DA$1:DA$220,0)),"",VLOOKUP(TO$1,'Tactic Recode'!$A$1:$B$547,2,FALSE))</f>
        <v/>
      </c>
      <c r="TP106" t="str">
        <f>IF(ISERROR(MATCH(TP$1,'CSC Mitre'!DA$1:DA$220,0)),"",VLOOKUP(TP$1,'Tactic Recode'!$A$1:$B$547,2,FALSE))</f>
        <v/>
      </c>
      <c r="TQ106" t="str">
        <f>IF(ISERROR(MATCH(TQ$1,'CSC Mitre'!DA$1:DA$220,0)),"",VLOOKUP(TQ$1,'Tactic Recode'!$A$1:$B$547,2,FALSE))</f>
        <v/>
      </c>
      <c r="TR106" t="str">
        <f>IF(ISERROR(MATCH(TR$1,'CSC Mitre'!DA$1:DA$220,0)),"",VLOOKUP(TR$1,'Tactic Recode'!$A$1:$B$547,2,FALSE))</f>
        <v/>
      </c>
      <c r="TS106" t="str">
        <f>IF(ISERROR(MATCH(TS$1,'CSC Mitre'!DA$1:DA$220,0)),"",VLOOKUP(TS$1,'Tactic Recode'!$A$1:$B$547,2,FALSE))</f>
        <v/>
      </c>
      <c r="TT106" t="str">
        <f>IF(ISERROR(MATCH(TT$1,'CSC Mitre'!DA$1:DA$220,0)),"",VLOOKUP(TT$1,'Tactic Recode'!$A$1:$B$547,2,FALSE))</f>
        <v/>
      </c>
      <c r="TU106" t="str">
        <f>IF(ISERROR(MATCH(TU$1,'CSC Mitre'!DA$1:DA$220,0)),"",VLOOKUP(TU$1,'Tactic Recode'!$A$1:$B$547,2,FALSE))</f>
        <v/>
      </c>
      <c r="TV106" t="str">
        <f>IF(ISERROR(MATCH(TV$1,'CSC Mitre'!DA$1:DA$220,0)),"",VLOOKUP(TV$1,'Tactic Recode'!$A$1:$B$547,2,FALSE))</f>
        <v/>
      </c>
      <c r="TW106" t="str">
        <f>IF(ISERROR(MATCH(TW$1,'CSC Mitre'!DA$1:DA$220,0)),"",VLOOKUP(TW$1,'Tactic Recode'!$A$1:$B$547,2,FALSE))</f>
        <v/>
      </c>
      <c r="TX106" t="str">
        <f>IF(ISERROR(MATCH(TX$1,'CSC Mitre'!DA$1:DA$220,0)),"",VLOOKUP(TX$1,'Tactic Recode'!$A$1:$B$547,2,FALSE))</f>
        <v/>
      </c>
      <c r="TY106" t="str">
        <f>IF(ISERROR(MATCH(TY$1,'CSC Mitre'!DA$1:DA$220,0)),"",VLOOKUP(TY$1,'Tactic Recode'!$A$1:$B$547,2,FALSE))</f>
        <v/>
      </c>
      <c r="TZ106" t="str">
        <f>IF(ISERROR(MATCH(TZ$1,'CSC Mitre'!DA$1:DA$220,0)),"",VLOOKUP(TZ$1,'Tactic Recode'!$A$1:$B$547,2,FALSE))</f>
        <v/>
      </c>
      <c r="UA106" t="str">
        <f>IF(ISERROR(MATCH(UA$1,'CSC Mitre'!DA$1:DA$220,0)),"",VLOOKUP(UA$1,'Tactic Recode'!$A$1:$B$547,2,FALSE))</f>
        <v/>
      </c>
      <c r="UB106" t="str">
        <f>IF(ISERROR(MATCH(UB$1,'CSC Mitre'!DA$1:DA$220,0)),"",VLOOKUP(UB$1,'Tactic Recode'!$A$1:$B$547,2,FALSE))</f>
        <v/>
      </c>
    </row>
    <row r="107" spans="1:548" x14ac:dyDescent="0.25">
      <c r="A107" s="59" t="s">
        <v>503</v>
      </c>
      <c r="B107" t="str">
        <f>IF(ISERROR(MATCH(B$1,'CSC Mitre'!DB$1:DB$220,0)),"",VLOOKUP(B$1,'Tactic Recode'!$A$1:$B$547,2,FALSE))</f>
        <v>Command and Control</v>
      </c>
      <c r="C107" t="str">
        <f>IF(ISERROR(MATCH(C$1,'CSC Mitre'!DB$1:DB$220,0)),"",VLOOKUP(C$1,'Tactic Recode'!$A$1:$B$547,2,FALSE))</f>
        <v>Command and Control</v>
      </c>
      <c r="D107" t="str">
        <f>IF(ISERROR(MATCH(D$1,'CSC Mitre'!DB$1:DB$220,0)),"",VLOOKUP(D$1,'Tactic Recode'!$A$1:$B$547,2,FALSE))</f>
        <v>Command and Control</v>
      </c>
      <c r="E107" t="str">
        <f>IF(ISERROR(MATCH(E$1,'CSC Mitre'!DB$1:DB$220,0)),"",VLOOKUP(E$1,'Tactic Recode'!$A$1:$B$547,2,FALSE))</f>
        <v>Command and Control</v>
      </c>
      <c r="F107" t="str">
        <f>IF(ISERROR(MATCH(F$1,'CSC Mitre'!DB$1:DB$220,0)),"",VLOOKUP(F$1,'Tactic Recode'!$A$1:$B$547,2,FALSE))</f>
        <v/>
      </c>
      <c r="G107" t="str">
        <f>IF(ISERROR(MATCH(G$1,'CSC Mitre'!DB$1:DB$220,0)),"",VLOOKUP(G$1,'Tactic Recode'!$A$1:$B$547,2,FALSE))</f>
        <v/>
      </c>
      <c r="H107" t="str">
        <f>IF(ISERROR(MATCH(H$1,'CSC Mitre'!DB$1:DB$220,0)),"",VLOOKUP(H$1,'Tactic Recode'!$A$1:$B$547,2,FALSE))</f>
        <v/>
      </c>
      <c r="I107" t="str">
        <f>IF(ISERROR(MATCH(I$1,'CSC Mitre'!DB$1:DB$220,0)),"",VLOOKUP(I$1,'Tactic Recode'!$A$1:$B$547,2,FALSE))</f>
        <v/>
      </c>
      <c r="J107" t="str">
        <f>IF(ISERROR(MATCH(J$1,'CSC Mitre'!DB$1:DB$220,0)),"",VLOOKUP(J$1,'Tactic Recode'!$A$1:$B$547,2,FALSE))</f>
        <v/>
      </c>
      <c r="K107" t="str">
        <f>IF(ISERROR(MATCH(K$1,'CSC Mitre'!DB$1:DB$220,0)),"",VLOOKUP(K$1,'Tactic Recode'!$A$1:$B$547,2,FALSE))</f>
        <v/>
      </c>
      <c r="L107" t="str">
        <f>IF(ISERROR(MATCH(L$1,'CSC Mitre'!DB$1:DB$220,0)),"",VLOOKUP(L$1,'Tactic Recode'!$A$1:$B$547,2,FALSE))</f>
        <v/>
      </c>
      <c r="M107" t="str">
        <f>IF(ISERROR(MATCH(M$1,'CSC Mitre'!DB$1:DB$220,0)),"",VLOOKUP(M$1,'Tactic Recode'!$A$1:$B$547,2,FALSE))</f>
        <v/>
      </c>
      <c r="N107" t="str">
        <f>IF(ISERROR(MATCH(N$1,'CSC Mitre'!DB$1:DB$220,0)),"",VLOOKUP(N$1,'Tactic Recode'!$A$1:$B$547,2,FALSE))</f>
        <v/>
      </c>
      <c r="O107" t="str">
        <f>IF(ISERROR(MATCH(O$1,'CSC Mitre'!DB$1:DB$220,0)),"",VLOOKUP(O$1,'Tactic Recode'!$A$1:$B$547,2,FALSE))</f>
        <v/>
      </c>
      <c r="P107" t="str">
        <f>IF(ISERROR(MATCH(P$1,'CSC Mitre'!DB$1:DB$220,0)),"",VLOOKUP(P$1,'Tactic Recode'!$A$1:$B$547,2,FALSE))</f>
        <v/>
      </c>
      <c r="Q107" t="str">
        <f>IF(ISERROR(MATCH(Q$1,'CSC Mitre'!DB$1:DB$220,0)),"",VLOOKUP(Q$1,'Tactic Recode'!$A$1:$B$547,2,FALSE))</f>
        <v/>
      </c>
      <c r="R107" t="str">
        <f>IF(ISERROR(MATCH(R$1,'CSC Mitre'!DB$1:DB$220,0)),"",VLOOKUP(R$1,'Tactic Recode'!$A$1:$B$547,2,FALSE))</f>
        <v>Command and Control</v>
      </c>
      <c r="S107" t="str">
        <f>IF(ISERROR(MATCH(S$1,'CSC Mitre'!DB$1:DB$220,0)),"",VLOOKUP(S$1,'Tactic Recode'!$A$1:$B$547,2,FALSE))</f>
        <v/>
      </c>
      <c r="T107" t="str">
        <f>IF(ISERROR(MATCH(T$1,'CSC Mitre'!DB$1:DB$220,0)),"",VLOOKUP(T$1,'Tactic Recode'!$A$1:$B$547,2,FALSE))</f>
        <v/>
      </c>
      <c r="U107" t="str">
        <f>IF(ISERROR(MATCH(U$1,'CSC Mitre'!DB$1:DB$220,0)),"",VLOOKUP(U$1,'Tactic Recode'!$A$1:$B$547,2,FALSE))</f>
        <v/>
      </c>
      <c r="V107" t="str">
        <f>IF(ISERROR(MATCH(V$1,'CSC Mitre'!DB$1:DB$220,0)),"",VLOOKUP(V$1,'Tactic Recode'!$A$1:$B$547,2,FALSE))</f>
        <v/>
      </c>
      <c r="W107" t="str">
        <f>IF(ISERROR(MATCH(W$1,'CSC Mitre'!DB$1:DB$220,0)),"",VLOOKUP(W$1,'Tactic Recode'!$A$1:$B$547,2,FALSE))</f>
        <v/>
      </c>
      <c r="X107" t="str">
        <f>IF(ISERROR(MATCH(X$1,'CSC Mitre'!DB$1:DB$220,0)),"",VLOOKUP(X$1,'Tactic Recode'!$A$1:$B$547,2,FALSE))</f>
        <v/>
      </c>
      <c r="Y107" t="str">
        <f>IF(ISERROR(MATCH(Y$1,'CSC Mitre'!DB$1:DB$220,0)),"",VLOOKUP(Y$1,'Tactic Recode'!$A$1:$B$547,2,FALSE))</f>
        <v/>
      </c>
      <c r="Z107" t="str">
        <f>IF(ISERROR(MATCH(Z$1,'CSC Mitre'!DB$1:DB$220,0)),"",VLOOKUP(Z$1,'Tactic Recode'!$A$1:$B$547,2,FALSE))</f>
        <v/>
      </c>
      <c r="AA107" t="str">
        <f>IF(ISERROR(MATCH(AA$1,'CSC Mitre'!DB$1:DB$220,0)),"",VLOOKUP(AA$1,'Tactic Recode'!$A$1:$B$547,2,FALSE))</f>
        <v/>
      </c>
      <c r="AB107" t="str">
        <f>IF(ISERROR(MATCH(AB$1,'CSC Mitre'!DB$1:DB$220,0)),"",VLOOKUP(AB$1,'Tactic Recode'!$A$1:$B$547,2,FALSE))</f>
        <v/>
      </c>
      <c r="AC107" t="str">
        <f>IF(ISERROR(MATCH(AC$1,'CSC Mitre'!DB$1:DB$220,0)),"",VLOOKUP(AC$1,'Tactic Recode'!$A$1:$B$547,2,FALSE))</f>
        <v/>
      </c>
      <c r="AD107" t="str">
        <f>IF(ISERROR(MATCH(AD$1,'CSC Mitre'!DB$1:DB$220,0)),"",VLOOKUP(AD$1,'Tactic Recode'!$A$1:$B$547,2,FALSE))</f>
        <v/>
      </c>
      <c r="AE107" t="str">
        <f>IF(ISERROR(MATCH(AE$1,'CSC Mitre'!DB$1:DB$220,0)),"",VLOOKUP(AE$1,'Tactic Recode'!$A$1:$B$547,2,FALSE))</f>
        <v/>
      </c>
      <c r="AF107" t="str">
        <f>IF(ISERROR(MATCH(AF$1,'CSC Mitre'!DB$1:DB$220,0)),"",VLOOKUP(AF$1,'Tactic Recode'!$A$1:$B$547,2,FALSE))</f>
        <v/>
      </c>
      <c r="AG107" t="str">
        <f>IF(ISERROR(MATCH(AG$1,'CSC Mitre'!DB$1:DB$220,0)),"",VLOOKUP(AG$1,'Tactic Recode'!$A$1:$B$547,2,FALSE))</f>
        <v/>
      </c>
      <c r="AH107" t="str">
        <f>IF(ISERROR(MATCH(AH$1,'CSC Mitre'!DB$1:DB$220,0)),"",VLOOKUP(AH$1,'Tactic Recode'!$A$1:$B$547,2,FALSE))</f>
        <v/>
      </c>
      <c r="AI107" t="str">
        <f>IF(ISERROR(MATCH(AI$1,'CSC Mitre'!DB$1:DB$220,0)),"",VLOOKUP(AI$1,'Tactic Recode'!$A$1:$B$547,2,FALSE))</f>
        <v/>
      </c>
      <c r="AJ107" t="str">
        <f>IF(ISERROR(MATCH(AJ$1,'CSC Mitre'!DB$1:DB$220,0)),"",VLOOKUP(AJ$1,'Tactic Recode'!$A$1:$B$547,2,FALSE))</f>
        <v/>
      </c>
      <c r="AK107" t="str">
        <f>IF(ISERROR(MATCH(AK$1,'CSC Mitre'!DB$1:DB$220,0)),"",VLOOKUP(AK$1,'Tactic Recode'!$A$1:$B$547,2,FALSE))</f>
        <v/>
      </c>
      <c r="AL107" t="str">
        <f>IF(ISERROR(MATCH(AL$1,'CSC Mitre'!DB$1:DB$220,0)),"",VLOOKUP(AL$1,'Tactic Recode'!$A$1:$B$547,2,FALSE))</f>
        <v/>
      </c>
      <c r="AM107" t="str">
        <f>IF(ISERROR(MATCH(AM$1,'CSC Mitre'!DB$1:DB$220,0)),"",VLOOKUP(AM$1,'Tactic Recode'!$A$1:$B$547,2,FALSE))</f>
        <v/>
      </c>
      <c r="AN107" t="str">
        <f>IF(ISERROR(MATCH(AN$1,'CSC Mitre'!DB$1:DB$220,0)),"",VLOOKUP(AN$1,'Tactic Recode'!$A$1:$B$547,2,FALSE))</f>
        <v/>
      </c>
      <c r="AO107" t="str">
        <f>IF(ISERROR(MATCH(AO$1,'CSC Mitre'!DB$1:DB$220,0)),"",VLOOKUP(AO$1,'Tactic Recode'!$A$1:$B$547,2,FALSE))</f>
        <v/>
      </c>
      <c r="AP107" t="str">
        <f>IF(ISERROR(MATCH(AP$1,'CSC Mitre'!DB$1:DB$220,0)),"",VLOOKUP(AP$1,'Tactic Recode'!$A$1:$B$547,2,FALSE))</f>
        <v/>
      </c>
      <c r="AQ107" t="str">
        <f>IF(ISERROR(MATCH(AQ$1,'CSC Mitre'!DB$1:DB$220,0)),"",VLOOKUP(AQ$1,'Tactic Recode'!$A$1:$B$547,2,FALSE))</f>
        <v>Exfiltration</v>
      </c>
      <c r="AR107" t="str">
        <f>IF(ISERROR(MATCH(AR$1,'CSC Mitre'!DB$1:DB$220,0)),"",VLOOKUP(AR$1,'Tactic Recode'!$A$1:$B$547,2,FALSE))</f>
        <v>Exfiltration</v>
      </c>
      <c r="AS107" t="str">
        <f>IF(ISERROR(MATCH(AS$1,'CSC Mitre'!DB$1:DB$220,0)),"",VLOOKUP(AS$1,'Tactic Recode'!$A$1:$B$547,2,FALSE))</f>
        <v/>
      </c>
      <c r="AT107" t="str">
        <f>IF(ISERROR(MATCH(AT$1,'CSC Mitre'!DB$1:DB$220,0)),"",VLOOKUP(AT$1,'Tactic Recode'!$A$1:$B$547,2,FALSE))</f>
        <v/>
      </c>
      <c r="AU107" t="str">
        <f>IF(ISERROR(MATCH(AU$1,'CSC Mitre'!DB$1:DB$220,0)),"",VLOOKUP(AU$1,'Tactic Recode'!$A$1:$B$547,2,FALSE))</f>
        <v/>
      </c>
      <c r="AV107" t="str">
        <f>IF(ISERROR(MATCH(AV$1,'CSC Mitre'!DB$1:DB$220,0)),"",VLOOKUP(AV$1,'Tactic Recode'!$A$1:$B$547,2,FALSE))</f>
        <v/>
      </c>
      <c r="AW107" t="str">
        <f>IF(ISERROR(MATCH(AW$1,'CSC Mitre'!DB$1:DB$220,0)),"",VLOOKUP(AW$1,'Tactic Recode'!$A$1:$B$547,2,FALSE))</f>
        <v/>
      </c>
      <c r="AX107" t="str">
        <f>IF(ISERROR(MATCH(AX$1,'CSC Mitre'!DB$1:DB$220,0)),"",VLOOKUP(AX$1,'Tactic Recode'!$A$1:$B$547,2,FALSE))</f>
        <v/>
      </c>
      <c r="AY107" t="str">
        <f>IF(ISERROR(MATCH(AY$1,'CSC Mitre'!DB$1:DB$220,0)),"",VLOOKUP(AY$1,'Tactic Recode'!$A$1:$B$547,2,FALSE))</f>
        <v/>
      </c>
      <c r="AZ107" t="str">
        <f>IF(ISERROR(MATCH(AZ$1,'CSC Mitre'!DB$1:DB$220,0)),"",VLOOKUP(AZ$1,'Tactic Recode'!$A$1:$B$547,2,FALSE))</f>
        <v/>
      </c>
      <c r="BA107" t="str">
        <f>IF(ISERROR(MATCH(BA$1,'CSC Mitre'!DB$1:DB$220,0)),"",VLOOKUP(BA$1,'Tactic Recode'!$A$1:$B$547,2,FALSE))</f>
        <v/>
      </c>
      <c r="BB107" t="str">
        <f>IF(ISERROR(MATCH(BB$1,'CSC Mitre'!DB$1:DB$220,0)),"",VLOOKUP(BB$1,'Tactic Recode'!$A$1:$B$547,2,FALSE))</f>
        <v/>
      </c>
      <c r="BC107" t="str">
        <f>IF(ISERROR(MATCH(BC$1,'CSC Mitre'!DB$1:DB$220,0)),"",VLOOKUP(BC$1,'Tactic Recode'!$A$1:$B$547,2,FALSE))</f>
        <v/>
      </c>
      <c r="BD107" t="str">
        <f>IF(ISERROR(MATCH(BD$1,'CSC Mitre'!DB$1:DB$220,0)),"",VLOOKUP(BD$1,'Tactic Recode'!$A$1:$B$547,2,FALSE))</f>
        <v/>
      </c>
      <c r="BE107" t="str">
        <f>IF(ISERROR(MATCH(BE$1,'CSC Mitre'!DB$1:DB$220,0)),"",VLOOKUP(BE$1,'Tactic Recode'!$A$1:$B$547,2,FALSE))</f>
        <v/>
      </c>
      <c r="BF107" t="str">
        <f>IF(ISERROR(MATCH(BF$1,'CSC Mitre'!DB$1:DB$220,0)),"",VLOOKUP(BF$1,'Tactic Recode'!$A$1:$B$547,2,FALSE))</f>
        <v/>
      </c>
      <c r="BG107" t="str">
        <f>IF(ISERROR(MATCH(BG$1,'CSC Mitre'!DB$1:DB$220,0)),"",VLOOKUP(BG$1,'Tactic Recode'!$A$1:$B$547,2,FALSE))</f>
        <v/>
      </c>
      <c r="BH107" t="str">
        <f>IF(ISERROR(MATCH(BH$1,'CSC Mitre'!DB$1:DB$220,0)),"",VLOOKUP(BH$1,'Tactic Recode'!$A$1:$B$547,2,FALSE))</f>
        <v/>
      </c>
      <c r="BI107" t="str">
        <f>IF(ISERROR(MATCH(BI$1,'CSC Mitre'!DB$1:DB$220,0)),"",VLOOKUP(BI$1,'Tactic Recode'!$A$1:$B$547,2,FALSE))</f>
        <v>Exfiltration</v>
      </c>
      <c r="BJ107" t="str">
        <f>IF(ISERROR(MATCH(BJ$1,'CSC Mitre'!DB$1:DB$220,0)),"",VLOOKUP(BJ$1,'Tactic Recode'!$A$1:$B$547,2,FALSE))</f>
        <v>Discovery</v>
      </c>
      <c r="BK107" t="str">
        <f>IF(ISERROR(MATCH(BK$1,'CSC Mitre'!DB$1:DB$220,0)),"",VLOOKUP(BK$1,'Tactic Recode'!$A$1:$B$547,2,FALSE))</f>
        <v/>
      </c>
      <c r="BL107" t="str">
        <f>IF(ISERROR(MATCH(BL$1,'CSC Mitre'!DB$1:DB$220,0)),"",VLOOKUP(BL$1,'Tactic Recode'!$A$1:$B$547,2,FALSE))</f>
        <v>Exfiltration</v>
      </c>
      <c r="BM107" t="str">
        <f>IF(ISERROR(MATCH(BM$1,'CSC Mitre'!DB$1:DB$220,0)),"",VLOOKUP(BM$1,'Tactic Recode'!$A$1:$B$547,2,FALSE))</f>
        <v>Exfiltration</v>
      </c>
      <c r="BN107" t="str">
        <f>IF(ISERROR(MATCH(BN$1,'CSC Mitre'!DB$1:DB$220,0)),"",VLOOKUP(BN$1,'Tactic Recode'!$A$1:$B$547,2,FALSE))</f>
        <v>Exfiltration</v>
      </c>
      <c r="BO107" t="str">
        <f>IF(ISERROR(MATCH(BO$1,'CSC Mitre'!DB$1:DB$220,0)),"",VLOOKUP(BO$1,'Tactic Recode'!$A$1:$B$547,2,FALSE))</f>
        <v>Exfiltration</v>
      </c>
      <c r="BP107" t="str">
        <f>IF(ISERROR(MATCH(BP$1,'CSC Mitre'!DB$1:DB$220,0)),"",VLOOKUP(BP$1,'Tactic Recode'!$A$1:$B$547,2,FALSE))</f>
        <v/>
      </c>
      <c r="BQ107" t="str">
        <f>IF(ISERROR(MATCH(BQ$1,'CSC Mitre'!DB$1:DB$220,0)),"",VLOOKUP(BQ$1,'Tactic Recode'!$A$1:$B$547,2,FALSE))</f>
        <v/>
      </c>
      <c r="BR107" t="str">
        <f>IF(ISERROR(MATCH(BR$1,'CSC Mitre'!DB$1:DB$220,0)),"",VLOOKUP(BR$1,'Tactic Recode'!$A$1:$B$547,2,FALSE))</f>
        <v/>
      </c>
      <c r="BS107" t="str">
        <f>IF(ISERROR(MATCH(BS$1,'CSC Mitre'!DB$1:DB$220,0)),"",VLOOKUP(BS$1,'Tactic Recode'!$A$1:$B$547,2,FALSE))</f>
        <v/>
      </c>
      <c r="BT107" t="str">
        <f>IF(ISERROR(MATCH(BT$1,'CSC Mitre'!DB$1:DB$220,0)),"",VLOOKUP(BT$1,'Tactic Recode'!$A$1:$B$547,2,FALSE))</f>
        <v/>
      </c>
      <c r="BU107" t="str">
        <f>IF(ISERROR(MATCH(BU$1,'CSC Mitre'!DB$1:DB$220,0)),"",VLOOKUP(BU$1,'Tactic Recode'!$A$1:$B$547,2,FALSE))</f>
        <v/>
      </c>
      <c r="BV107" t="str">
        <f>IF(ISERROR(MATCH(BV$1,'CSC Mitre'!DB$1:DB$220,0)),"",VLOOKUP(BV$1,'Tactic Recode'!$A$1:$B$547,2,FALSE))</f>
        <v/>
      </c>
      <c r="BW107" t="str">
        <f>IF(ISERROR(MATCH(BW$1,'CSC Mitre'!DB$1:DB$220,0)),"",VLOOKUP(BW$1,'Tactic Recode'!$A$1:$B$547,2,FALSE))</f>
        <v/>
      </c>
      <c r="BX107" t="str">
        <f>IF(ISERROR(MATCH(BX$1,'CSC Mitre'!DB$1:DB$220,0)),"",VLOOKUP(BX$1,'Tactic Recode'!$A$1:$B$547,2,FALSE))</f>
        <v/>
      </c>
      <c r="BY107" t="str">
        <f>IF(ISERROR(MATCH(BY$1,'CSC Mitre'!DB$1:DB$220,0)),"",VLOOKUP(BY$1,'Tactic Recode'!$A$1:$B$547,2,FALSE))</f>
        <v/>
      </c>
      <c r="BZ107" t="str">
        <f>IF(ISERROR(MATCH(BZ$1,'CSC Mitre'!DB$1:DB$220,0)),"",VLOOKUP(BZ$1,'Tactic Recode'!$A$1:$B$547,2,FALSE))</f>
        <v/>
      </c>
      <c r="CA107" t="str">
        <f>IF(ISERROR(MATCH(CA$1,'CSC Mitre'!DB$1:DB$220,0)),"",VLOOKUP(CA$1,'Tactic Recode'!$A$1:$B$547,2,FALSE))</f>
        <v/>
      </c>
      <c r="CB107" t="str">
        <f>IF(ISERROR(MATCH(CB$1,'CSC Mitre'!DB$1:DB$220,0)),"",VLOOKUP(CB$1,'Tactic Recode'!$A$1:$B$547,2,FALSE))</f>
        <v/>
      </c>
      <c r="CC107" t="str">
        <f>IF(ISERROR(MATCH(CC$1,'CSC Mitre'!DB$1:DB$220,0)),"",VLOOKUP(CC$1,'Tactic Recode'!$A$1:$B$547,2,FALSE))</f>
        <v/>
      </c>
      <c r="CD107" t="str">
        <f>IF(ISERROR(MATCH(CD$1,'CSC Mitre'!DB$1:DB$220,0)),"",VLOOKUP(CD$1,'Tactic Recode'!$A$1:$B$547,2,FALSE))</f>
        <v/>
      </c>
      <c r="CE107" t="str">
        <f>IF(ISERROR(MATCH(CE$1,'CSC Mitre'!DB$1:DB$220,0)),"",VLOOKUP(CE$1,'Tactic Recode'!$A$1:$B$547,2,FALSE))</f>
        <v/>
      </c>
      <c r="CF107" t="str">
        <f>IF(ISERROR(MATCH(CF$1,'CSC Mitre'!DB$1:DB$220,0)),"",VLOOKUP(CF$1,'Tactic Recode'!$A$1:$B$547,2,FALSE))</f>
        <v/>
      </c>
      <c r="CG107" t="str">
        <f>IF(ISERROR(MATCH(CG$1,'CSC Mitre'!DB$1:DB$220,0)),"",VLOOKUP(CG$1,'Tactic Recode'!$A$1:$B$547,2,FALSE))</f>
        <v/>
      </c>
      <c r="CH107" t="str">
        <f>IF(ISERROR(MATCH(CH$1,'CSC Mitre'!DB$1:DB$220,0)),"",VLOOKUP(CH$1,'Tactic Recode'!$A$1:$B$547,2,FALSE))</f>
        <v/>
      </c>
      <c r="CI107" t="str">
        <f>IF(ISERROR(MATCH(CI$1,'CSC Mitre'!DB$1:DB$220,0)),"",VLOOKUP(CI$1,'Tactic Recode'!$A$1:$B$547,2,FALSE))</f>
        <v/>
      </c>
      <c r="CJ107" t="str">
        <f>IF(ISERROR(MATCH(CJ$1,'CSC Mitre'!DB$1:DB$220,0)),"",VLOOKUP(CJ$1,'Tactic Recode'!$A$1:$B$547,2,FALSE))</f>
        <v/>
      </c>
      <c r="CK107" t="str">
        <f>IF(ISERROR(MATCH(CK$1,'CSC Mitre'!DB$1:DB$220,0)),"",VLOOKUP(CK$1,'Tactic Recode'!$A$1:$B$547,2,FALSE))</f>
        <v/>
      </c>
      <c r="CL107" t="str">
        <f>IF(ISERROR(MATCH(CL$1,'CSC Mitre'!DB$1:DB$220,0)),"",VLOOKUP(CL$1,'Tactic Recode'!$A$1:$B$547,2,FALSE))</f>
        <v/>
      </c>
      <c r="CM107" t="str">
        <f>IF(ISERROR(MATCH(CM$1,'CSC Mitre'!DB$1:DB$220,0)),"",VLOOKUP(CM$1,'Tactic Recode'!$A$1:$B$547,2,FALSE))</f>
        <v/>
      </c>
      <c r="CN107" t="str">
        <f>IF(ISERROR(MATCH(CN$1,'CSC Mitre'!DB$1:DB$220,0)),"",VLOOKUP(CN$1,'Tactic Recode'!$A$1:$B$547,2,FALSE))</f>
        <v/>
      </c>
      <c r="CO107" t="str">
        <f>IF(ISERROR(MATCH(CO$1,'CSC Mitre'!DB$1:DB$220,0)),"",VLOOKUP(CO$1,'Tactic Recode'!$A$1:$B$547,2,FALSE))</f>
        <v/>
      </c>
      <c r="CP107" t="str">
        <f>IF(ISERROR(MATCH(CP$1,'CSC Mitre'!DB$1:DB$220,0)),"",VLOOKUP(CP$1,'Tactic Recode'!$A$1:$B$547,2,FALSE))</f>
        <v/>
      </c>
      <c r="CQ107" t="str">
        <f>IF(ISERROR(MATCH(CQ$1,'CSC Mitre'!DB$1:DB$220,0)),"",VLOOKUP(CQ$1,'Tactic Recode'!$A$1:$B$547,2,FALSE))</f>
        <v/>
      </c>
      <c r="CR107" t="str">
        <f>IF(ISERROR(MATCH(CR$1,'CSC Mitre'!DB$1:DB$220,0)),"",VLOOKUP(CR$1,'Tactic Recode'!$A$1:$B$547,2,FALSE))</f>
        <v/>
      </c>
      <c r="CS107" t="str">
        <f>IF(ISERROR(MATCH(CS$1,'CSC Mitre'!DB$1:DB$220,0)),"",VLOOKUP(CS$1,'Tactic Recode'!$A$1:$B$547,2,FALSE))</f>
        <v/>
      </c>
      <c r="CT107" t="str">
        <f>IF(ISERROR(MATCH(CT$1,'CSC Mitre'!DB$1:DB$220,0)),"",VLOOKUP(CT$1,'Tactic Recode'!$A$1:$B$547,2,FALSE))</f>
        <v/>
      </c>
      <c r="CU107" t="str">
        <f>IF(ISERROR(MATCH(CU$1,'CSC Mitre'!DB$1:DB$220,0)),"",VLOOKUP(CU$1,'Tactic Recode'!$A$1:$B$547,2,FALSE))</f>
        <v/>
      </c>
      <c r="CV107" t="str">
        <f>IF(ISERROR(MATCH(CV$1,'CSC Mitre'!DB$1:DB$220,0)),"",VLOOKUP(CV$1,'Tactic Recode'!$A$1:$B$547,2,FALSE))</f>
        <v/>
      </c>
      <c r="CW107" t="str">
        <f>IF(ISERROR(MATCH(CW$1,'CSC Mitre'!DB$1:DB$220,0)),"",VLOOKUP(CW$1,'Tactic Recode'!$A$1:$B$547,2,FALSE))</f>
        <v/>
      </c>
      <c r="CX107" t="str">
        <f>IF(ISERROR(MATCH(CX$1,'CSC Mitre'!DB$1:DB$220,0)),"",VLOOKUP(CX$1,'Tactic Recode'!$A$1:$B$547,2,FALSE))</f>
        <v/>
      </c>
      <c r="CY107" t="str">
        <f>IF(ISERROR(MATCH(CY$1,'CSC Mitre'!DB$1:DB$220,0)),"",VLOOKUP(CY$1,'Tactic Recode'!$A$1:$B$547,2,FALSE))</f>
        <v/>
      </c>
      <c r="CZ107" t="str">
        <f>IF(ISERROR(MATCH(CZ$1,'CSC Mitre'!DB$1:DB$220,0)),"",VLOOKUP(CZ$1,'Tactic Recode'!$A$1:$B$547,2,FALSE))</f>
        <v/>
      </c>
      <c r="DA107" t="str">
        <f>IF(ISERROR(MATCH(DA$1,'CSC Mitre'!DB$1:DB$220,0)),"",VLOOKUP(DA$1,'Tactic Recode'!$A$1:$B$547,2,FALSE))</f>
        <v/>
      </c>
      <c r="DB107" t="str">
        <f>IF(ISERROR(MATCH(DB$1,'CSC Mitre'!DB$1:DB$220,0)),"",VLOOKUP(DB$1,'Tactic Recode'!$A$1:$B$547,2,FALSE))</f>
        <v/>
      </c>
      <c r="DC107" t="str">
        <f>IF(ISERROR(MATCH(DC$1,'CSC Mitre'!DB$1:DB$220,0)),"",VLOOKUP(DC$1,'Tactic Recode'!$A$1:$B$547,2,FALSE))</f>
        <v/>
      </c>
      <c r="DD107" t="str">
        <f>IF(ISERROR(MATCH(DD$1,'CSC Mitre'!DB$1:DB$220,0)),"",VLOOKUP(DD$1,'Tactic Recode'!$A$1:$B$547,2,FALSE))</f>
        <v/>
      </c>
      <c r="DE107" t="str">
        <f>IF(ISERROR(MATCH(DE$1,'CSC Mitre'!DB$1:DB$220,0)),"",VLOOKUP(DE$1,'Tactic Recode'!$A$1:$B$547,2,FALSE))</f>
        <v/>
      </c>
      <c r="DF107" t="str">
        <f>IF(ISERROR(MATCH(DF$1,'CSC Mitre'!DB$1:DB$220,0)),"",VLOOKUP(DF$1,'Tactic Recode'!$A$1:$B$547,2,FALSE))</f>
        <v/>
      </c>
      <c r="DG107" t="str">
        <f>IF(ISERROR(MATCH(DG$1,'CSC Mitre'!DB$1:DB$220,0)),"",VLOOKUP(DG$1,'Tactic Recode'!$A$1:$B$547,2,FALSE))</f>
        <v/>
      </c>
      <c r="DH107" t="str">
        <f>IF(ISERROR(MATCH(DH$1,'CSC Mitre'!DB$1:DB$220,0)),"",VLOOKUP(DH$1,'Tactic Recode'!$A$1:$B$547,2,FALSE))</f>
        <v/>
      </c>
      <c r="DI107" t="str">
        <f>IF(ISERROR(MATCH(DI$1,'CSC Mitre'!DB$1:DB$220,0)),"",VLOOKUP(DI$1,'Tactic Recode'!$A$1:$B$547,2,FALSE))</f>
        <v/>
      </c>
      <c r="DJ107" t="str">
        <f>IF(ISERROR(MATCH(DJ$1,'CSC Mitre'!DB$1:DB$220,0)),"",VLOOKUP(DJ$1,'Tactic Recode'!$A$1:$B$547,2,FALSE))</f>
        <v/>
      </c>
      <c r="DK107" t="str">
        <f>IF(ISERROR(MATCH(DK$1,'CSC Mitre'!DB$1:DB$220,0)),"",VLOOKUP(DK$1,'Tactic Recode'!$A$1:$B$547,2,FALSE))</f>
        <v/>
      </c>
      <c r="DL107" t="str">
        <f>IF(ISERROR(MATCH(DL$1,'CSC Mitre'!DB$1:DB$220,0)),"",VLOOKUP(DL$1,'Tactic Recode'!$A$1:$B$547,2,FALSE))</f>
        <v/>
      </c>
      <c r="DM107" t="str">
        <f>IF(ISERROR(MATCH(DM$1,'CSC Mitre'!DB$1:DB$220,0)),"",VLOOKUP(DM$1,'Tactic Recode'!$A$1:$B$547,2,FALSE))</f>
        <v/>
      </c>
      <c r="DN107" t="str">
        <f>IF(ISERROR(MATCH(DN$1,'CSC Mitre'!DB$1:DB$220,0)),"",VLOOKUP(DN$1,'Tactic Recode'!$A$1:$B$547,2,FALSE))</f>
        <v>Command and Control</v>
      </c>
      <c r="DO107" t="str">
        <f>IF(ISERROR(MATCH(DO$1,'CSC Mitre'!DB$1:DB$220,0)),"",VLOOKUP(DO$1,'Tactic Recode'!$A$1:$B$547,2,FALSE))</f>
        <v>Command and Control</v>
      </c>
      <c r="DP107" t="str">
        <f>IF(ISERROR(MATCH(DP$1,'CSC Mitre'!DB$1:DB$220,0)),"",VLOOKUP(DP$1,'Tactic Recode'!$A$1:$B$547,2,FALSE))</f>
        <v>Command and Control</v>
      </c>
      <c r="DQ107" t="str">
        <f>IF(ISERROR(MATCH(DQ$1,'CSC Mitre'!DB$1:DB$220,0)),"",VLOOKUP(DQ$1,'Tactic Recode'!$A$1:$B$547,2,FALSE))</f>
        <v>Command and Control</v>
      </c>
      <c r="DR107" t="str">
        <f>IF(ISERROR(MATCH(DR$1,'CSC Mitre'!DB$1:DB$220,0)),"",VLOOKUP(DR$1,'Tactic Recode'!$A$1:$B$547,2,FALSE))</f>
        <v>Command and Control</v>
      </c>
      <c r="DS107" t="str">
        <f>IF(ISERROR(MATCH(DS$1,'CSC Mitre'!DB$1:DB$220,0)),"",VLOOKUP(DS$1,'Tactic Recode'!$A$1:$B$547,2,FALSE))</f>
        <v/>
      </c>
      <c r="DT107" t="str">
        <f>IF(ISERROR(MATCH(DT$1,'CSC Mitre'!DB$1:DB$220,0)),"",VLOOKUP(DT$1,'Tactic Recode'!$A$1:$B$547,2,FALSE))</f>
        <v/>
      </c>
      <c r="DU107" t="str">
        <f>IF(ISERROR(MATCH(DU$1,'CSC Mitre'!DB$1:DB$220,0)),"",VLOOKUP(DU$1,'Tactic Recode'!$A$1:$B$547,2,FALSE))</f>
        <v/>
      </c>
      <c r="DV107" t="str">
        <f>IF(ISERROR(MATCH(DV$1,'CSC Mitre'!DB$1:DB$220,0)),"",VLOOKUP(DV$1,'Tactic Recode'!$A$1:$B$547,2,FALSE))</f>
        <v/>
      </c>
      <c r="DW107" t="str">
        <f>IF(ISERROR(MATCH(DW$1,'CSC Mitre'!DB$1:DB$220,0)),"",VLOOKUP(DW$1,'Tactic Recode'!$A$1:$B$547,2,FALSE))</f>
        <v/>
      </c>
      <c r="DX107" t="str">
        <f>IF(ISERROR(MATCH(DX$1,'CSC Mitre'!DB$1:DB$220,0)),"",VLOOKUP(DX$1,'Tactic Recode'!$A$1:$B$547,2,FALSE))</f>
        <v/>
      </c>
      <c r="DY107" t="str">
        <f>IF(ISERROR(MATCH(DY$1,'CSC Mitre'!DB$1:DB$220,0)),"",VLOOKUP(DY$1,'Tactic Recode'!$A$1:$B$547,2,FALSE))</f>
        <v/>
      </c>
      <c r="DZ107" t="str">
        <f>IF(ISERROR(MATCH(DZ$1,'CSC Mitre'!DB$1:DB$220,0)),"",VLOOKUP(DZ$1,'Tactic Recode'!$A$1:$B$547,2,FALSE))</f>
        <v/>
      </c>
      <c r="EA107" t="str">
        <f>IF(ISERROR(MATCH(EA$1,'CSC Mitre'!DB$1:DB$220,0)),"",VLOOKUP(EA$1,'Tactic Recode'!$A$1:$B$547,2,FALSE))</f>
        <v/>
      </c>
      <c r="EB107" t="str">
        <f>IF(ISERROR(MATCH(EB$1,'CSC Mitre'!DB$1:DB$220,0)),"",VLOOKUP(EB$1,'Tactic Recode'!$A$1:$B$547,2,FALSE))</f>
        <v/>
      </c>
      <c r="EC107" t="str">
        <f>IF(ISERROR(MATCH(EC$1,'CSC Mitre'!DB$1:DB$220,0)),"",VLOOKUP(EC$1,'Tactic Recode'!$A$1:$B$547,2,FALSE))</f>
        <v/>
      </c>
      <c r="ED107" t="str">
        <f>IF(ISERROR(MATCH(ED$1,'CSC Mitre'!DB$1:DB$220,0)),"",VLOOKUP(ED$1,'Tactic Recode'!$A$1:$B$547,2,FALSE))</f>
        <v/>
      </c>
      <c r="EE107" t="str">
        <f>IF(ISERROR(MATCH(EE$1,'CSC Mitre'!DB$1:DB$220,0)),"",VLOOKUP(EE$1,'Tactic Recode'!$A$1:$B$547,2,FALSE))</f>
        <v/>
      </c>
      <c r="EF107" t="str">
        <f>IF(ISERROR(MATCH(EF$1,'CSC Mitre'!DB$1:DB$220,0)),"",VLOOKUP(EF$1,'Tactic Recode'!$A$1:$B$547,2,FALSE))</f>
        <v/>
      </c>
      <c r="EG107" t="str">
        <f>IF(ISERROR(MATCH(EG$1,'CSC Mitre'!DB$1:DB$220,0)),"",VLOOKUP(EG$1,'Tactic Recode'!$A$1:$B$547,2,FALSE))</f>
        <v/>
      </c>
      <c r="EH107" t="str">
        <f>IF(ISERROR(MATCH(EH$1,'CSC Mitre'!DB$1:DB$220,0)),"",VLOOKUP(EH$1,'Tactic Recode'!$A$1:$B$547,2,FALSE))</f>
        <v/>
      </c>
      <c r="EI107" t="str">
        <f>IF(ISERROR(MATCH(EI$1,'CSC Mitre'!DB$1:DB$220,0)),"",VLOOKUP(EI$1,'Tactic Recode'!$A$1:$B$547,2,FALSE))</f>
        <v/>
      </c>
      <c r="EJ107" t="str">
        <f>IF(ISERROR(MATCH(EJ$1,'CSC Mitre'!DB$1:DB$220,0)),"",VLOOKUP(EJ$1,'Tactic Recode'!$A$1:$B$547,2,FALSE))</f>
        <v>Command and Control</v>
      </c>
      <c r="EK107" t="str">
        <f>IF(ISERROR(MATCH(EK$1,'CSC Mitre'!DB$1:DB$220,0)),"",VLOOKUP(EK$1,'Tactic Recode'!$A$1:$B$547,2,FALSE))</f>
        <v>Command and Control</v>
      </c>
      <c r="EL107" t="str">
        <f>IF(ISERROR(MATCH(EL$1,'CSC Mitre'!DB$1:DB$220,0)),"",VLOOKUP(EL$1,'Tactic Recode'!$A$1:$B$547,2,FALSE))</f>
        <v>Command and Control</v>
      </c>
      <c r="EM107" t="str">
        <f>IF(ISERROR(MATCH(EM$1,'CSC Mitre'!DB$1:DB$220,0)),"",VLOOKUP(EM$1,'Tactic Recode'!$A$1:$B$547,2,FALSE))</f>
        <v/>
      </c>
      <c r="EN107" t="str">
        <f>IF(ISERROR(MATCH(EN$1,'CSC Mitre'!DB$1:DB$220,0)),"",VLOOKUP(EN$1,'Tactic Recode'!$A$1:$B$547,2,FALSE))</f>
        <v/>
      </c>
      <c r="EO107" t="str">
        <f>IF(ISERROR(MATCH(EO$1,'CSC Mitre'!DB$1:DB$220,0)),"",VLOOKUP(EO$1,'Tactic Recode'!$A$1:$B$547,2,FALSE))</f>
        <v/>
      </c>
      <c r="EP107" t="str">
        <f>IF(ISERROR(MATCH(EP$1,'CSC Mitre'!DB$1:DB$220,0)),"",VLOOKUP(EP$1,'Tactic Recode'!$A$1:$B$547,2,FALSE))</f>
        <v/>
      </c>
      <c r="EQ107" t="str">
        <f>IF(ISERROR(MATCH(EQ$1,'CSC Mitre'!DB$1:DB$220,0)),"",VLOOKUP(EQ$1,'Tactic Recode'!$A$1:$B$547,2,FALSE))</f>
        <v>Command and Control</v>
      </c>
      <c r="ER107" t="str">
        <f>IF(ISERROR(MATCH(ER$1,'CSC Mitre'!DB$1:DB$220,0)),"",VLOOKUP(ER$1,'Tactic Recode'!$A$1:$B$547,2,FALSE))</f>
        <v/>
      </c>
      <c r="ES107" t="str">
        <f>IF(ISERROR(MATCH(ES$1,'CSC Mitre'!DB$1:DB$220,0)),"",VLOOKUP(ES$1,'Tactic Recode'!$A$1:$B$547,2,FALSE))</f>
        <v/>
      </c>
      <c r="ET107" t="str">
        <f>IF(ISERROR(MATCH(ET$1,'CSC Mitre'!DB$1:DB$220,0)),"",VLOOKUP(ET$1,'Tactic Recode'!$A$1:$B$547,2,FALSE))</f>
        <v/>
      </c>
      <c r="EU107" t="str">
        <f>IF(ISERROR(MATCH(EU$1,'CSC Mitre'!DB$1:DB$220,0)),"",VLOOKUP(EU$1,'Tactic Recode'!$A$1:$B$547,2,FALSE))</f>
        <v/>
      </c>
      <c r="EV107" t="str">
        <f>IF(ISERROR(MATCH(EV$1,'CSC Mitre'!DB$1:DB$220,0)),"",VLOOKUP(EV$1,'Tactic Recode'!$A$1:$B$547,2,FALSE))</f>
        <v>Command and Control</v>
      </c>
      <c r="EW107" t="str">
        <f>IF(ISERROR(MATCH(EW$1,'CSC Mitre'!DB$1:DB$220,0)),"",VLOOKUP(EW$1,'Tactic Recode'!$A$1:$B$547,2,FALSE))</f>
        <v>Command and Control</v>
      </c>
      <c r="EX107" t="str">
        <f>IF(ISERROR(MATCH(EX$1,'CSC Mitre'!DB$1:DB$220,0)),"",VLOOKUP(EX$1,'Tactic Recode'!$A$1:$B$547,2,FALSE))</f>
        <v>Command and Control</v>
      </c>
      <c r="EY107" t="str">
        <f>IF(ISERROR(MATCH(EY$1,'CSC Mitre'!DB$1:DB$220,0)),"",VLOOKUP(EY$1,'Tactic Recode'!$A$1:$B$547,2,FALSE))</f>
        <v>Command and Control</v>
      </c>
      <c r="EZ107" t="str">
        <f>IF(ISERROR(MATCH(EZ$1,'CSC Mitre'!DB$1:DB$220,0)),"",VLOOKUP(EZ$1,'Tactic Recode'!$A$1:$B$547,2,FALSE))</f>
        <v>Command and Control</v>
      </c>
      <c r="FA107" t="str">
        <f>IF(ISERROR(MATCH(FA$1,'CSC Mitre'!DB$1:DB$220,0)),"",VLOOKUP(FA$1,'Tactic Recode'!$A$1:$B$547,2,FALSE))</f>
        <v>Command and Control</v>
      </c>
      <c r="FB107" t="str">
        <f>IF(ISERROR(MATCH(FB$1,'CSC Mitre'!DB$1:DB$220,0)),"",VLOOKUP(FB$1,'Tactic Recode'!$A$1:$B$547,2,FALSE))</f>
        <v/>
      </c>
      <c r="FC107" t="str">
        <f>IF(ISERROR(MATCH(FC$1,'CSC Mitre'!DB$1:DB$220,0)),"",VLOOKUP(FC$1,'Tactic Recode'!$A$1:$B$547,2,FALSE))</f>
        <v/>
      </c>
      <c r="FD107" t="str">
        <f>IF(ISERROR(MATCH(FD$1,'CSC Mitre'!DB$1:DB$220,0)),"",VLOOKUP(FD$1,'Tactic Recode'!$A$1:$B$547,2,FALSE))</f>
        <v/>
      </c>
      <c r="FE107" t="str">
        <f>IF(ISERROR(MATCH(FE$1,'CSC Mitre'!DB$1:DB$220,0)),"",VLOOKUP(FE$1,'Tactic Recode'!$A$1:$B$547,2,FALSE))</f>
        <v/>
      </c>
      <c r="FF107" t="str">
        <f>IF(ISERROR(MATCH(FF$1,'CSC Mitre'!DB$1:DB$220,0)),"",VLOOKUP(FF$1,'Tactic Recode'!$A$1:$B$547,2,FALSE))</f>
        <v/>
      </c>
      <c r="FG107" t="str">
        <f>IF(ISERROR(MATCH(FG$1,'CSC Mitre'!DB$1:DB$220,0)),"",VLOOKUP(FG$1,'Tactic Recode'!$A$1:$B$547,2,FALSE))</f>
        <v/>
      </c>
      <c r="FH107" t="str">
        <f>IF(ISERROR(MATCH(FH$1,'CSC Mitre'!DB$1:DB$220,0)),"",VLOOKUP(FH$1,'Tactic Recode'!$A$1:$B$547,2,FALSE))</f>
        <v/>
      </c>
      <c r="FI107" t="str">
        <f>IF(ISERROR(MATCH(FI$1,'CSC Mitre'!DB$1:DB$220,0)),"",VLOOKUP(FI$1,'Tactic Recode'!$A$1:$B$547,2,FALSE))</f>
        <v/>
      </c>
      <c r="FJ107" t="str">
        <f>IF(ISERROR(MATCH(FJ$1,'CSC Mitre'!DB$1:DB$220,0)),"",VLOOKUP(FJ$1,'Tactic Recode'!$A$1:$B$547,2,FALSE))</f>
        <v/>
      </c>
      <c r="FK107" t="str">
        <f>IF(ISERROR(MATCH(FK$1,'CSC Mitre'!DB$1:DB$220,0)),"",VLOOKUP(FK$1,'Tactic Recode'!$A$1:$B$547,2,FALSE))</f>
        <v/>
      </c>
      <c r="FL107" t="str">
        <f>IF(ISERROR(MATCH(FL$1,'CSC Mitre'!DB$1:DB$220,0)),"",VLOOKUP(FL$1,'Tactic Recode'!$A$1:$B$547,2,FALSE))</f>
        <v/>
      </c>
      <c r="FM107" t="str">
        <f>IF(ISERROR(MATCH(FM$1,'CSC Mitre'!DB$1:DB$220,0)),"",VLOOKUP(FM$1,'Tactic Recode'!$A$1:$B$547,2,FALSE))</f>
        <v/>
      </c>
      <c r="FN107" t="str">
        <f>IF(ISERROR(MATCH(FN$1,'CSC Mitre'!DB$1:DB$220,0)),"",VLOOKUP(FN$1,'Tactic Recode'!$A$1:$B$547,2,FALSE))</f>
        <v/>
      </c>
      <c r="FO107" t="str">
        <f>IF(ISERROR(MATCH(FO$1,'CSC Mitre'!DB$1:DB$220,0)),"",VLOOKUP(FO$1,'Tactic Recode'!$A$1:$B$547,2,FALSE))</f>
        <v/>
      </c>
      <c r="FP107" t="str">
        <f>IF(ISERROR(MATCH(FP$1,'CSC Mitre'!DB$1:DB$220,0)),"",VLOOKUP(FP$1,'Tactic Recode'!$A$1:$B$547,2,FALSE))</f>
        <v/>
      </c>
      <c r="FQ107" t="str">
        <f>IF(ISERROR(MATCH(FQ$1,'CSC Mitre'!DB$1:DB$220,0)),"",VLOOKUP(FQ$1,'Tactic Recode'!$A$1:$B$547,2,FALSE))</f>
        <v/>
      </c>
      <c r="FR107" t="str">
        <f>IF(ISERROR(MATCH(FR$1,'CSC Mitre'!DB$1:DB$220,0)),"",VLOOKUP(FR$1,'Tactic Recode'!$A$1:$B$547,2,FALSE))</f>
        <v/>
      </c>
      <c r="FS107" t="str">
        <f>IF(ISERROR(MATCH(FS$1,'CSC Mitre'!DB$1:DB$220,0)),"",VLOOKUP(FS$1,'Tactic Recode'!$A$1:$B$547,2,FALSE))</f>
        <v/>
      </c>
      <c r="FT107" t="str">
        <f>IF(ISERROR(MATCH(FT$1,'CSC Mitre'!DB$1:DB$220,0)),"",VLOOKUP(FT$1,'Tactic Recode'!$A$1:$B$547,2,FALSE))</f>
        <v/>
      </c>
      <c r="FU107" t="str">
        <f>IF(ISERROR(MATCH(FU$1,'CSC Mitre'!DB$1:DB$220,0)),"",VLOOKUP(FU$1,'Tactic Recode'!$A$1:$B$547,2,FALSE))</f>
        <v/>
      </c>
      <c r="FV107" t="str">
        <f>IF(ISERROR(MATCH(FV$1,'CSC Mitre'!DB$1:DB$220,0)),"",VLOOKUP(FV$1,'Tactic Recode'!$A$1:$B$547,2,FALSE))</f>
        <v/>
      </c>
      <c r="FW107" t="str">
        <f>IF(ISERROR(MATCH(FW$1,'CSC Mitre'!DB$1:DB$220,0)),"",VLOOKUP(FW$1,'Tactic Recode'!$A$1:$B$547,2,FALSE))</f>
        <v/>
      </c>
      <c r="FX107" t="str">
        <f>IF(ISERROR(MATCH(FX$1,'CSC Mitre'!DB$1:DB$220,0)),"",VLOOKUP(FX$1,'Tactic Recode'!$A$1:$B$547,2,FALSE))</f>
        <v>Command and Control</v>
      </c>
      <c r="FY107" t="str">
        <f>IF(ISERROR(MATCH(FY$1,'CSC Mitre'!DB$1:DB$220,0)),"",VLOOKUP(FY$1,'Tactic Recode'!$A$1:$B$547,2,FALSE))</f>
        <v>Command and Control</v>
      </c>
      <c r="FZ107" t="str">
        <f>IF(ISERROR(MATCH(FZ$1,'CSC Mitre'!DB$1:DB$220,0)),"",VLOOKUP(FZ$1,'Tactic Recode'!$A$1:$B$547,2,FALSE))</f>
        <v>Command and Control</v>
      </c>
      <c r="GA107" t="str">
        <f>IF(ISERROR(MATCH(GA$1,'CSC Mitre'!DB$1:DB$220,0)),"",VLOOKUP(GA$1,'Tactic Recode'!$A$1:$B$547,2,FALSE))</f>
        <v/>
      </c>
      <c r="GB107" t="str">
        <f>IF(ISERROR(MATCH(GB$1,'CSC Mitre'!DB$1:DB$220,0)),"",VLOOKUP(GB$1,'Tactic Recode'!$A$1:$B$547,2,FALSE))</f>
        <v/>
      </c>
      <c r="GC107" t="str">
        <f>IF(ISERROR(MATCH(GC$1,'CSC Mitre'!DB$1:DB$220,0)),"",VLOOKUP(GC$1,'Tactic Recode'!$A$1:$B$547,2,FALSE))</f>
        <v/>
      </c>
      <c r="GD107" t="str">
        <f>IF(ISERROR(MATCH(GD$1,'CSC Mitre'!DB$1:DB$220,0)),"",VLOOKUP(GD$1,'Tactic Recode'!$A$1:$B$547,2,FALSE))</f>
        <v/>
      </c>
      <c r="GE107" t="str">
        <f>IF(ISERROR(MATCH(GE$1,'CSC Mitre'!DB$1:DB$220,0)),"",VLOOKUP(GE$1,'Tactic Recode'!$A$1:$B$547,2,FALSE))</f>
        <v/>
      </c>
      <c r="GF107" t="str">
        <f>IF(ISERROR(MATCH(GF$1,'CSC Mitre'!DB$1:DB$220,0)),"",VLOOKUP(GF$1,'Tactic Recode'!$A$1:$B$547,2,FALSE))</f>
        <v/>
      </c>
      <c r="GG107" t="str">
        <f>IF(ISERROR(MATCH(GG$1,'CSC Mitre'!DB$1:DB$220,0)),"",VLOOKUP(GG$1,'Tactic Recode'!$A$1:$B$547,2,FALSE))</f>
        <v/>
      </c>
      <c r="GH107" t="str">
        <f>IF(ISERROR(MATCH(GH$1,'CSC Mitre'!DB$1:DB$220,0)),"",VLOOKUP(GH$1,'Tactic Recode'!$A$1:$B$547,2,FALSE))</f>
        <v/>
      </c>
      <c r="GI107" t="str">
        <f>IF(ISERROR(MATCH(GI$1,'CSC Mitre'!DB$1:DB$220,0)),"",VLOOKUP(GI$1,'Tactic Recode'!$A$1:$B$547,2,FALSE))</f>
        <v/>
      </c>
      <c r="GJ107" t="str">
        <f>IF(ISERROR(MATCH(GJ$1,'CSC Mitre'!DB$1:DB$220,0)),"",VLOOKUP(GJ$1,'Tactic Recode'!$A$1:$B$547,2,FALSE))</f>
        <v/>
      </c>
      <c r="GK107" t="str">
        <f>IF(ISERROR(MATCH(GK$1,'CSC Mitre'!DB$1:DB$220,0)),"",VLOOKUP(GK$1,'Tactic Recode'!$A$1:$B$547,2,FALSE))</f>
        <v/>
      </c>
      <c r="GL107" t="str">
        <f>IF(ISERROR(MATCH(GL$1,'CSC Mitre'!DB$1:DB$220,0)),"",VLOOKUP(GL$1,'Tactic Recode'!$A$1:$B$547,2,FALSE))</f>
        <v/>
      </c>
      <c r="GM107" t="str">
        <f>IF(ISERROR(MATCH(GM$1,'CSC Mitre'!DB$1:DB$220,0)),"",VLOOKUP(GM$1,'Tactic Recode'!$A$1:$B$547,2,FALSE))</f>
        <v/>
      </c>
      <c r="GN107" t="str">
        <f>IF(ISERROR(MATCH(GN$1,'CSC Mitre'!DB$1:DB$220,0)),"",VLOOKUP(GN$1,'Tactic Recode'!$A$1:$B$547,2,FALSE))</f>
        <v/>
      </c>
      <c r="GO107" t="str">
        <f>IF(ISERROR(MATCH(GO$1,'CSC Mitre'!DB$1:DB$220,0)),"",VLOOKUP(GO$1,'Tactic Recode'!$A$1:$B$547,2,FALSE))</f>
        <v/>
      </c>
      <c r="GP107" t="str">
        <f>IF(ISERROR(MATCH(GP$1,'CSC Mitre'!DB$1:DB$220,0)),"",VLOOKUP(GP$1,'Tactic Recode'!$A$1:$B$547,2,FALSE))</f>
        <v/>
      </c>
      <c r="GQ107" t="str">
        <f>IF(ISERROR(MATCH(GQ$1,'CSC Mitre'!DB$1:DB$220,0)),"",VLOOKUP(GQ$1,'Tactic Recode'!$A$1:$B$547,2,FALSE))</f>
        <v/>
      </c>
      <c r="GR107" t="str">
        <f>IF(ISERROR(MATCH(GR$1,'CSC Mitre'!DB$1:DB$220,0)),"",VLOOKUP(GR$1,'Tactic Recode'!$A$1:$B$547,2,FALSE))</f>
        <v/>
      </c>
      <c r="GS107" t="str">
        <f>IF(ISERROR(MATCH(GS$1,'CSC Mitre'!DB$1:DB$220,0)),"",VLOOKUP(GS$1,'Tactic Recode'!$A$1:$B$547,2,FALSE))</f>
        <v/>
      </c>
      <c r="GT107" t="str">
        <f>IF(ISERROR(MATCH(GT$1,'CSC Mitre'!DB$1:DB$220,0)),"",VLOOKUP(GT$1,'Tactic Recode'!$A$1:$B$547,2,FALSE))</f>
        <v/>
      </c>
      <c r="GU107" t="str">
        <f>IF(ISERROR(MATCH(GU$1,'CSC Mitre'!DB$1:DB$220,0)),"",VLOOKUP(GU$1,'Tactic Recode'!$A$1:$B$547,2,FALSE))</f>
        <v/>
      </c>
      <c r="GV107" t="str">
        <f>IF(ISERROR(MATCH(GV$1,'CSC Mitre'!DB$1:DB$220,0)),"",VLOOKUP(GV$1,'Tactic Recode'!$A$1:$B$547,2,FALSE))</f>
        <v/>
      </c>
      <c r="GW107" t="str">
        <f>IF(ISERROR(MATCH(GW$1,'CSC Mitre'!DB$1:DB$220,0)),"",VLOOKUP(GW$1,'Tactic Recode'!$A$1:$B$547,2,FALSE))</f>
        <v/>
      </c>
      <c r="GX107" t="str">
        <f>IF(ISERROR(MATCH(GX$1,'CSC Mitre'!DB$1:DB$220,0)),"",VLOOKUP(GX$1,'Tactic Recode'!$A$1:$B$547,2,FALSE))</f>
        <v/>
      </c>
      <c r="GY107" t="str">
        <f>IF(ISERROR(MATCH(GY$1,'CSC Mitre'!DB$1:DB$220,0)),"",VLOOKUP(GY$1,'Tactic Recode'!$A$1:$B$547,2,FALSE))</f>
        <v/>
      </c>
      <c r="GZ107" t="str">
        <f>IF(ISERROR(MATCH(GZ$1,'CSC Mitre'!DB$1:DB$220,0)),"",VLOOKUP(GZ$1,'Tactic Recode'!$A$1:$B$547,2,FALSE))</f>
        <v/>
      </c>
      <c r="HA107" t="str">
        <f>IF(ISERROR(MATCH(HA$1,'CSC Mitre'!DB$1:DB$220,0)),"",VLOOKUP(HA$1,'Tactic Recode'!$A$1:$B$547,2,FALSE))</f>
        <v/>
      </c>
      <c r="HB107" t="str">
        <f>IF(ISERROR(MATCH(HB$1,'CSC Mitre'!DB$1:DB$220,0)),"",VLOOKUP(HB$1,'Tactic Recode'!$A$1:$B$547,2,FALSE))</f>
        <v/>
      </c>
      <c r="HC107" t="str">
        <f>IF(ISERROR(MATCH(HC$1,'CSC Mitre'!DB$1:DB$220,0)),"",VLOOKUP(HC$1,'Tactic Recode'!$A$1:$B$547,2,FALSE))</f>
        <v/>
      </c>
      <c r="HD107" t="str">
        <f>IF(ISERROR(MATCH(HD$1,'CSC Mitre'!DB$1:DB$220,0)),"",VLOOKUP(HD$1,'Tactic Recode'!$A$1:$B$547,2,FALSE))</f>
        <v/>
      </c>
      <c r="HE107" t="str">
        <f>IF(ISERROR(MATCH(HE$1,'CSC Mitre'!DB$1:DB$220,0)),"",VLOOKUP(HE$1,'Tactic Recode'!$A$1:$B$547,2,FALSE))</f>
        <v/>
      </c>
      <c r="HF107" t="str">
        <f>IF(ISERROR(MATCH(HF$1,'CSC Mitre'!DB$1:DB$220,0)),"",VLOOKUP(HF$1,'Tactic Recode'!$A$1:$B$547,2,FALSE))</f>
        <v/>
      </c>
      <c r="HG107" t="str">
        <f>IF(ISERROR(MATCH(HG$1,'CSC Mitre'!DB$1:DB$220,0)),"",VLOOKUP(HG$1,'Tactic Recode'!$A$1:$B$547,2,FALSE))</f>
        <v/>
      </c>
      <c r="HH107" t="str">
        <f>IF(ISERROR(MATCH(HH$1,'CSC Mitre'!DB$1:DB$220,0)),"",VLOOKUP(HH$1,'Tactic Recode'!$A$1:$B$547,2,FALSE))</f>
        <v/>
      </c>
      <c r="HI107" t="str">
        <f>IF(ISERROR(MATCH(HI$1,'CSC Mitre'!DB$1:DB$220,0)),"",VLOOKUP(HI$1,'Tactic Recode'!$A$1:$B$547,2,FALSE))</f>
        <v/>
      </c>
      <c r="HJ107" t="str">
        <f>IF(ISERROR(MATCH(HJ$1,'CSC Mitre'!DB$1:DB$220,0)),"",VLOOKUP(HJ$1,'Tactic Recode'!$A$1:$B$547,2,FALSE))</f>
        <v/>
      </c>
      <c r="HK107" t="str">
        <f>IF(ISERROR(MATCH(HK$1,'CSC Mitre'!DB$1:DB$220,0)),"",VLOOKUP(HK$1,'Tactic Recode'!$A$1:$B$547,2,FALSE))</f>
        <v/>
      </c>
      <c r="HL107" t="str">
        <f>IF(ISERROR(MATCH(HL$1,'CSC Mitre'!DB$1:DB$220,0)),"",VLOOKUP(HL$1,'Tactic Recode'!$A$1:$B$547,2,FALSE))</f>
        <v>Execution</v>
      </c>
      <c r="HM107" t="str">
        <f>IF(ISERROR(MATCH(HM$1,'CSC Mitre'!DB$1:DB$220,0)),"",VLOOKUP(HM$1,'Tactic Recode'!$A$1:$B$547,2,FALSE))</f>
        <v>Execution</v>
      </c>
      <c r="HN107" t="str">
        <f>IF(ISERROR(MATCH(HN$1,'CSC Mitre'!DB$1:DB$220,0)),"",VLOOKUP(HN$1,'Tactic Recode'!$A$1:$B$547,2,FALSE))</f>
        <v/>
      </c>
      <c r="HO107" t="str">
        <f>IF(ISERROR(MATCH(HO$1,'CSC Mitre'!DB$1:DB$220,0)),"",VLOOKUP(HO$1,'Tactic Recode'!$A$1:$B$547,2,FALSE))</f>
        <v/>
      </c>
      <c r="HP107" t="str">
        <f>IF(ISERROR(MATCH(HP$1,'CSC Mitre'!DB$1:DB$220,0)),"",VLOOKUP(HP$1,'Tactic Recode'!$A$1:$B$547,2,FALSE))</f>
        <v/>
      </c>
      <c r="HQ107" t="str">
        <f>IF(ISERROR(MATCH(HQ$1,'CSC Mitre'!DB$1:DB$220,0)),"",VLOOKUP(HQ$1,'Tactic Recode'!$A$1:$B$547,2,FALSE))</f>
        <v/>
      </c>
      <c r="HR107" t="str">
        <f>IF(ISERROR(MATCH(HR$1,'CSC Mitre'!DB$1:DB$220,0)),"",VLOOKUP(HR$1,'Tactic Recode'!$A$1:$B$547,2,FALSE))</f>
        <v/>
      </c>
      <c r="HS107" t="str">
        <f>IF(ISERROR(MATCH(HS$1,'CSC Mitre'!DB$1:DB$220,0)),"",VLOOKUP(HS$1,'Tactic Recode'!$A$1:$B$547,2,FALSE))</f>
        <v/>
      </c>
      <c r="HT107" t="str">
        <f>IF(ISERROR(MATCH(HT$1,'CSC Mitre'!DB$1:DB$220,0)),"",VLOOKUP(HT$1,'Tactic Recode'!$A$1:$B$547,2,FALSE))</f>
        <v/>
      </c>
      <c r="HU107" t="str">
        <f>IF(ISERROR(MATCH(HU$1,'CSC Mitre'!DB$1:DB$220,0)),"",VLOOKUP(HU$1,'Tactic Recode'!$A$1:$B$547,2,FALSE))</f>
        <v/>
      </c>
      <c r="HV107" t="str">
        <f>IF(ISERROR(MATCH(HV$1,'CSC Mitre'!DB$1:DB$220,0)),"",VLOOKUP(HV$1,'Tactic Recode'!$A$1:$B$547,2,FALSE))</f>
        <v/>
      </c>
      <c r="HW107" t="str">
        <f>IF(ISERROR(MATCH(HW$1,'CSC Mitre'!DB$1:DB$220,0)),"",VLOOKUP(HW$1,'Tactic Recode'!$A$1:$B$547,2,FALSE))</f>
        <v/>
      </c>
      <c r="HX107" t="str">
        <f>IF(ISERROR(MATCH(HX$1,'CSC Mitre'!DB$1:DB$220,0)),"",VLOOKUP(HX$1,'Tactic Recode'!$A$1:$B$547,2,FALSE))</f>
        <v/>
      </c>
      <c r="HY107" t="str">
        <f>IF(ISERROR(MATCH(HY$1,'CSC Mitre'!DB$1:DB$220,0)),"",VLOOKUP(HY$1,'Tactic Recode'!$A$1:$B$547,2,FALSE))</f>
        <v/>
      </c>
      <c r="HZ107" t="str">
        <f>IF(ISERROR(MATCH(HZ$1,'CSC Mitre'!DB$1:DB$220,0)),"",VLOOKUP(HZ$1,'Tactic Recode'!$A$1:$B$547,2,FALSE))</f>
        <v/>
      </c>
      <c r="IA107" t="str">
        <f>IF(ISERROR(MATCH(IA$1,'CSC Mitre'!DB$1:DB$220,0)),"",VLOOKUP(IA$1,'Tactic Recode'!$A$1:$B$547,2,FALSE))</f>
        <v/>
      </c>
      <c r="IB107" t="str">
        <f>IF(ISERROR(MATCH(IB$1,'CSC Mitre'!DB$1:DB$220,0)),"",VLOOKUP(IB$1,'Tactic Recode'!$A$1:$B$547,2,FALSE))</f>
        <v/>
      </c>
      <c r="IC107" t="str">
        <f>IF(ISERROR(MATCH(IC$1,'CSC Mitre'!DB$1:DB$220,0)),"",VLOOKUP(IC$1,'Tactic Recode'!$A$1:$B$547,2,FALSE))</f>
        <v/>
      </c>
      <c r="ID107" t="str">
        <f>IF(ISERROR(MATCH(ID$1,'CSC Mitre'!DB$1:DB$220,0)),"",VLOOKUP(ID$1,'Tactic Recode'!$A$1:$B$547,2,FALSE))</f>
        <v/>
      </c>
      <c r="IE107" t="str">
        <f>IF(ISERROR(MATCH(IE$1,'CSC Mitre'!DB$1:DB$220,0)),"",VLOOKUP(IE$1,'Tactic Recode'!$A$1:$B$547,2,FALSE))</f>
        <v/>
      </c>
      <c r="IF107" t="str">
        <f>IF(ISERROR(MATCH(IF$1,'CSC Mitre'!DB$1:DB$220,0)),"",VLOOKUP(IF$1,'Tactic Recode'!$A$1:$B$547,2,FALSE))</f>
        <v/>
      </c>
      <c r="IG107" t="str">
        <f>IF(ISERROR(MATCH(IG$1,'CSC Mitre'!DB$1:DB$220,0)),"",VLOOKUP(IG$1,'Tactic Recode'!$A$1:$B$547,2,FALSE))</f>
        <v/>
      </c>
      <c r="IH107" t="str">
        <f>IF(ISERROR(MATCH(IH$1,'CSC Mitre'!DB$1:DB$220,0)),"",VLOOKUP(IH$1,'Tactic Recode'!$A$1:$B$547,2,FALSE))</f>
        <v/>
      </c>
      <c r="II107" t="str">
        <f>IF(ISERROR(MATCH(II$1,'CSC Mitre'!DB$1:DB$220,0)),"",VLOOKUP(II$1,'Tactic Recode'!$A$1:$B$547,2,FALSE))</f>
        <v/>
      </c>
      <c r="IJ107" t="str">
        <f>IF(ISERROR(MATCH(IJ$1,'CSC Mitre'!DB$1:DB$220,0)),"",VLOOKUP(IJ$1,'Tactic Recode'!$A$1:$B$547,2,FALSE))</f>
        <v/>
      </c>
      <c r="IK107" t="str">
        <f>IF(ISERROR(MATCH(IK$1,'CSC Mitre'!DB$1:DB$220,0)),"",VLOOKUP(IK$1,'Tactic Recode'!$A$1:$B$547,2,FALSE))</f>
        <v/>
      </c>
      <c r="IL107" t="str">
        <f>IF(ISERROR(MATCH(IL$1,'CSC Mitre'!DB$1:DB$220,0)),"",VLOOKUP(IL$1,'Tactic Recode'!$A$1:$B$547,2,FALSE))</f>
        <v/>
      </c>
      <c r="IM107" t="str">
        <f>IF(ISERROR(MATCH(IM$1,'CSC Mitre'!DB$1:DB$220,0)),"",VLOOKUP(IM$1,'Tactic Recode'!$A$1:$B$547,2,FALSE))</f>
        <v/>
      </c>
      <c r="IN107" t="str">
        <f>IF(ISERROR(MATCH(IN$1,'CSC Mitre'!DB$1:DB$220,0)),"",VLOOKUP(IN$1,'Tactic Recode'!$A$1:$B$547,2,FALSE))</f>
        <v>Command and Control</v>
      </c>
      <c r="IO107" t="str">
        <f>IF(ISERROR(MATCH(IO$1,'CSC Mitre'!DB$1:DB$220,0)),"",VLOOKUP(IO$1,'Tactic Recode'!$A$1:$B$547,2,FALSE))</f>
        <v/>
      </c>
      <c r="IP107" t="str">
        <f>IF(ISERROR(MATCH(IP$1,'CSC Mitre'!DB$1:DB$220,0)),"",VLOOKUP(IP$1,'Tactic Recode'!$A$1:$B$547,2,FALSE))</f>
        <v>Defense Evasion</v>
      </c>
      <c r="IQ107" t="str">
        <f>IF(ISERROR(MATCH(IQ$1,'CSC Mitre'!DB$1:DB$220,0)),"",VLOOKUP(IQ$1,'Tactic Recode'!$A$1:$B$547,2,FALSE))</f>
        <v/>
      </c>
      <c r="IR107" t="str">
        <f>IF(ISERROR(MATCH(IR$1,'CSC Mitre'!DB$1:DB$220,0)),"",VLOOKUP(IR$1,'Tactic Recode'!$A$1:$B$547,2,FALSE))</f>
        <v/>
      </c>
      <c r="IS107" t="str">
        <f>IF(ISERROR(MATCH(IS$1,'CSC Mitre'!DB$1:DB$220,0)),"",VLOOKUP(IS$1,'Tactic Recode'!$A$1:$B$547,2,FALSE))</f>
        <v/>
      </c>
      <c r="IT107" t="str">
        <f>IF(ISERROR(MATCH(IT$1,'CSC Mitre'!DB$1:DB$220,0)),"",VLOOKUP(IT$1,'Tactic Recode'!$A$1:$B$547,2,FALSE))</f>
        <v/>
      </c>
      <c r="IU107" t="str">
        <f>IF(ISERROR(MATCH(IU$1,'CSC Mitre'!DB$1:DB$220,0)),"",VLOOKUP(IU$1,'Tactic Recode'!$A$1:$B$547,2,FALSE))</f>
        <v/>
      </c>
      <c r="IV107" t="str">
        <f>IF(ISERROR(MATCH(IV$1,'CSC Mitre'!DB$1:DB$220,0)),"",VLOOKUP(IV$1,'Tactic Recode'!$A$1:$B$547,2,FALSE))</f>
        <v/>
      </c>
      <c r="IW107" t="str">
        <f>IF(ISERROR(MATCH(IW$1,'CSC Mitre'!DB$1:DB$220,0)),"",VLOOKUP(IW$1,'Tactic Recode'!$A$1:$B$547,2,FALSE))</f>
        <v/>
      </c>
      <c r="IX107" t="str">
        <f>IF(ISERROR(MATCH(IX$1,'CSC Mitre'!DB$1:DB$220,0)),"",VLOOKUP(IX$1,'Tactic Recode'!$A$1:$B$547,2,FALSE))</f>
        <v/>
      </c>
      <c r="IY107" t="str">
        <f>IF(ISERROR(MATCH(IY$1,'CSC Mitre'!DB$1:DB$220,0)),"",VLOOKUP(IY$1,'Tactic Recode'!$A$1:$B$547,2,FALSE))</f>
        <v/>
      </c>
      <c r="IZ107" t="str">
        <f>IF(ISERROR(MATCH(IZ$1,'CSC Mitre'!DB$1:DB$220,0)),"",VLOOKUP(IZ$1,'Tactic Recode'!$A$1:$B$547,2,FALSE))</f>
        <v/>
      </c>
      <c r="JA107" t="str">
        <f>IF(ISERROR(MATCH(JA$1,'CSC Mitre'!DB$1:DB$220,0)),"",VLOOKUP(JA$1,'Tactic Recode'!$A$1:$B$547,2,FALSE))</f>
        <v/>
      </c>
      <c r="JB107" t="str">
        <f>IF(ISERROR(MATCH(JB$1,'CSC Mitre'!DB$1:DB$220,0)),"",VLOOKUP(JB$1,'Tactic Recode'!$A$1:$B$547,2,FALSE))</f>
        <v/>
      </c>
      <c r="JC107" t="str">
        <f>IF(ISERROR(MATCH(JC$1,'CSC Mitre'!DB$1:DB$220,0)),"",VLOOKUP(JC$1,'Tactic Recode'!$A$1:$B$547,2,FALSE))</f>
        <v/>
      </c>
      <c r="JD107" t="str">
        <f>IF(ISERROR(MATCH(JD$1,'CSC Mitre'!DB$1:DB$220,0)),"",VLOOKUP(JD$1,'Tactic Recode'!$A$1:$B$547,2,FALSE))</f>
        <v/>
      </c>
      <c r="JE107" t="str">
        <f>IF(ISERROR(MATCH(JE$1,'CSC Mitre'!DB$1:DB$220,0)),"",VLOOKUP(JE$1,'Tactic Recode'!$A$1:$B$547,2,FALSE))</f>
        <v/>
      </c>
      <c r="JF107" t="str">
        <f>IF(ISERROR(MATCH(JF$1,'CSC Mitre'!DB$1:DB$220,0)),"",VLOOKUP(JF$1,'Tactic Recode'!$A$1:$B$547,2,FALSE))</f>
        <v/>
      </c>
      <c r="JG107" t="str">
        <f>IF(ISERROR(MATCH(JG$1,'CSC Mitre'!DB$1:DB$220,0)),"",VLOOKUP(JG$1,'Tactic Recode'!$A$1:$B$547,2,FALSE))</f>
        <v/>
      </c>
      <c r="JH107" t="str">
        <f>IF(ISERROR(MATCH(JH$1,'CSC Mitre'!DB$1:DB$220,0)),"",VLOOKUP(JH$1,'Tactic Recode'!$A$1:$B$547,2,FALSE))</f>
        <v/>
      </c>
      <c r="JI107" t="str">
        <f>IF(ISERROR(MATCH(JI$1,'CSC Mitre'!DB$1:DB$220,0)),"",VLOOKUP(JI$1,'Tactic Recode'!$A$1:$B$547,2,FALSE))</f>
        <v/>
      </c>
      <c r="JJ107" t="str">
        <f>IF(ISERROR(MATCH(JJ$1,'CSC Mitre'!DB$1:DB$220,0)),"",VLOOKUP(JJ$1,'Tactic Recode'!$A$1:$B$547,2,FALSE))</f>
        <v/>
      </c>
      <c r="JK107" t="str">
        <f>IF(ISERROR(MATCH(JK$1,'CSC Mitre'!DB$1:DB$220,0)),"",VLOOKUP(JK$1,'Tactic Recode'!$A$1:$B$547,2,FALSE))</f>
        <v/>
      </c>
      <c r="JL107" t="str">
        <f>IF(ISERROR(MATCH(JL$1,'CSC Mitre'!DB$1:DB$220,0)),"",VLOOKUP(JL$1,'Tactic Recode'!$A$1:$B$547,2,FALSE))</f>
        <v/>
      </c>
      <c r="JM107" t="str">
        <f>IF(ISERROR(MATCH(JM$1,'CSC Mitre'!DB$1:DB$220,0)),"",VLOOKUP(JM$1,'Tactic Recode'!$A$1:$B$547,2,FALSE))</f>
        <v/>
      </c>
      <c r="JN107" t="str">
        <f>IF(ISERROR(MATCH(JN$1,'CSC Mitre'!DB$1:DB$220,0)),"",VLOOKUP(JN$1,'Tactic Recode'!$A$1:$B$547,2,FALSE))</f>
        <v/>
      </c>
      <c r="JO107" t="str">
        <f>IF(ISERROR(MATCH(JO$1,'CSC Mitre'!DB$1:DB$220,0)),"",VLOOKUP(JO$1,'Tactic Recode'!$A$1:$B$547,2,FALSE))</f>
        <v/>
      </c>
      <c r="JP107" t="str">
        <f>IF(ISERROR(MATCH(JP$1,'CSC Mitre'!DB$1:DB$220,0)),"",VLOOKUP(JP$1,'Tactic Recode'!$A$1:$B$547,2,FALSE))</f>
        <v/>
      </c>
      <c r="JQ107" t="str">
        <f>IF(ISERROR(MATCH(JQ$1,'CSC Mitre'!DB$1:DB$220,0)),"",VLOOKUP(JQ$1,'Tactic Recode'!$A$1:$B$547,2,FALSE))</f>
        <v/>
      </c>
      <c r="JR107" t="str">
        <f>IF(ISERROR(MATCH(JR$1,'CSC Mitre'!DB$1:DB$220,0)),"",VLOOKUP(JR$1,'Tactic Recode'!$A$1:$B$547,2,FALSE))</f>
        <v/>
      </c>
      <c r="JS107" t="str">
        <f>IF(ISERROR(MATCH(JS$1,'CSC Mitre'!DB$1:DB$220,0)),"",VLOOKUP(JS$1,'Tactic Recode'!$A$1:$B$547,2,FALSE))</f>
        <v/>
      </c>
      <c r="JT107" t="str">
        <f>IF(ISERROR(MATCH(JT$1,'CSC Mitre'!DB$1:DB$220,0)),"",VLOOKUP(JT$1,'Tactic Recode'!$A$1:$B$547,2,FALSE))</f>
        <v/>
      </c>
      <c r="JU107" t="str">
        <f>IF(ISERROR(MATCH(JU$1,'CSC Mitre'!DB$1:DB$220,0)),"",VLOOKUP(JU$1,'Tactic Recode'!$A$1:$B$547,2,FALSE))</f>
        <v/>
      </c>
      <c r="JV107" t="str">
        <f>IF(ISERROR(MATCH(JV$1,'CSC Mitre'!DB$1:DB$220,0)),"",VLOOKUP(JV$1,'Tactic Recode'!$A$1:$B$547,2,FALSE))</f>
        <v/>
      </c>
      <c r="JW107" t="str">
        <f>IF(ISERROR(MATCH(JW$1,'CSC Mitre'!DB$1:DB$220,0)),"",VLOOKUP(JW$1,'Tactic Recode'!$A$1:$B$547,2,FALSE))</f>
        <v/>
      </c>
      <c r="JX107" t="str">
        <f>IF(ISERROR(MATCH(JX$1,'CSC Mitre'!DB$1:DB$220,0)),"",VLOOKUP(JX$1,'Tactic Recode'!$A$1:$B$547,2,FALSE))</f>
        <v/>
      </c>
      <c r="JY107" t="str">
        <f>IF(ISERROR(MATCH(JY$1,'CSC Mitre'!DB$1:DB$220,0)),"",VLOOKUP(JY$1,'Tactic Recode'!$A$1:$B$547,2,FALSE))</f>
        <v/>
      </c>
      <c r="JZ107" t="str">
        <f>IF(ISERROR(MATCH(JZ$1,'CSC Mitre'!DB$1:DB$220,0)),"",VLOOKUP(JZ$1,'Tactic Recode'!$A$1:$B$547,2,FALSE))</f>
        <v/>
      </c>
      <c r="KA107" t="str">
        <f>IF(ISERROR(MATCH(KA$1,'CSC Mitre'!DB$1:DB$220,0)),"",VLOOKUP(KA$1,'Tactic Recode'!$A$1:$B$547,2,FALSE))</f>
        <v/>
      </c>
      <c r="KB107" t="str">
        <f>IF(ISERROR(MATCH(KB$1,'CSC Mitre'!DB$1:DB$220,0)),"",VLOOKUP(KB$1,'Tactic Recode'!$A$1:$B$547,2,FALSE))</f>
        <v/>
      </c>
      <c r="KC107" t="str">
        <f>IF(ISERROR(MATCH(KC$1,'CSC Mitre'!DB$1:DB$220,0)),"",VLOOKUP(KC$1,'Tactic Recode'!$A$1:$B$547,2,FALSE))</f>
        <v/>
      </c>
      <c r="KD107" t="str">
        <f>IF(ISERROR(MATCH(KD$1,'CSC Mitre'!DB$1:DB$220,0)),"",VLOOKUP(KD$1,'Tactic Recode'!$A$1:$B$547,2,FALSE))</f>
        <v/>
      </c>
      <c r="KE107" t="str">
        <f>IF(ISERROR(MATCH(KE$1,'CSC Mitre'!DB$1:DB$220,0)),"",VLOOKUP(KE$1,'Tactic Recode'!$A$1:$B$547,2,FALSE))</f>
        <v/>
      </c>
      <c r="KF107" t="str">
        <f>IF(ISERROR(MATCH(KF$1,'CSC Mitre'!DB$1:DB$220,0)),"",VLOOKUP(KF$1,'Tactic Recode'!$A$1:$B$547,2,FALSE))</f>
        <v/>
      </c>
      <c r="KG107" t="str">
        <f>IF(ISERROR(MATCH(KG$1,'CSC Mitre'!DB$1:DB$220,0)),"",VLOOKUP(KG$1,'Tactic Recode'!$A$1:$B$547,2,FALSE))</f>
        <v/>
      </c>
      <c r="KH107" t="str">
        <f>IF(ISERROR(MATCH(KH$1,'CSC Mitre'!DB$1:DB$220,0)),"",VLOOKUP(KH$1,'Tactic Recode'!$A$1:$B$547,2,FALSE))</f>
        <v/>
      </c>
      <c r="KI107" t="str">
        <f>IF(ISERROR(MATCH(KI$1,'CSC Mitre'!DB$1:DB$220,0)),"",VLOOKUP(KI$1,'Tactic Recode'!$A$1:$B$547,2,FALSE))</f>
        <v/>
      </c>
      <c r="KJ107" t="str">
        <f>IF(ISERROR(MATCH(KJ$1,'CSC Mitre'!DB$1:DB$220,0)),"",VLOOKUP(KJ$1,'Tactic Recode'!$A$1:$B$547,2,FALSE))</f>
        <v/>
      </c>
      <c r="KK107" t="str">
        <f>IF(ISERROR(MATCH(KK$1,'CSC Mitre'!DB$1:DB$220,0)),"",VLOOKUP(KK$1,'Tactic Recode'!$A$1:$B$547,2,FALSE))</f>
        <v/>
      </c>
      <c r="KL107" t="str">
        <f>IF(ISERROR(MATCH(KL$1,'CSC Mitre'!DB$1:DB$220,0)),"",VLOOKUP(KL$1,'Tactic Recode'!$A$1:$B$547,2,FALSE))</f>
        <v/>
      </c>
      <c r="KM107" t="str">
        <f>IF(ISERROR(MATCH(KM$1,'CSC Mitre'!DB$1:DB$220,0)),"",VLOOKUP(KM$1,'Tactic Recode'!$A$1:$B$547,2,FALSE))</f>
        <v/>
      </c>
      <c r="KN107" t="str">
        <f>IF(ISERROR(MATCH(KN$1,'CSC Mitre'!DB$1:DB$220,0)),"",VLOOKUP(KN$1,'Tactic Recode'!$A$1:$B$547,2,FALSE))</f>
        <v/>
      </c>
      <c r="KO107" t="str">
        <f>IF(ISERROR(MATCH(KO$1,'CSC Mitre'!DB$1:DB$220,0)),"",VLOOKUP(KO$1,'Tactic Recode'!$A$1:$B$547,2,FALSE))</f>
        <v/>
      </c>
      <c r="KP107" t="str">
        <f>IF(ISERROR(MATCH(KP$1,'CSC Mitre'!DB$1:DB$220,0)),"",VLOOKUP(KP$1,'Tactic Recode'!$A$1:$B$547,2,FALSE))</f>
        <v>Defense Evasion, Persistence</v>
      </c>
      <c r="KQ107" t="str">
        <f>IF(ISERROR(MATCH(KQ$1,'CSC Mitre'!DB$1:DB$220,0)),"",VLOOKUP(KQ$1,'Tactic Recode'!$A$1:$B$547,2,FALSE))</f>
        <v>Defense Evasion, Persistence</v>
      </c>
      <c r="KR107" t="str">
        <f>IF(ISERROR(MATCH(KR$1,'CSC Mitre'!DB$1:DB$220,0)),"",VLOOKUP(KR$1,'Tactic Recode'!$A$1:$B$547,2,FALSE))</f>
        <v/>
      </c>
      <c r="KS107" t="str">
        <f>IF(ISERROR(MATCH(KS$1,'CSC Mitre'!DB$1:DB$220,0)),"",VLOOKUP(KS$1,'Tactic Recode'!$A$1:$B$547,2,FALSE))</f>
        <v/>
      </c>
      <c r="KT107" t="str">
        <f>IF(ISERROR(MATCH(KT$1,'CSC Mitre'!DB$1:DB$220,0)),"",VLOOKUP(KT$1,'Tactic Recode'!$A$1:$B$547,2,FALSE))</f>
        <v/>
      </c>
      <c r="KU107" t="str">
        <f>IF(ISERROR(MATCH(KU$1,'CSC Mitre'!DB$1:DB$220,0)),"",VLOOKUP(KU$1,'Tactic Recode'!$A$1:$B$547,2,FALSE))</f>
        <v/>
      </c>
      <c r="KV107" t="str">
        <f>IF(ISERROR(MATCH(KV$1,'CSC Mitre'!DB$1:DB$220,0)),"",VLOOKUP(KV$1,'Tactic Recode'!$A$1:$B$547,2,FALSE))</f>
        <v/>
      </c>
      <c r="KW107" t="str">
        <f>IF(ISERROR(MATCH(KW$1,'CSC Mitre'!DB$1:DB$220,0)),"",VLOOKUP(KW$1,'Tactic Recode'!$A$1:$B$547,2,FALSE))</f>
        <v/>
      </c>
      <c r="KX107" t="str">
        <f>IF(ISERROR(MATCH(KX$1,'CSC Mitre'!DB$1:DB$220,0)),"",VLOOKUP(KX$1,'Tactic Recode'!$A$1:$B$547,2,FALSE))</f>
        <v/>
      </c>
      <c r="KY107" t="str">
        <f>IF(ISERROR(MATCH(KY$1,'CSC Mitre'!DB$1:DB$220,0)),"",VLOOKUP(KY$1,'Tactic Recode'!$A$1:$B$547,2,FALSE))</f>
        <v/>
      </c>
      <c r="KZ107" t="str">
        <f>IF(ISERROR(MATCH(KZ$1,'CSC Mitre'!DB$1:DB$220,0)),"",VLOOKUP(KZ$1,'Tactic Recode'!$A$1:$B$547,2,FALSE))</f>
        <v/>
      </c>
      <c r="LA107" t="str">
        <f>IF(ISERROR(MATCH(LA$1,'CSC Mitre'!DB$1:DB$220,0)),"",VLOOKUP(LA$1,'Tactic Recode'!$A$1:$B$547,2,FALSE))</f>
        <v/>
      </c>
      <c r="LB107" t="str">
        <f>IF(ISERROR(MATCH(LB$1,'CSC Mitre'!DB$1:DB$220,0)),"",VLOOKUP(LB$1,'Tactic Recode'!$A$1:$B$547,2,FALSE))</f>
        <v/>
      </c>
      <c r="LC107" t="str">
        <f>IF(ISERROR(MATCH(LC$1,'CSC Mitre'!DB$1:DB$220,0)),"",VLOOKUP(LC$1,'Tactic Recode'!$A$1:$B$547,2,FALSE))</f>
        <v/>
      </c>
      <c r="LD107" t="str">
        <f>IF(ISERROR(MATCH(LD$1,'CSC Mitre'!DB$1:DB$220,0)),"",VLOOKUP(LD$1,'Tactic Recode'!$A$1:$B$547,2,FALSE))</f>
        <v/>
      </c>
      <c r="LE107" t="str">
        <f>IF(ISERROR(MATCH(LE$1,'CSC Mitre'!DB$1:DB$220,0)),"",VLOOKUP(LE$1,'Tactic Recode'!$A$1:$B$547,2,FALSE))</f>
        <v/>
      </c>
      <c r="LF107" t="str">
        <f>IF(ISERROR(MATCH(LF$1,'CSC Mitre'!DB$1:DB$220,0)),"",VLOOKUP(LF$1,'Tactic Recode'!$A$1:$B$547,2,FALSE))</f>
        <v/>
      </c>
      <c r="LG107" t="str">
        <f>IF(ISERROR(MATCH(LG$1,'CSC Mitre'!DB$1:DB$220,0)),"",VLOOKUP(LG$1,'Tactic Recode'!$A$1:$B$547,2,FALSE))</f>
        <v/>
      </c>
      <c r="LH107" t="str">
        <f>IF(ISERROR(MATCH(LH$1,'CSC Mitre'!DB$1:DB$220,0)),"",VLOOKUP(LH$1,'Tactic Recode'!$A$1:$B$547,2,FALSE))</f>
        <v/>
      </c>
      <c r="LI107" t="str">
        <f>IF(ISERROR(MATCH(LI$1,'CSC Mitre'!DB$1:DB$220,0)),"",VLOOKUP(LI$1,'Tactic Recode'!$A$1:$B$547,2,FALSE))</f>
        <v/>
      </c>
      <c r="LJ107" t="str">
        <f>IF(ISERROR(MATCH(LJ$1,'CSC Mitre'!DB$1:DB$220,0)),"",VLOOKUP(LJ$1,'Tactic Recode'!$A$1:$B$547,2,FALSE))</f>
        <v/>
      </c>
      <c r="LK107" t="str">
        <f>IF(ISERROR(MATCH(LK$1,'CSC Mitre'!DB$1:DB$220,0)),"",VLOOKUP(LK$1,'Tactic Recode'!$A$1:$B$547,2,FALSE))</f>
        <v/>
      </c>
      <c r="LL107" t="str">
        <f>IF(ISERROR(MATCH(LL$1,'CSC Mitre'!DB$1:DB$220,0)),"",VLOOKUP(LL$1,'Tactic Recode'!$A$1:$B$547,2,FALSE))</f>
        <v/>
      </c>
      <c r="LM107" t="str">
        <f>IF(ISERROR(MATCH(LM$1,'CSC Mitre'!DB$1:DB$220,0)),"",VLOOKUP(LM$1,'Tactic Recode'!$A$1:$B$547,2,FALSE))</f>
        <v/>
      </c>
      <c r="LN107" t="str">
        <f>IF(ISERROR(MATCH(LN$1,'CSC Mitre'!DB$1:DB$220,0)),"",VLOOKUP(LN$1,'Tactic Recode'!$A$1:$B$547,2,FALSE))</f>
        <v/>
      </c>
      <c r="LO107" t="str">
        <f>IF(ISERROR(MATCH(LO$1,'CSC Mitre'!DB$1:DB$220,0)),"",VLOOKUP(LO$1,'Tactic Recode'!$A$1:$B$547,2,FALSE))</f>
        <v/>
      </c>
      <c r="LP107" t="str">
        <f>IF(ISERROR(MATCH(LP$1,'CSC Mitre'!DB$1:DB$220,0)),"",VLOOKUP(LP$1,'Tactic Recode'!$A$1:$B$547,2,FALSE))</f>
        <v/>
      </c>
      <c r="LQ107" t="str">
        <f>IF(ISERROR(MATCH(LQ$1,'CSC Mitre'!DB$1:DB$220,0)),"",VLOOKUP(LQ$1,'Tactic Recode'!$A$1:$B$547,2,FALSE))</f>
        <v/>
      </c>
      <c r="LR107" t="str">
        <f>IF(ISERROR(MATCH(LR$1,'CSC Mitre'!DB$1:DB$220,0)),"",VLOOKUP(LR$1,'Tactic Recode'!$A$1:$B$547,2,FALSE))</f>
        <v/>
      </c>
      <c r="LS107" t="str">
        <f>IF(ISERROR(MATCH(LS$1,'CSC Mitre'!DB$1:DB$220,0)),"",VLOOKUP(LS$1,'Tactic Recode'!$A$1:$B$547,2,FALSE))</f>
        <v/>
      </c>
      <c r="LT107" t="str">
        <f>IF(ISERROR(MATCH(LT$1,'CSC Mitre'!DB$1:DB$220,0)),"",VLOOKUP(LT$1,'Tactic Recode'!$A$1:$B$547,2,FALSE))</f>
        <v/>
      </c>
      <c r="LU107" t="str">
        <f>IF(ISERROR(MATCH(LU$1,'CSC Mitre'!DB$1:DB$220,0)),"",VLOOKUP(LU$1,'Tactic Recode'!$A$1:$B$547,2,FALSE))</f>
        <v/>
      </c>
      <c r="LV107" t="str">
        <f>IF(ISERROR(MATCH(LV$1,'CSC Mitre'!DB$1:DB$220,0)),"",VLOOKUP(LV$1,'Tactic Recode'!$A$1:$B$547,2,FALSE))</f>
        <v/>
      </c>
      <c r="LW107" t="str">
        <f>IF(ISERROR(MATCH(LW$1,'CSC Mitre'!DB$1:DB$220,0)),"",VLOOKUP(LW$1,'Tactic Recode'!$A$1:$B$547,2,FALSE))</f>
        <v/>
      </c>
      <c r="LX107" t="str">
        <f>IF(ISERROR(MATCH(LX$1,'CSC Mitre'!DB$1:DB$220,0)),"",VLOOKUP(LX$1,'Tactic Recode'!$A$1:$B$547,2,FALSE))</f>
        <v/>
      </c>
      <c r="LY107" t="str">
        <f>IF(ISERROR(MATCH(LY$1,'CSC Mitre'!DB$1:DB$220,0)),"",VLOOKUP(LY$1,'Tactic Recode'!$A$1:$B$547,2,FALSE))</f>
        <v/>
      </c>
      <c r="LZ107" t="str">
        <f>IF(ISERROR(MATCH(LZ$1,'CSC Mitre'!DB$1:DB$220,0)),"",VLOOKUP(LZ$1,'Tactic Recode'!$A$1:$B$547,2,FALSE))</f>
        <v/>
      </c>
      <c r="MA107" t="str">
        <f>IF(ISERROR(MATCH(MA$1,'CSC Mitre'!DB$1:DB$220,0)),"",VLOOKUP(MA$1,'Tactic Recode'!$A$1:$B$547,2,FALSE))</f>
        <v/>
      </c>
      <c r="MB107" t="str">
        <f>IF(ISERROR(MATCH(MB$1,'CSC Mitre'!DB$1:DB$220,0)),"",VLOOKUP(MB$1,'Tactic Recode'!$A$1:$B$547,2,FALSE))</f>
        <v/>
      </c>
      <c r="MC107" t="str">
        <f>IF(ISERROR(MATCH(MC$1,'CSC Mitre'!DB$1:DB$220,0)),"",VLOOKUP(MC$1,'Tactic Recode'!$A$1:$B$547,2,FALSE))</f>
        <v/>
      </c>
      <c r="MD107" t="str">
        <f>IF(ISERROR(MATCH(MD$1,'CSC Mitre'!DB$1:DB$220,0)),"",VLOOKUP(MD$1,'Tactic Recode'!$A$1:$B$547,2,FALSE))</f>
        <v/>
      </c>
      <c r="ME107" t="str">
        <f>IF(ISERROR(MATCH(ME$1,'CSC Mitre'!DB$1:DB$220,0)),"",VLOOKUP(ME$1,'Tactic Recode'!$A$1:$B$547,2,FALSE))</f>
        <v/>
      </c>
      <c r="MF107" t="str">
        <f>IF(ISERROR(MATCH(MF$1,'CSC Mitre'!DB$1:DB$220,0)),"",VLOOKUP(MF$1,'Tactic Recode'!$A$1:$B$547,2,FALSE))</f>
        <v/>
      </c>
      <c r="MG107" t="str">
        <f>IF(ISERROR(MATCH(MG$1,'CSC Mitre'!DB$1:DB$220,0)),"",VLOOKUP(MG$1,'Tactic Recode'!$A$1:$B$547,2,FALSE))</f>
        <v/>
      </c>
      <c r="MH107" t="str">
        <f>IF(ISERROR(MATCH(MH$1,'CSC Mitre'!DB$1:DB$220,0)),"",VLOOKUP(MH$1,'Tactic Recode'!$A$1:$B$547,2,FALSE))</f>
        <v/>
      </c>
      <c r="MI107" t="str">
        <f>IF(ISERROR(MATCH(MI$1,'CSC Mitre'!DB$1:DB$220,0)),"",VLOOKUP(MI$1,'Tactic Recode'!$A$1:$B$547,2,FALSE))</f>
        <v/>
      </c>
      <c r="MJ107" t="str">
        <f>IF(ISERROR(MATCH(MJ$1,'CSC Mitre'!DB$1:DB$220,0)),"",VLOOKUP(MJ$1,'Tactic Recode'!$A$1:$B$547,2,FALSE))</f>
        <v/>
      </c>
      <c r="MK107" t="str">
        <f>IF(ISERROR(MATCH(MK$1,'CSC Mitre'!DB$1:DB$220,0)),"",VLOOKUP(MK$1,'Tactic Recode'!$A$1:$B$547,2,FALSE))</f>
        <v/>
      </c>
      <c r="ML107" t="str">
        <f>IF(ISERROR(MATCH(ML$1,'CSC Mitre'!DB$1:DB$220,0)),"",VLOOKUP(ML$1,'Tactic Recode'!$A$1:$B$547,2,FALSE))</f>
        <v/>
      </c>
      <c r="MM107" t="str">
        <f>IF(ISERROR(MATCH(MM$1,'CSC Mitre'!DB$1:DB$220,0)),"",VLOOKUP(MM$1,'Tactic Recode'!$A$1:$B$547,2,FALSE))</f>
        <v/>
      </c>
      <c r="MN107" t="str">
        <f>IF(ISERROR(MATCH(MN$1,'CSC Mitre'!DB$1:DB$220,0)),"",VLOOKUP(MN$1,'Tactic Recode'!$A$1:$B$547,2,FALSE))</f>
        <v/>
      </c>
      <c r="MO107" t="str">
        <f>IF(ISERROR(MATCH(MO$1,'CSC Mitre'!DB$1:DB$220,0)),"",VLOOKUP(MO$1,'Tactic Recode'!$A$1:$B$547,2,FALSE))</f>
        <v/>
      </c>
      <c r="MP107" t="str">
        <f>IF(ISERROR(MATCH(MP$1,'CSC Mitre'!DB$1:DB$220,0)),"",VLOOKUP(MP$1,'Tactic Recode'!$A$1:$B$547,2,FALSE))</f>
        <v/>
      </c>
      <c r="MQ107" t="str">
        <f>IF(ISERROR(MATCH(MQ$1,'CSC Mitre'!DB$1:DB$220,0)),"",VLOOKUP(MQ$1,'Tactic Recode'!$A$1:$B$547,2,FALSE))</f>
        <v/>
      </c>
      <c r="MR107" t="str">
        <f>IF(ISERROR(MATCH(MR$1,'CSC Mitre'!DB$1:DB$220,0)),"",VLOOKUP(MR$1,'Tactic Recode'!$A$1:$B$547,2,FALSE))</f>
        <v/>
      </c>
      <c r="MS107" t="str">
        <f>IF(ISERROR(MATCH(MS$1,'CSC Mitre'!DB$1:DB$220,0)),"",VLOOKUP(MS$1,'Tactic Recode'!$A$1:$B$547,2,FALSE))</f>
        <v/>
      </c>
      <c r="MT107" t="str">
        <f>IF(ISERROR(MATCH(MT$1,'CSC Mitre'!DB$1:DB$220,0)),"",VLOOKUP(MT$1,'Tactic Recode'!$A$1:$B$547,2,FALSE))</f>
        <v/>
      </c>
      <c r="MU107" t="str">
        <f>IF(ISERROR(MATCH(MU$1,'CSC Mitre'!DB$1:DB$220,0)),"",VLOOKUP(MU$1,'Tactic Recode'!$A$1:$B$547,2,FALSE))</f>
        <v/>
      </c>
      <c r="MV107" t="str">
        <f>IF(ISERROR(MATCH(MV$1,'CSC Mitre'!DB$1:DB$220,0)),"",VLOOKUP(MV$1,'Tactic Recode'!$A$1:$B$547,2,FALSE))</f>
        <v/>
      </c>
      <c r="MW107" t="str">
        <f>IF(ISERROR(MATCH(MW$1,'CSC Mitre'!DB$1:DB$220,0)),"",VLOOKUP(MW$1,'Tactic Recode'!$A$1:$B$547,2,FALSE))</f>
        <v/>
      </c>
      <c r="MX107" t="str">
        <f>IF(ISERROR(MATCH(MX$1,'CSC Mitre'!DB$1:DB$220,0)),"",VLOOKUP(MX$1,'Tactic Recode'!$A$1:$B$547,2,FALSE))</f>
        <v/>
      </c>
      <c r="MY107" t="str">
        <f>IF(ISERROR(MATCH(MY$1,'CSC Mitre'!DB$1:DB$220,0)),"",VLOOKUP(MY$1,'Tactic Recode'!$A$1:$B$547,2,FALSE))</f>
        <v/>
      </c>
      <c r="MZ107" t="str">
        <f>IF(ISERROR(MATCH(MZ$1,'CSC Mitre'!DB$1:DB$220,0)),"",VLOOKUP(MZ$1,'Tactic Recode'!$A$1:$B$547,2,FALSE))</f>
        <v/>
      </c>
      <c r="NA107" t="str">
        <f>IF(ISERROR(MATCH(NA$1,'CSC Mitre'!DB$1:DB$220,0)),"",VLOOKUP(NA$1,'Tactic Recode'!$A$1:$B$547,2,FALSE))</f>
        <v/>
      </c>
      <c r="NB107" t="str">
        <f>IF(ISERROR(MATCH(NB$1,'CSC Mitre'!DB$1:DB$220,0)),"",VLOOKUP(NB$1,'Tactic Recode'!$A$1:$B$547,2,FALSE))</f>
        <v/>
      </c>
      <c r="NC107" t="str">
        <f>IF(ISERROR(MATCH(NC$1,'CSC Mitre'!DB$1:DB$220,0)),"",VLOOKUP(NC$1,'Tactic Recode'!$A$1:$B$547,2,FALSE))</f>
        <v/>
      </c>
      <c r="ND107" t="str">
        <f>IF(ISERROR(MATCH(ND$1,'CSC Mitre'!DB$1:DB$220,0)),"",VLOOKUP(ND$1,'Tactic Recode'!$A$1:$B$547,2,FALSE))</f>
        <v/>
      </c>
      <c r="NE107" t="str">
        <f>IF(ISERROR(MATCH(NE$1,'CSC Mitre'!DB$1:DB$220,0)),"",VLOOKUP(NE$1,'Tactic Recode'!$A$1:$B$547,2,FALSE))</f>
        <v/>
      </c>
      <c r="NF107" t="str">
        <f>IF(ISERROR(MATCH(NF$1,'CSC Mitre'!DB$1:DB$220,0)),"",VLOOKUP(NF$1,'Tactic Recode'!$A$1:$B$547,2,FALSE))</f>
        <v/>
      </c>
      <c r="NG107" t="str">
        <f>IF(ISERROR(MATCH(NG$1,'CSC Mitre'!DB$1:DB$220,0)),"",VLOOKUP(NG$1,'Tactic Recode'!$A$1:$B$547,2,FALSE))</f>
        <v/>
      </c>
      <c r="NH107" t="str">
        <f>IF(ISERROR(MATCH(NH$1,'CSC Mitre'!DB$1:DB$220,0)),"",VLOOKUP(NH$1,'Tactic Recode'!$A$1:$B$547,2,FALSE))</f>
        <v/>
      </c>
      <c r="NI107" t="str">
        <f>IF(ISERROR(MATCH(NI$1,'CSC Mitre'!DB$1:DB$220,0)),"",VLOOKUP(NI$1,'Tactic Recode'!$A$1:$B$547,2,FALSE))</f>
        <v/>
      </c>
      <c r="NJ107" t="str">
        <f>IF(ISERROR(MATCH(NJ$1,'CSC Mitre'!DB$1:DB$220,0)),"",VLOOKUP(NJ$1,'Tactic Recode'!$A$1:$B$547,2,FALSE))</f>
        <v/>
      </c>
      <c r="NK107" t="str">
        <f>IF(ISERROR(MATCH(NK$1,'CSC Mitre'!DB$1:DB$220,0)),"",VLOOKUP(NK$1,'Tactic Recode'!$A$1:$B$547,2,FALSE))</f>
        <v/>
      </c>
      <c r="NL107" t="str">
        <f>IF(ISERROR(MATCH(NL$1,'CSC Mitre'!DB$1:DB$220,0)),"",VLOOKUP(NL$1,'Tactic Recode'!$A$1:$B$547,2,FALSE))</f>
        <v/>
      </c>
      <c r="NM107" t="str">
        <f>IF(ISERROR(MATCH(NM$1,'CSC Mitre'!DB$1:DB$220,0)),"",VLOOKUP(NM$1,'Tactic Recode'!$A$1:$B$547,2,FALSE))</f>
        <v>Collection, Credential Access</v>
      </c>
      <c r="NN107" t="str">
        <f>IF(ISERROR(MATCH(NN$1,'CSC Mitre'!DB$1:DB$220,0)),"",VLOOKUP(NN$1,'Tactic Recode'!$A$1:$B$547,2,FALSE))</f>
        <v>Collection, Credential Access</v>
      </c>
      <c r="NO107" t="str">
        <f>IF(ISERROR(MATCH(NO$1,'CSC Mitre'!DB$1:DB$220,0)),"",VLOOKUP(NO$1,'Tactic Recode'!$A$1:$B$547,2,FALSE))</f>
        <v>Collection, Credential Access</v>
      </c>
      <c r="NP107" t="str">
        <f>IF(ISERROR(MATCH(NP$1,'CSC Mitre'!DB$1:DB$220,0)),"",VLOOKUP(NP$1,'Tactic Recode'!$A$1:$B$547,2,FALSE))</f>
        <v/>
      </c>
      <c r="NQ107" t="str">
        <f>IF(ISERROR(MATCH(NQ$1,'CSC Mitre'!DB$1:DB$220,0)),"",VLOOKUP(NQ$1,'Tactic Recode'!$A$1:$B$547,2,FALSE))</f>
        <v/>
      </c>
      <c r="NR107" t="str">
        <f>IF(ISERROR(MATCH(NR$1,'CSC Mitre'!DB$1:DB$220,0)),"",VLOOKUP(NR$1,'Tactic Recode'!$A$1:$B$547,2,FALSE))</f>
        <v/>
      </c>
      <c r="NS107" t="str">
        <f>IF(ISERROR(MATCH(NS$1,'CSC Mitre'!DB$1:DB$220,0)),"",VLOOKUP(NS$1,'Tactic Recode'!$A$1:$B$547,2,FALSE))</f>
        <v/>
      </c>
      <c r="NT107" t="str">
        <f>IF(ISERROR(MATCH(NT$1,'CSC Mitre'!DB$1:DB$220,0)),"",VLOOKUP(NT$1,'Tactic Recode'!$A$1:$B$547,2,FALSE))</f>
        <v/>
      </c>
      <c r="NU107" t="str">
        <f>IF(ISERROR(MATCH(NU$1,'CSC Mitre'!DB$1:DB$220,0)),"",VLOOKUP(NU$1,'Tactic Recode'!$A$1:$B$547,2,FALSE))</f>
        <v/>
      </c>
      <c r="NV107" t="str">
        <f>IF(ISERROR(MATCH(NV$1,'CSC Mitre'!DB$1:DB$220,0)),"",VLOOKUP(NV$1,'Tactic Recode'!$A$1:$B$547,2,FALSE))</f>
        <v/>
      </c>
      <c r="NW107" t="str">
        <f>IF(ISERROR(MATCH(NW$1,'CSC Mitre'!DB$1:DB$220,0)),"",VLOOKUP(NW$1,'Tactic Recode'!$A$1:$B$547,2,FALSE))</f>
        <v/>
      </c>
      <c r="NX107" t="str">
        <f>IF(ISERROR(MATCH(NX$1,'CSC Mitre'!DB$1:DB$220,0)),"",VLOOKUP(NX$1,'Tactic Recode'!$A$1:$B$547,2,FALSE))</f>
        <v/>
      </c>
      <c r="NY107" t="str">
        <f>IF(ISERROR(MATCH(NY$1,'CSC Mitre'!DB$1:DB$220,0)),"",VLOOKUP(NY$1,'Tactic Recode'!$A$1:$B$547,2,FALSE))</f>
        <v/>
      </c>
      <c r="NZ107" t="str">
        <f>IF(ISERROR(MATCH(NZ$1,'CSC Mitre'!DB$1:DB$220,0)),"",VLOOKUP(NZ$1,'Tactic Recode'!$A$1:$B$547,2,FALSE))</f>
        <v/>
      </c>
      <c r="OA107" t="str">
        <f>IF(ISERROR(MATCH(OA$1,'CSC Mitre'!DB$1:DB$220,0)),"",VLOOKUP(OA$1,'Tactic Recode'!$A$1:$B$547,2,FALSE))</f>
        <v/>
      </c>
      <c r="OB107" t="str">
        <f>IF(ISERROR(MATCH(OB$1,'CSC Mitre'!DB$1:DB$220,0)),"",VLOOKUP(OB$1,'Tactic Recode'!$A$1:$B$547,2,FALSE))</f>
        <v/>
      </c>
      <c r="OC107" t="str">
        <f>IF(ISERROR(MATCH(OC$1,'CSC Mitre'!DB$1:DB$220,0)),"",VLOOKUP(OC$1,'Tactic Recode'!$A$1:$B$547,2,FALSE))</f>
        <v/>
      </c>
      <c r="OD107" t="str">
        <f>IF(ISERROR(MATCH(OD$1,'CSC Mitre'!DB$1:DB$220,0)),"",VLOOKUP(OD$1,'Tactic Recode'!$A$1:$B$547,2,FALSE))</f>
        <v/>
      </c>
      <c r="OE107" t="str">
        <f>IF(ISERROR(MATCH(OE$1,'CSC Mitre'!DB$1:DB$220,0)),"",VLOOKUP(OE$1,'Tactic Recode'!$A$1:$B$547,2,FALSE))</f>
        <v/>
      </c>
      <c r="OF107" t="str">
        <f>IF(ISERROR(MATCH(OF$1,'CSC Mitre'!DB$1:DB$220,0)),"",VLOOKUP(OF$1,'Tactic Recode'!$A$1:$B$547,2,FALSE))</f>
        <v/>
      </c>
      <c r="OG107" t="str">
        <f>IF(ISERROR(MATCH(OG$1,'CSC Mitre'!DB$1:DB$220,0)),"",VLOOKUP(OG$1,'Tactic Recode'!$A$1:$B$547,2,FALSE))</f>
        <v/>
      </c>
      <c r="OH107" t="str">
        <f>IF(ISERROR(MATCH(OH$1,'CSC Mitre'!DB$1:DB$220,0)),"",VLOOKUP(OH$1,'Tactic Recode'!$A$1:$B$547,2,FALSE))</f>
        <v/>
      </c>
      <c r="OI107" t="str">
        <f>IF(ISERROR(MATCH(OI$1,'CSC Mitre'!DB$1:DB$220,0)),"",VLOOKUP(OI$1,'Tactic Recode'!$A$1:$B$547,2,FALSE))</f>
        <v/>
      </c>
      <c r="OJ107" t="str">
        <f>IF(ISERROR(MATCH(OJ$1,'CSC Mitre'!DB$1:DB$220,0)),"",VLOOKUP(OJ$1,'Tactic Recode'!$A$1:$B$547,2,FALSE))</f>
        <v/>
      </c>
      <c r="OK107" t="str">
        <f>IF(ISERROR(MATCH(OK$1,'CSC Mitre'!DB$1:DB$220,0)),"",VLOOKUP(OK$1,'Tactic Recode'!$A$1:$B$547,2,FALSE))</f>
        <v/>
      </c>
      <c r="OL107" t="str">
        <f>IF(ISERROR(MATCH(OL$1,'CSC Mitre'!DB$1:DB$220,0)),"",VLOOKUP(OL$1,'Tactic Recode'!$A$1:$B$547,2,FALSE))</f>
        <v/>
      </c>
      <c r="OM107" t="str">
        <f>IF(ISERROR(MATCH(OM$1,'CSC Mitre'!DB$1:DB$220,0)),"",VLOOKUP(OM$1,'Tactic Recode'!$A$1:$B$547,2,FALSE))</f>
        <v/>
      </c>
      <c r="ON107" t="str">
        <f>IF(ISERROR(MATCH(ON$1,'CSC Mitre'!DB$1:DB$220,0)),"",VLOOKUP(ON$1,'Tactic Recode'!$A$1:$B$547,2,FALSE))</f>
        <v/>
      </c>
      <c r="OO107" t="str">
        <f>IF(ISERROR(MATCH(OO$1,'CSC Mitre'!DB$1:DB$220,0)),"",VLOOKUP(OO$1,'Tactic Recode'!$A$1:$B$547,2,FALSE))</f>
        <v/>
      </c>
      <c r="OP107" t="str">
        <f>IF(ISERROR(MATCH(OP$1,'CSC Mitre'!DB$1:DB$220,0)),"",VLOOKUP(OP$1,'Tactic Recode'!$A$1:$B$547,2,FALSE))</f>
        <v/>
      </c>
      <c r="OQ107" t="str">
        <f>IF(ISERROR(MATCH(OQ$1,'CSC Mitre'!DB$1:DB$220,0)),"",VLOOKUP(OQ$1,'Tactic Recode'!$A$1:$B$547,2,FALSE))</f>
        <v/>
      </c>
      <c r="OR107" t="str">
        <f>IF(ISERROR(MATCH(OR$1,'CSC Mitre'!DB$1:DB$220,0)),"",VLOOKUP(OR$1,'Tactic Recode'!$A$1:$B$547,2,FALSE))</f>
        <v/>
      </c>
      <c r="OS107" t="str">
        <f>IF(ISERROR(MATCH(OS$1,'CSC Mitre'!DB$1:DB$220,0)),"",VLOOKUP(OS$1,'Tactic Recode'!$A$1:$B$547,2,FALSE))</f>
        <v/>
      </c>
      <c r="OT107" t="str">
        <f>IF(ISERROR(MATCH(OT$1,'CSC Mitre'!DB$1:DB$220,0)),"",VLOOKUP(OT$1,'Tactic Recode'!$A$1:$B$547,2,FALSE))</f>
        <v/>
      </c>
      <c r="OU107" t="str">
        <f>IF(ISERROR(MATCH(OU$1,'CSC Mitre'!DB$1:DB$220,0)),"",VLOOKUP(OU$1,'Tactic Recode'!$A$1:$B$547,2,FALSE))</f>
        <v/>
      </c>
      <c r="OV107" t="str">
        <f>IF(ISERROR(MATCH(OV$1,'CSC Mitre'!DB$1:DB$220,0)),"",VLOOKUP(OV$1,'Tactic Recode'!$A$1:$B$547,2,FALSE))</f>
        <v/>
      </c>
      <c r="OW107" t="str">
        <f>IF(ISERROR(MATCH(OW$1,'CSC Mitre'!DB$1:DB$220,0)),"",VLOOKUP(OW$1,'Tactic Recode'!$A$1:$B$547,2,FALSE))</f>
        <v/>
      </c>
      <c r="OX107" t="str">
        <f>IF(ISERROR(MATCH(OX$1,'CSC Mitre'!DB$1:DB$220,0)),"",VLOOKUP(OX$1,'Tactic Recode'!$A$1:$B$547,2,FALSE))</f>
        <v>Initial Access</v>
      </c>
      <c r="OY107" t="str">
        <f>IF(ISERROR(MATCH(OY$1,'CSC Mitre'!DB$1:DB$220,0)),"",VLOOKUP(OY$1,'Tactic Recode'!$A$1:$B$547,2,FALSE))</f>
        <v>Initial Access</v>
      </c>
      <c r="OZ107" t="str">
        <f>IF(ISERROR(MATCH(OZ$1,'CSC Mitre'!DB$1:DB$220,0)),"",VLOOKUP(OZ$1,'Tactic Recode'!$A$1:$B$547,2,FALSE))</f>
        <v/>
      </c>
      <c r="PA107" t="str">
        <f>IF(ISERROR(MATCH(PA$1,'CSC Mitre'!DB$1:DB$220,0)),"",VLOOKUP(PA$1,'Tactic Recode'!$A$1:$B$547,2,FALSE))</f>
        <v/>
      </c>
      <c r="PB107" t="str">
        <f>IF(ISERROR(MATCH(PB$1,'CSC Mitre'!DB$1:DB$220,0)),"",VLOOKUP(PB$1,'Tactic Recode'!$A$1:$B$547,2,FALSE))</f>
        <v/>
      </c>
      <c r="PC107" t="str">
        <f>IF(ISERROR(MATCH(PC$1,'CSC Mitre'!DB$1:DB$220,0)),"",VLOOKUP(PC$1,'Tactic Recode'!$A$1:$B$547,2,FALSE))</f>
        <v/>
      </c>
      <c r="PD107" t="str">
        <f>IF(ISERROR(MATCH(PD$1,'CSC Mitre'!DB$1:DB$220,0)),"",VLOOKUP(PD$1,'Tactic Recode'!$A$1:$B$547,2,FALSE))</f>
        <v/>
      </c>
      <c r="PE107" t="str">
        <f>IF(ISERROR(MATCH(PE$1,'CSC Mitre'!DB$1:DB$220,0)),"",VLOOKUP(PE$1,'Tactic Recode'!$A$1:$B$547,2,FALSE))</f>
        <v>Command and Control</v>
      </c>
      <c r="PF107" t="str">
        <f>IF(ISERROR(MATCH(PF$1,'CSC Mitre'!DB$1:DB$220,0)),"",VLOOKUP(PF$1,'Tactic Recode'!$A$1:$B$547,2,FALSE))</f>
        <v/>
      </c>
      <c r="PG107" t="str">
        <f>IF(ISERROR(MATCH(PG$1,'CSC Mitre'!DB$1:DB$220,0)),"",VLOOKUP(PG$1,'Tactic Recode'!$A$1:$B$547,2,FALSE))</f>
        <v>Command and Control</v>
      </c>
      <c r="PH107" t="str">
        <f>IF(ISERROR(MATCH(PH$1,'CSC Mitre'!DB$1:DB$220,0)),"",VLOOKUP(PH$1,'Tactic Recode'!$A$1:$B$547,2,FALSE))</f>
        <v/>
      </c>
      <c r="PI107" t="str">
        <f>IF(ISERROR(MATCH(PI$1,'CSC Mitre'!DB$1:DB$220,0)),"",VLOOKUP(PI$1,'Tactic Recode'!$A$1:$B$547,2,FALSE))</f>
        <v/>
      </c>
      <c r="PJ107" t="str">
        <f>IF(ISERROR(MATCH(PJ$1,'CSC Mitre'!DB$1:DB$220,0)),"",VLOOKUP(PJ$1,'Tactic Recode'!$A$1:$B$547,2,FALSE))</f>
        <v/>
      </c>
      <c r="PK107" t="str">
        <f>IF(ISERROR(MATCH(PK$1,'CSC Mitre'!DB$1:DB$220,0)),"",VLOOKUP(PK$1,'Tactic Recode'!$A$1:$B$547,2,FALSE))</f>
        <v/>
      </c>
      <c r="PL107" t="str">
        <f>IF(ISERROR(MATCH(PL$1,'CSC Mitre'!DB$1:DB$220,0)),"",VLOOKUP(PL$1,'Tactic Recode'!$A$1:$B$547,2,FALSE))</f>
        <v>Lateral Movement</v>
      </c>
      <c r="PM107" t="str">
        <f>IF(ISERROR(MATCH(PM$1,'CSC Mitre'!DB$1:DB$220,0)),"",VLOOKUP(PM$1,'Tactic Recode'!$A$1:$B$547,2,FALSE))</f>
        <v>Command and Control</v>
      </c>
      <c r="PN107" t="str">
        <f>IF(ISERROR(MATCH(PN$1,'CSC Mitre'!DB$1:DB$220,0)),"",VLOOKUP(PN$1,'Tactic Recode'!$A$1:$B$547,2,FALSE))</f>
        <v>Command and Control</v>
      </c>
      <c r="PO107" t="str">
        <f>IF(ISERROR(MATCH(PO$1,'CSC Mitre'!DB$1:DB$220,0)),"",VLOOKUP(PO$1,'Tactic Recode'!$A$1:$B$547,2,FALSE))</f>
        <v>Command and Control</v>
      </c>
      <c r="PP107" t="str">
        <f>IF(ISERROR(MATCH(PP$1,'CSC Mitre'!DB$1:DB$220,0)),"",VLOOKUP(PP$1,'Tactic Recode'!$A$1:$B$547,2,FALSE))</f>
        <v>Command and Control</v>
      </c>
      <c r="PQ107" t="str">
        <f>IF(ISERROR(MATCH(PQ$1,'CSC Mitre'!DB$1:DB$220,0)),"",VLOOKUP(PQ$1,'Tactic Recode'!$A$1:$B$547,2,FALSE))</f>
        <v>Command and Control</v>
      </c>
      <c r="PR107" t="str">
        <f>IF(ISERROR(MATCH(PR$1,'CSC Mitre'!DB$1:DB$220,0)),"",VLOOKUP(PR$1,'Tactic Recode'!$A$1:$B$547,2,FALSE))</f>
        <v/>
      </c>
      <c r="PS107" t="str">
        <f>IF(ISERROR(MATCH(PS$1,'CSC Mitre'!DB$1:DB$220,0)),"",VLOOKUP(PS$1,'Tactic Recode'!$A$1:$B$547,2,FALSE))</f>
        <v/>
      </c>
      <c r="PT107" t="str">
        <f>IF(ISERROR(MATCH(PT$1,'CSC Mitre'!DB$1:DB$220,0)),"",VLOOKUP(PT$1,'Tactic Recode'!$A$1:$B$547,2,FALSE))</f>
        <v/>
      </c>
      <c r="PU107" t="str">
        <f>IF(ISERROR(MATCH(PU$1,'CSC Mitre'!DB$1:DB$220,0)),"",VLOOKUP(PU$1,'Tactic Recode'!$A$1:$B$547,2,FALSE))</f>
        <v/>
      </c>
      <c r="PV107" t="str">
        <f>IF(ISERROR(MATCH(PV$1,'CSC Mitre'!DB$1:DB$220,0)),"",VLOOKUP(PV$1,'Tactic Recode'!$A$1:$B$547,2,FALSE))</f>
        <v/>
      </c>
      <c r="PW107" t="str">
        <f>IF(ISERROR(MATCH(PW$1,'CSC Mitre'!DB$1:DB$220,0)),"",VLOOKUP(PW$1,'Tactic Recode'!$A$1:$B$547,2,FALSE))</f>
        <v/>
      </c>
      <c r="PX107" t="str">
        <f>IF(ISERROR(MATCH(PX$1,'CSC Mitre'!DB$1:DB$220,0)),"",VLOOKUP(PX$1,'Tactic Recode'!$A$1:$B$547,2,FALSE))</f>
        <v/>
      </c>
      <c r="PY107" t="str">
        <f>IF(ISERROR(MATCH(PY$1,'CSC Mitre'!DB$1:DB$220,0)),"",VLOOKUP(PY$1,'Tactic Recode'!$A$1:$B$547,2,FALSE))</f>
        <v/>
      </c>
      <c r="PZ107" t="str">
        <f>IF(ISERROR(MATCH(PZ$1,'CSC Mitre'!DB$1:DB$220,0)),"",VLOOKUP(PZ$1,'Tactic Recode'!$A$1:$B$547,2,FALSE))</f>
        <v/>
      </c>
      <c r="QA107" t="str">
        <f>IF(ISERROR(MATCH(QA$1,'CSC Mitre'!DB$1:DB$220,0)),"",VLOOKUP(QA$1,'Tactic Recode'!$A$1:$B$547,2,FALSE))</f>
        <v/>
      </c>
      <c r="QB107" t="str">
        <f>IF(ISERROR(MATCH(QB$1,'CSC Mitre'!DB$1:DB$220,0)),"",VLOOKUP(QB$1,'Tactic Recode'!$A$1:$B$547,2,FALSE))</f>
        <v/>
      </c>
      <c r="QC107" t="str">
        <f>IF(ISERROR(MATCH(QC$1,'CSC Mitre'!DB$1:DB$220,0)),"",VLOOKUP(QC$1,'Tactic Recode'!$A$1:$B$547,2,FALSE))</f>
        <v/>
      </c>
      <c r="QD107" t="str">
        <f>IF(ISERROR(MATCH(QD$1,'CSC Mitre'!DB$1:DB$220,0)),"",VLOOKUP(QD$1,'Tactic Recode'!$A$1:$B$547,2,FALSE))</f>
        <v/>
      </c>
      <c r="QE107" t="str">
        <f>IF(ISERROR(MATCH(QE$1,'CSC Mitre'!DB$1:DB$220,0)),"",VLOOKUP(QE$1,'Tactic Recode'!$A$1:$B$547,2,FALSE))</f>
        <v/>
      </c>
      <c r="QF107" t="str">
        <f>IF(ISERROR(MATCH(QF$1,'CSC Mitre'!DB$1:DB$220,0)),"",VLOOKUP(QF$1,'Tactic Recode'!$A$1:$B$547,2,FALSE))</f>
        <v/>
      </c>
      <c r="QG107" t="str">
        <f>IF(ISERROR(MATCH(QG$1,'CSC Mitre'!DB$1:DB$220,0)),"",VLOOKUP(QG$1,'Tactic Recode'!$A$1:$B$547,2,FALSE))</f>
        <v/>
      </c>
      <c r="QH107" t="str">
        <f>IF(ISERROR(MATCH(QH$1,'CSC Mitre'!DB$1:DB$220,0)),"",VLOOKUP(QH$1,'Tactic Recode'!$A$1:$B$547,2,FALSE))</f>
        <v/>
      </c>
      <c r="QI107" t="str">
        <f>IF(ISERROR(MATCH(QI$1,'CSC Mitre'!DB$1:DB$220,0)),"",VLOOKUP(QI$1,'Tactic Recode'!$A$1:$B$547,2,FALSE))</f>
        <v/>
      </c>
      <c r="QJ107" t="str">
        <f>IF(ISERROR(MATCH(QJ$1,'CSC Mitre'!DB$1:DB$220,0)),"",VLOOKUP(QJ$1,'Tactic Recode'!$A$1:$B$547,2,FALSE))</f>
        <v/>
      </c>
      <c r="QK107" t="str">
        <f>IF(ISERROR(MATCH(QK$1,'CSC Mitre'!DB$1:DB$220,0)),"",VLOOKUP(QK$1,'Tactic Recode'!$A$1:$B$547,2,FALSE))</f>
        <v/>
      </c>
      <c r="QL107" t="str">
        <f>IF(ISERROR(MATCH(QL$1,'CSC Mitre'!DB$1:DB$220,0)),"",VLOOKUP(QL$1,'Tactic Recode'!$A$1:$B$547,2,FALSE))</f>
        <v/>
      </c>
      <c r="QM107" t="str">
        <f>IF(ISERROR(MATCH(QM$1,'CSC Mitre'!DB$1:DB$220,0)),"",VLOOKUP(QM$1,'Tactic Recode'!$A$1:$B$547,2,FALSE))</f>
        <v/>
      </c>
      <c r="QN107" t="str">
        <f>IF(ISERROR(MATCH(QN$1,'CSC Mitre'!DB$1:DB$220,0)),"",VLOOKUP(QN$1,'Tactic Recode'!$A$1:$B$547,2,FALSE))</f>
        <v/>
      </c>
      <c r="QO107" t="str">
        <f>IF(ISERROR(MATCH(QO$1,'CSC Mitre'!DB$1:DB$220,0)),"",VLOOKUP(QO$1,'Tactic Recode'!$A$1:$B$547,2,FALSE))</f>
        <v/>
      </c>
      <c r="QP107" t="str">
        <f>IF(ISERROR(MATCH(QP$1,'CSC Mitre'!DB$1:DB$220,0)),"",VLOOKUP(QP$1,'Tactic Recode'!$A$1:$B$547,2,FALSE))</f>
        <v/>
      </c>
      <c r="QQ107" t="str">
        <f>IF(ISERROR(MATCH(QQ$1,'CSC Mitre'!DB$1:DB$220,0)),"",VLOOKUP(QQ$1,'Tactic Recode'!$A$1:$B$547,2,FALSE))</f>
        <v/>
      </c>
      <c r="QR107" t="str">
        <f>IF(ISERROR(MATCH(QR$1,'CSC Mitre'!DB$1:DB$220,0)),"",VLOOKUP(QR$1,'Tactic Recode'!$A$1:$B$547,2,FALSE))</f>
        <v/>
      </c>
      <c r="QS107" t="str">
        <f>IF(ISERROR(MATCH(QS$1,'CSC Mitre'!DB$1:DB$220,0)),"",VLOOKUP(QS$1,'Tactic Recode'!$A$1:$B$547,2,FALSE))</f>
        <v/>
      </c>
      <c r="QT107" t="str">
        <f>IF(ISERROR(MATCH(QT$1,'CSC Mitre'!DB$1:DB$220,0)),"",VLOOKUP(QT$1,'Tactic Recode'!$A$1:$B$547,2,FALSE))</f>
        <v/>
      </c>
      <c r="QU107" t="str">
        <f>IF(ISERROR(MATCH(QU$1,'CSC Mitre'!DB$1:DB$220,0)),"",VLOOKUP(QU$1,'Tactic Recode'!$A$1:$B$547,2,FALSE))</f>
        <v/>
      </c>
      <c r="QV107" t="str">
        <f>IF(ISERROR(MATCH(QV$1,'CSC Mitre'!DB$1:DB$220,0)),"",VLOOKUP(QV$1,'Tactic Recode'!$A$1:$B$547,2,FALSE))</f>
        <v/>
      </c>
      <c r="QW107" t="str">
        <f>IF(ISERROR(MATCH(QW$1,'CSC Mitre'!DB$1:DB$220,0)),"",VLOOKUP(QW$1,'Tactic Recode'!$A$1:$B$547,2,FALSE))</f>
        <v/>
      </c>
      <c r="QX107" t="str">
        <f>IF(ISERROR(MATCH(QX$1,'CSC Mitre'!DB$1:DB$220,0)),"",VLOOKUP(QX$1,'Tactic Recode'!$A$1:$B$547,2,FALSE))</f>
        <v/>
      </c>
      <c r="QY107" t="str">
        <f>IF(ISERROR(MATCH(QY$1,'CSC Mitre'!DB$1:DB$220,0)),"",VLOOKUP(QY$1,'Tactic Recode'!$A$1:$B$547,2,FALSE))</f>
        <v/>
      </c>
      <c r="QZ107" t="str">
        <f>IF(ISERROR(MATCH(QZ$1,'CSC Mitre'!DB$1:DB$220,0)),"",VLOOKUP(QZ$1,'Tactic Recode'!$A$1:$B$547,2,FALSE))</f>
        <v/>
      </c>
      <c r="RA107" t="str">
        <f>IF(ISERROR(MATCH(RA$1,'CSC Mitre'!DB$1:DB$220,0)),"",VLOOKUP(RA$1,'Tactic Recode'!$A$1:$B$547,2,FALSE))</f>
        <v/>
      </c>
      <c r="RB107" t="str">
        <f>IF(ISERROR(MATCH(RB$1,'CSC Mitre'!DB$1:DB$220,0)),"",VLOOKUP(RB$1,'Tactic Recode'!$A$1:$B$547,2,FALSE))</f>
        <v/>
      </c>
      <c r="RC107" t="str">
        <f>IF(ISERROR(MATCH(RC$1,'CSC Mitre'!DB$1:DB$220,0)),"",VLOOKUP(RC$1,'Tactic Recode'!$A$1:$B$547,2,FALSE))</f>
        <v/>
      </c>
      <c r="RD107" t="str">
        <f>IF(ISERROR(MATCH(RD$1,'CSC Mitre'!DB$1:DB$220,0)),"",VLOOKUP(RD$1,'Tactic Recode'!$A$1:$B$547,2,FALSE))</f>
        <v/>
      </c>
      <c r="RE107" t="str">
        <f>IF(ISERROR(MATCH(RE$1,'CSC Mitre'!DB$1:DB$220,0)),"",VLOOKUP(RE$1,'Tactic Recode'!$A$1:$B$547,2,FALSE))</f>
        <v/>
      </c>
      <c r="RF107" t="str">
        <f>IF(ISERROR(MATCH(RF$1,'CSC Mitre'!DB$1:DB$220,0)),"",VLOOKUP(RF$1,'Tactic Recode'!$A$1:$B$547,2,FALSE))</f>
        <v/>
      </c>
      <c r="RG107" t="str">
        <f>IF(ISERROR(MATCH(RG$1,'CSC Mitre'!DB$1:DB$220,0)),"",VLOOKUP(RG$1,'Tactic Recode'!$A$1:$B$547,2,FALSE))</f>
        <v/>
      </c>
      <c r="RH107" t="str">
        <f>IF(ISERROR(MATCH(RH$1,'CSC Mitre'!DB$1:DB$220,0)),"",VLOOKUP(RH$1,'Tactic Recode'!$A$1:$B$547,2,FALSE))</f>
        <v/>
      </c>
      <c r="RI107" t="str">
        <f>IF(ISERROR(MATCH(RI$1,'CSC Mitre'!DB$1:DB$220,0)),"",VLOOKUP(RI$1,'Tactic Recode'!$A$1:$B$547,2,FALSE))</f>
        <v/>
      </c>
      <c r="RJ107" t="str">
        <f>IF(ISERROR(MATCH(RJ$1,'CSC Mitre'!DB$1:DB$220,0)),"",VLOOKUP(RJ$1,'Tactic Recode'!$A$1:$B$547,2,FALSE))</f>
        <v/>
      </c>
      <c r="RK107" t="str">
        <f>IF(ISERROR(MATCH(RK$1,'CSC Mitre'!DB$1:DB$220,0)),"",VLOOKUP(RK$1,'Tactic Recode'!$A$1:$B$547,2,FALSE))</f>
        <v/>
      </c>
      <c r="RL107" t="str">
        <f>IF(ISERROR(MATCH(RL$1,'CSC Mitre'!DB$1:DB$220,0)),"",VLOOKUP(RL$1,'Tactic Recode'!$A$1:$B$547,2,FALSE))</f>
        <v/>
      </c>
      <c r="RM107" t="str">
        <f>IF(ISERROR(MATCH(RM$1,'CSC Mitre'!DB$1:DB$220,0)),"",VLOOKUP(RM$1,'Tactic Recode'!$A$1:$B$547,2,FALSE))</f>
        <v/>
      </c>
      <c r="RN107" t="str">
        <f>IF(ISERROR(MATCH(RN$1,'CSC Mitre'!DB$1:DB$220,0)),"",VLOOKUP(RN$1,'Tactic Recode'!$A$1:$B$547,2,FALSE))</f>
        <v/>
      </c>
      <c r="RO107" t="str">
        <f>IF(ISERROR(MATCH(RO$1,'CSC Mitre'!DB$1:DB$220,0)),"",VLOOKUP(RO$1,'Tactic Recode'!$A$1:$B$547,2,FALSE))</f>
        <v/>
      </c>
      <c r="RP107" t="str">
        <f>IF(ISERROR(MATCH(RP$1,'CSC Mitre'!DB$1:DB$220,0)),"",VLOOKUP(RP$1,'Tactic Recode'!$A$1:$B$547,2,FALSE))</f>
        <v/>
      </c>
      <c r="RQ107" t="str">
        <f>IF(ISERROR(MATCH(RQ$1,'CSC Mitre'!DB$1:DB$220,0)),"",VLOOKUP(RQ$1,'Tactic Recode'!$A$1:$B$547,2,FALSE))</f>
        <v/>
      </c>
      <c r="RR107" t="str">
        <f>IF(ISERROR(MATCH(RR$1,'CSC Mitre'!DB$1:DB$220,0)),"",VLOOKUP(RR$1,'Tactic Recode'!$A$1:$B$547,2,FALSE))</f>
        <v/>
      </c>
      <c r="RS107" t="str">
        <f>IF(ISERROR(MATCH(RS$1,'CSC Mitre'!DB$1:DB$220,0)),"",VLOOKUP(RS$1,'Tactic Recode'!$A$1:$B$547,2,FALSE))</f>
        <v/>
      </c>
      <c r="RT107" t="str">
        <f>IF(ISERROR(MATCH(RT$1,'CSC Mitre'!DB$1:DB$220,0)),"",VLOOKUP(RT$1,'Tactic Recode'!$A$1:$B$547,2,FALSE))</f>
        <v/>
      </c>
      <c r="RU107" t="str">
        <f>IF(ISERROR(MATCH(RU$1,'CSC Mitre'!DB$1:DB$220,0)),"",VLOOKUP(RU$1,'Tactic Recode'!$A$1:$B$547,2,FALSE))</f>
        <v/>
      </c>
      <c r="RV107" t="str">
        <f>IF(ISERROR(MATCH(RV$1,'CSC Mitre'!DB$1:DB$220,0)),"",VLOOKUP(RV$1,'Tactic Recode'!$A$1:$B$547,2,FALSE))</f>
        <v/>
      </c>
      <c r="RW107" t="str">
        <f>IF(ISERROR(MATCH(RW$1,'CSC Mitre'!DB$1:DB$220,0)),"",VLOOKUP(RW$1,'Tactic Recode'!$A$1:$B$547,2,FALSE))</f>
        <v/>
      </c>
      <c r="RX107" t="str">
        <f>IF(ISERROR(MATCH(RX$1,'CSC Mitre'!DB$1:DB$220,0)),"",VLOOKUP(RX$1,'Tactic Recode'!$A$1:$B$547,2,FALSE))</f>
        <v/>
      </c>
      <c r="RY107" t="str">
        <f>IF(ISERROR(MATCH(RY$1,'CSC Mitre'!DB$1:DB$220,0)),"",VLOOKUP(RY$1,'Tactic Recode'!$A$1:$B$547,2,FALSE))</f>
        <v/>
      </c>
      <c r="RZ107" t="str">
        <f>IF(ISERROR(MATCH(RZ$1,'CSC Mitre'!DB$1:DB$220,0)),"",VLOOKUP(RZ$1,'Tactic Recode'!$A$1:$B$547,2,FALSE))</f>
        <v/>
      </c>
      <c r="SA107" t="str">
        <f>IF(ISERROR(MATCH(SA$1,'CSC Mitre'!DB$1:DB$220,0)),"",VLOOKUP(SA$1,'Tactic Recode'!$A$1:$B$547,2,FALSE))</f>
        <v/>
      </c>
      <c r="SB107" t="str">
        <f>IF(ISERROR(MATCH(SB$1,'CSC Mitre'!DB$1:DB$220,0)),"",VLOOKUP(SB$1,'Tactic Recode'!$A$1:$B$547,2,FALSE))</f>
        <v/>
      </c>
      <c r="SC107" t="str">
        <f>IF(ISERROR(MATCH(SC$1,'CSC Mitre'!DB$1:DB$220,0)),"",VLOOKUP(SC$1,'Tactic Recode'!$A$1:$B$547,2,FALSE))</f>
        <v/>
      </c>
      <c r="SD107" t="str">
        <f>IF(ISERROR(MATCH(SD$1,'CSC Mitre'!DB$1:DB$220,0)),"",VLOOKUP(SD$1,'Tactic Recode'!$A$1:$B$547,2,FALSE))</f>
        <v/>
      </c>
      <c r="SE107" t="str">
        <f>IF(ISERROR(MATCH(SE$1,'CSC Mitre'!DB$1:DB$220,0)),"",VLOOKUP(SE$1,'Tactic Recode'!$A$1:$B$547,2,FALSE))</f>
        <v/>
      </c>
      <c r="SF107" t="str">
        <f>IF(ISERROR(MATCH(SF$1,'CSC Mitre'!DB$1:DB$220,0)),"",VLOOKUP(SF$1,'Tactic Recode'!$A$1:$B$547,2,FALSE))</f>
        <v/>
      </c>
      <c r="SG107" t="str">
        <f>IF(ISERROR(MATCH(SG$1,'CSC Mitre'!DB$1:DB$220,0)),"",VLOOKUP(SG$1,'Tactic Recode'!$A$1:$B$547,2,FALSE))</f>
        <v/>
      </c>
      <c r="SH107" t="str">
        <f>IF(ISERROR(MATCH(SH$1,'CSC Mitre'!DB$1:DB$220,0)),"",VLOOKUP(SH$1,'Tactic Recode'!$A$1:$B$547,2,FALSE))</f>
        <v/>
      </c>
      <c r="SI107" t="str">
        <f>IF(ISERROR(MATCH(SI$1,'CSC Mitre'!DB$1:DB$220,0)),"",VLOOKUP(SI$1,'Tactic Recode'!$A$1:$B$547,2,FALSE))</f>
        <v/>
      </c>
      <c r="SJ107" t="str">
        <f>IF(ISERROR(MATCH(SJ$1,'CSC Mitre'!DB$1:DB$220,0)),"",VLOOKUP(SJ$1,'Tactic Recode'!$A$1:$B$547,2,FALSE))</f>
        <v/>
      </c>
      <c r="SK107" t="str">
        <f>IF(ISERROR(MATCH(SK$1,'CSC Mitre'!DB$1:DB$220,0)),"",VLOOKUP(SK$1,'Tactic Recode'!$A$1:$B$547,2,FALSE))</f>
        <v/>
      </c>
      <c r="SL107" t="str">
        <f>IF(ISERROR(MATCH(SL$1,'CSC Mitre'!DB$1:DB$220,0)),"",VLOOKUP(SL$1,'Tactic Recode'!$A$1:$B$547,2,FALSE))</f>
        <v/>
      </c>
      <c r="SM107" t="str">
        <f>IF(ISERROR(MATCH(SM$1,'CSC Mitre'!DB$1:DB$220,0)),"",VLOOKUP(SM$1,'Tactic Recode'!$A$1:$B$547,2,FALSE))</f>
        <v/>
      </c>
      <c r="SN107" t="str">
        <f>IF(ISERROR(MATCH(SN$1,'CSC Mitre'!DB$1:DB$220,0)),"",VLOOKUP(SN$1,'Tactic Recode'!$A$1:$B$547,2,FALSE))</f>
        <v/>
      </c>
      <c r="SO107" t="str">
        <f>IF(ISERROR(MATCH(SO$1,'CSC Mitre'!DB$1:DB$220,0)),"",VLOOKUP(SO$1,'Tactic Recode'!$A$1:$B$547,2,FALSE))</f>
        <v/>
      </c>
      <c r="SP107" t="str">
        <f>IF(ISERROR(MATCH(SP$1,'CSC Mitre'!DB$1:DB$220,0)),"",VLOOKUP(SP$1,'Tactic Recode'!$A$1:$B$547,2,FALSE))</f>
        <v/>
      </c>
      <c r="SQ107" t="str">
        <f>IF(ISERROR(MATCH(SQ$1,'CSC Mitre'!DB$1:DB$220,0)),"",VLOOKUP(SQ$1,'Tactic Recode'!$A$1:$B$547,2,FALSE))</f>
        <v/>
      </c>
      <c r="SR107" t="str">
        <f>IF(ISERROR(MATCH(SR$1,'CSC Mitre'!DB$1:DB$220,0)),"",VLOOKUP(SR$1,'Tactic Recode'!$A$1:$B$547,2,FALSE))</f>
        <v/>
      </c>
      <c r="SS107" t="str">
        <f>IF(ISERROR(MATCH(SS$1,'CSC Mitre'!DB$1:DB$220,0)),"",VLOOKUP(SS$1,'Tactic Recode'!$A$1:$B$547,2,FALSE))</f>
        <v/>
      </c>
      <c r="ST107" t="str">
        <f>IF(ISERROR(MATCH(ST$1,'CSC Mitre'!DB$1:DB$220,0)),"",VLOOKUP(ST$1,'Tactic Recode'!$A$1:$B$547,2,FALSE))</f>
        <v/>
      </c>
      <c r="SU107" t="str">
        <f>IF(ISERROR(MATCH(SU$1,'CSC Mitre'!DB$1:DB$220,0)),"",VLOOKUP(SU$1,'Tactic Recode'!$A$1:$B$547,2,FALSE))</f>
        <v/>
      </c>
      <c r="SV107" t="str">
        <f>IF(ISERROR(MATCH(SV$1,'CSC Mitre'!DB$1:DB$220,0)),"",VLOOKUP(SV$1,'Tactic Recode'!$A$1:$B$547,2,FALSE))</f>
        <v/>
      </c>
      <c r="SW107" t="str">
        <f>IF(ISERROR(MATCH(SW$1,'CSC Mitre'!DB$1:DB$220,0)),"",VLOOKUP(SW$1,'Tactic Recode'!$A$1:$B$547,2,FALSE))</f>
        <v/>
      </c>
      <c r="SX107" t="str">
        <f>IF(ISERROR(MATCH(SX$1,'CSC Mitre'!DB$1:DB$220,0)),"",VLOOKUP(SX$1,'Tactic Recode'!$A$1:$B$547,2,FALSE))</f>
        <v/>
      </c>
      <c r="SY107" t="str">
        <f>IF(ISERROR(MATCH(SY$1,'CSC Mitre'!DB$1:DB$220,0)),"",VLOOKUP(SY$1,'Tactic Recode'!$A$1:$B$547,2,FALSE))</f>
        <v/>
      </c>
      <c r="SZ107" t="str">
        <f>IF(ISERROR(MATCH(SZ$1,'CSC Mitre'!DB$1:DB$220,0)),"",VLOOKUP(SZ$1,'Tactic Recode'!$A$1:$B$547,2,FALSE))</f>
        <v/>
      </c>
      <c r="TA107" t="str">
        <f>IF(ISERROR(MATCH(TA$1,'CSC Mitre'!DB$1:DB$220,0)),"",VLOOKUP(TA$1,'Tactic Recode'!$A$1:$B$547,2,FALSE))</f>
        <v/>
      </c>
      <c r="TB107" t="str">
        <f>IF(ISERROR(MATCH(TB$1,'CSC Mitre'!DB$1:DB$220,0)),"",VLOOKUP(TB$1,'Tactic Recode'!$A$1:$B$547,2,FALSE))</f>
        <v/>
      </c>
      <c r="TC107" t="str">
        <f>IF(ISERROR(MATCH(TC$1,'CSC Mitre'!DB$1:DB$220,0)),"",VLOOKUP(TC$1,'Tactic Recode'!$A$1:$B$547,2,FALSE))</f>
        <v/>
      </c>
      <c r="TD107" t="str">
        <f>IF(ISERROR(MATCH(TD$1,'CSC Mitre'!DB$1:DB$220,0)),"",VLOOKUP(TD$1,'Tactic Recode'!$A$1:$B$547,2,FALSE))</f>
        <v/>
      </c>
      <c r="TE107" t="str">
        <f>IF(ISERROR(MATCH(TE$1,'CSC Mitre'!DB$1:DB$220,0)),"",VLOOKUP(TE$1,'Tactic Recode'!$A$1:$B$547,2,FALSE))</f>
        <v/>
      </c>
      <c r="TF107" t="str">
        <f>IF(ISERROR(MATCH(TF$1,'CSC Mitre'!DB$1:DB$220,0)),"",VLOOKUP(TF$1,'Tactic Recode'!$A$1:$B$547,2,FALSE))</f>
        <v/>
      </c>
      <c r="TG107" t="str">
        <f>IF(ISERROR(MATCH(TG$1,'CSC Mitre'!DB$1:DB$220,0)),"",VLOOKUP(TG$1,'Tactic Recode'!$A$1:$B$547,2,FALSE))</f>
        <v/>
      </c>
      <c r="TH107" t="str">
        <f>IF(ISERROR(MATCH(TH$1,'CSC Mitre'!DB$1:DB$220,0)),"",VLOOKUP(TH$1,'Tactic Recode'!$A$1:$B$547,2,FALSE))</f>
        <v/>
      </c>
      <c r="TI107" t="str">
        <f>IF(ISERROR(MATCH(TI$1,'CSC Mitre'!DB$1:DB$220,0)),"",VLOOKUP(TI$1,'Tactic Recode'!$A$1:$B$547,2,FALSE))</f>
        <v/>
      </c>
      <c r="TJ107" t="str">
        <f>IF(ISERROR(MATCH(TJ$1,'CSC Mitre'!DB$1:DB$220,0)),"",VLOOKUP(TJ$1,'Tactic Recode'!$A$1:$B$547,2,FALSE))</f>
        <v/>
      </c>
      <c r="TK107" t="str">
        <f>IF(ISERROR(MATCH(TK$1,'CSC Mitre'!DB$1:DB$220,0)),"",VLOOKUP(TK$1,'Tactic Recode'!$A$1:$B$547,2,FALSE))</f>
        <v/>
      </c>
      <c r="TL107" t="str">
        <f>IF(ISERROR(MATCH(TL$1,'CSC Mitre'!DB$1:DB$220,0)),"",VLOOKUP(TL$1,'Tactic Recode'!$A$1:$B$547,2,FALSE))</f>
        <v/>
      </c>
      <c r="TM107" t="str">
        <f>IF(ISERROR(MATCH(TM$1,'CSC Mitre'!DB$1:DB$220,0)),"",VLOOKUP(TM$1,'Tactic Recode'!$A$1:$B$547,2,FALSE))</f>
        <v/>
      </c>
      <c r="TN107" t="str">
        <f>IF(ISERROR(MATCH(TN$1,'CSC Mitre'!DB$1:DB$220,0)),"",VLOOKUP(TN$1,'Tactic Recode'!$A$1:$B$547,2,FALSE))</f>
        <v>Collection</v>
      </c>
      <c r="TO107" t="str">
        <f>IF(ISERROR(MATCH(TO$1,'CSC Mitre'!DB$1:DB$220,0)),"",VLOOKUP(TO$1,'Tactic Recode'!$A$1:$B$547,2,FALSE))</f>
        <v>Collection</v>
      </c>
      <c r="TP107" t="str">
        <f>IF(ISERROR(MATCH(TP$1,'CSC Mitre'!DB$1:DB$220,0)),"",VLOOKUP(TP$1,'Tactic Recode'!$A$1:$B$547,2,FALSE))</f>
        <v>Collection</v>
      </c>
      <c r="TQ107" t="str">
        <f>IF(ISERROR(MATCH(TQ$1,'CSC Mitre'!DB$1:DB$220,0)),"",VLOOKUP(TQ$1,'Tactic Recode'!$A$1:$B$547,2,FALSE))</f>
        <v/>
      </c>
      <c r="TR107" t="str">
        <f>IF(ISERROR(MATCH(TR$1,'CSC Mitre'!DB$1:DB$220,0)),"",VLOOKUP(TR$1,'Tactic Recode'!$A$1:$B$547,2,FALSE))</f>
        <v/>
      </c>
      <c r="TS107" t="str">
        <f>IF(ISERROR(MATCH(TS$1,'CSC Mitre'!DB$1:DB$220,0)),"",VLOOKUP(TS$1,'Tactic Recode'!$A$1:$B$547,2,FALSE))</f>
        <v/>
      </c>
      <c r="TT107" t="str">
        <f>IF(ISERROR(MATCH(TT$1,'CSC Mitre'!DB$1:DB$220,0)),"",VLOOKUP(TT$1,'Tactic Recode'!$A$1:$B$547,2,FALSE))</f>
        <v/>
      </c>
      <c r="TU107" t="str">
        <f>IF(ISERROR(MATCH(TU$1,'CSC Mitre'!DB$1:DB$220,0)),"",VLOOKUP(TU$1,'Tactic Recode'!$A$1:$B$547,2,FALSE))</f>
        <v/>
      </c>
      <c r="TV107" t="str">
        <f>IF(ISERROR(MATCH(TV$1,'CSC Mitre'!DB$1:DB$220,0)),"",VLOOKUP(TV$1,'Tactic Recode'!$A$1:$B$547,2,FALSE))</f>
        <v/>
      </c>
      <c r="TW107" t="str">
        <f>IF(ISERROR(MATCH(TW$1,'CSC Mitre'!DB$1:DB$220,0)),"",VLOOKUP(TW$1,'Tactic Recode'!$A$1:$B$547,2,FALSE))</f>
        <v/>
      </c>
      <c r="TX107" t="str">
        <f>IF(ISERROR(MATCH(TX$1,'CSC Mitre'!DB$1:DB$220,0)),"",VLOOKUP(TX$1,'Tactic Recode'!$A$1:$B$547,2,FALSE))</f>
        <v/>
      </c>
      <c r="TY107" t="str">
        <f>IF(ISERROR(MATCH(TY$1,'CSC Mitre'!DB$1:DB$220,0)),"",VLOOKUP(TY$1,'Tactic Recode'!$A$1:$B$547,2,FALSE))</f>
        <v/>
      </c>
      <c r="TZ107" t="str">
        <f>IF(ISERROR(MATCH(TZ$1,'CSC Mitre'!DB$1:DB$220,0)),"",VLOOKUP(TZ$1,'Tactic Recode'!$A$1:$B$547,2,FALSE))</f>
        <v/>
      </c>
      <c r="UA107" t="str">
        <f>IF(ISERROR(MATCH(UA$1,'CSC Mitre'!DB$1:DB$220,0)),"",VLOOKUP(UA$1,'Tactic Recode'!$A$1:$B$547,2,FALSE))</f>
        <v/>
      </c>
      <c r="UB107" t="str">
        <f>IF(ISERROR(MATCH(UB$1,'CSC Mitre'!DB$1:DB$220,0)),"",VLOOKUP(UB$1,'Tactic Recode'!$A$1:$B$547,2,FALSE))</f>
        <v/>
      </c>
    </row>
    <row r="108" spans="1:548" x14ac:dyDescent="0.25">
      <c r="A108" s="59" t="s">
        <v>504</v>
      </c>
      <c r="B108" t="str">
        <f>IF(ISERROR(MATCH(B$1,'CSC Mitre'!DC$1:DC$220,0)),"",VLOOKUP(B$1,'Tactic Recode'!$A$1:$B$547,2,FALSE))</f>
        <v/>
      </c>
      <c r="C108" t="str">
        <f>IF(ISERROR(MATCH(C$1,'CSC Mitre'!DC$1:DC$220,0)),"",VLOOKUP(C$1,'Tactic Recode'!$A$1:$B$547,2,FALSE))</f>
        <v/>
      </c>
      <c r="D108" t="str">
        <f>IF(ISERROR(MATCH(D$1,'CSC Mitre'!DC$1:DC$220,0)),"",VLOOKUP(D$1,'Tactic Recode'!$A$1:$B$547,2,FALSE))</f>
        <v/>
      </c>
      <c r="E108" t="str">
        <f>IF(ISERROR(MATCH(E$1,'CSC Mitre'!DC$1:DC$220,0)),"",VLOOKUP(E$1,'Tactic Recode'!$A$1:$B$547,2,FALSE))</f>
        <v/>
      </c>
      <c r="F108" t="str">
        <f>IF(ISERROR(MATCH(F$1,'CSC Mitre'!DC$1:DC$220,0)),"",VLOOKUP(F$1,'Tactic Recode'!$A$1:$B$547,2,FALSE))</f>
        <v/>
      </c>
      <c r="G108" t="str">
        <f>IF(ISERROR(MATCH(G$1,'CSC Mitre'!DC$1:DC$220,0)),"",VLOOKUP(G$1,'Tactic Recode'!$A$1:$B$547,2,FALSE))</f>
        <v/>
      </c>
      <c r="H108" t="str">
        <f>IF(ISERROR(MATCH(H$1,'CSC Mitre'!DC$1:DC$220,0)),"",VLOOKUP(H$1,'Tactic Recode'!$A$1:$B$547,2,FALSE))</f>
        <v/>
      </c>
      <c r="I108" t="str">
        <f>IF(ISERROR(MATCH(I$1,'CSC Mitre'!DC$1:DC$220,0)),"",VLOOKUP(I$1,'Tactic Recode'!$A$1:$B$547,2,FALSE))</f>
        <v/>
      </c>
      <c r="J108" t="str">
        <f>IF(ISERROR(MATCH(J$1,'CSC Mitre'!DC$1:DC$220,0)),"",VLOOKUP(J$1,'Tactic Recode'!$A$1:$B$547,2,FALSE))</f>
        <v/>
      </c>
      <c r="K108" t="str">
        <f>IF(ISERROR(MATCH(K$1,'CSC Mitre'!DC$1:DC$220,0)),"",VLOOKUP(K$1,'Tactic Recode'!$A$1:$B$547,2,FALSE))</f>
        <v/>
      </c>
      <c r="L108" t="str">
        <f>IF(ISERROR(MATCH(L$1,'CSC Mitre'!DC$1:DC$220,0)),"",VLOOKUP(L$1,'Tactic Recode'!$A$1:$B$547,2,FALSE))</f>
        <v/>
      </c>
      <c r="M108" t="str">
        <f>IF(ISERROR(MATCH(M$1,'CSC Mitre'!DC$1:DC$220,0)),"",VLOOKUP(M$1,'Tactic Recode'!$A$1:$B$547,2,FALSE))</f>
        <v/>
      </c>
      <c r="N108" t="str">
        <f>IF(ISERROR(MATCH(N$1,'CSC Mitre'!DC$1:DC$220,0)),"",VLOOKUP(N$1,'Tactic Recode'!$A$1:$B$547,2,FALSE))</f>
        <v/>
      </c>
      <c r="O108" t="str">
        <f>IF(ISERROR(MATCH(O$1,'CSC Mitre'!DC$1:DC$220,0)),"",VLOOKUP(O$1,'Tactic Recode'!$A$1:$B$547,2,FALSE))</f>
        <v/>
      </c>
      <c r="P108" t="str">
        <f>IF(ISERROR(MATCH(P$1,'CSC Mitre'!DC$1:DC$220,0)),"",VLOOKUP(P$1,'Tactic Recode'!$A$1:$B$547,2,FALSE))</f>
        <v/>
      </c>
      <c r="Q108" t="str">
        <f>IF(ISERROR(MATCH(Q$1,'CSC Mitre'!DC$1:DC$220,0)),"",VLOOKUP(Q$1,'Tactic Recode'!$A$1:$B$547,2,FALSE))</f>
        <v/>
      </c>
      <c r="R108" t="str">
        <f>IF(ISERROR(MATCH(R$1,'CSC Mitre'!DC$1:DC$220,0)),"",VLOOKUP(R$1,'Tactic Recode'!$A$1:$B$547,2,FALSE))</f>
        <v/>
      </c>
      <c r="S108" t="str">
        <f>IF(ISERROR(MATCH(S$1,'CSC Mitre'!DC$1:DC$220,0)),"",VLOOKUP(S$1,'Tactic Recode'!$A$1:$B$547,2,FALSE))</f>
        <v/>
      </c>
      <c r="T108" t="str">
        <f>IF(ISERROR(MATCH(T$1,'CSC Mitre'!DC$1:DC$220,0)),"",VLOOKUP(T$1,'Tactic Recode'!$A$1:$B$547,2,FALSE))</f>
        <v/>
      </c>
      <c r="U108" t="str">
        <f>IF(ISERROR(MATCH(U$1,'CSC Mitre'!DC$1:DC$220,0)),"",VLOOKUP(U$1,'Tactic Recode'!$A$1:$B$547,2,FALSE))</f>
        <v/>
      </c>
      <c r="V108" t="str">
        <f>IF(ISERROR(MATCH(V$1,'CSC Mitre'!DC$1:DC$220,0)),"",VLOOKUP(V$1,'Tactic Recode'!$A$1:$B$547,2,FALSE))</f>
        <v/>
      </c>
      <c r="W108" t="str">
        <f>IF(ISERROR(MATCH(W$1,'CSC Mitre'!DC$1:DC$220,0)),"",VLOOKUP(W$1,'Tactic Recode'!$A$1:$B$547,2,FALSE))</f>
        <v/>
      </c>
      <c r="X108" t="str">
        <f>IF(ISERROR(MATCH(X$1,'CSC Mitre'!DC$1:DC$220,0)),"",VLOOKUP(X$1,'Tactic Recode'!$A$1:$B$547,2,FALSE))</f>
        <v/>
      </c>
      <c r="Y108" t="str">
        <f>IF(ISERROR(MATCH(Y$1,'CSC Mitre'!DC$1:DC$220,0)),"",VLOOKUP(Y$1,'Tactic Recode'!$A$1:$B$547,2,FALSE))</f>
        <v/>
      </c>
      <c r="Z108" t="str">
        <f>IF(ISERROR(MATCH(Z$1,'CSC Mitre'!DC$1:DC$220,0)),"",VLOOKUP(Z$1,'Tactic Recode'!$A$1:$B$547,2,FALSE))</f>
        <v/>
      </c>
      <c r="AA108" t="str">
        <f>IF(ISERROR(MATCH(AA$1,'CSC Mitre'!DC$1:DC$220,0)),"",VLOOKUP(AA$1,'Tactic Recode'!$A$1:$B$547,2,FALSE))</f>
        <v/>
      </c>
      <c r="AB108" t="str">
        <f>IF(ISERROR(MATCH(AB$1,'CSC Mitre'!DC$1:DC$220,0)),"",VLOOKUP(AB$1,'Tactic Recode'!$A$1:$B$547,2,FALSE))</f>
        <v/>
      </c>
      <c r="AC108" t="str">
        <f>IF(ISERROR(MATCH(AC$1,'CSC Mitre'!DC$1:DC$220,0)),"",VLOOKUP(AC$1,'Tactic Recode'!$A$1:$B$547,2,FALSE))</f>
        <v/>
      </c>
      <c r="AD108" t="str">
        <f>IF(ISERROR(MATCH(AD$1,'CSC Mitre'!DC$1:DC$220,0)),"",VLOOKUP(AD$1,'Tactic Recode'!$A$1:$B$547,2,FALSE))</f>
        <v/>
      </c>
      <c r="AE108" t="str">
        <f>IF(ISERROR(MATCH(AE$1,'CSC Mitre'!DC$1:DC$220,0)),"",VLOOKUP(AE$1,'Tactic Recode'!$A$1:$B$547,2,FALSE))</f>
        <v/>
      </c>
      <c r="AF108" t="str">
        <f>IF(ISERROR(MATCH(AF$1,'CSC Mitre'!DC$1:DC$220,0)),"",VLOOKUP(AF$1,'Tactic Recode'!$A$1:$B$547,2,FALSE))</f>
        <v/>
      </c>
      <c r="AG108" t="str">
        <f>IF(ISERROR(MATCH(AG$1,'CSC Mitre'!DC$1:DC$220,0)),"",VLOOKUP(AG$1,'Tactic Recode'!$A$1:$B$547,2,FALSE))</f>
        <v/>
      </c>
      <c r="AH108" t="str">
        <f>IF(ISERROR(MATCH(AH$1,'CSC Mitre'!DC$1:DC$220,0)),"",VLOOKUP(AH$1,'Tactic Recode'!$A$1:$B$547,2,FALSE))</f>
        <v/>
      </c>
      <c r="AI108" t="str">
        <f>IF(ISERROR(MATCH(AI$1,'CSC Mitre'!DC$1:DC$220,0)),"",VLOOKUP(AI$1,'Tactic Recode'!$A$1:$B$547,2,FALSE))</f>
        <v/>
      </c>
      <c r="AJ108" t="str">
        <f>IF(ISERROR(MATCH(AJ$1,'CSC Mitre'!DC$1:DC$220,0)),"",VLOOKUP(AJ$1,'Tactic Recode'!$A$1:$B$547,2,FALSE))</f>
        <v/>
      </c>
      <c r="AK108" t="str">
        <f>IF(ISERROR(MATCH(AK$1,'CSC Mitre'!DC$1:DC$220,0)),"",VLOOKUP(AK$1,'Tactic Recode'!$A$1:$B$547,2,FALSE))</f>
        <v/>
      </c>
      <c r="AL108" t="str">
        <f>IF(ISERROR(MATCH(AL$1,'CSC Mitre'!DC$1:DC$220,0)),"",VLOOKUP(AL$1,'Tactic Recode'!$A$1:$B$547,2,FALSE))</f>
        <v/>
      </c>
      <c r="AM108" t="str">
        <f>IF(ISERROR(MATCH(AM$1,'CSC Mitre'!DC$1:DC$220,0)),"",VLOOKUP(AM$1,'Tactic Recode'!$A$1:$B$547,2,FALSE))</f>
        <v/>
      </c>
      <c r="AN108" t="str">
        <f>IF(ISERROR(MATCH(AN$1,'CSC Mitre'!DC$1:DC$220,0)),"",VLOOKUP(AN$1,'Tactic Recode'!$A$1:$B$547,2,FALSE))</f>
        <v/>
      </c>
      <c r="AO108" t="str">
        <f>IF(ISERROR(MATCH(AO$1,'CSC Mitre'!DC$1:DC$220,0)),"",VLOOKUP(AO$1,'Tactic Recode'!$A$1:$B$547,2,FALSE))</f>
        <v/>
      </c>
      <c r="AP108" t="str">
        <f>IF(ISERROR(MATCH(AP$1,'CSC Mitre'!DC$1:DC$220,0)),"",VLOOKUP(AP$1,'Tactic Recode'!$A$1:$B$547,2,FALSE))</f>
        <v/>
      </c>
      <c r="AQ108" t="str">
        <f>IF(ISERROR(MATCH(AQ$1,'CSC Mitre'!DC$1:DC$220,0)),"",VLOOKUP(AQ$1,'Tactic Recode'!$A$1:$B$547,2,FALSE))</f>
        <v/>
      </c>
      <c r="AR108" t="str">
        <f>IF(ISERROR(MATCH(AR$1,'CSC Mitre'!DC$1:DC$220,0)),"",VLOOKUP(AR$1,'Tactic Recode'!$A$1:$B$547,2,FALSE))</f>
        <v/>
      </c>
      <c r="AS108" t="str">
        <f>IF(ISERROR(MATCH(AS$1,'CSC Mitre'!DC$1:DC$220,0)),"",VLOOKUP(AS$1,'Tactic Recode'!$A$1:$B$547,2,FALSE))</f>
        <v/>
      </c>
      <c r="AT108" t="str">
        <f>IF(ISERROR(MATCH(AT$1,'CSC Mitre'!DC$1:DC$220,0)),"",VLOOKUP(AT$1,'Tactic Recode'!$A$1:$B$547,2,FALSE))</f>
        <v/>
      </c>
      <c r="AU108" t="str">
        <f>IF(ISERROR(MATCH(AU$1,'CSC Mitre'!DC$1:DC$220,0)),"",VLOOKUP(AU$1,'Tactic Recode'!$A$1:$B$547,2,FALSE))</f>
        <v/>
      </c>
      <c r="AV108" t="str">
        <f>IF(ISERROR(MATCH(AV$1,'CSC Mitre'!DC$1:DC$220,0)),"",VLOOKUP(AV$1,'Tactic Recode'!$A$1:$B$547,2,FALSE))</f>
        <v/>
      </c>
      <c r="AW108" t="str">
        <f>IF(ISERROR(MATCH(AW$1,'CSC Mitre'!DC$1:DC$220,0)),"",VLOOKUP(AW$1,'Tactic Recode'!$A$1:$B$547,2,FALSE))</f>
        <v/>
      </c>
      <c r="AX108" t="str">
        <f>IF(ISERROR(MATCH(AX$1,'CSC Mitre'!DC$1:DC$220,0)),"",VLOOKUP(AX$1,'Tactic Recode'!$A$1:$B$547,2,FALSE))</f>
        <v/>
      </c>
      <c r="AY108" t="str">
        <f>IF(ISERROR(MATCH(AY$1,'CSC Mitre'!DC$1:DC$220,0)),"",VLOOKUP(AY$1,'Tactic Recode'!$A$1:$B$547,2,FALSE))</f>
        <v/>
      </c>
      <c r="AZ108" t="str">
        <f>IF(ISERROR(MATCH(AZ$1,'CSC Mitre'!DC$1:DC$220,0)),"",VLOOKUP(AZ$1,'Tactic Recode'!$A$1:$B$547,2,FALSE))</f>
        <v/>
      </c>
      <c r="BA108" t="str">
        <f>IF(ISERROR(MATCH(BA$1,'CSC Mitre'!DC$1:DC$220,0)),"",VLOOKUP(BA$1,'Tactic Recode'!$A$1:$B$547,2,FALSE))</f>
        <v/>
      </c>
      <c r="BB108" t="str">
        <f>IF(ISERROR(MATCH(BB$1,'CSC Mitre'!DC$1:DC$220,0)),"",VLOOKUP(BB$1,'Tactic Recode'!$A$1:$B$547,2,FALSE))</f>
        <v/>
      </c>
      <c r="BC108" t="str">
        <f>IF(ISERROR(MATCH(BC$1,'CSC Mitre'!DC$1:DC$220,0)),"",VLOOKUP(BC$1,'Tactic Recode'!$A$1:$B$547,2,FALSE))</f>
        <v/>
      </c>
      <c r="BD108" t="str">
        <f>IF(ISERROR(MATCH(BD$1,'CSC Mitre'!DC$1:DC$220,0)),"",VLOOKUP(BD$1,'Tactic Recode'!$A$1:$B$547,2,FALSE))</f>
        <v/>
      </c>
      <c r="BE108" t="str">
        <f>IF(ISERROR(MATCH(BE$1,'CSC Mitre'!DC$1:DC$220,0)),"",VLOOKUP(BE$1,'Tactic Recode'!$A$1:$B$547,2,FALSE))</f>
        <v/>
      </c>
      <c r="BF108" t="str">
        <f>IF(ISERROR(MATCH(BF$1,'CSC Mitre'!DC$1:DC$220,0)),"",VLOOKUP(BF$1,'Tactic Recode'!$A$1:$B$547,2,FALSE))</f>
        <v/>
      </c>
      <c r="BG108" t="str">
        <f>IF(ISERROR(MATCH(BG$1,'CSC Mitre'!DC$1:DC$220,0)),"",VLOOKUP(BG$1,'Tactic Recode'!$A$1:$B$547,2,FALSE))</f>
        <v/>
      </c>
      <c r="BH108" t="str">
        <f>IF(ISERROR(MATCH(BH$1,'CSC Mitre'!DC$1:DC$220,0)),"",VLOOKUP(BH$1,'Tactic Recode'!$A$1:$B$547,2,FALSE))</f>
        <v/>
      </c>
      <c r="BI108" t="str">
        <f>IF(ISERROR(MATCH(BI$1,'CSC Mitre'!DC$1:DC$220,0)),"",VLOOKUP(BI$1,'Tactic Recode'!$A$1:$B$547,2,FALSE))</f>
        <v/>
      </c>
      <c r="BJ108" t="str">
        <f>IF(ISERROR(MATCH(BJ$1,'CSC Mitre'!DC$1:DC$220,0)),"",VLOOKUP(BJ$1,'Tactic Recode'!$A$1:$B$547,2,FALSE))</f>
        <v/>
      </c>
      <c r="BK108" t="str">
        <f>IF(ISERROR(MATCH(BK$1,'CSC Mitre'!DC$1:DC$220,0)),"",VLOOKUP(BK$1,'Tactic Recode'!$A$1:$B$547,2,FALSE))</f>
        <v/>
      </c>
      <c r="BL108" t="str">
        <f>IF(ISERROR(MATCH(BL$1,'CSC Mitre'!DC$1:DC$220,0)),"",VLOOKUP(BL$1,'Tactic Recode'!$A$1:$B$547,2,FALSE))</f>
        <v/>
      </c>
      <c r="BM108" t="str">
        <f>IF(ISERROR(MATCH(BM$1,'CSC Mitre'!DC$1:DC$220,0)),"",VLOOKUP(BM$1,'Tactic Recode'!$A$1:$B$547,2,FALSE))</f>
        <v/>
      </c>
      <c r="BN108" t="str">
        <f>IF(ISERROR(MATCH(BN$1,'CSC Mitre'!DC$1:DC$220,0)),"",VLOOKUP(BN$1,'Tactic Recode'!$A$1:$B$547,2,FALSE))</f>
        <v/>
      </c>
      <c r="BO108" t="str">
        <f>IF(ISERROR(MATCH(BO$1,'CSC Mitre'!DC$1:DC$220,0)),"",VLOOKUP(BO$1,'Tactic Recode'!$A$1:$B$547,2,FALSE))</f>
        <v/>
      </c>
      <c r="BP108" t="str">
        <f>IF(ISERROR(MATCH(BP$1,'CSC Mitre'!DC$1:DC$220,0)),"",VLOOKUP(BP$1,'Tactic Recode'!$A$1:$B$547,2,FALSE))</f>
        <v/>
      </c>
      <c r="BQ108" t="str">
        <f>IF(ISERROR(MATCH(BQ$1,'CSC Mitre'!DC$1:DC$220,0)),"",VLOOKUP(BQ$1,'Tactic Recode'!$A$1:$B$547,2,FALSE))</f>
        <v/>
      </c>
      <c r="BR108" t="str">
        <f>IF(ISERROR(MATCH(BR$1,'CSC Mitre'!DC$1:DC$220,0)),"",VLOOKUP(BR$1,'Tactic Recode'!$A$1:$B$547,2,FALSE))</f>
        <v/>
      </c>
      <c r="BS108" t="str">
        <f>IF(ISERROR(MATCH(BS$1,'CSC Mitre'!DC$1:DC$220,0)),"",VLOOKUP(BS$1,'Tactic Recode'!$A$1:$B$547,2,FALSE))</f>
        <v/>
      </c>
      <c r="BT108" t="str">
        <f>IF(ISERROR(MATCH(BT$1,'CSC Mitre'!DC$1:DC$220,0)),"",VLOOKUP(BT$1,'Tactic Recode'!$A$1:$B$547,2,FALSE))</f>
        <v/>
      </c>
      <c r="BU108" t="str">
        <f>IF(ISERROR(MATCH(BU$1,'CSC Mitre'!DC$1:DC$220,0)),"",VLOOKUP(BU$1,'Tactic Recode'!$A$1:$B$547,2,FALSE))</f>
        <v/>
      </c>
      <c r="BV108" t="str">
        <f>IF(ISERROR(MATCH(BV$1,'CSC Mitre'!DC$1:DC$220,0)),"",VLOOKUP(BV$1,'Tactic Recode'!$A$1:$B$547,2,FALSE))</f>
        <v/>
      </c>
      <c r="BW108" t="str">
        <f>IF(ISERROR(MATCH(BW$1,'CSC Mitre'!DC$1:DC$220,0)),"",VLOOKUP(BW$1,'Tactic Recode'!$A$1:$B$547,2,FALSE))</f>
        <v/>
      </c>
      <c r="BX108" t="str">
        <f>IF(ISERROR(MATCH(BX$1,'CSC Mitre'!DC$1:DC$220,0)),"",VLOOKUP(BX$1,'Tactic Recode'!$A$1:$B$547,2,FALSE))</f>
        <v/>
      </c>
      <c r="BY108" t="str">
        <f>IF(ISERROR(MATCH(BY$1,'CSC Mitre'!DC$1:DC$220,0)),"",VLOOKUP(BY$1,'Tactic Recode'!$A$1:$B$547,2,FALSE))</f>
        <v/>
      </c>
      <c r="BZ108" t="str">
        <f>IF(ISERROR(MATCH(BZ$1,'CSC Mitre'!DC$1:DC$220,0)),"",VLOOKUP(BZ$1,'Tactic Recode'!$A$1:$B$547,2,FALSE))</f>
        <v/>
      </c>
      <c r="CA108" t="str">
        <f>IF(ISERROR(MATCH(CA$1,'CSC Mitre'!DC$1:DC$220,0)),"",VLOOKUP(CA$1,'Tactic Recode'!$A$1:$B$547,2,FALSE))</f>
        <v/>
      </c>
      <c r="CB108" t="str">
        <f>IF(ISERROR(MATCH(CB$1,'CSC Mitre'!DC$1:DC$220,0)),"",VLOOKUP(CB$1,'Tactic Recode'!$A$1:$B$547,2,FALSE))</f>
        <v/>
      </c>
      <c r="CC108" t="str">
        <f>IF(ISERROR(MATCH(CC$1,'CSC Mitre'!DC$1:DC$220,0)),"",VLOOKUP(CC$1,'Tactic Recode'!$A$1:$B$547,2,FALSE))</f>
        <v/>
      </c>
      <c r="CD108" t="str">
        <f>IF(ISERROR(MATCH(CD$1,'CSC Mitre'!DC$1:DC$220,0)),"",VLOOKUP(CD$1,'Tactic Recode'!$A$1:$B$547,2,FALSE))</f>
        <v/>
      </c>
      <c r="CE108" t="str">
        <f>IF(ISERROR(MATCH(CE$1,'CSC Mitre'!DC$1:DC$220,0)),"",VLOOKUP(CE$1,'Tactic Recode'!$A$1:$B$547,2,FALSE))</f>
        <v/>
      </c>
      <c r="CF108" t="str">
        <f>IF(ISERROR(MATCH(CF$1,'CSC Mitre'!DC$1:DC$220,0)),"",VLOOKUP(CF$1,'Tactic Recode'!$A$1:$B$547,2,FALSE))</f>
        <v/>
      </c>
      <c r="CG108" t="str">
        <f>IF(ISERROR(MATCH(CG$1,'CSC Mitre'!DC$1:DC$220,0)),"",VLOOKUP(CG$1,'Tactic Recode'!$A$1:$B$547,2,FALSE))</f>
        <v/>
      </c>
      <c r="CH108" t="str">
        <f>IF(ISERROR(MATCH(CH$1,'CSC Mitre'!DC$1:DC$220,0)),"",VLOOKUP(CH$1,'Tactic Recode'!$A$1:$B$547,2,FALSE))</f>
        <v/>
      </c>
      <c r="CI108" t="str">
        <f>IF(ISERROR(MATCH(CI$1,'CSC Mitre'!DC$1:DC$220,0)),"",VLOOKUP(CI$1,'Tactic Recode'!$A$1:$B$547,2,FALSE))</f>
        <v/>
      </c>
      <c r="CJ108" t="str">
        <f>IF(ISERROR(MATCH(CJ$1,'CSC Mitre'!DC$1:DC$220,0)),"",VLOOKUP(CJ$1,'Tactic Recode'!$A$1:$B$547,2,FALSE))</f>
        <v/>
      </c>
      <c r="CK108" t="str">
        <f>IF(ISERROR(MATCH(CK$1,'CSC Mitre'!DC$1:DC$220,0)),"",VLOOKUP(CK$1,'Tactic Recode'!$A$1:$B$547,2,FALSE))</f>
        <v/>
      </c>
      <c r="CL108" t="str">
        <f>IF(ISERROR(MATCH(CL$1,'CSC Mitre'!DC$1:DC$220,0)),"",VLOOKUP(CL$1,'Tactic Recode'!$A$1:$B$547,2,FALSE))</f>
        <v/>
      </c>
      <c r="CM108" t="str">
        <f>IF(ISERROR(MATCH(CM$1,'CSC Mitre'!DC$1:DC$220,0)),"",VLOOKUP(CM$1,'Tactic Recode'!$A$1:$B$547,2,FALSE))</f>
        <v/>
      </c>
      <c r="CN108" t="str">
        <f>IF(ISERROR(MATCH(CN$1,'CSC Mitre'!DC$1:DC$220,0)),"",VLOOKUP(CN$1,'Tactic Recode'!$A$1:$B$547,2,FALSE))</f>
        <v/>
      </c>
      <c r="CO108" t="str">
        <f>IF(ISERROR(MATCH(CO$1,'CSC Mitre'!DC$1:DC$220,0)),"",VLOOKUP(CO$1,'Tactic Recode'!$A$1:$B$547,2,FALSE))</f>
        <v/>
      </c>
      <c r="CP108" t="str">
        <f>IF(ISERROR(MATCH(CP$1,'CSC Mitre'!DC$1:DC$220,0)),"",VLOOKUP(CP$1,'Tactic Recode'!$A$1:$B$547,2,FALSE))</f>
        <v/>
      </c>
      <c r="CQ108" t="str">
        <f>IF(ISERROR(MATCH(CQ$1,'CSC Mitre'!DC$1:DC$220,0)),"",VLOOKUP(CQ$1,'Tactic Recode'!$A$1:$B$547,2,FALSE))</f>
        <v/>
      </c>
      <c r="CR108" t="str">
        <f>IF(ISERROR(MATCH(CR$1,'CSC Mitre'!DC$1:DC$220,0)),"",VLOOKUP(CR$1,'Tactic Recode'!$A$1:$B$547,2,FALSE))</f>
        <v/>
      </c>
      <c r="CS108" t="str">
        <f>IF(ISERROR(MATCH(CS$1,'CSC Mitre'!DC$1:DC$220,0)),"",VLOOKUP(CS$1,'Tactic Recode'!$A$1:$B$547,2,FALSE))</f>
        <v/>
      </c>
      <c r="CT108" t="str">
        <f>IF(ISERROR(MATCH(CT$1,'CSC Mitre'!DC$1:DC$220,0)),"",VLOOKUP(CT$1,'Tactic Recode'!$A$1:$B$547,2,FALSE))</f>
        <v/>
      </c>
      <c r="CU108" t="str">
        <f>IF(ISERROR(MATCH(CU$1,'CSC Mitre'!DC$1:DC$220,0)),"",VLOOKUP(CU$1,'Tactic Recode'!$A$1:$B$547,2,FALSE))</f>
        <v/>
      </c>
      <c r="CV108" t="str">
        <f>IF(ISERROR(MATCH(CV$1,'CSC Mitre'!DC$1:DC$220,0)),"",VLOOKUP(CV$1,'Tactic Recode'!$A$1:$B$547,2,FALSE))</f>
        <v/>
      </c>
      <c r="CW108" t="str">
        <f>IF(ISERROR(MATCH(CW$1,'CSC Mitre'!DC$1:DC$220,0)),"",VLOOKUP(CW$1,'Tactic Recode'!$A$1:$B$547,2,FALSE))</f>
        <v/>
      </c>
      <c r="CX108" t="str">
        <f>IF(ISERROR(MATCH(CX$1,'CSC Mitre'!DC$1:DC$220,0)),"",VLOOKUP(CX$1,'Tactic Recode'!$A$1:$B$547,2,FALSE))</f>
        <v/>
      </c>
      <c r="CY108" t="str">
        <f>IF(ISERROR(MATCH(CY$1,'CSC Mitre'!DC$1:DC$220,0)),"",VLOOKUP(CY$1,'Tactic Recode'!$A$1:$B$547,2,FALSE))</f>
        <v/>
      </c>
      <c r="CZ108" t="str">
        <f>IF(ISERROR(MATCH(CZ$1,'CSC Mitre'!DC$1:DC$220,0)),"",VLOOKUP(CZ$1,'Tactic Recode'!$A$1:$B$547,2,FALSE))</f>
        <v/>
      </c>
      <c r="DA108" t="str">
        <f>IF(ISERROR(MATCH(DA$1,'CSC Mitre'!DC$1:DC$220,0)),"",VLOOKUP(DA$1,'Tactic Recode'!$A$1:$B$547,2,FALSE))</f>
        <v/>
      </c>
      <c r="DB108" t="str">
        <f>IF(ISERROR(MATCH(DB$1,'CSC Mitre'!DC$1:DC$220,0)),"",VLOOKUP(DB$1,'Tactic Recode'!$A$1:$B$547,2,FALSE))</f>
        <v/>
      </c>
      <c r="DC108" t="str">
        <f>IF(ISERROR(MATCH(DC$1,'CSC Mitre'!DC$1:DC$220,0)),"",VLOOKUP(DC$1,'Tactic Recode'!$A$1:$B$547,2,FALSE))</f>
        <v/>
      </c>
      <c r="DD108" t="str">
        <f>IF(ISERROR(MATCH(DD$1,'CSC Mitre'!DC$1:DC$220,0)),"",VLOOKUP(DD$1,'Tactic Recode'!$A$1:$B$547,2,FALSE))</f>
        <v/>
      </c>
      <c r="DE108" t="str">
        <f>IF(ISERROR(MATCH(DE$1,'CSC Mitre'!DC$1:DC$220,0)),"",VLOOKUP(DE$1,'Tactic Recode'!$A$1:$B$547,2,FALSE))</f>
        <v/>
      </c>
      <c r="DF108" t="str">
        <f>IF(ISERROR(MATCH(DF$1,'CSC Mitre'!DC$1:DC$220,0)),"",VLOOKUP(DF$1,'Tactic Recode'!$A$1:$B$547,2,FALSE))</f>
        <v/>
      </c>
      <c r="DG108" t="str">
        <f>IF(ISERROR(MATCH(DG$1,'CSC Mitre'!DC$1:DC$220,0)),"",VLOOKUP(DG$1,'Tactic Recode'!$A$1:$B$547,2,FALSE))</f>
        <v/>
      </c>
      <c r="DH108" t="str">
        <f>IF(ISERROR(MATCH(DH$1,'CSC Mitre'!DC$1:DC$220,0)),"",VLOOKUP(DH$1,'Tactic Recode'!$A$1:$B$547,2,FALSE))</f>
        <v/>
      </c>
      <c r="DI108" t="str">
        <f>IF(ISERROR(MATCH(DI$1,'CSC Mitre'!DC$1:DC$220,0)),"",VLOOKUP(DI$1,'Tactic Recode'!$A$1:$B$547,2,FALSE))</f>
        <v/>
      </c>
      <c r="DJ108" t="str">
        <f>IF(ISERROR(MATCH(DJ$1,'CSC Mitre'!DC$1:DC$220,0)),"",VLOOKUP(DJ$1,'Tactic Recode'!$A$1:$B$547,2,FALSE))</f>
        <v/>
      </c>
      <c r="DK108" t="str">
        <f>IF(ISERROR(MATCH(DK$1,'CSC Mitre'!DC$1:DC$220,0)),"",VLOOKUP(DK$1,'Tactic Recode'!$A$1:$B$547,2,FALSE))</f>
        <v/>
      </c>
      <c r="DL108" t="str">
        <f>IF(ISERROR(MATCH(DL$1,'CSC Mitre'!DC$1:DC$220,0)),"",VLOOKUP(DL$1,'Tactic Recode'!$A$1:$B$547,2,FALSE))</f>
        <v/>
      </c>
      <c r="DM108" t="str">
        <f>IF(ISERROR(MATCH(DM$1,'CSC Mitre'!DC$1:DC$220,0)),"",VLOOKUP(DM$1,'Tactic Recode'!$A$1:$B$547,2,FALSE))</f>
        <v/>
      </c>
      <c r="DN108" t="str">
        <f>IF(ISERROR(MATCH(DN$1,'CSC Mitre'!DC$1:DC$220,0)),"",VLOOKUP(DN$1,'Tactic Recode'!$A$1:$B$547,2,FALSE))</f>
        <v/>
      </c>
      <c r="DO108" t="str">
        <f>IF(ISERROR(MATCH(DO$1,'CSC Mitre'!DC$1:DC$220,0)),"",VLOOKUP(DO$1,'Tactic Recode'!$A$1:$B$547,2,FALSE))</f>
        <v/>
      </c>
      <c r="DP108" t="str">
        <f>IF(ISERROR(MATCH(DP$1,'CSC Mitre'!DC$1:DC$220,0)),"",VLOOKUP(DP$1,'Tactic Recode'!$A$1:$B$547,2,FALSE))</f>
        <v/>
      </c>
      <c r="DQ108" t="str">
        <f>IF(ISERROR(MATCH(DQ$1,'CSC Mitre'!DC$1:DC$220,0)),"",VLOOKUP(DQ$1,'Tactic Recode'!$A$1:$B$547,2,FALSE))</f>
        <v/>
      </c>
      <c r="DR108" t="str">
        <f>IF(ISERROR(MATCH(DR$1,'CSC Mitre'!DC$1:DC$220,0)),"",VLOOKUP(DR$1,'Tactic Recode'!$A$1:$B$547,2,FALSE))</f>
        <v/>
      </c>
      <c r="DS108" t="str">
        <f>IF(ISERROR(MATCH(DS$1,'CSC Mitre'!DC$1:DC$220,0)),"",VLOOKUP(DS$1,'Tactic Recode'!$A$1:$B$547,2,FALSE))</f>
        <v/>
      </c>
      <c r="DT108" t="str">
        <f>IF(ISERROR(MATCH(DT$1,'CSC Mitre'!DC$1:DC$220,0)),"",VLOOKUP(DT$1,'Tactic Recode'!$A$1:$B$547,2,FALSE))</f>
        <v/>
      </c>
      <c r="DU108" t="str">
        <f>IF(ISERROR(MATCH(DU$1,'CSC Mitre'!DC$1:DC$220,0)),"",VLOOKUP(DU$1,'Tactic Recode'!$A$1:$B$547,2,FALSE))</f>
        <v/>
      </c>
      <c r="DV108" t="str">
        <f>IF(ISERROR(MATCH(DV$1,'CSC Mitre'!DC$1:DC$220,0)),"",VLOOKUP(DV$1,'Tactic Recode'!$A$1:$B$547,2,FALSE))</f>
        <v/>
      </c>
      <c r="DW108" t="str">
        <f>IF(ISERROR(MATCH(DW$1,'CSC Mitre'!DC$1:DC$220,0)),"",VLOOKUP(DW$1,'Tactic Recode'!$A$1:$B$547,2,FALSE))</f>
        <v/>
      </c>
      <c r="DX108" t="str">
        <f>IF(ISERROR(MATCH(DX$1,'CSC Mitre'!DC$1:DC$220,0)),"",VLOOKUP(DX$1,'Tactic Recode'!$A$1:$B$547,2,FALSE))</f>
        <v/>
      </c>
      <c r="DY108" t="str">
        <f>IF(ISERROR(MATCH(DY$1,'CSC Mitre'!DC$1:DC$220,0)),"",VLOOKUP(DY$1,'Tactic Recode'!$A$1:$B$547,2,FALSE))</f>
        <v/>
      </c>
      <c r="DZ108" t="str">
        <f>IF(ISERROR(MATCH(DZ$1,'CSC Mitre'!DC$1:DC$220,0)),"",VLOOKUP(DZ$1,'Tactic Recode'!$A$1:$B$547,2,FALSE))</f>
        <v/>
      </c>
      <c r="EA108" t="str">
        <f>IF(ISERROR(MATCH(EA$1,'CSC Mitre'!DC$1:DC$220,0)),"",VLOOKUP(EA$1,'Tactic Recode'!$A$1:$B$547,2,FALSE))</f>
        <v/>
      </c>
      <c r="EB108" t="str">
        <f>IF(ISERROR(MATCH(EB$1,'CSC Mitre'!DC$1:DC$220,0)),"",VLOOKUP(EB$1,'Tactic Recode'!$A$1:$B$547,2,FALSE))</f>
        <v/>
      </c>
      <c r="EC108" t="str">
        <f>IF(ISERROR(MATCH(EC$1,'CSC Mitre'!DC$1:DC$220,0)),"",VLOOKUP(EC$1,'Tactic Recode'!$A$1:$B$547,2,FALSE))</f>
        <v/>
      </c>
      <c r="ED108" t="str">
        <f>IF(ISERROR(MATCH(ED$1,'CSC Mitre'!DC$1:DC$220,0)),"",VLOOKUP(ED$1,'Tactic Recode'!$A$1:$B$547,2,FALSE))</f>
        <v/>
      </c>
      <c r="EE108" t="str">
        <f>IF(ISERROR(MATCH(EE$1,'CSC Mitre'!DC$1:DC$220,0)),"",VLOOKUP(EE$1,'Tactic Recode'!$A$1:$B$547,2,FALSE))</f>
        <v/>
      </c>
      <c r="EF108" t="str">
        <f>IF(ISERROR(MATCH(EF$1,'CSC Mitre'!DC$1:DC$220,0)),"",VLOOKUP(EF$1,'Tactic Recode'!$A$1:$B$547,2,FALSE))</f>
        <v/>
      </c>
      <c r="EG108" t="str">
        <f>IF(ISERROR(MATCH(EG$1,'CSC Mitre'!DC$1:DC$220,0)),"",VLOOKUP(EG$1,'Tactic Recode'!$A$1:$B$547,2,FALSE))</f>
        <v/>
      </c>
      <c r="EH108" t="str">
        <f>IF(ISERROR(MATCH(EH$1,'CSC Mitre'!DC$1:DC$220,0)),"",VLOOKUP(EH$1,'Tactic Recode'!$A$1:$B$547,2,FALSE))</f>
        <v/>
      </c>
      <c r="EI108" t="str">
        <f>IF(ISERROR(MATCH(EI$1,'CSC Mitre'!DC$1:DC$220,0)),"",VLOOKUP(EI$1,'Tactic Recode'!$A$1:$B$547,2,FALSE))</f>
        <v/>
      </c>
      <c r="EJ108" t="str">
        <f>IF(ISERROR(MATCH(EJ$1,'CSC Mitre'!DC$1:DC$220,0)),"",VLOOKUP(EJ$1,'Tactic Recode'!$A$1:$B$547,2,FALSE))</f>
        <v/>
      </c>
      <c r="EK108" t="str">
        <f>IF(ISERROR(MATCH(EK$1,'CSC Mitre'!DC$1:DC$220,0)),"",VLOOKUP(EK$1,'Tactic Recode'!$A$1:$B$547,2,FALSE))</f>
        <v/>
      </c>
      <c r="EL108" t="str">
        <f>IF(ISERROR(MATCH(EL$1,'CSC Mitre'!DC$1:DC$220,0)),"",VLOOKUP(EL$1,'Tactic Recode'!$A$1:$B$547,2,FALSE))</f>
        <v/>
      </c>
      <c r="EM108" t="str">
        <f>IF(ISERROR(MATCH(EM$1,'CSC Mitre'!DC$1:DC$220,0)),"",VLOOKUP(EM$1,'Tactic Recode'!$A$1:$B$547,2,FALSE))</f>
        <v/>
      </c>
      <c r="EN108" t="str">
        <f>IF(ISERROR(MATCH(EN$1,'CSC Mitre'!DC$1:DC$220,0)),"",VLOOKUP(EN$1,'Tactic Recode'!$A$1:$B$547,2,FALSE))</f>
        <v/>
      </c>
      <c r="EO108" t="str">
        <f>IF(ISERROR(MATCH(EO$1,'CSC Mitre'!DC$1:DC$220,0)),"",VLOOKUP(EO$1,'Tactic Recode'!$A$1:$B$547,2,FALSE))</f>
        <v/>
      </c>
      <c r="EP108" t="str">
        <f>IF(ISERROR(MATCH(EP$1,'CSC Mitre'!DC$1:DC$220,0)),"",VLOOKUP(EP$1,'Tactic Recode'!$A$1:$B$547,2,FALSE))</f>
        <v/>
      </c>
      <c r="EQ108" t="str">
        <f>IF(ISERROR(MATCH(EQ$1,'CSC Mitre'!DC$1:DC$220,0)),"",VLOOKUP(EQ$1,'Tactic Recode'!$A$1:$B$547,2,FALSE))</f>
        <v/>
      </c>
      <c r="ER108" t="str">
        <f>IF(ISERROR(MATCH(ER$1,'CSC Mitre'!DC$1:DC$220,0)),"",VLOOKUP(ER$1,'Tactic Recode'!$A$1:$B$547,2,FALSE))</f>
        <v/>
      </c>
      <c r="ES108" t="str">
        <f>IF(ISERROR(MATCH(ES$1,'CSC Mitre'!DC$1:DC$220,0)),"",VLOOKUP(ES$1,'Tactic Recode'!$A$1:$B$547,2,FALSE))</f>
        <v/>
      </c>
      <c r="ET108" t="str">
        <f>IF(ISERROR(MATCH(ET$1,'CSC Mitre'!DC$1:DC$220,0)),"",VLOOKUP(ET$1,'Tactic Recode'!$A$1:$B$547,2,FALSE))</f>
        <v/>
      </c>
      <c r="EU108" t="str">
        <f>IF(ISERROR(MATCH(EU$1,'CSC Mitre'!DC$1:DC$220,0)),"",VLOOKUP(EU$1,'Tactic Recode'!$A$1:$B$547,2,FALSE))</f>
        <v/>
      </c>
      <c r="EV108" t="str">
        <f>IF(ISERROR(MATCH(EV$1,'CSC Mitre'!DC$1:DC$220,0)),"",VLOOKUP(EV$1,'Tactic Recode'!$A$1:$B$547,2,FALSE))</f>
        <v/>
      </c>
      <c r="EW108" t="str">
        <f>IF(ISERROR(MATCH(EW$1,'CSC Mitre'!DC$1:DC$220,0)),"",VLOOKUP(EW$1,'Tactic Recode'!$A$1:$B$547,2,FALSE))</f>
        <v/>
      </c>
      <c r="EX108" t="str">
        <f>IF(ISERROR(MATCH(EX$1,'CSC Mitre'!DC$1:DC$220,0)),"",VLOOKUP(EX$1,'Tactic Recode'!$A$1:$B$547,2,FALSE))</f>
        <v/>
      </c>
      <c r="EY108" t="str">
        <f>IF(ISERROR(MATCH(EY$1,'CSC Mitre'!DC$1:DC$220,0)),"",VLOOKUP(EY$1,'Tactic Recode'!$A$1:$B$547,2,FALSE))</f>
        <v/>
      </c>
      <c r="EZ108" t="str">
        <f>IF(ISERROR(MATCH(EZ$1,'CSC Mitre'!DC$1:DC$220,0)),"",VLOOKUP(EZ$1,'Tactic Recode'!$A$1:$B$547,2,FALSE))</f>
        <v/>
      </c>
      <c r="FA108" t="str">
        <f>IF(ISERROR(MATCH(FA$1,'CSC Mitre'!DC$1:DC$220,0)),"",VLOOKUP(FA$1,'Tactic Recode'!$A$1:$B$547,2,FALSE))</f>
        <v/>
      </c>
      <c r="FB108" t="str">
        <f>IF(ISERROR(MATCH(FB$1,'CSC Mitre'!DC$1:DC$220,0)),"",VLOOKUP(FB$1,'Tactic Recode'!$A$1:$B$547,2,FALSE))</f>
        <v/>
      </c>
      <c r="FC108" t="str">
        <f>IF(ISERROR(MATCH(FC$1,'CSC Mitre'!DC$1:DC$220,0)),"",VLOOKUP(FC$1,'Tactic Recode'!$A$1:$B$547,2,FALSE))</f>
        <v/>
      </c>
      <c r="FD108" t="str">
        <f>IF(ISERROR(MATCH(FD$1,'CSC Mitre'!DC$1:DC$220,0)),"",VLOOKUP(FD$1,'Tactic Recode'!$A$1:$B$547,2,FALSE))</f>
        <v/>
      </c>
      <c r="FE108" t="str">
        <f>IF(ISERROR(MATCH(FE$1,'CSC Mitre'!DC$1:DC$220,0)),"",VLOOKUP(FE$1,'Tactic Recode'!$A$1:$B$547,2,FALSE))</f>
        <v/>
      </c>
      <c r="FF108" t="str">
        <f>IF(ISERROR(MATCH(FF$1,'CSC Mitre'!DC$1:DC$220,0)),"",VLOOKUP(FF$1,'Tactic Recode'!$A$1:$B$547,2,FALSE))</f>
        <v/>
      </c>
      <c r="FG108" t="str">
        <f>IF(ISERROR(MATCH(FG$1,'CSC Mitre'!DC$1:DC$220,0)),"",VLOOKUP(FG$1,'Tactic Recode'!$A$1:$B$547,2,FALSE))</f>
        <v/>
      </c>
      <c r="FH108" t="str">
        <f>IF(ISERROR(MATCH(FH$1,'CSC Mitre'!DC$1:DC$220,0)),"",VLOOKUP(FH$1,'Tactic Recode'!$A$1:$B$547,2,FALSE))</f>
        <v/>
      </c>
      <c r="FI108" t="str">
        <f>IF(ISERROR(MATCH(FI$1,'CSC Mitre'!DC$1:DC$220,0)),"",VLOOKUP(FI$1,'Tactic Recode'!$A$1:$B$547,2,FALSE))</f>
        <v/>
      </c>
      <c r="FJ108" t="str">
        <f>IF(ISERROR(MATCH(FJ$1,'CSC Mitre'!DC$1:DC$220,0)),"",VLOOKUP(FJ$1,'Tactic Recode'!$A$1:$B$547,2,FALSE))</f>
        <v/>
      </c>
      <c r="FK108" t="str">
        <f>IF(ISERROR(MATCH(FK$1,'CSC Mitre'!DC$1:DC$220,0)),"",VLOOKUP(FK$1,'Tactic Recode'!$A$1:$B$547,2,FALSE))</f>
        <v/>
      </c>
      <c r="FL108" t="str">
        <f>IF(ISERROR(MATCH(FL$1,'CSC Mitre'!DC$1:DC$220,0)),"",VLOOKUP(FL$1,'Tactic Recode'!$A$1:$B$547,2,FALSE))</f>
        <v/>
      </c>
      <c r="FM108" t="str">
        <f>IF(ISERROR(MATCH(FM$1,'CSC Mitre'!DC$1:DC$220,0)),"",VLOOKUP(FM$1,'Tactic Recode'!$A$1:$B$547,2,FALSE))</f>
        <v/>
      </c>
      <c r="FN108" t="str">
        <f>IF(ISERROR(MATCH(FN$1,'CSC Mitre'!DC$1:DC$220,0)),"",VLOOKUP(FN$1,'Tactic Recode'!$A$1:$B$547,2,FALSE))</f>
        <v/>
      </c>
      <c r="FO108" t="str">
        <f>IF(ISERROR(MATCH(FO$1,'CSC Mitre'!DC$1:DC$220,0)),"",VLOOKUP(FO$1,'Tactic Recode'!$A$1:$B$547,2,FALSE))</f>
        <v/>
      </c>
      <c r="FP108" t="str">
        <f>IF(ISERROR(MATCH(FP$1,'CSC Mitre'!DC$1:DC$220,0)),"",VLOOKUP(FP$1,'Tactic Recode'!$A$1:$B$547,2,FALSE))</f>
        <v/>
      </c>
      <c r="FQ108" t="str">
        <f>IF(ISERROR(MATCH(FQ$1,'CSC Mitre'!DC$1:DC$220,0)),"",VLOOKUP(FQ$1,'Tactic Recode'!$A$1:$B$547,2,FALSE))</f>
        <v/>
      </c>
      <c r="FR108" t="str">
        <f>IF(ISERROR(MATCH(FR$1,'CSC Mitre'!DC$1:DC$220,0)),"",VLOOKUP(FR$1,'Tactic Recode'!$A$1:$B$547,2,FALSE))</f>
        <v/>
      </c>
      <c r="FS108" t="str">
        <f>IF(ISERROR(MATCH(FS$1,'CSC Mitre'!DC$1:DC$220,0)),"",VLOOKUP(FS$1,'Tactic Recode'!$A$1:$B$547,2,FALSE))</f>
        <v/>
      </c>
      <c r="FT108" t="str">
        <f>IF(ISERROR(MATCH(FT$1,'CSC Mitre'!DC$1:DC$220,0)),"",VLOOKUP(FT$1,'Tactic Recode'!$A$1:$B$547,2,FALSE))</f>
        <v/>
      </c>
      <c r="FU108" t="str">
        <f>IF(ISERROR(MATCH(FU$1,'CSC Mitre'!DC$1:DC$220,0)),"",VLOOKUP(FU$1,'Tactic Recode'!$A$1:$B$547,2,FALSE))</f>
        <v/>
      </c>
      <c r="FV108" t="str">
        <f>IF(ISERROR(MATCH(FV$1,'CSC Mitre'!DC$1:DC$220,0)),"",VLOOKUP(FV$1,'Tactic Recode'!$A$1:$B$547,2,FALSE))</f>
        <v/>
      </c>
      <c r="FW108" t="str">
        <f>IF(ISERROR(MATCH(FW$1,'CSC Mitre'!DC$1:DC$220,0)),"",VLOOKUP(FW$1,'Tactic Recode'!$A$1:$B$547,2,FALSE))</f>
        <v/>
      </c>
      <c r="FX108" t="str">
        <f>IF(ISERROR(MATCH(FX$1,'CSC Mitre'!DC$1:DC$220,0)),"",VLOOKUP(FX$1,'Tactic Recode'!$A$1:$B$547,2,FALSE))</f>
        <v/>
      </c>
      <c r="FY108" t="str">
        <f>IF(ISERROR(MATCH(FY$1,'CSC Mitre'!DC$1:DC$220,0)),"",VLOOKUP(FY$1,'Tactic Recode'!$A$1:$B$547,2,FALSE))</f>
        <v/>
      </c>
      <c r="FZ108" t="str">
        <f>IF(ISERROR(MATCH(FZ$1,'CSC Mitre'!DC$1:DC$220,0)),"",VLOOKUP(FZ$1,'Tactic Recode'!$A$1:$B$547,2,FALSE))</f>
        <v/>
      </c>
      <c r="GA108" t="str">
        <f>IF(ISERROR(MATCH(GA$1,'CSC Mitre'!DC$1:DC$220,0)),"",VLOOKUP(GA$1,'Tactic Recode'!$A$1:$B$547,2,FALSE))</f>
        <v/>
      </c>
      <c r="GB108" t="str">
        <f>IF(ISERROR(MATCH(GB$1,'CSC Mitre'!DC$1:DC$220,0)),"",VLOOKUP(GB$1,'Tactic Recode'!$A$1:$B$547,2,FALSE))</f>
        <v/>
      </c>
      <c r="GC108" t="str">
        <f>IF(ISERROR(MATCH(GC$1,'CSC Mitre'!DC$1:DC$220,0)),"",VLOOKUP(GC$1,'Tactic Recode'!$A$1:$B$547,2,FALSE))</f>
        <v/>
      </c>
      <c r="GD108" t="str">
        <f>IF(ISERROR(MATCH(GD$1,'CSC Mitre'!DC$1:DC$220,0)),"",VLOOKUP(GD$1,'Tactic Recode'!$A$1:$B$547,2,FALSE))</f>
        <v/>
      </c>
      <c r="GE108" t="str">
        <f>IF(ISERROR(MATCH(GE$1,'CSC Mitre'!DC$1:DC$220,0)),"",VLOOKUP(GE$1,'Tactic Recode'!$A$1:$B$547,2,FALSE))</f>
        <v/>
      </c>
      <c r="GF108" t="str">
        <f>IF(ISERROR(MATCH(GF$1,'CSC Mitre'!DC$1:DC$220,0)),"",VLOOKUP(GF$1,'Tactic Recode'!$A$1:$B$547,2,FALSE))</f>
        <v/>
      </c>
      <c r="GG108" t="str">
        <f>IF(ISERROR(MATCH(GG$1,'CSC Mitre'!DC$1:DC$220,0)),"",VLOOKUP(GG$1,'Tactic Recode'!$A$1:$B$547,2,FALSE))</f>
        <v/>
      </c>
      <c r="GH108" t="str">
        <f>IF(ISERROR(MATCH(GH$1,'CSC Mitre'!DC$1:DC$220,0)),"",VLOOKUP(GH$1,'Tactic Recode'!$A$1:$B$547,2,FALSE))</f>
        <v/>
      </c>
      <c r="GI108" t="str">
        <f>IF(ISERROR(MATCH(GI$1,'CSC Mitre'!DC$1:DC$220,0)),"",VLOOKUP(GI$1,'Tactic Recode'!$A$1:$B$547,2,FALSE))</f>
        <v/>
      </c>
      <c r="GJ108" t="str">
        <f>IF(ISERROR(MATCH(GJ$1,'CSC Mitre'!DC$1:DC$220,0)),"",VLOOKUP(GJ$1,'Tactic Recode'!$A$1:$B$547,2,FALSE))</f>
        <v/>
      </c>
      <c r="GK108" t="str">
        <f>IF(ISERROR(MATCH(GK$1,'CSC Mitre'!DC$1:DC$220,0)),"",VLOOKUP(GK$1,'Tactic Recode'!$A$1:$B$547,2,FALSE))</f>
        <v/>
      </c>
      <c r="GL108" t="str">
        <f>IF(ISERROR(MATCH(GL$1,'CSC Mitre'!DC$1:DC$220,0)),"",VLOOKUP(GL$1,'Tactic Recode'!$A$1:$B$547,2,FALSE))</f>
        <v/>
      </c>
      <c r="GM108" t="str">
        <f>IF(ISERROR(MATCH(GM$1,'CSC Mitre'!DC$1:DC$220,0)),"",VLOOKUP(GM$1,'Tactic Recode'!$A$1:$B$547,2,FALSE))</f>
        <v/>
      </c>
      <c r="GN108" t="str">
        <f>IF(ISERROR(MATCH(GN$1,'CSC Mitre'!DC$1:DC$220,0)),"",VLOOKUP(GN$1,'Tactic Recode'!$A$1:$B$547,2,FALSE))</f>
        <v/>
      </c>
      <c r="GO108" t="str">
        <f>IF(ISERROR(MATCH(GO$1,'CSC Mitre'!DC$1:DC$220,0)),"",VLOOKUP(GO$1,'Tactic Recode'!$A$1:$B$547,2,FALSE))</f>
        <v/>
      </c>
      <c r="GP108" t="str">
        <f>IF(ISERROR(MATCH(GP$1,'CSC Mitre'!DC$1:DC$220,0)),"",VLOOKUP(GP$1,'Tactic Recode'!$A$1:$B$547,2,FALSE))</f>
        <v/>
      </c>
      <c r="GQ108" t="str">
        <f>IF(ISERROR(MATCH(GQ$1,'CSC Mitre'!DC$1:DC$220,0)),"",VLOOKUP(GQ$1,'Tactic Recode'!$A$1:$B$547,2,FALSE))</f>
        <v/>
      </c>
      <c r="GR108" t="str">
        <f>IF(ISERROR(MATCH(GR$1,'CSC Mitre'!DC$1:DC$220,0)),"",VLOOKUP(GR$1,'Tactic Recode'!$A$1:$B$547,2,FALSE))</f>
        <v/>
      </c>
      <c r="GS108" t="str">
        <f>IF(ISERROR(MATCH(GS$1,'CSC Mitre'!DC$1:DC$220,0)),"",VLOOKUP(GS$1,'Tactic Recode'!$A$1:$B$547,2,FALSE))</f>
        <v/>
      </c>
      <c r="GT108" t="str">
        <f>IF(ISERROR(MATCH(GT$1,'CSC Mitre'!DC$1:DC$220,0)),"",VLOOKUP(GT$1,'Tactic Recode'!$A$1:$B$547,2,FALSE))</f>
        <v/>
      </c>
      <c r="GU108" t="str">
        <f>IF(ISERROR(MATCH(GU$1,'CSC Mitre'!DC$1:DC$220,0)),"",VLOOKUP(GU$1,'Tactic Recode'!$A$1:$B$547,2,FALSE))</f>
        <v/>
      </c>
      <c r="GV108" t="str">
        <f>IF(ISERROR(MATCH(GV$1,'CSC Mitre'!DC$1:DC$220,0)),"",VLOOKUP(GV$1,'Tactic Recode'!$A$1:$B$547,2,FALSE))</f>
        <v/>
      </c>
      <c r="GW108" t="str">
        <f>IF(ISERROR(MATCH(GW$1,'CSC Mitre'!DC$1:DC$220,0)),"",VLOOKUP(GW$1,'Tactic Recode'!$A$1:$B$547,2,FALSE))</f>
        <v/>
      </c>
      <c r="GX108" t="str">
        <f>IF(ISERROR(MATCH(GX$1,'CSC Mitre'!DC$1:DC$220,0)),"",VLOOKUP(GX$1,'Tactic Recode'!$A$1:$B$547,2,FALSE))</f>
        <v/>
      </c>
      <c r="GY108" t="str">
        <f>IF(ISERROR(MATCH(GY$1,'CSC Mitre'!DC$1:DC$220,0)),"",VLOOKUP(GY$1,'Tactic Recode'!$A$1:$B$547,2,FALSE))</f>
        <v/>
      </c>
      <c r="GZ108" t="str">
        <f>IF(ISERROR(MATCH(GZ$1,'CSC Mitre'!DC$1:DC$220,0)),"",VLOOKUP(GZ$1,'Tactic Recode'!$A$1:$B$547,2,FALSE))</f>
        <v/>
      </c>
      <c r="HA108" t="str">
        <f>IF(ISERROR(MATCH(HA$1,'CSC Mitre'!DC$1:DC$220,0)),"",VLOOKUP(HA$1,'Tactic Recode'!$A$1:$B$547,2,FALSE))</f>
        <v/>
      </c>
      <c r="HB108" t="str">
        <f>IF(ISERROR(MATCH(HB$1,'CSC Mitre'!DC$1:DC$220,0)),"",VLOOKUP(HB$1,'Tactic Recode'!$A$1:$B$547,2,FALSE))</f>
        <v/>
      </c>
      <c r="HC108" t="str">
        <f>IF(ISERROR(MATCH(HC$1,'CSC Mitre'!DC$1:DC$220,0)),"",VLOOKUP(HC$1,'Tactic Recode'!$A$1:$B$547,2,FALSE))</f>
        <v/>
      </c>
      <c r="HD108" t="str">
        <f>IF(ISERROR(MATCH(HD$1,'CSC Mitre'!DC$1:DC$220,0)),"",VLOOKUP(HD$1,'Tactic Recode'!$A$1:$B$547,2,FALSE))</f>
        <v/>
      </c>
      <c r="HE108" t="str">
        <f>IF(ISERROR(MATCH(HE$1,'CSC Mitre'!DC$1:DC$220,0)),"",VLOOKUP(HE$1,'Tactic Recode'!$A$1:$B$547,2,FALSE))</f>
        <v/>
      </c>
      <c r="HF108" t="str">
        <f>IF(ISERROR(MATCH(HF$1,'CSC Mitre'!DC$1:DC$220,0)),"",VLOOKUP(HF$1,'Tactic Recode'!$A$1:$B$547,2,FALSE))</f>
        <v/>
      </c>
      <c r="HG108" t="str">
        <f>IF(ISERROR(MATCH(HG$1,'CSC Mitre'!DC$1:DC$220,0)),"",VLOOKUP(HG$1,'Tactic Recode'!$A$1:$B$547,2,FALSE))</f>
        <v/>
      </c>
      <c r="HH108" t="str">
        <f>IF(ISERROR(MATCH(HH$1,'CSC Mitre'!DC$1:DC$220,0)),"",VLOOKUP(HH$1,'Tactic Recode'!$A$1:$B$547,2,FALSE))</f>
        <v>Initial Access</v>
      </c>
      <c r="HI108" t="str">
        <f>IF(ISERROR(MATCH(HI$1,'CSC Mitre'!DC$1:DC$220,0)),"",VLOOKUP(HI$1,'Tactic Recode'!$A$1:$B$547,2,FALSE))</f>
        <v/>
      </c>
      <c r="HJ108" t="str">
        <f>IF(ISERROR(MATCH(HJ$1,'CSC Mitre'!DC$1:DC$220,0)),"",VLOOKUP(HJ$1,'Tactic Recode'!$A$1:$B$547,2,FALSE))</f>
        <v/>
      </c>
      <c r="HK108" t="str">
        <f>IF(ISERROR(MATCH(HK$1,'CSC Mitre'!DC$1:DC$220,0)),"",VLOOKUP(HK$1,'Tactic Recode'!$A$1:$B$547,2,FALSE))</f>
        <v/>
      </c>
      <c r="HL108" t="str">
        <f>IF(ISERROR(MATCH(HL$1,'CSC Mitre'!DC$1:DC$220,0)),"",VLOOKUP(HL$1,'Tactic Recode'!$A$1:$B$547,2,FALSE))</f>
        <v/>
      </c>
      <c r="HM108" t="str">
        <f>IF(ISERROR(MATCH(HM$1,'CSC Mitre'!DC$1:DC$220,0)),"",VLOOKUP(HM$1,'Tactic Recode'!$A$1:$B$547,2,FALSE))</f>
        <v/>
      </c>
      <c r="HN108" t="str">
        <f>IF(ISERROR(MATCH(HN$1,'CSC Mitre'!DC$1:DC$220,0)),"",VLOOKUP(HN$1,'Tactic Recode'!$A$1:$B$547,2,FALSE))</f>
        <v/>
      </c>
      <c r="HO108" t="str">
        <f>IF(ISERROR(MATCH(HO$1,'CSC Mitre'!DC$1:DC$220,0)),"",VLOOKUP(HO$1,'Tactic Recode'!$A$1:$B$547,2,FALSE))</f>
        <v/>
      </c>
      <c r="HP108" t="str">
        <f>IF(ISERROR(MATCH(HP$1,'CSC Mitre'!DC$1:DC$220,0)),"",VLOOKUP(HP$1,'Tactic Recode'!$A$1:$B$547,2,FALSE))</f>
        <v/>
      </c>
      <c r="HQ108" t="str">
        <f>IF(ISERROR(MATCH(HQ$1,'CSC Mitre'!DC$1:DC$220,0)),"",VLOOKUP(HQ$1,'Tactic Recode'!$A$1:$B$547,2,FALSE))</f>
        <v/>
      </c>
      <c r="HR108" t="str">
        <f>IF(ISERROR(MATCH(HR$1,'CSC Mitre'!DC$1:DC$220,0)),"",VLOOKUP(HR$1,'Tactic Recode'!$A$1:$B$547,2,FALSE))</f>
        <v/>
      </c>
      <c r="HS108" t="str">
        <f>IF(ISERROR(MATCH(HS$1,'CSC Mitre'!DC$1:DC$220,0)),"",VLOOKUP(HS$1,'Tactic Recode'!$A$1:$B$547,2,FALSE))</f>
        <v/>
      </c>
      <c r="HT108" t="str">
        <f>IF(ISERROR(MATCH(HT$1,'CSC Mitre'!DC$1:DC$220,0)),"",VLOOKUP(HT$1,'Tactic Recode'!$A$1:$B$547,2,FALSE))</f>
        <v/>
      </c>
      <c r="HU108" t="str">
        <f>IF(ISERROR(MATCH(HU$1,'CSC Mitre'!DC$1:DC$220,0)),"",VLOOKUP(HU$1,'Tactic Recode'!$A$1:$B$547,2,FALSE))</f>
        <v/>
      </c>
      <c r="HV108" t="str">
        <f>IF(ISERROR(MATCH(HV$1,'CSC Mitre'!DC$1:DC$220,0)),"",VLOOKUP(HV$1,'Tactic Recode'!$A$1:$B$547,2,FALSE))</f>
        <v/>
      </c>
      <c r="HW108" t="str">
        <f>IF(ISERROR(MATCH(HW$1,'CSC Mitre'!DC$1:DC$220,0)),"",VLOOKUP(HW$1,'Tactic Recode'!$A$1:$B$547,2,FALSE))</f>
        <v/>
      </c>
      <c r="HX108" t="str">
        <f>IF(ISERROR(MATCH(HX$1,'CSC Mitre'!DC$1:DC$220,0)),"",VLOOKUP(HX$1,'Tactic Recode'!$A$1:$B$547,2,FALSE))</f>
        <v/>
      </c>
      <c r="HY108" t="str">
        <f>IF(ISERROR(MATCH(HY$1,'CSC Mitre'!DC$1:DC$220,0)),"",VLOOKUP(HY$1,'Tactic Recode'!$A$1:$B$547,2,FALSE))</f>
        <v/>
      </c>
      <c r="HZ108" t="str">
        <f>IF(ISERROR(MATCH(HZ$1,'CSC Mitre'!DC$1:DC$220,0)),"",VLOOKUP(HZ$1,'Tactic Recode'!$A$1:$B$547,2,FALSE))</f>
        <v/>
      </c>
      <c r="IA108" t="str">
        <f>IF(ISERROR(MATCH(IA$1,'CSC Mitre'!DC$1:DC$220,0)),"",VLOOKUP(IA$1,'Tactic Recode'!$A$1:$B$547,2,FALSE))</f>
        <v/>
      </c>
      <c r="IB108" t="str">
        <f>IF(ISERROR(MATCH(IB$1,'CSC Mitre'!DC$1:DC$220,0)),"",VLOOKUP(IB$1,'Tactic Recode'!$A$1:$B$547,2,FALSE))</f>
        <v/>
      </c>
      <c r="IC108" t="str">
        <f>IF(ISERROR(MATCH(IC$1,'CSC Mitre'!DC$1:DC$220,0)),"",VLOOKUP(IC$1,'Tactic Recode'!$A$1:$B$547,2,FALSE))</f>
        <v/>
      </c>
      <c r="ID108" t="str">
        <f>IF(ISERROR(MATCH(ID$1,'CSC Mitre'!DC$1:DC$220,0)),"",VLOOKUP(ID$1,'Tactic Recode'!$A$1:$B$547,2,FALSE))</f>
        <v/>
      </c>
      <c r="IE108" t="str">
        <f>IF(ISERROR(MATCH(IE$1,'CSC Mitre'!DC$1:DC$220,0)),"",VLOOKUP(IE$1,'Tactic Recode'!$A$1:$B$547,2,FALSE))</f>
        <v/>
      </c>
      <c r="IF108" t="str">
        <f>IF(ISERROR(MATCH(IF$1,'CSC Mitre'!DC$1:DC$220,0)),"",VLOOKUP(IF$1,'Tactic Recode'!$A$1:$B$547,2,FALSE))</f>
        <v/>
      </c>
      <c r="IG108" t="str">
        <f>IF(ISERROR(MATCH(IG$1,'CSC Mitre'!DC$1:DC$220,0)),"",VLOOKUP(IG$1,'Tactic Recode'!$A$1:$B$547,2,FALSE))</f>
        <v/>
      </c>
      <c r="IH108" t="str">
        <f>IF(ISERROR(MATCH(IH$1,'CSC Mitre'!DC$1:DC$220,0)),"",VLOOKUP(IH$1,'Tactic Recode'!$A$1:$B$547,2,FALSE))</f>
        <v/>
      </c>
      <c r="II108" t="str">
        <f>IF(ISERROR(MATCH(II$1,'CSC Mitre'!DC$1:DC$220,0)),"",VLOOKUP(II$1,'Tactic Recode'!$A$1:$B$547,2,FALSE))</f>
        <v/>
      </c>
      <c r="IJ108" t="str">
        <f>IF(ISERROR(MATCH(IJ$1,'CSC Mitre'!DC$1:DC$220,0)),"",VLOOKUP(IJ$1,'Tactic Recode'!$A$1:$B$547,2,FALSE))</f>
        <v/>
      </c>
      <c r="IK108" t="str">
        <f>IF(ISERROR(MATCH(IK$1,'CSC Mitre'!DC$1:DC$220,0)),"",VLOOKUP(IK$1,'Tactic Recode'!$A$1:$B$547,2,FALSE))</f>
        <v/>
      </c>
      <c r="IL108" t="str">
        <f>IF(ISERROR(MATCH(IL$1,'CSC Mitre'!DC$1:DC$220,0)),"",VLOOKUP(IL$1,'Tactic Recode'!$A$1:$B$547,2,FALSE))</f>
        <v/>
      </c>
      <c r="IM108" t="str">
        <f>IF(ISERROR(MATCH(IM$1,'CSC Mitre'!DC$1:DC$220,0)),"",VLOOKUP(IM$1,'Tactic Recode'!$A$1:$B$547,2,FALSE))</f>
        <v/>
      </c>
      <c r="IN108" t="str">
        <f>IF(ISERROR(MATCH(IN$1,'CSC Mitre'!DC$1:DC$220,0)),"",VLOOKUP(IN$1,'Tactic Recode'!$A$1:$B$547,2,FALSE))</f>
        <v/>
      </c>
      <c r="IO108" t="str">
        <f>IF(ISERROR(MATCH(IO$1,'CSC Mitre'!DC$1:DC$220,0)),"",VLOOKUP(IO$1,'Tactic Recode'!$A$1:$B$547,2,FALSE))</f>
        <v/>
      </c>
      <c r="IP108" t="str">
        <f>IF(ISERROR(MATCH(IP$1,'CSC Mitre'!DC$1:DC$220,0)),"",VLOOKUP(IP$1,'Tactic Recode'!$A$1:$B$547,2,FALSE))</f>
        <v/>
      </c>
      <c r="IQ108" t="str">
        <f>IF(ISERROR(MATCH(IQ$1,'CSC Mitre'!DC$1:DC$220,0)),"",VLOOKUP(IQ$1,'Tactic Recode'!$A$1:$B$547,2,FALSE))</f>
        <v/>
      </c>
      <c r="IR108" t="str">
        <f>IF(ISERROR(MATCH(IR$1,'CSC Mitre'!DC$1:DC$220,0)),"",VLOOKUP(IR$1,'Tactic Recode'!$A$1:$B$547,2,FALSE))</f>
        <v/>
      </c>
      <c r="IS108" t="str">
        <f>IF(ISERROR(MATCH(IS$1,'CSC Mitre'!DC$1:DC$220,0)),"",VLOOKUP(IS$1,'Tactic Recode'!$A$1:$B$547,2,FALSE))</f>
        <v/>
      </c>
      <c r="IT108" t="str">
        <f>IF(ISERROR(MATCH(IT$1,'CSC Mitre'!DC$1:DC$220,0)),"",VLOOKUP(IT$1,'Tactic Recode'!$A$1:$B$547,2,FALSE))</f>
        <v/>
      </c>
      <c r="IU108" t="str">
        <f>IF(ISERROR(MATCH(IU$1,'CSC Mitre'!DC$1:DC$220,0)),"",VLOOKUP(IU$1,'Tactic Recode'!$A$1:$B$547,2,FALSE))</f>
        <v/>
      </c>
      <c r="IV108" t="str">
        <f>IF(ISERROR(MATCH(IV$1,'CSC Mitre'!DC$1:DC$220,0)),"",VLOOKUP(IV$1,'Tactic Recode'!$A$1:$B$547,2,FALSE))</f>
        <v/>
      </c>
      <c r="IW108" t="str">
        <f>IF(ISERROR(MATCH(IW$1,'CSC Mitre'!DC$1:DC$220,0)),"",VLOOKUP(IW$1,'Tactic Recode'!$A$1:$B$547,2,FALSE))</f>
        <v/>
      </c>
      <c r="IX108" t="str">
        <f>IF(ISERROR(MATCH(IX$1,'CSC Mitre'!DC$1:DC$220,0)),"",VLOOKUP(IX$1,'Tactic Recode'!$A$1:$B$547,2,FALSE))</f>
        <v/>
      </c>
      <c r="IY108" t="str">
        <f>IF(ISERROR(MATCH(IY$1,'CSC Mitre'!DC$1:DC$220,0)),"",VLOOKUP(IY$1,'Tactic Recode'!$A$1:$B$547,2,FALSE))</f>
        <v/>
      </c>
      <c r="IZ108" t="str">
        <f>IF(ISERROR(MATCH(IZ$1,'CSC Mitre'!DC$1:DC$220,0)),"",VLOOKUP(IZ$1,'Tactic Recode'!$A$1:$B$547,2,FALSE))</f>
        <v/>
      </c>
      <c r="JA108" t="str">
        <f>IF(ISERROR(MATCH(JA$1,'CSC Mitre'!DC$1:DC$220,0)),"",VLOOKUP(JA$1,'Tactic Recode'!$A$1:$B$547,2,FALSE))</f>
        <v/>
      </c>
      <c r="JB108" t="str">
        <f>IF(ISERROR(MATCH(JB$1,'CSC Mitre'!DC$1:DC$220,0)),"",VLOOKUP(JB$1,'Tactic Recode'!$A$1:$B$547,2,FALSE))</f>
        <v/>
      </c>
      <c r="JC108" t="str">
        <f>IF(ISERROR(MATCH(JC$1,'CSC Mitre'!DC$1:DC$220,0)),"",VLOOKUP(JC$1,'Tactic Recode'!$A$1:$B$547,2,FALSE))</f>
        <v/>
      </c>
      <c r="JD108" t="str">
        <f>IF(ISERROR(MATCH(JD$1,'CSC Mitre'!DC$1:DC$220,0)),"",VLOOKUP(JD$1,'Tactic Recode'!$A$1:$B$547,2,FALSE))</f>
        <v/>
      </c>
      <c r="JE108" t="str">
        <f>IF(ISERROR(MATCH(JE$1,'CSC Mitre'!DC$1:DC$220,0)),"",VLOOKUP(JE$1,'Tactic Recode'!$A$1:$B$547,2,FALSE))</f>
        <v/>
      </c>
      <c r="JF108" t="str">
        <f>IF(ISERROR(MATCH(JF$1,'CSC Mitre'!DC$1:DC$220,0)),"",VLOOKUP(JF$1,'Tactic Recode'!$A$1:$B$547,2,FALSE))</f>
        <v/>
      </c>
      <c r="JG108" t="str">
        <f>IF(ISERROR(MATCH(JG$1,'CSC Mitre'!DC$1:DC$220,0)),"",VLOOKUP(JG$1,'Tactic Recode'!$A$1:$B$547,2,FALSE))</f>
        <v/>
      </c>
      <c r="JH108" t="str">
        <f>IF(ISERROR(MATCH(JH$1,'CSC Mitre'!DC$1:DC$220,0)),"",VLOOKUP(JH$1,'Tactic Recode'!$A$1:$B$547,2,FALSE))</f>
        <v/>
      </c>
      <c r="JI108" t="str">
        <f>IF(ISERROR(MATCH(JI$1,'CSC Mitre'!DC$1:DC$220,0)),"",VLOOKUP(JI$1,'Tactic Recode'!$A$1:$B$547,2,FALSE))</f>
        <v/>
      </c>
      <c r="JJ108" t="str">
        <f>IF(ISERROR(MATCH(JJ$1,'CSC Mitre'!DC$1:DC$220,0)),"",VLOOKUP(JJ$1,'Tactic Recode'!$A$1:$B$547,2,FALSE))</f>
        <v/>
      </c>
      <c r="JK108" t="str">
        <f>IF(ISERROR(MATCH(JK$1,'CSC Mitre'!DC$1:DC$220,0)),"",VLOOKUP(JK$1,'Tactic Recode'!$A$1:$B$547,2,FALSE))</f>
        <v/>
      </c>
      <c r="JL108" t="str">
        <f>IF(ISERROR(MATCH(JL$1,'CSC Mitre'!DC$1:DC$220,0)),"",VLOOKUP(JL$1,'Tactic Recode'!$A$1:$B$547,2,FALSE))</f>
        <v/>
      </c>
      <c r="JM108" t="str">
        <f>IF(ISERROR(MATCH(JM$1,'CSC Mitre'!DC$1:DC$220,0)),"",VLOOKUP(JM$1,'Tactic Recode'!$A$1:$B$547,2,FALSE))</f>
        <v/>
      </c>
      <c r="JN108" t="str">
        <f>IF(ISERROR(MATCH(JN$1,'CSC Mitre'!DC$1:DC$220,0)),"",VLOOKUP(JN$1,'Tactic Recode'!$A$1:$B$547,2,FALSE))</f>
        <v/>
      </c>
      <c r="JO108" t="str">
        <f>IF(ISERROR(MATCH(JO$1,'CSC Mitre'!DC$1:DC$220,0)),"",VLOOKUP(JO$1,'Tactic Recode'!$A$1:$B$547,2,FALSE))</f>
        <v/>
      </c>
      <c r="JP108" t="str">
        <f>IF(ISERROR(MATCH(JP$1,'CSC Mitre'!DC$1:DC$220,0)),"",VLOOKUP(JP$1,'Tactic Recode'!$A$1:$B$547,2,FALSE))</f>
        <v/>
      </c>
      <c r="JQ108" t="str">
        <f>IF(ISERROR(MATCH(JQ$1,'CSC Mitre'!DC$1:DC$220,0)),"",VLOOKUP(JQ$1,'Tactic Recode'!$A$1:$B$547,2,FALSE))</f>
        <v/>
      </c>
      <c r="JR108" t="str">
        <f>IF(ISERROR(MATCH(JR$1,'CSC Mitre'!DC$1:DC$220,0)),"",VLOOKUP(JR$1,'Tactic Recode'!$A$1:$B$547,2,FALSE))</f>
        <v/>
      </c>
      <c r="JS108" t="str">
        <f>IF(ISERROR(MATCH(JS$1,'CSC Mitre'!DC$1:DC$220,0)),"",VLOOKUP(JS$1,'Tactic Recode'!$A$1:$B$547,2,FALSE))</f>
        <v/>
      </c>
      <c r="JT108" t="str">
        <f>IF(ISERROR(MATCH(JT$1,'CSC Mitre'!DC$1:DC$220,0)),"",VLOOKUP(JT$1,'Tactic Recode'!$A$1:$B$547,2,FALSE))</f>
        <v/>
      </c>
      <c r="JU108" t="str">
        <f>IF(ISERROR(MATCH(JU$1,'CSC Mitre'!DC$1:DC$220,0)),"",VLOOKUP(JU$1,'Tactic Recode'!$A$1:$B$547,2,FALSE))</f>
        <v/>
      </c>
      <c r="JV108" t="str">
        <f>IF(ISERROR(MATCH(JV$1,'CSC Mitre'!DC$1:DC$220,0)),"",VLOOKUP(JV$1,'Tactic Recode'!$A$1:$B$547,2,FALSE))</f>
        <v/>
      </c>
      <c r="JW108" t="str">
        <f>IF(ISERROR(MATCH(JW$1,'CSC Mitre'!DC$1:DC$220,0)),"",VLOOKUP(JW$1,'Tactic Recode'!$A$1:$B$547,2,FALSE))</f>
        <v/>
      </c>
      <c r="JX108" t="str">
        <f>IF(ISERROR(MATCH(JX$1,'CSC Mitre'!DC$1:DC$220,0)),"",VLOOKUP(JX$1,'Tactic Recode'!$A$1:$B$547,2,FALSE))</f>
        <v/>
      </c>
      <c r="JY108" t="str">
        <f>IF(ISERROR(MATCH(JY$1,'CSC Mitre'!DC$1:DC$220,0)),"",VLOOKUP(JY$1,'Tactic Recode'!$A$1:$B$547,2,FALSE))</f>
        <v/>
      </c>
      <c r="JZ108" t="str">
        <f>IF(ISERROR(MATCH(JZ$1,'CSC Mitre'!DC$1:DC$220,0)),"",VLOOKUP(JZ$1,'Tactic Recode'!$A$1:$B$547,2,FALSE))</f>
        <v/>
      </c>
      <c r="KA108" t="str">
        <f>IF(ISERROR(MATCH(KA$1,'CSC Mitre'!DC$1:DC$220,0)),"",VLOOKUP(KA$1,'Tactic Recode'!$A$1:$B$547,2,FALSE))</f>
        <v/>
      </c>
      <c r="KB108" t="str">
        <f>IF(ISERROR(MATCH(KB$1,'CSC Mitre'!DC$1:DC$220,0)),"",VLOOKUP(KB$1,'Tactic Recode'!$A$1:$B$547,2,FALSE))</f>
        <v/>
      </c>
      <c r="KC108" t="str">
        <f>IF(ISERROR(MATCH(KC$1,'CSC Mitre'!DC$1:DC$220,0)),"",VLOOKUP(KC$1,'Tactic Recode'!$A$1:$B$547,2,FALSE))</f>
        <v/>
      </c>
      <c r="KD108" t="str">
        <f>IF(ISERROR(MATCH(KD$1,'CSC Mitre'!DC$1:DC$220,0)),"",VLOOKUP(KD$1,'Tactic Recode'!$A$1:$B$547,2,FALSE))</f>
        <v/>
      </c>
      <c r="KE108" t="str">
        <f>IF(ISERROR(MATCH(KE$1,'CSC Mitre'!DC$1:DC$220,0)),"",VLOOKUP(KE$1,'Tactic Recode'!$A$1:$B$547,2,FALSE))</f>
        <v/>
      </c>
      <c r="KF108" t="str">
        <f>IF(ISERROR(MATCH(KF$1,'CSC Mitre'!DC$1:DC$220,0)),"",VLOOKUP(KF$1,'Tactic Recode'!$A$1:$B$547,2,FALSE))</f>
        <v/>
      </c>
      <c r="KG108" t="str">
        <f>IF(ISERROR(MATCH(KG$1,'CSC Mitre'!DC$1:DC$220,0)),"",VLOOKUP(KG$1,'Tactic Recode'!$A$1:$B$547,2,FALSE))</f>
        <v/>
      </c>
      <c r="KH108" t="str">
        <f>IF(ISERROR(MATCH(KH$1,'CSC Mitre'!DC$1:DC$220,0)),"",VLOOKUP(KH$1,'Tactic Recode'!$A$1:$B$547,2,FALSE))</f>
        <v/>
      </c>
      <c r="KI108" t="str">
        <f>IF(ISERROR(MATCH(KI$1,'CSC Mitre'!DC$1:DC$220,0)),"",VLOOKUP(KI$1,'Tactic Recode'!$A$1:$B$547,2,FALSE))</f>
        <v/>
      </c>
      <c r="KJ108" t="str">
        <f>IF(ISERROR(MATCH(KJ$1,'CSC Mitre'!DC$1:DC$220,0)),"",VLOOKUP(KJ$1,'Tactic Recode'!$A$1:$B$547,2,FALSE))</f>
        <v/>
      </c>
      <c r="KK108" t="str">
        <f>IF(ISERROR(MATCH(KK$1,'CSC Mitre'!DC$1:DC$220,0)),"",VLOOKUP(KK$1,'Tactic Recode'!$A$1:$B$547,2,FALSE))</f>
        <v/>
      </c>
      <c r="KL108" t="str">
        <f>IF(ISERROR(MATCH(KL$1,'CSC Mitre'!DC$1:DC$220,0)),"",VLOOKUP(KL$1,'Tactic Recode'!$A$1:$B$547,2,FALSE))</f>
        <v/>
      </c>
      <c r="KM108" t="str">
        <f>IF(ISERROR(MATCH(KM$1,'CSC Mitre'!DC$1:DC$220,0)),"",VLOOKUP(KM$1,'Tactic Recode'!$A$1:$B$547,2,FALSE))</f>
        <v/>
      </c>
      <c r="KN108" t="str">
        <f>IF(ISERROR(MATCH(KN$1,'CSC Mitre'!DC$1:DC$220,0)),"",VLOOKUP(KN$1,'Tactic Recode'!$A$1:$B$547,2,FALSE))</f>
        <v/>
      </c>
      <c r="KO108" t="str">
        <f>IF(ISERROR(MATCH(KO$1,'CSC Mitre'!DC$1:DC$220,0)),"",VLOOKUP(KO$1,'Tactic Recode'!$A$1:$B$547,2,FALSE))</f>
        <v/>
      </c>
      <c r="KP108" t="str">
        <f>IF(ISERROR(MATCH(KP$1,'CSC Mitre'!DC$1:DC$220,0)),"",VLOOKUP(KP$1,'Tactic Recode'!$A$1:$B$547,2,FALSE))</f>
        <v/>
      </c>
      <c r="KQ108" t="str">
        <f>IF(ISERROR(MATCH(KQ$1,'CSC Mitre'!DC$1:DC$220,0)),"",VLOOKUP(KQ$1,'Tactic Recode'!$A$1:$B$547,2,FALSE))</f>
        <v/>
      </c>
      <c r="KR108" t="str">
        <f>IF(ISERROR(MATCH(KR$1,'CSC Mitre'!DC$1:DC$220,0)),"",VLOOKUP(KR$1,'Tactic Recode'!$A$1:$B$547,2,FALSE))</f>
        <v/>
      </c>
      <c r="KS108" t="str">
        <f>IF(ISERROR(MATCH(KS$1,'CSC Mitre'!DC$1:DC$220,0)),"",VLOOKUP(KS$1,'Tactic Recode'!$A$1:$B$547,2,FALSE))</f>
        <v/>
      </c>
      <c r="KT108" t="str">
        <f>IF(ISERROR(MATCH(KT$1,'CSC Mitre'!DC$1:DC$220,0)),"",VLOOKUP(KT$1,'Tactic Recode'!$A$1:$B$547,2,FALSE))</f>
        <v/>
      </c>
      <c r="KU108" t="str">
        <f>IF(ISERROR(MATCH(KU$1,'CSC Mitre'!DC$1:DC$220,0)),"",VLOOKUP(KU$1,'Tactic Recode'!$A$1:$B$547,2,FALSE))</f>
        <v/>
      </c>
      <c r="KV108" t="str">
        <f>IF(ISERROR(MATCH(KV$1,'CSC Mitre'!DC$1:DC$220,0)),"",VLOOKUP(KV$1,'Tactic Recode'!$A$1:$B$547,2,FALSE))</f>
        <v/>
      </c>
      <c r="KW108" t="str">
        <f>IF(ISERROR(MATCH(KW$1,'CSC Mitre'!DC$1:DC$220,0)),"",VLOOKUP(KW$1,'Tactic Recode'!$A$1:$B$547,2,FALSE))</f>
        <v/>
      </c>
      <c r="KX108" t="str">
        <f>IF(ISERROR(MATCH(KX$1,'CSC Mitre'!DC$1:DC$220,0)),"",VLOOKUP(KX$1,'Tactic Recode'!$A$1:$B$547,2,FALSE))</f>
        <v/>
      </c>
      <c r="KY108" t="str">
        <f>IF(ISERROR(MATCH(KY$1,'CSC Mitre'!DC$1:DC$220,0)),"",VLOOKUP(KY$1,'Tactic Recode'!$A$1:$B$547,2,FALSE))</f>
        <v/>
      </c>
      <c r="KZ108" t="str">
        <f>IF(ISERROR(MATCH(KZ$1,'CSC Mitre'!DC$1:DC$220,0)),"",VLOOKUP(KZ$1,'Tactic Recode'!$A$1:$B$547,2,FALSE))</f>
        <v/>
      </c>
      <c r="LA108" t="str">
        <f>IF(ISERROR(MATCH(LA$1,'CSC Mitre'!DC$1:DC$220,0)),"",VLOOKUP(LA$1,'Tactic Recode'!$A$1:$B$547,2,FALSE))</f>
        <v/>
      </c>
      <c r="LB108" t="str">
        <f>IF(ISERROR(MATCH(LB$1,'CSC Mitre'!DC$1:DC$220,0)),"",VLOOKUP(LB$1,'Tactic Recode'!$A$1:$B$547,2,FALSE))</f>
        <v/>
      </c>
      <c r="LC108" t="str">
        <f>IF(ISERROR(MATCH(LC$1,'CSC Mitre'!DC$1:DC$220,0)),"",VLOOKUP(LC$1,'Tactic Recode'!$A$1:$B$547,2,FALSE))</f>
        <v/>
      </c>
      <c r="LD108" t="str">
        <f>IF(ISERROR(MATCH(LD$1,'CSC Mitre'!DC$1:DC$220,0)),"",VLOOKUP(LD$1,'Tactic Recode'!$A$1:$B$547,2,FALSE))</f>
        <v/>
      </c>
      <c r="LE108" t="str">
        <f>IF(ISERROR(MATCH(LE$1,'CSC Mitre'!DC$1:DC$220,0)),"",VLOOKUP(LE$1,'Tactic Recode'!$A$1:$B$547,2,FALSE))</f>
        <v/>
      </c>
      <c r="LF108" t="str">
        <f>IF(ISERROR(MATCH(LF$1,'CSC Mitre'!DC$1:DC$220,0)),"",VLOOKUP(LF$1,'Tactic Recode'!$A$1:$B$547,2,FALSE))</f>
        <v/>
      </c>
      <c r="LG108" t="str">
        <f>IF(ISERROR(MATCH(LG$1,'CSC Mitre'!DC$1:DC$220,0)),"",VLOOKUP(LG$1,'Tactic Recode'!$A$1:$B$547,2,FALSE))</f>
        <v/>
      </c>
      <c r="LH108" t="str">
        <f>IF(ISERROR(MATCH(LH$1,'CSC Mitre'!DC$1:DC$220,0)),"",VLOOKUP(LH$1,'Tactic Recode'!$A$1:$B$547,2,FALSE))</f>
        <v/>
      </c>
      <c r="LI108" t="str">
        <f>IF(ISERROR(MATCH(LI$1,'CSC Mitre'!DC$1:DC$220,0)),"",VLOOKUP(LI$1,'Tactic Recode'!$A$1:$B$547,2,FALSE))</f>
        <v/>
      </c>
      <c r="LJ108" t="str">
        <f>IF(ISERROR(MATCH(LJ$1,'CSC Mitre'!DC$1:DC$220,0)),"",VLOOKUP(LJ$1,'Tactic Recode'!$A$1:$B$547,2,FALSE))</f>
        <v/>
      </c>
      <c r="LK108" t="str">
        <f>IF(ISERROR(MATCH(LK$1,'CSC Mitre'!DC$1:DC$220,0)),"",VLOOKUP(LK$1,'Tactic Recode'!$A$1:$B$547,2,FALSE))</f>
        <v/>
      </c>
      <c r="LL108" t="str">
        <f>IF(ISERROR(MATCH(LL$1,'CSC Mitre'!DC$1:DC$220,0)),"",VLOOKUP(LL$1,'Tactic Recode'!$A$1:$B$547,2,FALSE))</f>
        <v/>
      </c>
      <c r="LM108" t="str">
        <f>IF(ISERROR(MATCH(LM$1,'CSC Mitre'!DC$1:DC$220,0)),"",VLOOKUP(LM$1,'Tactic Recode'!$A$1:$B$547,2,FALSE))</f>
        <v/>
      </c>
      <c r="LN108" t="str">
        <f>IF(ISERROR(MATCH(LN$1,'CSC Mitre'!DC$1:DC$220,0)),"",VLOOKUP(LN$1,'Tactic Recode'!$A$1:$B$547,2,FALSE))</f>
        <v/>
      </c>
      <c r="LO108" t="str">
        <f>IF(ISERROR(MATCH(LO$1,'CSC Mitre'!DC$1:DC$220,0)),"",VLOOKUP(LO$1,'Tactic Recode'!$A$1:$B$547,2,FALSE))</f>
        <v/>
      </c>
      <c r="LP108" t="str">
        <f>IF(ISERROR(MATCH(LP$1,'CSC Mitre'!DC$1:DC$220,0)),"",VLOOKUP(LP$1,'Tactic Recode'!$A$1:$B$547,2,FALSE))</f>
        <v/>
      </c>
      <c r="LQ108" t="str">
        <f>IF(ISERROR(MATCH(LQ$1,'CSC Mitre'!DC$1:DC$220,0)),"",VLOOKUP(LQ$1,'Tactic Recode'!$A$1:$B$547,2,FALSE))</f>
        <v/>
      </c>
      <c r="LR108" t="str">
        <f>IF(ISERROR(MATCH(LR$1,'CSC Mitre'!DC$1:DC$220,0)),"",VLOOKUP(LR$1,'Tactic Recode'!$A$1:$B$547,2,FALSE))</f>
        <v/>
      </c>
      <c r="LS108" t="str">
        <f>IF(ISERROR(MATCH(LS$1,'CSC Mitre'!DC$1:DC$220,0)),"",VLOOKUP(LS$1,'Tactic Recode'!$A$1:$B$547,2,FALSE))</f>
        <v/>
      </c>
      <c r="LT108" t="str">
        <f>IF(ISERROR(MATCH(LT$1,'CSC Mitre'!DC$1:DC$220,0)),"",VLOOKUP(LT$1,'Tactic Recode'!$A$1:$B$547,2,FALSE))</f>
        <v/>
      </c>
      <c r="LU108" t="str">
        <f>IF(ISERROR(MATCH(LU$1,'CSC Mitre'!DC$1:DC$220,0)),"",VLOOKUP(LU$1,'Tactic Recode'!$A$1:$B$547,2,FALSE))</f>
        <v/>
      </c>
      <c r="LV108" t="str">
        <f>IF(ISERROR(MATCH(LV$1,'CSC Mitre'!DC$1:DC$220,0)),"",VLOOKUP(LV$1,'Tactic Recode'!$A$1:$B$547,2,FALSE))</f>
        <v/>
      </c>
      <c r="LW108" t="str">
        <f>IF(ISERROR(MATCH(LW$1,'CSC Mitre'!DC$1:DC$220,0)),"",VLOOKUP(LW$1,'Tactic Recode'!$A$1:$B$547,2,FALSE))</f>
        <v/>
      </c>
      <c r="LX108" t="str">
        <f>IF(ISERROR(MATCH(LX$1,'CSC Mitre'!DC$1:DC$220,0)),"",VLOOKUP(LX$1,'Tactic Recode'!$A$1:$B$547,2,FALSE))</f>
        <v/>
      </c>
      <c r="LY108" t="str">
        <f>IF(ISERROR(MATCH(LY$1,'CSC Mitre'!DC$1:DC$220,0)),"",VLOOKUP(LY$1,'Tactic Recode'!$A$1:$B$547,2,FALSE))</f>
        <v/>
      </c>
      <c r="LZ108" t="str">
        <f>IF(ISERROR(MATCH(LZ$1,'CSC Mitre'!DC$1:DC$220,0)),"",VLOOKUP(LZ$1,'Tactic Recode'!$A$1:$B$547,2,FALSE))</f>
        <v/>
      </c>
      <c r="MA108" t="str">
        <f>IF(ISERROR(MATCH(MA$1,'CSC Mitre'!DC$1:DC$220,0)),"",VLOOKUP(MA$1,'Tactic Recode'!$A$1:$B$547,2,FALSE))</f>
        <v/>
      </c>
      <c r="MB108" t="str">
        <f>IF(ISERROR(MATCH(MB$1,'CSC Mitre'!DC$1:DC$220,0)),"",VLOOKUP(MB$1,'Tactic Recode'!$A$1:$B$547,2,FALSE))</f>
        <v/>
      </c>
      <c r="MC108" t="str">
        <f>IF(ISERROR(MATCH(MC$1,'CSC Mitre'!DC$1:DC$220,0)),"",VLOOKUP(MC$1,'Tactic Recode'!$A$1:$B$547,2,FALSE))</f>
        <v/>
      </c>
      <c r="MD108" t="str">
        <f>IF(ISERROR(MATCH(MD$1,'CSC Mitre'!DC$1:DC$220,0)),"",VLOOKUP(MD$1,'Tactic Recode'!$A$1:$B$547,2,FALSE))</f>
        <v/>
      </c>
      <c r="ME108" t="str">
        <f>IF(ISERROR(MATCH(ME$1,'CSC Mitre'!DC$1:DC$220,0)),"",VLOOKUP(ME$1,'Tactic Recode'!$A$1:$B$547,2,FALSE))</f>
        <v/>
      </c>
      <c r="MF108" t="str">
        <f>IF(ISERROR(MATCH(MF$1,'CSC Mitre'!DC$1:DC$220,0)),"",VLOOKUP(MF$1,'Tactic Recode'!$A$1:$B$547,2,FALSE))</f>
        <v/>
      </c>
      <c r="MG108" t="str">
        <f>IF(ISERROR(MATCH(MG$1,'CSC Mitre'!DC$1:DC$220,0)),"",VLOOKUP(MG$1,'Tactic Recode'!$A$1:$B$547,2,FALSE))</f>
        <v/>
      </c>
      <c r="MH108" t="str">
        <f>IF(ISERROR(MATCH(MH$1,'CSC Mitre'!DC$1:DC$220,0)),"",VLOOKUP(MH$1,'Tactic Recode'!$A$1:$B$547,2,FALSE))</f>
        <v/>
      </c>
      <c r="MI108" t="str">
        <f>IF(ISERROR(MATCH(MI$1,'CSC Mitre'!DC$1:DC$220,0)),"",VLOOKUP(MI$1,'Tactic Recode'!$A$1:$B$547,2,FALSE))</f>
        <v/>
      </c>
      <c r="MJ108" t="str">
        <f>IF(ISERROR(MATCH(MJ$1,'CSC Mitre'!DC$1:DC$220,0)),"",VLOOKUP(MJ$1,'Tactic Recode'!$A$1:$B$547,2,FALSE))</f>
        <v/>
      </c>
      <c r="MK108" t="str">
        <f>IF(ISERROR(MATCH(MK$1,'CSC Mitre'!DC$1:DC$220,0)),"",VLOOKUP(MK$1,'Tactic Recode'!$A$1:$B$547,2,FALSE))</f>
        <v/>
      </c>
      <c r="ML108" t="str">
        <f>IF(ISERROR(MATCH(ML$1,'CSC Mitre'!DC$1:DC$220,0)),"",VLOOKUP(ML$1,'Tactic Recode'!$A$1:$B$547,2,FALSE))</f>
        <v/>
      </c>
      <c r="MM108" t="str">
        <f>IF(ISERROR(MATCH(MM$1,'CSC Mitre'!DC$1:DC$220,0)),"",VLOOKUP(MM$1,'Tactic Recode'!$A$1:$B$547,2,FALSE))</f>
        <v/>
      </c>
      <c r="MN108" t="str">
        <f>IF(ISERROR(MATCH(MN$1,'CSC Mitre'!DC$1:DC$220,0)),"",VLOOKUP(MN$1,'Tactic Recode'!$A$1:$B$547,2,FALSE))</f>
        <v/>
      </c>
      <c r="MO108" t="str">
        <f>IF(ISERROR(MATCH(MO$1,'CSC Mitre'!DC$1:DC$220,0)),"",VLOOKUP(MO$1,'Tactic Recode'!$A$1:$B$547,2,FALSE))</f>
        <v/>
      </c>
      <c r="MP108" t="str">
        <f>IF(ISERROR(MATCH(MP$1,'CSC Mitre'!DC$1:DC$220,0)),"",VLOOKUP(MP$1,'Tactic Recode'!$A$1:$B$547,2,FALSE))</f>
        <v/>
      </c>
      <c r="MQ108" t="str">
        <f>IF(ISERROR(MATCH(MQ$1,'CSC Mitre'!DC$1:DC$220,0)),"",VLOOKUP(MQ$1,'Tactic Recode'!$A$1:$B$547,2,FALSE))</f>
        <v/>
      </c>
      <c r="MR108" t="str">
        <f>IF(ISERROR(MATCH(MR$1,'CSC Mitre'!DC$1:DC$220,0)),"",VLOOKUP(MR$1,'Tactic Recode'!$A$1:$B$547,2,FALSE))</f>
        <v/>
      </c>
      <c r="MS108" t="str">
        <f>IF(ISERROR(MATCH(MS$1,'CSC Mitre'!DC$1:DC$220,0)),"",VLOOKUP(MS$1,'Tactic Recode'!$A$1:$B$547,2,FALSE))</f>
        <v/>
      </c>
      <c r="MT108" t="str">
        <f>IF(ISERROR(MATCH(MT$1,'CSC Mitre'!DC$1:DC$220,0)),"",VLOOKUP(MT$1,'Tactic Recode'!$A$1:$B$547,2,FALSE))</f>
        <v/>
      </c>
      <c r="MU108" t="str">
        <f>IF(ISERROR(MATCH(MU$1,'CSC Mitre'!DC$1:DC$220,0)),"",VLOOKUP(MU$1,'Tactic Recode'!$A$1:$B$547,2,FALSE))</f>
        <v/>
      </c>
      <c r="MV108" t="str">
        <f>IF(ISERROR(MATCH(MV$1,'CSC Mitre'!DC$1:DC$220,0)),"",VLOOKUP(MV$1,'Tactic Recode'!$A$1:$B$547,2,FALSE))</f>
        <v/>
      </c>
      <c r="MW108" t="str">
        <f>IF(ISERROR(MATCH(MW$1,'CSC Mitre'!DC$1:DC$220,0)),"",VLOOKUP(MW$1,'Tactic Recode'!$A$1:$B$547,2,FALSE))</f>
        <v/>
      </c>
      <c r="MX108" t="str">
        <f>IF(ISERROR(MATCH(MX$1,'CSC Mitre'!DC$1:DC$220,0)),"",VLOOKUP(MX$1,'Tactic Recode'!$A$1:$B$547,2,FALSE))</f>
        <v/>
      </c>
      <c r="MY108" t="str">
        <f>IF(ISERROR(MATCH(MY$1,'CSC Mitre'!DC$1:DC$220,0)),"",VLOOKUP(MY$1,'Tactic Recode'!$A$1:$B$547,2,FALSE))</f>
        <v/>
      </c>
      <c r="MZ108" t="str">
        <f>IF(ISERROR(MATCH(MZ$1,'CSC Mitre'!DC$1:DC$220,0)),"",VLOOKUP(MZ$1,'Tactic Recode'!$A$1:$B$547,2,FALSE))</f>
        <v/>
      </c>
      <c r="NA108" t="str">
        <f>IF(ISERROR(MATCH(NA$1,'CSC Mitre'!DC$1:DC$220,0)),"",VLOOKUP(NA$1,'Tactic Recode'!$A$1:$B$547,2,FALSE))</f>
        <v/>
      </c>
      <c r="NB108" t="str">
        <f>IF(ISERROR(MATCH(NB$1,'CSC Mitre'!DC$1:DC$220,0)),"",VLOOKUP(NB$1,'Tactic Recode'!$A$1:$B$547,2,FALSE))</f>
        <v/>
      </c>
      <c r="NC108" t="str">
        <f>IF(ISERROR(MATCH(NC$1,'CSC Mitre'!DC$1:DC$220,0)),"",VLOOKUP(NC$1,'Tactic Recode'!$A$1:$B$547,2,FALSE))</f>
        <v/>
      </c>
      <c r="ND108" t="str">
        <f>IF(ISERROR(MATCH(ND$1,'CSC Mitre'!DC$1:DC$220,0)),"",VLOOKUP(ND$1,'Tactic Recode'!$A$1:$B$547,2,FALSE))</f>
        <v/>
      </c>
      <c r="NE108" t="str">
        <f>IF(ISERROR(MATCH(NE$1,'CSC Mitre'!DC$1:DC$220,0)),"",VLOOKUP(NE$1,'Tactic Recode'!$A$1:$B$547,2,FALSE))</f>
        <v/>
      </c>
      <c r="NF108" t="str">
        <f>IF(ISERROR(MATCH(NF$1,'CSC Mitre'!DC$1:DC$220,0)),"",VLOOKUP(NF$1,'Tactic Recode'!$A$1:$B$547,2,FALSE))</f>
        <v/>
      </c>
      <c r="NG108" t="str">
        <f>IF(ISERROR(MATCH(NG$1,'CSC Mitre'!DC$1:DC$220,0)),"",VLOOKUP(NG$1,'Tactic Recode'!$A$1:$B$547,2,FALSE))</f>
        <v/>
      </c>
      <c r="NH108" t="str">
        <f>IF(ISERROR(MATCH(NH$1,'CSC Mitre'!DC$1:DC$220,0)),"",VLOOKUP(NH$1,'Tactic Recode'!$A$1:$B$547,2,FALSE))</f>
        <v/>
      </c>
      <c r="NI108" t="str">
        <f>IF(ISERROR(MATCH(NI$1,'CSC Mitre'!DC$1:DC$220,0)),"",VLOOKUP(NI$1,'Tactic Recode'!$A$1:$B$547,2,FALSE))</f>
        <v/>
      </c>
      <c r="NJ108" t="str">
        <f>IF(ISERROR(MATCH(NJ$1,'CSC Mitre'!DC$1:DC$220,0)),"",VLOOKUP(NJ$1,'Tactic Recode'!$A$1:$B$547,2,FALSE))</f>
        <v/>
      </c>
      <c r="NK108" t="str">
        <f>IF(ISERROR(MATCH(NK$1,'CSC Mitre'!DC$1:DC$220,0)),"",VLOOKUP(NK$1,'Tactic Recode'!$A$1:$B$547,2,FALSE))</f>
        <v/>
      </c>
      <c r="NL108" t="str">
        <f>IF(ISERROR(MATCH(NL$1,'CSC Mitre'!DC$1:DC$220,0)),"",VLOOKUP(NL$1,'Tactic Recode'!$A$1:$B$547,2,FALSE))</f>
        <v/>
      </c>
      <c r="NM108" t="str">
        <f>IF(ISERROR(MATCH(NM$1,'CSC Mitre'!DC$1:DC$220,0)),"",VLOOKUP(NM$1,'Tactic Recode'!$A$1:$B$547,2,FALSE))</f>
        <v/>
      </c>
      <c r="NN108" t="str">
        <f>IF(ISERROR(MATCH(NN$1,'CSC Mitre'!DC$1:DC$220,0)),"",VLOOKUP(NN$1,'Tactic Recode'!$A$1:$B$547,2,FALSE))</f>
        <v/>
      </c>
      <c r="NO108" t="str">
        <f>IF(ISERROR(MATCH(NO$1,'CSC Mitre'!DC$1:DC$220,0)),"",VLOOKUP(NO$1,'Tactic Recode'!$A$1:$B$547,2,FALSE))</f>
        <v/>
      </c>
      <c r="NP108" t="str">
        <f>IF(ISERROR(MATCH(NP$1,'CSC Mitre'!DC$1:DC$220,0)),"",VLOOKUP(NP$1,'Tactic Recode'!$A$1:$B$547,2,FALSE))</f>
        <v/>
      </c>
      <c r="NQ108" t="str">
        <f>IF(ISERROR(MATCH(NQ$1,'CSC Mitre'!DC$1:DC$220,0)),"",VLOOKUP(NQ$1,'Tactic Recode'!$A$1:$B$547,2,FALSE))</f>
        <v/>
      </c>
      <c r="NR108" t="str">
        <f>IF(ISERROR(MATCH(NR$1,'CSC Mitre'!DC$1:DC$220,0)),"",VLOOKUP(NR$1,'Tactic Recode'!$A$1:$B$547,2,FALSE))</f>
        <v/>
      </c>
      <c r="NS108" t="str">
        <f>IF(ISERROR(MATCH(NS$1,'CSC Mitre'!DC$1:DC$220,0)),"",VLOOKUP(NS$1,'Tactic Recode'!$A$1:$B$547,2,FALSE))</f>
        <v/>
      </c>
      <c r="NT108" t="str">
        <f>IF(ISERROR(MATCH(NT$1,'CSC Mitre'!DC$1:DC$220,0)),"",VLOOKUP(NT$1,'Tactic Recode'!$A$1:$B$547,2,FALSE))</f>
        <v/>
      </c>
      <c r="NU108" t="str">
        <f>IF(ISERROR(MATCH(NU$1,'CSC Mitre'!DC$1:DC$220,0)),"",VLOOKUP(NU$1,'Tactic Recode'!$A$1:$B$547,2,FALSE))</f>
        <v/>
      </c>
      <c r="NV108" t="str">
        <f>IF(ISERROR(MATCH(NV$1,'CSC Mitre'!DC$1:DC$220,0)),"",VLOOKUP(NV$1,'Tactic Recode'!$A$1:$B$547,2,FALSE))</f>
        <v/>
      </c>
      <c r="NW108" t="str">
        <f>IF(ISERROR(MATCH(NW$1,'CSC Mitre'!DC$1:DC$220,0)),"",VLOOKUP(NW$1,'Tactic Recode'!$A$1:$B$547,2,FALSE))</f>
        <v/>
      </c>
      <c r="NX108" t="str">
        <f>IF(ISERROR(MATCH(NX$1,'CSC Mitre'!DC$1:DC$220,0)),"",VLOOKUP(NX$1,'Tactic Recode'!$A$1:$B$547,2,FALSE))</f>
        <v/>
      </c>
      <c r="NY108" t="str">
        <f>IF(ISERROR(MATCH(NY$1,'CSC Mitre'!DC$1:DC$220,0)),"",VLOOKUP(NY$1,'Tactic Recode'!$A$1:$B$547,2,FALSE))</f>
        <v/>
      </c>
      <c r="NZ108" t="str">
        <f>IF(ISERROR(MATCH(NZ$1,'CSC Mitre'!DC$1:DC$220,0)),"",VLOOKUP(NZ$1,'Tactic Recode'!$A$1:$B$547,2,FALSE))</f>
        <v/>
      </c>
      <c r="OA108" t="str">
        <f>IF(ISERROR(MATCH(OA$1,'CSC Mitre'!DC$1:DC$220,0)),"",VLOOKUP(OA$1,'Tactic Recode'!$A$1:$B$547,2,FALSE))</f>
        <v/>
      </c>
      <c r="OB108" t="str">
        <f>IF(ISERROR(MATCH(OB$1,'CSC Mitre'!DC$1:DC$220,0)),"",VLOOKUP(OB$1,'Tactic Recode'!$A$1:$B$547,2,FALSE))</f>
        <v/>
      </c>
      <c r="OC108" t="str">
        <f>IF(ISERROR(MATCH(OC$1,'CSC Mitre'!DC$1:DC$220,0)),"",VLOOKUP(OC$1,'Tactic Recode'!$A$1:$B$547,2,FALSE))</f>
        <v/>
      </c>
      <c r="OD108" t="str">
        <f>IF(ISERROR(MATCH(OD$1,'CSC Mitre'!DC$1:DC$220,0)),"",VLOOKUP(OD$1,'Tactic Recode'!$A$1:$B$547,2,FALSE))</f>
        <v/>
      </c>
      <c r="OE108" t="str">
        <f>IF(ISERROR(MATCH(OE$1,'CSC Mitre'!DC$1:DC$220,0)),"",VLOOKUP(OE$1,'Tactic Recode'!$A$1:$B$547,2,FALSE))</f>
        <v/>
      </c>
      <c r="OF108" t="str">
        <f>IF(ISERROR(MATCH(OF$1,'CSC Mitre'!DC$1:DC$220,0)),"",VLOOKUP(OF$1,'Tactic Recode'!$A$1:$B$547,2,FALSE))</f>
        <v/>
      </c>
      <c r="OG108" t="str">
        <f>IF(ISERROR(MATCH(OG$1,'CSC Mitre'!DC$1:DC$220,0)),"",VLOOKUP(OG$1,'Tactic Recode'!$A$1:$B$547,2,FALSE))</f>
        <v/>
      </c>
      <c r="OH108" t="str">
        <f>IF(ISERROR(MATCH(OH$1,'CSC Mitre'!DC$1:DC$220,0)),"",VLOOKUP(OH$1,'Tactic Recode'!$A$1:$B$547,2,FALSE))</f>
        <v/>
      </c>
      <c r="OI108" t="str">
        <f>IF(ISERROR(MATCH(OI$1,'CSC Mitre'!DC$1:DC$220,0)),"",VLOOKUP(OI$1,'Tactic Recode'!$A$1:$B$547,2,FALSE))</f>
        <v/>
      </c>
      <c r="OJ108" t="str">
        <f>IF(ISERROR(MATCH(OJ$1,'CSC Mitre'!DC$1:DC$220,0)),"",VLOOKUP(OJ$1,'Tactic Recode'!$A$1:$B$547,2,FALSE))</f>
        <v/>
      </c>
      <c r="OK108" t="str">
        <f>IF(ISERROR(MATCH(OK$1,'CSC Mitre'!DC$1:DC$220,0)),"",VLOOKUP(OK$1,'Tactic Recode'!$A$1:$B$547,2,FALSE))</f>
        <v/>
      </c>
      <c r="OL108" t="str">
        <f>IF(ISERROR(MATCH(OL$1,'CSC Mitre'!DC$1:DC$220,0)),"",VLOOKUP(OL$1,'Tactic Recode'!$A$1:$B$547,2,FALSE))</f>
        <v/>
      </c>
      <c r="OM108" t="str">
        <f>IF(ISERROR(MATCH(OM$1,'CSC Mitre'!DC$1:DC$220,0)),"",VLOOKUP(OM$1,'Tactic Recode'!$A$1:$B$547,2,FALSE))</f>
        <v/>
      </c>
      <c r="ON108" t="str">
        <f>IF(ISERROR(MATCH(ON$1,'CSC Mitre'!DC$1:DC$220,0)),"",VLOOKUP(ON$1,'Tactic Recode'!$A$1:$B$547,2,FALSE))</f>
        <v/>
      </c>
      <c r="OO108" t="str">
        <f>IF(ISERROR(MATCH(OO$1,'CSC Mitre'!DC$1:DC$220,0)),"",VLOOKUP(OO$1,'Tactic Recode'!$A$1:$B$547,2,FALSE))</f>
        <v/>
      </c>
      <c r="OP108" t="str">
        <f>IF(ISERROR(MATCH(OP$1,'CSC Mitre'!DC$1:DC$220,0)),"",VLOOKUP(OP$1,'Tactic Recode'!$A$1:$B$547,2,FALSE))</f>
        <v/>
      </c>
      <c r="OQ108" t="str">
        <f>IF(ISERROR(MATCH(OQ$1,'CSC Mitre'!DC$1:DC$220,0)),"",VLOOKUP(OQ$1,'Tactic Recode'!$A$1:$B$547,2,FALSE))</f>
        <v/>
      </c>
      <c r="OR108" t="str">
        <f>IF(ISERROR(MATCH(OR$1,'CSC Mitre'!DC$1:DC$220,0)),"",VLOOKUP(OR$1,'Tactic Recode'!$A$1:$B$547,2,FALSE))</f>
        <v/>
      </c>
      <c r="OS108" t="str">
        <f>IF(ISERROR(MATCH(OS$1,'CSC Mitre'!DC$1:DC$220,0)),"",VLOOKUP(OS$1,'Tactic Recode'!$A$1:$B$547,2,FALSE))</f>
        <v/>
      </c>
      <c r="OT108" t="str">
        <f>IF(ISERROR(MATCH(OT$1,'CSC Mitre'!DC$1:DC$220,0)),"",VLOOKUP(OT$1,'Tactic Recode'!$A$1:$B$547,2,FALSE))</f>
        <v/>
      </c>
      <c r="OU108" t="str">
        <f>IF(ISERROR(MATCH(OU$1,'CSC Mitre'!DC$1:DC$220,0)),"",VLOOKUP(OU$1,'Tactic Recode'!$A$1:$B$547,2,FALSE))</f>
        <v/>
      </c>
      <c r="OV108" t="str">
        <f>IF(ISERROR(MATCH(OV$1,'CSC Mitre'!DC$1:DC$220,0)),"",VLOOKUP(OV$1,'Tactic Recode'!$A$1:$B$547,2,FALSE))</f>
        <v/>
      </c>
      <c r="OW108" t="str">
        <f>IF(ISERROR(MATCH(OW$1,'CSC Mitre'!DC$1:DC$220,0)),"",VLOOKUP(OW$1,'Tactic Recode'!$A$1:$B$547,2,FALSE))</f>
        <v/>
      </c>
      <c r="OX108" t="str">
        <f>IF(ISERROR(MATCH(OX$1,'CSC Mitre'!DC$1:DC$220,0)),"",VLOOKUP(OX$1,'Tactic Recode'!$A$1:$B$547,2,FALSE))</f>
        <v/>
      </c>
      <c r="OY108" t="str">
        <f>IF(ISERROR(MATCH(OY$1,'CSC Mitre'!DC$1:DC$220,0)),"",VLOOKUP(OY$1,'Tactic Recode'!$A$1:$B$547,2,FALSE))</f>
        <v/>
      </c>
      <c r="OZ108" t="str">
        <f>IF(ISERROR(MATCH(OZ$1,'CSC Mitre'!DC$1:DC$220,0)),"",VLOOKUP(OZ$1,'Tactic Recode'!$A$1:$B$547,2,FALSE))</f>
        <v/>
      </c>
      <c r="PA108" t="str">
        <f>IF(ISERROR(MATCH(PA$1,'CSC Mitre'!DC$1:DC$220,0)),"",VLOOKUP(PA$1,'Tactic Recode'!$A$1:$B$547,2,FALSE))</f>
        <v/>
      </c>
      <c r="PB108" t="str">
        <f>IF(ISERROR(MATCH(PB$1,'CSC Mitre'!DC$1:DC$220,0)),"",VLOOKUP(PB$1,'Tactic Recode'!$A$1:$B$547,2,FALSE))</f>
        <v/>
      </c>
      <c r="PC108" t="str">
        <f>IF(ISERROR(MATCH(PC$1,'CSC Mitre'!DC$1:DC$220,0)),"",VLOOKUP(PC$1,'Tactic Recode'!$A$1:$B$547,2,FALSE))</f>
        <v/>
      </c>
      <c r="PD108" t="str">
        <f>IF(ISERROR(MATCH(PD$1,'CSC Mitre'!DC$1:DC$220,0)),"",VLOOKUP(PD$1,'Tactic Recode'!$A$1:$B$547,2,FALSE))</f>
        <v/>
      </c>
      <c r="PE108" t="str">
        <f>IF(ISERROR(MATCH(PE$1,'CSC Mitre'!DC$1:DC$220,0)),"",VLOOKUP(PE$1,'Tactic Recode'!$A$1:$B$547,2,FALSE))</f>
        <v/>
      </c>
      <c r="PF108" t="str">
        <f>IF(ISERROR(MATCH(PF$1,'CSC Mitre'!DC$1:DC$220,0)),"",VLOOKUP(PF$1,'Tactic Recode'!$A$1:$B$547,2,FALSE))</f>
        <v/>
      </c>
      <c r="PG108" t="str">
        <f>IF(ISERROR(MATCH(PG$1,'CSC Mitre'!DC$1:DC$220,0)),"",VLOOKUP(PG$1,'Tactic Recode'!$A$1:$B$547,2,FALSE))</f>
        <v/>
      </c>
      <c r="PH108" t="str">
        <f>IF(ISERROR(MATCH(PH$1,'CSC Mitre'!DC$1:DC$220,0)),"",VLOOKUP(PH$1,'Tactic Recode'!$A$1:$B$547,2,FALSE))</f>
        <v/>
      </c>
      <c r="PI108" t="str">
        <f>IF(ISERROR(MATCH(PI$1,'CSC Mitre'!DC$1:DC$220,0)),"",VLOOKUP(PI$1,'Tactic Recode'!$A$1:$B$547,2,FALSE))</f>
        <v/>
      </c>
      <c r="PJ108" t="str">
        <f>IF(ISERROR(MATCH(PJ$1,'CSC Mitre'!DC$1:DC$220,0)),"",VLOOKUP(PJ$1,'Tactic Recode'!$A$1:$B$547,2,FALSE))</f>
        <v/>
      </c>
      <c r="PK108" t="str">
        <f>IF(ISERROR(MATCH(PK$1,'CSC Mitre'!DC$1:DC$220,0)),"",VLOOKUP(PK$1,'Tactic Recode'!$A$1:$B$547,2,FALSE))</f>
        <v/>
      </c>
      <c r="PL108" t="str">
        <f>IF(ISERROR(MATCH(PL$1,'CSC Mitre'!DC$1:DC$220,0)),"",VLOOKUP(PL$1,'Tactic Recode'!$A$1:$B$547,2,FALSE))</f>
        <v/>
      </c>
      <c r="PM108" t="str">
        <f>IF(ISERROR(MATCH(PM$1,'CSC Mitre'!DC$1:DC$220,0)),"",VLOOKUP(PM$1,'Tactic Recode'!$A$1:$B$547,2,FALSE))</f>
        <v/>
      </c>
      <c r="PN108" t="str">
        <f>IF(ISERROR(MATCH(PN$1,'CSC Mitre'!DC$1:DC$220,0)),"",VLOOKUP(PN$1,'Tactic Recode'!$A$1:$B$547,2,FALSE))</f>
        <v/>
      </c>
      <c r="PO108" t="str">
        <f>IF(ISERROR(MATCH(PO$1,'CSC Mitre'!DC$1:DC$220,0)),"",VLOOKUP(PO$1,'Tactic Recode'!$A$1:$B$547,2,FALSE))</f>
        <v/>
      </c>
      <c r="PP108" t="str">
        <f>IF(ISERROR(MATCH(PP$1,'CSC Mitre'!DC$1:DC$220,0)),"",VLOOKUP(PP$1,'Tactic Recode'!$A$1:$B$547,2,FALSE))</f>
        <v/>
      </c>
      <c r="PQ108" t="str">
        <f>IF(ISERROR(MATCH(PQ$1,'CSC Mitre'!DC$1:DC$220,0)),"",VLOOKUP(PQ$1,'Tactic Recode'!$A$1:$B$547,2,FALSE))</f>
        <v/>
      </c>
      <c r="PR108" t="str">
        <f>IF(ISERROR(MATCH(PR$1,'CSC Mitre'!DC$1:DC$220,0)),"",VLOOKUP(PR$1,'Tactic Recode'!$A$1:$B$547,2,FALSE))</f>
        <v/>
      </c>
      <c r="PS108" t="str">
        <f>IF(ISERROR(MATCH(PS$1,'CSC Mitre'!DC$1:DC$220,0)),"",VLOOKUP(PS$1,'Tactic Recode'!$A$1:$B$547,2,FALSE))</f>
        <v/>
      </c>
      <c r="PT108" t="str">
        <f>IF(ISERROR(MATCH(PT$1,'CSC Mitre'!DC$1:DC$220,0)),"",VLOOKUP(PT$1,'Tactic Recode'!$A$1:$B$547,2,FALSE))</f>
        <v/>
      </c>
      <c r="PU108" t="str">
        <f>IF(ISERROR(MATCH(PU$1,'CSC Mitre'!DC$1:DC$220,0)),"",VLOOKUP(PU$1,'Tactic Recode'!$A$1:$B$547,2,FALSE))</f>
        <v/>
      </c>
      <c r="PV108" t="str">
        <f>IF(ISERROR(MATCH(PV$1,'CSC Mitre'!DC$1:DC$220,0)),"",VLOOKUP(PV$1,'Tactic Recode'!$A$1:$B$547,2,FALSE))</f>
        <v/>
      </c>
      <c r="PW108" t="str">
        <f>IF(ISERROR(MATCH(PW$1,'CSC Mitre'!DC$1:DC$220,0)),"",VLOOKUP(PW$1,'Tactic Recode'!$A$1:$B$547,2,FALSE))</f>
        <v/>
      </c>
      <c r="PX108" t="str">
        <f>IF(ISERROR(MATCH(PX$1,'CSC Mitre'!DC$1:DC$220,0)),"",VLOOKUP(PX$1,'Tactic Recode'!$A$1:$B$547,2,FALSE))</f>
        <v/>
      </c>
      <c r="PY108" t="str">
        <f>IF(ISERROR(MATCH(PY$1,'CSC Mitre'!DC$1:DC$220,0)),"",VLOOKUP(PY$1,'Tactic Recode'!$A$1:$B$547,2,FALSE))</f>
        <v/>
      </c>
      <c r="PZ108" t="str">
        <f>IF(ISERROR(MATCH(PZ$1,'CSC Mitre'!DC$1:DC$220,0)),"",VLOOKUP(PZ$1,'Tactic Recode'!$A$1:$B$547,2,FALSE))</f>
        <v/>
      </c>
      <c r="QA108" t="str">
        <f>IF(ISERROR(MATCH(QA$1,'CSC Mitre'!DC$1:DC$220,0)),"",VLOOKUP(QA$1,'Tactic Recode'!$A$1:$B$547,2,FALSE))</f>
        <v/>
      </c>
      <c r="QB108" t="str">
        <f>IF(ISERROR(MATCH(QB$1,'CSC Mitre'!DC$1:DC$220,0)),"",VLOOKUP(QB$1,'Tactic Recode'!$A$1:$B$547,2,FALSE))</f>
        <v/>
      </c>
      <c r="QC108" t="str">
        <f>IF(ISERROR(MATCH(QC$1,'CSC Mitre'!DC$1:DC$220,0)),"",VLOOKUP(QC$1,'Tactic Recode'!$A$1:$B$547,2,FALSE))</f>
        <v/>
      </c>
      <c r="QD108" t="str">
        <f>IF(ISERROR(MATCH(QD$1,'CSC Mitre'!DC$1:DC$220,0)),"",VLOOKUP(QD$1,'Tactic Recode'!$A$1:$B$547,2,FALSE))</f>
        <v/>
      </c>
      <c r="QE108" t="str">
        <f>IF(ISERROR(MATCH(QE$1,'CSC Mitre'!DC$1:DC$220,0)),"",VLOOKUP(QE$1,'Tactic Recode'!$A$1:$B$547,2,FALSE))</f>
        <v/>
      </c>
      <c r="QF108" t="str">
        <f>IF(ISERROR(MATCH(QF$1,'CSC Mitre'!DC$1:DC$220,0)),"",VLOOKUP(QF$1,'Tactic Recode'!$A$1:$B$547,2,FALSE))</f>
        <v/>
      </c>
      <c r="QG108" t="str">
        <f>IF(ISERROR(MATCH(QG$1,'CSC Mitre'!DC$1:DC$220,0)),"",VLOOKUP(QG$1,'Tactic Recode'!$A$1:$B$547,2,FALSE))</f>
        <v/>
      </c>
      <c r="QH108" t="str">
        <f>IF(ISERROR(MATCH(QH$1,'CSC Mitre'!DC$1:DC$220,0)),"",VLOOKUP(QH$1,'Tactic Recode'!$A$1:$B$547,2,FALSE))</f>
        <v/>
      </c>
      <c r="QI108" t="str">
        <f>IF(ISERROR(MATCH(QI$1,'CSC Mitre'!DC$1:DC$220,0)),"",VLOOKUP(QI$1,'Tactic Recode'!$A$1:$B$547,2,FALSE))</f>
        <v/>
      </c>
      <c r="QJ108" t="str">
        <f>IF(ISERROR(MATCH(QJ$1,'CSC Mitre'!DC$1:DC$220,0)),"",VLOOKUP(QJ$1,'Tactic Recode'!$A$1:$B$547,2,FALSE))</f>
        <v/>
      </c>
      <c r="QK108" t="str">
        <f>IF(ISERROR(MATCH(QK$1,'CSC Mitre'!DC$1:DC$220,0)),"",VLOOKUP(QK$1,'Tactic Recode'!$A$1:$B$547,2,FALSE))</f>
        <v/>
      </c>
      <c r="QL108" t="str">
        <f>IF(ISERROR(MATCH(QL$1,'CSC Mitre'!DC$1:DC$220,0)),"",VLOOKUP(QL$1,'Tactic Recode'!$A$1:$B$547,2,FALSE))</f>
        <v/>
      </c>
      <c r="QM108" t="str">
        <f>IF(ISERROR(MATCH(QM$1,'CSC Mitre'!DC$1:DC$220,0)),"",VLOOKUP(QM$1,'Tactic Recode'!$A$1:$B$547,2,FALSE))</f>
        <v/>
      </c>
      <c r="QN108" t="str">
        <f>IF(ISERROR(MATCH(QN$1,'CSC Mitre'!DC$1:DC$220,0)),"",VLOOKUP(QN$1,'Tactic Recode'!$A$1:$B$547,2,FALSE))</f>
        <v/>
      </c>
      <c r="QO108" t="str">
        <f>IF(ISERROR(MATCH(QO$1,'CSC Mitre'!DC$1:DC$220,0)),"",VLOOKUP(QO$1,'Tactic Recode'!$A$1:$B$547,2,FALSE))</f>
        <v/>
      </c>
      <c r="QP108" t="str">
        <f>IF(ISERROR(MATCH(QP$1,'CSC Mitre'!DC$1:DC$220,0)),"",VLOOKUP(QP$1,'Tactic Recode'!$A$1:$B$547,2,FALSE))</f>
        <v/>
      </c>
      <c r="QQ108" t="str">
        <f>IF(ISERROR(MATCH(QQ$1,'CSC Mitre'!DC$1:DC$220,0)),"",VLOOKUP(QQ$1,'Tactic Recode'!$A$1:$B$547,2,FALSE))</f>
        <v/>
      </c>
      <c r="QR108" t="str">
        <f>IF(ISERROR(MATCH(QR$1,'CSC Mitre'!DC$1:DC$220,0)),"",VLOOKUP(QR$1,'Tactic Recode'!$A$1:$B$547,2,FALSE))</f>
        <v/>
      </c>
      <c r="QS108" t="str">
        <f>IF(ISERROR(MATCH(QS$1,'CSC Mitre'!DC$1:DC$220,0)),"",VLOOKUP(QS$1,'Tactic Recode'!$A$1:$B$547,2,FALSE))</f>
        <v/>
      </c>
      <c r="QT108" t="str">
        <f>IF(ISERROR(MATCH(QT$1,'CSC Mitre'!DC$1:DC$220,0)),"",VLOOKUP(QT$1,'Tactic Recode'!$A$1:$B$547,2,FALSE))</f>
        <v/>
      </c>
      <c r="QU108" t="str">
        <f>IF(ISERROR(MATCH(QU$1,'CSC Mitre'!DC$1:DC$220,0)),"",VLOOKUP(QU$1,'Tactic Recode'!$A$1:$B$547,2,FALSE))</f>
        <v/>
      </c>
      <c r="QV108" t="str">
        <f>IF(ISERROR(MATCH(QV$1,'CSC Mitre'!DC$1:DC$220,0)),"",VLOOKUP(QV$1,'Tactic Recode'!$A$1:$B$547,2,FALSE))</f>
        <v/>
      </c>
      <c r="QW108" t="str">
        <f>IF(ISERROR(MATCH(QW$1,'CSC Mitre'!DC$1:DC$220,0)),"",VLOOKUP(QW$1,'Tactic Recode'!$A$1:$B$547,2,FALSE))</f>
        <v/>
      </c>
      <c r="QX108" t="str">
        <f>IF(ISERROR(MATCH(QX$1,'CSC Mitre'!DC$1:DC$220,0)),"",VLOOKUP(QX$1,'Tactic Recode'!$A$1:$B$547,2,FALSE))</f>
        <v/>
      </c>
      <c r="QY108" t="str">
        <f>IF(ISERROR(MATCH(QY$1,'CSC Mitre'!DC$1:DC$220,0)),"",VLOOKUP(QY$1,'Tactic Recode'!$A$1:$B$547,2,FALSE))</f>
        <v/>
      </c>
      <c r="QZ108" t="str">
        <f>IF(ISERROR(MATCH(QZ$1,'CSC Mitre'!DC$1:DC$220,0)),"",VLOOKUP(QZ$1,'Tactic Recode'!$A$1:$B$547,2,FALSE))</f>
        <v/>
      </c>
      <c r="RA108" t="str">
        <f>IF(ISERROR(MATCH(RA$1,'CSC Mitre'!DC$1:DC$220,0)),"",VLOOKUP(RA$1,'Tactic Recode'!$A$1:$B$547,2,FALSE))</f>
        <v/>
      </c>
      <c r="RB108" t="str">
        <f>IF(ISERROR(MATCH(RB$1,'CSC Mitre'!DC$1:DC$220,0)),"",VLOOKUP(RB$1,'Tactic Recode'!$A$1:$B$547,2,FALSE))</f>
        <v/>
      </c>
      <c r="RC108" t="str">
        <f>IF(ISERROR(MATCH(RC$1,'CSC Mitre'!DC$1:DC$220,0)),"",VLOOKUP(RC$1,'Tactic Recode'!$A$1:$B$547,2,FALSE))</f>
        <v/>
      </c>
      <c r="RD108" t="str">
        <f>IF(ISERROR(MATCH(RD$1,'CSC Mitre'!DC$1:DC$220,0)),"",VLOOKUP(RD$1,'Tactic Recode'!$A$1:$B$547,2,FALSE))</f>
        <v/>
      </c>
      <c r="RE108" t="str">
        <f>IF(ISERROR(MATCH(RE$1,'CSC Mitre'!DC$1:DC$220,0)),"",VLOOKUP(RE$1,'Tactic Recode'!$A$1:$B$547,2,FALSE))</f>
        <v/>
      </c>
      <c r="RF108" t="str">
        <f>IF(ISERROR(MATCH(RF$1,'CSC Mitre'!DC$1:DC$220,0)),"",VLOOKUP(RF$1,'Tactic Recode'!$A$1:$B$547,2,FALSE))</f>
        <v/>
      </c>
      <c r="RG108" t="str">
        <f>IF(ISERROR(MATCH(RG$1,'CSC Mitre'!DC$1:DC$220,0)),"",VLOOKUP(RG$1,'Tactic Recode'!$A$1:$B$547,2,FALSE))</f>
        <v/>
      </c>
      <c r="RH108" t="str">
        <f>IF(ISERROR(MATCH(RH$1,'CSC Mitre'!DC$1:DC$220,0)),"",VLOOKUP(RH$1,'Tactic Recode'!$A$1:$B$547,2,FALSE))</f>
        <v/>
      </c>
      <c r="RI108" t="str">
        <f>IF(ISERROR(MATCH(RI$1,'CSC Mitre'!DC$1:DC$220,0)),"",VLOOKUP(RI$1,'Tactic Recode'!$A$1:$B$547,2,FALSE))</f>
        <v/>
      </c>
      <c r="RJ108" t="str">
        <f>IF(ISERROR(MATCH(RJ$1,'CSC Mitre'!DC$1:DC$220,0)),"",VLOOKUP(RJ$1,'Tactic Recode'!$A$1:$B$547,2,FALSE))</f>
        <v/>
      </c>
      <c r="RK108" t="str">
        <f>IF(ISERROR(MATCH(RK$1,'CSC Mitre'!DC$1:DC$220,0)),"",VLOOKUP(RK$1,'Tactic Recode'!$A$1:$B$547,2,FALSE))</f>
        <v/>
      </c>
      <c r="RL108" t="str">
        <f>IF(ISERROR(MATCH(RL$1,'CSC Mitre'!DC$1:DC$220,0)),"",VLOOKUP(RL$1,'Tactic Recode'!$A$1:$B$547,2,FALSE))</f>
        <v/>
      </c>
      <c r="RM108" t="str">
        <f>IF(ISERROR(MATCH(RM$1,'CSC Mitre'!DC$1:DC$220,0)),"",VLOOKUP(RM$1,'Tactic Recode'!$A$1:$B$547,2,FALSE))</f>
        <v/>
      </c>
      <c r="RN108" t="str">
        <f>IF(ISERROR(MATCH(RN$1,'CSC Mitre'!DC$1:DC$220,0)),"",VLOOKUP(RN$1,'Tactic Recode'!$A$1:$B$547,2,FALSE))</f>
        <v/>
      </c>
      <c r="RO108" t="str">
        <f>IF(ISERROR(MATCH(RO$1,'CSC Mitre'!DC$1:DC$220,0)),"",VLOOKUP(RO$1,'Tactic Recode'!$A$1:$B$547,2,FALSE))</f>
        <v/>
      </c>
      <c r="RP108" t="str">
        <f>IF(ISERROR(MATCH(RP$1,'CSC Mitre'!DC$1:DC$220,0)),"",VLOOKUP(RP$1,'Tactic Recode'!$A$1:$B$547,2,FALSE))</f>
        <v/>
      </c>
      <c r="RQ108" t="str">
        <f>IF(ISERROR(MATCH(RQ$1,'CSC Mitre'!DC$1:DC$220,0)),"",VLOOKUP(RQ$1,'Tactic Recode'!$A$1:$B$547,2,FALSE))</f>
        <v/>
      </c>
      <c r="RR108" t="str">
        <f>IF(ISERROR(MATCH(RR$1,'CSC Mitre'!DC$1:DC$220,0)),"",VLOOKUP(RR$1,'Tactic Recode'!$A$1:$B$547,2,FALSE))</f>
        <v/>
      </c>
      <c r="RS108" t="str">
        <f>IF(ISERROR(MATCH(RS$1,'CSC Mitre'!DC$1:DC$220,0)),"",VLOOKUP(RS$1,'Tactic Recode'!$A$1:$B$547,2,FALSE))</f>
        <v/>
      </c>
      <c r="RT108" t="str">
        <f>IF(ISERROR(MATCH(RT$1,'CSC Mitre'!DC$1:DC$220,0)),"",VLOOKUP(RT$1,'Tactic Recode'!$A$1:$B$547,2,FALSE))</f>
        <v/>
      </c>
      <c r="RU108" t="str">
        <f>IF(ISERROR(MATCH(RU$1,'CSC Mitre'!DC$1:DC$220,0)),"",VLOOKUP(RU$1,'Tactic Recode'!$A$1:$B$547,2,FALSE))</f>
        <v/>
      </c>
      <c r="RV108" t="str">
        <f>IF(ISERROR(MATCH(RV$1,'CSC Mitre'!DC$1:DC$220,0)),"",VLOOKUP(RV$1,'Tactic Recode'!$A$1:$B$547,2,FALSE))</f>
        <v/>
      </c>
      <c r="RW108" t="str">
        <f>IF(ISERROR(MATCH(RW$1,'CSC Mitre'!DC$1:DC$220,0)),"",VLOOKUP(RW$1,'Tactic Recode'!$A$1:$B$547,2,FALSE))</f>
        <v/>
      </c>
      <c r="RX108" t="str">
        <f>IF(ISERROR(MATCH(RX$1,'CSC Mitre'!DC$1:DC$220,0)),"",VLOOKUP(RX$1,'Tactic Recode'!$A$1:$B$547,2,FALSE))</f>
        <v/>
      </c>
      <c r="RY108" t="str">
        <f>IF(ISERROR(MATCH(RY$1,'CSC Mitre'!DC$1:DC$220,0)),"",VLOOKUP(RY$1,'Tactic Recode'!$A$1:$B$547,2,FALSE))</f>
        <v/>
      </c>
      <c r="RZ108" t="str">
        <f>IF(ISERROR(MATCH(RZ$1,'CSC Mitre'!DC$1:DC$220,0)),"",VLOOKUP(RZ$1,'Tactic Recode'!$A$1:$B$547,2,FALSE))</f>
        <v/>
      </c>
      <c r="SA108" t="str">
        <f>IF(ISERROR(MATCH(SA$1,'CSC Mitre'!DC$1:DC$220,0)),"",VLOOKUP(SA$1,'Tactic Recode'!$A$1:$B$547,2,FALSE))</f>
        <v/>
      </c>
      <c r="SB108" t="str">
        <f>IF(ISERROR(MATCH(SB$1,'CSC Mitre'!DC$1:DC$220,0)),"",VLOOKUP(SB$1,'Tactic Recode'!$A$1:$B$547,2,FALSE))</f>
        <v/>
      </c>
      <c r="SC108" t="str">
        <f>IF(ISERROR(MATCH(SC$1,'CSC Mitre'!DC$1:DC$220,0)),"",VLOOKUP(SC$1,'Tactic Recode'!$A$1:$B$547,2,FALSE))</f>
        <v/>
      </c>
      <c r="SD108" t="str">
        <f>IF(ISERROR(MATCH(SD$1,'CSC Mitre'!DC$1:DC$220,0)),"",VLOOKUP(SD$1,'Tactic Recode'!$A$1:$B$547,2,FALSE))</f>
        <v/>
      </c>
      <c r="SE108" t="str">
        <f>IF(ISERROR(MATCH(SE$1,'CSC Mitre'!DC$1:DC$220,0)),"",VLOOKUP(SE$1,'Tactic Recode'!$A$1:$B$547,2,FALSE))</f>
        <v/>
      </c>
      <c r="SF108" t="str">
        <f>IF(ISERROR(MATCH(SF$1,'CSC Mitre'!DC$1:DC$220,0)),"",VLOOKUP(SF$1,'Tactic Recode'!$A$1:$B$547,2,FALSE))</f>
        <v/>
      </c>
      <c r="SG108" t="str">
        <f>IF(ISERROR(MATCH(SG$1,'CSC Mitre'!DC$1:DC$220,0)),"",VLOOKUP(SG$1,'Tactic Recode'!$A$1:$B$547,2,FALSE))</f>
        <v/>
      </c>
      <c r="SH108" t="str">
        <f>IF(ISERROR(MATCH(SH$1,'CSC Mitre'!DC$1:DC$220,0)),"",VLOOKUP(SH$1,'Tactic Recode'!$A$1:$B$547,2,FALSE))</f>
        <v/>
      </c>
      <c r="SI108" t="str">
        <f>IF(ISERROR(MATCH(SI$1,'CSC Mitre'!DC$1:DC$220,0)),"",VLOOKUP(SI$1,'Tactic Recode'!$A$1:$B$547,2,FALSE))</f>
        <v/>
      </c>
      <c r="SJ108" t="str">
        <f>IF(ISERROR(MATCH(SJ$1,'CSC Mitre'!DC$1:DC$220,0)),"",VLOOKUP(SJ$1,'Tactic Recode'!$A$1:$B$547,2,FALSE))</f>
        <v/>
      </c>
      <c r="SK108" t="str">
        <f>IF(ISERROR(MATCH(SK$1,'CSC Mitre'!DC$1:DC$220,0)),"",VLOOKUP(SK$1,'Tactic Recode'!$A$1:$B$547,2,FALSE))</f>
        <v/>
      </c>
      <c r="SL108" t="str">
        <f>IF(ISERROR(MATCH(SL$1,'CSC Mitre'!DC$1:DC$220,0)),"",VLOOKUP(SL$1,'Tactic Recode'!$A$1:$B$547,2,FALSE))</f>
        <v/>
      </c>
      <c r="SM108" t="str">
        <f>IF(ISERROR(MATCH(SM$1,'CSC Mitre'!DC$1:DC$220,0)),"",VLOOKUP(SM$1,'Tactic Recode'!$A$1:$B$547,2,FALSE))</f>
        <v/>
      </c>
      <c r="SN108" t="str">
        <f>IF(ISERROR(MATCH(SN$1,'CSC Mitre'!DC$1:DC$220,0)),"",VLOOKUP(SN$1,'Tactic Recode'!$A$1:$B$547,2,FALSE))</f>
        <v/>
      </c>
      <c r="SO108" t="str">
        <f>IF(ISERROR(MATCH(SO$1,'CSC Mitre'!DC$1:DC$220,0)),"",VLOOKUP(SO$1,'Tactic Recode'!$A$1:$B$547,2,FALSE))</f>
        <v/>
      </c>
      <c r="SP108" t="str">
        <f>IF(ISERROR(MATCH(SP$1,'CSC Mitre'!DC$1:DC$220,0)),"",VLOOKUP(SP$1,'Tactic Recode'!$A$1:$B$547,2,FALSE))</f>
        <v/>
      </c>
      <c r="SQ108" t="str">
        <f>IF(ISERROR(MATCH(SQ$1,'CSC Mitre'!DC$1:DC$220,0)),"",VLOOKUP(SQ$1,'Tactic Recode'!$A$1:$B$547,2,FALSE))</f>
        <v/>
      </c>
      <c r="SR108" t="str">
        <f>IF(ISERROR(MATCH(SR$1,'CSC Mitre'!DC$1:DC$220,0)),"",VLOOKUP(SR$1,'Tactic Recode'!$A$1:$B$547,2,FALSE))</f>
        <v/>
      </c>
      <c r="SS108" t="str">
        <f>IF(ISERROR(MATCH(SS$1,'CSC Mitre'!DC$1:DC$220,0)),"",VLOOKUP(SS$1,'Tactic Recode'!$A$1:$B$547,2,FALSE))</f>
        <v/>
      </c>
      <c r="ST108" t="str">
        <f>IF(ISERROR(MATCH(ST$1,'CSC Mitre'!DC$1:DC$220,0)),"",VLOOKUP(ST$1,'Tactic Recode'!$A$1:$B$547,2,FALSE))</f>
        <v/>
      </c>
      <c r="SU108" t="str">
        <f>IF(ISERROR(MATCH(SU$1,'CSC Mitre'!DC$1:DC$220,0)),"",VLOOKUP(SU$1,'Tactic Recode'!$A$1:$B$547,2,FALSE))</f>
        <v/>
      </c>
      <c r="SV108" t="str">
        <f>IF(ISERROR(MATCH(SV$1,'CSC Mitre'!DC$1:DC$220,0)),"",VLOOKUP(SV$1,'Tactic Recode'!$A$1:$B$547,2,FALSE))</f>
        <v/>
      </c>
      <c r="SW108" t="str">
        <f>IF(ISERROR(MATCH(SW$1,'CSC Mitre'!DC$1:DC$220,0)),"",VLOOKUP(SW$1,'Tactic Recode'!$A$1:$B$547,2,FALSE))</f>
        <v/>
      </c>
      <c r="SX108" t="str">
        <f>IF(ISERROR(MATCH(SX$1,'CSC Mitre'!DC$1:DC$220,0)),"",VLOOKUP(SX$1,'Tactic Recode'!$A$1:$B$547,2,FALSE))</f>
        <v/>
      </c>
      <c r="SY108" t="str">
        <f>IF(ISERROR(MATCH(SY$1,'CSC Mitre'!DC$1:DC$220,0)),"",VLOOKUP(SY$1,'Tactic Recode'!$A$1:$B$547,2,FALSE))</f>
        <v/>
      </c>
      <c r="SZ108" t="str">
        <f>IF(ISERROR(MATCH(SZ$1,'CSC Mitre'!DC$1:DC$220,0)),"",VLOOKUP(SZ$1,'Tactic Recode'!$A$1:$B$547,2,FALSE))</f>
        <v/>
      </c>
      <c r="TA108" t="str">
        <f>IF(ISERROR(MATCH(TA$1,'CSC Mitre'!DC$1:DC$220,0)),"",VLOOKUP(TA$1,'Tactic Recode'!$A$1:$B$547,2,FALSE))</f>
        <v/>
      </c>
      <c r="TB108" t="str">
        <f>IF(ISERROR(MATCH(TB$1,'CSC Mitre'!DC$1:DC$220,0)),"",VLOOKUP(TB$1,'Tactic Recode'!$A$1:$B$547,2,FALSE))</f>
        <v/>
      </c>
      <c r="TC108" t="str">
        <f>IF(ISERROR(MATCH(TC$1,'CSC Mitre'!DC$1:DC$220,0)),"",VLOOKUP(TC$1,'Tactic Recode'!$A$1:$B$547,2,FALSE))</f>
        <v/>
      </c>
      <c r="TD108" t="str">
        <f>IF(ISERROR(MATCH(TD$1,'CSC Mitre'!DC$1:DC$220,0)),"",VLOOKUP(TD$1,'Tactic Recode'!$A$1:$B$547,2,FALSE))</f>
        <v/>
      </c>
      <c r="TE108" t="str">
        <f>IF(ISERROR(MATCH(TE$1,'CSC Mitre'!DC$1:DC$220,0)),"",VLOOKUP(TE$1,'Tactic Recode'!$A$1:$B$547,2,FALSE))</f>
        <v/>
      </c>
      <c r="TF108" t="str">
        <f>IF(ISERROR(MATCH(TF$1,'CSC Mitre'!DC$1:DC$220,0)),"",VLOOKUP(TF$1,'Tactic Recode'!$A$1:$B$547,2,FALSE))</f>
        <v/>
      </c>
      <c r="TG108" t="str">
        <f>IF(ISERROR(MATCH(TG$1,'CSC Mitre'!DC$1:DC$220,0)),"",VLOOKUP(TG$1,'Tactic Recode'!$A$1:$B$547,2,FALSE))</f>
        <v/>
      </c>
      <c r="TH108" t="str">
        <f>IF(ISERROR(MATCH(TH$1,'CSC Mitre'!DC$1:DC$220,0)),"",VLOOKUP(TH$1,'Tactic Recode'!$A$1:$B$547,2,FALSE))</f>
        <v/>
      </c>
      <c r="TI108" t="str">
        <f>IF(ISERROR(MATCH(TI$1,'CSC Mitre'!DC$1:DC$220,0)),"",VLOOKUP(TI$1,'Tactic Recode'!$A$1:$B$547,2,FALSE))</f>
        <v/>
      </c>
      <c r="TJ108" t="str">
        <f>IF(ISERROR(MATCH(TJ$1,'CSC Mitre'!DC$1:DC$220,0)),"",VLOOKUP(TJ$1,'Tactic Recode'!$A$1:$B$547,2,FALSE))</f>
        <v/>
      </c>
      <c r="TK108" t="str">
        <f>IF(ISERROR(MATCH(TK$1,'CSC Mitre'!DC$1:DC$220,0)),"",VLOOKUP(TK$1,'Tactic Recode'!$A$1:$B$547,2,FALSE))</f>
        <v/>
      </c>
      <c r="TL108" t="str">
        <f>IF(ISERROR(MATCH(TL$1,'CSC Mitre'!DC$1:DC$220,0)),"",VLOOKUP(TL$1,'Tactic Recode'!$A$1:$B$547,2,FALSE))</f>
        <v/>
      </c>
      <c r="TM108" t="str">
        <f>IF(ISERROR(MATCH(TM$1,'CSC Mitre'!DC$1:DC$220,0)),"",VLOOKUP(TM$1,'Tactic Recode'!$A$1:$B$547,2,FALSE))</f>
        <v/>
      </c>
      <c r="TN108" t="str">
        <f>IF(ISERROR(MATCH(TN$1,'CSC Mitre'!DC$1:DC$220,0)),"",VLOOKUP(TN$1,'Tactic Recode'!$A$1:$B$547,2,FALSE))</f>
        <v/>
      </c>
      <c r="TO108" t="str">
        <f>IF(ISERROR(MATCH(TO$1,'CSC Mitre'!DC$1:DC$220,0)),"",VLOOKUP(TO$1,'Tactic Recode'!$A$1:$B$547,2,FALSE))</f>
        <v/>
      </c>
      <c r="TP108" t="str">
        <f>IF(ISERROR(MATCH(TP$1,'CSC Mitre'!DC$1:DC$220,0)),"",VLOOKUP(TP$1,'Tactic Recode'!$A$1:$B$547,2,FALSE))</f>
        <v/>
      </c>
      <c r="TQ108" t="str">
        <f>IF(ISERROR(MATCH(TQ$1,'CSC Mitre'!DC$1:DC$220,0)),"",VLOOKUP(TQ$1,'Tactic Recode'!$A$1:$B$547,2,FALSE))</f>
        <v/>
      </c>
      <c r="TR108" t="str">
        <f>IF(ISERROR(MATCH(TR$1,'CSC Mitre'!DC$1:DC$220,0)),"",VLOOKUP(TR$1,'Tactic Recode'!$A$1:$B$547,2,FALSE))</f>
        <v/>
      </c>
      <c r="TS108" t="str">
        <f>IF(ISERROR(MATCH(TS$1,'CSC Mitre'!DC$1:DC$220,0)),"",VLOOKUP(TS$1,'Tactic Recode'!$A$1:$B$547,2,FALSE))</f>
        <v/>
      </c>
      <c r="TT108" t="str">
        <f>IF(ISERROR(MATCH(TT$1,'CSC Mitre'!DC$1:DC$220,0)),"",VLOOKUP(TT$1,'Tactic Recode'!$A$1:$B$547,2,FALSE))</f>
        <v/>
      </c>
      <c r="TU108" t="str">
        <f>IF(ISERROR(MATCH(TU$1,'CSC Mitre'!DC$1:DC$220,0)),"",VLOOKUP(TU$1,'Tactic Recode'!$A$1:$B$547,2,FALSE))</f>
        <v/>
      </c>
      <c r="TV108" t="str">
        <f>IF(ISERROR(MATCH(TV$1,'CSC Mitre'!DC$1:DC$220,0)),"",VLOOKUP(TV$1,'Tactic Recode'!$A$1:$B$547,2,FALSE))</f>
        <v/>
      </c>
      <c r="TW108" t="str">
        <f>IF(ISERROR(MATCH(TW$1,'CSC Mitre'!DC$1:DC$220,0)),"",VLOOKUP(TW$1,'Tactic Recode'!$A$1:$B$547,2,FALSE))</f>
        <v/>
      </c>
      <c r="TX108" t="str">
        <f>IF(ISERROR(MATCH(TX$1,'CSC Mitre'!DC$1:DC$220,0)),"",VLOOKUP(TX$1,'Tactic Recode'!$A$1:$B$547,2,FALSE))</f>
        <v/>
      </c>
      <c r="TY108" t="str">
        <f>IF(ISERROR(MATCH(TY$1,'CSC Mitre'!DC$1:DC$220,0)),"",VLOOKUP(TY$1,'Tactic Recode'!$A$1:$B$547,2,FALSE))</f>
        <v/>
      </c>
      <c r="TZ108" t="str">
        <f>IF(ISERROR(MATCH(TZ$1,'CSC Mitre'!DC$1:DC$220,0)),"",VLOOKUP(TZ$1,'Tactic Recode'!$A$1:$B$547,2,FALSE))</f>
        <v/>
      </c>
      <c r="UA108" t="str">
        <f>IF(ISERROR(MATCH(UA$1,'CSC Mitre'!DC$1:DC$220,0)),"",VLOOKUP(UA$1,'Tactic Recode'!$A$1:$B$547,2,FALSE))</f>
        <v/>
      </c>
      <c r="UB108" t="str">
        <f>IF(ISERROR(MATCH(UB$1,'CSC Mitre'!DC$1:DC$220,0)),"",VLOOKUP(UB$1,'Tactic Recode'!$A$1:$B$547,2,FALSE))</f>
        <v/>
      </c>
    </row>
    <row r="109" spans="1:548" x14ac:dyDescent="0.25">
      <c r="A109" s="59" t="s">
        <v>496</v>
      </c>
      <c r="B109" t="str">
        <f>IF(ISERROR(MATCH(B$1,'CSC Mitre'!DD$1:DD$220,0)),"",VLOOKUP(B$1,'Tactic Recode'!$A$1:$B$547,2,FALSE))</f>
        <v/>
      </c>
      <c r="C109" t="str">
        <f>IF(ISERROR(MATCH(C$1,'CSC Mitre'!DD$1:DD$220,0)),"",VLOOKUP(C$1,'Tactic Recode'!$A$1:$B$547,2,FALSE))</f>
        <v/>
      </c>
      <c r="D109" t="str">
        <f>IF(ISERROR(MATCH(D$1,'CSC Mitre'!DD$1:DD$220,0)),"",VLOOKUP(D$1,'Tactic Recode'!$A$1:$B$547,2,FALSE))</f>
        <v/>
      </c>
      <c r="E109" t="str">
        <f>IF(ISERROR(MATCH(E$1,'CSC Mitre'!DD$1:DD$220,0)),"",VLOOKUP(E$1,'Tactic Recode'!$A$1:$B$547,2,FALSE))</f>
        <v/>
      </c>
      <c r="F109" t="str">
        <f>IF(ISERROR(MATCH(F$1,'CSC Mitre'!DD$1:DD$220,0)),"",VLOOKUP(F$1,'Tactic Recode'!$A$1:$B$547,2,FALSE))</f>
        <v/>
      </c>
      <c r="G109" t="str">
        <f>IF(ISERROR(MATCH(G$1,'CSC Mitre'!DD$1:DD$220,0)),"",VLOOKUP(G$1,'Tactic Recode'!$A$1:$B$547,2,FALSE))</f>
        <v/>
      </c>
      <c r="H109" t="str">
        <f>IF(ISERROR(MATCH(H$1,'CSC Mitre'!DD$1:DD$220,0)),"",VLOOKUP(H$1,'Tactic Recode'!$A$1:$B$547,2,FALSE))</f>
        <v/>
      </c>
      <c r="I109" t="str">
        <f>IF(ISERROR(MATCH(I$1,'CSC Mitre'!DD$1:DD$220,0)),"",VLOOKUP(I$1,'Tactic Recode'!$A$1:$B$547,2,FALSE))</f>
        <v/>
      </c>
      <c r="J109" t="str">
        <f>IF(ISERROR(MATCH(J$1,'CSC Mitre'!DD$1:DD$220,0)),"",VLOOKUP(J$1,'Tactic Recode'!$A$1:$B$547,2,FALSE))</f>
        <v/>
      </c>
      <c r="K109" t="str">
        <f>IF(ISERROR(MATCH(K$1,'CSC Mitre'!DD$1:DD$220,0)),"",VLOOKUP(K$1,'Tactic Recode'!$A$1:$B$547,2,FALSE))</f>
        <v/>
      </c>
      <c r="L109" t="str">
        <f>IF(ISERROR(MATCH(L$1,'CSC Mitre'!DD$1:DD$220,0)),"",VLOOKUP(L$1,'Tactic Recode'!$A$1:$B$547,2,FALSE))</f>
        <v/>
      </c>
      <c r="M109" t="str">
        <f>IF(ISERROR(MATCH(M$1,'CSC Mitre'!DD$1:DD$220,0)),"",VLOOKUP(M$1,'Tactic Recode'!$A$1:$B$547,2,FALSE))</f>
        <v/>
      </c>
      <c r="N109" t="str">
        <f>IF(ISERROR(MATCH(N$1,'CSC Mitre'!DD$1:DD$220,0)),"",VLOOKUP(N$1,'Tactic Recode'!$A$1:$B$547,2,FALSE))</f>
        <v/>
      </c>
      <c r="O109" t="str">
        <f>IF(ISERROR(MATCH(O$1,'CSC Mitre'!DD$1:DD$220,0)),"",VLOOKUP(O$1,'Tactic Recode'!$A$1:$B$547,2,FALSE))</f>
        <v/>
      </c>
      <c r="P109" t="str">
        <f>IF(ISERROR(MATCH(P$1,'CSC Mitre'!DD$1:DD$220,0)),"",VLOOKUP(P$1,'Tactic Recode'!$A$1:$B$547,2,FALSE))</f>
        <v/>
      </c>
      <c r="Q109" t="str">
        <f>IF(ISERROR(MATCH(Q$1,'CSC Mitre'!DD$1:DD$220,0)),"",VLOOKUP(Q$1,'Tactic Recode'!$A$1:$B$547,2,FALSE))</f>
        <v/>
      </c>
      <c r="R109" t="str">
        <f>IF(ISERROR(MATCH(R$1,'CSC Mitre'!DD$1:DD$220,0)),"",VLOOKUP(R$1,'Tactic Recode'!$A$1:$B$547,2,FALSE))</f>
        <v/>
      </c>
      <c r="S109" t="str">
        <f>IF(ISERROR(MATCH(S$1,'CSC Mitre'!DD$1:DD$220,0)),"",VLOOKUP(S$1,'Tactic Recode'!$A$1:$B$547,2,FALSE))</f>
        <v/>
      </c>
      <c r="T109" t="str">
        <f>IF(ISERROR(MATCH(T$1,'CSC Mitre'!DD$1:DD$220,0)),"",VLOOKUP(T$1,'Tactic Recode'!$A$1:$B$547,2,FALSE))</f>
        <v/>
      </c>
      <c r="U109" t="str">
        <f>IF(ISERROR(MATCH(U$1,'CSC Mitre'!DD$1:DD$220,0)),"",VLOOKUP(U$1,'Tactic Recode'!$A$1:$B$547,2,FALSE))</f>
        <v/>
      </c>
      <c r="V109" t="str">
        <f>IF(ISERROR(MATCH(V$1,'CSC Mitre'!DD$1:DD$220,0)),"",VLOOKUP(V$1,'Tactic Recode'!$A$1:$B$547,2,FALSE))</f>
        <v/>
      </c>
      <c r="W109" t="str">
        <f>IF(ISERROR(MATCH(W$1,'CSC Mitre'!DD$1:DD$220,0)),"",VLOOKUP(W$1,'Tactic Recode'!$A$1:$B$547,2,FALSE))</f>
        <v/>
      </c>
      <c r="X109" t="str">
        <f>IF(ISERROR(MATCH(X$1,'CSC Mitre'!DD$1:DD$220,0)),"",VLOOKUP(X$1,'Tactic Recode'!$A$1:$B$547,2,FALSE))</f>
        <v/>
      </c>
      <c r="Y109" t="str">
        <f>IF(ISERROR(MATCH(Y$1,'CSC Mitre'!DD$1:DD$220,0)),"",VLOOKUP(Y$1,'Tactic Recode'!$A$1:$B$547,2,FALSE))</f>
        <v/>
      </c>
      <c r="Z109" t="str">
        <f>IF(ISERROR(MATCH(Z$1,'CSC Mitre'!DD$1:DD$220,0)),"",VLOOKUP(Z$1,'Tactic Recode'!$A$1:$B$547,2,FALSE))</f>
        <v/>
      </c>
      <c r="AA109" t="str">
        <f>IF(ISERROR(MATCH(AA$1,'CSC Mitre'!DD$1:DD$220,0)),"",VLOOKUP(AA$1,'Tactic Recode'!$A$1:$B$547,2,FALSE))</f>
        <v/>
      </c>
      <c r="AB109" t="str">
        <f>IF(ISERROR(MATCH(AB$1,'CSC Mitre'!DD$1:DD$220,0)),"",VLOOKUP(AB$1,'Tactic Recode'!$A$1:$B$547,2,FALSE))</f>
        <v/>
      </c>
      <c r="AC109" t="str">
        <f>IF(ISERROR(MATCH(AC$1,'CSC Mitre'!DD$1:DD$220,0)),"",VLOOKUP(AC$1,'Tactic Recode'!$A$1:$B$547,2,FALSE))</f>
        <v/>
      </c>
      <c r="AD109" t="str">
        <f>IF(ISERROR(MATCH(AD$1,'CSC Mitre'!DD$1:DD$220,0)),"",VLOOKUP(AD$1,'Tactic Recode'!$A$1:$B$547,2,FALSE))</f>
        <v/>
      </c>
      <c r="AE109" t="str">
        <f>IF(ISERROR(MATCH(AE$1,'CSC Mitre'!DD$1:DD$220,0)),"",VLOOKUP(AE$1,'Tactic Recode'!$A$1:$B$547,2,FALSE))</f>
        <v/>
      </c>
      <c r="AF109" t="str">
        <f>IF(ISERROR(MATCH(AF$1,'CSC Mitre'!DD$1:DD$220,0)),"",VLOOKUP(AF$1,'Tactic Recode'!$A$1:$B$547,2,FALSE))</f>
        <v/>
      </c>
      <c r="AG109" t="str">
        <f>IF(ISERROR(MATCH(AG$1,'CSC Mitre'!DD$1:DD$220,0)),"",VLOOKUP(AG$1,'Tactic Recode'!$A$1:$B$547,2,FALSE))</f>
        <v/>
      </c>
      <c r="AH109" t="str">
        <f>IF(ISERROR(MATCH(AH$1,'CSC Mitre'!DD$1:DD$220,0)),"",VLOOKUP(AH$1,'Tactic Recode'!$A$1:$B$547,2,FALSE))</f>
        <v/>
      </c>
      <c r="AI109" t="str">
        <f>IF(ISERROR(MATCH(AI$1,'CSC Mitre'!DD$1:DD$220,0)),"",VLOOKUP(AI$1,'Tactic Recode'!$A$1:$B$547,2,FALSE))</f>
        <v/>
      </c>
      <c r="AJ109" t="str">
        <f>IF(ISERROR(MATCH(AJ$1,'CSC Mitre'!DD$1:DD$220,0)),"",VLOOKUP(AJ$1,'Tactic Recode'!$A$1:$B$547,2,FALSE))</f>
        <v/>
      </c>
      <c r="AK109" t="str">
        <f>IF(ISERROR(MATCH(AK$1,'CSC Mitre'!DD$1:DD$220,0)),"",VLOOKUP(AK$1,'Tactic Recode'!$A$1:$B$547,2,FALSE))</f>
        <v/>
      </c>
      <c r="AL109" t="str">
        <f>IF(ISERROR(MATCH(AL$1,'CSC Mitre'!DD$1:DD$220,0)),"",VLOOKUP(AL$1,'Tactic Recode'!$A$1:$B$547,2,FALSE))</f>
        <v/>
      </c>
      <c r="AM109" t="str">
        <f>IF(ISERROR(MATCH(AM$1,'CSC Mitre'!DD$1:DD$220,0)),"",VLOOKUP(AM$1,'Tactic Recode'!$A$1:$B$547,2,FALSE))</f>
        <v/>
      </c>
      <c r="AN109" t="str">
        <f>IF(ISERROR(MATCH(AN$1,'CSC Mitre'!DD$1:DD$220,0)),"",VLOOKUP(AN$1,'Tactic Recode'!$A$1:$B$547,2,FALSE))</f>
        <v/>
      </c>
      <c r="AO109" t="str">
        <f>IF(ISERROR(MATCH(AO$1,'CSC Mitre'!DD$1:DD$220,0)),"",VLOOKUP(AO$1,'Tactic Recode'!$A$1:$B$547,2,FALSE))</f>
        <v/>
      </c>
      <c r="AP109" t="str">
        <f>IF(ISERROR(MATCH(AP$1,'CSC Mitre'!DD$1:DD$220,0)),"",VLOOKUP(AP$1,'Tactic Recode'!$A$1:$B$547,2,FALSE))</f>
        <v/>
      </c>
      <c r="AQ109" t="str">
        <f>IF(ISERROR(MATCH(AQ$1,'CSC Mitre'!DD$1:DD$220,0)),"",VLOOKUP(AQ$1,'Tactic Recode'!$A$1:$B$547,2,FALSE))</f>
        <v/>
      </c>
      <c r="AR109" t="str">
        <f>IF(ISERROR(MATCH(AR$1,'CSC Mitre'!DD$1:DD$220,0)),"",VLOOKUP(AR$1,'Tactic Recode'!$A$1:$B$547,2,FALSE))</f>
        <v/>
      </c>
      <c r="AS109" t="str">
        <f>IF(ISERROR(MATCH(AS$1,'CSC Mitre'!DD$1:DD$220,0)),"",VLOOKUP(AS$1,'Tactic Recode'!$A$1:$B$547,2,FALSE))</f>
        <v/>
      </c>
      <c r="AT109" t="str">
        <f>IF(ISERROR(MATCH(AT$1,'CSC Mitre'!DD$1:DD$220,0)),"",VLOOKUP(AT$1,'Tactic Recode'!$A$1:$B$547,2,FALSE))</f>
        <v/>
      </c>
      <c r="AU109" t="str">
        <f>IF(ISERROR(MATCH(AU$1,'CSC Mitre'!DD$1:DD$220,0)),"",VLOOKUP(AU$1,'Tactic Recode'!$A$1:$B$547,2,FALSE))</f>
        <v/>
      </c>
      <c r="AV109" t="str">
        <f>IF(ISERROR(MATCH(AV$1,'CSC Mitre'!DD$1:DD$220,0)),"",VLOOKUP(AV$1,'Tactic Recode'!$A$1:$B$547,2,FALSE))</f>
        <v/>
      </c>
      <c r="AW109" t="str">
        <f>IF(ISERROR(MATCH(AW$1,'CSC Mitre'!DD$1:DD$220,0)),"",VLOOKUP(AW$1,'Tactic Recode'!$A$1:$B$547,2,FALSE))</f>
        <v/>
      </c>
      <c r="AX109" t="str">
        <f>IF(ISERROR(MATCH(AX$1,'CSC Mitre'!DD$1:DD$220,0)),"",VLOOKUP(AX$1,'Tactic Recode'!$A$1:$B$547,2,FALSE))</f>
        <v/>
      </c>
      <c r="AY109" t="str">
        <f>IF(ISERROR(MATCH(AY$1,'CSC Mitre'!DD$1:DD$220,0)),"",VLOOKUP(AY$1,'Tactic Recode'!$A$1:$B$547,2,FALSE))</f>
        <v/>
      </c>
      <c r="AZ109" t="str">
        <f>IF(ISERROR(MATCH(AZ$1,'CSC Mitre'!DD$1:DD$220,0)),"",VLOOKUP(AZ$1,'Tactic Recode'!$A$1:$B$547,2,FALSE))</f>
        <v/>
      </c>
      <c r="BA109" t="str">
        <f>IF(ISERROR(MATCH(BA$1,'CSC Mitre'!DD$1:DD$220,0)),"",VLOOKUP(BA$1,'Tactic Recode'!$A$1:$B$547,2,FALSE))</f>
        <v/>
      </c>
      <c r="BB109" t="str">
        <f>IF(ISERROR(MATCH(BB$1,'CSC Mitre'!DD$1:DD$220,0)),"",VLOOKUP(BB$1,'Tactic Recode'!$A$1:$B$547,2,FALSE))</f>
        <v/>
      </c>
      <c r="BC109" t="str">
        <f>IF(ISERROR(MATCH(BC$1,'CSC Mitre'!DD$1:DD$220,0)),"",VLOOKUP(BC$1,'Tactic Recode'!$A$1:$B$547,2,FALSE))</f>
        <v/>
      </c>
      <c r="BD109" t="str">
        <f>IF(ISERROR(MATCH(BD$1,'CSC Mitre'!DD$1:DD$220,0)),"",VLOOKUP(BD$1,'Tactic Recode'!$A$1:$B$547,2,FALSE))</f>
        <v/>
      </c>
      <c r="BE109" t="str">
        <f>IF(ISERROR(MATCH(BE$1,'CSC Mitre'!DD$1:DD$220,0)),"",VLOOKUP(BE$1,'Tactic Recode'!$A$1:$B$547,2,FALSE))</f>
        <v/>
      </c>
      <c r="BF109" t="str">
        <f>IF(ISERROR(MATCH(BF$1,'CSC Mitre'!DD$1:DD$220,0)),"",VLOOKUP(BF$1,'Tactic Recode'!$A$1:$B$547,2,FALSE))</f>
        <v/>
      </c>
      <c r="BG109" t="str">
        <f>IF(ISERROR(MATCH(BG$1,'CSC Mitre'!DD$1:DD$220,0)),"",VLOOKUP(BG$1,'Tactic Recode'!$A$1:$B$547,2,FALSE))</f>
        <v/>
      </c>
      <c r="BH109" t="str">
        <f>IF(ISERROR(MATCH(BH$1,'CSC Mitre'!DD$1:DD$220,0)),"",VLOOKUP(BH$1,'Tactic Recode'!$A$1:$B$547,2,FALSE))</f>
        <v/>
      </c>
      <c r="BI109" t="str">
        <f>IF(ISERROR(MATCH(BI$1,'CSC Mitre'!DD$1:DD$220,0)),"",VLOOKUP(BI$1,'Tactic Recode'!$A$1:$B$547,2,FALSE))</f>
        <v/>
      </c>
      <c r="BJ109" t="str">
        <f>IF(ISERROR(MATCH(BJ$1,'CSC Mitre'!DD$1:DD$220,0)),"",VLOOKUP(BJ$1,'Tactic Recode'!$A$1:$B$547,2,FALSE))</f>
        <v/>
      </c>
      <c r="BK109" t="str">
        <f>IF(ISERROR(MATCH(BK$1,'CSC Mitre'!DD$1:DD$220,0)),"",VLOOKUP(BK$1,'Tactic Recode'!$A$1:$B$547,2,FALSE))</f>
        <v/>
      </c>
      <c r="BL109" t="str">
        <f>IF(ISERROR(MATCH(BL$1,'CSC Mitre'!DD$1:DD$220,0)),"",VLOOKUP(BL$1,'Tactic Recode'!$A$1:$B$547,2,FALSE))</f>
        <v/>
      </c>
      <c r="BM109" t="str">
        <f>IF(ISERROR(MATCH(BM$1,'CSC Mitre'!DD$1:DD$220,0)),"",VLOOKUP(BM$1,'Tactic Recode'!$A$1:$B$547,2,FALSE))</f>
        <v/>
      </c>
      <c r="BN109" t="str">
        <f>IF(ISERROR(MATCH(BN$1,'CSC Mitre'!DD$1:DD$220,0)),"",VLOOKUP(BN$1,'Tactic Recode'!$A$1:$B$547,2,FALSE))</f>
        <v/>
      </c>
      <c r="BO109" t="str">
        <f>IF(ISERROR(MATCH(BO$1,'CSC Mitre'!DD$1:DD$220,0)),"",VLOOKUP(BO$1,'Tactic Recode'!$A$1:$B$547,2,FALSE))</f>
        <v/>
      </c>
      <c r="BP109" t="str">
        <f>IF(ISERROR(MATCH(BP$1,'CSC Mitre'!DD$1:DD$220,0)),"",VLOOKUP(BP$1,'Tactic Recode'!$A$1:$B$547,2,FALSE))</f>
        <v/>
      </c>
      <c r="BQ109" t="str">
        <f>IF(ISERROR(MATCH(BQ$1,'CSC Mitre'!DD$1:DD$220,0)),"",VLOOKUP(BQ$1,'Tactic Recode'!$A$1:$B$547,2,FALSE))</f>
        <v/>
      </c>
      <c r="BR109" t="str">
        <f>IF(ISERROR(MATCH(BR$1,'CSC Mitre'!DD$1:DD$220,0)),"",VLOOKUP(BR$1,'Tactic Recode'!$A$1:$B$547,2,FALSE))</f>
        <v/>
      </c>
      <c r="BS109" t="str">
        <f>IF(ISERROR(MATCH(BS$1,'CSC Mitre'!DD$1:DD$220,0)),"",VLOOKUP(BS$1,'Tactic Recode'!$A$1:$B$547,2,FALSE))</f>
        <v/>
      </c>
      <c r="BT109" t="str">
        <f>IF(ISERROR(MATCH(BT$1,'CSC Mitre'!DD$1:DD$220,0)),"",VLOOKUP(BT$1,'Tactic Recode'!$A$1:$B$547,2,FALSE))</f>
        <v/>
      </c>
      <c r="BU109" t="str">
        <f>IF(ISERROR(MATCH(BU$1,'CSC Mitre'!DD$1:DD$220,0)),"",VLOOKUP(BU$1,'Tactic Recode'!$A$1:$B$547,2,FALSE))</f>
        <v/>
      </c>
      <c r="BV109" t="str">
        <f>IF(ISERROR(MATCH(BV$1,'CSC Mitre'!DD$1:DD$220,0)),"",VLOOKUP(BV$1,'Tactic Recode'!$A$1:$B$547,2,FALSE))</f>
        <v/>
      </c>
      <c r="BW109" t="str">
        <f>IF(ISERROR(MATCH(BW$1,'CSC Mitre'!DD$1:DD$220,0)),"",VLOOKUP(BW$1,'Tactic Recode'!$A$1:$B$547,2,FALSE))</f>
        <v/>
      </c>
      <c r="BX109" t="str">
        <f>IF(ISERROR(MATCH(BX$1,'CSC Mitre'!DD$1:DD$220,0)),"",VLOOKUP(BX$1,'Tactic Recode'!$A$1:$B$547,2,FALSE))</f>
        <v/>
      </c>
      <c r="BY109" t="str">
        <f>IF(ISERROR(MATCH(BY$1,'CSC Mitre'!DD$1:DD$220,0)),"",VLOOKUP(BY$1,'Tactic Recode'!$A$1:$B$547,2,FALSE))</f>
        <v/>
      </c>
      <c r="BZ109" t="str">
        <f>IF(ISERROR(MATCH(BZ$1,'CSC Mitre'!DD$1:DD$220,0)),"",VLOOKUP(BZ$1,'Tactic Recode'!$A$1:$B$547,2,FALSE))</f>
        <v/>
      </c>
      <c r="CA109" t="str">
        <f>IF(ISERROR(MATCH(CA$1,'CSC Mitre'!DD$1:DD$220,0)),"",VLOOKUP(CA$1,'Tactic Recode'!$A$1:$B$547,2,FALSE))</f>
        <v/>
      </c>
      <c r="CB109" t="str">
        <f>IF(ISERROR(MATCH(CB$1,'CSC Mitre'!DD$1:DD$220,0)),"",VLOOKUP(CB$1,'Tactic Recode'!$A$1:$B$547,2,FALSE))</f>
        <v/>
      </c>
      <c r="CC109" t="str">
        <f>IF(ISERROR(MATCH(CC$1,'CSC Mitre'!DD$1:DD$220,0)),"",VLOOKUP(CC$1,'Tactic Recode'!$A$1:$B$547,2,FALSE))</f>
        <v/>
      </c>
      <c r="CD109" t="str">
        <f>IF(ISERROR(MATCH(CD$1,'CSC Mitre'!DD$1:DD$220,0)),"",VLOOKUP(CD$1,'Tactic Recode'!$A$1:$B$547,2,FALSE))</f>
        <v/>
      </c>
      <c r="CE109" t="str">
        <f>IF(ISERROR(MATCH(CE$1,'CSC Mitre'!DD$1:DD$220,0)),"",VLOOKUP(CE$1,'Tactic Recode'!$A$1:$B$547,2,FALSE))</f>
        <v/>
      </c>
      <c r="CF109" t="str">
        <f>IF(ISERROR(MATCH(CF$1,'CSC Mitre'!DD$1:DD$220,0)),"",VLOOKUP(CF$1,'Tactic Recode'!$A$1:$B$547,2,FALSE))</f>
        <v/>
      </c>
      <c r="CG109" t="str">
        <f>IF(ISERROR(MATCH(CG$1,'CSC Mitre'!DD$1:DD$220,0)),"",VLOOKUP(CG$1,'Tactic Recode'!$A$1:$B$547,2,FALSE))</f>
        <v/>
      </c>
      <c r="CH109" t="str">
        <f>IF(ISERROR(MATCH(CH$1,'CSC Mitre'!DD$1:DD$220,0)),"",VLOOKUP(CH$1,'Tactic Recode'!$A$1:$B$547,2,FALSE))</f>
        <v/>
      </c>
      <c r="CI109" t="str">
        <f>IF(ISERROR(MATCH(CI$1,'CSC Mitre'!DD$1:DD$220,0)),"",VLOOKUP(CI$1,'Tactic Recode'!$A$1:$B$547,2,FALSE))</f>
        <v/>
      </c>
      <c r="CJ109" t="str">
        <f>IF(ISERROR(MATCH(CJ$1,'CSC Mitre'!DD$1:DD$220,0)),"",VLOOKUP(CJ$1,'Tactic Recode'!$A$1:$B$547,2,FALSE))</f>
        <v/>
      </c>
      <c r="CK109" t="str">
        <f>IF(ISERROR(MATCH(CK$1,'CSC Mitre'!DD$1:DD$220,0)),"",VLOOKUP(CK$1,'Tactic Recode'!$A$1:$B$547,2,FALSE))</f>
        <v/>
      </c>
      <c r="CL109" t="str">
        <f>IF(ISERROR(MATCH(CL$1,'CSC Mitre'!DD$1:DD$220,0)),"",VLOOKUP(CL$1,'Tactic Recode'!$A$1:$B$547,2,FALSE))</f>
        <v/>
      </c>
      <c r="CM109" t="str">
        <f>IF(ISERROR(MATCH(CM$1,'CSC Mitre'!DD$1:DD$220,0)),"",VLOOKUP(CM$1,'Tactic Recode'!$A$1:$B$547,2,FALSE))</f>
        <v/>
      </c>
      <c r="CN109" t="str">
        <f>IF(ISERROR(MATCH(CN$1,'CSC Mitre'!DD$1:DD$220,0)),"",VLOOKUP(CN$1,'Tactic Recode'!$A$1:$B$547,2,FALSE))</f>
        <v/>
      </c>
      <c r="CO109" t="str">
        <f>IF(ISERROR(MATCH(CO$1,'CSC Mitre'!DD$1:DD$220,0)),"",VLOOKUP(CO$1,'Tactic Recode'!$A$1:$B$547,2,FALSE))</f>
        <v/>
      </c>
      <c r="CP109" t="str">
        <f>IF(ISERROR(MATCH(CP$1,'CSC Mitre'!DD$1:DD$220,0)),"",VLOOKUP(CP$1,'Tactic Recode'!$A$1:$B$547,2,FALSE))</f>
        <v/>
      </c>
      <c r="CQ109" t="str">
        <f>IF(ISERROR(MATCH(CQ$1,'CSC Mitre'!DD$1:DD$220,0)),"",VLOOKUP(CQ$1,'Tactic Recode'!$A$1:$B$547,2,FALSE))</f>
        <v/>
      </c>
      <c r="CR109" t="str">
        <f>IF(ISERROR(MATCH(CR$1,'CSC Mitre'!DD$1:DD$220,0)),"",VLOOKUP(CR$1,'Tactic Recode'!$A$1:$B$547,2,FALSE))</f>
        <v/>
      </c>
      <c r="CS109" t="str">
        <f>IF(ISERROR(MATCH(CS$1,'CSC Mitre'!DD$1:DD$220,0)),"",VLOOKUP(CS$1,'Tactic Recode'!$A$1:$B$547,2,FALSE))</f>
        <v/>
      </c>
      <c r="CT109" t="str">
        <f>IF(ISERROR(MATCH(CT$1,'CSC Mitre'!DD$1:DD$220,0)),"",VLOOKUP(CT$1,'Tactic Recode'!$A$1:$B$547,2,FALSE))</f>
        <v/>
      </c>
      <c r="CU109" t="str">
        <f>IF(ISERROR(MATCH(CU$1,'CSC Mitre'!DD$1:DD$220,0)),"",VLOOKUP(CU$1,'Tactic Recode'!$A$1:$B$547,2,FALSE))</f>
        <v/>
      </c>
      <c r="CV109" t="str">
        <f>IF(ISERROR(MATCH(CV$1,'CSC Mitre'!DD$1:DD$220,0)),"",VLOOKUP(CV$1,'Tactic Recode'!$A$1:$B$547,2,FALSE))</f>
        <v/>
      </c>
      <c r="CW109" t="str">
        <f>IF(ISERROR(MATCH(CW$1,'CSC Mitre'!DD$1:DD$220,0)),"",VLOOKUP(CW$1,'Tactic Recode'!$A$1:$B$547,2,FALSE))</f>
        <v/>
      </c>
      <c r="CX109" t="str">
        <f>IF(ISERROR(MATCH(CX$1,'CSC Mitre'!DD$1:DD$220,0)),"",VLOOKUP(CX$1,'Tactic Recode'!$A$1:$B$547,2,FALSE))</f>
        <v/>
      </c>
      <c r="CY109" t="str">
        <f>IF(ISERROR(MATCH(CY$1,'CSC Mitre'!DD$1:DD$220,0)),"",VLOOKUP(CY$1,'Tactic Recode'!$A$1:$B$547,2,FALSE))</f>
        <v/>
      </c>
      <c r="CZ109" t="str">
        <f>IF(ISERROR(MATCH(CZ$1,'CSC Mitre'!DD$1:DD$220,0)),"",VLOOKUP(CZ$1,'Tactic Recode'!$A$1:$B$547,2,FALSE))</f>
        <v/>
      </c>
      <c r="DA109" t="str">
        <f>IF(ISERROR(MATCH(DA$1,'CSC Mitre'!DD$1:DD$220,0)),"",VLOOKUP(DA$1,'Tactic Recode'!$A$1:$B$547,2,FALSE))</f>
        <v/>
      </c>
      <c r="DB109" t="str">
        <f>IF(ISERROR(MATCH(DB$1,'CSC Mitre'!DD$1:DD$220,0)),"",VLOOKUP(DB$1,'Tactic Recode'!$A$1:$B$547,2,FALSE))</f>
        <v/>
      </c>
      <c r="DC109" t="str">
        <f>IF(ISERROR(MATCH(DC$1,'CSC Mitre'!DD$1:DD$220,0)),"",VLOOKUP(DC$1,'Tactic Recode'!$A$1:$B$547,2,FALSE))</f>
        <v/>
      </c>
      <c r="DD109" t="str">
        <f>IF(ISERROR(MATCH(DD$1,'CSC Mitre'!DD$1:DD$220,0)),"",VLOOKUP(DD$1,'Tactic Recode'!$A$1:$B$547,2,FALSE))</f>
        <v/>
      </c>
      <c r="DE109" t="str">
        <f>IF(ISERROR(MATCH(DE$1,'CSC Mitre'!DD$1:DD$220,0)),"",VLOOKUP(DE$1,'Tactic Recode'!$A$1:$B$547,2,FALSE))</f>
        <v/>
      </c>
      <c r="DF109" t="str">
        <f>IF(ISERROR(MATCH(DF$1,'CSC Mitre'!DD$1:DD$220,0)),"",VLOOKUP(DF$1,'Tactic Recode'!$A$1:$B$547,2,FALSE))</f>
        <v/>
      </c>
      <c r="DG109" t="str">
        <f>IF(ISERROR(MATCH(DG$1,'CSC Mitre'!DD$1:DD$220,0)),"",VLOOKUP(DG$1,'Tactic Recode'!$A$1:$B$547,2,FALSE))</f>
        <v/>
      </c>
      <c r="DH109" t="str">
        <f>IF(ISERROR(MATCH(DH$1,'CSC Mitre'!DD$1:DD$220,0)),"",VLOOKUP(DH$1,'Tactic Recode'!$A$1:$B$547,2,FALSE))</f>
        <v/>
      </c>
      <c r="DI109" t="str">
        <f>IF(ISERROR(MATCH(DI$1,'CSC Mitre'!DD$1:DD$220,0)),"",VLOOKUP(DI$1,'Tactic Recode'!$A$1:$B$547,2,FALSE))</f>
        <v/>
      </c>
      <c r="DJ109" t="str">
        <f>IF(ISERROR(MATCH(DJ$1,'CSC Mitre'!DD$1:DD$220,0)),"",VLOOKUP(DJ$1,'Tactic Recode'!$A$1:$B$547,2,FALSE))</f>
        <v/>
      </c>
      <c r="DK109" t="str">
        <f>IF(ISERROR(MATCH(DK$1,'CSC Mitre'!DD$1:DD$220,0)),"",VLOOKUP(DK$1,'Tactic Recode'!$A$1:$B$547,2,FALSE))</f>
        <v/>
      </c>
      <c r="DL109" t="str">
        <f>IF(ISERROR(MATCH(DL$1,'CSC Mitre'!DD$1:DD$220,0)),"",VLOOKUP(DL$1,'Tactic Recode'!$A$1:$B$547,2,FALSE))</f>
        <v/>
      </c>
      <c r="DM109" t="str">
        <f>IF(ISERROR(MATCH(DM$1,'CSC Mitre'!DD$1:DD$220,0)),"",VLOOKUP(DM$1,'Tactic Recode'!$A$1:$B$547,2,FALSE))</f>
        <v/>
      </c>
      <c r="DN109" t="str">
        <f>IF(ISERROR(MATCH(DN$1,'CSC Mitre'!DD$1:DD$220,0)),"",VLOOKUP(DN$1,'Tactic Recode'!$A$1:$B$547,2,FALSE))</f>
        <v/>
      </c>
      <c r="DO109" t="str">
        <f>IF(ISERROR(MATCH(DO$1,'CSC Mitre'!DD$1:DD$220,0)),"",VLOOKUP(DO$1,'Tactic Recode'!$A$1:$B$547,2,FALSE))</f>
        <v/>
      </c>
      <c r="DP109" t="str">
        <f>IF(ISERROR(MATCH(DP$1,'CSC Mitre'!DD$1:DD$220,0)),"",VLOOKUP(DP$1,'Tactic Recode'!$A$1:$B$547,2,FALSE))</f>
        <v/>
      </c>
      <c r="DQ109" t="str">
        <f>IF(ISERROR(MATCH(DQ$1,'CSC Mitre'!DD$1:DD$220,0)),"",VLOOKUP(DQ$1,'Tactic Recode'!$A$1:$B$547,2,FALSE))</f>
        <v/>
      </c>
      <c r="DR109" t="str">
        <f>IF(ISERROR(MATCH(DR$1,'CSC Mitre'!DD$1:DD$220,0)),"",VLOOKUP(DR$1,'Tactic Recode'!$A$1:$B$547,2,FALSE))</f>
        <v/>
      </c>
      <c r="DS109" t="str">
        <f>IF(ISERROR(MATCH(DS$1,'CSC Mitre'!DD$1:DD$220,0)),"",VLOOKUP(DS$1,'Tactic Recode'!$A$1:$B$547,2,FALSE))</f>
        <v/>
      </c>
      <c r="DT109" t="str">
        <f>IF(ISERROR(MATCH(DT$1,'CSC Mitre'!DD$1:DD$220,0)),"",VLOOKUP(DT$1,'Tactic Recode'!$A$1:$B$547,2,FALSE))</f>
        <v/>
      </c>
      <c r="DU109" t="str">
        <f>IF(ISERROR(MATCH(DU$1,'CSC Mitre'!DD$1:DD$220,0)),"",VLOOKUP(DU$1,'Tactic Recode'!$A$1:$B$547,2,FALSE))</f>
        <v/>
      </c>
      <c r="DV109" t="str">
        <f>IF(ISERROR(MATCH(DV$1,'CSC Mitre'!DD$1:DD$220,0)),"",VLOOKUP(DV$1,'Tactic Recode'!$A$1:$B$547,2,FALSE))</f>
        <v/>
      </c>
      <c r="DW109" t="str">
        <f>IF(ISERROR(MATCH(DW$1,'CSC Mitre'!DD$1:DD$220,0)),"",VLOOKUP(DW$1,'Tactic Recode'!$A$1:$B$547,2,FALSE))</f>
        <v/>
      </c>
      <c r="DX109" t="str">
        <f>IF(ISERROR(MATCH(DX$1,'CSC Mitre'!DD$1:DD$220,0)),"",VLOOKUP(DX$1,'Tactic Recode'!$A$1:$B$547,2,FALSE))</f>
        <v/>
      </c>
      <c r="DY109" t="str">
        <f>IF(ISERROR(MATCH(DY$1,'CSC Mitre'!DD$1:DD$220,0)),"",VLOOKUP(DY$1,'Tactic Recode'!$A$1:$B$547,2,FALSE))</f>
        <v/>
      </c>
      <c r="DZ109" t="str">
        <f>IF(ISERROR(MATCH(DZ$1,'CSC Mitre'!DD$1:DD$220,0)),"",VLOOKUP(DZ$1,'Tactic Recode'!$A$1:$B$547,2,FALSE))</f>
        <v/>
      </c>
      <c r="EA109" t="str">
        <f>IF(ISERROR(MATCH(EA$1,'CSC Mitre'!DD$1:DD$220,0)),"",VLOOKUP(EA$1,'Tactic Recode'!$A$1:$B$547,2,FALSE))</f>
        <v/>
      </c>
      <c r="EB109" t="str">
        <f>IF(ISERROR(MATCH(EB$1,'CSC Mitre'!DD$1:DD$220,0)),"",VLOOKUP(EB$1,'Tactic Recode'!$A$1:$B$547,2,FALSE))</f>
        <v/>
      </c>
      <c r="EC109" t="str">
        <f>IF(ISERROR(MATCH(EC$1,'CSC Mitre'!DD$1:DD$220,0)),"",VLOOKUP(EC$1,'Tactic Recode'!$A$1:$B$547,2,FALSE))</f>
        <v/>
      </c>
      <c r="ED109" t="str">
        <f>IF(ISERROR(MATCH(ED$1,'CSC Mitre'!DD$1:DD$220,0)),"",VLOOKUP(ED$1,'Tactic Recode'!$A$1:$B$547,2,FALSE))</f>
        <v/>
      </c>
      <c r="EE109" t="str">
        <f>IF(ISERROR(MATCH(EE$1,'CSC Mitre'!DD$1:DD$220,0)),"",VLOOKUP(EE$1,'Tactic Recode'!$A$1:$B$547,2,FALSE))</f>
        <v/>
      </c>
      <c r="EF109" t="str">
        <f>IF(ISERROR(MATCH(EF$1,'CSC Mitre'!DD$1:DD$220,0)),"",VLOOKUP(EF$1,'Tactic Recode'!$A$1:$B$547,2,FALSE))</f>
        <v/>
      </c>
      <c r="EG109" t="str">
        <f>IF(ISERROR(MATCH(EG$1,'CSC Mitre'!DD$1:DD$220,0)),"",VLOOKUP(EG$1,'Tactic Recode'!$A$1:$B$547,2,FALSE))</f>
        <v/>
      </c>
      <c r="EH109" t="str">
        <f>IF(ISERROR(MATCH(EH$1,'CSC Mitre'!DD$1:DD$220,0)),"",VLOOKUP(EH$1,'Tactic Recode'!$A$1:$B$547,2,FALSE))</f>
        <v/>
      </c>
      <c r="EI109" t="str">
        <f>IF(ISERROR(MATCH(EI$1,'CSC Mitre'!DD$1:DD$220,0)),"",VLOOKUP(EI$1,'Tactic Recode'!$A$1:$B$547,2,FALSE))</f>
        <v/>
      </c>
      <c r="EJ109" t="str">
        <f>IF(ISERROR(MATCH(EJ$1,'CSC Mitre'!DD$1:DD$220,0)),"",VLOOKUP(EJ$1,'Tactic Recode'!$A$1:$B$547,2,FALSE))</f>
        <v/>
      </c>
      <c r="EK109" t="str">
        <f>IF(ISERROR(MATCH(EK$1,'CSC Mitre'!DD$1:DD$220,0)),"",VLOOKUP(EK$1,'Tactic Recode'!$A$1:$B$547,2,FALSE))</f>
        <v/>
      </c>
      <c r="EL109" t="str">
        <f>IF(ISERROR(MATCH(EL$1,'CSC Mitre'!DD$1:DD$220,0)),"",VLOOKUP(EL$1,'Tactic Recode'!$A$1:$B$547,2,FALSE))</f>
        <v/>
      </c>
      <c r="EM109" t="str">
        <f>IF(ISERROR(MATCH(EM$1,'CSC Mitre'!DD$1:DD$220,0)),"",VLOOKUP(EM$1,'Tactic Recode'!$A$1:$B$547,2,FALSE))</f>
        <v/>
      </c>
      <c r="EN109" t="str">
        <f>IF(ISERROR(MATCH(EN$1,'CSC Mitre'!DD$1:DD$220,0)),"",VLOOKUP(EN$1,'Tactic Recode'!$A$1:$B$547,2,FALSE))</f>
        <v/>
      </c>
      <c r="EO109" t="str">
        <f>IF(ISERROR(MATCH(EO$1,'CSC Mitre'!DD$1:DD$220,0)),"",VLOOKUP(EO$1,'Tactic Recode'!$A$1:$B$547,2,FALSE))</f>
        <v/>
      </c>
      <c r="EP109" t="str">
        <f>IF(ISERROR(MATCH(EP$1,'CSC Mitre'!DD$1:DD$220,0)),"",VLOOKUP(EP$1,'Tactic Recode'!$A$1:$B$547,2,FALSE))</f>
        <v/>
      </c>
      <c r="EQ109" t="str">
        <f>IF(ISERROR(MATCH(EQ$1,'CSC Mitre'!DD$1:DD$220,0)),"",VLOOKUP(EQ$1,'Tactic Recode'!$A$1:$B$547,2,FALSE))</f>
        <v/>
      </c>
      <c r="ER109" t="str">
        <f>IF(ISERROR(MATCH(ER$1,'CSC Mitre'!DD$1:DD$220,0)),"",VLOOKUP(ER$1,'Tactic Recode'!$A$1:$B$547,2,FALSE))</f>
        <v/>
      </c>
      <c r="ES109" t="str">
        <f>IF(ISERROR(MATCH(ES$1,'CSC Mitre'!DD$1:DD$220,0)),"",VLOOKUP(ES$1,'Tactic Recode'!$A$1:$B$547,2,FALSE))</f>
        <v/>
      </c>
      <c r="ET109" t="str">
        <f>IF(ISERROR(MATCH(ET$1,'CSC Mitre'!DD$1:DD$220,0)),"",VLOOKUP(ET$1,'Tactic Recode'!$A$1:$B$547,2,FALSE))</f>
        <v/>
      </c>
      <c r="EU109" t="str">
        <f>IF(ISERROR(MATCH(EU$1,'CSC Mitre'!DD$1:DD$220,0)),"",VLOOKUP(EU$1,'Tactic Recode'!$A$1:$B$547,2,FALSE))</f>
        <v/>
      </c>
      <c r="EV109" t="str">
        <f>IF(ISERROR(MATCH(EV$1,'CSC Mitre'!DD$1:DD$220,0)),"",VLOOKUP(EV$1,'Tactic Recode'!$A$1:$B$547,2,FALSE))</f>
        <v/>
      </c>
      <c r="EW109" t="str">
        <f>IF(ISERROR(MATCH(EW$1,'CSC Mitre'!DD$1:DD$220,0)),"",VLOOKUP(EW$1,'Tactic Recode'!$A$1:$B$547,2,FALSE))</f>
        <v/>
      </c>
      <c r="EX109" t="str">
        <f>IF(ISERROR(MATCH(EX$1,'CSC Mitre'!DD$1:DD$220,0)),"",VLOOKUP(EX$1,'Tactic Recode'!$A$1:$B$547,2,FALSE))</f>
        <v/>
      </c>
      <c r="EY109" t="str">
        <f>IF(ISERROR(MATCH(EY$1,'CSC Mitre'!DD$1:DD$220,0)),"",VLOOKUP(EY$1,'Tactic Recode'!$A$1:$B$547,2,FALSE))</f>
        <v/>
      </c>
      <c r="EZ109" t="str">
        <f>IF(ISERROR(MATCH(EZ$1,'CSC Mitre'!DD$1:DD$220,0)),"",VLOOKUP(EZ$1,'Tactic Recode'!$A$1:$B$547,2,FALSE))</f>
        <v/>
      </c>
      <c r="FA109" t="str">
        <f>IF(ISERROR(MATCH(FA$1,'CSC Mitre'!DD$1:DD$220,0)),"",VLOOKUP(FA$1,'Tactic Recode'!$A$1:$B$547,2,FALSE))</f>
        <v/>
      </c>
      <c r="FB109" t="str">
        <f>IF(ISERROR(MATCH(FB$1,'CSC Mitre'!DD$1:DD$220,0)),"",VLOOKUP(FB$1,'Tactic Recode'!$A$1:$B$547,2,FALSE))</f>
        <v/>
      </c>
      <c r="FC109" t="str">
        <f>IF(ISERROR(MATCH(FC$1,'CSC Mitre'!DD$1:DD$220,0)),"",VLOOKUP(FC$1,'Tactic Recode'!$A$1:$B$547,2,FALSE))</f>
        <v/>
      </c>
      <c r="FD109" t="str">
        <f>IF(ISERROR(MATCH(FD$1,'CSC Mitre'!DD$1:DD$220,0)),"",VLOOKUP(FD$1,'Tactic Recode'!$A$1:$B$547,2,FALSE))</f>
        <v/>
      </c>
      <c r="FE109" t="str">
        <f>IF(ISERROR(MATCH(FE$1,'CSC Mitre'!DD$1:DD$220,0)),"",VLOOKUP(FE$1,'Tactic Recode'!$A$1:$B$547,2,FALSE))</f>
        <v/>
      </c>
      <c r="FF109" t="str">
        <f>IF(ISERROR(MATCH(FF$1,'CSC Mitre'!DD$1:DD$220,0)),"",VLOOKUP(FF$1,'Tactic Recode'!$A$1:$B$547,2,FALSE))</f>
        <v/>
      </c>
      <c r="FG109" t="str">
        <f>IF(ISERROR(MATCH(FG$1,'CSC Mitre'!DD$1:DD$220,0)),"",VLOOKUP(FG$1,'Tactic Recode'!$A$1:$B$547,2,FALSE))</f>
        <v/>
      </c>
      <c r="FH109" t="str">
        <f>IF(ISERROR(MATCH(FH$1,'CSC Mitre'!DD$1:DD$220,0)),"",VLOOKUP(FH$1,'Tactic Recode'!$A$1:$B$547,2,FALSE))</f>
        <v/>
      </c>
      <c r="FI109" t="str">
        <f>IF(ISERROR(MATCH(FI$1,'CSC Mitre'!DD$1:DD$220,0)),"",VLOOKUP(FI$1,'Tactic Recode'!$A$1:$B$547,2,FALSE))</f>
        <v/>
      </c>
      <c r="FJ109" t="str">
        <f>IF(ISERROR(MATCH(FJ$1,'CSC Mitre'!DD$1:DD$220,0)),"",VLOOKUP(FJ$1,'Tactic Recode'!$A$1:$B$547,2,FALSE))</f>
        <v/>
      </c>
      <c r="FK109" t="str">
        <f>IF(ISERROR(MATCH(FK$1,'CSC Mitre'!DD$1:DD$220,0)),"",VLOOKUP(FK$1,'Tactic Recode'!$A$1:$B$547,2,FALSE))</f>
        <v/>
      </c>
      <c r="FL109" t="str">
        <f>IF(ISERROR(MATCH(FL$1,'CSC Mitre'!DD$1:DD$220,0)),"",VLOOKUP(FL$1,'Tactic Recode'!$A$1:$B$547,2,FALSE))</f>
        <v/>
      </c>
      <c r="FM109" t="str">
        <f>IF(ISERROR(MATCH(FM$1,'CSC Mitre'!DD$1:DD$220,0)),"",VLOOKUP(FM$1,'Tactic Recode'!$A$1:$B$547,2,FALSE))</f>
        <v/>
      </c>
      <c r="FN109" t="str">
        <f>IF(ISERROR(MATCH(FN$1,'CSC Mitre'!DD$1:DD$220,0)),"",VLOOKUP(FN$1,'Tactic Recode'!$A$1:$B$547,2,FALSE))</f>
        <v/>
      </c>
      <c r="FO109" t="str">
        <f>IF(ISERROR(MATCH(FO$1,'CSC Mitre'!DD$1:DD$220,0)),"",VLOOKUP(FO$1,'Tactic Recode'!$A$1:$B$547,2,FALSE))</f>
        <v/>
      </c>
      <c r="FP109" t="str">
        <f>IF(ISERROR(MATCH(FP$1,'CSC Mitre'!DD$1:DD$220,0)),"",VLOOKUP(FP$1,'Tactic Recode'!$A$1:$B$547,2,FALSE))</f>
        <v/>
      </c>
      <c r="FQ109" t="str">
        <f>IF(ISERROR(MATCH(FQ$1,'CSC Mitre'!DD$1:DD$220,0)),"",VLOOKUP(FQ$1,'Tactic Recode'!$A$1:$B$547,2,FALSE))</f>
        <v/>
      </c>
      <c r="FR109" t="str">
        <f>IF(ISERROR(MATCH(FR$1,'CSC Mitre'!DD$1:DD$220,0)),"",VLOOKUP(FR$1,'Tactic Recode'!$A$1:$B$547,2,FALSE))</f>
        <v/>
      </c>
      <c r="FS109" t="str">
        <f>IF(ISERROR(MATCH(FS$1,'CSC Mitre'!DD$1:DD$220,0)),"",VLOOKUP(FS$1,'Tactic Recode'!$A$1:$B$547,2,FALSE))</f>
        <v/>
      </c>
      <c r="FT109" t="str">
        <f>IF(ISERROR(MATCH(FT$1,'CSC Mitre'!DD$1:DD$220,0)),"",VLOOKUP(FT$1,'Tactic Recode'!$A$1:$B$547,2,FALSE))</f>
        <v/>
      </c>
      <c r="FU109" t="str">
        <f>IF(ISERROR(MATCH(FU$1,'CSC Mitre'!DD$1:DD$220,0)),"",VLOOKUP(FU$1,'Tactic Recode'!$A$1:$B$547,2,FALSE))</f>
        <v/>
      </c>
      <c r="FV109" t="str">
        <f>IF(ISERROR(MATCH(FV$1,'CSC Mitre'!DD$1:DD$220,0)),"",VLOOKUP(FV$1,'Tactic Recode'!$A$1:$B$547,2,FALSE))</f>
        <v/>
      </c>
      <c r="FW109" t="str">
        <f>IF(ISERROR(MATCH(FW$1,'CSC Mitre'!DD$1:DD$220,0)),"",VLOOKUP(FW$1,'Tactic Recode'!$A$1:$B$547,2,FALSE))</f>
        <v/>
      </c>
      <c r="FX109" t="str">
        <f>IF(ISERROR(MATCH(FX$1,'CSC Mitre'!DD$1:DD$220,0)),"",VLOOKUP(FX$1,'Tactic Recode'!$A$1:$B$547,2,FALSE))</f>
        <v/>
      </c>
      <c r="FY109" t="str">
        <f>IF(ISERROR(MATCH(FY$1,'CSC Mitre'!DD$1:DD$220,0)),"",VLOOKUP(FY$1,'Tactic Recode'!$A$1:$B$547,2,FALSE))</f>
        <v/>
      </c>
      <c r="FZ109" t="str">
        <f>IF(ISERROR(MATCH(FZ$1,'CSC Mitre'!DD$1:DD$220,0)),"",VLOOKUP(FZ$1,'Tactic Recode'!$A$1:$B$547,2,FALSE))</f>
        <v/>
      </c>
      <c r="GA109" t="str">
        <f>IF(ISERROR(MATCH(GA$1,'CSC Mitre'!DD$1:DD$220,0)),"",VLOOKUP(GA$1,'Tactic Recode'!$A$1:$B$547,2,FALSE))</f>
        <v/>
      </c>
      <c r="GB109" t="str">
        <f>IF(ISERROR(MATCH(GB$1,'CSC Mitre'!DD$1:DD$220,0)),"",VLOOKUP(GB$1,'Tactic Recode'!$A$1:$B$547,2,FALSE))</f>
        <v/>
      </c>
      <c r="GC109" t="str">
        <f>IF(ISERROR(MATCH(GC$1,'CSC Mitre'!DD$1:DD$220,0)),"",VLOOKUP(GC$1,'Tactic Recode'!$A$1:$B$547,2,FALSE))</f>
        <v/>
      </c>
      <c r="GD109" t="str">
        <f>IF(ISERROR(MATCH(GD$1,'CSC Mitre'!DD$1:DD$220,0)),"",VLOOKUP(GD$1,'Tactic Recode'!$A$1:$B$547,2,FALSE))</f>
        <v/>
      </c>
      <c r="GE109" t="str">
        <f>IF(ISERROR(MATCH(GE$1,'CSC Mitre'!DD$1:DD$220,0)),"",VLOOKUP(GE$1,'Tactic Recode'!$A$1:$B$547,2,FALSE))</f>
        <v/>
      </c>
      <c r="GF109" t="str">
        <f>IF(ISERROR(MATCH(GF$1,'CSC Mitre'!DD$1:DD$220,0)),"",VLOOKUP(GF$1,'Tactic Recode'!$A$1:$B$547,2,FALSE))</f>
        <v/>
      </c>
      <c r="GG109" t="str">
        <f>IF(ISERROR(MATCH(GG$1,'CSC Mitre'!DD$1:DD$220,0)),"",VLOOKUP(GG$1,'Tactic Recode'!$A$1:$B$547,2,FALSE))</f>
        <v/>
      </c>
      <c r="GH109" t="str">
        <f>IF(ISERROR(MATCH(GH$1,'CSC Mitre'!DD$1:DD$220,0)),"",VLOOKUP(GH$1,'Tactic Recode'!$A$1:$B$547,2,FALSE))</f>
        <v/>
      </c>
      <c r="GI109" t="str">
        <f>IF(ISERROR(MATCH(GI$1,'CSC Mitre'!DD$1:DD$220,0)),"",VLOOKUP(GI$1,'Tactic Recode'!$A$1:$B$547,2,FALSE))</f>
        <v/>
      </c>
      <c r="GJ109" t="str">
        <f>IF(ISERROR(MATCH(GJ$1,'CSC Mitre'!DD$1:DD$220,0)),"",VLOOKUP(GJ$1,'Tactic Recode'!$A$1:$B$547,2,FALSE))</f>
        <v/>
      </c>
      <c r="GK109" t="str">
        <f>IF(ISERROR(MATCH(GK$1,'CSC Mitre'!DD$1:DD$220,0)),"",VLOOKUP(GK$1,'Tactic Recode'!$A$1:$B$547,2,FALSE))</f>
        <v/>
      </c>
      <c r="GL109" t="str">
        <f>IF(ISERROR(MATCH(GL$1,'CSC Mitre'!DD$1:DD$220,0)),"",VLOOKUP(GL$1,'Tactic Recode'!$A$1:$B$547,2,FALSE))</f>
        <v/>
      </c>
      <c r="GM109" t="str">
        <f>IF(ISERROR(MATCH(GM$1,'CSC Mitre'!DD$1:DD$220,0)),"",VLOOKUP(GM$1,'Tactic Recode'!$A$1:$B$547,2,FALSE))</f>
        <v/>
      </c>
      <c r="GN109" t="str">
        <f>IF(ISERROR(MATCH(GN$1,'CSC Mitre'!DD$1:DD$220,0)),"",VLOOKUP(GN$1,'Tactic Recode'!$A$1:$B$547,2,FALSE))</f>
        <v/>
      </c>
      <c r="GO109" t="str">
        <f>IF(ISERROR(MATCH(GO$1,'CSC Mitre'!DD$1:DD$220,0)),"",VLOOKUP(GO$1,'Tactic Recode'!$A$1:$B$547,2,FALSE))</f>
        <v/>
      </c>
      <c r="GP109" t="str">
        <f>IF(ISERROR(MATCH(GP$1,'CSC Mitre'!DD$1:DD$220,0)),"",VLOOKUP(GP$1,'Tactic Recode'!$A$1:$B$547,2,FALSE))</f>
        <v/>
      </c>
      <c r="GQ109" t="str">
        <f>IF(ISERROR(MATCH(GQ$1,'CSC Mitre'!DD$1:DD$220,0)),"",VLOOKUP(GQ$1,'Tactic Recode'!$A$1:$B$547,2,FALSE))</f>
        <v/>
      </c>
      <c r="GR109" t="str">
        <f>IF(ISERROR(MATCH(GR$1,'CSC Mitre'!DD$1:DD$220,0)),"",VLOOKUP(GR$1,'Tactic Recode'!$A$1:$B$547,2,FALSE))</f>
        <v/>
      </c>
      <c r="GS109" t="str">
        <f>IF(ISERROR(MATCH(GS$1,'CSC Mitre'!DD$1:DD$220,0)),"",VLOOKUP(GS$1,'Tactic Recode'!$A$1:$B$547,2,FALSE))</f>
        <v/>
      </c>
      <c r="GT109" t="str">
        <f>IF(ISERROR(MATCH(GT$1,'CSC Mitre'!DD$1:DD$220,0)),"",VLOOKUP(GT$1,'Tactic Recode'!$A$1:$B$547,2,FALSE))</f>
        <v/>
      </c>
      <c r="GU109" t="str">
        <f>IF(ISERROR(MATCH(GU$1,'CSC Mitre'!DD$1:DD$220,0)),"",VLOOKUP(GU$1,'Tactic Recode'!$A$1:$B$547,2,FALSE))</f>
        <v/>
      </c>
      <c r="GV109" t="str">
        <f>IF(ISERROR(MATCH(GV$1,'CSC Mitre'!DD$1:DD$220,0)),"",VLOOKUP(GV$1,'Tactic Recode'!$A$1:$B$547,2,FALSE))</f>
        <v/>
      </c>
      <c r="GW109" t="str">
        <f>IF(ISERROR(MATCH(GW$1,'CSC Mitre'!DD$1:DD$220,0)),"",VLOOKUP(GW$1,'Tactic Recode'!$A$1:$B$547,2,FALSE))</f>
        <v/>
      </c>
      <c r="GX109" t="str">
        <f>IF(ISERROR(MATCH(GX$1,'CSC Mitre'!DD$1:DD$220,0)),"",VLOOKUP(GX$1,'Tactic Recode'!$A$1:$B$547,2,FALSE))</f>
        <v/>
      </c>
      <c r="GY109" t="str">
        <f>IF(ISERROR(MATCH(GY$1,'CSC Mitre'!DD$1:DD$220,0)),"",VLOOKUP(GY$1,'Tactic Recode'!$A$1:$B$547,2,FALSE))</f>
        <v/>
      </c>
      <c r="GZ109" t="str">
        <f>IF(ISERROR(MATCH(GZ$1,'CSC Mitre'!DD$1:DD$220,0)),"",VLOOKUP(GZ$1,'Tactic Recode'!$A$1:$B$547,2,FALSE))</f>
        <v/>
      </c>
      <c r="HA109" t="str">
        <f>IF(ISERROR(MATCH(HA$1,'CSC Mitre'!DD$1:DD$220,0)),"",VLOOKUP(HA$1,'Tactic Recode'!$A$1:$B$547,2,FALSE))</f>
        <v/>
      </c>
      <c r="HB109" t="str">
        <f>IF(ISERROR(MATCH(HB$1,'CSC Mitre'!DD$1:DD$220,0)),"",VLOOKUP(HB$1,'Tactic Recode'!$A$1:$B$547,2,FALSE))</f>
        <v/>
      </c>
      <c r="HC109" t="str">
        <f>IF(ISERROR(MATCH(HC$1,'CSC Mitre'!DD$1:DD$220,0)),"",VLOOKUP(HC$1,'Tactic Recode'!$A$1:$B$547,2,FALSE))</f>
        <v/>
      </c>
      <c r="HD109" t="str">
        <f>IF(ISERROR(MATCH(HD$1,'CSC Mitre'!DD$1:DD$220,0)),"",VLOOKUP(HD$1,'Tactic Recode'!$A$1:$B$547,2,FALSE))</f>
        <v/>
      </c>
      <c r="HE109" t="str">
        <f>IF(ISERROR(MATCH(HE$1,'CSC Mitre'!DD$1:DD$220,0)),"",VLOOKUP(HE$1,'Tactic Recode'!$A$1:$B$547,2,FALSE))</f>
        <v/>
      </c>
      <c r="HF109" t="str">
        <f>IF(ISERROR(MATCH(HF$1,'CSC Mitre'!DD$1:DD$220,0)),"",VLOOKUP(HF$1,'Tactic Recode'!$A$1:$B$547,2,FALSE))</f>
        <v/>
      </c>
      <c r="HG109" t="str">
        <f>IF(ISERROR(MATCH(HG$1,'CSC Mitre'!DD$1:DD$220,0)),"",VLOOKUP(HG$1,'Tactic Recode'!$A$1:$B$547,2,FALSE))</f>
        <v/>
      </c>
      <c r="HH109" t="str">
        <f>IF(ISERROR(MATCH(HH$1,'CSC Mitre'!DD$1:DD$220,0)),"",VLOOKUP(HH$1,'Tactic Recode'!$A$1:$B$547,2,FALSE))</f>
        <v/>
      </c>
      <c r="HI109" t="str">
        <f>IF(ISERROR(MATCH(HI$1,'CSC Mitre'!DD$1:DD$220,0)),"",VLOOKUP(HI$1,'Tactic Recode'!$A$1:$B$547,2,FALSE))</f>
        <v/>
      </c>
      <c r="HJ109" t="str">
        <f>IF(ISERROR(MATCH(HJ$1,'CSC Mitre'!DD$1:DD$220,0)),"",VLOOKUP(HJ$1,'Tactic Recode'!$A$1:$B$547,2,FALSE))</f>
        <v/>
      </c>
      <c r="HK109" t="str">
        <f>IF(ISERROR(MATCH(HK$1,'CSC Mitre'!DD$1:DD$220,0)),"",VLOOKUP(HK$1,'Tactic Recode'!$A$1:$B$547,2,FALSE))</f>
        <v/>
      </c>
      <c r="HL109" t="str">
        <f>IF(ISERROR(MATCH(HL$1,'CSC Mitre'!DD$1:DD$220,0)),"",VLOOKUP(HL$1,'Tactic Recode'!$A$1:$B$547,2,FALSE))</f>
        <v/>
      </c>
      <c r="HM109" t="str">
        <f>IF(ISERROR(MATCH(HM$1,'CSC Mitre'!DD$1:DD$220,0)),"",VLOOKUP(HM$1,'Tactic Recode'!$A$1:$B$547,2,FALSE))</f>
        <v/>
      </c>
      <c r="HN109" t="str">
        <f>IF(ISERROR(MATCH(HN$1,'CSC Mitre'!DD$1:DD$220,0)),"",VLOOKUP(HN$1,'Tactic Recode'!$A$1:$B$547,2,FALSE))</f>
        <v/>
      </c>
      <c r="HO109" t="str">
        <f>IF(ISERROR(MATCH(HO$1,'CSC Mitre'!DD$1:DD$220,0)),"",VLOOKUP(HO$1,'Tactic Recode'!$A$1:$B$547,2,FALSE))</f>
        <v/>
      </c>
      <c r="HP109" t="str">
        <f>IF(ISERROR(MATCH(HP$1,'CSC Mitre'!DD$1:DD$220,0)),"",VLOOKUP(HP$1,'Tactic Recode'!$A$1:$B$547,2,FALSE))</f>
        <v/>
      </c>
      <c r="HQ109" t="str">
        <f>IF(ISERROR(MATCH(HQ$1,'CSC Mitre'!DD$1:DD$220,0)),"",VLOOKUP(HQ$1,'Tactic Recode'!$A$1:$B$547,2,FALSE))</f>
        <v/>
      </c>
      <c r="HR109" t="str">
        <f>IF(ISERROR(MATCH(HR$1,'CSC Mitre'!DD$1:DD$220,0)),"",VLOOKUP(HR$1,'Tactic Recode'!$A$1:$B$547,2,FALSE))</f>
        <v/>
      </c>
      <c r="HS109" t="str">
        <f>IF(ISERROR(MATCH(HS$1,'CSC Mitre'!DD$1:DD$220,0)),"",VLOOKUP(HS$1,'Tactic Recode'!$A$1:$B$547,2,FALSE))</f>
        <v/>
      </c>
      <c r="HT109" t="str">
        <f>IF(ISERROR(MATCH(HT$1,'CSC Mitre'!DD$1:DD$220,0)),"",VLOOKUP(HT$1,'Tactic Recode'!$A$1:$B$547,2,FALSE))</f>
        <v/>
      </c>
      <c r="HU109" t="str">
        <f>IF(ISERROR(MATCH(HU$1,'CSC Mitre'!DD$1:DD$220,0)),"",VLOOKUP(HU$1,'Tactic Recode'!$A$1:$B$547,2,FALSE))</f>
        <v/>
      </c>
      <c r="HV109" t="str">
        <f>IF(ISERROR(MATCH(HV$1,'CSC Mitre'!DD$1:DD$220,0)),"",VLOOKUP(HV$1,'Tactic Recode'!$A$1:$B$547,2,FALSE))</f>
        <v/>
      </c>
      <c r="HW109" t="str">
        <f>IF(ISERROR(MATCH(HW$1,'CSC Mitre'!DD$1:DD$220,0)),"",VLOOKUP(HW$1,'Tactic Recode'!$A$1:$B$547,2,FALSE))</f>
        <v/>
      </c>
      <c r="HX109" t="str">
        <f>IF(ISERROR(MATCH(HX$1,'CSC Mitre'!DD$1:DD$220,0)),"",VLOOKUP(HX$1,'Tactic Recode'!$A$1:$B$547,2,FALSE))</f>
        <v/>
      </c>
      <c r="HY109" t="str">
        <f>IF(ISERROR(MATCH(HY$1,'CSC Mitre'!DD$1:DD$220,0)),"",VLOOKUP(HY$1,'Tactic Recode'!$A$1:$B$547,2,FALSE))</f>
        <v/>
      </c>
      <c r="HZ109" t="str">
        <f>IF(ISERROR(MATCH(HZ$1,'CSC Mitre'!DD$1:DD$220,0)),"",VLOOKUP(HZ$1,'Tactic Recode'!$A$1:$B$547,2,FALSE))</f>
        <v/>
      </c>
      <c r="IA109" t="str">
        <f>IF(ISERROR(MATCH(IA$1,'CSC Mitre'!DD$1:DD$220,0)),"",VLOOKUP(IA$1,'Tactic Recode'!$A$1:$B$547,2,FALSE))</f>
        <v/>
      </c>
      <c r="IB109" t="str">
        <f>IF(ISERROR(MATCH(IB$1,'CSC Mitre'!DD$1:DD$220,0)),"",VLOOKUP(IB$1,'Tactic Recode'!$A$1:$B$547,2,FALSE))</f>
        <v/>
      </c>
      <c r="IC109" t="str">
        <f>IF(ISERROR(MATCH(IC$1,'CSC Mitre'!DD$1:DD$220,0)),"",VLOOKUP(IC$1,'Tactic Recode'!$A$1:$B$547,2,FALSE))</f>
        <v/>
      </c>
      <c r="ID109" t="str">
        <f>IF(ISERROR(MATCH(ID$1,'CSC Mitre'!DD$1:DD$220,0)),"",VLOOKUP(ID$1,'Tactic Recode'!$A$1:$B$547,2,FALSE))</f>
        <v/>
      </c>
      <c r="IE109" t="str">
        <f>IF(ISERROR(MATCH(IE$1,'CSC Mitre'!DD$1:DD$220,0)),"",VLOOKUP(IE$1,'Tactic Recode'!$A$1:$B$547,2,FALSE))</f>
        <v/>
      </c>
      <c r="IF109" t="str">
        <f>IF(ISERROR(MATCH(IF$1,'CSC Mitre'!DD$1:DD$220,0)),"",VLOOKUP(IF$1,'Tactic Recode'!$A$1:$B$547,2,FALSE))</f>
        <v/>
      </c>
      <c r="IG109" t="str">
        <f>IF(ISERROR(MATCH(IG$1,'CSC Mitre'!DD$1:DD$220,0)),"",VLOOKUP(IG$1,'Tactic Recode'!$A$1:$B$547,2,FALSE))</f>
        <v/>
      </c>
      <c r="IH109" t="str">
        <f>IF(ISERROR(MATCH(IH$1,'CSC Mitre'!DD$1:DD$220,0)),"",VLOOKUP(IH$1,'Tactic Recode'!$A$1:$B$547,2,FALSE))</f>
        <v/>
      </c>
      <c r="II109" t="str">
        <f>IF(ISERROR(MATCH(II$1,'CSC Mitre'!DD$1:DD$220,0)),"",VLOOKUP(II$1,'Tactic Recode'!$A$1:$B$547,2,FALSE))</f>
        <v/>
      </c>
      <c r="IJ109" t="str">
        <f>IF(ISERROR(MATCH(IJ$1,'CSC Mitre'!DD$1:DD$220,0)),"",VLOOKUP(IJ$1,'Tactic Recode'!$A$1:$B$547,2,FALSE))</f>
        <v/>
      </c>
      <c r="IK109" t="str">
        <f>IF(ISERROR(MATCH(IK$1,'CSC Mitre'!DD$1:DD$220,0)),"",VLOOKUP(IK$1,'Tactic Recode'!$A$1:$B$547,2,FALSE))</f>
        <v/>
      </c>
      <c r="IL109" t="str">
        <f>IF(ISERROR(MATCH(IL$1,'CSC Mitre'!DD$1:DD$220,0)),"",VLOOKUP(IL$1,'Tactic Recode'!$A$1:$B$547,2,FALSE))</f>
        <v/>
      </c>
      <c r="IM109" t="str">
        <f>IF(ISERROR(MATCH(IM$1,'CSC Mitre'!DD$1:DD$220,0)),"",VLOOKUP(IM$1,'Tactic Recode'!$A$1:$B$547,2,FALSE))</f>
        <v/>
      </c>
      <c r="IN109" t="str">
        <f>IF(ISERROR(MATCH(IN$1,'CSC Mitre'!DD$1:DD$220,0)),"",VLOOKUP(IN$1,'Tactic Recode'!$A$1:$B$547,2,FALSE))</f>
        <v/>
      </c>
      <c r="IO109" t="str">
        <f>IF(ISERROR(MATCH(IO$1,'CSC Mitre'!DD$1:DD$220,0)),"",VLOOKUP(IO$1,'Tactic Recode'!$A$1:$B$547,2,FALSE))</f>
        <v/>
      </c>
      <c r="IP109" t="str">
        <f>IF(ISERROR(MATCH(IP$1,'CSC Mitre'!DD$1:DD$220,0)),"",VLOOKUP(IP$1,'Tactic Recode'!$A$1:$B$547,2,FALSE))</f>
        <v/>
      </c>
      <c r="IQ109" t="str">
        <f>IF(ISERROR(MATCH(IQ$1,'CSC Mitre'!DD$1:DD$220,0)),"",VLOOKUP(IQ$1,'Tactic Recode'!$A$1:$B$547,2,FALSE))</f>
        <v/>
      </c>
      <c r="IR109" t="str">
        <f>IF(ISERROR(MATCH(IR$1,'CSC Mitre'!DD$1:DD$220,0)),"",VLOOKUP(IR$1,'Tactic Recode'!$A$1:$B$547,2,FALSE))</f>
        <v/>
      </c>
      <c r="IS109" t="str">
        <f>IF(ISERROR(MATCH(IS$1,'CSC Mitre'!DD$1:DD$220,0)),"",VLOOKUP(IS$1,'Tactic Recode'!$A$1:$B$547,2,FALSE))</f>
        <v/>
      </c>
      <c r="IT109" t="str">
        <f>IF(ISERROR(MATCH(IT$1,'CSC Mitre'!DD$1:DD$220,0)),"",VLOOKUP(IT$1,'Tactic Recode'!$A$1:$B$547,2,FALSE))</f>
        <v/>
      </c>
      <c r="IU109" t="str">
        <f>IF(ISERROR(MATCH(IU$1,'CSC Mitre'!DD$1:DD$220,0)),"",VLOOKUP(IU$1,'Tactic Recode'!$A$1:$B$547,2,FALSE))</f>
        <v/>
      </c>
      <c r="IV109" t="str">
        <f>IF(ISERROR(MATCH(IV$1,'CSC Mitre'!DD$1:DD$220,0)),"",VLOOKUP(IV$1,'Tactic Recode'!$A$1:$B$547,2,FALSE))</f>
        <v/>
      </c>
      <c r="IW109" t="str">
        <f>IF(ISERROR(MATCH(IW$1,'CSC Mitre'!DD$1:DD$220,0)),"",VLOOKUP(IW$1,'Tactic Recode'!$A$1:$B$547,2,FALSE))</f>
        <v/>
      </c>
      <c r="IX109" t="str">
        <f>IF(ISERROR(MATCH(IX$1,'CSC Mitre'!DD$1:DD$220,0)),"",VLOOKUP(IX$1,'Tactic Recode'!$A$1:$B$547,2,FALSE))</f>
        <v/>
      </c>
      <c r="IY109" t="str">
        <f>IF(ISERROR(MATCH(IY$1,'CSC Mitre'!DD$1:DD$220,0)),"",VLOOKUP(IY$1,'Tactic Recode'!$A$1:$B$547,2,FALSE))</f>
        <v/>
      </c>
      <c r="IZ109" t="str">
        <f>IF(ISERROR(MATCH(IZ$1,'CSC Mitre'!DD$1:DD$220,0)),"",VLOOKUP(IZ$1,'Tactic Recode'!$A$1:$B$547,2,FALSE))</f>
        <v/>
      </c>
      <c r="JA109" t="str">
        <f>IF(ISERROR(MATCH(JA$1,'CSC Mitre'!DD$1:DD$220,0)),"",VLOOKUP(JA$1,'Tactic Recode'!$A$1:$B$547,2,FALSE))</f>
        <v/>
      </c>
      <c r="JB109" t="str">
        <f>IF(ISERROR(MATCH(JB$1,'CSC Mitre'!DD$1:DD$220,0)),"",VLOOKUP(JB$1,'Tactic Recode'!$A$1:$B$547,2,FALSE))</f>
        <v/>
      </c>
      <c r="JC109" t="str">
        <f>IF(ISERROR(MATCH(JC$1,'CSC Mitre'!DD$1:DD$220,0)),"",VLOOKUP(JC$1,'Tactic Recode'!$A$1:$B$547,2,FALSE))</f>
        <v/>
      </c>
      <c r="JD109" t="str">
        <f>IF(ISERROR(MATCH(JD$1,'CSC Mitre'!DD$1:DD$220,0)),"",VLOOKUP(JD$1,'Tactic Recode'!$A$1:$B$547,2,FALSE))</f>
        <v/>
      </c>
      <c r="JE109" t="str">
        <f>IF(ISERROR(MATCH(JE$1,'CSC Mitre'!DD$1:DD$220,0)),"",VLOOKUP(JE$1,'Tactic Recode'!$A$1:$B$547,2,FALSE))</f>
        <v/>
      </c>
      <c r="JF109" t="str">
        <f>IF(ISERROR(MATCH(JF$1,'CSC Mitre'!DD$1:DD$220,0)),"",VLOOKUP(JF$1,'Tactic Recode'!$A$1:$B$547,2,FALSE))</f>
        <v/>
      </c>
      <c r="JG109" t="str">
        <f>IF(ISERROR(MATCH(JG$1,'CSC Mitre'!DD$1:DD$220,0)),"",VLOOKUP(JG$1,'Tactic Recode'!$A$1:$B$547,2,FALSE))</f>
        <v/>
      </c>
      <c r="JH109" t="str">
        <f>IF(ISERROR(MATCH(JH$1,'CSC Mitre'!DD$1:DD$220,0)),"",VLOOKUP(JH$1,'Tactic Recode'!$A$1:$B$547,2,FALSE))</f>
        <v/>
      </c>
      <c r="JI109" t="str">
        <f>IF(ISERROR(MATCH(JI$1,'CSC Mitre'!DD$1:DD$220,0)),"",VLOOKUP(JI$1,'Tactic Recode'!$A$1:$B$547,2,FALSE))</f>
        <v/>
      </c>
      <c r="JJ109" t="str">
        <f>IF(ISERROR(MATCH(JJ$1,'CSC Mitre'!DD$1:DD$220,0)),"",VLOOKUP(JJ$1,'Tactic Recode'!$A$1:$B$547,2,FALSE))</f>
        <v/>
      </c>
      <c r="JK109" t="str">
        <f>IF(ISERROR(MATCH(JK$1,'CSC Mitre'!DD$1:DD$220,0)),"",VLOOKUP(JK$1,'Tactic Recode'!$A$1:$B$547,2,FALSE))</f>
        <v/>
      </c>
      <c r="JL109" t="str">
        <f>IF(ISERROR(MATCH(JL$1,'CSC Mitre'!DD$1:DD$220,0)),"",VLOOKUP(JL$1,'Tactic Recode'!$A$1:$B$547,2,FALSE))</f>
        <v/>
      </c>
      <c r="JM109" t="str">
        <f>IF(ISERROR(MATCH(JM$1,'CSC Mitre'!DD$1:DD$220,0)),"",VLOOKUP(JM$1,'Tactic Recode'!$A$1:$B$547,2,FALSE))</f>
        <v/>
      </c>
      <c r="JN109" t="str">
        <f>IF(ISERROR(MATCH(JN$1,'CSC Mitre'!DD$1:DD$220,0)),"",VLOOKUP(JN$1,'Tactic Recode'!$A$1:$B$547,2,FALSE))</f>
        <v/>
      </c>
      <c r="JO109" t="str">
        <f>IF(ISERROR(MATCH(JO$1,'CSC Mitre'!DD$1:DD$220,0)),"",VLOOKUP(JO$1,'Tactic Recode'!$A$1:$B$547,2,FALSE))</f>
        <v/>
      </c>
      <c r="JP109" t="str">
        <f>IF(ISERROR(MATCH(JP$1,'CSC Mitre'!DD$1:DD$220,0)),"",VLOOKUP(JP$1,'Tactic Recode'!$A$1:$B$547,2,FALSE))</f>
        <v/>
      </c>
      <c r="JQ109" t="str">
        <f>IF(ISERROR(MATCH(JQ$1,'CSC Mitre'!DD$1:DD$220,0)),"",VLOOKUP(JQ$1,'Tactic Recode'!$A$1:$B$547,2,FALSE))</f>
        <v/>
      </c>
      <c r="JR109" t="str">
        <f>IF(ISERROR(MATCH(JR$1,'CSC Mitre'!DD$1:DD$220,0)),"",VLOOKUP(JR$1,'Tactic Recode'!$A$1:$B$547,2,FALSE))</f>
        <v/>
      </c>
      <c r="JS109" t="str">
        <f>IF(ISERROR(MATCH(JS$1,'CSC Mitre'!DD$1:DD$220,0)),"",VLOOKUP(JS$1,'Tactic Recode'!$A$1:$B$547,2,FALSE))</f>
        <v/>
      </c>
      <c r="JT109" t="str">
        <f>IF(ISERROR(MATCH(JT$1,'CSC Mitre'!DD$1:DD$220,0)),"",VLOOKUP(JT$1,'Tactic Recode'!$A$1:$B$547,2,FALSE))</f>
        <v/>
      </c>
      <c r="JU109" t="str">
        <f>IF(ISERROR(MATCH(JU$1,'CSC Mitre'!DD$1:DD$220,0)),"",VLOOKUP(JU$1,'Tactic Recode'!$A$1:$B$547,2,FALSE))</f>
        <v/>
      </c>
      <c r="JV109" t="str">
        <f>IF(ISERROR(MATCH(JV$1,'CSC Mitre'!DD$1:DD$220,0)),"",VLOOKUP(JV$1,'Tactic Recode'!$A$1:$B$547,2,FALSE))</f>
        <v/>
      </c>
      <c r="JW109" t="str">
        <f>IF(ISERROR(MATCH(JW$1,'CSC Mitre'!DD$1:DD$220,0)),"",VLOOKUP(JW$1,'Tactic Recode'!$A$1:$B$547,2,FALSE))</f>
        <v/>
      </c>
      <c r="JX109" t="str">
        <f>IF(ISERROR(MATCH(JX$1,'CSC Mitre'!DD$1:DD$220,0)),"",VLOOKUP(JX$1,'Tactic Recode'!$A$1:$B$547,2,FALSE))</f>
        <v/>
      </c>
      <c r="JY109" t="str">
        <f>IF(ISERROR(MATCH(JY$1,'CSC Mitre'!DD$1:DD$220,0)),"",VLOOKUP(JY$1,'Tactic Recode'!$A$1:$B$547,2,FALSE))</f>
        <v/>
      </c>
      <c r="JZ109" t="str">
        <f>IF(ISERROR(MATCH(JZ$1,'CSC Mitre'!DD$1:DD$220,0)),"",VLOOKUP(JZ$1,'Tactic Recode'!$A$1:$B$547,2,FALSE))</f>
        <v/>
      </c>
      <c r="KA109" t="str">
        <f>IF(ISERROR(MATCH(KA$1,'CSC Mitre'!DD$1:DD$220,0)),"",VLOOKUP(KA$1,'Tactic Recode'!$A$1:$B$547,2,FALSE))</f>
        <v/>
      </c>
      <c r="KB109" t="str">
        <f>IF(ISERROR(MATCH(KB$1,'CSC Mitre'!DD$1:DD$220,0)),"",VLOOKUP(KB$1,'Tactic Recode'!$A$1:$B$547,2,FALSE))</f>
        <v/>
      </c>
      <c r="KC109" t="str">
        <f>IF(ISERROR(MATCH(KC$1,'CSC Mitre'!DD$1:DD$220,0)),"",VLOOKUP(KC$1,'Tactic Recode'!$A$1:$B$547,2,FALSE))</f>
        <v/>
      </c>
      <c r="KD109" t="str">
        <f>IF(ISERROR(MATCH(KD$1,'CSC Mitre'!DD$1:DD$220,0)),"",VLOOKUP(KD$1,'Tactic Recode'!$A$1:$B$547,2,FALSE))</f>
        <v/>
      </c>
      <c r="KE109" t="str">
        <f>IF(ISERROR(MATCH(KE$1,'CSC Mitre'!DD$1:DD$220,0)),"",VLOOKUP(KE$1,'Tactic Recode'!$A$1:$B$547,2,FALSE))</f>
        <v/>
      </c>
      <c r="KF109" t="str">
        <f>IF(ISERROR(MATCH(KF$1,'CSC Mitre'!DD$1:DD$220,0)),"",VLOOKUP(KF$1,'Tactic Recode'!$A$1:$B$547,2,FALSE))</f>
        <v/>
      </c>
      <c r="KG109" t="str">
        <f>IF(ISERROR(MATCH(KG$1,'CSC Mitre'!DD$1:DD$220,0)),"",VLOOKUP(KG$1,'Tactic Recode'!$A$1:$B$547,2,FALSE))</f>
        <v/>
      </c>
      <c r="KH109" t="str">
        <f>IF(ISERROR(MATCH(KH$1,'CSC Mitre'!DD$1:DD$220,0)),"",VLOOKUP(KH$1,'Tactic Recode'!$A$1:$B$547,2,FALSE))</f>
        <v/>
      </c>
      <c r="KI109" t="str">
        <f>IF(ISERROR(MATCH(KI$1,'CSC Mitre'!DD$1:DD$220,0)),"",VLOOKUP(KI$1,'Tactic Recode'!$A$1:$B$547,2,FALSE))</f>
        <v/>
      </c>
      <c r="KJ109" t="str">
        <f>IF(ISERROR(MATCH(KJ$1,'CSC Mitre'!DD$1:DD$220,0)),"",VLOOKUP(KJ$1,'Tactic Recode'!$A$1:$B$547,2,FALSE))</f>
        <v/>
      </c>
      <c r="KK109" t="str">
        <f>IF(ISERROR(MATCH(KK$1,'CSC Mitre'!DD$1:DD$220,0)),"",VLOOKUP(KK$1,'Tactic Recode'!$A$1:$B$547,2,FALSE))</f>
        <v/>
      </c>
      <c r="KL109" t="str">
        <f>IF(ISERROR(MATCH(KL$1,'CSC Mitre'!DD$1:DD$220,0)),"",VLOOKUP(KL$1,'Tactic Recode'!$A$1:$B$547,2,FALSE))</f>
        <v/>
      </c>
      <c r="KM109" t="str">
        <f>IF(ISERROR(MATCH(KM$1,'CSC Mitre'!DD$1:DD$220,0)),"",VLOOKUP(KM$1,'Tactic Recode'!$A$1:$B$547,2,FALSE))</f>
        <v/>
      </c>
      <c r="KN109" t="str">
        <f>IF(ISERROR(MATCH(KN$1,'CSC Mitre'!DD$1:DD$220,0)),"",VLOOKUP(KN$1,'Tactic Recode'!$A$1:$B$547,2,FALSE))</f>
        <v/>
      </c>
      <c r="KO109" t="str">
        <f>IF(ISERROR(MATCH(KO$1,'CSC Mitre'!DD$1:DD$220,0)),"",VLOOKUP(KO$1,'Tactic Recode'!$A$1:$B$547,2,FALSE))</f>
        <v/>
      </c>
      <c r="KP109" t="str">
        <f>IF(ISERROR(MATCH(KP$1,'CSC Mitre'!DD$1:DD$220,0)),"",VLOOKUP(KP$1,'Tactic Recode'!$A$1:$B$547,2,FALSE))</f>
        <v/>
      </c>
      <c r="KQ109" t="str">
        <f>IF(ISERROR(MATCH(KQ$1,'CSC Mitre'!DD$1:DD$220,0)),"",VLOOKUP(KQ$1,'Tactic Recode'!$A$1:$B$547,2,FALSE))</f>
        <v/>
      </c>
      <c r="KR109" t="str">
        <f>IF(ISERROR(MATCH(KR$1,'CSC Mitre'!DD$1:DD$220,0)),"",VLOOKUP(KR$1,'Tactic Recode'!$A$1:$B$547,2,FALSE))</f>
        <v/>
      </c>
      <c r="KS109" t="str">
        <f>IF(ISERROR(MATCH(KS$1,'CSC Mitre'!DD$1:DD$220,0)),"",VLOOKUP(KS$1,'Tactic Recode'!$A$1:$B$547,2,FALSE))</f>
        <v/>
      </c>
      <c r="KT109" t="str">
        <f>IF(ISERROR(MATCH(KT$1,'CSC Mitre'!DD$1:DD$220,0)),"",VLOOKUP(KT$1,'Tactic Recode'!$A$1:$B$547,2,FALSE))</f>
        <v/>
      </c>
      <c r="KU109" t="str">
        <f>IF(ISERROR(MATCH(KU$1,'CSC Mitre'!DD$1:DD$220,0)),"",VLOOKUP(KU$1,'Tactic Recode'!$A$1:$B$547,2,FALSE))</f>
        <v/>
      </c>
      <c r="KV109" t="str">
        <f>IF(ISERROR(MATCH(KV$1,'CSC Mitre'!DD$1:DD$220,0)),"",VLOOKUP(KV$1,'Tactic Recode'!$A$1:$B$547,2,FALSE))</f>
        <v/>
      </c>
      <c r="KW109" t="str">
        <f>IF(ISERROR(MATCH(KW$1,'CSC Mitre'!DD$1:DD$220,0)),"",VLOOKUP(KW$1,'Tactic Recode'!$A$1:$B$547,2,FALSE))</f>
        <v/>
      </c>
      <c r="KX109" t="str">
        <f>IF(ISERROR(MATCH(KX$1,'CSC Mitre'!DD$1:DD$220,0)),"",VLOOKUP(KX$1,'Tactic Recode'!$A$1:$B$547,2,FALSE))</f>
        <v/>
      </c>
      <c r="KY109" t="str">
        <f>IF(ISERROR(MATCH(KY$1,'CSC Mitre'!DD$1:DD$220,0)),"",VLOOKUP(KY$1,'Tactic Recode'!$A$1:$B$547,2,FALSE))</f>
        <v/>
      </c>
      <c r="KZ109" t="str">
        <f>IF(ISERROR(MATCH(KZ$1,'CSC Mitre'!DD$1:DD$220,0)),"",VLOOKUP(KZ$1,'Tactic Recode'!$A$1:$B$547,2,FALSE))</f>
        <v/>
      </c>
      <c r="LA109" t="str">
        <f>IF(ISERROR(MATCH(LA$1,'CSC Mitre'!DD$1:DD$220,0)),"",VLOOKUP(LA$1,'Tactic Recode'!$A$1:$B$547,2,FALSE))</f>
        <v/>
      </c>
      <c r="LB109" t="str">
        <f>IF(ISERROR(MATCH(LB$1,'CSC Mitre'!DD$1:DD$220,0)),"",VLOOKUP(LB$1,'Tactic Recode'!$A$1:$B$547,2,FALSE))</f>
        <v/>
      </c>
      <c r="LC109" t="str">
        <f>IF(ISERROR(MATCH(LC$1,'CSC Mitre'!DD$1:DD$220,0)),"",VLOOKUP(LC$1,'Tactic Recode'!$A$1:$B$547,2,FALSE))</f>
        <v/>
      </c>
      <c r="LD109" t="str">
        <f>IF(ISERROR(MATCH(LD$1,'CSC Mitre'!DD$1:DD$220,0)),"",VLOOKUP(LD$1,'Tactic Recode'!$A$1:$B$547,2,FALSE))</f>
        <v/>
      </c>
      <c r="LE109" t="str">
        <f>IF(ISERROR(MATCH(LE$1,'CSC Mitre'!DD$1:DD$220,0)),"",VLOOKUP(LE$1,'Tactic Recode'!$A$1:$B$547,2,FALSE))</f>
        <v/>
      </c>
      <c r="LF109" t="str">
        <f>IF(ISERROR(MATCH(LF$1,'CSC Mitre'!DD$1:DD$220,0)),"",VLOOKUP(LF$1,'Tactic Recode'!$A$1:$B$547,2,FALSE))</f>
        <v/>
      </c>
      <c r="LG109" t="str">
        <f>IF(ISERROR(MATCH(LG$1,'CSC Mitre'!DD$1:DD$220,0)),"",VLOOKUP(LG$1,'Tactic Recode'!$A$1:$B$547,2,FALSE))</f>
        <v/>
      </c>
      <c r="LH109" t="str">
        <f>IF(ISERROR(MATCH(LH$1,'CSC Mitre'!DD$1:DD$220,0)),"",VLOOKUP(LH$1,'Tactic Recode'!$A$1:$B$547,2,FALSE))</f>
        <v/>
      </c>
      <c r="LI109" t="str">
        <f>IF(ISERROR(MATCH(LI$1,'CSC Mitre'!DD$1:DD$220,0)),"",VLOOKUP(LI$1,'Tactic Recode'!$A$1:$B$547,2,FALSE))</f>
        <v/>
      </c>
      <c r="LJ109" t="str">
        <f>IF(ISERROR(MATCH(LJ$1,'CSC Mitre'!DD$1:DD$220,0)),"",VLOOKUP(LJ$1,'Tactic Recode'!$A$1:$B$547,2,FALSE))</f>
        <v/>
      </c>
      <c r="LK109" t="str">
        <f>IF(ISERROR(MATCH(LK$1,'CSC Mitre'!DD$1:DD$220,0)),"",VLOOKUP(LK$1,'Tactic Recode'!$A$1:$B$547,2,FALSE))</f>
        <v/>
      </c>
      <c r="LL109" t="str">
        <f>IF(ISERROR(MATCH(LL$1,'CSC Mitre'!DD$1:DD$220,0)),"",VLOOKUP(LL$1,'Tactic Recode'!$A$1:$B$547,2,FALSE))</f>
        <v/>
      </c>
      <c r="LM109" t="str">
        <f>IF(ISERROR(MATCH(LM$1,'CSC Mitre'!DD$1:DD$220,0)),"",VLOOKUP(LM$1,'Tactic Recode'!$A$1:$B$547,2,FALSE))</f>
        <v/>
      </c>
      <c r="LN109" t="str">
        <f>IF(ISERROR(MATCH(LN$1,'CSC Mitre'!DD$1:DD$220,0)),"",VLOOKUP(LN$1,'Tactic Recode'!$A$1:$B$547,2,FALSE))</f>
        <v/>
      </c>
      <c r="LO109" t="str">
        <f>IF(ISERROR(MATCH(LO$1,'CSC Mitre'!DD$1:DD$220,0)),"",VLOOKUP(LO$1,'Tactic Recode'!$A$1:$B$547,2,FALSE))</f>
        <v/>
      </c>
      <c r="LP109" t="str">
        <f>IF(ISERROR(MATCH(LP$1,'CSC Mitre'!DD$1:DD$220,0)),"",VLOOKUP(LP$1,'Tactic Recode'!$A$1:$B$547,2,FALSE))</f>
        <v/>
      </c>
      <c r="LQ109" t="str">
        <f>IF(ISERROR(MATCH(LQ$1,'CSC Mitre'!DD$1:DD$220,0)),"",VLOOKUP(LQ$1,'Tactic Recode'!$A$1:$B$547,2,FALSE))</f>
        <v/>
      </c>
      <c r="LR109" t="str">
        <f>IF(ISERROR(MATCH(LR$1,'CSC Mitre'!DD$1:DD$220,0)),"",VLOOKUP(LR$1,'Tactic Recode'!$A$1:$B$547,2,FALSE))</f>
        <v/>
      </c>
      <c r="LS109" t="str">
        <f>IF(ISERROR(MATCH(LS$1,'CSC Mitre'!DD$1:DD$220,0)),"",VLOOKUP(LS$1,'Tactic Recode'!$A$1:$B$547,2,FALSE))</f>
        <v/>
      </c>
      <c r="LT109" t="str">
        <f>IF(ISERROR(MATCH(LT$1,'CSC Mitre'!DD$1:DD$220,0)),"",VLOOKUP(LT$1,'Tactic Recode'!$A$1:$B$547,2,FALSE))</f>
        <v/>
      </c>
      <c r="LU109" t="str">
        <f>IF(ISERROR(MATCH(LU$1,'CSC Mitre'!DD$1:DD$220,0)),"",VLOOKUP(LU$1,'Tactic Recode'!$A$1:$B$547,2,FALSE))</f>
        <v/>
      </c>
      <c r="LV109" t="str">
        <f>IF(ISERROR(MATCH(LV$1,'CSC Mitre'!DD$1:DD$220,0)),"",VLOOKUP(LV$1,'Tactic Recode'!$A$1:$B$547,2,FALSE))</f>
        <v/>
      </c>
      <c r="LW109" t="str">
        <f>IF(ISERROR(MATCH(LW$1,'CSC Mitre'!DD$1:DD$220,0)),"",VLOOKUP(LW$1,'Tactic Recode'!$A$1:$B$547,2,FALSE))</f>
        <v/>
      </c>
      <c r="LX109" t="str">
        <f>IF(ISERROR(MATCH(LX$1,'CSC Mitre'!DD$1:DD$220,0)),"",VLOOKUP(LX$1,'Tactic Recode'!$A$1:$B$547,2,FALSE))</f>
        <v/>
      </c>
      <c r="LY109" t="str">
        <f>IF(ISERROR(MATCH(LY$1,'CSC Mitre'!DD$1:DD$220,0)),"",VLOOKUP(LY$1,'Tactic Recode'!$A$1:$B$547,2,FALSE))</f>
        <v/>
      </c>
      <c r="LZ109" t="str">
        <f>IF(ISERROR(MATCH(LZ$1,'CSC Mitre'!DD$1:DD$220,0)),"",VLOOKUP(LZ$1,'Tactic Recode'!$A$1:$B$547,2,FALSE))</f>
        <v/>
      </c>
      <c r="MA109" t="str">
        <f>IF(ISERROR(MATCH(MA$1,'CSC Mitre'!DD$1:DD$220,0)),"",VLOOKUP(MA$1,'Tactic Recode'!$A$1:$B$547,2,FALSE))</f>
        <v/>
      </c>
      <c r="MB109" t="str">
        <f>IF(ISERROR(MATCH(MB$1,'CSC Mitre'!DD$1:DD$220,0)),"",VLOOKUP(MB$1,'Tactic Recode'!$A$1:$B$547,2,FALSE))</f>
        <v/>
      </c>
      <c r="MC109" t="str">
        <f>IF(ISERROR(MATCH(MC$1,'CSC Mitre'!DD$1:DD$220,0)),"",VLOOKUP(MC$1,'Tactic Recode'!$A$1:$B$547,2,FALSE))</f>
        <v/>
      </c>
      <c r="MD109" t="str">
        <f>IF(ISERROR(MATCH(MD$1,'CSC Mitre'!DD$1:DD$220,0)),"",VLOOKUP(MD$1,'Tactic Recode'!$A$1:$B$547,2,FALSE))</f>
        <v/>
      </c>
      <c r="ME109" t="str">
        <f>IF(ISERROR(MATCH(ME$1,'CSC Mitre'!DD$1:DD$220,0)),"",VLOOKUP(ME$1,'Tactic Recode'!$A$1:$B$547,2,FALSE))</f>
        <v/>
      </c>
      <c r="MF109" t="str">
        <f>IF(ISERROR(MATCH(MF$1,'CSC Mitre'!DD$1:DD$220,0)),"",VLOOKUP(MF$1,'Tactic Recode'!$A$1:$B$547,2,FALSE))</f>
        <v/>
      </c>
      <c r="MG109" t="str">
        <f>IF(ISERROR(MATCH(MG$1,'CSC Mitre'!DD$1:DD$220,0)),"",VLOOKUP(MG$1,'Tactic Recode'!$A$1:$B$547,2,FALSE))</f>
        <v/>
      </c>
      <c r="MH109" t="str">
        <f>IF(ISERROR(MATCH(MH$1,'CSC Mitre'!DD$1:DD$220,0)),"",VLOOKUP(MH$1,'Tactic Recode'!$A$1:$B$547,2,FALSE))</f>
        <v/>
      </c>
      <c r="MI109" t="str">
        <f>IF(ISERROR(MATCH(MI$1,'CSC Mitre'!DD$1:DD$220,0)),"",VLOOKUP(MI$1,'Tactic Recode'!$A$1:$B$547,2,FALSE))</f>
        <v/>
      </c>
      <c r="MJ109" t="str">
        <f>IF(ISERROR(MATCH(MJ$1,'CSC Mitre'!DD$1:DD$220,0)),"",VLOOKUP(MJ$1,'Tactic Recode'!$A$1:$B$547,2,FALSE))</f>
        <v/>
      </c>
      <c r="MK109" t="str">
        <f>IF(ISERROR(MATCH(MK$1,'CSC Mitre'!DD$1:DD$220,0)),"",VLOOKUP(MK$1,'Tactic Recode'!$A$1:$B$547,2,FALSE))</f>
        <v/>
      </c>
      <c r="ML109" t="str">
        <f>IF(ISERROR(MATCH(ML$1,'CSC Mitre'!DD$1:DD$220,0)),"",VLOOKUP(ML$1,'Tactic Recode'!$A$1:$B$547,2,FALSE))</f>
        <v/>
      </c>
      <c r="MM109" t="str">
        <f>IF(ISERROR(MATCH(MM$1,'CSC Mitre'!DD$1:DD$220,0)),"",VLOOKUP(MM$1,'Tactic Recode'!$A$1:$B$547,2,FALSE))</f>
        <v/>
      </c>
      <c r="MN109" t="str">
        <f>IF(ISERROR(MATCH(MN$1,'CSC Mitre'!DD$1:DD$220,0)),"",VLOOKUP(MN$1,'Tactic Recode'!$A$1:$B$547,2,FALSE))</f>
        <v/>
      </c>
      <c r="MO109" t="str">
        <f>IF(ISERROR(MATCH(MO$1,'CSC Mitre'!DD$1:DD$220,0)),"",VLOOKUP(MO$1,'Tactic Recode'!$A$1:$B$547,2,FALSE))</f>
        <v/>
      </c>
      <c r="MP109" t="str">
        <f>IF(ISERROR(MATCH(MP$1,'CSC Mitre'!DD$1:DD$220,0)),"",VLOOKUP(MP$1,'Tactic Recode'!$A$1:$B$547,2,FALSE))</f>
        <v/>
      </c>
      <c r="MQ109" t="str">
        <f>IF(ISERROR(MATCH(MQ$1,'CSC Mitre'!DD$1:DD$220,0)),"",VLOOKUP(MQ$1,'Tactic Recode'!$A$1:$B$547,2,FALSE))</f>
        <v/>
      </c>
      <c r="MR109" t="str">
        <f>IF(ISERROR(MATCH(MR$1,'CSC Mitre'!DD$1:DD$220,0)),"",VLOOKUP(MR$1,'Tactic Recode'!$A$1:$B$547,2,FALSE))</f>
        <v/>
      </c>
      <c r="MS109" t="str">
        <f>IF(ISERROR(MATCH(MS$1,'CSC Mitre'!DD$1:DD$220,0)),"",VLOOKUP(MS$1,'Tactic Recode'!$A$1:$B$547,2,FALSE))</f>
        <v/>
      </c>
      <c r="MT109" t="str">
        <f>IF(ISERROR(MATCH(MT$1,'CSC Mitre'!DD$1:DD$220,0)),"",VLOOKUP(MT$1,'Tactic Recode'!$A$1:$B$547,2,FALSE))</f>
        <v/>
      </c>
      <c r="MU109" t="str">
        <f>IF(ISERROR(MATCH(MU$1,'CSC Mitre'!DD$1:DD$220,0)),"",VLOOKUP(MU$1,'Tactic Recode'!$A$1:$B$547,2,FALSE))</f>
        <v/>
      </c>
      <c r="MV109" t="str">
        <f>IF(ISERROR(MATCH(MV$1,'CSC Mitre'!DD$1:DD$220,0)),"",VLOOKUP(MV$1,'Tactic Recode'!$A$1:$B$547,2,FALSE))</f>
        <v/>
      </c>
      <c r="MW109" t="str">
        <f>IF(ISERROR(MATCH(MW$1,'CSC Mitre'!DD$1:DD$220,0)),"",VLOOKUP(MW$1,'Tactic Recode'!$A$1:$B$547,2,FALSE))</f>
        <v/>
      </c>
      <c r="MX109" t="str">
        <f>IF(ISERROR(MATCH(MX$1,'CSC Mitre'!DD$1:DD$220,0)),"",VLOOKUP(MX$1,'Tactic Recode'!$A$1:$B$547,2,FALSE))</f>
        <v/>
      </c>
      <c r="MY109" t="str">
        <f>IF(ISERROR(MATCH(MY$1,'CSC Mitre'!DD$1:DD$220,0)),"",VLOOKUP(MY$1,'Tactic Recode'!$A$1:$B$547,2,FALSE))</f>
        <v/>
      </c>
      <c r="MZ109" t="str">
        <f>IF(ISERROR(MATCH(MZ$1,'CSC Mitre'!DD$1:DD$220,0)),"",VLOOKUP(MZ$1,'Tactic Recode'!$A$1:$B$547,2,FALSE))</f>
        <v/>
      </c>
      <c r="NA109" t="str">
        <f>IF(ISERROR(MATCH(NA$1,'CSC Mitre'!DD$1:DD$220,0)),"",VLOOKUP(NA$1,'Tactic Recode'!$A$1:$B$547,2,FALSE))</f>
        <v/>
      </c>
      <c r="NB109" t="str">
        <f>IF(ISERROR(MATCH(NB$1,'CSC Mitre'!DD$1:DD$220,0)),"",VLOOKUP(NB$1,'Tactic Recode'!$A$1:$B$547,2,FALSE))</f>
        <v/>
      </c>
      <c r="NC109" t="str">
        <f>IF(ISERROR(MATCH(NC$1,'CSC Mitre'!DD$1:DD$220,0)),"",VLOOKUP(NC$1,'Tactic Recode'!$A$1:$B$547,2,FALSE))</f>
        <v/>
      </c>
      <c r="ND109" t="str">
        <f>IF(ISERROR(MATCH(ND$1,'CSC Mitre'!DD$1:DD$220,0)),"",VLOOKUP(ND$1,'Tactic Recode'!$A$1:$B$547,2,FALSE))</f>
        <v/>
      </c>
      <c r="NE109" t="str">
        <f>IF(ISERROR(MATCH(NE$1,'CSC Mitre'!DD$1:DD$220,0)),"",VLOOKUP(NE$1,'Tactic Recode'!$A$1:$B$547,2,FALSE))</f>
        <v/>
      </c>
      <c r="NF109" t="str">
        <f>IF(ISERROR(MATCH(NF$1,'CSC Mitre'!DD$1:DD$220,0)),"",VLOOKUP(NF$1,'Tactic Recode'!$A$1:$B$547,2,FALSE))</f>
        <v/>
      </c>
      <c r="NG109" t="str">
        <f>IF(ISERROR(MATCH(NG$1,'CSC Mitre'!DD$1:DD$220,0)),"",VLOOKUP(NG$1,'Tactic Recode'!$A$1:$B$547,2,FALSE))</f>
        <v/>
      </c>
      <c r="NH109" t="str">
        <f>IF(ISERROR(MATCH(NH$1,'CSC Mitre'!DD$1:DD$220,0)),"",VLOOKUP(NH$1,'Tactic Recode'!$A$1:$B$547,2,FALSE))</f>
        <v/>
      </c>
      <c r="NI109" t="str">
        <f>IF(ISERROR(MATCH(NI$1,'CSC Mitre'!DD$1:DD$220,0)),"",VLOOKUP(NI$1,'Tactic Recode'!$A$1:$B$547,2,FALSE))</f>
        <v/>
      </c>
      <c r="NJ109" t="str">
        <f>IF(ISERROR(MATCH(NJ$1,'CSC Mitre'!DD$1:DD$220,0)),"",VLOOKUP(NJ$1,'Tactic Recode'!$A$1:$B$547,2,FALSE))</f>
        <v/>
      </c>
      <c r="NK109" t="str">
        <f>IF(ISERROR(MATCH(NK$1,'CSC Mitre'!DD$1:DD$220,0)),"",VLOOKUP(NK$1,'Tactic Recode'!$A$1:$B$547,2,FALSE))</f>
        <v/>
      </c>
      <c r="NL109" t="str">
        <f>IF(ISERROR(MATCH(NL$1,'CSC Mitre'!DD$1:DD$220,0)),"",VLOOKUP(NL$1,'Tactic Recode'!$A$1:$B$547,2,FALSE))</f>
        <v/>
      </c>
      <c r="NM109" t="str">
        <f>IF(ISERROR(MATCH(NM$1,'CSC Mitre'!DD$1:DD$220,0)),"",VLOOKUP(NM$1,'Tactic Recode'!$A$1:$B$547,2,FALSE))</f>
        <v/>
      </c>
      <c r="NN109" t="str">
        <f>IF(ISERROR(MATCH(NN$1,'CSC Mitre'!DD$1:DD$220,0)),"",VLOOKUP(NN$1,'Tactic Recode'!$A$1:$B$547,2,FALSE))</f>
        <v/>
      </c>
      <c r="NO109" t="str">
        <f>IF(ISERROR(MATCH(NO$1,'CSC Mitre'!DD$1:DD$220,0)),"",VLOOKUP(NO$1,'Tactic Recode'!$A$1:$B$547,2,FALSE))</f>
        <v/>
      </c>
      <c r="NP109" t="str">
        <f>IF(ISERROR(MATCH(NP$1,'CSC Mitre'!DD$1:DD$220,0)),"",VLOOKUP(NP$1,'Tactic Recode'!$A$1:$B$547,2,FALSE))</f>
        <v/>
      </c>
      <c r="NQ109" t="str">
        <f>IF(ISERROR(MATCH(NQ$1,'CSC Mitre'!DD$1:DD$220,0)),"",VLOOKUP(NQ$1,'Tactic Recode'!$A$1:$B$547,2,FALSE))</f>
        <v/>
      </c>
      <c r="NR109" t="str">
        <f>IF(ISERROR(MATCH(NR$1,'CSC Mitre'!DD$1:DD$220,0)),"",VLOOKUP(NR$1,'Tactic Recode'!$A$1:$B$547,2,FALSE))</f>
        <v/>
      </c>
      <c r="NS109" t="str">
        <f>IF(ISERROR(MATCH(NS$1,'CSC Mitre'!DD$1:DD$220,0)),"",VLOOKUP(NS$1,'Tactic Recode'!$A$1:$B$547,2,FALSE))</f>
        <v/>
      </c>
      <c r="NT109" t="str">
        <f>IF(ISERROR(MATCH(NT$1,'CSC Mitre'!DD$1:DD$220,0)),"",VLOOKUP(NT$1,'Tactic Recode'!$A$1:$B$547,2,FALSE))</f>
        <v/>
      </c>
      <c r="NU109" t="str">
        <f>IF(ISERROR(MATCH(NU$1,'CSC Mitre'!DD$1:DD$220,0)),"",VLOOKUP(NU$1,'Tactic Recode'!$A$1:$B$547,2,FALSE))</f>
        <v/>
      </c>
      <c r="NV109" t="str">
        <f>IF(ISERROR(MATCH(NV$1,'CSC Mitre'!DD$1:DD$220,0)),"",VLOOKUP(NV$1,'Tactic Recode'!$A$1:$B$547,2,FALSE))</f>
        <v/>
      </c>
      <c r="NW109" t="str">
        <f>IF(ISERROR(MATCH(NW$1,'CSC Mitre'!DD$1:DD$220,0)),"",VLOOKUP(NW$1,'Tactic Recode'!$A$1:$B$547,2,FALSE))</f>
        <v/>
      </c>
      <c r="NX109" t="str">
        <f>IF(ISERROR(MATCH(NX$1,'CSC Mitre'!DD$1:DD$220,0)),"",VLOOKUP(NX$1,'Tactic Recode'!$A$1:$B$547,2,FALSE))</f>
        <v/>
      </c>
      <c r="NY109" t="str">
        <f>IF(ISERROR(MATCH(NY$1,'CSC Mitre'!DD$1:DD$220,0)),"",VLOOKUP(NY$1,'Tactic Recode'!$A$1:$B$547,2,FALSE))</f>
        <v/>
      </c>
      <c r="NZ109" t="str">
        <f>IF(ISERROR(MATCH(NZ$1,'CSC Mitre'!DD$1:DD$220,0)),"",VLOOKUP(NZ$1,'Tactic Recode'!$A$1:$B$547,2,FALSE))</f>
        <v/>
      </c>
      <c r="OA109" t="str">
        <f>IF(ISERROR(MATCH(OA$1,'CSC Mitre'!DD$1:DD$220,0)),"",VLOOKUP(OA$1,'Tactic Recode'!$A$1:$B$547,2,FALSE))</f>
        <v/>
      </c>
      <c r="OB109" t="str">
        <f>IF(ISERROR(MATCH(OB$1,'CSC Mitre'!DD$1:DD$220,0)),"",VLOOKUP(OB$1,'Tactic Recode'!$A$1:$B$547,2,FALSE))</f>
        <v/>
      </c>
      <c r="OC109" t="str">
        <f>IF(ISERROR(MATCH(OC$1,'CSC Mitre'!DD$1:DD$220,0)),"",VLOOKUP(OC$1,'Tactic Recode'!$A$1:$B$547,2,FALSE))</f>
        <v/>
      </c>
      <c r="OD109" t="str">
        <f>IF(ISERROR(MATCH(OD$1,'CSC Mitre'!DD$1:DD$220,0)),"",VLOOKUP(OD$1,'Tactic Recode'!$A$1:$B$547,2,FALSE))</f>
        <v/>
      </c>
      <c r="OE109" t="str">
        <f>IF(ISERROR(MATCH(OE$1,'CSC Mitre'!DD$1:DD$220,0)),"",VLOOKUP(OE$1,'Tactic Recode'!$A$1:$B$547,2,FALSE))</f>
        <v/>
      </c>
      <c r="OF109" t="str">
        <f>IF(ISERROR(MATCH(OF$1,'CSC Mitre'!DD$1:DD$220,0)),"",VLOOKUP(OF$1,'Tactic Recode'!$A$1:$B$547,2,FALSE))</f>
        <v/>
      </c>
      <c r="OG109" t="str">
        <f>IF(ISERROR(MATCH(OG$1,'CSC Mitre'!DD$1:DD$220,0)),"",VLOOKUP(OG$1,'Tactic Recode'!$A$1:$B$547,2,FALSE))</f>
        <v/>
      </c>
      <c r="OH109" t="str">
        <f>IF(ISERROR(MATCH(OH$1,'CSC Mitre'!DD$1:DD$220,0)),"",VLOOKUP(OH$1,'Tactic Recode'!$A$1:$B$547,2,FALSE))</f>
        <v/>
      </c>
      <c r="OI109" t="str">
        <f>IF(ISERROR(MATCH(OI$1,'CSC Mitre'!DD$1:DD$220,0)),"",VLOOKUP(OI$1,'Tactic Recode'!$A$1:$B$547,2,FALSE))</f>
        <v/>
      </c>
      <c r="OJ109" t="str">
        <f>IF(ISERROR(MATCH(OJ$1,'CSC Mitre'!DD$1:DD$220,0)),"",VLOOKUP(OJ$1,'Tactic Recode'!$A$1:$B$547,2,FALSE))</f>
        <v/>
      </c>
      <c r="OK109" t="str">
        <f>IF(ISERROR(MATCH(OK$1,'CSC Mitre'!DD$1:DD$220,0)),"",VLOOKUP(OK$1,'Tactic Recode'!$A$1:$B$547,2,FALSE))</f>
        <v/>
      </c>
      <c r="OL109" t="str">
        <f>IF(ISERROR(MATCH(OL$1,'CSC Mitre'!DD$1:DD$220,0)),"",VLOOKUP(OL$1,'Tactic Recode'!$A$1:$B$547,2,FALSE))</f>
        <v/>
      </c>
      <c r="OM109" t="str">
        <f>IF(ISERROR(MATCH(OM$1,'CSC Mitre'!DD$1:DD$220,0)),"",VLOOKUP(OM$1,'Tactic Recode'!$A$1:$B$547,2,FALSE))</f>
        <v/>
      </c>
      <c r="ON109" t="str">
        <f>IF(ISERROR(MATCH(ON$1,'CSC Mitre'!DD$1:DD$220,0)),"",VLOOKUP(ON$1,'Tactic Recode'!$A$1:$B$547,2,FALSE))</f>
        <v/>
      </c>
      <c r="OO109" t="str">
        <f>IF(ISERROR(MATCH(OO$1,'CSC Mitre'!DD$1:DD$220,0)),"",VLOOKUP(OO$1,'Tactic Recode'!$A$1:$B$547,2,FALSE))</f>
        <v/>
      </c>
      <c r="OP109" t="str">
        <f>IF(ISERROR(MATCH(OP$1,'CSC Mitre'!DD$1:DD$220,0)),"",VLOOKUP(OP$1,'Tactic Recode'!$A$1:$B$547,2,FALSE))</f>
        <v/>
      </c>
      <c r="OQ109" t="str">
        <f>IF(ISERROR(MATCH(OQ$1,'CSC Mitre'!DD$1:DD$220,0)),"",VLOOKUP(OQ$1,'Tactic Recode'!$A$1:$B$547,2,FALSE))</f>
        <v/>
      </c>
      <c r="OR109" t="str">
        <f>IF(ISERROR(MATCH(OR$1,'CSC Mitre'!DD$1:DD$220,0)),"",VLOOKUP(OR$1,'Tactic Recode'!$A$1:$B$547,2,FALSE))</f>
        <v/>
      </c>
      <c r="OS109" t="str">
        <f>IF(ISERROR(MATCH(OS$1,'CSC Mitre'!DD$1:DD$220,0)),"",VLOOKUP(OS$1,'Tactic Recode'!$A$1:$B$547,2,FALSE))</f>
        <v/>
      </c>
      <c r="OT109" t="str">
        <f>IF(ISERROR(MATCH(OT$1,'CSC Mitre'!DD$1:DD$220,0)),"",VLOOKUP(OT$1,'Tactic Recode'!$A$1:$B$547,2,FALSE))</f>
        <v/>
      </c>
      <c r="OU109" t="str">
        <f>IF(ISERROR(MATCH(OU$1,'CSC Mitre'!DD$1:DD$220,0)),"",VLOOKUP(OU$1,'Tactic Recode'!$A$1:$B$547,2,FALSE))</f>
        <v/>
      </c>
      <c r="OV109" t="str">
        <f>IF(ISERROR(MATCH(OV$1,'CSC Mitre'!DD$1:DD$220,0)),"",VLOOKUP(OV$1,'Tactic Recode'!$A$1:$B$547,2,FALSE))</f>
        <v/>
      </c>
      <c r="OW109" t="str">
        <f>IF(ISERROR(MATCH(OW$1,'CSC Mitre'!DD$1:DD$220,0)),"",VLOOKUP(OW$1,'Tactic Recode'!$A$1:$B$547,2,FALSE))</f>
        <v/>
      </c>
      <c r="OX109" t="str">
        <f>IF(ISERROR(MATCH(OX$1,'CSC Mitre'!DD$1:DD$220,0)),"",VLOOKUP(OX$1,'Tactic Recode'!$A$1:$B$547,2,FALSE))</f>
        <v/>
      </c>
      <c r="OY109" t="str">
        <f>IF(ISERROR(MATCH(OY$1,'CSC Mitre'!DD$1:DD$220,0)),"",VLOOKUP(OY$1,'Tactic Recode'!$A$1:$B$547,2,FALSE))</f>
        <v/>
      </c>
      <c r="OZ109" t="str">
        <f>IF(ISERROR(MATCH(OZ$1,'CSC Mitre'!DD$1:DD$220,0)),"",VLOOKUP(OZ$1,'Tactic Recode'!$A$1:$B$547,2,FALSE))</f>
        <v/>
      </c>
      <c r="PA109" t="str">
        <f>IF(ISERROR(MATCH(PA$1,'CSC Mitre'!DD$1:DD$220,0)),"",VLOOKUP(PA$1,'Tactic Recode'!$A$1:$B$547,2,FALSE))</f>
        <v/>
      </c>
      <c r="PB109" t="str">
        <f>IF(ISERROR(MATCH(PB$1,'CSC Mitre'!DD$1:DD$220,0)),"",VLOOKUP(PB$1,'Tactic Recode'!$A$1:$B$547,2,FALSE))</f>
        <v/>
      </c>
      <c r="PC109" t="str">
        <f>IF(ISERROR(MATCH(PC$1,'CSC Mitre'!DD$1:DD$220,0)),"",VLOOKUP(PC$1,'Tactic Recode'!$A$1:$B$547,2,FALSE))</f>
        <v/>
      </c>
      <c r="PD109" t="str">
        <f>IF(ISERROR(MATCH(PD$1,'CSC Mitre'!DD$1:DD$220,0)),"",VLOOKUP(PD$1,'Tactic Recode'!$A$1:$B$547,2,FALSE))</f>
        <v/>
      </c>
      <c r="PE109" t="str">
        <f>IF(ISERROR(MATCH(PE$1,'CSC Mitre'!DD$1:DD$220,0)),"",VLOOKUP(PE$1,'Tactic Recode'!$A$1:$B$547,2,FALSE))</f>
        <v/>
      </c>
      <c r="PF109" t="str">
        <f>IF(ISERROR(MATCH(PF$1,'CSC Mitre'!DD$1:DD$220,0)),"",VLOOKUP(PF$1,'Tactic Recode'!$A$1:$B$547,2,FALSE))</f>
        <v/>
      </c>
      <c r="PG109" t="str">
        <f>IF(ISERROR(MATCH(PG$1,'CSC Mitre'!DD$1:DD$220,0)),"",VLOOKUP(PG$1,'Tactic Recode'!$A$1:$B$547,2,FALSE))</f>
        <v/>
      </c>
      <c r="PH109" t="str">
        <f>IF(ISERROR(MATCH(PH$1,'CSC Mitre'!DD$1:DD$220,0)),"",VLOOKUP(PH$1,'Tactic Recode'!$A$1:$B$547,2,FALSE))</f>
        <v/>
      </c>
      <c r="PI109" t="str">
        <f>IF(ISERROR(MATCH(PI$1,'CSC Mitre'!DD$1:DD$220,0)),"",VLOOKUP(PI$1,'Tactic Recode'!$A$1:$B$547,2,FALSE))</f>
        <v/>
      </c>
      <c r="PJ109" t="str">
        <f>IF(ISERROR(MATCH(PJ$1,'CSC Mitre'!DD$1:DD$220,0)),"",VLOOKUP(PJ$1,'Tactic Recode'!$A$1:$B$547,2,FALSE))</f>
        <v/>
      </c>
      <c r="PK109" t="str">
        <f>IF(ISERROR(MATCH(PK$1,'CSC Mitre'!DD$1:DD$220,0)),"",VLOOKUP(PK$1,'Tactic Recode'!$A$1:$B$547,2,FALSE))</f>
        <v/>
      </c>
      <c r="PL109" t="str">
        <f>IF(ISERROR(MATCH(PL$1,'CSC Mitre'!DD$1:DD$220,0)),"",VLOOKUP(PL$1,'Tactic Recode'!$A$1:$B$547,2,FALSE))</f>
        <v/>
      </c>
      <c r="PM109" t="str">
        <f>IF(ISERROR(MATCH(PM$1,'CSC Mitre'!DD$1:DD$220,0)),"",VLOOKUP(PM$1,'Tactic Recode'!$A$1:$B$547,2,FALSE))</f>
        <v/>
      </c>
      <c r="PN109" t="str">
        <f>IF(ISERROR(MATCH(PN$1,'CSC Mitre'!DD$1:DD$220,0)),"",VLOOKUP(PN$1,'Tactic Recode'!$A$1:$B$547,2,FALSE))</f>
        <v/>
      </c>
      <c r="PO109" t="str">
        <f>IF(ISERROR(MATCH(PO$1,'CSC Mitre'!DD$1:DD$220,0)),"",VLOOKUP(PO$1,'Tactic Recode'!$A$1:$B$547,2,FALSE))</f>
        <v/>
      </c>
      <c r="PP109" t="str">
        <f>IF(ISERROR(MATCH(PP$1,'CSC Mitre'!DD$1:DD$220,0)),"",VLOOKUP(PP$1,'Tactic Recode'!$A$1:$B$547,2,FALSE))</f>
        <v/>
      </c>
      <c r="PQ109" t="str">
        <f>IF(ISERROR(MATCH(PQ$1,'CSC Mitre'!DD$1:DD$220,0)),"",VLOOKUP(PQ$1,'Tactic Recode'!$A$1:$B$547,2,FALSE))</f>
        <v/>
      </c>
      <c r="PR109" t="str">
        <f>IF(ISERROR(MATCH(PR$1,'CSC Mitre'!DD$1:DD$220,0)),"",VLOOKUP(PR$1,'Tactic Recode'!$A$1:$B$547,2,FALSE))</f>
        <v/>
      </c>
      <c r="PS109" t="str">
        <f>IF(ISERROR(MATCH(PS$1,'CSC Mitre'!DD$1:DD$220,0)),"",VLOOKUP(PS$1,'Tactic Recode'!$A$1:$B$547,2,FALSE))</f>
        <v/>
      </c>
      <c r="PT109" t="str">
        <f>IF(ISERROR(MATCH(PT$1,'CSC Mitre'!DD$1:DD$220,0)),"",VLOOKUP(PT$1,'Tactic Recode'!$A$1:$B$547,2,FALSE))</f>
        <v/>
      </c>
      <c r="PU109" t="str">
        <f>IF(ISERROR(MATCH(PU$1,'CSC Mitre'!DD$1:DD$220,0)),"",VLOOKUP(PU$1,'Tactic Recode'!$A$1:$B$547,2,FALSE))</f>
        <v/>
      </c>
      <c r="PV109" t="str">
        <f>IF(ISERROR(MATCH(PV$1,'CSC Mitre'!DD$1:DD$220,0)),"",VLOOKUP(PV$1,'Tactic Recode'!$A$1:$B$547,2,FALSE))</f>
        <v/>
      </c>
      <c r="PW109" t="str">
        <f>IF(ISERROR(MATCH(PW$1,'CSC Mitre'!DD$1:DD$220,0)),"",VLOOKUP(PW$1,'Tactic Recode'!$A$1:$B$547,2,FALSE))</f>
        <v/>
      </c>
      <c r="PX109" t="str">
        <f>IF(ISERROR(MATCH(PX$1,'CSC Mitre'!DD$1:DD$220,0)),"",VLOOKUP(PX$1,'Tactic Recode'!$A$1:$B$547,2,FALSE))</f>
        <v/>
      </c>
      <c r="PY109" t="str">
        <f>IF(ISERROR(MATCH(PY$1,'CSC Mitre'!DD$1:DD$220,0)),"",VLOOKUP(PY$1,'Tactic Recode'!$A$1:$B$547,2,FALSE))</f>
        <v/>
      </c>
      <c r="PZ109" t="str">
        <f>IF(ISERROR(MATCH(PZ$1,'CSC Mitre'!DD$1:DD$220,0)),"",VLOOKUP(PZ$1,'Tactic Recode'!$A$1:$B$547,2,FALSE))</f>
        <v/>
      </c>
      <c r="QA109" t="str">
        <f>IF(ISERROR(MATCH(QA$1,'CSC Mitre'!DD$1:DD$220,0)),"",VLOOKUP(QA$1,'Tactic Recode'!$A$1:$B$547,2,FALSE))</f>
        <v/>
      </c>
      <c r="QB109" t="str">
        <f>IF(ISERROR(MATCH(QB$1,'CSC Mitre'!DD$1:DD$220,0)),"",VLOOKUP(QB$1,'Tactic Recode'!$A$1:$B$547,2,FALSE))</f>
        <v/>
      </c>
      <c r="QC109" t="str">
        <f>IF(ISERROR(MATCH(QC$1,'CSC Mitre'!DD$1:DD$220,0)),"",VLOOKUP(QC$1,'Tactic Recode'!$A$1:$B$547,2,FALSE))</f>
        <v/>
      </c>
      <c r="QD109" t="str">
        <f>IF(ISERROR(MATCH(QD$1,'CSC Mitre'!DD$1:DD$220,0)),"",VLOOKUP(QD$1,'Tactic Recode'!$A$1:$B$547,2,FALSE))</f>
        <v/>
      </c>
      <c r="QE109" t="str">
        <f>IF(ISERROR(MATCH(QE$1,'CSC Mitre'!DD$1:DD$220,0)),"",VLOOKUP(QE$1,'Tactic Recode'!$A$1:$B$547,2,FALSE))</f>
        <v/>
      </c>
      <c r="QF109" t="str">
        <f>IF(ISERROR(MATCH(QF$1,'CSC Mitre'!DD$1:DD$220,0)),"",VLOOKUP(QF$1,'Tactic Recode'!$A$1:$B$547,2,FALSE))</f>
        <v/>
      </c>
      <c r="QG109" t="str">
        <f>IF(ISERROR(MATCH(QG$1,'CSC Mitre'!DD$1:DD$220,0)),"",VLOOKUP(QG$1,'Tactic Recode'!$A$1:$B$547,2,FALSE))</f>
        <v/>
      </c>
      <c r="QH109" t="str">
        <f>IF(ISERROR(MATCH(QH$1,'CSC Mitre'!DD$1:DD$220,0)),"",VLOOKUP(QH$1,'Tactic Recode'!$A$1:$B$547,2,FALSE))</f>
        <v/>
      </c>
      <c r="QI109" t="str">
        <f>IF(ISERROR(MATCH(QI$1,'CSC Mitre'!DD$1:DD$220,0)),"",VLOOKUP(QI$1,'Tactic Recode'!$A$1:$B$547,2,FALSE))</f>
        <v/>
      </c>
      <c r="QJ109" t="str">
        <f>IF(ISERROR(MATCH(QJ$1,'CSC Mitre'!DD$1:DD$220,0)),"",VLOOKUP(QJ$1,'Tactic Recode'!$A$1:$B$547,2,FALSE))</f>
        <v/>
      </c>
      <c r="QK109" t="str">
        <f>IF(ISERROR(MATCH(QK$1,'CSC Mitre'!DD$1:DD$220,0)),"",VLOOKUP(QK$1,'Tactic Recode'!$A$1:$B$547,2,FALSE))</f>
        <v/>
      </c>
      <c r="QL109" t="str">
        <f>IF(ISERROR(MATCH(QL$1,'CSC Mitre'!DD$1:DD$220,0)),"",VLOOKUP(QL$1,'Tactic Recode'!$A$1:$B$547,2,FALSE))</f>
        <v/>
      </c>
      <c r="QM109" t="str">
        <f>IF(ISERROR(MATCH(QM$1,'CSC Mitre'!DD$1:DD$220,0)),"",VLOOKUP(QM$1,'Tactic Recode'!$A$1:$B$547,2,FALSE))</f>
        <v/>
      </c>
      <c r="QN109" t="str">
        <f>IF(ISERROR(MATCH(QN$1,'CSC Mitre'!DD$1:DD$220,0)),"",VLOOKUP(QN$1,'Tactic Recode'!$A$1:$B$547,2,FALSE))</f>
        <v/>
      </c>
      <c r="QO109" t="str">
        <f>IF(ISERROR(MATCH(QO$1,'CSC Mitre'!DD$1:DD$220,0)),"",VLOOKUP(QO$1,'Tactic Recode'!$A$1:$B$547,2,FALSE))</f>
        <v/>
      </c>
      <c r="QP109" t="str">
        <f>IF(ISERROR(MATCH(QP$1,'CSC Mitre'!DD$1:DD$220,0)),"",VLOOKUP(QP$1,'Tactic Recode'!$A$1:$B$547,2,FALSE))</f>
        <v/>
      </c>
      <c r="QQ109" t="str">
        <f>IF(ISERROR(MATCH(QQ$1,'CSC Mitre'!DD$1:DD$220,0)),"",VLOOKUP(QQ$1,'Tactic Recode'!$A$1:$B$547,2,FALSE))</f>
        <v/>
      </c>
      <c r="QR109" t="str">
        <f>IF(ISERROR(MATCH(QR$1,'CSC Mitre'!DD$1:DD$220,0)),"",VLOOKUP(QR$1,'Tactic Recode'!$A$1:$B$547,2,FALSE))</f>
        <v/>
      </c>
      <c r="QS109" t="str">
        <f>IF(ISERROR(MATCH(QS$1,'CSC Mitre'!DD$1:DD$220,0)),"",VLOOKUP(QS$1,'Tactic Recode'!$A$1:$B$547,2,FALSE))</f>
        <v/>
      </c>
      <c r="QT109" t="str">
        <f>IF(ISERROR(MATCH(QT$1,'CSC Mitre'!DD$1:DD$220,0)),"",VLOOKUP(QT$1,'Tactic Recode'!$A$1:$B$547,2,FALSE))</f>
        <v/>
      </c>
      <c r="QU109" t="str">
        <f>IF(ISERROR(MATCH(QU$1,'CSC Mitre'!DD$1:DD$220,0)),"",VLOOKUP(QU$1,'Tactic Recode'!$A$1:$B$547,2,FALSE))</f>
        <v/>
      </c>
      <c r="QV109" t="str">
        <f>IF(ISERROR(MATCH(QV$1,'CSC Mitre'!DD$1:DD$220,0)),"",VLOOKUP(QV$1,'Tactic Recode'!$A$1:$B$547,2,FALSE))</f>
        <v/>
      </c>
      <c r="QW109" t="str">
        <f>IF(ISERROR(MATCH(QW$1,'CSC Mitre'!DD$1:DD$220,0)),"",VLOOKUP(QW$1,'Tactic Recode'!$A$1:$B$547,2,FALSE))</f>
        <v/>
      </c>
      <c r="QX109" t="str">
        <f>IF(ISERROR(MATCH(QX$1,'CSC Mitre'!DD$1:DD$220,0)),"",VLOOKUP(QX$1,'Tactic Recode'!$A$1:$B$547,2,FALSE))</f>
        <v/>
      </c>
      <c r="QY109" t="str">
        <f>IF(ISERROR(MATCH(QY$1,'CSC Mitre'!DD$1:DD$220,0)),"",VLOOKUP(QY$1,'Tactic Recode'!$A$1:$B$547,2,FALSE))</f>
        <v/>
      </c>
      <c r="QZ109" t="str">
        <f>IF(ISERROR(MATCH(QZ$1,'CSC Mitre'!DD$1:DD$220,0)),"",VLOOKUP(QZ$1,'Tactic Recode'!$A$1:$B$547,2,FALSE))</f>
        <v/>
      </c>
      <c r="RA109" t="str">
        <f>IF(ISERROR(MATCH(RA$1,'CSC Mitre'!DD$1:DD$220,0)),"",VLOOKUP(RA$1,'Tactic Recode'!$A$1:$B$547,2,FALSE))</f>
        <v/>
      </c>
      <c r="RB109" t="str">
        <f>IF(ISERROR(MATCH(RB$1,'CSC Mitre'!DD$1:DD$220,0)),"",VLOOKUP(RB$1,'Tactic Recode'!$A$1:$B$547,2,FALSE))</f>
        <v/>
      </c>
      <c r="RC109" t="str">
        <f>IF(ISERROR(MATCH(RC$1,'CSC Mitre'!DD$1:DD$220,0)),"",VLOOKUP(RC$1,'Tactic Recode'!$A$1:$B$547,2,FALSE))</f>
        <v/>
      </c>
      <c r="RD109" t="str">
        <f>IF(ISERROR(MATCH(RD$1,'CSC Mitre'!DD$1:DD$220,0)),"",VLOOKUP(RD$1,'Tactic Recode'!$A$1:$B$547,2,FALSE))</f>
        <v/>
      </c>
      <c r="RE109" t="str">
        <f>IF(ISERROR(MATCH(RE$1,'CSC Mitre'!DD$1:DD$220,0)),"",VLOOKUP(RE$1,'Tactic Recode'!$A$1:$B$547,2,FALSE))</f>
        <v/>
      </c>
      <c r="RF109" t="str">
        <f>IF(ISERROR(MATCH(RF$1,'CSC Mitre'!DD$1:DD$220,0)),"",VLOOKUP(RF$1,'Tactic Recode'!$A$1:$B$547,2,FALSE))</f>
        <v/>
      </c>
      <c r="RG109" t="str">
        <f>IF(ISERROR(MATCH(RG$1,'CSC Mitre'!DD$1:DD$220,0)),"",VLOOKUP(RG$1,'Tactic Recode'!$A$1:$B$547,2,FALSE))</f>
        <v/>
      </c>
      <c r="RH109" t="str">
        <f>IF(ISERROR(MATCH(RH$1,'CSC Mitre'!DD$1:DD$220,0)),"",VLOOKUP(RH$1,'Tactic Recode'!$A$1:$B$547,2,FALSE))</f>
        <v/>
      </c>
      <c r="RI109" t="str">
        <f>IF(ISERROR(MATCH(RI$1,'CSC Mitre'!DD$1:DD$220,0)),"",VLOOKUP(RI$1,'Tactic Recode'!$A$1:$B$547,2,FALSE))</f>
        <v/>
      </c>
      <c r="RJ109" t="str">
        <f>IF(ISERROR(MATCH(RJ$1,'CSC Mitre'!DD$1:DD$220,0)),"",VLOOKUP(RJ$1,'Tactic Recode'!$A$1:$B$547,2,FALSE))</f>
        <v/>
      </c>
      <c r="RK109" t="str">
        <f>IF(ISERROR(MATCH(RK$1,'CSC Mitre'!DD$1:DD$220,0)),"",VLOOKUP(RK$1,'Tactic Recode'!$A$1:$B$547,2,FALSE))</f>
        <v/>
      </c>
      <c r="RL109" t="str">
        <f>IF(ISERROR(MATCH(RL$1,'CSC Mitre'!DD$1:DD$220,0)),"",VLOOKUP(RL$1,'Tactic Recode'!$A$1:$B$547,2,FALSE))</f>
        <v/>
      </c>
      <c r="RM109" t="str">
        <f>IF(ISERROR(MATCH(RM$1,'CSC Mitre'!DD$1:DD$220,0)),"",VLOOKUP(RM$1,'Tactic Recode'!$A$1:$B$547,2,FALSE))</f>
        <v/>
      </c>
      <c r="RN109" t="str">
        <f>IF(ISERROR(MATCH(RN$1,'CSC Mitre'!DD$1:DD$220,0)),"",VLOOKUP(RN$1,'Tactic Recode'!$A$1:$B$547,2,FALSE))</f>
        <v/>
      </c>
      <c r="RO109" t="str">
        <f>IF(ISERROR(MATCH(RO$1,'CSC Mitre'!DD$1:DD$220,0)),"",VLOOKUP(RO$1,'Tactic Recode'!$A$1:$B$547,2,FALSE))</f>
        <v/>
      </c>
      <c r="RP109" t="str">
        <f>IF(ISERROR(MATCH(RP$1,'CSC Mitre'!DD$1:DD$220,0)),"",VLOOKUP(RP$1,'Tactic Recode'!$A$1:$B$547,2,FALSE))</f>
        <v/>
      </c>
      <c r="RQ109" t="str">
        <f>IF(ISERROR(MATCH(RQ$1,'CSC Mitre'!DD$1:DD$220,0)),"",VLOOKUP(RQ$1,'Tactic Recode'!$A$1:$B$547,2,FALSE))</f>
        <v/>
      </c>
      <c r="RR109" t="str">
        <f>IF(ISERROR(MATCH(RR$1,'CSC Mitre'!DD$1:DD$220,0)),"",VLOOKUP(RR$1,'Tactic Recode'!$A$1:$B$547,2,FALSE))</f>
        <v/>
      </c>
      <c r="RS109" t="str">
        <f>IF(ISERROR(MATCH(RS$1,'CSC Mitre'!DD$1:DD$220,0)),"",VLOOKUP(RS$1,'Tactic Recode'!$A$1:$B$547,2,FALSE))</f>
        <v/>
      </c>
      <c r="RT109" t="str">
        <f>IF(ISERROR(MATCH(RT$1,'CSC Mitre'!DD$1:DD$220,0)),"",VLOOKUP(RT$1,'Tactic Recode'!$A$1:$B$547,2,FALSE))</f>
        <v/>
      </c>
      <c r="RU109" t="str">
        <f>IF(ISERROR(MATCH(RU$1,'CSC Mitre'!DD$1:DD$220,0)),"",VLOOKUP(RU$1,'Tactic Recode'!$A$1:$B$547,2,FALSE))</f>
        <v/>
      </c>
      <c r="RV109" t="str">
        <f>IF(ISERROR(MATCH(RV$1,'CSC Mitre'!DD$1:DD$220,0)),"",VLOOKUP(RV$1,'Tactic Recode'!$A$1:$B$547,2,FALSE))</f>
        <v/>
      </c>
      <c r="RW109" t="str">
        <f>IF(ISERROR(MATCH(RW$1,'CSC Mitre'!DD$1:DD$220,0)),"",VLOOKUP(RW$1,'Tactic Recode'!$A$1:$B$547,2,FALSE))</f>
        <v/>
      </c>
      <c r="RX109" t="str">
        <f>IF(ISERROR(MATCH(RX$1,'CSC Mitre'!DD$1:DD$220,0)),"",VLOOKUP(RX$1,'Tactic Recode'!$A$1:$B$547,2,FALSE))</f>
        <v/>
      </c>
      <c r="RY109" t="str">
        <f>IF(ISERROR(MATCH(RY$1,'CSC Mitre'!DD$1:DD$220,0)),"",VLOOKUP(RY$1,'Tactic Recode'!$A$1:$B$547,2,FALSE))</f>
        <v/>
      </c>
      <c r="RZ109" t="str">
        <f>IF(ISERROR(MATCH(RZ$1,'CSC Mitre'!DD$1:DD$220,0)),"",VLOOKUP(RZ$1,'Tactic Recode'!$A$1:$B$547,2,FALSE))</f>
        <v/>
      </c>
      <c r="SA109" t="str">
        <f>IF(ISERROR(MATCH(SA$1,'CSC Mitre'!DD$1:DD$220,0)),"",VLOOKUP(SA$1,'Tactic Recode'!$A$1:$B$547,2,FALSE))</f>
        <v/>
      </c>
      <c r="SB109" t="str">
        <f>IF(ISERROR(MATCH(SB$1,'CSC Mitre'!DD$1:DD$220,0)),"",VLOOKUP(SB$1,'Tactic Recode'!$A$1:$B$547,2,FALSE))</f>
        <v/>
      </c>
      <c r="SC109" t="str">
        <f>IF(ISERROR(MATCH(SC$1,'CSC Mitre'!DD$1:DD$220,0)),"",VLOOKUP(SC$1,'Tactic Recode'!$A$1:$B$547,2,FALSE))</f>
        <v/>
      </c>
      <c r="SD109" t="str">
        <f>IF(ISERROR(MATCH(SD$1,'CSC Mitre'!DD$1:DD$220,0)),"",VLOOKUP(SD$1,'Tactic Recode'!$A$1:$B$547,2,FALSE))</f>
        <v/>
      </c>
      <c r="SE109" t="str">
        <f>IF(ISERROR(MATCH(SE$1,'CSC Mitre'!DD$1:DD$220,0)),"",VLOOKUP(SE$1,'Tactic Recode'!$A$1:$B$547,2,FALSE))</f>
        <v/>
      </c>
      <c r="SF109" t="str">
        <f>IF(ISERROR(MATCH(SF$1,'CSC Mitre'!DD$1:DD$220,0)),"",VLOOKUP(SF$1,'Tactic Recode'!$A$1:$B$547,2,FALSE))</f>
        <v/>
      </c>
      <c r="SG109" t="str">
        <f>IF(ISERROR(MATCH(SG$1,'CSC Mitre'!DD$1:DD$220,0)),"",VLOOKUP(SG$1,'Tactic Recode'!$A$1:$B$547,2,FALSE))</f>
        <v/>
      </c>
      <c r="SH109" t="str">
        <f>IF(ISERROR(MATCH(SH$1,'CSC Mitre'!DD$1:DD$220,0)),"",VLOOKUP(SH$1,'Tactic Recode'!$A$1:$B$547,2,FALSE))</f>
        <v/>
      </c>
      <c r="SI109" t="str">
        <f>IF(ISERROR(MATCH(SI$1,'CSC Mitre'!DD$1:DD$220,0)),"",VLOOKUP(SI$1,'Tactic Recode'!$A$1:$B$547,2,FALSE))</f>
        <v/>
      </c>
      <c r="SJ109" t="str">
        <f>IF(ISERROR(MATCH(SJ$1,'CSC Mitre'!DD$1:DD$220,0)),"",VLOOKUP(SJ$1,'Tactic Recode'!$A$1:$B$547,2,FALSE))</f>
        <v/>
      </c>
      <c r="SK109" t="str">
        <f>IF(ISERROR(MATCH(SK$1,'CSC Mitre'!DD$1:DD$220,0)),"",VLOOKUP(SK$1,'Tactic Recode'!$A$1:$B$547,2,FALSE))</f>
        <v/>
      </c>
      <c r="SL109" t="str">
        <f>IF(ISERROR(MATCH(SL$1,'CSC Mitre'!DD$1:DD$220,0)),"",VLOOKUP(SL$1,'Tactic Recode'!$A$1:$B$547,2,FALSE))</f>
        <v/>
      </c>
      <c r="SM109" t="str">
        <f>IF(ISERROR(MATCH(SM$1,'CSC Mitre'!DD$1:DD$220,0)),"",VLOOKUP(SM$1,'Tactic Recode'!$A$1:$B$547,2,FALSE))</f>
        <v/>
      </c>
      <c r="SN109" t="str">
        <f>IF(ISERROR(MATCH(SN$1,'CSC Mitre'!DD$1:DD$220,0)),"",VLOOKUP(SN$1,'Tactic Recode'!$A$1:$B$547,2,FALSE))</f>
        <v/>
      </c>
      <c r="SO109" t="str">
        <f>IF(ISERROR(MATCH(SO$1,'CSC Mitre'!DD$1:DD$220,0)),"",VLOOKUP(SO$1,'Tactic Recode'!$A$1:$B$547,2,FALSE))</f>
        <v/>
      </c>
      <c r="SP109" t="str">
        <f>IF(ISERROR(MATCH(SP$1,'CSC Mitre'!DD$1:DD$220,0)),"",VLOOKUP(SP$1,'Tactic Recode'!$A$1:$B$547,2,FALSE))</f>
        <v/>
      </c>
      <c r="SQ109" t="str">
        <f>IF(ISERROR(MATCH(SQ$1,'CSC Mitre'!DD$1:DD$220,0)),"",VLOOKUP(SQ$1,'Tactic Recode'!$A$1:$B$547,2,FALSE))</f>
        <v/>
      </c>
      <c r="SR109" t="str">
        <f>IF(ISERROR(MATCH(SR$1,'CSC Mitre'!DD$1:DD$220,0)),"",VLOOKUP(SR$1,'Tactic Recode'!$A$1:$B$547,2,FALSE))</f>
        <v/>
      </c>
      <c r="SS109" t="str">
        <f>IF(ISERROR(MATCH(SS$1,'CSC Mitre'!DD$1:DD$220,0)),"",VLOOKUP(SS$1,'Tactic Recode'!$A$1:$B$547,2,FALSE))</f>
        <v/>
      </c>
      <c r="ST109" t="str">
        <f>IF(ISERROR(MATCH(ST$1,'CSC Mitre'!DD$1:DD$220,0)),"",VLOOKUP(ST$1,'Tactic Recode'!$A$1:$B$547,2,FALSE))</f>
        <v/>
      </c>
      <c r="SU109" t="str">
        <f>IF(ISERROR(MATCH(SU$1,'CSC Mitre'!DD$1:DD$220,0)),"",VLOOKUP(SU$1,'Tactic Recode'!$A$1:$B$547,2,FALSE))</f>
        <v/>
      </c>
      <c r="SV109" t="str">
        <f>IF(ISERROR(MATCH(SV$1,'CSC Mitre'!DD$1:DD$220,0)),"",VLOOKUP(SV$1,'Tactic Recode'!$A$1:$B$547,2,FALSE))</f>
        <v/>
      </c>
      <c r="SW109" t="str">
        <f>IF(ISERROR(MATCH(SW$1,'CSC Mitre'!DD$1:DD$220,0)),"",VLOOKUP(SW$1,'Tactic Recode'!$A$1:$B$547,2,FALSE))</f>
        <v/>
      </c>
      <c r="SX109" t="str">
        <f>IF(ISERROR(MATCH(SX$1,'CSC Mitre'!DD$1:DD$220,0)),"",VLOOKUP(SX$1,'Tactic Recode'!$A$1:$B$547,2,FALSE))</f>
        <v/>
      </c>
      <c r="SY109" t="str">
        <f>IF(ISERROR(MATCH(SY$1,'CSC Mitre'!DD$1:DD$220,0)),"",VLOOKUP(SY$1,'Tactic Recode'!$A$1:$B$547,2,FALSE))</f>
        <v/>
      </c>
      <c r="SZ109" t="str">
        <f>IF(ISERROR(MATCH(SZ$1,'CSC Mitre'!DD$1:DD$220,0)),"",VLOOKUP(SZ$1,'Tactic Recode'!$A$1:$B$547,2,FALSE))</f>
        <v/>
      </c>
      <c r="TA109" t="str">
        <f>IF(ISERROR(MATCH(TA$1,'CSC Mitre'!DD$1:DD$220,0)),"",VLOOKUP(TA$1,'Tactic Recode'!$A$1:$B$547,2,FALSE))</f>
        <v/>
      </c>
      <c r="TB109" t="str">
        <f>IF(ISERROR(MATCH(TB$1,'CSC Mitre'!DD$1:DD$220,0)),"",VLOOKUP(TB$1,'Tactic Recode'!$A$1:$B$547,2,FALSE))</f>
        <v/>
      </c>
      <c r="TC109" t="str">
        <f>IF(ISERROR(MATCH(TC$1,'CSC Mitre'!DD$1:DD$220,0)),"",VLOOKUP(TC$1,'Tactic Recode'!$A$1:$B$547,2,FALSE))</f>
        <v/>
      </c>
      <c r="TD109" t="str">
        <f>IF(ISERROR(MATCH(TD$1,'CSC Mitre'!DD$1:DD$220,0)),"",VLOOKUP(TD$1,'Tactic Recode'!$A$1:$B$547,2,FALSE))</f>
        <v/>
      </c>
      <c r="TE109" t="str">
        <f>IF(ISERROR(MATCH(TE$1,'CSC Mitre'!DD$1:DD$220,0)),"",VLOOKUP(TE$1,'Tactic Recode'!$A$1:$B$547,2,FALSE))</f>
        <v/>
      </c>
      <c r="TF109" t="str">
        <f>IF(ISERROR(MATCH(TF$1,'CSC Mitre'!DD$1:DD$220,0)),"",VLOOKUP(TF$1,'Tactic Recode'!$A$1:$B$547,2,FALSE))</f>
        <v/>
      </c>
      <c r="TG109" t="str">
        <f>IF(ISERROR(MATCH(TG$1,'CSC Mitre'!DD$1:DD$220,0)),"",VLOOKUP(TG$1,'Tactic Recode'!$A$1:$B$547,2,FALSE))</f>
        <v/>
      </c>
      <c r="TH109" t="str">
        <f>IF(ISERROR(MATCH(TH$1,'CSC Mitre'!DD$1:DD$220,0)),"",VLOOKUP(TH$1,'Tactic Recode'!$A$1:$B$547,2,FALSE))</f>
        <v/>
      </c>
      <c r="TI109" t="str">
        <f>IF(ISERROR(MATCH(TI$1,'CSC Mitre'!DD$1:DD$220,0)),"",VLOOKUP(TI$1,'Tactic Recode'!$A$1:$B$547,2,FALSE))</f>
        <v/>
      </c>
      <c r="TJ109" t="str">
        <f>IF(ISERROR(MATCH(TJ$1,'CSC Mitre'!DD$1:DD$220,0)),"",VLOOKUP(TJ$1,'Tactic Recode'!$A$1:$B$547,2,FALSE))</f>
        <v/>
      </c>
      <c r="TK109" t="str">
        <f>IF(ISERROR(MATCH(TK$1,'CSC Mitre'!DD$1:DD$220,0)),"",VLOOKUP(TK$1,'Tactic Recode'!$A$1:$B$547,2,FALSE))</f>
        <v/>
      </c>
      <c r="TL109" t="str">
        <f>IF(ISERROR(MATCH(TL$1,'CSC Mitre'!DD$1:DD$220,0)),"",VLOOKUP(TL$1,'Tactic Recode'!$A$1:$B$547,2,FALSE))</f>
        <v/>
      </c>
      <c r="TM109" t="str">
        <f>IF(ISERROR(MATCH(TM$1,'CSC Mitre'!DD$1:DD$220,0)),"",VLOOKUP(TM$1,'Tactic Recode'!$A$1:$B$547,2,FALSE))</f>
        <v/>
      </c>
      <c r="TN109" t="str">
        <f>IF(ISERROR(MATCH(TN$1,'CSC Mitre'!DD$1:DD$220,0)),"",VLOOKUP(TN$1,'Tactic Recode'!$A$1:$B$547,2,FALSE))</f>
        <v/>
      </c>
      <c r="TO109" t="str">
        <f>IF(ISERROR(MATCH(TO$1,'CSC Mitre'!DD$1:DD$220,0)),"",VLOOKUP(TO$1,'Tactic Recode'!$A$1:$B$547,2,FALSE))</f>
        <v/>
      </c>
      <c r="TP109" t="str">
        <f>IF(ISERROR(MATCH(TP$1,'CSC Mitre'!DD$1:DD$220,0)),"",VLOOKUP(TP$1,'Tactic Recode'!$A$1:$B$547,2,FALSE))</f>
        <v/>
      </c>
      <c r="TQ109" t="str">
        <f>IF(ISERROR(MATCH(TQ$1,'CSC Mitre'!DD$1:DD$220,0)),"",VLOOKUP(TQ$1,'Tactic Recode'!$A$1:$B$547,2,FALSE))</f>
        <v/>
      </c>
      <c r="TR109" t="str">
        <f>IF(ISERROR(MATCH(TR$1,'CSC Mitre'!DD$1:DD$220,0)),"",VLOOKUP(TR$1,'Tactic Recode'!$A$1:$B$547,2,FALSE))</f>
        <v/>
      </c>
      <c r="TS109" t="str">
        <f>IF(ISERROR(MATCH(TS$1,'CSC Mitre'!DD$1:DD$220,0)),"",VLOOKUP(TS$1,'Tactic Recode'!$A$1:$B$547,2,FALSE))</f>
        <v/>
      </c>
      <c r="TT109" t="str">
        <f>IF(ISERROR(MATCH(TT$1,'CSC Mitre'!DD$1:DD$220,0)),"",VLOOKUP(TT$1,'Tactic Recode'!$A$1:$B$547,2,FALSE))</f>
        <v/>
      </c>
      <c r="TU109" t="str">
        <f>IF(ISERROR(MATCH(TU$1,'CSC Mitre'!DD$1:DD$220,0)),"",VLOOKUP(TU$1,'Tactic Recode'!$A$1:$B$547,2,FALSE))</f>
        <v/>
      </c>
      <c r="TV109" t="str">
        <f>IF(ISERROR(MATCH(TV$1,'CSC Mitre'!DD$1:DD$220,0)),"",VLOOKUP(TV$1,'Tactic Recode'!$A$1:$B$547,2,FALSE))</f>
        <v/>
      </c>
      <c r="TW109" t="str">
        <f>IF(ISERROR(MATCH(TW$1,'CSC Mitre'!DD$1:DD$220,0)),"",VLOOKUP(TW$1,'Tactic Recode'!$A$1:$B$547,2,FALSE))</f>
        <v/>
      </c>
      <c r="TX109" t="str">
        <f>IF(ISERROR(MATCH(TX$1,'CSC Mitre'!DD$1:DD$220,0)),"",VLOOKUP(TX$1,'Tactic Recode'!$A$1:$B$547,2,FALSE))</f>
        <v/>
      </c>
      <c r="TY109" t="str">
        <f>IF(ISERROR(MATCH(TY$1,'CSC Mitre'!DD$1:DD$220,0)),"",VLOOKUP(TY$1,'Tactic Recode'!$A$1:$B$547,2,FALSE))</f>
        <v/>
      </c>
      <c r="TZ109" t="str">
        <f>IF(ISERROR(MATCH(TZ$1,'CSC Mitre'!DD$1:DD$220,0)),"",VLOOKUP(TZ$1,'Tactic Recode'!$A$1:$B$547,2,FALSE))</f>
        <v/>
      </c>
      <c r="UA109" t="str">
        <f>IF(ISERROR(MATCH(UA$1,'CSC Mitre'!DD$1:DD$220,0)),"",VLOOKUP(UA$1,'Tactic Recode'!$A$1:$B$547,2,FALSE))</f>
        <v/>
      </c>
      <c r="UB109" t="str">
        <f>IF(ISERROR(MATCH(UB$1,'CSC Mitre'!DD$1:DD$220,0)),"",VLOOKUP(UB$1,'Tactic Recode'!$A$1:$B$547,2,FALSE))</f>
        <v/>
      </c>
    </row>
    <row r="110" spans="1:548" x14ac:dyDescent="0.25">
      <c r="A110" s="59" t="s">
        <v>505</v>
      </c>
      <c r="B110" t="str">
        <f>IF(ISERROR(MATCH(B$1,'CSC Mitre'!DE$1:DE$220,0)),"",VLOOKUP(B$1,'Tactic Recode'!$A$1:$B$547,2,FALSE))</f>
        <v/>
      </c>
      <c r="C110" t="str">
        <f>IF(ISERROR(MATCH(C$1,'CSC Mitre'!DE$1:DE$220,0)),"",VLOOKUP(C$1,'Tactic Recode'!$A$1:$B$547,2,FALSE))</f>
        <v/>
      </c>
      <c r="D110" t="str">
        <f>IF(ISERROR(MATCH(D$1,'CSC Mitre'!DE$1:DE$220,0)),"",VLOOKUP(D$1,'Tactic Recode'!$A$1:$B$547,2,FALSE))</f>
        <v/>
      </c>
      <c r="E110" t="str">
        <f>IF(ISERROR(MATCH(E$1,'CSC Mitre'!DE$1:DE$220,0)),"",VLOOKUP(E$1,'Tactic Recode'!$A$1:$B$547,2,FALSE))</f>
        <v/>
      </c>
      <c r="F110" t="str">
        <f>IF(ISERROR(MATCH(F$1,'CSC Mitre'!DE$1:DE$220,0)),"",VLOOKUP(F$1,'Tactic Recode'!$A$1:$B$547,2,FALSE))</f>
        <v/>
      </c>
      <c r="G110" t="str">
        <f>IF(ISERROR(MATCH(G$1,'CSC Mitre'!DE$1:DE$220,0)),"",VLOOKUP(G$1,'Tactic Recode'!$A$1:$B$547,2,FALSE))</f>
        <v/>
      </c>
      <c r="H110" t="str">
        <f>IF(ISERROR(MATCH(H$1,'CSC Mitre'!DE$1:DE$220,0)),"",VLOOKUP(H$1,'Tactic Recode'!$A$1:$B$547,2,FALSE))</f>
        <v/>
      </c>
      <c r="I110" t="str">
        <f>IF(ISERROR(MATCH(I$1,'CSC Mitre'!DE$1:DE$220,0)),"",VLOOKUP(I$1,'Tactic Recode'!$A$1:$B$547,2,FALSE))</f>
        <v/>
      </c>
      <c r="J110" t="str">
        <f>IF(ISERROR(MATCH(J$1,'CSC Mitre'!DE$1:DE$220,0)),"",VLOOKUP(J$1,'Tactic Recode'!$A$1:$B$547,2,FALSE))</f>
        <v/>
      </c>
      <c r="K110" t="str">
        <f>IF(ISERROR(MATCH(K$1,'CSC Mitre'!DE$1:DE$220,0)),"",VLOOKUP(K$1,'Tactic Recode'!$A$1:$B$547,2,FALSE))</f>
        <v/>
      </c>
      <c r="L110" t="str">
        <f>IF(ISERROR(MATCH(L$1,'CSC Mitre'!DE$1:DE$220,0)),"",VLOOKUP(L$1,'Tactic Recode'!$A$1:$B$547,2,FALSE))</f>
        <v/>
      </c>
      <c r="M110" t="str">
        <f>IF(ISERROR(MATCH(M$1,'CSC Mitre'!DE$1:DE$220,0)),"",VLOOKUP(M$1,'Tactic Recode'!$A$1:$B$547,2,FALSE))</f>
        <v/>
      </c>
      <c r="N110" t="str">
        <f>IF(ISERROR(MATCH(N$1,'CSC Mitre'!DE$1:DE$220,0)),"",VLOOKUP(N$1,'Tactic Recode'!$A$1:$B$547,2,FALSE))</f>
        <v/>
      </c>
      <c r="O110" t="str">
        <f>IF(ISERROR(MATCH(O$1,'CSC Mitre'!DE$1:DE$220,0)),"",VLOOKUP(O$1,'Tactic Recode'!$A$1:$B$547,2,FALSE))</f>
        <v/>
      </c>
      <c r="P110" t="str">
        <f>IF(ISERROR(MATCH(P$1,'CSC Mitre'!DE$1:DE$220,0)),"",VLOOKUP(P$1,'Tactic Recode'!$A$1:$B$547,2,FALSE))</f>
        <v/>
      </c>
      <c r="Q110" t="str">
        <f>IF(ISERROR(MATCH(Q$1,'CSC Mitre'!DE$1:DE$220,0)),"",VLOOKUP(Q$1,'Tactic Recode'!$A$1:$B$547,2,FALSE))</f>
        <v/>
      </c>
      <c r="R110" t="str">
        <f>IF(ISERROR(MATCH(R$1,'CSC Mitre'!DE$1:DE$220,0)),"",VLOOKUP(R$1,'Tactic Recode'!$A$1:$B$547,2,FALSE))</f>
        <v/>
      </c>
      <c r="S110" t="str">
        <f>IF(ISERROR(MATCH(S$1,'CSC Mitre'!DE$1:DE$220,0)),"",VLOOKUP(S$1,'Tactic Recode'!$A$1:$B$547,2,FALSE))</f>
        <v/>
      </c>
      <c r="T110" t="str">
        <f>IF(ISERROR(MATCH(T$1,'CSC Mitre'!DE$1:DE$220,0)),"",VLOOKUP(T$1,'Tactic Recode'!$A$1:$B$547,2,FALSE))</f>
        <v/>
      </c>
      <c r="U110" t="str">
        <f>IF(ISERROR(MATCH(U$1,'CSC Mitre'!DE$1:DE$220,0)),"",VLOOKUP(U$1,'Tactic Recode'!$A$1:$B$547,2,FALSE))</f>
        <v/>
      </c>
      <c r="V110" t="str">
        <f>IF(ISERROR(MATCH(V$1,'CSC Mitre'!DE$1:DE$220,0)),"",VLOOKUP(V$1,'Tactic Recode'!$A$1:$B$547,2,FALSE))</f>
        <v/>
      </c>
      <c r="W110" t="str">
        <f>IF(ISERROR(MATCH(W$1,'CSC Mitre'!DE$1:DE$220,0)),"",VLOOKUP(W$1,'Tactic Recode'!$A$1:$B$547,2,FALSE))</f>
        <v/>
      </c>
      <c r="X110" t="str">
        <f>IF(ISERROR(MATCH(X$1,'CSC Mitre'!DE$1:DE$220,0)),"",VLOOKUP(X$1,'Tactic Recode'!$A$1:$B$547,2,FALSE))</f>
        <v/>
      </c>
      <c r="Y110" t="str">
        <f>IF(ISERROR(MATCH(Y$1,'CSC Mitre'!DE$1:DE$220,0)),"",VLOOKUP(Y$1,'Tactic Recode'!$A$1:$B$547,2,FALSE))</f>
        <v/>
      </c>
      <c r="Z110" t="str">
        <f>IF(ISERROR(MATCH(Z$1,'CSC Mitre'!DE$1:DE$220,0)),"",VLOOKUP(Z$1,'Tactic Recode'!$A$1:$B$547,2,FALSE))</f>
        <v/>
      </c>
      <c r="AA110" t="str">
        <f>IF(ISERROR(MATCH(AA$1,'CSC Mitre'!DE$1:DE$220,0)),"",VLOOKUP(AA$1,'Tactic Recode'!$A$1:$B$547,2,FALSE))</f>
        <v/>
      </c>
      <c r="AB110" t="str">
        <f>IF(ISERROR(MATCH(AB$1,'CSC Mitre'!DE$1:DE$220,0)),"",VLOOKUP(AB$1,'Tactic Recode'!$A$1:$B$547,2,FALSE))</f>
        <v/>
      </c>
      <c r="AC110" t="str">
        <f>IF(ISERROR(MATCH(AC$1,'CSC Mitre'!DE$1:DE$220,0)),"",VLOOKUP(AC$1,'Tactic Recode'!$A$1:$B$547,2,FALSE))</f>
        <v/>
      </c>
      <c r="AD110" t="str">
        <f>IF(ISERROR(MATCH(AD$1,'CSC Mitre'!DE$1:DE$220,0)),"",VLOOKUP(AD$1,'Tactic Recode'!$A$1:$B$547,2,FALSE))</f>
        <v/>
      </c>
      <c r="AE110" t="str">
        <f>IF(ISERROR(MATCH(AE$1,'CSC Mitre'!DE$1:DE$220,0)),"",VLOOKUP(AE$1,'Tactic Recode'!$A$1:$B$547,2,FALSE))</f>
        <v/>
      </c>
      <c r="AF110" t="str">
        <f>IF(ISERROR(MATCH(AF$1,'CSC Mitre'!DE$1:DE$220,0)),"",VLOOKUP(AF$1,'Tactic Recode'!$A$1:$B$547,2,FALSE))</f>
        <v/>
      </c>
      <c r="AG110" t="str">
        <f>IF(ISERROR(MATCH(AG$1,'CSC Mitre'!DE$1:DE$220,0)),"",VLOOKUP(AG$1,'Tactic Recode'!$A$1:$B$547,2,FALSE))</f>
        <v/>
      </c>
      <c r="AH110" t="str">
        <f>IF(ISERROR(MATCH(AH$1,'CSC Mitre'!DE$1:DE$220,0)),"",VLOOKUP(AH$1,'Tactic Recode'!$A$1:$B$547,2,FALSE))</f>
        <v/>
      </c>
      <c r="AI110" t="str">
        <f>IF(ISERROR(MATCH(AI$1,'CSC Mitre'!DE$1:DE$220,0)),"",VLOOKUP(AI$1,'Tactic Recode'!$A$1:$B$547,2,FALSE))</f>
        <v/>
      </c>
      <c r="AJ110" t="str">
        <f>IF(ISERROR(MATCH(AJ$1,'CSC Mitre'!DE$1:DE$220,0)),"",VLOOKUP(AJ$1,'Tactic Recode'!$A$1:$B$547,2,FALSE))</f>
        <v/>
      </c>
      <c r="AK110" t="str">
        <f>IF(ISERROR(MATCH(AK$1,'CSC Mitre'!DE$1:DE$220,0)),"",VLOOKUP(AK$1,'Tactic Recode'!$A$1:$B$547,2,FALSE))</f>
        <v/>
      </c>
      <c r="AL110" t="str">
        <f>IF(ISERROR(MATCH(AL$1,'CSC Mitre'!DE$1:DE$220,0)),"",VLOOKUP(AL$1,'Tactic Recode'!$A$1:$B$547,2,FALSE))</f>
        <v/>
      </c>
      <c r="AM110" t="str">
        <f>IF(ISERROR(MATCH(AM$1,'CSC Mitre'!DE$1:DE$220,0)),"",VLOOKUP(AM$1,'Tactic Recode'!$A$1:$B$547,2,FALSE))</f>
        <v/>
      </c>
      <c r="AN110" t="str">
        <f>IF(ISERROR(MATCH(AN$1,'CSC Mitre'!DE$1:DE$220,0)),"",VLOOKUP(AN$1,'Tactic Recode'!$A$1:$B$547,2,FALSE))</f>
        <v/>
      </c>
      <c r="AO110" t="str">
        <f>IF(ISERROR(MATCH(AO$1,'CSC Mitre'!DE$1:DE$220,0)),"",VLOOKUP(AO$1,'Tactic Recode'!$A$1:$B$547,2,FALSE))</f>
        <v/>
      </c>
      <c r="AP110" t="str">
        <f>IF(ISERROR(MATCH(AP$1,'CSC Mitre'!DE$1:DE$220,0)),"",VLOOKUP(AP$1,'Tactic Recode'!$A$1:$B$547,2,FALSE))</f>
        <v/>
      </c>
      <c r="AQ110" t="str">
        <f>IF(ISERROR(MATCH(AQ$1,'CSC Mitre'!DE$1:DE$220,0)),"",VLOOKUP(AQ$1,'Tactic Recode'!$A$1:$B$547,2,FALSE))</f>
        <v/>
      </c>
      <c r="AR110" t="str">
        <f>IF(ISERROR(MATCH(AR$1,'CSC Mitre'!DE$1:DE$220,0)),"",VLOOKUP(AR$1,'Tactic Recode'!$A$1:$B$547,2,FALSE))</f>
        <v/>
      </c>
      <c r="AS110" t="str">
        <f>IF(ISERROR(MATCH(AS$1,'CSC Mitre'!DE$1:DE$220,0)),"",VLOOKUP(AS$1,'Tactic Recode'!$A$1:$B$547,2,FALSE))</f>
        <v/>
      </c>
      <c r="AT110" t="str">
        <f>IF(ISERROR(MATCH(AT$1,'CSC Mitre'!DE$1:DE$220,0)),"",VLOOKUP(AT$1,'Tactic Recode'!$A$1:$B$547,2,FALSE))</f>
        <v/>
      </c>
      <c r="AU110" t="str">
        <f>IF(ISERROR(MATCH(AU$1,'CSC Mitre'!DE$1:DE$220,0)),"",VLOOKUP(AU$1,'Tactic Recode'!$A$1:$B$547,2,FALSE))</f>
        <v/>
      </c>
      <c r="AV110" t="str">
        <f>IF(ISERROR(MATCH(AV$1,'CSC Mitre'!DE$1:DE$220,0)),"",VLOOKUP(AV$1,'Tactic Recode'!$A$1:$B$547,2,FALSE))</f>
        <v/>
      </c>
      <c r="AW110" t="str">
        <f>IF(ISERROR(MATCH(AW$1,'CSC Mitre'!DE$1:DE$220,0)),"",VLOOKUP(AW$1,'Tactic Recode'!$A$1:$B$547,2,FALSE))</f>
        <v/>
      </c>
      <c r="AX110" t="str">
        <f>IF(ISERROR(MATCH(AX$1,'CSC Mitre'!DE$1:DE$220,0)),"",VLOOKUP(AX$1,'Tactic Recode'!$A$1:$B$547,2,FALSE))</f>
        <v/>
      </c>
      <c r="AY110" t="str">
        <f>IF(ISERROR(MATCH(AY$1,'CSC Mitre'!DE$1:DE$220,0)),"",VLOOKUP(AY$1,'Tactic Recode'!$A$1:$B$547,2,FALSE))</f>
        <v/>
      </c>
      <c r="AZ110" t="str">
        <f>IF(ISERROR(MATCH(AZ$1,'CSC Mitre'!DE$1:DE$220,0)),"",VLOOKUP(AZ$1,'Tactic Recode'!$A$1:$B$547,2,FALSE))</f>
        <v/>
      </c>
      <c r="BA110" t="str">
        <f>IF(ISERROR(MATCH(BA$1,'CSC Mitre'!DE$1:DE$220,0)),"",VLOOKUP(BA$1,'Tactic Recode'!$A$1:$B$547,2,FALSE))</f>
        <v/>
      </c>
      <c r="BB110" t="str">
        <f>IF(ISERROR(MATCH(BB$1,'CSC Mitre'!DE$1:DE$220,0)),"",VLOOKUP(BB$1,'Tactic Recode'!$A$1:$B$547,2,FALSE))</f>
        <v/>
      </c>
      <c r="BC110" t="str">
        <f>IF(ISERROR(MATCH(BC$1,'CSC Mitre'!DE$1:DE$220,0)),"",VLOOKUP(BC$1,'Tactic Recode'!$A$1:$B$547,2,FALSE))</f>
        <v/>
      </c>
      <c r="BD110" t="str">
        <f>IF(ISERROR(MATCH(BD$1,'CSC Mitre'!DE$1:DE$220,0)),"",VLOOKUP(BD$1,'Tactic Recode'!$A$1:$B$547,2,FALSE))</f>
        <v/>
      </c>
      <c r="BE110" t="str">
        <f>IF(ISERROR(MATCH(BE$1,'CSC Mitre'!DE$1:DE$220,0)),"",VLOOKUP(BE$1,'Tactic Recode'!$A$1:$B$547,2,FALSE))</f>
        <v/>
      </c>
      <c r="BF110" t="str">
        <f>IF(ISERROR(MATCH(BF$1,'CSC Mitre'!DE$1:DE$220,0)),"",VLOOKUP(BF$1,'Tactic Recode'!$A$1:$B$547,2,FALSE))</f>
        <v/>
      </c>
      <c r="BG110" t="str">
        <f>IF(ISERROR(MATCH(BG$1,'CSC Mitre'!DE$1:DE$220,0)),"",VLOOKUP(BG$1,'Tactic Recode'!$A$1:$B$547,2,FALSE))</f>
        <v/>
      </c>
      <c r="BH110" t="str">
        <f>IF(ISERROR(MATCH(BH$1,'CSC Mitre'!DE$1:DE$220,0)),"",VLOOKUP(BH$1,'Tactic Recode'!$A$1:$B$547,2,FALSE))</f>
        <v/>
      </c>
      <c r="BI110" t="str">
        <f>IF(ISERROR(MATCH(BI$1,'CSC Mitre'!DE$1:DE$220,0)),"",VLOOKUP(BI$1,'Tactic Recode'!$A$1:$B$547,2,FALSE))</f>
        <v/>
      </c>
      <c r="BJ110" t="str">
        <f>IF(ISERROR(MATCH(BJ$1,'CSC Mitre'!DE$1:DE$220,0)),"",VLOOKUP(BJ$1,'Tactic Recode'!$A$1:$B$547,2,FALSE))</f>
        <v/>
      </c>
      <c r="BK110" t="str">
        <f>IF(ISERROR(MATCH(BK$1,'CSC Mitre'!DE$1:DE$220,0)),"",VLOOKUP(BK$1,'Tactic Recode'!$A$1:$B$547,2,FALSE))</f>
        <v/>
      </c>
      <c r="BL110" t="str">
        <f>IF(ISERROR(MATCH(BL$1,'CSC Mitre'!DE$1:DE$220,0)),"",VLOOKUP(BL$1,'Tactic Recode'!$A$1:$B$547,2,FALSE))</f>
        <v/>
      </c>
      <c r="BM110" t="str">
        <f>IF(ISERROR(MATCH(BM$1,'CSC Mitre'!DE$1:DE$220,0)),"",VLOOKUP(BM$1,'Tactic Recode'!$A$1:$B$547,2,FALSE))</f>
        <v/>
      </c>
      <c r="BN110" t="str">
        <f>IF(ISERROR(MATCH(BN$1,'CSC Mitre'!DE$1:DE$220,0)),"",VLOOKUP(BN$1,'Tactic Recode'!$A$1:$B$547,2,FALSE))</f>
        <v/>
      </c>
      <c r="BO110" t="str">
        <f>IF(ISERROR(MATCH(BO$1,'CSC Mitre'!DE$1:DE$220,0)),"",VLOOKUP(BO$1,'Tactic Recode'!$A$1:$B$547,2,FALSE))</f>
        <v/>
      </c>
      <c r="BP110" t="str">
        <f>IF(ISERROR(MATCH(BP$1,'CSC Mitre'!DE$1:DE$220,0)),"",VLOOKUP(BP$1,'Tactic Recode'!$A$1:$B$547,2,FALSE))</f>
        <v/>
      </c>
      <c r="BQ110" t="str">
        <f>IF(ISERROR(MATCH(BQ$1,'CSC Mitre'!DE$1:DE$220,0)),"",VLOOKUP(BQ$1,'Tactic Recode'!$A$1:$B$547,2,FALSE))</f>
        <v/>
      </c>
      <c r="BR110" t="str">
        <f>IF(ISERROR(MATCH(BR$1,'CSC Mitre'!DE$1:DE$220,0)),"",VLOOKUP(BR$1,'Tactic Recode'!$A$1:$B$547,2,FALSE))</f>
        <v/>
      </c>
      <c r="BS110" t="str">
        <f>IF(ISERROR(MATCH(BS$1,'CSC Mitre'!DE$1:DE$220,0)),"",VLOOKUP(BS$1,'Tactic Recode'!$A$1:$B$547,2,FALSE))</f>
        <v/>
      </c>
      <c r="BT110" t="str">
        <f>IF(ISERROR(MATCH(BT$1,'CSC Mitre'!DE$1:DE$220,0)),"",VLOOKUP(BT$1,'Tactic Recode'!$A$1:$B$547,2,FALSE))</f>
        <v/>
      </c>
      <c r="BU110" t="str">
        <f>IF(ISERROR(MATCH(BU$1,'CSC Mitre'!DE$1:DE$220,0)),"",VLOOKUP(BU$1,'Tactic Recode'!$A$1:$B$547,2,FALSE))</f>
        <v/>
      </c>
      <c r="BV110" t="str">
        <f>IF(ISERROR(MATCH(BV$1,'CSC Mitre'!DE$1:DE$220,0)),"",VLOOKUP(BV$1,'Tactic Recode'!$A$1:$B$547,2,FALSE))</f>
        <v/>
      </c>
      <c r="BW110" t="str">
        <f>IF(ISERROR(MATCH(BW$1,'CSC Mitre'!DE$1:DE$220,0)),"",VLOOKUP(BW$1,'Tactic Recode'!$A$1:$B$547,2,FALSE))</f>
        <v/>
      </c>
      <c r="BX110" t="str">
        <f>IF(ISERROR(MATCH(BX$1,'CSC Mitre'!DE$1:DE$220,0)),"",VLOOKUP(BX$1,'Tactic Recode'!$A$1:$B$547,2,FALSE))</f>
        <v/>
      </c>
      <c r="BY110" t="str">
        <f>IF(ISERROR(MATCH(BY$1,'CSC Mitre'!DE$1:DE$220,0)),"",VLOOKUP(BY$1,'Tactic Recode'!$A$1:$B$547,2,FALSE))</f>
        <v/>
      </c>
      <c r="BZ110" t="str">
        <f>IF(ISERROR(MATCH(BZ$1,'CSC Mitre'!DE$1:DE$220,0)),"",VLOOKUP(BZ$1,'Tactic Recode'!$A$1:$B$547,2,FALSE))</f>
        <v/>
      </c>
      <c r="CA110" t="str">
        <f>IF(ISERROR(MATCH(CA$1,'CSC Mitre'!DE$1:DE$220,0)),"",VLOOKUP(CA$1,'Tactic Recode'!$A$1:$B$547,2,FALSE))</f>
        <v/>
      </c>
      <c r="CB110" t="str">
        <f>IF(ISERROR(MATCH(CB$1,'CSC Mitre'!DE$1:DE$220,0)),"",VLOOKUP(CB$1,'Tactic Recode'!$A$1:$B$547,2,FALSE))</f>
        <v/>
      </c>
      <c r="CC110" t="str">
        <f>IF(ISERROR(MATCH(CC$1,'CSC Mitre'!DE$1:DE$220,0)),"",VLOOKUP(CC$1,'Tactic Recode'!$A$1:$B$547,2,FALSE))</f>
        <v/>
      </c>
      <c r="CD110" t="str">
        <f>IF(ISERROR(MATCH(CD$1,'CSC Mitre'!DE$1:DE$220,0)),"",VLOOKUP(CD$1,'Tactic Recode'!$A$1:$B$547,2,FALSE))</f>
        <v/>
      </c>
      <c r="CE110" t="str">
        <f>IF(ISERROR(MATCH(CE$1,'CSC Mitre'!DE$1:DE$220,0)),"",VLOOKUP(CE$1,'Tactic Recode'!$A$1:$B$547,2,FALSE))</f>
        <v/>
      </c>
      <c r="CF110" t="str">
        <f>IF(ISERROR(MATCH(CF$1,'CSC Mitre'!DE$1:DE$220,0)),"",VLOOKUP(CF$1,'Tactic Recode'!$A$1:$B$547,2,FALSE))</f>
        <v/>
      </c>
      <c r="CG110" t="str">
        <f>IF(ISERROR(MATCH(CG$1,'CSC Mitre'!DE$1:DE$220,0)),"",VLOOKUP(CG$1,'Tactic Recode'!$A$1:$B$547,2,FALSE))</f>
        <v/>
      </c>
      <c r="CH110" t="str">
        <f>IF(ISERROR(MATCH(CH$1,'CSC Mitre'!DE$1:DE$220,0)),"",VLOOKUP(CH$1,'Tactic Recode'!$A$1:$B$547,2,FALSE))</f>
        <v/>
      </c>
      <c r="CI110" t="str">
        <f>IF(ISERROR(MATCH(CI$1,'CSC Mitre'!DE$1:DE$220,0)),"",VLOOKUP(CI$1,'Tactic Recode'!$A$1:$B$547,2,FALSE))</f>
        <v/>
      </c>
      <c r="CJ110" t="str">
        <f>IF(ISERROR(MATCH(CJ$1,'CSC Mitre'!DE$1:DE$220,0)),"",VLOOKUP(CJ$1,'Tactic Recode'!$A$1:$B$547,2,FALSE))</f>
        <v/>
      </c>
      <c r="CK110" t="str">
        <f>IF(ISERROR(MATCH(CK$1,'CSC Mitre'!DE$1:DE$220,0)),"",VLOOKUP(CK$1,'Tactic Recode'!$A$1:$B$547,2,FALSE))</f>
        <v/>
      </c>
      <c r="CL110" t="str">
        <f>IF(ISERROR(MATCH(CL$1,'CSC Mitre'!DE$1:DE$220,0)),"",VLOOKUP(CL$1,'Tactic Recode'!$A$1:$B$547,2,FALSE))</f>
        <v/>
      </c>
      <c r="CM110" t="str">
        <f>IF(ISERROR(MATCH(CM$1,'CSC Mitre'!DE$1:DE$220,0)),"",VLOOKUP(CM$1,'Tactic Recode'!$A$1:$B$547,2,FALSE))</f>
        <v/>
      </c>
      <c r="CN110" t="str">
        <f>IF(ISERROR(MATCH(CN$1,'CSC Mitre'!DE$1:DE$220,0)),"",VLOOKUP(CN$1,'Tactic Recode'!$A$1:$B$547,2,FALSE))</f>
        <v/>
      </c>
      <c r="CO110" t="str">
        <f>IF(ISERROR(MATCH(CO$1,'CSC Mitre'!DE$1:DE$220,0)),"",VLOOKUP(CO$1,'Tactic Recode'!$A$1:$B$547,2,FALSE))</f>
        <v/>
      </c>
      <c r="CP110" t="str">
        <f>IF(ISERROR(MATCH(CP$1,'CSC Mitre'!DE$1:DE$220,0)),"",VLOOKUP(CP$1,'Tactic Recode'!$A$1:$B$547,2,FALSE))</f>
        <v/>
      </c>
      <c r="CQ110" t="str">
        <f>IF(ISERROR(MATCH(CQ$1,'CSC Mitre'!DE$1:DE$220,0)),"",VLOOKUP(CQ$1,'Tactic Recode'!$A$1:$B$547,2,FALSE))</f>
        <v/>
      </c>
      <c r="CR110" t="str">
        <f>IF(ISERROR(MATCH(CR$1,'CSC Mitre'!DE$1:DE$220,0)),"",VLOOKUP(CR$1,'Tactic Recode'!$A$1:$B$547,2,FALSE))</f>
        <v/>
      </c>
      <c r="CS110" t="str">
        <f>IF(ISERROR(MATCH(CS$1,'CSC Mitre'!DE$1:DE$220,0)),"",VLOOKUP(CS$1,'Tactic Recode'!$A$1:$B$547,2,FALSE))</f>
        <v/>
      </c>
      <c r="CT110" t="str">
        <f>IF(ISERROR(MATCH(CT$1,'CSC Mitre'!DE$1:DE$220,0)),"",VLOOKUP(CT$1,'Tactic Recode'!$A$1:$B$547,2,FALSE))</f>
        <v/>
      </c>
      <c r="CU110" t="str">
        <f>IF(ISERROR(MATCH(CU$1,'CSC Mitre'!DE$1:DE$220,0)),"",VLOOKUP(CU$1,'Tactic Recode'!$A$1:$B$547,2,FALSE))</f>
        <v/>
      </c>
      <c r="CV110" t="str">
        <f>IF(ISERROR(MATCH(CV$1,'CSC Mitre'!DE$1:DE$220,0)),"",VLOOKUP(CV$1,'Tactic Recode'!$A$1:$B$547,2,FALSE))</f>
        <v/>
      </c>
      <c r="CW110" t="str">
        <f>IF(ISERROR(MATCH(CW$1,'CSC Mitre'!DE$1:DE$220,0)),"",VLOOKUP(CW$1,'Tactic Recode'!$A$1:$B$547,2,FALSE))</f>
        <v/>
      </c>
      <c r="CX110" t="str">
        <f>IF(ISERROR(MATCH(CX$1,'CSC Mitre'!DE$1:DE$220,0)),"",VLOOKUP(CX$1,'Tactic Recode'!$A$1:$B$547,2,FALSE))</f>
        <v/>
      </c>
      <c r="CY110" t="str">
        <f>IF(ISERROR(MATCH(CY$1,'CSC Mitre'!DE$1:DE$220,0)),"",VLOOKUP(CY$1,'Tactic Recode'!$A$1:$B$547,2,FALSE))</f>
        <v/>
      </c>
      <c r="CZ110" t="str">
        <f>IF(ISERROR(MATCH(CZ$1,'CSC Mitre'!DE$1:DE$220,0)),"",VLOOKUP(CZ$1,'Tactic Recode'!$A$1:$B$547,2,FALSE))</f>
        <v/>
      </c>
      <c r="DA110" t="str">
        <f>IF(ISERROR(MATCH(DA$1,'CSC Mitre'!DE$1:DE$220,0)),"",VLOOKUP(DA$1,'Tactic Recode'!$A$1:$B$547,2,FALSE))</f>
        <v/>
      </c>
      <c r="DB110" t="str">
        <f>IF(ISERROR(MATCH(DB$1,'CSC Mitre'!DE$1:DE$220,0)),"",VLOOKUP(DB$1,'Tactic Recode'!$A$1:$B$547,2,FALSE))</f>
        <v/>
      </c>
      <c r="DC110" t="str">
        <f>IF(ISERROR(MATCH(DC$1,'CSC Mitre'!DE$1:DE$220,0)),"",VLOOKUP(DC$1,'Tactic Recode'!$A$1:$B$547,2,FALSE))</f>
        <v/>
      </c>
      <c r="DD110" t="str">
        <f>IF(ISERROR(MATCH(DD$1,'CSC Mitre'!DE$1:DE$220,0)),"",VLOOKUP(DD$1,'Tactic Recode'!$A$1:$B$547,2,FALSE))</f>
        <v/>
      </c>
      <c r="DE110" t="str">
        <f>IF(ISERROR(MATCH(DE$1,'CSC Mitre'!DE$1:DE$220,0)),"",VLOOKUP(DE$1,'Tactic Recode'!$A$1:$B$547,2,FALSE))</f>
        <v/>
      </c>
      <c r="DF110" t="str">
        <f>IF(ISERROR(MATCH(DF$1,'CSC Mitre'!DE$1:DE$220,0)),"",VLOOKUP(DF$1,'Tactic Recode'!$A$1:$B$547,2,FALSE))</f>
        <v/>
      </c>
      <c r="DG110" t="str">
        <f>IF(ISERROR(MATCH(DG$1,'CSC Mitre'!DE$1:DE$220,0)),"",VLOOKUP(DG$1,'Tactic Recode'!$A$1:$B$547,2,FALSE))</f>
        <v/>
      </c>
      <c r="DH110" t="str">
        <f>IF(ISERROR(MATCH(DH$1,'CSC Mitre'!DE$1:DE$220,0)),"",VLOOKUP(DH$1,'Tactic Recode'!$A$1:$B$547,2,FALSE))</f>
        <v/>
      </c>
      <c r="DI110" t="str">
        <f>IF(ISERROR(MATCH(DI$1,'CSC Mitre'!DE$1:DE$220,0)),"",VLOOKUP(DI$1,'Tactic Recode'!$A$1:$B$547,2,FALSE))</f>
        <v/>
      </c>
      <c r="DJ110" t="str">
        <f>IF(ISERROR(MATCH(DJ$1,'CSC Mitre'!DE$1:DE$220,0)),"",VLOOKUP(DJ$1,'Tactic Recode'!$A$1:$B$547,2,FALSE))</f>
        <v/>
      </c>
      <c r="DK110" t="str">
        <f>IF(ISERROR(MATCH(DK$1,'CSC Mitre'!DE$1:DE$220,0)),"",VLOOKUP(DK$1,'Tactic Recode'!$A$1:$B$547,2,FALSE))</f>
        <v/>
      </c>
      <c r="DL110" t="str">
        <f>IF(ISERROR(MATCH(DL$1,'CSC Mitre'!DE$1:DE$220,0)),"",VLOOKUP(DL$1,'Tactic Recode'!$A$1:$B$547,2,FALSE))</f>
        <v/>
      </c>
      <c r="DM110" t="str">
        <f>IF(ISERROR(MATCH(DM$1,'CSC Mitre'!DE$1:DE$220,0)),"",VLOOKUP(DM$1,'Tactic Recode'!$A$1:$B$547,2,FALSE))</f>
        <v/>
      </c>
      <c r="DN110" t="str">
        <f>IF(ISERROR(MATCH(DN$1,'CSC Mitre'!DE$1:DE$220,0)),"",VLOOKUP(DN$1,'Tactic Recode'!$A$1:$B$547,2,FALSE))</f>
        <v/>
      </c>
      <c r="DO110" t="str">
        <f>IF(ISERROR(MATCH(DO$1,'CSC Mitre'!DE$1:DE$220,0)),"",VLOOKUP(DO$1,'Tactic Recode'!$A$1:$B$547,2,FALSE))</f>
        <v/>
      </c>
      <c r="DP110" t="str">
        <f>IF(ISERROR(MATCH(DP$1,'CSC Mitre'!DE$1:DE$220,0)),"",VLOOKUP(DP$1,'Tactic Recode'!$A$1:$B$547,2,FALSE))</f>
        <v/>
      </c>
      <c r="DQ110" t="str">
        <f>IF(ISERROR(MATCH(DQ$1,'CSC Mitre'!DE$1:DE$220,0)),"",VLOOKUP(DQ$1,'Tactic Recode'!$A$1:$B$547,2,FALSE))</f>
        <v/>
      </c>
      <c r="DR110" t="str">
        <f>IF(ISERROR(MATCH(DR$1,'CSC Mitre'!DE$1:DE$220,0)),"",VLOOKUP(DR$1,'Tactic Recode'!$A$1:$B$547,2,FALSE))</f>
        <v/>
      </c>
      <c r="DS110" t="str">
        <f>IF(ISERROR(MATCH(DS$1,'CSC Mitre'!DE$1:DE$220,0)),"",VLOOKUP(DS$1,'Tactic Recode'!$A$1:$B$547,2,FALSE))</f>
        <v/>
      </c>
      <c r="DT110" t="str">
        <f>IF(ISERROR(MATCH(DT$1,'CSC Mitre'!DE$1:DE$220,0)),"",VLOOKUP(DT$1,'Tactic Recode'!$A$1:$B$547,2,FALSE))</f>
        <v/>
      </c>
      <c r="DU110" t="str">
        <f>IF(ISERROR(MATCH(DU$1,'CSC Mitre'!DE$1:DE$220,0)),"",VLOOKUP(DU$1,'Tactic Recode'!$A$1:$B$547,2,FALSE))</f>
        <v/>
      </c>
      <c r="DV110" t="str">
        <f>IF(ISERROR(MATCH(DV$1,'CSC Mitre'!DE$1:DE$220,0)),"",VLOOKUP(DV$1,'Tactic Recode'!$A$1:$B$547,2,FALSE))</f>
        <v/>
      </c>
      <c r="DW110" t="str">
        <f>IF(ISERROR(MATCH(DW$1,'CSC Mitre'!DE$1:DE$220,0)),"",VLOOKUP(DW$1,'Tactic Recode'!$A$1:$B$547,2,FALSE))</f>
        <v/>
      </c>
      <c r="DX110" t="str">
        <f>IF(ISERROR(MATCH(DX$1,'CSC Mitre'!DE$1:DE$220,0)),"",VLOOKUP(DX$1,'Tactic Recode'!$A$1:$B$547,2,FALSE))</f>
        <v/>
      </c>
      <c r="DY110" t="str">
        <f>IF(ISERROR(MATCH(DY$1,'CSC Mitre'!DE$1:DE$220,0)),"",VLOOKUP(DY$1,'Tactic Recode'!$A$1:$B$547,2,FALSE))</f>
        <v/>
      </c>
      <c r="DZ110" t="str">
        <f>IF(ISERROR(MATCH(DZ$1,'CSC Mitre'!DE$1:DE$220,0)),"",VLOOKUP(DZ$1,'Tactic Recode'!$A$1:$B$547,2,FALSE))</f>
        <v/>
      </c>
      <c r="EA110" t="str">
        <f>IF(ISERROR(MATCH(EA$1,'CSC Mitre'!DE$1:DE$220,0)),"",VLOOKUP(EA$1,'Tactic Recode'!$A$1:$B$547,2,FALSE))</f>
        <v/>
      </c>
      <c r="EB110" t="str">
        <f>IF(ISERROR(MATCH(EB$1,'CSC Mitre'!DE$1:DE$220,0)),"",VLOOKUP(EB$1,'Tactic Recode'!$A$1:$B$547,2,FALSE))</f>
        <v/>
      </c>
      <c r="EC110" t="str">
        <f>IF(ISERROR(MATCH(EC$1,'CSC Mitre'!DE$1:DE$220,0)),"",VLOOKUP(EC$1,'Tactic Recode'!$A$1:$B$547,2,FALSE))</f>
        <v/>
      </c>
      <c r="ED110" t="str">
        <f>IF(ISERROR(MATCH(ED$1,'CSC Mitre'!DE$1:DE$220,0)),"",VLOOKUP(ED$1,'Tactic Recode'!$A$1:$B$547,2,FALSE))</f>
        <v/>
      </c>
      <c r="EE110" t="str">
        <f>IF(ISERROR(MATCH(EE$1,'CSC Mitre'!DE$1:DE$220,0)),"",VLOOKUP(EE$1,'Tactic Recode'!$A$1:$B$547,2,FALSE))</f>
        <v/>
      </c>
      <c r="EF110" t="str">
        <f>IF(ISERROR(MATCH(EF$1,'CSC Mitre'!DE$1:DE$220,0)),"",VLOOKUP(EF$1,'Tactic Recode'!$A$1:$B$547,2,FALSE))</f>
        <v/>
      </c>
      <c r="EG110" t="str">
        <f>IF(ISERROR(MATCH(EG$1,'CSC Mitre'!DE$1:DE$220,0)),"",VLOOKUP(EG$1,'Tactic Recode'!$A$1:$B$547,2,FALSE))</f>
        <v/>
      </c>
      <c r="EH110" t="str">
        <f>IF(ISERROR(MATCH(EH$1,'CSC Mitre'!DE$1:DE$220,0)),"",VLOOKUP(EH$1,'Tactic Recode'!$A$1:$B$547,2,FALSE))</f>
        <v/>
      </c>
      <c r="EI110" t="str">
        <f>IF(ISERROR(MATCH(EI$1,'CSC Mitre'!DE$1:DE$220,0)),"",VLOOKUP(EI$1,'Tactic Recode'!$A$1:$B$547,2,FALSE))</f>
        <v/>
      </c>
      <c r="EJ110" t="str">
        <f>IF(ISERROR(MATCH(EJ$1,'CSC Mitre'!DE$1:DE$220,0)),"",VLOOKUP(EJ$1,'Tactic Recode'!$A$1:$B$547,2,FALSE))</f>
        <v/>
      </c>
      <c r="EK110" t="str">
        <f>IF(ISERROR(MATCH(EK$1,'CSC Mitre'!DE$1:DE$220,0)),"",VLOOKUP(EK$1,'Tactic Recode'!$A$1:$B$547,2,FALSE))</f>
        <v/>
      </c>
      <c r="EL110" t="str">
        <f>IF(ISERROR(MATCH(EL$1,'CSC Mitre'!DE$1:DE$220,0)),"",VLOOKUP(EL$1,'Tactic Recode'!$A$1:$B$547,2,FALSE))</f>
        <v/>
      </c>
      <c r="EM110" t="str">
        <f>IF(ISERROR(MATCH(EM$1,'CSC Mitre'!DE$1:DE$220,0)),"",VLOOKUP(EM$1,'Tactic Recode'!$A$1:$B$547,2,FALSE))</f>
        <v/>
      </c>
      <c r="EN110" t="str">
        <f>IF(ISERROR(MATCH(EN$1,'CSC Mitre'!DE$1:DE$220,0)),"",VLOOKUP(EN$1,'Tactic Recode'!$A$1:$B$547,2,FALSE))</f>
        <v/>
      </c>
      <c r="EO110" t="str">
        <f>IF(ISERROR(MATCH(EO$1,'CSC Mitre'!DE$1:DE$220,0)),"",VLOOKUP(EO$1,'Tactic Recode'!$A$1:$B$547,2,FALSE))</f>
        <v/>
      </c>
      <c r="EP110" t="str">
        <f>IF(ISERROR(MATCH(EP$1,'CSC Mitre'!DE$1:DE$220,0)),"",VLOOKUP(EP$1,'Tactic Recode'!$A$1:$B$547,2,FALSE))</f>
        <v/>
      </c>
      <c r="EQ110" t="str">
        <f>IF(ISERROR(MATCH(EQ$1,'CSC Mitre'!DE$1:DE$220,0)),"",VLOOKUP(EQ$1,'Tactic Recode'!$A$1:$B$547,2,FALSE))</f>
        <v/>
      </c>
      <c r="ER110" t="str">
        <f>IF(ISERROR(MATCH(ER$1,'CSC Mitre'!DE$1:DE$220,0)),"",VLOOKUP(ER$1,'Tactic Recode'!$A$1:$B$547,2,FALSE))</f>
        <v/>
      </c>
      <c r="ES110" t="str">
        <f>IF(ISERROR(MATCH(ES$1,'CSC Mitre'!DE$1:DE$220,0)),"",VLOOKUP(ES$1,'Tactic Recode'!$A$1:$B$547,2,FALSE))</f>
        <v/>
      </c>
      <c r="ET110" t="str">
        <f>IF(ISERROR(MATCH(ET$1,'CSC Mitre'!DE$1:DE$220,0)),"",VLOOKUP(ET$1,'Tactic Recode'!$A$1:$B$547,2,FALSE))</f>
        <v/>
      </c>
      <c r="EU110" t="str">
        <f>IF(ISERROR(MATCH(EU$1,'CSC Mitre'!DE$1:DE$220,0)),"",VLOOKUP(EU$1,'Tactic Recode'!$A$1:$B$547,2,FALSE))</f>
        <v/>
      </c>
      <c r="EV110" t="str">
        <f>IF(ISERROR(MATCH(EV$1,'CSC Mitre'!DE$1:DE$220,0)),"",VLOOKUP(EV$1,'Tactic Recode'!$A$1:$B$547,2,FALSE))</f>
        <v/>
      </c>
      <c r="EW110" t="str">
        <f>IF(ISERROR(MATCH(EW$1,'CSC Mitre'!DE$1:DE$220,0)),"",VLOOKUP(EW$1,'Tactic Recode'!$A$1:$B$547,2,FALSE))</f>
        <v/>
      </c>
      <c r="EX110" t="str">
        <f>IF(ISERROR(MATCH(EX$1,'CSC Mitre'!DE$1:DE$220,0)),"",VLOOKUP(EX$1,'Tactic Recode'!$A$1:$B$547,2,FALSE))</f>
        <v/>
      </c>
      <c r="EY110" t="str">
        <f>IF(ISERROR(MATCH(EY$1,'CSC Mitre'!DE$1:DE$220,0)),"",VLOOKUP(EY$1,'Tactic Recode'!$A$1:$B$547,2,FALSE))</f>
        <v/>
      </c>
      <c r="EZ110" t="str">
        <f>IF(ISERROR(MATCH(EZ$1,'CSC Mitre'!DE$1:DE$220,0)),"",VLOOKUP(EZ$1,'Tactic Recode'!$A$1:$B$547,2,FALSE))</f>
        <v/>
      </c>
      <c r="FA110" t="str">
        <f>IF(ISERROR(MATCH(FA$1,'CSC Mitre'!DE$1:DE$220,0)),"",VLOOKUP(FA$1,'Tactic Recode'!$A$1:$B$547,2,FALSE))</f>
        <v/>
      </c>
      <c r="FB110" t="str">
        <f>IF(ISERROR(MATCH(FB$1,'CSC Mitre'!DE$1:DE$220,0)),"",VLOOKUP(FB$1,'Tactic Recode'!$A$1:$B$547,2,FALSE))</f>
        <v/>
      </c>
      <c r="FC110" t="str">
        <f>IF(ISERROR(MATCH(FC$1,'CSC Mitre'!DE$1:DE$220,0)),"",VLOOKUP(FC$1,'Tactic Recode'!$A$1:$B$547,2,FALSE))</f>
        <v/>
      </c>
      <c r="FD110" t="str">
        <f>IF(ISERROR(MATCH(FD$1,'CSC Mitre'!DE$1:DE$220,0)),"",VLOOKUP(FD$1,'Tactic Recode'!$A$1:$B$547,2,FALSE))</f>
        <v/>
      </c>
      <c r="FE110" t="str">
        <f>IF(ISERROR(MATCH(FE$1,'CSC Mitre'!DE$1:DE$220,0)),"",VLOOKUP(FE$1,'Tactic Recode'!$A$1:$B$547,2,FALSE))</f>
        <v/>
      </c>
      <c r="FF110" t="str">
        <f>IF(ISERROR(MATCH(FF$1,'CSC Mitre'!DE$1:DE$220,0)),"",VLOOKUP(FF$1,'Tactic Recode'!$A$1:$B$547,2,FALSE))</f>
        <v/>
      </c>
      <c r="FG110" t="str">
        <f>IF(ISERROR(MATCH(FG$1,'CSC Mitre'!DE$1:DE$220,0)),"",VLOOKUP(FG$1,'Tactic Recode'!$A$1:$B$547,2,FALSE))</f>
        <v/>
      </c>
      <c r="FH110" t="str">
        <f>IF(ISERROR(MATCH(FH$1,'CSC Mitre'!DE$1:DE$220,0)),"",VLOOKUP(FH$1,'Tactic Recode'!$A$1:$B$547,2,FALSE))</f>
        <v/>
      </c>
      <c r="FI110" t="str">
        <f>IF(ISERROR(MATCH(FI$1,'CSC Mitre'!DE$1:DE$220,0)),"",VLOOKUP(FI$1,'Tactic Recode'!$A$1:$B$547,2,FALSE))</f>
        <v/>
      </c>
      <c r="FJ110" t="str">
        <f>IF(ISERROR(MATCH(FJ$1,'CSC Mitre'!DE$1:DE$220,0)),"",VLOOKUP(FJ$1,'Tactic Recode'!$A$1:$B$547,2,FALSE))</f>
        <v/>
      </c>
      <c r="FK110" t="str">
        <f>IF(ISERROR(MATCH(FK$1,'CSC Mitre'!DE$1:DE$220,0)),"",VLOOKUP(FK$1,'Tactic Recode'!$A$1:$B$547,2,FALSE))</f>
        <v/>
      </c>
      <c r="FL110" t="str">
        <f>IF(ISERROR(MATCH(FL$1,'CSC Mitre'!DE$1:DE$220,0)),"",VLOOKUP(FL$1,'Tactic Recode'!$A$1:$B$547,2,FALSE))</f>
        <v/>
      </c>
      <c r="FM110" t="str">
        <f>IF(ISERROR(MATCH(FM$1,'CSC Mitre'!DE$1:DE$220,0)),"",VLOOKUP(FM$1,'Tactic Recode'!$A$1:$B$547,2,FALSE))</f>
        <v/>
      </c>
      <c r="FN110" t="str">
        <f>IF(ISERROR(MATCH(FN$1,'CSC Mitre'!DE$1:DE$220,0)),"",VLOOKUP(FN$1,'Tactic Recode'!$A$1:$B$547,2,FALSE))</f>
        <v/>
      </c>
      <c r="FO110" t="str">
        <f>IF(ISERROR(MATCH(FO$1,'CSC Mitre'!DE$1:DE$220,0)),"",VLOOKUP(FO$1,'Tactic Recode'!$A$1:$B$547,2,FALSE))</f>
        <v/>
      </c>
      <c r="FP110" t="str">
        <f>IF(ISERROR(MATCH(FP$1,'CSC Mitre'!DE$1:DE$220,0)),"",VLOOKUP(FP$1,'Tactic Recode'!$A$1:$B$547,2,FALSE))</f>
        <v/>
      </c>
      <c r="FQ110" t="str">
        <f>IF(ISERROR(MATCH(FQ$1,'CSC Mitre'!DE$1:DE$220,0)),"",VLOOKUP(FQ$1,'Tactic Recode'!$A$1:$B$547,2,FALSE))</f>
        <v/>
      </c>
      <c r="FR110" t="str">
        <f>IF(ISERROR(MATCH(FR$1,'CSC Mitre'!DE$1:DE$220,0)),"",VLOOKUP(FR$1,'Tactic Recode'!$A$1:$B$547,2,FALSE))</f>
        <v/>
      </c>
      <c r="FS110" t="str">
        <f>IF(ISERROR(MATCH(FS$1,'CSC Mitre'!DE$1:DE$220,0)),"",VLOOKUP(FS$1,'Tactic Recode'!$A$1:$B$547,2,FALSE))</f>
        <v/>
      </c>
      <c r="FT110" t="str">
        <f>IF(ISERROR(MATCH(FT$1,'CSC Mitre'!DE$1:DE$220,0)),"",VLOOKUP(FT$1,'Tactic Recode'!$A$1:$B$547,2,FALSE))</f>
        <v/>
      </c>
      <c r="FU110" t="str">
        <f>IF(ISERROR(MATCH(FU$1,'CSC Mitre'!DE$1:DE$220,0)),"",VLOOKUP(FU$1,'Tactic Recode'!$A$1:$B$547,2,FALSE))</f>
        <v/>
      </c>
      <c r="FV110" t="str">
        <f>IF(ISERROR(MATCH(FV$1,'CSC Mitre'!DE$1:DE$220,0)),"",VLOOKUP(FV$1,'Tactic Recode'!$A$1:$B$547,2,FALSE))</f>
        <v/>
      </c>
      <c r="FW110" t="str">
        <f>IF(ISERROR(MATCH(FW$1,'CSC Mitre'!DE$1:DE$220,0)),"",VLOOKUP(FW$1,'Tactic Recode'!$A$1:$B$547,2,FALSE))</f>
        <v/>
      </c>
      <c r="FX110" t="str">
        <f>IF(ISERROR(MATCH(FX$1,'CSC Mitre'!DE$1:DE$220,0)),"",VLOOKUP(FX$1,'Tactic Recode'!$A$1:$B$547,2,FALSE))</f>
        <v/>
      </c>
      <c r="FY110" t="str">
        <f>IF(ISERROR(MATCH(FY$1,'CSC Mitre'!DE$1:DE$220,0)),"",VLOOKUP(FY$1,'Tactic Recode'!$A$1:$B$547,2,FALSE))</f>
        <v/>
      </c>
      <c r="FZ110" t="str">
        <f>IF(ISERROR(MATCH(FZ$1,'CSC Mitre'!DE$1:DE$220,0)),"",VLOOKUP(FZ$1,'Tactic Recode'!$A$1:$B$547,2,FALSE))</f>
        <v/>
      </c>
      <c r="GA110" t="str">
        <f>IF(ISERROR(MATCH(GA$1,'CSC Mitre'!DE$1:DE$220,0)),"",VLOOKUP(GA$1,'Tactic Recode'!$A$1:$B$547,2,FALSE))</f>
        <v/>
      </c>
      <c r="GB110" t="str">
        <f>IF(ISERROR(MATCH(GB$1,'CSC Mitre'!DE$1:DE$220,0)),"",VLOOKUP(GB$1,'Tactic Recode'!$A$1:$B$547,2,FALSE))</f>
        <v/>
      </c>
      <c r="GC110" t="str">
        <f>IF(ISERROR(MATCH(GC$1,'CSC Mitre'!DE$1:DE$220,0)),"",VLOOKUP(GC$1,'Tactic Recode'!$A$1:$B$547,2,FALSE))</f>
        <v/>
      </c>
      <c r="GD110" t="str">
        <f>IF(ISERROR(MATCH(GD$1,'CSC Mitre'!DE$1:DE$220,0)),"",VLOOKUP(GD$1,'Tactic Recode'!$A$1:$B$547,2,FALSE))</f>
        <v/>
      </c>
      <c r="GE110" t="str">
        <f>IF(ISERROR(MATCH(GE$1,'CSC Mitre'!DE$1:DE$220,0)),"",VLOOKUP(GE$1,'Tactic Recode'!$A$1:$B$547,2,FALSE))</f>
        <v/>
      </c>
      <c r="GF110" t="str">
        <f>IF(ISERROR(MATCH(GF$1,'CSC Mitre'!DE$1:DE$220,0)),"",VLOOKUP(GF$1,'Tactic Recode'!$A$1:$B$547,2,FALSE))</f>
        <v/>
      </c>
      <c r="GG110" t="str">
        <f>IF(ISERROR(MATCH(GG$1,'CSC Mitre'!DE$1:DE$220,0)),"",VLOOKUP(GG$1,'Tactic Recode'!$A$1:$B$547,2,FALSE))</f>
        <v/>
      </c>
      <c r="GH110" t="str">
        <f>IF(ISERROR(MATCH(GH$1,'CSC Mitre'!DE$1:DE$220,0)),"",VLOOKUP(GH$1,'Tactic Recode'!$A$1:$B$547,2,FALSE))</f>
        <v/>
      </c>
      <c r="GI110" t="str">
        <f>IF(ISERROR(MATCH(GI$1,'CSC Mitre'!DE$1:DE$220,0)),"",VLOOKUP(GI$1,'Tactic Recode'!$A$1:$B$547,2,FALSE))</f>
        <v/>
      </c>
      <c r="GJ110" t="str">
        <f>IF(ISERROR(MATCH(GJ$1,'CSC Mitre'!DE$1:DE$220,0)),"",VLOOKUP(GJ$1,'Tactic Recode'!$A$1:$B$547,2,FALSE))</f>
        <v/>
      </c>
      <c r="GK110" t="str">
        <f>IF(ISERROR(MATCH(GK$1,'CSC Mitre'!DE$1:DE$220,0)),"",VLOOKUP(GK$1,'Tactic Recode'!$A$1:$B$547,2,FALSE))</f>
        <v/>
      </c>
      <c r="GL110" t="str">
        <f>IF(ISERROR(MATCH(GL$1,'CSC Mitre'!DE$1:DE$220,0)),"",VLOOKUP(GL$1,'Tactic Recode'!$A$1:$B$547,2,FALSE))</f>
        <v/>
      </c>
      <c r="GM110" t="str">
        <f>IF(ISERROR(MATCH(GM$1,'CSC Mitre'!DE$1:DE$220,0)),"",VLOOKUP(GM$1,'Tactic Recode'!$A$1:$B$547,2,FALSE))</f>
        <v/>
      </c>
      <c r="GN110" t="str">
        <f>IF(ISERROR(MATCH(GN$1,'CSC Mitre'!DE$1:DE$220,0)),"",VLOOKUP(GN$1,'Tactic Recode'!$A$1:$B$547,2,FALSE))</f>
        <v/>
      </c>
      <c r="GO110" t="str">
        <f>IF(ISERROR(MATCH(GO$1,'CSC Mitre'!DE$1:DE$220,0)),"",VLOOKUP(GO$1,'Tactic Recode'!$A$1:$B$547,2,FALSE))</f>
        <v/>
      </c>
      <c r="GP110" t="str">
        <f>IF(ISERROR(MATCH(GP$1,'CSC Mitre'!DE$1:DE$220,0)),"",VLOOKUP(GP$1,'Tactic Recode'!$A$1:$B$547,2,FALSE))</f>
        <v/>
      </c>
      <c r="GQ110" t="str">
        <f>IF(ISERROR(MATCH(GQ$1,'CSC Mitre'!DE$1:DE$220,0)),"",VLOOKUP(GQ$1,'Tactic Recode'!$A$1:$B$547,2,FALSE))</f>
        <v/>
      </c>
      <c r="GR110" t="str">
        <f>IF(ISERROR(MATCH(GR$1,'CSC Mitre'!DE$1:DE$220,0)),"",VLOOKUP(GR$1,'Tactic Recode'!$A$1:$B$547,2,FALSE))</f>
        <v/>
      </c>
      <c r="GS110" t="str">
        <f>IF(ISERROR(MATCH(GS$1,'CSC Mitre'!DE$1:DE$220,0)),"",VLOOKUP(GS$1,'Tactic Recode'!$A$1:$B$547,2,FALSE))</f>
        <v/>
      </c>
      <c r="GT110" t="str">
        <f>IF(ISERROR(MATCH(GT$1,'CSC Mitre'!DE$1:DE$220,0)),"",VLOOKUP(GT$1,'Tactic Recode'!$A$1:$B$547,2,FALSE))</f>
        <v/>
      </c>
      <c r="GU110" t="str">
        <f>IF(ISERROR(MATCH(GU$1,'CSC Mitre'!DE$1:DE$220,0)),"",VLOOKUP(GU$1,'Tactic Recode'!$A$1:$B$547,2,FALSE))</f>
        <v/>
      </c>
      <c r="GV110" t="str">
        <f>IF(ISERROR(MATCH(GV$1,'CSC Mitre'!DE$1:DE$220,0)),"",VLOOKUP(GV$1,'Tactic Recode'!$A$1:$B$547,2,FALSE))</f>
        <v/>
      </c>
      <c r="GW110" t="str">
        <f>IF(ISERROR(MATCH(GW$1,'CSC Mitre'!DE$1:DE$220,0)),"",VLOOKUP(GW$1,'Tactic Recode'!$A$1:$B$547,2,FALSE))</f>
        <v/>
      </c>
      <c r="GX110" t="str">
        <f>IF(ISERROR(MATCH(GX$1,'CSC Mitre'!DE$1:DE$220,0)),"",VLOOKUP(GX$1,'Tactic Recode'!$A$1:$B$547,2,FALSE))</f>
        <v/>
      </c>
      <c r="GY110" t="str">
        <f>IF(ISERROR(MATCH(GY$1,'CSC Mitre'!DE$1:DE$220,0)),"",VLOOKUP(GY$1,'Tactic Recode'!$A$1:$B$547,2,FALSE))</f>
        <v/>
      </c>
      <c r="GZ110" t="str">
        <f>IF(ISERROR(MATCH(GZ$1,'CSC Mitre'!DE$1:DE$220,0)),"",VLOOKUP(GZ$1,'Tactic Recode'!$A$1:$B$547,2,FALSE))</f>
        <v/>
      </c>
      <c r="HA110" t="str">
        <f>IF(ISERROR(MATCH(HA$1,'CSC Mitre'!DE$1:DE$220,0)),"",VLOOKUP(HA$1,'Tactic Recode'!$A$1:$B$547,2,FALSE))</f>
        <v/>
      </c>
      <c r="HB110" t="str">
        <f>IF(ISERROR(MATCH(HB$1,'CSC Mitre'!DE$1:DE$220,0)),"",VLOOKUP(HB$1,'Tactic Recode'!$A$1:$B$547,2,FALSE))</f>
        <v/>
      </c>
      <c r="HC110" t="str">
        <f>IF(ISERROR(MATCH(HC$1,'CSC Mitre'!DE$1:DE$220,0)),"",VLOOKUP(HC$1,'Tactic Recode'!$A$1:$B$547,2,FALSE))</f>
        <v/>
      </c>
      <c r="HD110" t="str">
        <f>IF(ISERROR(MATCH(HD$1,'CSC Mitre'!DE$1:DE$220,0)),"",VLOOKUP(HD$1,'Tactic Recode'!$A$1:$B$547,2,FALSE))</f>
        <v/>
      </c>
      <c r="HE110" t="str">
        <f>IF(ISERROR(MATCH(HE$1,'CSC Mitre'!DE$1:DE$220,0)),"",VLOOKUP(HE$1,'Tactic Recode'!$A$1:$B$547,2,FALSE))</f>
        <v/>
      </c>
      <c r="HF110" t="str">
        <f>IF(ISERROR(MATCH(HF$1,'CSC Mitre'!DE$1:DE$220,0)),"",VLOOKUP(HF$1,'Tactic Recode'!$A$1:$B$547,2,FALSE))</f>
        <v/>
      </c>
      <c r="HG110" t="str">
        <f>IF(ISERROR(MATCH(HG$1,'CSC Mitre'!DE$1:DE$220,0)),"",VLOOKUP(HG$1,'Tactic Recode'!$A$1:$B$547,2,FALSE))</f>
        <v/>
      </c>
      <c r="HH110" t="str">
        <f>IF(ISERROR(MATCH(HH$1,'CSC Mitre'!DE$1:DE$220,0)),"",VLOOKUP(HH$1,'Tactic Recode'!$A$1:$B$547,2,FALSE))</f>
        <v/>
      </c>
      <c r="HI110" t="str">
        <f>IF(ISERROR(MATCH(HI$1,'CSC Mitre'!DE$1:DE$220,0)),"",VLOOKUP(HI$1,'Tactic Recode'!$A$1:$B$547,2,FALSE))</f>
        <v/>
      </c>
      <c r="HJ110" t="str">
        <f>IF(ISERROR(MATCH(HJ$1,'CSC Mitre'!DE$1:DE$220,0)),"",VLOOKUP(HJ$1,'Tactic Recode'!$A$1:$B$547,2,FALSE))</f>
        <v/>
      </c>
      <c r="HK110" t="str">
        <f>IF(ISERROR(MATCH(HK$1,'CSC Mitre'!DE$1:DE$220,0)),"",VLOOKUP(HK$1,'Tactic Recode'!$A$1:$B$547,2,FALSE))</f>
        <v/>
      </c>
      <c r="HL110" t="str">
        <f>IF(ISERROR(MATCH(HL$1,'CSC Mitre'!DE$1:DE$220,0)),"",VLOOKUP(HL$1,'Tactic Recode'!$A$1:$B$547,2,FALSE))</f>
        <v/>
      </c>
      <c r="HM110" t="str">
        <f>IF(ISERROR(MATCH(HM$1,'CSC Mitre'!DE$1:DE$220,0)),"",VLOOKUP(HM$1,'Tactic Recode'!$A$1:$B$547,2,FALSE))</f>
        <v/>
      </c>
      <c r="HN110" t="str">
        <f>IF(ISERROR(MATCH(HN$1,'CSC Mitre'!DE$1:DE$220,0)),"",VLOOKUP(HN$1,'Tactic Recode'!$A$1:$B$547,2,FALSE))</f>
        <v/>
      </c>
      <c r="HO110" t="str">
        <f>IF(ISERROR(MATCH(HO$1,'CSC Mitre'!DE$1:DE$220,0)),"",VLOOKUP(HO$1,'Tactic Recode'!$A$1:$B$547,2,FALSE))</f>
        <v/>
      </c>
      <c r="HP110" t="str">
        <f>IF(ISERROR(MATCH(HP$1,'CSC Mitre'!DE$1:DE$220,0)),"",VLOOKUP(HP$1,'Tactic Recode'!$A$1:$B$547,2,FALSE))</f>
        <v/>
      </c>
      <c r="HQ110" t="str">
        <f>IF(ISERROR(MATCH(HQ$1,'CSC Mitre'!DE$1:DE$220,0)),"",VLOOKUP(HQ$1,'Tactic Recode'!$A$1:$B$547,2,FALSE))</f>
        <v/>
      </c>
      <c r="HR110" t="str">
        <f>IF(ISERROR(MATCH(HR$1,'CSC Mitre'!DE$1:DE$220,0)),"",VLOOKUP(HR$1,'Tactic Recode'!$A$1:$B$547,2,FALSE))</f>
        <v/>
      </c>
      <c r="HS110" t="str">
        <f>IF(ISERROR(MATCH(HS$1,'CSC Mitre'!DE$1:DE$220,0)),"",VLOOKUP(HS$1,'Tactic Recode'!$A$1:$B$547,2,FALSE))</f>
        <v/>
      </c>
      <c r="HT110" t="str">
        <f>IF(ISERROR(MATCH(HT$1,'CSC Mitre'!DE$1:DE$220,0)),"",VLOOKUP(HT$1,'Tactic Recode'!$A$1:$B$547,2,FALSE))</f>
        <v/>
      </c>
      <c r="HU110" t="str">
        <f>IF(ISERROR(MATCH(HU$1,'CSC Mitre'!DE$1:DE$220,0)),"",VLOOKUP(HU$1,'Tactic Recode'!$A$1:$B$547,2,FALSE))</f>
        <v/>
      </c>
      <c r="HV110" t="str">
        <f>IF(ISERROR(MATCH(HV$1,'CSC Mitre'!DE$1:DE$220,0)),"",VLOOKUP(HV$1,'Tactic Recode'!$A$1:$B$547,2,FALSE))</f>
        <v/>
      </c>
      <c r="HW110" t="str">
        <f>IF(ISERROR(MATCH(HW$1,'CSC Mitre'!DE$1:DE$220,0)),"",VLOOKUP(HW$1,'Tactic Recode'!$A$1:$B$547,2,FALSE))</f>
        <v/>
      </c>
      <c r="HX110" t="str">
        <f>IF(ISERROR(MATCH(HX$1,'CSC Mitre'!DE$1:DE$220,0)),"",VLOOKUP(HX$1,'Tactic Recode'!$A$1:$B$547,2,FALSE))</f>
        <v/>
      </c>
      <c r="HY110" t="str">
        <f>IF(ISERROR(MATCH(HY$1,'CSC Mitre'!DE$1:DE$220,0)),"",VLOOKUP(HY$1,'Tactic Recode'!$A$1:$B$547,2,FALSE))</f>
        <v/>
      </c>
      <c r="HZ110" t="str">
        <f>IF(ISERROR(MATCH(HZ$1,'CSC Mitre'!DE$1:DE$220,0)),"",VLOOKUP(HZ$1,'Tactic Recode'!$A$1:$B$547,2,FALSE))</f>
        <v/>
      </c>
      <c r="IA110" t="str">
        <f>IF(ISERROR(MATCH(IA$1,'CSC Mitre'!DE$1:DE$220,0)),"",VLOOKUP(IA$1,'Tactic Recode'!$A$1:$B$547,2,FALSE))</f>
        <v/>
      </c>
      <c r="IB110" t="str">
        <f>IF(ISERROR(MATCH(IB$1,'CSC Mitre'!DE$1:DE$220,0)),"",VLOOKUP(IB$1,'Tactic Recode'!$A$1:$B$547,2,FALSE))</f>
        <v/>
      </c>
      <c r="IC110" t="str">
        <f>IF(ISERROR(MATCH(IC$1,'CSC Mitre'!DE$1:DE$220,0)),"",VLOOKUP(IC$1,'Tactic Recode'!$A$1:$B$547,2,FALSE))</f>
        <v/>
      </c>
      <c r="ID110" t="str">
        <f>IF(ISERROR(MATCH(ID$1,'CSC Mitre'!DE$1:DE$220,0)),"",VLOOKUP(ID$1,'Tactic Recode'!$A$1:$B$547,2,FALSE))</f>
        <v/>
      </c>
      <c r="IE110" t="str">
        <f>IF(ISERROR(MATCH(IE$1,'CSC Mitre'!DE$1:DE$220,0)),"",VLOOKUP(IE$1,'Tactic Recode'!$A$1:$B$547,2,FALSE))</f>
        <v/>
      </c>
      <c r="IF110" t="str">
        <f>IF(ISERROR(MATCH(IF$1,'CSC Mitre'!DE$1:DE$220,0)),"",VLOOKUP(IF$1,'Tactic Recode'!$A$1:$B$547,2,FALSE))</f>
        <v/>
      </c>
      <c r="IG110" t="str">
        <f>IF(ISERROR(MATCH(IG$1,'CSC Mitre'!DE$1:DE$220,0)),"",VLOOKUP(IG$1,'Tactic Recode'!$A$1:$B$547,2,FALSE))</f>
        <v/>
      </c>
      <c r="IH110" t="str">
        <f>IF(ISERROR(MATCH(IH$1,'CSC Mitre'!DE$1:DE$220,0)),"",VLOOKUP(IH$1,'Tactic Recode'!$A$1:$B$547,2,FALSE))</f>
        <v/>
      </c>
      <c r="II110" t="str">
        <f>IF(ISERROR(MATCH(II$1,'CSC Mitre'!DE$1:DE$220,0)),"",VLOOKUP(II$1,'Tactic Recode'!$A$1:$B$547,2,FALSE))</f>
        <v/>
      </c>
      <c r="IJ110" t="str">
        <f>IF(ISERROR(MATCH(IJ$1,'CSC Mitre'!DE$1:DE$220,0)),"",VLOOKUP(IJ$1,'Tactic Recode'!$A$1:$B$547,2,FALSE))</f>
        <v/>
      </c>
      <c r="IK110" t="str">
        <f>IF(ISERROR(MATCH(IK$1,'CSC Mitre'!DE$1:DE$220,0)),"",VLOOKUP(IK$1,'Tactic Recode'!$A$1:$B$547,2,FALSE))</f>
        <v/>
      </c>
      <c r="IL110" t="str">
        <f>IF(ISERROR(MATCH(IL$1,'CSC Mitre'!DE$1:DE$220,0)),"",VLOOKUP(IL$1,'Tactic Recode'!$A$1:$B$547,2,FALSE))</f>
        <v/>
      </c>
      <c r="IM110" t="str">
        <f>IF(ISERROR(MATCH(IM$1,'CSC Mitre'!DE$1:DE$220,0)),"",VLOOKUP(IM$1,'Tactic Recode'!$A$1:$B$547,2,FALSE))</f>
        <v/>
      </c>
      <c r="IN110" t="str">
        <f>IF(ISERROR(MATCH(IN$1,'CSC Mitre'!DE$1:DE$220,0)),"",VLOOKUP(IN$1,'Tactic Recode'!$A$1:$B$547,2,FALSE))</f>
        <v/>
      </c>
      <c r="IO110" t="str">
        <f>IF(ISERROR(MATCH(IO$1,'CSC Mitre'!DE$1:DE$220,0)),"",VLOOKUP(IO$1,'Tactic Recode'!$A$1:$B$547,2,FALSE))</f>
        <v/>
      </c>
      <c r="IP110" t="str">
        <f>IF(ISERROR(MATCH(IP$1,'CSC Mitre'!DE$1:DE$220,0)),"",VLOOKUP(IP$1,'Tactic Recode'!$A$1:$B$547,2,FALSE))</f>
        <v/>
      </c>
      <c r="IQ110" t="str">
        <f>IF(ISERROR(MATCH(IQ$1,'CSC Mitre'!DE$1:DE$220,0)),"",VLOOKUP(IQ$1,'Tactic Recode'!$A$1:$B$547,2,FALSE))</f>
        <v/>
      </c>
      <c r="IR110" t="str">
        <f>IF(ISERROR(MATCH(IR$1,'CSC Mitre'!DE$1:DE$220,0)),"",VLOOKUP(IR$1,'Tactic Recode'!$A$1:$B$547,2,FALSE))</f>
        <v/>
      </c>
      <c r="IS110" t="str">
        <f>IF(ISERROR(MATCH(IS$1,'CSC Mitre'!DE$1:DE$220,0)),"",VLOOKUP(IS$1,'Tactic Recode'!$A$1:$B$547,2,FALSE))</f>
        <v/>
      </c>
      <c r="IT110" t="str">
        <f>IF(ISERROR(MATCH(IT$1,'CSC Mitre'!DE$1:DE$220,0)),"",VLOOKUP(IT$1,'Tactic Recode'!$A$1:$B$547,2,FALSE))</f>
        <v/>
      </c>
      <c r="IU110" t="str">
        <f>IF(ISERROR(MATCH(IU$1,'CSC Mitre'!DE$1:DE$220,0)),"",VLOOKUP(IU$1,'Tactic Recode'!$A$1:$B$547,2,FALSE))</f>
        <v/>
      </c>
      <c r="IV110" t="str">
        <f>IF(ISERROR(MATCH(IV$1,'CSC Mitre'!DE$1:DE$220,0)),"",VLOOKUP(IV$1,'Tactic Recode'!$A$1:$B$547,2,FALSE))</f>
        <v/>
      </c>
      <c r="IW110" t="str">
        <f>IF(ISERROR(MATCH(IW$1,'CSC Mitre'!DE$1:DE$220,0)),"",VLOOKUP(IW$1,'Tactic Recode'!$A$1:$B$547,2,FALSE))</f>
        <v/>
      </c>
      <c r="IX110" t="str">
        <f>IF(ISERROR(MATCH(IX$1,'CSC Mitre'!DE$1:DE$220,0)),"",VLOOKUP(IX$1,'Tactic Recode'!$A$1:$B$547,2,FALSE))</f>
        <v/>
      </c>
      <c r="IY110" t="str">
        <f>IF(ISERROR(MATCH(IY$1,'CSC Mitre'!DE$1:DE$220,0)),"",VLOOKUP(IY$1,'Tactic Recode'!$A$1:$B$547,2,FALSE))</f>
        <v/>
      </c>
      <c r="IZ110" t="str">
        <f>IF(ISERROR(MATCH(IZ$1,'CSC Mitre'!DE$1:DE$220,0)),"",VLOOKUP(IZ$1,'Tactic Recode'!$A$1:$B$547,2,FALSE))</f>
        <v/>
      </c>
      <c r="JA110" t="str">
        <f>IF(ISERROR(MATCH(JA$1,'CSC Mitre'!DE$1:DE$220,0)),"",VLOOKUP(JA$1,'Tactic Recode'!$A$1:$B$547,2,FALSE))</f>
        <v/>
      </c>
      <c r="JB110" t="str">
        <f>IF(ISERROR(MATCH(JB$1,'CSC Mitre'!DE$1:DE$220,0)),"",VLOOKUP(JB$1,'Tactic Recode'!$A$1:$B$547,2,FALSE))</f>
        <v/>
      </c>
      <c r="JC110" t="str">
        <f>IF(ISERROR(MATCH(JC$1,'CSC Mitre'!DE$1:DE$220,0)),"",VLOOKUP(JC$1,'Tactic Recode'!$A$1:$B$547,2,FALSE))</f>
        <v/>
      </c>
      <c r="JD110" t="str">
        <f>IF(ISERROR(MATCH(JD$1,'CSC Mitre'!DE$1:DE$220,0)),"",VLOOKUP(JD$1,'Tactic Recode'!$A$1:$B$547,2,FALSE))</f>
        <v/>
      </c>
      <c r="JE110" t="str">
        <f>IF(ISERROR(MATCH(JE$1,'CSC Mitre'!DE$1:DE$220,0)),"",VLOOKUP(JE$1,'Tactic Recode'!$A$1:$B$547,2,FALSE))</f>
        <v/>
      </c>
      <c r="JF110" t="str">
        <f>IF(ISERROR(MATCH(JF$1,'CSC Mitre'!DE$1:DE$220,0)),"",VLOOKUP(JF$1,'Tactic Recode'!$A$1:$B$547,2,FALSE))</f>
        <v/>
      </c>
      <c r="JG110" t="str">
        <f>IF(ISERROR(MATCH(JG$1,'CSC Mitre'!DE$1:DE$220,0)),"",VLOOKUP(JG$1,'Tactic Recode'!$A$1:$B$547,2,FALSE))</f>
        <v/>
      </c>
      <c r="JH110" t="str">
        <f>IF(ISERROR(MATCH(JH$1,'CSC Mitre'!DE$1:DE$220,0)),"",VLOOKUP(JH$1,'Tactic Recode'!$A$1:$B$547,2,FALSE))</f>
        <v/>
      </c>
      <c r="JI110" t="str">
        <f>IF(ISERROR(MATCH(JI$1,'CSC Mitre'!DE$1:DE$220,0)),"",VLOOKUP(JI$1,'Tactic Recode'!$A$1:$B$547,2,FALSE))</f>
        <v/>
      </c>
      <c r="JJ110" t="str">
        <f>IF(ISERROR(MATCH(JJ$1,'CSC Mitre'!DE$1:DE$220,0)),"",VLOOKUP(JJ$1,'Tactic Recode'!$A$1:$B$547,2,FALSE))</f>
        <v/>
      </c>
      <c r="JK110" t="str">
        <f>IF(ISERROR(MATCH(JK$1,'CSC Mitre'!DE$1:DE$220,0)),"",VLOOKUP(JK$1,'Tactic Recode'!$A$1:$B$547,2,FALSE))</f>
        <v/>
      </c>
      <c r="JL110" t="str">
        <f>IF(ISERROR(MATCH(JL$1,'CSC Mitre'!DE$1:DE$220,0)),"",VLOOKUP(JL$1,'Tactic Recode'!$A$1:$B$547,2,FALSE))</f>
        <v/>
      </c>
      <c r="JM110" t="str">
        <f>IF(ISERROR(MATCH(JM$1,'CSC Mitre'!DE$1:DE$220,0)),"",VLOOKUP(JM$1,'Tactic Recode'!$A$1:$B$547,2,FALSE))</f>
        <v/>
      </c>
      <c r="JN110" t="str">
        <f>IF(ISERROR(MATCH(JN$1,'CSC Mitre'!DE$1:DE$220,0)),"",VLOOKUP(JN$1,'Tactic Recode'!$A$1:$B$547,2,FALSE))</f>
        <v/>
      </c>
      <c r="JO110" t="str">
        <f>IF(ISERROR(MATCH(JO$1,'CSC Mitre'!DE$1:DE$220,0)),"",VLOOKUP(JO$1,'Tactic Recode'!$A$1:$B$547,2,FALSE))</f>
        <v/>
      </c>
      <c r="JP110" t="str">
        <f>IF(ISERROR(MATCH(JP$1,'CSC Mitre'!DE$1:DE$220,0)),"",VLOOKUP(JP$1,'Tactic Recode'!$A$1:$B$547,2,FALSE))</f>
        <v/>
      </c>
      <c r="JQ110" t="str">
        <f>IF(ISERROR(MATCH(JQ$1,'CSC Mitre'!DE$1:DE$220,0)),"",VLOOKUP(JQ$1,'Tactic Recode'!$A$1:$B$547,2,FALSE))</f>
        <v/>
      </c>
      <c r="JR110" t="str">
        <f>IF(ISERROR(MATCH(JR$1,'CSC Mitre'!DE$1:DE$220,0)),"",VLOOKUP(JR$1,'Tactic Recode'!$A$1:$B$547,2,FALSE))</f>
        <v/>
      </c>
      <c r="JS110" t="str">
        <f>IF(ISERROR(MATCH(JS$1,'CSC Mitre'!DE$1:DE$220,0)),"",VLOOKUP(JS$1,'Tactic Recode'!$A$1:$B$547,2,FALSE))</f>
        <v/>
      </c>
      <c r="JT110" t="str">
        <f>IF(ISERROR(MATCH(JT$1,'CSC Mitre'!DE$1:DE$220,0)),"",VLOOKUP(JT$1,'Tactic Recode'!$A$1:$B$547,2,FALSE))</f>
        <v/>
      </c>
      <c r="JU110" t="str">
        <f>IF(ISERROR(MATCH(JU$1,'CSC Mitre'!DE$1:DE$220,0)),"",VLOOKUP(JU$1,'Tactic Recode'!$A$1:$B$547,2,FALSE))</f>
        <v/>
      </c>
      <c r="JV110" t="str">
        <f>IF(ISERROR(MATCH(JV$1,'CSC Mitre'!DE$1:DE$220,0)),"",VLOOKUP(JV$1,'Tactic Recode'!$A$1:$B$547,2,FALSE))</f>
        <v/>
      </c>
      <c r="JW110" t="str">
        <f>IF(ISERROR(MATCH(JW$1,'CSC Mitre'!DE$1:DE$220,0)),"",VLOOKUP(JW$1,'Tactic Recode'!$A$1:$B$547,2,FALSE))</f>
        <v/>
      </c>
      <c r="JX110" t="str">
        <f>IF(ISERROR(MATCH(JX$1,'CSC Mitre'!DE$1:DE$220,0)),"",VLOOKUP(JX$1,'Tactic Recode'!$A$1:$B$547,2,FALSE))</f>
        <v/>
      </c>
      <c r="JY110" t="str">
        <f>IF(ISERROR(MATCH(JY$1,'CSC Mitre'!DE$1:DE$220,0)),"",VLOOKUP(JY$1,'Tactic Recode'!$A$1:$B$547,2,FALSE))</f>
        <v/>
      </c>
      <c r="JZ110" t="str">
        <f>IF(ISERROR(MATCH(JZ$1,'CSC Mitre'!DE$1:DE$220,0)),"",VLOOKUP(JZ$1,'Tactic Recode'!$A$1:$B$547,2,FALSE))</f>
        <v/>
      </c>
      <c r="KA110" t="str">
        <f>IF(ISERROR(MATCH(KA$1,'CSC Mitre'!DE$1:DE$220,0)),"",VLOOKUP(KA$1,'Tactic Recode'!$A$1:$B$547,2,FALSE))</f>
        <v/>
      </c>
      <c r="KB110" t="str">
        <f>IF(ISERROR(MATCH(KB$1,'CSC Mitre'!DE$1:DE$220,0)),"",VLOOKUP(KB$1,'Tactic Recode'!$A$1:$B$547,2,FALSE))</f>
        <v/>
      </c>
      <c r="KC110" t="str">
        <f>IF(ISERROR(MATCH(KC$1,'CSC Mitre'!DE$1:DE$220,0)),"",VLOOKUP(KC$1,'Tactic Recode'!$A$1:$B$547,2,FALSE))</f>
        <v/>
      </c>
      <c r="KD110" t="str">
        <f>IF(ISERROR(MATCH(KD$1,'CSC Mitre'!DE$1:DE$220,0)),"",VLOOKUP(KD$1,'Tactic Recode'!$A$1:$B$547,2,FALSE))</f>
        <v/>
      </c>
      <c r="KE110" t="str">
        <f>IF(ISERROR(MATCH(KE$1,'CSC Mitre'!DE$1:DE$220,0)),"",VLOOKUP(KE$1,'Tactic Recode'!$A$1:$B$547,2,FALSE))</f>
        <v/>
      </c>
      <c r="KF110" t="str">
        <f>IF(ISERROR(MATCH(KF$1,'CSC Mitre'!DE$1:DE$220,0)),"",VLOOKUP(KF$1,'Tactic Recode'!$A$1:$B$547,2,FALSE))</f>
        <v/>
      </c>
      <c r="KG110" t="str">
        <f>IF(ISERROR(MATCH(KG$1,'CSC Mitre'!DE$1:DE$220,0)),"",VLOOKUP(KG$1,'Tactic Recode'!$A$1:$B$547,2,FALSE))</f>
        <v/>
      </c>
      <c r="KH110" t="str">
        <f>IF(ISERROR(MATCH(KH$1,'CSC Mitre'!DE$1:DE$220,0)),"",VLOOKUP(KH$1,'Tactic Recode'!$A$1:$B$547,2,FALSE))</f>
        <v/>
      </c>
      <c r="KI110" t="str">
        <f>IF(ISERROR(MATCH(KI$1,'CSC Mitre'!DE$1:DE$220,0)),"",VLOOKUP(KI$1,'Tactic Recode'!$A$1:$B$547,2,FALSE))</f>
        <v/>
      </c>
      <c r="KJ110" t="str">
        <f>IF(ISERROR(MATCH(KJ$1,'CSC Mitre'!DE$1:DE$220,0)),"",VLOOKUP(KJ$1,'Tactic Recode'!$A$1:$B$547,2,FALSE))</f>
        <v/>
      </c>
      <c r="KK110" t="str">
        <f>IF(ISERROR(MATCH(KK$1,'CSC Mitre'!DE$1:DE$220,0)),"",VLOOKUP(KK$1,'Tactic Recode'!$A$1:$B$547,2,FALSE))</f>
        <v/>
      </c>
      <c r="KL110" t="str">
        <f>IF(ISERROR(MATCH(KL$1,'CSC Mitre'!DE$1:DE$220,0)),"",VLOOKUP(KL$1,'Tactic Recode'!$A$1:$B$547,2,FALSE))</f>
        <v/>
      </c>
      <c r="KM110" t="str">
        <f>IF(ISERROR(MATCH(KM$1,'CSC Mitre'!DE$1:DE$220,0)),"",VLOOKUP(KM$1,'Tactic Recode'!$A$1:$B$547,2,FALSE))</f>
        <v/>
      </c>
      <c r="KN110" t="str">
        <f>IF(ISERROR(MATCH(KN$1,'CSC Mitre'!DE$1:DE$220,0)),"",VLOOKUP(KN$1,'Tactic Recode'!$A$1:$B$547,2,FALSE))</f>
        <v/>
      </c>
      <c r="KO110" t="str">
        <f>IF(ISERROR(MATCH(KO$1,'CSC Mitre'!DE$1:DE$220,0)),"",VLOOKUP(KO$1,'Tactic Recode'!$A$1:$B$547,2,FALSE))</f>
        <v/>
      </c>
      <c r="KP110" t="str">
        <f>IF(ISERROR(MATCH(KP$1,'CSC Mitre'!DE$1:DE$220,0)),"",VLOOKUP(KP$1,'Tactic Recode'!$A$1:$B$547,2,FALSE))</f>
        <v/>
      </c>
      <c r="KQ110" t="str">
        <f>IF(ISERROR(MATCH(KQ$1,'CSC Mitre'!DE$1:DE$220,0)),"",VLOOKUP(KQ$1,'Tactic Recode'!$A$1:$B$547,2,FALSE))</f>
        <v/>
      </c>
      <c r="KR110" t="str">
        <f>IF(ISERROR(MATCH(KR$1,'CSC Mitre'!DE$1:DE$220,0)),"",VLOOKUP(KR$1,'Tactic Recode'!$A$1:$B$547,2,FALSE))</f>
        <v/>
      </c>
      <c r="KS110" t="str">
        <f>IF(ISERROR(MATCH(KS$1,'CSC Mitre'!DE$1:DE$220,0)),"",VLOOKUP(KS$1,'Tactic Recode'!$A$1:$B$547,2,FALSE))</f>
        <v/>
      </c>
      <c r="KT110" t="str">
        <f>IF(ISERROR(MATCH(KT$1,'CSC Mitre'!DE$1:DE$220,0)),"",VLOOKUP(KT$1,'Tactic Recode'!$A$1:$B$547,2,FALSE))</f>
        <v/>
      </c>
      <c r="KU110" t="str">
        <f>IF(ISERROR(MATCH(KU$1,'CSC Mitre'!DE$1:DE$220,0)),"",VLOOKUP(KU$1,'Tactic Recode'!$A$1:$B$547,2,FALSE))</f>
        <v/>
      </c>
      <c r="KV110" t="str">
        <f>IF(ISERROR(MATCH(KV$1,'CSC Mitre'!DE$1:DE$220,0)),"",VLOOKUP(KV$1,'Tactic Recode'!$A$1:$B$547,2,FALSE))</f>
        <v/>
      </c>
      <c r="KW110" t="str">
        <f>IF(ISERROR(MATCH(KW$1,'CSC Mitre'!DE$1:DE$220,0)),"",VLOOKUP(KW$1,'Tactic Recode'!$A$1:$B$547,2,FALSE))</f>
        <v/>
      </c>
      <c r="KX110" t="str">
        <f>IF(ISERROR(MATCH(KX$1,'CSC Mitre'!DE$1:DE$220,0)),"",VLOOKUP(KX$1,'Tactic Recode'!$A$1:$B$547,2,FALSE))</f>
        <v/>
      </c>
      <c r="KY110" t="str">
        <f>IF(ISERROR(MATCH(KY$1,'CSC Mitre'!DE$1:DE$220,0)),"",VLOOKUP(KY$1,'Tactic Recode'!$A$1:$B$547,2,FALSE))</f>
        <v/>
      </c>
      <c r="KZ110" t="str">
        <f>IF(ISERROR(MATCH(KZ$1,'CSC Mitre'!DE$1:DE$220,0)),"",VLOOKUP(KZ$1,'Tactic Recode'!$A$1:$B$547,2,FALSE))</f>
        <v/>
      </c>
      <c r="LA110" t="str">
        <f>IF(ISERROR(MATCH(LA$1,'CSC Mitre'!DE$1:DE$220,0)),"",VLOOKUP(LA$1,'Tactic Recode'!$A$1:$B$547,2,FALSE))</f>
        <v/>
      </c>
      <c r="LB110" t="str">
        <f>IF(ISERROR(MATCH(LB$1,'CSC Mitre'!DE$1:DE$220,0)),"",VLOOKUP(LB$1,'Tactic Recode'!$A$1:$B$547,2,FALSE))</f>
        <v/>
      </c>
      <c r="LC110" t="str">
        <f>IF(ISERROR(MATCH(LC$1,'CSC Mitre'!DE$1:DE$220,0)),"",VLOOKUP(LC$1,'Tactic Recode'!$A$1:$B$547,2,FALSE))</f>
        <v/>
      </c>
      <c r="LD110" t="str">
        <f>IF(ISERROR(MATCH(LD$1,'CSC Mitre'!DE$1:DE$220,0)),"",VLOOKUP(LD$1,'Tactic Recode'!$A$1:$B$547,2,FALSE))</f>
        <v/>
      </c>
      <c r="LE110" t="str">
        <f>IF(ISERROR(MATCH(LE$1,'CSC Mitre'!DE$1:DE$220,0)),"",VLOOKUP(LE$1,'Tactic Recode'!$A$1:$B$547,2,FALSE))</f>
        <v/>
      </c>
      <c r="LF110" t="str">
        <f>IF(ISERROR(MATCH(LF$1,'CSC Mitre'!DE$1:DE$220,0)),"",VLOOKUP(LF$1,'Tactic Recode'!$A$1:$B$547,2,FALSE))</f>
        <v/>
      </c>
      <c r="LG110" t="str">
        <f>IF(ISERROR(MATCH(LG$1,'CSC Mitre'!DE$1:DE$220,0)),"",VLOOKUP(LG$1,'Tactic Recode'!$A$1:$B$547,2,FALSE))</f>
        <v/>
      </c>
      <c r="LH110" t="str">
        <f>IF(ISERROR(MATCH(LH$1,'CSC Mitre'!DE$1:DE$220,0)),"",VLOOKUP(LH$1,'Tactic Recode'!$A$1:$B$547,2,FALSE))</f>
        <v/>
      </c>
      <c r="LI110" t="str">
        <f>IF(ISERROR(MATCH(LI$1,'CSC Mitre'!DE$1:DE$220,0)),"",VLOOKUP(LI$1,'Tactic Recode'!$A$1:$B$547,2,FALSE))</f>
        <v/>
      </c>
      <c r="LJ110" t="str">
        <f>IF(ISERROR(MATCH(LJ$1,'CSC Mitre'!DE$1:DE$220,0)),"",VLOOKUP(LJ$1,'Tactic Recode'!$A$1:$B$547,2,FALSE))</f>
        <v/>
      </c>
      <c r="LK110" t="str">
        <f>IF(ISERROR(MATCH(LK$1,'CSC Mitre'!DE$1:DE$220,0)),"",VLOOKUP(LK$1,'Tactic Recode'!$A$1:$B$547,2,FALSE))</f>
        <v/>
      </c>
      <c r="LL110" t="str">
        <f>IF(ISERROR(MATCH(LL$1,'CSC Mitre'!DE$1:DE$220,0)),"",VLOOKUP(LL$1,'Tactic Recode'!$A$1:$B$547,2,FALSE))</f>
        <v/>
      </c>
      <c r="LM110" t="str">
        <f>IF(ISERROR(MATCH(LM$1,'CSC Mitre'!DE$1:DE$220,0)),"",VLOOKUP(LM$1,'Tactic Recode'!$A$1:$B$547,2,FALSE))</f>
        <v/>
      </c>
      <c r="LN110" t="str">
        <f>IF(ISERROR(MATCH(LN$1,'CSC Mitre'!DE$1:DE$220,0)),"",VLOOKUP(LN$1,'Tactic Recode'!$A$1:$B$547,2,FALSE))</f>
        <v/>
      </c>
      <c r="LO110" t="str">
        <f>IF(ISERROR(MATCH(LO$1,'CSC Mitre'!DE$1:DE$220,0)),"",VLOOKUP(LO$1,'Tactic Recode'!$A$1:$B$547,2,FALSE))</f>
        <v/>
      </c>
      <c r="LP110" t="str">
        <f>IF(ISERROR(MATCH(LP$1,'CSC Mitre'!DE$1:DE$220,0)),"",VLOOKUP(LP$1,'Tactic Recode'!$A$1:$B$547,2,FALSE))</f>
        <v/>
      </c>
      <c r="LQ110" t="str">
        <f>IF(ISERROR(MATCH(LQ$1,'CSC Mitre'!DE$1:DE$220,0)),"",VLOOKUP(LQ$1,'Tactic Recode'!$A$1:$B$547,2,FALSE))</f>
        <v/>
      </c>
      <c r="LR110" t="str">
        <f>IF(ISERROR(MATCH(LR$1,'CSC Mitre'!DE$1:DE$220,0)),"",VLOOKUP(LR$1,'Tactic Recode'!$A$1:$B$547,2,FALSE))</f>
        <v/>
      </c>
      <c r="LS110" t="str">
        <f>IF(ISERROR(MATCH(LS$1,'CSC Mitre'!DE$1:DE$220,0)),"",VLOOKUP(LS$1,'Tactic Recode'!$A$1:$B$547,2,FALSE))</f>
        <v/>
      </c>
      <c r="LT110" t="str">
        <f>IF(ISERROR(MATCH(LT$1,'CSC Mitre'!DE$1:DE$220,0)),"",VLOOKUP(LT$1,'Tactic Recode'!$A$1:$B$547,2,FALSE))</f>
        <v/>
      </c>
      <c r="LU110" t="str">
        <f>IF(ISERROR(MATCH(LU$1,'CSC Mitre'!DE$1:DE$220,0)),"",VLOOKUP(LU$1,'Tactic Recode'!$A$1:$B$547,2,FALSE))</f>
        <v/>
      </c>
      <c r="LV110" t="str">
        <f>IF(ISERROR(MATCH(LV$1,'CSC Mitre'!DE$1:DE$220,0)),"",VLOOKUP(LV$1,'Tactic Recode'!$A$1:$B$547,2,FALSE))</f>
        <v/>
      </c>
      <c r="LW110" t="str">
        <f>IF(ISERROR(MATCH(LW$1,'CSC Mitre'!DE$1:DE$220,0)),"",VLOOKUP(LW$1,'Tactic Recode'!$A$1:$B$547,2,FALSE))</f>
        <v/>
      </c>
      <c r="LX110" t="str">
        <f>IF(ISERROR(MATCH(LX$1,'CSC Mitre'!DE$1:DE$220,0)),"",VLOOKUP(LX$1,'Tactic Recode'!$A$1:$B$547,2,FALSE))</f>
        <v/>
      </c>
      <c r="LY110" t="str">
        <f>IF(ISERROR(MATCH(LY$1,'CSC Mitre'!DE$1:DE$220,0)),"",VLOOKUP(LY$1,'Tactic Recode'!$A$1:$B$547,2,FALSE))</f>
        <v/>
      </c>
      <c r="LZ110" t="str">
        <f>IF(ISERROR(MATCH(LZ$1,'CSC Mitre'!DE$1:DE$220,0)),"",VLOOKUP(LZ$1,'Tactic Recode'!$A$1:$B$547,2,FALSE))</f>
        <v/>
      </c>
      <c r="MA110" t="str">
        <f>IF(ISERROR(MATCH(MA$1,'CSC Mitre'!DE$1:DE$220,0)),"",VLOOKUP(MA$1,'Tactic Recode'!$A$1:$B$547,2,FALSE))</f>
        <v/>
      </c>
      <c r="MB110" t="str">
        <f>IF(ISERROR(MATCH(MB$1,'CSC Mitre'!DE$1:DE$220,0)),"",VLOOKUP(MB$1,'Tactic Recode'!$A$1:$B$547,2,FALSE))</f>
        <v/>
      </c>
      <c r="MC110" t="str">
        <f>IF(ISERROR(MATCH(MC$1,'CSC Mitre'!DE$1:DE$220,0)),"",VLOOKUP(MC$1,'Tactic Recode'!$A$1:$B$547,2,FALSE))</f>
        <v/>
      </c>
      <c r="MD110" t="str">
        <f>IF(ISERROR(MATCH(MD$1,'CSC Mitre'!DE$1:DE$220,0)),"",VLOOKUP(MD$1,'Tactic Recode'!$A$1:$B$547,2,FALSE))</f>
        <v/>
      </c>
      <c r="ME110" t="str">
        <f>IF(ISERROR(MATCH(ME$1,'CSC Mitre'!DE$1:DE$220,0)),"",VLOOKUP(ME$1,'Tactic Recode'!$A$1:$B$547,2,FALSE))</f>
        <v/>
      </c>
      <c r="MF110" t="str">
        <f>IF(ISERROR(MATCH(MF$1,'CSC Mitre'!DE$1:DE$220,0)),"",VLOOKUP(MF$1,'Tactic Recode'!$A$1:$B$547,2,FALSE))</f>
        <v/>
      </c>
      <c r="MG110" t="str">
        <f>IF(ISERROR(MATCH(MG$1,'CSC Mitre'!DE$1:DE$220,0)),"",VLOOKUP(MG$1,'Tactic Recode'!$A$1:$B$547,2,FALSE))</f>
        <v/>
      </c>
      <c r="MH110" t="str">
        <f>IF(ISERROR(MATCH(MH$1,'CSC Mitre'!DE$1:DE$220,0)),"",VLOOKUP(MH$1,'Tactic Recode'!$A$1:$B$547,2,FALSE))</f>
        <v/>
      </c>
      <c r="MI110" t="str">
        <f>IF(ISERROR(MATCH(MI$1,'CSC Mitre'!DE$1:DE$220,0)),"",VLOOKUP(MI$1,'Tactic Recode'!$A$1:$B$547,2,FALSE))</f>
        <v/>
      </c>
      <c r="MJ110" t="str">
        <f>IF(ISERROR(MATCH(MJ$1,'CSC Mitre'!DE$1:DE$220,0)),"",VLOOKUP(MJ$1,'Tactic Recode'!$A$1:$B$547,2,FALSE))</f>
        <v/>
      </c>
      <c r="MK110" t="str">
        <f>IF(ISERROR(MATCH(MK$1,'CSC Mitre'!DE$1:DE$220,0)),"",VLOOKUP(MK$1,'Tactic Recode'!$A$1:$B$547,2,FALSE))</f>
        <v/>
      </c>
      <c r="ML110" t="str">
        <f>IF(ISERROR(MATCH(ML$1,'CSC Mitre'!DE$1:DE$220,0)),"",VLOOKUP(ML$1,'Tactic Recode'!$A$1:$B$547,2,FALSE))</f>
        <v/>
      </c>
      <c r="MM110" t="str">
        <f>IF(ISERROR(MATCH(MM$1,'CSC Mitre'!DE$1:DE$220,0)),"",VLOOKUP(MM$1,'Tactic Recode'!$A$1:$B$547,2,FALSE))</f>
        <v/>
      </c>
      <c r="MN110" t="str">
        <f>IF(ISERROR(MATCH(MN$1,'CSC Mitre'!DE$1:DE$220,0)),"",VLOOKUP(MN$1,'Tactic Recode'!$A$1:$B$547,2,FALSE))</f>
        <v/>
      </c>
      <c r="MO110" t="str">
        <f>IF(ISERROR(MATCH(MO$1,'CSC Mitre'!DE$1:DE$220,0)),"",VLOOKUP(MO$1,'Tactic Recode'!$A$1:$B$547,2,FALSE))</f>
        <v/>
      </c>
      <c r="MP110" t="str">
        <f>IF(ISERROR(MATCH(MP$1,'CSC Mitre'!DE$1:DE$220,0)),"",VLOOKUP(MP$1,'Tactic Recode'!$A$1:$B$547,2,FALSE))</f>
        <v/>
      </c>
      <c r="MQ110" t="str">
        <f>IF(ISERROR(MATCH(MQ$1,'CSC Mitre'!DE$1:DE$220,0)),"",VLOOKUP(MQ$1,'Tactic Recode'!$A$1:$B$547,2,FALSE))</f>
        <v/>
      </c>
      <c r="MR110" t="str">
        <f>IF(ISERROR(MATCH(MR$1,'CSC Mitre'!DE$1:DE$220,0)),"",VLOOKUP(MR$1,'Tactic Recode'!$A$1:$B$547,2,FALSE))</f>
        <v/>
      </c>
      <c r="MS110" t="str">
        <f>IF(ISERROR(MATCH(MS$1,'CSC Mitre'!DE$1:DE$220,0)),"",VLOOKUP(MS$1,'Tactic Recode'!$A$1:$B$547,2,FALSE))</f>
        <v/>
      </c>
      <c r="MT110" t="str">
        <f>IF(ISERROR(MATCH(MT$1,'CSC Mitre'!DE$1:DE$220,0)),"",VLOOKUP(MT$1,'Tactic Recode'!$A$1:$B$547,2,FALSE))</f>
        <v/>
      </c>
      <c r="MU110" t="str">
        <f>IF(ISERROR(MATCH(MU$1,'CSC Mitre'!DE$1:DE$220,0)),"",VLOOKUP(MU$1,'Tactic Recode'!$A$1:$B$547,2,FALSE))</f>
        <v/>
      </c>
      <c r="MV110" t="str">
        <f>IF(ISERROR(MATCH(MV$1,'CSC Mitre'!DE$1:DE$220,0)),"",VLOOKUP(MV$1,'Tactic Recode'!$A$1:$B$547,2,FALSE))</f>
        <v/>
      </c>
      <c r="MW110" t="str">
        <f>IF(ISERROR(MATCH(MW$1,'CSC Mitre'!DE$1:DE$220,0)),"",VLOOKUP(MW$1,'Tactic Recode'!$A$1:$B$547,2,FALSE))</f>
        <v/>
      </c>
      <c r="MX110" t="str">
        <f>IF(ISERROR(MATCH(MX$1,'CSC Mitre'!DE$1:DE$220,0)),"",VLOOKUP(MX$1,'Tactic Recode'!$A$1:$B$547,2,FALSE))</f>
        <v/>
      </c>
      <c r="MY110" t="str">
        <f>IF(ISERROR(MATCH(MY$1,'CSC Mitre'!DE$1:DE$220,0)),"",VLOOKUP(MY$1,'Tactic Recode'!$A$1:$B$547,2,FALSE))</f>
        <v/>
      </c>
      <c r="MZ110" t="str">
        <f>IF(ISERROR(MATCH(MZ$1,'CSC Mitre'!DE$1:DE$220,0)),"",VLOOKUP(MZ$1,'Tactic Recode'!$A$1:$B$547,2,FALSE))</f>
        <v/>
      </c>
      <c r="NA110" t="str">
        <f>IF(ISERROR(MATCH(NA$1,'CSC Mitre'!DE$1:DE$220,0)),"",VLOOKUP(NA$1,'Tactic Recode'!$A$1:$B$547,2,FALSE))</f>
        <v/>
      </c>
      <c r="NB110" t="str">
        <f>IF(ISERROR(MATCH(NB$1,'CSC Mitre'!DE$1:DE$220,0)),"",VLOOKUP(NB$1,'Tactic Recode'!$A$1:$B$547,2,FALSE))</f>
        <v/>
      </c>
      <c r="NC110" t="str">
        <f>IF(ISERROR(MATCH(NC$1,'CSC Mitre'!DE$1:DE$220,0)),"",VLOOKUP(NC$1,'Tactic Recode'!$A$1:$B$547,2,FALSE))</f>
        <v/>
      </c>
      <c r="ND110" t="str">
        <f>IF(ISERROR(MATCH(ND$1,'CSC Mitre'!DE$1:DE$220,0)),"",VLOOKUP(ND$1,'Tactic Recode'!$A$1:$B$547,2,FALSE))</f>
        <v/>
      </c>
      <c r="NE110" t="str">
        <f>IF(ISERROR(MATCH(NE$1,'CSC Mitre'!DE$1:DE$220,0)),"",VLOOKUP(NE$1,'Tactic Recode'!$A$1:$B$547,2,FALSE))</f>
        <v/>
      </c>
      <c r="NF110" t="str">
        <f>IF(ISERROR(MATCH(NF$1,'CSC Mitre'!DE$1:DE$220,0)),"",VLOOKUP(NF$1,'Tactic Recode'!$A$1:$B$547,2,FALSE))</f>
        <v/>
      </c>
      <c r="NG110" t="str">
        <f>IF(ISERROR(MATCH(NG$1,'CSC Mitre'!DE$1:DE$220,0)),"",VLOOKUP(NG$1,'Tactic Recode'!$A$1:$B$547,2,FALSE))</f>
        <v/>
      </c>
      <c r="NH110" t="str">
        <f>IF(ISERROR(MATCH(NH$1,'CSC Mitre'!DE$1:DE$220,0)),"",VLOOKUP(NH$1,'Tactic Recode'!$A$1:$B$547,2,FALSE))</f>
        <v/>
      </c>
      <c r="NI110" t="str">
        <f>IF(ISERROR(MATCH(NI$1,'CSC Mitre'!DE$1:DE$220,0)),"",VLOOKUP(NI$1,'Tactic Recode'!$A$1:$B$547,2,FALSE))</f>
        <v/>
      </c>
      <c r="NJ110" t="str">
        <f>IF(ISERROR(MATCH(NJ$1,'CSC Mitre'!DE$1:DE$220,0)),"",VLOOKUP(NJ$1,'Tactic Recode'!$A$1:$B$547,2,FALSE))</f>
        <v/>
      </c>
      <c r="NK110" t="str">
        <f>IF(ISERROR(MATCH(NK$1,'CSC Mitre'!DE$1:DE$220,0)),"",VLOOKUP(NK$1,'Tactic Recode'!$A$1:$B$547,2,FALSE))</f>
        <v/>
      </c>
      <c r="NL110" t="str">
        <f>IF(ISERROR(MATCH(NL$1,'CSC Mitre'!DE$1:DE$220,0)),"",VLOOKUP(NL$1,'Tactic Recode'!$A$1:$B$547,2,FALSE))</f>
        <v/>
      </c>
      <c r="NM110" t="str">
        <f>IF(ISERROR(MATCH(NM$1,'CSC Mitre'!DE$1:DE$220,0)),"",VLOOKUP(NM$1,'Tactic Recode'!$A$1:$B$547,2,FALSE))</f>
        <v/>
      </c>
      <c r="NN110" t="str">
        <f>IF(ISERROR(MATCH(NN$1,'CSC Mitre'!DE$1:DE$220,0)),"",VLOOKUP(NN$1,'Tactic Recode'!$A$1:$B$547,2,FALSE))</f>
        <v/>
      </c>
      <c r="NO110" t="str">
        <f>IF(ISERROR(MATCH(NO$1,'CSC Mitre'!DE$1:DE$220,0)),"",VLOOKUP(NO$1,'Tactic Recode'!$A$1:$B$547,2,FALSE))</f>
        <v/>
      </c>
      <c r="NP110" t="str">
        <f>IF(ISERROR(MATCH(NP$1,'CSC Mitre'!DE$1:DE$220,0)),"",VLOOKUP(NP$1,'Tactic Recode'!$A$1:$B$547,2,FALSE))</f>
        <v/>
      </c>
      <c r="NQ110" t="str">
        <f>IF(ISERROR(MATCH(NQ$1,'CSC Mitre'!DE$1:DE$220,0)),"",VLOOKUP(NQ$1,'Tactic Recode'!$A$1:$B$547,2,FALSE))</f>
        <v/>
      </c>
      <c r="NR110" t="str">
        <f>IF(ISERROR(MATCH(NR$1,'CSC Mitre'!DE$1:DE$220,0)),"",VLOOKUP(NR$1,'Tactic Recode'!$A$1:$B$547,2,FALSE))</f>
        <v/>
      </c>
      <c r="NS110" t="str">
        <f>IF(ISERROR(MATCH(NS$1,'CSC Mitre'!DE$1:DE$220,0)),"",VLOOKUP(NS$1,'Tactic Recode'!$A$1:$B$547,2,FALSE))</f>
        <v/>
      </c>
      <c r="NT110" t="str">
        <f>IF(ISERROR(MATCH(NT$1,'CSC Mitre'!DE$1:DE$220,0)),"",VLOOKUP(NT$1,'Tactic Recode'!$A$1:$B$547,2,FALSE))</f>
        <v/>
      </c>
      <c r="NU110" t="str">
        <f>IF(ISERROR(MATCH(NU$1,'CSC Mitre'!DE$1:DE$220,0)),"",VLOOKUP(NU$1,'Tactic Recode'!$A$1:$B$547,2,FALSE))</f>
        <v/>
      </c>
      <c r="NV110" t="str">
        <f>IF(ISERROR(MATCH(NV$1,'CSC Mitre'!DE$1:DE$220,0)),"",VLOOKUP(NV$1,'Tactic Recode'!$A$1:$B$547,2,FALSE))</f>
        <v/>
      </c>
      <c r="NW110" t="str">
        <f>IF(ISERROR(MATCH(NW$1,'CSC Mitre'!DE$1:DE$220,0)),"",VLOOKUP(NW$1,'Tactic Recode'!$A$1:$B$547,2,FALSE))</f>
        <v/>
      </c>
      <c r="NX110" t="str">
        <f>IF(ISERROR(MATCH(NX$1,'CSC Mitre'!DE$1:DE$220,0)),"",VLOOKUP(NX$1,'Tactic Recode'!$A$1:$B$547,2,FALSE))</f>
        <v/>
      </c>
      <c r="NY110" t="str">
        <f>IF(ISERROR(MATCH(NY$1,'CSC Mitre'!DE$1:DE$220,0)),"",VLOOKUP(NY$1,'Tactic Recode'!$A$1:$B$547,2,FALSE))</f>
        <v/>
      </c>
      <c r="NZ110" t="str">
        <f>IF(ISERROR(MATCH(NZ$1,'CSC Mitre'!DE$1:DE$220,0)),"",VLOOKUP(NZ$1,'Tactic Recode'!$A$1:$B$547,2,FALSE))</f>
        <v/>
      </c>
      <c r="OA110" t="str">
        <f>IF(ISERROR(MATCH(OA$1,'CSC Mitre'!DE$1:DE$220,0)),"",VLOOKUP(OA$1,'Tactic Recode'!$A$1:$B$547,2,FALSE))</f>
        <v/>
      </c>
      <c r="OB110" t="str">
        <f>IF(ISERROR(MATCH(OB$1,'CSC Mitre'!DE$1:DE$220,0)),"",VLOOKUP(OB$1,'Tactic Recode'!$A$1:$B$547,2,FALSE))</f>
        <v/>
      </c>
      <c r="OC110" t="str">
        <f>IF(ISERROR(MATCH(OC$1,'CSC Mitre'!DE$1:DE$220,0)),"",VLOOKUP(OC$1,'Tactic Recode'!$A$1:$B$547,2,FALSE))</f>
        <v/>
      </c>
      <c r="OD110" t="str">
        <f>IF(ISERROR(MATCH(OD$1,'CSC Mitre'!DE$1:DE$220,0)),"",VLOOKUP(OD$1,'Tactic Recode'!$A$1:$B$547,2,FALSE))</f>
        <v/>
      </c>
      <c r="OE110" t="str">
        <f>IF(ISERROR(MATCH(OE$1,'CSC Mitre'!DE$1:DE$220,0)),"",VLOOKUP(OE$1,'Tactic Recode'!$A$1:$B$547,2,FALSE))</f>
        <v/>
      </c>
      <c r="OF110" t="str">
        <f>IF(ISERROR(MATCH(OF$1,'CSC Mitre'!DE$1:DE$220,0)),"",VLOOKUP(OF$1,'Tactic Recode'!$A$1:$B$547,2,FALSE))</f>
        <v/>
      </c>
      <c r="OG110" t="str">
        <f>IF(ISERROR(MATCH(OG$1,'CSC Mitre'!DE$1:DE$220,0)),"",VLOOKUP(OG$1,'Tactic Recode'!$A$1:$B$547,2,FALSE))</f>
        <v/>
      </c>
      <c r="OH110" t="str">
        <f>IF(ISERROR(MATCH(OH$1,'CSC Mitre'!DE$1:DE$220,0)),"",VLOOKUP(OH$1,'Tactic Recode'!$A$1:$B$547,2,FALSE))</f>
        <v/>
      </c>
      <c r="OI110" t="str">
        <f>IF(ISERROR(MATCH(OI$1,'CSC Mitre'!DE$1:DE$220,0)),"",VLOOKUP(OI$1,'Tactic Recode'!$A$1:$B$547,2,FALSE))</f>
        <v/>
      </c>
      <c r="OJ110" t="str">
        <f>IF(ISERROR(MATCH(OJ$1,'CSC Mitre'!DE$1:DE$220,0)),"",VLOOKUP(OJ$1,'Tactic Recode'!$A$1:$B$547,2,FALSE))</f>
        <v/>
      </c>
      <c r="OK110" t="str">
        <f>IF(ISERROR(MATCH(OK$1,'CSC Mitre'!DE$1:DE$220,0)),"",VLOOKUP(OK$1,'Tactic Recode'!$A$1:$B$547,2,FALSE))</f>
        <v/>
      </c>
      <c r="OL110" t="str">
        <f>IF(ISERROR(MATCH(OL$1,'CSC Mitre'!DE$1:DE$220,0)),"",VLOOKUP(OL$1,'Tactic Recode'!$A$1:$B$547,2,FALSE))</f>
        <v/>
      </c>
      <c r="OM110" t="str">
        <f>IF(ISERROR(MATCH(OM$1,'CSC Mitre'!DE$1:DE$220,0)),"",VLOOKUP(OM$1,'Tactic Recode'!$A$1:$B$547,2,FALSE))</f>
        <v/>
      </c>
      <c r="ON110" t="str">
        <f>IF(ISERROR(MATCH(ON$1,'CSC Mitre'!DE$1:DE$220,0)),"",VLOOKUP(ON$1,'Tactic Recode'!$A$1:$B$547,2,FALSE))</f>
        <v/>
      </c>
      <c r="OO110" t="str">
        <f>IF(ISERROR(MATCH(OO$1,'CSC Mitre'!DE$1:DE$220,0)),"",VLOOKUP(OO$1,'Tactic Recode'!$A$1:$B$547,2,FALSE))</f>
        <v/>
      </c>
      <c r="OP110" t="str">
        <f>IF(ISERROR(MATCH(OP$1,'CSC Mitre'!DE$1:DE$220,0)),"",VLOOKUP(OP$1,'Tactic Recode'!$A$1:$B$547,2,FALSE))</f>
        <v/>
      </c>
      <c r="OQ110" t="str">
        <f>IF(ISERROR(MATCH(OQ$1,'CSC Mitre'!DE$1:DE$220,0)),"",VLOOKUP(OQ$1,'Tactic Recode'!$A$1:$B$547,2,FALSE))</f>
        <v/>
      </c>
      <c r="OR110" t="str">
        <f>IF(ISERROR(MATCH(OR$1,'CSC Mitre'!DE$1:DE$220,0)),"",VLOOKUP(OR$1,'Tactic Recode'!$A$1:$B$547,2,FALSE))</f>
        <v/>
      </c>
      <c r="OS110" t="str">
        <f>IF(ISERROR(MATCH(OS$1,'CSC Mitre'!DE$1:DE$220,0)),"",VLOOKUP(OS$1,'Tactic Recode'!$A$1:$B$547,2,FALSE))</f>
        <v/>
      </c>
      <c r="OT110" t="str">
        <f>IF(ISERROR(MATCH(OT$1,'CSC Mitre'!DE$1:DE$220,0)),"",VLOOKUP(OT$1,'Tactic Recode'!$A$1:$B$547,2,FALSE))</f>
        <v/>
      </c>
      <c r="OU110" t="str">
        <f>IF(ISERROR(MATCH(OU$1,'CSC Mitre'!DE$1:DE$220,0)),"",VLOOKUP(OU$1,'Tactic Recode'!$A$1:$B$547,2,FALSE))</f>
        <v/>
      </c>
      <c r="OV110" t="str">
        <f>IF(ISERROR(MATCH(OV$1,'CSC Mitre'!DE$1:DE$220,0)),"",VLOOKUP(OV$1,'Tactic Recode'!$A$1:$B$547,2,FALSE))</f>
        <v/>
      </c>
      <c r="OW110" t="str">
        <f>IF(ISERROR(MATCH(OW$1,'CSC Mitre'!DE$1:DE$220,0)),"",VLOOKUP(OW$1,'Tactic Recode'!$A$1:$B$547,2,FALSE))</f>
        <v/>
      </c>
      <c r="OX110" t="str">
        <f>IF(ISERROR(MATCH(OX$1,'CSC Mitre'!DE$1:DE$220,0)),"",VLOOKUP(OX$1,'Tactic Recode'!$A$1:$B$547,2,FALSE))</f>
        <v/>
      </c>
      <c r="OY110" t="str">
        <f>IF(ISERROR(MATCH(OY$1,'CSC Mitre'!DE$1:DE$220,0)),"",VLOOKUP(OY$1,'Tactic Recode'!$A$1:$B$547,2,FALSE))</f>
        <v/>
      </c>
      <c r="OZ110" t="str">
        <f>IF(ISERROR(MATCH(OZ$1,'CSC Mitre'!DE$1:DE$220,0)),"",VLOOKUP(OZ$1,'Tactic Recode'!$A$1:$B$547,2,FALSE))</f>
        <v/>
      </c>
      <c r="PA110" t="str">
        <f>IF(ISERROR(MATCH(PA$1,'CSC Mitre'!DE$1:DE$220,0)),"",VLOOKUP(PA$1,'Tactic Recode'!$A$1:$B$547,2,FALSE))</f>
        <v/>
      </c>
      <c r="PB110" t="str">
        <f>IF(ISERROR(MATCH(PB$1,'CSC Mitre'!DE$1:DE$220,0)),"",VLOOKUP(PB$1,'Tactic Recode'!$A$1:$B$547,2,FALSE))</f>
        <v/>
      </c>
      <c r="PC110" t="str">
        <f>IF(ISERROR(MATCH(PC$1,'CSC Mitre'!DE$1:DE$220,0)),"",VLOOKUP(PC$1,'Tactic Recode'!$A$1:$B$547,2,FALSE))</f>
        <v/>
      </c>
      <c r="PD110" t="str">
        <f>IF(ISERROR(MATCH(PD$1,'CSC Mitre'!DE$1:DE$220,0)),"",VLOOKUP(PD$1,'Tactic Recode'!$A$1:$B$547,2,FALSE))</f>
        <v/>
      </c>
      <c r="PE110" t="str">
        <f>IF(ISERROR(MATCH(PE$1,'CSC Mitre'!DE$1:DE$220,0)),"",VLOOKUP(PE$1,'Tactic Recode'!$A$1:$B$547,2,FALSE))</f>
        <v/>
      </c>
      <c r="PF110" t="str">
        <f>IF(ISERROR(MATCH(PF$1,'CSC Mitre'!DE$1:DE$220,0)),"",VLOOKUP(PF$1,'Tactic Recode'!$A$1:$B$547,2,FALSE))</f>
        <v/>
      </c>
      <c r="PG110" t="str">
        <f>IF(ISERROR(MATCH(PG$1,'CSC Mitre'!DE$1:DE$220,0)),"",VLOOKUP(PG$1,'Tactic Recode'!$A$1:$B$547,2,FALSE))</f>
        <v/>
      </c>
      <c r="PH110" t="str">
        <f>IF(ISERROR(MATCH(PH$1,'CSC Mitre'!DE$1:DE$220,0)),"",VLOOKUP(PH$1,'Tactic Recode'!$A$1:$B$547,2,FALSE))</f>
        <v/>
      </c>
      <c r="PI110" t="str">
        <f>IF(ISERROR(MATCH(PI$1,'CSC Mitre'!DE$1:DE$220,0)),"",VLOOKUP(PI$1,'Tactic Recode'!$A$1:$B$547,2,FALSE))</f>
        <v/>
      </c>
      <c r="PJ110" t="str">
        <f>IF(ISERROR(MATCH(PJ$1,'CSC Mitre'!DE$1:DE$220,0)),"",VLOOKUP(PJ$1,'Tactic Recode'!$A$1:$B$547,2,FALSE))</f>
        <v/>
      </c>
      <c r="PK110" t="str">
        <f>IF(ISERROR(MATCH(PK$1,'CSC Mitre'!DE$1:DE$220,0)),"",VLOOKUP(PK$1,'Tactic Recode'!$A$1:$B$547,2,FALSE))</f>
        <v/>
      </c>
      <c r="PL110" t="str">
        <f>IF(ISERROR(MATCH(PL$1,'CSC Mitre'!DE$1:DE$220,0)),"",VLOOKUP(PL$1,'Tactic Recode'!$A$1:$B$547,2,FALSE))</f>
        <v/>
      </c>
      <c r="PM110" t="str">
        <f>IF(ISERROR(MATCH(PM$1,'CSC Mitre'!DE$1:DE$220,0)),"",VLOOKUP(PM$1,'Tactic Recode'!$A$1:$B$547,2,FALSE))</f>
        <v/>
      </c>
      <c r="PN110" t="str">
        <f>IF(ISERROR(MATCH(PN$1,'CSC Mitre'!DE$1:DE$220,0)),"",VLOOKUP(PN$1,'Tactic Recode'!$A$1:$B$547,2,FALSE))</f>
        <v/>
      </c>
      <c r="PO110" t="str">
        <f>IF(ISERROR(MATCH(PO$1,'CSC Mitre'!DE$1:DE$220,0)),"",VLOOKUP(PO$1,'Tactic Recode'!$A$1:$B$547,2,FALSE))</f>
        <v/>
      </c>
      <c r="PP110" t="str">
        <f>IF(ISERROR(MATCH(PP$1,'CSC Mitre'!DE$1:DE$220,0)),"",VLOOKUP(PP$1,'Tactic Recode'!$A$1:$B$547,2,FALSE))</f>
        <v/>
      </c>
      <c r="PQ110" t="str">
        <f>IF(ISERROR(MATCH(PQ$1,'CSC Mitre'!DE$1:DE$220,0)),"",VLOOKUP(PQ$1,'Tactic Recode'!$A$1:$B$547,2,FALSE))</f>
        <v/>
      </c>
      <c r="PR110" t="str">
        <f>IF(ISERROR(MATCH(PR$1,'CSC Mitre'!DE$1:DE$220,0)),"",VLOOKUP(PR$1,'Tactic Recode'!$A$1:$B$547,2,FALSE))</f>
        <v/>
      </c>
      <c r="PS110" t="str">
        <f>IF(ISERROR(MATCH(PS$1,'CSC Mitre'!DE$1:DE$220,0)),"",VLOOKUP(PS$1,'Tactic Recode'!$A$1:$B$547,2,FALSE))</f>
        <v/>
      </c>
      <c r="PT110" t="str">
        <f>IF(ISERROR(MATCH(PT$1,'CSC Mitre'!DE$1:DE$220,0)),"",VLOOKUP(PT$1,'Tactic Recode'!$A$1:$B$547,2,FALSE))</f>
        <v/>
      </c>
      <c r="PU110" t="str">
        <f>IF(ISERROR(MATCH(PU$1,'CSC Mitre'!DE$1:DE$220,0)),"",VLOOKUP(PU$1,'Tactic Recode'!$A$1:$B$547,2,FALSE))</f>
        <v/>
      </c>
      <c r="PV110" t="str">
        <f>IF(ISERROR(MATCH(PV$1,'CSC Mitre'!DE$1:DE$220,0)),"",VLOOKUP(PV$1,'Tactic Recode'!$A$1:$B$547,2,FALSE))</f>
        <v/>
      </c>
      <c r="PW110" t="str">
        <f>IF(ISERROR(MATCH(PW$1,'CSC Mitre'!DE$1:DE$220,0)),"",VLOOKUP(PW$1,'Tactic Recode'!$A$1:$B$547,2,FALSE))</f>
        <v/>
      </c>
      <c r="PX110" t="str">
        <f>IF(ISERROR(MATCH(PX$1,'CSC Mitre'!DE$1:DE$220,0)),"",VLOOKUP(PX$1,'Tactic Recode'!$A$1:$B$547,2,FALSE))</f>
        <v/>
      </c>
      <c r="PY110" t="str">
        <f>IF(ISERROR(MATCH(PY$1,'CSC Mitre'!DE$1:DE$220,0)),"",VLOOKUP(PY$1,'Tactic Recode'!$A$1:$B$547,2,FALSE))</f>
        <v/>
      </c>
      <c r="PZ110" t="str">
        <f>IF(ISERROR(MATCH(PZ$1,'CSC Mitre'!DE$1:DE$220,0)),"",VLOOKUP(PZ$1,'Tactic Recode'!$A$1:$B$547,2,FALSE))</f>
        <v/>
      </c>
      <c r="QA110" t="str">
        <f>IF(ISERROR(MATCH(QA$1,'CSC Mitre'!DE$1:DE$220,0)),"",VLOOKUP(QA$1,'Tactic Recode'!$A$1:$B$547,2,FALSE))</f>
        <v/>
      </c>
      <c r="QB110" t="str">
        <f>IF(ISERROR(MATCH(QB$1,'CSC Mitre'!DE$1:DE$220,0)),"",VLOOKUP(QB$1,'Tactic Recode'!$A$1:$B$547,2,FALSE))</f>
        <v/>
      </c>
      <c r="QC110" t="str">
        <f>IF(ISERROR(MATCH(QC$1,'CSC Mitre'!DE$1:DE$220,0)),"",VLOOKUP(QC$1,'Tactic Recode'!$A$1:$B$547,2,FALSE))</f>
        <v/>
      </c>
      <c r="QD110" t="str">
        <f>IF(ISERROR(MATCH(QD$1,'CSC Mitre'!DE$1:DE$220,0)),"",VLOOKUP(QD$1,'Tactic Recode'!$A$1:$B$547,2,FALSE))</f>
        <v/>
      </c>
      <c r="QE110" t="str">
        <f>IF(ISERROR(MATCH(QE$1,'CSC Mitre'!DE$1:DE$220,0)),"",VLOOKUP(QE$1,'Tactic Recode'!$A$1:$B$547,2,FALSE))</f>
        <v/>
      </c>
      <c r="QF110" t="str">
        <f>IF(ISERROR(MATCH(QF$1,'CSC Mitre'!DE$1:DE$220,0)),"",VLOOKUP(QF$1,'Tactic Recode'!$A$1:$B$547,2,FALSE))</f>
        <v/>
      </c>
      <c r="QG110" t="str">
        <f>IF(ISERROR(MATCH(QG$1,'CSC Mitre'!DE$1:DE$220,0)),"",VLOOKUP(QG$1,'Tactic Recode'!$A$1:$B$547,2,FALSE))</f>
        <v/>
      </c>
      <c r="QH110" t="str">
        <f>IF(ISERROR(MATCH(QH$1,'CSC Mitre'!DE$1:DE$220,0)),"",VLOOKUP(QH$1,'Tactic Recode'!$A$1:$B$547,2,FALSE))</f>
        <v/>
      </c>
      <c r="QI110" t="str">
        <f>IF(ISERROR(MATCH(QI$1,'CSC Mitre'!DE$1:DE$220,0)),"",VLOOKUP(QI$1,'Tactic Recode'!$A$1:$B$547,2,FALSE))</f>
        <v/>
      </c>
      <c r="QJ110" t="str">
        <f>IF(ISERROR(MATCH(QJ$1,'CSC Mitre'!DE$1:DE$220,0)),"",VLOOKUP(QJ$1,'Tactic Recode'!$A$1:$B$547,2,FALSE))</f>
        <v/>
      </c>
      <c r="QK110" t="str">
        <f>IF(ISERROR(MATCH(QK$1,'CSC Mitre'!DE$1:DE$220,0)),"",VLOOKUP(QK$1,'Tactic Recode'!$A$1:$B$547,2,FALSE))</f>
        <v/>
      </c>
      <c r="QL110" t="str">
        <f>IF(ISERROR(MATCH(QL$1,'CSC Mitre'!DE$1:DE$220,0)),"",VLOOKUP(QL$1,'Tactic Recode'!$A$1:$B$547,2,FALSE))</f>
        <v/>
      </c>
      <c r="QM110" t="str">
        <f>IF(ISERROR(MATCH(QM$1,'CSC Mitre'!DE$1:DE$220,0)),"",VLOOKUP(QM$1,'Tactic Recode'!$A$1:$B$547,2,FALSE))</f>
        <v/>
      </c>
      <c r="QN110" t="str">
        <f>IF(ISERROR(MATCH(QN$1,'CSC Mitre'!DE$1:DE$220,0)),"",VLOOKUP(QN$1,'Tactic Recode'!$A$1:$B$547,2,FALSE))</f>
        <v/>
      </c>
      <c r="QO110" t="str">
        <f>IF(ISERROR(MATCH(QO$1,'CSC Mitre'!DE$1:DE$220,0)),"",VLOOKUP(QO$1,'Tactic Recode'!$A$1:$B$547,2,FALSE))</f>
        <v/>
      </c>
      <c r="QP110" t="str">
        <f>IF(ISERROR(MATCH(QP$1,'CSC Mitre'!DE$1:DE$220,0)),"",VLOOKUP(QP$1,'Tactic Recode'!$A$1:$B$547,2,FALSE))</f>
        <v/>
      </c>
      <c r="QQ110" t="str">
        <f>IF(ISERROR(MATCH(QQ$1,'CSC Mitre'!DE$1:DE$220,0)),"",VLOOKUP(QQ$1,'Tactic Recode'!$A$1:$B$547,2,FALSE))</f>
        <v/>
      </c>
      <c r="QR110" t="str">
        <f>IF(ISERROR(MATCH(QR$1,'CSC Mitre'!DE$1:DE$220,0)),"",VLOOKUP(QR$1,'Tactic Recode'!$A$1:$B$547,2,FALSE))</f>
        <v/>
      </c>
      <c r="QS110" t="str">
        <f>IF(ISERROR(MATCH(QS$1,'CSC Mitre'!DE$1:DE$220,0)),"",VLOOKUP(QS$1,'Tactic Recode'!$A$1:$B$547,2,FALSE))</f>
        <v/>
      </c>
      <c r="QT110" t="str">
        <f>IF(ISERROR(MATCH(QT$1,'CSC Mitre'!DE$1:DE$220,0)),"",VLOOKUP(QT$1,'Tactic Recode'!$A$1:$B$547,2,FALSE))</f>
        <v/>
      </c>
      <c r="QU110" t="str">
        <f>IF(ISERROR(MATCH(QU$1,'CSC Mitre'!DE$1:DE$220,0)),"",VLOOKUP(QU$1,'Tactic Recode'!$A$1:$B$547,2,FALSE))</f>
        <v/>
      </c>
      <c r="QV110" t="str">
        <f>IF(ISERROR(MATCH(QV$1,'CSC Mitre'!DE$1:DE$220,0)),"",VLOOKUP(QV$1,'Tactic Recode'!$A$1:$B$547,2,FALSE))</f>
        <v/>
      </c>
      <c r="QW110" t="str">
        <f>IF(ISERROR(MATCH(QW$1,'CSC Mitre'!DE$1:DE$220,0)),"",VLOOKUP(QW$1,'Tactic Recode'!$A$1:$B$547,2,FALSE))</f>
        <v/>
      </c>
      <c r="QX110" t="str">
        <f>IF(ISERROR(MATCH(QX$1,'CSC Mitre'!DE$1:DE$220,0)),"",VLOOKUP(QX$1,'Tactic Recode'!$A$1:$B$547,2,FALSE))</f>
        <v/>
      </c>
      <c r="QY110" t="str">
        <f>IF(ISERROR(MATCH(QY$1,'CSC Mitre'!DE$1:DE$220,0)),"",VLOOKUP(QY$1,'Tactic Recode'!$A$1:$B$547,2,FALSE))</f>
        <v/>
      </c>
      <c r="QZ110" t="str">
        <f>IF(ISERROR(MATCH(QZ$1,'CSC Mitre'!DE$1:DE$220,0)),"",VLOOKUP(QZ$1,'Tactic Recode'!$A$1:$B$547,2,FALSE))</f>
        <v/>
      </c>
      <c r="RA110" t="str">
        <f>IF(ISERROR(MATCH(RA$1,'CSC Mitre'!DE$1:DE$220,0)),"",VLOOKUP(RA$1,'Tactic Recode'!$A$1:$B$547,2,FALSE))</f>
        <v/>
      </c>
      <c r="RB110" t="str">
        <f>IF(ISERROR(MATCH(RB$1,'CSC Mitre'!DE$1:DE$220,0)),"",VLOOKUP(RB$1,'Tactic Recode'!$A$1:$B$547,2,FALSE))</f>
        <v/>
      </c>
      <c r="RC110" t="str">
        <f>IF(ISERROR(MATCH(RC$1,'CSC Mitre'!DE$1:DE$220,0)),"",VLOOKUP(RC$1,'Tactic Recode'!$A$1:$B$547,2,FALSE))</f>
        <v/>
      </c>
      <c r="RD110" t="str">
        <f>IF(ISERROR(MATCH(RD$1,'CSC Mitre'!DE$1:DE$220,0)),"",VLOOKUP(RD$1,'Tactic Recode'!$A$1:$B$547,2,FALSE))</f>
        <v/>
      </c>
      <c r="RE110" t="str">
        <f>IF(ISERROR(MATCH(RE$1,'CSC Mitre'!DE$1:DE$220,0)),"",VLOOKUP(RE$1,'Tactic Recode'!$A$1:$B$547,2,FALSE))</f>
        <v/>
      </c>
      <c r="RF110" t="str">
        <f>IF(ISERROR(MATCH(RF$1,'CSC Mitre'!DE$1:DE$220,0)),"",VLOOKUP(RF$1,'Tactic Recode'!$A$1:$B$547,2,FALSE))</f>
        <v/>
      </c>
      <c r="RG110" t="str">
        <f>IF(ISERROR(MATCH(RG$1,'CSC Mitre'!DE$1:DE$220,0)),"",VLOOKUP(RG$1,'Tactic Recode'!$A$1:$B$547,2,FALSE))</f>
        <v/>
      </c>
      <c r="RH110" t="str">
        <f>IF(ISERROR(MATCH(RH$1,'CSC Mitre'!DE$1:DE$220,0)),"",VLOOKUP(RH$1,'Tactic Recode'!$A$1:$B$547,2,FALSE))</f>
        <v/>
      </c>
      <c r="RI110" t="str">
        <f>IF(ISERROR(MATCH(RI$1,'CSC Mitre'!DE$1:DE$220,0)),"",VLOOKUP(RI$1,'Tactic Recode'!$A$1:$B$547,2,FALSE))</f>
        <v/>
      </c>
      <c r="RJ110" t="str">
        <f>IF(ISERROR(MATCH(RJ$1,'CSC Mitre'!DE$1:DE$220,0)),"",VLOOKUP(RJ$1,'Tactic Recode'!$A$1:$B$547,2,FALSE))</f>
        <v/>
      </c>
      <c r="RK110" t="str">
        <f>IF(ISERROR(MATCH(RK$1,'CSC Mitre'!DE$1:DE$220,0)),"",VLOOKUP(RK$1,'Tactic Recode'!$A$1:$B$547,2,FALSE))</f>
        <v/>
      </c>
      <c r="RL110" t="str">
        <f>IF(ISERROR(MATCH(RL$1,'CSC Mitre'!DE$1:DE$220,0)),"",VLOOKUP(RL$1,'Tactic Recode'!$A$1:$B$547,2,FALSE))</f>
        <v/>
      </c>
      <c r="RM110" t="str">
        <f>IF(ISERROR(MATCH(RM$1,'CSC Mitre'!DE$1:DE$220,0)),"",VLOOKUP(RM$1,'Tactic Recode'!$A$1:$B$547,2,FALSE))</f>
        <v/>
      </c>
      <c r="RN110" t="str">
        <f>IF(ISERROR(MATCH(RN$1,'CSC Mitre'!DE$1:DE$220,0)),"",VLOOKUP(RN$1,'Tactic Recode'!$A$1:$B$547,2,FALSE))</f>
        <v/>
      </c>
      <c r="RO110" t="str">
        <f>IF(ISERROR(MATCH(RO$1,'CSC Mitre'!DE$1:DE$220,0)),"",VLOOKUP(RO$1,'Tactic Recode'!$A$1:$B$547,2,FALSE))</f>
        <v/>
      </c>
      <c r="RP110" t="str">
        <f>IF(ISERROR(MATCH(RP$1,'CSC Mitre'!DE$1:DE$220,0)),"",VLOOKUP(RP$1,'Tactic Recode'!$A$1:$B$547,2,FALSE))</f>
        <v/>
      </c>
      <c r="RQ110" t="str">
        <f>IF(ISERROR(MATCH(RQ$1,'CSC Mitre'!DE$1:DE$220,0)),"",VLOOKUP(RQ$1,'Tactic Recode'!$A$1:$B$547,2,FALSE))</f>
        <v/>
      </c>
      <c r="RR110" t="str">
        <f>IF(ISERROR(MATCH(RR$1,'CSC Mitre'!DE$1:DE$220,0)),"",VLOOKUP(RR$1,'Tactic Recode'!$A$1:$B$547,2,FALSE))</f>
        <v/>
      </c>
      <c r="RS110" t="str">
        <f>IF(ISERROR(MATCH(RS$1,'CSC Mitre'!DE$1:DE$220,0)),"",VLOOKUP(RS$1,'Tactic Recode'!$A$1:$B$547,2,FALSE))</f>
        <v/>
      </c>
      <c r="RT110" t="str">
        <f>IF(ISERROR(MATCH(RT$1,'CSC Mitre'!DE$1:DE$220,0)),"",VLOOKUP(RT$1,'Tactic Recode'!$A$1:$B$547,2,FALSE))</f>
        <v/>
      </c>
      <c r="RU110" t="str">
        <f>IF(ISERROR(MATCH(RU$1,'CSC Mitre'!DE$1:DE$220,0)),"",VLOOKUP(RU$1,'Tactic Recode'!$A$1:$B$547,2,FALSE))</f>
        <v/>
      </c>
      <c r="RV110" t="str">
        <f>IF(ISERROR(MATCH(RV$1,'CSC Mitre'!DE$1:DE$220,0)),"",VLOOKUP(RV$1,'Tactic Recode'!$A$1:$B$547,2,FALSE))</f>
        <v/>
      </c>
      <c r="RW110" t="str">
        <f>IF(ISERROR(MATCH(RW$1,'CSC Mitre'!DE$1:DE$220,0)),"",VLOOKUP(RW$1,'Tactic Recode'!$A$1:$B$547,2,FALSE))</f>
        <v/>
      </c>
      <c r="RX110" t="str">
        <f>IF(ISERROR(MATCH(RX$1,'CSC Mitre'!DE$1:DE$220,0)),"",VLOOKUP(RX$1,'Tactic Recode'!$A$1:$B$547,2,FALSE))</f>
        <v/>
      </c>
      <c r="RY110" t="str">
        <f>IF(ISERROR(MATCH(RY$1,'CSC Mitre'!DE$1:DE$220,0)),"",VLOOKUP(RY$1,'Tactic Recode'!$A$1:$B$547,2,FALSE))</f>
        <v/>
      </c>
      <c r="RZ110" t="str">
        <f>IF(ISERROR(MATCH(RZ$1,'CSC Mitre'!DE$1:DE$220,0)),"",VLOOKUP(RZ$1,'Tactic Recode'!$A$1:$B$547,2,FALSE))</f>
        <v/>
      </c>
      <c r="SA110" t="str">
        <f>IF(ISERROR(MATCH(SA$1,'CSC Mitre'!DE$1:DE$220,0)),"",VLOOKUP(SA$1,'Tactic Recode'!$A$1:$B$547,2,FALSE))</f>
        <v/>
      </c>
      <c r="SB110" t="str">
        <f>IF(ISERROR(MATCH(SB$1,'CSC Mitre'!DE$1:DE$220,0)),"",VLOOKUP(SB$1,'Tactic Recode'!$A$1:$B$547,2,FALSE))</f>
        <v/>
      </c>
      <c r="SC110" t="str">
        <f>IF(ISERROR(MATCH(SC$1,'CSC Mitre'!DE$1:DE$220,0)),"",VLOOKUP(SC$1,'Tactic Recode'!$A$1:$B$547,2,FALSE))</f>
        <v/>
      </c>
      <c r="SD110" t="str">
        <f>IF(ISERROR(MATCH(SD$1,'CSC Mitre'!DE$1:DE$220,0)),"",VLOOKUP(SD$1,'Tactic Recode'!$A$1:$B$547,2,FALSE))</f>
        <v/>
      </c>
      <c r="SE110" t="str">
        <f>IF(ISERROR(MATCH(SE$1,'CSC Mitre'!DE$1:DE$220,0)),"",VLOOKUP(SE$1,'Tactic Recode'!$A$1:$B$547,2,FALSE))</f>
        <v/>
      </c>
      <c r="SF110" t="str">
        <f>IF(ISERROR(MATCH(SF$1,'CSC Mitre'!DE$1:DE$220,0)),"",VLOOKUP(SF$1,'Tactic Recode'!$A$1:$B$547,2,FALSE))</f>
        <v/>
      </c>
      <c r="SG110" t="str">
        <f>IF(ISERROR(MATCH(SG$1,'CSC Mitre'!DE$1:DE$220,0)),"",VLOOKUP(SG$1,'Tactic Recode'!$A$1:$B$547,2,FALSE))</f>
        <v/>
      </c>
      <c r="SH110" t="str">
        <f>IF(ISERROR(MATCH(SH$1,'CSC Mitre'!DE$1:DE$220,0)),"",VLOOKUP(SH$1,'Tactic Recode'!$A$1:$B$547,2,FALSE))</f>
        <v/>
      </c>
      <c r="SI110" t="str">
        <f>IF(ISERROR(MATCH(SI$1,'CSC Mitre'!DE$1:DE$220,0)),"",VLOOKUP(SI$1,'Tactic Recode'!$A$1:$B$547,2,FALSE))</f>
        <v/>
      </c>
      <c r="SJ110" t="str">
        <f>IF(ISERROR(MATCH(SJ$1,'CSC Mitre'!DE$1:DE$220,0)),"",VLOOKUP(SJ$1,'Tactic Recode'!$A$1:$B$547,2,FALSE))</f>
        <v/>
      </c>
      <c r="SK110" t="str">
        <f>IF(ISERROR(MATCH(SK$1,'CSC Mitre'!DE$1:DE$220,0)),"",VLOOKUP(SK$1,'Tactic Recode'!$A$1:$B$547,2,FALSE))</f>
        <v/>
      </c>
      <c r="SL110" t="str">
        <f>IF(ISERROR(MATCH(SL$1,'CSC Mitre'!DE$1:DE$220,0)),"",VLOOKUP(SL$1,'Tactic Recode'!$A$1:$B$547,2,FALSE))</f>
        <v/>
      </c>
      <c r="SM110" t="str">
        <f>IF(ISERROR(MATCH(SM$1,'CSC Mitre'!DE$1:DE$220,0)),"",VLOOKUP(SM$1,'Tactic Recode'!$A$1:$B$547,2,FALSE))</f>
        <v/>
      </c>
      <c r="SN110" t="str">
        <f>IF(ISERROR(MATCH(SN$1,'CSC Mitre'!DE$1:DE$220,0)),"",VLOOKUP(SN$1,'Tactic Recode'!$A$1:$B$547,2,FALSE))</f>
        <v/>
      </c>
      <c r="SO110" t="str">
        <f>IF(ISERROR(MATCH(SO$1,'CSC Mitre'!DE$1:DE$220,0)),"",VLOOKUP(SO$1,'Tactic Recode'!$A$1:$B$547,2,FALSE))</f>
        <v/>
      </c>
      <c r="SP110" t="str">
        <f>IF(ISERROR(MATCH(SP$1,'CSC Mitre'!DE$1:DE$220,0)),"",VLOOKUP(SP$1,'Tactic Recode'!$A$1:$B$547,2,FALSE))</f>
        <v/>
      </c>
      <c r="SQ110" t="str">
        <f>IF(ISERROR(MATCH(SQ$1,'CSC Mitre'!DE$1:DE$220,0)),"",VLOOKUP(SQ$1,'Tactic Recode'!$A$1:$B$547,2,FALSE))</f>
        <v/>
      </c>
      <c r="SR110" t="str">
        <f>IF(ISERROR(MATCH(SR$1,'CSC Mitre'!DE$1:DE$220,0)),"",VLOOKUP(SR$1,'Tactic Recode'!$A$1:$B$547,2,FALSE))</f>
        <v/>
      </c>
      <c r="SS110" t="str">
        <f>IF(ISERROR(MATCH(SS$1,'CSC Mitre'!DE$1:DE$220,0)),"",VLOOKUP(SS$1,'Tactic Recode'!$A$1:$B$547,2,FALSE))</f>
        <v/>
      </c>
      <c r="ST110" t="str">
        <f>IF(ISERROR(MATCH(ST$1,'CSC Mitre'!DE$1:DE$220,0)),"",VLOOKUP(ST$1,'Tactic Recode'!$A$1:$B$547,2,FALSE))</f>
        <v/>
      </c>
      <c r="SU110" t="str">
        <f>IF(ISERROR(MATCH(SU$1,'CSC Mitre'!DE$1:DE$220,0)),"",VLOOKUP(SU$1,'Tactic Recode'!$A$1:$B$547,2,FALSE))</f>
        <v/>
      </c>
      <c r="SV110" t="str">
        <f>IF(ISERROR(MATCH(SV$1,'CSC Mitre'!DE$1:DE$220,0)),"",VLOOKUP(SV$1,'Tactic Recode'!$A$1:$B$547,2,FALSE))</f>
        <v/>
      </c>
      <c r="SW110" t="str">
        <f>IF(ISERROR(MATCH(SW$1,'CSC Mitre'!DE$1:DE$220,0)),"",VLOOKUP(SW$1,'Tactic Recode'!$A$1:$B$547,2,FALSE))</f>
        <v/>
      </c>
      <c r="SX110" t="str">
        <f>IF(ISERROR(MATCH(SX$1,'CSC Mitre'!DE$1:DE$220,0)),"",VLOOKUP(SX$1,'Tactic Recode'!$A$1:$B$547,2,FALSE))</f>
        <v/>
      </c>
      <c r="SY110" t="str">
        <f>IF(ISERROR(MATCH(SY$1,'CSC Mitre'!DE$1:DE$220,0)),"",VLOOKUP(SY$1,'Tactic Recode'!$A$1:$B$547,2,FALSE))</f>
        <v/>
      </c>
      <c r="SZ110" t="str">
        <f>IF(ISERROR(MATCH(SZ$1,'CSC Mitre'!DE$1:DE$220,0)),"",VLOOKUP(SZ$1,'Tactic Recode'!$A$1:$B$547,2,FALSE))</f>
        <v/>
      </c>
      <c r="TA110" t="str">
        <f>IF(ISERROR(MATCH(TA$1,'CSC Mitre'!DE$1:DE$220,0)),"",VLOOKUP(TA$1,'Tactic Recode'!$A$1:$B$547,2,FALSE))</f>
        <v/>
      </c>
      <c r="TB110" t="str">
        <f>IF(ISERROR(MATCH(TB$1,'CSC Mitre'!DE$1:DE$220,0)),"",VLOOKUP(TB$1,'Tactic Recode'!$A$1:$B$547,2,FALSE))</f>
        <v/>
      </c>
      <c r="TC110" t="str">
        <f>IF(ISERROR(MATCH(TC$1,'CSC Mitre'!DE$1:DE$220,0)),"",VLOOKUP(TC$1,'Tactic Recode'!$A$1:$B$547,2,FALSE))</f>
        <v/>
      </c>
      <c r="TD110" t="str">
        <f>IF(ISERROR(MATCH(TD$1,'CSC Mitre'!DE$1:DE$220,0)),"",VLOOKUP(TD$1,'Tactic Recode'!$A$1:$B$547,2,FALSE))</f>
        <v/>
      </c>
      <c r="TE110" t="str">
        <f>IF(ISERROR(MATCH(TE$1,'CSC Mitre'!DE$1:DE$220,0)),"",VLOOKUP(TE$1,'Tactic Recode'!$A$1:$B$547,2,FALSE))</f>
        <v/>
      </c>
      <c r="TF110" t="str">
        <f>IF(ISERROR(MATCH(TF$1,'CSC Mitre'!DE$1:DE$220,0)),"",VLOOKUP(TF$1,'Tactic Recode'!$A$1:$B$547,2,FALSE))</f>
        <v/>
      </c>
      <c r="TG110" t="str">
        <f>IF(ISERROR(MATCH(TG$1,'CSC Mitre'!DE$1:DE$220,0)),"",VLOOKUP(TG$1,'Tactic Recode'!$A$1:$B$547,2,FALSE))</f>
        <v/>
      </c>
      <c r="TH110" t="str">
        <f>IF(ISERROR(MATCH(TH$1,'CSC Mitre'!DE$1:DE$220,0)),"",VLOOKUP(TH$1,'Tactic Recode'!$A$1:$B$547,2,FALSE))</f>
        <v/>
      </c>
      <c r="TI110" t="str">
        <f>IF(ISERROR(MATCH(TI$1,'CSC Mitre'!DE$1:DE$220,0)),"",VLOOKUP(TI$1,'Tactic Recode'!$A$1:$B$547,2,FALSE))</f>
        <v/>
      </c>
      <c r="TJ110" t="str">
        <f>IF(ISERROR(MATCH(TJ$1,'CSC Mitre'!DE$1:DE$220,0)),"",VLOOKUP(TJ$1,'Tactic Recode'!$A$1:$B$547,2,FALSE))</f>
        <v/>
      </c>
      <c r="TK110" t="str">
        <f>IF(ISERROR(MATCH(TK$1,'CSC Mitre'!DE$1:DE$220,0)),"",VLOOKUP(TK$1,'Tactic Recode'!$A$1:$B$547,2,FALSE))</f>
        <v/>
      </c>
      <c r="TL110" t="str">
        <f>IF(ISERROR(MATCH(TL$1,'CSC Mitre'!DE$1:DE$220,0)),"",VLOOKUP(TL$1,'Tactic Recode'!$A$1:$B$547,2,FALSE))</f>
        <v/>
      </c>
      <c r="TM110" t="str">
        <f>IF(ISERROR(MATCH(TM$1,'CSC Mitre'!DE$1:DE$220,0)),"",VLOOKUP(TM$1,'Tactic Recode'!$A$1:$B$547,2,FALSE))</f>
        <v/>
      </c>
      <c r="TN110" t="str">
        <f>IF(ISERROR(MATCH(TN$1,'CSC Mitre'!DE$1:DE$220,0)),"",VLOOKUP(TN$1,'Tactic Recode'!$A$1:$B$547,2,FALSE))</f>
        <v/>
      </c>
      <c r="TO110" t="str">
        <f>IF(ISERROR(MATCH(TO$1,'CSC Mitre'!DE$1:DE$220,0)),"",VLOOKUP(TO$1,'Tactic Recode'!$A$1:$B$547,2,FALSE))</f>
        <v/>
      </c>
      <c r="TP110" t="str">
        <f>IF(ISERROR(MATCH(TP$1,'CSC Mitre'!DE$1:DE$220,0)),"",VLOOKUP(TP$1,'Tactic Recode'!$A$1:$B$547,2,FALSE))</f>
        <v/>
      </c>
      <c r="TQ110" t="str">
        <f>IF(ISERROR(MATCH(TQ$1,'CSC Mitre'!DE$1:DE$220,0)),"",VLOOKUP(TQ$1,'Tactic Recode'!$A$1:$B$547,2,FALSE))</f>
        <v/>
      </c>
      <c r="TR110" t="str">
        <f>IF(ISERROR(MATCH(TR$1,'CSC Mitre'!DE$1:DE$220,0)),"",VLOOKUP(TR$1,'Tactic Recode'!$A$1:$B$547,2,FALSE))</f>
        <v/>
      </c>
      <c r="TS110" t="str">
        <f>IF(ISERROR(MATCH(TS$1,'CSC Mitre'!DE$1:DE$220,0)),"",VLOOKUP(TS$1,'Tactic Recode'!$A$1:$B$547,2,FALSE))</f>
        <v/>
      </c>
      <c r="TT110" t="str">
        <f>IF(ISERROR(MATCH(TT$1,'CSC Mitre'!DE$1:DE$220,0)),"",VLOOKUP(TT$1,'Tactic Recode'!$A$1:$B$547,2,FALSE))</f>
        <v/>
      </c>
      <c r="TU110" t="str">
        <f>IF(ISERROR(MATCH(TU$1,'CSC Mitre'!DE$1:DE$220,0)),"",VLOOKUP(TU$1,'Tactic Recode'!$A$1:$B$547,2,FALSE))</f>
        <v/>
      </c>
      <c r="TV110" t="str">
        <f>IF(ISERROR(MATCH(TV$1,'CSC Mitre'!DE$1:DE$220,0)),"",VLOOKUP(TV$1,'Tactic Recode'!$A$1:$B$547,2,FALSE))</f>
        <v/>
      </c>
      <c r="TW110" t="str">
        <f>IF(ISERROR(MATCH(TW$1,'CSC Mitre'!DE$1:DE$220,0)),"",VLOOKUP(TW$1,'Tactic Recode'!$A$1:$B$547,2,FALSE))</f>
        <v/>
      </c>
      <c r="TX110" t="str">
        <f>IF(ISERROR(MATCH(TX$1,'CSC Mitre'!DE$1:DE$220,0)),"",VLOOKUP(TX$1,'Tactic Recode'!$A$1:$B$547,2,FALSE))</f>
        <v/>
      </c>
      <c r="TY110" t="str">
        <f>IF(ISERROR(MATCH(TY$1,'CSC Mitre'!DE$1:DE$220,0)),"",VLOOKUP(TY$1,'Tactic Recode'!$A$1:$B$547,2,FALSE))</f>
        <v/>
      </c>
      <c r="TZ110" t="str">
        <f>IF(ISERROR(MATCH(TZ$1,'CSC Mitre'!DE$1:DE$220,0)),"",VLOOKUP(TZ$1,'Tactic Recode'!$A$1:$B$547,2,FALSE))</f>
        <v/>
      </c>
      <c r="UA110" t="str">
        <f>IF(ISERROR(MATCH(UA$1,'CSC Mitre'!DE$1:DE$220,0)),"",VLOOKUP(UA$1,'Tactic Recode'!$A$1:$B$547,2,FALSE))</f>
        <v/>
      </c>
      <c r="UB110" t="str">
        <f>IF(ISERROR(MATCH(UB$1,'CSC Mitre'!DE$1:DE$220,0)),"",VLOOKUP(UB$1,'Tactic Recode'!$A$1:$B$547,2,FALSE))</f>
        <v/>
      </c>
    </row>
    <row r="111" spans="1:548" x14ac:dyDescent="0.25">
      <c r="A111" s="59" t="s">
        <v>506</v>
      </c>
      <c r="B111" t="str">
        <f>IF(ISERROR(MATCH(B$1,'CSC Mitre'!DF$1:DF$220,0)),"",VLOOKUP(B$1,'Tactic Recode'!$A$1:$B$547,2,FALSE))</f>
        <v/>
      </c>
      <c r="C111" t="str">
        <f>IF(ISERROR(MATCH(C$1,'CSC Mitre'!DF$1:DF$220,0)),"",VLOOKUP(C$1,'Tactic Recode'!$A$1:$B$547,2,FALSE))</f>
        <v/>
      </c>
      <c r="D111" t="str">
        <f>IF(ISERROR(MATCH(D$1,'CSC Mitre'!DF$1:DF$220,0)),"",VLOOKUP(D$1,'Tactic Recode'!$A$1:$B$547,2,FALSE))</f>
        <v/>
      </c>
      <c r="E111" t="str">
        <f>IF(ISERROR(MATCH(E$1,'CSC Mitre'!DF$1:DF$220,0)),"",VLOOKUP(E$1,'Tactic Recode'!$A$1:$B$547,2,FALSE))</f>
        <v/>
      </c>
      <c r="F111" t="str">
        <f>IF(ISERROR(MATCH(F$1,'CSC Mitre'!DF$1:DF$220,0)),"",VLOOKUP(F$1,'Tactic Recode'!$A$1:$B$547,2,FALSE))</f>
        <v>Credential Access</v>
      </c>
      <c r="G111" t="str">
        <f>IF(ISERROR(MATCH(G$1,'CSC Mitre'!DF$1:DF$220,0)),"",VLOOKUP(G$1,'Tactic Recode'!$A$1:$B$547,2,FALSE))</f>
        <v>Credential Access</v>
      </c>
      <c r="H111" t="str">
        <f>IF(ISERROR(MATCH(H$1,'CSC Mitre'!DF$1:DF$220,0)),"",VLOOKUP(H$1,'Tactic Recode'!$A$1:$B$547,2,FALSE))</f>
        <v>Credential Access</v>
      </c>
      <c r="I111" t="str">
        <f>IF(ISERROR(MATCH(I$1,'CSC Mitre'!DF$1:DF$220,0)),"",VLOOKUP(I$1,'Tactic Recode'!$A$1:$B$547,2,FALSE))</f>
        <v>Credential Access</v>
      </c>
      <c r="J111" t="str">
        <f>IF(ISERROR(MATCH(J$1,'CSC Mitre'!DF$1:DF$220,0)),"",VLOOKUP(J$1,'Tactic Recode'!$A$1:$B$547,2,FALSE))</f>
        <v>Credential Access</v>
      </c>
      <c r="K111" t="str">
        <f>IF(ISERROR(MATCH(K$1,'CSC Mitre'!DF$1:DF$220,0)),"",VLOOKUP(K$1,'Tactic Recode'!$A$1:$B$547,2,FALSE))</f>
        <v>Credential Access</v>
      </c>
      <c r="L111" t="str">
        <f>IF(ISERROR(MATCH(L$1,'CSC Mitre'!DF$1:DF$220,0)),"",VLOOKUP(L$1,'Tactic Recode'!$A$1:$B$547,2,FALSE))</f>
        <v/>
      </c>
      <c r="M111" t="str">
        <f>IF(ISERROR(MATCH(M$1,'CSC Mitre'!DF$1:DF$220,0)),"",VLOOKUP(M$1,'Tactic Recode'!$A$1:$B$547,2,FALSE))</f>
        <v/>
      </c>
      <c r="N111" t="str">
        <f>IF(ISERROR(MATCH(N$1,'CSC Mitre'!DF$1:DF$220,0)),"",VLOOKUP(N$1,'Tactic Recode'!$A$1:$B$547,2,FALSE))</f>
        <v/>
      </c>
      <c r="O111" t="str">
        <f>IF(ISERROR(MATCH(O$1,'CSC Mitre'!DF$1:DF$220,0)),"",VLOOKUP(O$1,'Tactic Recode'!$A$1:$B$547,2,FALSE))</f>
        <v/>
      </c>
      <c r="P111" t="str">
        <f>IF(ISERROR(MATCH(P$1,'CSC Mitre'!DF$1:DF$220,0)),"",VLOOKUP(P$1,'Tactic Recode'!$A$1:$B$547,2,FALSE))</f>
        <v/>
      </c>
      <c r="Q111" t="str">
        <f>IF(ISERROR(MATCH(Q$1,'CSC Mitre'!DF$1:DF$220,0)),"",VLOOKUP(Q$1,'Tactic Recode'!$A$1:$B$547,2,FALSE))</f>
        <v/>
      </c>
      <c r="R111" t="str">
        <f>IF(ISERROR(MATCH(R$1,'CSC Mitre'!DF$1:DF$220,0)),"",VLOOKUP(R$1,'Tactic Recode'!$A$1:$B$547,2,FALSE))</f>
        <v/>
      </c>
      <c r="S111" t="str">
        <f>IF(ISERROR(MATCH(S$1,'CSC Mitre'!DF$1:DF$220,0)),"",VLOOKUP(S$1,'Tactic Recode'!$A$1:$B$547,2,FALSE))</f>
        <v/>
      </c>
      <c r="T111" t="str">
        <f>IF(ISERROR(MATCH(T$1,'CSC Mitre'!DF$1:DF$220,0)),"",VLOOKUP(T$1,'Tactic Recode'!$A$1:$B$547,2,FALSE))</f>
        <v/>
      </c>
      <c r="U111" t="str">
        <f>IF(ISERROR(MATCH(U$1,'CSC Mitre'!DF$1:DF$220,0)),"",VLOOKUP(U$1,'Tactic Recode'!$A$1:$B$547,2,FALSE))</f>
        <v/>
      </c>
      <c r="V111" t="str">
        <f>IF(ISERROR(MATCH(V$1,'CSC Mitre'!DF$1:DF$220,0)),"",VLOOKUP(V$1,'Tactic Recode'!$A$1:$B$547,2,FALSE))</f>
        <v/>
      </c>
      <c r="W111" t="str">
        <f>IF(ISERROR(MATCH(W$1,'CSC Mitre'!DF$1:DF$220,0)),"",VLOOKUP(W$1,'Tactic Recode'!$A$1:$B$547,2,FALSE))</f>
        <v/>
      </c>
      <c r="X111" t="str">
        <f>IF(ISERROR(MATCH(X$1,'CSC Mitre'!DF$1:DF$220,0)),"",VLOOKUP(X$1,'Tactic Recode'!$A$1:$B$547,2,FALSE))</f>
        <v/>
      </c>
      <c r="Y111" t="str">
        <f>IF(ISERROR(MATCH(Y$1,'CSC Mitre'!DF$1:DF$220,0)),"",VLOOKUP(Y$1,'Tactic Recode'!$A$1:$B$547,2,FALSE))</f>
        <v/>
      </c>
      <c r="Z111" t="str">
        <f>IF(ISERROR(MATCH(Z$1,'CSC Mitre'!DF$1:DF$220,0)),"",VLOOKUP(Z$1,'Tactic Recode'!$A$1:$B$547,2,FALSE))</f>
        <v/>
      </c>
      <c r="AA111" t="str">
        <f>IF(ISERROR(MATCH(AA$1,'CSC Mitre'!DF$1:DF$220,0)),"",VLOOKUP(AA$1,'Tactic Recode'!$A$1:$B$547,2,FALSE))</f>
        <v/>
      </c>
      <c r="AB111" t="str">
        <f>IF(ISERROR(MATCH(AB$1,'CSC Mitre'!DF$1:DF$220,0)),"",VLOOKUP(AB$1,'Tactic Recode'!$A$1:$B$547,2,FALSE))</f>
        <v/>
      </c>
      <c r="AC111" t="str">
        <f>IF(ISERROR(MATCH(AC$1,'CSC Mitre'!DF$1:DF$220,0)),"",VLOOKUP(AC$1,'Tactic Recode'!$A$1:$B$547,2,FALSE))</f>
        <v/>
      </c>
      <c r="AD111" t="str">
        <f>IF(ISERROR(MATCH(AD$1,'CSC Mitre'!DF$1:DF$220,0)),"",VLOOKUP(AD$1,'Tactic Recode'!$A$1:$B$547,2,FALSE))</f>
        <v/>
      </c>
      <c r="AE111" t="str">
        <f>IF(ISERROR(MATCH(AE$1,'CSC Mitre'!DF$1:DF$220,0)),"",VLOOKUP(AE$1,'Tactic Recode'!$A$1:$B$547,2,FALSE))</f>
        <v/>
      </c>
      <c r="AF111" t="str">
        <f>IF(ISERROR(MATCH(AF$1,'CSC Mitre'!DF$1:DF$220,0)),"",VLOOKUP(AF$1,'Tactic Recode'!$A$1:$B$547,2,FALSE))</f>
        <v/>
      </c>
      <c r="AG111" t="str">
        <f>IF(ISERROR(MATCH(AG$1,'CSC Mitre'!DF$1:DF$220,0)),"",VLOOKUP(AG$1,'Tactic Recode'!$A$1:$B$547,2,FALSE))</f>
        <v/>
      </c>
      <c r="AH111" t="str">
        <f>IF(ISERROR(MATCH(AH$1,'CSC Mitre'!DF$1:DF$220,0)),"",VLOOKUP(AH$1,'Tactic Recode'!$A$1:$B$547,2,FALSE))</f>
        <v/>
      </c>
      <c r="AI111" t="str">
        <f>IF(ISERROR(MATCH(AI$1,'CSC Mitre'!DF$1:DF$220,0)),"",VLOOKUP(AI$1,'Tactic Recode'!$A$1:$B$547,2,FALSE))</f>
        <v/>
      </c>
      <c r="AJ111" t="str">
        <f>IF(ISERROR(MATCH(AJ$1,'CSC Mitre'!DF$1:DF$220,0)),"",VLOOKUP(AJ$1,'Tactic Recode'!$A$1:$B$547,2,FALSE))</f>
        <v/>
      </c>
      <c r="AK111" t="str">
        <f>IF(ISERROR(MATCH(AK$1,'CSC Mitre'!DF$1:DF$220,0)),"",VLOOKUP(AK$1,'Tactic Recode'!$A$1:$B$547,2,FALSE))</f>
        <v/>
      </c>
      <c r="AL111" t="str">
        <f>IF(ISERROR(MATCH(AL$1,'CSC Mitre'!DF$1:DF$220,0)),"",VLOOKUP(AL$1,'Tactic Recode'!$A$1:$B$547,2,FALSE))</f>
        <v/>
      </c>
      <c r="AM111" t="str">
        <f>IF(ISERROR(MATCH(AM$1,'CSC Mitre'!DF$1:DF$220,0)),"",VLOOKUP(AM$1,'Tactic Recode'!$A$1:$B$547,2,FALSE))</f>
        <v/>
      </c>
      <c r="AN111" t="str">
        <f>IF(ISERROR(MATCH(AN$1,'CSC Mitre'!DF$1:DF$220,0)),"",VLOOKUP(AN$1,'Tactic Recode'!$A$1:$B$547,2,FALSE))</f>
        <v/>
      </c>
      <c r="AO111" t="str">
        <f>IF(ISERROR(MATCH(AO$1,'CSC Mitre'!DF$1:DF$220,0)),"",VLOOKUP(AO$1,'Tactic Recode'!$A$1:$B$547,2,FALSE))</f>
        <v/>
      </c>
      <c r="AP111" t="str">
        <f>IF(ISERROR(MATCH(AP$1,'CSC Mitre'!DF$1:DF$220,0)),"",VLOOKUP(AP$1,'Tactic Recode'!$A$1:$B$547,2,FALSE))</f>
        <v/>
      </c>
      <c r="AQ111" t="str">
        <f>IF(ISERROR(MATCH(AQ$1,'CSC Mitre'!DF$1:DF$220,0)),"",VLOOKUP(AQ$1,'Tactic Recode'!$A$1:$B$547,2,FALSE))</f>
        <v/>
      </c>
      <c r="AR111" t="str">
        <f>IF(ISERROR(MATCH(AR$1,'CSC Mitre'!DF$1:DF$220,0)),"",VLOOKUP(AR$1,'Tactic Recode'!$A$1:$B$547,2,FALSE))</f>
        <v/>
      </c>
      <c r="AS111" t="str">
        <f>IF(ISERROR(MATCH(AS$1,'CSC Mitre'!DF$1:DF$220,0)),"",VLOOKUP(AS$1,'Tactic Recode'!$A$1:$B$547,2,FALSE))</f>
        <v/>
      </c>
      <c r="AT111" t="str">
        <f>IF(ISERROR(MATCH(AT$1,'CSC Mitre'!DF$1:DF$220,0)),"",VLOOKUP(AT$1,'Tactic Recode'!$A$1:$B$547,2,FALSE))</f>
        <v/>
      </c>
      <c r="AU111" t="str">
        <f>IF(ISERROR(MATCH(AU$1,'CSC Mitre'!DF$1:DF$220,0)),"",VLOOKUP(AU$1,'Tactic Recode'!$A$1:$B$547,2,FALSE))</f>
        <v/>
      </c>
      <c r="AV111" t="str">
        <f>IF(ISERROR(MATCH(AV$1,'CSC Mitre'!DF$1:DF$220,0)),"",VLOOKUP(AV$1,'Tactic Recode'!$A$1:$B$547,2,FALSE))</f>
        <v/>
      </c>
      <c r="AW111" t="str">
        <f>IF(ISERROR(MATCH(AW$1,'CSC Mitre'!DF$1:DF$220,0)),"",VLOOKUP(AW$1,'Tactic Recode'!$A$1:$B$547,2,FALSE))</f>
        <v/>
      </c>
      <c r="AX111" t="str">
        <f>IF(ISERROR(MATCH(AX$1,'CSC Mitre'!DF$1:DF$220,0)),"",VLOOKUP(AX$1,'Tactic Recode'!$A$1:$B$547,2,FALSE))</f>
        <v/>
      </c>
      <c r="AY111" t="str">
        <f>IF(ISERROR(MATCH(AY$1,'CSC Mitre'!DF$1:DF$220,0)),"",VLOOKUP(AY$1,'Tactic Recode'!$A$1:$B$547,2,FALSE))</f>
        <v/>
      </c>
      <c r="AZ111" t="str">
        <f>IF(ISERROR(MATCH(AZ$1,'CSC Mitre'!DF$1:DF$220,0)),"",VLOOKUP(AZ$1,'Tactic Recode'!$A$1:$B$547,2,FALSE))</f>
        <v/>
      </c>
      <c r="BA111" t="str">
        <f>IF(ISERROR(MATCH(BA$1,'CSC Mitre'!DF$1:DF$220,0)),"",VLOOKUP(BA$1,'Tactic Recode'!$A$1:$B$547,2,FALSE))</f>
        <v/>
      </c>
      <c r="BB111" t="str">
        <f>IF(ISERROR(MATCH(BB$1,'CSC Mitre'!DF$1:DF$220,0)),"",VLOOKUP(BB$1,'Tactic Recode'!$A$1:$B$547,2,FALSE))</f>
        <v/>
      </c>
      <c r="BC111" t="str">
        <f>IF(ISERROR(MATCH(BC$1,'CSC Mitre'!DF$1:DF$220,0)),"",VLOOKUP(BC$1,'Tactic Recode'!$A$1:$B$547,2,FALSE))</f>
        <v/>
      </c>
      <c r="BD111" t="str">
        <f>IF(ISERROR(MATCH(BD$1,'CSC Mitre'!DF$1:DF$220,0)),"",VLOOKUP(BD$1,'Tactic Recode'!$A$1:$B$547,2,FALSE))</f>
        <v/>
      </c>
      <c r="BE111" t="str">
        <f>IF(ISERROR(MATCH(BE$1,'CSC Mitre'!DF$1:DF$220,0)),"",VLOOKUP(BE$1,'Tactic Recode'!$A$1:$B$547,2,FALSE))</f>
        <v/>
      </c>
      <c r="BF111" t="str">
        <f>IF(ISERROR(MATCH(BF$1,'CSC Mitre'!DF$1:DF$220,0)),"",VLOOKUP(BF$1,'Tactic Recode'!$A$1:$B$547,2,FALSE))</f>
        <v/>
      </c>
      <c r="BG111" t="str">
        <f>IF(ISERROR(MATCH(BG$1,'CSC Mitre'!DF$1:DF$220,0)),"",VLOOKUP(BG$1,'Tactic Recode'!$A$1:$B$547,2,FALSE))</f>
        <v/>
      </c>
      <c r="BH111" t="str">
        <f>IF(ISERROR(MATCH(BH$1,'CSC Mitre'!DF$1:DF$220,0)),"",VLOOKUP(BH$1,'Tactic Recode'!$A$1:$B$547,2,FALSE))</f>
        <v/>
      </c>
      <c r="BI111" t="str">
        <f>IF(ISERROR(MATCH(BI$1,'CSC Mitre'!DF$1:DF$220,0)),"",VLOOKUP(BI$1,'Tactic Recode'!$A$1:$B$547,2,FALSE))</f>
        <v/>
      </c>
      <c r="BJ111" t="str">
        <f>IF(ISERROR(MATCH(BJ$1,'CSC Mitre'!DF$1:DF$220,0)),"",VLOOKUP(BJ$1,'Tactic Recode'!$A$1:$B$547,2,FALSE))</f>
        <v/>
      </c>
      <c r="BK111" t="str">
        <f>IF(ISERROR(MATCH(BK$1,'CSC Mitre'!DF$1:DF$220,0)),"",VLOOKUP(BK$1,'Tactic Recode'!$A$1:$B$547,2,FALSE))</f>
        <v/>
      </c>
      <c r="BL111" t="str">
        <f>IF(ISERROR(MATCH(BL$1,'CSC Mitre'!DF$1:DF$220,0)),"",VLOOKUP(BL$1,'Tactic Recode'!$A$1:$B$547,2,FALSE))</f>
        <v/>
      </c>
      <c r="BM111" t="str">
        <f>IF(ISERROR(MATCH(BM$1,'CSC Mitre'!DF$1:DF$220,0)),"",VLOOKUP(BM$1,'Tactic Recode'!$A$1:$B$547,2,FALSE))</f>
        <v/>
      </c>
      <c r="BN111" t="str">
        <f>IF(ISERROR(MATCH(BN$1,'CSC Mitre'!DF$1:DF$220,0)),"",VLOOKUP(BN$1,'Tactic Recode'!$A$1:$B$547,2,FALSE))</f>
        <v/>
      </c>
      <c r="BO111" t="str">
        <f>IF(ISERROR(MATCH(BO$1,'CSC Mitre'!DF$1:DF$220,0)),"",VLOOKUP(BO$1,'Tactic Recode'!$A$1:$B$547,2,FALSE))</f>
        <v/>
      </c>
      <c r="BP111" t="str">
        <f>IF(ISERROR(MATCH(BP$1,'CSC Mitre'!DF$1:DF$220,0)),"",VLOOKUP(BP$1,'Tactic Recode'!$A$1:$B$547,2,FALSE))</f>
        <v/>
      </c>
      <c r="BQ111" t="str">
        <f>IF(ISERROR(MATCH(BQ$1,'CSC Mitre'!DF$1:DF$220,0)),"",VLOOKUP(BQ$1,'Tactic Recode'!$A$1:$B$547,2,FALSE))</f>
        <v/>
      </c>
      <c r="BR111" t="str">
        <f>IF(ISERROR(MATCH(BR$1,'CSC Mitre'!DF$1:DF$220,0)),"",VLOOKUP(BR$1,'Tactic Recode'!$A$1:$B$547,2,FALSE))</f>
        <v/>
      </c>
      <c r="BS111" t="str">
        <f>IF(ISERROR(MATCH(BS$1,'CSC Mitre'!DF$1:DF$220,0)),"",VLOOKUP(BS$1,'Tactic Recode'!$A$1:$B$547,2,FALSE))</f>
        <v/>
      </c>
      <c r="BT111" t="str">
        <f>IF(ISERROR(MATCH(BT$1,'CSC Mitre'!DF$1:DF$220,0)),"",VLOOKUP(BT$1,'Tactic Recode'!$A$1:$B$547,2,FALSE))</f>
        <v/>
      </c>
      <c r="BU111" t="str">
        <f>IF(ISERROR(MATCH(BU$1,'CSC Mitre'!DF$1:DF$220,0)),"",VLOOKUP(BU$1,'Tactic Recode'!$A$1:$B$547,2,FALSE))</f>
        <v/>
      </c>
      <c r="BV111" t="str">
        <f>IF(ISERROR(MATCH(BV$1,'CSC Mitre'!DF$1:DF$220,0)),"",VLOOKUP(BV$1,'Tactic Recode'!$A$1:$B$547,2,FALSE))</f>
        <v/>
      </c>
      <c r="BW111" t="str">
        <f>IF(ISERROR(MATCH(BW$1,'CSC Mitre'!DF$1:DF$220,0)),"",VLOOKUP(BW$1,'Tactic Recode'!$A$1:$B$547,2,FALSE))</f>
        <v/>
      </c>
      <c r="BX111" t="str">
        <f>IF(ISERROR(MATCH(BX$1,'CSC Mitre'!DF$1:DF$220,0)),"",VLOOKUP(BX$1,'Tactic Recode'!$A$1:$B$547,2,FALSE))</f>
        <v/>
      </c>
      <c r="BY111" t="str">
        <f>IF(ISERROR(MATCH(BY$1,'CSC Mitre'!DF$1:DF$220,0)),"",VLOOKUP(BY$1,'Tactic Recode'!$A$1:$B$547,2,FALSE))</f>
        <v/>
      </c>
      <c r="BZ111" t="str">
        <f>IF(ISERROR(MATCH(BZ$1,'CSC Mitre'!DF$1:DF$220,0)),"",VLOOKUP(BZ$1,'Tactic Recode'!$A$1:$B$547,2,FALSE))</f>
        <v/>
      </c>
      <c r="CA111" t="str">
        <f>IF(ISERROR(MATCH(CA$1,'CSC Mitre'!DF$1:DF$220,0)),"",VLOOKUP(CA$1,'Tactic Recode'!$A$1:$B$547,2,FALSE))</f>
        <v/>
      </c>
      <c r="CB111" t="str">
        <f>IF(ISERROR(MATCH(CB$1,'CSC Mitre'!DF$1:DF$220,0)),"",VLOOKUP(CB$1,'Tactic Recode'!$A$1:$B$547,2,FALSE))</f>
        <v/>
      </c>
      <c r="CC111" t="str">
        <f>IF(ISERROR(MATCH(CC$1,'CSC Mitre'!DF$1:DF$220,0)),"",VLOOKUP(CC$1,'Tactic Recode'!$A$1:$B$547,2,FALSE))</f>
        <v/>
      </c>
      <c r="CD111" t="str">
        <f>IF(ISERROR(MATCH(CD$1,'CSC Mitre'!DF$1:DF$220,0)),"",VLOOKUP(CD$1,'Tactic Recode'!$A$1:$B$547,2,FALSE))</f>
        <v/>
      </c>
      <c r="CE111" t="str">
        <f>IF(ISERROR(MATCH(CE$1,'CSC Mitre'!DF$1:DF$220,0)),"",VLOOKUP(CE$1,'Tactic Recode'!$A$1:$B$547,2,FALSE))</f>
        <v/>
      </c>
      <c r="CF111" t="str">
        <f>IF(ISERROR(MATCH(CF$1,'CSC Mitre'!DF$1:DF$220,0)),"",VLOOKUP(CF$1,'Tactic Recode'!$A$1:$B$547,2,FALSE))</f>
        <v/>
      </c>
      <c r="CG111" t="str">
        <f>IF(ISERROR(MATCH(CG$1,'CSC Mitre'!DF$1:DF$220,0)),"",VLOOKUP(CG$1,'Tactic Recode'!$A$1:$B$547,2,FALSE))</f>
        <v/>
      </c>
      <c r="CH111" t="str">
        <f>IF(ISERROR(MATCH(CH$1,'CSC Mitre'!DF$1:DF$220,0)),"",VLOOKUP(CH$1,'Tactic Recode'!$A$1:$B$547,2,FALSE))</f>
        <v/>
      </c>
      <c r="CI111" t="str">
        <f>IF(ISERROR(MATCH(CI$1,'CSC Mitre'!DF$1:DF$220,0)),"",VLOOKUP(CI$1,'Tactic Recode'!$A$1:$B$547,2,FALSE))</f>
        <v/>
      </c>
      <c r="CJ111" t="str">
        <f>IF(ISERROR(MATCH(CJ$1,'CSC Mitre'!DF$1:DF$220,0)),"",VLOOKUP(CJ$1,'Tactic Recode'!$A$1:$B$547,2,FALSE))</f>
        <v/>
      </c>
      <c r="CK111" t="str">
        <f>IF(ISERROR(MATCH(CK$1,'CSC Mitre'!DF$1:DF$220,0)),"",VLOOKUP(CK$1,'Tactic Recode'!$A$1:$B$547,2,FALSE))</f>
        <v/>
      </c>
      <c r="CL111" t="str">
        <f>IF(ISERROR(MATCH(CL$1,'CSC Mitre'!DF$1:DF$220,0)),"",VLOOKUP(CL$1,'Tactic Recode'!$A$1:$B$547,2,FALSE))</f>
        <v/>
      </c>
      <c r="CM111" t="str">
        <f>IF(ISERROR(MATCH(CM$1,'CSC Mitre'!DF$1:DF$220,0)),"",VLOOKUP(CM$1,'Tactic Recode'!$A$1:$B$547,2,FALSE))</f>
        <v/>
      </c>
      <c r="CN111" t="str">
        <f>IF(ISERROR(MATCH(CN$1,'CSC Mitre'!DF$1:DF$220,0)),"",VLOOKUP(CN$1,'Tactic Recode'!$A$1:$B$547,2,FALSE))</f>
        <v/>
      </c>
      <c r="CO111" t="str">
        <f>IF(ISERROR(MATCH(CO$1,'CSC Mitre'!DF$1:DF$220,0)),"",VLOOKUP(CO$1,'Tactic Recode'!$A$1:$B$547,2,FALSE))</f>
        <v>Collection, Credential Access</v>
      </c>
      <c r="CP111" t="str">
        <f>IF(ISERROR(MATCH(CP$1,'CSC Mitre'!DF$1:DF$220,0)),"",VLOOKUP(CP$1,'Tactic Recode'!$A$1:$B$547,2,FALSE))</f>
        <v/>
      </c>
      <c r="CQ111" t="str">
        <f>IF(ISERROR(MATCH(CQ$1,'CSC Mitre'!DF$1:DF$220,0)),"",VLOOKUP(CQ$1,'Tactic Recode'!$A$1:$B$547,2,FALSE))</f>
        <v/>
      </c>
      <c r="CR111" t="str">
        <f>IF(ISERROR(MATCH(CR$1,'CSC Mitre'!DF$1:DF$220,0)),"",VLOOKUP(CR$1,'Tactic Recode'!$A$1:$B$547,2,FALSE))</f>
        <v/>
      </c>
      <c r="CS111" t="str">
        <f>IF(ISERROR(MATCH(CS$1,'CSC Mitre'!DF$1:DF$220,0)),"",VLOOKUP(CS$1,'Tactic Recode'!$A$1:$B$547,2,FALSE))</f>
        <v/>
      </c>
      <c r="CT111" t="str">
        <f>IF(ISERROR(MATCH(CT$1,'CSC Mitre'!DF$1:DF$220,0)),"",VLOOKUP(CT$1,'Tactic Recode'!$A$1:$B$547,2,FALSE))</f>
        <v/>
      </c>
      <c r="CU111" t="str">
        <f>IF(ISERROR(MATCH(CU$1,'CSC Mitre'!DF$1:DF$220,0)),"",VLOOKUP(CU$1,'Tactic Recode'!$A$1:$B$547,2,FALSE))</f>
        <v/>
      </c>
      <c r="CV111" t="str">
        <f>IF(ISERROR(MATCH(CV$1,'CSC Mitre'!DF$1:DF$220,0)),"",VLOOKUP(CV$1,'Tactic Recode'!$A$1:$B$547,2,FALSE))</f>
        <v/>
      </c>
      <c r="CW111" t="str">
        <f>IF(ISERROR(MATCH(CW$1,'CSC Mitre'!DF$1:DF$220,0)),"",VLOOKUP(CW$1,'Tactic Recode'!$A$1:$B$547,2,FALSE))</f>
        <v/>
      </c>
      <c r="CX111" t="str">
        <f>IF(ISERROR(MATCH(CX$1,'CSC Mitre'!DF$1:DF$220,0)),"",VLOOKUP(CX$1,'Tactic Recode'!$A$1:$B$547,2,FALSE))</f>
        <v/>
      </c>
      <c r="CY111" t="str">
        <f>IF(ISERROR(MATCH(CY$1,'CSC Mitre'!DF$1:DF$220,0)),"",VLOOKUP(CY$1,'Tactic Recode'!$A$1:$B$547,2,FALSE))</f>
        <v/>
      </c>
      <c r="CZ111" t="str">
        <f>IF(ISERROR(MATCH(CZ$1,'CSC Mitre'!DF$1:DF$220,0)),"",VLOOKUP(CZ$1,'Tactic Recode'!$A$1:$B$547,2,FALSE))</f>
        <v/>
      </c>
      <c r="DA111" t="str">
        <f>IF(ISERROR(MATCH(DA$1,'CSC Mitre'!DF$1:DF$220,0)),"",VLOOKUP(DA$1,'Tactic Recode'!$A$1:$B$547,2,FALSE))</f>
        <v/>
      </c>
      <c r="DB111" t="str">
        <f>IF(ISERROR(MATCH(DB$1,'CSC Mitre'!DF$1:DF$220,0)),"",VLOOKUP(DB$1,'Tactic Recode'!$A$1:$B$547,2,FALSE))</f>
        <v/>
      </c>
      <c r="DC111" t="str">
        <f>IF(ISERROR(MATCH(DC$1,'CSC Mitre'!DF$1:DF$220,0)),"",VLOOKUP(DC$1,'Tactic Recode'!$A$1:$B$547,2,FALSE))</f>
        <v/>
      </c>
      <c r="DD111" t="str">
        <f>IF(ISERROR(MATCH(DD$1,'CSC Mitre'!DF$1:DF$220,0)),"",VLOOKUP(DD$1,'Tactic Recode'!$A$1:$B$547,2,FALSE))</f>
        <v/>
      </c>
      <c r="DE111" t="str">
        <f>IF(ISERROR(MATCH(DE$1,'CSC Mitre'!DF$1:DF$220,0)),"",VLOOKUP(DE$1,'Tactic Recode'!$A$1:$B$547,2,FALSE))</f>
        <v/>
      </c>
      <c r="DF111" t="str">
        <f>IF(ISERROR(MATCH(DF$1,'CSC Mitre'!DF$1:DF$220,0)),"",VLOOKUP(DF$1,'Tactic Recode'!$A$1:$B$547,2,FALSE))</f>
        <v/>
      </c>
      <c r="DG111" t="str">
        <f>IF(ISERROR(MATCH(DG$1,'CSC Mitre'!DF$1:DF$220,0)),"",VLOOKUP(DG$1,'Tactic Recode'!$A$1:$B$547,2,FALSE))</f>
        <v/>
      </c>
      <c r="DH111" t="str">
        <f>IF(ISERROR(MATCH(DH$1,'CSC Mitre'!DF$1:DF$220,0)),"",VLOOKUP(DH$1,'Tactic Recode'!$A$1:$B$547,2,FALSE))</f>
        <v/>
      </c>
      <c r="DI111" t="str">
        <f>IF(ISERROR(MATCH(DI$1,'CSC Mitre'!DF$1:DF$220,0)),"",VLOOKUP(DI$1,'Tactic Recode'!$A$1:$B$547,2,FALSE))</f>
        <v/>
      </c>
      <c r="DJ111" t="str">
        <f>IF(ISERROR(MATCH(DJ$1,'CSC Mitre'!DF$1:DF$220,0)),"",VLOOKUP(DJ$1,'Tactic Recode'!$A$1:$B$547,2,FALSE))</f>
        <v/>
      </c>
      <c r="DK111" t="str">
        <f>IF(ISERROR(MATCH(DK$1,'CSC Mitre'!DF$1:DF$220,0)),"",VLOOKUP(DK$1,'Tactic Recode'!$A$1:$B$547,2,FALSE))</f>
        <v/>
      </c>
      <c r="DL111" t="str">
        <f>IF(ISERROR(MATCH(DL$1,'CSC Mitre'!DF$1:DF$220,0)),"",VLOOKUP(DL$1,'Tactic Recode'!$A$1:$B$547,2,FALSE))</f>
        <v/>
      </c>
      <c r="DM111" t="str">
        <f>IF(ISERROR(MATCH(DM$1,'CSC Mitre'!DF$1:DF$220,0)),"",VLOOKUP(DM$1,'Tactic Recode'!$A$1:$B$547,2,FALSE))</f>
        <v/>
      </c>
      <c r="DN111" t="str">
        <f>IF(ISERROR(MATCH(DN$1,'CSC Mitre'!DF$1:DF$220,0)),"",VLOOKUP(DN$1,'Tactic Recode'!$A$1:$B$547,2,FALSE))</f>
        <v/>
      </c>
      <c r="DO111" t="str">
        <f>IF(ISERROR(MATCH(DO$1,'CSC Mitre'!DF$1:DF$220,0)),"",VLOOKUP(DO$1,'Tactic Recode'!$A$1:$B$547,2,FALSE))</f>
        <v/>
      </c>
      <c r="DP111" t="str">
        <f>IF(ISERROR(MATCH(DP$1,'CSC Mitre'!DF$1:DF$220,0)),"",VLOOKUP(DP$1,'Tactic Recode'!$A$1:$B$547,2,FALSE))</f>
        <v/>
      </c>
      <c r="DQ111" t="str">
        <f>IF(ISERROR(MATCH(DQ$1,'CSC Mitre'!DF$1:DF$220,0)),"",VLOOKUP(DQ$1,'Tactic Recode'!$A$1:$B$547,2,FALSE))</f>
        <v/>
      </c>
      <c r="DR111" t="str">
        <f>IF(ISERROR(MATCH(DR$1,'CSC Mitre'!DF$1:DF$220,0)),"",VLOOKUP(DR$1,'Tactic Recode'!$A$1:$B$547,2,FALSE))</f>
        <v/>
      </c>
      <c r="DS111" t="str">
        <f>IF(ISERROR(MATCH(DS$1,'CSC Mitre'!DF$1:DF$220,0)),"",VLOOKUP(DS$1,'Tactic Recode'!$A$1:$B$547,2,FALSE))</f>
        <v/>
      </c>
      <c r="DT111" t="str">
        <f>IF(ISERROR(MATCH(DT$1,'CSC Mitre'!DF$1:DF$220,0)),"",VLOOKUP(DT$1,'Tactic Recode'!$A$1:$B$547,2,FALSE))</f>
        <v/>
      </c>
      <c r="DU111" t="str">
        <f>IF(ISERROR(MATCH(DU$1,'CSC Mitre'!DF$1:DF$220,0)),"",VLOOKUP(DU$1,'Tactic Recode'!$A$1:$B$547,2,FALSE))</f>
        <v/>
      </c>
      <c r="DV111" t="str">
        <f>IF(ISERROR(MATCH(DV$1,'CSC Mitre'!DF$1:DF$220,0)),"",VLOOKUP(DV$1,'Tactic Recode'!$A$1:$B$547,2,FALSE))</f>
        <v/>
      </c>
      <c r="DW111" t="str">
        <f>IF(ISERROR(MATCH(DW$1,'CSC Mitre'!DF$1:DF$220,0)),"",VLOOKUP(DW$1,'Tactic Recode'!$A$1:$B$547,2,FALSE))</f>
        <v/>
      </c>
      <c r="DX111" t="str">
        <f>IF(ISERROR(MATCH(DX$1,'CSC Mitre'!DF$1:DF$220,0)),"",VLOOKUP(DX$1,'Tactic Recode'!$A$1:$B$547,2,FALSE))</f>
        <v/>
      </c>
      <c r="DY111" t="str">
        <f>IF(ISERROR(MATCH(DY$1,'CSC Mitre'!DF$1:DF$220,0)),"",VLOOKUP(DY$1,'Tactic Recode'!$A$1:$B$547,2,FALSE))</f>
        <v/>
      </c>
      <c r="DZ111" t="str">
        <f>IF(ISERROR(MATCH(DZ$1,'CSC Mitre'!DF$1:DF$220,0)),"",VLOOKUP(DZ$1,'Tactic Recode'!$A$1:$B$547,2,FALSE))</f>
        <v/>
      </c>
      <c r="EA111" t="str">
        <f>IF(ISERROR(MATCH(EA$1,'CSC Mitre'!DF$1:DF$220,0)),"",VLOOKUP(EA$1,'Tactic Recode'!$A$1:$B$547,2,FALSE))</f>
        <v/>
      </c>
      <c r="EB111" t="str">
        <f>IF(ISERROR(MATCH(EB$1,'CSC Mitre'!DF$1:DF$220,0)),"",VLOOKUP(EB$1,'Tactic Recode'!$A$1:$B$547,2,FALSE))</f>
        <v/>
      </c>
      <c r="EC111" t="str">
        <f>IF(ISERROR(MATCH(EC$1,'CSC Mitre'!DF$1:DF$220,0)),"",VLOOKUP(EC$1,'Tactic Recode'!$A$1:$B$547,2,FALSE))</f>
        <v/>
      </c>
      <c r="ED111" t="str">
        <f>IF(ISERROR(MATCH(ED$1,'CSC Mitre'!DF$1:DF$220,0)),"",VLOOKUP(ED$1,'Tactic Recode'!$A$1:$B$547,2,FALSE))</f>
        <v/>
      </c>
      <c r="EE111" t="str">
        <f>IF(ISERROR(MATCH(EE$1,'CSC Mitre'!DF$1:DF$220,0)),"",VLOOKUP(EE$1,'Tactic Recode'!$A$1:$B$547,2,FALSE))</f>
        <v/>
      </c>
      <c r="EF111" t="str">
        <f>IF(ISERROR(MATCH(EF$1,'CSC Mitre'!DF$1:DF$220,0)),"",VLOOKUP(EF$1,'Tactic Recode'!$A$1:$B$547,2,FALSE))</f>
        <v/>
      </c>
      <c r="EG111" t="str">
        <f>IF(ISERROR(MATCH(EG$1,'CSC Mitre'!DF$1:DF$220,0)),"",VLOOKUP(EG$1,'Tactic Recode'!$A$1:$B$547,2,FALSE))</f>
        <v/>
      </c>
      <c r="EH111" t="str">
        <f>IF(ISERROR(MATCH(EH$1,'CSC Mitre'!DF$1:DF$220,0)),"",VLOOKUP(EH$1,'Tactic Recode'!$A$1:$B$547,2,FALSE))</f>
        <v/>
      </c>
      <c r="EI111" t="str">
        <f>IF(ISERROR(MATCH(EI$1,'CSC Mitre'!DF$1:DF$220,0)),"",VLOOKUP(EI$1,'Tactic Recode'!$A$1:$B$547,2,FALSE))</f>
        <v/>
      </c>
      <c r="EJ111" t="str">
        <f>IF(ISERROR(MATCH(EJ$1,'CSC Mitre'!DF$1:DF$220,0)),"",VLOOKUP(EJ$1,'Tactic Recode'!$A$1:$B$547,2,FALSE))</f>
        <v/>
      </c>
      <c r="EK111" t="str">
        <f>IF(ISERROR(MATCH(EK$1,'CSC Mitre'!DF$1:DF$220,0)),"",VLOOKUP(EK$1,'Tactic Recode'!$A$1:$B$547,2,FALSE))</f>
        <v/>
      </c>
      <c r="EL111" t="str">
        <f>IF(ISERROR(MATCH(EL$1,'CSC Mitre'!DF$1:DF$220,0)),"",VLOOKUP(EL$1,'Tactic Recode'!$A$1:$B$547,2,FALSE))</f>
        <v/>
      </c>
      <c r="EM111" t="str">
        <f>IF(ISERROR(MATCH(EM$1,'CSC Mitre'!DF$1:DF$220,0)),"",VLOOKUP(EM$1,'Tactic Recode'!$A$1:$B$547,2,FALSE))</f>
        <v/>
      </c>
      <c r="EN111" t="str">
        <f>IF(ISERROR(MATCH(EN$1,'CSC Mitre'!DF$1:DF$220,0)),"",VLOOKUP(EN$1,'Tactic Recode'!$A$1:$B$547,2,FALSE))</f>
        <v/>
      </c>
      <c r="EO111" t="str">
        <f>IF(ISERROR(MATCH(EO$1,'CSC Mitre'!DF$1:DF$220,0)),"",VLOOKUP(EO$1,'Tactic Recode'!$A$1:$B$547,2,FALSE))</f>
        <v/>
      </c>
      <c r="EP111" t="str">
        <f>IF(ISERROR(MATCH(EP$1,'CSC Mitre'!DF$1:DF$220,0)),"",VLOOKUP(EP$1,'Tactic Recode'!$A$1:$B$547,2,FALSE))</f>
        <v/>
      </c>
      <c r="EQ111" t="str">
        <f>IF(ISERROR(MATCH(EQ$1,'CSC Mitre'!DF$1:DF$220,0)),"",VLOOKUP(EQ$1,'Tactic Recode'!$A$1:$B$547,2,FALSE))</f>
        <v/>
      </c>
      <c r="ER111" t="str">
        <f>IF(ISERROR(MATCH(ER$1,'CSC Mitre'!DF$1:DF$220,0)),"",VLOOKUP(ER$1,'Tactic Recode'!$A$1:$B$547,2,FALSE))</f>
        <v/>
      </c>
      <c r="ES111" t="str">
        <f>IF(ISERROR(MATCH(ES$1,'CSC Mitre'!DF$1:DF$220,0)),"",VLOOKUP(ES$1,'Tactic Recode'!$A$1:$B$547,2,FALSE))</f>
        <v/>
      </c>
      <c r="ET111" t="str">
        <f>IF(ISERROR(MATCH(ET$1,'CSC Mitre'!DF$1:DF$220,0)),"",VLOOKUP(ET$1,'Tactic Recode'!$A$1:$B$547,2,FALSE))</f>
        <v/>
      </c>
      <c r="EU111" t="str">
        <f>IF(ISERROR(MATCH(EU$1,'CSC Mitre'!DF$1:DF$220,0)),"",VLOOKUP(EU$1,'Tactic Recode'!$A$1:$B$547,2,FALSE))</f>
        <v/>
      </c>
      <c r="EV111" t="str">
        <f>IF(ISERROR(MATCH(EV$1,'CSC Mitre'!DF$1:DF$220,0)),"",VLOOKUP(EV$1,'Tactic Recode'!$A$1:$B$547,2,FALSE))</f>
        <v/>
      </c>
      <c r="EW111" t="str">
        <f>IF(ISERROR(MATCH(EW$1,'CSC Mitre'!DF$1:DF$220,0)),"",VLOOKUP(EW$1,'Tactic Recode'!$A$1:$B$547,2,FALSE))</f>
        <v/>
      </c>
      <c r="EX111" t="str">
        <f>IF(ISERROR(MATCH(EX$1,'CSC Mitre'!DF$1:DF$220,0)),"",VLOOKUP(EX$1,'Tactic Recode'!$A$1:$B$547,2,FALSE))</f>
        <v/>
      </c>
      <c r="EY111" t="str">
        <f>IF(ISERROR(MATCH(EY$1,'CSC Mitre'!DF$1:DF$220,0)),"",VLOOKUP(EY$1,'Tactic Recode'!$A$1:$B$547,2,FALSE))</f>
        <v/>
      </c>
      <c r="EZ111" t="str">
        <f>IF(ISERROR(MATCH(EZ$1,'CSC Mitre'!DF$1:DF$220,0)),"",VLOOKUP(EZ$1,'Tactic Recode'!$A$1:$B$547,2,FALSE))</f>
        <v/>
      </c>
      <c r="FA111" t="str">
        <f>IF(ISERROR(MATCH(FA$1,'CSC Mitre'!DF$1:DF$220,0)),"",VLOOKUP(FA$1,'Tactic Recode'!$A$1:$B$547,2,FALSE))</f>
        <v/>
      </c>
      <c r="FB111" t="str">
        <f>IF(ISERROR(MATCH(FB$1,'CSC Mitre'!DF$1:DF$220,0)),"",VLOOKUP(FB$1,'Tactic Recode'!$A$1:$B$547,2,FALSE))</f>
        <v/>
      </c>
      <c r="FC111" t="str">
        <f>IF(ISERROR(MATCH(FC$1,'CSC Mitre'!DF$1:DF$220,0)),"",VLOOKUP(FC$1,'Tactic Recode'!$A$1:$B$547,2,FALSE))</f>
        <v/>
      </c>
      <c r="FD111" t="str">
        <f>IF(ISERROR(MATCH(FD$1,'CSC Mitre'!DF$1:DF$220,0)),"",VLOOKUP(FD$1,'Tactic Recode'!$A$1:$B$547,2,FALSE))</f>
        <v/>
      </c>
      <c r="FE111" t="str">
        <f>IF(ISERROR(MATCH(FE$1,'CSC Mitre'!DF$1:DF$220,0)),"",VLOOKUP(FE$1,'Tactic Recode'!$A$1:$B$547,2,FALSE))</f>
        <v/>
      </c>
      <c r="FF111" t="str">
        <f>IF(ISERROR(MATCH(FF$1,'CSC Mitre'!DF$1:DF$220,0)),"",VLOOKUP(FF$1,'Tactic Recode'!$A$1:$B$547,2,FALSE))</f>
        <v/>
      </c>
      <c r="FG111" t="str">
        <f>IF(ISERROR(MATCH(FG$1,'CSC Mitre'!DF$1:DF$220,0)),"",VLOOKUP(FG$1,'Tactic Recode'!$A$1:$B$547,2,FALSE))</f>
        <v/>
      </c>
      <c r="FH111" t="str">
        <f>IF(ISERROR(MATCH(FH$1,'CSC Mitre'!DF$1:DF$220,0)),"",VLOOKUP(FH$1,'Tactic Recode'!$A$1:$B$547,2,FALSE))</f>
        <v>Credential Access</v>
      </c>
      <c r="FI111" t="str">
        <f>IF(ISERROR(MATCH(FI$1,'CSC Mitre'!DF$1:DF$220,0)),"",VLOOKUP(FI$1,'Tactic Recode'!$A$1:$B$547,2,FALSE))</f>
        <v/>
      </c>
      <c r="FJ111" t="str">
        <f>IF(ISERROR(MATCH(FJ$1,'CSC Mitre'!DF$1:DF$220,0)),"",VLOOKUP(FJ$1,'Tactic Recode'!$A$1:$B$547,2,FALSE))</f>
        <v/>
      </c>
      <c r="FK111" t="str">
        <f>IF(ISERROR(MATCH(FK$1,'CSC Mitre'!DF$1:DF$220,0)),"",VLOOKUP(FK$1,'Tactic Recode'!$A$1:$B$547,2,FALSE))</f>
        <v/>
      </c>
      <c r="FL111" t="str">
        <f>IF(ISERROR(MATCH(FL$1,'CSC Mitre'!DF$1:DF$220,0)),"",VLOOKUP(FL$1,'Tactic Recode'!$A$1:$B$547,2,FALSE))</f>
        <v/>
      </c>
      <c r="FM111" t="str">
        <f>IF(ISERROR(MATCH(FM$1,'CSC Mitre'!DF$1:DF$220,0)),"",VLOOKUP(FM$1,'Tactic Recode'!$A$1:$B$547,2,FALSE))</f>
        <v/>
      </c>
      <c r="FN111" t="str">
        <f>IF(ISERROR(MATCH(FN$1,'CSC Mitre'!DF$1:DF$220,0)),"",VLOOKUP(FN$1,'Tactic Recode'!$A$1:$B$547,2,FALSE))</f>
        <v/>
      </c>
      <c r="FO111" t="str">
        <f>IF(ISERROR(MATCH(FO$1,'CSC Mitre'!DF$1:DF$220,0)),"",VLOOKUP(FO$1,'Tactic Recode'!$A$1:$B$547,2,FALSE))</f>
        <v/>
      </c>
      <c r="FP111" t="str">
        <f>IF(ISERROR(MATCH(FP$1,'CSC Mitre'!DF$1:DF$220,0)),"",VLOOKUP(FP$1,'Tactic Recode'!$A$1:$B$547,2,FALSE))</f>
        <v/>
      </c>
      <c r="FQ111" t="str">
        <f>IF(ISERROR(MATCH(FQ$1,'CSC Mitre'!DF$1:DF$220,0)),"",VLOOKUP(FQ$1,'Tactic Recode'!$A$1:$B$547,2,FALSE))</f>
        <v/>
      </c>
      <c r="FR111" t="str">
        <f>IF(ISERROR(MATCH(FR$1,'CSC Mitre'!DF$1:DF$220,0)),"",VLOOKUP(FR$1,'Tactic Recode'!$A$1:$B$547,2,FALSE))</f>
        <v/>
      </c>
      <c r="FS111" t="str">
        <f>IF(ISERROR(MATCH(FS$1,'CSC Mitre'!DF$1:DF$220,0)),"",VLOOKUP(FS$1,'Tactic Recode'!$A$1:$B$547,2,FALSE))</f>
        <v/>
      </c>
      <c r="FT111" t="str">
        <f>IF(ISERROR(MATCH(FT$1,'CSC Mitre'!DF$1:DF$220,0)),"",VLOOKUP(FT$1,'Tactic Recode'!$A$1:$B$547,2,FALSE))</f>
        <v/>
      </c>
      <c r="FU111" t="str">
        <f>IF(ISERROR(MATCH(FU$1,'CSC Mitre'!DF$1:DF$220,0)),"",VLOOKUP(FU$1,'Tactic Recode'!$A$1:$B$547,2,FALSE))</f>
        <v/>
      </c>
      <c r="FV111" t="str">
        <f>IF(ISERROR(MATCH(FV$1,'CSC Mitre'!DF$1:DF$220,0)),"",VLOOKUP(FV$1,'Tactic Recode'!$A$1:$B$547,2,FALSE))</f>
        <v/>
      </c>
      <c r="FW111" t="str">
        <f>IF(ISERROR(MATCH(FW$1,'CSC Mitre'!DF$1:DF$220,0)),"",VLOOKUP(FW$1,'Tactic Recode'!$A$1:$B$547,2,FALSE))</f>
        <v/>
      </c>
      <c r="FX111" t="str">
        <f>IF(ISERROR(MATCH(FX$1,'CSC Mitre'!DF$1:DF$220,0)),"",VLOOKUP(FX$1,'Tactic Recode'!$A$1:$B$547,2,FALSE))</f>
        <v/>
      </c>
      <c r="FY111" t="str">
        <f>IF(ISERROR(MATCH(FY$1,'CSC Mitre'!DF$1:DF$220,0)),"",VLOOKUP(FY$1,'Tactic Recode'!$A$1:$B$547,2,FALSE))</f>
        <v/>
      </c>
      <c r="FZ111" t="str">
        <f>IF(ISERROR(MATCH(FZ$1,'CSC Mitre'!DF$1:DF$220,0)),"",VLOOKUP(FZ$1,'Tactic Recode'!$A$1:$B$547,2,FALSE))</f>
        <v/>
      </c>
      <c r="GA111" t="str">
        <f>IF(ISERROR(MATCH(GA$1,'CSC Mitre'!DF$1:DF$220,0)),"",VLOOKUP(GA$1,'Tactic Recode'!$A$1:$B$547,2,FALSE))</f>
        <v/>
      </c>
      <c r="GB111" t="str">
        <f>IF(ISERROR(MATCH(GB$1,'CSC Mitre'!DF$1:DF$220,0)),"",VLOOKUP(GB$1,'Tactic Recode'!$A$1:$B$547,2,FALSE))</f>
        <v/>
      </c>
      <c r="GC111" t="str">
        <f>IF(ISERROR(MATCH(GC$1,'CSC Mitre'!DF$1:DF$220,0)),"",VLOOKUP(GC$1,'Tactic Recode'!$A$1:$B$547,2,FALSE))</f>
        <v/>
      </c>
      <c r="GD111" t="str">
        <f>IF(ISERROR(MATCH(GD$1,'CSC Mitre'!DF$1:DF$220,0)),"",VLOOKUP(GD$1,'Tactic Recode'!$A$1:$B$547,2,FALSE))</f>
        <v/>
      </c>
      <c r="GE111" t="str">
        <f>IF(ISERROR(MATCH(GE$1,'CSC Mitre'!DF$1:DF$220,0)),"",VLOOKUP(GE$1,'Tactic Recode'!$A$1:$B$547,2,FALSE))</f>
        <v/>
      </c>
      <c r="GF111" t="str">
        <f>IF(ISERROR(MATCH(GF$1,'CSC Mitre'!DF$1:DF$220,0)),"",VLOOKUP(GF$1,'Tactic Recode'!$A$1:$B$547,2,FALSE))</f>
        <v/>
      </c>
      <c r="GG111" t="str">
        <f>IF(ISERROR(MATCH(GG$1,'CSC Mitre'!DF$1:DF$220,0)),"",VLOOKUP(GG$1,'Tactic Recode'!$A$1:$B$547,2,FALSE))</f>
        <v/>
      </c>
      <c r="GH111" t="str">
        <f>IF(ISERROR(MATCH(GH$1,'CSC Mitre'!DF$1:DF$220,0)),"",VLOOKUP(GH$1,'Tactic Recode'!$A$1:$B$547,2,FALSE))</f>
        <v/>
      </c>
      <c r="GI111" t="str">
        <f>IF(ISERROR(MATCH(GI$1,'CSC Mitre'!DF$1:DF$220,0)),"",VLOOKUP(GI$1,'Tactic Recode'!$A$1:$B$547,2,FALSE))</f>
        <v/>
      </c>
      <c r="GJ111" t="str">
        <f>IF(ISERROR(MATCH(GJ$1,'CSC Mitre'!DF$1:DF$220,0)),"",VLOOKUP(GJ$1,'Tactic Recode'!$A$1:$B$547,2,FALSE))</f>
        <v/>
      </c>
      <c r="GK111" t="str">
        <f>IF(ISERROR(MATCH(GK$1,'CSC Mitre'!DF$1:DF$220,0)),"",VLOOKUP(GK$1,'Tactic Recode'!$A$1:$B$547,2,FALSE))</f>
        <v/>
      </c>
      <c r="GL111" t="str">
        <f>IF(ISERROR(MATCH(GL$1,'CSC Mitre'!DF$1:DF$220,0)),"",VLOOKUP(GL$1,'Tactic Recode'!$A$1:$B$547,2,FALSE))</f>
        <v/>
      </c>
      <c r="GM111" t="str">
        <f>IF(ISERROR(MATCH(GM$1,'CSC Mitre'!DF$1:DF$220,0)),"",VLOOKUP(GM$1,'Tactic Recode'!$A$1:$B$547,2,FALSE))</f>
        <v/>
      </c>
      <c r="GN111" t="str">
        <f>IF(ISERROR(MATCH(GN$1,'CSC Mitre'!DF$1:DF$220,0)),"",VLOOKUP(GN$1,'Tactic Recode'!$A$1:$B$547,2,FALSE))</f>
        <v/>
      </c>
      <c r="GO111" t="str">
        <f>IF(ISERROR(MATCH(GO$1,'CSC Mitre'!DF$1:DF$220,0)),"",VLOOKUP(GO$1,'Tactic Recode'!$A$1:$B$547,2,FALSE))</f>
        <v/>
      </c>
      <c r="GP111" t="str">
        <f>IF(ISERROR(MATCH(GP$1,'CSC Mitre'!DF$1:DF$220,0)),"",VLOOKUP(GP$1,'Tactic Recode'!$A$1:$B$547,2,FALSE))</f>
        <v/>
      </c>
      <c r="GQ111" t="str">
        <f>IF(ISERROR(MATCH(GQ$1,'CSC Mitre'!DF$1:DF$220,0)),"",VLOOKUP(GQ$1,'Tactic Recode'!$A$1:$B$547,2,FALSE))</f>
        <v/>
      </c>
      <c r="GR111" t="str">
        <f>IF(ISERROR(MATCH(GR$1,'CSC Mitre'!DF$1:DF$220,0)),"",VLOOKUP(GR$1,'Tactic Recode'!$A$1:$B$547,2,FALSE))</f>
        <v/>
      </c>
      <c r="GS111" t="str">
        <f>IF(ISERROR(MATCH(GS$1,'CSC Mitre'!DF$1:DF$220,0)),"",VLOOKUP(GS$1,'Tactic Recode'!$A$1:$B$547,2,FALSE))</f>
        <v/>
      </c>
      <c r="GT111" t="str">
        <f>IF(ISERROR(MATCH(GT$1,'CSC Mitre'!DF$1:DF$220,0)),"",VLOOKUP(GT$1,'Tactic Recode'!$A$1:$B$547,2,FALSE))</f>
        <v/>
      </c>
      <c r="GU111" t="str">
        <f>IF(ISERROR(MATCH(GU$1,'CSC Mitre'!DF$1:DF$220,0)),"",VLOOKUP(GU$1,'Tactic Recode'!$A$1:$B$547,2,FALSE))</f>
        <v/>
      </c>
      <c r="GV111" t="str">
        <f>IF(ISERROR(MATCH(GV$1,'CSC Mitre'!DF$1:DF$220,0)),"",VLOOKUP(GV$1,'Tactic Recode'!$A$1:$B$547,2,FALSE))</f>
        <v/>
      </c>
      <c r="GW111" t="str">
        <f>IF(ISERROR(MATCH(GW$1,'CSC Mitre'!DF$1:DF$220,0)),"",VLOOKUP(GW$1,'Tactic Recode'!$A$1:$B$547,2,FALSE))</f>
        <v/>
      </c>
      <c r="GX111" t="str">
        <f>IF(ISERROR(MATCH(GX$1,'CSC Mitre'!DF$1:DF$220,0)),"",VLOOKUP(GX$1,'Tactic Recode'!$A$1:$B$547,2,FALSE))</f>
        <v/>
      </c>
      <c r="GY111" t="str">
        <f>IF(ISERROR(MATCH(GY$1,'CSC Mitre'!DF$1:DF$220,0)),"",VLOOKUP(GY$1,'Tactic Recode'!$A$1:$B$547,2,FALSE))</f>
        <v/>
      </c>
      <c r="GZ111" t="str">
        <f>IF(ISERROR(MATCH(GZ$1,'CSC Mitre'!DF$1:DF$220,0)),"",VLOOKUP(GZ$1,'Tactic Recode'!$A$1:$B$547,2,FALSE))</f>
        <v/>
      </c>
      <c r="HA111" t="str">
        <f>IF(ISERROR(MATCH(HA$1,'CSC Mitre'!DF$1:DF$220,0)),"",VLOOKUP(HA$1,'Tactic Recode'!$A$1:$B$547,2,FALSE))</f>
        <v/>
      </c>
      <c r="HB111" t="str">
        <f>IF(ISERROR(MATCH(HB$1,'CSC Mitre'!DF$1:DF$220,0)),"",VLOOKUP(HB$1,'Tactic Recode'!$A$1:$B$547,2,FALSE))</f>
        <v/>
      </c>
      <c r="HC111" t="str">
        <f>IF(ISERROR(MATCH(HC$1,'CSC Mitre'!DF$1:DF$220,0)),"",VLOOKUP(HC$1,'Tactic Recode'!$A$1:$B$547,2,FALSE))</f>
        <v/>
      </c>
      <c r="HD111" t="str">
        <f>IF(ISERROR(MATCH(HD$1,'CSC Mitre'!DF$1:DF$220,0)),"",VLOOKUP(HD$1,'Tactic Recode'!$A$1:$B$547,2,FALSE))</f>
        <v/>
      </c>
      <c r="HE111" t="str">
        <f>IF(ISERROR(MATCH(HE$1,'CSC Mitre'!DF$1:DF$220,0)),"",VLOOKUP(HE$1,'Tactic Recode'!$A$1:$B$547,2,FALSE))</f>
        <v/>
      </c>
      <c r="HF111" t="str">
        <f>IF(ISERROR(MATCH(HF$1,'CSC Mitre'!DF$1:DF$220,0)),"",VLOOKUP(HF$1,'Tactic Recode'!$A$1:$B$547,2,FALSE))</f>
        <v/>
      </c>
      <c r="HG111" t="str">
        <f>IF(ISERROR(MATCH(HG$1,'CSC Mitre'!DF$1:DF$220,0)),"",VLOOKUP(HG$1,'Tactic Recode'!$A$1:$B$547,2,FALSE))</f>
        <v/>
      </c>
      <c r="HH111" t="str">
        <f>IF(ISERROR(MATCH(HH$1,'CSC Mitre'!DF$1:DF$220,0)),"",VLOOKUP(HH$1,'Tactic Recode'!$A$1:$B$547,2,FALSE))</f>
        <v/>
      </c>
      <c r="HI111" t="str">
        <f>IF(ISERROR(MATCH(HI$1,'CSC Mitre'!DF$1:DF$220,0)),"",VLOOKUP(HI$1,'Tactic Recode'!$A$1:$B$547,2,FALSE))</f>
        <v/>
      </c>
      <c r="HJ111" t="str">
        <f>IF(ISERROR(MATCH(HJ$1,'CSC Mitre'!DF$1:DF$220,0)),"",VLOOKUP(HJ$1,'Tactic Recode'!$A$1:$B$547,2,FALSE))</f>
        <v/>
      </c>
      <c r="HK111" t="str">
        <f>IF(ISERROR(MATCH(HK$1,'CSC Mitre'!DF$1:DF$220,0)),"",VLOOKUP(HK$1,'Tactic Recode'!$A$1:$B$547,2,FALSE))</f>
        <v/>
      </c>
      <c r="HL111" t="str">
        <f>IF(ISERROR(MATCH(HL$1,'CSC Mitre'!DF$1:DF$220,0)),"",VLOOKUP(HL$1,'Tactic Recode'!$A$1:$B$547,2,FALSE))</f>
        <v>Execution</v>
      </c>
      <c r="HM111" t="str">
        <f>IF(ISERROR(MATCH(HM$1,'CSC Mitre'!DF$1:DF$220,0)),"",VLOOKUP(HM$1,'Tactic Recode'!$A$1:$B$547,2,FALSE))</f>
        <v>Execution</v>
      </c>
      <c r="HN111" t="str">
        <f>IF(ISERROR(MATCH(HN$1,'CSC Mitre'!DF$1:DF$220,0)),"",VLOOKUP(HN$1,'Tactic Recode'!$A$1:$B$547,2,FALSE))</f>
        <v>Execution</v>
      </c>
      <c r="HO111" t="str">
        <f>IF(ISERROR(MATCH(HO$1,'CSC Mitre'!DF$1:DF$220,0)),"",VLOOKUP(HO$1,'Tactic Recode'!$A$1:$B$547,2,FALSE))</f>
        <v/>
      </c>
      <c r="HP111" t="str">
        <f>IF(ISERROR(MATCH(HP$1,'CSC Mitre'!DF$1:DF$220,0)),"",VLOOKUP(HP$1,'Tactic Recode'!$A$1:$B$547,2,FALSE))</f>
        <v/>
      </c>
      <c r="HQ111" t="str">
        <f>IF(ISERROR(MATCH(HQ$1,'CSC Mitre'!DF$1:DF$220,0)),"",VLOOKUP(HQ$1,'Tactic Recode'!$A$1:$B$547,2,FALSE))</f>
        <v/>
      </c>
      <c r="HR111" t="str">
        <f>IF(ISERROR(MATCH(HR$1,'CSC Mitre'!DF$1:DF$220,0)),"",VLOOKUP(HR$1,'Tactic Recode'!$A$1:$B$547,2,FALSE))</f>
        <v/>
      </c>
      <c r="HS111" t="str">
        <f>IF(ISERROR(MATCH(HS$1,'CSC Mitre'!DF$1:DF$220,0)),"",VLOOKUP(HS$1,'Tactic Recode'!$A$1:$B$547,2,FALSE))</f>
        <v/>
      </c>
      <c r="HT111" t="str">
        <f>IF(ISERROR(MATCH(HT$1,'CSC Mitre'!DF$1:DF$220,0)),"",VLOOKUP(HT$1,'Tactic Recode'!$A$1:$B$547,2,FALSE))</f>
        <v/>
      </c>
      <c r="HU111" t="str">
        <f>IF(ISERROR(MATCH(HU$1,'CSC Mitre'!DF$1:DF$220,0)),"",VLOOKUP(HU$1,'Tactic Recode'!$A$1:$B$547,2,FALSE))</f>
        <v/>
      </c>
      <c r="HV111" t="str">
        <f>IF(ISERROR(MATCH(HV$1,'CSC Mitre'!DF$1:DF$220,0)),"",VLOOKUP(HV$1,'Tactic Recode'!$A$1:$B$547,2,FALSE))</f>
        <v>Collection</v>
      </c>
      <c r="HW111" t="str">
        <f>IF(ISERROR(MATCH(HW$1,'CSC Mitre'!DF$1:DF$220,0)),"",VLOOKUP(HW$1,'Tactic Recode'!$A$1:$B$547,2,FALSE))</f>
        <v>Collection</v>
      </c>
      <c r="HX111" t="str">
        <f>IF(ISERROR(MATCH(HX$1,'CSC Mitre'!DF$1:DF$220,0)),"",VLOOKUP(HX$1,'Tactic Recode'!$A$1:$B$547,2,FALSE))</f>
        <v>Collection</v>
      </c>
      <c r="HY111" t="str">
        <f>IF(ISERROR(MATCH(HY$1,'CSC Mitre'!DF$1:DF$220,0)),"",VLOOKUP(HY$1,'Tactic Recode'!$A$1:$B$547,2,FALSE))</f>
        <v/>
      </c>
      <c r="HZ111" t="str">
        <f>IF(ISERROR(MATCH(HZ$1,'CSC Mitre'!DF$1:DF$220,0)),"",VLOOKUP(HZ$1,'Tactic Recode'!$A$1:$B$547,2,FALSE))</f>
        <v/>
      </c>
      <c r="IA111" t="str">
        <f>IF(ISERROR(MATCH(IA$1,'CSC Mitre'!DF$1:DF$220,0)),"",VLOOKUP(IA$1,'Tactic Recode'!$A$1:$B$547,2,FALSE))</f>
        <v/>
      </c>
      <c r="IB111" t="str">
        <f>IF(ISERROR(MATCH(IB$1,'CSC Mitre'!DF$1:DF$220,0)),"",VLOOKUP(IB$1,'Tactic Recode'!$A$1:$B$547,2,FALSE))</f>
        <v/>
      </c>
      <c r="IC111" t="str">
        <f>IF(ISERROR(MATCH(IC$1,'CSC Mitre'!DF$1:DF$220,0)),"",VLOOKUP(IC$1,'Tactic Recode'!$A$1:$B$547,2,FALSE))</f>
        <v/>
      </c>
      <c r="ID111" t="str">
        <f>IF(ISERROR(MATCH(ID$1,'CSC Mitre'!DF$1:DF$220,0)),"",VLOOKUP(ID$1,'Tactic Recode'!$A$1:$B$547,2,FALSE))</f>
        <v/>
      </c>
      <c r="IE111" t="str">
        <f>IF(ISERROR(MATCH(IE$1,'CSC Mitre'!DF$1:DF$220,0)),"",VLOOKUP(IE$1,'Tactic Recode'!$A$1:$B$547,2,FALSE))</f>
        <v/>
      </c>
      <c r="IF111" t="str">
        <f>IF(ISERROR(MATCH(IF$1,'CSC Mitre'!DF$1:DF$220,0)),"",VLOOKUP(IF$1,'Tactic Recode'!$A$1:$B$547,2,FALSE))</f>
        <v/>
      </c>
      <c r="IG111" t="str">
        <f>IF(ISERROR(MATCH(IG$1,'CSC Mitre'!DF$1:DF$220,0)),"",VLOOKUP(IG$1,'Tactic Recode'!$A$1:$B$547,2,FALSE))</f>
        <v/>
      </c>
      <c r="IH111" t="str">
        <f>IF(ISERROR(MATCH(IH$1,'CSC Mitre'!DF$1:DF$220,0)),"",VLOOKUP(IH$1,'Tactic Recode'!$A$1:$B$547,2,FALSE))</f>
        <v/>
      </c>
      <c r="II111" t="str">
        <f>IF(ISERROR(MATCH(II$1,'CSC Mitre'!DF$1:DF$220,0)),"",VLOOKUP(II$1,'Tactic Recode'!$A$1:$B$547,2,FALSE))</f>
        <v/>
      </c>
      <c r="IJ111" t="str">
        <f>IF(ISERROR(MATCH(IJ$1,'CSC Mitre'!DF$1:DF$220,0)),"",VLOOKUP(IJ$1,'Tactic Recode'!$A$1:$B$547,2,FALSE))</f>
        <v/>
      </c>
      <c r="IK111" t="str">
        <f>IF(ISERROR(MATCH(IK$1,'CSC Mitre'!DF$1:DF$220,0)),"",VLOOKUP(IK$1,'Tactic Recode'!$A$1:$B$547,2,FALSE))</f>
        <v/>
      </c>
      <c r="IL111" t="str">
        <f>IF(ISERROR(MATCH(IL$1,'CSC Mitre'!DF$1:DF$220,0)),"",VLOOKUP(IL$1,'Tactic Recode'!$A$1:$B$547,2,FALSE))</f>
        <v/>
      </c>
      <c r="IM111" t="str">
        <f>IF(ISERROR(MATCH(IM$1,'CSC Mitre'!DF$1:DF$220,0)),"",VLOOKUP(IM$1,'Tactic Recode'!$A$1:$B$547,2,FALSE))</f>
        <v/>
      </c>
      <c r="IN111" t="str">
        <f>IF(ISERROR(MATCH(IN$1,'CSC Mitre'!DF$1:DF$220,0)),"",VLOOKUP(IN$1,'Tactic Recode'!$A$1:$B$547,2,FALSE))</f>
        <v/>
      </c>
      <c r="IO111" t="str">
        <f>IF(ISERROR(MATCH(IO$1,'CSC Mitre'!DF$1:DF$220,0)),"",VLOOKUP(IO$1,'Tactic Recode'!$A$1:$B$547,2,FALSE))</f>
        <v/>
      </c>
      <c r="IP111" t="str">
        <f>IF(ISERROR(MATCH(IP$1,'CSC Mitre'!DF$1:DF$220,0)),"",VLOOKUP(IP$1,'Tactic Recode'!$A$1:$B$547,2,FALSE))</f>
        <v>Defense Evasion</v>
      </c>
      <c r="IQ111" t="str">
        <f>IF(ISERROR(MATCH(IQ$1,'CSC Mitre'!DF$1:DF$220,0)),"",VLOOKUP(IQ$1,'Tactic Recode'!$A$1:$B$547,2,FALSE))</f>
        <v/>
      </c>
      <c r="IR111" t="str">
        <f>IF(ISERROR(MATCH(IR$1,'CSC Mitre'!DF$1:DF$220,0)),"",VLOOKUP(IR$1,'Tactic Recode'!$A$1:$B$547,2,FALSE))</f>
        <v/>
      </c>
      <c r="IS111" t="str">
        <f>IF(ISERROR(MATCH(IS$1,'CSC Mitre'!DF$1:DF$220,0)),"",VLOOKUP(IS$1,'Tactic Recode'!$A$1:$B$547,2,FALSE))</f>
        <v/>
      </c>
      <c r="IT111" t="str">
        <f>IF(ISERROR(MATCH(IT$1,'CSC Mitre'!DF$1:DF$220,0)),"",VLOOKUP(IT$1,'Tactic Recode'!$A$1:$B$547,2,FALSE))</f>
        <v/>
      </c>
      <c r="IU111" t="str">
        <f>IF(ISERROR(MATCH(IU$1,'CSC Mitre'!DF$1:DF$220,0)),"",VLOOKUP(IU$1,'Tactic Recode'!$A$1:$B$547,2,FALSE))</f>
        <v/>
      </c>
      <c r="IV111" t="str">
        <f>IF(ISERROR(MATCH(IV$1,'CSC Mitre'!DF$1:DF$220,0)),"",VLOOKUP(IV$1,'Tactic Recode'!$A$1:$B$547,2,FALSE))</f>
        <v/>
      </c>
      <c r="IW111" t="str">
        <f>IF(ISERROR(MATCH(IW$1,'CSC Mitre'!DF$1:DF$220,0)),"",VLOOKUP(IW$1,'Tactic Recode'!$A$1:$B$547,2,FALSE))</f>
        <v/>
      </c>
      <c r="IX111" t="str">
        <f>IF(ISERROR(MATCH(IX$1,'CSC Mitre'!DF$1:DF$220,0)),"",VLOOKUP(IX$1,'Tactic Recode'!$A$1:$B$547,2,FALSE))</f>
        <v/>
      </c>
      <c r="IY111" t="str">
        <f>IF(ISERROR(MATCH(IY$1,'CSC Mitre'!DF$1:DF$220,0)),"",VLOOKUP(IY$1,'Tactic Recode'!$A$1:$B$547,2,FALSE))</f>
        <v/>
      </c>
      <c r="IZ111" t="str">
        <f>IF(ISERROR(MATCH(IZ$1,'CSC Mitre'!DF$1:DF$220,0)),"",VLOOKUP(IZ$1,'Tactic Recode'!$A$1:$B$547,2,FALSE))</f>
        <v/>
      </c>
      <c r="JA111" t="str">
        <f>IF(ISERROR(MATCH(JA$1,'CSC Mitre'!DF$1:DF$220,0)),"",VLOOKUP(JA$1,'Tactic Recode'!$A$1:$B$547,2,FALSE))</f>
        <v/>
      </c>
      <c r="JB111" t="str">
        <f>IF(ISERROR(MATCH(JB$1,'CSC Mitre'!DF$1:DF$220,0)),"",VLOOKUP(JB$1,'Tactic Recode'!$A$1:$B$547,2,FALSE))</f>
        <v/>
      </c>
      <c r="JC111" t="str">
        <f>IF(ISERROR(MATCH(JC$1,'CSC Mitre'!DF$1:DF$220,0)),"",VLOOKUP(JC$1,'Tactic Recode'!$A$1:$B$547,2,FALSE))</f>
        <v/>
      </c>
      <c r="JD111" t="str">
        <f>IF(ISERROR(MATCH(JD$1,'CSC Mitre'!DF$1:DF$220,0)),"",VLOOKUP(JD$1,'Tactic Recode'!$A$1:$B$547,2,FALSE))</f>
        <v/>
      </c>
      <c r="JE111" t="str">
        <f>IF(ISERROR(MATCH(JE$1,'CSC Mitre'!DF$1:DF$220,0)),"",VLOOKUP(JE$1,'Tactic Recode'!$A$1:$B$547,2,FALSE))</f>
        <v/>
      </c>
      <c r="JF111" t="str">
        <f>IF(ISERROR(MATCH(JF$1,'CSC Mitre'!DF$1:DF$220,0)),"",VLOOKUP(JF$1,'Tactic Recode'!$A$1:$B$547,2,FALSE))</f>
        <v/>
      </c>
      <c r="JG111" t="str">
        <f>IF(ISERROR(MATCH(JG$1,'CSC Mitre'!DF$1:DF$220,0)),"",VLOOKUP(JG$1,'Tactic Recode'!$A$1:$B$547,2,FALSE))</f>
        <v/>
      </c>
      <c r="JH111" t="str">
        <f>IF(ISERROR(MATCH(JH$1,'CSC Mitre'!DF$1:DF$220,0)),"",VLOOKUP(JH$1,'Tactic Recode'!$A$1:$B$547,2,FALSE))</f>
        <v/>
      </c>
      <c r="JI111" t="str">
        <f>IF(ISERROR(MATCH(JI$1,'CSC Mitre'!DF$1:DF$220,0)),"",VLOOKUP(JI$1,'Tactic Recode'!$A$1:$B$547,2,FALSE))</f>
        <v/>
      </c>
      <c r="JJ111" t="str">
        <f>IF(ISERROR(MATCH(JJ$1,'CSC Mitre'!DF$1:DF$220,0)),"",VLOOKUP(JJ$1,'Tactic Recode'!$A$1:$B$547,2,FALSE))</f>
        <v/>
      </c>
      <c r="JK111" t="str">
        <f>IF(ISERROR(MATCH(JK$1,'CSC Mitre'!DF$1:DF$220,0)),"",VLOOKUP(JK$1,'Tactic Recode'!$A$1:$B$547,2,FALSE))</f>
        <v/>
      </c>
      <c r="JL111" t="str">
        <f>IF(ISERROR(MATCH(JL$1,'CSC Mitre'!DF$1:DF$220,0)),"",VLOOKUP(JL$1,'Tactic Recode'!$A$1:$B$547,2,FALSE))</f>
        <v/>
      </c>
      <c r="JM111" t="str">
        <f>IF(ISERROR(MATCH(JM$1,'CSC Mitre'!DF$1:DF$220,0)),"",VLOOKUP(JM$1,'Tactic Recode'!$A$1:$B$547,2,FALSE))</f>
        <v/>
      </c>
      <c r="JN111" t="str">
        <f>IF(ISERROR(MATCH(JN$1,'CSC Mitre'!DF$1:DF$220,0)),"",VLOOKUP(JN$1,'Tactic Recode'!$A$1:$B$547,2,FALSE))</f>
        <v/>
      </c>
      <c r="JO111" t="str">
        <f>IF(ISERROR(MATCH(JO$1,'CSC Mitre'!DF$1:DF$220,0)),"",VLOOKUP(JO$1,'Tactic Recode'!$A$1:$B$547,2,FALSE))</f>
        <v/>
      </c>
      <c r="JP111" t="str">
        <f>IF(ISERROR(MATCH(JP$1,'CSC Mitre'!DF$1:DF$220,0)),"",VLOOKUP(JP$1,'Tactic Recode'!$A$1:$B$547,2,FALSE))</f>
        <v/>
      </c>
      <c r="JQ111" t="str">
        <f>IF(ISERROR(MATCH(JQ$1,'CSC Mitre'!DF$1:DF$220,0)),"",VLOOKUP(JQ$1,'Tactic Recode'!$A$1:$B$547,2,FALSE))</f>
        <v/>
      </c>
      <c r="JR111" t="str">
        <f>IF(ISERROR(MATCH(JR$1,'CSC Mitre'!DF$1:DF$220,0)),"",VLOOKUP(JR$1,'Tactic Recode'!$A$1:$B$547,2,FALSE))</f>
        <v/>
      </c>
      <c r="JS111" t="str">
        <f>IF(ISERROR(MATCH(JS$1,'CSC Mitre'!DF$1:DF$220,0)),"",VLOOKUP(JS$1,'Tactic Recode'!$A$1:$B$547,2,FALSE))</f>
        <v/>
      </c>
      <c r="JT111" t="str">
        <f>IF(ISERROR(MATCH(JT$1,'CSC Mitre'!DF$1:DF$220,0)),"",VLOOKUP(JT$1,'Tactic Recode'!$A$1:$B$547,2,FALSE))</f>
        <v/>
      </c>
      <c r="JU111" t="str">
        <f>IF(ISERROR(MATCH(JU$1,'CSC Mitre'!DF$1:DF$220,0)),"",VLOOKUP(JU$1,'Tactic Recode'!$A$1:$B$547,2,FALSE))</f>
        <v/>
      </c>
      <c r="JV111" t="str">
        <f>IF(ISERROR(MATCH(JV$1,'CSC Mitre'!DF$1:DF$220,0)),"",VLOOKUP(JV$1,'Tactic Recode'!$A$1:$B$547,2,FALSE))</f>
        <v/>
      </c>
      <c r="JW111" t="str">
        <f>IF(ISERROR(MATCH(JW$1,'CSC Mitre'!DF$1:DF$220,0)),"",VLOOKUP(JW$1,'Tactic Recode'!$A$1:$B$547,2,FALSE))</f>
        <v/>
      </c>
      <c r="JX111" t="str">
        <f>IF(ISERROR(MATCH(JX$1,'CSC Mitre'!DF$1:DF$220,0)),"",VLOOKUP(JX$1,'Tactic Recode'!$A$1:$B$547,2,FALSE))</f>
        <v/>
      </c>
      <c r="JY111" t="str">
        <f>IF(ISERROR(MATCH(JY$1,'CSC Mitre'!DF$1:DF$220,0)),"",VLOOKUP(JY$1,'Tactic Recode'!$A$1:$B$547,2,FALSE))</f>
        <v/>
      </c>
      <c r="JZ111" t="str">
        <f>IF(ISERROR(MATCH(JZ$1,'CSC Mitre'!DF$1:DF$220,0)),"",VLOOKUP(JZ$1,'Tactic Recode'!$A$1:$B$547,2,FALSE))</f>
        <v/>
      </c>
      <c r="KA111" t="str">
        <f>IF(ISERROR(MATCH(KA$1,'CSC Mitre'!DF$1:DF$220,0)),"",VLOOKUP(KA$1,'Tactic Recode'!$A$1:$B$547,2,FALSE))</f>
        <v/>
      </c>
      <c r="KB111" t="str">
        <f>IF(ISERROR(MATCH(KB$1,'CSC Mitre'!DF$1:DF$220,0)),"",VLOOKUP(KB$1,'Tactic Recode'!$A$1:$B$547,2,FALSE))</f>
        <v/>
      </c>
      <c r="KC111" t="str">
        <f>IF(ISERROR(MATCH(KC$1,'CSC Mitre'!DF$1:DF$220,0)),"",VLOOKUP(KC$1,'Tactic Recode'!$A$1:$B$547,2,FALSE))</f>
        <v>Credential Access</v>
      </c>
      <c r="KD111" t="str">
        <f>IF(ISERROR(MATCH(KD$1,'CSC Mitre'!DF$1:DF$220,0)),"",VLOOKUP(KD$1,'Tactic Recode'!$A$1:$B$547,2,FALSE))</f>
        <v/>
      </c>
      <c r="KE111" t="str">
        <f>IF(ISERROR(MATCH(KE$1,'CSC Mitre'!DF$1:DF$220,0)),"",VLOOKUP(KE$1,'Tactic Recode'!$A$1:$B$547,2,FALSE))</f>
        <v/>
      </c>
      <c r="KF111" t="str">
        <f>IF(ISERROR(MATCH(KF$1,'CSC Mitre'!DF$1:DF$220,0)),"",VLOOKUP(KF$1,'Tactic Recode'!$A$1:$B$547,2,FALSE))</f>
        <v/>
      </c>
      <c r="KG111" t="str">
        <f>IF(ISERROR(MATCH(KG$1,'CSC Mitre'!DF$1:DF$220,0)),"",VLOOKUP(KG$1,'Tactic Recode'!$A$1:$B$547,2,FALSE))</f>
        <v/>
      </c>
      <c r="KH111" t="str">
        <f>IF(ISERROR(MATCH(KH$1,'CSC Mitre'!DF$1:DF$220,0)),"",VLOOKUP(KH$1,'Tactic Recode'!$A$1:$B$547,2,FALSE))</f>
        <v/>
      </c>
      <c r="KI111" t="str">
        <f>IF(ISERROR(MATCH(KI$1,'CSC Mitre'!DF$1:DF$220,0)),"",VLOOKUP(KI$1,'Tactic Recode'!$A$1:$B$547,2,FALSE))</f>
        <v/>
      </c>
      <c r="KJ111" t="str">
        <f>IF(ISERROR(MATCH(KJ$1,'CSC Mitre'!DF$1:DF$220,0)),"",VLOOKUP(KJ$1,'Tactic Recode'!$A$1:$B$547,2,FALSE))</f>
        <v/>
      </c>
      <c r="KK111" t="str">
        <f>IF(ISERROR(MATCH(KK$1,'CSC Mitre'!DF$1:DF$220,0)),"",VLOOKUP(KK$1,'Tactic Recode'!$A$1:$B$547,2,FALSE))</f>
        <v>Credential Access</v>
      </c>
      <c r="KL111" t="str">
        <f>IF(ISERROR(MATCH(KL$1,'CSC Mitre'!DF$1:DF$220,0)),"",VLOOKUP(KL$1,'Tactic Recode'!$A$1:$B$547,2,FALSE))</f>
        <v/>
      </c>
      <c r="KM111" t="str">
        <f>IF(ISERROR(MATCH(KM$1,'CSC Mitre'!DF$1:DF$220,0)),"",VLOOKUP(KM$1,'Tactic Recode'!$A$1:$B$547,2,FALSE))</f>
        <v/>
      </c>
      <c r="KN111" t="str">
        <f>IF(ISERROR(MATCH(KN$1,'CSC Mitre'!DF$1:DF$220,0)),"",VLOOKUP(KN$1,'Tactic Recode'!$A$1:$B$547,2,FALSE))</f>
        <v/>
      </c>
      <c r="KO111" t="str">
        <f>IF(ISERROR(MATCH(KO$1,'CSC Mitre'!DF$1:DF$220,0)),"",VLOOKUP(KO$1,'Tactic Recode'!$A$1:$B$547,2,FALSE))</f>
        <v/>
      </c>
      <c r="KP111" t="str">
        <f>IF(ISERROR(MATCH(KP$1,'CSC Mitre'!DF$1:DF$220,0)),"",VLOOKUP(KP$1,'Tactic Recode'!$A$1:$B$547,2,FALSE))</f>
        <v/>
      </c>
      <c r="KQ111" t="str">
        <f>IF(ISERROR(MATCH(KQ$1,'CSC Mitre'!DF$1:DF$220,0)),"",VLOOKUP(KQ$1,'Tactic Recode'!$A$1:$B$547,2,FALSE))</f>
        <v/>
      </c>
      <c r="KR111" t="str">
        <f>IF(ISERROR(MATCH(KR$1,'CSC Mitre'!DF$1:DF$220,0)),"",VLOOKUP(KR$1,'Tactic Recode'!$A$1:$B$547,2,FALSE))</f>
        <v/>
      </c>
      <c r="KS111" t="str">
        <f>IF(ISERROR(MATCH(KS$1,'CSC Mitre'!DF$1:DF$220,0)),"",VLOOKUP(KS$1,'Tactic Recode'!$A$1:$B$547,2,FALSE))</f>
        <v/>
      </c>
      <c r="KT111" t="str">
        <f>IF(ISERROR(MATCH(KT$1,'CSC Mitre'!DF$1:DF$220,0)),"",VLOOKUP(KT$1,'Tactic Recode'!$A$1:$B$547,2,FALSE))</f>
        <v/>
      </c>
      <c r="KU111" t="str">
        <f>IF(ISERROR(MATCH(KU$1,'CSC Mitre'!DF$1:DF$220,0)),"",VLOOKUP(KU$1,'Tactic Recode'!$A$1:$B$547,2,FALSE))</f>
        <v/>
      </c>
      <c r="KV111" t="str">
        <f>IF(ISERROR(MATCH(KV$1,'CSC Mitre'!DF$1:DF$220,0)),"",VLOOKUP(KV$1,'Tactic Recode'!$A$1:$B$547,2,FALSE))</f>
        <v/>
      </c>
      <c r="KW111" t="str">
        <f>IF(ISERROR(MATCH(KW$1,'CSC Mitre'!DF$1:DF$220,0)),"",VLOOKUP(KW$1,'Tactic Recode'!$A$1:$B$547,2,FALSE))</f>
        <v/>
      </c>
      <c r="KX111" t="str">
        <f>IF(ISERROR(MATCH(KX$1,'CSC Mitre'!DF$1:DF$220,0)),"",VLOOKUP(KX$1,'Tactic Recode'!$A$1:$B$547,2,FALSE))</f>
        <v/>
      </c>
      <c r="KY111" t="str">
        <f>IF(ISERROR(MATCH(KY$1,'CSC Mitre'!DF$1:DF$220,0)),"",VLOOKUP(KY$1,'Tactic Recode'!$A$1:$B$547,2,FALSE))</f>
        <v/>
      </c>
      <c r="KZ111" t="str">
        <f>IF(ISERROR(MATCH(KZ$1,'CSC Mitre'!DF$1:DF$220,0)),"",VLOOKUP(KZ$1,'Tactic Recode'!$A$1:$B$547,2,FALSE))</f>
        <v/>
      </c>
      <c r="LA111" t="str">
        <f>IF(ISERROR(MATCH(LA$1,'CSC Mitre'!DF$1:DF$220,0)),"",VLOOKUP(LA$1,'Tactic Recode'!$A$1:$B$547,2,FALSE))</f>
        <v/>
      </c>
      <c r="LB111" t="str">
        <f>IF(ISERROR(MATCH(LB$1,'CSC Mitre'!DF$1:DF$220,0)),"",VLOOKUP(LB$1,'Tactic Recode'!$A$1:$B$547,2,FALSE))</f>
        <v/>
      </c>
      <c r="LC111" t="str">
        <f>IF(ISERROR(MATCH(LC$1,'CSC Mitre'!DF$1:DF$220,0)),"",VLOOKUP(LC$1,'Tactic Recode'!$A$1:$B$547,2,FALSE))</f>
        <v/>
      </c>
      <c r="LD111" t="str">
        <f>IF(ISERROR(MATCH(LD$1,'CSC Mitre'!DF$1:DF$220,0)),"",VLOOKUP(LD$1,'Tactic Recode'!$A$1:$B$547,2,FALSE))</f>
        <v/>
      </c>
      <c r="LE111" t="str">
        <f>IF(ISERROR(MATCH(LE$1,'CSC Mitre'!DF$1:DF$220,0)),"",VLOOKUP(LE$1,'Tactic Recode'!$A$1:$B$547,2,FALSE))</f>
        <v/>
      </c>
      <c r="LF111" t="str">
        <f>IF(ISERROR(MATCH(LF$1,'CSC Mitre'!DF$1:DF$220,0)),"",VLOOKUP(LF$1,'Tactic Recode'!$A$1:$B$547,2,FALSE))</f>
        <v/>
      </c>
      <c r="LG111" t="str">
        <f>IF(ISERROR(MATCH(LG$1,'CSC Mitre'!DF$1:DF$220,0)),"",VLOOKUP(LG$1,'Tactic Recode'!$A$1:$B$547,2,FALSE))</f>
        <v/>
      </c>
      <c r="LH111" t="str">
        <f>IF(ISERROR(MATCH(LH$1,'CSC Mitre'!DF$1:DF$220,0)),"",VLOOKUP(LH$1,'Tactic Recode'!$A$1:$B$547,2,FALSE))</f>
        <v/>
      </c>
      <c r="LI111" t="str">
        <f>IF(ISERROR(MATCH(LI$1,'CSC Mitre'!DF$1:DF$220,0)),"",VLOOKUP(LI$1,'Tactic Recode'!$A$1:$B$547,2,FALSE))</f>
        <v/>
      </c>
      <c r="LJ111" t="str">
        <f>IF(ISERROR(MATCH(LJ$1,'CSC Mitre'!DF$1:DF$220,0)),"",VLOOKUP(LJ$1,'Tactic Recode'!$A$1:$B$547,2,FALSE))</f>
        <v/>
      </c>
      <c r="LK111" t="str">
        <f>IF(ISERROR(MATCH(LK$1,'CSC Mitre'!DF$1:DF$220,0)),"",VLOOKUP(LK$1,'Tactic Recode'!$A$1:$B$547,2,FALSE))</f>
        <v/>
      </c>
      <c r="LL111" t="str">
        <f>IF(ISERROR(MATCH(LL$1,'CSC Mitre'!DF$1:DF$220,0)),"",VLOOKUP(LL$1,'Tactic Recode'!$A$1:$B$547,2,FALSE))</f>
        <v/>
      </c>
      <c r="LM111" t="str">
        <f>IF(ISERROR(MATCH(LM$1,'CSC Mitre'!DF$1:DF$220,0)),"",VLOOKUP(LM$1,'Tactic Recode'!$A$1:$B$547,2,FALSE))</f>
        <v/>
      </c>
      <c r="LN111" t="str">
        <f>IF(ISERROR(MATCH(LN$1,'CSC Mitre'!DF$1:DF$220,0)),"",VLOOKUP(LN$1,'Tactic Recode'!$A$1:$B$547,2,FALSE))</f>
        <v/>
      </c>
      <c r="LO111" t="str">
        <f>IF(ISERROR(MATCH(LO$1,'CSC Mitre'!DF$1:DF$220,0)),"",VLOOKUP(LO$1,'Tactic Recode'!$A$1:$B$547,2,FALSE))</f>
        <v/>
      </c>
      <c r="LP111" t="str">
        <f>IF(ISERROR(MATCH(LP$1,'CSC Mitre'!DF$1:DF$220,0)),"",VLOOKUP(LP$1,'Tactic Recode'!$A$1:$B$547,2,FALSE))</f>
        <v/>
      </c>
      <c r="LQ111" t="str">
        <f>IF(ISERROR(MATCH(LQ$1,'CSC Mitre'!DF$1:DF$220,0)),"",VLOOKUP(LQ$1,'Tactic Recode'!$A$1:$B$547,2,FALSE))</f>
        <v/>
      </c>
      <c r="LR111" t="str">
        <f>IF(ISERROR(MATCH(LR$1,'CSC Mitre'!DF$1:DF$220,0)),"",VLOOKUP(LR$1,'Tactic Recode'!$A$1:$B$547,2,FALSE))</f>
        <v/>
      </c>
      <c r="LS111" t="str">
        <f>IF(ISERROR(MATCH(LS$1,'CSC Mitre'!DF$1:DF$220,0)),"",VLOOKUP(LS$1,'Tactic Recode'!$A$1:$B$547,2,FALSE))</f>
        <v/>
      </c>
      <c r="LT111" t="str">
        <f>IF(ISERROR(MATCH(LT$1,'CSC Mitre'!DF$1:DF$220,0)),"",VLOOKUP(LT$1,'Tactic Recode'!$A$1:$B$547,2,FALSE))</f>
        <v/>
      </c>
      <c r="LU111" t="str">
        <f>IF(ISERROR(MATCH(LU$1,'CSC Mitre'!DF$1:DF$220,0)),"",VLOOKUP(LU$1,'Tactic Recode'!$A$1:$B$547,2,FALSE))</f>
        <v/>
      </c>
      <c r="LV111" t="str">
        <f>IF(ISERROR(MATCH(LV$1,'CSC Mitre'!DF$1:DF$220,0)),"",VLOOKUP(LV$1,'Tactic Recode'!$A$1:$B$547,2,FALSE))</f>
        <v/>
      </c>
      <c r="LW111" t="str">
        <f>IF(ISERROR(MATCH(LW$1,'CSC Mitre'!DF$1:DF$220,0)),"",VLOOKUP(LW$1,'Tactic Recode'!$A$1:$B$547,2,FALSE))</f>
        <v/>
      </c>
      <c r="LX111" t="str">
        <f>IF(ISERROR(MATCH(LX$1,'CSC Mitre'!DF$1:DF$220,0)),"",VLOOKUP(LX$1,'Tactic Recode'!$A$1:$B$547,2,FALSE))</f>
        <v/>
      </c>
      <c r="LY111" t="str">
        <f>IF(ISERROR(MATCH(LY$1,'CSC Mitre'!DF$1:DF$220,0)),"",VLOOKUP(LY$1,'Tactic Recode'!$A$1:$B$547,2,FALSE))</f>
        <v/>
      </c>
      <c r="LZ111" t="str">
        <f>IF(ISERROR(MATCH(LZ$1,'CSC Mitre'!DF$1:DF$220,0)),"",VLOOKUP(LZ$1,'Tactic Recode'!$A$1:$B$547,2,FALSE))</f>
        <v/>
      </c>
      <c r="MA111" t="str">
        <f>IF(ISERROR(MATCH(MA$1,'CSC Mitre'!DF$1:DF$220,0)),"",VLOOKUP(MA$1,'Tactic Recode'!$A$1:$B$547,2,FALSE))</f>
        <v/>
      </c>
      <c r="MB111" t="str">
        <f>IF(ISERROR(MATCH(MB$1,'CSC Mitre'!DF$1:DF$220,0)),"",VLOOKUP(MB$1,'Tactic Recode'!$A$1:$B$547,2,FALSE))</f>
        <v/>
      </c>
      <c r="MC111" t="str">
        <f>IF(ISERROR(MATCH(MC$1,'CSC Mitre'!DF$1:DF$220,0)),"",VLOOKUP(MC$1,'Tactic Recode'!$A$1:$B$547,2,FALSE))</f>
        <v/>
      </c>
      <c r="MD111" t="str">
        <f>IF(ISERROR(MATCH(MD$1,'CSC Mitre'!DF$1:DF$220,0)),"",VLOOKUP(MD$1,'Tactic Recode'!$A$1:$B$547,2,FALSE))</f>
        <v/>
      </c>
      <c r="ME111" t="str">
        <f>IF(ISERROR(MATCH(ME$1,'CSC Mitre'!DF$1:DF$220,0)),"",VLOOKUP(ME$1,'Tactic Recode'!$A$1:$B$547,2,FALSE))</f>
        <v/>
      </c>
      <c r="MF111" t="str">
        <f>IF(ISERROR(MATCH(MF$1,'CSC Mitre'!DF$1:DF$220,0)),"",VLOOKUP(MF$1,'Tactic Recode'!$A$1:$B$547,2,FALSE))</f>
        <v/>
      </c>
      <c r="MG111" t="str">
        <f>IF(ISERROR(MATCH(MG$1,'CSC Mitre'!DF$1:DF$220,0)),"",VLOOKUP(MG$1,'Tactic Recode'!$A$1:$B$547,2,FALSE))</f>
        <v/>
      </c>
      <c r="MH111" t="str">
        <f>IF(ISERROR(MATCH(MH$1,'CSC Mitre'!DF$1:DF$220,0)),"",VLOOKUP(MH$1,'Tactic Recode'!$A$1:$B$547,2,FALSE))</f>
        <v/>
      </c>
      <c r="MI111" t="str">
        <f>IF(ISERROR(MATCH(MI$1,'CSC Mitre'!DF$1:DF$220,0)),"",VLOOKUP(MI$1,'Tactic Recode'!$A$1:$B$547,2,FALSE))</f>
        <v/>
      </c>
      <c r="MJ111" t="str">
        <f>IF(ISERROR(MATCH(MJ$1,'CSC Mitre'!DF$1:DF$220,0)),"",VLOOKUP(MJ$1,'Tactic Recode'!$A$1:$B$547,2,FALSE))</f>
        <v/>
      </c>
      <c r="MK111" t="str">
        <f>IF(ISERROR(MATCH(MK$1,'CSC Mitre'!DF$1:DF$220,0)),"",VLOOKUP(MK$1,'Tactic Recode'!$A$1:$B$547,2,FALSE))</f>
        <v/>
      </c>
      <c r="ML111" t="str">
        <f>IF(ISERROR(MATCH(ML$1,'CSC Mitre'!DF$1:DF$220,0)),"",VLOOKUP(ML$1,'Tactic Recode'!$A$1:$B$547,2,FALSE))</f>
        <v/>
      </c>
      <c r="MM111" t="str">
        <f>IF(ISERROR(MATCH(MM$1,'CSC Mitre'!DF$1:DF$220,0)),"",VLOOKUP(MM$1,'Tactic Recode'!$A$1:$B$547,2,FALSE))</f>
        <v/>
      </c>
      <c r="MN111" t="str">
        <f>IF(ISERROR(MATCH(MN$1,'CSC Mitre'!DF$1:DF$220,0)),"",VLOOKUP(MN$1,'Tactic Recode'!$A$1:$B$547,2,FALSE))</f>
        <v/>
      </c>
      <c r="MO111" t="str">
        <f>IF(ISERROR(MATCH(MO$1,'CSC Mitre'!DF$1:DF$220,0)),"",VLOOKUP(MO$1,'Tactic Recode'!$A$1:$B$547,2,FALSE))</f>
        <v/>
      </c>
      <c r="MP111" t="str">
        <f>IF(ISERROR(MATCH(MP$1,'CSC Mitre'!DF$1:DF$220,0)),"",VLOOKUP(MP$1,'Tactic Recode'!$A$1:$B$547,2,FALSE))</f>
        <v/>
      </c>
      <c r="MQ111" t="str">
        <f>IF(ISERROR(MATCH(MQ$1,'CSC Mitre'!DF$1:DF$220,0)),"",VLOOKUP(MQ$1,'Tactic Recode'!$A$1:$B$547,2,FALSE))</f>
        <v/>
      </c>
      <c r="MR111" t="str">
        <f>IF(ISERROR(MATCH(MR$1,'CSC Mitre'!DF$1:DF$220,0)),"",VLOOKUP(MR$1,'Tactic Recode'!$A$1:$B$547,2,FALSE))</f>
        <v/>
      </c>
      <c r="MS111" t="str">
        <f>IF(ISERROR(MATCH(MS$1,'CSC Mitre'!DF$1:DF$220,0)),"",VLOOKUP(MS$1,'Tactic Recode'!$A$1:$B$547,2,FALSE))</f>
        <v/>
      </c>
      <c r="MT111" t="str">
        <f>IF(ISERROR(MATCH(MT$1,'CSC Mitre'!DF$1:DF$220,0)),"",VLOOKUP(MT$1,'Tactic Recode'!$A$1:$B$547,2,FALSE))</f>
        <v/>
      </c>
      <c r="MU111" t="str">
        <f>IF(ISERROR(MATCH(MU$1,'CSC Mitre'!DF$1:DF$220,0)),"",VLOOKUP(MU$1,'Tactic Recode'!$A$1:$B$547,2,FALSE))</f>
        <v/>
      </c>
      <c r="MV111" t="str">
        <f>IF(ISERROR(MATCH(MV$1,'CSC Mitre'!DF$1:DF$220,0)),"",VLOOKUP(MV$1,'Tactic Recode'!$A$1:$B$547,2,FALSE))</f>
        <v/>
      </c>
      <c r="MW111" t="str">
        <f>IF(ISERROR(MATCH(MW$1,'CSC Mitre'!DF$1:DF$220,0)),"",VLOOKUP(MW$1,'Tactic Recode'!$A$1:$B$547,2,FALSE))</f>
        <v/>
      </c>
      <c r="MX111" t="str">
        <f>IF(ISERROR(MATCH(MX$1,'CSC Mitre'!DF$1:DF$220,0)),"",VLOOKUP(MX$1,'Tactic Recode'!$A$1:$B$547,2,FALSE))</f>
        <v/>
      </c>
      <c r="MY111" t="str">
        <f>IF(ISERROR(MATCH(MY$1,'CSC Mitre'!DF$1:DF$220,0)),"",VLOOKUP(MY$1,'Tactic Recode'!$A$1:$B$547,2,FALSE))</f>
        <v/>
      </c>
      <c r="MZ111" t="str">
        <f>IF(ISERROR(MATCH(MZ$1,'CSC Mitre'!DF$1:DF$220,0)),"",VLOOKUP(MZ$1,'Tactic Recode'!$A$1:$B$547,2,FALSE))</f>
        <v/>
      </c>
      <c r="NA111" t="str">
        <f>IF(ISERROR(MATCH(NA$1,'CSC Mitre'!DF$1:DF$220,0)),"",VLOOKUP(NA$1,'Tactic Recode'!$A$1:$B$547,2,FALSE))</f>
        <v/>
      </c>
      <c r="NB111" t="str">
        <f>IF(ISERROR(MATCH(NB$1,'CSC Mitre'!DF$1:DF$220,0)),"",VLOOKUP(NB$1,'Tactic Recode'!$A$1:$B$547,2,FALSE))</f>
        <v/>
      </c>
      <c r="NC111" t="str">
        <f>IF(ISERROR(MATCH(NC$1,'CSC Mitre'!DF$1:DF$220,0)),"",VLOOKUP(NC$1,'Tactic Recode'!$A$1:$B$547,2,FALSE))</f>
        <v/>
      </c>
      <c r="ND111" t="str">
        <f>IF(ISERROR(MATCH(ND$1,'CSC Mitre'!DF$1:DF$220,0)),"",VLOOKUP(ND$1,'Tactic Recode'!$A$1:$B$547,2,FALSE))</f>
        <v/>
      </c>
      <c r="NE111" t="str">
        <f>IF(ISERROR(MATCH(NE$1,'CSC Mitre'!DF$1:DF$220,0)),"",VLOOKUP(NE$1,'Tactic Recode'!$A$1:$B$547,2,FALSE))</f>
        <v/>
      </c>
      <c r="NF111" t="str">
        <f>IF(ISERROR(MATCH(NF$1,'CSC Mitre'!DF$1:DF$220,0)),"",VLOOKUP(NF$1,'Tactic Recode'!$A$1:$B$547,2,FALSE))</f>
        <v/>
      </c>
      <c r="NG111" t="str">
        <f>IF(ISERROR(MATCH(NG$1,'CSC Mitre'!DF$1:DF$220,0)),"",VLOOKUP(NG$1,'Tactic Recode'!$A$1:$B$547,2,FALSE))</f>
        <v/>
      </c>
      <c r="NH111" t="str">
        <f>IF(ISERROR(MATCH(NH$1,'CSC Mitre'!DF$1:DF$220,0)),"",VLOOKUP(NH$1,'Tactic Recode'!$A$1:$B$547,2,FALSE))</f>
        <v/>
      </c>
      <c r="NI111" t="str">
        <f>IF(ISERROR(MATCH(NI$1,'CSC Mitre'!DF$1:DF$220,0)),"",VLOOKUP(NI$1,'Tactic Recode'!$A$1:$B$547,2,FALSE))</f>
        <v/>
      </c>
      <c r="NJ111" t="str">
        <f>IF(ISERROR(MATCH(NJ$1,'CSC Mitre'!DF$1:DF$220,0)),"",VLOOKUP(NJ$1,'Tactic Recode'!$A$1:$B$547,2,FALSE))</f>
        <v/>
      </c>
      <c r="NK111" t="str">
        <f>IF(ISERROR(MATCH(NK$1,'CSC Mitre'!DF$1:DF$220,0)),"",VLOOKUP(NK$1,'Tactic Recode'!$A$1:$B$547,2,FALSE))</f>
        <v/>
      </c>
      <c r="NL111" t="str">
        <f>IF(ISERROR(MATCH(NL$1,'CSC Mitre'!DF$1:DF$220,0)),"",VLOOKUP(NL$1,'Tactic Recode'!$A$1:$B$547,2,FALSE))</f>
        <v/>
      </c>
      <c r="NM111" t="str">
        <f>IF(ISERROR(MATCH(NM$1,'CSC Mitre'!DF$1:DF$220,0)),"",VLOOKUP(NM$1,'Tactic Recode'!$A$1:$B$547,2,FALSE))</f>
        <v/>
      </c>
      <c r="NN111" t="str">
        <f>IF(ISERROR(MATCH(NN$1,'CSC Mitre'!DF$1:DF$220,0)),"",VLOOKUP(NN$1,'Tactic Recode'!$A$1:$B$547,2,FALSE))</f>
        <v/>
      </c>
      <c r="NO111" t="str">
        <f>IF(ISERROR(MATCH(NO$1,'CSC Mitre'!DF$1:DF$220,0)),"",VLOOKUP(NO$1,'Tactic Recode'!$A$1:$B$547,2,FALSE))</f>
        <v/>
      </c>
      <c r="NP111" t="str">
        <f>IF(ISERROR(MATCH(NP$1,'CSC Mitre'!DF$1:DF$220,0)),"",VLOOKUP(NP$1,'Tactic Recode'!$A$1:$B$547,2,FALSE))</f>
        <v/>
      </c>
      <c r="NQ111" t="str">
        <f>IF(ISERROR(MATCH(NQ$1,'CSC Mitre'!DF$1:DF$220,0)),"",VLOOKUP(NQ$1,'Tactic Recode'!$A$1:$B$547,2,FALSE))</f>
        <v/>
      </c>
      <c r="NR111" t="str">
        <f>IF(ISERROR(MATCH(NR$1,'CSC Mitre'!DF$1:DF$220,0)),"",VLOOKUP(NR$1,'Tactic Recode'!$A$1:$B$547,2,FALSE))</f>
        <v/>
      </c>
      <c r="NS111" t="str">
        <f>IF(ISERROR(MATCH(NS$1,'CSC Mitre'!DF$1:DF$220,0)),"",VLOOKUP(NS$1,'Tactic Recode'!$A$1:$B$547,2,FALSE))</f>
        <v/>
      </c>
      <c r="NT111" t="str">
        <f>IF(ISERROR(MATCH(NT$1,'CSC Mitre'!DF$1:DF$220,0)),"",VLOOKUP(NT$1,'Tactic Recode'!$A$1:$B$547,2,FALSE))</f>
        <v/>
      </c>
      <c r="NU111" t="str">
        <f>IF(ISERROR(MATCH(NU$1,'CSC Mitre'!DF$1:DF$220,0)),"",VLOOKUP(NU$1,'Tactic Recode'!$A$1:$B$547,2,FALSE))</f>
        <v/>
      </c>
      <c r="NV111" t="str">
        <f>IF(ISERROR(MATCH(NV$1,'CSC Mitre'!DF$1:DF$220,0)),"",VLOOKUP(NV$1,'Tactic Recode'!$A$1:$B$547,2,FALSE))</f>
        <v/>
      </c>
      <c r="NW111" t="str">
        <f>IF(ISERROR(MATCH(NW$1,'CSC Mitre'!DF$1:DF$220,0)),"",VLOOKUP(NW$1,'Tactic Recode'!$A$1:$B$547,2,FALSE))</f>
        <v/>
      </c>
      <c r="NX111" t="str">
        <f>IF(ISERROR(MATCH(NX$1,'CSC Mitre'!DF$1:DF$220,0)),"",VLOOKUP(NX$1,'Tactic Recode'!$A$1:$B$547,2,FALSE))</f>
        <v/>
      </c>
      <c r="NY111" t="str">
        <f>IF(ISERROR(MATCH(NY$1,'CSC Mitre'!DF$1:DF$220,0)),"",VLOOKUP(NY$1,'Tactic Recode'!$A$1:$B$547,2,FALSE))</f>
        <v/>
      </c>
      <c r="NZ111" t="str">
        <f>IF(ISERROR(MATCH(NZ$1,'CSC Mitre'!DF$1:DF$220,0)),"",VLOOKUP(NZ$1,'Tactic Recode'!$A$1:$B$547,2,FALSE))</f>
        <v/>
      </c>
      <c r="OA111" t="str">
        <f>IF(ISERROR(MATCH(OA$1,'CSC Mitre'!DF$1:DF$220,0)),"",VLOOKUP(OA$1,'Tactic Recode'!$A$1:$B$547,2,FALSE))</f>
        <v/>
      </c>
      <c r="OB111" t="str">
        <f>IF(ISERROR(MATCH(OB$1,'CSC Mitre'!DF$1:DF$220,0)),"",VLOOKUP(OB$1,'Tactic Recode'!$A$1:$B$547,2,FALSE))</f>
        <v/>
      </c>
      <c r="OC111" t="str">
        <f>IF(ISERROR(MATCH(OC$1,'CSC Mitre'!DF$1:DF$220,0)),"",VLOOKUP(OC$1,'Tactic Recode'!$A$1:$B$547,2,FALSE))</f>
        <v/>
      </c>
      <c r="OD111" t="str">
        <f>IF(ISERROR(MATCH(OD$1,'CSC Mitre'!DF$1:DF$220,0)),"",VLOOKUP(OD$1,'Tactic Recode'!$A$1:$B$547,2,FALSE))</f>
        <v/>
      </c>
      <c r="OE111" t="str">
        <f>IF(ISERROR(MATCH(OE$1,'CSC Mitre'!DF$1:DF$220,0)),"",VLOOKUP(OE$1,'Tactic Recode'!$A$1:$B$547,2,FALSE))</f>
        <v/>
      </c>
      <c r="OF111" t="str">
        <f>IF(ISERROR(MATCH(OF$1,'CSC Mitre'!DF$1:DF$220,0)),"",VLOOKUP(OF$1,'Tactic Recode'!$A$1:$B$547,2,FALSE))</f>
        <v/>
      </c>
      <c r="OG111" t="str">
        <f>IF(ISERROR(MATCH(OG$1,'CSC Mitre'!DF$1:DF$220,0)),"",VLOOKUP(OG$1,'Tactic Recode'!$A$1:$B$547,2,FALSE))</f>
        <v/>
      </c>
      <c r="OH111" t="str">
        <f>IF(ISERROR(MATCH(OH$1,'CSC Mitre'!DF$1:DF$220,0)),"",VLOOKUP(OH$1,'Tactic Recode'!$A$1:$B$547,2,FALSE))</f>
        <v/>
      </c>
      <c r="OI111" t="str">
        <f>IF(ISERROR(MATCH(OI$1,'CSC Mitre'!DF$1:DF$220,0)),"",VLOOKUP(OI$1,'Tactic Recode'!$A$1:$B$547,2,FALSE))</f>
        <v/>
      </c>
      <c r="OJ111" t="str">
        <f>IF(ISERROR(MATCH(OJ$1,'CSC Mitre'!DF$1:DF$220,0)),"",VLOOKUP(OJ$1,'Tactic Recode'!$A$1:$B$547,2,FALSE))</f>
        <v/>
      </c>
      <c r="OK111" t="str">
        <f>IF(ISERROR(MATCH(OK$1,'CSC Mitre'!DF$1:DF$220,0)),"",VLOOKUP(OK$1,'Tactic Recode'!$A$1:$B$547,2,FALSE))</f>
        <v/>
      </c>
      <c r="OL111" t="str">
        <f>IF(ISERROR(MATCH(OL$1,'CSC Mitre'!DF$1:DF$220,0)),"",VLOOKUP(OL$1,'Tactic Recode'!$A$1:$B$547,2,FALSE))</f>
        <v/>
      </c>
      <c r="OM111" t="str">
        <f>IF(ISERROR(MATCH(OM$1,'CSC Mitre'!DF$1:DF$220,0)),"",VLOOKUP(OM$1,'Tactic Recode'!$A$1:$B$547,2,FALSE))</f>
        <v/>
      </c>
      <c r="ON111" t="str">
        <f>IF(ISERROR(MATCH(ON$1,'CSC Mitre'!DF$1:DF$220,0)),"",VLOOKUP(ON$1,'Tactic Recode'!$A$1:$B$547,2,FALSE))</f>
        <v/>
      </c>
      <c r="OO111" t="str">
        <f>IF(ISERROR(MATCH(OO$1,'CSC Mitre'!DF$1:DF$220,0)),"",VLOOKUP(OO$1,'Tactic Recode'!$A$1:$B$547,2,FALSE))</f>
        <v/>
      </c>
      <c r="OP111" t="str">
        <f>IF(ISERROR(MATCH(OP$1,'CSC Mitre'!DF$1:DF$220,0)),"",VLOOKUP(OP$1,'Tactic Recode'!$A$1:$B$547,2,FALSE))</f>
        <v/>
      </c>
      <c r="OQ111" t="str">
        <f>IF(ISERROR(MATCH(OQ$1,'CSC Mitre'!DF$1:DF$220,0)),"",VLOOKUP(OQ$1,'Tactic Recode'!$A$1:$B$547,2,FALSE))</f>
        <v/>
      </c>
      <c r="OR111" t="str">
        <f>IF(ISERROR(MATCH(OR$1,'CSC Mitre'!DF$1:DF$220,0)),"",VLOOKUP(OR$1,'Tactic Recode'!$A$1:$B$547,2,FALSE))</f>
        <v/>
      </c>
      <c r="OS111" t="str">
        <f>IF(ISERROR(MATCH(OS$1,'CSC Mitre'!DF$1:DF$220,0)),"",VLOOKUP(OS$1,'Tactic Recode'!$A$1:$B$547,2,FALSE))</f>
        <v/>
      </c>
      <c r="OT111" t="str">
        <f>IF(ISERROR(MATCH(OT$1,'CSC Mitre'!DF$1:DF$220,0)),"",VLOOKUP(OT$1,'Tactic Recode'!$A$1:$B$547,2,FALSE))</f>
        <v/>
      </c>
      <c r="OU111" t="str">
        <f>IF(ISERROR(MATCH(OU$1,'CSC Mitre'!DF$1:DF$220,0)),"",VLOOKUP(OU$1,'Tactic Recode'!$A$1:$B$547,2,FALSE))</f>
        <v/>
      </c>
      <c r="OV111" t="str">
        <f>IF(ISERROR(MATCH(OV$1,'CSC Mitre'!DF$1:DF$220,0)),"",VLOOKUP(OV$1,'Tactic Recode'!$A$1:$B$547,2,FALSE))</f>
        <v/>
      </c>
      <c r="OW111" t="str">
        <f>IF(ISERROR(MATCH(OW$1,'CSC Mitre'!DF$1:DF$220,0)),"",VLOOKUP(OW$1,'Tactic Recode'!$A$1:$B$547,2,FALSE))</f>
        <v/>
      </c>
      <c r="OX111" t="str">
        <f>IF(ISERROR(MATCH(OX$1,'CSC Mitre'!DF$1:DF$220,0)),"",VLOOKUP(OX$1,'Tactic Recode'!$A$1:$B$547,2,FALSE))</f>
        <v>Initial Access</v>
      </c>
      <c r="OY111" t="str">
        <f>IF(ISERROR(MATCH(OY$1,'CSC Mitre'!DF$1:DF$220,0)),"",VLOOKUP(OY$1,'Tactic Recode'!$A$1:$B$547,2,FALSE))</f>
        <v>Initial Access</v>
      </c>
      <c r="OZ111" t="str">
        <f>IF(ISERROR(MATCH(OZ$1,'CSC Mitre'!DF$1:DF$220,0)),"",VLOOKUP(OZ$1,'Tactic Recode'!$A$1:$B$547,2,FALSE))</f>
        <v>Initial Access</v>
      </c>
      <c r="PA111" t="str">
        <f>IF(ISERROR(MATCH(PA$1,'CSC Mitre'!DF$1:DF$220,0)),"",VLOOKUP(PA$1,'Tactic Recode'!$A$1:$B$547,2,FALSE))</f>
        <v>Initial Access</v>
      </c>
      <c r="PB111" t="str">
        <f>IF(ISERROR(MATCH(PB$1,'CSC Mitre'!DF$1:DF$220,0)),"",VLOOKUP(PB$1,'Tactic Recode'!$A$1:$B$547,2,FALSE))</f>
        <v/>
      </c>
      <c r="PC111" t="str">
        <f>IF(ISERROR(MATCH(PC$1,'CSC Mitre'!DF$1:DF$220,0)),"",VLOOKUP(PC$1,'Tactic Recode'!$A$1:$B$547,2,FALSE))</f>
        <v/>
      </c>
      <c r="PD111" t="str">
        <f>IF(ISERROR(MATCH(PD$1,'CSC Mitre'!DF$1:DF$220,0)),"",VLOOKUP(PD$1,'Tactic Recode'!$A$1:$B$547,2,FALSE))</f>
        <v/>
      </c>
      <c r="PE111" t="str">
        <f>IF(ISERROR(MATCH(PE$1,'CSC Mitre'!DF$1:DF$220,0)),"",VLOOKUP(PE$1,'Tactic Recode'!$A$1:$B$547,2,FALSE))</f>
        <v/>
      </c>
      <c r="PF111" t="str">
        <f>IF(ISERROR(MATCH(PF$1,'CSC Mitre'!DF$1:DF$220,0)),"",VLOOKUP(PF$1,'Tactic Recode'!$A$1:$B$547,2,FALSE))</f>
        <v/>
      </c>
      <c r="PG111" t="str">
        <f>IF(ISERROR(MATCH(PG$1,'CSC Mitre'!DF$1:DF$220,0)),"",VLOOKUP(PG$1,'Tactic Recode'!$A$1:$B$547,2,FALSE))</f>
        <v/>
      </c>
      <c r="PH111" t="str">
        <f>IF(ISERROR(MATCH(PH$1,'CSC Mitre'!DF$1:DF$220,0)),"",VLOOKUP(PH$1,'Tactic Recode'!$A$1:$B$547,2,FALSE))</f>
        <v/>
      </c>
      <c r="PI111" t="str">
        <f>IF(ISERROR(MATCH(PI$1,'CSC Mitre'!DF$1:DF$220,0)),"",VLOOKUP(PI$1,'Tactic Recode'!$A$1:$B$547,2,FALSE))</f>
        <v/>
      </c>
      <c r="PJ111" t="str">
        <f>IF(ISERROR(MATCH(PJ$1,'CSC Mitre'!DF$1:DF$220,0)),"",VLOOKUP(PJ$1,'Tactic Recode'!$A$1:$B$547,2,FALSE))</f>
        <v/>
      </c>
      <c r="PK111" t="str">
        <f>IF(ISERROR(MATCH(PK$1,'CSC Mitre'!DF$1:DF$220,0)),"",VLOOKUP(PK$1,'Tactic Recode'!$A$1:$B$547,2,FALSE))</f>
        <v/>
      </c>
      <c r="PL111" t="str">
        <f>IF(ISERROR(MATCH(PL$1,'CSC Mitre'!DF$1:DF$220,0)),"",VLOOKUP(PL$1,'Tactic Recode'!$A$1:$B$547,2,FALSE))</f>
        <v/>
      </c>
      <c r="PM111" t="str">
        <f>IF(ISERROR(MATCH(PM$1,'CSC Mitre'!DF$1:DF$220,0)),"",VLOOKUP(PM$1,'Tactic Recode'!$A$1:$B$547,2,FALSE))</f>
        <v/>
      </c>
      <c r="PN111" t="str">
        <f>IF(ISERROR(MATCH(PN$1,'CSC Mitre'!DF$1:DF$220,0)),"",VLOOKUP(PN$1,'Tactic Recode'!$A$1:$B$547,2,FALSE))</f>
        <v/>
      </c>
      <c r="PO111" t="str">
        <f>IF(ISERROR(MATCH(PO$1,'CSC Mitre'!DF$1:DF$220,0)),"",VLOOKUP(PO$1,'Tactic Recode'!$A$1:$B$547,2,FALSE))</f>
        <v/>
      </c>
      <c r="PP111" t="str">
        <f>IF(ISERROR(MATCH(PP$1,'CSC Mitre'!DF$1:DF$220,0)),"",VLOOKUP(PP$1,'Tactic Recode'!$A$1:$B$547,2,FALSE))</f>
        <v/>
      </c>
      <c r="PQ111" t="str">
        <f>IF(ISERROR(MATCH(PQ$1,'CSC Mitre'!DF$1:DF$220,0)),"",VLOOKUP(PQ$1,'Tactic Recode'!$A$1:$B$547,2,FALSE))</f>
        <v/>
      </c>
      <c r="PR111" t="str">
        <f>IF(ISERROR(MATCH(PR$1,'CSC Mitre'!DF$1:DF$220,0)),"",VLOOKUP(PR$1,'Tactic Recode'!$A$1:$B$547,2,FALSE))</f>
        <v/>
      </c>
      <c r="PS111" t="str">
        <f>IF(ISERROR(MATCH(PS$1,'CSC Mitre'!DF$1:DF$220,0)),"",VLOOKUP(PS$1,'Tactic Recode'!$A$1:$B$547,2,FALSE))</f>
        <v/>
      </c>
      <c r="PT111" t="str">
        <f>IF(ISERROR(MATCH(PT$1,'CSC Mitre'!DF$1:DF$220,0)),"",VLOOKUP(PT$1,'Tactic Recode'!$A$1:$B$547,2,FALSE))</f>
        <v/>
      </c>
      <c r="PU111" t="str">
        <f>IF(ISERROR(MATCH(PU$1,'CSC Mitre'!DF$1:DF$220,0)),"",VLOOKUP(PU$1,'Tactic Recode'!$A$1:$B$547,2,FALSE))</f>
        <v/>
      </c>
      <c r="PV111" t="str">
        <f>IF(ISERROR(MATCH(PV$1,'CSC Mitre'!DF$1:DF$220,0)),"",VLOOKUP(PV$1,'Tactic Recode'!$A$1:$B$547,2,FALSE))</f>
        <v/>
      </c>
      <c r="PW111" t="str">
        <f>IF(ISERROR(MATCH(PW$1,'CSC Mitre'!DF$1:DF$220,0)),"",VLOOKUP(PW$1,'Tactic Recode'!$A$1:$B$547,2,FALSE))</f>
        <v/>
      </c>
      <c r="PX111" t="str">
        <f>IF(ISERROR(MATCH(PX$1,'CSC Mitre'!DF$1:DF$220,0)),"",VLOOKUP(PX$1,'Tactic Recode'!$A$1:$B$547,2,FALSE))</f>
        <v/>
      </c>
      <c r="PY111" t="str">
        <f>IF(ISERROR(MATCH(PY$1,'CSC Mitre'!DF$1:DF$220,0)),"",VLOOKUP(PY$1,'Tactic Recode'!$A$1:$B$547,2,FALSE))</f>
        <v/>
      </c>
      <c r="PZ111" t="str">
        <f>IF(ISERROR(MATCH(PZ$1,'CSC Mitre'!DF$1:DF$220,0)),"",VLOOKUP(PZ$1,'Tactic Recode'!$A$1:$B$547,2,FALSE))</f>
        <v/>
      </c>
      <c r="QA111" t="str">
        <f>IF(ISERROR(MATCH(QA$1,'CSC Mitre'!DF$1:DF$220,0)),"",VLOOKUP(QA$1,'Tactic Recode'!$A$1:$B$547,2,FALSE))</f>
        <v/>
      </c>
      <c r="QB111" t="str">
        <f>IF(ISERROR(MATCH(QB$1,'CSC Mitre'!DF$1:DF$220,0)),"",VLOOKUP(QB$1,'Tactic Recode'!$A$1:$B$547,2,FALSE))</f>
        <v/>
      </c>
      <c r="QC111" t="str">
        <f>IF(ISERROR(MATCH(QC$1,'CSC Mitre'!DF$1:DF$220,0)),"",VLOOKUP(QC$1,'Tactic Recode'!$A$1:$B$547,2,FALSE))</f>
        <v/>
      </c>
      <c r="QD111" t="str">
        <f>IF(ISERROR(MATCH(QD$1,'CSC Mitre'!DF$1:DF$220,0)),"",VLOOKUP(QD$1,'Tactic Recode'!$A$1:$B$547,2,FALSE))</f>
        <v/>
      </c>
      <c r="QE111" t="str">
        <f>IF(ISERROR(MATCH(QE$1,'CSC Mitre'!DF$1:DF$220,0)),"",VLOOKUP(QE$1,'Tactic Recode'!$A$1:$B$547,2,FALSE))</f>
        <v/>
      </c>
      <c r="QF111" t="str">
        <f>IF(ISERROR(MATCH(QF$1,'CSC Mitre'!DF$1:DF$220,0)),"",VLOOKUP(QF$1,'Tactic Recode'!$A$1:$B$547,2,FALSE))</f>
        <v/>
      </c>
      <c r="QG111" t="str">
        <f>IF(ISERROR(MATCH(QG$1,'CSC Mitre'!DF$1:DF$220,0)),"",VLOOKUP(QG$1,'Tactic Recode'!$A$1:$B$547,2,FALSE))</f>
        <v/>
      </c>
      <c r="QH111" t="str">
        <f>IF(ISERROR(MATCH(QH$1,'CSC Mitre'!DF$1:DF$220,0)),"",VLOOKUP(QH$1,'Tactic Recode'!$A$1:$B$547,2,FALSE))</f>
        <v/>
      </c>
      <c r="QI111" t="str">
        <f>IF(ISERROR(MATCH(QI$1,'CSC Mitre'!DF$1:DF$220,0)),"",VLOOKUP(QI$1,'Tactic Recode'!$A$1:$B$547,2,FALSE))</f>
        <v/>
      </c>
      <c r="QJ111" t="str">
        <f>IF(ISERROR(MATCH(QJ$1,'CSC Mitre'!DF$1:DF$220,0)),"",VLOOKUP(QJ$1,'Tactic Recode'!$A$1:$B$547,2,FALSE))</f>
        <v/>
      </c>
      <c r="QK111" t="str">
        <f>IF(ISERROR(MATCH(QK$1,'CSC Mitre'!DF$1:DF$220,0)),"",VLOOKUP(QK$1,'Tactic Recode'!$A$1:$B$547,2,FALSE))</f>
        <v/>
      </c>
      <c r="QL111" t="str">
        <f>IF(ISERROR(MATCH(QL$1,'CSC Mitre'!DF$1:DF$220,0)),"",VLOOKUP(QL$1,'Tactic Recode'!$A$1:$B$547,2,FALSE))</f>
        <v/>
      </c>
      <c r="QM111" t="str">
        <f>IF(ISERROR(MATCH(QM$1,'CSC Mitre'!DF$1:DF$220,0)),"",VLOOKUP(QM$1,'Tactic Recode'!$A$1:$B$547,2,FALSE))</f>
        <v/>
      </c>
      <c r="QN111" t="str">
        <f>IF(ISERROR(MATCH(QN$1,'CSC Mitre'!DF$1:DF$220,0)),"",VLOOKUP(QN$1,'Tactic Recode'!$A$1:$B$547,2,FALSE))</f>
        <v/>
      </c>
      <c r="QO111" t="str">
        <f>IF(ISERROR(MATCH(QO$1,'CSC Mitre'!DF$1:DF$220,0)),"",VLOOKUP(QO$1,'Tactic Recode'!$A$1:$B$547,2,FALSE))</f>
        <v/>
      </c>
      <c r="QP111" t="str">
        <f>IF(ISERROR(MATCH(QP$1,'CSC Mitre'!DF$1:DF$220,0)),"",VLOOKUP(QP$1,'Tactic Recode'!$A$1:$B$547,2,FALSE))</f>
        <v/>
      </c>
      <c r="QQ111" t="str">
        <f>IF(ISERROR(MATCH(QQ$1,'CSC Mitre'!DF$1:DF$220,0)),"",VLOOKUP(QQ$1,'Tactic Recode'!$A$1:$B$547,2,FALSE))</f>
        <v/>
      </c>
      <c r="QR111" t="str">
        <f>IF(ISERROR(MATCH(QR$1,'CSC Mitre'!DF$1:DF$220,0)),"",VLOOKUP(QR$1,'Tactic Recode'!$A$1:$B$547,2,FALSE))</f>
        <v/>
      </c>
      <c r="QS111" t="str">
        <f>IF(ISERROR(MATCH(QS$1,'CSC Mitre'!DF$1:DF$220,0)),"",VLOOKUP(QS$1,'Tactic Recode'!$A$1:$B$547,2,FALSE))</f>
        <v/>
      </c>
      <c r="QT111" t="str">
        <f>IF(ISERROR(MATCH(QT$1,'CSC Mitre'!DF$1:DF$220,0)),"",VLOOKUP(QT$1,'Tactic Recode'!$A$1:$B$547,2,FALSE))</f>
        <v/>
      </c>
      <c r="QU111" t="str">
        <f>IF(ISERROR(MATCH(QU$1,'CSC Mitre'!DF$1:DF$220,0)),"",VLOOKUP(QU$1,'Tactic Recode'!$A$1:$B$547,2,FALSE))</f>
        <v/>
      </c>
      <c r="QV111" t="str">
        <f>IF(ISERROR(MATCH(QV$1,'CSC Mitre'!DF$1:DF$220,0)),"",VLOOKUP(QV$1,'Tactic Recode'!$A$1:$B$547,2,FALSE))</f>
        <v/>
      </c>
      <c r="QW111" t="str">
        <f>IF(ISERROR(MATCH(QW$1,'CSC Mitre'!DF$1:DF$220,0)),"",VLOOKUP(QW$1,'Tactic Recode'!$A$1:$B$547,2,FALSE))</f>
        <v/>
      </c>
      <c r="QX111" t="str">
        <f>IF(ISERROR(MATCH(QX$1,'CSC Mitre'!DF$1:DF$220,0)),"",VLOOKUP(QX$1,'Tactic Recode'!$A$1:$B$547,2,FALSE))</f>
        <v/>
      </c>
      <c r="QY111" t="str">
        <f>IF(ISERROR(MATCH(QY$1,'CSC Mitre'!DF$1:DF$220,0)),"",VLOOKUP(QY$1,'Tactic Recode'!$A$1:$B$547,2,FALSE))</f>
        <v/>
      </c>
      <c r="QZ111" t="str">
        <f>IF(ISERROR(MATCH(QZ$1,'CSC Mitre'!DF$1:DF$220,0)),"",VLOOKUP(QZ$1,'Tactic Recode'!$A$1:$B$547,2,FALSE))</f>
        <v/>
      </c>
      <c r="RA111" t="str">
        <f>IF(ISERROR(MATCH(RA$1,'CSC Mitre'!DF$1:DF$220,0)),"",VLOOKUP(RA$1,'Tactic Recode'!$A$1:$B$547,2,FALSE))</f>
        <v/>
      </c>
      <c r="RB111" t="str">
        <f>IF(ISERROR(MATCH(RB$1,'CSC Mitre'!DF$1:DF$220,0)),"",VLOOKUP(RB$1,'Tactic Recode'!$A$1:$B$547,2,FALSE))</f>
        <v/>
      </c>
      <c r="RC111" t="str">
        <f>IF(ISERROR(MATCH(RC$1,'CSC Mitre'!DF$1:DF$220,0)),"",VLOOKUP(RC$1,'Tactic Recode'!$A$1:$B$547,2,FALSE))</f>
        <v/>
      </c>
      <c r="RD111" t="str">
        <f>IF(ISERROR(MATCH(RD$1,'CSC Mitre'!DF$1:DF$220,0)),"",VLOOKUP(RD$1,'Tactic Recode'!$A$1:$B$547,2,FALSE))</f>
        <v/>
      </c>
      <c r="RE111" t="str">
        <f>IF(ISERROR(MATCH(RE$1,'CSC Mitre'!DF$1:DF$220,0)),"",VLOOKUP(RE$1,'Tactic Recode'!$A$1:$B$547,2,FALSE))</f>
        <v/>
      </c>
      <c r="RF111" t="str">
        <f>IF(ISERROR(MATCH(RF$1,'CSC Mitre'!DF$1:DF$220,0)),"",VLOOKUP(RF$1,'Tactic Recode'!$A$1:$B$547,2,FALSE))</f>
        <v/>
      </c>
      <c r="RG111" t="str">
        <f>IF(ISERROR(MATCH(RG$1,'CSC Mitre'!DF$1:DF$220,0)),"",VLOOKUP(RG$1,'Tactic Recode'!$A$1:$B$547,2,FALSE))</f>
        <v/>
      </c>
      <c r="RH111" t="str">
        <f>IF(ISERROR(MATCH(RH$1,'CSC Mitre'!DF$1:DF$220,0)),"",VLOOKUP(RH$1,'Tactic Recode'!$A$1:$B$547,2,FALSE))</f>
        <v/>
      </c>
      <c r="RI111" t="str">
        <f>IF(ISERROR(MATCH(RI$1,'CSC Mitre'!DF$1:DF$220,0)),"",VLOOKUP(RI$1,'Tactic Recode'!$A$1:$B$547,2,FALSE))</f>
        <v/>
      </c>
      <c r="RJ111" t="str">
        <f>IF(ISERROR(MATCH(RJ$1,'CSC Mitre'!DF$1:DF$220,0)),"",VLOOKUP(RJ$1,'Tactic Recode'!$A$1:$B$547,2,FALSE))</f>
        <v/>
      </c>
      <c r="RK111" t="str">
        <f>IF(ISERROR(MATCH(RK$1,'CSC Mitre'!DF$1:DF$220,0)),"",VLOOKUP(RK$1,'Tactic Recode'!$A$1:$B$547,2,FALSE))</f>
        <v/>
      </c>
      <c r="RL111" t="str">
        <f>IF(ISERROR(MATCH(RL$1,'CSC Mitre'!DF$1:DF$220,0)),"",VLOOKUP(RL$1,'Tactic Recode'!$A$1:$B$547,2,FALSE))</f>
        <v/>
      </c>
      <c r="RM111" t="str">
        <f>IF(ISERROR(MATCH(RM$1,'CSC Mitre'!DF$1:DF$220,0)),"",VLOOKUP(RM$1,'Tactic Recode'!$A$1:$B$547,2,FALSE))</f>
        <v/>
      </c>
      <c r="RN111" t="str">
        <f>IF(ISERROR(MATCH(RN$1,'CSC Mitre'!DF$1:DF$220,0)),"",VLOOKUP(RN$1,'Tactic Recode'!$A$1:$B$547,2,FALSE))</f>
        <v/>
      </c>
      <c r="RO111" t="str">
        <f>IF(ISERROR(MATCH(RO$1,'CSC Mitre'!DF$1:DF$220,0)),"",VLOOKUP(RO$1,'Tactic Recode'!$A$1:$B$547,2,FALSE))</f>
        <v/>
      </c>
      <c r="RP111" t="str">
        <f>IF(ISERROR(MATCH(RP$1,'CSC Mitre'!DF$1:DF$220,0)),"",VLOOKUP(RP$1,'Tactic Recode'!$A$1:$B$547,2,FALSE))</f>
        <v/>
      </c>
      <c r="RQ111" t="str">
        <f>IF(ISERROR(MATCH(RQ$1,'CSC Mitre'!DF$1:DF$220,0)),"",VLOOKUP(RQ$1,'Tactic Recode'!$A$1:$B$547,2,FALSE))</f>
        <v/>
      </c>
      <c r="RR111" t="str">
        <f>IF(ISERROR(MATCH(RR$1,'CSC Mitre'!DF$1:DF$220,0)),"",VLOOKUP(RR$1,'Tactic Recode'!$A$1:$B$547,2,FALSE))</f>
        <v/>
      </c>
      <c r="RS111" t="str">
        <f>IF(ISERROR(MATCH(RS$1,'CSC Mitre'!DF$1:DF$220,0)),"",VLOOKUP(RS$1,'Tactic Recode'!$A$1:$B$547,2,FALSE))</f>
        <v/>
      </c>
      <c r="RT111" t="str">
        <f>IF(ISERROR(MATCH(RT$1,'CSC Mitre'!DF$1:DF$220,0)),"",VLOOKUP(RT$1,'Tactic Recode'!$A$1:$B$547,2,FALSE))</f>
        <v/>
      </c>
      <c r="RU111" t="str">
        <f>IF(ISERROR(MATCH(RU$1,'CSC Mitre'!DF$1:DF$220,0)),"",VLOOKUP(RU$1,'Tactic Recode'!$A$1:$B$547,2,FALSE))</f>
        <v/>
      </c>
      <c r="RV111" t="str">
        <f>IF(ISERROR(MATCH(RV$1,'CSC Mitre'!DF$1:DF$220,0)),"",VLOOKUP(RV$1,'Tactic Recode'!$A$1:$B$547,2,FALSE))</f>
        <v/>
      </c>
      <c r="RW111" t="str">
        <f>IF(ISERROR(MATCH(RW$1,'CSC Mitre'!DF$1:DF$220,0)),"",VLOOKUP(RW$1,'Tactic Recode'!$A$1:$B$547,2,FALSE))</f>
        <v/>
      </c>
      <c r="RX111" t="str">
        <f>IF(ISERROR(MATCH(RX$1,'CSC Mitre'!DF$1:DF$220,0)),"",VLOOKUP(RX$1,'Tactic Recode'!$A$1:$B$547,2,FALSE))</f>
        <v/>
      </c>
      <c r="RY111" t="str">
        <f>IF(ISERROR(MATCH(RY$1,'CSC Mitre'!DF$1:DF$220,0)),"",VLOOKUP(RY$1,'Tactic Recode'!$A$1:$B$547,2,FALSE))</f>
        <v/>
      </c>
      <c r="RZ111" t="str">
        <f>IF(ISERROR(MATCH(RZ$1,'CSC Mitre'!DF$1:DF$220,0)),"",VLOOKUP(RZ$1,'Tactic Recode'!$A$1:$B$547,2,FALSE))</f>
        <v/>
      </c>
      <c r="SA111" t="str">
        <f>IF(ISERROR(MATCH(SA$1,'CSC Mitre'!DF$1:DF$220,0)),"",VLOOKUP(SA$1,'Tactic Recode'!$A$1:$B$547,2,FALSE))</f>
        <v/>
      </c>
      <c r="SB111" t="str">
        <f>IF(ISERROR(MATCH(SB$1,'CSC Mitre'!DF$1:DF$220,0)),"",VLOOKUP(SB$1,'Tactic Recode'!$A$1:$B$547,2,FALSE))</f>
        <v/>
      </c>
      <c r="SC111" t="str">
        <f>IF(ISERROR(MATCH(SC$1,'CSC Mitre'!DF$1:DF$220,0)),"",VLOOKUP(SC$1,'Tactic Recode'!$A$1:$B$547,2,FALSE))</f>
        <v/>
      </c>
      <c r="SD111" t="str">
        <f>IF(ISERROR(MATCH(SD$1,'CSC Mitre'!DF$1:DF$220,0)),"",VLOOKUP(SD$1,'Tactic Recode'!$A$1:$B$547,2,FALSE))</f>
        <v/>
      </c>
      <c r="SE111" t="str">
        <f>IF(ISERROR(MATCH(SE$1,'CSC Mitre'!DF$1:DF$220,0)),"",VLOOKUP(SE$1,'Tactic Recode'!$A$1:$B$547,2,FALSE))</f>
        <v/>
      </c>
      <c r="SF111" t="str">
        <f>IF(ISERROR(MATCH(SF$1,'CSC Mitre'!DF$1:DF$220,0)),"",VLOOKUP(SF$1,'Tactic Recode'!$A$1:$B$547,2,FALSE))</f>
        <v/>
      </c>
      <c r="SG111" t="str">
        <f>IF(ISERROR(MATCH(SG$1,'CSC Mitre'!DF$1:DF$220,0)),"",VLOOKUP(SG$1,'Tactic Recode'!$A$1:$B$547,2,FALSE))</f>
        <v/>
      </c>
      <c r="SH111" t="str">
        <f>IF(ISERROR(MATCH(SH$1,'CSC Mitre'!DF$1:DF$220,0)),"",VLOOKUP(SH$1,'Tactic Recode'!$A$1:$B$547,2,FALSE))</f>
        <v/>
      </c>
      <c r="SI111" t="str">
        <f>IF(ISERROR(MATCH(SI$1,'CSC Mitre'!DF$1:DF$220,0)),"",VLOOKUP(SI$1,'Tactic Recode'!$A$1:$B$547,2,FALSE))</f>
        <v/>
      </c>
      <c r="SJ111" t="str">
        <f>IF(ISERROR(MATCH(SJ$1,'CSC Mitre'!DF$1:DF$220,0)),"",VLOOKUP(SJ$1,'Tactic Recode'!$A$1:$B$547,2,FALSE))</f>
        <v/>
      </c>
      <c r="SK111" t="str">
        <f>IF(ISERROR(MATCH(SK$1,'CSC Mitre'!DF$1:DF$220,0)),"",VLOOKUP(SK$1,'Tactic Recode'!$A$1:$B$547,2,FALSE))</f>
        <v/>
      </c>
      <c r="SL111" t="str">
        <f>IF(ISERROR(MATCH(SL$1,'CSC Mitre'!DF$1:DF$220,0)),"",VLOOKUP(SL$1,'Tactic Recode'!$A$1:$B$547,2,FALSE))</f>
        <v/>
      </c>
      <c r="SM111" t="str">
        <f>IF(ISERROR(MATCH(SM$1,'CSC Mitre'!DF$1:DF$220,0)),"",VLOOKUP(SM$1,'Tactic Recode'!$A$1:$B$547,2,FALSE))</f>
        <v/>
      </c>
      <c r="SN111" t="str">
        <f>IF(ISERROR(MATCH(SN$1,'CSC Mitre'!DF$1:DF$220,0)),"",VLOOKUP(SN$1,'Tactic Recode'!$A$1:$B$547,2,FALSE))</f>
        <v/>
      </c>
      <c r="SO111" t="str">
        <f>IF(ISERROR(MATCH(SO$1,'CSC Mitre'!DF$1:DF$220,0)),"",VLOOKUP(SO$1,'Tactic Recode'!$A$1:$B$547,2,FALSE))</f>
        <v/>
      </c>
      <c r="SP111" t="str">
        <f>IF(ISERROR(MATCH(SP$1,'CSC Mitre'!DF$1:DF$220,0)),"",VLOOKUP(SP$1,'Tactic Recode'!$A$1:$B$547,2,FALSE))</f>
        <v/>
      </c>
      <c r="SQ111" t="str">
        <f>IF(ISERROR(MATCH(SQ$1,'CSC Mitre'!DF$1:DF$220,0)),"",VLOOKUP(SQ$1,'Tactic Recode'!$A$1:$B$547,2,FALSE))</f>
        <v/>
      </c>
      <c r="SR111" t="str">
        <f>IF(ISERROR(MATCH(SR$1,'CSC Mitre'!DF$1:DF$220,0)),"",VLOOKUP(SR$1,'Tactic Recode'!$A$1:$B$547,2,FALSE))</f>
        <v/>
      </c>
      <c r="SS111" t="str">
        <f>IF(ISERROR(MATCH(SS$1,'CSC Mitre'!DF$1:DF$220,0)),"",VLOOKUP(SS$1,'Tactic Recode'!$A$1:$B$547,2,FALSE))</f>
        <v/>
      </c>
      <c r="ST111" t="str">
        <f>IF(ISERROR(MATCH(ST$1,'CSC Mitre'!DF$1:DF$220,0)),"",VLOOKUP(ST$1,'Tactic Recode'!$A$1:$B$547,2,FALSE))</f>
        <v/>
      </c>
      <c r="SU111" t="str">
        <f>IF(ISERROR(MATCH(SU$1,'CSC Mitre'!DF$1:DF$220,0)),"",VLOOKUP(SU$1,'Tactic Recode'!$A$1:$B$547,2,FALSE))</f>
        <v/>
      </c>
      <c r="SV111" t="str">
        <f>IF(ISERROR(MATCH(SV$1,'CSC Mitre'!DF$1:DF$220,0)),"",VLOOKUP(SV$1,'Tactic Recode'!$A$1:$B$547,2,FALSE))</f>
        <v/>
      </c>
      <c r="SW111" t="str">
        <f>IF(ISERROR(MATCH(SW$1,'CSC Mitre'!DF$1:DF$220,0)),"",VLOOKUP(SW$1,'Tactic Recode'!$A$1:$B$547,2,FALSE))</f>
        <v/>
      </c>
      <c r="SX111" t="str">
        <f>IF(ISERROR(MATCH(SX$1,'CSC Mitre'!DF$1:DF$220,0)),"",VLOOKUP(SX$1,'Tactic Recode'!$A$1:$B$547,2,FALSE))</f>
        <v/>
      </c>
      <c r="SY111" t="str">
        <f>IF(ISERROR(MATCH(SY$1,'CSC Mitre'!DF$1:DF$220,0)),"",VLOOKUP(SY$1,'Tactic Recode'!$A$1:$B$547,2,FALSE))</f>
        <v/>
      </c>
      <c r="SZ111" t="str">
        <f>IF(ISERROR(MATCH(SZ$1,'CSC Mitre'!DF$1:DF$220,0)),"",VLOOKUP(SZ$1,'Tactic Recode'!$A$1:$B$547,2,FALSE))</f>
        <v/>
      </c>
      <c r="TA111" t="str">
        <f>IF(ISERROR(MATCH(TA$1,'CSC Mitre'!DF$1:DF$220,0)),"",VLOOKUP(TA$1,'Tactic Recode'!$A$1:$B$547,2,FALSE))</f>
        <v/>
      </c>
      <c r="TB111" t="str">
        <f>IF(ISERROR(MATCH(TB$1,'CSC Mitre'!DF$1:DF$220,0)),"",VLOOKUP(TB$1,'Tactic Recode'!$A$1:$B$547,2,FALSE))</f>
        <v>Reconnaissance</v>
      </c>
      <c r="TC111" t="str">
        <f>IF(ISERROR(MATCH(TC$1,'CSC Mitre'!DF$1:DF$220,0)),"",VLOOKUP(TC$1,'Tactic Recode'!$A$1:$B$547,2,FALSE))</f>
        <v>Reconnaissance</v>
      </c>
      <c r="TD111" t="str">
        <f>IF(ISERROR(MATCH(TD$1,'CSC Mitre'!DF$1:DF$220,0)),"",VLOOKUP(TD$1,'Tactic Recode'!$A$1:$B$547,2,FALSE))</f>
        <v>Reconnaissance</v>
      </c>
      <c r="TE111" t="str">
        <f>IF(ISERROR(MATCH(TE$1,'CSC Mitre'!DF$1:DF$220,0)),"",VLOOKUP(TE$1,'Tactic Recode'!$A$1:$B$547,2,FALSE))</f>
        <v>Reconnaissance</v>
      </c>
      <c r="TF111" t="str">
        <f>IF(ISERROR(MATCH(TF$1,'CSC Mitre'!DF$1:DF$220,0)),"",VLOOKUP(TF$1,'Tactic Recode'!$A$1:$B$547,2,FALSE))</f>
        <v/>
      </c>
      <c r="TG111" t="str">
        <f>IF(ISERROR(MATCH(TG$1,'CSC Mitre'!DF$1:DF$220,0)),"",VLOOKUP(TG$1,'Tactic Recode'!$A$1:$B$547,2,FALSE))</f>
        <v/>
      </c>
      <c r="TH111" t="str">
        <f>IF(ISERROR(MATCH(TH$1,'CSC Mitre'!DF$1:DF$220,0)),"",VLOOKUP(TH$1,'Tactic Recode'!$A$1:$B$547,2,FALSE))</f>
        <v/>
      </c>
      <c r="TI111" t="str">
        <f>IF(ISERROR(MATCH(TI$1,'CSC Mitre'!DF$1:DF$220,0)),"",VLOOKUP(TI$1,'Tactic Recode'!$A$1:$B$547,2,FALSE))</f>
        <v/>
      </c>
      <c r="TJ111" t="str">
        <f>IF(ISERROR(MATCH(TJ$1,'CSC Mitre'!DF$1:DF$220,0)),"",VLOOKUP(TJ$1,'Tactic Recode'!$A$1:$B$547,2,FALSE))</f>
        <v/>
      </c>
      <c r="TK111" t="str">
        <f>IF(ISERROR(MATCH(TK$1,'CSC Mitre'!DF$1:DF$220,0)),"",VLOOKUP(TK$1,'Tactic Recode'!$A$1:$B$547,2,FALSE))</f>
        <v/>
      </c>
      <c r="TL111" t="str">
        <f>IF(ISERROR(MATCH(TL$1,'CSC Mitre'!DF$1:DF$220,0)),"",VLOOKUP(TL$1,'Tactic Recode'!$A$1:$B$547,2,FALSE))</f>
        <v/>
      </c>
      <c r="TM111" t="str">
        <f>IF(ISERROR(MATCH(TM$1,'CSC Mitre'!DF$1:DF$220,0)),"",VLOOKUP(TM$1,'Tactic Recode'!$A$1:$B$547,2,FALSE))</f>
        <v/>
      </c>
      <c r="TN111" t="str">
        <f>IF(ISERROR(MATCH(TN$1,'CSC Mitre'!DF$1:DF$220,0)),"",VLOOKUP(TN$1,'Tactic Recode'!$A$1:$B$547,2,FALSE))</f>
        <v/>
      </c>
      <c r="TO111" t="str">
        <f>IF(ISERROR(MATCH(TO$1,'CSC Mitre'!DF$1:DF$220,0)),"",VLOOKUP(TO$1,'Tactic Recode'!$A$1:$B$547,2,FALSE))</f>
        <v/>
      </c>
      <c r="TP111" t="str">
        <f>IF(ISERROR(MATCH(TP$1,'CSC Mitre'!DF$1:DF$220,0)),"",VLOOKUP(TP$1,'Tactic Recode'!$A$1:$B$547,2,FALSE))</f>
        <v/>
      </c>
      <c r="TQ111" t="str">
        <f>IF(ISERROR(MATCH(TQ$1,'CSC Mitre'!DF$1:DF$220,0)),"",VLOOKUP(TQ$1,'Tactic Recode'!$A$1:$B$547,2,FALSE))</f>
        <v/>
      </c>
      <c r="TR111" t="str">
        <f>IF(ISERROR(MATCH(TR$1,'CSC Mitre'!DF$1:DF$220,0)),"",VLOOKUP(TR$1,'Tactic Recode'!$A$1:$B$547,2,FALSE))</f>
        <v/>
      </c>
      <c r="TS111" t="str">
        <f>IF(ISERROR(MATCH(TS$1,'CSC Mitre'!DF$1:DF$220,0)),"",VLOOKUP(TS$1,'Tactic Recode'!$A$1:$B$547,2,FALSE))</f>
        <v/>
      </c>
      <c r="TT111" t="str">
        <f>IF(ISERROR(MATCH(TT$1,'CSC Mitre'!DF$1:DF$220,0)),"",VLOOKUP(TT$1,'Tactic Recode'!$A$1:$B$547,2,FALSE))</f>
        <v/>
      </c>
      <c r="TU111" t="str">
        <f>IF(ISERROR(MATCH(TU$1,'CSC Mitre'!DF$1:DF$220,0)),"",VLOOKUP(TU$1,'Tactic Recode'!$A$1:$B$547,2,FALSE))</f>
        <v/>
      </c>
      <c r="TV111" t="str">
        <f>IF(ISERROR(MATCH(TV$1,'CSC Mitre'!DF$1:DF$220,0)),"",VLOOKUP(TV$1,'Tactic Recode'!$A$1:$B$547,2,FALSE))</f>
        <v/>
      </c>
      <c r="TW111" t="str">
        <f>IF(ISERROR(MATCH(TW$1,'CSC Mitre'!DF$1:DF$220,0)),"",VLOOKUP(TW$1,'Tactic Recode'!$A$1:$B$547,2,FALSE))</f>
        <v/>
      </c>
      <c r="TX111" t="str">
        <f>IF(ISERROR(MATCH(TX$1,'CSC Mitre'!DF$1:DF$220,0)),"",VLOOKUP(TX$1,'Tactic Recode'!$A$1:$B$547,2,FALSE))</f>
        <v/>
      </c>
      <c r="TY111" t="str">
        <f>IF(ISERROR(MATCH(TY$1,'CSC Mitre'!DF$1:DF$220,0)),"",VLOOKUP(TY$1,'Tactic Recode'!$A$1:$B$547,2,FALSE))</f>
        <v/>
      </c>
      <c r="TZ111" t="str">
        <f>IF(ISERROR(MATCH(TZ$1,'CSC Mitre'!DF$1:DF$220,0)),"",VLOOKUP(TZ$1,'Tactic Recode'!$A$1:$B$547,2,FALSE))</f>
        <v/>
      </c>
      <c r="UA111" t="str">
        <f>IF(ISERROR(MATCH(UA$1,'CSC Mitre'!DF$1:DF$220,0)),"",VLOOKUP(UA$1,'Tactic Recode'!$A$1:$B$547,2,FALSE))</f>
        <v/>
      </c>
      <c r="UB111" t="str">
        <f>IF(ISERROR(MATCH(UB$1,'CSC Mitre'!DF$1:DF$220,0)),"",VLOOKUP(UB$1,'Tactic Recode'!$A$1:$B$547,2,FALSE))</f>
        <v/>
      </c>
    </row>
    <row r="112" spans="1:548" x14ac:dyDescent="0.25">
      <c r="A112" s="59" t="s">
        <v>507</v>
      </c>
      <c r="B112" t="str">
        <f>IF(ISERROR(MATCH(B$1,'CSC Mitre'!DG$1:DG$220,0)),"",VLOOKUP(B$1,'Tactic Recode'!$A$1:$B$547,2,FALSE))</f>
        <v/>
      </c>
      <c r="C112" t="str">
        <f>IF(ISERROR(MATCH(C$1,'CSC Mitre'!DG$1:DG$220,0)),"",VLOOKUP(C$1,'Tactic Recode'!$A$1:$B$547,2,FALSE))</f>
        <v/>
      </c>
      <c r="D112" t="str">
        <f>IF(ISERROR(MATCH(D$1,'CSC Mitre'!DG$1:DG$220,0)),"",VLOOKUP(D$1,'Tactic Recode'!$A$1:$B$547,2,FALSE))</f>
        <v/>
      </c>
      <c r="E112" t="str">
        <f>IF(ISERROR(MATCH(E$1,'CSC Mitre'!DG$1:DG$220,0)),"",VLOOKUP(E$1,'Tactic Recode'!$A$1:$B$547,2,FALSE))</f>
        <v/>
      </c>
      <c r="F112" t="str">
        <f>IF(ISERROR(MATCH(F$1,'CSC Mitre'!DG$1:DG$220,0)),"",VLOOKUP(F$1,'Tactic Recode'!$A$1:$B$547,2,FALSE))</f>
        <v/>
      </c>
      <c r="G112" t="str">
        <f>IF(ISERROR(MATCH(G$1,'CSC Mitre'!DG$1:DG$220,0)),"",VLOOKUP(G$1,'Tactic Recode'!$A$1:$B$547,2,FALSE))</f>
        <v/>
      </c>
      <c r="H112" t="str">
        <f>IF(ISERROR(MATCH(H$1,'CSC Mitre'!DG$1:DG$220,0)),"",VLOOKUP(H$1,'Tactic Recode'!$A$1:$B$547,2,FALSE))</f>
        <v/>
      </c>
      <c r="I112" t="str">
        <f>IF(ISERROR(MATCH(I$1,'CSC Mitre'!DG$1:DG$220,0)),"",VLOOKUP(I$1,'Tactic Recode'!$A$1:$B$547,2,FALSE))</f>
        <v/>
      </c>
      <c r="J112" t="str">
        <f>IF(ISERROR(MATCH(J$1,'CSC Mitre'!DG$1:DG$220,0)),"",VLOOKUP(J$1,'Tactic Recode'!$A$1:$B$547,2,FALSE))</f>
        <v/>
      </c>
      <c r="K112" t="str">
        <f>IF(ISERROR(MATCH(K$1,'CSC Mitre'!DG$1:DG$220,0)),"",VLOOKUP(K$1,'Tactic Recode'!$A$1:$B$547,2,FALSE))</f>
        <v/>
      </c>
      <c r="L112" t="str">
        <f>IF(ISERROR(MATCH(L$1,'CSC Mitre'!DG$1:DG$220,0)),"",VLOOKUP(L$1,'Tactic Recode'!$A$1:$B$547,2,FALSE))</f>
        <v/>
      </c>
      <c r="M112" t="str">
        <f>IF(ISERROR(MATCH(M$1,'CSC Mitre'!DG$1:DG$220,0)),"",VLOOKUP(M$1,'Tactic Recode'!$A$1:$B$547,2,FALSE))</f>
        <v/>
      </c>
      <c r="N112" t="str">
        <f>IF(ISERROR(MATCH(N$1,'CSC Mitre'!DG$1:DG$220,0)),"",VLOOKUP(N$1,'Tactic Recode'!$A$1:$B$547,2,FALSE))</f>
        <v/>
      </c>
      <c r="O112" t="str">
        <f>IF(ISERROR(MATCH(O$1,'CSC Mitre'!DG$1:DG$220,0)),"",VLOOKUP(O$1,'Tactic Recode'!$A$1:$B$547,2,FALSE))</f>
        <v/>
      </c>
      <c r="P112" t="str">
        <f>IF(ISERROR(MATCH(P$1,'CSC Mitre'!DG$1:DG$220,0)),"",VLOOKUP(P$1,'Tactic Recode'!$A$1:$B$547,2,FALSE))</f>
        <v/>
      </c>
      <c r="Q112" t="str">
        <f>IF(ISERROR(MATCH(Q$1,'CSC Mitre'!DG$1:DG$220,0)),"",VLOOKUP(Q$1,'Tactic Recode'!$A$1:$B$547,2,FALSE))</f>
        <v/>
      </c>
      <c r="R112" t="str">
        <f>IF(ISERROR(MATCH(R$1,'CSC Mitre'!DG$1:DG$220,0)),"",VLOOKUP(R$1,'Tactic Recode'!$A$1:$B$547,2,FALSE))</f>
        <v/>
      </c>
      <c r="S112" t="str">
        <f>IF(ISERROR(MATCH(S$1,'CSC Mitre'!DG$1:DG$220,0)),"",VLOOKUP(S$1,'Tactic Recode'!$A$1:$B$547,2,FALSE))</f>
        <v/>
      </c>
      <c r="T112" t="str">
        <f>IF(ISERROR(MATCH(T$1,'CSC Mitre'!DG$1:DG$220,0)),"",VLOOKUP(T$1,'Tactic Recode'!$A$1:$B$547,2,FALSE))</f>
        <v/>
      </c>
      <c r="U112" t="str">
        <f>IF(ISERROR(MATCH(U$1,'CSC Mitre'!DG$1:DG$220,0)),"",VLOOKUP(U$1,'Tactic Recode'!$A$1:$B$547,2,FALSE))</f>
        <v/>
      </c>
      <c r="V112" t="str">
        <f>IF(ISERROR(MATCH(V$1,'CSC Mitre'!DG$1:DG$220,0)),"",VLOOKUP(V$1,'Tactic Recode'!$A$1:$B$547,2,FALSE))</f>
        <v/>
      </c>
      <c r="W112" t="str">
        <f>IF(ISERROR(MATCH(W$1,'CSC Mitre'!DG$1:DG$220,0)),"",VLOOKUP(W$1,'Tactic Recode'!$A$1:$B$547,2,FALSE))</f>
        <v/>
      </c>
      <c r="X112" t="str">
        <f>IF(ISERROR(MATCH(X$1,'CSC Mitre'!DG$1:DG$220,0)),"",VLOOKUP(X$1,'Tactic Recode'!$A$1:$B$547,2,FALSE))</f>
        <v/>
      </c>
      <c r="Y112" t="str">
        <f>IF(ISERROR(MATCH(Y$1,'CSC Mitre'!DG$1:DG$220,0)),"",VLOOKUP(Y$1,'Tactic Recode'!$A$1:$B$547,2,FALSE))</f>
        <v/>
      </c>
      <c r="Z112" t="str">
        <f>IF(ISERROR(MATCH(Z$1,'CSC Mitre'!DG$1:DG$220,0)),"",VLOOKUP(Z$1,'Tactic Recode'!$A$1:$B$547,2,FALSE))</f>
        <v/>
      </c>
      <c r="AA112" t="str">
        <f>IF(ISERROR(MATCH(AA$1,'CSC Mitre'!DG$1:DG$220,0)),"",VLOOKUP(AA$1,'Tactic Recode'!$A$1:$B$547,2,FALSE))</f>
        <v/>
      </c>
      <c r="AB112" t="str">
        <f>IF(ISERROR(MATCH(AB$1,'CSC Mitre'!DG$1:DG$220,0)),"",VLOOKUP(AB$1,'Tactic Recode'!$A$1:$B$547,2,FALSE))</f>
        <v/>
      </c>
      <c r="AC112" t="str">
        <f>IF(ISERROR(MATCH(AC$1,'CSC Mitre'!DG$1:DG$220,0)),"",VLOOKUP(AC$1,'Tactic Recode'!$A$1:$B$547,2,FALSE))</f>
        <v/>
      </c>
      <c r="AD112" t="str">
        <f>IF(ISERROR(MATCH(AD$1,'CSC Mitre'!DG$1:DG$220,0)),"",VLOOKUP(AD$1,'Tactic Recode'!$A$1:$B$547,2,FALSE))</f>
        <v/>
      </c>
      <c r="AE112" t="str">
        <f>IF(ISERROR(MATCH(AE$1,'CSC Mitre'!DG$1:DG$220,0)),"",VLOOKUP(AE$1,'Tactic Recode'!$A$1:$B$547,2,FALSE))</f>
        <v/>
      </c>
      <c r="AF112" t="str">
        <f>IF(ISERROR(MATCH(AF$1,'CSC Mitre'!DG$1:DG$220,0)),"",VLOOKUP(AF$1,'Tactic Recode'!$A$1:$B$547,2,FALSE))</f>
        <v/>
      </c>
      <c r="AG112" t="str">
        <f>IF(ISERROR(MATCH(AG$1,'CSC Mitre'!DG$1:DG$220,0)),"",VLOOKUP(AG$1,'Tactic Recode'!$A$1:$B$547,2,FALSE))</f>
        <v/>
      </c>
      <c r="AH112" t="str">
        <f>IF(ISERROR(MATCH(AH$1,'CSC Mitre'!DG$1:DG$220,0)),"",VLOOKUP(AH$1,'Tactic Recode'!$A$1:$B$547,2,FALSE))</f>
        <v/>
      </c>
      <c r="AI112" t="str">
        <f>IF(ISERROR(MATCH(AI$1,'CSC Mitre'!DG$1:DG$220,0)),"",VLOOKUP(AI$1,'Tactic Recode'!$A$1:$B$547,2,FALSE))</f>
        <v/>
      </c>
      <c r="AJ112" t="str">
        <f>IF(ISERROR(MATCH(AJ$1,'CSC Mitre'!DG$1:DG$220,0)),"",VLOOKUP(AJ$1,'Tactic Recode'!$A$1:$B$547,2,FALSE))</f>
        <v/>
      </c>
      <c r="AK112" t="str">
        <f>IF(ISERROR(MATCH(AK$1,'CSC Mitre'!DG$1:DG$220,0)),"",VLOOKUP(AK$1,'Tactic Recode'!$A$1:$B$547,2,FALSE))</f>
        <v/>
      </c>
      <c r="AL112" t="str">
        <f>IF(ISERROR(MATCH(AL$1,'CSC Mitre'!DG$1:DG$220,0)),"",VLOOKUP(AL$1,'Tactic Recode'!$A$1:$B$547,2,FALSE))</f>
        <v/>
      </c>
      <c r="AM112" t="str">
        <f>IF(ISERROR(MATCH(AM$1,'CSC Mitre'!DG$1:DG$220,0)),"",VLOOKUP(AM$1,'Tactic Recode'!$A$1:$B$547,2,FALSE))</f>
        <v/>
      </c>
      <c r="AN112" t="str">
        <f>IF(ISERROR(MATCH(AN$1,'CSC Mitre'!DG$1:DG$220,0)),"",VLOOKUP(AN$1,'Tactic Recode'!$A$1:$B$547,2,FALSE))</f>
        <v/>
      </c>
      <c r="AO112" t="str">
        <f>IF(ISERROR(MATCH(AO$1,'CSC Mitre'!DG$1:DG$220,0)),"",VLOOKUP(AO$1,'Tactic Recode'!$A$1:$B$547,2,FALSE))</f>
        <v/>
      </c>
      <c r="AP112" t="str">
        <f>IF(ISERROR(MATCH(AP$1,'CSC Mitre'!DG$1:DG$220,0)),"",VLOOKUP(AP$1,'Tactic Recode'!$A$1:$B$547,2,FALSE))</f>
        <v/>
      </c>
      <c r="AQ112" t="str">
        <f>IF(ISERROR(MATCH(AQ$1,'CSC Mitre'!DG$1:DG$220,0)),"",VLOOKUP(AQ$1,'Tactic Recode'!$A$1:$B$547,2,FALSE))</f>
        <v/>
      </c>
      <c r="AR112" t="str">
        <f>IF(ISERROR(MATCH(AR$1,'CSC Mitre'!DG$1:DG$220,0)),"",VLOOKUP(AR$1,'Tactic Recode'!$A$1:$B$547,2,FALSE))</f>
        <v/>
      </c>
      <c r="AS112" t="str">
        <f>IF(ISERROR(MATCH(AS$1,'CSC Mitre'!DG$1:DG$220,0)),"",VLOOKUP(AS$1,'Tactic Recode'!$A$1:$B$547,2,FALSE))</f>
        <v/>
      </c>
      <c r="AT112" t="str">
        <f>IF(ISERROR(MATCH(AT$1,'CSC Mitre'!DG$1:DG$220,0)),"",VLOOKUP(AT$1,'Tactic Recode'!$A$1:$B$547,2,FALSE))</f>
        <v/>
      </c>
      <c r="AU112" t="str">
        <f>IF(ISERROR(MATCH(AU$1,'CSC Mitre'!DG$1:DG$220,0)),"",VLOOKUP(AU$1,'Tactic Recode'!$A$1:$B$547,2,FALSE))</f>
        <v/>
      </c>
      <c r="AV112" t="str">
        <f>IF(ISERROR(MATCH(AV$1,'CSC Mitre'!DG$1:DG$220,0)),"",VLOOKUP(AV$1,'Tactic Recode'!$A$1:$B$547,2,FALSE))</f>
        <v/>
      </c>
      <c r="AW112" t="str">
        <f>IF(ISERROR(MATCH(AW$1,'CSC Mitre'!DG$1:DG$220,0)),"",VLOOKUP(AW$1,'Tactic Recode'!$A$1:$B$547,2,FALSE))</f>
        <v/>
      </c>
      <c r="AX112" t="str">
        <f>IF(ISERROR(MATCH(AX$1,'CSC Mitre'!DG$1:DG$220,0)),"",VLOOKUP(AX$1,'Tactic Recode'!$A$1:$B$547,2,FALSE))</f>
        <v/>
      </c>
      <c r="AY112" t="str">
        <f>IF(ISERROR(MATCH(AY$1,'CSC Mitre'!DG$1:DG$220,0)),"",VLOOKUP(AY$1,'Tactic Recode'!$A$1:$B$547,2,FALSE))</f>
        <v/>
      </c>
      <c r="AZ112" t="str">
        <f>IF(ISERROR(MATCH(AZ$1,'CSC Mitre'!DG$1:DG$220,0)),"",VLOOKUP(AZ$1,'Tactic Recode'!$A$1:$B$547,2,FALSE))</f>
        <v/>
      </c>
      <c r="BA112" t="str">
        <f>IF(ISERROR(MATCH(BA$1,'CSC Mitre'!DG$1:DG$220,0)),"",VLOOKUP(BA$1,'Tactic Recode'!$A$1:$B$547,2,FALSE))</f>
        <v/>
      </c>
      <c r="BB112" t="str">
        <f>IF(ISERROR(MATCH(BB$1,'CSC Mitre'!DG$1:DG$220,0)),"",VLOOKUP(BB$1,'Tactic Recode'!$A$1:$B$547,2,FALSE))</f>
        <v/>
      </c>
      <c r="BC112" t="str">
        <f>IF(ISERROR(MATCH(BC$1,'CSC Mitre'!DG$1:DG$220,0)),"",VLOOKUP(BC$1,'Tactic Recode'!$A$1:$B$547,2,FALSE))</f>
        <v/>
      </c>
      <c r="BD112" t="str">
        <f>IF(ISERROR(MATCH(BD$1,'CSC Mitre'!DG$1:DG$220,0)),"",VLOOKUP(BD$1,'Tactic Recode'!$A$1:$B$547,2,FALSE))</f>
        <v/>
      </c>
      <c r="BE112" t="str">
        <f>IF(ISERROR(MATCH(BE$1,'CSC Mitre'!DG$1:DG$220,0)),"",VLOOKUP(BE$1,'Tactic Recode'!$A$1:$B$547,2,FALSE))</f>
        <v/>
      </c>
      <c r="BF112" t="str">
        <f>IF(ISERROR(MATCH(BF$1,'CSC Mitre'!DG$1:DG$220,0)),"",VLOOKUP(BF$1,'Tactic Recode'!$A$1:$B$547,2,FALSE))</f>
        <v/>
      </c>
      <c r="BG112" t="str">
        <f>IF(ISERROR(MATCH(BG$1,'CSC Mitre'!DG$1:DG$220,0)),"",VLOOKUP(BG$1,'Tactic Recode'!$A$1:$B$547,2,FALSE))</f>
        <v/>
      </c>
      <c r="BH112" t="str">
        <f>IF(ISERROR(MATCH(BH$1,'CSC Mitre'!DG$1:DG$220,0)),"",VLOOKUP(BH$1,'Tactic Recode'!$A$1:$B$547,2,FALSE))</f>
        <v/>
      </c>
      <c r="BI112" t="str">
        <f>IF(ISERROR(MATCH(BI$1,'CSC Mitre'!DG$1:DG$220,0)),"",VLOOKUP(BI$1,'Tactic Recode'!$A$1:$B$547,2,FALSE))</f>
        <v/>
      </c>
      <c r="BJ112" t="str">
        <f>IF(ISERROR(MATCH(BJ$1,'CSC Mitre'!DG$1:DG$220,0)),"",VLOOKUP(BJ$1,'Tactic Recode'!$A$1:$B$547,2,FALSE))</f>
        <v/>
      </c>
      <c r="BK112" t="str">
        <f>IF(ISERROR(MATCH(BK$1,'CSC Mitre'!DG$1:DG$220,0)),"",VLOOKUP(BK$1,'Tactic Recode'!$A$1:$B$547,2,FALSE))</f>
        <v/>
      </c>
      <c r="BL112" t="str">
        <f>IF(ISERROR(MATCH(BL$1,'CSC Mitre'!DG$1:DG$220,0)),"",VLOOKUP(BL$1,'Tactic Recode'!$A$1:$B$547,2,FALSE))</f>
        <v/>
      </c>
      <c r="BM112" t="str">
        <f>IF(ISERROR(MATCH(BM$1,'CSC Mitre'!DG$1:DG$220,0)),"",VLOOKUP(BM$1,'Tactic Recode'!$A$1:$B$547,2,FALSE))</f>
        <v/>
      </c>
      <c r="BN112" t="str">
        <f>IF(ISERROR(MATCH(BN$1,'CSC Mitre'!DG$1:DG$220,0)),"",VLOOKUP(BN$1,'Tactic Recode'!$A$1:$B$547,2,FALSE))</f>
        <v/>
      </c>
      <c r="BO112" t="str">
        <f>IF(ISERROR(MATCH(BO$1,'CSC Mitre'!DG$1:DG$220,0)),"",VLOOKUP(BO$1,'Tactic Recode'!$A$1:$B$547,2,FALSE))</f>
        <v/>
      </c>
      <c r="BP112" t="str">
        <f>IF(ISERROR(MATCH(BP$1,'CSC Mitre'!DG$1:DG$220,0)),"",VLOOKUP(BP$1,'Tactic Recode'!$A$1:$B$547,2,FALSE))</f>
        <v/>
      </c>
      <c r="BQ112" t="str">
        <f>IF(ISERROR(MATCH(BQ$1,'CSC Mitre'!DG$1:DG$220,0)),"",VLOOKUP(BQ$1,'Tactic Recode'!$A$1:$B$547,2,FALSE))</f>
        <v/>
      </c>
      <c r="BR112" t="str">
        <f>IF(ISERROR(MATCH(BR$1,'CSC Mitre'!DG$1:DG$220,0)),"",VLOOKUP(BR$1,'Tactic Recode'!$A$1:$B$547,2,FALSE))</f>
        <v/>
      </c>
      <c r="BS112" t="str">
        <f>IF(ISERROR(MATCH(BS$1,'CSC Mitre'!DG$1:DG$220,0)),"",VLOOKUP(BS$1,'Tactic Recode'!$A$1:$B$547,2,FALSE))</f>
        <v/>
      </c>
      <c r="BT112" t="str">
        <f>IF(ISERROR(MATCH(BT$1,'CSC Mitre'!DG$1:DG$220,0)),"",VLOOKUP(BT$1,'Tactic Recode'!$A$1:$B$547,2,FALSE))</f>
        <v/>
      </c>
      <c r="BU112" t="str">
        <f>IF(ISERROR(MATCH(BU$1,'CSC Mitre'!DG$1:DG$220,0)),"",VLOOKUP(BU$1,'Tactic Recode'!$A$1:$B$547,2,FALSE))</f>
        <v/>
      </c>
      <c r="BV112" t="str">
        <f>IF(ISERROR(MATCH(BV$1,'CSC Mitre'!DG$1:DG$220,0)),"",VLOOKUP(BV$1,'Tactic Recode'!$A$1:$B$547,2,FALSE))</f>
        <v/>
      </c>
      <c r="BW112" t="str">
        <f>IF(ISERROR(MATCH(BW$1,'CSC Mitre'!DG$1:DG$220,0)),"",VLOOKUP(BW$1,'Tactic Recode'!$A$1:$B$547,2,FALSE))</f>
        <v/>
      </c>
      <c r="BX112" t="str">
        <f>IF(ISERROR(MATCH(BX$1,'CSC Mitre'!DG$1:DG$220,0)),"",VLOOKUP(BX$1,'Tactic Recode'!$A$1:$B$547,2,FALSE))</f>
        <v/>
      </c>
      <c r="BY112" t="str">
        <f>IF(ISERROR(MATCH(BY$1,'CSC Mitre'!DG$1:DG$220,0)),"",VLOOKUP(BY$1,'Tactic Recode'!$A$1:$B$547,2,FALSE))</f>
        <v/>
      </c>
      <c r="BZ112" t="str">
        <f>IF(ISERROR(MATCH(BZ$1,'CSC Mitre'!DG$1:DG$220,0)),"",VLOOKUP(BZ$1,'Tactic Recode'!$A$1:$B$547,2,FALSE))</f>
        <v/>
      </c>
      <c r="CA112" t="str">
        <f>IF(ISERROR(MATCH(CA$1,'CSC Mitre'!DG$1:DG$220,0)),"",VLOOKUP(CA$1,'Tactic Recode'!$A$1:$B$547,2,FALSE))</f>
        <v/>
      </c>
      <c r="CB112" t="str">
        <f>IF(ISERROR(MATCH(CB$1,'CSC Mitre'!DG$1:DG$220,0)),"",VLOOKUP(CB$1,'Tactic Recode'!$A$1:$B$547,2,FALSE))</f>
        <v/>
      </c>
      <c r="CC112" t="str">
        <f>IF(ISERROR(MATCH(CC$1,'CSC Mitre'!DG$1:DG$220,0)),"",VLOOKUP(CC$1,'Tactic Recode'!$A$1:$B$547,2,FALSE))</f>
        <v/>
      </c>
      <c r="CD112" t="str">
        <f>IF(ISERROR(MATCH(CD$1,'CSC Mitre'!DG$1:DG$220,0)),"",VLOOKUP(CD$1,'Tactic Recode'!$A$1:$B$547,2,FALSE))</f>
        <v/>
      </c>
      <c r="CE112" t="str">
        <f>IF(ISERROR(MATCH(CE$1,'CSC Mitre'!DG$1:DG$220,0)),"",VLOOKUP(CE$1,'Tactic Recode'!$A$1:$B$547,2,FALSE))</f>
        <v/>
      </c>
      <c r="CF112" t="str">
        <f>IF(ISERROR(MATCH(CF$1,'CSC Mitre'!DG$1:DG$220,0)),"",VLOOKUP(CF$1,'Tactic Recode'!$A$1:$B$547,2,FALSE))</f>
        <v/>
      </c>
      <c r="CG112" t="str">
        <f>IF(ISERROR(MATCH(CG$1,'CSC Mitre'!DG$1:DG$220,0)),"",VLOOKUP(CG$1,'Tactic Recode'!$A$1:$B$547,2,FALSE))</f>
        <v/>
      </c>
      <c r="CH112" t="str">
        <f>IF(ISERROR(MATCH(CH$1,'CSC Mitre'!DG$1:DG$220,0)),"",VLOOKUP(CH$1,'Tactic Recode'!$A$1:$B$547,2,FALSE))</f>
        <v/>
      </c>
      <c r="CI112" t="str">
        <f>IF(ISERROR(MATCH(CI$1,'CSC Mitre'!DG$1:DG$220,0)),"",VLOOKUP(CI$1,'Tactic Recode'!$A$1:$B$547,2,FALSE))</f>
        <v/>
      </c>
      <c r="CJ112" t="str">
        <f>IF(ISERROR(MATCH(CJ$1,'CSC Mitre'!DG$1:DG$220,0)),"",VLOOKUP(CJ$1,'Tactic Recode'!$A$1:$B$547,2,FALSE))</f>
        <v/>
      </c>
      <c r="CK112" t="str">
        <f>IF(ISERROR(MATCH(CK$1,'CSC Mitre'!DG$1:DG$220,0)),"",VLOOKUP(CK$1,'Tactic Recode'!$A$1:$B$547,2,FALSE))</f>
        <v/>
      </c>
      <c r="CL112" t="str">
        <f>IF(ISERROR(MATCH(CL$1,'CSC Mitre'!DG$1:DG$220,0)),"",VLOOKUP(CL$1,'Tactic Recode'!$A$1:$B$547,2,FALSE))</f>
        <v/>
      </c>
      <c r="CM112" t="str">
        <f>IF(ISERROR(MATCH(CM$1,'CSC Mitre'!DG$1:DG$220,0)),"",VLOOKUP(CM$1,'Tactic Recode'!$A$1:$B$547,2,FALSE))</f>
        <v/>
      </c>
      <c r="CN112" t="str">
        <f>IF(ISERROR(MATCH(CN$1,'CSC Mitre'!DG$1:DG$220,0)),"",VLOOKUP(CN$1,'Tactic Recode'!$A$1:$B$547,2,FALSE))</f>
        <v/>
      </c>
      <c r="CO112" t="str">
        <f>IF(ISERROR(MATCH(CO$1,'CSC Mitre'!DG$1:DG$220,0)),"",VLOOKUP(CO$1,'Tactic Recode'!$A$1:$B$547,2,FALSE))</f>
        <v>Collection, Credential Access</v>
      </c>
      <c r="CP112" t="str">
        <f>IF(ISERROR(MATCH(CP$1,'CSC Mitre'!DG$1:DG$220,0)),"",VLOOKUP(CP$1,'Tactic Recode'!$A$1:$B$547,2,FALSE))</f>
        <v/>
      </c>
      <c r="CQ112" t="str">
        <f>IF(ISERROR(MATCH(CQ$1,'CSC Mitre'!DG$1:DG$220,0)),"",VLOOKUP(CQ$1,'Tactic Recode'!$A$1:$B$547,2,FALSE))</f>
        <v/>
      </c>
      <c r="CR112" t="str">
        <f>IF(ISERROR(MATCH(CR$1,'CSC Mitre'!DG$1:DG$220,0)),"",VLOOKUP(CR$1,'Tactic Recode'!$A$1:$B$547,2,FALSE))</f>
        <v/>
      </c>
      <c r="CS112" t="str">
        <f>IF(ISERROR(MATCH(CS$1,'CSC Mitre'!DG$1:DG$220,0)),"",VLOOKUP(CS$1,'Tactic Recode'!$A$1:$B$547,2,FALSE))</f>
        <v/>
      </c>
      <c r="CT112" t="str">
        <f>IF(ISERROR(MATCH(CT$1,'CSC Mitre'!DG$1:DG$220,0)),"",VLOOKUP(CT$1,'Tactic Recode'!$A$1:$B$547,2,FALSE))</f>
        <v/>
      </c>
      <c r="CU112" t="str">
        <f>IF(ISERROR(MATCH(CU$1,'CSC Mitre'!DG$1:DG$220,0)),"",VLOOKUP(CU$1,'Tactic Recode'!$A$1:$B$547,2,FALSE))</f>
        <v/>
      </c>
      <c r="CV112" t="str">
        <f>IF(ISERROR(MATCH(CV$1,'CSC Mitre'!DG$1:DG$220,0)),"",VLOOKUP(CV$1,'Tactic Recode'!$A$1:$B$547,2,FALSE))</f>
        <v/>
      </c>
      <c r="CW112" t="str">
        <f>IF(ISERROR(MATCH(CW$1,'CSC Mitre'!DG$1:DG$220,0)),"",VLOOKUP(CW$1,'Tactic Recode'!$A$1:$B$547,2,FALSE))</f>
        <v/>
      </c>
      <c r="CX112" t="str">
        <f>IF(ISERROR(MATCH(CX$1,'CSC Mitre'!DG$1:DG$220,0)),"",VLOOKUP(CX$1,'Tactic Recode'!$A$1:$B$547,2,FALSE))</f>
        <v/>
      </c>
      <c r="CY112" t="str">
        <f>IF(ISERROR(MATCH(CY$1,'CSC Mitre'!DG$1:DG$220,0)),"",VLOOKUP(CY$1,'Tactic Recode'!$A$1:$B$547,2,FALSE))</f>
        <v/>
      </c>
      <c r="CZ112" t="str">
        <f>IF(ISERROR(MATCH(CZ$1,'CSC Mitre'!DG$1:DG$220,0)),"",VLOOKUP(CZ$1,'Tactic Recode'!$A$1:$B$547,2,FALSE))</f>
        <v/>
      </c>
      <c r="DA112" t="str">
        <f>IF(ISERROR(MATCH(DA$1,'CSC Mitre'!DG$1:DG$220,0)),"",VLOOKUP(DA$1,'Tactic Recode'!$A$1:$B$547,2,FALSE))</f>
        <v/>
      </c>
      <c r="DB112" t="str">
        <f>IF(ISERROR(MATCH(DB$1,'CSC Mitre'!DG$1:DG$220,0)),"",VLOOKUP(DB$1,'Tactic Recode'!$A$1:$B$547,2,FALSE))</f>
        <v/>
      </c>
      <c r="DC112" t="str">
        <f>IF(ISERROR(MATCH(DC$1,'CSC Mitre'!DG$1:DG$220,0)),"",VLOOKUP(DC$1,'Tactic Recode'!$A$1:$B$547,2,FALSE))</f>
        <v/>
      </c>
      <c r="DD112" t="str">
        <f>IF(ISERROR(MATCH(DD$1,'CSC Mitre'!DG$1:DG$220,0)),"",VLOOKUP(DD$1,'Tactic Recode'!$A$1:$B$547,2,FALSE))</f>
        <v/>
      </c>
      <c r="DE112" t="str">
        <f>IF(ISERROR(MATCH(DE$1,'CSC Mitre'!DG$1:DG$220,0)),"",VLOOKUP(DE$1,'Tactic Recode'!$A$1:$B$547,2,FALSE))</f>
        <v/>
      </c>
      <c r="DF112" t="str">
        <f>IF(ISERROR(MATCH(DF$1,'CSC Mitre'!DG$1:DG$220,0)),"",VLOOKUP(DF$1,'Tactic Recode'!$A$1:$B$547,2,FALSE))</f>
        <v/>
      </c>
      <c r="DG112" t="str">
        <f>IF(ISERROR(MATCH(DG$1,'CSC Mitre'!DG$1:DG$220,0)),"",VLOOKUP(DG$1,'Tactic Recode'!$A$1:$B$547,2,FALSE))</f>
        <v/>
      </c>
      <c r="DH112" t="str">
        <f>IF(ISERROR(MATCH(DH$1,'CSC Mitre'!DG$1:DG$220,0)),"",VLOOKUP(DH$1,'Tactic Recode'!$A$1:$B$547,2,FALSE))</f>
        <v/>
      </c>
      <c r="DI112" t="str">
        <f>IF(ISERROR(MATCH(DI$1,'CSC Mitre'!DG$1:DG$220,0)),"",VLOOKUP(DI$1,'Tactic Recode'!$A$1:$B$547,2,FALSE))</f>
        <v/>
      </c>
      <c r="DJ112" t="str">
        <f>IF(ISERROR(MATCH(DJ$1,'CSC Mitre'!DG$1:DG$220,0)),"",VLOOKUP(DJ$1,'Tactic Recode'!$A$1:$B$547,2,FALSE))</f>
        <v/>
      </c>
      <c r="DK112" t="str">
        <f>IF(ISERROR(MATCH(DK$1,'CSC Mitre'!DG$1:DG$220,0)),"",VLOOKUP(DK$1,'Tactic Recode'!$A$1:$B$547,2,FALSE))</f>
        <v/>
      </c>
      <c r="DL112" t="str">
        <f>IF(ISERROR(MATCH(DL$1,'CSC Mitre'!DG$1:DG$220,0)),"",VLOOKUP(DL$1,'Tactic Recode'!$A$1:$B$547,2,FALSE))</f>
        <v/>
      </c>
      <c r="DM112" t="str">
        <f>IF(ISERROR(MATCH(DM$1,'CSC Mitre'!DG$1:DG$220,0)),"",VLOOKUP(DM$1,'Tactic Recode'!$A$1:$B$547,2,FALSE))</f>
        <v/>
      </c>
      <c r="DN112" t="str">
        <f>IF(ISERROR(MATCH(DN$1,'CSC Mitre'!DG$1:DG$220,0)),"",VLOOKUP(DN$1,'Tactic Recode'!$A$1:$B$547,2,FALSE))</f>
        <v/>
      </c>
      <c r="DO112" t="str">
        <f>IF(ISERROR(MATCH(DO$1,'CSC Mitre'!DG$1:DG$220,0)),"",VLOOKUP(DO$1,'Tactic Recode'!$A$1:$B$547,2,FALSE))</f>
        <v/>
      </c>
      <c r="DP112" t="str">
        <f>IF(ISERROR(MATCH(DP$1,'CSC Mitre'!DG$1:DG$220,0)),"",VLOOKUP(DP$1,'Tactic Recode'!$A$1:$B$547,2,FALSE))</f>
        <v/>
      </c>
      <c r="DQ112" t="str">
        <f>IF(ISERROR(MATCH(DQ$1,'CSC Mitre'!DG$1:DG$220,0)),"",VLOOKUP(DQ$1,'Tactic Recode'!$A$1:$B$547,2,FALSE))</f>
        <v/>
      </c>
      <c r="DR112" t="str">
        <f>IF(ISERROR(MATCH(DR$1,'CSC Mitre'!DG$1:DG$220,0)),"",VLOOKUP(DR$1,'Tactic Recode'!$A$1:$B$547,2,FALSE))</f>
        <v/>
      </c>
      <c r="DS112" t="str">
        <f>IF(ISERROR(MATCH(DS$1,'CSC Mitre'!DG$1:DG$220,0)),"",VLOOKUP(DS$1,'Tactic Recode'!$A$1:$B$547,2,FALSE))</f>
        <v/>
      </c>
      <c r="DT112" t="str">
        <f>IF(ISERROR(MATCH(DT$1,'CSC Mitre'!DG$1:DG$220,0)),"",VLOOKUP(DT$1,'Tactic Recode'!$A$1:$B$547,2,FALSE))</f>
        <v/>
      </c>
      <c r="DU112" t="str">
        <f>IF(ISERROR(MATCH(DU$1,'CSC Mitre'!DG$1:DG$220,0)),"",VLOOKUP(DU$1,'Tactic Recode'!$A$1:$B$547,2,FALSE))</f>
        <v/>
      </c>
      <c r="DV112" t="str">
        <f>IF(ISERROR(MATCH(DV$1,'CSC Mitre'!DG$1:DG$220,0)),"",VLOOKUP(DV$1,'Tactic Recode'!$A$1:$B$547,2,FALSE))</f>
        <v/>
      </c>
      <c r="DW112" t="str">
        <f>IF(ISERROR(MATCH(DW$1,'CSC Mitre'!DG$1:DG$220,0)),"",VLOOKUP(DW$1,'Tactic Recode'!$A$1:$B$547,2,FALSE))</f>
        <v/>
      </c>
      <c r="DX112" t="str">
        <f>IF(ISERROR(MATCH(DX$1,'CSC Mitre'!DG$1:DG$220,0)),"",VLOOKUP(DX$1,'Tactic Recode'!$A$1:$B$547,2,FALSE))</f>
        <v/>
      </c>
      <c r="DY112" t="str">
        <f>IF(ISERROR(MATCH(DY$1,'CSC Mitre'!DG$1:DG$220,0)),"",VLOOKUP(DY$1,'Tactic Recode'!$A$1:$B$547,2,FALSE))</f>
        <v/>
      </c>
      <c r="DZ112" t="str">
        <f>IF(ISERROR(MATCH(DZ$1,'CSC Mitre'!DG$1:DG$220,0)),"",VLOOKUP(DZ$1,'Tactic Recode'!$A$1:$B$547,2,FALSE))</f>
        <v/>
      </c>
      <c r="EA112" t="str">
        <f>IF(ISERROR(MATCH(EA$1,'CSC Mitre'!DG$1:DG$220,0)),"",VLOOKUP(EA$1,'Tactic Recode'!$A$1:$B$547,2,FALSE))</f>
        <v/>
      </c>
      <c r="EB112" t="str">
        <f>IF(ISERROR(MATCH(EB$1,'CSC Mitre'!DG$1:DG$220,0)),"",VLOOKUP(EB$1,'Tactic Recode'!$A$1:$B$547,2,FALSE))</f>
        <v/>
      </c>
      <c r="EC112" t="str">
        <f>IF(ISERROR(MATCH(EC$1,'CSC Mitre'!DG$1:DG$220,0)),"",VLOOKUP(EC$1,'Tactic Recode'!$A$1:$B$547,2,FALSE))</f>
        <v/>
      </c>
      <c r="ED112" t="str">
        <f>IF(ISERROR(MATCH(ED$1,'CSC Mitre'!DG$1:DG$220,0)),"",VLOOKUP(ED$1,'Tactic Recode'!$A$1:$B$547,2,FALSE))</f>
        <v/>
      </c>
      <c r="EE112" t="str">
        <f>IF(ISERROR(MATCH(EE$1,'CSC Mitre'!DG$1:DG$220,0)),"",VLOOKUP(EE$1,'Tactic Recode'!$A$1:$B$547,2,FALSE))</f>
        <v/>
      </c>
      <c r="EF112" t="str">
        <f>IF(ISERROR(MATCH(EF$1,'CSC Mitre'!DG$1:DG$220,0)),"",VLOOKUP(EF$1,'Tactic Recode'!$A$1:$B$547,2,FALSE))</f>
        <v/>
      </c>
      <c r="EG112" t="str">
        <f>IF(ISERROR(MATCH(EG$1,'CSC Mitre'!DG$1:DG$220,0)),"",VLOOKUP(EG$1,'Tactic Recode'!$A$1:$B$547,2,FALSE))</f>
        <v/>
      </c>
      <c r="EH112" t="str">
        <f>IF(ISERROR(MATCH(EH$1,'CSC Mitre'!DG$1:DG$220,0)),"",VLOOKUP(EH$1,'Tactic Recode'!$A$1:$B$547,2,FALSE))</f>
        <v/>
      </c>
      <c r="EI112" t="str">
        <f>IF(ISERROR(MATCH(EI$1,'CSC Mitre'!DG$1:DG$220,0)),"",VLOOKUP(EI$1,'Tactic Recode'!$A$1:$B$547,2,FALSE))</f>
        <v/>
      </c>
      <c r="EJ112" t="str">
        <f>IF(ISERROR(MATCH(EJ$1,'CSC Mitre'!DG$1:DG$220,0)),"",VLOOKUP(EJ$1,'Tactic Recode'!$A$1:$B$547,2,FALSE))</f>
        <v/>
      </c>
      <c r="EK112" t="str">
        <f>IF(ISERROR(MATCH(EK$1,'CSC Mitre'!DG$1:DG$220,0)),"",VLOOKUP(EK$1,'Tactic Recode'!$A$1:$B$547,2,FALSE))</f>
        <v/>
      </c>
      <c r="EL112" t="str">
        <f>IF(ISERROR(MATCH(EL$1,'CSC Mitre'!DG$1:DG$220,0)),"",VLOOKUP(EL$1,'Tactic Recode'!$A$1:$B$547,2,FALSE))</f>
        <v/>
      </c>
      <c r="EM112" t="str">
        <f>IF(ISERROR(MATCH(EM$1,'CSC Mitre'!DG$1:DG$220,0)),"",VLOOKUP(EM$1,'Tactic Recode'!$A$1:$B$547,2,FALSE))</f>
        <v/>
      </c>
      <c r="EN112" t="str">
        <f>IF(ISERROR(MATCH(EN$1,'CSC Mitre'!DG$1:DG$220,0)),"",VLOOKUP(EN$1,'Tactic Recode'!$A$1:$B$547,2,FALSE))</f>
        <v/>
      </c>
      <c r="EO112" t="str">
        <f>IF(ISERROR(MATCH(EO$1,'CSC Mitre'!DG$1:DG$220,0)),"",VLOOKUP(EO$1,'Tactic Recode'!$A$1:$B$547,2,FALSE))</f>
        <v/>
      </c>
      <c r="EP112" t="str">
        <f>IF(ISERROR(MATCH(EP$1,'CSC Mitre'!DG$1:DG$220,0)),"",VLOOKUP(EP$1,'Tactic Recode'!$A$1:$B$547,2,FALSE))</f>
        <v/>
      </c>
      <c r="EQ112" t="str">
        <f>IF(ISERROR(MATCH(EQ$1,'CSC Mitre'!DG$1:DG$220,0)),"",VLOOKUP(EQ$1,'Tactic Recode'!$A$1:$B$547,2,FALSE))</f>
        <v/>
      </c>
      <c r="ER112" t="str">
        <f>IF(ISERROR(MATCH(ER$1,'CSC Mitre'!DG$1:DG$220,0)),"",VLOOKUP(ER$1,'Tactic Recode'!$A$1:$B$547,2,FALSE))</f>
        <v/>
      </c>
      <c r="ES112" t="str">
        <f>IF(ISERROR(MATCH(ES$1,'CSC Mitre'!DG$1:DG$220,0)),"",VLOOKUP(ES$1,'Tactic Recode'!$A$1:$B$547,2,FALSE))</f>
        <v/>
      </c>
      <c r="ET112" t="str">
        <f>IF(ISERROR(MATCH(ET$1,'CSC Mitre'!DG$1:DG$220,0)),"",VLOOKUP(ET$1,'Tactic Recode'!$A$1:$B$547,2,FALSE))</f>
        <v/>
      </c>
      <c r="EU112" t="str">
        <f>IF(ISERROR(MATCH(EU$1,'CSC Mitre'!DG$1:DG$220,0)),"",VLOOKUP(EU$1,'Tactic Recode'!$A$1:$B$547,2,FALSE))</f>
        <v/>
      </c>
      <c r="EV112" t="str">
        <f>IF(ISERROR(MATCH(EV$1,'CSC Mitre'!DG$1:DG$220,0)),"",VLOOKUP(EV$1,'Tactic Recode'!$A$1:$B$547,2,FALSE))</f>
        <v/>
      </c>
      <c r="EW112" t="str">
        <f>IF(ISERROR(MATCH(EW$1,'CSC Mitre'!DG$1:DG$220,0)),"",VLOOKUP(EW$1,'Tactic Recode'!$A$1:$B$547,2,FALSE))</f>
        <v/>
      </c>
      <c r="EX112" t="str">
        <f>IF(ISERROR(MATCH(EX$1,'CSC Mitre'!DG$1:DG$220,0)),"",VLOOKUP(EX$1,'Tactic Recode'!$A$1:$B$547,2,FALSE))</f>
        <v/>
      </c>
      <c r="EY112" t="str">
        <f>IF(ISERROR(MATCH(EY$1,'CSC Mitre'!DG$1:DG$220,0)),"",VLOOKUP(EY$1,'Tactic Recode'!$A$1:$B$547,2,FALSE))</f>
        <v/>
      </c>
      <c r="EZ112" t="str">
        <f>IF(ISERROR(MATCH(EZ$1,'CSC Mitre'!DG$1:DG$220,0)),"",VLOOKUP(EZ$1,'Tactic Recode'!$A$1:$B$547,2,FALSE))</f>
        <v/>
      </c>
      <c r="FA112" t="str">
        <f>IF(ISERROR(MATCH(FA$1,'CSC Mitre'!DG$1:DG$220,0)),"",VLOOKUP(FA$1,'Tactic Recode'!$A$1:$B$547,2,FALSE))</f>
        <v/>
      </c>
      <c r="FB112" t="str">
        <f>IF(ISERROR(MATCH(FB$1,'CSC Mitre'!DG$1:DG$220,0)),"",VLOOKUP(FB$1,'Tactic Recode'!$A$1:$B$547,2,FALSE))</f>
        <v/>
      </c>
      <c r="FC112" t="str">
        <f>IF(ISERROR(MATCH(FC$1,'CSC Mitre'!DG$1:DG$220,0)),"",VLOOKUP(FC$1,'Tactic Recode'!$A$1:$B$547,2,FALSE))</f>
        <v/>
      </c>
      <c r="FD112" t="str">
        <f>IF(ISERROR(MATCH(FD$1,'CSC Mitre'!DG$1:DG$220,0)),"",VLOOKUP(FD$1,'Tactic Recode'!$A$1:$B$547,2,FALSE))</f>
        <v/>
      </c>
      <c r="FE112" t="str">
        <f>IF(ISERROR(MATCH(FE$1,'CSC Mitre'!DG$1:DG$220,0)),"",VLOOKUP(FE$1,'Tactic Recode'!$A$1:$B$547,2,FALSE))</f>
        <v/>
      </c>
      <c r="FF112" t="str">
        <f>IF(ISERROR(MATCH(FF$1,'CSC Mitre'!DG$1:DG$220,0)),"",VLOOKUP(FF$1,'Tactic Recode'!$A$1:$B$547,2,FALSE))</f>
        <v/>
      </c>
      <c r="FG112" t="str">
        <f>IF(ISERROR(MATCH(FG$1,'CSC Mitre'!DG$1:DG$220,0)),"",VLOOKUP(FG$1,'Tactic Recode'!$A$1:$B$547,2,FALSE))</f>
        <v/>
      </c>
      <c r="FH112" t="str">
        <f>IF(ISERROR(MATCH(FH$1,'CSC Mitre'!DG$1:DG$220,0)),"",VLOOKUP(FH$1,'Tactic Recode'!$A$1:$B$547,2,FALSE))</f>
        <v/>
      </c>
      <c r="FI112" t="str">
        <f>IF(ISERROR(MATCH(FI$1,'CSC Mitre'!DG$1:DG$220,0)),"",VLOOKUP(FI$1,'Tactic Recode'!$A$1:$B$547,2,FALSE))</f>
        <v/>
      </c>
      <c r="FJ112" t="str">
        <f>IF(ISERROR(MATCH(FJ$1,'CSC Mitre'!DG$1:DG$220,0)),"",VLOOKUP(FJ$1,'Tactic Recode'!$A$1:$B$547,2,FALSE))</f>
        <v/>
      </c>
      <c r="FK112" t="str">
        <f>IF(ISERROR(MATCH(FK$1,'CSC Mitre'!DG$1:DG$220,0)),"",VLOOKUP(FK$1,'Tactic Recode'!$A$1:$B$547,2,FALSE))</f>
        <v/>
      </c>
      <c r="FL112" t="str">
        <f>IF(ISERROR(MATCH(FL$1,'CSC Mitre'!DG$1:DG$220,0)),"",VLOOKUP(FL$1,'Tactic Recode'!$A$1:$B$547,2,FALSE))</f>
        <v/>
      </c>
      <c r="FM112" t="str">
        <f>IF(ISERROR(MATCH(FM$1,'CSC Mitre'!DG$1:DG$220,0)),"",VLOOKUP(FM$1,'Tactic Recode'!$A$1:$B$547,2,FALSE))</f>
        <v/>
      </c>
      <c r="FN112" t="str">
        <f>IF(ISERROR(MATCH(FN$1,'CSC Mitre'!DG$1:DG$220,0)),"",VLOOKUP(FN$1,'Tactic Recode'!$A$1:$B$547,2,FALSE))</f>
        <v/>
      </c>
      <c r="FO112" t="str">
        <f>IF(ISERROR(MATCH(FO$1,'CSC Mitre'!DG$1:DG$220,0)),"",VLOOKUP(FO$1,'Tactic Recode'!$A$1:$B$547,2,FALSE))</f>
        <v/>
      </c>
      <c r="FP112" t="str">
        <f>IF(ISERROR(MATCH(FP$1,'CSC Mitre'!DG$1:DG$220,0)),"",VLOOKUP(FP$1,'Tactic Recode'!$A$1:$B$547,2,FALSE))</f>
        <v/>
      </c>
      <c r="FQ112" t="str">
        <f>IF(ISERROR(MATCH(FQ$1,'CSC Mitre'!DG$1:DG$220,0)),"",VLOOKUP(FQ$1,'Tactic Recode'!$A$1:$B$547,2,FALSE))</f>
        <v/>
      </c>
      <c r="FR112" t="str">
        <f>IF(ISERROR(MATCH(FR$1,'CSC Mitre'!DG$1:DG$220,0)),"",VLOOKUP(FR$1,'Tactic Recode'!$A$1:$B$547,2,FALSE))</f>
        <v/>
      </c>
      <c r="FS112" t="str">
        <f>IF(ISERROR(MATCH(FS$1,'CSC Mitre'!DG$1:DG$220,0)),"",VLOOKUP(FS$1,'Tactic Recode'!$A$1:$B$547,2,FALSE))</f>
        <v/>
      </c>
      <c r="FT112" t="str">
        <f>IF(ISERROR(MATCH(FT$1,'CSC Mitre'!DG$1:DG$220,0)),"",VLOOKUP(FT$1,'Tactic Recode'!$A$1:$B$547,2,FALSE))</f>
        <v/>
      </c>
      <c r="FU112" t="str">
        <f>IF(ISERROR(MATCH(FU$1,'CSC Mitre'!DG$1:DG$220,0)),"",VLOOKUP(FU$1,'Tactic Recode'!$A$1:$B$547,2,FALSE))</f>
        <v/>
      </c>
      <c r="FV112" t="str">
        <f>IF(ISERROR(MATCH(FV$1,'CSC Mitre'!DG$1:DG$220,0)),"",VLOOKUP(FV$1,'Tactic Recode'!$A$1:$B$547,2,FALSE))</f>
        <v/>
      </c>
      <c r="FW112" t="str">
        <f>IF(ISERROR(MATCH(FW$1,'CSC Mitre'!DG$1:DG$220,0)),"",VLOOKUP(FW$1,'Tactic Recode'!$A$1:$B$547,2,FALSE))</f>
        <v/>
      </c>
      <c r="FX112" t="str">
        <f>IF(ISERROR(MATCH(FX$1,'CSC Mitre'!DG$1:DG$220,0)),"",VLOOKUP(FX$1,'Tactic Recode'!$A$1:$B$547,2,FALSE))</f>
        <v/>
      </c>
      <c r="FY112" t="str">
        <f>IF(ISERROR(MATCH(FY$1,'CSC Mitre'!DG$1:DG$220,0)),"",VLOOKUP(FY$1,'Tactic Recode'!$A$1:$B$547,2,FALSE))</f>
        <v/>
      </c>
      <c r="FZ112" t="str">
        <f>IF(ISERROR(MATCH(FZ$1,'CSC Mitre'!DG$1:DG$220,0)),"",VLOOKUP(FZ$1,'Tactic Recode'!$A$1:$B$547,2,FALSE))</f>
        <v/>
      </c>
      <c r="GA112" t="str">
        <f>IF(ISERROR(MATCH(GA$1,'CSC Mitre'!DG$1:DG$220,0)),"",VLOOKUP(GA$1,'Tactic Recode'!$A$1:$B$547,2,FALSE))</f>
        <v/>
      </c>
      <c r="GB112" t="str">
        <f>IF(ISERROR(MATCH(GB$1,'CSC Mitre'!DG$1:DG$220,0)),"",VLOOKUP(GB$1,'Tactic Recode'!$A$1:$B$547,2,FALSE))</f>
        <v/>
      </c>
      <c r="GC112" t="str">
        <f>IF(ISERROR(MATCH(GC$1,'CSC Mitre'!DG$1:DG$220,0)),"",VLOOKUP(GC$1,'Tactic Recode'!$A$1:$B$547,2,FALSE))</f>
        <v/>
      </c>
      <c r="GD112" t="str">
        <f>IF(ISERROR(MATCH(GD$1,'CSC Mitre'!DG$1:DG$220,0)),"",VLOOKUP(GD$1,'Tactic Recode'!$A$1:$B$547,2,FALSE))</f>
        <v/>
      </c>
      <c r="GE112" t="str">
        <f>IF(ISERROR(MATCH(GE$1,'CSC Mitre'!DG$1:DG$220,0)),"",VLOOKUP(GE$1,'Tactic Recode'!$A$1:$B$547,2,FALSE))</f>
        <v/>
      </c>
      <c r="GF112" t="str">
        <f>IF(ISERROR(MATCH(GF$1,'CSC Mitre'!DG$1:DG$220,0)),"",VLOOKUP(GF$1,'Tactic Recode'!$A$1:$B$547,2,FALSE))</f>
        <v/>
      </c>
      <c r="GG112" t="str">
        <f>IF(ISERROR(MATCH(GG$1,'CSC Mitre'!DG$1:DG$220,0)),"",VLOOKUP(GG$1,'Tactic Recode'!$A$1:$B$547,2,FALSE))</f>
        <v/>
      </c>
      <c r="GH112" t="str">
        <f>IF(ISERROR(MATCH(GH$1,'CSC Mitre'!DG$1:DG$220,0)),"",VLOOKUP(GH$1,'Tactic Recode'!$A$1:$B$547,2,FALSE))</f>
        <v/>
      </c>
      <c r="GI112" t="str">
        <f>IF(ISERROR(MATCH(GI$1,'CSC Mitre'!DG$1:DG$220,0)),"",VLOOKUP(GI$1,'Tactic Recode'!$A$1:$B$547,2,FALSE))</f>
        <v/>
      </c>
      <c r="GJ112" t="str">
        <f>IF(ISERROR(MATCH(GJ$1,'CSC Mitre'!DG$1:DG$220,0)),"",VLOOKUP(GJ$1,'Tactic Recode'!$A$1:$B$547,2,FALSE))</f>
        <v/>
      </c>
      <c r="GK112" t="str">
        <f>IF(ISERROR(MATCH(GK$1,'CSC Mitre'!DG$1:DG$220,0)),"",VLOOKUP(GK$1,'Tactic Recode'!$A$1:$B$547,2,FALSE))</f>
        <v/>
      </c>
      <c r="GL112" t="str">
        <f>IF(ISERROR(MATCH(GL$1,'CSC Mitre'!DG$1:DG$220,0)),"",VLOOKUP(GL$1,'Tactic Recode'!$A$1:$B$547,2,FALSE))</f>
        <v/>
      </c>
      <c r="GM112" t="str">
        <f>IF(ISERROR(MATCH(GM$1,'CSC Mitre'!DG$1:DG$220,0)),"",VLOOKUP(GM$1,'Tactic Recode'!$A$1:$B$547,2,FALSE))</f>
        <v/>
      </c>
      <c r="GN112" t="str">
        <f>IF(ISERROR(MATCH(GN$1,'CSC Mitre'!DG$1:DG$220,0)),"",VLOOKUP(GN$1,'Tactic Recode'!$A$1:$B$547,2,FALSE))</f>
        <v/>
      </c>
      <c r="GO112" t="str">
        <f>IF(ISERROR(MATCH(GO$1,'CSC Mitre'!DG$1:DG$220,0)),"",VLOOKUP(GO$1,'Tactic Recode'!$A$1:$B$547,2,FALSE))</f>
        <v/>
      </c>
      <c r="GP112" t="str">
        <f>IF(ISERROR(MATCH(GP$1,'CSC Mitre'!DG$1:DG$220,0)),"",VLOOKUP(GP$1,'Tactic Recode'!$A$1:$B$547,2,FALSE))</f>
        <v/>
      </c>
      <c r="GQ112" t="str">
        <f>IF(ISERROR(MATCH(GQ$1,'CSC Mitre'!DG$1:DG$220,0)),"",VLOOKUP(GQ$1,'Tactic Recode'!$A$1:$B$547,2,FALSE))</f>
        <v/>
      </c>
      <c r="GR112" t="str">
        <f>IF(ISERROR(MATCH(GR$1,'CSC Mitre'!DG$1:DG$220,0)),"",VLOOKUP(GR$1,'Tactic Recode'!$A$1:$B$547,2,FALSE))</f>
        <v/>
      </c>
      <c r="GS112" t="str">
        <f>IF(ISERROR(MATCH(GS$1,'CSC Mitre'!DG$1:DG$220,0)),"",VLOOKUP(GS$1,'Tactic Recode'!$A$1:$B$547,2,FALSE))</f>
        <v/>
      </c>
      <c r="GT112" t="str">
        <f>IF(ISERROR(MATCH(GT$1,'CSC Mitre'!DG$1:DG$220,0)),"",VLOOKUP(GT$1,'Tactic Recode'!$A$1:$B$547,2,FALSE))</f>
        <v/>
      </c>
      <c r="GU112" t="str">
        <f>IF(ISERROR(MATCH(GU$1,'CSC Mitre'!DG$1:DG$220,0)),"",VLOOKUP(GU$1,'Tactic Recode'!$A$1:$B$547,2,FALSE))</f>
        <v/>
      </c>
      <c r="GV112" t="str">
        <f>IF(ISERROR(MATCH(GV$1,'CSC Mitre'!DG$1:DG$220,0)),"",VLOOKUP(GV$1,'Tactic Recode'!$A$1:$B$547,2,FALSE))</f>
        <v/>
      </c>
      <c r="GW112" t="str">
        <f>IF(ISERROR(MATCH(GW$1,'CSC Mitre'!DG$1:DG$220,0)),"",VLOOKUP(GW$1,'Tactic Recode'!$A$1:$B$547,2,FALSE))</f>
        <v/>
      </c>
      <c r="GX112" t="str">
        <f>IF(ISERROR(MATCH(GX$1,'CSC Mitre'!DG$1:DG$220,0)),"",VLOOKUP(GX$1,'Tactic Recode'!$A$1:$B$547,2,FALSE))</f>
        <v/>
      </c>
      <c r="GY112" t="str">
        <f>IF(ISERROR(MATCH(GY$1,'CSC Mitre'!DG$1:DG$220,0)),"",VLOOKUP(GY$1,'Tactic Recode'!$A$1:$B$547,2,FALSE))</f>
        <v/>
      </c>
      <c r="GZ112" t="str">
        <f>IF(ISERROR(MATCH(GZ$1,'CSC Mitre'!DG$1:DG$220,0)),"",VLOOKUP(GZ$1,'Tactic Recode'!$A$1:$B$547,2,FALSE))</f>
        <v/>
      </c>
      <c r="HA112" t="str">
        <f>IF(ISERROR(MATCH(HA$1,'CSC Mitre'!DG$1:DG$220,0)),"",VLOOKUP(HA$1,'Tactic Recode'!$A$1:$B$547,2,FALSE))</f>
        <v/>
      </c>
      <c r="HB112" t="str">
        <f>IF(ISERROR(MATCH(HB$1,'CSC Mitre'!DG$1:DG$220,0)),"",VLOOKUP(HB$1,'Tactic Recode'!$A$1:$B$547,2,FALSE))</f>
        <v/>
      </c>
      <c r="HC112" t="str">
        <f>IF(ISERROR(MATCH(HC$1,'CSC Mitre'!DG$1:DG$220,0)),"",VLOOKUP(HC$1,'Tactic Recode'!$A$1:$B$547,2,FALSE))</f>
        <v/>
      </c>
      <c r="HD112" t="str">
        <f>IF(ISERROR(MATCH(HD$1,'CSC Mitre'!DG$1:DG$220,0)),"",VLOOKUP(HD$1,'Tactic Recode'!$A$1:$B$547,2,FALSE))</f>
        <v/>
      </c>
      <c r="HE112" t="str">
        <f>IF(ISERROR(MATCH(HE$1,'CSC Mitre'!DG$1:DG$220,0)),"",VLOOKUP(HE$1,'Tactic Recode'!$A$1:$B$547,2,FALSE))</f>
        <v/>
      </c>
      <c r="HF112" t="str">
        <f>IF(ISERROR(MATCH(HF$1,'CSC Mitre'!DG$1:DG$220,0)),"",VLOOKUP(HF$1,'Tactic Recode'!$A$1:$B$547,2,FALSE))</f>
        <v/>
      </c>
      <c r="HG112" t="str">
        <f>IF(ISERROR(MATCH(HG$1,'CSC Mitre'!DG$1:DG$220,0)),"",VLOOKUP(HG$1,'Tactic Recode'!$A$1:$B$547,2,FALSE))</f>
        <v/>
      </c>
      <c r="HH112" t="str">
        <f>IF(ISERROR(MATCH(HH$1,'CSC Mitre'!DG$1:DG$220,0)),"",VLOOKUP(HH$1,'Tactic Recode'!$A$1:$B$547,2,FALSE))</f>
        <v/>
      </c>
      <c r="HI112" t="str">
        <f>IF(ISERROR(MATCH(HI$1,'CSC Mitre'!DG$1:DG$220,0)),"",VLOOKUP(HI$1,'Tactic Recode'!$A$1:$B$547,2,FALSE))</f>
        <v/>
      </c>
      <c r="HJ112" t="str">
        <f>IF(ISERROR(MATCH(HJ$1,'CSC Mitre'!DG$1:DG$220,0)),"",VLOOKUP(HJ$1,'Tactic Recode'!$A$1:$B$547,2,FALSE))</f>
        <v/>
      </c>
      <c r="HK112" t="str">
        <f>IF(ISERROR(MATCH(HK$1,'CSC Mitre'!DG$1:DG$220,0)),"",VLOOKUP(HK$1,'Tactic Recode'!$A$1:$B$547,2,FALSE))</f>
        <v/>
      </c>
      <c r="HL112" t="str">
        <f>IF(ISERROR(MATCH(HL$1,'CSC Mitre'!DG$1:DG$220,0)),"",VLOOKUP(HL$1,'Tactic Recode'!$A$1:$B$547,2,FALSE))</f>
        <v>Execution</v>
      </c>
      <c r="HM112" t="str">
        <f>IF(ISERROR(MATCH(HM$1,'CSC Mitre'!DG$1:DG$220,0)),"",VLOOKUP(HM$1,'Tactic Recode'!$A$1:$B$547,2,FALSE))</f>
        <v>Execution</v>
      </c>
      <c r="HN112" t="str">
        <f>IF(ISERROR(MATCH(HN$1,'CSC Mitre'!DG$1:DG$220,0)),"",VLOOKUP(HN$1,'Tactic Recode'!$A$1:$B$547,2,FALSE))</f>
        <v>Execution</v>
      </c>
      <c r="HO112" t="str">
        <f>IF(ISERROR(MATCH(HO$1,'CSC Mitre'!DG$1:DG$220,0)),"",VLOOKUP(HO$1,'Tactic Recode'!$A$1:$B$547,2,FALSE))</f>
        <v/>
      </c>
      <c r="HP112" t="str">
        <f>IF(ISERROR(MATCH(HP$1,'CSC Mitre'!DG$1:DG$220,0)),"",VLOOKUP(HP$1,'Tactic Recode'!$A$1:$B$547,2,FALSE))</f>
        <v/>
      </c>
      <c r="HQ112" t="str">
        <f>IF(ISERROR(MATCH(HQ$1,'CSC Mitre'!DG$1:DG$220,0)),"",VLOOKUP(HQ$1,'Tactic Recode'!$A$1:$B$547,2,FALSE))</f>
        <v/>
      </c>
      <c r="HR112" t="str">
        <f>IF(ISERROR(MATCH(HR$1,'CSC Mitre'!DG$1:DG$220,0)),"",VLOOKUP(HR$1,'Tactic Recode'!$A$1:$B$547,2,FALSE))</f>
        <v/>
      </c>
      <c r="HS112" t="str">
        <f>IF(ISERROR(MATCH(HS$1,'CSC Mitre'!DG$1:DG$220,0)),"",VLOOKUP(HS$1,'Tactic Recode'!$A$1:$B$547,2,FALSE))</f>
        <v/>
      </c>
      <c r="HT112" t="str">
        <f>IF(ISERROR(MATCH(HT$1,'CSC Mitre'!DG$1:DG$220,0)),"",VLOOKUP(HT$1,'Tactic Recode'!$A$1:$B$547,2,FALSE))</f>
        <v/>
      </c>
      <c r="HU112" t="str">
        <f>IF(ISERROR(MATCH(HU$1,'CSC Mitre'!DG$1:DG$220,0)),"",VLOOKUP(HU$1,'Tactic Recode'!$A$1:$B$547,2,FALSE))</f>
        <v/>
      </c>
      <c r="HV112" t="str">
        <f>IF(ISERROR(MATCH(HV$1,'CSC Mitre'!DG$1:DG$220,0)),"",VLOOKUP(HV$1,'Tactic Recode'!$A$1:$B$547,2,FALSE))</f>
        <v/>
      </c>
      <c r="HW112" t="str">
        <f>IF(ISERROR(MATCH(HW$1,'CSC Mitre'!DG$1:DG$220,0)),"",VLOOKUP(HW$1,'Tactic Recode'!$A$1:$B$547,2,FALSE))</f>
        <v/>
      </c>
      <c r="HX112" t="str">
        <f>IF(ISERROR(MATCH(HX$1,'CSC Mitre'!DG$1:DG$220,0)),"",VLOOKUP(HX$1,'Tactic Recode'!$A$1:$B$547,2,FALSE))</f>
        <v/>
      </c>
      <c r="HY112" t="str">
        <f>IF(ISERROR(MATCH(HY$1,'CSC Mitre'!DG$1:DG$220,0)),"",VLOOKUP(HY$1,'Tactic Recode'!$A$1:$B$547,2,FALSE))</f>
        <v/>
      </c>
      <c r="HZ112" t="str">
        <f>IF(ISERROR(MATCH(HZ$1,'CSC Mitre'!DG$1:DG$220,0)),"",VLOOKUP(HZ$1,'Tactic Recode'!$A$1:$B$547,2,FALSE))</f>
        <v/>
      </c>
      <c r="IA112" t="str">
        <f>IF(ISERROR(MATCH(IA$1,'CSC Mitre'!DG$1:DG$220,0)),"",VLOOKUP(IA$1,'Tactic Recode'!$A$1:$B$547,2,FALSE))</f>
        <v/>
      </c>
      <c r="IB112" t="str">
        <f>IF(ISERROR(MATCH(IB$1,'CSC Mitre'!DG$1:DG$220,0)),"",VLOOKUP(IB$1,'Tactic Recode'!$A$1:$B$547,2,FALSE))</f>
        <v/>
      </c>
      <c r="IC112" t="str">
        <f>IF(ISERROR(MATCH(IC$1,'CSC Mitre'!DG$1:DG$220,0)),"",VLOOKUP(IC$1,'Tactic Recode'!$A$1:$B$547,2,FALSE))</f>
        <v/>
      </c>
      <c r="ID112" t="str">
        <f>IF(ISERROR(MATCH(ID$1,'CSC Mitre'!DG$1:DG$220,0)),"",VLOOKUP(ID$1,'Tactic Recode'!$A$1:$B$547,2,FALSE))</f>
        <v/>
      </c>
      <c r="IE112" t="str">
        <f>IF(ISERROR(MATCH(IE$1,'CSC Mitre'!DG$1:DG$220,0)),"",VLOOKUP(IE$1,'Tactic Recode'!$A$1:$B$547,2,FALSE))</f>
        <v/>
      </c>
      <c r="IF112" t="str">
        <f>IF(ISERROR(MATCH(IF$1,'CSC Mitre'!DG$1:DG$220,0)),"",VLOOKUP(IF$1,'Tactic Recode'!$A$1:$B$547,2,FALSE))</f>
        <v/>
      </c>
      <c r="IG112" t="str">
        <f>IF(ISERROR(MATCH(IG$1,'CSC Mitre'!DG$1:DG$220,0)),"",VLOOKUP(IG$1,'Tactic Recode'!$A$1:$B$547,2,FALSE))</f>
        <v/>
      </c>
      <c r="IH112" t="str">
        <f>IF(ISERROR(MATCH(IH$1,'CSC Mitre'!DG$1:DG$220,0)),"",VLOOKUP(IH$1,'Tactic Recode'!$A$1:$B$547,2,FALSE))</f>
        <v/>
      </c>
      <c r="II112" t="str">
        <f>IF(ISERROR(MATCH(II$1,'CSC Mitre'!DG$1:DG$220,0)),"",VLOOKUP(II$1,'Tactic Recode'!$A$1:$B$547,2,FALSE))</f>
        <v/>
      </c>
      <c r="IJ112" t="str">
        <f>IF(ISERROR(MATCH(IJ$1,'CSC Mitre'!DG$1:DG$220,0)),"",VLOOKUP(IJ$1,'Tactic Recode'!$A$1:$B$547,2,FALSE))</f>
        <v/>
      </c>
      <c r="IK112" t="str">
        <f>IF(ISERROR(MATCH(IK$1,'CSC Mitre'!DG$1:DG$220,0)),"",VLOOKUP(IK$1,'Tactic Recode'!$A$1:$B$547,2,FALSE))</f>
        <v/>
      </c>
      <c r="IL112" t="str">
        <f>IF(ISERROR(MATCH(IL$1,'CSC Mitre'!DG$1:DG$220,0)),"",VLOOKUP(IL$1,'Tactic Recode'!$A$1:$B$547,2,FALSE))</f>
        <v/>
      </c>
      <c r="IM112" t="str">
        <f>IF(ISERROR(MATCH(IM$1,'CSC Mitre'!DG$1:DG$220,0)),"",VLOOKUP(IM$1,'Tactic Recode'!$A$1:$B$547,2,FALSE))</f>
        <v/>
      </c>
      <c r="IN112" t="str">
        <f>IF(ISERROR(MATCH(IN$1,'CSC Mitre'!DG$1:DG$220,0)),"",VLOOKUP(IN$1,'Tactic Recode'!$A$1:$B$547,2,FALSE))</f>
        <v/>
      </c>
      <c r="IO112" t="str">
        <f>IF(ISERROR(MATCH(IO$1,'CSC Mitre'!DG$1:DG$220,0)),"",VLOOKUP(IO$1,'Tactic Recode'!$A$1:$B$547,2,FALSE))</f>
        <v/>
      </c>
      <c r="IP112" t="str">
        <f>IF(ISERROR(MATCH(IP$1,'CSC Mitre'!DG$1:DG$220,0)),"",VLOOKUP(IP$1,'Tactic Recode'!$A$1:$B$547,2,FALSE))</f>
        <v>Defense Evasion</v>
      </c>
      <c r="IQ112" t="str">
        <f>IF(ISERROR(MATCH(IQ$1,'CSC Mitre'!DG$1:DG$220,0)),"",VLOOKUP(IQ$1,'Tactic Recode'!$A$1:$B$547,2,FALSE))</f>
        <v/>
      </c>
      <c r="IR112" t="str">
        <f>IF(ISERROR(MATCH(IR$1,'CSC Mitre'!DG$1:DG$220,0)),"",VLOOKUP(IR$1,'Tactic Recode'!$A$1:$B$547,2,FALSE))</f>
        <v/>
      </c>
      <c r="IS112" t="str">
        <f>IF(ISERROR(MATCH(IS$1,'CSC Mitre'!DG$1:DG$220,0)),"",VLOOKUP(IS$1,'Tactic Recode'!$A$1:$B$547,2,FALSE))</f>
        <v/>
      </c>
      <c r="IT112" t="str">
        <f>IF(ISERROR(MATCH(IT$1,'CSC Mitre'!DG$1:DG$220,0)),"",VLOOKUP(IT$1,'Tactic Recode'!$A$1:$B$547,2,FALSE))</f>
        <v/>
      </c>
      <c r="IU112" t="str">
        <f>IF(ISERROR(MATCH(IU$1,'CSC Mitre'!DG$1:DG$220,0)),"",VLOOKUP(IU$1,'Tactic Recode'!$A$1:$B$547,2,FALSE))</f>
        <v/>
      </c>
      <c r="IV112" t="str">
        <f>IF(ISERROR(MATCH(IV$1,'CSC Mitre'!DG$1:DG$220,0)),"",VLOOKUP(IV$1,'Tactic Recode'!$A$1:$B$547,2,FALSE))</f>
        <v/>
      </c>
      <c r="IW112" t="str">
        <f>IF(ISERROR(MATCH(IW$1,'CSC Mitre'!DG$1:DG$220,0)),"",VLOOKUP(IW$1,'Tactic Recode'!$A$1:$B$547,2,FALSE))</f>
        <v/>
      </c>
      <c r="IX112" t="str">
        <f>IF(ISERROR(MATCH(IX$1,'CSC Mitre'!DG$1:DG$220,0)),"",VLOOKUP(IX$1,'Tactic Recode'!$A$1:$B$547,2,FALSE))</f>
        <v/>
      </c>
      <c r="IY112" t="str">
        <f>IF(ISERROR(MATCH(IY$1,'CSC Mitre'!DG$1:DG$220,0)),"",VLOOKUP(IY$1,'Tactic Recode'!$A$1:$B$547,2,FALSE))</f>
        <v/>
      </c>
      <c r="IZ112" t="str">
        <f>IF(ISERROR(MATCH(IZ$1,'CSC Mitre'!DG$1:DG$220,0)),"",VLOOKUP(IZ$1,'Tactic Recode'!$A$1:$B$547,2,FALSE))</f>
        <v/>
      </c>
      <c r="JA112" t="str">
        <f>IF(ISERROR(MATCH(JA$1,'CSC Mitre'!DG$1:DG$220,0)),"",VLOOKUP(JA$1,'Tactic Recode'!$A$1:$B$547,2,FALSE))</f>
        <v/>
      </c>
      <c r="JB112" t="str">
        <f>IF(ISERROR(MATCH(JB$1,'CSC Mitre'!DG$1:DG$220,0)),"",VLOOKUP(JB$1,'Tactic Recode'!$A$1:$B$547,2,FALSE))</f>
        <v/>
      </c>
      <c r="JC112" t="str">
        <f>IF(ISERROR(MATCH(JC$1,'CSC Mitre'!DG$1:DG$220,0)),"",VLOOKUP(JC$1,'Tactic Recode'!$A$1:$B$547,2,FALSE))</f>
        <v/>
      </c>
      <c r="JD112" t="str">
        <f>IF(ISERROR(MATCH(JD$1,'CSC Mitre'!DG$1:DG$220,0)),"",VLOOKUP(JD$1,'Tactic Recode'!$A$1:$B$547,2,FALSE))</f>
        <v/>
      </c>
      <c r="JE112" t="str">
        <f>IF(ISERROR(MATCH(JE$1,'CSC Mitre'!DG$1:DG$220,0)),"",VLOOKUP(JE$1,'Tactic Recode'!$A$1:$B$547,2,FALSE))</f>
        <v/>
      </c>
      <c r="JF112" t="str">
        <f>IF(ISERROR(MATCH(JF$1,'CSC Mitre'!DG$1:DG$220,0)),"",VLOOKUP(JF$1,'Tactic Recode'!$A$1:$B$547,2,FALSE))</f>
        <v/>
      </c>
      <c r="JG112" t="str">
        <f>IF(ISERROR(MATCH(JG$1,'CSC Mitre'!DG$1:DG$220,0)),"",VLOOKUP(JG$1,'Tactic Recode'!$A$1:$B$547,2,FALSE))</f>
        <v/>
      </c>
      <c r="JH112" t="str">
        <f>IF(ISERROR(MATCH(JH$1,'CSC Mitre'!DG$1:DG$220,0)),"",VLOOKUP(JH$1,'Tactic Recode'!$A$1:$B$547,2,FALSE))</f>
        <v/>
      </c>
      <c r="JI112" t="str">
        <f>IF(ISERROR(MATCH(JI$1,'CSC Mitre'!DG$1:DG$220,0)),"",VLOOKUP(JI$1,'Tactic Recode'!$A$1:$B$547,2,FALSE))</f>
        <v/>
      </c>
      <c r="JJ112" t="str">
        <f>IF(ISERROR(MATCH(JJ$1,'CSC Mitre'!DG$1:DG$220,0)),"",VLOOKUP(JJ$1,'Tactic Recode'!$A$1:$B$547,2,FALSE))</f>
        <v/>
      </c>
      <c r="JK112" t="str">
        <f>IF(ISERROR(MATCH(JK$1,'CSC Mitre'!DG$1:DG$220,0)),"",VLOOKUP(JK$1,'Tactic Recode'!$A$1:$B$547,2,FALSE))</f>
        <v/>
      </c>
      <c r="JL112" t="str">
        <f>IF(ISERROR(MATCH(JL$1,'CSC Mitre'!DG$1:DG$220,0)),"",VLOOKUP(JL$1,'Tactic Recode'!$A$1:$B$547,2,FALSE))</f>
        <v/>
      </c>
      <c r="JM112" t="str">
        <f>IF(ISERROR(MATCH(JM$1,'CSC Mitre'!DG$1:DG$220,0)),"",VLOOKUP(JM$1,'Tactic Recode'!$A$1:$B$547,2,FALSE))</f>
        <v/>
      </c>
      <c r="JN112" t="str">
        <f>IF(ISERROR(MATCH(JN$1,'CSC Mitre'!DG$1:DG$220,0)),"",VLOOKUP(JN$1,'Tactic Recode'!$A$1:$B$547,2,FALSE))</f>
        <v/>
      </c>
      <c r="JO112" t="str">
        <f>IF(ISERROR(MATCH(JO$1,'CSC Mitre'!DG$1:DG$220,0)),"",VLOOKUP(JO$1,'Tactic Recode'!$A$1:$B$547,2,FALSE))</f>
        <v/>
      </c>
      <c r="JP112" t="str">
        <f>IF(ISERROR(MATCH(JP$1,'CSC Mitre'!DG$1:DG$220,0)),"",VLOOKUP(JP$1,'Tactic Recode'!$A$1:$B$547,2,FALSE))</f>
        <v/>
      </c>
      <c r="JQ112" t="str">
        <f>IF(ISERROR(MATCH(JQ$1,'CSC Mitre'!DG$1:DG$220,0)),"",VLOOKUP(JQ$1,'Tactic Recode'!$A$1:$B$547,2,FALSE))</f>
        <v/>
      </c>
      <c r="JR112" t="str">
        <f>IF(ISERROR(MATCH(JR$1,'CSC Mitre'!DG$1:DG$220,0)),"",VLOOKUP(JR$1,'Tactic Recode'!$A$1:$B$547,2,FALSE))</f>
        <v/>
      </c>
      <c r="JS112" t="str">
        <f>IF(ISERROR(MATCH(JS$1,'CSC Mitre'!DG$1:DG$220,0)),"",VLOOKUP(JS$1,'Tactic Recode'!$A$1:$B$547,2,FALSE))</f>
        <v/>
      </c>
      <c r="JT112" t="str">
        <f>IF(ISERROR(MATCH(JT$1,'CSC Mitre'!DG$1:DG$220,0)),"",VLOOKUP(JT$1,'Tactic Recode'!$A$1:$B$547,2,FALSE))</f>
        <v/>
      </c>
      <c r="JU112" t="str">
        <f>IF(ISERROR(MATCH(JU$1,'CSC Mitre'!DG$1:DG$220,0)),"",VLOOKUP(JU$1,'Tactic Recode'!$A$1:$B$547,2,FALSE))</f>
        <v/>
      </c>
      <c r="JV112" t="str">
        <f>IF(ISERROR(MATCH(JV$1,'CSC Mitre'!DG$1:DG$220,0)),"",VLOOKUP(JV$1,'Tactic Recode'!$A$1:$B$547,2,FALSE))</f>
        <v/>
      </c>
      <c r="JW112" t="str">
        <f>IF(ISERROR(MATCH(JW$1,'CSC Mitre'!DG$1:DG$220,0)),"",VLOOKUP(JW$1,'Tactic Recode'!$A$1:$B$547,2,FALSE))</f>
        <v/>
      </c>
      <c r="JX112" t="str">
        <f>IF(ISERROR(MATCH(JX$1,'CSC Mitre'!DG$1:DG$220,0)),"",VLOOKUP(JX$1,'Tactic Recode'!$A$1:$B$547,2,FALSE))</f>
        <v/>
      </c>
      <c r="JY112" t="str">
        <f>IF(ISERROR(MATCH(JY$1,'CSC Mitre'!DG$1:DG$220,0)),"",VLOOKUP(JY$1,'Tactic Recode'!$A$1:$B$547,2,FALSE))</f>
        <v/>
      </c>
      <c r="JZ112" t="str">
        <f>IF(ISERROR(MATCH(JZ$1,'CSC Mitre'!DG$1:DG$220,0)),"",VLOOKUP(JZ$1,'Tactic Recode'!$A$1:$B$547,2,FALSE))</f>
        <v/>
      </c>
      <c r="KA112" t="str">
        <f>IF(ISERROR(MATCH(KA$1,'CSC Mitre'!DG$1:DG$220,0)),"",VLOOKUP(KA$1,'Tactic Recode'!$A$1:$B$547,2,FALSE))</f>
        <v/>
      </c>
      <c r="KB112" t="str">
        <f>IF(ISERROR(MATCH(KB$1,'CSC Mitre'!DG$1:DG$220,0)),"",VLOOKUP(KB$1,'Tactic Recode'!$A$1:$B$547,2,FALSE))</f>
        <v/>
      </c>
      <c r="KC112" t="str">
        <f>IF(ISERROR(MATCH(KC$1,'CSC Mitre'!DG$1:DG$220,0)),"",VLOOKUP(KC$1,'Tactic Recode'!$A$1:$B$547,2,FALSE))</f>
        <v>Credential Access</v>
      </c>
      <c r="KD112" t="str">
        <f>IF(ISERROR(MATCH(KD$1,'CSC Mitre'!DG$1:DG$220,0)),"",VLOOKUP(KD$1,'Tactic Recode'!$A$1:$B$547,2,FALSE))</f>
        <v/>
      </c>
      <c r="KE112" t="str">
        <f>IF(ISERROR(MATCH(KE$1,'CSC Mitre'!DG$1:DG$220,0)),"",VLOOKUP(KE$1,'Tactic Recode'!$A$1:$B$547,2,FALSE))</f>
        <v/>
      </c>
      <c r="KF112" t="str">
        <f>IF(ISERROR(MATCH(KF$1,'CSC Mitre'!DG$1:DG$220,0)),"",VLOOKUP(KF$1,'Tactic Recode'!$A$1:$B$547,2,FALSE))</f>
        <v/>
      </c>
      <c r="KG112" t="str">
        <f>IF(ISERROR(MATCH(KG$1,'CSC Mitre'!DG$1:DG$220,0)),"",VLOOKUP(KG$1,'Tactic Recode'!$A$1:$B$547,2,FALSE))</f>
        <v/>
      </c>
      <c r="KH112" t="str">
        <f>IF(ISERROR(MATCH(KH$1,'CSC Mitre'!DG$1:DG$220,0)),"",VLOOKUP(KH$1,'Tactic Recode'!$A$1:$B$547,2,FALSE))</f>
        <v/>
      </c>
      <c r="KI112" t="str">
        <f>IF(ISERROR(MATCH(KI$1,'CSC Mitre'!DG$1:DG$220,0)),"",VLOOKUP(KI$1,'Tactic Recode'!$A$1:$B$547,2,FALSE))</f>
        <v/>
      </c>
      <c r="KJ112" t="str">
        <f>IF(ISERROR(MATCH(KJ$1,'CSC Mitre'!DG$1:DG$220,0)),"",VLOOKUP(KJ$1,'Tactic Recode'!$A$1:$B$547,2,FALSE))</f>
        <v/>
      </c>
      <c r="KK112" t="str">
        <f>IF(ISERROR(MATCH(KK$1,'CSC Mitre'!DG$1:DG$220,0)),"",VLOOKUP(KK$1,'Tactic Recode'!$A$1:$B$547,2,FALSE))</f>
        <v>Credential Access</v>
      </c>
      <c r="KL112" t="str">
        <f>IF(ISERROR(MATCH(KL$1,'CSC Mitre'!DG$1:DG$220,0)),"",VLOOKUP(KL$1,'Tactic Recode'!$A$1:$B$547,2,FALSE))</f>
        <v/>
      </c>
      <c r="KM112" t="str">
        <f>IF(ISERROR(MATCH(KM$1,'CSC Mitre'!DG$1:DG$220,0)),"",VLOOKUP(KM$1,'Tactic Recode'!$A$1:$B$547,2,FALSE))</f>
        <v/>
      </c>
      <c r="KN112" t="str">
        <f>IF(ISERROR(MATCH(KN$1,'CSC Mitre'!DG$1:DG$220,0)),"",VLOOKUP(KN$1,'Tactic Recode'!$A$1:$B$547,2,FALSE))</f>
        <v/>
      </c>
      <c r="KO112" t="str">
        <f>IF(ISERROR(MATCH(KO$1,'CSC Mitre'!DG$1:DG$220,0)),"",VLOOKUP(KO$1,'Tactic Recode'!$A$1:$B$547,2,FALSE))</f>
        <v/>
      </c>
      <c r="KP112" t="str">
        <f>IF(ISERROR(MATCH(KP$1,'CSC Mitre'!DG$1:DG$220,0)),"",VLOOKUP(KP$1,'Tactic Recode'!$A$1:$B$547,2,FALSE))</f>
        <v/>
      </c>
      <c r="KQ112" t="str">
        <f>IF(ISERROR(MATCH(KQ$1,'CSC Mitre'!DG$1:DG$220,0)),"",VLOOKUP(KQ$1,'Tactic Recode'!$A$1:$B$547,2,FALSE))</f>
        <v/>
      </c>
      <c r="KR112" t="str">
        <f>IF(ISERROR(MATCH(KR$1,'CSC Mitre'!DG$1:DG$220,0)),"",VLOOKUP(KR$1,'Tactic Recode'!$A$1:$B$547,2,FALSE))</f>
        <v/>
      </c>
      <c r="KS112" t="str">
        <f>IF(ISERROR(MATCH(KS$1,'CSC Mitre'!DG$1:DG$220,0)),"",VLOOKUP(KS$1,'Tactic Recode'!$A$1:$B$547,2,FALSE))</f>
        <v/>
      </c>
      <c r="KT112" t="str">
        <f>IF(ISERROR(MATCH(KT$1,'CSC Mitre'!DG$1:DG$220,0)),"",VLOOKUP(KT$1,'Tactic Recode'!$A$1:$B$547,2,FALSE))</f>
        <v/>
      </c>
      <c r="KU112" t="str">
        <f>IF(ISERROR(MATCH(KU$1,'CSC Mitre'!DG$1:DG$220,0)),"",VLOOKUP(KU$1,'Tactic Recode'!$A$1:$B$547,2,FALSE))</f>
        <v/>
      </c>
      <c r="KV112" t="str">
        <f>IF(ISERROR(MATCH(KV$1,'CSC Mitre'!DG$1:DG$220,0)),"",VLOOKUP(KV$1,'Tactic Recode'!$A$1:$B$547,2,FALSE))</f>
        <v/>
      </c>
      <c r="KW112" t="str">
        <f>IF(ISERROR(MATCH(KW$1,'CSC Mitre'!DG$1:DG$220,0)),"",VLOOKUP(KW$1,'Tactic Recode'!$A$1:$B$547,2,FALSE))</f>
        <v/>
      </c>
      <c r="KX112" t="str">
        <f>IF(ISERROR(MATCH(KX$1,'CSC Mitre'!DG$1:DG$220,0)),"",VLOOKUP(KX$1,'Tactic Recode'!$A$1:$B$547,2,FALSE))</f>
        <v/>
      </c>
      <c r="KY112" t="str">
        <f>IF(ISERROR(MATCH(KY$1,'CSC Mitre'!DG$1:DG$220,0)),"",VLOOKUP(KY$1,'Tactic Recode'!$A$1:$B$547,2,FALSE))</f>
        <v/>
      </c>
      <c r="KZ112" t="str">
        <f>IF(ISERROR(MATCH(KZ$1,'CSC Mitre'!DG$1:DG$220,0)),"",VLOOKUP(KZ$1,'Tactic Recode'!$A$1:$B$547,2,FALSE))</f>
        <v/>
      </c>
      <c r="LA112" t="str">
        <f>IF(ISERROR(MATCH(LA$1,'CSC Mitre'!DG$1:DG$220,0)),"",VLOOKUP(LA$1,'Tactic Recode'!$A$1:$B$547,2,FALSE))</f>
        <v/>
      </c>
      <c r="LB112" t="str">
        <f>IF(ISERROR(MATCH(LB$1,'CSC Mitre'!DG$1:DG$220,0)),"",VLOOKUP(LB$1,'Tactic Recode'!$A$1:$B$547,2,FALSE))</f>
        <v/>
      </c>
      <c r="LC112" t="str">
        <f>IF(ISERROR(MATCH(LC$1,'CSC Mitre'!DG$1:DG$220,0)),"",VLOOKUP(LC$1,'Tactic Recode'!$A$1:$B$547,2,FALSE))</f>
        <v/>
      </c>
      <c r="LD112" t="str">
        <f>IF(ISERROR(MATCH(LD$1,'CSC Mitre'!DG$1:DG$220,0)),"",VLOOKUP(LD$1,'Tactic Recode'!$A$1:$B$547,2,FALSE))</f>
        <v/>
      </c>
      <c r="LE112" t="str">
        <f>IF(ISERROR(MATCH(LE$1,'CSC Mitre'!DG$1:DG$220,0)),"",VLOOKUP(LE$1,'Tactic Recode'!$A$1:$B$547,2,FALSE))</f>
        <v/>
      </c>
      <c r="LF112" t="str">
        <f>IF(ISERROR(MATCH(LF$1,'CSC Mitre'!DG$1:DG$220,0)),"",VLOOKUP(LF$1,'Tactic Recode'!$A$1:$B$547,2,FALSE))</f>
        <v/>
      </c>
      <c r="LG112" t="str">
        <f>IF(ISERROR(MATCH(LG$1,'CSC Mitre'!DG$1:DG$220,0)),"",VLOOKUP(LG$1,'Tactic Recode'!$A$1:$B$547,2,FALSE))</f>
        <v/>
      </c>
      <c r="LH112" t="str">
        <f>IF(ISERROR(MATCH(LH$1,'CSC Mitre'!DG$1:DG$220,0)),"",VLOOKUP(LH$1,'Tactic Recode'!$A$1:$B$547,2,FALSE))</f>
        <v/>
      </c>
      <c r="LI112" t="str">
        <f>IF(ISERROR(MATCH(LI$1,'CSC Mitre'!DG$1:DG$220,0)),"",VLOOKUP(LI$1,'Tactic Recode'!$A$1:$B$547,2,FALSE))</f>
        <v/>
      </c>
      <c r="LJ112" t="str">
        <f>IF(ISERROR(MATCH(LJ$1,'CSC Mitre'!DG$1:DG$220,0)),"",VLOOKUP(LJ$1,'Tactic Recode'!$A$1:$B$547,2,FALSE))</f>
        <v/>
      </c>
      <c r="LK112" t="str">
        <f>IF(ISERROR(MATCH(LK$1,'CSC Mitre'!DG$1:DG$220,0)),"",VLOOKUP(LK$1,'Tactic Recode'!$A$1:$B$547,2,FALSE))</f>
        <v/>
      </c>
      <c r="LL112" t="str">
        <f>IF(ISERROR(MATCH(LL$1,'CSC Mitre'!DG$1:DG$220,0)),"",VLOOKUP(LL$1,'Tactic Recode'!$A$1:$B$547,2,FALSE))</f>
        <v/>
      </c>
      <c r="LM112" t="str">
        <f>IF(ISERROR(MATCH(LM$1,'CSC Mitre'!DG$1:DG$220,0)),"",VLOOKUP(LM$1,'Tactic Recode'!$A$1:$B$547,2,FALSE))</f>
        <v/>
      </c>
      <c r="LN112" t="str">
        <f>IF(ISERROR(MATCH(LN$1,'CSC Mitre'!DG$1:DG$220,0)),"",VLOOKUP(LN$1,'Tactic Recode'!$A$1:$B$547,2,FALSE))</f>
        <v/>
      </c>
      <c r="LO112" t="str">
        <f>IF(ISERROR(MATCH(LO$1,'CSC Mitre'!DG$1:DG$220,0)),"",VLOOKUP(LO$1,'Tactic Recode'!$A$1:$B$547,2,FALSE))</f>
        <v/>
      </c>
      <c r="LP112" t="str">
        <f>IF(ISERROR(MATCH(LP$1,'CSC Mitre'!DG$1:DG$220,0)),"",VLOOKUP(LP$1,'Tactic Recode'!$A$1:$B$547,2,FALSE))</f>
        <v/>
      </c>
      <c r="LQ112" t="str">
        <f>IF(ISERROR(MATCH(LQ$1,'CSC Mitre'!DG$1:DG$220,0)),"",VLOOKUP(LQ$1,'Tactic Recode'!$A$1:$B$547,2,FALSE))</f>
        <v/>
      </c>
      <c r="LR112" t="str">
        <f>IF(ISERROR(MATCH(LR$1,'CSC Mitre'!DG$1:DG$220,0)),"",VLOOKUP(LR$1,'Tactic Recode'!$A$1:$B$547,2,FALSE))</f>
        <v/>
      </c>
      <c r="LS112" t="str">
        <f>IF(ISERROR(MATCH(LS$1,'CSC Mitre'!DG$1:DG$220,0)),"",VLOOKUP(LS$1,'Tactic Recode'!$A$1:$B$547,2,FALSE))</f>
        <v/>
      </c>
      <c r="LT112" t="str">
        <f>IF(ISERROR(MATCH(LT$1,'CSC Mitre'!DG$1:DG$220,0)),"",VLOOKUP(LT$1,'Tactic Recode'!$A$1:$B$547,2,FALSE))</f>
        <v/>
      </c>
      <c r="LU112" t="str">
        <f>IF(ISERROR(MATCH(LU$1,'CSC Mitre'!DG$1:DG$220,0)),"",VLOOKUP(LU$1,'Tactic Recode'!$A$1:$B$547,2,FALSE))</f>
        <v/>
      </c>
      <c r="LV112" t="str">
        <f>IF(ISERROR(MATCH(LV$1,'CSC Mitre'!DG$1:DG$220,0)),"",VLOOKUP(LV$1,'Tactic Recode'!$A$1:$B$547,2,FALSE))</f>
        <v/>
      </c>
      <c r="LW112" t="str">
        <f>IF(ISERROR(MATCH(LW$1,'CSC Mitre'!DG$1:DG$220,0)),"",VLOOKUP(LW$1,'Tactic Recode'!$A$1:$B$547,2,FALSE))</f>
        <v/>
      </c>
      <c r="LX112" t="str">
        <f>IF(ISERROR(MATCH(LX$1,'CSC Mitre'!DG$1:DG$220,0)),"",VLOOKUP(LX$1,'Tactic Recode'!$A$1:$B$547,2,FALSE))</f>
        <v/>
      </c>
      <c r="LY112" t="str">
        <f>IF(ISERROR(MATCH(LY$1,'CSC Mitre'!DG$1:DG$220,0)),"",VLOOKUP(LY$1,'Tactic Recode'!$A$1:$B$547,2,FALSE))</f>
        <v/>
      </c>
      <c r="LZ112" t="str">
        <f>IF(ISERROR(MATCH(LZ$1,'CSC Mitre'!DG$1:DG$220,0)),"",VLOOKUP(LZ$1,'Tactic Recode'!$A$1:$B$547,2,FALSE))</f>
        <v/>
      </c>
      <c r="MA112" t="str">
        <f>IF(ISERROR(MATCH(MA$1,'CSC Mitre'!DG$1:DG$220,0)),"",VLOOKUP(MA$1,'Tactic Recode'!$A$1:$B$547,2,FALSE))</f>
        <v/>
      </c>
      <c r="MB112" t="str">
        <f>IF(ISERROR(MATCH(MB$1,'CSC Mitre'!DG$1:DG$220,0)),"",VLOOKUP(MB$1,'Tactic Recode'!$A$1:$B$547,2,FALSE))</f>
        <v/>
      </c>
      <c r="MC112" t="str">
        <f>IF(ISERROR(MATCH(MC$1,'CSC Mitre'!DG$1:DG$220,0)),"",VLOOKUP(MC$1,'Tactic Recode'!$A$1:$B$547,2,FALSE))</f>
        <v/>
      </c>
      <c r="MD112" t="str">
        <f>IF(ISERROR(MATCH(MD$1,'CSC Mitre'!DG$1:DG$220,0)),"",VLOOKUP(MD$1,'Tactic Recode'!$A$1:$B$547,2,FALSE))</f>
        <v/>
      </c>
      <c r="ME112" t="str">
        <f>IF(ISERROR(MATCH(ME$1,'CSC Mitre'!DG$1:DG$220,0)),"",VLOOKUP(ME$1,'Tactic Recode'!$A$1:$B$547,2,FALSE))</f>
        <v/>
      </c>
      <c r="MF112" t="str">
        <f>IF(ISERROR(MATCH(MF$1,'CSC Mitre'!DG$1:DG$220,0)),"",VLOOKUP(MF$1,'Tactic Recode'!$A$1:$B$547,2,FALSE))</f>
        <v/>
      </c>
      <c r="MG112" t="str">
        <f>IF(ISERROR(MATCH(MG$1,'CSC Mitre'!DG$1:DG$220,0)),"",VLOOKUP(MG$1,'Tactic Recode'!$A$1:$B$547,2,FALSE))</f>
        <v/>
      </c>
      <c r="MH112" t="str">
        <f>IF(ISERROR(MATCH(MH$1,'CSC Mitre'!DG$1:DG$220,0)),"",VLOOKUP(MH$1,'Tactic Recode'!$A$1:$B$547,2,FALSE))</f>
        <v/>
      </c>
      <c r="MI112" t="str">
        <f>IF(ISERROR(MATCH(MI$1,'CSC Mitre'!DG$1:DG$220,0)),"",VLOOKUP(MI$1,'Tactic Recode'!$A$1:$B$547,2,FALSE))</f>
        <v/>
      </c>
      <c r="MJ112" t="str">
        <f>IF(ISERROR(MATCH(MJ$1,'CSC Mitre'!DG$1:DG$220,0)),"",VLOOKUP(MJ$1,'Tactic Recode'!$A$1:$B$547,2,FALSE))</f>
        <v/>
      </c>
      <c r="MK112" t="str">
        <f>IF(ISERROR(MATCH(MK$1,'CSC Mitre'!DG$1:DG$220,0)),"",VLOOKUP(MK$1,'Tactic Recode'!$A$1:$B$547,2,FALSE))</f>
        <v/>
      </c>
      <c r="ML112" t="str">
        <f>IF(ISERROR(MATCH(ML$1,'CSC Mitre'!DG$1:DG$220,0)),"",VLOOKUP(ML$1,'Tactic Recode'!$A$1:$B$547,2,FALSE))</f>
        <v/>
      </c>
      <c r="MM112" t="str">
        <f>IF(ISERROR(MATCH(MM$1,'CSC Mitre'!DG$1:DG$220,0)),"",VLOOKUP(MM$1,'Tactic Recode'!$A$1:$B$547,2,FALSE))</f>
        <v/>
      </c>
      <c r="MN112" t="str">
        <f>IF(ISERROR(MATCH(MN$1,'CSC Mitre'!DG$1:DG$220,0)),"",VLOOKUP(MN$1,'Tactic Recode'!$A$1:$B$547,2,FALSE))</f>
        <v/>
      </c>
      <c r="MO112" t="str">
        <f>IF(ISERROR(MATCH(MO$1,'CSC Mitre'!DG$1:DG$220,0)),"",VLOOKUP(MO$1,'Tactic Recode'!$A$1:$B$547,2,FALSE))</f>
        <v/>
      </c>
      <c r="MP112" t="str">
        <f>IF(ISERROR(MATCH(MP$1,'CSC Mitre'!DG$1:DG$220,0)),"",VLOOKUP(MP$1,'Tactic Recode'!$A$1:$B$547,2,FALSE))</f>
        <v/>
      </c>
      <c r="MQ112" t="str">
        <f>IF(ISERROR(MATCH(MQ$1,'CSC Mitre'!DG$1:DG$220,0)),"",VLOOKUP(MQ$1,'Tactic Recode'!$A$1:$B$547,2,FALSE))</f>
        <v/>
      </c>
      <c r="MR112" t="str">
        <f>IF(ISERROR(MATCH(MR$1,'CSC Mitre'!DG$1:DG$220,0)),"",VLOOKUP(MR$1,'Tactic Recode'!$A$1:$B$547,2,FALSE))</f>
        <v/>
      </c>
      <c r="MS112" t="str">
        <f>IF(ISERROR(MATCH(MS$1,'CSC Mitre'!DG$1:DG$220,0)),"",VLOOKUP(MS$1,'Tactic Recode'!$A$1:$B$547,2,FALSE))</f>
        <v/>
      </c>
      <c r="MT112" t="str">
        <f>IF(ISERROR(MATCH(MT$1,'CSC Mitre'!DG$1:DG$220,0)),"",VLOOKUP(MT$1,'Tactic Recode'!$A$1:$B$547,2,FALSE))</f>
        <v/>
      </c>
      <c r="MU112" t="str">
        <f>IF(ISERROR(MATCH(MU$1,'CSC Mitre'!DG$1:DG$220,0)),"",VLOOKUP(MU$1,'Tactic Recode'!$A$1:$B$547,2,FALSE))</f>
        <v/>
      </c>
      <c r="MV112" t="str">
        <f>IF(ISERROR(MATCH(MV$1,'CSC Mitre'!DG$1:DG$220,0)),"",VLOOKUP(MV$1,'Tactic Recode'!$A$1:$B$547,2,FALSE))</f>
        <v/>
      </c>
      <c r="MW112" t="str">
        <f>IF(ISERROR(MATCH(MW$1,'CSC Mitre'!DG$1:DG$220,0)),"",VLOOKUP(MW$1,'Tactic Recode'!$A$1:$B$547,2,FALSE))</f>
        <v/>
      </c>
      <c r="MX112" t="str">
        <f>IF(ISERROR(MATCH(MX$1,'CSC Mitre'!DG$1:DG$220,0)),"",VLOOKUP(MX$1,'Tactic Recode'!$A$1:$B$547,2,FALSE))</f>
        <v/>
      </c>
      <c r="MY112" t="str">
        <f>IF(ISERROR(MATCH(MY$1,'CSC Mitre'!DG$1:DG$220,0)),"",VLOOKUP(MY$1,'Tactic Recode'!$A$1:$B$547,2,FALSE))</f>
        <v/>
      </c>
      <c r="MZ112" t="str">
        <f>IF(ISERROR(MATCH(MZ$1,'CSC Mitre'!DG$1:DG$220,0)),"",VLOOKUP(MZ$1,'Tactic Recode'!$A$1:$B$547,2,FALSE))</f>
        <v/>
      </c>
      <c r="NA112" t="str">
        <f>IF(ISERROR(MATCH(NA$1,'CSC Mitre'!DG$1:DG$220,0)),"",VLOOKUP(NA$1,'Tactic Recode'!$A$1:$B$547,2,FALSE))</f>
        <v/>
      </c>
      <c r="NB112" t="str">
        <f>IF(ISERROR(MATCH(NB$1,'CSC Mitre'!DG$1:DG$220,0)),"",VLOOKUP(NB$1,'Tactic Recode'!$A$1:$B$547,2,FALSE))</f>
        <v/>
      </c>
      <c r="NC112" t="str">
        <f>IF(ISERROR(MATCH(NC$1,'CSC Mitre'!DG$1:DG$220,0)),"",VLOOKUP(NC$1,'Tactic Recode'!$A$1:$B$547,2,FALSE))</f>
        <v/>
      </c>
      <c r="ND112" t="str">
        <f>IF(ISERROR(MATCH(ND$1,'CSC Mitre'!DG$1:DG$220,0)),"",VLOOKUP(ND$1,'Tactic Recode'!$A$1:$B$547,2,FALSE))</f>
        <v/>
      </c>
      <c r="NE112" t="str">
        <f>IF(ISERROR(MATCH(NE$1,'CSC Mitre'!DG$1:DG$220,0)),"",VLOOKUP(NE$1,'Tactic Recode'!$A$1:$B$547,2,FALSE))</f>
        <v/>
      </c>
      <c r="NF112" t="str">
        <f>IF(ISERROR(MATCH(NF$1,'CSC Mitre'!DG$1:DG$220,0)),"",VLOOKUP(NF$1,'Tactic Recode'!$A$1:$B$547,2,FALSE))</f>
        <v/>
      </c>
      <c r="NG112" t="str">
        <f>IF(ISERROR(MATCH(NG$1,'CSC Mitre'!DG$1:DG$220,0)),"",VLOOKUP(NG$1,'Tactic Recode'!$A$1:$B$547,2,FALSE))</f>
        <v/>
      </c>
      <c r="NH112" t="str">
        <f>IF(ISERROR(MATCH(NH$1,'CSC Mitre'!DG$1:DG$220,0)),"",VLOOKUP(NH$1,'Tactic Recode'!$A$1:$B$547,2,FALSE))</f>
        <v/>
      </c>
      <c r="NI112" t="str">
        <f>IF(ISERROR(MATCH(NI$1,'CSC Mitre'!DG$1:DG$220,0)),"",VLOOKUP(NI$1,'Tactic Recode'!$A$1:$B$547,2,FALSE))</f>
        <v/>
      </c>
      <c r="NJ112" t="str">
        <f>IF(ISERROR(MATCH(NJ$1,'CSC Mitre'!DG$1:DG$220,0)),"",VLOOKUP(NJ$1,'Tactic Recode'!$A$1:$B$547,2,FALSE))</f>
        <v/>
      </c>
      <c r="NK112" t="str">
        <f>IF(ISERROR(MATCH(NK$1,'CSC Mitre'!DG$1:DG$220,0)),"",VLOOKUP(NK$1,'Tactic Recode'!$A$1:$B$547,2,FALSE))</f>
        <v/>
      </c>
      <c r="NL112" t="str">
        <f>IF(ISERROR(MATCH(NL$1,'CSC Mitre'!DG$1:DG$220,0)),"",VLOOKUP(NL$1,'Tactic Recode'!$A$1:$B$547,2,FALSE))</f>
        <v/>
      </c>
      <c r="NM112" t="str">
        <f>IF(ISERROR(MATCH(NM$1,'CSC Mitre'!DG$1:DG$220,0)),"",VLOOKUP(NM$1,'Tactic Recode'!$A$1:$B$547,2,FALSE))</f>
        <v>Collection, Credential Access</v>
      </c>
      <c r="NN112" t="str">
        <f>IF(ISERROR(MATCH(NN$1,'CSC Mitre'!DG$1:DG$220,0)),"",VLOOKUP(NN$1,'Tactic Recode'!$A$1:$B$547,2,FALSE))</f>
        <v/>
      </c>
      <c r="NO112" t="str">
        <f>IF(ISERROR(MATCH(NO$1,'CSC Mitre'!DG$1:DG$220,0)),"",VLOOKUP(NO$1,'Tactic Recode'!$A$1:$B$547,2,FALSE))</f>
        <v>Collection, Credential Access</v>
      </c>
      <c r="NP112" t="str">
        <f>IF(ISERROR(MATCH(NP$1,'CSC Mitre'!DG$1:DG$220,0)),"",VLOOKUP(NP$1,'Tactic Recode'!$A$1:$B$547,2,FALSE))</f>
        <v/>
      </c>
      <c r="NQ112" t="str">
        <f>IF(ISERROR(MATCH(NQ$1,'CSC Mitre'!DG$1:DG$220,0)),"",VLOOKUP(NQ$1,'Tactic Recode'!$A$1:$B$547,2,FALSE))</f>
        <v/>
      </c>
      <c r="NR112" t="str">
        <f>IF(ISERROR(MATCH(NR$1,'CSC Mitre'!DG$1:DG$220,0)),"",VLOOKUP(NR$1,'Tactic Recode'!$A$1:$B$547,2,FALSE))</f>
        <v/>
      </c>
      <c r="NS112" t="str">
        <f>IF(ISERROR(MATCH(NS$1,'CSC Mitre'!DG$1:DG$220,0)),"",VLOOKUP(NS$1,'Tactic Recode'!$A$1:$B$547,2,FALSE))</f>
        <v/>
      </c>
      <c r="NT112" t="str">
        <f>IF(ISERROR(MATCH(NT$1,'CSC Mitre'!DG$1:DG$220,0)),"",VLOOKUP(NT$1,'Tactic Recode'!$A$1:$B$547,2,FALSE))</f>
        <v/>
      </c>
      <c r="NU112" t="str">
        <f>IF(ISERROR(MATCH(NU$1,'CSC Mitre'!DG$1:DG$220,0)),"",VLOOKUP(NU$1,'Tactic Recode'!$A$1:$B$547,2,FALSE))</f>
        <v/>
      </c>
      <c r="NV112" t="str">
        <f>IF(ISERROR(MATCH(NV$1,'CSC Mitre'!DG$1:DG$220,0)),"",VLOOKUP(NV$1,'Tactic Recode'!$A$1:$B$547,2,FALSE))</f>
        <v/>
      </c>
      <c r="NW112" t="str">
        <f>IF(ISERROR(MATCH(NW$1,'CSC Mitre'!DG$1:DG$220,0)),"",VLOOKUP(NW$1,'Tactic Recode'!$A$1:$B$547,2,FALSE))</f>
        <v/>
      </c>
      <c r="NX112" t="str">
        <f>IF(ISERROR(MATCH(NX$1,'CSC Mitre'!DG$1:DG$220,0)),"",VLOOKUP(NX$1,'Tactic Recode'!$A$1:$B$547,2,FALSE))</f>
        <v/>
      </c>
      <c r="NY112" t="str">
        <f>IF(ISERROR(MATCH(NY$1,'CSC Mitre'!DG$1:DG$220,0)),"",VLOOKUP(NY$1,'Tactic Recode'!$A$1:$B$547,2,FALSE))</f>
        <v/>
      </c>
      <c r="NZ112" t="str">
        <f>IF(ISERROR(MATCH(NZ$1,'CSC Mitre'!DG$1:DG$220,0)),"",VLOOKUP(NZ$1,'Tactic Recode'!$A$1:$B$547,2,FALSE))</f>
        <v/>
      </c>
      <c r="OA112" t="str">
        <f>IF(ISERROR(MATCH(OA$1,'CSC Mitre'!DG$1:DG$220,0)),"",VLOOKUP(OA$1,'Tactic Recode'!$A$1:$B$547,2,FALSE))</f>
        <v/>
      </c>
      <c r="OB112" t="str">
        <f>IF(ISERROR(MATCH(OB$1,'CSC Mitre'!DG$1:DG$220,0)),"",VLOOKUP(OB$1,'Tactic Recode'!$A$1:$B$547,2,FALSE))</f>
        <v/>
      </c>
      <c r="OC112" t="str">
        <f>IF(ISERROR(MATCH(OC$1,'CSC Mitre'!DG$1:DG$220,0)),"",VLOOKUP(OC$1,'Tactic Recode'!$A$1:$B$547,2,FALSE))</f>
        <v/>
      </c>
      <c r="OD112" t="str">
        <f>IF(ISERROR(MATCH(OD$1,'CSC Mitre'!DG$1:DG$220,0)),"",VLOOKUP(OD$1,'Tactic Recode'!$A$1:$B$547,2,FALSE))</f>
        <v/>
      </c>
      <c r="OE112" t="str">
        <f>IF(ISERROR(MATCH(OE$1,'CSC Mitre'!DG$1:DG$220,0)),"",VLOOKUP(OE$1,'Tactic Recode'!$A$1:$B$547,2,FALSE))</f>
        <v/>
      </c>
      <c r="OF112" t="str">
        <f>IF(ISERROR(MATCH(OF$1,'CSC Mitre'!DG$1:DG$220,0)),"",VLOOKUP(OF$1,'Tactic Recode'!$A$1:$B$547,2,FALSE))</f>
        <v/>
      </c>
      <c r="OG112" t="str">
        <f>IF(ISERROR(MATCH(OG$1,'CSC Mitre'!DG$1:DG$220,0)),"",VLOOKUP(OG$1,'Tactic Recode'!$A$1:$B$547,2,FALSE))</f>
        <v/>
      </c>
      <c r="OH112" t="str">
        <f>IF(ISERROR(MATCH(OH$1,'CSC Mitre'!DG$1:DG$220,0)),"",VLOOKUP(OH$1,'Tactic Recode'!$A$1:$B$547,2,FALSE))</f>
        <v/>
      </c>
      <c r="OI112" t="str">
        <f>IF(ISERROR(MATCH(OI$1,'CSC Mitre'!DG$1:DG$220,0)),"",VLOOKUP(OI$1,'Tactic Recode'!$A$1:$B$547,2,FALSE))</f>
        <v/>
      </c>
      <c r="OJ112" t="str">
        <f>IF(ISERROR(MATCH(OJ$1,'CSC Mitre'!DG$1:DG$220,0)),"",VLOOKUP(OJ$1,'Tactic Recode'!$A$1:$B$547,2,FALSE))</f>
        <v/>
      </c>
      <c r="OK112" t="str">
        <f>IF(ISERROR(MATCH(OK$1,'CSC Mitre'!DG$1:DG$220,0)),"",VLOOKUP(OK$1,'Tactic Recode'!$A$1:$B$547,2,FALSE))</f>
        <v/>
      </c>
      <c r="OL112" t="str">
        <f>IF(ISERROR(MATCH(OL$1,'CSC Mitre'!DG$1:DG$220,0)),"",VLOOKUP(OL$1,'Tactic Recode'!$A$1:$B$547,2,FALSE))</f>
        <v/>
      </c>
      <c r="OM112" t="str">
        <f>IF(ISERROR(MATCH(OM$1,'CSC Mitre'!DG$1:DG$220,0)),"",VLOOKUP(OM$1,'Tactic Recode'!$A$1:$B$547,2,FALSE))</f>
        <v/>
      </c>
      <c r="ON112" t="str">
        <f>IF(ISERROR(MATCH(ON$1,'CSC Mitre'!DG$1:DG$220,0)),"",VLOOKUP(ON$1,'Tactic Recode'!$A$1:$B$547,2,FALSE))</f>
        <v/>
      </c>
      <c r="OO112" t="str">
        <f>IF(ISERROR(MATCH(OO$1,'CSC Mitre'!DG$1:DG$220,0)),"",VLOOKUP(OO$1,'Tactic Recode'!$A$1:$B$547,2,FALSE))</f>
        <v/>
      </c>
      <c r="OP112" t="str">
        <f>IF(ISERROR(MATCH(OP$1,'CSC Mitre'!DG$1:DG$220,0)),"",VLOOKUP(OP$1,'Tactic Recode'!$A$1:$B$547,2,FALSE))</f>
        <v/>
      </c>
      <c r="OQ112" t="str">
        <f>IF(ISERROR(MATCH(OQ$1,'CSC Mitre'!DG$1:DG$220,0)),"",VLOOKUP(OQ$1,'Tactic Recode'!$A$1:$B$547,2,FALSE))</f>
        <v/>
      </c>
      <c r="OR112" t="str">
        <f>IF(ISERROR(MATCH(OR$1,'CSC Mitre'!DG$1:DG$220,0)),"",VLOOKUP(OR$1,'Tactic Recode'!$A$1:$B$547,2,FALSE))</f>
        <v/>
      </c>
      <c r="OS112" t="str">
        <f>IF(ISERROR(MATCH(OS$1,'CSC Mitre'!DG$1:DG$220,0)),"",VLOOKUP(OS$1,'Tactic Recode'!$A$1:$B$547,2,FALSE))</f>
        <v/>
      </c>
      <c r="OT112" t="str">
        <f>IF(ISERROR(MATCH(OT$1,'CSC Mitre'!DG$1:DG$220,0)),"",VLOOKUP(OT$1,'Tactic Recode'!$A$1:$B$547,2,FALSE))</f>
        <v/>
      </c>
      <c r="OU112" t="str">
        <f>IF(ISERROR(MATCH(OU$1,'CSC Mitre'!DG$1:DG$220,0)),"",VLOOKUP(OU$1,'Tactic Recode'!$A$1:$B$547,2,FALSE))</f>
        <v/>
      </c>
      <c r="OV112" t="str">
        <f>IF(ISERROR(MATCH(OV$1,'CSC Mitre'!DG$1:DG$220,0)),"",VLOOKUP(OV$1,'Tactic Recode'!$A$1:$B$547,2,FALSE))</f>
        <v/>
      </c>
      <c r="OW112" t="str">
        <f>IF(ISERROR(MATCH(OW$1,'CSC Mitre'!DG$1:DG$220,0)),"",VLOOKUP(OW$1,'Tactic Recode'!$A$1:$B$547,2,FALSE))</f>
        <v/>
      </c>
      <c r="OX112" t="str">
        <f>IF(ISERROR(MATCH(OX$1,'CSC Mitre'!DG$1:DG$220,0)),"",VLOOKUP(OX$1,'Tactic Recode'!$A$1:$B$547,2,FALSE))</f>
        <v>Initial Access</v>
      </c>
      <c r="OY112" t="str">
        <f>IF(ISERROR(MATCH(OY$1,'CSC Mitre'!DG$1:DG$220,0)),"",VLOOKUP(OY$1,'Tactic Recode'!$A$1:$B$547,2,FALSE))</f>
        <v>Initial Access</v>
      </c>
      <c r="OZ112" t="str">
        <f>IF(ISERROR(MATCH(OZ$1,'CSC Mitre'!DG$1:DG$220,0)),"",VLOOKUP(OZ$1,'Tactic Recode'!$A$1:$B$547,2,FALSE))</f>
        <v>Initial Access</v>
      </c>
      <c r="PA112" t="str">
        <f>IF(ISERROR(MATCH(PA$1,'CSC Mitre'!DG$1:DG$220,0)),"",VLOOKUP(PA$1,'Tactic Recode'!$A$1:$B$547,2,FALSE))</f>
        <v>Initial Access</v>
      </c>
      <c r="PB112" t="str">
        <f>IF(ISERROR(MATCH(PB$1,'CSC Mitre'!DG$1:DG$220,0)),"",VLOOKUP(PB$1,'Tactic Recode'!$A$1:$B$547,2,FALSE))</f>
        <v/>
      </c>
      <c r="PC112" t="str">
        <f>IF(ISERROR(MATCH(PC$1,'CSC Mitre'!DG$1:DG$220,0)),"",VLOOKUP(PC$1,'Tactic Recode'!$A$1:$B$547,2,FALSE))</f>
        <v/>
      </c>
      <c r="PD112" t="str">
        <f>IF(ISERROR(MATCH(PD$1,'CSC Mitre'!DG$1:DG$220,0)),"",VLOOKUP(PD$1,'Tactic Recode'!$A$1:$B$547,2,FALSE))</f>
        <v/>
      </c>
      <c r="PE112" t="str">
        <f>IF(ISERROR(MATCH(PE$1,'CSC Mitre'!DG$1:DG$220,0)),"",VLOOKUP(PE$1,'Tactic Recode'!$A$1:$B$547,2,FALSE))</f>
        <v/>
      </c>
      <c r="PF112" t="str">
        <f>IF(ISERROR(MATCH(PF$1,'CSC Mitre'!DG$1:DG$220,0)),"",VLOOKUP(PF$1,'Tactic Recode'!$A$1:$B$547,2,FALSE))</f>
        <v/>
      </c>
      <c r="PG112" t="str">
        <f>IF(ISERROR(MATCH(PG$1,'CSC Mitre'!DG$1:DG$220,0)),"",VLOOKUP(PG$1,'Tactic Recode'!$A$1:$B$547,2,FALSE))</f>
        <v/>
      </c>
      <c r="PH112" t="str">
        <f>IF(ISERROR(MATCH(PH$1,'CSC Mitre'!DG$1:DG$220,0)),"",VLOOKUP(PH$1,'Tactic Recode'!$A$1:$B$547,2,FALSE))</f>
        <v/>
      </c>
      <c r="PI112" t="str">
        <f>IF(ISERROR(MATCH(PI$1,'CSC Mitre'!DG$1:DG$220,0)),"",VLOOKUP(PI$1,'Tactic Recode'!$A$1:$B$547,2,FALSE))</f>
        <v/>
      </c>
      <c r="PJ112" t="str">
        <f>IF(ISERROR(MATCH(PJ$1,'CSC Mitre'!DG$1:DG$220,0)),"",VLOOKUP(PJ$1,'Tactic Recode'!$A$1:$B$547,2,FALSE))</f>
        <v/>
      </c>
      <c r="PK112" t="str">
        <f>IF(ISERROR(MATCH(PK$1,'CSC Mitre'!DG$1:DG$220,0)),"",VLOOKUP(PK$1,'Tactic Recode'!$A$1:$B$547,2,FALSE))</f>
        <v/>
      </c>
      <c r="PL112" t="str">
        <f>IF(ISERROR(MATCH(PL$1,'CSC Mitre'!DG$1:DG$220,0)),"",VLOOKUP(PL$1,'Tactic Recode'!$A$1:$B$547,2,FALSE))</f>
        <v/>
      </c>
      <c r="PM112" t="str">
        <f>IF(ISERROR(MATCH(PM$1,'CSC Mitre'!DG$1:DG$220,0)),"",VLOOKUP(PM$1,'Tactic Recode'!$A$1:$B$547,2,FALSE))</f>
        <v/>
      </c>
      <c r="PN112" t="str">
        <f>IF(ISERROR(MATCH(PN$1,'CSC Mitre'!DG$1:DG$220,0)),"",VLOOKUP(PN$1,'Tactic Recode'!$A$1:$B$547,2,FALSE))</f>
        <v/>
      </c>
      <c r="PO112" t="str">
        <f>IF(ISERROR(MATCH(PO$1,'CSC Mitre'!DG$1:DG$220,0)),"",VLOOKUP(PO$1,'Tactic Recode'!$A$1:$B$547,2,FALSE))</f>
        <v/>
      </c>
      <c r="PP112" t="str">
        <f>IF(ISERROR(MATCH(PP$1,'CSC Mitre'!DG$1:DG$220,0)),"",VLOOKUP(PP$1,'Tactic Recode'!$A$1:$B$547,2,FALSE))</f>
        <v/>
      </c>
      <c r="PQ112" t="str">
        <f>IF(ISERROR(MATCH(PQ$1,'CSC Mitre'!DG$1:DG$220,0)),"",VLOOKUP(PQ$1,'Tactic Recode'!$A$1:$B$547,2,FALSE))</f>
        <v/>
      </c>
      <c r="PR112" t="str">
        <f>IF(ISERROR(MATCH(PR$1,'CSC Mitre'!DG$1:DG$220,0)),"",VLOOKUP(PR$1,'Tactic Recode'!$A$1:$B$547,2,FALSE))</f>
        <v/>
      </c>
      <c r="PS112" t="str">
        <f>IF(ISERROR(MATCH(PS$1,'CSC Mitre'!DG$1:DG$220,0)),"",VLOOKUP(PS$1,'Tactic Recode'!$A$1:$B$547,2,FALSE))</f>
        <v/>
      </c>
      <c r="PT112" t="str">
        <f>IF(ISERROR(MATCH(PT$1,'CSC Mitre'!DG$1:DG$220,0)),"",VLOOKUP(PT$1,'Tactic Recode'!$A$1:$B$547,2,FALSE))</f>
        <v/>
      </c>
      <c r="PU112" t="str">
        <f>IF(ISERROR(MATCH(PU$1,'CSC Mitre'!DG$1:DG$220,0)),"",VLOOKUP(PU$1,'Tactic Recode'!$A$1:$B$547,2,FALSE))</f>
        <v/>
      </c>
      <c r="PV112" t="str">
        <f>IF(ISERROR(MATCH(PV$1,'CSC Mitre'!DG$1:DG$220,0)),"",VLOOKUP(PV$1,'Tactic Recode'!$A$1:$B$547,2,FALSE))</f>
        <v/>
      </c>
      <c r="PW112" t="str">
        <f>IF(ISERROR(MATCH(PW$1,'CSC Mitre'!DG$1:DG$220,0)),"",VLOOKUP(PW$1,'Tactic Recode'!$A$1:$B$547,2,FALSE))</f>
        <v/>
      </c>
      <c r="PX112" t="str">
        <f>IF(ISERROR(MATCH(PX$1,'CSC Mitre'!DG$1:DG$220,0)),"",VLOOKUP(PX$1,'Tactic Recode'!$A$1:$B$547,2,FALSE))</f>
        <v/>
      </c>
      <c r="PY112" t="str">
        <f>IF(ISERROR(MATCH(PY$1,'CSC Mitre'!DG$1:DG$220,0)),"",VLOOKUP(PY$1,'Tactic Recode'!$A$1:$B$547,2,FALSE))</f>
        <v/>
      </c>
      <c r="PZ112" t="str">
        <f>IF(ISERROR(MATCH(PZ$1,'CSC Mitre'!DG$1:DG$220,0)),"",VLOOKUP(PZ$1,'Tactic Recode'!$A$1:$B$547,2,FALSE))</f>
        <v/>
      </c>
      <c r="QA112" t="str">
        <f>IF(ISERROR(MATCH(QA$1,'CSC Mitre'!DG$1:DG$220,0)),"",VLOOKUP(QA$1,'Tactic Recode'!$A$1:$B$547,2,FALSE))</f>
        <v/>
      </c>
      <c r="QB112" t="str">
        <f>IF(ISERROR(MATCH(QB$1,'CSC Mitre'!DG$1:DG$220,0)),"",VLOOKUP(QB$1,'Tactic Recode'!$A$1:$B$547,2,FALSE))</f>
        <v/>
      </c>
      <c r="QC112" t="str">
        <f>IF(ISERROR(MATCH(QC$1,'CSC Mitre'!DG$1:DG$220,0)),"",VLOOKUP(QC$1,'Tactic Recode'!$A$1:$B$547,2,FALSE))</f>
        <v/>
      </c>
      <c r="QD112" t="str">
        <f>IF(ISERROR(MATCH(QD$1,'CSC Mitre'!DG$1:DG$220,0)),"",VLOOKUP(QD$1,'Tactic Recode'!$A$1:$B$547,2,FALSE))</f>
        <v/>
      </c>
      <c r="QE112" t="str">
        <f>IF(ISERROR(MATCH(QE$1,'CSC Mitre'!DG$1:DG$220,0)),"",VLOOKUP(QE$1,'Tactic Recode'!$A$1:$B$547,2,FALSE))</f>
        <v/>
      </c>
      <c r="QF112" t="str">
        <f>IF(ISERROR(MATCH(QF$1,'CSC Mitre'!DG$1:DG$220,0)),"",VLOOKUP(QF$1,'Tactic Recode'!$A$1:$B$547,2,FALSE))</f>
        <v/>
      </c>
      <c r="QG112" t="str">
        <f>IF(ISERROR(MATCH(QG$1,'CSC Mitre'!DG$1:DG$220,0)),"",VLOOKUP(QG$1,'Tactic Recode'!$A$1:$B$547,2,FALSE))</f>
        <v/>
      </c>
      <c r="QH112" t="str">
        <f>IF(ISERROR(MATCH(QH$1,'CSC Mitre'!DG$1:DG$220,0)),"",VLOOKUP(QH$1,'Tactic Recode'!$A$1:$B$547,2,FALSE))</f>
        <v/>
      </c>
      <c r="QI112" t="str">
        <f>IF(ISERROR(MATCH(QI$1,'CSC Mitre'!DG$1:DG$220,0)),"",VLOOKUP(QI$1,'Tactic Recode'!$A$1:$B$547,2,FALSE))</f>
        <v/>
      </c>
      <c r="QJ112" t="str">
        <f>IF(ISERROR(MATCH(QJ$1,'CSC Mitre'!DG$1:DG$220,0)),"",VLOOKUP(QJ$1,'Tactic Recode'!$A$1:$B$547,2,FALSE))</f>
        <v/>
      </c>
      <c r="QK112" t="str">
        <f>IF(ISERROR(MATCH(QK$1,'CSC Mitre'!DG$1:DG$220,0)),"",VLOOKUP(QK$1,'Tactic Recode'!$A$1:$B$547,2,FALSE))</f>
        <v/>
      </c>
      <c r="QL112" t="str">
        <f>IF(ISERROR(MATCH(QL$1,'CSC Mitre'!DG$1:DG$220,0)),"",VLOOKUP(QL$1,'Tactic Recode'!$A$1:$B$547,2,FALSE))</f>
        <v/>
      </c>
      <c r="QM112" t="str">
        <f>IF(ISERROR(MATCH(QM$1,'CSC Mitre'!DG$1:DG$220,0)),"",VLOOKUP(QM$1,'Tactic Recode'!$A$1:$B$547,2,FALSE))</f>
        <v/>
      </c>
      <c r="QN112" t="str">
        <f>IF(ISERROR(MATCH(QN$1,'CSC Mitre'!DG$1:DG$220,0)),"",VLOOKUP(QN$1,'Tactic Recode'!$A$1:$B$547,2,FALSE))</f>
        <v/>
      </c>
      <c r="QO112" t="str">
        <f>IF(ISERROR(MATCH(QO$1,'CSC Mitre'!DG$1:DG$220,0)),"",VLOOKUP(QO$1,'Tactic Recode'!$A$1:$B$547,2,FALSE))</f>
        <v/>
      </c>
      <c r="QP112" t="str">
        <f>IF(ISERROR(MATCH(QP$1,'CSC Mitre'!DG$1:DG$220,0)),"",VLOOKUP(QP$1,'Tactic Recode'!$A$1:$B$547,2,FALSE))</f>
        <v/>
      </c>
      <c r="QQ112" t="str">
        <f>IF(ISERROR(MATCH(QQ$1,'CSC Mitre'!DG$1:DG$220,0)),"",VLOOKUP(QQ$1,'Tactic Recode'!$A$1:$B$547,2,FALSE))</f>
        <v/>
      </c>
      <c r="QR112" t="str">
        <f>IF(ISERROR(MATCH(QR$1,'CSC Mitre'!DG$1:DG$220,0)),"",VLOOKUP(QR$1,'Tactic Recode'!$A$1:$B$547,2,FALSE))</f>
        <v/>
      </c>
      <c r="QS112" t="str">
        <f>IF(ISERROR(MATCH(QS$1,'CSC Mitre'!DG$1:DG$220,0)),"",VLOOKUP(QS$1,'Tactic Recode'!$A$1:$B$547,2,FALSE))</f>
        <v/>
      </c>
      <c r="QT112" t="str">
        <f>IF(ISERROR(MATCH(QT$1,'CSC Mitre'!DG$1:DG$220,0)),"",VLOOKUP(QT$1,'Tactic Recode'!$A$1:$B$547,2,FALSE))</f>
        <v/>
      </c>
      <c r="QU112" t="str">
        <f>IF(ISERROR(MATCH(QU$1,'CSC Mitre'!DG$1:DG$220,0)),"",VLOOKUP(QU$1,'Tactic Recode'!$A$1:$B$547,2,FALSE))</f>
        <v/>
      </c>
      <c r="QV112" t="str">
        <f>IF(ISERROR(MATCH(QV$1,'CSC Mitre'!DG$1:DG$220,0)),"",VLOOKUP(QV$1,'Tactic Recode'!$A$1:$B$547,2,FALSE))</f>
        <v/>
      </c>
      <c r="QW112" t="str">
        <f>IF(ISERROR(MATCH(QW$1,'CSC Mitre'!DG$1:DG$220,0)),"",VLOOKUP(QW$1,'Tactic Recode'!$A$1:$B$547,2,FALSE))</f>
        <v/>
      </c>
      <c r="QX112" t="str">
        <f>IF(ISERROR(MATCH(QX$1,'CSC Mitre'!DG$1:DG$220,0)),"",VLOOKUP(QX$1,'Tactic Recode'!$A$1:$B$547,2,FALSE))</f>
        <v/>
      </c>
      <c r="QY112" t="str">
        <f>IF(ISERROR(MATCH(QY$1,'CSC Mitre'!DG$1:DG$220,0)),"",VLOOKUP(QY$1,'Tactic Recode'!$A$1:$B$547,2,FALSE))</f>
        <v/>
      </c>
      <c r="QZ112" t="str">
        <f>IF(ISERROR(MATCH(QZ$1,'CSC Mitre'!DG$1:DG$220,0)),"",VLOOKUP(QZ$1,'Tactic Recode'!$A$1:$B$547,2,FALSE))</f>
        <v/>
      </c>
      <c r="RA112" t="str">
        <f>IF(ISERROR(MATCH(RA$1,'CSC Mitre'!DG$1:DG$220,0)),"",VLOOKUP(RA$1,'Tactic Recode'!$A$1:$B$547,2,FALSE))</f>
        <v/>
      </c>
      <c r="RB112" t="str">
        <f>IF(ISERROR(MATCH(RB$1,'CSC Mitre'!DG$1:DG$220,0)),"",VLOOKUP(RB$1,'Tactic Recode'!$A$1:$B$547,2,FALSE))</f>
        <v/>
      </c>
      <c r="RC112" t="str">
        <f>IF(ISERROR(MATCH(RC$1,'CSC Mitre'!DG$1:DG$220,0)),"",VLOOKUP(RC$1,'Tactic Recode'!$A$1:$B$547,2,FALSE))</f>
        <v/>
      </c>
      <c r="RD112" t="str">
        <f>IF(ISERROR(MATCH(RD$1,'CSC Mitre'!DG$1:DG$220,0)),"",VLOOKUP(RD$1,'Tactic Recode'!$A$1:$B$547,2,FALSE))</f>
        <v/>
      </c>
      <c r="RE112" t="str">
        <f>IF(ISERROR(MATCH(RE$1,'CSC Mitre'!DG$1:DG$220,0)),"",VLOOKUP(RE$1,'Tactic Recode'!$A$1:$B$547,2,FALSE))</f>
        <v/>
      </c>
      <c r="RF112" t="str">
        <f>IF(ISERROR(MATCH(RF$1,'CSC Mitre'!DG$1:DG$220,0)),"",VLOOKUP(RF$1,'Tactic Recode'!$A$1:$B$547,2,FALSE))</f>
        <v/>
      </c>
      <c r="RG112" t="str">
        <f>IF(ISERROR(MATCH(RG$1,'CSC Mitre'!DG$1:DG$220,0)),"",VLOOKUP(RG$1,'Tactic Recode'!$A$1:$B$547,2,FALSE))</f>
        <v/>
      </c>
      <c r="RH112" t="str">
        <f>IF(ISERROR(MATCH(RH$1,'CSC Mitre'!DG$1:DG$220,0)),"",VLOOKUP(RH$1,'Tactic Recode'!$A$1:$B$547,2,FALSE))</f>
        <v/>
      </c>
      <c r="RI112" t="str">
        <f>IF(ISERROR(MATCH(RI$1,'CSC Mitre'!DG$1:DG$220,0)),"",VLOOKUP(RI$1,'Tactic Recode'!$A$1:$B$547,2,FALSE))</f>
        <v/>
      </c>
      <c r="RJ112" t="str">
        <f>IF(ISERROR(MATCH(RJ$1,'CSC Mitre'!DG$1:DG$220,0)),"",VLOOKUP(RJ$1,'Tactic Recode'!$A$1:$B$547,2,FALSE))</f>
        <v/>
      </c>
      <c r="RK112" t="str">
        <f>IF(ISERROR(MATCH(RK$1,'CSC Mitre'!DG$1:DG$220,0)),"",VLOOKUP(RK$1,'Tactic Recode'!$A$1:$B$547,2,FALSE))</f>
        <v/>
      </c>
      <c r="RL112" t="str">
        <f>IF(ISERROR(MATCH(RL$1,'CSC Mitre'!DG$1:DG$220,0)),"",VLOOKUP(RL$1,'Tactic Recode'!$A$1:$B$547,2,FALSE))</f>
        <v/>
      </c>
      <c r="RM112" t="str">
        <f>IF(ISERROR(MATCH(RM$1,'CSC Mitre'!DG$1:DG$220,0)),"",VLOOKUP(RM$1,'Tactic Recode'!$A$1:$B$547,2,FALSE))</f>
        <v/>
      </c>
      <c r="RN112" t="str">
        <f>IF(ISERROR(MATCH(RN$1,'CSC Mitre'!DG$1:DG$220,0)),"",VLOOKUP(RN$1,'Tactic Recode'!$A$1:$B$547,2,FALSE))</f>
        <v/>
      </c>
      <c r="RO112" t="str">
        <f>IF(ISERROR(MATCH(RO$1,'CSC Mitre'!DG$1:DG$220,0)),"",VLOOKUP(RO$1,'Tactic Recode'!$A$1:$B$547,2,FALSE))</f>
        <v/>
      </c>
      <c r="RP112" t="str">
        <f>IF(ISERROR(MATCH(RP$1,'CSC Mitre'!DG$1:DG$220,0)),"",VLOOKUP(RP$1,'Tactic Recode'!$A$1:$B$547,2,FALSE))</f>
        <v/>
      </c>
      <c r="RQ112" t="str">
        <f>IF(ISERROR(MATCH(RQ$1,'CSC Mitre'!DG$1:DG$220,0)),"",VLOOKUP(RQ$1,'Tactic Recode'!$A$1:$B$547,2,FALSE))</f>
        <v/>
      </c>
      <c r="RR112" t="str">
        <f>IF(ISERROR(MATCH(RR$1,'CSC Mitre'!DG$1:DG$220,0)),"",VLOOKUP(RR$1,'Tactic Recode'!$A$1:$B$547,2,FALSE))</f>
        <v/>
      </c>
      <c r="RS112" t="str">
        <f>IF(ISERROR(MATCH(RS$1,'CSC Mitre'!DG$1:DG$220,0)),"",VLOOKUP(RS$1,'Tactic Recode'!$A$1:$B$547,2,FALSE))</f>
        <v/>
      </c>
      <c r="RT112" t="str">
        <f>IF(ISERROR(MATCH(RT$1,'CSC Mitre'!DG$1:DG$220,0)),"",VLOOKUP(RT$1,'Tactic Recode'!$A$1:$B$547,2,FALSE))</f>
        <v/>
      </c>
      <c r="RU112" t="str">
        <f>IF(ISERROR(MATCH(RU$1,'CSC Mitre'!DG$1:DG$220,0)),"",VLOOKUP(RU$1,'Tactic Recode'!$A$1:$B$547,2,FALSE))</f>
        <v/>
      </c>
      <c r="RV112" t="str">
        <f>IF(ISERROR(MATCH(RV$1,'CSC Mitre'!DG$1:DG$220,0)),"",VLOOKUP(RV$1,'Tactic Recode'!$A$1:$B$547,2,FALSE))</f>
        <v/>
      </c>
      <c r="RW112" t="str">
        <f>IF(ISERROR(MATCH(RW$1,'CSC Mitre'!DG$1:DG$220,0)),"",VLOOKUP(RW$1,'Tactic Recode'!$A$1:$B$547,2,FALSE))</f>
        <v/>
      </c>
      <c r="RX112" t="str">
        <f>IF(ISERROR(MATCH(RX$1,'CSC Mitre'!DG$1:DG$220,0)),"",VLOOKUP(RX$1,'Tactic Recode'!$A$1:$B$547,2,FALSE))</f>
        <v/>
      </c>
      <c r="RY112" t="str">
        <f>IF(ISERROR(MATCH(RY$1,'CSC Mitre'!DG$1:DG$220,0)),"",VLOOKUP(RY$1,'Tactic Recode'!$A$1:$B$547,2,FALSE))</f>
        <v/>
      </c>
      <c r="RZ112" t="str">
        <f>IF(ISERROR(MATCH(RZ$1,'CSC Mitre'!DG$1:DG$220,0)),"",VLOOKUP(RZ$1,'Tactic Recode'!$A$1:$B$547,2,FALSE))</f>
        <v/>
      </c>
      <c r="SA112" t="str">
        <f>IF(ISERROR(MATCH(SA$1,'CSC Mitre'!DG$1:DG$220,0)),"",VLOOKUP(SA$1,'Tactic Recode'!$A$1:$B$547,2,FALSE))</f>
        <v/>
      </c>
      <c r="SB112" t="str">
        <f>IF(ISERROR(MATCH(SB$1,'CSC Mitre'!DG$1:DG$220,0)),"",VLOOKUP(SB$1,'Tactic Recode'!$A$1:$B$547,2,FALSE))</f>
        <v/>
      </c>
      <c r="SC112" t="str">
        <f>IF(ISERROR(MATCH(SC$1,'CSC Mitre'!DG$1:DG$220,0)),"",VLOOKUP(SC$1,'Tactic Recode'!$A$1:$B$547,2,FALSE))</f>
        <v/>
      </c>
      <c r="SD112" t="str">
        <f>IF(ISERROR(MATCH(SD$1,'CSC Mitre'!DG$1:DG$220,0)),"",VLOOKUP(SD$1,'Tactic Recode'!$A$1:$B$547,2,FALSE))</f>
        <v/>
      </c>
      <c r="SE112" t="str">
        <f>IF(ISERROR(MATCH(SE$1,'CSC Mitre'!DG$1:DG$220,0)),"",VLOOKUP(SE$1,'Tactic Recode'!$A$1:$B$547,2,FALSE))</f>
        <v/>
      </c>
      <c r="SF112" t="str">
        <f>IF(ISERROR(MATCH(SF$1,'CSC Mitre'!DG$1:DG$220,0)),"",VLOOKUP(SF$1,'Tactic Recode'!$A$1:$B$547,2,FALSE))</f>
        <v/>
      </c>
      <c r="SG112" t="str">
        <f>IF(ISERROR(MATCH(SG$1,'CSC Mitre'!DG$1:DG$220,0)),"",VLOOKUP(SG$1,'Tactic Recode'!$A$1:$B$547,2,FALSE))</f>
        <v/>
      </c>
      <c r="SH112" t="str">
        <f>IF(ISERROR(MATCH(SH$1,'CSC Mitre'!DG$1:DG$220,0)),"",VLOOKUP(SH$1,'Tactic Recode'!$A$1:$B$547,2,FALSE))</f>
        <v/>
      </c>
      <c r="SI112" t="str">
        <f>IF(ISERROR(MATCH(SI$1,'CSC Mitre'!DG$1:DG$220,0)),"",VLOOKUP(SI$1,'Tactic Recode'!$A$1:$B$547,2,FALSE))</f>
        <v/>
      </c>
      <c r="SJ112" t="str">
        <f>IF(ISERROR(MATCH(SJ$1,'CSC Mitre'!DG$1:DG$220,0)),"",VLOOKUP(SJ$1,'Tactic Recode'!$A$1:$B$547,2,FALSE))</f>
        <v/>
      </c>
      <c r="SK112" t="str">
        <f>IF(ISERROR(MATCH(SK$1,'CSC Mitre'!DG$1:DG$220,0)),"",VLOOKUP(SK$1,'Tactic Recode'!$A$1:$B$547,2,FALSE))</f>
        <v/>
      </c>
      <c r="SL112" t="str">
        <f>IF(ISERROR(MATCH(SL$1,'CSC Mitre'!DG$1:DG$220,0)),"",VLOOKUP(SL$1,'Tactic Recode'!$A$1:$B$547,2,FALSE))</f>
        <v/>
      </c>
      <c r="SM112" t="str">
        <f>IF(ISERROR(MATCH(SM$1,'CSC Mitre'!DG$1:DG$220,0)),"",VLOOKUP(SM$1,'Tactic Recode'!$A$1:$B$547,2,FALSE))</f>
        <v/>
      </c>
      <c r="SN112" t="str">
        <f>IF(ISERROR(MATCH(SN$1,'CSC Mitre'!DG$1:DG$220,0)),"",VLOOKUP(SN$1,'Tactic Recode'!$A$1:$B$547,2,FALSE))</f>
        <v/>
      </c>
      <c r="SO112" t="str">
        <f>IF(ISERROR(MATCH(SO$1,'CSC Mitre'!DG$1:DG$220,0)),"",VLOOKUP(SO$1,'Tactic Recode'!$A$1:$B$547,2,FALSE))</f>
        <v/>
      </c>
      <c r="SP112" t="str">
        <f>IF(ISERROR(MATCH(SP$1,'CSC Mitre'!DG$1:DG$220,0)),"",VLOOKUP(SP$1,'Tactic Recode'!$A$1:$B$547,2,FALSE))</f>
        <v/>
      </c>
      <c r="SQ112" t="str">
        <f>IF(ISERROR(MATCH(SQ$1,'CSC Mitre'!DG$1:DG$220,0)),"",VLOOKUP(SQ$1,'Tactic Recode'!$A$1:$B$547,2,FALSE))</f>
        <v/>
      </c>
      <c r="SR112" t="str">
        <f>IF(ISERROR(MATCH(SR$1,'CSC Mitre'!DG$1:DG$220,0)),"",VLOOKUP(SR$1,'Tactic Recode'!$A$1:$B$547,2,FALSE))</f>
        <v/>
      </c>
      <c r="SS112" t="str">
        <f>IF(ISERROR(MATCH(SS$1,'CSC Mitre'!DG$1:DG$220,0)),"",VLOOKUP(SS$1,'Tactic Recode'!$A$1:$B$547,2,FALSE))</f>
        <v/>
      </c>
      <c r="ST112" t="str">
        <f>IF(ISERROR(MATCH(ST$1,'CSC Mitre'!DG$1:DG$220,0)),"",VLOOKUP(ST$1,'Tactic Recode'!$A$1:$B$547,2,FALSE))</f>
        <v/>
      </c>
      <c r="SU112" t="str">
        <f>IF(ISERROR(MATCH(SU$1,'CSC Mitre'!DG$1:DG$220,0)),"",VLOOKUP(SU$1,'Tactic Recode'!$A$1:$B$547,2,FALSE))</f>
        <v/>
      </c>
      <c r="SV112" t="str">
        <f>IF(ISERROR(MATCH(SV$1,'CSC Mitre'!DG$1:DG$220,0)),"",VLOOKUP(SV$1,'Tactic Recode'!$A$1:$B$547,2,FALSE))</f>
        <v/>
      </c>
      <c r="SW112" t="str">
        <f>IF(ISERROR(MATCH(SW$1,'CSC Mitre'!DG$1:DG$220,0)),"",VLOOKUP(SW$1,'Tactic Recode'!$A$1:$B$547,2,FALSE))</f>
        <v/>
      </c>
      <c r="SX112" t="str">
        <f>IF(ISERROR(MATCH(SX$1,'CSC Mitre'!DG$1:DG$220,0)),"",VLOOKUP(SX$1,'Tactic Recode'!$A$1:$B$547,2,FALSE))</f>
        <v/>
      </c>
      <c r="SY112" t="str">
        <f>IF(ISERROR(MATCH(SY$1,'CSC Mitre'!DG$1:DG$220,0)),"",VLOOKUP(SY$1,'Tactic Recode'!$A$1:$B$547,2,FALSE))</f>
        <v/>
      </c>
      <c r="SZ112" t="str">
        <f>IF(ISERROR(MATCH(SZ$1,'CSC Mitre'!DG$1:DG$220,0)),"",VLOOKUP(SZ$1,'Tactic Recode'!$A$1:$B$547,2,FALSE))</f>
        <v/>
      </c>
      <c r="TA112" t="str">
        <f>IF(ISERROR(MATCH(TA$1,'CSC Mitre'!DG$1:DG$220,0)),"",VLOOKUP(TA$1,'Tactic Recode'!$A$1:$B$547,2,FALSE))</f>
        <v/>
      </c>
      <c r="TB112" t="str">
        <f>IF(ISERROR(MATCH(TB$1,'CSC Mitre'!DG$1:DG$220,0)),"",VLOOKUP(TB$1,'Tactic Recode'!$A$1:$B$547,2,FALSE))</f>
        <v>Reconnaissance</v>
      </c>
      <c r="TC112" t="str">
        <f>IF(ISERROR(MATCH(TC$1,'CSC Mitre'!DG$1:DG$220,0)),"",VLOOKUP(TC$1,'Tactic Recode'!$A$1:$B$547,2,FALSE))</f>
        <v>Reconnaissance</v>
      </c>
      <c r="TD112" t="str">
        <f>IF(ISERROR(MATCH(TD$1,'CSC Mitre'!DG$1:DG$220,0)),"",VLOOKUP(TD$1,'Tactic Recode'!$A$1:$B$547,2,FALSE))</f>
        <v>Reconnaissance</v>
      </c>
      <c r="TE112" t="str">
        <f>IF(ISERROR(MATCH(TE$1,'CSC Mitre'!DG$1:DG$220,0)),"",VLOOKUP(TE$1,'Tactic Recode'!$A$1:$B$547,2,FALSE))</f>
        <v>Reconnaissance</v>
      </c>
      <c r="TF112" t="str">
        <f>IF(ISERROR(MATCH(TF$1,'CSC Mitre'!DG$1:DG$220,0)),"",VLOOKUP(TF$1,'Tactic Recode'!$A$1:$B$547,2,FALSE))</f>
        <v/>
      </c>
      <c r="TG112" t="str">
        <f>IF(ISERROR(MATCH(TG$1,'CSC Mitre'!DG$1:DG$220,0)),"",VLOOKUP(TG$1,'Tactic Recode'!$A$1:$B$547,2,FALSE))</f>
        <v/>
      </c>
      <c r="TH112" t="str">
        <f>IF(ISERROR(MATCH(TH$1,'CSC Mitre'!DG$1:DG$220,0)),"",VLOOKUP(TH$1,'Tactic Recode'!$A$1:$B$547,2,FALSE))</f>
        <v/>
      </c>
      <c r="TI112" t="str">
        <f>IF(ISERROR(MATCH(TI$1,'CSC Mitre'!DG$1:DG$220,0)),"",VLOOKUP(TI$1,'Tactic Recode'!$A$1:$B$547,2,FALSE))</f>
        <v/>
      </c>
      <c r="TJ112" t="str">
        <f>IF(ISERROR(MATCH(TJ$1,'CSC Mitre'!DG$1:DG$220,0)),"",VLOOKUP(TJ$1,'Tactic Recode'!$A$1:$B$547,2,FALSE))</f>
        <v/>
      </c>
      <c r="TK112" t="str">
        <f>IF(ISERROR(MATCH(TK$1,'CSC Mitre'!DG$1:DG$220,0)),"",VLOOKUP(TK$1,'Tactic Recode'!$A$1:$B$547,2,FALSE))</f>
        <v/>
      </c>
      <c r="TL112" t="str">
        <f>IF(ISERROR(MATCH(TL$1,'CSC Mitre'!DG$1:DG$220,0)),"",VLOOKUP(TL$1,'Tactic Recode'!$A$1:$B$547,2,FALSE))</f>
        <v/>
      </c>
      <c r="TM112" t="str">
        <f>IF(ISERROR(MATCH(TM$1,'CSC Mitre'!DG$1:DG$220,0)),"",VLOOKUP(TM$1,'Tactic Recode'!$A$1:$B$547,2,FALSE))</f>
        <v/>
      </c>
      <c r="TN112" t="str">
        <f>IF(ISERROR(MATCH(TN$1,'CSC Mitre'!DG$1:DG$220,0)),"",VLOOKUP(TN$1,'Tactic Recode'!$A$1:$B$547,2,FALSE))</f>
        <v/>
      </c>
      <c r="TO112" t="str">
        <f>IF(ISERROR(MATCH(TO$1,'CSC Mitre'!DG$1:DG$220,0)),"",VLOOKUP(TO$1,'Tactic Recode'!$A$1:$B$547,2,FALSE))</f>
        <v/>
      </c>
      <c r="TP112" t="str">
        <f>IF(ISERROR(MATCH(TP$1,'CSC Mitre'!DG$1:DG$220,0)),"",VLOOKUP(TP$1,'Tactic Recode'!$A$1:$B$547,2,FALSE))</f>
        <v/>
      </c>
      <c r="TQ112" t="str">
        <f>IF(ISERROR(MATCH(TQ$1,'CSC Mitre'!DG$1:DG$220,0)),"",VLOOKUP(TQ$1,'Tactic Recode'!$A$1:$B$547,2,FALSE))</f>
        <v/>
      </c>
      <c r="TR112" t="str">
        <f>IF(ISERROR(MATCH(TR$1,'CSC Mitre'!DG$1:DG$220,0)),"",VLOOKUP(TR$1,'Tactic Recode'!$A$1:$B$547,2,FALSE))</f>
        <v/>
      </c>
      <c r="TS112" t="str">
        <f>IF(ISERROR(MATCH(TS$1,'CSC Mitre'!DG$1:DG$220,0)),"",VLOOKUP(TS$1,'Tactic Recode'!$A$1:$B$547,2,FALSE))</f>
        <v/>
      </c>
      <c r="TT112" t="str">
        <f>IF(ISERROR(MATCH(TT$1,'CSC Mitre'!DG$1:DG$220,0)),"",VLOOKUP(TT$1,'Tactic Recode'!$A$1:$B$547,2,FALSE))</f>
        <v/>
      </c>
      <c r="TU112" t="str">
        <f>IF(ISERROR(MATCH(TU$1,'CSC Mitre'!DG$1:DG$220,0)),"",VLOOKUP(TU$1,'Tactic Recode'!$A$1:$B$547,2,FALSE))</f>
        <v/>
      </c>
      <c r="TV112" t="str">
        <f>IF(ISERROR(MATCH(TV$1,'CSC Mitre'!DG$1:DG$220,0)),"",VLOOKUP(TV$1,'Tactic Recode'!$A$1:$B$547,2,FALSE))</f>
        <v/>
      </c>
      <c r="TW112" t="str">
        <f>IF(ISERROR(MATCH(TW$1,'CSC Mitre'!DG$1:DG$220,0)),"",VLOOKUP(TW$1,'Tactic Recode'!$A$1:$B$547,2,FALSE))</f>
        <v/>
      </c>
      <c r="TX112" t="str">
        <f>IF(ISERROR(MATCH(TX$1,'CSC Mitre'!DG$1:DG$220,0)),"",VLOOKUP(TX$1,'Tactic Recode'!$A$1:$B$547,2,FALSE))</f>
        <v/>
      </c>
      <c r="TY112" t="str">
        <f>IF(ISERROR(MATCH(TY$1,'CSC Mitre'!DG$1:DG$220,0)),"",VLOOKUP(TY$1,'Tactic Recode'!$A$1:$B$547,2,FALSE))</f>
        <v/>
      </c>
      <c r="TZ112" t="str">
        <f>IF(ISERROR(MATCH(TZ$1,'CSC Mitre'!DG$1:DG$220,0)),"",VLOOKUP(TZ$1,'Tactic Recode'!$A$1:$B$547,2,FALSE))</f>
        <v/>
      </c>
      <c r="UA112" t="str">
        <f>IF(ISERROR(MATCH(UA$1,'CSC Mitre'!DG$1:DG$220,0)),"",VLOOKUP(UA$1,'Tactic Recode'!$A$1:$B$547,2,FALSE))</f>
        <v/>
      </c>
      <c r="UB112" t="str">
        <f>IF(ISERROR(MATCH(UB$1,'CSC Mitre'!DG$1:DG$220,0)),"",VLOOKUP(UB$1,'Tactic Recode'!$A$1:$B$547,2,FALSE))</f>
        <v/>
      </c>
    </row>
    <row r="113" spans="1:548" x14ac:dyDescent="0.25">
      <c r="A113" s="59" t="s">
        <v>508</v>
      </c>
      <c r="B113" t="str">
        <f>IF(ISERROR(MATCH(B$1,'CSC Mitre'!DH$1:DH$220,0)),"",VLOOKUP(B$1,'Tactic Recode'!$A$1:$B$547,2,FALSE))</f>
        <v/>
      </c>
      <c r="C113" t="str">
        <f>IF(ISERROR(MATCH(C$1,'CSC Mitre'!DH$1:DH$220,0)),"",VLOOKUP(C$1,'Tactic Recode'!$A$1:$B$547,2,FALSE))</f>
        <v/>
      </c>
      <c r="D113" t="str">
        <f>IF(ISERROR(MATCH(D$1,'CSC Mitre'!DH$1:DH$220,0)),"",VLOOKUP(D$1,'Tactic Recode'!$A$1:$B$547,2,FALSE))</f>
        <v/>
      </c>
      <c r="E113" t="str">
        <f>IF(ISERROR(MATCH(E$1,'CSC Mitre'!DH$1:DH$220,0)),"",VLOOKUP(E$1,'Tactic Recode'!$A$1:$B$547,2,FALSE))</f>
        <v/>
      </c>
      <c r="F113" t="str">
        <f>IF(ISERROR(MATCH(F$1,'CSC Mitre'!DH$1:DH$220,0)),"",VLOOKUP(F$1,'Tactic Recode'!$A$1:$B$547,2,FALSE))</f>
        <v>Credential Access</v>
      </c>
      <c r="G113" t="str">
        <f>IF(ISERROR(MATCH(G$1,'CSC Mitre'!DH$1:DH$220,0)),"",VLOOKUP(G$1,'Tactic Recode'!$A$1:$B$547,2,FALSE))</f>
        <v>Credential Access</v>
      </c>
      <c r="H113" t="str">
        <f>IF(ISERROR(MATCH(H$1,'CSC Mitre'!DH$1:DH$220,0)),"",VLOOKUP(H$1,'Tactic Recode'!$A$1:$B$547,2,FALSE))</f>
        <v>Credential Access</v>
      </c>
      <c r="I113" t="str">
        <f>IF(ISERROR(MATCH(I$1,'CSC Mitre'!DH$1:DH$220,0)),"",VLOOKUP(I$1,'Tactic Recode'!$A$1:$B$547,2,FALSE))</f>
        <v>Credential Access</v>
      </c>
      <c r="J113" t="str">
        <f>IF(ISERROR(MATCH(J$1,'CSC Mitre'!DH$1:DH$220,0)),"",VLOOKUP(J$1,'Tactic Recode'!$A$1:$B$547,2,FALSE))</f>
        <v>Credential Access</v>
      </c>
      <c r="K113" t="str">
        <f>IF(ISERROR(MATCH(K$1,'CSC Mitre'!DH$1:DH$220,0)),"",VLOOKUP(K$1,'Tactic Recode'!$A$1:$B$547,2,FALSE))</f>
        <v>Credential Access</v>
      </c>
      <c r="L113" t="str">
        <f>IF(ISERROR(MATCH(L$1,'CSC Mitre'!DH$1:DH$220,0)),"",VLOOKUP(L$1,'Tactic Recode'!$A$1:$B$547,2,FALSE))</f>
        <v/>
      </c>
      <c r="M113" t="str">
        <f>IF(ISERROR(MATCH(M$1,'CSC Mitre'!DH$1:DH$220,0)),"",VLOOKUP(M$1,'Tactic Recode'!$A$1:$B$547,2,FALSE))</f>
        <v/>
      </c>
      <c r="N113" t="str">
        <f>IF(ISERROR(MATCH(N$1,'CSC Mitre'!DH$1:DH$220,0)),"",VLOOKUP(N$1,'Tactic Recode'!$A$1:$B$547,2,FALSE))</f>
        <v/>
      </c>
      <c r="O113" t="str">
        <f>IF(ISERROR(MATCH(O$1,'CSC Mitre'!DH$1:DH$220,0)),"",VLOOKUP(O$1,'Tactic Recode'!$A$1:$B$547,2,FALSE))</f>
        <v/>
      </c>
      <c r="P113" t="str">
        <f>IF(ISERROR(MATCH(P$1,'CSC Mitre'!DH$1:DH$220,0)),"",VLOOKUP(P$1,'Tactic Recode'!$A$1:$B$547,2,FALSE))</f>
        <v/>
      </c>
      <c r="Q113" t="str">
        <f>IF(ISERROR(MATCH(Q$1,'CSC Mitre'!DH$1:DH$220,0)),"",VLOOKUP(Q$1,'Tactic Recode'!$A$1:$B$547,2,FALSE))</f>
        <v/>
      </c>
      <c r="R113" t="str">
        <f>IF(ISERROR(MATCH(R$1,'CSC Mitre'!DH$1:DH$220,0)),"",VLOOKUP(R$1,'Tactic Recode'!$A$1:$B$547,2,FALSE))</f>
        <v/>
      </c>
      <c r="S113" t="str">
        <f>IF(ISERROR(MATCH(S$1,'CSC Mitre'!DH$1:DH$220,0)),"",VLOOKUP(S$1,'Tactic Recode'!$A$1:$B$547,2,FALSE))</f>
        <v/>
      </c>
      <c r="T113" t="str">
        <f>IF(ISERROR(MATCH(T$1,'CSC Mitre'!DH$1:DH$220,0)),"",VLOOKUP(T$1,'Tactic Recode'!$A$1:$B$547,2,FALSE))</f>
        <v/>
      </c>
      <c r="U113" t="str">
        <f>IF(ISERROR(MATCH(U$1,'CSC Mitre'!DH$1:DH$220,0)),"",VLOOKUP(U$1,'Tactic Recode'!$A$1:$B$547,2,FALSE))</f>
        <v/>
      </c>
      <c r="V113" t="str">
        <f>IF(ISERROR(MATCH(V$1,'CSC Mitre'!DH$1:DH$220,0)),"",VLOOKUP(V$1,'Tactic Recode'!$A$1:$B$547,2,FALSE))</f>
        <v/>
      </c>
      <c r="W113" t="str">
        <f>IF(ISERROR(MATCH(W$1,'CSC Mitre'!DH$1:DH$220,0)),"",VLOOKUP(W$1,'Tactic Recode'!$A$1:$B$547,2,FALSE))</f>
        <v/>
      </c>
      <c r="X113" t="str">
        <f>IF(ISERROR(MATCH(X$1,'CSC Mitre'!DH$1:DH$220,0)),"",VLOOKUP(X$1,'Tactic Recode'!$A$1:$B$547,2,FALSE))</f>
        <v/>
      </c>
      <c r="Y113" t="str">
        <f>IF(ISERROR(MATCH(Y$1,'CSC Mitre'!DH$1:DH$220,0)),"",VLOOKUP(Y$1,'Tactic Recode'!$A$1:$B$547,2,FALSE))</f>
        <v/>
      </c>
      <c r="Z113" t="str">
        <f>IF(ISERROR(MATCH(Z$1,'CSC Mitre'!DH$1:DH$220,0)),"",VLOOKUP(Z$1,'Tactic Recode'!$A$1:$B$547,2,FALSE))</f>
        <v/>
      </c>
      <c r="AA113" t="str">
        <f>IF(ISERROR(MATCH(AA$1,'CSC Mitre'!DH$1:DH$220,0)),"",VLOOKUP(AA$1,'Tactic Recode'!$A$1:$B$547,2,FALSE))</f>
        <v/>
      </c>
      <c r="AB113" t="str">
        <f>IF(ISERROR(MATCH(AB$1,'CSC Mitre'!DH$1:DH$220,0)),"",VLOOKUP(AB$1,'Tactic Recode'!$A$1:$B$547,2,FALSE))</f>
        <v/>
      </c>
      <c r="AC113" t="str">
        <f>IF(ISERROR(MATCH(AC$1,'CSC Mitre'!DH$1:DH$220,0)),"",VLOOKUP(AC$1,'Tactic Recode'!$A$1:$B$547,2,FALSE))</f>
        <v/>
      </c>
      <c r="AD113" t="str">
        <f>IF(ISERROR(MATCH(AD$1,'CSC Mitre'!DH$1:DH$220,0)),"",VLOOKUP(AD$1,'Tactic Recode'!$A$1:$B$547,2,FALSE))</f>
        <v/>
      </c>
      <c r="AE113" t="str">
        <f>IF(ISERROR(MATCH(AE$1,'CSC Mitre'!DH$1:DH$220,0)),"",VLOOKUP(AE$1,'Tactic Recode'!$A$1:$B$547,2,FALSE))</f>
        <v/>
      </c>
      <c r="AF113" t="str">
        <f>IF(ISERROR(MATCH(AF$1,'CSC Mitre'!DH$1:DH$220,0)),"",VLOOKUP(AF$1,'Tactic Recode'!$A$1:$B$547,2,FALSE))</f>
        <v/>
      </c>
      <c r="AG113" t="str">
        <f>IF(ISERROR(MATCH(AG$1,'CSC Mitre'!DH$1:DH$220,0)),"",VLOOKUP(AG$1,'Tactic Recode'!$A$1:$B$547,2,FALSE))</f>
        <v/>
      </c>
      <c r="AH113" t="str">
        <f>IF(ISERROR(MATCH(AH$1,'CSC Mitre'!DH$1:DH$220,0)),"",VLOOKUP(AH$1,'Tactic Recode'!$A$1:$B$547,2,FALSE))</f>
        <v/>
      </c>
      <c r="AI113" t="str">
        <f>IF(ISERROR(MATCH(AI$1,'CSC Mitre'!DH$1:DH$220,0)),"",VLOOKUP(AI$1,'Tactic Recode'!$A$1:$B$547,2,FALSE))</f>
        <v/>
      </c>
      <c r="AJ113" t="str">
        <f>IF(ISERROR(MATCH(AJ$1,'CSC Mitre'!DH$1:DH$220,0)),"",VLOOKUP(AJ$1,'Tactic Recode'!$A$1:$B$547,2,FALSE))</f>
        <v/>
      </c>
      <c r="AK113" t="str">
        <f>IF(ISERROR(MATCH(AK$1,'CSC Mitre'!DH$1:DH$220,0)),"",VLOOKUP(AK$1,'Tactic Recode'!$A$1:$B$547,2,FALSE))</f>
        <v/>
      </c>
      <c r="AL113" t="str">
        <f>IF(ISERROR(MATCH(AL$1,'CSC Mitre'!DH$1:DH$220,0)),"",VLOOKUP(AL$1,'Tactic Recode'!$A$1:$B$547,2,FALSE))</f>
        <v/>
      </c>
      <c r="AM113" t="str">
        <f>IF(ISERROR(MATCH(AM$1,'CSC Mitre'!DH$1:DH$220,0)),"",VLOOKUP(AM$1,'Tactic Recode'!$A$1:$B$547,2,FALSE))</f>
        <v/>
      </c>
      <c r="AN113" t="str">
        <f>IF(ISERROR(MATCH(AN$1,'CSC Mitre'!DH$1:DH$220,0)),"",VLOOKUP(AN$1,'Tactic Recode'!$A$1:$B$547,2,FALSE))</f>
        <v/>
      </c>
      <c r="AO113" t="str">
        <f>IF(ISERROR(MATCH(AO$1,'CSC Mitre'!DH$1:DH$220,0)),"",VLOOKUP(AO$1,'Tactic Recode'!$A$1:$B$547,2,FALSE))</f>
        <v/>
      </c>
      <c r="AP113" t="str">
        <f>IF(ISERROR(MATCH(AP$1,'CSC Mitre'!DH$1:DH$220,0)),"",VLOOKUP(AP$1,'Tactic Recode'!$A$1:$B$547,2,FALSE))</f>
        <v/>
      </c>
      <c r="AQ113" t="str">
        <f>IF(ISERROR(MATCH(AQ$1,'CSC Mitre'!DH$1:DH$220,0)),"",VLOOKUP(AQ$1,'Tactic Recode'!$A$1:$B$547,2,FALSE))</f>
        <v/>
      </c>
      <c r="AR113" t="str">
        <f>IF(ISERROR(MATCH(AR$1,'CSC Mitre'!DH$1:DH$220,0)),"",VLOOKUP(AR$1,'Tactic Recode'!$A$1:$B$547,2,FALSE))</f>
        <v/>
      </c>
      <c r="AS113" t="str">
        <f>IF(ISERROR(MATCH(AS$1,'CSC Mitre'!DH$1:DH$220,0)),"",VLOOKUP(AS$1,'Tactic Recode'!$A$1:$B$547,2,FALSE))</f>
        <v/>
      </c>
      <c r="AT113" t="str">
        <f>IF(ISERROR(MATCH(AT$1,'CSC Mitre'!DH$1:DH$220,0)),"",VLOOKUP(AT$1,'Tactic Recode'!$A$1:$B$547,2,FALSE))</f>
        <v/>
      </c>
      <c r="AU113" t="str">
        <f>IF(ISERROR(MATCH(AU$1,'CSC Mitre'!DH$1:DH$220,0)),"",VLOOKUP(AU$1,'Tactic Recode'!$A$1:$B$547,2,FALSE))</f>
        <v/>
      </c>
      <c r="AV113" t="str">
        <f>IF(ISERROR(MATCH(AV$1,'CSC Mitre'!DH$1:DH$220,0)),"",VLOOKUP(AV$1,'Tactic Recode'!$A$1:$B$547,2,FALSE))</f>
        <v/>
      </c>
      <c r="AW113" t="str">
        <f>IF(ISERROR(MATCH(AW$1,'CSC Mitre'!DH$1:DH$220,0)),"",VLOOKUP(AW$1,'Tactic Recode'!$A$1:$B$547,2,FALSE))</f>
        <v/>
      </c>
      <c r="AX113" t="str">
        <f>IF(ISERROR(MATCH(AX$1,'CSC Mitre'!DH$1:DH$220,0)),"",VLOOKUP(AX$1,'Tactic Recode'!$A$1:$B$547,2,FALSE))</f>
        <v/>
      </c>
      <c r="AY113" t="str">
        <f>IF(ISERROR(MATCH(AY$1,'CSC Mitre'!DH$1:DH$220,0)),"",VLOOKUP(AY$1,'Tactic Recode'!$A$1:$B$547,2,FALSE))</f>
        <v/>
      </c>
      <c r="AZ113" t="str">
        <f>IF(ISERROR(MATCH(AZ$1,'CSC Mitre'!DH$1:DH$220,0)),"",VLOOKUP(AZ$1,'Tactic Recode'!$A$1:$B$547,2,FALSE))</f>
        <v/>
      </c>
      <c r="BA113" t="str">
        <f>IF(ISERROR(MATCH(BA$1,'CSC Mitre'!DH$1:DH$220,0)),"",VLOOKUP(BA$1,'Tactic Recode'!$A$1:$B$547,2,FALSE))</f>
        <v/>
      </c>
      <c r="BB113" t="str">
        <f>IF(ISERROR(MATCH(BB$1,'CSC Mitre'!DH$1:DH$220,0)),"",VLOOKUP(BB$1,'Tactic Recode'!$A$1:$B$547,2,FALSE))</f>
        <v/>
      </c>
      <c r="BC113" t="str">
        <f>IF(ISERROR(MATCH(BC$1,'CSC Mitre'!DH$1:DH$220,0)),"",VLOOKUP(BC$1,'Tactic Recode'!$A$1:$B$547,2,FALSE))</f>
        <v/>
      </c>
      <c r="BD113" t="str">
        <f>IF(ISERROR(MATCH(BD$1,'CSC Mitre'!DH$1:DH$220,0)),"",VLOOKUP(BD$1,'Tactic Recode'!$A$1:$B$547,2,FALSE))</f>
        <v/>
      </c>
      <c r="BE113" t="str">
        <f>IF(ISERROR(MATCH(BE$1,'CSC Mitre'!DH$1:DH$220,0)),"",VLOOKUP(BE$1,'Tactic Recode'!$A$1:$B$547,2,FALSE))</f>
        <v/>
      </c>
      <c r="BF113" t="str">
        <f>IF(ISERROR(MATCH(BF$1,'CSC Mitre'!DH$1:DH$220,0)),"",VLOOKUP(BF$1,'Tactic Recode'!$A$1:$B$547,2,FALSE))</f>
        <v/>
      </c>
      <c r="BG113" t="str">
        <f>IF(ISERROR(MATCH(BG$1,'CSC Mitre'!DH$1:DH$220,0)),"",VLOOKUP(BG$1,'Tactic Recode'!$A$1:$B$547,2,FALSE))</f>
        <v/>
      </c>
      <c r="BH113" t="str">
        <f>IF(ISERROR(MATCH(BH$1,'CSC Mitre'!DH$1:DH$220,0)),"",VLOOKUP(BH$1,'Tactic Recode'!$A$1:$B$547,2,FALSE))</f>
        <v/>
      </c>
      <c r="BI113" t="str">
        <f>IF(ISERROR(MATCH(BI$1,'CSC Mitre'!DH$1:DH$220,0)),"",VLOOKUP(BI$1,'Tactic Recode'!$A$1:$B$547,2,FALSE))</f>
        <v/>
      </c>
      <c r="BJ113" t="str">
        <f>IF(ISERROR(MATCH(BJ$1,'CSC Mitre'!DH$1:DH$220,0)),"",VLOOKUP(BJ$1,'Tactic Recode'!$A$1:$B$547,2,FALSE))</f>
        <v/>
      </c>
      <c r="BK113" t="str">
        <f>IF(ISERROR(MATCH(BK$1,'CSC Mitre'!DH$1:DH$220,0)),"",VLOOKUP(BK$1,'Tactic Recode'!$A$1:$B$547,2,FALSE))</f>
        <v/>
      </c>
      <c r="BL113" t="str">
        <f>IF(ISERROR(MATCH(BL$1,'CSC Mitre'!DH$1:DH$220,0)),"",VLOOKUP(BL$1,'Tactic Recode'!$A$1:$B$547,2,FALSE))</f>
        <v/>
      </c>
      <c r="BM113" t="str">
        <f>IF(ISERROR(MATCH(BM$1,'CSC Mitre'!DH$1:DH$220,0)),"",VLOOKUP(BM$1,'Tactic Recode'!$A$1:$B$547,2,FALSE))</f>
        <v/>
      </c>
      <c r="BN113" t="str">
        <f>IF(ISERROR(MATCH(BN$1,'CSC Mitre'!DH$1:DH$220,0)),"",VLOOKUP(BN$1,'Tactic Recode'!$A$1:$B$547,2,FALSE))</f>
        <v/>
      </c>
      <c r="BO113" t="str">
        <f>IF(ISERROR(MATCH(BO$1,'CSC Mitre'!DH$1:DH$220,0)),"",VLOOKUP(BO$1,'Tactic Recode'!$A$1:$B$547,2,FALSE))</f>
        <v/>
      </c>
      <c r="BP113" t="str">
        <f>IF(ISERROR(MATCH(BP$1,'CSC Mitre'!DH$1:DH$220,0)),"",VLOOKUP(BP$1,'Tactic Recode'!$A$1:$B$547,2,FALSE))</f>
        <v/>
      </c>
      <c r="BQ113" t="str">
        <f>IF(ISERROR(MATCH(BQ$1,'CSC Mitre'!DH$1:DH$220,0)),"",VLOOKUP(BQ$1,'Tactic Recode'!$A$1:$B$547,2,FALSE))</f>
        <v/>
      </c>
      <c r="BR113" t="str">
        <f>IF(ISERROR(MATCH(BR$1,'CSC Mitre'!DH$1:DH$220,0)),"",VLOOKUP(BR$1,'Tactic Recode'!$A$1:$B$547,2,FALSE))</f>
        <v/>
      </c>
      <c r="BS113" t="str">
        <f>IF(ISERROR(MATCH(BS$1,'CSC Mitre'!DH$1:DH$220,0)),"",VLOOKUP(BS$1,'Tactic Recode'!$A$1:$B$547,2,FALSE))</f>
        <v/>
      </c>
      <c r="BT113" t="str">
        <f>IF(ISERROR(MATCH(BT$1,'CSC Mitre'!DH$1:DH$220,0)),"",VLOOKUP(BT$1,'Tactic Recode'!$A$1:$B$547,2,FALSE))</f>
        <v/>
      </c>
      <c r="BU113" t="str">
        <f>IF(ISERROR(MATCH(BU$1,'CSC Mitre'!DH$1:DH$220,0)),"",VLOOKUP(BU$1,'Tactic Recode'!$A$1:$B$547,2,FALSE))</f>
        <v/>
      </c>
      <c r="BV113" t="str">
        <f>IF(ISERROR(MATCH(BV$1,'CSC Mitre'!DH$1:DH$220,0)),"",VLOOKUP(BV$1,'Tactic Recode'!$A$1:$B$547,2,FALSE))</f>
        <v/>
      </c>
      <c r="BW113" t="str">
        <f>IF(ISERROR(MATCH(BW$1,'CSC Mitre'!DH$1:DH$220,0)),"",VLOOKUP(BW$1,'Tactic Recode'!$A$1:$B$547,2,FALSE))</f>
        <v/>
      </c>
      <c r="BX113" t="str">
        <f>IF(ISERROR(MATCH(BX$1,'CSC Mitre'!DH$1:DH$220,0)),"",VLOOKUP(BX$1,'Tactic Recode'!$A$1:$B$547,2,FALSE))</f>
        <v/>
      </c>
      <c r="BY113" t="str">
        <f>IF(ISERROR(MATCH(BY$1,'CSC Mitre'!DH$1:DH$220,0)),"",VLOOKUP(BY$1,'Tactic Recode'!$A$1:$B$547,2,FALSE))</f>
        <v/>
      </c>
      <c r="BZ113" t="str">
        <f>IF(ISERROR(MATCH(BZ$1,'CSC Mitre'!DH$1:DH$220,0)),"",VLOOKUP(BZ$1,'Tactic Recode'!$A$1:$B$547,2,FALSE))</f>
        <v/>
      </c>
      <c r="CA113" t="str">
        <f>IF(ISERROR(MATCH(CA$1,'CSC Mitre'!DH$1:DH$220,0)),"",VLOOKUP(CA$1,'Tactic Recode'!$A$1:$B$547,2,FALSE))</f>
        <v/>
      </c>
      <c r="CB113" t="str">
        <f>IF(ISERROR(MATCH(CB$1,'CSC Mitre'!DH$1:DH$220,0)),"",VLOOKUP(CB$1,'Tactic Recode'!$A$1:$B$547,2,FALSE))</f>
        <v/>
      </c>
      <c r="CC113" t="str">
        <f>IF(ISERROR(MATCH(CC$1,'CSC Mitre'!DH$1:DH$220,0)),"",VLOOKUP(CC$1,'Tactic Recode'!$A$1:$B$547,2,FALSE))</f>
        <v/>
      </c>
      <c r="CD113" t="str">
        <f>IF(ISERROR(MATCH(CD$1,'CSC Mitre'!DH$1:DH$220,0)),"",VLOOKUP(CD$1,'Tactic Recode'!$A$1:$B$547,2,FALSE))</f>
        <v/>
      </c>
      <c r="CE113" t="str">
        <f>IF(ISERROR(MATCH(CE$1,'CSC Mitre'!DH$1:DH$220,0)),"",VLOOKUP(CE$1,'Tactic Recode'!$A$1:$B$547,2,FALSE))</f>
        <v/>
      </c>
      <c r="CF113" t="str">
        <f>IF(ISERROR(MATCH(CF$1,'CSC Mitre'!DH$1:DH$220,0)),"",VLOOKUP(CF$1,'Tactic Recode'!$A$1:$B$547,2,FALSE))</f>
        <v/>
      </c>
      <c r="CG113" t="str">
        <f>IF(ISERROR(MATCH(CG$1,'CSC Mitre'!DH$1:DH$220,0)),"",VLOOKUP(CG$1,'Tactic Recode'!$A$1:$B$547,2,FALSE))</f>
        <v/>
      </c>
      <c r="CH113" t="str">
        <f>IF(ISERROR(MATCH(CH$1,'CSC Mitre'!DH$1:DH$220,0)),"",VLOOKUP(CH$1,'Tactic Recode'!$A$1:$B$547,2,FALSE))</f>
        <v/>
      </c>
      <c r="CI113" t="str">
        <f>IF(ISERROR(MATCH(CI$1,'CSC Mitre'!DH$1:DH$220,0)),"",VLOOKUP(CI$1,'Tactic Recode'!$A$1:$B$547,2,FALSE))</f>
        <v/>
      </c>
      <c r="CJ113" t="str">
        <f>IF(ISERROR(MATCH(CJ$1,'CSC Mitre'!DH$1:DH$220,0)),"",VLOOKUP(CJ$1,'Tactic Recode'!$A$1:$B$547,2,FALSE))</f>
        <v/>
      </c>
      <c r="CK113" t="str">
        <f>IF(ISERROR(MATCH(CK$1,'CSC Mitre'!DH$1:DH$220,0)),"",VLOOKUP(CK$1,'Tactic Recode'!$A$1:$B$547,2,FALSE))</f>
        <v/>
      </c>
      <c r="CL113" t="str">
        <f>IF(ISERROR(MATCH(CL$1,'CSC Mitre'!DH$1:DH$220,0)),"",VLOOKUP(CL$1,'Tactic Recode'!$A$1:$B$547,2,FALSE))</f>
        <v/>
      </c>
      <c r="CM113" t="str">
        <f>IF(ISERROR(MATCH(CM$1,'CSC Mitre'!DH$1:DH$220,0)),"",VLOOKUP(CM$1,'Tactic Recode'!$A$1:$B$547,2,FALSE))</f>
        <v/>
      </c>
      <c r="CN113" t="str">
        <f>IF(ISERROR(MATCH(CN$1,'CSC Mitre'!DH$1:DH$220,0)),"",VLOOKUP(CN$1,'Tactic Recode'!$A$1:$B$547,2,FALSE))</f>
        <v/>
      </c>
      <c r="CO113" t="str">
        <f>IF(ISERROR(MATCH(CO$1,'CSC Mitre'!DH$1:DH$220,0)),"",VLOOKUP(CO$1,'Tactic Recode'!$A$1:$B$547,2,FALSE))</f>
        <v/>
      </c>
      <c r="CP113" t="str">
        <f>IF(ISERROR(MATCH(CP$1,'CSC Mitre'!DH$1:DH$220,0)),"",VLOOKUP(CP$1,'Tactic Recode'!$A$1:$B$547,2,FALSE))</f>
        <v/>
      </c>
      <c r="CQ113" t="str">
        <f>IF(ISERROR(MATCH(CQ$1,'CSC Mitre'!DH$1:DH$220,0)),"",VLOOKUP(CQ$1,'Tactic Recode'!$A$1:$B$547,2,FALSE))</f>
        <v/>
      </c>
      <c r="CR113" t="str">
        <f>IF(ISERROR(MATCH(CR$1,'CSC Mitre'!DH$1:DH$220,0)),"",VLOOKUP(CR$1,'Tactic Recode'!$A$1:$B$547,2,FALSE))</f>
        <v/>
      </c>
      <c r="CS113" t="str">
        <f>IF(ISERROR(MATCH(CS$1,'CSC Mitre'!DH$1:DH$220,0)),"",VLOOKUP(CS$1,'Tactic Recode'!$A$1:$B$547,2,FALSE))</f>
        <v/>
      </c>
      <c r="CT113" t="str">
        <f>IF(ISERROR(MATCH(CT$1,'CSC Mitre'!DH$1:DH$220,0)),"",VLOOKUP(CT$1,'Tactic Recode'!$A$1:$B$547,2,FALSE))</f>
        <v/>
      </c>
      <c r="CU113" t="str">
        <f>IF(ISERROR(MATCH(CU$1,'CSC Mitre'!DH$1:DH$220,0)),"",VLOOKUP(CU$1,'Tactic Recode'!$A$1:$B$547,2,FALSE))</f>
        <v/>
      </c>
      <c r="CV113" t="str">
        <f>IF(ISERROR(MATCH(CV$1,'CSC Mitre'!DH$1:DH$220,0)),"",VLOOKUP(CV$1,'Tactic Recode'!$A$1:$B$547,2,FALSE))</f>
        <v/>
      </c>
      <c r="CW113" t="str">
        <f>IF(ISERROR(MATCH(CW$1,'CSC Mitre'!DH$1:DH$220,0)),"",VLOOKUP(CW$1,'Tactic Recode'!$A$1:$B$547,2,FALSE))</f>
        <v/>
      </c>
      <c r="CX113" t="str">
        <f>IF(ISERROR(MATCH(CX$1,'CSC Mitre'!DH$1:DH$220,0)),"",VLOOKUP(CX$1,'Tactic Recode'!$A$1:$B$547,2,FALSE))</f>
        <v/>
      </c>
      <c r="CY113" t="str">
        <f>IF(ISERROR(MATCH(CY$1,'CSC Mitre'!DH$1:DH$220,0)),"",VLOOKUP(CY$1,'Tactic Recode'!$A$1:$B$547,2,FALSE))</f>
        <v/>
      </c>
      <c r="CZ113" t="str">
        <f>IF(ISERROR(MATCH(CZ$1,'CSC Mitre'!DH$1:DH$220,0)),"",VLOOKUP(CZ$1,'Tactic Recode'!$A$1:$B$547,2,FALSE))</f>
        <v/>
      </c>
      <c r="DA113" t="str">
        <f>IF(ISERROR(MATCH(DA$1,'CSC Mitre'!DH$1:DH$220,0)),"",VLOOKUP(DA$1,'Tactic Recode'!$A$1:$B$547,2,FALSE))</f>
        <v/>
      </c>
      <c r="DB113" t="str">
        <f>IF(ISERROR(MATCH(DB$1,'CSC Mitre'!DH$1:DH$220,0)),"",VLOOKUP(DB$1,'Tactic Recode'!$A$1:$B$547,2,FALSE))</f>
        <v/>
      </c>
      <c r="DC113" t="str">
        <f>IF(ISERROR(MATCH(DC$1,'CSC Mitre'!DH$1:DH$220,0)),"",VLOOKUP(DC$1,'Tactic Recode'!$A$1:$B$547,2,FALSE))</f>
        <v/>
      </c>
      <c r="DD113" t="str">
        <f>IF(ISERROR(MATCH(DD$1,'CSC Mitre'!DH$1:DH$220,0)),"",VLOOKUP(DD$1,'Tactic Recode'!$A$1:$B$547,2,FALSE))</f>
        <v/>
      </c>
      <c r="DE113" t="str">
        <f>IF(ISERROR(MATCH(DE$1,'CSC Mitre'!DH$1:DH$220,0)),"",VLOOKUP(DE$1,'Tactic Recode'!$A$1:$B$547,2,FALSE))</f>
        <v/>
      </c>
      <c r="DF113" t="str">
        <f>IF(ISERROR(MATCH(DF$1,'CSC Mitre'!DH$1:DH$220,0)),"",VLOOKUP(DF$1,'Tactic Recode'!$A$1:$B$547,2,FALSE))</f>
        <v/>
      </c>
      <c r="DG113" t="str">
        <f>IF(ISERROR(MATCH(DG$1,'CSC Mitre'!DH$1:DH$220,0)),"",VLOOKUP(DG$1,'Tactic Recode'!$A$1:$B$547,2,FALSE))</f>
        <v/>
      </c>
      <c r="DH113" t="str">
        <f>IF(ISERROR(MATCH(DH$1,'CSC Mitre'!DH$1:DH$220,0)),"",VLOOKUP(DH$1,'Tactic Recode'!$A$1:$B$547,2,FALSE))</f>
        <v/>
      </c>
      <c r="DI113" t="str">
        <f>IF(ISERROR(MATCH(DI$1,'CSC Mitre'!DH$1:DH$220,0)),"",VLOOKUP(DI$1,'Tactic Recode'!$A$1:$B$547,2,FALSE))</f>
        <v/>
      </c>
      <c r="DJ113" t="str">
        <f>IF(ISERROR(MATCH(DJ$1,'CSC Mitre'!DH$1:DH$220,0)),"",VLOOKUP(DJ$1,'Tactic Recode'!$A$1:$B$547,2,FALSE))</f>
        <v/>
      </c>
      <c r="DK113" t="str">
        <f>IF(ISERROR(MATCH(DK$1,'CSC Mitre'!DH$1:DH$220,0)),"",VLOOKUP(DK$1,'Tactic Recode'!$A$1:$B$547,2,FALSE))</f>
        <v/>
      </c>
      <c r="DL113" t="str">
        <f>IF(ISERROR(MATCH(DL$1,'CSC Mitre'!DH$1:DH$220,0)),"",VLOOKUP(DL$1,'Tactic Recode'!$A$1:$B$547,2,FALSE))</f>
        <v/>
      </c>
      <c r="DM113" t="str">
        <f>IF(ISERROR(MATCH(DM$1,'CSC Mitre'!DH$1:DH$220,0)),"",VLOOKUP(DM$1,'Tactic Recode'!$A$1:$B$547,2,FALSE))</f>
        <v/>
      </c>
      <c r="DN113" t="str">
        <f>IF(ISERROR(MATCH(DN$1,'CSC Mitre'!DH$1:DH$220,0)),"",VLOOKUP(DN$1,'Tactic Recode'!$A$1:$B$547,2,FALSE))</f>
        <v/>
      </c>
      <c r="DO113" t="str">
        <f>IF(ISERROR(MATCH(DO$1,'CSC Mitre'!DH$1:DH$220,0)),"",VLOOKUP(DO$1,'Tactic Recode'!$A$1:$B$547,2,FALSE))</f>
        <v/>
      </c>
      <c r="DP113" t="str">
        <f>IF(ISERROR(MATCH(DP$1,'CSC Mitre'!DH$1:DH$220,0)),"",VLOOKUP(DP$1,'Tactic Recode'!$A$1:$B$547,2,FALSE))</f>
        <v/>
      </c>
      <c r="DQ113" t="str">
        <f>IF(ISERROR(MATCH(DQ$1,'CSC Mitre'!DH$1:DH$220,0)),"",VLOOKUP(DQ$1,'Tactic Recode'!$A$1:$B$547,2,FALSE))</f>
        <v/>
      </c>
      <c r="DR113" t="str">
        <f>IF(ISERROR(MATCH(DR$1,'CSC Mitre'!DH$1:DH$220,0)),"",VLOOKUP(DR$1,'Tactic Recode'!$A$1:$B$547,2,FALSE))</f>
        <v/>
      </c>
      <c r="DS113" t="str">
        <f>IF(ISERROR(MATCH(DS$1,'CSC Mitre'!DH$1:DH$220,0)),"",VLOOKUP(DS$1,'Tactic Recode'!$A$1:$B$547,2,FALSE))</f>
        <v/>
      </c>
      <c r="DT113" t="str">
        <f>IF(ISERROR(MATCH(DT$1,'CSC Mitre'!DH$1:DH$220,0)),"",VLOOKUP(DT$1,'Tactic Recode'!$A$1:$B$547,2,FALSE))</f>
        <v/>
      </c>
      <c r="DU113" t="str">
        <f>IF(ISERROR(MATCH(DU$1,'CSC Mitre'!DH$1:DH$220,0)),"",VLOOKUP(DU$1,'Tactic Recode'!$A$1:$B$547,2,FALSE))</f>
        <v/>
      </c>
      <c r="DV113" t="str">
        <f>IF(ISERROR(MATCH(DV$1,'CSC Mitre'!DH$1:DH$220,0)),"",VLOOKUP(DV$1,'Tactic Recode'!$A$1:$B$547,2,FALSE))</f>
        <v/>
      </c>
      <c r="DW113" t="str">
        <f>IF(ISERROR(MATCH(DW$1,'CSC Mitre'!DH$1:DH$220,0)),"",VLOOKUP(DW$1,'Tactic Recode'!$A$1:$B$547,2,FALSE))</f>
        <v/>
      </c>
      <c r="DX113" t="str">
        <f>IF(ISERROR(MATCH(DX$1,'CSC Mitre'!DH$1:DH$220,0)),"",VLOOKUP(DX$1,'Tactic Recode'!$A$1:$B$547,2,FALSE))</f>
        <v/>
      </c>
      <c r="DY113" t="str">
        <f>IF(ISERROR(MATCH(DY$1,'CSC Mitre'!DH$1:DH$220,0)),"",VLOOKUP(DY$1,'Tactic Recode'!$A$1:$B$547,2,FALSE))</f>
        <v/>
      </c>
      <c r="DZ113" t="str">
        <f>IF(ISERROR(MATCH(DZ$1,'CSC Mitre'!DH$1:DH$220,0)),"",VLOOKUP(DZ$1,'Tactic Recode'!$A$1:$B$547,2,FALSE))</f>
        <v/>
      </c>
      <c r="EA113" t="str">
        <f>IF(ISERROR(MATCH(EA$1,'CSC Mitre'!DH$1:DH$220,0)),"",VLOOKUP(EA$1,'Tactic Recode'!$A$1:$B$547,2,FALSE))</f>
        <v/>
      </c>
      <c r="EB113" t="str">
        <f>IF(ISERROR(MATCH(EB$1,'CSC Mitre'!DH$1:DH$220,0)),"",VLOOKUP(EB$1,'Tactic Recode'!$A$1:$B$547,2,FALSE))</f>
        <v/>
      </c>
      <c r="EC113" t="str">
        <f>IF(ISERROR(MATCH(EC$1,'CSC Mitre'!DH$1:DH$220,0)),"",VLOOKUP(EC$1,'Tactic Recode'!$A$1:$B$547,2,FALSE))</f>
        <v/>
      </c>
      <c r="ED113" t="str">
        <f>IF(ISERROR(MATCH(ED$1,'CSC Mitre'!DH$1:DH$220,0)),"",VLOOKUP(ED$1,'Tactic Recode'!$A$1:$B$547,2,FALSE))</f>
        <v/>
      </c>
      <c r="EE113" t="str">
        <f>IF(ISERROR(MATCH(EE$1,'CSC Mitre'!DH$1:DH$220,0)),"",VLOOKUP(EE$1,'Tactic Recode'!$A$1:$B$547,2,FALSE))</f>
        <v/>
      </c>
      <c r="EF113" t="str">
        <f>IF(ISERROR(MATCH(EF$1,'CSC Mitre'!DH$1:DH$220,0)),"",VLOOKUP(EF$1,'Tactic Recode'!$A$1:$B$547,2,FALSE))</f>
        <v/>
      </c>
      <c r="EG113" t="str">
        <f>IF(ISERROR(MATCH(EG$1,'CSC Mitre'!DH$1:DH$220,0)),"",VLOOKUP(EG$1,'Tactic Recode'!$A$1:$B$547,2,FALSE))</f>
        <v/>
      </c>
      <c r="EH113" t="str">
        <f>IF(ISERROR(MATCH(EH$1,'CSC Mitre'!DH$1:DH$220,0)),"",VLOOKUP(EH$1,'Tactic Recode'!$A$1:$B$547,2,FALSE))</f>
        <v/>
      </c>
      <c r="EI113" t="str">
        <f>IF(ISERROR(MATCH(EI$1,'CSC Mitre'!DH$1:DH$220,0)),"",VLOOKUP(EI$1,'Tactic Recode'!$A$1:$B$547,2,FALSE))</f>
        <v/>
      </c>
      <c r="EJ113" t="str">
        <f>IF(ISERROR(MATCH(EJ$1,'CSC Mitre'!DH$1:DH$220,0)),"",VLOOKUP(EJ$1,'Tactic Recode'!$A$1:$B$547,2,FALSE))</f>
        <v/>
      </c>
      <c r="EK113" t="str">
        <f>IF(ISERROR(MATCH(EK$1,'CSC Mitre'!DH$1:DH$220,0)),"",VLOOKUP(EK$1,'Tactic Recode'!$A$1:$B$547,2,FALSE))</f>
        <v/>
      </c>
      <c r="EL113" t="str">
        <f>IF(ISERROR(MATCH(EL$1,'CSC Mitre'!DH$1:DH$220,0)),"",VLOOKUP(EL$1,'Tactic Recode'!$A$1:$B$547,2,FALSE))</f>
        <v/>
      </c>
      <c r="EM113" t="str">
        <f>IF(ISERROR(MATCH(EM$1,'CSC Mitre'!DH$1:DH$220,0)),"",VLOOKUP(EM$1,'Tactic Recode'!$A$1:$B$547,2,FALSE))</f>
        <v/>
      </c>
      <c r="EN113" t="str">
        <f>IF(ISERROR(MATCH(EN$1,'CSC Mitre'!DH$1:DH$220,0)),"",VLOOKUP(EN$1,'Tactic Recode'!$A$1:$B$547,2,FALSE))</f>
        <v/>
      </c>
      <c r="EO113" t="str">
        <f>IF(ISERROR(MATCH(EO$1,'CSC Mitre'!DH$1:DH$220,0)),"",VLOOKUP(EO$1,'Tactic Recode'!$A$1:$B$547,2,FALSE))</f>
        <v/>
      </c>
      <c r="EP113" t="str">
        <f>IF(ISERROR(MATCH(EP$1,'CSC Mitre'!DH$1:DH$220,0)),"",VLOOKUP(EP$1,'Tactic Recode'!$A$1:$B$547,2,FALSE))</f>
        <v/>
      </c>
      <c r="EQ113" t="str">
        <f>IF(ISERROR(MATCH(EQ$1,'CSC Mitre'!DH$1:DH$220,0)),"",VLOOKUP(EQ$1,'Tactic Recode'!$A$1:$B$547,2,FALSE))</f>
        <v/>
      </c>
      <c r="ER113" t="str">
        <f>IF(ISERROR(MATCH(ER$1,'CSC Mitre'!DH$1:DH$220,0)),"",VLOOKUP(ER$1,'Tactic Recode'!$A$1:$B$547,2,FALSE))</f>
        <v/>
      </c>
      <c r="ES113" t="str">
        <f>IF(ISERROR(MATCH(ES$1,'CSC Mitre'!DH$1:DH$220,0)),"",VLOOKUP(ES$1,'Tactic Recode'!$A$1:$B$547,2,FALSE))</f>
        <v/>
      </c>
      <c r="ET113" t="str">
        <f>IF(ISERROR(MATCH(ET$1,'CSC Mitre'!DH$1:DH$220,0)),"",VLOOKUP(ET$1,'Tactic Recode'!$A$1:$B$547,2,FALSE))</f>
        <v/>
      </c>
      <c r="EU113" t="str">
        <f>IF(ISERROR(MATCH(EU$1,'CSC Mitre'!DH$1:DH$220,0)),"",VLOOKUP(EU$1,'Tactic Recode'!$A$1:$B$547,2,FALSE))</f>
        <v/>
      </c>
      <c r="EV113" t="str">
        <f>IF(ISERROR(MATCH(EV$1,'CSC Mitre'!DH$1:DH$220,0)),"",VLOOKUP(EV$1,'Tactic Recode'!$A$1:$B$547,2,FALSE))</f>
        <v/>
      </c>
      <c r="EW113" t="str">
        <f>IF(ISERROR(MATCH(EW$1,'CSC Mitre'!DH$1:DH$220,0)),"",VLOOKUP(EW$1,'Tactic Recode'!$A$1:$B$547,2,FALSE))</f>
        <v/>
      </c>
      <c r="EX113" t="str">
        <f>IF(ISERROR(MATCH(EX$1,'CSC Mitre'!DH$1:DH$220,0)),"",VLOOKUP(EX$1,'Tactic Recode'!$A$1:$B$547,2,FALSE))</f>
        <v/>
      </c>
      <c r="EY113" t="str">
        <f>IF(ISERROR(MATCH(EY$1,'CSC Mitre'!DH$1:DH$220,0)),"",VLOOKUP(EY$1,'Tactic Recode'!$A$1:$B$547,2,FALSE))</f>
        <v/>
      </c>
      <c r="EZ113" t="str">
        <f>IF(ISERROR(MATCH(EZ$1,'CSC Mitre'!DH$1:DH$220,0)),"",VLOOKUP(EZ$1,'Tactic Recode'!$A$1:$B$547,2,FALSE))</f>
        <v/>
      </c>
      <c r="FA113" t="str">
        <f>IF(ISERROR(MATCH(FA$1,'CSC Mitre'!DH$1:DH$220,0)),"",VLOOKUP(FA$1,'Tactic Recode'!$A$1:$B$547,2,FALSE))</f>
        <v/>
      </c>
      <c r="FB113" t="str">
        <f>IF(ISERROR(MATCH(FB$1,'CSC Mitre'!DH$1:DH$220,0)),"",VLOOKUP(FB$1,'Tactic Recode'!$A$1:$B$547,2,FALSE))</f>
        <v/>
      </c>
      <c r="FC113" t="str">
        <f>IF(ISERROR(MATCH(FC$1,'CSC Mitre'!DH$1:DH$220,0)),"",VLOOKUP(FC$1,'Tactic Recode'!$A$1:$B$547,2,FALSE))</f>
        <v/>
      </c>
      <c r="FD113" t="str">
        <f>IF(ISERROR(MATCH(FD$1,'CSC Mitre'!DH$1:DH$220,0)),"",VLOOKUP(FD$1,'Tactic Recode'!$A$1:$B$547,2,FALSE))</f>
        <v/>
      </c>
      <c r="FE113" t="str">
        <f>IF(ISERROR(MATCH(FE$1,'CSC Mitre'!DH$1:DH$220,0)),"",VLOOKUP(FE$1,'Tactic Recode'!$A$1:$B$547,2,FALSE))</f>
        <v/>
      </c>
      <c r="FF113" t="str">
        <f>IF(ISERROR(MATCH(FF$1,'CSC Mitre'!DH$1:DH$220,0)),"",VLOOKUP(FF$1,'Tactic Recode'!$A$1:$B$547,2,FALSE))</f>
        <v/>
      </c>
      <c r="FG113" t="str">
        <f>IF(ISERROR(MATCH(FG$1,'CSC Mitre'!DH$1:DH$220,0)),"",VLOOKUP(FG$1,'Tactic Recode'!$A$1:$B$547,2,FALSE))</f>
        <v/>
      </c>
      <c r="FH113" t="str">
        <f>IF(ISERROR(MATCH(FH$1,'CSC Mitre'!DH$1:DH$220,0)),"",VLOOKUP(FH$1,'Tactic Recode'!$A$1:$B$547,2,FALSE))</f>
        <v>Credential Access</v>
      </c>
      <c r="FI113" t="str">
        <f>IF(ISERROR(MATCH(FI$1,'CSC Mitre'!DH$1:DH$220,0)),"",VLOOKUP(FI$1,'Tactic Recode'!$A$1:$B$547,2,FALSE))</f>
        <v/>
      </c>
      <c r="FJ113" t="str">
        <f>IF(ISERROR(MATCH(FJ$1,'CSC Mitre'!DH$1:DH$220,0)),"",VLOOKUP(FJ$1,'Tactic Recode'!$A$1:$B$547,2,FALSE))</f>
        <v/>
      </c>
      <c r="FK113" t="str">
        <f>IF(ISERROR(MATCH(FK$1,'CSC Mitre'!DH$1:DH$220,0)),"",VLOOKUP(FK$1,'Tactic Recode'!$A$1:$B$547,2,FALSE))</f>
        <v/>
      </c>
      <c r="FL113" t="str">
        <f>IF(ISERROR(MATCH(FL$1,'CSC Mitre'!DH$1:DH$220,0)),"",VLOOKUP(FL$1,'Tactic Recode'!$A$1:$B$547,2,FALSE))</f>
        <v/>
      </c>
      <c r="FM113" t="str">
        <f>IF(ISERROR(MATCH(FM$1,'CSC Mitre'!DH$1:DH$220,0)),"",VLOOKUP(FM$1,'Tactic Recode'!$A$1:$B$547,2,FALSE))</f>
        <v/>
      </c>
      <c r="FN113" t="str">
        <f>IF(ISERROR(MATCH(FN$1,'CSC Mitre'!DH$1:DH$220,0)),"",VLOOKUP(FN$1,'Tactic Recode'!$A$1:$B$547,2,FALSE))</f>
        <v/>
      </c>
      <c r="FO113" t="str">
        <f>IF(ISERROR(MATCH(FO$1,'CSC Mitre'!DH$1:DH$220,0)),"",VLOOKUP(FO$1,'Tactic Recode'!$A$1:$B$547,2,FALSE))</f>
        <v/>
      </c>
      <c r="FP113" t="str">
        <f>IF(ISERROR(MATCH(FP$1,'CSC Mitre'!DH$1:DH$220,0)),"",VLOOKUP(FP$1,'Tactic Recode'!$A$1:$B$547,2,FALSE))</f>
        <v/>
      </c>
      <c r="FQ113" t="str">
        <f>IF(ISERROR(MATCH(FQ$1,'CSC Mitre'!DH$1:DH$220,0)),"",VLOOKUP(FQ$1,'Tactic Recode'!$A$1:$B$547,2,FALSE))</f>
        <v/>
      </c>
      <c r="FR113" t="str">
        <f>IF(ISERROR(MATCH(FR$1,'CSC Mitre'!DH$1:DH$220,0)),"",VLOOKUP(FR$1,'Tactic Recode'!$A$1:$B$547,2,FALSE))</f>
        <v/>
      </c>
      <c r="FS113" t="str">
        <f>IF(ISERROR(MATCH(FS$1,'CSC Mitre'!DH$1:DH$220,0)),"",VLOOKUP(FS$1,'Tactic Recode'!$A$1:$B$547,2,FALSE))</f>
        <v/>
      </c>
      <c r="FT113" t="str">
        <f>IF(ISERROR(MATCH(FT$1,'CSC Mitre'!DH$1:DH$220,0)),"",VLOOKUP(FT$1,'Tactic Recode'!$A$1:$B$547,2,FALSE))</f>
        <v/>
      </c>
      <c r="FU113" t="str">
        <f>IF(ISERROR(MATCH(FU$1,'CSC Mitre'!DH$1:DH$220,0)),"",VLOOKUP(FU$1,'Tactic Recode'!$A$1:$B$547,2,FALSE))</f>
        <v/>
      </c>
      <c r="FV113" t="str">
        <f>IF(ISERROR(MATCH(FV$1,'CSC Mitre'!DH$1:DH$220,0)),"",VLOOKUP(FV$1,'Tactic Recode'!$A$1:$B$547,2,FALSE))</f>
        <v/>
      </c>
      <c r="FW113" t="str">
        <f>IF(ISERROR(MATCH(FW$1,'CSC Mitre'!DH$1:DH$220,0)),"",VLOOKUP(FW$1,'Tactic Recode'!$A$1:$B$547,2,FALSE))</f>
        <v/>
      </c>
      <c r="FX113" t="str">
        <f>IF(ISERROR(MATCH(FX$1,'CSC Mitre'!DH$1:DH$220,0)),"",VLOOKUP(FX$1,'Tactic Recode'!$A$1:$B$547,2,FALSE))</f>
        <v/>
      </c>
      <c r="FY113" t="str">
        <f>IF(ISERROR(MATCH(FY$1,'CSC Mitre'!DH$1:DH$220,0)),"",VLOOKUP(FY$1,'Tactic Recode'!$A$1:$B$547,2,FALSE))</f>
        <v/>
      </c>
      <c r="FZ113" t="str">
        <f>IF(ISERROR(MATCH(FZ$1,'CSC Mitre'!DH$1:DH$220,0)),"",VLOOKUP(FZ$1,'Tactic Recode'!$A$1:$B$547,2,FALSE))</f>
        <v/>
      </c>
      <c r="GA113" t="str">
        <f>IF(ISERROR(MATCH(GA$1,'CSC Mitre'!DH$1:DH$220,0)),"",VLOOKUP(GA$1,'Tactic Recode'!$A$1:$B$547,2,FALSE))</f>
        <v/>
      </c>
      <c r="GB113" t="str">
        <f>IF(ISERROR(MATCH(GB$1,'CSC Mitre'!DH$1:DH$220,0)),"",VLOOKUP(GB$1,'Tactic Recode'!$A$1:$B$547,2,FALSE))</f>
        <v/>
      </c>
      <c r="GC113" t="str">
        <f>IF(ISERROR(MATCH(GC$1,'CSC Mitre'!DH$1:DH$220,0)),"",VLOOKUP(GC$1,'Tactic Recode'!$A$1:$B$547,2,FALSE))</f>
        <v/>
      </c>
      <c r="GD113" t="str">
        <f>IF(ISERROR(MATCH(GD$1,'CSC Mitre'!DH$1:DH$220,0)),"",VLOOKUP(GD$1,'Tactic Recode'!$A$1:$B$547,2,FALSE))</f>
        <v/>
      </c>
      <c r="GE113" t="str">
        <f>IF(ISERROR(MATCH(GE$1,'CSC Mitre'!DH$1:DH$220,0)),"",VLOOKUP(GE$1,'Tactic Recode'!$A$1:$B$547,2,FALSE))</f>
        <v/>
      </c>
      <c r="GF113" t="str">
        <f>IF(ISERROR(MATCH(GF$1,'CSC Mitre'!DH$1:DH$220,0)),"",VLOOKUP(GF$1,'Tactic Recode'!$A$1:$B$547,2,FALSE))</f>
        <v/>
      </c>
      <c r="GG113" t="str">
        <f>IF(ISERROR(MATCH(GG$1,'CSC Mitre'!DH$1:DH$220,0)),"",VLOOKUP(GG$1,'Tactic Recode'!$A$1:$B$547,2,FALSE))</f>
        <v/>
      </c>
      <c r="GH113" t="str">
        <f>IF(ISERROR(MATCH(GH$1,'CSC Mitre'!DH$1:DH$220,0)),"",VLOOKUP(GH$1,'Tactic Recode'!$A$1:$B$547,2,FALSE))</f>
        <v/>
      </c>
      <c r="GI113" t="str">
        <f>IF(ISERROR(MATCH(GI$1,'CSC Mitre'!DH$1:DH$220,0)),"",VLOOKUP(GI$1,'Tactic Recode'!$A$1:$B$547,2,FALSE))</f>
        <v/>
      </c>
      <c r="GJ113" t="str">
        <f>IF(ISERROR(MATCH(GJ$1,'CSC Mitre'!DH$1:DH$220,0)),"",VLOOKUP(GJ$1,'Tactic Recode'!$A$1:$B$547,2,FALSE))</f>
        <v/>
      </c>
      <c r="GK113" t="str">
        <f>IF(ISERROR(MATCH(GK$1,'CSC Mitre'!DH$1:DH$220,0)),"",VLOOKUP(GK$1,'Tactic Recode'!$A$1:$B$547,2,FALSE))</f>
        <v/>
      </c>
      <c r="GL113" t="str">
        <f>IF(ISERROR(MATCH(GL$1,'CSC Mitre'!DH$1:DH$220,0)),"",VLOOKUP(GL$1,'Tactic Recode'!$A$1:$B$547,2,FALSE))</f>
        <v/>
      </c>
      <c r="GM113" t="str">
        <f>IF(ISERROR(MATCH(GM$1,'CSC Mitre'!DH$1:DH$220,0)),"",VLOOKUP(GM$1,'Tactic Recode'!$A$1:$B$547,2,FALSE))</f>
        <v/>
      </c>
      <c r="GN113" t="str">
        <f>IF(ISERROR(MATCH(GN$1,'CSC Mitre'!DH$1:DH$220,0)),"",VLOOKUP(GN$1,'Tactic Recode'!$A$1:$B$547,2,FALSE))</f>
        <v/>
      </c>
      <c r="GO113" t="str">
        <f>IF(ISERROR(MATCH(GO$1,'CSC Mitre'!DH$1:DH$220,0)),"",VLOOKUP(GO$1,'Tactic Recode'!$A$1:$B$547,2,FALSE))</f>
        <v/>
      </c>
      <c r="GP113" t="str">
        <f>IF(ISERROR(MATCH(GP$1,'CSC Mitre'!DH$1:DH$220,0)),"",VLOOKUP(GP$1,'Tactic Recode'!$A$1:$B$547,2,FALSE))</f>
        <v/>
      </c>
      <c r="GQ113" t="str">
        <f>IF(ISERROR(MATCH(GQ$1,'CSC Mitre'!DH$1:DH$220,0)),"",VLOOKUP(GQ$1,'Tactic Recode'!$A$1:$B$547,2,FALSE))</f>
        <v/>
      </c>
      <c r="GR113" t="str">
        <f>IF(ISERROR(MATCH(GR$1,'CSC Mitre'!DH$1:DH$220,0)),"",VLOOKUP(GR$1,'Tactic Recode'!$A$1:$B$547,2,FALSE))</f>
        <v/>
      </c>
      <c r="GS113" t="str">
        <f>IF(ISERROR(MATCH(GS$1,'CSC Mitre'!DH$1:DH$220,0)),"",VLOOKUP(GS$1,'Tactic Recode'!$A$1:$B$547,2,FALSE))</f>
        <v/>
      </c>
      <c r="GT113" t="str">
        <f>IF(ISERROR(MATCH(GT$1,'CSC Mitre'!DH$1:DH$220,0)),"",VLOOKUP(GT$1,'Tactic Recode'!$A$1:$B$547,2,FALSE))</f>
        <v/>
      </c>
      <c r="GU113" t="str">
        <f>IF(ISERROR(MATCH(GU$1,'CSC Mitre'!DH$1:DH$220,0)),"",VLOOKUP(GU$1,'Tactic Recode'!$A$1:$B$547,2,FALSE))</f>
        <v/>
      </c>
      <c r="GV113" t="str">
        <f>IF(ISERROR(MATCH(GV$1,'CSC Mitre'!DH$1:DH$220,0)),"",VLOOKUP(GV$1,'Tactic Recode'!$A$1:$B$547,2,FALSE))</f>
        <v/>
      </c>
      <c r="GW113" t="str">
        <f>IF(ISERROR(MATCH(GW$1,'CSC Mitre'!DH$1:DH$220,0)),"",VLOOKUP(GW$1,'Tactic Recode'!$A$1:$B$547,2,FALSE))</f>
        <v/>
      </c>
      <c r="GX113" t="str">
        <f>IF(ISERROR(MATCH(GX$1,'CSC Mitre'!DH$1:DH$220,0)),"",VLOOKUP(GX$1,'Tactic Recode'!$A$1:$B$547,2,FALSE))</f>
        <v/>
      </c>
      <c r="GY113" t="str">
        <f>IF(ISERROR(MATCH(GY$1,'CSC Mitre'!DH$1:DH$220,0)),"",VLOOKUP(GY$1,'Tactic Recode'!$A$1:$B$547,2,FALSE))</f>
        <v/>
      </c>
      <c r="GZ113" t="str">
        <f>IF(ISERROR(MATCH(GZ$1,'CSC Mitre'!DH$1:DH$220,0)),"",VLOOKUP(GZ$1,'Tactic Recode'!$A$1:$B$547,2,FALSE))</f>
        <v/>
      </c>
      <c r="HA113" t="str">
        <f>IF(ISERROR(MATCH(HA$1,'CSC Mitre'!DH$1:DH$220,0)),"",VLOOKUP(HA$1,'Tactic Recode'!$A$1:$B$547,2,FALSE))</f>
        <v/>
      </c>
      <c r="HB113" t="str">
        <f>IF(ISERROR(MATCH(HB$1,'CSC Mitre'!DH$1:DH$220,0)),"",VLOOKUP(HB$1,'Tactic Recode'!$A$1:$B$547,2,FALSE))</f>
        <v/>
      </c>
      <c r="HC113" t="str">
        <f>IF(ISERROR(MATCH(HC$1,'CSC Mitre'!DH$1:DH$220,0)),"",VLOOKUP(HC$1,'Tactic Recode'!$A$1:$B$547,2,FALSE))</f>
        <v/>
      </c>
      <c r="HD113" t="str">
        <f>IF(ISERROR(MATCH(HD$1,'CSC Mitre'!DH$1:DH$220,0)),"",VLOOKUP(HD$1,'Tactic Recode'!$A$1:$B$547,2,FALSE))</f>
        <v/>
      </c>
      <c r="HE113" t="str">
        <f>IF(ISERROR(MATCH(HE$1,'CSC Mitre'!DH$1:DH$220,0)),"",VLOOKUP(HE$1,'Tactic Recode'!$A$1:$B$547,2,FALSE))</f>
        <v/>
      </c>
      <c r="HF113" t="str">
        <f>IF(ISERROR(MATCH(HF$1,'CSC Mitre'!DH$1:DH$220,0)),"",VLOOKUP(HF$1,'Tactic Recode'!$A$1:$B$547,2,FALSE))</f>
        <v/>
      </c>
      <c r="HG113" t="str">
        <f>IF(ISERROR(MATCH(HG$1,'CSC Mitre'!DH$1:DH$220,0)),"",VLOOKUP(HG$1,'Tactic Recode'!$A$1:$B$547,2,FALSE))</f>
        <v/>
      </c>
      <c r="HH113" t="str">
        <f>IF(ISERROR(MATCH(HH$1,'CSC Mitre'!DH$1:DH$220,0)),"",VLOOKUP(HH$1,'Tactic Recode'!$A$1:$B$547,2,FALSE))</f>
        <v/>
      </c>
      <c r="HI113" t="str">
        <f>IF(ISERROR(MATCH(HI$1,'CSC Mitre'!DH$1:DH$220,0)),"",VLOOKUP(HI$1,'Tactic Recode'!$A$1:$B$547,2,FALSE))</f>
        <v/>
      </c>
      <c r="HJ113" t="str">
        <f>IF(ISERROR(MATCH(HJ$1,'CSC Mitre'!DH$1:DH$220,0)),"",VLOOKUP(HJ$1,'Tactic Recode'!$A$1:$B$547,2,FALSE))</f>
        <v/>
      </c>
      <c r="HK113" t="str">
        <f>IF(ISERROR(MATCH(HK$1,'CSC Mitre'!DH$1:DH$220,0)),"",VLOOKUP(HK$1,'Tactic Recode'!$A$1:$B$547,2,FALSE))</f>
        <v/>
      </c>
      <c r="HL113" t="str">
        <f>IF(ISERROR(MATCH(HL$1,'CSC Mitre'!DH$1:DH$220,0)),"",VLOOKUP(HL$1,'Tactic Recode'!$A$1:$B$547,2,FALSE))</f>
        <v/>
      </c>
      <c r="HM113" t="str">
        <f>IF(ISERROR(MATCH(HM$1,'CSC Mitre'!DH$1:DH$220,0)),"",VLOOKUP(HM$1,'Tactic Recode'!$A$1:$B$547,2,FALSE))</f>
        <v/>
      </c>
      <c r="HN113" t="str">
        <f>IF(ISERROR(MATCH(HN$1,'CSC Mitre'!DH$1:DH$220,0)),"",VLOOKUP(HN$1,'Tactic Recode'!$A$1:$B$547,2,FALSE))</f>
        <v/>
      </c>
      <c r="HO113" t="str">
        <f>IF(ISERROR(MATCH(HO$1,'CSC Mitre'!DH$1:DH$220,0)),"",VLOOKUP(HO$1,'Tactic Recode'!$A$1:$B$547,2,FALSE))</f>
        <v/>
      </c>
      <c r="HP113" t="str">
        <f>IF(ISERROR(MATCH(HP$1,'CSC Mitre'!DH$1:DH$220,0)),"",VLOOKUP(HP$1,'Tactic Recode'!$A$1:$B$547,2,FALSE))</f>
        <v/>
      </c>
      <c r="HQ113" t="str">
        <f>IF(ISERROR(MATCH(HQ$1,'CSC Mitre'!DH$1:DH$220,0)),"",VLOOKUP(HQ$1,'Tactic Recode'!$A$1:$B$547,2,FALSE))</f>
        <v/>
      </c>
      <c r="HR113" t="str">
        <f>IF(ISERROR(MATCH(HR$1,'CSC Mitre'!DH$1:DH$220,0)),"",VLOOKUP(HR$1,'Tactic Recode'!$A$1:$B$547,2,FALSE))</f>
        <v/>
      </c>
      <c r="HS113" t="str">
        <f>IF(ISERROR(MATCH(HS$1,'CSC Mitre'!DH$1:DH$220,0)),"",VLOOKUP(HS$1,'Tactic Recode'!$A$1:$B$547,2,FALSE))</f>
        <v/>
      </c>
      <c r="HT113" t="str">
        <f>IF(ISERROR(MATCH(HT$1,'CSC Mitre'!DH$1:DH$220,0)),"",VLOOKUP(HT$1,'Tactic Recode'!$A$1:$B$547,2,FALSE))</f>
        <v/>
      </c>
      <c r="HU113" t="str">
        <f>IF(ISERROR(MATCH(HU$1,'CSC Mitre'!DH$1:DH$220,0)),"",VLOOKUP(HU$1,'Tactic Recode'!$A$1:$B$547,2,FALSE))</f>
        <v/>
      </c>
      <c r="HV113" t="str">
        <f>IF(ISERROR(MATCH(HV$1,'CSC Mitre'!DH$1:DH$220,0)),"",VLOOKUP(HV$1,'Tactic Recode'!$A$1:$B$547,2,FALSE))</f>
        <v/>
      </c>
      <c r="HW113" t="str">
        <f>IF(ISERROR(MATCH(HW$1,'CSC Mitre'!DH$1:DH$220,0)),"",VLOOKUP(HW$1,'Tactic Recode'!$A$1:$B$547,2,FALSE))</f>
        <v/>
      </c>
      <c r="HX113" t="str">
        <f>IF(ISERROR(MATCH(HX$1,'CSC Mitre'!DH$1:DH$220,0)),"",VLOOKUP(HX$1,'Tactic Recode'!$A$1:$B$547,2,FALSE))</f>
        <v/>
      </c>
      <c r="HY113" t="str">
        <f>IF(ISERROR(MATCH(HY$1,'CSC Mitre'!DH$1:DH$220,0)),"",VLOOKUP(HY$1,'Tactic Recode'!$A$1:$B$547,2,FALSE))</f>
        <v/>
      </c>
      <c r="HZ113" t="str">
        <f>IF(ISERROR(MATCH(HZ$1,'CSC Mitre'!DH$1:DH$220,0)),"",VLOOKUP(HZ$1,'Tactic Recode'!$A$1:$B$547,2,FALSE))</f>
        <v/>
      </c>
      <c r="IA113" t="str">
        <f>IF(ISERROR(MATCH(IA$1,'CSC Mitre'!DH$1:DH$220,0)),"",VLOOKUP(IA$1,'Tactic Recode'!$A$1:$B$547,2,FALSE))</f>
        <v/>
      </c>
      <c r="IB113" t="str">
        <f>IF(ISERROR(MATCH(IB$1,'CSC Mitre'!DH$1:DH$220,0)),"",VLOOKUP(IB$1,'Tactic Recode'!$A$1:$B$547,2,FALSE))</f>
        <v/>
      </c>
      <c r="IC113" t="str">
        <f>IF(ISERROR(MATCH(IC$1,'CSC Mitre'!DH$1:DH$220,0)),"",VLOOKUP(IC$1,'Tactic Recode'!$A$1:$B$547,2,FALSE))</f>
        <v/>
      </c>
      <c r="ID113" t="str">
        <f>IF(ISERROR(MATCH(ID$1,'CSC Mitre'!DH$1:DH$220,0)),"",VLOOKUP(ID$1,'Tactic Recode'!$A$1:$B$547,2,FALSE))</f>
        <v/>
      </c>
      <c r="IE113" t="str">
        <f>IF(ISERROR(MATCH(IE$1,'CSC Mitre'!DH$1:DH$220,0)),"",VLOOKUP(IE$1,'Tactic Recode'!$A$1:$B$547,2,FALSE))</f>
        <v/>
      </c>
      <c r="IF113" t="str">
        <f>IF(ISERROR(MATCH(IF$1,'CSC Mitre'!DH$1:DH$220,0)),"",VLOOKUP(IF$1,'Tactic Recode'!$A$1:$B$547,2,FALSE))</f>
        <v/>
      </c>
      <c r="IG113" t="str">
        <f>IF(ISERROR(MATCH(IG$1,'CSC Mitre'!DH$1:DH$220,0)),"",VLOOKUP(IG$1,'Tactic Recode'!$A$1:$B$547,2,FALSE))</f>
        <v/>
      </c>
      <c r="IH113" t="str">
        <f>IF(ISERROR(MATCH(IH$1,'CSC Mitre'!DH$1:DH$220,0)),"",VLOOKUP(IH$1,'Tactic Recode'!$A$1:$B$547,2,FALSE))</f>
        <v/>
      </c>
      <c r="II113" t="str">
        <f>IF(ISERROR(MATCH(II$1,'CSC Mitre'!DH$1:DH$220,0)),"",VLOOKUP(II$1,'Tactic Recode'!$A$1:$B$547,2,FALSE))</f>
        <v/>
      </c>
      <c r="IJ113" t="str">
        <f>IF(ISERROR(MATCH(IJ$1,'CSC Mitre'!DH$1:DH$220,0)),"",VLOOKUP(IJ$1,'Tactic Recode'!$A$1:$B$547,2,FALSE))</f>
        <v/>
      </c>
      <c r="IK113" t="str">
        <f>IF(ISERROR(MATCH(IK$1,'CSC Mitre'!DH$1:DH$220,0)),"",VLOOKUP(IK$1,'Tactic Recode'!$A$1:$B$547,2,FALSE))</f>
        <v/>
      </c>
      <c r="IL113" t="str">
        <f>IF(ISERROR(MATCH(IL$1,'CSC Mitre'!DH$1:DH$220,0)),"",VLOOKUP(IL$1,'Tactic Recode'!$A$1:$B$547,2,FALSE))</f>
        <v/>
      </c>
      <c r="IM113" t="str">
        <f>IF(ISERROR(MATCH(IM$1,'CSC Mitre'!DH$1:DH$220,0)),"",VLOOKUP(IM$1,'Tactic Recode'!$A$1:$B$547,2,FALSE))</f>
        <v/>
      </c>
      <c r="IN113" t="str">
        <f>IF(ISERROR(MATCH(IN$1,'CSC Mitre'!DH$1:DH$220,0)),"",VLOOKUP(IN$1,'Tactic Recode'!$A$1:$B$547,2,FALSE))</f>
        <v/>
      </c>
      <c r="IO113" t="str">
        <f>IF(ISERROR(MATCH(IO$1,'CSC Mitre'!DH$1:DH$220,0)),"",VLOOKUP(IO$1,'Tactic Recode'!$A$1:$B$547,2,FALSE))</f>
        <v/>
      </c>
      <c r="IP113" t="str">
        <f>IF(ISERROR(MATCH(IP$1,'CSC Mitre'!DH$1:DH$220,0)),"",VLOOKUP(IP$1,'Tactic Recode'!$A$1:$B$547,2,FALSE))</f>
        <v/>
      </c>
      <c r="IQ113" t="str">
        <f>IF(ISERROR(MATCH(IQ$1,'CSC Mitre'!DH$1:DH$220,0)),"",VLOOKUP(IQ$1,'Tactic Recode'!$A$1:$B$547,2,FALSE))</f>
        <v/>
      </c>
      <c r="IR113" t="str">
        <f>IF(ISERROR(MATCH(IR$1,'CSC Mitre'!DH$1:DH$220,0)),"",VLOOKUP(IR$1,'Tactic Recode'!$A$1:$B$547,2,FALSE))</f>
        <v/>
      </c>
      <c r="IS113" t="str">
        <f>IF(ISERROR(MATCH(IS$1,'CSC Mitre'!DH$1:DH$220,0)),"",VLOOKUP(IS$1,'Tactic Recode'!$A$1:$B$547,2,FALSE))</f>
        <v/>
      </c>
      <c r="IT113" t="str">
        <f>IF(ISERROR(MATCH(IT$1,'CSC Mitre'!DH$1:DH$220,0)),"",VLOOKUP(IT$1,'Tactic Recode'!$A$1:$B$547,2,FALSE))</f>
        <v/>
      </c>
      <c r="IU113" t="str">
        <f>IF(ISERROR(MATCH(IU$1,'CSC Mitre'!DH$1:DH$220,0)),"",VLOOKUP(IU$1,'Tactic Recode'!$A$1:$B$547,2,FALSE))</f>
        <v/>
      </c>
      <c r="IV113" t="str">
        <f>IF(ISERROR(MATCH(IV$1,'CSC Mitre'!DH$1:DH$220,0)),"",VLOOKUP(IV$1,'Tactic Recode'!$A$1:$B$547,2,FALSE))</f>
        <v/>
      </c>
      <c r="IW113" t="str">
        <f>IF(ISERROR(MATCH(IW$1,'CSC Mitre'!DH$1:DH$220,0)),"",VLOOKUP(IW$1,'Tactic Recode'!$A$1:$B$547,2,FALSE))</f>
        <v/>
      </c>
      <c r="IX113" t="str">
        <f>IF(ISERROR(MATCH(IX$1,'CSC Mitre'!DH$1:DH$220,0)),"",VLOOKUP(IX$1,'Tactic Recode'!$A$1:$B$547,2,FALSE))</f>
        <v/>
      </c>
      <c r="IY113" t="str">
        <f>IF(ISERROR(MATCH(IY$1,'CSC Mitre'!DH$1:DH$220,0)),"",VLOOKUP(IY$1,'Tactic Recode'!$A$1:$B$547,2,FALSE))</f>
        <v/>
      </c>
      <c r="IZ113" t="str">
        <f>IF(ISERROR(MATCH(IZ$1,'CSC Mitre'!DH$1:DH$220,0)),"",VLOOKUP(IZ$1,'Tactic Recode'!$A$1:$B$547,2,FALSE))</f>
        <v/>
      </c>
      <c r="JA113" t="str">
        <f>IF(ISERROR(MATCH(JA$1,'CSC Mitre'!DH$1:DH$220,0)),"",VLOOKUP(JA$1,'Tactic Recode'!$A$1:$B$547,2,FALSE))</f>
        <v/>
      </c>
      <c r="JB113" t="str">
        <f>IF(ISERROR(MATCH(JB$1,'CSC Mitre'!DH$1:DH$220,0)),"",VLOOKUP(JB$1,'Tactic Recode'!$A$1:$B$547,2,FALSE))</f>
        <v/>
      </c>
      <c r="JC113" t="str">
        <f>IF(ISERROR(MATCH(JC$1,'CSC Mitre'!DH$1:DH$220,0)),"",VLOOKUP(JC$1,'Tactic Recode'!$A$1:$B$547,2,FALSE))</f>
        <v/>
      </c>
      <c r="JD113" t="str">
        <f>IF(ISERROR(MATCH(JD$1,'CSC Mitre'!DH$1:DH$220,0)),"",VLOOKUP(JD$1,'Tactic Recode'!$A$1:$B$547,2,FALSE))</f>
        <v/>
      </c>
      <c r="JE113" t="str">
        <f>IF(ISERROR(MATCH(JE$1,'CSC Mitre'!DH$1:DH$220,0)),"",VLOOKUP(JE$1,'Tactic Recode'!$A$1:$B$547,2,FALSE))</f>
        <v/>
      </c>
      <c r="JF113" t="str">
        <f>IF(ISERROR(MATCH(JF$1,'CSC Mitre'!DH$1:DH$220,0)),"",VLOOKUP(JF$1,'Tactic Recode'!$A$1:$B$547,2,FALSE))</f>
        <v/>
      </c>
      <c r="JG113" t="str">
        <f>IF(ISERROR(MATCH(JG$1,'CSC Mitre'!DH$1:DH$220,0)),"",VLOOKUP(JG$1,'Tactic Recode'!$A$1:$B$547,2,FALSE))</f>
        <v/>
      </c>
      <c r="JH113" t="str">
        <f>IF(ISERROR(MATCH(JH$1,'CSC Mitre'!DH$1:DH$220,0)),"",VLOOKUP(JH$1,'Tactic Recode'!$A$1:$B$547,2,FALSE))</f>
        <v/>
      </c>
      <c r="JI113" t="str">
        <f>IF(ISERROR(MATCH(JI$1,'CSC Mitre'!DH$1:DH$220,0)),"",VLOOKUP(JI$1,'Tactic Recode'!$A$1:$B$547,2,FALSE))</f>
        <v/>
      </c>
      <c r="JJ113" t="str">
        <f>IF(ISERROR(MATCH(JJ$1,'CSC Mitre'!DH$1:DH$220,0)),"",VLOOKUP(JJ$1,'Tactic Recode'!$A$1:$B$547,2,FALSE))</f>
        <v/>
      </c>
      <c r="JK113" t="str">
        <f>IF(ISERROR(MATCH(JK$1,'CSC Mitre'!DH$1:DH$220,0)),"",VLOOKUP(JK$1,'Tactic Recode'!$A$1:$B$547,2,FALSE))</f>
        <v/>
      </c>
      <c r="JL113" t="str">
        <f>IF(ISERROR(MATCH(JL$1,'CSC Mitre'!DH$1:DH$220,0)),"",VLOOKUP(JL$1,'Tactic Recode'!$A$1:$B$547,2,FALSE))</f>
        <v/>
      </c>
      <c r="JM113" t="str">
        <f>IF(ISERROR(MATCH(JM$1,'CSC Mitre'!DH$1:DH$220,0)),"",VLOOKUP(JM$1,'Tactic Recode'!$A$1:$B$547,2,FALSE))</f>
        <v/>
      </c>
      <c r="JN113" t="str">
        <f>IF(ISERROR(MATCH(JN$1,'CSC Mitre'!DH$1:DH$220,0)),"",VLOOKUP(JN$1,'Tactic Recode'!$A$1:$B$547,2,FALSE))</f>
        <v/>
      </c>
      <c r="JO113" t="str">
        <f>IF(ISERROR(MATCH(JO$1,'CSC Mitre'!DH$1:DH$220,0)),"",VLOOKUP(JO$1,'Tactic Recode'!$A$1:$B$547,2,FALSE))</f>
        <v/>
      </c>
      <c r="JP113" t="str">
        <f>IF(ISERROR(MATCH(JP$1,'CSC Mitre'!DH$1:DH$220,0)),"",VLOOKUP(JP$1,'Tactic Recode'!$A$1:$B$547,2,FALSE))</f>
        <v/>
      </c>
      <c r="JQ113" t="str">
        <f>IF(ISERROR(MATCH(JQ$1,'CSC Mitre'!DH$1:DH$220,0)),"",VLOOKUP(JQ$1,'Tactic Recode'!$A$1:$B$547,2,FALSE))</f>
        <v/>
      </c>
      <c r="JR113" t="str">
        <f>IF(ISERROR(MATCH(JR$1,'CSC Mitre'!DH$1:DH$220,0)),"",VLOOKUP(JR$1,'Tactic Recode'!$A$1:$B$547,2,FALSE))</f>
        <v/>
      </c>
      <c r="JS113" t="str">
        <f>IF(ISERROR(MATCH(JS$1,'CSC Mitre'!DH$1:DH$220,0)),"",VLOOKUP(JS$1,'Tactic Recode'!$A$1:$B$547,2,FALSE))</f>
        <v/>
      </c>
      <c r="JT113" t="str">
        <f>IF(ISERROR(MATCH(JT$1,'CSC Mitre'!DH$1:DH$220,0)),"",VLOOKUP(JT$1,'Tactic Recode'!$A$1:$B$547,2,FALSE))</f>
        <v/>
      </c>
      <c r="JU113" t="str">
        <f>IF(ISERROR(MATCH(JU$1,'CSC Mitre'!DH$1:DH$220,0)),"",VLOOKUP(JU$1,'Tactic Recode'!$A$1:$B$547,2,FALSE))</f>
        <v/>
      </c>
      <c r="JV113" t="str">
        <f>IF(ISERROR(MATCH(JV$1,'CSC Mitre'!DH$1:DH$220,0)),"",VLOOKUP(JV$1,'Tactic Recode'!$A$1:$B$547,2,FALSE))</f>
        <v/>
      </c>
      <c r="JW113" t="str">
        <f>IF(ISERROR(MATCH(JW$1,'CSC Mitre'!DH$1:DH$220,0)),"",VLOOKUP(JW$1,'Tactic Recode'!$A$1:$B$547,2,FALSE))</f>
        <v/>
      </c>
      <c r="JX113" t="str">
        <f>IF(ISERROR(MATCH(JX$1,'CSC Mitre'!DH$1:DH$220,0)),"",VLOOKUP(JX$1,'Tactic Recode'!$A$1:$B$547,2,FALSE))</f>
        <v/>
      </c>
      <c r="JY113" t="str">
        <f>IF(ISERROR(MATCH(JY$1,'CSC Mitre'!DH$1:DH$220,0)),"",VLOOKUP(JY$1,'Tactic Recode'!$A$1:$B$547,2,FALSE))</f>
        <v/>
      </c>
      <c r="JZ113" t="str">
        <f>IF(ISERROR(MATCH(JZ$1,'CSC Mitre'!DH$1:DH$220,0)),"",VLOOKUP(JZ$1,'Tactic Recode'!$A$1:$B$547,2,FALSE))</f>
        <v/>
      </c>
      <c r="KA113" t="str">
        <f>IF(ISERROR(MATCH(KA$1,'CSC Mitre'!DH$1:DH$220,0)),"",VLOOKUP(KA$1,'Tactic Recode'!$A$1:$B$547,2,FALSE))</f>
        <v/>
      </c>
      <c r="KB113" t="str">
        <f>IF(ISERROR(MATCH(KB$1,'CSC Mitre'!DH$1:DH$220,0)),"",VLOOKUP(KB$1,'Tactic Recode'!$A$1:$B$547,2,FALSE))</f>
        <v/>
      </c>
      <c r="KC113" t="str">
        <f>IF(ISERROR(MATCH(KC$1,'CSC Mitre'!DH$1:DH$220,0)),"",VLOOKUP(KC$1,'Tactic Recode'!$A$1:$B$547,2,FALSE))</f>
        <v>Credential Access</v>
      </c>
      <c r="KD113" t="str">
        <f>IF(ISERROR(MATCH(KD$1,'CSC Mitre'!DH$1:DH$220,0)),"",VLOOKUP(KD$1,'Tactic Recode'!$A$1:$B$547,2,FALSE))</f>
        <v/>
      </c>
      <c r="KE113" t="str">
        <f>IF(ISERROR(MATCH(KE$1,'CSC Mitre'!DH$1:DH$220,0)),"",VLOOKUP(KE$1,'Tactic Recode'!$A$1:$B$547,2,FALSE))</f>
        <v/>
      </c>
      <c r="KF113" t="str">
        <f>IF(ISERROR(MATCH(KF$1,'CSC Mitre'!DH$1:DH$220,0)),"",VLOOKUP(KF$1,'Tactic Recode'!$A$1:$B$547,2,FALSE))</f>
        <v/>
      </c>
      <c r="KG113" t="str">
        <f>IF(ISERROR(MATCH(KG$1,'CSC Mitre'!DH$1:DH$220,0)),"",VLOOKUP(KG$1,'Tactic Recode'!$A$1:$B$547,2,FALSE))</f>
        <v/>
      </c>
      <c r="KH113" t="str">
        <f>IF(ISERROR(MATCH(KH$1,'CSC Mitre'!DH$1:DH$220,0)),"",VLOOKUP(KH$1,'Tactic Recode'!$A$1:$B$547,2,FALSE))</f>
        <v/>
      </c>
      <c r="KI113" t="str">
        <f>IF(ISERROR(MATCH(KI$1,'CSC Mitre'!DH$1:DH$220,0)),"",VLOOKUP(KI$1,'Tactic Recode'!$A$1:$B$547,2,FALSE))</f>
        <v/>
      </c>
      <c r="KJ113" t="str">
        <f>IF(ISERROR(MATCH(KJ$1,'CSC Mitre'!DH$1:DH$220,0)),"",VLOOKUP(KJ$1,'Tactic Recode'!$A$1:$B$547,2,FALSE))</f>
        <v/>
      </c>
      <c r="KK113" t="str">
        <f>IF(ISERROR(MATCH(KK$1,'CSC Mitre'!DH$1:DH$220,0)),"",VLOOKUP(KK$1,'Tactic Recode'!$A$1:$B$547,2,FALSE))</f>
        <v>Credential Access</v>
      </c>
      <c r="KL113" t="str">
        <f>IF(ISERROR(MATCH(KL$1,'CSC Mitre'!DH$1:DH$220,0)),"",VLOOKUP(KL$1,'Tactic Recode'!$A$1:$B$547,2,FALSE))</f>
        <v/>
      </c>
      <c r="KM113" t="str">
        <f>IF(ISERROR(MATCH(KM$1,'CSC Mitre'!DH$1:DH$220,0)),"",VLOOKUP(KM$1,'Tactic Recode'!$A$1:$B$547,2,FALSE))</f>
        <v/>
      </c>
      <c r="KN113" t="str">
        <f>IF(ISERROR(MATCH(KN$1,'CSC Mitre'!DH$1:DH$220,0)),"",VLOOKUP(KN$1,'Tactic Recode'!$A$1:$B$547,2,FALSE))</f>
        <v/>
      </c>
      <c r="KO113" t="str">
        <f>IF(ISERROR(MATCH(KO$1,'CSC Mitre'!DH$1:DH$220,0)),"",VLOOKUP(KO$1,'Tactic Recode'!$A$1:$B$547,2,FALSE))</f>
        <v/>
      </c>
      <c r="KP113" t="str">
        <f>IF(ISERROR(MATCH(KP$1,'CSC Mitre'!DH$1:DH$220,0)),"",VLOOKUP(KP$1,'Tactic Recode'!$A$1:$B$547,2,FALSE))</f>
        <v/>
      </c>
      <c r="KQ113" t="str">
        <f>IF(ISERROR(MATCH(KQ$1,'CSC Mitre'!DH$1:DH$220,0)),"",VLOOKUP(KQ$1,'Tactic Recode'!$A$1:$B$547,2,FALSE))</f>
        <v/>
      </c>
      <c r="KR113" t="str">
        <f>IF(ISERROR(MATCH(KR$1,'CSC Mitre'!DH$1:DH$220,0)),"",VLOOKUP(KR$1,'Tactic Recode'!$A$1:$B$547,2,FALSE))</f>
        <v/>
      </c>
      <c r="KS113" t="str">
        <f>IF(ISERROR(MATCH(KS$1,'CSC Mitre'!DH$1:DH$220,0)),"",VLOOKUP(KS$1,'Tactic Recode'!$A$1:$B$547,2,FALSE))</f>
        <v/>
      </c>
      <c r="KT113" t="str">
        <f>IF(ISERROR(MATCH(KT$1,'CSC Mitre'!DH$1:DH$220,0)),"",VLOOKUP(KT$1,'Tactic Recode'!$A$1:$B$547,2,FALSE))</f>
        <v/>
      </c>
      <c r="KU113" t="str">
        <f>IF(ISERROR(MATCH(KU$1,'CSC Mitre'!DH$1:DH$220,0)),"",VLOOKUP(KU$1,'Tactic Recode'!$A$1:$B$547,2,FALSE))</f>
        <v/>
      </c>
      <c r="KV113" t="str">
        <f>IF(ISERROR(MATCH(KV$1,'CSC Mitre'!DH$1:DH$220,0)),"",VLOOKUP(KV$1,'Tactic Recode'!$A$1:$B$547,2,FALSE))</f>
        <v/>
      </c>
      <c r="KW113" t="str">
        <f>IF(ISERROR(MATCH(KW$1,'CSC Mitre'!DH$1:DH$220,0)),"",VLOOKUP(KW$1,'Tactic Recode'!$A$1:$B$547,2,FALSE))</f>
        <v/>
      </c>
      <c r="KX113" t="str">
        <f>IF(ISERROR(MATCH(KX$1,'CSC Mitre'!DH$1:DH$220,0)),"",VLOOKUP(KX$1,'Tactic Recode'!$A$1:$B$547,2,FALSE))</f>
        <v/>
      </c>
      <c r="KY113" t="str">
        <f>IF(ISERROR(MATCH(KY$1,'CSC Mitre'!DH$1:DH$220,0)),"",VLOOKUP(KY$1,'Tactic Recode'!$A$1:$B$547,2,FALSE))</f>
        <v/>
      </c>
      <c r="KZ113" t="str">
        <f>IF(ISERROR(MATCH(KZ$1,'CSC Mitre'!DH$1:DH$220,0)),"",VLOOKUP(KZ$1,'Tactic Recode'!$A$1:$B$547,2,FALSE))</f>
        <v/>
      </c>
      <c r="LA113" t="str">
        <f>IF(ISERROR(MATCH(LA$1,'CSC Mitre'!DH$1:DH$220,0)),"",VLOOKUP(LA$1,'Tactic Recode'!$A$1:$B$547,2,FALSE))</f>
        <v/>
      </c>
      <c r="LB113" t="str">
        <f>IF(ISERROR(MATCH(LB$1,'CSC Mitre'!DH$1:DH$220,0)),"",VLOOKUP(LB$1,'Tactic Recode'!$A$1:$B$547,2,FALSE))</f>
        <v/>
      </c>
      <c r="LC113" t="str">
        <f>IF(ISERROR(MATCH(LC$1,'CSC Mitre'!DH$1:DH$220,0)),"",VLOOKUP(LC$1,'Tactic Recode'!$A$1:$B$547,2,FALSE))</f>
        <v/>
      </c>
      <c r="LD113" t="str">
        <f>IF(ISERROR(MATCH(LD$1,'CSC Mitre'!DH$1:DH$220,0)),"",VLOOKUP(LD$1,'Tactic Recode'!$A$1:$B$547,2,FALSE))</f>
        <v/>
      </c>
      <c r="LE113" t="str">
        <f>IF(ISERROR(MATCH(LE$1,'CSC Mitre'!DH$1:DH$220,0)),"",VLOOKUP(LE$1,'Tactic Recode'!$A$1:$B$547,2,FALSE))</f>
        <v/>
      </c>
      <c r="LF113" t="str">
        <f>IF(ISERROR(MATCH(LF$1,'CSC Mitre'!DH$1:DH$220,0)),"",VLOOKUP(LF$1,'Tactic Recode'!$A$1:$B$547,2,FALSE))</f>
        <v/>
      </c>
      <c r="LG113" t="str">
        <f>IF(ISERROR(MATCH(LG$1,'CSC Mitre'!DH$1:DH$220,0)),"",VLOOKUP(LG$1,'Tactic Recode'!$A$1:$B$547,2,FALSE))</f>
        <v/>
      </c>
      <c r="LH113" t="str">
        <f>IF(ISERROR(MATCH(LH$1,'CSC Mitre'!DH$1:DH$220,0)),"",VLOOKUP(LH$1,'Tactic Recode'!$A$1:$B$547,2,FALSE))</f>
        <v/>
      </c>
      <c r="LI113" t="str">
        <f>IF(ISERROR(MATCH(LI$1,'CSC Mitre'!DH$1:DH$220,0)),"",VLOOKUP(LI$1,'Tactic Recode'!$A$1:$B$547,2,FALSE))</f>
        <v/>
      </c>
      <c r="LJ113" t="str">
        <f>IF(ISERROR(MATCH(LJ$1,'CSC Mitre'!DH$1:DH$220,0)),"",VLOOKUP(LJ$1,'Tactic Recode'!$A$1:$B$547,2,FALSE))</f>
        <v/>
      </c>
      <c r="LK113" t="str">
        <f>IF(ISERROR(MATCH(LK$1,'CSC Mitre'!DH$1:DH$220,0)),"",VLOOKUP(LK$1,'Tactic Recode'!$A$1:$B$547,2,FALSE))</f>
        <v/>
      </c>
      <c r="LL113" t="str">
        <f>IF(ISERROR(MATCH(LL$1,'CSC Mitre'!DH$1:DH$220,0)),"",VLOOKUP(LL$1,'Tactic Recode'!$A$1:$B$547,2,FALSE))</f>
        <v/>
      </c>
      <c r="LM113" t="str">
        <f>IF(ISERROR(MATCH(LM$1,'CSC Mitre'!DH$1:DH$220,0)),"",VLOOKUP(LM$1,'Tactic Recode'!$A$1:$B$547,2,FALSE))</f>
        <v/>
      </c>
      <c r="LN113" t="str">
        <f>IF(ISERROR(MATCH(LN$1,'CSC Mitre'!DH$1:DH$220,0)),"",VLOOKUP(LN$1,'Tactic Recode'!$A$1:$B$547,2,FALSE))</f>
        <v/>
      </c>
      <c r="LO113" t="str">
        <f>IF(ISERROR(MATCH(LO$1,'CSC Mitre'!DH$1:DH$220,0)),"",VLOOKUP(LO$1,'Tactic Recode'!$A$1:$B$547,2,FALSE))</f>
        <v/>
      </c>
      <c r="LP113" t="str">
        <f>IF(ISERROR(MATCH(LP$1,'CSC Mitre'!DH$1:DH$220,0)),"",VLOOKUP(LP$1,'Tactic Recode'!$A$1:$B$547,2,FALSE))</f>
        <v/>
      </c>
      <c r="LQ113" t="str">
        <f>IF(ISERROR(MATCH(LQ$1,'CSC Mitre'!DH$1:DH$220,0)),"",VLOOKUP(LQ$1,'Tactic Recode'!$A$1:$B$547,2,FALSE))</f>
        <v/>
      </c>
      <c r="LR113" t="str">
        <f>IF(ISERROR(MATCH(LR$1,'CSC Mitre'!DH$1:DH$220,0)),"",VLOOKUP(LR$1,'Tactic Recode'!$A$1:$B$547,2,FALSE))</f>
        <v/>
      </c>
      <c r="LS113" t="str">
        <f>IF(ISERROR(MATCH(LS$1,'CSC Mitre'!DH$1:DH$220,0)),"",VLOOKUP(LS$1,'Tactic Recode'!$A$1:$B$547,2,FALSE))</f>
        <v/>
      </c>
      <c r="LT113" t="str">
        <f>IF(ISERROR(MATCH(LT$1,'CSC Mitre'!DH$1:DH$220,0)),"",VLOOKUP(LT$1,'Tactic Recode'!$A$1:$B$547,2,FALSE))</f>
        <v>Persistence, Privilage Escalation</v>
      </c>
      <c r="LU113" t="str">
        <f>IF(ISERROR(MATCH(LU$1,'CSC Mitre'!DH$1:DH$220,0)),"",VLOOKUP(LU$1,'Tactic Recode'!$A$1:$B$547,2,FALSE))</f>
        <v/>
      </c>
      <c r="LV113" t="str">
        <f>IF(ISERROR(MATCH(LV$1,'CSC Mitre'!DH$1:DH$220,0)),"",VLOOKUP(LV$1,'Tactic Recode'!$A$1:$B$547,2,FALSE))</f>
        <v/>
      </c>
      <c r="LW113" t="str">
        <f>IF(ISERROR(MATCH(LW$1,'CSC Mitre'!DH$1:DH$220,0)),"",VLOOKUP(LW$1,'Tactic Recode'!$A$1:$B$547,2,FALSE))</f>
        <v/>
      </c>
      <c r="LX113" t="str">
        <f>IF(ISERROR(MATCH(LX$1,'CSC Mitre'!DH$1:DH$220,0)),"",VLOOKUP(LX$1,'Tactic Recode'!$A$1:$B$547,2,FALSE))</f>
        <v>Persistence, Privilage Escalation</v>
      </c>
      <c r="LY113" t="str">
        <f>IF(ISERROR(MATCH(LY$1,'CSC Mitre'!DH$1:DH$220,0)),"",VLOOKUP(LY$1,'Tactic Recode'!$A$1:$B$547,2,FALSE))</f>
        <v/>
      </c>
      <c r="LZ113" t="str">
        <f>IF(ISERROR(MATCH(LZ$1,'CSC Mitre'!DH$1:DH$220,0)),"",VLOOKUP(LZ$1,'Tactic Recode'!$A$1:$B$547,2,FALSE))</f>
        <v/>
      </c>
      <c r="MA113" t="str">
        <f>IF(ISERROR(MATCH(MA$1,'CSC Mitre'!DH$1:DH$220,0)),"",VLOOKUP(MA$1,'Tactic Recode'!$A$1:$B$547,2,FALSE))</f>
        <v/>
      </c>
      <c r="MB113" t="str">
        <f>IF(ISERROR(MATCH(MB$1,'CSC Mitre'!DH$1:DH$220,0)),"",VLOOKUP(MB$1,'Tactic Recode'!$A$1:$B$547,2,FALSE))</f>
        <v/>
      </c>
      <c r="MC113" t="str">
        <f>IF(ISERROR(MATCH(MC$1,'CSC Mitre'!DH$1:DH$220,0)),"",VLOOKUP(MC$1,'Tactic Recode'!$A$1:$B$547,2,FALSE))</f>
        <v/>
      </c>
      <c r="MD113" t="str">
        <f>IF(ISERROR(MATCH(MD$1,'CSC Mitre'!DH$1:DH$220,0)),"",VLOOKUP(MD$1,'Tactic Recode'!$A$1:$B$547,2,FALSE))</f>
        <v/>
      </c>
      <c r="ME113" t="str">
        <f>IF(ISERROR(MATCH(ME$1,'CSC Mitre'!DH$1:DH$220,0)),"",VLOOKUP(ME$1,'Tactic Recode'!$A$1:$B$547,2,FALSE))</f>
        <v/>
      </c>
      <c r="MF113" t="str">
        <f>IF(ISERROR(MATCH(MF$1,'CSC Mitre'!DH$1:DH$220,0)),"",VLOOKUP(MF$1,'Tactic Recode'!$A$1:$B$547,2,FALSE))</f>
        <v/>
      </c>
      <c r="MG113" t="str">
        <f>IF(ISERROR(MATCH(MG$1,'CSC Mitre'!DH$1:DH$220,0)),"",VLOOKUP(MG$1,'Tactic Recode'!$A$1:$B$547,2,FALSE))</f>
        <v/>
      </c>
      <c r="MH113" t="str">
        <f>IF(ISERROR(MATCH(MH$1,'CSC Mitre'!DH$1:DH$220,0)),"",VLOOKUP(MH$1,'Tactic Recode'!$A$1:$B$547,2,FALSE))</f>
        <v/>
      </c>
      <c r="MI113" t="str">
        <f>IF(ISERROR(MATCH(MI$1,'CSC Mitre'!DH$1:DH$220,0)),"",VLOOKUP(MI$1,'Tactic Recode'!$A$1:$B$547,2,FALSE))</f>
        <v/>
      </c>
      <c r="MJ113" t="str">
        <f>IF(ISERROR(MATCH(MJ$1,'CSC Mitre'!DH$1:DH$220,0)),"",VLOOKUP(MJ$1,'Tactic Recode'!$A$1:$B$547,2,FALSE))</f>
        <v/>
      </c>
      <c r="MK113" t="str">
        <f>IF(ISERROR(MATCH(MK$1,'CSC Mitre'!DH$1:DH$220,0)),"",VLOOKUP(MK$1,'Tactic Recode'!$A$1:$B$547,2,FALSE))</f>
        <v/>
      </c>
      <c r="ML113" t="str">
        <f>IF(ISERROR(MATCH(ML$1,'CSC Mitre'!DH$1:DH$220,0)),"",VLOOKUP(ML$1,'Tactic Recode'!$A$1:$B$547,2,FALSE))</f>
        <v>Credential Access</v>
      </c>
      <c r="MM113" t="str">
        <f>IF(ISERROR(MATCH(MM$1,'CSC Mitre'!DH$1:DH$220,0)),"",VLOOKUP(MM$1,'Tactic Recode'!$A$1:$B$547,2,FALSE))</f>
        <v>Credential Access</v>
      </c>
      <c r="MN113" t="str">
        <f>IF(ISERROR(MATCH(MN$1,'CSC Mitre'!DH$1:DH$220,0)),"",VLOOKUP(MN$1,'Tactic Recode'!$A$1:$B$547,2,FALSE))</f>
        <v/>
      </c>
      <c r="MO113" t="str">
        <f>IF(ISERROR(MATCH(MO$1,'CSC Mitre'!DH$1:DH$220,0)),"",VLOOKUP(MO$1,'Tactic Recode'!$A$1:$B$547,2,FALSE))</f>
        <v/>
      </c>
      <c r="MP113" t="str">
        <f>IF(ISERROR(MATCH(MP$1,'CSC Mitre'!DH$1:DH$220,0)),"",VLOOKUP(MP$1,'Tactic Recode'!$A$1:$B$547,2,FALSE))</f>
        <v/>
      </c>
      <c r="MQ113" t="str">
        <f>IF(ISERROR(MATCH(MQ$1,'CSC Mitre'!DH$1:DH$220,0)),"",VLOOKUP(MQ$1,'Tactic Recode'!$A$1:$B$547,2,FALSE))</f>
        <v/>
      </c>
      <c r="MR113" t="str">
        <f>IF(ISERROR(MATCH(MR$1,'CSC Mitre'!DH$1:DH$220,0)),"",VLOOKUP(MR$1,'Tactic Recode'!$A$1:$B$547,2,FALSE))</f>
        <v/>
      </c>
      <c r="MS113" t="str">
        <f>IF(ISERROR(MATCH(MS$1,'CSC Mitre'!DH$1:DH$220,0)),"",VLOOKUP(MS$1,'Tactic Recode'!$A$1:$B$547,2,FALSE))</f>
        <v/>
      </c>
      <c r="MT113" t="str">
        <f>IF(ISERROR(MATCH(MT$1,'CSC Mitre'!DH$1:DH$220,0)),"",VLOOKUP(MT$1,'Tactic Recode'!$A$1:$B$547,2,FALSE))</f>
        <v/>
      </c>
      <c r="MU113" t="str">
        <f>IF(ISERROR(MATCH(MU$1,'CSC Mitre'!DH$1:DH$220,0)),"",VLOOKUP(MU$1,'Tactic Recode'!$A$1:$B$547,2,FALSE))</f>
        <v/>
      </c>
      <c r="MV113" t="str">
        <f>IF(ISERROR(MATCH(MV$1,'CSC Mitre'!DH$1:DH$220,0)),"",VLOOKUP(MV$1,'Tactic Recode'!$A$1:$B$547,2,FALSE))</f>
        <v/>
      </c>
      <c r="MW113" t="str">
        <f>IF(ISERROR(MATCH(MW$1,'CSC Mitre'!DH$1:DH$220,0)),"",VLOOKUP(MW$1,'Tactic Recode'!$A$1:$B$547,2,FALSE))</f>
        <v/>
      </c>
      <c r="MX113" t="str">
        <f>IF(ISERROR(MATCH(MX$1,'CSC Mitre'!DH$1:DH$220,0)),"",VLOOKUP(MX$1,'Tactic Recode'!$A$1:$B$547,2,FALSE))</f>
        <v/>
      </c>
      <c r="MY113" t="str">
        <f>IF(ISERROR(MATCH(MY$1,'CSC Mitre'!DH$1:DH$220,0)),"",VLOOKUP(MY$1,'Tactic Recode'!$A$1:$B$547,2,FALSE))</f>
        <v/>
      </c>
      <c r="MZ113" t="str">
        <f>IF(ISERROR(MATCH(MZ$1,'CSC Mitre'!DH$1:DH$220,0)),"",VLOOKUP(MZ$1,'Tactic Recode'!$A$1:$B$547,2,FALSE))</f>
        <v/>
      </c>
      <c r="NA113" t="str">
        <f>IF(ISERROR(MATCH(NA$1,'CSC Mitre'!DH$1:DH$220,0)),"",VLOOKUP(NA$1,'Tactic Recode'!$A$1:$B$547,2,FALSE))</f>
        <v/>
      </c>
      <c r="NB113" t="str">
        <f>IF(ISERROR(MATCH(NB$1,'CSC Mitre'!DH$1:DH$220,0)),"",VLOOKUP(NB$1,'Tactic Recode'!$A$1:$B$547,2,FALSE))</f>
        <v/>
      </c>
      <c r="NC113" t="str">
        <f>IF(ISERROR(MATCH(NC$1,'CSC Mitre'!DH$1:DH$220,0)),"",VLOOKUP(NC$1,'Tactic Recode'!$A$1:$B$547,2,FALSE))</f>
        <v/>
      </c>
      <c r="ND113" t="str">
        <f>IF(ISERROR(MATCH(ND$1,'CSC Mitre'!DH$1:DH$220,0)),"",VLOOKUP(ND$1,'Tactic Recode'!$A$1:$B$547,2,FALSE))</f>
        <v/>
      </c>
      <c r="NE113" t="str">
        <f>IF(ISERROR(MATCH(NE$1,'CSC Mitre'!DH$1:DH$220,0)),"",VLOOKUP(NE$1,'Tactic Recode'!$A$1:$B$547,2,FALSE))</f>
        <v>Credential Access</v>
      </c>
      <c r="NF113" t="str">
        <f>IF(ISERROR(MATCH(NF$1,'CSC Mitre'!DH$1:DH$220,0)),"",VLOOKUP(NF$1,'Tactic Recode'!$A$1:$B$547,2,FALSE))</f>
        <v/>
      </c>
      <c r="NG113" t="str">
        <f>IF(ISERROR(MATCH(NG$1,'CSC Mitre'!DH$1:DH$220,0)),"",VLOOKUP(NG$1,'Tactic Recode'!$A$1:$B$547,2,FALSE))</f>
        <v/>
      </c>
      <c r="NH113" t="str">
        <f>IF(ISERROR(MATCH(NH$1,'CSC Mitre'!DH$1:DH$220,0)),"",VLOOKUP(NH$1,'Tactic Recode'!$A$1:$B$547,2,FALSE))</f>
        <v/>
      </c>
      <c r="NI113" t="str">
        <f>IF(ISERROR(MATCH(NI$1,'CSC Mitre'!DH$1:DH$220,0)),"",VLOOKUP(NI$1,'Tactic Recode'!$A$1:$B$547,2,FALSE))</f>
        <v/>
      </c>
      <c r="NJ113" t="str">
        <f>IF(ISERROR(MATCH(NJ$1,'CSC Mitre'!DH$1:DH$220,0)),"",VLOOKUP(NJ$1,'Tactic Recode'!$A$1:$B$547,2,FALSE))</f>
        <v/>
      </c>
      <c r="NK113" t="str">
        <f>IF(ISERROR(MATCH(NK$1,'CSC Mitre'!DH$1:DH$220,0)),"",VLOOKUP(NK$1,'Tactic Recode'!$A$1:$B$547,2,FALSE))</f>
        <v/>
      </c>
      <c r="NL113" t="str">
        <f>IF(ISERROR(MATCH(NL$1,'CSC Mitre'!DH$1:DH$220,0)),"",VLOOKUP(NL$1,'Tactic Recode'!$A$1:$B$547,2,FALSE))</f>
        <v/>
      </c>
      <c r="NM113" t="str">
        <f>IF(ISERROR(MATCH(NM$1,'CSC Mitre'!DH$1:DH$220,0)),"",VLOOKUP(NM$1,'Tactic Recode'!$A$1:$B$547,2,FALSE))</f>
        <v/>
      </c>
      <c r="NN113" t="str">
        <f>IF(ISERROR(MATCH(NN$1,'CSC Mitre'!DH$1:DH$220,0)),"",VLOOKUP(NN$1,'Tactic Recode'!$A$1:$B$547,2,FALSE))</f>
        <v/>
      </c>
      <c r="NO113" t="str">
        <f>IF(ISERROR(MATCH(NO$1,'CSC Mitre'!DH$1:DH$220,0)),"",VLOOKUP(NO$1,'Tactic Recode'!$A$1:$B$547,2,FALSE))</f>
        <v/>
      </c>
      <c r="NP113" t="str">
        <f>IF(ISERROR(MATCH(NP$1,'CSC Mitre'!DH$1:DH$220,0)),"",VLOOKUP(NP$1,'Tactic Recode'!$A$1:$B$547,2,FALSE))</f>
        <v/>
      </c>
      <c r="NQ113" t="str">
        <f>IF(ISERROR(MATCH(NQ$1,'CSC Mitre'!DH$1:DH$220,0)),"",VLOOKUP(NQ$1,'Tactic Recode'!$A$1:$B$547,2,FALSE))</f>
        <v/>
      </c>
      <c r="NR113" t="str">
        <f>IF(ISERROR(MATCH(NR$1,'CSC Mitre'!DH$1:DH$220,0)),"",VLOOKUP(NR$1,'Tactic Recode'!$A$1:$B$547,2,FALSE))</f>
        <v/>
      </c>
      <c r="NS113" t="str">
        <f>IF(ISERROR(MATCH(NS$1,'CSC Mitre'!DH$1:DH$220,0)),"",VLOOKUP(NS$1,'Tactic Recode'!$A$1:$B$547,2,FALSE))</f>
        <v/>
      </c>
      <c r="NT113" t="str">
        <f>IF(ISERROR(MATCH(NT$1,'CSC Mitre'!DH$1:DH$220,0)),"",VLOOKUP(NT$1,'Tactic Recode'!$A$1:$B$547,2,FALSE))</f>
        <v/>
      </c>
      <c r="NU113" t="str">
        <f>IF(ISERROR(MATCH(NU$1,'CSC Mitre'!DH$1:DH$220,0)),"",VLOOKUP(NU$1,'Tactic Recode'!$A$1:$B$547,2,FALSE))</f>
        <v/>
      </c>
      <c r="NV113" t="str">
        <f>IF(ISERROR(MATCH(NV$1,'CSC Mitre'!DH$1:DH$220,0)),"",VLOOKUP(NV$1,'Tactic Recode'!$A$1:$B$547,2,FALSE))</f>
        <v/>
      </c>
      <c r="NW113" t="str">
        <f>IF(ISERROR(MATCH(NW$1,'CSC Mitre'!DH$1:DH$220,0)),"",VLOOKUP(NW$1,'Tactic Recode'!$A$1:$B$547,2,FALSE))</f>
        <v/>
      </c>
      <c r="NX113" t="str">
        <f>IF(ISERROR(MATCH(NX$1,'CSC Mitre'!DH$1:DH$220,0)),"",VLOOKUP(NX$1,'Tactic Recode'!$A$1:$B$547,2,FALSE))</f>
        <v/>
      </c>
      <c r="NY113" t="str">
        <f>IF(ISERROR(MATCH(NY$1,'CSC Mitre'!DH$1:DH$220,0)),"",VLOOKUP(NY$1,'Tactic Recode'!$A$1:$B$547,2,FALSE))</f>
        <v/>
      </c>
      <c r="NZ113" t="str">
        <f>IF(ISERROR(MATCH(NZ$1,'CSC Mitre'!DH$1:DH$220,0)),"",VLOOKUP(NZ$1,'Tactic Recode'!$A$1:$B$547,2,FALSE))</f>
        <v/>
      </c>
      <c r="OA113" t="str">
        <f>IF(ISERROR(MATCH(OA$1,'CSC Mitre'!DH$1:DH$220,0)),"",VLOOKUP(OA$1,'Tactic Recode'!$A$1:$B$547,2,FALSE))</f>
        <v/>
      </c>
      <c r="OB113" t="str">
        <f>IF(ISERROR(MATCH(OB$1,'CSC Mitre'!DH$1:DH$220,0)),"",VLOOKUP(OB$1,'Tactic Recode'!$A$1:$B$547,2,FALSE))</f>
        <v/>
      </c>
      <c r="OC113" t="str">
        <f>IF(ISERROR(MATCH(OC$1,'CSC Mitre'!DH$1:DH$220,0)),"",VLOOKUP(OC$1,'Tactic Recode'!$A$1:$B$547,2,FALSE))</f>
        <v/>
      </c>
      <c r="OD113" t="str">
        <f>IF(ISERROR(MATCH(OD$1,'CSC Mitre'!DH$1:DH$220,0)),"",VLOOKUP(OD$1,'Tactic Recode'!$A$1:$B$547,2,FALSE))</f>
        <v/>
      </c>
      <c r="OE113" t="str">
        <f>IF(ISERROR(MATCH(OE$1,'CSC Mitre'!DH$1:DH$220,0)),"",VLOOKUP(OE$1,'Tactic Recode'!$A$1:$B$547,2,FALSE))</f>
        <v/>
      </c>
      <c r="OF113" t="str">
        <f>IF(ISERROR(MATCH(OF$1,'CSC Mitre'!DH$1:DH$220,0)),"",VLOOKUP(OF$1,'Tactic Recode'!$A$1:$B$547,2,FALSE))</f>
        <v/>
      </c>
      <c r="OG113" t="str">
        <f>IF(ISERROR(MATCH(OG$1,'CSC Mitre'!DH$1:DH$220,0)),"",VLOOKUP(OG$1,'Tactic Recode'!$A$1:$B$547,2,FALSE))</f>
        <v/>
      </c>
      <c r="OH113" t="str">
        <f>IF(ISERROR(MATCH(OH$1,'CSC Mitre'!DH$1:DH$220,0)),"",VLOOKUP(OH$1,'Tactic Recode'!$A$1:$B$547,2,FALSE))</f>
        <v/>
      </c>
      <c r="OI113" t="str">
        <f>IF(ISERROR(MATCH(OI$1,'CSC Mitre'!DH$1:DH$220,0)),"",VLOOKUP(OI$1,'Tactic Recode'!$A$1:$B$547,2,FALSE))</f>
        <v/>
      </c>
      <c r="OJ113" t="str">
        <f>IF(ISERROR(MATCH(OJ$1,'CSC Mitre'!DH$1:DH$220,0)),"",VLOOKUP(OJ$1,'Tactic Recode'!$A$1:$B$547,2,FALSE))</f>
        <v/>
      </c>
      <c r="OK113" t="str">
        <f>IF(ISERROR(MATCH(OK$1,'CSC Mitre'!DH$1:DH$220,0)),"",VLOOKUP(OK$1,'Tactic Recode'!$A$1:$B$547,2,FALSE))</f>
        <v/>
      </c>
      <c r="OL113" t="str">
        <f>IF(ISERROR(MATCH(OL$1,'CSC Mitre'!DH$1:DH$220,0)),"",VLOOKUP(OL$1,'Tactic Recode'!$A$1:$B$547,2,FALSE))</f>
        <v/>
      </c>
      <c r="OM113" t="str">
        <f>IF(ISERROR(MATCH(OM$1,'CSC Mitre'!DH$1:DH$220,0)),"",VLOOKUP(OM$1,'Tactic Recode'!$A$1:$B$547,2,FALSE))</f>
        <v/>
      </c>
      <c r="ON113" t="str">
        <f>IF(ISERROR(MATCH(ON$1,'CSC Mitre'!DH$1:DH$220,0)),"",VLOOKUP(ON$1,'Tactic Recode'!$A$1:$B$547,2,FALSE))</f>
        <v/>
      </c>
      <c r="OO113" t="str">
        <f>IF(ISERROR(MATCH(OO$1,'CSC Mitre'!DH$1:DH$220,0)),"",VLOOKUP(OO$1,'Tactic Recode'!$A$1:$B$547,2,FALSE))</f>
        <v/>
      </c>
      <c r="OP113" t="str">
        <f>IF(ISERROR(MATCH(OP$1,'CSC Mitre'!DH$1:DH$220,0)),"",VLOOKUP(OP$1,'Tactic Recode'!$A$1:$B$547,2,FALSE))</f>
        <v/>
      </c>
      <c r="OQ113" t="str">
        <f>IF(ISERROR(MATCH(OQ$1,'CSC Mitre'!DH$1:DH$220,0)),"",VLOOKUP(OQ$1,'Tactic Recode'!$A$1:$B$547,2,FALSE))</f>
        <v/>
      </c>
      <c r="OR113" t="str">
        <f>IF(ISERROR(MATCH(OR$1,'CSC Mitre'!DH$1:DH$220,0)),"",VLOOKUP(OR$1,'Tactic Recode'!$A$1:$B$547,2,FALSE))</f>
        <v/>
      </c>
      <c r="OS113" t="str">
        <f>IF(ISERROR(MATCH(OS$1,'CSC Mitre'!DH$1:DH$220,0)),"",VLOOKUP(OS$1,'Tactic Recode'!$A$1:$B$547,2,FALSE))</f>
        <v/>
      </c>
      <c r="OT113" t="str">
        <f>IF(ISERROR(MATCH(OT$1,'CSC Mitre'!DH$1:DH$220,0)),"",VLOOKUP(OT$1,'Tactic Recode'!$A$1:$B$547,2,FALSE))</f>
        <v/>
      </c>
      <c r="OU113" t="str">
        <f>IF(ISERROR(MATCH(OU$1,'CSC Mitre'!DH$1:DH$220,0)),"",VLOOKUP(OU$1,'Tactic Recode'!$A$1:$B$547,2,FALSE))</f>
        <v/>
      </c>
      <c r="OV113" t="str">
        <f>IF(ISERROR(MATCH(OV$1,'CSC Mitre'!DH$1:DH$220,0)),"",VLOOKUP(OV$1,'Tactic Recode'!$A$1:$B$547,2,FALSE))</f>
        <v/>
      </c>
      <c r="OW113" t="str">
        <f>IF(ISERROR(MATCH(OW$1,'CSC Mitre'!DH$1:DH$220,0)),"",VLOOKUP(OW$1,'Tactic Recode'!$A$1:$B$547,2,FALSE))</f>
        <v/>
      </c>
      <c r="OX113" t="str">
        <f>IF(ISERROR(MATCH(OX$1,'CSC Mitre'!DH$1:DH$220,0)),"",VLOOKUP(OX$1,'Tactic Recode'!$A$1:$B$547,2,FALSE))</f>
        <v/>
      </c>
      <c r="OY113" t="str">
        <f>IF(ISERROR(MATCH(OY$1,'CSC Mitre'!DH$1:DH$220,0)),"",VLOOKUP(OY$1,'Tactic Recode'!$A$1:$B$547,2,FALSE))</f>
        <v/>
      </c>
      <c r="OZ113" t="str">
        <f>IF(ISERROR(MATCH(OZ$1,'CSC Mitre'!DH$1:DH$220,0)),"",VLOOKUP(OZ$1,'Tactic Recode'!$A$1:$B$547,2,FALSE))</f>
        <v/>
      </c>
      <c r="PA113" t="str">
        <f>IF(ISERROR(MATCH(PA$1,'CSC Mitre'!DH$1:DH$220,0)),"",VLOOKUP(PA$1,'Tactic Recode'!$A$1:$B$547,2,FALSE))</f>
        <v/>
      </c>
      <c r="PB113" t="str">
        <f>IF(ISERROR(MATCH(PB$1,'CSC Mitre'!DH$1:DH$220,0)),"",VLOOKUP(PB$1,'Tactic Recode'!$A$1:$B$547,2,FALSE))</f>
        <v/>
      </c>
      <c r="PC113" t="str">
        <f>IF(ISERROR(MATCH(PC$1,'CSC Mitre'!DH$1:DH$220,0)),"",VLOOKUP(PC$1,'Tactic Recode'!$A$1:$B$547,2,FALSE))</f>
        <v/>
      </c>
      <c r="PD113" t="str">
        <f>IF(ISERROR(MATCH(PD$1,'CSC Mitre'!DH$1:DH$220,0)),"",VLOOKUP(PD$1,'Tactic Recode'!$A$1:$B$547,2,FALSE))</f>
        <v/>
      </c>
      <c r="PE113" t="str">
        <f>IF(ISERROR(MATCH(PE$1,'CSC Mitre'!DH$1:DH$220,0)),"",VLOOKUP(PE$1,'Tactic Recode'!$A$1:$B$547,2,FALSE))</f>
        <v/>
      </c>
      <c r="PF113" t="str">
        <f>IF(ISERROR(MATCH(PF$1,'CSC Mitre'!DH$1:DH$220,0)),"",VLOOKUP(PF$1,'Tactic Recode'!$A$1:$B$547,2,FALSE))</f>
        <v/>
      </c>
      <c r="PG113" t="str">
        <f>IF(ISERROR(MATCH(PG$1,'CSC Mitre'!DH$1:DH$220,0)),"",VLOOKUP(PG$1,'Tactic Recode'!$A$1:$B$547,2,FALSE))</f>
        <v/>
      </c>
      <c r="PH113" t="str">
        <f>IF(ISERROR(MATCH(PH$1,'CSC Mitre'!DH$1:DH$220,0)),"",VLOOKUP(PH$1,'Tactic Recode'!$A$1:$B$547,2,FALSE))</f>
        <v/>
      </c>
      <c r="PI113" t="str">
        <f>IF(ISERROR(MATCH(PI$1,'CSC Mitre'!DH$1:DH$220,0)),"",VLOOKUP(PI$1,'Tactic Recode'!$A$1:$B$547,2,FALSE))</f>
        <v/>
      </c>
      <c r="PJ113" t="str">
        <f>IF(ISERROR(MATCH(PJ$1,'CSC Mitre'!DH$1:DH$220,0)),"",VLOOKUP(PJ$1,'Tactic Recode'!$A$1:$B$547,2,FALSE))</f>
        <v/>
      </c>
      <c r="PK113" t="str">
        <f>IF(ISERROR(MATCH(PK$1,'CSC Mitre'!DH$1:DH$220,0)),"",VLOOKUP(PK$1,'Tactic Recode'!$A$1:$B$547,2,FALSE))</f>
        <v/>
      </c>
      <c r="PL113" t="str">
        <f>IF(ISERROR(MATCH(PL$1,'CSC Mitre'!DH$1:DH$220,0)),"",VLOOKUP(PL$1,'Tactic Recode'!$A$1:$B$547,2,FALSE))</f>
        <v/>
      </c>
      <c r="PM113" t="str">
        <f>IF(ISERROR(MATCH(PM$1,'CSC Mitre'!DH$1:DH$220,0)),"",VLOOKUP(PM$1,'Tactic Recode'!$A$1:$B$547,2,FALSE))</f>
        <v/>
      </c>
      <c r="PN113" t="str">
        <f>IF(ISERROR(MATCH(PN$1,'CSC Mitre'!DH$1:DH$220,0)),"",VLOOKUP(PN$1,'Tactic Recode'!$A$1:$B$547,2,FALSE))</f>
        <v/>
      </c>
      <c r="PO113" t="str">
        <f>IF(ISERROR(MATCH(PO$1,'CSC Mitre'!DH$1:DH$220,0)),"",VLOOKUP(PO$1,'Tactic Recode'!$A$1:$B$547,2,FALSE))</f>
        <v/>
      </c>
      <c r="PP113" t="str">
        <f>IF(ISERROR(MATCH(PP$1,'CSC Mitre'!DH$1:DH$220,0)),"",VLOOKUP(PP$1,'Tactic Recode'!$A$1:$B$547,2,FALSE))</f>
        <v/>
      </c>
      <c r="PQ113" t="str">
        <f>IF(ISERROR(MATCH(PQ$1,'CSC Mitre'!DH$1:DH$220,0)),"",VLOOKUP(PQ$1,'Tactic Recode'!$A$1:$B$547,2,FALSE))</f>
        <v/>
      </c>
      <c r="PR113" t="str">
        <f>IF(ISERROR(MATCH(PR$1,'CSC Mitre'!DH$1:DH$220,0)),"",VLOOKUP(PR$1,'Tactic Recode'!$A$1:$B$547,2,FALSE))</f>
        <v/>
      </c>
      <c r="PS113" t="str">
        <f>IF(ISERROR(MATCH(PS$1,'CSC Mitre'!DH$1:DH$220,0)),"",VLOOKUP(PS$1,'Tactic Recode'!$A$1:$B$547,2,FALSE))</f>
        <v/>
      </c>
      <c r="PT113" t="str">
        <f>IF(ISERROR(MATCH(PT$1,'CSC Mitre'!DH$1:DH$220,0)),"",VLOOKUP(PT$1,'Tactic Recode'!$A$1:$B$547,2,FALSE))</f>
        <v/>
      </c>
      <c r="PU113" t="str">
        <f>IF(ISERROR(MATCH(PU$1,'CSC Mitre'!DH$1:DH$220,0)),"",VLOOKUP(PU$1,'Tactic Recode'!$A$1:$B$547,2,FALSE))</f>
        <v/>
      </c>
      <c r="PV113" t="str">
        <f>IF(ISERROR(MATCH(PV$1,'CSC Mitre'!DH$1:DH$220,0)),"",VLOOKUP(PV$1,'Tactic Recode'!$A$1:$B$547,2,FALSE))</f>
        <v/>
      </c>
      <c r="PW113" t="str">
        <f>IF(ISERROR(MATCH(PW$1,'CSC Mitre'!DH$1:DH$220,0)),"",VLOOKUP(PW$1,'Tactic Recode'!$A$1:$B$547,2,FALSE))</f>
        <v/>
      </c>
      <c r="PX113" t="str">
        <f>IF(ISERROR(MATCH(PX$1,'CSC Mitre'!DH$1:DH$220,0)),"",VLOOKUP(PX$1,'Tactic Recode'!$A$1:$B$547,2,FALSE))</f>
        <v/>
      </c>
      <c r="PY113" t="str">
        <f>IF(ISERROR(MATCH(PY$1,'CSC Mitre'!DH$1:DH$220,0)),"",VLOOKUP(PY$1,'Tactic Recode'!$A$1:$B$547,2,FALSE))</f>
        <v/>
      </c>
      <c r="PZ113" t="str">
        <f>IF(ISERROR(MATCH(PZ$1,'CSC Mitre'!DH$1:DH$220,0)),"",VLOOKUP(PZ$1,'Tactic Recode'!$A$1:$B$547,2,FALSE))</f>
        <v/>
      </c>
      <c r="QA113" t="str">
        <f>IF(ISERROR(MATCH(QA$1,'CSC Mitre'!DH$1:DH$220,0)),"",VLOOKUP(QA$1,'Tactic Recode'!$A$1:$B$547,2,FALSE))</f>
        <v/>
      </c>
      <c r="QB113" t="str">
        <f>IF(ISERROR(MATCH(QB$1,'CSC Mitre'!DH$1:DH$220,0)),"",VLOOKUP(QB$1,'Tactic Recode'!$A$1:$B$547,2,FALSE))</f>
        <v/>
      </c>
      <c r="QC113" t="str">
        <f>IF(ISERROR(MATCH(QC$1,'CSC Mitre'!DH$1:DH$220,0)),"",VLOOKUP(QC$1,'Tactic Recode'!$A$1:$B$547,2,FALSE))</f>
        <v/>
      </c>
      <c r="QD113" t="str">
        <f>IF(ISERROR(MATCH(QD$1,'CSC Mitre'!DH$1:DH$220,0)),"",VLOOKUP(QD$1,'Tactic Recode'!$A$1:$B$547,2,FALSE))</f>
        <v/>
      </c>
      <c r="QE113" t="str">
        <f>IF(ISERROR(MATCH(QE$1,'CSC Mitre'!DH$1:DH$220,0)),"",VLOOKUP(QE$1,'Tactic Recode'!$A$1:$B$547,2,FALSE))</f>
        <v/>
      </c>
      <c r="QF113" t="str">
        <f>IF(ISERROR(MATCH(QF$1,'CSC Mitre'!DH$1:DH$220,0)),"",VLOOKUP(QF$1,'Tactic Recode'!$A$1:$B$547,2,FALSE))</f>
        <v/>
      </c>
      <c r="QG113" t="str">
        <f>IF(ISERROR(MATCH(QG$1,'CSC Mitre'!DH$1:DH$220,0)),"",VLOOKUP(QG$1,'Tactic Recode'!$A$1:$B$547,2,FALSE))</f>
        <v/>
      </c>
      <c r="QH113" t="str">
        <f>IF(ISERROR(MATCH(QH$1,'CSC Mitre'!DH$1:DH$220,0)),"",VLOOKUP(QH$1,'Tactic Recode'!$A$1:$B$547,2,FALSE))</f>
        <v/>
      </c>
      <c r="QI113" t="str">
        <f>IF(ISERROR(MATCH(QI$1,'CSC Mitre'!DH$1:DH$220,0)),"",VLOOKUP(QI$1,'Tactic Recode'!$A$1:$B$547,2,FALSE))</f>
        <v/>
      </c>
      <c r="QJ113" t="str">
        <f>IF(ISERROR(MATCH(QJ$1,'CSC Mitre'!DH$1:DH$220,0)),"",VLOOKUP(QJ$1,'Tactic Recode'!$A$1:$B$547,2,FALSE))</f>
        <v/>
      </c>
      <c r="QK113" t="str">
        <f>IF(ISERROR(MATCH(QK$1,'CSC Mitre'!DH$1:DH$220,0)),"",VLOOKUP(QK$1,'Tactic Recode'!$A$1:$B$547,2,FALSE))</f>
        <v/>
      </c>
      <c r="QL113" t="str">
        <f>IF(ISERROR(MATCH(QL$1,'CSC Mitre'!DH$1:DH$220,0)),"",VLOOKUP(QL$1,'Tactic Recode'!$A$1:$B$547,2,FALSE))</f>
        <v/>
      </c>
      <c r="QM113" t="str">
        <f>IF(ISERROR(MATCH(QM$1,'CSC Mitre'!DH$1:DH$220,0)),"",VLOOKUP(QM$1,'Tactic Recode'!$A$1:$B$547,2,FALSE))</f>
        <v/>
      </c>
      <c r="QN113" t="str">
        <f>IF(ISERROR(MATCH(QN$1,'CSC Mitre'!DH$1:DH$220,0)),"",VLOOKUP(QN$1,'Tactic Recode'!$A$1:$B$547,2,FALSE))</f>
        <v/>
      </c>
      <c r="QO113" t="str">
        <f>IF(ISERROR(MATCH(QO$1,'CSC Mitre'!DH$1:DH$220,0)),"",VLOOKUP(QO$1,'Tactic Recode'!$A$1:$B$547,2,FALSE))</f>
        <v/>
      </c>
      <c r="QP113" t="str">
        <f>IF(ISERROR(MATCH(QP$1,'CSC Mitre'!DH$1:DH$220,0)),"",VLOOKUP(QP$1,'Tactic Recode'!$A$1:$B$547,2,FALSE))</f>
        <v/>
      </c>
      <c r="QQ113" t="str">
        <f>IF(ISERROR(MATCH(QQ$1,'CSC Mitre'!DH$1:DH$220,0)),"",VLOOKUP(QQ$1,'Tactic Recode'!$A$1:$B$547,2,FALSE))</f>
        <v/>
      </c>
      <c r="QR113" t="str">
        <f>IF(ISERROR(MATCH(QR$1,'CSC Mitre'!DH$1:DH$220,0)),"",VLOOKUP(QR$1,'Tactic Recode'!$A$1:$B$547,2,FALSE))</f>
        <v/>
      </c>
      <c r="QS113" t="str">
        <f>IF(ISERROR(MATCH(QS$1,'CSC Mitre'!DH$1:DH$220,0)),"",VLOOKUP(QS$1,'Tactic Recode'!$A$1:$B$547,2,FALSE))</f>
        <v/>
      </c>
      <c r="QT113" t="str">
        <f>IF(ISERROR(MATCH(QT$1,'CSC Mitre'!DH$1:DH$220,0)),"",VLOOKUP(QT$1,'Tactic Recode'!$A$1:$B$547,2,FALSE))</f>
        <v/>
      </c>
      <c r="QU113" t="str">
        <f>IF(ISERROR(MATCH(QU$1,'CSC Mitre'!DH$1:DH$220,0)),"",VLOOKUP(QU$1,'Tactic Recode'!$A$1:$B$547,2,FALSE))</f>
        <v/>
      </c>
      <c r="QV113" t="str">
        <f>IF(ISERROR(MATCH(QV$1,'CSC Mitre'!DH$1:DH$220,0)),"",VLOOKUP(QV$1,'Tactic Recode'!$A$1:$B$547,2,FALSE))</f>
        <v/>
      </c>
      <c r="QW113" t="str">
        <f>IF(ISERROR(MATCH(QW$1,'CSC Mitre'!DH$1:DH$220,0)),"",VLOOKUP(QW$1,'Tactic Recode'!$A$1:$B$547,2,FALSE))</f>
        <v/>
      </c>
      <c r="QX113" t="str">
        <f>IF(ISERROR(MATCH(QX$1,'CSC Mitre'!DH$1:DH$220,0)),"",VLOOKUP(QX$1,'Tactic Recode'!$A$1:$B$547,2,FALSE))</f>
        <v/>
      </c>
      <c r="QY113" t="str">
        <f>IF(ISERROR(MATCH(QY$1,'CSC Mitre'!DH$1:DH$220,0)),"",VLOOKUP(QY$1,'Tactic Recode'!$A$1:$B$547,2,FALSE))</f>
        <v/>
      </c>
      <c r="QZ113" t="str">
        <f>IF(ISERROR(MATCH(QZ$1,'CSC Mitre'!DH$1:DH$220,0)),"",VLOOKUP(QZ$1,'Tactic Recode'!$A$1:$B$547,2,FALSE))</f>
        <v/>
      </c>
      <c r="RA113" t="str">
        <f>IF(ISERROR(MATCH(RA$1,'CSC Mitre'!DH$1:DH$220,0)),"",VLOOKUP(RA$1,'Tactic Recode'!$A$1:$B$547,2,FALSE))</f>
        <v/>
      </c>
      <c r="RB113" t="str">
        <f>IF(ISERROR(MATCH(RB$1,'CSC Mitre'!DH$1:DH$220,0)),"",VLOOKUP(RB$1,'Tactic Recode'!$A$1:$B$547,2,FALSE))</f>
        <v/>
      </c>
      <c r="RC113" t="str">
        <f>IF(ISERROR(MATCH(RC$1,'CSC Mitre'!DH$1:DH$220,0)),"",VLOOKUP(RC$1,'Tactic Recode'!$A$1:$B$547,2,FALSE))</f>
        <v/>
      </c>
      <c r="RD113" t="str">
        <f>IF(ISERROR(MATCH(RD$1,'CSC Mitre'!DH$1:DH$220,0)),"",VLOOKUP(RD$1,'Tactic Recode'!$A$1:$B$547,2,FALSE))</f>
        <v/>
      </c>
      <c r="RE113" t="str">
        <f>IF(ISERROR(MATCH(RE$1,'CSC Mitre'!DH$1:DH$220,0)),"",VLOOKUP(RE$1,'Tactic Recode'!$A$1:$B$547,2,FALSE))</f>
        <v/>
      </c>
      <c r="RF113" t="str">
        <f>IF(ISERROR(MATCH(RF$1,'CSC Mitre'!DH$1:DH$220,0)),"",VLOOKUP(RF$1,'Tactic Recode'!$A$1:$B$547,2,FALSE))</f>
        <v/>
      </c>
      <c r="RG113" t="str">
        <f>IF(ISERROR(MATCH(RG$1,'CSC Mitre'!DH$1:DH$220,0)),"",VLOOKUP(RG$1,'Tactic Recode'!$A$1:$B$547,2,FALSE))</f>
        <v/>
      </c>
      <c r="RH113" t="str">
        <f>IF(ISERROR(MATCH(RH$1,'CSC Mitre'!DH$1:DH$220,0)),"",VLOOKUP(RH$1,'Tactic Recode'!$A$1:$B$547,2,FALSE))</f>
        <v/>
      </c>
      <c r="RI113" t="str">
        <f>IF(ISERROR(MATCH(RI$1,'CSC Mitre'!DH$1:DH$220,0)),"",VLOOKUP(RI$1,'Tactic Recode'!$A$1:$B$547,2,FALSE))</f>
        <v/>
      </c>
      <c r="RJ113" t="str">
        <f>IF(ISERROR(MATCH(RJ$1,'CSC Mitre'!DH$1:DH$220,0)),"",VLOOKUP(RJ$1,'Tactic Recode'!$A$1:$B$547,2,FALSE))</f>
        <v/>
      </c>
      <c r="RK113" t="str">
        <f>IF(ISERROR(MATCH(RK$1,'CSC Mitre'!DH$1:DH$220,0)),"",VLOOKUP(RK$1,'Tactic Recode'!$A$1:$B$547,2,FALSE))</f>
        <v/>
      </c>
      <c r="RL113" t="str">
        <f>IF(ISERROR(MATCH(RL$1,'CSC Mitre'!DH$1:DH$220,0)),"",VLOOKUP(RL$1,'Tactic Recode'!$A$1:$B$547,2,FALSE))</f>
        <v/>
      </c>
      <c r="RM113" t="str">
        <f>IF(ISERROR(MATCH(RM$1,'CSC Mitre'!DH$1:DH$220,0)),"",VLOOKUP(RM$1,'Tactic Recode'!$A$1:$B$547,2,FALSE))</f>
        <v/>
      </c>
      <c r="RN113" t="str">
        <f>IF(ISERROR(MATCH(RN$1,'CSC Mitre'!DH$1:DH$220,0)),"",VLOOKUP(RN$1,'Tactic Recode'!$A$1:$B$547,2,FALSE))</f>
        <v/>
      </c>
      <c r="RO113" t="str">
        <f>IF(ISERROR(MATCH(RO$1,'CSC Mitre'!DH$1:DH$220,0)),"",VLOOKUP(RO$1,'Tactic Recode'!$A$1:$B$547,2,FALSE))</f>
        <v/>
      </c>
      <c r="RP113" t="str">
        <f>IF(ISERROR(MATCH(RP$1,'CSC Mitre'!DH$1:DH$220,0)),"",VLOOKUP(RP$1,'Tactic Recode'!$A$1:$B$547,2,FALSE))</f>
        <v/>
      </c>
      <c r="RQ113" t="str">
        <f>IF(ISERROR(MATCH(RQ$1,'CSC Mitre'!DH$1:DH$220,0)),"",VLOOKUP(RQ$1,'Tactic Recode'!$A$1:$B$547,2,FALSE))</f>
        <v/>
      </c>
      <c r="RR113" t="str">
        <f>IF(ISERROR(MATCH(RR$1,'CSC Mitre'!DH$1:DH$220,0)),"",VLOOKUP(RR$1,'Tactic Recode'!$A$1:$B$547,2,FALSE))</f>
        <v/>
      </c>
      <c r="RS113" t="str">
        <f>IF(ISERROR(MATCH(RS$1,'CSC Mitre'!DH$1:DH$220,0)),"",VLOOKUP(RS$1,'Tactic Recode'!$A$1:$B$547,2,FALSE))</f>
        <v/>
      </c>
      <c r="RT113" t="str">
        <f>IF(ISERROR(MATCH(RT$1,'CSC Mitre'!DH$1:DH$220,0)),"",VLOOKUP(RT$1,'Tactic Recode'!$A$1:$B$547,2,FALSE))</f>
        <v/>
      </c>
      <c r="RU113" t="str">
        <f>IF(ISERROR(MATCH(RU$1,'CSC Mitre'!DH$1:DH$220,0)),"",VLOOKUP(RU$1,'Tactic Recode'!$A$1:$B$547,2,FALSE))</f>
        <v/>
      </c>
      <c r="RV113" t="str">
        <f>IF(ISERROR(MATCH(RV$1,'CSC Mitre'!DH$1:DH$220,0)),"",VLOOKUP(RV$1,'Tactic Recode'!$A$1:$B$547,2,FALSE))</f>
        <v/>
      </c>
      <c r="RW113" t="str">
        <f>IF(ISERROR(MATCH(RW$1,'CSC Mitre'!DH$1:DH$220,0)),"",VLOOKUP(RW$1,'Tactic Recode'!$A$1:$B$547,2,FALSE))</f>
        <v/>
      </c>
      <c r="RX113" t="str">
        <f>IF(ISERROR(MATCH(RX$1,'CSC Mitre'!DH$1:DH$220,0)),"",VLOOKUP(RX$1,'Tactic Recode'!$A$1:$B$547,2,FALSE))</f>
        <v/>
      </c>
      <c r="RY113" t="str">
        <f>IF(ISERROR(MATCH(RY$1,'CSC Mitre'!DH$1:DH$220,0)),"",VLOOKUP(RY$1,'Tactic Recode'!$A$1:$B$547,2,FALSE))</f>
        <v/>
      </c>
      <c r="RZ113" t="str">
        <f>IF(ISERROR(MATCH(RZ$1,'CSC Mitre'!DH$1:DH$220,0)),"",VLOOKUP(RZ$1,'Tactic Recode'!$A$1:$B$547,2,FALSE))</f>
        <v/>
      </c>
      <c r="SA113" t="str">
        <f>IF(ISERROR(MATCH(SA$1,'CSC Mitre'!DH$1:DH$220,0)),"",VLOOKUP(SA$1,'Tactic Recode'!$A$1:$B$547,2,FALSE))</f>
        <v/>
      </c>
      <c r="SB113" t="str">
        <f>IF(ISERROR(MATCH(SB$1,'CSC Mitre'!DH$1:DH$220,0)),"",VLOOKUP(SB$1,'Tactic Recode'!$A$1:$B$547,2,FALSE))</f>
        <v/>
      </c>
      <c r="SC113" t="str">
        <f>IF(ISERROR(MATCH(SC$1,'CSC Mitre'!DH$1:DH$220,0)),"",VLOOKUP(SC$1,'Tactic Recode'!$A$1:$B$547,2,FALSE))</f>
        <v/>
      </c>
      <c r="SD113" t="str">
        <f>IF(ISERROR(MATCH(SD$1,'CSC Mitre'!DH$1:DH$220,0)),"",VLOOKUP(SD$1,'Tactic Recode'!$A$1:$B$547,2,FALSE))</f>
        <v/>
      </c>
      <c r="SE113" t="str">
        <f>IF(ISERROR(MATCH(SE$1,'CSC Mitre'!DH$1:DH$220,0)),"",VLOOKUP(SE$1,'Tactic Recode'!$A$1:$B$547,2,FALSE))</f>
        <v/>
      </c>
      <c r="SF113" t="str">
        <f>IF(ISERROR(MATCH(SF$1,'CSC Mitre'!DH$1:DH$220,0)),"",VLOOKUP(SF$1,'Tactic Recode'!$A$1:$B$547,2,FALSE))</f>
        <v/>
      </c>
      <c r="SG113" t="str">
        <f>IF(ISERROR(MATCH(SG$1,'CSC Mitre'!DH$1:DH$220,0)),"",VLOOKUP(SG$1,'Tactic Recode'!$A$1:$B$547,2,FALSE))</f>
        <v/>
      </c>
      <c r="SH113" t="str">
        <f>IF(ISERROR(MATCH(SH$1,'CSC Mitre'!DH$1:DH$220,0)),"",VLOOKUP(SH$1,'Tactic Recode'!$A$1:$B$547,2,FALSE))</f>
        <v/>
      </c>
      <c r="SI113" t="str">
        <f>IF(ISERROR(MATCH(SI$1,'CSC Mitre'!DH$1:DH$220,0)),"",VLOOKUP(SI$1,'Tactic Recode'!$A$1:$B$547,2,FALSE))</f>
        <v/>
      </c>
      <c r="SJ113" t="str">
        <f>IF(ISERROR(MATCH(SJ$1,'CSC Mitre'!DH$1:DH$220,0)),"",VLOOKUP(SJ$1,'Tactic Recode'!$A$1:$B$547,2,FALSE))</f>
        <v/>
      </c>
      <c r="SK113" t="str">
        <f>IF(ISERROR(MATCH(SK$1,'CSC Mitre'!DH$1:DH$220,0)),"",VLOOKUP(SK$1,'Tactic Recode'!$A$1:$B$547,2,FALSE))</f>
        <v/>
      </c>
      <c r="SL113" t="str">
        <f>IF(ISERROR(MATCH(SL$1,'CSC Mitre'!DH$1:DH$220,0)),"",VLOOKUP(SL$1,'Tactic Recode'!$A$1:$B$547,2,FALSE))</f>
        <v/>
      </c>
      <c r="SM113" t="str">
        <f>IF(ISERROR(MATCH(SM$1,'CSC Mitre'!DH$1:DH$220,0)),"",VLOOKUP(SM$1,'Tactic Recode'!$A$1:$B$547,2,FALSE))</f>
        <v/>
      </c>
      <c r="SN113" t="str">
        <f>IF(ISERROR(MATCH(SN$1,'CSC Mitre'!DH$1:DH$220,0)),"",VLOOKUP(SN$1,'Tactic Recode'!$A$1:$B$547,2,FALSE))</f>
        <v/>
      </c>
      <c r="SO113" t="str">
        <f>IF(ISERROR(MATCH(SO$1,'CSC Mitre'!DH$1:DH$220,0)),"",VLOOKUP(SO$1,'Tactic Recode'!$A$1:$B$547,2,FALSE))</f>
        <v/>
      </c>
      <c r="SP113" t="str">
        <f>IF(ISERROR(MATCH(SP$1,'CSC Mitre'!DH$1:DH$220,0)),"",VLOOKUP(SP$1,'Tactic Recode'!$A$1:$B$547,2,FALSE))</f>
        <v/>
      </c>
      <c r="SQ113" t="str">
        <f>IF(ISERROR(MATCH(SQ$1,'CSC Mitre'!DH$1:DH$220,0)),"",VLOOKUP(SQ$1,'Tactic Recode'!$A$1:$B$547,2,FALSE))</f>
        <v/>
      </c>
      <c r="SR113" t="str">
        <f>IF(ISERROR(MATCH(SR$1,'CSC Mitre'!DH$1:DH$220,0)),"",VLOOKUP(SR$1,'Tactic Recode'!$A$1:$B$547,2,FALSE))</f>
        <v/>
      </c>
      <c r="SS113" t="str">
        <f>IF(ISERROR(MATCH(SS$1,'CSC Mitre'!DH$1:DH$220,0)),"",VLOOKUP(SS$1,'Tactic Recode'!$A$1:$B$547,2,FALSE))</f>
        <v/>
      </c>
      <c r="ST113" t="str">
        <f>IF(ISERROR(MATCH(ST$1,'CSC Mitre'!DH$1:DH$220,0)),"",VLOOKUP(ST$1,'Tactic Recode'!$A$1:$B$547,2,FALSE))</f>
        <v/>
      </c>
      <c r="SU113" t="str">
        <f>IF(ISERROR(MATCH(SU$1,'CSC Mitre'!DH$1:DH$220,0)),"",VLOOKUP(SU$1,'Tactic Recode'!$A$1:$B$547,2,FALSE))</f>
        <v/>
      </c>
      <c r="SV113" t="str">
        <f>IF(ISERROR(MATCH(SV$1,'CSC Mitre'!DH$1:DH$220,0)),"",VLOOKUP(SV$1,'Tactic Recode'!$A$1:$B$547,2,FALSE))</f>
        <v/>
      </c>
      <c r="SW113" t="str">
        <f>IF(ISERROR(MATCH(SW$1,'CSC Mitre'!DH$1:DH$220,0)),"",VLOOKUP(SW$1,'Tactic Recode'!$A$1:$B$547,2,FALSE))</f>
        <v/>
      </c>
      <c r="SX113" t="str">
        <f>IF(ISERROR(MATCH(SX$1,'CSC Mitre'!DH$1:DH$220,0)),"",VLOOKUP(SX$1,'Tactic Recode'!$A$1:$B$547,2,FALSE))</f>
        <v/>
      </c>
      <c r="SY113" t="str">
        <f>IF(ISERROR(MATCH(SY$1,'CSC Mitre'!DH$1:DH$220,0)),"",VLOOKUP(SY$1,'Tactic Recode'!$A$1:$B$547,2,FALSE))</f>
        <v/>
      </c>
      <c r="SZ113" t="str">
        <f>IF(ISERROR(MATCH(SZ$1,'CSC Mitre'!DH$1:DH$220,0)),"",VLOOKUP(SZ$1,'Tactic Recode'!$A$1:$B$547,2,FALSE))</f>
        <v/>
      </c>
      <c r="TA113" t="str">
        <f>IF(ISERROR(MATCH(TA$1,'CSC Mitre'!DH$1:DH$220,0)),"",VLOOKUP(TA$1,'Tactic Recode'!$A$1:$B$547,2,FALSE))</f>
        <v/>
      </c>
      <c r="TB113" t="str">
        <f>IF(ISERROR(MATCH(TB$1,'CSC Mitre'!DH$1:DH$220,0)),"",VLOOKUP(TB$1,'Tactic Recode'!$A$1:$B$547,2,FALSE))</f>
        <v/>
      </c>
      <c r="TC113" t="str">
        <f>IF(ISERROR(MATCH(TC$1,'CSC Mitre'!DH$1:DH$220,0)),"",VLOOKUP(TC$1,'Tactic Recode'!$A$1:$B$547,2,FALSE))</f>
        <v/>
      </c>
      <c r="TD113" t="str">
        <f>IF(ISERROR(MATCH(TD$1,'CSC Mitre'!DH$1:DH$220,0)),"",VLOOKUP(TD$1,'Tactic Recode'!$A$1:$B$547,2,FALSE))</f>
        <v/>
      </c>
      <c r="TE113" t="str">
        <f>IF(ISERROR(MATCH(TE$1,'CSC Mitre'!DH$1:DH$220,0)),"",VLOOKUP(TE$1,'Tactic Recode'!$A$1:$B$547,2,FALSE))</f>
        <v/>
      </c>
      <c r="TF113" t="str">
        <f>IF(ISERROR(MATCH(TF$1,'CSC Mitre'!DH$1:DH$220,0)),"",VLOOKUP(TF$1,'Tactic Recode'!$A$1:$B$547,2,FALSE))</f>
        <v/>
      </c>
      <c r="TG113" t="str">
        <f>IF(ISERROR(MATCH(TG$1,'CSC Mitre'!DH$1:DH$220,0)),"",VLOOKUP(TG$1,'Tactic Recode'!$A$1:$B$547,2,FALSE))</f>
        <v/>
      </c>
      <c r="TH113" t="str">
        <f>IF(ISERROR(MATCH(TH$1,'CSC Mitre'!DH$1:DH$220,0)),"",VLOOKUP(TH$1,'Tactic Recode'!$A$1:$B$547,2,FALSE))</f>
        <v/>
      </c>
      <c r="TI113" t="str">
        <f>IF(ISERROR(MATCH(TI$1,'CSC Mitre'!DH$1:DH$220,0)),"",VLOOKUP(TI$1,'Tactic Recode'!$A$1:$B$547,2,FALSE))</f>
        <v/>
      </c>
      <c r="TJ113" t="str">
        <f>IF(ISERROR(MATCH(TJ$1,'CSC Mitre'!DH$1:DH$220,0)),"",VLOOKUP(TJ$1,'Tactic Recode'!$A$1:$B$547,2,FALSE))</f>
        <v/>
      </c>
      <c r="TK113" t="str">
        <f>IF(ISERROR(MATCH(TK$1,'CSC Mitre'!DH$1:DH$220,0)),"",VLOOKUP(TK$1,'Tactic Recode'!$A$1:$B$547,2,FALSE))</f>
        <v/>
      </c>
      <c r="TL113" t="str">
        <f>IF(ISERROR(MATCH(TL$1,'CSC Mitre'!DH$1:DH$220,0)),"",VLOOKUP(TL$1,'Tactic Recode'!$A$1:$B$547,2,FALSE))</f>
        <v/>
      </c>
      <c r="TM113" t="str">
        <f>IF(ISERROR(MATCH(TM$1,'CSC Mitre'!DH$1:DH$220,0)),"",VLOOKUP(TM$1,'Tactic Recode'!$A$1:$B$547,2,FALSE))</f>
        <v/>
      </c>
      <c r="TN113" t="str">
        <f>IF(ISERROR(MATCH(TN$1,'CSC Mitre'!DH$1:DH$220,0)),"",VLOOKUP(TN$1,'Tactic Recode'!$A$1:$B$547,2,FALSE))</f>
        <v/>
      </c>
      <c r="TO113" t="str">
        <f>IF(ISERROR(MATCH(TO$1,'CSC Mitre'!DH$1:DH$220,0)),"",VLOOKUP(TO$1,'Tactic Recode'!$A$1:$B$547,2,FALSE))</f>
        <v/>
      </c>
      <c r="TP113" t="str">
        <f>IF(ISERROR(MATCH(TP$1,'CSC Mitre'!DH$1:DH$220,0)),"",VLOOKUP(TP$1,'Tactic Recode'!$A$1:$B$547,2,FALSE))</f>
        <v/>
      </c>
      <c r="TQ113" t="str">
        <f>IF(ISERROR(MATCH(TQ$1,'CSC Mitre'!DH$1:DH$220,0)),"",VLOOKUP(TQ$1,'Tactic Recode'!$A$1:$B$547,2,FALSE))</f>
        <v/>
      </c>
      <c r="TR113" t="str">
        <f>IF(ISERROR(MATCH(TR$1,'CSC Mitre'!DH$1:DH$220,0)),"",VLOOKUP(TR$1,'Tactic Recode'!$A$1:$B$547,2,FALSE))</f>
        <v/>
      </c>
      <c r="TS113" t="str">
        <f>IF(ISERROR(MATCH(TS$1,'CSC Mitre'!DH$1:DH$220,0)),"",VLOOKUP(TS$1,'Tactic Recode'!$A$1:$B$547,2,FALSE))</f>
        <v/>
      </c>
      <c r="TT113" t="str">
        <f>IF(ISERROR(MATCH(TT$1,'CSC Mitre'!DH$1:DH$220,0)),"",VLOOKUP(TT$1,'Tactic Recode'!$A$1:$B$547,2,FALSE))</f>
        <v/>
      </c>
      <c r="TU113" t="str">
        <f>IF(ISERROR(MATCH(TU$1,'CSC Mitre'!DH$1:DH$220,0)),"",VLOOKUP(TU$1,'Tactic Recode'!$A$1:$B$547,2,FALSE))</f>
        <v/>
      </c>
      <c r="TV113" t="str">
        <f>IF(ISERROR(MATCH(TV$1,'CSC Mitre'!DH$1:DH$220,0)),"",VLOOKUP(TV$1,'Tactic Recode'!$A$1:$B$547,2,FALSE))</f>
        <v/>
      </c>
      <c r="TW113" t="str">
        <f>IF(ISERROR(MATCH(TW$1,'CSC Mitre'!DH$1:DH$220,0)),"",VLOOKUP(TW$1,'Tactic Recode'!$A$1:$B$547,2,FALSE))</f>
        <v/>
      </c>
      <c r="TX113" t="str">
        <f>IF(ISERROR(MATCH(TX$1,'CSC Mitre'!DH$1:DH$220,0)),"",VLOOKUP(TX$1,'Tactic Recode'!$A$1:$B$547,2,FALSE))</f>
        <v/>
      </c>
      <c r="TY113" t="str">
        <f>IF(ISERROR(MATCH(TY$1,'CSC Mitre'!DH$1:DH$220,0)),"",VLOOKUP(TY$1,'Tactic Recode'!$A$1:$B$547,2,FALSE))</f>
        <v/>
      </c>
      <c r="TZ113" t="str">
        <f>IF(ISERROR(MATCH(TZ$1,'CSC Mitre'!DH$1:DH$220,0)),"",VLOOKUP(TZ$1,'Tactic Recode'!$A$1:$B$547,2,FALSE))</f>
        <v/>
      </c>
      <c r="UA113" t="str">
        <f>IF(ISERROR(MATCH(UA$1,'CSC Mitre'!DH$1:DH$220,0)),"",VLOOKUP(UA$1,'Tactic Recode'!$A$1:$B$547,2,FALSE))</f>
        <v/>
      </c>
      <c r="UB113" t="str">
        <f>IF(ISERROR(MATCH(UB$1,'CSC Mitre'!DH$1:DH$220,0)),"",VLOOKUP(UB$1,'Tactic Recode'!$A$1:$B$547,2,FALSE))</f>
        <v/>
      </c>
    </row>
    <row r="114" spans="1:548" x14ac:dyDescent="0.25">
      <c r="A114" s="59" t="s">
        <v>509</v>
      </c>
      <c r="B114" t="str">
        <f>IF(ISERROR(MATCH(B$1,'CSC Mitre'!DI$1:DI$220,0)),"",VLOOKUP(B$1,'Tactic Recode'!$A$1:$B$547,2,FALSE))</f>
        <v/>
      </c>
      <c r="C114" t="str">
        <f>IF(ISERROR(MATCH(C$1,'CSC Mitre'!DI$1:DI$220,0)),"",VLOOKUP(C$1,'Tactic Recode'!$A$1:$B$547,2,FALSE))</f>
        <v/>
      </c>
      <c r="D114" t="str">
        <f>IF(ISERROR(MATCH(D$1,'CSC Mitre'!DI$1:DI$220,0)),"",VLOOKUP(D$1,'Tactic Recode'!$A$1:$B$547,2,FALSE))</f>
        <v/>
      </c>
      <c r="E114" t="str">
        <f>IF(ISERROR(MATCH(E$1,'CSC Mitre'!DI$1:DI$220,0)),"",VLOOKUP(E$1,'Tactic Recode'!$A$1:$B$547,2,FALSE))</f>
        <v/>
      </c>
      <c r="F114" t="str">
        <f>IF(ISERROR(MATCH(F$1,'CSC Mitre'!DI$1:DI$220,0)),"",VLOOKUP(F$1,'Tactic Recode'!$A$1:$B$547,2,FALSE))</f>
        <v/>
      </c>
      <c r="G114" t="str">
        <f>IF(ISERROR(MATCH(G$1,'CSC Mitre'!DI$1:DI$220,0)),"",VLOOKUP(G$1,'Tactic Recode'!$A$1:$B$547,2,FALSE))</f>
        <v/>
      </c>
      <c r="H114" t="str">
        <f>IF(ISERROR(MATCH(H$1,'CSC Mitre'!DI$1:DI$220,0)),"",VLOOKUP(H$1,'Tactic Recode'!$A$1:$B$547,2,FALSE))</f>
        <v/>
      </c>
      <c r="I114" t="str">
        <f>IF(ISERROR(MATCH(I$1,'CSC Mitre'!DI$1:DI$220,0)),"",VLOOKUP(I$1,'Tactic Recode'!$A$1:$B$547,2,FALSE))</f>
        <v/>
      </c>
      <c r="J114" t="str">
        <f>IF(ISERROR(MATCH(J$1,'CSC Mitre'!DI$1:DI$220,0)),"",VLOOKUP(J$1,'Tactic Recode'!$A$1:$B$547,2,FALSE))</f>
        <v/>
      </c>
      <c r="K114" t="str">
        <f>IF(ISERROR(MATCH(K$1,'CSC Mitre'!DI$1:DI$220,0)),"",VLOOKUP(K$1,'Tactic Recode'!$A$1:$B$547,2,FALSE))</f>
        <v/>
      </c>
      <c r="L114" t="str">
        <f>IF(ISERROR(MATCH(L$1,'CSC Mitre'!DI$1:DI$220,0)),"",VLOOKUP(L$1,'Tactic Recode'!$A$1:$B$547,2,FALSE))</f>
        <v/>
      </c>
      <c r="M114" t="str">
        <f>IF(ISERROR(MATCH(M$1,'CSC Mitre'!DI$1:DI$220,0)),"",VLOOKUP(M$1,'Tactic Recode'!$A$1:$B$547,2,FALSE))</f>
        <v/>
      </c>
      <c r="N114" t="str">
        <f>IF(ISERROR(MATCH(N$1,'CSC Mitre'!DI$1:DI$220,0)),"",VLOOKUP(N$1,'Tactic Recode'!$A$1:$B$547,2,FALSE))</f>
        <v/>
      </c>
      <c r="O114" t="str">
        <f>IF(ISERROR(MATCH(O$1,'CSC Mitre'!DI$1:DI$220,0)),"",VLOOKUP(O$1,'Tactic Recode'!$A$1:$B$547,2,FALSE))</f>
        <v/>
      </c>
      <c r="P114" t="str">
        <f>IF(ISERROR(MATCH(P$1,'CSC Mitre'!DI$1:DI$220,0)),"",VLOOKUP(P$1,'Tactic Recode'!$A$1:$B$547,2,FALSE))</f>
        <v/>
      </c>
      <c r="Q114" t="str">
        <f>IF(ISERROR(MATCH(Q$1,'CSC Mitre'!DI$1:DI$220,0)),"",VLOOKUP(Q$1,'Tactic Recode'!$A$1:$B$547,2,FALSE))</f>
        <v/>
      </c>
      <c r="R114" t="str">
        <f>IF(ISERROR(MATCH(R$1,'CSC Mitre'!DI$1:DI$220,0)),"",VLOOKUP(R$1,'Tactic Recode'!$A$1:$B$547,2,FALSE))</f>
        <v/>
      </c>
      <c r="S114" t="str">
        <f>IF(ISERROR(MATCH(S$1,'CSC Mitre'!DI$1:DI$220,0)),"",VLOOKUP(S$1,'Tactic Recode'!$A$1:$B$547,2,FALSE))</f>
        <v/>
      </c>
      <c r="T114" t="str">
        <f>IF(ISERROR(MATCH(T$1,'CSC Mitre'!DI$1:DI$220,0)),"",VLOOKUP(T$1,'Tactic Recode'!$A$1:$B$547,2,FALSE))</f>
        <v/>
      </c>
      <c r="U114" t="str">
        <f>IF(ISERROR(MATCH(U$1,'CSC Mitre'!DI$1:DI$220,0)),"",VLOOKUP(U$1,'Tactic Recode'!$A$1:$B$547,2,FALSE))</f>
        <v/>
      </c>
      <c r="V114" t="str">
        <f>IF(ISERROR(MATCH(V$1,'CSC Mitre'!DI$1:DI$220,0)),"",VLOOKUP(V$1,'Tactic Recode'!$A$1:$B$547,2,FALSE))</f>
        <v/>
      </c>
      <c r="W114" t="str">
        <f>IF(ISERROR(MATCH(W$1,'CSC Mitre'!DI$1:DI$220,0)),"",VLOOKUP(W$1,'Tactic Recode'!$A$1:$B$547,2,FALSE))</f>
        <v/>
      </c>
      <c r="X114" t="str">
        <f>IF(ISERROR(MATCH(X$1,'CSC Mitre'!DI$1:DI$220,0)),"",VLOOKUP(X$1,'Tactic Recode'!$A$1:$B$547,2,FALSE))</f>
        <v/>
      </c>
      <c r="Y114" t="str">
        <f>IF(ISERROR(MATCH(Y$1,'CSC Mitre'!DI$1:DI$220,0)),"",VLOOKUP(Y$1,'Tactic Recode'!$A$1:$B$547,2,FALSE))</f>
        <v/>
      </c>
      <c r="Z114" t="str">
        <f>IF(ISERROR(MATCH(Z$1,'CSC Mitre'!DI$1:DI$220,0)),"",VLOOKUP(Z$1,'Tactic Recode'!$A$1:$B$547,2,FALSE))</f>
        <v/>
      </c>
      <c r="AA114" t="str">
        <f>IF(ISERROR(MATCH(AA$1,'CSC Mitre'!DI$1:DI$220,0)),"",VLOOKUP(AA$1,'Tactic Recode'!$A$1:$B$547,2,FALSE))</f>
        <v/>
      </c>
      <c r="AB114" t="str">
        <f>IF(ISERROR(MATCH(AB$1,'CSC Mitre'!DI$1:DI$220,0)),"",VLOOKUP(AB$1,'Tactic Recode'!$A$1:$B$547,2,FALSE))</f>
        <v/>
      </c>
      <c r="AC114" t="str">
        <f>IF(ISERROR(MATCH(AC$1,'CSC Mitre'!DI$1:DI$220,0)),"",VLOOKUP(AC$1,'Tactic Recode'!$A$1:$B$547,2,FALSE))</f>
        <v/>
      </c>
      <c r="AD114" t="str">
        <f>IF(ISERROR(MATCH(AD$1,'CSC Mitre'!DI$1:DI$220,0)),"",VLOOKUP(AD$1,'Tactic Recode'!$A$1:$B$547,2,FALSE))</f>
        <v/>
      </c>
      <c r="AE114" t="str">
        <f>IF(ISERROR(MATCH(AE$1,'CSC Mitre'!DI$1:DI$220,0)),"",VLOOKUP(AE$1,'Tactic Recode'!$A$1:$B$547,2,FALSE))</f>
        <v/>
      </c>
      <c r="AF114" t="str">
        <f>IF(ISERROR(MATCH(AF$1,'CSC Mitre'!DI$1:DI$220,0)),"",VLOOKUP(AF$1,'Tactic Recode'!$A$1:$B$547,2,FALSE))</f>
        <v/>
      </c>
      <c r="AG114" t="str">
        <f>IF(ISERROR(MATCH(AG$1,'CSC Mitre'!DI$1:DI$220,0)),"",VLOOKUP(AG$1,'Tactic Recode'!$A$1:$B$547,2,FALSE))</f>
        <v/>
      </c>
      <c r="AH114" t="str">
        <f>IF(ISERROR(MATCH(AH$1,'CSC Mitre'!DI$1:DI$220,0)),"",VLOOKUP(AH$1,'Tactic Recode'!$A$1:$B$547,2,FALSE))</f>
        <v/>
      </c>
      <c r="AI114" t="str">
        <f>IF(ISERROR(MATCH(AI$1,'CSC Mitre'!DI$1:DI$220,0)),"",VLOOKUP(AI$1,'Tactic Recode'!$A$1:$B$547,2,FALSE))</f>
        <v/>
      </c>
      <c r="AJ114" t="str">
        <f>IF(ISERROR(MATCH(AJ$1,'CSC Mitre'!DI$1:DI$220,0)),"",VLOOKUP(AJ$1,'Tactic Recode'!$A$1:$B$547,2,FALSE))</f>
        <v/>
      </c>
      <c r="AK114" t="str">
        <f>IF(ISERROR(MATCH(AK$1,'CSC Mitre'!DI$1:DI$220,0)),"",VLOOKUP(AK$1,'Tactic Recode'!$A$1:$B$547,2,FALSE))</f>
        <v/>
      </c>
      <c r="AL114" t="str">
        <f>IF(ISERROR(MATCH(AL$1,'CSC Mitre'!DI$1:DI$220,0)),"",VLOOKUP(AL$1,'Tactic Recode'!$A$1:$B$547,2,FALSE))</f>
        <v/>
      </c>
      <c r="AM114" t="str">
        <f>IF(ISERROR(MATCH(AM$1,'CSC Mitre'!DI$1:DI$220,0)),"",VLOOKUP(AM$1,'Tactic Recode'!$A$1:$B$547,2,FALSE))</f>
        <v/>
      </c>
      <c r="AN114" t="str">
        <f>IF(ISERROR(MATCH(AN$1,'CSC Mitre'!DI$1:DI$220,0)),"",VLOOKUP(AN$1,'Tactic Recode'!$A$1:$B$547,2,FALSE))</f>
        <v/>
      </c>
      <c r="AO114" t="str">
        <f>IF(ISERROR(MATCH(AO$1,'CSC Mitre'!DI$1:DI$220,0)),"",VLOOKUP(AO$1,'Tactic Recode'!$A$1:$B$547,2,FALSE))</f>
        <v/>
      </c>
      <c r="AP114" t="str">
        <f>IF(ISERROR(MATCH(AP$1,'CSC Mitre'!DI$1:DI$220,0)),"",VLOOKUP(AP$1,'Tactic Recode'!$A$1:$B$547,2,FALSE))</f>
        <v/>
      </c>
      <c r="AQ114" t="str">
        <f>IF(ISERROR(MATCH(AQ$1,'CSC Mitre'!DI$1:DI$220,0)),"",VLOOKUP(AQ$1,'Tactic Recode'!$A$1:$B$547,2,FALSE))</f>
        <v/>
      </c>
      <c r="AR114" t="str">
        <f>IF(ISERROR(MATCH(AR$1,'CSC Mitre'!DI$1:DI$220,0)),"",VLOOKUP(AR$1,'Tactic Recode'!$A$1:$B$547,2,FALSE))</f>
        <v/>
      </c>
      <c r="AS114" t="str">
        <f>IF(ISERROR(MATCH(AS$1,'CSC Mitre'!DI$1:DI$220,0)),"",VLOOKUP(AS$1,'Tactic Recode'!$A$1:$B$547,2,FALSE))</f>
        <v/>
      </c>
      <c r="AT114" t="str">
        <f>IF(ISERROR(MATCH(AT$1,'CSC Mitre'!DI$1:DI$220,0)),"",VLOOKUP(AT$1,'Tactic Recode'!$A$1:$B$547,2,FALSE))</f>
        <v/>
      </c>
      <c r="AU114" t="str">
        <f>IF(ISERROR(MATCH(AU$1,'CSC Mitre'!DI$1:DI$220,0)),"",VLOOKUP(AU$1,'Tactic Recode'!$A$1:$B$547,2,FALSE))</f>
        <v/>
      </c>
      <c r="AV114" t="str">
        <f>IF(ISERROR(MATCH(AV$1,'CSC Mitre'!DI$1:DI$220,0)),"",VLOOKUP(AV$1,'Tactic Recode'!$A$1:$B$547,2,FALSE))</f>
        <v/>
      </c>
      <c r="AW114" t="str">
        <f>IF(ISERROR(MATCH(AW$1,'CSC Mitre'!DI$1:DI$220,0)),"",VLOOKUP(AW$1,'Tactic Recode'!$A$1:$B$547,2,FALSE))</f>
        <v/>
      </c>
      <c r="AX114" t="str">
        <f>IF(ISERROR(MATCH(AX$1,'CSC Mitre'!DI$1:DI$220,0)),"",VLOOKUP(AX$1,'Tactic Recode'!$A$1:$B$547,2,FALSE))</f>
        <v/>
      </c>
      <c r="AY114" t="str">
        <f>IF(ISERROR(MATCH(AY$1,'CSC Mitre'!DI$1:DI$220,0)),"",VLOOKUP(AY$1,'Tactic Recode'!$A$1:$B$547,2,FALSE))</f>
        <v/>
      </c>
      <c r="AZ114" t="str">
        <f>IF(ISERROR(MATCH(AZ$1,'CSC Mitre'!DI$1:DI$220,0)),"",VLOOKUP(AZ$1,'Tactic Recode'!$A$1:$B$547,2,FALSE))</f>
        <v/>
      </c>
      <c r="BA114" t="str">
        <f>IF(ISERROR(MATCH(BA$1,'CSC Mitre'!DI$1:DI$220,0)),"",VLOOKUP(BA$1,'Tactic Recode'!$A$1:$B$547,2,FALSE))</f>
        <v/>
      </c>
      <c r="BB114" t="str">
        <f>IF(ISERROR(MATCH(BB$1,'CSC Mitre'!DI$1:DI$220,0)),"",VLOOKUP(BB$1,'Tactic Recode'!$A$1:$B$547,2,FALSE))</f>
        <v/>
      </c>
      <c r="BC114" t="str">
        <f>IF(ISERROR(MATCH(BC$1,'CSC Mitre'!DI$1:DI$220,0)),"",VLOOKUP(BC$1,'Tactic Recode'!$A$1:$B$547,2,FALSE))</f>
        <v/>
      </c>
      <c r="BD114" t="str">
        <f>IF(ISERROR(MATCH(BD$1,'CSC Mitre'!DI$1:DI$220,0)),"",VLOOKUP(BD$1,'Tactic Recode'!$A$1:$B$547,2,FALSE))</f>
        <v/>
      </c>
      <c r="BE114" t="str">
        <f>IF(ISERROR(MATCH(BE$1,'CSC Mitre'!DI$1:DI$220,0)),"",VLOOKUP(BE$1,'Tactic Recode'!$A$1:$B$547,2,FALSE))</f>
        <v/>
      </c>
      <c r="BF114" t="str">
        <f>IF(ISERROR(MATCH(BF$1,'CSC Mitre'!DI$1:DI$220,0)),"",VLOOKUP(BF$1,'Tactic Recode'!$A$1:$B$547,2,FALSE))</f>
        <v/>
      </c>
      <c r="BG114" t="str">
        <f>IF(ISERROR(MATCH(BG$1,'CSC Mitre'!DI$1:DI$220,0)),"",VLOOKUP(BG$1,'Tactic Recode'!$A$1:$B$547,2,FALSE))</f>
        <v/>
      </c>
      <c r="BH114" t="str">
        <f>IF(ISERROR(MATCH(BH$1,'CSC Mitre'!DI$1:DI$220,0)),"",VLOOKUP(BH$1,'Tactic Recode'!$A$1:$B$547,2,FALSE))</f>
        <v/>
      </c>
      <c r="BI114" t="str">
        <f>IF(ISERROR(MATCH(BI$1,'CSC Mitre'!DI$1:DI$220,0)),"",VLOOKUP(BI$1,'Tactic Recode'!$A$1:$B$547,2,FALSE))</f>
        <v/>
      </c>
      <c r="BJ114" t="str">
        <f>IF(ISERROR(MATCH(BJ$1,'CSC Mitre'!DI$1:DI$220,0)),"",VLOOKUP(BJ$1,'Tactic Recode'!$A$1:$B$547,2,FALSE))</f>
        <v/>
      </c>
      <c r="BK114" t="str">
        <f>IF(ISERROR(MATCH(BK$1,'CSC Mitre'!DI$1:DI$220,0)),"",VLOOKUP(BK$1,'Tactic Recode'!$A$1:$B$547,2,FALSE))</f>
        <v/>
      </c>
      <c r="BL114" t="str">
        <f>IF(ISERROR(MATCH(BL$1,'CSC Mitre'!DI$1:DI$220,0)),"",VLOOKUP(BL$1,'Tactic Recode'!$A$1:$B$547,2,FALSE))</f>
        <v/>
      </c>
      <c r="BM114" t="str">
        <f>IF(ISERROR(MATCH(BM$1,'CSC Mitre'!DI$1:DI$220,0)),"",VLOOKUP(BM$1,'Tactic Recode'!$A$1:$B$547,2,FALSE))</f>
        <v/>
      </c>
      <c r="BN114" t="str">
        <f>IF(ISERROR(MATCH(BN$1,'CSC Mitre'!DI$1:DI$220,0)),"",VLOOKUP(BN$1,'Tactic Recode'!$A$1:$B$547,2,FALSE))</f>
        <v/>
      </c>
      <c r="BO114" t="str">
        <f>IF(ISERROR(MATCH(BO$1,'CSC Mitre'!DI$1:DI$220,0)),"",VLOOKUP(BO$1,'Tactic Recode'!$A$1:$B$547,2,FALSE))</f>
        <v/>
      </c>
      <c r="BP114" t="str">
        <f>IF(ISERROR(MATCH(BP$1,'CSC Mitre'!DI$1:DI$220,0)),"",VLOOKUP(BP$1,'Tactic Recode'!$A$1:$B$547,2,FALSE))</f>
        <v/>
      </c>
      <c r="BQ114" t="str">
        <f>IF(ISERROR(MATCH(BQ$1,'CSC Mitre'!DI$1:DI$220,0)),"",VLOOKUP(BQ$1,'Tactic Recode'!$A$1:$B$547,2,FALSE))</f>
        <v/>
      </c>
      <c r="BR114" t="str">
        <f>IF(ISERROR(MATCH(BR$1,'CSC Mitre'!DI$1:DI$220,0)),"",VLOOKUP(BR$1,'Tactic Recode'!$A$1:$B$547,2,FALSE))</f>
        <v/>
      </c>
      <c r="BS114" t="str">
        <f>IF(ISERROR(MATCH(BS$1,'CSC Mitre'!DI$1:DI$220,0)),"",VLOOKUP(BS$1,'Tactic Recode'!$A$1:$B$547,2,FALSE))</f>
        <v/>
      </c>
      <c r="BT114" t="str">
        <f>IF(ISERROR(MATCH(BT$1,'CSC Mitre'!DI$1:DI$220,0)),"",VLOOKUP(BT$1,'Tactic Recode'!$A$1:$B$547,2,FALSE))</f>
        <v/>
      </c>
      <c r="BU114" t="str">
        <f>IF(ISERROR(MATCH(BU$1,'CSC Mitre'!DI$1:DI$220,0)),"",VLOOKUP(BU$1,'Tactic Recode'!$A$1:$B$547,2,FALSE))</f>
        <v/>
      </c>
      <c r="BV114" t="str">
        <f>IF(ISERROR(MATCH(BV$1,'CSC Mitre'!DI$1:DI$220,0)),"",VLOOKUP(BV$1,'Tactic Recode'!$A$1:$B$547,2,FALSE))</f>
        <v/>
      </c>
      <c r="BW114" t="str">
        <f>IF(ISERROR(MATCH(BW$1,'CSC Mitre'!DI$1:DI$220,0)),"",VLOOKUP(BW$1,'Tactic Recode'!$A$1:$B$547,2,FALSE))</f>
        <v/>
      </c>
      <c r="BX114" t="str">
        <f>IF(ISERROR(MATCH(BX$1,'CSC Mitre'!DI$1:DI$220,0)),"",VLOOKUP(BX$1,'Tactic Recode'!$A$1:$B$547,2,FALSE))</f>
        <v/>
      </c>
      <c r="BY114" t="str">
        <f>IF(ISERROR(MATCH(BY$1,'CSC Mitre'!DI$1:DI$220,0)),"",VLOOKUP(BY$1,'Tactic Recode'!$A$1:$B$547,2,FALSE))</f>
        <v/>
      </c>
      <c r="BZ114" t="str">
        <f>IF(ISERROR(MATCH(BZ$1,'CSC Mitre'!DI$1:DI$220,0)),"",VLOOKUP(BZ$1,'Tactic Recode'!$A$1:$B$547,2,FALSE))</f>
        <v/>
      </c>
      <c r="CA114" t="str">
        <f>IF(ISERROR(MATCH(CA$1,'CSC Mitre'!DI$1:DI$220,0)),"",VLOOKUP(CA$1,'Tactic Recode'!$A$1:$B$547,2,FALSE))</f>
        <v/>
      </c>
      <c r="CB114" t="str">
        <f>IF(ISERROR(MATCH(CB$1,'CSC Mitre'!DI$1:DI$220,0)),"",VLOOKUP(CB$1,'Tactic Recode'!$A$1:$B$547,2,FALSE))</f>
        <v/>
      </c>
      <c r="CC114" t="str">
        <f>IF(ISERROR(MATCH(CC$1,'CSC Mitre'!DI$1:DI$220,0)),"",VLOOKUP(CC$1,'Tactic Recode'!$A$1:$B$547,2,FALSE))</f>
        <v/>
      </c>
      <c r="CD114" t="str">
        <f>IF(ISERROR(MATCH(CD$1,'CSC Mitre'!DI$1:DI$220,0)),"",VLOOKUP(CD$1,'Tactic Recode'!$A$1:$B$547,2,FALSE))</f>
        <v/>
      </c>
      <c r="CE114" t="str">
        <f>IF(ISERROR(MATCH(CE$1,'CSC Mitre'!DI$1:DI$220,0)),"",VLOOKUP(CE$1,'Tactic Recode'!$A$1:$B$547,2,FALSE))</f>
        <v/>
      </c>
      <c r="CF114" t="str">
        <f>IF(ISERROR(MATCH(CF$1,'CSC Mitre'!DI$1:DI$220,0)),"",VLOOKUP(CF$1,'Tactic Recode'!$A$1:$B$547,2,FALSE))</f>
        <v/>
      </c>
      <c r="CG114" t="str">
        <f>IF(ISERROR(MATCH(CG$1,'CSC Mitre'!DI$1:DI$220,0)),"",VLOOKUP(CG$1,'Tactic Recode'!$A$1:$B$547,2,FALSE))</f>
        <v/>
      </c>
      <c r="CH114" t="str">
        <f>IF(ISERROR(MATCH(CH$1,'CSC Mitre'!DI$1:DI$220,0)),"",VLOOKUP(CH$1,'Tactic Recode'!$A$1:$B$547,2,FALSE))</f>
        <v/>
      </c>
      <c r="CI114" t="str">
        <f>IF(ISERROR(MATCH(CI$1,'CSC Mitre'!DI$1:DI$220,0)),"",VLOOKUP(CI$1,'Tactic Recode'!$A$1:$B$547,2,FALSE))</f>
        <v/>
      </c>
      <c r="CJ114" t="str">
        <f>IF(ISERROR(MATCH(CJ$1,'CSC Mitre'!DI$1:DI$220,0)),"",VLOOKUP(CJ$1,'Tactic Recode'!$A$1:$B$547,2,FALSE))</f>
        <v/>
      </c>
      <c r="CK114" t="str">
        <f>IF(ISERROR(MATCH(CK$1,'CSC Mitre'!DI$1:DI$220,0)),"",VLOOKUP(CK$1,'Tactic Recode'!$A$1:$B$547,2,FALSE))</f>
        <v/>
      </c>
      <c r="CL114" t="str">
        <f>IF(ISERROR(MATCH(CL$1,'CSC Mitre'!DI$1:DI$220,0)),"",VLOOKUP(CL$1,'Tactic Recode'!$A$1:$B$547,2,FALSE))</f>
        <v/>
      </c>
      <c r="CM114" t="str">
        <f>IF(ISERROR(MATCH(CM$1,'CSC Mitre'!DI$1:DI$220,0)),"",VLOOKUP(CM$1,'Tactic Recode'!$A$1:$B$547,2,FALSE))</f>
        <v/>
      </c>
      <c r="CN114" t="str">
        <f>IF(ISERROR(MATCH(CN$1,'CSC Mitre'!DI$1:DI$220,0)),"",VLOOKUP(CN$1,'Tactic Recode'!$A$1:$B$547,2,FALSE))</f>
        <v/>
      </c>
      <c r="CO114" t="str">
        <f>IF(ISERROR(MATCH(CO$1,'CSC Mitre'!DI$1:DI$220,0)),"",VLOOKUP(CO$1,'Tactic Recode'!$A$1:$B$547,2,FALSE))</f>
        <v/>
      </c>
      <c r="CP114" t="str">
        <f>IF(ISERROR(MATCH(CP$1,'CSC Mitre'!DI$1:DI$220,0)),"",VLOOKUP(CP$1,'Tactic Recode'!$A$1:$B$547,2,FALSE))</f>
        <v/>
      </c>
      <c r="CQ114" t="str">
        <f>IF(ISERROR(MATCH(CQ$1,'CSC Mitre'!DI$1:DI$220,0)),"",VLOOKUP(CQ$1,'Tactic Recode'!$A$1:$B$547,2,FALSE))</f>
        <v/>
      </c>
      <c r="CR114" t="str">
        <f>IF(ISERROR(MATCH(CR$1,'CSC Mitre'!DI$1:DI$220,0)),"",VLOOKUP(CR$1,'Tactic Recode'!$A$1:$B$547,2,FALSE))</f>
        <v/>
      </c>
      <c r="CS114" t="str">
        <f>IF(ISERROR(MATCH(CS$1,'CSC Mitre'!DI$1:DI$220,0)),"",VLOOKUP(CS$1,'Tactic Recode'!$A$1:$B$547,2,FALSE))</f>
        <v/>
      </c>
      <c r="CT114" t="str">
        <f>IF(ISERROR(MATCH(CT$1,'CSC Mitre'!DI$1:DI$220,0)),"",VLOOKUP(CT$1,'Tactic Recode'!$A$1:$B$547,2,FALSE))</f>
        <v/>
      </c>
      <c r="CU114" t="str">
        <f>IF(ISERROR(MATCH(CU$1,'CSC Mitre'!DI$1:DI$220,0)),"",VLOOKUP(CU$1,'Tactic Recode'!$A$1:$B$547,2,FALSE))</f>
        <v/>
      </c>
      <c r="CV114" t="str">
        <f>IF(ISERROR(MATCH(CV$1,'CSC Mitre'!DI$1:DI$220,0)),"",VLOOKUP(CV$1,'Tactic Recode'!$A$1:$B$547,2,FALSE))</f>
        <v/>
      </c>
      <c r="CW114" t="str">
        <f>IF(ISERROR(MATCH(CW$1,'CSC Mitre'!DI$1:DI$220,0)),"",VLOOKUP(CW$1,'Tactic Recode'!$A$1:$B$547,2,FALSE))</f>
        <v/>
      </c>
      <c r="CX114" t="str">
        <f>IF(ISERROR(MATCH(CX$1,'CSC Mitre'!DI$1:DI$220,0)),"",VLOOKUP(CX$1,'Tactic Recode'!$A$1:$B$547,2,FALSE))</f>
        <v/>
      </c>
      <c r="CY114" t="str">
        <f>IF(ISERROR(MATCH(CY$1,'CSC Mitre'!DI$1:DI$220,0)),"",VLOOKUP(CY$1,'Tactic Recode'!$A$1:$B$547,2,FALSE))</f>
        <v/>
      </c>
      <c r="CZ114" t="str">
        <f>IF(ISERROR(MATCH(CZ$1,'CSC Mitre'!DI$1:DI$220,0)),"",VLOOKUP(CZ$1,'Tactic Recode'!$A$1:$B$547,2,FALSE))</f>
        <v/>
      </c>
      <c r="DA114" t="str">
        <f>IF(ISERROR(MATCH(DA$1,'CSC Mitre'!DI$1:DI$220,0)),"",VLOOKUP(DA$1,'Tactic Recode'!$A$1:$B$547,2,FALSE))</f>
        <v/>
      </c>
      <c r="DB114" t="str">
        <f>IF(ISERROR(MATCH(DB$1,'CSC Mitre'!DI$1:DI$220,0)),"",VLOOKUP(DB$1,'Tactic Recode'!$A$1:$B$547,2,FALSE))</f>
        <v/>
      </c>
      <c r="DC114" t="str">
        <f>IF(ISERROR(MATCH(DC$1,'CSC Mitre'!DI$1:DI$220,0)),"",VLOOKUP(DC$1,'Tactic Recode'!$A$1:$B$547,2,FALSE))</f>
        <v/>
      </c>
      <c r="DD114" t="str">
        <f>IF(ISERROR(MATCH(DD$1,'CSC Mitre'!DI$1:DI$220,0)),"",VLOOKUP(DD$1,'Tactic Recode'!$A$1:$B$547,2,FALSE))</f>
        <v/>
      </c>
      <c r="DE114" t="str">
        <f>IF(ISERROR(MATCH(DE$1,'CSC Mitre'!DI$1:DI$220,0)),"",VLOOKUP(DE$1,'Tactic Recode'!$A$1:$B$547,2,FALSE))</f>
        <v/>
      </c>
      <c r="DF114" t="str">
        <f>IF(ISERROR(MATCH(DF$1,'CSC Mitre'!DI$1:DI$220,0)),"",VLOOKUP(DF$1,'Tactic Recode'!$A$1:$B$547,2,FALSE))</f>
        <v/>
      </c>
      <c r="DG114" t="str">
        <f>IF(ISERROR(MATCH(DG$1,'CSC Mitre'!DI$1:DI$220,0)),"",VLOOKUP(DG$1,'Tactic Recode'!$A$1:$B$547,2,FALSE))</f>
        <v/>
      </c>
      <c r="DH114" t="str">
        <f>IF(ISERROR(MATCH(DH$1,'CSC Mitre'!DI$1:DI$220,0)),"",VLOOKUP(DH$1,'Tactic Recode'!$A$1:$B$547,2,FALSE))</f>
        <v/>
      </c>
      <c r="DI114" t="str">
        <f>IF(ISERROR(MATCH(DI$1,'CSC Mitre'!DI$1:DI$220,0)),"",VLOOKUP(DI$1,'Tactic Recode'!$A$1:$B$547,2,FALSE))</f>
        <v/>
      </c>
      <c r="DJ114" t="str">
        <f>IF(ISERROR(MATCH(DJ$1,'CSC Mitre'!DI$1:DI$220,0)),"",VLOOKUP(DJ$1,'Tactic Recode'!$A$1:$B$547,2,FALSE))</f>
        <v/>
      </c>
      <c r="DK114" t="str">
        <f>IF(ISERROR(MATCH(DK$1,'CSC Mitre'!DI$1:DI$220,0)),"",VLOOKUP(DK$1,'Tactic Recode'!$A$1:$B$547,2,FALSE))</f>
        <v/>
      </c>
      <c r="DL114" t="str">
        <f>IF(ISERROR(MATCH(DL$1,'CSC Mitre'!DI$1:DI$220,0)),"",VLOOKUP(DL$1,'Tactic Recode'!$A$1:$B$547,2,FALSE))</f>
        <v/>
      </c>
      <c r="DM114" t="str">
        <f>IF(ISERROR(MATCH(DM$1,'CSC Mitre'!DI$1:DI$220,0)),"",VLOOKUP(DM$1,'Tactic Recode'!$A$1:$B$547,2,FALSE))</f>
        <v/>
      </c>
      <c r="DN114" t="str">
        <f>IF(ISERROR(MATCH(DN$1,'CSC Mitre'!DI$1:DI$220,0)),"",VLOOKUP(DN$1,'Tactic Recode'!$A$1:$B$547,2,FALSE))</f>
        <v/>
      </c>
      <c r="DO114" t="str">
        <f>IF(ISERROR(MATCH(DO$1,'CSC Mitre'!DI$1:DI$220,0)),"",VLOOKUP(DO$1,'Tactic Recode'!$A$1:$B$547,2,FALSE))</f>
        <v/>
      </c>
      <c r="DP114" t="str">
        <f>IF(ISERROR(MATCH(DP$1,'CSC Mitre'!DI$1:DI$220,0)),"",VLOOKUP(DP$1,'Tactic Recode'!$A$1:$B$547,2,FALSE))</f>
        <v/>
      </c>
      <c r="DQ114" t="str">
        <f>IF(ISERROR(MATCH(DQ$1,'CSC Mitre'!DI$1:DI$220,0)),"",VLOOKUP(DQ$1,'Tactic Recode'!$A$1:$B$547,2,FALSE))</f>
        <v/>
      </c>
      <c r="DR114" t="str">
        <f>IF(ISERROR(MATCH(DR$1,'CSC Mitre'!DI$1:DI$220,0)),"",VLOOKUP(DR$1,'Tactic Recode'!$A$1:$B$547,2,FALSE))</f>
        <v/>
      </c>
      <c r="DS114" t="str">
        <f>IF(ISERROR(MATCH(DS$1,'CSC Mitre'!DI$1:DI$220,0)),"",VLOOKUP(DS$1,'Tactic Recode'!$A$1:$B$547,2,FALSE))</f>
        <v/>
      </c>
      <c r="DT114" t="str">
        <f>IF(ISERROR(MATCH(DT$1,'CSC Mitre'!DI$1:DI$220,0)),"",VLOOKUP(DT$1,'Tactic Recode'!$A$1:$B$547,2,FALSE))</f>
        <v/>
      </c>
      <c r="DU114" t="str">
        <f>IF(ISERROR(MATCH(DU$1,'CSC Mitre'!DI$1:DI$220,0)),"",VLOOKUP(DU$1,'Tactic Recode'!$A$1:$B$547,2,FALSE))</f>
        <v/>
      </c>
      <c r="DV114" t="str">
        <f>IF(ISERROR(MATCH(DV$1,'CSC Mitre'!DI$1:DI$220,0)),"",VLOOKUP(DV$1,'Tactic Recode'!$A$1:$B$547,2,FALSE))</f>
        <v/>
      </c>
      <c r="DW114" t="str">
        <f>IF(ISERROR(MATCH(DW$1,'CSC Mitre'!DI$1:DI$220,0)),"",VLOOKUP(DW$1,'Tactic Recode'!$A$1:$B$547,2,FALSE))</f>
        <v/>
      </c>
      <c r="DX114" t="str">
        <f>IF(ISERROR(MATCH(DX$1,'CSC Mitre'!DI$1:DI$220,0)),"",VLOOKUP(DX$1,'Tactic Recode'!$A$1:$B$547,2,FALSE))</f>
        <v/>
      </c>
      <c r="DY114" t="str">
        <f>IF(ISERROR(MATCH(DY$1,'CSC Mitre'!DI$1:DI$220,0)),"",VLOOKUP(DY$1,'Tactic Recode'!$A$1:$B$547,2,FALSE))</f>
        <v/>
      </c>
      <c r="DZ114" t="str">
        <f>IF(ISERROR(MATCH(DZ$1,'CSC Mitre'!DI$1:DI$220,0)),"",VLOOKUP(DZ$1,'Tactic Recode'!$A$1:$B$547,2,FALSE))</f>
        <v/>
      </c>
      <c r="EA114" t="str">
        <f>IF(ISERROR(MATCH(EA$1,'CSC Mitre'!DI$1:DI$220,0)),"",VLOOKUP(EA$1,'Tactic Recode'!$A$1:$B$547,2,FALSE))</f>
        <v/>
      </c>
      <c r="EB114" t="str">
        <f>IF(ISERROR(MATCH(EB$1,'CSC Mitre'!DI$1:DI$220,0)),"",VLOOKUP(EB$1,'Tactic Recode'!$A$1:$B$547,2,FALSE))</f>
        <v/>
      </c>
      <c r="EC114" t="str">
        <f>IF(ISERROR(MATCH(EC$1,'CSC Mitre'!DI$1:DI$220,0)),"",VLOOKUP(EC$1,'Tactic Recode'!$A$1:$B$547,2,FALSE))</f>
        <v/>
      </c>
      <c r="ED114" t="str">
        <f>IF(ISERROR(MATCH(ED$1,'CSC Mitre'!DI$1:DI$220,0)),"",VLOOKUP(ED$1,'Tactic Recode'!$A$1:$B$547,2,FALSE))</f>
        <v/>
      </c>
      <c r="EE114" t="str">
        <f>IF(ISERROR(MATCH(EE$1,'CSC Mitre'!DI$1:DI$220,0)),"",VLOOKUP(EE$1,'Tactic Recode'!$A$1:$B$547,2,FALSE))</f>
        <v/>
      </c>
      <c r="EF114" t="str">
        <f>IF(ISERROR(MATCH(EF$1,'CSC Mitre'!DI$1:DI$220,0)),"",VLOOKUP(EF$1,'Tactic Recode'!$A$1:$B$547,2,FALSE))</f>
        <v/>
      </c>
      <c r="EG114" t="str">
        <f>IF(ISERROR(MATCH(EG$1,'CSC Mitre'!DI$1:DI$220,0)),"",VLOOKUP(EG$1,'Tactic Recode'!$A$1:$B$547,2,FALSE))</f>
        <v/>
      </c>
      <c r="EH114" t="str">
        <f>IF(ISERROR(MATCH(EH$1,'CSC Mitre'!DI$1:DI$220,0)),"",VLOOKUP(EH$1,'Tactic Recode'!$A$1:$B$547,2,FALSE))</f>
        <v/>
      </c>
      <c r="EI114" t="str">
        <f>IF(ISERROR(MATCH(EI$1,'CSC Mitre'!DI$1:DI$220,0)),"",VLOOKUP(EI$1,'Tactic Recode'!$A$1:$B$547,2,FALSE))</f>
        <v/>
      </c>
      <c r="EJ114" t="str">
        <f>IF(ISERROR(MATCH(EJ$1,'CSC Mitre'!DI$1:DI$220,0)),"",VLOOKUP(EJ$1,'Tactic Recode'!$A$1:$B$547,2,FALSE))</f>
        <v/>
      </c>
      <c r="EK114" t="str">
        <f>IF(ISERROR(MATCH(EK$1,'CSC Mitre'!DI$1:DI$220,0)),"",VLOOKUP(EK$1,'Tactic Recode'!$A$1:$B$547,2,FALSE))</f>
        <v/>
      </c>
      <c r="EL114" t="str">
        <f>IF(ISERROR(MATCH(EL$1,'CSC Mitre'!DI$1:DI$220,0)),"",VLOOKUP(EL$1,'Tactic Recode'!$A$1:$B$547,2,FALSE))</f>
        <v/>
      </c>
      <c r="EM114" t="str">
        <f>IF(ISERROR(MATCH(EM$1,'CSC Mitre'!DI$1:DI$220,0)),"",VLOOKUP(EM$1,'Tactic Recode'!$A$1:$B$547,2,FALSE))</f>
        <v/>
      </c>
      <c r="EN114" t="str">
        <f>IF(ISERROR(MATCH(EN$1,'CSC Mitre'!DI$1:DI$220,0)),"",VLOOKUP(EN$1,'Tactic Recode'!$A$1:$B$547,2,FALSE))</f>
        <v/>
      </c>
      <c r="EO114" t="str">
        <f>IF(ISERROR(MATCH(EO$1,'CSC Mitre'!DI$1:DI$220,0)),"",VLOOKUP(EO$1,'Tactic Recode'!$A$1:$B$547,2,FALSE))</f>
        <v/>
      </c>
      <c r="EP114" t="str">
        <f>IF(ISERROR(MATCH(EP$1,'CSC Mitre'!DI$1:DI$220,0)),"",VLOOKUP(EP$1,'Tactic Recode'!$A$1:$B$547,2,FALSE))</f>
        <v/>
      </c>
      <c r="EQ114" t="str">
        <f>IF(ISERROR(MATCH(EQ$1,'CSC Mitre'!DI$1:DI$220,0)),"",VLOOKUP(EQ$1,'Tactic Recode'!$A$1:$B$547,2,FALSE))</f>
        <v/>
      </c>
      <c r="ER114" t="str">
        <f>IF(ISERROR(MATCH(ER$1,'CSC Mitre'!DI$1:DI$220,0)),"",VLOOKUP(ER$1,'Tactic Recode'!$A$1:$B$547,2,FALSE))</f>
        <v/>
      </c>
      <c r="ES114" t="str">
        <f>IF(ISERROR(MATCH(ES$1,'CSC Mitre'!DI$1:DI$220,0)),"",VLOOKUP(ES$1,'Tactic Recode'!$A$1:$B$547,2,FALSE))</f>
        <v/>
      </c>
      <c r="ET114" t="str">
        <f>IF(ISERROR(MATCH(ET$1,'CSC Mitre'!DI$1:DI$220,0)),"",VLOOKUP(ET$1,'Tactic Recode'!$A$1:$B$547,2,FALSE))</f>
        <v/>
      </c>
      <c r="EU114" t="str">
        <f>IF(ISERROR(MATCH(EU$1,'CSC Mitre'!DI$1:DI$220,0)),"",VLOOKUP(EU$1,'Tactic Recode'!$A$1:$B$547,2,FALSE))</f>
        <v/>
      </c>
      <c r="EV114" t="str">
        <f>IF(ISERROR(MATCH(EV$1,'CSC Mitre'!DI$1:DI$220,0)),"",VLOOKUP(EV$1,'Tactic Recode'!$A$1:$B$547,2,FALSE))</f>
        <v/>
      </c>
      <c r="EW114" t="str">
        <f>IF(ISERROR(MATCH(EW$1,'CSC Mitre'!DI$1:DI$220,0)),"",VLOOKUP(EW$1,'Tactic Recode'!$A$1:$B$547,2,FALSE))</f>
        <v/>
      </c>
      <c r="EX114" t="str">
        <f>IF(ISERROR(MATCH(EX$1,'CSC Mitre'!DI$1:DI$220,0)),"",VLOOKUP(EX$1,'Tactic Recode'!$A$1:$B$547,2,FALSE))</f>
        <v/>
      </c>
      <c r="EY114" t="str">
        <f>IF(ISERROR(MATCH(EY$1,'CSC Mitre'!DI$1:DI$220,0)),"",VLOOKUP(EY$1,'Tactic Recode'!$A$1:$B$547,2,FALSE))</f>
        <v/>
      </c>
      <c r="EZ114" t="str">
        <f>IF(ISERROR(MATCH(EZ$1,'CSC Mitre'!DI$1:DI$220,0)),"",VLOOKUP(EZ$1,'Tactic Recode'!$A$1:$B$547,2,FALSE))</f>
        <v/>
      </c>
      <c r="FA114" t="str">
        <f>IF(ISERROR(MATCH(FA$1,'CSC Mitre'!DI$1:DI$220,0)),"",VLOOKUP(FA$1,'Tactic Recode'!$A$1:$B$547,2,FALSE))</f>
        <v/>
      </c>
      <c r="FB114" t="str">
        <f>IF(ISERROR(MATCH(FB$1,'CSC Mitre'!DI$1:DI$220,0)),"",VLOOKUP(FB$1,'Tactic Recode'!$A$1:$B$547,2,FALSE))</f>
        <v/>
      </c>
      <c r="FC114" t="str">
        <f>IF(ISERROR(MATCH(FC$1,'CSC Mitre'!DI$1:DI$220,0)),"",VLOOKUP(FC$1,'Tactic Recode'!$A$1:$B$547,2,FALSE))</f>
        <v/>
      </c>
      <c r="FD114" t="str">
        <f>IF(ISERROR(MATCH(FD$1,'CSC Mitre'!DI$1:DI$220,0)),"",VLOOKUP(FD$1,'Tactic Recode'!$A$1:$B$547,2,FALSE))</f>
        <v/>
      </c>
      <c r="FE114" t="str">
        <f>IF(ISERROR(MATCH(FE$1,'CSC Mitre'!DI$1:DI$220,0)),"",VLOOKUP(FE$1,'Tactic Recode'!$A$1:$B$547,2,FALSE))</f>
        <v/>
      </c>
      <c r="FF114" t="str">
        <f>IF(ISERROR(MATCH(FF$1,'CSC Mitre'!DI$1:DI$220,0)),"",VLOOKUP(FF$1,'Tactic Recode'!$A$1:$B$547,2,FALSE))</f>
        <v/>
      </c>
      <c r="FG114" t="str">
        <f>IF(ISERROR(MATCH(FG$1,'CSC Mitre'!DI$1:DI$220,0)),"",VLOOKUP(FG$1,'Tactic Recode'!$A$1:$B$547,2,FALSE))</f>
        <v/>
      </c>
      <c r="FH114" t="str">
        <f>IF(ISERROR(MATCH(FH$1,'CSC Mitre'!DI$1:DI$220,0)),"",VLOOKUP(FH$1,'Tactic Recode'!$A$1:$B$547,2,FALSE))</f>
        <v/>
      </c>
      <c r="FI114" t="str">
        <f>IF(ISERROR(MATCH(FI$1,'CSC Mitre'!DI$1:DI$220,0)),"",VLOOKUP(FI$1,'Tactic Recode'!$A$1:$B$547,2,FALSE))</f>
        <v/>
      </c>
      <c r="FJ114" t="str">
        <f>IF(ISERROR(MATCH(FJ$1,'CSC Mitre'!DI$1:DI$220,0)),"",VLOOKUP(FJ$1,'Tactic Recode'!$A$1:$B$547,2,FALSE))</f>
        <v/>
      </c>
      <c r="FK114" t="str">
        <f>IF(ISERROR(MATCH(FK$1,'CSC Mitre'!DI$1:DI$220,0)),"",VLOOKUP(FK$1,'Tactic Recode'!$A$1:$B$547,2,FALSE))</f>
        <v/>
      </c>
      <c r="FL114" t="str">
        <f>IF(ISERROR(MATCH(FL$1,'CSC Mitre'!DI$1:DI$220,0)),"",VLOOKUP(FL$1,'Tactic Recode'!$A$1:$B$547,2,FALSE))</f>
        <v/>
      </c>
      <c r="FM114" t="str">
        <f>IF(ISERROR(MATCH(FM$1,'CSC Mitre'!DI$1:DI$220,0)),"",VLOOKUP(FM$1,'Tactic Recode'!$A$1:$B$547,2,FALSE))</f>
        <v/>
      </c>
      <c r="FN114" t="str">
        <f>IF(ISERROR(MATCH(FN$1,'CSC Mitre'!DI$1:DI$220,0)),"",VLOOKUP(FN$1,'Tactic Recode'!$A$1:$B$547,2,FALSE))</f>
        <v/>
      </c>
      <c r="FO114" t="str">
        <f>IF(ISERROR(MATCH(FO$1,'CSC Mitre'!DI$1:DI$220,0)),"",VLOOKUP(FO$1,'Tactic Recode'!$A$1:$B$547,2,FALSE))</f>
        <v/>
      </c>
      <c r="FP114" t="str">
        <f>IF(ISERROR(MATCH(FP$1,'CSC Mitre'!DI$1:DI$220,0)),"",VLOOKUP(FP$1,'Tactic Recode'!$A$1:$B$547,2,FALSE))</f>
        <v/>
      </c>
      <c r="FQ114" t="str">
        <f>IF(ISERROR(MATCH(FQ$1,'CSC Mitre'!DI$1:DI$220,0)),"",VLOOKUP(FQ$1,'Tactic Recode'!$A$1:$B$547,2,FALSE))</f>
        <v/>
      </c>
      <c r="FR114" t="str">
        <f>IF(ISERROR(MATCH(FR$1,'CSC Mitre'!DI$1:DI$220,0)),"",VLOOKUP(FR$1,'Tactic Recode'!$A$1:$B$547,2,FALSE))</f>
        <v/>
      </c>
      <c r="FS114" t="str">
        <f>IF(ISERROR(MATCH(FS$1,'CSC Mitre'!DI$1:DI$220,0)),"",VLOOKUP(FS$1,'Tactic Recode'!$A$1:$B$547,2,FALSE))</f>
        <v/>
      </c>
      <c r="FT114" t="str">
        <f>IF(ISERROR(MATCH(FT$1,'CSC Mitre'!DI$1:DI$220,0)),"",VLOOKUP(FT$1,'Tactic Recode'!$A$1:$B$547,2,FALSE))</f>
        <v/>
      </c>
      <c r="FU114" t="str">
        <f>IF(ISERROR(MATCH(FU$1,'CSC Mitre'!DI$1:DI$220,0)),"",VLOOKUP(FU$1,'Tactic Recode'!$A$1:$B$547,2,FALSE))</f>
        <v/>
      </c>
      <c r="FV114" t="str">
        <f>IF(ISERROR(MATCH(FV$1,'CSC Mitre'!DI$1:DI$220,0)),"",VLOOKUP(FV$1,'Tactic Recode'!$A$1:$B$547,2,FALSE))</f>
        <v/>
      </c>
      <c r="FW114" t="str">
        <f>IF(ISERROR(MATCH(FW$1,'CSC Mitre'!DI$1:DI$220,0)),"",VLOOKUP(FW$1,'Tactic Recode'!$A$1:$B$547,2,FALSE))</f>
        <v/>
      </c>
      <c r="FX114" t="str">
        <f>IF(ISERROR(MATCH(FX$1,'CSC Mitre'!DI$1:DI$220,0)),"",VLOOKUP(FX$1,'Tactic Recode'!$A$1:$B$547,2,FALSE))</f>
        <v/>
      </c>
      <c r="FY114" t="str">
        <f>IF(ISERROR(MATCH(FY$1,'CSC Mitre'!DI$1:DI$220,0)),"",VLOOKUP(FY$1,'Tactic Recode'!$A$1:$B$547,2,FALSE))</f>
        <v/>
      </c>
      <c r="FZ114" t="str">
        <f>IF(ISERROR(MATCH(FZ$1,'CSC Mitre'!DI$1:DI$220,0)),"",VLOOKUP(FZ$1,'Tactic Recode'!$A$1:$B$547,2,FALSE))</f>
        <v/>
      </c>
      <c r="GA114" t="str">
        <f>IF(ISERROR(MATCH(GA$1,'CSC Mitre'!DI$1:DI$220,0)),"",VLOOKUP(GA$1,'Tactic Recode'!$A$1:$B$547,2,FALSE))</f>
        <v/>
      </c>
      <c r="GB114" t="str">
        <f>IF(ISERROR(MATCH(GB$1,'CSC Mitre'!DI$1:DI$220,0)),"",VLOOKUP(GB$1,'Tactic Recode'!$A$1:$B$547,2,FALSE))</f>
        <v/>
      </c>
      <c r="GC114" t="str">
        <f>IF(ISERROR(MATCH(GC$1,'CSC Mitre'!DI$1:DI$220,0)),"",VLOOKUP(GC$1,'Tactic Recode'!$A$1:$B$547,2,FALSE))</f>
        <v/>
      </c>
      <c r="GD114" t="str">
        <f>IF(ISERROR(MATCH(GD$1,'CSC Mitre'!DI$1:DI$220,0)),"",VLOOKUP(GD$1,'Tactic Recode'!$A$1:$B$547,2,FALSE))</f>
        <v/>
      </c>
      <c r="GE114" t="str">
        <f>IF(ISERROR(MATCH(GE$1,'CSC Mitre'!DI$1:DI$220,0)),"",VLOOKUP(GE$1,'Tactic Recode'!$A$1:$B$547,2,FALSE))</f>
        <v/>
      </c>
      <c r="GF114" t="str">
        <f>IF(ISERROR(MATCH(GF$1,'CSC Mitre'!DI$1:DI$220,0)),"",VLOOKUP(GF$1,'Tactic Recode'!$A$1:$B$547,2,FALSE))</f>
        <v/>
      </c>
      <c r="GG114" t="str">
        <f>IF(ISERROR(MATCH(GG$1,'CSC Mitre'!DI$1:DI$220,0)),"",VLOOKUP(GG$1,'Tactic Recode'!$A$1:$B$547,2,FALSE))</f>
        <v/>
      </c>
      <c r="GH114" t="str">
        <f>IF(ISERROR(MATCH(GH$1,'CSC Mitre'!DI$1:DI$220,0)),"",VLOOKUP(GH$1,'Tactic Recode'!$A$1:$B$547,2,FALSE))</f>
        <v/>
      </c>
      <c r="GI114" t="str">
        <f>IF(ISERROR(MATCH(GI$1,'CSC Mitre'!DI$1:DI$220,0)),"",VLOOKUP(GI$1,'Tactic Recode'!$A$1:$B$547,2,FALSE))</f>
        <v/>
      </c>
      <c r="GJ114" t="str">
        <f>IF(ISERROR(MATCH(GJ$1,'CSC Mitre'!DI$1:DI$220,0)),"",VLOOKUP(GJ$1,'Tactic Recode'!$A$1:$B$547,2,FALSE))</f>
        <v/>
      </c>
      <c r="GK114" t="str">
        <f>IF(ISERROR(MATCH(GK$1,'CSC Mitre'!DI$1:DI$220,0)),"",VLOOKUP(GK$1,'Tactic Recode'!$A$1:$B$547,2,FALSE))</f>
        <v/>
      </c>
      <c r="GL114" t="str">
        <f>IF(ISERROR(MATCH(GL$1,'CSC Mitre'!DI$1:DI$220,0)),"",VLOOKUP(GL$1,'Tactic Recode'!$A$1:$B$547,2,FALSE))</f>
        <v/>
      </c>
      <c r="GM114" t="str">
        <f>IF(ISERROR(MATCH(GM$1,'CSC Mitre'!DI$1:DI$220,0)),"",VLOOKUP(GM$1,'Tactic Recode'!$A$1:$B$547,2,FALSE))</f>
        <v/>
      </c>
      <c r="GN114" t="str">
        <f>IF(ISERROR(MATCH(GN$1,'CSC Mitre'!DI$1:DI$220,0)),"",VLOOKUP(GN$1,'Tactic Recode'!$A$1:$B$547,2,FALSE))</f>
        <v/>
      </c>
      <c r="GO114" t="str">
        <f>IF(ISERROR(MATCH(GO$1,'CSC Mitre'!DI$1:DI$220,0)),"",VLOOKUP(GO$1,'Tactic Recode'!$A$1:$B$547,2,FALSE))</f>
        <v/>
      </c>
      <c r="GP114" t="str">
        <f>IF(ISERROR(MATCH(GP$1,'CSC Mitre'!DI$1:DI$220,0)),"",VLOOKUP(GP$1,'Tactic Recode'!$A$1:$B$547,2,FALSE))</f>
        <v/>
      </c>
      <c r="GQ114" t="str">
        <f>IF(ISERROR(MATCH(GQ$1,'CSC Mitre'!DI$1:DI$220,0)),"",VLOOKUP(GQ$1,'Tactic Recode'!$A$1:$B$547,2,FALSE))</f>
        <v/>
      </c>
      <c r="GR114" t="str">
        <f>IF(ISERROR(MATCH(GR$1,'CSC Mitre'!DI$1:DI$220,0)),"",VLOOKUP(GR$1,'Tactic Recode'!$A$1:$B$547,2,FALSE))</f>
        <v/>
      </c>
      <c r="GS114" t="str">
        <f>IF(ISERROR(MATCH(GS$1,'CSC Mitre'!DI$1:DI$220,0)),"",VLOOKUP(GS$1,'Tactic Recode'!$A$1:$B$547,2,FALSE))</f>
        <v/>
      </c>
      <c r="GT114" t="str">
        <f>IF(ISERROR(MATCH(GT$1,'CSC Mitre'!DI$1:DI$220,0)),"",VLOOKUP(GT$1,'Tactic Recode'!$A$1:$B$547,2,FALSE))</f>
        <v/>
      </c>
      <c r="GU114" t="str">
        <f>IF(ISERROR(MATCH(GU$1,'CSC Mitre'!DI$1:DI$220,0)),"",VLOOKUP(GU$1,'Tactic Recode'!$A$1:$B$547,2,FALSE))</f>
        <v>Persistence</v>
      </c>
      <c r="GV114" t="str">
        <f>IF(ISERROR(MATCH(GV$1,'CSC Mitre'!DI$1:DI$220,0)),"",VLOOKUP(GV$1,'Tactic Recode'!$A$1:$B$547,2,FALSE))</f>
        <v>Collection</v>
      </c>
      <c r="GW114" t="str">
        <f>IF(ISERROR(MATCH(GW$1,'CSC Mitre'!DI$1:DI$220,0)),"",VLOOKUP(GW$1,'Tactic Recode'!$A$1:$B$547,2,FALSE))</f>
        <v/>
      </c>
      <c r="GX114" t="str">
        <f>IF(ISERROR(MATCH(GX$1,'CSC Mitre'!DI$1:DI$220,0)),"",VLOOKUP(GX$1,'Tactic Recode'!$A$1:$B$547,2,FALSE))</f>
        <v/>
      </c>
      <c r="GY114" t="str">
        <f>IF(ISERROR(MATCH(GY$1,'CSC Mitre'!DI$1:DI$220,0)),"",VLOOKUP(GY$1,'Tactic Recode'!$A$1:$B$547,2,FALSE))</f>
        <v/>
      </c>
      <c r="GZ114" t="str">
        <f>IF(ISERROR(MATCH(GZ$1,'CSC Mitre'!DI$1:DI$220,0)),"",VLOOKUP(GZ$1,'Tactic Recode'!$A$1:$B$547,2,FALSE))</f>
        <v/>
      </c>
      <c r="HA114" t="str">
        <f>IF(ISERROR(MATCH(HA$1,'CSC Mitre'!DI$1:DI$220,0)),"",VLOOKUP(HA$1,'Tactic Recode'!$A$1:$B$547,2,FALSE))</f>
        <v/>
      </c>
      <c r="HB114" t="str">
        <f>IF(ISERROR(MATCH(HB$1,'CSC Mitre'!DI$1:DI$220,0)),"",VLOOKUP(HB$1,'Tactic Recode'!$A$1:$B$547,2,FALSE))</f>
        <v/>
      </c>
      <c r="HC114" t="str">
        <f>IF(ISERROR(MATCH(HC$1,'CSC Mitre'!DI$1:DI$220,0)),"",VLOOKUP(HC$1,'Tactic Recode'!$A$1:$B$547,2,FALSE))</f>
        <v/>
      </c>
      <c r="HD114" t="str">
        <f>IF(ISERROR(MATCH(HD$1,'CSC Mitre'!DI$1:DI$220,0)),"",VLOOKUP(HD$1,'Tactic Recode'!$A$1:$B$547,2,FALSE))</f>
        <v/>
      </c>
      <c r="HE114" t="str">
        <f>IF(ISERROR(MATCH(HE$1,'CSC Mitre'!DI$1:DI$220,0)),"",VLOOKUP(HE$1,'Tactic Recode'!$A$1:$B$547,2,FALSE))</f>
        <v/>
      </c>
      <c r="HF114" t="str">
        <f>IF(ISERROR(MATCH(HF$1,'CSC Mitre'!DI$1:DI$220,0)),"",VLOOKUP(HF$1,'Tactic Recode'!$A$1:$B$547,2,FALSE))</f>
        <v/>
      </c>
      <c r="HG114" t="str">
        <f>IF(ISERROR(MATCH(HG$1,'CSC Mitre'!DI$1:DI$220,0)),"",VLOOKUP(HG$1,'Tactic Recode'!$A$1:$B$547,2,FALSE))</f>
        <v/>
      </c>
      <c r="HH114" t="str">
        <f>IF(ISERROR(MATCH(HH$1,'CSC Mitre'!DI$1:DI$220,0)),"",VLOOKUP(HH$1,'Tactic Recode'!$A$1:$B$547,2,FALSE))</f>
        <v/>
      </c>
      <c r="HI114" t="str">
        <f>IF(ISERROR(MATCH(HI$1,'CSC Mitre'!DI$1:DI$220,0)),"",VLOOKUP(HI$1,'Tactic Recode'!$A$1:$B$547,2,FALSE))</f>
        <v/>
      </c>
      <c r="HJ114" t="str">
        <f>IF(ISERROR(MATCH(HJ$1,'CSC Mitre'!DI$1:DI$220,0)),"",VLOOKUP(HJ$1,'Tactic Recode'!$A$1:$B$547,2,FALSE))</f>
        <v/>
      </c>
      <c r="HK114" t="str">
        <f>IF(ISERROR(MATCH(HK$1,'CSC Mitre'!DI$1:DI$220,0)),"",VLOOKUP(HK$1,'Tactic Recode'!$A$1:$B$547,2,FALSE))</f>
        <v/>
      </c>
      <c r="HL114" t="str">
        <f>IF(ISERROR(MATCH(HL$1,'CSC Mitre'!DI$1:DI$220,0)),"",VLOOKUP(HL$1,'Tactic Recode'!$A$1:$B$547,2,FALSE))</f>
        <v/>
      </c>
      <c r="HM114" t="str">
        <f>IF(ISERROR(MATCH(HM$1,'CSC Mitre'!DI$1:DI$220,0)),"",VLOOKUP(HM$1,'Tactic Recode'!$A$1:$B$547,2,FALSE))</f>
        <v/>
      </c>
      <c r="HN114" t="str">
        <f>IF(ISERROR(MATCH(HN$1,'CSC Mitre'!DI$1:DI$220,0)),"",VLOOKUP(HN$1,'Tactic Recode'!$A$1:$B$547,2,FALSE))</f>
        <v/>
      </c>
      <c r="HO114" t="str">
        <f>IF(ISERROR(MATCH(HO$1,'CSC Mitre'!DI$1:DI$220,0)),"",VLOOKUP(HO$1,'Tactic Recode'!$A$1:$B$547,2,FALSE))</f>
        <v/>
      </c>
      <c r="HP114" t="str">
        <f>IF(ISERROR(MATCH(HP$1,'CSC Mitre'!DI$1:DI$220,0)),"",VLOOKUP(HP$1,'Tactic Recode'!$A$1:$B$547,2,FALSE))</f>
        <v/>
      </c>
      <c r="HQ114" t="str">
        <f>IF(ISERROR(MATCH(HQ$1,'CSC Mitre'!DI$1:DI$220,0)),"",VLOOKUP(HQ$1,'Tactic Recode'!$A$1:$B$547,2,FALSE))</f>
        <v/>
      </c>
      <c r="HR114" t="str">
        <f>IF(ISERROR(MATCH(HR$1,'CSC Mitre'!DI$1:DI$220,0)),"",VLOOKUP(HR$1,'Tactic Recode'!$A$1:$B$547,2,FALSE))</f>
        <v/>
      </c>
      <c r="HS114" t="str">
        <f>IF(ISERROR(MATCH(HS$1,'CSC Mitre'!DI$1:DI$220,0)),"",VLOOKUP(HS$1,'Tactic Recode'!$A$1:$B$547,2,FALSE))</f>
        <v/>
      </c>
      <c r="HT114" t="str">
        <f>IF(ISERROR(MATCH(HT$1,'CSC Mitre'!DI$1:DI$220,0)),"",VLOOKUP(HT$1,'Tactic Recode'!$A$1:$B$547,2,FALSE))</f>
        <v/>
      </c>
      <c r="HU114" t="str">
        <f>IF(ISERROR(MATCH(HU$1,'CSC Mitre'!DI$1:DI$220,0)),"",VLOOKUP(HU$1,'Tactic Recode'!$A$1:$B$547,2,FALSE))</f>
        <v/>
      </c>
      <c r="HV114" t="str">
        <f>IF(ISERROR(MATCH(HV$1,'CSC Mitre'!DI$1:DI$220,0)),"",VLOOKUP(HV$1,'Tactic Recode'!$A$1:$B$547,2,FALSE))</f>
        <v>Collection</v>
      </c>
      <c r="HW114" t="str">
        <f>IF(ISERROR(MATCH(HW$1,'CSC Mitre'!DI$1:DI$220,0)),"",VLOOKUP(HW$1,'Tactic Recode'!$A$1:$B$547,2,FALSE))</f>
        <v>Collection</v>
      </c>
      <c r="HX114" t="str">
        <f>IF(ISERROR(MATCH(HX$1,'CSC Mitre'!DI$1:DI$220,0)),"",VLOOKUP(HX$1,'Tactic Recode'!$A$1:$B$547,2,FALSE))</f>
        <v>Collection</v>
      </c>
      <c r="HY114" t="str">
        <f>IF(ISERROR(MATCH(HY$1,'CSC Mitre'!DI$1:DI$220,0)),"",VLOOKUP(HY$1,'Tactic Recode'!$A$1:$B$547,2,FALSE))</f>
        <v/>
      </c>
      <c r="HZ114" t="str">
        <f>IF(ISERROR(MATCH(HZ$1,'CSC Mitre'!DI$1:DI$220,0)),"",VLOOKUP(HZ$1,'Tactic Recode'!$A$1:$B$547,2,FALSE))</f>
        <v/>
      </c>
      <c r="IA114" t="str">
        <f>IF(ISERROR(MATCH(IA$1,'CSC Mitre'!DI$1:DI$220,0)),"",VLOOKUP(IA$1,'Tactic Recode'!$A$1:$B$547,2,FALSE))</f>
        <v/>
      </c>
      <c r="IB114" t="str">
        <f>IF(ISERROR(MATCH(IB$1,'CSC Mitre'!DI$1:DI$220,0)),"",VLOOKUP(IB$1,'Tactic Recode'!$A$1:$B$547,2,FALSE))</f>
        <v/>
      </c>
      <c r="IC114" t="str">
        <f>IF(ISERROR(MATCH(IC$1,'CSC Mitre'!DI$1:DI$220,0)),"",VLOOKUP(IC$1,'Tactic Recode'!$A$1:$B$547,2,FALSE))</f>
        <v/>
      </c>
      <c r="ID114" t="str">
        <f>IF(ISERROR(MATCH(ID$1,'CSC Mitre'!DI$1:DI$220,0)),"",VLOOKUP(ID$1,'Tactic Recode'!$A$1:$B$547,2,FALSE))</f>
        <v/>
      </c>
      <c r="IE114" t="str">
        <f>IF(ISERROR(MATCH(IE$1,'CSC Mitre'!DI$1:DI$220,0)),"",VLOOKUP(IE$1,'Tactic Recode'!$A$1:$B$547,2,FALSE))</f>
        <v/>
      </c>
      <c r="IF114" t="str">
        <f>IF(ISERROR(MATCH(IF$1,'CSC Mitre'!DI$1:DI$220,0)),"",VLOOKUP(IF$1,'Tactic Recode'!$A$1:$B$547,2,FALSE))</f>
        <v/>
      </c>
      <c r="IG114" t="str">
        <f>IF(ISERROR(MATCH(IG$1,'CSC Mitre'!DI$1:DI$220,0)),"",VLOOKUP(IG$1,'Tactic Recode'!$A$1:$B$547,2,FALSE))</f>
        <v/>
      </c>
      <c r="IH114" t="str">
        <f>IF(ISERROR(MATCH(IH$1,'CSC Mitre'!DI$1:DI$220,0)),"",VLOOKUP(IH$1,'Tactic Recode'!$A$1:$B$547,2,FALSE))</f>
        <v/>
      </c>
      <c r="II114" t="str">
        <f>IF(ISERROR(MATCH(II$1,'CSC Mitre'!DI$1:DI$220,0)),"",VLOOKUP(II$1,'Tactic Recode'!$A$1:$B$547,2,FALSE))</f>
        <v/>
      </c>
      <c r="IJ114" t="str">
        <f>IF(ISERROR(MATCH(IJ$1,'CSC Mitre'!DI$1:DI$220,0)),"",VLOOKUP(IJ$1,'Tactic Recode'!$A$1:$B$547,2,FALSE))</f>
        <v/>
      </c>
      <c r="IK114" t="str">
        <f>IF(ISERROR(MATCH(IK$1,'CSC Mitre'!DI$1:DI$220,0)),"",VLOOKUP(IK$1,'Tactic Recode'!$A$1:$B$547,2,FALSE))</f>
        <v/>
      </c>
      <c r="IL114" t="str">
        <f>IF(ISERROR(MATCH(IL$1,'CSC Mitre'!DI$1:DI$220,0)),"",VLOOKUP(IL$1,'Tactic Recode'!$A$1:$B$547,2,FALSE))</f>
        <v/>
      </c>
      <c r="IM114" t="str">
        <f>IF(ISERROR(MATCH(IM$1,'CSC Mitre'!DI$1:DI$220,0)),"",VLOOKUP(IM$1,'Tactic Recode'!$A$1:$B$547,2,FALSE))</f>
        <v/>
      </c>
      <c r="IN114" t="str">
        <f>IF(ISERROR(MATCH(IN$1,'CSC Mitre'!DI$1:DI$220,0)),"",VLOOKUP(IN$1,'Tactic Recode'!$A$1:$B$547,2,FALSE))</f>
        <v/>
      </c>
      <c r="IO114" t="str">
        <f>IF(ISERROR(MATCH(IO$1,'CSC Mitre'!DI$1:DI$220,0)),"",VLOOKUP(IO$1,'Tactic Recode'!$A$1:$B$547,2,FALSE))</f>
        <v/>
      </c>
      <c r="IP114" t="str">
        <f>IF(ISERROR(MATCH(IP$1,'CSC Mitre'!DI$1:DI$220,0)),"",VLOOKUP(IP$1,'Tactic Recode'!$A$1:$B$547,2,FALSE))</f>
        <v/>
      </c>
      <c r="IQ114" t="str">
        <f>IF(ISERROR(MATCH(IQ$1,'CSC Mitre'!DI$1:DI$220,0)),"",VLOOKUP(IQ$1,'Tactic Recode'!$A$1:$B$547,2,FALSE))</f>
        <v/>
      </c>
      <c r="IR114" t="str">
        <f>IF(ISERROR(MATCH(IR$1,'CSC Mitre'!DI$1:DI$220,0)),"",VLOOKUP(IR$1,'Tactic Recode'!$A$1:$B$547,2,FALSE))</f>
        <v/>
      </c>
      <c r="IS114" t="str">
        <f>IF(ISERROR(MATCH(IS$1,'CSC Mitre'!DI$1:DI$220,0)),"",VLOOKUP(IS$1,'Tactic Recode'!$A$1:$B$547,2,FALSE))</f>
        <v/>
      </c>
      <c r="IT114" t="str">
        <f>IF(ISERROR(MATCH(IT$1,'CSC Mitre'!DI$1:DI$220,0)),"",VLOOKUP(IT$1,'Tactic Recode'!$A$1:$B$547,2,FALSE))</f>
        <v/>
      </c>
      <c r="IU114" t="str">
        <f>IF(ISERROR(MATCH(IU$1,'CSC Mitre'!DI$1:DI$220,0)),"",VLOOKUP(IU$1,'Tactic Recode'!$A$1:$B$547,2,FALSE))</f>
        <v/>
      </c>
      <c r="IV114" t="str">
        <f>IF(ISERROR(MATCH(IV$1,'CSC Mitre'!DI$1:DI$220,0)),"",VLOOKUP(IV$1,'Tactic Recode'!$A$1:$B$547,2,FALSE))</f>
        <v/>
      </c>
      <c r="IW114" t="str">
        <f>IF(ISERROR(MATCH(IW$1,'CSC Mitre'!DI$1:DI$220,0)),"",VLOOKUP(IW$1,'Tactic Recode'!$A$1:$B$547,2,FALSE))</f>
        <v/>
      </c>
      <c r="IX114" t="str">
        <f>IF(ISERROR(MATCH(IX$1,'CSC Mitre'!DI$1:DI$220,0)),"",VLOOKUP(IX$1,'Tactic Recode'!$A$1:$B$547,2,FALSE))</f>
        <v/>
      </c>
      <c r="IY114" t="str">
        <f>IF(ISERROR(MATCH(IY$1,'CSC Mitre'!DI$1:DI$220,0)),"",VLOOKUP(IY$1,'Tactic Recode'!$A$1:$B$547,2,FALSE))</f>
        <v/>
      </c>
      <c r="IZ114" t="str">
        <f>IF(ISERROR(MATCH(IZ$1,'CSC Mitre'!DI$1:DI$220,0)),"",VLOOKUP(IZ$1,'Tactic Recode'!$A$1:$B$547,2,FALSE))</f>
        <v/>
      </c>
      <c r="JA114" t="str">
        <f>IF(ISERROR(MATCH(JA$1,'CSC Mitre'!DI$1:DI$220,0)),"",VLOOKUP(JA$1,'Tactic Recode'!$A$1:$B$547,2,FALSE))</f>
        <v/>
      </c>
      <c r="JB114" t="str">
        <f>IF(ISERROR(MATCH(JB$1,'CSC Mitre'!DI$1:DI$220,0)),"",VLOOKUP(JB$1,'Tactic Recode'!$A$1:$B$547,2,FALSE))</f>
        <v/>
      </c>
      <c r="JC114" t="str">
        <f>IF(ISERROR(MATCH(JC$1,'CSC Mitre'!DI$1:DI$220,0)),"",VLOOKUP(JC$1,'Tactic Recode'!$A$1:$B$547,2,FALSE))</f>
        <v/>
      </c>
      <c r="JD114" t="str">
        <f>IF(ISERROR(MATCH(JD$1,'CSC Mitre'!DI$1:DI$220,0)),"",VLOOKUP(JD$1,'Tactic Recode'!$A$1:$B$547,2,FALSE))</f>
        <v/>
      </c>
      <c r="JE114" t="str">
        <f>IF(ISERROR(MATCH(JE$1,'CSC Mitre'!DI$1:DI$220,0)),"",VLOOKUP(JE$1,'Tactic Recode'!$A$1:$B$547,2,FALSE))</f>
        <v/>
      </c>
      <c r="JF114" t="str">
        <f>IF(ISERROR(MATCH(JF$1,'CSC Mitre'!DI$1:DI$220,0)),"",VLOOKUP(JF$1,'Tactic Recode'!$A$1:$B$547,2,FALSE))</f>
        <v/>
      </c>
      <c r="JG114" t="str">
        <f>IF(ISERROR(MATCH(JG$1,'CSC Mitre'!DI$1:DI$220,0)),"",VLOOKUP(JG$1,'Tactic Recode'!$A$1:$B$547,2,FALSE))</f>
        <v/>
      </c>
      <c r="JH114" t="str">
        <f>IF(ISERROR(MATCH(JH$1,'CSC Mitre'!DI$1:DI$220,0)),"",VLOOKUP(JH$1,'Tactic Recode'!$A$1:$B$547,2,FALSE))</f>
        <v/>
      </c>
      <c r="JI114" t="str">
        <f>IF(ISERROR(MATCH(JI$1,'CSC Mitre'!DI$1:DI$220,0)),"",VLOOKUP(JI$1,'Tactic Recode'!$A$1:$B$547,2,FALSE))</f>
        <v/>
      </c>
      <c r="JJ114" t="str">
        <f>IF(ISERROR(MATCH(JJ$1,'CSC Mitre'!DI$1:DI$220,0)),"",VLOOKUP(JJ$1,'Tactic Recode'!$A$1:$B$547,2,FALSE))</f>
        <v/>
      </c>
      <c r="JK114" t="str">
        <f>IF(ISERROR(MATCH(JK$1,'CSC Mitre'!DI$1:DI$220,0)),"",VLOOKUP(JK$1,'Tactic Recode'!$A$1:$B$547,2,FALSE))</f>
        <v/>
      </c>
      <c r="JL114" t="str">
        <f>IF(ISERROR(MATCH(JL$1,'CSC Mitre'!DI$1:DI$220,0)),"",VLOOKUP(JL$1,'Tactic Recode'!$A$1:$B$547,2,FALSE))</f>
        <v/>
      </c>
      <c r="JM114" t="str">
        <f>IF(ISERROR(MATCH(JM$1,'CSC Mitre'!DI$1:DI$220,0)),"",VLOOKUP(JM$1,'Tactic Recode'!$A$1:$B$547,2,FALSE))</f>
        <v/>
      </c>
      <c r="JN114" t="str">
        <f>IF(ISERROR(MATCH(JN$1,'CSC Mitre'!DI$1:DI$220,0)),"",VLOOKUP(JN$1,'Tactic Recode'!$A$1:$B$547,2,FALSE))</f>
        <v/>
      </c>
      <c r="JO114" t="str">
        <f>IF(ISERROR(MATCH(JO$1,'CSC Mitre'!DI$1:DI$220,0)),"",VLOOKUP(JO$1,'Tactic Recode'!$A$1:$B$547,2,FALSE))</f>
        <v/>
      </c>
      <c r="JP114" t="str">
        <f>IF(ISERROR(MATCH(JP$1,'CSC Mitre'!DI$1:DI$220,0)),"",VLOOKUP(JP$1,'Tactic Recode'!$A$1:$B$547,2,FALSE))</f>
        <v/>
      </c>
      <c r="JQ114" t="str">
        <f>IF(ISERROR(MATCH(JQ$1,'CSC Mitre'!DI$1:DI$220,0)),"",VLOOKUP(JQ$1,'Tactic Recode'!$A$1:$B$547,2,FALSE))</f>
        <v/>
      </c>
      <c r="JR114" t="str">
        <f>IF(ISERROR(MATCH(JR$1,'CSC Mitre'!DI$1:DI$220,0)),"",VLOOKUP(JR$1,'Tactic Recode'!$A$1:$B$547,2,FALSE))</f>
        <v/>
      </c>
      <c r="JS114" t="str">
        <f>IF(ISERROR(MATCH(JS$1,'CSC Mitre'!DI$1:DI$220,0)),"",VLOOKUP(JS$1,'Tactic Recode'!$A$1:$B$547,2,FALSE))</f>
        <v/>
      </c>
      <c r="JT114" t="str">
        <f>IF(ISERROR(MATCH(JT$1,'CSC Mitre'!DI$1:DI$220,0)),"",VLOOKUP(JT$1,'Tactic Recode'!$A$1:$B$547,2,FALSE))</f>
        <v/>
      </c>
      <c r="JU114" t="str">
        <f>IF(ISERROR(MATCH(JU$1,'CSC Mitre'!DI$1:DI$220,0)),"",VLOOKUP(JU$1,'Tactic Recode'!$A$1:$B$547,2,FALSE))</f>
        <v/>
      </c>
      <c r="JV114" t="str">
        <f>IF(ISERROR(MATCH(JV$1,'CSC Mitre'!DI$1:DI$220,0)),"",VLOOKUP(JV$1,'Tactic Recode'!$A$1:$B$547,2,FALSE))</f>
        <v/>
      </c>
      <c r="JW114" t="str">
        <f>IF(ISERROR(MATCH(JW$1,'CSC Mitre'!DI$1:DI$220,0)),"",VLOOKUP(JW$1,'Tactic Recode'!$A$1:$B$547,2,FALSE))</f>
        <v/>
      </c>
      <c r="JX114" t="str">
        <f>IF(ISERROR(MATCH(JX$1,'CSC Mitre'!DI$1:DI$220,0)),"",VLOOKUP(JX$1,'Tactic Recode'!$A$1:$B$547,2,FALSE))</f>
        <v/>
      </c>
      <c r="JY114" t="str">
        <f>IF(ISERROR(MATCH(JY$1,'CSC Mitre'!DI$1:DI$220,0)),"",VLOOKUP(JY$1,'Tactic Recode'!$A$1:$B$547,2,FALSE))</f>
        <v/>
      </c>
      <c r="JZ114" t="str">
        <f>IF(ISERROR(MATCH(JZ$1,'CSC Mitre'!DI$1:DI$220,0)),"",VLOOKUP(JZ$1,'Tactic Recode'!$A$1:$B$547,2,FALSE))</f>
        <v/>
      </c>
      <c r="KA114" t="str">
        <f>IF(ISERROR(MATCH(KA$1,'CSC Mitre'!DI$1:DI$220,0)),"",VLOOKUP(KA$1,'Tactic Recode'!$A$1:$B$547,2,FALSE))</f>
        <v/>
      </c>
      <c r="KB114" t="str">
        <f>IF(ISERROR(MATCH(KB$1,'CSC Mitre'!DI$1:DI$220,0)),"",VLOOKUP(KB$1,'Tactic Recode'!$A$1:$B$547,2,FALSE))</f>
        <v/>
      </c>
      <c r="KC114" t="str">
        <f>IF(ISERROR(MATCH(KC$1,'CSC Mitre'!DI$1:DI$220,0)),"",VLOOKUP(KC$1,'Tactic Recode'!$A$1:$B$547,2,FALSE))</f>
        <v/>
      </c>
      <c r="KD114" t="str">
        <f>IF(ISERROR(MATCH(KD$1,'CSC Mitre'!DI$1:DI$220,0)),"",VLOOKUP(KD$1,'Tactic Recode'!$A$1:$B$547,2,FALSE))</f>
        <v/>
      </c>
      <c r="KE114" t="str">
        <f>IF(ISERROR(MATCH(KE$1,'CSC Mitre'!DI$1:DI$220,0)),"",VLOOKUP(KE$1,'Tactic Recode'!$A$1:$B$547,2,FALSE))</f>
        <v/>
      </c>
      <c r="KF114" t="str">
        <f>IF(ISERROR(MATCH(KF$1,'CSC Mitre'!DI$1:DI$220,0)),"",VLOOKUP(KF$1,'Tactic Recode'!$A$1:$B$547,2,FALSE))</f>
        <v/>
      </c>
      <c r="KG114" t="str">
        <f>IF(ISERROR(MATCH(KG$1,'CSC Mitre'!DI$1:DI$220,0)),"",VLOOKUP(KG$1,'Tactic Recode'!$A$1:$B$547,2,FALSE))</f>
        <v/>
      </c>
      <c r="KH114" t="str">
        <f>IF(ISERROR(MATCH(KH$1,'CSC Mitre'!DI$1:DI$220,0)),"",VLOOKUP(KH$1,'Tactic Recode'!$A$1:$B$547,2,FALSE))</f>
        <v/>
      </c>
      <c r="KI114" t="str">
        <f>IF(ISERROR(MATCH(KI$1,'CSC Mitre'!DI$1:DI$220,0)),"",VLOOKUP(KI$1,'Tactic Recode'!$A$1:$B$547,2,FALSE))</f>
        <v/>
      </c>
      <c r="KJ114" t="str">
        <f>IF(ISERROR(MATCH(KJ$1,'CSC Mitre'!DI$1:DI$220,0)),"",VLOOKUP(KJ$1,'Tactic Recode'!$A$1:$B$547,2,FALSE))</f>
        <v/>
      </c>
      <c r="KK114" t="str">
        <f>IF(ISERROR(MATCH(KK$1,'CSC Mitre'!DI$1:DI$220,0)),"",VLOOKUP(KK$1,'Tactic Recode'!$A$1:$B$547,2,FALSE))</f>
        <v/>
      </c>
      <c r="KL114" t="str">
        <f>IF(ISERROR(MATCH(KL$1,'CSC Mitre'!DI$1:DI$220,0)),"",VLOOKUP(KL$1,'Tactic Recode'!$A$1:$B$547,2,FALSE))</f>
        <v/>
      </c>
      <c r="KM114" t="str">
        <f>IF(ISERROR(MATCH(KM$1,'CSC Mitre'!DI$1:DI$220,0)),"",VLOOKUP(KM$1,'Tactic Recode'!$A$1:$B$547,2,FALSE))</f>
        <v/>
      </c>
      <c r="KN114" t="str">
        <f>IF(ISERROR(MATCH(KN$1,'CSC Mitre'!DI$1:DI$220,0)),"",VLOOKUP(KN$1,'Tactic Recode'!$A$1:$B$547,2,FALSE))</f>
        <v/>
      </c>
      <c r="KO114" t="str">
        <f>IF(ISERROR(MATCH(KO$1,'CSC Mitre'!DI$1:DI$220,0)),"",VLOOKUP(KO$1,'Tactic Recode'!$A$1:$B$547,2,FALSE))</f>
        <v/>
      </c>
      <c r="KP114" t="str">
        <f>IF(ISERROR(MATCH(KP$1,'CSC Mitre'!DI$1:DI$220,0)),"",VLOOKUP(KP$1,'Tactic Recode'!$A$1:$B$547,2,FALSE))</f>
        <v/>
      </c>
      <c r="KQ114" t="str">
        <f>IF(ISERROR(MATCH(KQ$1,'CSC Mitre'!DI$1:DI$220,0)),"",VLOOKUP(KQ$1,'Tactic Recode'!$A$1:$B$547,2,FALSE))</f>
        <v/>
      </c>
      <c r="KR114" t="str">
        <f>IF(ISERROR(MATCH(KR$1,'CSC Mitre'!DI$1:DI$220,0)),"",VLOOKUP(KR$1,'Tactic Recode'!$A$1:$B$547,2,FALSE))</f>
        <v/>
      </c>
      <c r="KS114" t="str">
        <f>IF(ISERROR(MATCH(KS$1,'CSC Mitre'!DI$1:DI$220,0)),"",VLOOKUP(KS$1,'Tactic Recode'!$A$1:$B$547,2,FALSE))</f>
        <v/>
      </c>
      <c r="KT114" t="str">
        <f>IF(ISERROR(MATCH(KT$1,'CSC Mitre'!DI$1:DI$220,0)),"",VLOOKUP(KT$1,'Tactic Recode'!$A$1:$B$547,2,FALSE))</f>
        <v/>
      </c>
      <c r="KU114" t="str">
        <f>IF(ISERROR(MATCH(KU$1,'CSC Mitre'!DI$1:DI$220,0)),"",VLOOKUP(KU$1,'Tactic Recode'!$A$1:$B$547,2,FALSE))</f>
        <v/>
      </c>
      <c r="KV114" t="str">
        <f>IF(ISERROR(MATCH(KV$1,'CSC Mitre'!DI$1:DI$220,0)),"",VLOOKUP(KV$1,'Tactic Recode'!$A$1:$B$547,2,FALSE))</f>
        <v/>
      </c>
      <c r="KW114" t="str">
        <f>IF(ISERROR(MATCH(KW$1,'CSC Mitre'!DI$1:DI$220,0)),"",VLOOKUP(KW$1,'Tactic Recode'!$A$1:$B$547,2,FALSE))</f>
        <v/>
      </c>
      <c r="KX114" t="str">
        <f>IF(ISERROR(MATCH(KX$1,'CSC Mitre'!DI$1:DI$220,0)),"",VLOOKUP(KX$1,'Tactic Recode'!$A$1:$B$547,2,FALSE))</f>
        <v/>
      </c>
      <c r="KY114" t="str">
        <f>IF(ISERROR(MATCH(KY$1,'CSC Mitre'!DI$1:DI$220,0)),"",VLOOKUP(KY$1,'Tactic Recode'!$A$1:$B$547,2,FALSE))</f>
        <v/>
      </c>
      <c r="KZ114" t="str">
        <f>IF(ISERROR(MATCH(KZ$1,'CSC Mitre'!DI$1:DI$220,0)),"",VLOOKUP(KZ$1,'Tactic Recode'!$A$1:$B$547,2,FALSE))</f>
        <v/>
      </c>
      <c r="LA114" t="str">
        <f>IF(ISERROR(MATCH(LA$1,'CSC Mitre'!DI$1:DI$220,0)),"",VLOOKUP(LA$1,'Tactic Recode'!$A$1:$B$547,2,FALSE))</f>
        <v/>
      </c>
      <c r="LB114" t="str">
        <f>IF(ISERROR(MATCH(LB$1,'CSC Mitre'!DI$1:DI$220,0)),"",VLOOKUP(LB$1,'Tactic Recode'!$A$1:$B$547,2,FALSE))</f>
        <v/>
      </c>
      <c r="LC114" t="str">
        <f>IF(ISERROR(MATCH(LC$1,'CSC Mitre'!DI$1:DI$220,0)),"",VLOOKUP(LC$1,'Tactic Recode'!$A$1:$B$547,2,FALSE))</f>
        <v/>
      </c>
      <c r="LD114" t="str">
        <f>IF(ISERROR(MATCH(LD$1,'CSC Mitre'!DI$1:DI$220,0)),"",VLOOKUP(LD$1,'Tactic Recode'!$A$1:$B$547,2,FALSE))</f>
        <v/>
      </c>
      <c r="LE114" t="str">
        <f>IF(ISERROR(MATCH(LE$1,'CSC Mitre'!DI$1:DI$220,0)),"",VLOOKUP(LE$1,'Tactic Recode'!$A$1:$B$547,2,FALSE))</f>
        <v/>
      </c>
      <c r="LF114" t="str">
        <f>IF(ISERROR(MATCH(LF$1,'CSC Mitre'!DI$1:DI$220,0)),"",VLOOKUP(LF$1,'Tactic Recode'!$A$1:$B$547,2,FALSE))</f>
        <v/>
      </c>
      <c r="LG114" t="str">
        <f>IF(ISERROR(MATCH(LG$1,'CSC Mitre'!DI$1:DI$220,0)),"",VLOOKUP(LG$1,'Tactic Recode'!$A$1:$B$547,2,FALSE))</f>
        <v/>
      </c>
      <c r="LH114" t="str">
        <f>IF(ISERROR(MATCH(LH$1,'CSC Mitre'!DI$1:DI$220,0)),"",VLOOKUP(LH$1,'Tactic Recode'!$A$1:$B$547,2,FALSE))</f>
        <v/>
      </c>
      <c r="LI114" t="str">
        <f>IF(ISERROR(MATCH(LI$1,'CSC Mitre'!DI$1:DI$220,0)),"",VLOOKUP(LI$1,'Tactic Recode'!$A$1:$B$547,2,FALSE))</f>
        <v/>
      </c>
      <c r="LJ114" t="str">
        <f>IF(ISERROR(MATCH(LJ$1,'CSC Mitre'!DI$1:DI$220,0)),"",VLOOKUP(LJ$1,'Tactic Recode'!$A$1:$B$547,2,FALSE))</f>
        <v/>
      </c>
      <c r="LK114" t="str">
        <f>IF(ISERROR(MATCH(LK$1,'CSC Mitre'!DI$1:DI$220,0)),"",VLOOKUP(LK$1,'Tactic Recode'!$A$1:$B$547,2,FALSE))</f>
        <v/>
      </c>
      <c r="LL114" t="str">
        <f>IF(ISERROR(MATCH(LL$1,'CSC Mitre'!DI$1:DI$220,0)),"",VLOOKUP(LL$1,'Tactic Recode'!$A$1:$B$547,2,FALSE))</f>
        <v/>
      </c>
      <c r="LM114" t="str">
        <f>IF(ISERROR(MATCH(LM$1,'CSC Mitre'!DI$1:DI$220,0)),"",VLOOKUP(LM$1,'Tactic Recode'!$A$1:$B$547,2,FALSE))</f>
        <v/>
      </c>
      <c r="LN114" t="str">
        <f>IF(ISERROR(MATCH(LN$1,'CSC Mitre'!DI$1:DI$220,0)),"",VLOOKUP(LN$1,'Tactic Recode'!$A$1:$B$547,2,FALSE))</f>
        <v/>
      </c>
      <c r="LO114" t="str">
        <f>IF(ISERROR(MATCH(LO$1,'CSC Mitre'!DI$1:DI$220,0)),"",VLOOKUP(LO$1,'Tactic Recode'!$A$1:$B$547,2,FALSE))</f>
        <v/>
      </c>
      <c r="LP114" t="str">
        <f>IF(ISERROR(MATCH(LP$1,'CSC Mitre'!DI$1:DI$220,0)),"",VLOOKUP(LP$1,'Tactic Recode'!$A$1:$B$547,2,FALSE))</f>
        <v/>
      </c>
      <c r="LQ114" t="str">
        <f>IF(ISERROR(MATCH(LQ$1,'CSC Mitre'!DI$1:DI$220,0)),"",VLOOKUP(LQ$1,'Tactic Recode'!$A$1:$B$547,2,FALSE))</f>
        <v/>
      </c>
      <c r="LR114" t="str">
        <f>IF(ISERROR(MATCH(LR$1,'CSC Mitre'!DI$1:DI$220,0)),"",VLOOKUP(LR$1,'Tactic Recode'!$A$1:$B$547,2,FALSE))</f>
        <v/>
      </c>
      <c r="LS114" t="str">
        <f>IF(ISERROR(MATCH(LS$1,'CSC Mitre'!DI$1:DI$220,0)),"",VLOOKUP(LS$1,'Tactic Recode'!$A$1:$B$547,2,FALSE))</f>
        <v/>
      </c>
      <c r="LT114" t="str">
        <f>IF(ISERROR(MATCH(LT$1,'CSC Mitre'!DI$1:DI$220,0)),"",VLOOKUP(LT$1,'Tactic Recode'!$A$1:$B$547,2,FALSE))</f>
        <v>Persistence, Privilage Escalation</v>
      </c>
      <c r="LU114" t="str">
        <f>IF(ISERROR(MATCH(LU$1,'CSC Mitre'!DI$1:DI$220,0)),"",VLOOKUP(LU$1,'Tactic Recode'!$A$1:$B$547,2,FALSE))</f>
        <v/>
      </c>
      <c r="LV114" t="str">
        <f>IF(ISERROR(MATCH(LV$1,'CSC Mitre'!DI$1:DI$220,0)),"",VLOOKUP(LV$1,'Tactic Recode'!$A$1:$B$547,2,FALSE))</f>
        <v/>
      </c>
      <c r="LW114" t="str">
        <f>IF(ISERROR(MATCH(LW$1,'CSC Mitre'!DI$1:DI$220,0)),"",VLOOKUP(LW$1,'Tactic Recode'!$A$1:$B$547,2,FALSE))</f>
        <v/>
      </c>
      <c r="LX114" t="str">
        <f>IF(ISERROR(MATCH(LX$1,'CSC Mitre'!DI$1:DI$220,0)),"",VLOOKUP(LX$1,'Tactic Recode'!$A$1:$B$547,2,FALSE))</f>
        <v>Persistence, Privilage Escalation</v>
      </c>
      <c r="LY114" t="str">
        <f>IF(ISERROR(MATCH(LY$1,'CSC Mitre'!DI$1:DI$220,0)),"",VLOOKUP(LY$1,'Tactic Recode'!$A$1:$B$547,2,FALSE))</f>
        <v/>
      </c>
      <c r="LZ114" t="str">
        <f>IF(ISERROR(MATCH(LZ$1,'CSC Mitre'!DI$1:DI$220,0)),"",VLOOKUP(LZ$1,'Tactic Recode'!$A$1:$B$547,2,FALSE))</f>
        <v/>
      </c>
      <c r="MA114" t="str">
        <f>IF(ISERROR(MATCH(MA$1,'CSC Mitre'!DI$1:DI$220,0)),"",VLOOKUP(MA$1,'Tactic Recode'!$A$1:$B$547,2,FALSE))</f>
        <v/>
      </c>
      <c r="MB114" t="str">
        <f>IF(ISERROR(MATCH(MB$1,'CSC Mitre'!DI$1:DI$220,0)),"",VLOOKUP(MB$1,'Tactic Recode'!$A$1:$B$547,2,FALSE))</f>
        <v/>
      </c>
      <c r="MC114" t="str">
        <f>IF(ISERROR(MATCH(MC$1,'CSC Mitre'!DI$1:DI$220,0)),"",VLOOKUP(MC$1,'Tactic Recode'!$A$1:$B$547,2,FALSE))</f>
        <v/>
      </c>
      <c r="MD114" t="str">
        <f>IF(ISERROR(MATCH(MD$1,'CSC Mitre'!DI$1:DI$220,0)),"",VLOOKUP(MD$1,'Tactic Recode'!$A$1:$B$547,2,FALSE))</f>
        <v/>
      </c>
      <c r="ME114" t="str">
        <f>IF(ISERROR(MATCH(ME$1,'CSC Mitre'!DI$1:DI$220,0)),"",VLOOKUP(ME$1,'Tactic Recode'!$A$1:$B$547,2,FALSE))</f>
        <v/>
      </c>
      <c r="MF114" t="str">
        <f>IF(ISERROR(MATCH(MF$1,'CSC Mitre'!DI$1:DI$220,0)),"",VLOOKUP(MF$1,'Tactic Recode'!$A$1:$B$547,2,FALSE))</f>
        <v/>
      </c>
      <c r="MG114" t="str">
        <f>IF(ISERROR(MATCH(MG$1,'CSC Mitre'!DI$1:DI$220,0)),"",VLOOKUP(MG$1,'Tactic Recode'!$A$1:$B$547,2,FALSE))</f>
        <v/>
      </c>
      <c r="MH114" t="str">
        <f>IF(ISERROR(MATCH(MH$1,'CSC Mitre'!DI$1:DI$220,0)),"",VLOOKUP(MH$1,'Tactic Recode'!$A$1:$B$547,2,FALSE))</f>
        <v/>
      </c>
      <c r="MI114" t="str">
        <f>IF(ISERROR(MATCH(MI$1,'CSC Mitre'!DI$1:DI$220,0)),"",VLOOKUP(MI$1,'Tactic Recode'!$A$1:$B$547,2,FALSE))</f>
        <v/>
      </c>
      <c r="MJ114" t="str">
        <f>IF(ISERROR(MATCH(MJ$1,'CSC Mitre'!DI$1:DI$220,0)),"",VLOOKUP(MJ$1,'Tactic Recode'!$A$1:$B$547,2,FALSE))</f>
        <v/>
      </c>
      <c r="MK114" t="str">
        <f>IF(ISERROR(MATCH(MK$1,'CSC Mitre'!DI$1:DI$220,0)),"",VLOOKUP(MK$1,'Tactic Recode'!$A$1:$B$547,2,FALSE))</f>
        <v/>
      </c>
      <c r="ML114" t="str">
        <f>IF(ISERROR(MATCH(ML$1,'CSC Mitre'!DI$1:DI$220,0)),"",VLOOKUP(ML$1,'Tactic Recode'!$A$1:$B$547,2,FALSE))</f>
        <v>Credential Access</v>
      </c>
      <c r="MM114" t="str">
        <f>IF(ISERROR(MATCH(MM$1,'CSC Mitre'!DI$1:DI$220,0)),"",VLOOKUP(MM$1,'Tactic Recode'!$A$1:$B$547,2,FALSE))</f>
        <v>Credential Access</v>
      </c>
      <c r="MN114" t="str">
        <f>IF(ISERROR(MATCH(MN$1,'CSC Mitre'!DI$1:DI$220,0)),"",VLOOKUP(MN$1,'Tactic Recode'!$A$1:$B$547,2,FALSE))</f>
        <v/>
      </c>
      <c r="MO114" t="str">
        <f>IF(ISERROR(MATCH(MO$1,'CSC Mitre'!DI$1:DI$220,0)),"",VLOOKUP(MO$1,'Tactic Recode'!$A$1:$B$547,2,FALSE))</f>
        <v/>
      </c>
      <c r="MP114" t="str">
        <f>IF(ISERROR(MATCH(MP$1,'CSC Mitre'!DI$1:DI$220,0)),"",VLOOKUP(MP$1,'Tactic Recode'!$A$1:$B$547,2,FALSE))</f>
        <v/>
      </c>
      <c r="MQ114" t="str">
        <f>IF(ISERROR(MATCH(MQ$1,'CSC Mitre'!DI$1:DI$220,0)),"",VLOOKUP(MQ$1,'Tactic Recode'!$A$1:$B$547,2,FALSE))</f>
        <v/>
      </c>
      <c r="MR114" t="str">
        <f>IF(ISERROR(MATCH(MR$1,'CSC Mitre'!DI$1:DI$220,0)),"",VLOOKUP(MR$1,'Tactic Recode'!$A$1:$B$547,2,FALSE))</f>
        <v/>
      </c>
      <c r="MS114" t="str">
        <f>IF(ISERROR(MATCH(MS$1,'CSC Mitre'!DI$1:DI$220,0)),"",VLOOKUP(MS$1,'Tactic Recode'!$A$1:$B$547,2,FALSE))</f>
        <v/>
      </c>
      <c r="MT114" t="str">
        <f>IF(ISERROR(MATCH(MT$1,'CSC Mitre'!DI$1:DI$220,0)),"",VLOOKUP(MT$1,'Tactic Recode'!$A$1:$B$547,2,FALSE))</f>
        <v/>
      </c>
      <c r="MU114" t="str">
        <f>IF(ISERROR(MATCH(MU$1,'CSC Mitre'!DI$1:DI$220,0)),"",VLOOKUP(MU$1,'Tactic Recode'!$A$1:$B$547,2,FALSE))</f>
        <v/>
      </c>
      <c r="MV114" t="str">
        <f>IF(ISERROR(MATCH(MV$1,'CSC Mitre'!DI$1:DI$220,0)),"",VLOOKUP(MV$1,'Tactic Recode'!$A$1:$B$547,2,FALSE))</f>
        <v/>
      </c>
      <c r="MW114" t="str">
        <f>IF(ISERROR(MATCH(MW$1,'CSC Mitre'!DI$1:DI$220,0)),"",VLOOKUP(MW$1,'Tactic Recode'!$A$1:$B$547,2,FALSE))</f>
        <v/>
      </c>
      <c r="MX114" t="str">
        <f>IF(ISERROR(MATCH(MX$1,'CSC Mitre'!DI$1:DI$220,0)),"",VLOOKUP(MX$1,'Tactic Recode'!$A$1:$B$547,2,FALSE))</f>
        <v/>
      </c>
      <c r="MY114" t="str">
        <f>IF(ISERROR(MATCH(MY$1,'CSC Mitre'!DI$1:DI$220,0)),"",VLOOKUP(MY$1,'Tactic Recode'!$A$1:$B$547,2,FALSE))</f>
        <v/>
      </c>
      <c r="MZ114" t="str">
        <f>IF(ISERROR(MATCH(MZ$1,'CSC Mitre'!DI$1:DI$220,0)),"",VLOOKUP(MZ$1,'Tactic Recode'!$A$1:$B$547,2,FALSE))</f>
        <v/>
      </c>
      <c r="NA114" t="str">
        <f>IF(ISERROR(MATCH(NA$1,'CSC Mitre'!DI$1:DI$220,0)),"",VLOOKUP(NA$1,'Tactic Recode'!$A$1:$B$547,2,FALSE))</f>
        <v/>
      </c>
      <c r="NB114" t="str">
        <f>IF(ISERROR(MATCH(NB$1,'CSC Mitre'!DI$1:DI$220,0)),"",VLOOKUP(NB$1,'Tactic Recode'!$A$1:$B$547,2,FALSE))</f>
        <v/>
      </c>
      <c r="NC114" t="str">
        <f>IF(ISERROR(MATCH(NC$1,'CSC Mitre'!DI$1:DI$220,0)),"",VLOOKUP(NC$1,'Tactic Recode'!$A$1:$B$547,2,FALSE))</f>
        <v/>
      </c>
      <c r="ND114" t="str">
        <f>IF(ISERROR(MATCH(ND$1,'CSC Mitre'!DI$1:DI$220,0)),"",VLOOKUP(ND$1,'Tactic Recode'!$A$1:$B$547,2,FALSE))</f>
        <v/>
      </c>
      <c r="NE114" t="str">
        <f>IF(ISERROR(MATCH(NE$1,'CSC Mitre'!DI$1:DI$220,0)),"",VLOOKUP(NE$1,'Tactic Recode'!$A$1:$B$547,2,FALSE))</f>
        <v/>
      </c>
      <c r="NF114" t="str">
        <f>IF(ISERROR(MATCH(NF$1,'CSC Mitre'!DI$1:DI$220,0)),"",VLOOKUP(NF$1,'Tactic Recode'!$A$1:$B$547,2,FALSE))</f>
        <v/>
      </c>
      <c r="NG114" t="str">
        <f>IF(ISERROR(MATCH(NG$1,'CSC Mitre'!DI$1:DI$220,0)),"",VLOOKUP(NG$1,'Tactic Recode'!$A$1:$B$547,2,FALSE))</f>
        <v/>
      </c>
      <c r="NH114" t="str">
        <f>IF(ISERROR(MATCH(NH$1,'CSC Mitre'!DI$1:DI$220,0)),"",VLOOKUP(NH$1,'Tactic Recode'!$A$1:$B$547,2,FALSE))</f>
        <v/>
      </c>
      <c r="NI114" t="str">
        <f>IF(ISERROR(MATCH(NI$1,'CSC Mitre'!DI$1:DI$220,0)),"",VLOOKUP(NI$1,'Tactic Recode'!$A$1:$B$547,2,FALSE))</f>
        <v/>
      </c>
      <c r="NJ114" t="str">
        <f>IF(ISERROR(MATCH(NJ$1,'CSC Mitre'!DI$1:DI$220,0)),"",VLOOKUP(NJ$1,'Tactic Recode'!$A$1:$B$547,2,FALSE))</f>
        <v/>
      </c>
      <c r="NK114" t="str">
        <f>IF(ISERROR(MATCH(NK$1,'CSC Mitre'!DI$1:DI$220,0)),"",VLOOKUP(NK$1,'Tactic Recode'!$A$1:$B$547,2,FALSE))</f>
        <v/>
      </c>
      <c r="NL114" t="str">
        <f>IF(ISERROR(MATCH(NL$1,'CSC Mitre'!DI$1:DI$220,0)),"",VLOOKUP(NL$1,'Tactic Recode'!$A$1:$B$547,2,FALSE))</f>
        <v/>
      </c>
      <c r="NM114" t="str">
        <f>IF(ISERROR(MATCH(NM$1,'CSC Mitre'!DI$1:DI$220,0)),"",VLOOKUP(NM$1,'Tactic Recode'!$A$1:$B$547,2,FALSE))</f>
        <v/>
      </c>
      <c r="NN114" t="str">
        <f>IF(ISERROR(MATCH(NN$1,'CSC Mitre'!DI$1:DI$220,0)),"",VLOOKUP(NN$1,'Tactic Recode'!$A$1:$B$547,2,FALSE))</f>
        <v/>
      </c>
      <c r="NO114" t="str">
        <f>IF(ISERROR(MATCH(NO$1,'CSC Mitre'!DI$1:DI$220,0)),"",VLOOKUP(NO$1,'Tactic Recode'!$A$1:$B$547,2,FALSE))</f>
        <v/>
      </c>
      <c r="NP114" t="str">
        <f>IF(ISERROR(MATCH(NP$1,'CSC Mitre'!DI$1:DI$220,0)),"",VLOOKUP(NP$1,'Tactic Recode'!$A$1:$B$547,2,FALSE))</f>
        <v/>
      </c>
      <c r="NQ114" t="str">
        <f>IF(ISERROR(MATCH(NQ$1,'CSC Mitre'!DI$1:DI$220,0)),"",VLOOKUP(NQ$1,'Tactic Recode'!$A$1:$B$547,2,FALSE))</f>
        <v/>
      </c>
      <c r="NR114" t="str">
        <f>IF(ISERROR(MATCH(NR$1,'CSC Mitre'!DI$1:DI$220,0)),"",VLOOKUP(NR$1,'Tactic Recode'!$A$1:$B$547,2,FALSE))</f>
        <v/>
      </c>
      <c r="NS114" t="str">
        <f>IF(ISERROR(MATCH(NS$1,'CSC Mitre'!DI$1:DI$220,0)),"",VLOOKUP(NS$1,'Tactic Recode'!$A$1:$B$547,2,FALSE))</f>
        <v/>
      </c>
      <c r="NT114" t="str">
        <f>IF(ISERROR(MATCH(NT$1,'CSC Mitre'!DI$1:DI$220,0)),"",VLOOKUP(NT$1,'Tactic Recode'!$A$1:$B$547,2,FALSE))</f>
        <v/>
      </c>
      <c r="NU114" t="str">
        <f>IF(ISERROR(MATCH(NU$1,'CSC Mitre'!DI$1:DI$220,0)),"",VLOOKUP(NU$1,'Tactic Recode'!$A$1:$B$547,2,FALSE))</f>
        <v/>
      </c>
      <c r="NV114" t="str">
        <f>IF(ISERROR(MATCH(NV$1,'CSC Mitre'!DI$1:DI$220,0)),"",VLOOKUP(NV$1,'Tactic Recode'!$A$1:$B$547,2,FALSE))</f>
        <v/>
      </c>
      <c r="NW114" t="str">
        <f>IF(ISERROR(MATCH(NW$1,'CSC Mitre'!DI$1:DI$220,0)),"",VLOOKUP(NW$1,'Tactic Recode'!$A$1:$B$547,2,FALSE))</f>
        <v/>
      </c>
      <c r="NX114" t="str">
        <f>IF(ISERROR(MATCH(NX$1,'CSC Mitre'!DI$1:DI$220,0)),"",VLOOKUP(NX$1,'Tactic Recode'!$A$1:$B$547,2,FALSE))</f>
        <v/>
      </c>
      <c r="NY114" t="str">
        <f>IF(ISERROR(MATCH(NY$1,'CSC Mitre'!DI$1:DI$220,0)),"",VLOOKUP(NY$1,'Tactic Recode'!$A$1:$B$547,2,FALSE))</f>
        <v/>
      </c>
      <c r="NZ114" t="str">
        <f>IF(ISERROR(MATCH(NZ$1,'CSC Mitre'!DI$1:DI$220,0)),"",VLOOKUP(NZ$1,'Tactic Recode'!$A$1:$B$547,2,FALSE))</f>
        <v/>
      </c>
      <c r="OA114" t="str">
        <f>IF(ISERROR(MATCH(OA$1,'CSC Mitre'!DI$1:DI$220,0)),"",VLOOKUP(OA$1,'Tactic Recode'!$A$1:$B$547,2,FALSE))</f>
        <v/>
      </c>
      <c r="OB114" t="str">
        <f>IF(ISERROR(MATCH(OB$1,'CSC Mitre'!DI$1:DI$220,0)),"",VLOOKUP(OB$1,'Tactic Recode'!$A$1:$B$547,2,FALSE))</f>
        <v/>
      </c>
      <c r="OC114" t="str">
        <f>IF(ISERROR(MATCH(OC$1,'CSC Mitre'!DI$1:DI$220,0)),"",VLOOKUP(OC$1,'Tactic Recode'!$A$1:$B$547,2,FALSE))</f>
        <v/>
      </c>
      <c r="OD114" t="str">
        <f>IF(ISERROR(MATCH(OD$1,'CSC Mitre'!DI$1:DI$220,0)),"",VLOOKUP(OD$1,'Tactic Recode'!$A$1:$B$547,2,FALSE))</f>
        <v/>
      </c>
      <c r="OE114" t="str">
        <f>IF(ISERROR(MATCH(OE$1,'CSC Mitre'!DI$1:DI$220,0)),"",VLOOKUP(OE$1,'Tactic Recode'!$A$1:$B$547,2,FALSE))</f>
        <v/>
      </c>
      <c r="OF114" t="str">
        <f>IF(ISERROR(MATCH(OF$1,'CSC Mitre'!DI$1:DI$220,0)),"",VLOOKUP(OF$1,'Tactic Recode'!$A$1:$B$547,2,FALSE))</f>
        <v/>
      </c>
      <c r="OG114" t="str">
        <f>IF(ISERROR(MATCH(OG$1,'CSC Mitre'!DI$1:DI$220,0)),"",VLOOKUP(OG$1,'Tactic Recode'!$A$1:$B$547,2,FALSE))</f>
        <v/>
      </c>
      <c r="OH114" t="str">
        <f>IF(ISERROR(MATCH(OH$1,'CSC Mitre'!DI$1:DI$220,0)),"",VLOOKUP(OH$1,'Tactic Recode'!$A$1:$B$547,2,FALSE))</f>
        <v/>
      </c>
      <c r="OI114" t="str">
        <f>IF(ISERROR(MATCH(OI$1,'CSC Mitre'!DI$1:DI$220,0)),"",VLOOKUP(OI$1,'Tactic Recode'!$A$1:$B$547,2,FALSE))</f>
        <v/>
      </c>
      <c r="OJ114" t="str">
        <f>IF(ISERROR(MATCH(OJ$1,'CSC Mitre'!DI$1:DI$220,0)),"",VLOOKUP(OJ$1,'Tactic Recode'!$A$1:$B$547,2,FALSE))</f>
        <v/>
      </c>
      <c r="OK114" t="str">
        <f>IF(ISERROR(MATCH(OK$1,'CSC Mitre'!DI$1:DI$220,0)),"",VLOOKUP(OK$1,'Tactic Recode'!$A$1:$B$547,2,FALSE))</f>
        <v/>
      </c>
      <c r="OL114" t="str">
        <f>IF(ISERROR(MATCH(OL$1,'CSC Mitre'!DI$1:DI$220,0)),"",VLOOKUP(OL$1,'Tactic Recode'!$A$1:$B$547,2,FALSE))</f>
        <v/>
      </c>
      <c r="OM114" t="str">
        <f>IF(ISERROR(MATCH(OM$1,'CSC Mitre'!DI$1:DI$220,0)),"",VLOOKUP(OM$1,'Tactic Recode'!$A$1:$B$547,2,FALSE))</f>
        <v/>
      </c>
      <c r="ON114" t="str">
        <f>IF(ISERROR(MATCH(ON$1,'CSC Mitre'!DI$1:DI$220,0)),"",VLOOKUP(ON$1,'Tactic Recode'!$A$1:$B$547,2,FALSE))</f>
        <v/>
      </c>
      <c r="OO114" t="str">
        <f>IF(ISERROR(MATCH(OO$1,'CSC Mitre'!DI$1:DI$220,0)),"",VLOOKUP(OO$1,'Tactic Recode'!$A$1:$B$547,2,FALSE))</f>
        <v/>
      </c>
      <c r="OP114" t="str">
        <f>IF(ISERROR(MATCH(OP$1,'CSC Mitre'!DI$1:DI$220,0)),"",VLOOKUP(OP$1,'Tactic Recode'!$A$1:$B$547,2,FALSE))</f>
        <v/>
      </c>
      <c r="OQ114" t="str">
        <f>IF(ISERROR(MATCH(OQ$1,'CSC Mitre'!DI$1:DI$220,0)),"",VLOOKUP(OQ$1,'Tactic Recode'!$A$1:$B$547,2,FALSE))</f>
        <v/>
      </c>
      <c r="OR114" t="str">
        <f>IF(ISERROR(MATCH(OR$1,'CSC Mitre'!DI$1:DI$220,0)),"",VLOOKUP(OR$1,'Tactic Recode'!$A$1:$B$547,2,FALSE))</f>
        <v/>
      </c>
      <c r="OS114" t="str">
        <f>IF(ISERROR(MATCH(OS$1,'CSC Mitre'!DI$1:DI$220,0)),"",VLOOKUP(OS$1,'Tactic Recode'!$A$1:$B$547,2,FALSE))</f>
        <v/>
      </c>
      <c r="OT114" t="str">
        <f>IF(ISERROR(MATCH(OT$1,'CSC Mitre'!DI$1:DI$220,0)),"",VLOOKUP(OT$1,'Tactic Recode'!$A$1:$B$547,2,FALSE))</f>
        <v/>
      </c>
      <c r="OU114" t="str">
        <f>IF(ISERROR(MATCH(OU$1,'CSC Mitre'!DI$1:DI$220,0)),"",VLOOKUP(OU$1,'Tactic Recode'!$A$1:$B$547,2,FALSE))</f>
        <v/>
      </c>
      <c r="OV114" t="str">
        <f>IF(ISERROR(MATCH(OV$1,'CSC Mitre'!DI$1:DI$220,0)),"",VLOOKUP(OV$1,'Tactic Recode'!$A$1:$B$547,2,FALSE))</f>
        <v/>
      </c>
      <c r="OW114" t="str">
        <f>IF(ISERROR(MATCH(OW$1,'CSC Mitre'!DI$1:DI$220,0)),"",VLOOKUP(OW$1,'Tactic Recode'!$A$1:$B$547,2,FALSE))</f>
        <v/>
      </c>
      <c r="OX114" t="str">
        <f>IF(ISERROR(MATCH(OX$1,'CSC Mitre'!DI$1:DI$220,0)),"",VLOOKUP(OX$1,'Tactic Recode'!$A$1:$B$547,2,FALSE))</f>
        <v/>
      </c>
      <c r="OY114" t="str">
        <f>IF(ISERROR(MATCH(OY$1,'CSC Mitre'!DI$1:DI$220,0)),"",VLOOKUP(OY$1,'Tactic Recode'!$A$1:$B$547,2,FALSE))</f>
        <v/>
      </c>
      <c r="OZ114" t="str">
        <f>IF(ISERROR(MATCH(OZ$1,'CSC Mitre'!DI$1:DI$220,0)),"",VLOOKUP(OZ$1,'Tactic Recode'!$A$1:$B$547,2,FALSE))</f>
        <v/>
      </c>
      <c r="PA114" t="str">
        <f>IF(ISERROR(MATCH(PA$1,'CSC Mitre'!DI$1:DI$220,0)),"",VLOOKUP(PA$1,'Tactic Recode'!$A$1:$B$547,2,FALSE))</f>
        <v/>
      </c>
      <c r="PB114" t="str">
        <f>IF(ISERROR(MATCH(PB$1,'CSC Mitre'!DI$1:DI$220,0)),"",VLOOKUP(PB$1,'Tactic Recode'!$A$1:$B$547,2,FALSE))</f>
        <v/>
      </c>
      <c r="PC114" t="str">
        <f>IF(ISERROR(MATCH(PC$1,'CSC Mitre'!DI$1:DI$220,0)),"",VLOOKUP(PC$1,'Tactic Recode'!$A$1:$B$547,2,FALSE))</f>
        <v/>
      </c>
      <c r="PD114" t="str">
        <f>IF(ISERROR(MATCH(PD$1,'CSC Mitre'!DI$1:DI$220,0)),"",VLOOKUP(PD$1,'Tactic Recode'!$A$1:$B$547,2,FALSE))</f>
        <v/>
      </c>
      <c r="PE114" t="str">
        <f>IF(ISERROR(MATCH(PE$1,'CSC Mitre'!DI$1:DI$220,0)),"",VLOOKUP(PE$1,'Tactic Recode'!$A$1:$B$547,2,FALSE))</f>
        <v/>
      </c>
      <c r="PF114" t="str">
        <f>IF(ISERROR(MATCH(PF$1,'CSC Mitre'!DI$1:DI$220,0)),"",VLOOKUP(PF$1,'Tactic Recode'!$A$1:$B$547,2,FALSE))</f>
        <v/>
      </c>
      <c r="PG114" t="str">
        <f>IF(ISERROR(MATCH(PG$1,'CSC Mitre'!DI$1:DI$220,0)),"",VLOOKUP(PG$1,'Tactic Recode'!$A$1:$B$547,2,FALSE))</f>
        <v/>
      </c>
      <c r="PH114" t="str">
        <f>IF(ISERROR(MATCH(PH$1,'CSC Mitre'!DI$1:DI$220,0)),"",VLOOKUP(PH$1,'Tactic Recode'!$A$1:$B$547,2,FALSE))</f>
        <v/>
      </c>
      <c r="PI114" t="str">
        <f>IF(ISERROR(MATCH(PI$1,'CSC Mitre'!DI$1:DI$220,0)),"",VLOOKUP(PI$1,'Tactic Recode'!$A$1:$B$547,2,FALSE))</f>
        <v/>
      </c>
      <c r="PJ114" t="str">
        <f>IF(ISERROR(MATCH(PJ$1,'CSC Mitre'!DI$1:DI$220,0)),"",VLOOKUP(PJ$1,'Tactic Recode'!$A$1:$B$547,2,FALSE))</f>
        <v/>
      </c>
      <c r="PK114" t="str">
        <f>IF(ISERROR(MATCH(PK$1,'CSC Mitre'!DI$1:DI$220,0)),"",VLOOKUP(PK$1,'Tactic Recode'!$A$1:$B$547,2,FALSE))</f>
        <v/>
      </c>
      <c r="PL114" t="str">
        <f>IF(ISERROR(MATCH(PL$1,'CSC Mitre'!DI$1:DI$220,0)),"",VLOOKUP(PL$1,'Tactic Recode'!$A$1:$B$547,2,FALSE))</f>
        <v/>
      </c>
      <c r="PM114" t="str">
        <f>IF(ISERROR(MATCH(PM$1,'CSC Mitre'!DI$1:DI$220,0)),"",VLOOKUP(PM$1,'Tactic Recode'!$A$1:$B$547,2,FALSE))</f>
        <v/>
      </c>
      <c r="PN114" t="str">
        <f>IF(ISERROR(MATCH(PN$1,'CSC Mitre'!DI$1:DI$220,0)),"",VLOOKUP(PN$1,'Tactic Recode'!$A$1:$B$547,2,FALSE))</f>
        <v/>
      </c>
      <c r="PO114" t="str">
        <f>IF(ISERROR(MATCH(PO$1,'CSC Mitre'!DI$1:DI$220,0)),"",VLOOKUP(PO$1,'Tactic Recode'!$A$1:$B$547,2,FALSE))</f>
        <v/>
      </c>
      <c r="PP114" t="str">
        <f>IF(ISERROR(MATCH(PP$1,'CSC Mitre'!DI$1:DI$220,0)),"",VLOOKUP(PP$1,'Tactic Recode'!$A$1:$B$547,2,FALSE))</f>
        <v/>
      </c>
      <c r="PQ114" t="str">
        <f>IF(ISERROR(MATCH(PQ$1,'CSC Mitre'!DI$1:DI$220,0)),"",VLOOKUP(PQ$1,'Tactic Recode'!$A$1:$B$547,2,FALSE))</f>
        <v/>
      </c>
      <c r="PR114" t="str">
        <f>IF(ISERROR(MATCH(PR$1,'CSC Mitre'!DI$1:DI$220,0)),"",VLOOKUP(PR$1,'Tactic Recode'!$A$1:$B$547,2,FALSE))</f>
        <v/>
      </c>
      <c r="PS114" t="str">
        <f>IF(ISERROR(MATCH(PS$1,'CSC Mitre'!DI$1:DI$220,0)),"",VLOOKUP(PS$1,'Tactic Recode'!$A$1:$B$547,2,FALSE))</f>
        <v/>
      </c>
      <c r="PT114" t="str">
        <f>IF(ISERROR(MATCH(PT$1,'CSC Mitre'!DI$1:DI$220,0)),"",VLOOKUP(PT$1,'Tactic Recode'!$A$1:$B$547,2,FALSE))</f>
        <v/>
      </c>
      <c r="PU114" t="str">
        <f>IF(ISERROR(MATCH(PU$1,'CSC Mitre'!DI$1:DI$220,0)),"",VLOOKUP(PU$1,'Tactic Recode'!$A$1:$B$547,2,FALSE))</f>
        <v/>
      </c>
      <c r="PV114" t="str">
        <f>IF(ISERROR(MATCH(PV$1,'CSC Mitre'!DI$1:DI$220,0)),"",VLOOKUP(PV$1,'Tactic Recode'!$A$1:$B$547,2,FALSE))</f>
        <v/>
      </c>
      <c r="PW114" t="str">
        <f>IF(ISERROR(MATCH(PW$1,'CSC Mitre'!DI$1:DI$220,0)),"",VLOOKUP(PW$1,'Tactic Recode'!$A$1:$B$547,2,FALSE))</f>
        <v/>
      </c>
      <c r="PX114" t="str">
        <f>IF(ISERROR(MATCH(PX$1,'CSC Mitre'!DI$1:DI$220,0)),"",VLOOKUP(PX$1,'Tactic Recode'!$A$1:$B$547,2,FALSE))</f>
        <v/>
      </c>
      <c r="PY114" t="str">
        <f>IF(ISERROR(MATCH(PY$1,'CSC Mitre'!DI$1:DI$220,0)),"",VLOOKUP(PY$1,'Tactic Recode'!$A$1:$B$547,2,FALSE))</f>
        <v/>
      </c>
      <c r="PZ114" t="str">
        <f>IF(ISERROR(MATCH(PZ$1,'CSC Mitre'!DI$1:DI$220,0)),"",VLOOKUP(PZ$1,'Tactic Recode'!$A$1:$B$547,2,FALSE))</f>
        <v/>
      </c>
      <c r="QA114" t="str">
        <f>IF(ISERROR(MATCH(QA$1,'CSC Mitre'!DI$1:DI$220,0)),"",VLOOKUP(QA$1,'Tactic Recode'!$A$1:$B$547,2,FALSE))</f>
        <v/>
      </c>
      <c r="QB114" t="str">
        <f>IF(ISERROR(MATCH(QB$1,'CSC Mitre'!DI$1:DI$220,0)),"",VLOOKUP(QB$1,'Tactic Recode'!$A$1:$B$547,2,FALSE))</f>
        <v/>
      </c>
      <c r="QC114" t="str">
        <f>IF(ISERROR(MATCH(QC$1,'CSC Mitre'!DI$1:DI$220,0)),"",VLOOKUP(QC$1,'Tactic Recode'!$A$1:$B$547,2,FALSE))</f>
        <v/>
      </c>
      <c r="QD114" t="str">
        <f>IF(ISERROR(MATCH(QD$1,'CSC Mitre'!DI$1:DI$220,0)),"",VLOOKUP(QD$1,'Tactic Recode'!$A$1:$B$547,2,FALSE))</f>
        <v/>
      </c>
      <c r="QE114" t="str">
        <f>IF(ISERROR(MATCH(QE$1,'CSC Mitre'!DI$1:DI$220,0)),"",VLOOKUP(QE$1,'Tactic Recode'!$A$1:$B$547,2,FALSE))</f>
        <v/>
      </c>
      <c r="QF114" t="str">
        <f>IF(ISERROR(MATCH(QF$1,'CSC Mitre'!DI$1:DI$220,0)),"",VLOOKUP(QF$1,'Tactic Recode'!$A$1:$B$547,2,FALSE))</f>
        <v/>
      </c>
      <c r="QG114" t="str">
        <f>IF(ISERROR(MATCH(QG$1,'CSC Mitre'!DI$1:DI$220,0)),"",VLOOKUP(QG$1,'Tactic Recode'!$A$1:$B$547,2,FALSE))</f>
        <v/>
      </c>
      <c r="QH114" t="str">
        <f>IF(ISERROR(MATCH(QH$1,'CSC Mitre'!DI$1:DI$220,0)),"",VLOOKUP(QH$1,'Tactic Recode'!$A$1:$B$547,2,FALSE))</f>
        <v/>
      </c>
      <c r="QI114" t="str">
        <f>IF(ISERROR(MATCH(QI$1,'CSC Mitre'!DI$1:DI$220,0)),"",VLOOKUP(QI$1,'Tactic Recode'!$A$1:$B$547,2,FALSE))</f>
        <v/>
      </c>
      <c r="QJ114" t="str">
        <f>IF(ISERROR(MATCH(QJ$1,'CSC Mitre'!DI$1:DI$220,0)),"",VLOOKUP(QJ$1,'Tactic Recode'!$A$1:$B$547,2,FALSE))</f>
        <v/>
      </c>
      <c r="QK114" t="str">
        <f>IF(ISERROR(MATCH(QK$1,'CSC Mitre'!DI$1:DI$220,0)),"",VLOOKUP(QK$1,'Tactic Recode'!$A$1:$B$547,2,FALSE))</f>
        <v/>
      </c>
      <c r="QL114" t="str">
        <f>IF(ISERROR(MATCH(QL$1,'CSC Mitre'!DI$1:DI$220,0)),"",VLOOKUP(QL$1,'Tactic Recode'!$A$1:$B$547,2,FALSE))</f>
        <v/>
      </c>
      <c r="QM114" t="str">
        <f>IF(ISERROR(MATCH(QM$1,'CSC Mitre'!DI$1:DI$220,0)),"",VLOOKUP(QM$1,'Tactic Recode'!$A$1:$B$547,2,FALSE))</f>
        <v/>
      </c>
      <c r="QN114" t="str">
        <f>IF(ISERROR(MATCH(QN$1,'CSC Mitre'!DI$1:DI$220,0)),"",VLOOKUP(QN$1,'Tactic Recode'!$A$1:$B$547,2,FALSE))</f>
        <v/>
      </c>
      <c r="QO114" t="str">
        <f>IF(ISERROR(MATCH(QO$1,'CSC Mitre'!DI$1:DI$220,0)),"",VLOOKUP(QO$1,'Tactic Recode'!$A$1:$B$547,2,FALSE))</f>
        <v/>
      </c>
      <c r="QP114" t="str">
        <f>IF(ISERROR(MATCH(QP$1,'CSC Mitre'!DI$1:DI$220,0)),"",VLOOKUP(QP$1,'Tactic Recode'!$A$1:$B$547,2,FALSE))</f>
        <v/>
      </c>
      <c r="QQ114" t="str">
        <f>IF(ISERROR(MATCH(QQ$1,'CSC Mitre'!DI$1:DI$220,0)),"",VLOOKUP(QQ$1,'Tactic Recode'!$A$1:$B$547,2,FALSE))</f>
        <v/>
      </c>
      <c r="QR114" t="str">
        <f>IF(ISERROR(MATCH(QR$1,'CSC Mitre'!DI$1:DI$220,0)),"",VLOOKUP(QR$1,'Tactic Recode'!$A$1:$B$547,2,FALSE))</f>
        <v/>
      </c>
      <c r="QS114" t="str">
        <f>IF(ISERROR(MATCH(QS$1,'CSC Mitre'!DI$1:DI$220,0)),"",VLOOKUP(QS$1,'Tactic Recode'!$A$1:$B$547,2,FALSE))</f>
        <v/>
      </c>
      <c r="QT114" t="str">
        <f>IF(ISERROR(MATCH(QT$1,'CSC Mitre'!DI$1:DI$220,0)),"",VLOOKUP(QT$1,'Tactic Recode'!$A$1:$B$547,2,FALSE))</f>
        <v/>
      </c>
      <c r="QU114" t="str">
        <f>IF(ISERROR(MATCH(QU$1,'CSC Mitre'!DI$1:DI$220,0)),"",VLOOKUP(QU$1,'Tactic Recode'!$A$1:$B$547,2,FALSE))</f>
        <v/>
      </c>
      <c r="QV114" t="str">
        <f>IF(ISERROR(MATCH(QV$1,'CSC Mitre'!DI$1:DI$220,0)),"",VLOOKUP(QV$1,'Tactic Recode'!$A$1:$B$547,2,FALSE))</f>
        <v/>
      </c>
      <c r="QW114" t="str">
        <f>IF(ISERROR(MATCH(QW$1,'CSC Mitre'!DI$1:DI$220,0)),"",VLOOKUP(QW$1,'Tactic Recode'!$A$1:$B$547,2,FALSE))</f>
        <v/>
      </c>
      <c r="QX114" t="str">
        <f>IF(ISERROR(MATCH(QX$1,'CSC Mitre'!DI$1:DI$220,0)),"",VLOOKUP(QX$1,'Tactic Recode'!$A$1:$B$547,2,FALSE))</f>
        <v/>
      </c>
      <c r="QY114" t="str">
        <f>IF(ISERROR(MATCH(QY$1,'CSC Mitre'!DI$1:DI$220,0)),"",VLOOKUP(QY$1,'Tactic Recode'!$A$1:$B$547,2,FALSE))</f>
        <v/>
      </c>
      <c r="QZ114" t="str">
        <f>IF(ISERROR(MATCH(QZ$1,'CSC Mitre'!DI$1:DI$220,0)),"",VLOOKUP(QZ$1,'Tactic Recode'!$A$1:$B$547,2,FALSE))</f>
        <v/>
      </c>
      <c r="RA114" t="str">
        <f>IF(ISERROR(MATCH(RA$1,'CSC Mitre'!DI$1:DI$220,0)),"",VLOOKUP(RA$1,'Tactic Recode'!$A$1:$B$547,2,FALSE))</f>
        <v/>
      </c>
      <c r="RB114" t="str">
        <f>IF(ISERROR(MATCH(RB$1,'CSC Mitre'!DI$1:DI$220,0)),"",VLOOKUP(RB$1,'Tactic Recode'!$A$1:$B$547,2,FALSE))</f>
        <v/>
      </c>
      <c r="RC114" t="str">
        <f>IF(ISERROR(MATCH(RC$1,'CSC Mitre'!DI$1:DI$220,0)),"",VLOOKUP(RC$1,'Tactic Recode'!$A$1:$B$547,2,FALSE))</f>
        <v/>
      </c>
      <c r="RD114" t="str">
        <f>IF(ISERROR(MATCH(RD$1,'CSC Mitre'!DI$1:DI$220,0)),"",VLOOKUP(RD$1,'Tactic Recode'!$A$1:$B$547,2,FALSE))</f>
        <v/>
      </c>
      <c r="RE114" t="str">
        <f>IF(ISERROR(MATCH(RE$1,'CSC Mitre'!DI$1:DI$220,0)),"",VLOOKUP(RE$1,'Tactic Recode'!$A$1:$B$547,2,FALSE))</f>
        <v/>
      </c>
      <c r="RF114" t="str">
        <f>IF(ISERROR(MATCH(RF$1,'CSC Mitre'!DI$1:DI$220,0)),"",VLOOKUP(RF$1,'Tactic Recode'!$A$1:$B$547,2,FALSE))</f>
        <v/>
      </c>
      <c r="RG114" t="str">
        <f>IF(ISERROR(MATCH(RG$1,'CSC Mitre'!DI$1:DI$220,0)),"",VLOOKUP(RG$1,'Tactic Recode'!$A$1:$B$547,2,FALSE))</f>
        <v/>
      </c>
      <c r="RH114" t="str">
        <f>IF(ISERROR(MATCH(RH$1,'CSC Mitre'!DI$1:DI$220,0)),"",VLOOKUP(RH$1,'Tactic Recode'!$A$1:$B$547,2,FALSE))</f>
        <v/>
      </c>
      <c r="RI114" t="str">
        <f>IF(ISERROR(MATCH(RI$1,'CSC Mitre'!DI$1:DI$220,0)),"",VLOOKUP(RI$1,'Tactic Recode'!$A$1:$B$547,2,FALSE))</f>
        <v/>
      </c>
      <c r="RJ114" t="str">
        <f>IF(ISERROR(MATCH(RJ$1,'CSC Mitre'!DI$1:DI$220,0)),"",VLOOKUP(RJ$1,'Tactic Recode'!$A$1:$B$547,2,FALSE))</f>
        <v/>
      </c>
      <c r="RK114" t="str">
        <f>IF(ISERROR(MATCH(RK$1,'CSC Mitre'!DI$1:DI$220,0)),"",VLOOKUP(RK$1,'Tactic Recode'!$A$1:$B$547,2,FALSE))</f>
        <v/>
      </c>
      <c r="RL114" t="str">
        <f>IF(ISERROR(MATCH(RL$1,'CSC Mitre'!DI$1:DI$220,0)),"",VLOOKUP(RL$1,'Tactic Recode'!$A$1:$B$547,2,FALSE))</f>
        <v/>
      </c>
      <c r="RM114" t="str">
        <f>IF(ISERROR(MATCH(RM$1,'CSC Mitre'!DI$1:DI$220,0)),"",VLOOKUP(RM$1,'Tactic Recode'!$A$1:$B$547,2,FALSE))</f>
        <v/>
      </c>
      <c r="RN114" t="str">
        <f>IF(ISERROR(MATCH(RN$1,'CSC Mitre'!DI$1:DI$220,0)),"",VLOOKUP(RN$1,'Tactic Recode'!$A$1:$B$547,2,FALSE))</f>
        <v/>
      </c>
      <c r="RO114" t="str">
        <f>IF(ISERROR(MATCH(RO$1,'CSC Mitre'!DI$1:DI$220,0)),"",VLOOKUP(RO$1,'Tactic Recode'!$A$1:$B$547,2,FALSE))</f>
        <v/>
      </c>
      <c r="RP114" t="str">
        <f>IF(ISERROR(MATCH(RP$1,'CSC Mitre'!DI$1:DI$220,0)),"",VLOOKUP(RP$1,'Tactic Recode'!$A$1:$B$547,2,FALSE))</f>
        <v/>
      </c>
      <c r="RQ114" t="str">
        <f>IF(ISERROR(MATCH(RQ$1,'CSC Mitre'!DI$1:DI$220,0)),"",VLOOKUP(RQ$1,'Tactic Recode'!$A$1:$B$547,2,FALSE))</f>
        <v/>
      </c>
      <c r="RR114" t="str">
        <f>IF(ISERROR(MATCH(RR$1,'CSC Mitre'!DI$1:DI$220,0)),"",VLOOKUP(RR$1,'Tactic Recode'!$A$1:$B$547,2,FALSE))</f>
        <v/>
      </c>
      <c r="RS114" t="str">
        <f>IF(ISERROR(MATCH(RS$1,'CSC Mitre'!DI$1:DI$220,0)),"",VLOOKUP(RS$1,'Tactic Recode'!$A$1:$B$547,2,FALSE))</f>
        <v/>
      </c>
      <c r="RT114" t="str">
        <f>IF(ISERROR(MATCH(RT$1,'CSC Mitre'!DI$1:DI$220,0)),"",VLOOKUP(RT$1,'Tactic Recode'!$A$1:$B$547,2,FALSE))</f>
        <v/>
      </c>
      <c r="RU114" t="str">
        <f>IF(ISERROR(MATCH(RU$1,'CSC Mitre'!DI$1:DI$220,0)),"",VLOOKUP(RU$1,'Tactic Recode'!$A$1:$B$547,2,FALSE))</f>
        <v/>
      </c>
      <c r="RV114" t="str">
        <f>IF(ISERROR(MATCH(RV$1,'CSC Mitre'!DI$1:DI$220,0)),"",VLOOKUP(RV$1,'Tactic Recode'!$A$1:$B$547,2,FALSE))</f>
        <v/>
      </c>
      <c r="RW114" t="str">
        <f>IF(ISERROR(MATCH(RW$1,'CSC Mitre'!DI$1:DI$220,0)),"",VLOOKUP(RW$1,'Tactic Recode'!$A$1:$B$547,2,FALSE))</f>
        <v/>
      </c>
      <c r="RX114" t="str">
        <f>IF(ISERROR(MATCH(RX$1,'CSC Mitre'!DI$1:DI$220,0)),"",VLOOKUP(RX$1,'Tactic Recode'!$A$1:$B$547,2,FALSE))</f>
        <v/>
      </c>
      <c r="RY114" t="str">
        <f>IF(ISERROR(MATCH(RY$1,'CSC Mitre'!DI$1:DI$220,0)),"",VLOOKUP(RY$1,'Tactic Recode'!$A$1:$B$547,2,FALSE))</f>
        <v/>
      </c>
      <c r="RZ114" t="str">
        <f>IF(ISERROR(MATCH(RZ$1,'CSC Mitre'!DI$1:DI$220,0)),"",VLOOKUP(RZ$1,'Tactic Recode'!$A$1:$B$547,2,FALSE))</f>
        <v/>
      </c>
      <c r="SA114" t="str">
        <f>IF(ISERROR(MATCH(SA$1,'CSC Mitre'!DI$1:DI$220,0)),"",VLOOKUP(SA$1,'Tactic Recode'!$A$1:$B$547,2,FALSE))</f>
        <v/>
      </c>
      <c r="SB114" t="str">
        <f>IF(ISERROR(MATCH(SB$1,'CSC Mitre'!DI$1:DI$220,0)),"",VLOOKUP(SB$1,'Tactic Recode'!$A$1:$B$547,2,FALSE))</f>
        <v/>
      </c>
      <c r="SC114" t="str">
        <f>IF(ISERROR(MATCH(SC$1,'CSC Mitre'!DI$1:DI$220,0)),"",VLOOKUP(SC$1,'Tactic Recode'!$A$1:$B$547,2,FALSE))</f>
        <v/>
      </c>
      <c r="SD114" t="str">
        <f>IF(ISERROR(MATCH(SD$1,'CSC Mitre'!DI$1:DI$220,0)),"",VLOOKUP(SD$1,'Tactic Recode'!$A$1:$B$547,2,FALSE))</f>
        <v/>
      </c>
      <c r="SE114" t="str">
        <f>IF(ISERROR(MATCH(SE$1,'CSC Mitre'!DI$1:DI$220,0)),"",VLOOKUP(SE$1,'Tactic Recode'!$A$1:$B$547,2,FALSE))</f>
        <v/>
      </c>
      <c r="SF114" t="str">
        <f>IF(ISERROR(MATCH(SF$1,'CSC Mitre'!DI$1:DI$220,0)),"",VLOOKUP(SF$1,'Tactic Recode'!$A$1:$B$547,2,FALSE))</f>
        <v/>
      </c>
      <c r="SG114" t="str">
        <f>IF(ISERROR(MATCH(SG$1,'CSC Mitre'!DI$1:DI$220,0)),"",VLOOKUP(SG$1,'Tactic Recode'!$A$1:$B$547,2,FALSE))</f>
        <v/>
      </c>
      <c r="SH114" t="str">
        <f>IF(ISERROR(MATCH(SH$1,'CSC Mitre'!DI$1:DI$220,0)),"",VLOOKUP(SH$1,'Tactic Recode'!$A$1:$B$547,2,FALSE))</f>
        <v/>
      </c>
      <c r="SI114" t="str">
        <f>IF(ISERROR(MATCH(SI$1,'CSC Mitre'!DI$1:DI$220,0)),"",VLOOKUP(SI$1,'Tactic Recode'!$A$1:$B$547,2,FALSE))</f>
        <v/>
      </c>
      <c r="SJ114" t="str">
        <f>IF(ISERROR(MATCH(SJ$1,'CSC Mitre'!DI$1:DI$220,0)),"",VLOOKUP(SJ$1,'Tactic Recode'!$A$1:$B$547,2,FALSE))</f>
        <v/>
      </c>
      <c r="SK114" t="str">
        <f>IF(ISERROR(MATCH(SK$1,'CSC Mitre'!DI$1:DI$220,0)),"",VLOOKUP(SK$1,'Tactic Recode'!$A$1:$B$547,2,FALSE))</f>
        <v/>
      </c>
      <c r="SL114" t="str">
        <f>IF(ISERROR(MATCH(SL$1,'CSC Mitre'!DI$1:DI$220,0)),"",VLOOKUP(SL$1,'Tactic Recode'!$A$1:$B$547,2,FALSE))</f>
        <v/>
      </c>
      <c r="SM114" t="str">
        <f>IF(ISERROR(MATCH(SM$1,'CSC Mitre'!DI$1:DI$220,0)),"",VLOOKUP(SM$1,'Tactic Recode'!$A$1:$B$547,2,FALSE))</f>
        <v/>
      </c>
      <c r="SN114" t="str">
        <f>IF(ISERROR(MATCH(SN$1,'CSC Mitre'!DI$1:DI$220,0)),"",VLOOKUP(SN$1,'Tactic Recode'!$A$1:$B$547,2,FALSE))</f>
        <v/>
      </c>
      <c r="SO114" t="str">
        <f>IF(ISERROR(MATCH(SO$1,'CSC Mitre'!DI$1:DI$220,0)),"",VLOOKUP(SO$1,'Tactic Recode'!$A$1:$B$547,2,FALSE))</f>
        <v/>
      </c>
      <c r="SP114" t="str">
        <f>IF(ISERROR(MATCH(SP$1,'CSC Mitre'!DI$1:DI$220,0)),"",VLOOKUP(SP$1,'Tactic Recode'!$A$1:$B$547,2,FALSE))</f>
        <v/>
      </c>
      <c r="SQ114" t="str">
        <f>IF(ISERROR(MATCH(SQ$1,'CSC Mitre'!DI$1:DI$220,0)),"",VLOOKUP(SQ$1,'Tactic Recode'!$A$1:$B$547,2,FALSE))</f>
        <v/>
      </c>
      <c r="SR114" t="str">
        <f>IF(ISERROR(MATCH(SR$1,'CSC Mitre'!DI$1:DI$220,0)),"",VLOOKUP(SR$1,'Tactic Recode'!$A$1:$B$547,2,FALSE))</f>
        <v/>
      </c>
      <c r="SS114" t="str">
        <f>IF(ISERROR(MATCH(SS$1,'CSC Mitre'!DI$1:DI$220,0)),"",VLOOKUP(SS$1,'Tactic Recode'!$A$1:$B$547,2,FALSE))</f>
        <v/>
      </c>
      <c r="ST114" t="str">
        <f>IF(ISERROR(MATCH(ST$1,'CSC Mitre'!DI$1:DI$220,0)),"",VLOOKUP(ST$1,'Tactic Recode'!$A$1:$B$547,2,FALSE))</f>
        <v/>
      </c>
      <c r="SU114" t="str">
        <f>IF(ISERROR(MATCH(SU$1,'CSC Mitre'!DI$1:DI$220,0)),"",VLOOKUP(SU$1,'Tactic Recode'!$A$1:$B$547,2,FALSE))</f>
        <v/>
      </c>
      <c r="SV114" t="str">
        <f>IF(ISERROR(MATCH(SV$1,'CSC Mitre'!DI$1:DI$220,0)),"",VLOOKUP(SV$1,'Tactic Recode'!$A$1:$B$547,2,FALSE))</f>
        <v/>
      </c>
      <c r="SW114" t="str">
        <f>IF(ISERROR(MATCH(SW$1,'CSC Mitre'!DI$1:DI$220,0)),"",VLOOKUP(SW$1,'Tactic Recode'!$A$1:$B$547,2,FALSE))</f>
        <v/>
      </c>
      <c r="SX114" t="str">
        <f>IF(ISERROR(MATCH(SX$1,'CSC Mitre'!DI$1:DI$220,0)),"",VLOOKUP(SX$1,'Tactic Recode'!$A$1:$B$547,2,FALSE))</f>
        <v/>
      </c>
      <c r="SY114" t="str">
        <f>IF(ISERROR(MATCH(SY$1,'CSC Mitre'!DI$1:DI$220,0)),"",VLOOKUP(SY$1,'Tactic Recode'!$A$1:$B$547,2,FALSE))</f>
        <v/>
      </c>
      <c r="SZ114" t="str">
        <f>IF(ISERROR(MATCH(SZ$1,'CSC Mitre'!DI$1:DI$220,0)),"",VLOOKUP(SZ$1,'Tactic Recode'!$A$1:$B$547,2,FALSE))</f>
        <v/>
      </c>
      <c r="TA114" t="str">
        <f>IF(ISERROR(MATCH(TA$1,'CSC Mitre'!DI$1:DI$220,0)),"",VLOOKUP(TA$1,'Tactic Recode'!$A$1:$B$547,2,FALSE))</f>
        <v/>
      </c>
      <c r="TB114" t="str">
        <f>IF(ISERROR(MATCH(TB$1,'CSC Mitre'!DI$1:DI$220,0)),"",VLOOKUP(TB$1,'Tactic Recode'!$A$1:$B$547,2,FALSE))</f>
        <v/>
      </c>
      <c r="TC114" t="str">
        <f>IF(ISERROR(MATCH(TC$1,'CSC Mitre'!DI$1:DI$220,0)),"",VLOOKUP(TC$1,'Tactic Recode'!$A$1:$B$547,2,FALSE))</f>
        <v/>
      </c>
      <c r="TD114" t="str">
        <f>IF(ISERROR(MATCH(TD$1,'CSC Mitre'!DI$1:DI$220,0)),"",VLOOKUP(TD$1,'Tactic Recode'!$A$1:$B$547,2,FALSE))</f>
        <v/>
      </c>
      <c r="TE114" t="str">
        <f>IF(ISERROR(MATCH(TE$1,'CSC Mitre'!DI$1:DI$220,0)),"",VLOOKUP(TE$1,'Tactic Recode'!$A$1:$B$547,2,FALSE))</f>
        <v/>
      </c>
      <c r="TF114" t="str">
        <f>IF(ISERROR(MATCH(TF$1,'CSC Mitre'!DI$1:DI$220,0)),"",VLOOKUP(TF$1,'Tactic Recode'!$A$1:$B$547,2,FALSE))</f>
        <v/>
      </c>
      <c r="TG114" t="str">
        <f>IF(ISERROR(MATCH(TG$1,'CSC Mitre'!DI$1:DI$220,0)),"",VLOOKUP(TG$1,'Tactic Recode'!$A$1:$B$547,2,FALSE))</f>
        <v/>
      </c>
      <c r="TH114" t="str">
        <f>IF(ISERROR(MATCH(TH$1,'CSC Mitre'!DI$1:DI$220,0)),"",VLOOKUP(TH$1,'Tactic Recode'!$A$1:$B$547,2,FALSE))</f>
        <v/>
      </c>
      <c r="TI114" t="str">
        <f>IF(ISERROR(MATCH(TI$1,'CSC Mitre'!DI$1:DI$220,0)),"",VLOOKUP(TI$1,'Tactic Recode'!$A$1:$B$547,2,FALSE))</f>
        <v/>
      </c>
      <c r="TJ114" t="str">
        <f>IF(ISERROR(MATCH(TJ$1,'CSC Mitre'!DI$1:DI$220,0)),"",VLOOKUP(TJ$1,'Tactic Recode'!$A$1:$B$547,2,FALSE))</f>
        <v/>
      </c>
      <c r="TK114" t="str">
        <f>IF(ISERROR(MATCH(TK$1,'CSC Mitre'!DI$1:DI$220,0)),"",VLOOKUP(TK$1,'Tactic Recode'!$A$1:$B$547,2,FALSE))</f>
        <v/>
      </c>
      <c r="TL114" t="str">
        <f>IF(ISERROR(MATCH(TL$1,'CSC Mitre'!DI$1:DI$220,0)),"",VLOOKUP(TL$1,'Tactic Recode'!$A$1:$B$547,2,FALSE))</f>
        <v/>
      </c>
      <c r="TM114" t="str">
        <f>IF(ISERROR(MATCH(TM$1,'CSC Mitre'!DI$1:DI$220,0)),"",VLOOKUP(TM$1,'Tactic Recode'!$A$1:$B$547,2,FALSE))</f>
        <v/>
      </c>
      <c r="TN114" t="str">
        <f>IF(ISERROR(MATCH(TN$1,'CSC Mitre'!DI$1:DI$220,0)),"",VLOOKUP(TN$1,'Tactic Recode'!$A$1:$B$547,2,FALSE))</f>
        <v/>
      </c>
      <c r="TO114" t="str">
        <f>IF(ISERROR(MATCH(TO$1,'CSC Mitre'!DI$1:DI$220,0)),"",VLOOKUP(TO$1,'Tactic Recode'!$A$1:$B$547,2,FALSE))</f>
        <v/>
      </c>
      <c r="TP114" t="str">
        <f>IF(ISERROR(MATCH(TP$1,'CSC Mitre'!DI$1:DI$220,0)),"",VLOOKUP(TP$1,'Tactic Recode'!$A$1:$B$547,2,FALSE))</f>
        <v/>
      </c>
      <c r="TQ114" t="str">
        <f>IF(ISERROR(MATCH(TQ$1,'CSC Mitre'!DI$1:DI$220,0)),"",VLOOKUP(TQ$1,'Tactic Recode'!$A$1:$B$547,2,FALSE))</f>
        <v/>
      </c>
      <c r="TR114" t="str">
        <f>IF(ISERROR(MATCH(TR$1,'CSC Mitre'!DI$1:DI$220,0)),"",VLOOKUP(TR$1,'Tactic Recode'!$A$1:$B$547,2,FALSE))</f>
        <v/>
      </c>
      <c r="TS114" t="str">
        <f>IF(ISERROR(MATCH(TS$1,'CSC Mitre'!DI$1:DI$220,0)),"",VLOOKUP(TS$1,'Tactic Recode'!$A$1:$B$547,2,FALSE))</f>
        <v/>
      </c>
      <c r="TT114" t="str">
        <f>IF(ISERROR(MATCH(TT$1,'CSC Mitre'!DI$1:DI$220,0)),"",VLOOKUP(TT$1,'Tactic Recode'!$A$1:$B$547,2,FALSE))</f>
        <v/>
      </c>
      <c r="TU114" t="str">
        <f>IF(ISERROR(MATCH(TU$1,'CSC Mitre'!DI$1:DI$220,0)),"",VLOOKUP(TU$1,'Tactic Recode'!$A$1:$B$547,2,FALSE))</f>
        <v/>
      </c>
      <c r="TV114" t="str">
        <f>IF(ISERROR(MATCH(TV$1,'CSC Mitre'!DI$1:DI$220,0)),"",VLOOKUP(TV$1,'Tactic Recode'!$A$1:$B$547,2,FALSE))</f>
        <v/>
      </c>
      <c r="TW114" t="str">
        <f>IF(ISERROR(MATCH(TW$1,'CSC Mitre'!DI$1:DI$220,0)),"",VLOOKUP(TW$1,'Tactic Recode'!$A$1:$B$547,2,FALSE))</f>
        <v/>
      </c>
      <c r="TX114" t="str">
        <f>IF(ISERROR(MATCH(TX$1,'CSC Mitre'!DI$1:DI$220,0)),"",VLOOKUP(TX$1,'Tactic Recode'!$A$1:$B$547,2,FALSE))</f>
        <v/>
      </c>
      <c r="TY114" t="str">
        <f>IF(ISERROR(MATCH(TY$1,'CSC Mitre'!DI$1:DI$220,0)),"",VLOOKUP(TY$1,'Tactic Recode'!$A$1:$B$547,2,FALSE))</f>
        <v/>
      </c>
      <c r="TZ114" t="str">
        <f>IF(ISERROR(MATCH(TZ$1,'CSC Mitre'!DI$1:DI$220,0)),"",VLOOKUP(TZ$1,'Tactic Recode'!$A$1:$B$547,2,FALSE))</f>
        <v/>
      </c>
      <c r="UA114" t="str">
        <f>IF(ISERROR(MATCH(UA$1,'CSC Mitre'!DI$1:DI$220,0)),"",VLOOKUP(UA$1,'Tactic Recode'!$A$1:$B$547,2,FALSE))</f>
        <v/>
      </c>
      <c r="UB114" t="str">
        <f>IF(ISERROR(MATCH(UB$1,'CSC Mitre'!DI$1:DI$220,0)),"",VLOOKUP(UB$1,'Tactic Recode'!$A$1:$B$547,2,FALSE))</f>
        <v/>
      </c>
    </row>
    <row r="115" spans="1:548" x14ac:dyDescent="0.25">
      <c r="A115" s="59" t="s">
        <v>510</v>
      </c>
      <c r="B115" t="str">
        <f>IF(ISERROR(MATCH(B$1,'CSC Mitre'!DJ$1:DJ$220,0)),"",VLOOKUP(B$1,'Tactic Recode'!$A$1:$B$547,2,FALSE))</f>
        <v/>
      </c>
      <c r="C115" t="str">
        <f>IF(ISERROR(MATCH(C$1,'CSC Mitre'!DJ$1:DJ$220,0)),"",VLOOKUP(C$1,'Tactic Recode'!$A$1:$B$547,2,FALSE))</f>
        <v/>
      </c>
      <c r="D115" t="str">
        <f>IF(ISERROR(MATCH(D$1,'CSC Mitre'!DJ$1:DJ$220,0)),"",VLOOKUP(D$1,'Tactic Recode'!$A$1:$B$547,2,FALSE))</f>
        <v/>
      </c>
      <c r="E115" t="str">
        <f>IF(ISERROR(MATCH(E$1,'CSC Mitre'!DJ$1:DJ$220,0)),"",VLOOKUP(E$1,'Tactic Recode'!$A$1:$B$547,2,FALSE))</f>
        <v/>
      </c>
      <c r="F115" t="str">
        <f>IF(ISERROR(MATCH(F$1,'CSC Mitre'!DJ$1:DJ$220,0)),"",VLOOKUP(F$1,'Tactic Recode'!$A$1:$B$547,2,FALSE))</f>
        <v/>
      </c>
      <c r="G115" t="str">
        <f>IF(ISERROR(MATCH(G$1,'CSC Mitre'!DJ$1:DJ$220,0)),"",VLOOKUP(G$1,'Tactic Recode'!$A$1:$B$547,2,FALSE))</f>
        <v/>
      </c>
      <c r="H115" t="str">
        <f>IF(ISERROR(MATCH(H$1,'CSC Mitre'!DJ$1:DJ$220,0)),"",VLOOKUP(H$1,'Tactic Recode'!$A$1:$B$547,2,FALSE))</f>
        <v/>
      </c>
      <c r="I115" t="str">
        <f>IF(ISERROR(MATCH(I$1,'CSC Mitre'!DJ$1:DJ$220,0)),"",VLOOKUP(I$1,'Tactic Recode'!$A$1:$B$547,2,FALSE))</f>
        <v/>
      </c>
      <c r="J115" t="str">
        <f>IF(ISERROR(MATCH(J$1,'CSC Mitre'!DJ$1:DJ$220,0)),"",VLOOKUP(J$1,'Tactic Recode'!$A$1:$B$547,2,FALSE))</f>
        <v/>
      </c>
      <c r="K115" t="str">
        <f>IF(ISERROR(MATCH(K$1,'CSC Mitre'!DJ$1:DJ$220,0)),"",VLOOKUP(K$1,'Tactic Recode'!$A$1:$B$547,2,FALSE))</f>
        <v/>
      </c>
      <c r="L115" t="str">
        <f>IF(ISERROR(MATCH(L$1,'CSC Mitre'!DJ$1:DJ$220,0)),"",VLOOKUP(L$1,'Tactic Recode'!$A$1:$B$547,2,FALSE))</f>
        <v/>
      </c>
      <c r="M115" t="str">
        <f>IF(ISERROR(MATCH(M$1,'CSC Mitre'!DJ$1:DJ$220,0)),"",VLOOKUP(M$1,'Tactic Recode'!$A$1:$B$547,2,FALSE))</f>
        <v/>
      </c>
      <c r="N115" t="str">
        <f>IF(ISERROR(MATCH(N$1,'CSC Mitre'!DJ$1:DJ$220,0)),"",VLOOKUP(N$1,'Tactic Recode'!$A$1:$B$547,2,FALSE))</f>
        <v/>
      </c>
      <c r="O115" t="str">
        <f>IF(ISERROR(MATCH(O$1,'CSC Mitre'!DJ$1:DJ$220,0)),"",VLOOKUP(O$1,'Tactic Recode'!$A$1:$B$547,2,FALSE))</f>
        <v/>
      </c>
      <c r="P115" t="str">
        <f>IF(ISERROR(MATCH(P$1,'CSC Mitre'!DJ$1:DJ$220,0)),"",VLOOKUP(P$1,'Tactic Recode'!$A$1:$B$547,2,FALSE))</f>
        <v/>
      </c>
      <c r="Q115" t="str">
        <f>IF(ISERROR(MATCH(Q$1,'CSC Mitre'!DJ$1:DJ$220,0)),"",VLOOKUP(Q$1,'Tactic Recode'!$A$1:$B$547,2,FALSE))</f>
        <v/>
      </c>
      <c r="R115" t="str">
        <f>IF(ISERROR(MATCH(R$1,'CSC Mitre'!DJ$1:DJ$220,0)),"",VLOOKUP(R$1,'Tactic Recode'!$A$1:$B$547,2,FALSE))</f>
        <v/>
      </c>
      <c r="S115" t="str">
        <f>IF(ISERROR(MATCH(S$1,'CSC Mitre'!DJ$1:DJ$220,0)),"",VLOOKUP(S$1,'Tactic Recode'!$A$1:$B$547,2,FALSE))</f>
        <v/>
      </c>
      <c r="T115" t="str">
        <f>IF(ISERROR(MATCH(T$1,'CSC Mitre'!DJ$1:DJ$220,0)),"",VLOOKUP(T$1,'Tactic Recode'!$A$1:$B$547,2,FALSE))</f>
        <v/>
      </c>
      <c r="U115" t="str">
        <f>IF(ISERROR(MATCH(U$1,'CSC Mitre'!DJ$1:DJ$220,0)),"",VLOOKUP(U$1,'Tactic Recode'!$A$1:$B$547,2,FALSE))</f>
        <v/>
      </c>
      <c r="V115" t="str">
        <f>IF(ISERROR(MATCH(V$1,'CSC Mitre'!DJ$1:DJ$220,0)),"",VLOOKUP(V$1,'Tactic Recode'!$A$1:$B$547,2,FALSE))</f>
        <v/>
      </c>
      <c r="W115" t="str">
        <f>IF(ISERROR(MATCH(W$1,'CSC Mitre'!DJ$1:DJ$220,0)),"",VLOOKUP(W$1,'Tactic Recode'!$A$1:$B$547,2,FALSE))</f>
        <v/>
      </c>
      <c r="X115" t="str">
        <f>IF(ISERROR(MATCH(X$1,'CSC Mitre'!DJ$1:DJ$220,0)),"",VLOOKUP(X$1,'Tactic Recode'!$A$1:$B$547,2,FALSE))</f>
        <v/>
      </c>
      <c r="Y115" t="str">
        <f>IF(ISERROR(MATCH(Y$1,'CSC Mitre'!DJ$1:DJ$220,0)),"",VLOOKUP(Y$1,'Tactic Recode'!$A$1:$B$547,2,FALSE))</f>
        <v/>
      </c>
      <c r="Z115" t="str">
        <f>IF(ISERROR(MATCH(Z$1,'CSC Mitre'!DJ$1:DJ$220,0)),"",VLOOKUP(Z$1,'Tactic Recode'!$A$1:$B$547,2,FALSE))</f>
        <v/>
      </c>
      <c r="AA115" t="str">
        <f>IF(ISERROR(MATCH(AA$1,'CSC Mitre'!DJ$1:DJ$220,0)),"",VLOOKUP(AA$1,'Tactic Recode'!$A$1:$B$547,2,FALSE))</f>
        <v/>
      </c>
      <c r="AB115" t="str">
        <f>IF(ISERROR(MATCH(AB$1,'CSC Mitre'!DJ$1:DJ$220,0)),"",VLOOKUP(AB$1,'Tactic Recode'!$A$1:$B$547,2,FALSE))</f>
        <v/>
      </c>
      <c r="AC115" t="str">
        <f>IF(ISERROR(MATCH(AC$1,'CSC Mitre'!DJ$1:DJ$220,0)),"",VLOOKUP(AC$1,'Tactic Recode'!$A$1:$B$547,2,FALSE))</f>
        <v/>
      </c>
      <c r="AD115" t="str">
        <f>IF(ISERROR(MATCH(AD$1,'CSC Mitre'!DJ$1:DJ$220,0)),"",VLOOKUP(AD$1,'Tactic Recode'!$A$1:$B$547,2,FALSE))</f>
        <v/>
      </c>
      <c r="AE115" t="str">
        <f>IF(ISERROR(MATCH(AE$1,'CSC Mitre'!DJ$1:DJ$220,0)),"",VLOOKUP(AE$1,'Tactic Recode'!$A$1:$B$547,2,FALSE))</f>
        <v/>
      </c>
      <c r="AF115" t="str">
        <f>IF(ISERROR(MATCH(AF$1,'CSC Mitre'!DJ$1:DJ$220,0)),"",VLOOKUP(AF$1,'Tactic Recode'!$A$1:$B$547,2,FALSE))</f>
        <v/>
      </c>
      <c r="AG115" t="str">
        <f>IF(ISERROR(MATCH(AG$1,'CSC Mitre'!DJ$1:DJ$220,0)),"",VLOOKUP(AG$1,'Tactic Recode'!$A$1:$B$547,2,FALSE))</f>
        <v/>
      </c>
      <c r="AH115" t="str">
        <f>IF(ISERROR(MATCH(AH$1,'CSC Mitre'!DJ$1:DJ$220,0)),"",VLOOKUP(AH$1,'Tactic Recode'!$A$1:$B$547,2,FALSE))</f>
        <v/>
      </c>
      <c r="AI115" t="str">
        <f>IF(ISERROR(MATCH(AI$1,'CSC Mitre'!DJ$1:DJ$220,0)),"",VLOOKUP(AI$1,'Tactic Recode'!$A$1:$B$547,2,FALSE))</f>
        <v/>
      </c>
      <c r="AJ115" t="str">
        <f>IF(ISERROR(MATCH(AJ$1,'CSC Mitre'!DJ$1:DJ$220,0)),"",VLOOKUP(AJ$1,'Tactic Recode'!$A$1:$B$547,2,FALSE))</f>
        <v/>
      </c>
      <c r="AK115" t="str">
        <f>IF(ISERROR(MATCH(AK$1,'CSC Mitre'!DJ$1:DJ$220,0)),"",VLOOKUP(AK$1,'Tactic Recode'!$A$1:$B$547,2,FALSE))</f>
        <v/>
      </c>
      <c r="AL115" t="str">
        <f>IF(ISERROR(MATCH(AL$1,'CSC Mitre'!DJ$1:DJ$220,0)),"",VLOOKUP(AL$1,'Tactic Recode'!$A$1:$B$547,2,FALSE))</f>
        <v/>
      </c>
      <c r="AM115" t="str">
        <f>IF(ISERROR(MATCH(AM$1,'CSC Mitre'!DJ$1:DJ$220,0)),"",VLOOKUP(AM$1,'Tactic Recode'!$A$1:$B$547,2,FALSE))</f>
        <v/>
      </c>
      <c r="AN115" t="str">
        <f>IF(ISERROR(MATCH(AN$1,'CSC Mitre'!DJ$1:DJ$220,0)),"",VLOOKUP(AN$1,'Tactic Recode'!$A$1:$B$547,2,FALSE))</f>
        <v/>
      </c>
      <c r="AO115" t="str">
        <f>IF(ISERROR(MATCH(AO$1,'CSC Mitre'!DJ$1:DJ$220,0)),"",VLOOKUP(AO$1,'Tactic Recode'!$A$1:$B$547,2,FALSE))</f>
        <v/>
      </c>
      <c r="AP115" t="str">
        <f>IF(ISERROR(MATCH(AP$1,'CSC Mitre'!DJ$1:DJ$220,0)),"",VLOOKUP(AP$1,'Tactic Recode'!$A$1:$B$547,2,FALSE))</f>
        <v/>
      </c>
      <c r="AQ115" t="str">
        <f>IF(ISERROR(MATCH(AQ$1,'CSC Mitre'!DJ$1:DJ$220,0)),"",VLOOKUP(AQ$1,'Tactic Recode'!$A$1:$B$547,2,FALSE))</f>
        <v/>
      </c>
      <c r="AR115" t="str">
        <f>IF(ISERROR(MATCH(AR$1,'CSC Mitre'!DJ$1:DJ$220,0)),"",VLOOKUP(AR$1,'Tactic Recode'!$A$1:$B$547,2,FALSE))</f>
        <v/>
      </c>
      <c r="AS115" t="str">
        <f>IF(ISERROR(MATCH(AS$1,'CSC Mitre'!DJ$1:DJ$220,0)),"",VLOOKUP(AS$1,'Tactic Recode'!$A$1:$B$547,2,FALSE))</f>
        <v/>
      </c>
      <c r="AT115" t="str">
        <f>IF(ISERROR(MATCH(AT$1,'CSC Mitre'!DJ$1:DJ$220,0)),"",VLOOKUP(AT$1,'Tactic Recode'!$A$1:$B$547,2,FALSE))</f>
        <v/>
      </c>
      <c r="AU115" t="str">
        <f>IF(ISERROR(MATCH(AU$1,'CSC Mitre'!DJ$1:DJ$220,0)),"",VLOOKUP(AU$1,'Tactic Recode'!$A$1:$B$547,2,FALSE))</f>
        <v/>
      </c>
      <c r="AV115" t="str">
        <f>IF(ISERROR(MATCH(AV$1,'CSC Mitre'!DJ$1:DJ$220,0)),"",VLOOKUP(AV$1,'Tactic Recode'!$A$1:$B$547,2,FALSE))</f>
        <v/>
      </c>
      <c r="AW115" t="str">
        <f>IF(ISERROR(MATCH(AW$1,'CSC Mitre'!DJ$1:DJ$220,0)),"",VLOOKUP(AW$1,'Tactic Recode'!$A$1:$B$547,2,FALSE))</f>
        <v/>
      </c>
      <c r="AX115" t="str">
        <f>IF(ISERROR(MATCH(AX$1,'CSC Mitre'!DJ$1:DJ$220,0)),"",VLOOKUP(AX$1,'Tactic Recode'!$A$1:$B$547,2,FALSE))</f>
        <v/>
      </c>
      <c r="AY115" t="str">
        <f>IF(ISERROR(MATCH(AY$1,'CSC Mitre'!DJ$1:DJ$220,0)),"",VLOOKUP(AY$1,'Tactic Recode'!$A$1:$B$547,2,FALSE))</f>
        <v/>
      </c>
      <c r="AZ115" t="str">
        <f>IF(ISERROR(MATCH(AZ$1,'CSC Mitre'!DJ$1:DJ$220,0)),"",VLOOKUP(AZ$1,'Tactic Recode'!$A$1:$B$547,2,FALSE))</f>
        <v/>
      </c>
      <c r="BA115" t="str">
        <f>IF(ISERROR(MATCH(BA$1,'CSC Mitre'!DJ$1:DJ$220,0)),"",VLOOKUP(BA$1,'Tactic Recode'!$A$1:$B$547,2,FALSE))</f>
        <v/>
      </c>
      <c r="BB115" t="str">
        <f>IF(ISERROR(MATCH(BB$1,'CSC Mitre'!DJ$1:DJ$220,0)),"",VLOOKUP(BB$1,'Tactic Recode'!$A$1:$B$547,2,FALSE))</f>
        <v/>
      </c>
      <c r="BC115" t="str">
        <f>IF(ISERROR(MATCH(BC$1,'CSC Mitre'!DJ$1:DJ$220,0)),"",VLOOKUP(BC$1,'Tactic Recode'!$A$1:$B$547,2,FALSE))</f>
        <v/>
      </c>
      <c r="BD115" t="str">
        <f>IF(ISERROR(MATCH(BD$1,'CSC Mitre'!DJ$1:DJ$220,0)),"",VLOOKUP(BD$1,'Tactic Recode'!$A$1:$B$547,2,FALSE))</f>
        <v/>
      </c>
      <c r="BE115" t="str">
        <f>IF(ISERROR(MATCH(BE$1,'CSC Mitre'!DJ$1:DJ$220,0)),"",VLOOKUP(BE$1,'Tactic Recode'!$A$1:$B$547,2,FALSE))</f>
        <v/>
      </c>
      <c r="BF115" t="str">
        <f>IF(ISERROR(MATCH(BF$1,'CSC Mitre'!DJ$1:DJ$220,0)),"",VLOOKUP(BF$1,'Tactic Recode'!$A$1:$B$547,2,FALSE))</f>
        <v/>
      </c>
      <c r="BG115" t="str">
        <f>IF(ISERROR(MATCH(BG$1,'CSC Mitre'!DJ$1:DJ$220,0)),"",VLOOKUP(BG$1,'Tactic Recode'!$A$1:$B$547,2,FALSE))</f>
        <v/>
      </c>
      <c r="BH115" t="str">
        <f>IF(ISERROR(MATCH(BH$1,'CSC Mitre'!DJ$1:DJ$220,0)),"",VLOOKUP(BH$1,'Tactic Recode'!$A$1:$B$547,2,FALSE))</f>
        <v/>
      </c>
      <c r="BI115" t="str">
        <f>IF(ISERROR(MATCH(BI$1,'CSC Mitre'!DJ$1:DJ$220,0)),"",VLOOKUP(BI$1,'Tactic Recode'!$A$1:$B$547,2,FALSE))</f>
        <v/>
      </c>
      <c r="BJ115" t="str">
        <f>IF(ISERROR(MATCH(BJ$1,'CSC Mitre'!DJ$1:DJ$220,0)),"",VLOOKUP(BJ$1,'Tactic Recode'!$A$1:$B$547,2,FALSE))</f>
        <v/>
      </c>
      <c r="BK115" t="str">
        <f>IF(ISERROR(MATCH(BK$1,'CSC Mitre'!DJ$1:DJ$220,0)),"",VLOOKUP(BK$1,'Tactic Recode'!$A$1:$B$547,2,FALSE))</f>
        <v/>
      </c>
      <c r="BL115" t="str">
        <f>IF(ISERROR(MATCH(BL$1,'CSC Mitre'!DJ$1:DJ$220,0)),"",VLOOKUP(BL$1,'Tactic Recode'!$A$1:$B$547,2,FALSE))</f>
        <v/>
      </c>
      <c r="BM115" t="str">
        <f>IF(ISERROR(MATCH(BM$1,'CSC Mitre'!DJ$1:DJ$220,0)),"",VLOOKUP(BM$1,'Tactic Recode'!$A$1:$B$547,2,FALSE))</f>
        <v/>
      </c>
      <c r="BN115" t="str">
        <f>IF(ISERROR(MATCH(BN$1,'CSC Mitre'!DJ$1:DJ$220,0)),"",VLOOKUP(BN$1,'Tactic Recode'!$A$1:$B$547,2,FALSE))</f>
        <v/>
      </c>
      <c r="BO115" t="str">
        <f>IF(ISERROR(MATCH(BO$1,'CSC Mitre'!DJ$1:DJ$220,0)),"",VLOOKUP(BO$1,'Tactic Recode'!$A$1:$B$547,2,FALSE))</f>
        <v/>
      </c>
      <c r="BP115" t="str">
        <f>IF(ISERROR(MATCH(BP$1,'CSC Mitre'!DJ$1:DJ$220,0)),"",VLOOKUP(BP$1,'Tactic Recode'!$A$1:$B$547,2,FALSE))</f>
        <v/>
      </c>
      <c r="BQ115" t="str">
        <f>IF(ISERROR(MATCH(BQ$1,'CSC Mitre'!DJ$1:DJ$220,0)),"",VLOOKUP(BQ$1,'Tactic Recode'!$A$1:$B$547,2,FALSE))</f>
        <v/>
      </c>
      <c r="BR115" t="str">
        <f>IF(ISERROR(MATCH(BR$1,'CSC Mitre'!DJ$1:DJ$220,0)),"",VLOOKUP(BR$1,'Tactic Recode'!$A$1:$B$547,2,FALSE))</f>
        <v/>
      </c>
      <c r="BS115" t="str">
        <f>IF(ISERROR(MATCH(BS$1,'CSC Mitre'!DJ$1:DJ$220,0)),"",VLOOKUP(BS$1,'Tactic Recode'!$A$1:$B$547,2,FALSE))</f>
        <v/>
      </c>
      <c r="BT115" t="str">
        <f>IF(ISERROR(MATCH(BT$1,'CSC Mitre'!DJ$1:DJ$220,0)),"",VLOOKUP(BT$1,'Tactic Recode'!$A$1:$B$547,2,FALSE))</f>
        <v/>
      </c>
      <c r="BU115" t="str">
        <f>IF(ISERROR(MATCH(BU$1,'CSC Mitre'!DJ$1:DJ$220,0)),"",VLOOKUP(BU$1,'Tactic Recode'!$A$1:$B$547,2,FALSE))</f>
        <v/>
      </c>
      <c r="BV115" t="str">
        <f>IF(ISERROR(MATCH(BV$1,'CSC Mitre'!DJ$1:DJ$220,0)),"",VLOOKUP(BV$1,'Tactic Recode'!$A$1:$B$547,2,FALSE))</f>
        <v/>
      </c>
      <c r="BW115" t="str">
        <f>IF(ISERROR(MATCH(BW$1,'CSC Mitre'!DJ$1:DJ$220,0)),"",VLOOKUP(BW$1,'Tactic Recode'!$A$1:$B$547,2,FALSE))</f>
        <v/>
      </c>
      <c r="BX115" t="str">
        <f>IF(ISERROR(MATCH(BX$1,'CSC Mitre'!DJ$1:DJ$220,0)),"",VLOOKUP(BX$1,'Tactic Recode'!$A$1:$B$547,2,FALSE))</f>
        <v/>
      </c>
      <c r="BY115" t="str">
        <f>IF(ISERROR(MATCH(BY$1,'CSC Mitre'!DJ$1:DJ$220,0)),"",VLOOKUP(BY$1,'Tactic Recode'!$A$1:$B$547,2,FALSE))</f>
        <v/>
      </c>
      <c r="BZ115" t="str">
        <f>IF(ISERROR(MATCH(BZ$1,'CSC Mitre'!DJ$1:DJ$220,0)),"",VLOOKUP(BZ$1,'Tactic Recode'!$A$1:$B$547,2,FALSE))</f>
        <v/>
      </c>
      <c r="CA115" t="str">
        <f>IF(ISERROR(MATCH(CA$1,'CSC Mitre'!DJ$1:DJ$220,0)),"",VLOOKUP(CA$1,'Tactic Recode'!$A$1:$B$547,2,FALSE))</f>
        <v/>
      </c>
      <c r="CB115" t="str">
        <f>IF(ISERROR(MATCH(CB$1,'CSC Mitre'!DJ$1:DJ$220,0)),"",VLOOKUP(CB$1,'Tactic Recode'!$A$1:$B$547,2,FALSE))</f>
        <v/>
      </c>
      <c r="CC115" t="str">
        <f>IF(ISERROR(MATCH(CC$1,'CSC Mitre'!DJ$1:DJ$220,0)),"",VLOOKUP(CC$1,'Tactic Recode'!$A$1:$B$547,2,FALSE))</f>
        <v/>
      </c>
      <c r="CD115" t="str">
        <f>IF(ISERROR(MATCH(CD$1,'CSC Mitre'!DJ$1:DJ$220,0)),"",VLOOKUP(CD$1,'Tactic Recode'!$A$1:$B$547,2,FALSE))</f>
        <v/>
      </c>
      <c r="CE115" t="str">
        <f>IF(ISERROR(MATCH(CE$1,'CSC Mitre'!DJ$1:DJ$220,0)),"",VLOOKUP(CE$1,'Tactic Recode'!$A$1:$B$547,2,FALSE))</f>
        <v/>
      </c>
      <c r="CF115" t="str">
        <f>IF(ISERROR(MATCH(CF$1,'CSC Mitre'!DJ$1:DJ$220,0)),"",VLOOKUP(CF$1,'Tactic Recode'!$A$1:$B$547,2,FALSE))</f>
        <v/>
      </c>
      <c r="CG115" t="str">
        <f>IF(ISERROR(MATCH(CG$1,'CSC Mitre'!DJ$1:DJ$220,0)),"",VLOOKUP(CG$1,'Tactic Recode'!$A$1:$B$547,2,FALSE))</f>
        <v/>
      </c>
      <c r="CH115" t="str">
        <f>IF(ISERROR(MATCH(CH$1,'CSC Mitre'!DJ$1:DJ$220,0)),"",VLOOKUP(CH$1,'Tactic Recode'!$A$1:$B$547,2,FALSE))</f>
        <v/>
      </c>
      <c r="CI115" t="str">
        <f>IF(ISERROR(MATCH(CI$1,'CSC Mitre'!DJ$1:DJ$220,0)),"",VLOOKUP(CI$1,'Tactic Recode'!$A$1:$B$547,2,FALSE))</f>
        <v/>
      </c>
      <c r="CJ115" t="str">
        <f>IF(ISERROR(MATCH(CJ$1,'CSC Mitre'!DJ$1:DJ$220,0)),"",VLOOKUP(CJ$1,'Tactic Recode'!$A$1:$B$547,2,FALSE))</f>
        <v/>
      </c>
      <c r="CK115" t="str">
        <f>IF(ISERROR(MATCH(CK$1,'CSC Mitre'!DJ$1:DJ$220,0)),"",VLOOKUP(CK$1,'Tactic Recode'!$A$1:$B$547,2,FALSE))</f>
        <v/>
      </c>
      <c r="CL115" t="str">
        <f>IF(ISERROR(MATCH(CL$1,'CSC Mitre'!DJ$1:DJ$220,0)),"",VLOOKUP(CL$1,'Tactic Recode'!$A$1:$B$547,2,FALSE))</f>
        <v/>
      </c>
      <c r="CM115" t="str">
        <f>IF(ISERROR(MATCH(CM$1,'CSC Mitre'!DJ$1:DJ$220,0)),"",VLOOKUP(CM$1,'Tactic Recode'!$A$1:$B$547,2,FALSE))</f>
        <v/>
      </c>
      <c r="CN115" t="str">
        <f>IF(ISERROR(MATCH(CN$1,'CSC Mitre'!DJ$1:DJ$220,0)),"",VLOOKUP(CN$1,'Tactic Recode'!$A$1:$B$547,2,FALSE))</f>
        <v/>
      </c>
      <c r="CO115" t="str">
        <f>IF(ISERROR(MATCH(CO$1,'CSC Mitre'!DJ$1:DJ$220,0)),"",VLOOKUP(CO$1,'Tactic Recode'!$A$1:$B$547,2,FALSE))</f>
        <v/>
      </c>
      <c r="CP115" t="str">
        <f>IF(ISERROR(MATCH(CP$1,'CSC Mitre'!DJ$1:DJ$220,0)),"",VLOOKUP(CP$1,'Tactic Recode'!$A$1:$B$547,2,FALSE))</f>
        <v/>
      </c>
      <c r="CQ115" t="str">
        <f>IF(ISERROR(MATCH(CQ$1,'CSC Mitre'!DJ$1:DJ$220,0)),"",VLOOKUP(CQ$1,'Tactic Recode'!$A$1:$B$547,2,FALSE))</f>
        <v/>
      </c>
      <c r="CR115" t="str">
        <f>IF(ISERROR(MATCH(CR$1,'CSC Mitre'!DJ$1:DJ$220,0)),"",VLOOKUP(CR$1,'Tactic Recode'!$A$1:$B$547,2,FALSE))</f>
        <v/>
      </c>
      <c r="CS115" t="str">
        <f>IF(ISERROR(MATCH(CS$1,'CSC Mitre'!DJ$1:DJ$220,0)),"",VLOOKUP(CS$1,'Tactic Recode'!$A$1:$B$547,2,FALSE))</f>
        <v/>
      </c>
      <c r="CT115" t="str">
        <f>IF(ISERROR(MATCH(CT$1,'CSC Mitre'!DJ$1:DJ$220,0)),"",VLOOKUP(CT$1,'Tactic Recode'!$A$1:$B$547,2,FALSE))</f>
        <v/>
      </c>
      <c r="CU115" t="str">
        <f>IF(ISERROR(MATCH(CU$1,'CSC Mitre'!DJ$1:DJ$220,0)),"",VLOOKUP(CU$1,'Tactic Recode'!$A$1:$B$547,2,FALSE))</f>
        <v/>
      </c>
      <c r="CV115" t="str">
        <f>IF(ISERROR(MATCH(CV$1,'CSC Mitre'!DJ$1:DJ$220,0)),"",VLOOKUP(CV$1,'Tactic Recode'!$A$1:$B$547,2,FALSE))</f>
        <v/>
      </c>
      <c r="CW115" t="str">
        <f>IF(ISERROR(MATCH(CW$1,'CSC Mitre'!DJ$1:DJ$220,0)),"",VLOOKUP(CW$1,'Tactic Recode'!$A$1:$B$547,2,FALSE))</f>
        <v/>
      </c>
      <c r="CX115" t="str">
        <f>IF(ISERROR(MATCH(CX$1,'CSC Mitre'!DJ$1:DJ$220,0)),"",VLOOKUP(CX$1,'Tactic Recode'!$A$1:$B$547,2,FALSE))</f>
        <v/>
      </c>
      <c r="CY115" t="str">
        <f>IF(ISERROR(MATCH(CY$1,'CSC Mitre'!DJ$1:DJ$220,0)),"",VLOOKUP(CY$1,'Tactic Recode'!$A$1:$B$547,2,FALSE))</f>
        <v/>
      </c>
      <c r="CZ115" t="str">
        <f>IF(ISERROR(MATCH(CZ$1,'CSC Mitre'!DJ$1:DJ$220,0)),"",VLOOKUP(CZ$1,'Tactic Recode'!$A$1:$B$547,2,FALSE))</f>
        <v/>
      </c>
      <c r="DA115" t="str">
        <f>IF(ISERROR(MATCH(DA$1,'CSC Mitre'!DJ$1:DJ$220,0)),"",VLOOKUP(DA$1,'Tactic Recode'!$A$1:$B$547,2,FALSE))</f>
        <v/>
      </c>
      <c r="DB115" t="str">
        <f>IF(ISERROR(MATCH(DB$1,'CSC Mitre'!DJ$1:DJ$220,0)),"",VLOOKUP(DB$1,'Tactic Recode'!$A$1:$B$547,2,FALSE))</f>
        <v/>
      </c>
      <c r="DC115" t="str">
        <f>IF(ISERROR(MATCH(DC$1,'CSC Mitre'!DJ$1:DJ$220,0)),"",VLOOKUP(DC$1,'Tactic Recode'!$A$1:$B$547,2,FALSE))</f>
        <v/>
      </c>
      <c r="DD115" t="str">
        <f>IF(ISERROR(MATCH(DD$1,'CSC Mitre'!DJ$1:DJ$220,0)),"",VLOOKUP(DD$1,'Tactic Recode'!$A$1:$B$547,2,FALSE))</f>
        <v/>
      </c>
      <c r="DE115" t="str">
        <f>IF(ISERROR(MATCH(DE$1,'CSC Mitre'!DJ$1:DJ$220,0)),"",VLOOKUP(DE$1,'Tactic Recode'!$A$1:$B$547,2,FALSE))</f>
        <v/>
      </c>
      <c r="DF115" t="str">
        <f>IF(ISERROR(MATCH(DF$1,'CSC Mitre'!DJ$1:DJ$220,0)),"",VLOOKUP(DF$1,'Tactic Recode'!$A$1:$B$547,2,FALSE))</f>
        <v/>
      </c>
      <c r="DG115" t="str">
        <f>IF(ISERROR(MATCH(DG$1,'CSC Mitre'!DJ$1:DJ$220,0)),"",VLOOKUP(DG$1,'Tactic Recode'!$A$1:$B$547,2,FALSE))</f>
        <v/>
      </c>
      <c r="DH115" t="str">
        <f>IF(ISERROR(MATCH(DH$1,'CSC Mitre'!DJ$1:DJ$220,0)),"",VLOOKUP(DH$1,'Tactic Recode'!$A$1:$B$547,2,FALSE))</f>
        <v/>
      </c>
      <c r="DI115" t="str">
        <f>IF(ISERROR(MATCH(DI$1,'CSC Mitre'!DJ$1:DJ$220,0)),"",VLOOKUP(DI$1,'Tactic Recode'!$A$1:$B$547,2,FALSE))</f>
        <v/>
      </c>
      <c r="DJ115" t="str">
        <f>IF(ISERROR(MATCH(DJ$1,'CSC Mitre'!DJ$1:DJ$220,0)),"",VLOOKUP(DJ$1,'Tactic Recode'!$A$1:$B$547,2,FALSE))</f>
        <v/>
      </c>
      <c r="DK115" t="str">
        <f>IF(ISERROR(MATCH(DK$1,'CSC Mitre'!DJ$1:DJ$220,0)),"",VLOOKUP(DK$1,'Tactic Recode'!$A$1:$B$547,2,FALSE))</f>
        <v/>
      </c>
      <c r="DL115" t="str">
        <f>IF(ISERROR(MATCH(DL$1,'CSC Mitre'!DJ$1:DJ$220,0)),"",VLOOKUP(DL$1,'Tactic Recode'!$A$1:$B$547,2,FALSE))</f>
        <v/>
      </c>
      <c r="DM115" t="str">
        <f>IF(ISERROR(MATCH(DM$1,'CSC Mitre'!DJ$1:DJ$220,0)),"",VLOOKUP(DM$1,'Tactic Recode'!$A$1:$B$547,2,FALSE))</f>
        <v/>
      </c>
      <c r="DN115" t="str">
        <f>IF(ISERROR(MATCH(DN$1,'CSC Mitre'!DJ$1:DJ$220,0)),"",VLOOKUP(DN$1,'Tactic Recode'!$A$1:$B$547,2,FALSE))</f>
        <v/>
      </c>
      <c r="DO115" t="str">
        <f>IF(ISERROR(MATCH(DO$1,'CSC Mitre'!DJ$1:DJ$220,0)),"",VLOOKUP(DO$1,'Tactic Recode'!$A$1:$B$547,2,FALSE))</f>
        <v/>
      </c>
      <c r="DP115" t="str">
        <f>IF(ISERROR(MATCH(DP$1,'CSC Mitre'!DJ$1:DJ$220,0)),"",VLOOKUP(DP$1,'Tactic Recode'!$A$1:$B$547,2,FALSE))</f>
        <v/>
      </c>
      <c r="DQ115" t="str">
        <f>IF(ISERROR(MATCH(DQ$1,'CSC Mitre'!DJ$1:DJ$220,0)),"",VLOOKUP(DQ$1,'Tactic Recode'!$A$1:$B$547,2,FALSE))</f>
        <v/>
      </c>
      <c r="DR115" t="str">
        <f>IF(ISERROR(MATCH(DR$1,'CSC Mitre'!DJ$1:DJ$220,0)),"",VLOOKUP(DR$1,'Tactic Recode'!$A$1:$B$547,2,FALSE))</f>
        <v/>
      </c>
      <c r="DS115" t="str">
        <f>IF(ISERROR(MATCH(DS$1,'CSC Mitre'!DJ$1:DJ$220,0)),"",VLOOKUP(DS$1,'Tactic Recode'!$A$1:$B$547,2,FALSE))</f>
        <v/>
      </c>
      <c r="DT115" t="str">
        <f>IF(ISERROR(MATCH(DT$1,'CSC Mitre'!DJ$1:DJ$220,0)),"",VLOOKUP(DT$1,'Tactic Recode'!$A$1:$B$547,2,FALSE))</f>
        <v/>
      </c>
      <c r="DU115" t="str">
        <f>IF(ISERROR(MATCH(DU$1,'CSC Mitre'!DJ$1:DJ$220,0)),"",VLOOKUP(DU$1,'Tactic Recode'!$A$1:$B$547,2,FALSE))</f>
        <v/>
      </c>
      <c r="DV115" t="str">
        <f>IF(ISERROR(MATCH(DV$1,'CSC Mitre'!DJ$1:DJ$220,0)),"",VLOOKUP(DV$1,'Tactic Recode'!$A$1:$B$547,2,FALSE))</f>
        <v/>
      </c>
      <c r="DW115" t="str">
        <f>IF(ISERROR(MATCH(DW$1,'CSC Mitre'!DJ$1:DJ$220,0)),"",VLOOKUP(DW$1,'Tactic Recode'!$A$1:$B$547,2,FALSE))</f>
        <v/>
      </c>
      <c r="DX115" t="str">
        <f>IF(ISERROR(MATCH(DX$1,'CSC Mitre'!DJ$1:DJ$220,0)),"",VLOOKUP(DX$1,'Tactic Recode'!$A$1:$B$547,2,FALSE))</f>
        <v/>
      </c>
      <c r="DY115" t="str">
        <f>IF(ISERROR(MATCH(DY$1,'CSC Mitre'!DJ$1:DJ$220,0)),"",VLOOKUP(DY$1,'Tactic Recode'!$A$1:$B$547,2,FALSE))</f>
        <v/>
      </c>
      <c r="DZ115" t="str">
        <f>IF(ISERROR(MATCH(DZ$1,'CSC Mitre'!DJ$1:DJ$220,0)),"",VLOOKUP(DZ$1,'Tactic Recode'!$A$1:$B$547,2,FALSE))</f>
        <v/>
      </c>
      <c r="EA115" t="str">
        <f>IF(ISERROR(MATCH(EA$1,'CSC Mitre'!DJ$1:DJ$220,0)),"",VLOOKUP(EA$1,'Tactic Recode'!$A$1:$B$547,2,FALSE))</f>
        <v/>
      </c>
      <c r="EB115" t="str">
        <f>IF(ISERROR(MATCH(EB$1,'CSC Mitre'!DJ$1:DJ$220,0)),"",VLOOKUP(EB$1,'Tactic Recode'!$A$1:$B$547,2,FALSE))</f>
        <v/>
      </c>
      <c r="EC115" t="str">
        <f>IF(ISERROR(MATCH(EC$1,'CSC Mitre'!DJ$1:DJ$220,0)),"",VLOOKUP(EC$1,'Tactic Recode'!$A$1:$B$547,2,FALSE))</f>
        <v/>
      </c>
      <c r="ED115" t="str">
        <f>IF(ISERROR(MATCH(ED$1,'CSC Mitre'!DJ$1:DJ$220,0)),"",VLOOKUP(ED$1,'Tactic Recode'!$A$1:$B$547,2,FALSE))</f>
        <v/>
      </c>
      <c r="EE115" t="str">
        <f>IF(ISERROR(MATCH(EE$1,'CSC Mitre'!DJ$1:DJ$220,0)),"",VLOOKUP(EE$1,'Tactic Recode'!$A$1:$B$547,2,FALSE))</f>
        <v/>
      </c>
      <c r="EF115" t="str">
        <f>IF(ISERROR(MATCH(EF$1,'CSC Mitre'!DJ$1:DJ$220,0)),"",VLOOKUP(EF$1,'Tactic Recode'!$A$1:$B$547,2,FALSE))</f>
        <v/>
      </c>
      <c r="EG115" t="str">
        <f>IF(ISERROR(MATCH(EG$1,'CSC Mitre'!DJ$1:DJ$220,0)),"",VLOOKUP(EG$1,'Tactic Recode'!$A$1:$B$547,2,FALSE))</f>
        <v/>
      </c>
      <c r="EH115" t="str">
        <f>IF(ISERROR(MATCH(EH$1,'CSC Mitre'!DJ$1:DJ$220,0)),"",VLOOKUP(EH$1,'Tactic Recode'!$A$1:$B$547,2,FALSE))</f>
        <v/>
      </c>
      <c r="EI115" t="str">
        <f>IF(ISERROR(MATCH(EI$1,'CSC Mitre'!DJ$1:DJ$220,0)),"",VLOOKUP(EI$1,'Tactic Recode'!$A$1:$B$547,2,FALSE))</f>
        <v/>
      </c>
      <c r="EJ115" t="str">
        <f>IF(ISERROR(MATCH(EJ$1,'CSC Mitre'!DJ$1:DJ$220,0)),"",VLOOKUP(EJ$1,'Tactic Recode'!$A$1:$B$547,2,FALSE))</f>
        <v/>
      </c>
      <c r="EK115" t="str">
        <f>IF(ISERROR(MATCH(EK$1,'CSC Mitre'!DJ$1:DJ$220,0)),"",VLOOKUP(EK$1,'Tactic Recode'!$A$1:$B$547,2,FALSE))</f>
        <v/>
      </c>
      <c r="EL115" t="str">
        <f>IF(ISERROR(MATCH(EL$1,'CSC Mitre'!DJ$1:DJ$220,0)),"",VLOOKUP(EL$1,'Tactic Recode'!$A$1:$B$547,2,FALSE))</f>
        <v/>
      </c>
      <c r="EM115" t="str">
        <f>IF(ISERROR(MATCH(EM$1,'CSC Mitre'!DJ$1:DJ$220,0)),"",VLOOKUP(EM$1,'Tactic Recode'!$A$1:$B$547,2,FALSE))</f>
        <v/>
      </c>
      <c r="EN115" t="str">
        <f>IF(ISERROR(MATCH(EN$1,'CSC Mitre'!DJ$1:DJ$220,0)),"",VLOOKUP(EN$1,'Tactic Recode'!$A$1:$B$547,2,FALSE))</f>
        <v/>
      </c>
      <c r="EO115" t="str">
        <f>IF(ISERROR(MATCH(EO$1,'CSC Mitre'!DJ$1:DJ$220,0)),"",VLOOKUP(EO$1,'Tactic Recode'!$A$1:$B$547,2,FALSE))</f>
        <v/>
      </c>
      <c r="EP115" t="str">
        <f>IF(ISERROR(MATCH(EP$1,'CSC Mitre'!DJ$1:DJ$220,0)),"",VLOOKUP(EP$1,'Tactic Recode'!$A$1:$B$547,2,FALSE))</f>
        <v/>
      </c>
      <c r="EQ115" t="str">
        <f>IF(ISERROR(MATCH(EQ$1,'CSC Mitre'!DJ$1:DJ$220,0)),"",VLOOKUP(EQ$1,'Tactic Recode'!$A$1:$B$547,2,FALSE))</f>
        <v/>
      </c>
      <c r="ER115" t="str">
        <f>IF(ISERROR(MATCH(ER$1,'CSC Mitre'!DJ$1:DJ$220,0)),"",VLOOKUP(ER$1,'Tactic Recode'!$A$1:$B$547,2,FALSE))</f>
        <v/>
      </c>
      <c r="ES115" t="str">
        <f>IF(ISERROR(MATCH(ES$1,'CSC Mitre'!DJ$1:DJ$220,0)),"",VLOOKUP(ES$1,'Tactic Recode'!$A$1:$B$547,2,FALSE))</f>
        <v/>
      </c>
      <c r="ET115" t="str">
        <f>IF(ISERROR(MATCH(ET$1,'CSC Mitre'!DJ$1:DJ$220,0)),"",VLOOKUP(ET$1,'Tactic Recode'!$A$1:$B$547,2,FALSE))</f>
        <v/>
      </c>
      <c r="EU115" t="str">
        <f>IF(ISERROR(MATCH(EU$1,'CSC Mitre'!DJ$1:DJ$220,0)),"",VLOOKUP(EU$1,'Tactic Recode'!$A$1:$B$547,2,FALSE))</f>
        <v/>
      </c>
      <c r="EV115" t="str">
        <f>IF(ISERROR(MATCH(EV$1,'CSC Mitre'!DJ$1:DJ$220,0)),"",VLOOKUP(EV$1,'Tactic Recode'!$A$1:$B$547,2,FALSE))</f>
        <v/>
      </c>
      <c r="EW115" t="str">
        <f>IF(ISERROR(MATCH(EW$1,'CSC Mitre'!DJ$1:DJ$220,0)),"",VLOOKUP(EW$1,'Tactic Recode'!$A$1:$B$547,2,FALSE))</f>
        <v/>
      </c>
      <c r="EX115" t="str">
        <f>IF(ISERROR(MATCH(EX$1,'CSC Mitre'!DJ$1:DJ$220,0)),"",VLOOKUP(EX$1,'Tactic Recode'!$A$1:$B$547,2,FALSE))</f>
        <v/>
      </c>
      <c r="EY115" t="str">
        <f>IF(ISERROR(MATCH(EY$1,'CSC Mitre'!DJ$1:DJ$220,0)),"",VLOOKUP(EY$1,'Tactic Recode'!$A$1:$B$547,2,FALSE))</f>
        <v/>
      </c>
      <c r="EZ115" t="str">
        <f>IF(ISERROR(MATCH(EZ$1,'CSC Mitre'!DJ$1:DJ$220,0)),"",VLOOKUP(EZ$1,'Tactic Recode'!$A$1:$B$547,2,FALSE))</f>
        <v/>
      </c>
      <c r="FA115" t="str">
        <f>IF(ISERROR(MATCH(FA$1,'CSC Mitre'!DJ$1:DJ$220,0)),"",VLOOKUP(FA$1,'Tactic Recode'!$A$1:$B$547,2,FALSE))</f>
        <v/>
      </c>
      <c r="FB115" t="str">
        <f>IF(ISERROR(MATCH(FB$1,'CSC Mitre'!DJ$1:DJ$220,0)),"",VLOOKUP(FB$1,'Tactic Recode'!$A$1:$B$547,2,FALSE))</f>
        <v/>
      </c>
      <c r="FC115" t="str">
        <f>IF(ISERROR(MATCH(FC$1,'CSC Mitre'!DJ$1:DJ$220,0)),"",VLOOKUP(FC$1,'Tactic Recode'!$A$1:$B$547,2,FALSE))</f>
        <v/>
      </c>
      <c r="FD115" t="str">
        <f>IF(ISERROR(MATCH(FD$1,'CSC Mitre'!DJ$1:DJ$220,0)),"",VLOOKUP(FD$1,'Tactic Recode'!$A$1:$B$547,2,FALSE))</f>
        <v/>
      </c>
      <c r="FE115" t="str">
        <f>IF(ISERROR(MATCH(FE$1,'CSC Mitre'!DJ$1:DJ$220,0)),"",VLOOKUP(FE$1,'Tactic Recode'!$A$1:$B$547,2,FALSE))</f>
        <v/>
      </c>
      <c r="FF115" t="str">
        <f>IF(ISERROR(MATCH(FF$1,'CSC Mitre'!DJ$1:DJ$220,0)),"",VLOOKUP(FF$1,'Tactic Recode'!$A$1:$B$547,2,FALSE))</f>
        <v/>
      </c>
      <c r="FG115" t="str">
        <f>IF(ISERROR(MATCH(FG$1,'CSC Mitre'!DJ$1:DJ$220,0)),"",VLOOKUP(FG$1,'Tactic Recode'!$A$1:$B$547,2,FALSE))</f>
        <v/>
      </c>
      <c r="FH115" t="str">
        <f>IF(ISERROR(MATCH(FH$1,'CSC Mitre'!DJ$1:DJ$220,0)),"",VLOOKUP(FH$1,'Tactic Recode'!$A$1:$B$547,2,FALSE))</f>
        <v/>
      </c>
      <c r="FI115" t="str">
        <f>IF(ISERROR(MATCH(FI$1,'CSC Mitre'!DJ$1:DJ$220,0)),"",VLOOKUP(FI$1,'Tactic Recode'!$A$1:$B$547,2,FALSE))</f>
        <v/>
      </c>
      <c r="FJ115" t="str">
        <f>IF(ISERROR(MATCH(FJ$1,'CSC Mitre'!DJ$1:DJ$220,0)),"",VLOOKUP(FJ$1,'Tactic Recode'!$A$1:$B$547,2,FALSE))</f>
        <v/>
      </c>
      <c r="FK115" t="str">
        <f>IF(ISERROR(MATCH(FK$1,'CSC Mitre'!DJ$1:DJ$220,0)),"",VLOOKUP(FK$1,'Tactic Recode'!$A$1:$B$547,2,FALSE))</f>
        <v/>
      </c>
      <c r="FL115" t="str">
        <f>IF(ISERROR(MATCH(FL$1,'CSC Mitre'!DJ$1:DJ$220,0)),"",VLOOKUP(FL$1,'Tactic Recode'!$A$1:$B$547,2,FALSE))</f>
        <v/>
      </c>
      <c r="FM115" t="str">
        <f>IF(ISERROR(MATCH(FM$1,'CSC Mitre'!DJ$1:DJ$220,0)),"",VLOOKUP(FM$1,'Tactic Recode'!$A$1:$B$547,2,FALSE))</f>
        <v/>
      </c>
      <c r="FN115" t="str">
        <f>IF(ISERROR(MATCH(FN$1,'CSC Mitre'!DJ$1:DJ$220,0)),"",VLOOKUP(FN$1,'Tactic Recode'!$A$1:$B$547,2,FALSE))</f>
        <v/>
      </c>
      <c r="FO115" t="str">
        <f>IF(ISERROR(MATCH(FO$1,'CSC Mitre'!DJ$1:DJ$220,0)),"",VLOOKUP(FO$1,'Tactic Recode'!$A$1:$B$547,2,FALSE))</f>
        <v/>
      </c>
      <c r="FP115" t="str">
        <f>IF(ISERROR(MATCH(FP$1,'CSC Mitre'!DJ$1:DJ$220,0)),"",VLOOKUP(FP$1,'Tactic Recode'!$A$1:$B$547,2,FALSE))</f>
        <v/>
      </c>
      <c r="FQ115" t="str">
        <f>IF(ISERROR(MATCH(FQ$1,'CSC Mitre'!DJ$1:DJ$220,0)),"",VLOOKUP(FQ$1,'Tactic Recode'!$A$1:$B$547,2,FALSE))</f>
        <v/>
      </c>
      <c r="FR115" t="str">
        <f>IF(ISERROR(MATCH(FR$1,'CSC Mitre'!DJ$1:DJ$220,0)),"",VLOOKUP(FR$1,'Tactic Recode'!$A$1:$B$547,2,FALSE))</f>
        <v/>
      </c>
      <c r="FS115" t="str">
        <f>IF(ISERROR(MATCH(FS$1,'CSC Mitre'!DJ$1:DJ$220,0)),"",VLOOKUP(FS$1,'Tactic Recode'!$A$1:$B$547,2,FALSE))</f>
        <v/>
      </c>
      <c r="FT115" t="str">
        <f>IF(ISERROR(MATCH(FT$1,'CSC Mitre'!DJ$1:DJ$220,0)),"",VLOOKUP(FT$1,'Tactic Recode'!$A$1:$B$547,2,FALSE))</f>
        <v/>
      </c>
      <c r="FU115" t="str">
        <f>IF(ISERROR(MATCH(FU$1,'CSC Mitre'!DJ$1:DJ$220,0)),"",VLOOKUP(FU$1,'Tactic Recode'!$A$1:$B$547,2,FALSE))</f>
        <v/>
      </c>
      <c r="FV115" t="str">
        <f>IF(ISERROR(MATCH(FV$1,'CSC Mitre'!DJ$1:DJ$220,0)),"",VLOOKUP(FV$1,'Tactic Recode'!$A$1:$B$547,2,FALSE))</f>
        <v/>
      </c>
      <c r="FW115" t="str">
        <f>IF(ISERROR(MATCH(FW$1,'CSC Mitre'!DJ$1:DJ$220,0)),"",VLOOKUP(FW$1,'Tactic Recode'!$A$1:$B$547,2,FALSE))</f>
        <v/>
      </c>
      <c r="FX115" t="str">
        <f>IF(ISERROR(MATCH(FX$1,'CSC Mitre'!DJ$1:DJ$220,0)),"",VLOOKUP(FX$1,'Tactic Recode'!$A$1:$B$547,2,FALSE))</f>
        <v/>
      </c>
      <c r="FY115" t="str">
        <f>IF(ISERROR(MATCH(FY$1,'CSC Mitre'!DJ$1:DJ$220,0)),"",VLOOKUP(FY$1,'Tactic Recode'!$A$1:$B$547,2,FALSE))</f>
        <v/>
      </c>
      <c r="FZ115" t="str">
        <f>IF(ISERROR(MATCH(FZ$1,'CSC Mitre'!DJ$1:DJ$220,0)),"",VLOOKUP(FZ$1,'Tactic Recode'!$A$1:$B$547,2,FALSE))</f>
        <v/>
      </c>
      <c r="GA115" t="str">
        <f>IF(ISERROR(MATCH(GA$1,'CSC Mitre'!DJ$1:DJ$220,0)),"",VLOOKUP(GA$1,'Tactic Recode'!$A$1:$B$547,2,FALSE))</f>
        <v/>
      </c>
      <c r="GB115" t="str">
        <f>IF(ISERROR(MATCH(GB$1,'CSC Mitre'!DJ$1:DJ$220,0)),"",VLOOKUP(GB$1,'Tactic Recode'!$A$1:$B$547,2,FALSE))</f>
        <v/>
      </c>
      <c r="GC115" t="str">
        <f>IF(ISERROR(MATCH(GC$1,'CSC Mitre'!DJ$1:DJ$220,0)),"",VLOOKUP(GC$1,'Tactic Recode'!$A$1:$B$547,2,FALSE))</f>
        <v/>
      </c>
      <c r="GD115" t="str">
        <f>IF(ISERROR(MATCH(GD$1,'CSC Mitre'!DJ$1:DJ$220,0)),"",VLOOKUP(GD$1,'Tactic Recode'!$A$1:$B$547,2,FALSE))</f>
        <v/>
      </c>
      <c r="GE115" t="str">
        <f>IF(ISERROR(MATCH(GE$1,'CSC Mitre'!DJ$1:DJ$220,0)),"",VLOOKUP(GE$1,'Tactic Recode'!$A$1:$B$547,2,FALSE))</f>
        <v/>
      </c>
      <c r="GF115" t="str">
        <f>IF(ISERROR(MATCH(GF$1,'CSC Mitre'!DJ$1:DJ$220,0)),"",VLOOKUP(GF$1,'Tactic Recode'!$A$1:$B$547,2,FALSE))</f>
        <v/>
      </c>
      <c r="GG115" t="str">
        <f>IF(ISERROR(MATCH(GG$1,'CSC Mitre'!DJ$1:DJ$220,0)),"",VLOOKUP(GG$1,'Tactic Recode'!$A$1:$B$547,2,FALSE))</f>
        <v/>
      </c>
      <c r="GH115" t="str">
        <f>IF(ISERROR(MATCH(GH$1,'CSC Mitre'!DJ$1:DJ$220,0)),"",VLOOKUP(GH$1,'Tactic Recode'!$A$1:$B$547,2,FALSE))</f>
        <v/>
      </c>
      <c r="GI115" t="str">
        <f>IF(ISERROR(MATCH(GI$1,'CSC Mitre'!DJ$1:DJ$220,0)),"",VLOOKUP(GI$1,'Tactic Recode'!$A$1:$B$547,2,FALSE))</f>
        <v/>
      </c>
      <c r="GJ115" t="str">
        <f>IF(ISERROR(MATCH(GJ$1,'CSC Mitre'!DJ$1:DJ$220,0)),"",VLOOKUP(GJ$1,'Tactic Recode'!$A$1:$B$547,2,FALSE))</f>
        <v/>
      </c>
      <c r="GK115" t="str">
        <f>IF(ISERROR(MATCH(GK$1,'CSC Mitre'!DJ$1:DJ$220,0)),"",VLOOKUP(GK$1,'Tactic Recode'!$A$1:$B$547,2,FALSE))</f>
        <v/>
      </c>
      <c r="GL115" t="str">
        <f>IF(ISERROR(MATCH(GL$1,'CSC Mitre'!DJ$1:DJ$220,0)),"",VLOOKUP(GL$1,'Tactic Recode'!$A$1:$B$547,2,FALSE))</f>
        <v/>
      </c>
      <c r="GM115" t="str">
        <f>IF(ISERROR(MATCH(GM$1,'CSC Mitre'!DJ$1:DJ$220,0)),"",VLOOKUP(GM$1,'Tactic Recode'!$A$1:$B$547,2,FALSE))</f>
        <v/>
      </c>
      <c r="GN115" t="str">
        <f>IF(ISERROR(MATCH(GN$1,'CSC Mitre'!DJ$1:DJ$220,0)),"",VLOOKUP(GN$1,'Tactic Recode'!$A$1:$B$547,2,FALSE))</f>
        <v/>
      </c>
      <c r="GO115" t="str">
        <f>IF(ISERROR(MATCH(GO$1,'CSC Mitre'!DJ$1:DJ$220,0)),"",VLOOKUP(GO$1,'Tactic Recode'!$A$1:$B$547,2,FALSE))</f>
        <v/>
      </c>
      <c r="GP115" t="str">
        <f>IF(ISERROR(MATCH(GP$1,'CSC Mitre'!DJ$1:DJ$220,0)),"",VLOOKUP(GP$1,'Tactic Recode'!$A$1:$B$547,2,FALSE))</f>
        <v/>
      </c>
      <c r="GQ115" t="str">
        <f>IF(ISERROR(MATCH(GQ$1,'CSC Mitre'!DJ$1:DJ$220,0)),"",VLOOKUP(GQ$1,'Tactic Recode'!$A$1:$B$547,2,FALSE))</f>
        <v/>
      </c>
      <c r="GR115" t="str">
        <f>IF(ISERROR(MATCH(GR$1,'CSC Mitre'!DJ$1:DJ$220,0)),"",VLOOKUP(GR$1,'Tactic Recode'!$A$1:$B$547,2,FALSE))</f>
        <v/>
      </c>
      <c r="GS115" t="str">
        <f>IF(ISERROR(MATCH(GS$1,'CSC Mitre'!DJ$1:DJ$220,0)),"",VLOOKUP(GS$1,'Tactic Recode'!$A$1:$B$547,2,FALSE))</f>
        <v/>
      </c>
      <c r="GT115" t="str">
        <f>IF(ISERROR(MATCH(GT$1,'CSC Mitre'!DJ$1:DJ$220,0)),"",VLOOKUP(GT$1,'Tactic Recode'!$A$1:$B$547,2,FALSE))</f>
        <v/>
      </c>
      <c r="GU115" t="str">
        <f>IF(ISERROR(MATCH(GU$1,'CSC Mitre'!DJ$1:DJ$220,0)),"",VLOOKUP(GU$1,'Tactic Recode'!$A$1:$B$547,2,FALSE))</f>
        <v/>
      </c>
      <c r="GV115" t="str">
        <f>IF(ISERROR(MATCH(GV$1,'CSC Mitre'!DJ$1:DJ$220,0)),"",VLOOKUP(GV$1,'Tactic Recode'!$A$1:$B$547,2,FALSE))</f>
        <v/>
      </c>
      <c r="GW115" t="str">
        <f>IF(ISERROR(MATCH(GW$1,'CSC Mitre'!DJ$1:DJ$220,0)),"",VLOOKUP(GW$1,'Tactic Recode'!$A$1:$B$547,2,FALSE))</f>
        <v/>
      </c>
      <c r="GX115" t="str">
        <f>IF(ISERROR(MATCH(GX$1,'CSC Mitre'!DJ$1:DJ$220,0)),"",VLOOKUP(GX$1,'Tactic Recode'!$A$1:$B$547,2,FALSE))</f>
        <v/>
      </c>
      <c r="GY115" t="str">
        <f>IF(ISERROR(MATCH(GY$1,'CSC Mitre'!DJ$1:DJ$220,0)),"",VLOOKUP(GY$1,'Tactic Recode'!$A$1:$B$547,2,FALSE))</f>
        <v/>
      </c>
      <c r="GZ115" t="str">
        <f>IF(ISERROR(MATCH(GZ$1,'CSC Mitre'!DJ$1:DJ$220,0)),"",VLOOKUP(GZ$1,'Tactic Recode'!$A$1:$B$547,2,FALSE))</f>
        <v/>
      </c>
      <c r="HA115" t="str">
        <f>IF(ISERROR(MATCH(HA$1,'CSC Mitre'!DJ$1:DJ$220,0)),"",VLOOKUP(HA$1,'Tactic Recode'!$A$1:$B$547,2,FALSE))</f>
        <v/>
      </c>
      <c r="HB115" t="str">
        <f>IF(ISERROR(MATCH(HB$1,'CSC Mitre'!DJ$1:DJ$220,0)),"",VLOOKUP(HB$1,'Tactic Recode'!$A$1:$B$547,2,FALSE))</f>
        <v/>
      </c>
      <c r="HC115" t="str">
        <f>IF(ISERROR(MATCH(HC$1,'CSC Mitre'!DJ$1:DJ$220,0)),"",VLOOKUP(HC$1,'Tactic Recode'!$A$1:$B$547,2,FALSE))</f>
        <v/>
      </c>
      <c r="HD115" t="str">
        <f>IF(ISERROR(MATCH(HD$1,'CSC Mitre'!DJ$1:DJ$220,0)),"",VLOOKUP(HD$1,'Tactic Recode'!$A$1:$B$547,2,FALSE))</f>
        <v/>
      </c>
      <c r="HE115" t="str">
        <f>IF(ISERROR(MATCH(HE$1,'CSC Mitre'!DJ$1:DJ$220,0)),"",VLOOKUP(HE$1,'Tactic Recode'!$A$1:$B$547,2,FALSE))</f>
        <v/>
      </c>
      <c r="HF115" t="str">
        <f>IF(ISERROR(MATCH(HF$1,'CSC Mitre'!DJ$1:DJ$220,0)),"",VLOOKUP(HF$1,'Tactic Recode'!$A$1:$B$547,2,FALSE))</f>
        <v/>
      </c>
      <c r="HG115" t="str">
        <f>IF(ISERROR(MATCH(HG$1,'CSC Mitre'!DJ$1:DJ$220,0)),"",VLOOKUP(HG$1,'Tactic Recode'!$A$1:$B$547,2,FALSE))</f>
        <v/>
      </c>
      <c r="HH115" t="str">
        <f>IF(ISERROR(MATCH(HH$1,'CSC Mitre'!DJ$1:DJ$220,0)),"",VLOOKUP(HH$1,'Tactic Recode'!$A$1:$B$547,2,FALSE))</f>
        <v/>
      </c>
      <c r="HI115" t="str">
        <f>IF(ISERROR(MATCH(HI$1,'CSC Mitre'!DJ$1:DJ$220,0)),"",VLOOKUP(HI$1,'Tactic Recode'!$A$1:$B$547,2,FALSE))</f>
        <v/>
      </c>
      <c r="HJ115" t="str">
        <f>IF(ISERROR(MATCH(HJ$1,'CSC Mitre'!DJ$1:DJ$220,0)),"",VLOOKUP(HJ$1,'Tactic Recode'!$A$1:$B$547,2,FALSE))</f>
        <v/>
      </c>
      <c r="HK115" t="str">
        <f>IF(ISERROR(MATCH(HK$1,'CSC Mitre'!DJ$1:DJ$220,0)),"",VLOOKUP(HK$1,'Tactic Recode'!$A$1:$B$547,2,FALSE))</f>
        <v/>
      </c>
      <c r="HL115" t="str">
        <f>IF(ISERROR(MATCH(HL$1,'CSC Mitre'!DJ$1:DJ$220,0)),"",VLOOKUP(HL$1,'Tactic Recode'!$A$1:$B$547,2,FALSE))</f>
        <v/>
      </c>
      <c r="HM115" t="str">
        <f>IF(ISERROR(MATCH(HM$1,'CSC Mitre'!DJ$1:DJ$220,0)),"",VLOOKUP(HM$1,'Tactic Recode'!$A$1:$B$547,2,FALSE))</f>
        <v/>
      </c>
      <c r="HN115" t="str">
        <f>IF(ISERROR(MATCH(HN$1,'CSC Mitre'!DJ$1:DJ$220,0)),"",VLOOKUP(HN$1,'Tactic Recode'!$A$1:$B$547,2,FALSE))</f>
        <v/>
      </c>
      <c r="HO115" t="str">
        <f>IF(ISERROR(MATCH(HO$1,'CSC Mitre'!DJ$1:DJ$220,0)),"",VLOOKUP(HO$1,'Tactic Recode'!$A$1:$B$547,2,FALSE))</f>
        <v/>
      </c>
      <c r="HP115" t="str">
        <f>IF(ISERROR(MATCH(HP$1,'CSC Mitre'!DJ$1:DJ$220,0)),"",VLOOKUP(HP$1,'Tactic Recode'!$A$1:$B$547,2,FALSE))</f>
        <v/>
      </c>
      <c r="HQ115" t="str">
        <f>IF(ISERROR(MATCH(HQ$1,'CSC Mitre'!DJ$1:DJ$220,0)),"",VLOOKUP(HQ$1,'Tactic Recode'!$A$1:$B$547,2,FALSE))</f>
        <v/>
      </c>
      <c r="HR115" t="str">
        <f>IF(ISERROR(MATCH(HR$1,'CSC Mitre'!DJ$1:DJ$220,0)),"",VLOOKUP(HR$1,'Tactic Recode'!$A$1:$B$547,2,FALSE))</f>
        <v/>
      </c>
      <c r="HS115" t="str">
        <f>IF(ISERROR(MATCH(HS$1,'CSC Mitre'!DJ$1:DJ$220,0)),"",VLOOKUP(HS$1,'Tactic Recode'!$A$1:$B$547,2,FALSE))</f>
        <v/>
      </c>
      <c r="HT115" t="str">
        <f>IF(ISERROR(MATCH(HT$1,'CSC Mitre'!DJ$1:DJ$220,0)),"",VLOOKUP(HT$1,'Tactic Recode'!$A$1:$B$547,2,FALSE))</f>
        <v/>
      </c>
      <c r="HU115" t="str">
        <f>IF(ISERROR(MATCH(HU$1,'CSC Mitre'!DJ$1:DJ$220,0)),"",VLOOKUP(HU$1,'Tactic Recode'!$A$1:$B$547,2,FALSE))</f>
        <v/>
      </c>
      <c r="HV115" t="str">
        <f>IF(ISERROR(MATCH(HV$1,'CSC Mitre'!DJ$1:DJ$220,0)),"",VLOOKUP(HV$1,'Tactic Recode'!$A$1:$B$547,2,FALSE))</f>
        <v>Collection</v>
      </c>
      <c r="HW115" t="str">
        <f>IF(ISERROR(MATCH(HW$1,'CSC Mitre'!DJ$1:DJ$220,0)),"",VLOOKUP(HW$1,'Tactic Recode'!$A$1:$B$547,2,FALSE))</f>
        <v>Collection</v>
      </c>
      <c r="HX115" t="str">
        <f>IF(ISERROR(MATCH(HX$1,'CSC Mitre'!DJ$1:DJ$220,0)),"",VLOOKUP(HX$1,'Tactic Recode'!$A$1:$B$547,2,FALSE))</f>
        <v>Collection</v>
      </c>
      <c r="HY115" t="str">
        <f>IF(ISERROR(MATCH(HY$1,'CSC Mitre'!DJ$1:DJ$220,0)),"",VLOOKUP(HY$1,'Tactic Recode'!$A$1:$B$547,2,FALSE))</f>
        <v/>
      </c>
      <c r="HZ115" t="str">
        <f>IF(ISERROR(MATCH(HZ$1,'CSC Mitre'!DJ$1:DJ$220,0)),"",VLOOKUP(HZ$1,'Tactic Recode'!$A$1:$B$547,2,FALSE))</f>
        <v/>
      </c>
      <c r="IA115" t="str">
        <f>IF(ISERROR(MATCH(IA$1,'CSC Mitre'!DJ$1:DJ$220,0)),"",VLOOKUP(IA$1,'Tactic Recode'!$A$1:$B$547,2,FALSE))</f>
        <v/>
      </c>
      <c r="IB115" t="str">
        <f>IF(ISERROR(MATCH(IB$1,'CSC Mitre'!DJ$1:DJ$220,0)),"",VLOOKUP(IB$1,'Tactic Recode'!$A$1:$B$547,2,FALSE))</f>
        <v/>
      </c>
      <c r="IC115" t="str">
        <f>IF(ISERROR(MATCH(IC$1,'CSC Mitre'!DJ$1:DJ$220,0)),"",VLOOKUP(IC$1,'Tactic Recode'!$A$1:$B$547,2,FALSE))</f>
        <v/>
      </c>
      <c r="ID115" t="str">
        <f>IF(ISERROR(MATCH(ID$1,'CSC Mitre'!DJ$1:DJ$220,0)),"",VLOOKUP(ID$1,'Tactic Recode'!$A$1:$B$547,2,FALSE))</f>
        <v/>
      </c>
      <c r="IE115" t="str">
        <f>IF(ISERROR(MATCH(IE$1,'CSC Mitre'!DJ$1:DJ$220,0)),"",VLOOKUP(IE$1,'Tactic Recode'!$A$1:$B$547,2,FALSE))</f>
        <v/>
      </c>
      <c r="IF115" t="str">
        <f>IF(ISERROR(MATCH(IF$1,'CSC Mitre'!DJ$1:DJ$220,0)),"",VLOOKUP(IF$1,'Tactic Recode'!$A$1:$B$547,2,FALSE))</f>
        <v/>
      </c>
      <c r="IG115" t="str">
        <f>IF(ISERROR(MATCH(IG$1,'CSC Mitre'!DJ$1:DJ$220,0)),"",VLOOKUP(IG$1,'Tactic Recode'!$A$1:$B$547,2,FALSE))</f>
        <v/>
      </c>
      <c r="IH115" t="str">
        <f>IF(ISERROR(MATCH(IH$1,'CSC Mitre'!DJ$1:DJ$220,0)),"",VLOOKUP(IH$1,'Tactic Recode'!$A$1:$B$547,2,FALSE))</f>
        <v/>
      </c>
      <c r="II115" t="str">
        <f>IF(ISERROR(MATCH(II$1,'CSC Mitre'!DJ$1:DJ$220,0)),"",VLOOKUP(II$1,'Tactic Recode'!$A$1:$B$547,2,FALSE))</f>
        <v/>
      </c>
      <c r="IJ115" t="str">
        <f>IF(ISERROR(MATCH(IJ$1,'CSC Mitre'!DJ$1:DJ$220,0)),"",VLOOKUP(IJ$1,'Tactic Recode'!$A$1:$B$547,2,FALSE))</f>
        <v/>
      </c>
      <c r="IK115" t="str">
        <f>IF(ISERROR(MATCH(IK$1,'CSC Mitre'!DJ$1:DJ$220,0)),"",VLOOKUP(IK$1,'Tactic Recode'!$A$1:$B$547,2,FALSE))</f>
        <v/>
      </c>
      <c r="IL115" t="str">
        <f>IF(ISERROR(MATCH(IL$1,'CSC Mitre'!DJ$1:DJ$220,0)),"",VLOOKUP(IL$1,'Tactic Recode'!$A$1:$B$547,2,FALSE))</f>
        <v/>
      </c>
      <c r="IM115" t="str">
        <f>IF(ISERROR(MATCH(IM$1,'CSC Mitre'!DJ$1:DJ$220,0)),"",VLOOKUP(IM$1,'Tactic Recode'!$A$1:$B$547,2,FALSE))</f>
        <v/>
      </c>
      <c r="IN115" t="str">
        <f>IF(ISERROR(MATCH(IN$1,'CSC Mitre'!DJ$1:DJ$220,0)),"",VLOOKUP(IN$1,'Tactic Recode'!$A$1:$B$547,2,FALSE))</f>
        <v/>
      </c>
      <c r="IO115" t="str">
        <f>IF(ISERROR(MATCH(IO$1,'CSC Mitre'!DJ$1:DJ$220,0)),"",VLOOKUP(IO$1,'Tactic Recode'!$A$1:$B$547,2,FALSE))</f>
        <v/>
      </c>
      <c r="IP115" t="str">
        <f>IF(ISERROR(MATCH(IP$1,'CSC Mitre'!DJ$1:DJ$220,0)),"",VLOOKUP(IP$1,'Tactic Recode'!$A$1:$B$547,2,FALSE))</f>
        <v/>
      </c>
      <c r="IQ115" t="str">
        <f>IF(ISERROR(MATCH(IQ$1,'CSC Mitre'!DJ$1:DJ$220,0)),"",VLOOKUP(IQ$1,'Tactic Recode'!$A$1:$B$547,2,FALSE))</f>
        <v/>
      </c>
      <c r="IR115" t="str">
        <f>IF(ISERROR(MATCH(IR$1,'CSC Mitre'!DJ$1:DJ$220,0)),"",VLOOKUP(IR$1,'Tactic Recode'!$A$1:$B$547,2,FALSE))</f>
        <v/>
      </c>
      <c r="IS115" t="str">
        <f>IF(ISERROR(MATCH(IS$1,'CSC Mitre'!DJ$1:DJ$220,0)),"",VLOOKUP(IS$1,'Tactic Recode'!$A$1:$B$547,2,FALSE))</f>
        <v/>
      </c>
      <c r="IT115" t="str">
        <f>IF(ISERROR(MATCH(IT$1,'CSC Mitre'!DJ$1:DJ$220,0)),"",VLOOKUP(IT$1,'Tactic Recode'!$A$1:$B$547,2,FALSE))</f>
        <v/>
      </c>
      <c r="IU115" t="str">
        <f>IF(ISERROR(MATCH(IU$1,'CSC Mitre'!DJ$1:DJ$220,0)),"",VLOOKUP(IU$1,'Tactic Recode'!$A$1:$B$547,2,FALSE))</f>
        <v/>
      </c>
      <c r="IV115" t="str">
        <f>IF(ISERROR(MATCH(IV$1,'CSC Mitre'!DJ$1:DJ$220,0)),"",VLOOKUP(IV$1,'Tactic Recode'!$A$1:$B$547,2,FALSE))</f>
        <v/>
      </c>
      <c r="IW115" t="str">
        <f>IF(ISERROR(MATCH(IW$1,'CSC Mitre'!DJ$1:DJ$220,0)),"",VLOOKUP(IW$1,'Tactic Recode'!$A$1:$B$547,2,FALSE))</f>
        <v/>
      </c>
      <c r="IX115" t="str">
        <f>IF(ISERROR(MATCH(IX$1,'CSC Mitre'!DJ$1:DJ$220,0)),"",VLOOKUP(IX$1,'Tactic Recode'!$A$1:$B$547,2,FALSE))</f>
        <v/>
      </c>
      <c r="IY115" t="str">
        <f>IF(ISERROR(MATCH(IY$1,'CSC Mitre'!DJ$1:DJ$220,0)),"",VLOOKUP(IY$1,'Tactic Recode'!$A$1:$B$547,2,FALSE))</f>
        <v/>
      </c>
      <c r="IZ115" t="str">
        <f>IF(ISERROR(MATCH(IZ$1,'CSC Mitre'!DJ$1:DJ$220,0)),"",VLOOKUP(IZ$1,'Tactic Recode'!$A$1:$B$547,2,FALSE))</f>
        <v/>
      </c>
      <c r="JA115" t="str">
        <f>IF(ISERROR(MATCH(JA$1,'CSC Mitre'!DJ$1:DJ$220,0)),"",VLOOKUP(JA$1,'Tactic Recode'!$A$1:$B$547,2,FALSE))</f>
        <v/>
      </c>
      <c r="JB115" t="str">
        <f>IF(ISERROR(MATCH(JB$1,'CSC Mitre'!DJ$1:DJ$220,0)),"",VLOOKUP(JB$1,'Tactic Recode'!$A$1:$B$547,2,FALSE))</f>
        <v/>
      </c>
      <c r="JC115" t="str">
        <f>IF(ISERROR(MATCH(JC$1,'CSC Mitre'!DJ$1:DJ$220,0)),"",VLOOKUP(JC$1,'Tactic Recode'!$A$1:$B$547,2,FALSE))</f>
        <v/>
      </c>
      <c r="JD115" t="str">
        <f>IF(ISERROR(MATCH(JD$1,'CSC Mitre'!DJ$1:DJ$220,0)),"",VLOOKUP(JD$1,'Tactic Recode'!$A$1:$B$547,2,FALSE))</f>
        <v/>
      </c>
      <c r="JE115" t="str">
        <f>IF(ISERROR(MATCH(JE$1,'CSC Mitre'!DJ$1:DJ$220,0)),"",VLOOKUP(JE$1,'Tactic Recode'!$A$1:$B$547,2,FALSE))</f>
        <v/>
      </c>
      <c r="JF115" t="str">
        <f>IF(ISERROR(MATCH(JF$1,'CSC Mitre'!DJ$1:DJ$220,0)),"",VLOOKUP(JF$1,'Tactic Recode'!$A$1:$B$547,2,FALSE))</f>
        <v/>
      </c>
      <c r="JG115" t="str">
        <f>IF(ISERROR(MATCH(JG$1,'CSC Mitre'!DJ$1:DJ$220,0)),"",VLOOKUP(JG$1,'Tactic Recode'!$A$1:$B$547,2,FALSE))</f>
        <v/>
      </c>
      <c r="JH115" t="str">
        <f>IF(ISERROR(MATCH(JH$1,'CSC Mitre'!DJ$1:DJ$220,0)),"",VLOOKUP(JH$1,'Tactic Recode'!$A$1:$B$547,2,FALSE))</f>
        <v/>
      </c>
      <c r="JI115" t="str">
        <f>IF(ISERROR(MATCH(JI$1,'CSC Mitre'!DJ$1:DJ$220,0)),"",VLOOKUP(JI$1,'Tactic Recode'!$A$1:$B$547,2,FALSE))</f>
        <v/>
      </c>
      <c r="JJ115" t="str">
        <f>IF(ISERROR(MATCH(JJ$1,'CSC Mitre'!DJ$1:DJ$220,0)),"",VLOOKUP(JJ$1,'Tactic Recode'!$A$1:$B$547,2,FALSE))</f>
        <v/>
      </c>
      <c r="JK115" t="str">
        <f>IF(ISERROR(MATCH(JK$1,'CSC Mitre'!DJ$1:DJ$220,0)),"",VLOOKUP(JK$1,'Tactic Recode'!$A$1:$B$547,2,FALSE))</f>
        <v/>
      </c>
      <c r="JL115" t="str">
        <f>IF(ISERROR(MATCH(JL$1,'CSC Mitre'!DJ$1:DJ$220,0)),"",VLOOKUP(JL$1,'Tactic Recode'!$A$1:$B$547,2,FALSE))</f>
        <v/>
      </c>
      <c r="JM115" t="str">
        <f>IF(ISERROR(MATCH(JM$1,'CSC Mitre'!DJ$1:DJ$220,0)),"",VLOOKUP(JM$1,'Tactic Recode'!$A$1:$B$547,2,FALSE))</f>
        <v/>
      </c>
      <c r="JN115" t="str">
        <f>IF(ISERROR(MATCH(JN$1,'CSC Mitre'!DJ$1:DJ$220,0)),"",VLOOKUP(JN$1,'Tactic Recode'!$A$1:$B$547,2,FALSE))</f>
        <v/>
      </c>
      <c r="JO115" t="str">
        <f>IF(ISERROR(MATCH(JO$1,'CSC Mitre'!DJ$1:DJ$220,0)),"",VLOOKUP(JO$1,'Tactic Recode'!$A$1:$B$547,2,FALSE))</f>
        <v/>
      </c>
      <c r="JP115" t="str">
        <f>IF(ISERROR(MATCH(JP$1,'CSC Mitre'!DJ$1:DJ$220,0)),"",VLOOKUP(JP$1,'Tactic Recode'!$A$1:$B$547,2,FALSE))</f>
        <v/>
      </c>
      <c r="JQ115" t="str">
        <f>IF(ISERROR(MATCH(JQ$1,'CSC Mitre'!DJ$1:DJ$220,0)),"",VLOOKUP(JQ$1,'Tactic Recode'!$A$1:$B$547,2,FALSE))</f>
        <v/>
      </c>
      <c r="JR115" t="str">
        <f>IF(ISERROR(MATCH(JR$1,'CSC Mitre'!DJ$1:DJ$220,0)),"",VLOOKUP(JR$1,'Tactic Recode'!$A$1:$B$547,2,FALSE))</f>
        <v/>
      </c>
      <c r="JS115" t="str">
        <f>IF(ISERROR(MATCH(JS$1,'CSC Mitre'!DJ$1:DJ$220,0)),"",VLOOKUP(JS$1,'Tactic Recode'!$A$1:$B$547,2,FALSE))</f>
        <v/>
      </c>
      <c r="JT115" t="str">
        <f>IF(ISERROR(MATCH(JT$1,'CSC Mitre'!DJ$1:DJ$220,0)),"",VLOOKUP(JT$1,'Tactic Recode'!$A$1:$B$547,2,FALSE))</f>
        <v/>
      </c>
      <c r="JU115" t="str">
        <f>IF(ISERROR(MATCH(JU$1,'CSC Mitre'!DJ$1:DJ$220,0)),"",VLOOKUP(JU$1,'Tactic Recode'!$A$1:$B$547,2,FALSE))</f>
        <v/>
      </c>
      <c r="JV115" t="str">
        <f>IF(ISERROR(MATCH(JV$1,'CSC Mitre'!DJ$1:DJ$220,0)),"",VLOOKUP(JV$1,'Tactic Recode'!$A$1:$B$547,2,FALSE))</f>
        <v/>
      </c>
      <c r="JW115" t="str">
        <f>IF(ISERROR(MATCH(JW$1,'CSC Mitre'!DJ$1:DJ$220,0)),"",VLOOKUP(JW$1,'Tactic Recode'!$A$1:$B$547,2,FALSE))</f>
        <v/>
      </c>
      <c r="JX115" t="str">
        <f>IF(ISERROR(MATCH(JX$1,'CSC Mitre'!DJ$1:DJ$220,0)),"",VLOOKUP(JX$1,'Tactic Recode'!$A$1:$B$547,2,FALSE))</f>
        <v/>
      </c>
      <c r="JY115" t="str">
        <f>IF(ISERROR(MATCH(JY$1,'CSC Mitre'!DJ$1:DJ$220,0)),"",VLOOKUP(JY$1,'Tactic Recode'!$A$1:$B$547,2,FALSE))</f>
        <v/>
      </c>
      <c r="JZ115" t="str">
        <f>IF(ISERROR(MATCH(JZ$1,'CSC Mitre'!DJ$1:DJ$220,0)),"",VLOOKUP(JZ$1,'Tactic Recode'!$A$1:$B$547,2,FALSE))</f>
        <v/>
      </c>
      <c r="KA115" t="str">
        <f>IF(ISERROR(MATCH(KA$1,'CSC Mitre'!DJ$1:DJ$220,0)),"",VLOOKUP(KA$1,'Tactic Recode'!$A$1:$B$547,2,FALSE))</f>
        <v/>
      </c>
      <c r="KB115" t="str">
        <f>IF(ISERROR(MATCH(KB$1,'CSC Mitre'!DJ$1:DJ$220,0)),"",VLOOKUP(KB$1,'Tactic Recode'!$A$1:$B$547,2,FALSE))</f>
        <v/>
      </c>
      <c r="KC115" t="str">
        <f>IF(ISERROR(MATCH(KC$1,'CSC Mitre'!DJ$1:DJ$220,0)),"",VLOOKUP(KC$1,'Tactic Recode'!$A$1:$B$547,2,FALSE))</f>
        <v/>
      </c>
      <c r="KD115" t="str">
        <f>IF(ISERROR(MATCH(KD$1,'CSC Mitre'!DJ$1:DJ$220,0)),"",VLOOKUP(KD$1,'Tactic Recode'!$A$1:$B$547,2,FALSE))</f>
        <v/>
      </c>
      <c r="KE115" t="str">
        <f>IF(ISERROR(MATCH(KE$1,'CSC Mitre'!DJ$1:DJ$220,0)),"",VLOOKUP(KE$1,'Tactic Recode'!$A$1:$B$547,2,FALSE))</f>
        <v/>
      </c>
      <c r="KF115" t="str">
        <f>IF(ISERROR(MATCH(KF$1,'CSC Mitre'!DJ$1:DJ$220,0)),"",VLOOKUP(KF$1,'Tactic Recode'!$A$1:$B$547,2,FALSE))</f>
        <v/>
      </c>
      <c r="KG115" t="str">
        <f>IF(ISERROR(MATCH(KG$1,'CSC Mitre'!DJ$1:DJ$220,0)),"",VLOOKUP(KG$1,'Tactic Recode'!$A$1:$B$547,2,FALSE))</f>
        <v/>
      </c>
      <c r="KH115" t="str">
        <f>IF(ISERROR(MATCH(KH$1,'CSC Mitre'!DJ$1:DJ$220,0)),"",VLOOKUP(KH$1,'Tactic Recode'!$A$1:$B$547,2,FALSE))</f>
        <v/>
      </c>
      <c r="KI115" t="str">
        <f>IF(ISERROR(MATCH(KI$1,'CSC Mitre'!DJ$1:DJ$220,0)),"",VLOOKUP(KI$1,'Tactic Recode'!$A$1:$B$547,2,FALSE))</f>
        <v/>
      </c>
      <c r="KJ115" t="str">
        <f>IF(ISERROR(MATCH(KJ$1,'CSC Mitre'!DJ$1:DJ$220,0)),"",VLOOKUP(KJ$1,'Tactic Recode'!$A$1:$B$547,2,FALSE))</f>
        <v/>
      </c>
      <c r="KK115" t="str">
        <f>IF(ISERROR(MATCH(KK$1,'CSC Mitre'!DJ$1:DJ$220,0)),"",VLOOKUP(KK$1,'Tactic Recode'!$A$1:$B$547,2,FALSE))</f>
        <v/>
      </c>
      <c r="KL115" t="str">
        <f>IF(ISERROR(MATCH(KL$1,'CSC Mitre'!DJ$1:DJ$220,0)),"",VLOOKUP(KL$1,'Tactic Recode'!$A$1:$B$547,2,FALSE))</f>
        <v/>
      </c>
      <c r="KM115" t="str">
        <f>IF(ISERROR(MATCH(KM$1,'CSC Mitre'!DJ$1:DJ$220,0)),"",VLOOKUP(KM$1,'Tactic Recode'!$A$1:$B$547,2,FALSE))</f>
        <v/>
      </c>
      <c r="KN115" t="str">
        <f>IF(ISERROR(MATCH(KN$1,'CSC Mitre'!DJ$1:DJ$220,0)),"",VLOOKUP(KN$1,'Tactic Recode'!$A$1:$B$547,2,FALSE))</f>
        <v/>
      </c>
      <c r="KO115" t="str">
        <f>IF(ISERROR(MATCH(KO$1,'CSC Mitre'!DJ$1:DJ$220,0)),"",VLOOKUP(KO$1,'Tactic Recode'!$A$1:$B$547,2,FALSE))</f>
        <v/>
      </c>
      <c r="KP115" t="str">
        <f>IF(ISERROR(MATCH(KP$1,'CSC Mitre'!DJ$1:DJ$220,0)),"",VLOOKUP(KP$1,'Tactic Recode'!$A$1:$B$547,2,FALSE))</f>
        <v/>
      </c>
      <c r="KQ115" t="str">
        <f>IF(ISERROR(MATCH(KQ$1,'CSC Mitre'!DJ$1:DJ$220,0)),"",VLOOKUP(KQ$1,'Tactic Recode'!$A$1:$B$547,2,FALSE))</f>
        <v/>
      </c>
      <c r="KR115" t="str">
        <f>IF(ISERROR(MATCH(KR$1,'CSC Mitre'!DJ$1:DJ$220,0)),"",VLOOKUP(KR$1,'Tactic Recode'!$A$1:$B$547,2,FALSE))</f>
        <v/>
      </c>
      <c r="KS115" t="str">
        <f>IF(ISERROR(MATCH(KS$1,'CSC Mitre'!DJ$1:DJ$220,0)),"",VLOOKUP(KS$1,'Tactic Recode'!$A$1:$B$547,2,FALSE))</f>
        <v/>
      </c>
      <c r="KT115" t="str">
        <f>IF(ISERROR(MATCH(KT$1,'CSC Mitre'!DJ$1:DJ$220,0)),"",VLOOKUP(KT$1,'Tactic Recode'!$A$1:$B$547,2,FALSE))</f>
        <v/>
      </c>
      <c r="KU115" t="str">
        <f>IF(ISERROR(MATCH(KU$1,'CSC Mitre'!DJ$1:DJ$220,0)),"",VLOOKUP(KU$1,'Tactic Recode'!$A$1:$B$547,2,FALSE))</f>
        <v/>
      </c>
      <c r="KV115" t="str">
        <f>IF(ISERROR(MATCH(KV$1,'CSC Mitre'!DJ$1:DJ$220,0)),"",VLOOKUP(KV$1,'Tactic Recode'!$A$1:$B$547,2,FALSE))</f>
        <v/>
      </c>
      <c r="KW115" t="str">
        <f>IF(ISERROR(MATCH(KW$1,'CSC Mitre'!DJ$1:DJ$220,0)),"",VLOOKUP(KW$1,'Tactic Recode'!$A$1:$B$547,2,FALSE))</f>
        <v/>
      </c>
      <c r="KX115" t="str">
        <f>IF(ISERROR(MATCH(KX$1,'CSC Mitre'!DJ$1:DJ$220,0)),"",VLOOKUP(KX$1,'Tactic Recode'!$A$1:$B$547,2,FALSE))</f>
        <v/>
      </c>
      <c r="KY115" t="str">
        <f>IF(ISERROR(MATCH(KY$1,'CSC Mitre'!DJ$1:DJ$220,0)),"",VLOOKUP(KY$1,'Tactic Recode'!$A$1:$B$547,2,FALSE))</f>
        <v/>
      </c>
      <c r="KZ115" t="str">
        <f>IF(ISERROR(MATCH(KZ$1,'CSC Mitre'!DJ$1:DJ$220,0)),"",VLOOKUP(KZ$1,'Tactic Recode'!$A$1:$B$547,2,FALSE))</f>
        <v/>
      </c>
      <c r="LA115" t="str">
        <f>IF(ISERROR(MATCH(LA$1,'CSC Mitre'!DJ$1:DJ$220,0)),"",VLOOKUP(LA$1,'Tactic Recode'!$A$1:$B$547,2,FALSE))</f>
        <v/>
      </c>
      <c r="LB115" t="str">
        <f>IF(ISERROR(MATCH(LB$1,'CSC Mitre'!DJ$1:DJ$220,0)),"",VLOOKUP(LB$1,'Tactic Recode'!$A$1:$B$547,2,FALSE))</f>
        <v/>
      </c>
      <c r="LC115" t="str">
        <f>IF(ISERROR(MATCH(LC$1,'CSC Mitre'!DJ$1:DJ$220,0)),"",VLOOKUP(LC$1,'Tactic Recode'!$A$1:$B$547,2,FALSE))</f>
        <v/>
      </c>
      <c r="LD115" t="str">
        <f>IF(ISERROR(MATCH(LD$1,'CSC Mitre'!DJ$1:DJ$220,0)),"",VLOOKUP(LD$1,'Tactic Recode'!$A$1:$B$547,2,FALSE))</f>
        <v/>
      </c>
      <c r="LE115" t="str">
        <f>IF(ISERROR(MATCH(LE$1,'CSC Mitre'!DJ$1:DJ$220,0)),"",VLOOKUP(LE$1,'Tactic Recode'!$A$1:$B$547,2,FALSE))</f>
        <v/>
      </c>
      <c r="LF115" t="str">
        <f>IF(ISERROR(MATCH(LF$1,'CSC Mitre'!DJ$1:DJ$220,0)),"",VLOOKUP(LF$1,'Tactic Recode'!$A$1:$B$547,2,FALSE))</f>
        <v/>
      </c>
      <c r="LG115" t="str">
        <f>IF(ISERROR(MATCH(LG$1,'CSC Mitre'!DJ$1:DJ$220,0)),"",VLOOKUP(LG$1,'Tactic Recode'!$A$1:$B$547,2,FALSE))</f>
        <v/>
      </c>
      <c r="LH115" t="str">
        <f>IF(ISERROR(MATCH(LH$1,'CSC Mitre'!DJ$1:DJ$220,0)),"",VLOOKUP(LH$1,'Tactic Recode'!$A$1:$B$547,2,FALSE))</f>
        <v/>
      </c>
      <c r="LI115" t="str">
        <f>IF(ISERROR(MATCH(LI$1,'CSC Mitre'!DJ$1:DJ$220,0)),"",VLOOKUP(LI$1,'Tactic Recode'!$A$1:$B$547,2,FALSE))</f>
        <v/>
      </c>
      <c r="LJ115" t="str">
        <f>IF(ISERROR(MATCH(LJ$1,'CSC Mitre'!DJ$1:DJ$220,0)),"",VLOOKUP(LJ$1,'Tactic Recode'!$A$1:$B$547,2,FALSE))</f>
        <v/>
      </c>
      <c r="LK115" t="str">
        <f>IF(ISERROR(MATCH(LK$1,'CSC Mitre'!DJ$1:DJ$220,0)),"",VLOOKUP(LK$1,'Tactic Recode'!$A$1:$B$547,2,FALSE))</f>
        <v/>
      </c>
      <c r="LL115" t="str">
        <f>IF(ISERROR(MATCH(LL$1,'CSC Mitre'!DJ$1:DJ$220,0)),"",VLOOKUP(LL$1,'Tactic Recode'!$A$1:$B$547,2,FALSE))</f>
        <v/>
      </c>
      <c r="LM115" t="str">
        <f>IF(ISERROR(MATCH(LM$1,'CSC Mitre'!DJ$1:DJ$220,0)),"",VLOOKUP(LM$1,'Tactic Recode'!$A$1:$B$547,2,FALSE))</f>
        <v/>
      </c>
      <c r="LN115" t="str">
        <f>IF(ISERROR(MATCH(LN$1,'CSC Mitre'!DJ$1:DJ$220,0)),"",VLOOKUP(LN$1,'Tactic Recode'!$A$1:$B$547,2,FALSE))</f>
        <v/>
      </c>
      <c r="LO115" t="str">
        <f>IF(ISERROR(MATCH(LO$1,'CSC Mitre'!DJ$1:DJ$220,0)),"",VLOOKUP(LO$1,'Tactic Recode'!$A$1:$B$547,2,FALSE))</f>
        <v/>
      </c>
      <c r="LP115" t="str">
        <f>IF(ISERROR(MATCH(LP$1,'CSC Mitre'!DJ$1:DJ$220,0)),"",VLOOKUP(LP$1,'Tactic Recode'!$A$1:$B$547,2,FALSE))</f>
        <v/>
      </c>
      <c r="LQ115" t="str">
        <f>IF(ISERROR(MATCH(LQ$1,'CSC Mitre'!DJ$1:DJ$220,0)),"",VLOOKUP(LQ$1,'Tactic Recode'!$A$1:$B$547,2,FALSE))</f>
        <v/>
      </c>
      <c r="LR115" t="str">
        <f>IF(ISERROR(MATCH(LR$1,'CSC Mitre'!DJ$1:DJ$220,0)),"",VLOOKUP(LR$1,'Tactic Recode'!$A$1:$B$547,2,FALSE))</f>
        <v/>
      </c>
      <c r="LS115" t="str">
        <f>IF(ISERROR(MATCH(LS$1,'CSC Mitre'!DJ$1:DJ$220,0)),"",VLOOKUP(LS$1,'Tactic Recode'!$A$1:$B$547,2,FALSE))</f>
        <v/>
      </c>
      <c r="LT115" t="str">
        <f>IF(ISERROR(MATCH(LT$1,'CSC Mitre'!DJ$1:DJ$220,0)),"",VLOOKUP(LT$1,'Tactic Recode'!$A$1:$B$547,2,FALSE))</f>
        <v/>
      </c>
      <c r="LU115" t="str">
        <f>IF(ISERROR(MATCH(LU$1,'CSC Mitre'!DJ$1:DJ$220,0)),"",VLOOKUP(LU$1,'Tactic Recode'!$A$1:$B$547,2,FALSE))</f>
        <v/>
      </c>
      <c r="LV115" t="str">
        <f>IF(ISERROR(MATCH(LV$1,'CSC Mitre'!DJ$1:DJ$220,0)),"",VLOOKUP(LV$1,'Tactic Recode'!$A$1:$B$547,2,FALSE))</f>
        <v/>
      </c>
      <c r="LW115" t="str">
        <f>IF(ISERROR(MATCH(LW$1,'CSC Mitre'!DJ$1:DJ$220,0)),"",VLOOKUP(LW$1,'Tactic Recode'!$A$1:$B$547,2,FALSE))</f>
        <v/>
      </c>
      <c r="LX115" t="str">
        <f>IF(ISERROR(MATCH(LX$1,'CSC Mitre'!DJ$1:DJ$220,0)),"",VLOOKUP(LX$1,'Tactic Recode'!$A$1:$B$547,2,FALSE))</f>
        <v/>
      </c>
      <c r="LY115" t="str">
        <f>IF(ISERROR(MATCH(LY$1,'CSC Mitre'!DJ$1:DJ$220,0)),"",VLOOKUP(LY$1,'Tactic Recode'!$A$1:$B$547,2,FALSE))</f>
        <v/>
      </c>
      <c r="LZ115" t="str">
        <f>IF(ISERROR(MATCH(LZ$1,'CSC Mitre'!DJ$1:DJ$220,0)),"",VLOOKUP(LZ$1,'Tactic Recode'!$A$1:$B$547,2,FALSE))</f>
        <v/>
      </c>
      <c r="MA115" t="str">
        <f>IF(ISERROR(MATCH(MA$1,'CSC Mitre'!DJ$1:DJ$220,0)),"",VLOOKUP(MA$1,'Tactic Recode'!$A$1:$B$547,2,FALSE))</f>
        <v/>
      </c>
      <c r="MB115" t="str">
        <f>IF(ISERROR(MATCH(MB$1,'CSC Mitre'!DJ$1:DJ$220,0)),"",VLOOKUP(MB$1,'Tactic Recode'!$A$1:$B$547,2,FALSE))</f>
        <v/>
      </c>
      <c r="MC115" t="str">
        <f>IF(ISERROR(MATCH(MC$1,'CSC Mitre'!DJ$1:DJ$220,0)),"",VLOOKUP(MC$1,'Tactic Recode'!$A$1:$B$547,2,FALSE))</f>
        <v/>
      </c>
      <c r="MD115" t="str">
        <f>IF(ISERROR(MATCH(MD$1,'CSC Mitre'!DJ$1:DJ$220,0)),"",VLOOKUP(MD$1,'Tactic Recode'!$A$1:$B$547,2,FALSE))</f>
        <v/>
      </c>
      <c r="ME115" t="str">
        <f>IF(ISERROR(MATCH(ME$1,'CSC Mitre'!DJ$1:DJ$220,0)),"",VLOOKUP(ME$1,'Tactic Recode'!$A$1:$B$547,2,FALSE))</f>
        <v/>
      </c>
      <c r="MF115" t="str">
        <f>IF(ISERROR(MATCH(MF$1,'CSC Mitre'!DJ$1:DJ$220,0)),"",VLOOKUP(MF$1,'Tactic Recode'!$A$1:$B$547,2,FALSE))</f>
        <v/>
      </c>
      <c r="MG115" t="str">
        <f>IF(ISERROR(MATCH(MG$1,'CSC Mitre'!DJ$1:DJ$220,0)),"",VLOOKUP(MG$1,'Tactic Recode'!$A$1:$B$547,2,FALSE))</f>
        <v/>
      </c>
      <c r="MH115" t="str">
        <f>IF(ISERROR(MATCH(MH$1,'CSC Mitre'!DJ$1:DJ$220,0)),"",VLOOKUP(MH$1,'Tactic Recode'!$A$1:$B$547,2,FALSE))</f>
        <v/>
      </c>
      <c r="MI115" t="str">
        <f>IF(ISERROR(MATCH(MI$1,'CSC Mitre'!DJ$1:DJ$220,0)),"",VLOOKUP(MI$1,'Tactic Recode'!$A$1:$B$547,2,FALSE))</f>
        <v/>
      </c>
      <c r="MJ115" t="str">
        <f>IF(ISERROR(MATCH(MJ$1,'CSC Mitre'!DJ$1:DJ$220,0)),"",VLOOKUP(MJ$1,'Tactic Recode'!$A$1:$B$547,2,FALSE))</f>
        <v/>
      </c>
      <c r="MK115" t="str">
        <f>IF(ISERROR(MATCH(MK$1,'CSC Mitre'!DJ$1:DJ$220,0)),"",VLOOKUP(MK$1,'Tactic Recode'!$A$1:$B$547,2,FALSE))</f>
        <v/>
      </c>
      <c r="ML115" t="str">
        <f>IF(ISERROR(MATCH(ML$1,'CSC Mitre'!DJ$1:DJ$220,0)),"",VLOOKUP(ML$1,'Tactic Recode'!$A$1:$B$547,2,FALSE))</f>
        <v/>
      </c>
      <c r="MM115" t="str">
        <f>IF(ISERROR(MATCH(MM$1,'CSC Mitre'!DJ$1:DJ$220,0)),"",VLOOKUP(MM$1,'Tactic Recode'!$A$1:$B$547,2,FALSE))</f>
        <v/>
      </c>
      <c r="MN115" t="str">
        <f>IF(ISERROR(MATCH(MN$1,'CSC Mitre'!DJ$1:DJ$220,0)),"",VLOOKUP(MN$1,'Tactic Recode'!$A$1:$B$547,2,FALSE))</f>
        <v/>
      </c>
      <c r="MO115" t="str">
        <f>IF(ISERROR(MATCH(MO$1,'CSC Mitre'!DJ$1:DJ$220,0)),"",VLOOKUP(MO$1,'Tactic Recode'!$A$1:$B$547,2,FALSE))</f>
        <v/>
      </c>
      <c r="MP115" t="str">
        <f>IF(ISERROR(MATCH(MP$1,'CSC Mitre'!DJ$1:DJ$220,0)),"",VLOOKUP(MP$1,'Tactic Recode'!$A$1:$B$547,2,FALSE))</f>
        <v/>
      </c>
      <c r="MQ115" t="str">
        <f>IF(ISERROR(MATCH(MQ$1,'CSC Mitre'!DJ$1:DJ$220,0)),"",VLOOKUP(MQ$1,'Tactic Recode'!$A$1:$B$547,2,FALSE))</f>
        <v/>
      </c>
      <c r="MR115" t="str">
        <f>IF(ISERROR(MATCH(MR$1,'CSC Mitre'!DJ$1:DJ$220,0)),"",VLOOKUP(MR$1,'Tactic Recode'!$A$1:$B$547,2,FALSE))</f>
        <v/>
      </c>
      <c r="MS115" t="str">
        <f>IF(ISERROR(MATCH(MS$1,'CSC Mitre'!DJ$1:DJ$220,0)),"",VLOOKUP(MS$1,'Tactic Recode'!$A$1:$B$547,2,FALSE))</f>
        <v/>
      </c>
      <c r="MT115" t="str">
        <f>IF(ISERROR(MATCH(MT$1,'CSC Mitre'!DJ$1:DJ$220,0)),"",VLOOKUP(MT$1,'Tactic Recode'!$A$1:$B$547,2,FALSE))</f>
        <v/>
      </c>
      <c r="MU115" t="str">
        <f>IF(ISERROR(MATCH(MU$1,'CSC Mitre'!DJ$1:DJ$220,0)),"",VLOOKUP(MU$1,'Tactic Recode'!$A$1:$B$547,2,FALSE))</f>
        <v/>
      </c>
      <c r="MV115" t="str">
        <f>IF(ISERROR(MATCH(MV$1,'CSC Mitre'!DJ$1:DJ$220,0)),"",VLOOKUP(MV$1,'Tactic Recode'!$A$1:$B$547,2,FALSE))</f>
        <v/>
      </c>
      <c r="MW115" t="str">
        <f>IF(ISERROR(MATCH(MW$1,'CSC Mitre'!DJ$1:DJ$220,0)),"",VLOOKUP(MW$1,'Tactic Recode'!$A$1:$B$547,2,FALSE))</f>
        <v/>
      </c>
      <c r="MX115" t="str">
        <f>IF(ISERROR(MATCH(MX$1,'CSC Mitre'!DJ$1:DJ$220,0)),"",VLOOKUP(MX$1,'Tactic Recode'!$A$1:$B$547,2,FALSE))</f>
        <v/>
      </c>
      <c r="MY115" t="str">
        <f>IF(ISERROR(MATCH(MY$1,'CSC Mitre'!DJ$1:DJ$220,0)),"",VLOOKUP(MY$1,'Tactic Recode'!$A$1:$B$547,2,FALSE))</f>
        <v/>
      </c>
      <c r="MZ115" t="str">
        <f>IF(ISERROR(MATCH(MZ$1,'CSC Mitre'!DJ$1:DJ$220,0)),"",VLOOKUP(MZ$1,'Tactic Recode'!$A$1:$B$547,2,FALSE))</f>
        <v/>
      </c>
      <c r="NA115" t="str">
        <f>IF(ISERROR(MATCH(NA$1,'CSC Mitre'!DJ$1:DJ$220,0)),"",VLOOKUP(NA$1,'Tactic Recode'!$A$1:$B$547,2,FALSE))</f>
        <v/>
      </c>
      <c r="NB115" t="str">
        <f>IF(ISERROR(MATCH(NB$1,'CSC Mitre'!DJ$1:DJ$220,0)),"",VLOOKUP(NB$1,'Tactic Recode'!$A$1:$B$547,2,FALSE))</f>
        <v/>
      </c>
      <c r="NC115" t="str">
        <f>IF(ISERROR(MATCH(NC$1,'CSC Mitre'!DJ$1:DJ$220,0)),"",VLOOKUP(NC$1,'Tactic Recode'!$A$1:$B$547,2,FALSE))</f>
        <v/>
      </c>
      <c r="ND115" t="str">
        <f>IF(ISERROR(MATCH(ND$1,'CSC Mitre'!DJ$1:DJ$220,0)),"",VLOOKUP(ND$1,'Tactic Recode'!$A$1:$B$547,2,FALSE))</f>
        <v/>
      </c>
      <c r="NE115" t="str">
        <f>IF(ISERROR(MATCH(NE$1,'CSC Mitre'!DJ$1:DJ$220,0)),"",VLOOKUP(NE$1,'Tactic Recode'!$A$1:$B$547,2,FALSE))</f>
        <v/>
      </c>
      <c r="NF115" t="str">
        <f>IF(ISERROR(MATCH(NF$1,'CSC Mitre'!DJ$1:DJ$220,0)),"",VLOOKUP(NF$1,'Tactic Recode'!$A$1:$B$547,2,FALSE))</f>
        <v/>
      </c>
      <c r="NG115" t="str">
        <f>IF(ISERROR(MATCH(NG$1,'CSC Mitre'!DJ$1:DJ$220,0)),"",VLOOKUP(NG$1,'Tactic Recode'!$A$1:$B$547,2,FALSE))</f>
        <v/>
      </c>
      <c r="NH115" t="str">
        <f>IF(ISERROR(MATCH(NH$1,'CSC Mitre'!DJ$1:DJ$220,0)),"",VLOOKUP(NH$1,'Tactic Recode'!$A$1:$B$547,2,FALSE))</f>
        <v/>
      </c>
      <c r="NI115" t="str">
        <f>IF(ISERROR(MATCH(NI$1,'CSC Mitre'!DJ$1:DJ$220,0)),"",VLOOKUP(NI$1,'Tactic Recode'!$A$1:$B$547,2,FALSE))</f>
        <v/>
      </c>
      <c r="NJ115" t="str">
        <f>IF(ISERROR(MATCH(NJ$1,'CSC Mitre'!DJ$1:DJ$220,0)),"",VLOOKUP(NJ$1,'Tactic Recode'!$A$1:$B$547,2,FALSE))</f>
        <v/>
      </c>
      <c r="NK115" t="str">
        <f>IF(ISERROR(MATCH(NK$1,'CSC Mitre'!DJ$1:DJ$220,0)),"",VLOOKUP(NK$1,'Tactic Recode'!$A$1:$B$547,2,FALSE))</f>
        <v/>
      </c>
      <c r="NL115" t="str">
        <f>IF(ISERROR(MATCH(NL$1,'CSC Mitre'!DJ$1:DJ$220,0)),"",VLOOKUP(NL$1,'Tactic Recode'!$A$1:$B$547,2,FALSE))</f>
        <v/>
      </c>
      <c r="NM115" t="str">
        <f>IF(ISERROR(MATCH(NM$1,'CSC Mitre'!DJ$1:DJ$220,0)),"",VLOOKUP(NM$1,'Tactic Recode'!$A$1:$B$547,2,FALSE))</f>
        <v/>
      </c>
      <c r="NN115" t="str">
        <f>IF(ISERROR(MATCH(NN$1,'CSC Mitre'!DJ$1:DJ$220,0)),"",VLOOKUP(NN$1,'Tactic Recode'!$A$1:$B$547,2,FALSE))</f>
        <v/>
      </c>
      <c r="NO115" t="str">
        <f>IF(ISERROR(MATCH(NO$1,'CSC Mitre'!DJ$1:DJ$220,0)),"",VLOOKUP(NO$1,'Tactic Recode'!$A$1:$B$547,2,FALSE))</f>
        <v/>
      </c>
      <c r="NP115" t="str">
        <f>IF(ISERROR(MATCH(NP$1,'CSC Mitre'!DJ$1:DJ$220,0)),"",VLOOKUP(NP$1,'Tactic Recode'!$A$1:$B$547,2,FALSE))</f>
        <v/>
      </c>
      <c r="NQ115" t="str">
        <f>IF(ISERROR(MATCH(NQ$1,'CSC Mitre'!DJ$1:DJ$220,0)),"",VLOOKUP(NQ$1,'Tactic Recode'!$A$1:$B$547,2,FALSE))</f>
        <v/>
      </c>
      <c r="NR115" t="str">
        <f>IF(ISERROR(MATCH(NR$1,'CSC Mitre'!DJ$1:DJ$220,0)),"",VLOOKUP(NR$1,'Tactic Recode'!$A$1:$B$547,2,FALSE))</f>
        <v/>
      </c>
      <c r="NS115" t="str">
        <f>IF(ISERROR(MATCH(NS$1,'CSC Mitre'!DJ$1:DJ$220,0)),"",VLOOKUP(NS$1,'Tactic Recode'!$A$1:$B$547,2,FALSE))</f>
        <v/>
      </c>
      <c r="NT115" t="str">
        <f>IF(ISERROR(MATCH(NT$1,'CSC Mitre'!DJ$1:DJ$220,0)),"",VLOOKUP(NT$1,'Tactic Recode'!$A$1:$B$547,2,FALSE))</f>
        <v/>
      </c>
      <c r="NU115" t="str">
        <f>IF(ISERROR(MATCH(NU$1,'CSC Mitre'!DJ$1:DJ$220,0)),"",VLOOKUP(NU$1,'Tactic Recode'!$A$1:$B$547,2,FALSE))</f>
        <v/>
      </c>
      <c r="NV115" t="str">
        <f>IF(ISERROR(MATCH(NV$1,'CSC Mitre'!DJ$1:DJ$220,0)),"",VLOOKUP(NV$1,'Tactic Recode'!$A$1:$B$547,2,FALSE))</f>
        <v/>
      </c>
      <c r="NW115" t="str">
        <f>IF(ISERROR(MATCH(NW$1,'CSC Mitre'!DJ$1:DJ$220,0)),"",VLOOKUP(NW$1,'Tactic Recode'!$A$1:$B$547,2,FALSE))</f>
        <v/>
      </c>
      <c r="NX115" t="str">
        <f>IF(ISERROR(MATCH(NX$1,'CSC Mitre'!DJ$1:DJ$220,0)),"",VLOOKUP(NX$1,'Tactic Recode'!$A$1:$B$547,2,FALSE))</f>
        <v/>
      </c>
      <c r="NY115" t="str">
        <f>IF(ISERROR(MATCH(NY$1,'CSC Mitre'!DJ$1:DJ$220,0)),"",VLOOKUP(NY$1,'Tactic Recode'!$A$1:$B$547,2,FALSE))</f>
        <v/>
      </c>
      <c r="NZ115" t="str">
        <f>IF(ISERROR(MATCH(NZ$1,'CSC Mitre'!DJ$1:DJ$220,0)),"",VLOOKUP(NZ$1,'Tactic Recode'!$A$1:$B$547,2,FALSE))</f>
        <v/>
      </c>
      <c r="OA115" t="str">
        <f>IF(ISERROR(MATCH(OA$1,'CSC Mitre'!DJ$1:DJ$220,0)),"",VLOOKUP(OA$1,'Tactic Recode'!$A$1:$B$547,2,FALSE))</f>
        <v/>
      </c>
      <c r="OB115" t="str">
        <f>IF(ISERROR(MATCH(OB$1,'CSC Mitre'!DJ$1:DJ$220,0)),"",VLOOKUP(OB$1,'Tactic Recode'!$A$1:$B$547,2,FALSE))</f>
        <v/>
      </c>
      <c r="OC115" t="str">
        <f>IF(ISERROR(MATCH(OC$1,'CSC Mitre'!DJ$1:DJ$220,0)),"",VLOOKUP(OC$1,'Tactic Recode'!$A$1:$B$547,2,FALSE))</f>
        <v/>
      </c>
      <c r="OD115" t="str">
        <f>IF(ISERROR(MATCH(OD$1,'CSC Mitre'!DJ$1:DJ$220,0)),"",VLOOKUP(OD$1,'Tactic Recode'!$A$1:$B$547,2,FALSE))</f>
        <v/>
      </c>
      <c r="OE115" t="str">
        <f>IF(ISERROR(MATCH(OE$1,'CSC Mitre'!DJ$1:DJ$220,0)),"",VLOOKUP(OE$1,'Tactic Recode'!$A$1:$B$547,2,FALSE))</f>
        <v/>
      </c>
      <c r="OF115" t="str">
        <f>IF(ISERROR(MATCH(OF$1,'CSC Mitre'!DJ$1:DJ$220,0)),"",VLOOKUP(OF$1,'Tactic Recode'!$A$1:$B$547,2,FALSE))</f>
        <v/>
      </c>
      <c r="OG115" t="str">
        <f>IF(ISERROR(MATCH(OG$1,'CSC Mitre'!DJ$1:DJ$220,0)),"",VLOOKUP(OG$1,'Tactic Recode'!$A$1:$B$547,2,FALSE))</f>
        <v/>
      </c>
      <c r="OH115" t="str">
        <f>IF(ISERROR(MATCH(OH$1,'CSC Mitre'!DJ$1:DJ$220,0)),"",VLOOKUP(OH$1,'Tactic Recode'!$A$1:$B$547,2,FALSE))</f>
        <v/>
      </c>
      <c r="OI115" t="str">
        <f>IF(ISERROR(MATCH(OI$1,'CSC Mitre'!DJ$1:DJ$220,0)),"",VLOOKUP(OI$1,'Tactic Recode'!$A$1:$B$547,2,FALSE))</f>
        <v/>
      </c>
      <c r="OJ115" t="str">
        <f>IF(ISERROR(MATCH(OJ$1,'CSC Mitre'!DJ$1:DJ$220,0)),"",VLOOKUP(OJ$1,'Tactic Recode'!$A$1:$B$547,2,FALSE))</f>
        <v/>
      </c>
      <c r="OK115" t="str">
        <f>IF(ISERROR(MATCH(OK$1,'CSC Mitre'!DJ$1:DJ$220,0)),"",VLOOKUP(OK$1,'Tactic Recode'!$A$1:$B$547,2,FALSE))</f>
        <v/>
      </c>
      <c r="OL115" t="str">
        <f>IF(ISERROR(MATCH(OL$1,'CSC Mitre'!DJ$1:DJ$220,0)),"",VLOOKUP(OL$1,'Tactic Recode'!$A$1:$B$547,2,FALSE))</f>
        <v/>
      </c>
      <c r="OM115" t="str">
        <f>IF(ISERROR(MATCH(OM$1,'CSC Mitre'!DJ$1:DJ$220,0)),"",VLOOKUP(OM$1,'Tactic Recode'!$A$1:$B$547,2,FALSE))</f>
        <v/>
      </c>
      <c r="ON115" t="str">
        <f>IF(ISERROR(MATCH(ON$1,'CSC Mitre'!DJ$1:DJ$220,0)),"",VLOOKUP(ON$1,'Tactic Recode'!$A$1:$B$547,2,FALSE))</f>
        <v/>
      </c>
      <c r="OO115" t="str">
        <f>IF(ISERROR(MATCH(OO$1,'CSC Mitre'!DJ$1:DJ$220,0)),"",VLOOKUP(OO$1,'Tactic Recode'!$A$1:$B$547,2,FALSE))</f>
        <v/>
      </c>
      <c r="OP115" t="str">
        <f>IF(ISERROR(MATCH(OP$1,'CSC Mitre'!DJ$1:DJ$220,0)),"",VLOOKUP(OP$1,'Tactic Recode'!$A$1:$B$547,2,FALSE))</f>
        <v/>
      </c>
      <c r="OQ115" t="str">
        <f>IF(ISERROR(MATCH(OQ$1,'CSC Mitre'!DJ$1:DJ$220,0)),"",VLOOKUP(OQ$1,'Tactic Recode'!$A$1:$B$547,2,FALSE))</f>
        <v/>
      </c>
      <c r="OR115" t="str">
        <f>IF(ISERROR(MATCH(OR$1,'CSC Mitre'!DJ$1:DJ$220,0)),"",VLOOKUP(OR$1,'Tactic Recode'!$A$1:$B$547,2,FALSE))</f>
        <v/>
      </c>
      <c r="OS115" t="str">
        <f>IF(ISERROR(MATCH(OS$1,'CSC Mitre'!DJ$1:DJ$220,0)),"",VLOOKUP(OS$1,'Tactic Recode'!$A$1:$B$547,2,FALSE))</f>
        <v/>
      </c>
      <c r="OT115" t="str">
        <f>IF(ISERROR(MATCH(OT$1,'CSC Mitre'!DJ$1:DJ$220,0)),"",VLOOKUP(OT$1,'Tactic Recode'!$A$1:$B$547,2,FALSE))</f>
        <v/>
      </c>
      <c r="OU115" t="str">
        <f>IF(ISERROR(MATCH(OU$1,'CSC Mitre'!DJ$1:DJ$220,0)),"",VLOOKUP(OU$1,'Tactic Recode'!$A$1:$B$547,2,FALSE))</f>
        <v/>
      </c>
      <c r="OV115" t="str">
        <f>IF(ISERROR(MATCH(OV$1,'CSC Mitre'!DJ$1:DJ$220,0)),"",VLOOKUP(OV$1,'Tactic Recode'!$A$1:$B$547,2,FALSE))</f>
        <v/>
      </c>
      <c r="OW115" t="str">
        <f>IF(ISERROR(MATCH(OW$1,'CSC Mitre'!DJ$1:DJ$220,0)),"",VLOOKUP(OW$1,'Tactic Recode'!$A$1:$B$547,2,FALSE))</f>
        <v/>
      </c>
      <c r="OX115" t="str">
        <f>IF(ISERROR(MATCH(OX$1,'CSC Mitre'!DJ$1:DJ$220,0)),"",VLOOKUP(OX$1,'Tactic Recode'!$A$1:$B$547,2,FALSE))</f>
        <v/>
      </c>
      <c r="OY115" t="str">
        <f>IF(ISERROR(MATCH(OY$1,'CSC Mitre'!DJ$1:DJ$220,0)),"",VLOOKUP(OY$1,'Tactic Recode'!$A$1:$B$547,2,FALSE))</f>
        <v/>
      </c>
      <c r="OZ115" t="str">
        <f>IF(ISERROR(MATCH(OZ$1,'CSC Mitre'!DJ$1:DJ$220,0)),"",VLOOKUP(OZ$1,'Tactic Recode'!$A$1:$B$547,2,FALSE))</f>
        <v/>
      </c>
      <c r="PA115" t="str">
        <f>IF(ISERROR(MATCH(PA$1,'CSC Mitre'!DJ$1:DJ$220,0)),"",VLOOKUP(PA$1,'Tactic Recode'!$A$1:$B$547,2,FALSE))</f>
        <v/>
      </c>
      <c r="PB115" t="str">
        <f>IF(ISERROR(MATCH(PB$1,'CSC Mitre'!DJ$1:DJ$220,0)),"",VLOOKUP(PB$1,'Tactic Recode'!$A$1:$B$547,2,FALSE))</f>
        <v/>
      </c>
      <c r="PC115" t="str">
        <f>IF(ISERROR(MATCH(PC$1,'CSC Mitre'!DJ$1:DJ$220,0)),"",VLOOKUP(PC$1,'Tactic Recode'!$A$1:$B$547,2,FALSE))</f>
        <v/>
      </c>
      <c r="PD115" t="str">
        <f>IF(ISERROR(MATCH(PD$1,'CSC Mitre'!DJ$1:DJ$220,0)),"",VLOOKUP(PD$1,'Tactic Recode'!$A$1:$B$547,2,FALSE))</f>
        <v/>
      </c>
      <c r="PE115" t="str">
        <f>IF(ISERROR(MATCH(PE$1,'CSC Mitre'!DJ$1:DJ$220,0)),"",VLOOKUP(PE$1,'Tactic Recode'!$A$1:$B$547,2,FALSE))</f>
        <v/>
      </c>
      <c r="PF115" t="str">
        <f>IF(ISERROR(MATCH(PF$1,'CSC Mitre'!DJ$1:DJ$220,0)),"",VLOOKUP(PF$1,'Tactic Recode'!$A$1:$B$547,2,FALSE))</f>
        <v/>
      </c>
      <c r="PG115" t="str">
        <f>IF(ISERROR(MATCH(PG$1,'CSC Mitre'!DJ$1:DJ$220,0)),"",VLOOKUP(PG$1,'Tactic Recode'!$A$1:$B$547,2,FALSE))</f>
        <v/>
      </c>
      <c r="PH115" t="str">
        <f>IF(ISERROR(MATCH(PH$1,'CSC Mitre'!DJ$1:DJ$220,0)),"",VLOOKUP(PH$1,'Tactic Recode'!$A$1:$B$547,2,FALSE))</f>
        <v/>
      </c>
      <c r="PI115" t="str">
        <f>IF(ISERROR(MATCH(PI$1,'CSC Mitre'!DJ$1:DJ$220,0)),"",VLOOKUP(PI$1,'Tactic Recode'!$A$1:$B$547,2,FALSE))</f>
        <v/>
      </c>
      <c r="PJ115" t="str">
        <f>IF(ISERROR(MATCH(PJ$1,'CSC Mitre'!DJ$1:DJ$220,0)),"",VLOOKUP(PJ$1,'Tactic Recode'!$A$1:$B$547,2,FALSE))</f>
        <v/>
      </c>
      <c r="PK115" t="str">
        <f>IF(ISERROR(MATCH(PK$1,'CSC Mitre'!DJ$1:DJ$220,0)),"",VLOOKUP(PK$1,'Tactic Recode'!$A$1:$B$547,2,FALSE))</f>
        <v/>
      </c>
      <c r="PL115" t="str">
        <f>IF(ISERROR(MATCH(PL$1,'CSC Mitre'!DJ$1:DJ$220,0)),"",VLOOKUP(PL$1,'Tactic Recode'!$A$1:$B$547,2,FALSE))</f>
        <v/>
      </c>
      <c r="PM115" t="str">
        <f>IF(ISERROR(MATCH(PM$1,'CSC Mitre'!DJ$1:DJ$220,0)),"",VLOOKUP(PM$1,'Tactic Recode'!$A$1:$B$547,2,FALSE))</f>
        <v/>
      </c>
      <c r="PN115" t="str">
        <f>IF(ISERROR(MATCH(PN$1,'CSC Mitre'!DJ$1:DJ$220,0)),"",VLOOKUP(PN$1,'Tactic Recode'!$A$1:$B$547,2,FALSE))</f>
        <v/>
      </c>
      <c r="PO115" t="str">
        <f>IF(ISERROR(MATCH(PO$1,'CSC Mitre'!DJ$1:DJ$220,0)),"",VLOOKUP(PO$1,'Tactic Recode'!$A$1:$B$547,2,FALSE))</f>
        <v/>
      </c>
      <c r="PP115" t="str">
        <f>IF(ISERROR(MATCH(PP$1,'CSC Mitre'!DJ$1:DJ$220,0)),"",VLOOKUP(PP$1,'Tactic Recode'!$A$1:$B$547,2,FALSE))</f>
        <v/>
      </c>
      <c r="PQ115" t="str">
        <f>IF(ISERROR(MATCH(PQ$1,'CSC Mitre'!DJ$1:DJ$220,0)),"",VLOOKUP(PQ$1,'Tactic Recode'!$A$1:$B$547,2,FALSE))</f>
        <v/>
      </c>
      <c r="PR115" t="str">
        <f>IF(ISERROR(MATCH(PR$1,'CSC Mitre'!DJ$1:DJ$220,0)),"",VLOOKUP(PR$1,'Tactic Recode'!$A$1:$B$547,2,FALSE))</f>
        <v/>
      </c>
      <c r="PS115" t="str">
        <f>IF(ISERROR(MATCH(PS$1,'CSC Mitre'!DJ$1:DJ$220,0)),"",VLOOKUP(PS$1,'Tactic Recode'!$A$1:$B$547,2,FALSE))</f>
        <v/>
      </c>
      <c r="PT115" t="str">
        <f>IF(ISERROR(MATCH(PT$1,'CSC Mitre'!DJ$1:DJ$220,0)),"",VLOOKUP(PT$1,'Tactic Recode'!$A$1:$B$547,2,FALSE))</f>
        <v/>
      </c>
      <c r="PU115" t="str">
        <f>IF(ISERROR(MATCH(PU$1,'CSC Mitre'!DJ$1:DJ$220,0)),"",VLOOKUP(PU$1,'Tactic Recode'!$A$1:$B$547,2,FALSE))</f>
        <v/>
      </c>
      <c r="PV115" t="str">
        <f>IF(ISERROR(MATCH(PV$1,'CSC Mitre'!DJ$1:DJ$220,0)),"",VLOOKUP(PV$1,'Tactic Recode'!$A$1:$B$547,2,FALSE))</f>
        <v/>
      </c>
      <c r="PW115" t="str">
        <f>IF(ISERROR(MATCH(PW$1,'CSC Mitre'!DJ$1:DJ$220,0)),"",VLOOKUP(PW$1,'Tactic Recode'!$A$1:$B$547,2,FALSE))</f>
        <v/>
      </c>
      <c r="PX115" t="str">
        <f>IF(ISERROR(MATCH(PX$1,'CSC Mitre'!DJ$1:DJ$220,0)),"",VLOOKUP(PX$1,'Tactic Recode'!$A$1:$B$547,2,FALSE))</f>
        <v/>
      </c>
      <c r="PY115" t="str">
        <f>IF(ISERROR(MATCH(PY$1,'CSC Mitre'!DJ$1:DJ$220,0)),"",VLOOKUP(PY$1,'Tactic Recode'!$A$1:$B$547,2,FALSE))</f>
        <v/>
      </c>
      <c r="PZ115" t="str">
        <f>IF(ISERROR(MATCH(PZ$1,'CSC Mitre'!DJ$1:DJ$220,0)),"",VLOOKUP(PZ$1,'Tactic Recode'!$A$1:$B$547,2,FALSE))</f>
        <v/>
      </c>
      <c r="QA115" t="str">
        <f>IF(ISERROR(MATCH(QA$1,'CSC Mitre'!DJ$1:DJ$220,0)),"",VLOOKUP(QA$1,'Tactic Recode'!$A$1:$B$547,2,FALSE))</f>
        <v/>
      </c>
      <c r="QB115" t="str">
        <f>IF(ISERROR(MATCH(QB$1,'CSC Mitre'!DJ$1:DJ$220,0)),"",VLOOKUP(QB$1,'Tactic Recode'!$A$1:$B$547,2,FALSE))</f>
        <v/>
      </c>
      <c r="QC115" t="str">
        <f>IF(ISERROR(MATCH(QC$1,'CSC Mitre'!DJ$1:DJ$220,0)),"",VLOOKUP(QC$1,'Tactic Recode'!$A$1:$B$547,2,FALSE))</f>
        <v/>
      </c>
      <c r="QD115" t="str">
        <f>IF(ISERROR(MATCH(QD$1,'CSC Mitre'!DJ$1:DJ$220,0)),"",VLOOKUP(QD$1,'Tactic Recode'!$A$1:$B$547,2,FALSE))</f>
        <v/>
      </c>
      <c r="QE115" t="str">
        <f>IF(ISERROR(MATCH(QE$1,'CSC Mitre'!DJ$1:DJ$220,0)),"",VLOOKUP(QE$1,'Tactic Recode'!$A$1:$B$547,2,FALSE))</f>
        <v/>
      </c>
      <c r="QF115" t="str">
        <f>IF(ISERROR(MATCH(QF$1,'CSC Mitre'!DJ$1:DJ$220,0)),"",VLOOKUP(QF$1,'Tactic Recode'!$A$1:$B$547,2,FALSE))</f>
        <v/>
      </c>
      <c r="QG115" t="str">
        <f>IF(ISERROR(MATCH(QG$1,'CSC Mitre'!DJ$1:DJ$220,0)),"",VLOOKUP(QG$1,'Tactic Recode'!$A$1:$B$547,2,FALSE))</f>
        <v/>
      </c>
      <c r="QH115" t="str">
        <f>IF(ISERROR(MATCH(QH$1,'CSC Mitre'!DJ$1:DJ$220,0)),"",VLOOKUP(QH$1,'Tactic Recode'!$A$1:$B$547,2,FALSE))</f>
        <v/>
      </c>
      <c r="QI115" t="str">
        <f>IF(ISERROR(MATCH(QI$1,'CSC Mitre'!DJ$1:DJ$220,0)),"",VLOOKUP(QI$1,'Tactic Recode'!$A$1:$B$547,2,FALSE))</f>
        <v/>
      </c>
      <c r="QJ115" t="str">
        <f>IF(ISERROR(MATCH(QJ$1,'CSC Mitre'!DJ$1:DJ$220,0)),"",VLOOKUP(QJ$1,'Tactic Recode'!$A$1:$B$547,2,FALSE))</f>
        <v/>
      </c>
      <c r="QK115" t="str">
        <f>IF(ISERROR(MATCH(QK$1,'CSC Mitre'!DJ$1:DJ$220,0)),"",VLOOKUP(QK$1,'Tactic Recode'!$A$1:$B$547,2,FALSE))</f>
        <v/>
      </c>
      <c r="QL115" t="str">
        <f>IF(ISERROR(MATCH(QL$1,'CSC Mitre'!DJ$1:DJ$220,0)),"",VLOOKUP(QL$1,'Tactic Recode'!$A$1:$B$547,2,FALSE))</f>
        <v/>
      </c>
      <c r="QM115" t="str">
        <f>IF(ISERROR(MATCH(QM$1,'CSC Mitre'!DJ$1:DJ$220,0)),"",VLOOKUP(QM$1,'Tactic Recode'!$A$1:$B$547,2,FALSE))</f>
        <v/>
      </c>
      <c r="QN115" t="str">
        <f>IF(ISERROR(MATCH(QN$1,'CSC Mitre'!DJ$1:DJ$220,0)),"",VLOOKUP(QN$1,'Tactic Recode'!$A$1:$B$547,2,FALSE))</f>
        <v/>
      </c>
      <c r="QO115" t="str">
        <f>IF(ISERROR(MATCH(QO$1,'CSC Mitre'!DJ$1:DJ$220,0)),"",VLOOKUP(QO$1,'Tactic Recode'!$A$1:$B$547,2,FALSE))</f>
        <v/>
      </c>
      <c r="QP115" t="str">
        <f>IF(ISERROR(MATCH(QP$1,'CSC Mitre'!DJ$1:DJ$220,0)),"",VLOOKUP(QP$1,'Tactic Recode'!$A$1:$B$547,2,FALSE))</f>
        <v/>
      </c>
      <c r="QQ115" t="str">
        <f>IF(ISERROR(MATCH(QQ$1,'CSC Mitre'!DJ$1:DJ$220,0)),"",VLOOKUP(QQ$1,'Tactic Recode'!$A$1:$B$547,2,FALSE))</f>
        <v/>
      </c>
      <c r="QR115" t="str">
        <f>IF(ISERROR(MATCH(QR$1,'CSC Mitre'!DJ$1:DJ$220,0)),"",VLOOKUP(QR$1,'Tactic Recode'!$A$1:$B$547,2,FALSE))</f>
        <v/>
      </c>
      <c r="QS115" t="str">
        <f>IF(ISERROR(MATCH(QS$1,'CSC Mitre'!DJ$1:DJ$220,0)),"",VLOOKUP(QS$1,'Tactic Recode'!$A$1:$B$547,2,FALSE))</f>
        <v/>
      </c>
      <c r="QT115" t="str">
        <f>IF(ISERROR(MATCH(QT$1,'CSC Mitre'!DJ$1:DJ$220,0)),"",VLOOKUP(QT$1,'Tactic Recode'!$A$1:$B$547,2,FALSE))</f>
        <v/>
      </c>
      <c r="QU115" t="str">
        <f>IF(ISERROR(MATCH(QU$1,'CSC Mitre'!DJ$1:DJ$220,0)),"",VLOOKUP(QU$1,'Tactic Recode'!$A$1:$B$547,2,FALSE))</f>
        <v/>
      </c>
      <c r="QV115" t="str">
        <f>IF(ISERROR(MATCH(QV$1,'CSC Mitre'!DJ$1:DJ$220,0)),"",VLOOKUP(QV$1,'Tactic Recode'!$A$1:$B$547,2,FALSE))</f>
        <v/>
      </c>
      <c r="QW115" t="str">
        <f>IF(ISERROR(MATCH(QW$1,'CSC Mitre'!DJ$1:DJ$220,0)),"",VLOOKUP(QW$1,'Tactic Recode'!$A$1:$B$547,2,FALSE))</f>
        <v/>
      </c>
      <c r="QX115" t="str">
        <f>IF(ISERROR(MATCH(QX$1,'CSC Mitre'!DJ$1:DJ$220,0)),"",VLOOKUP(QX$1,'Tactic Recode'!$A$1:$B$547,2,FALSE))</f>
        <v/>
      </c>
      <c r="QY115" t="str">
        <f>IF(ISERROR(MATCH(QY$1,'CSC Mitre'!DJ$1:DJ$220,0)),"",VLOOKUP(QY$1,'Tactic Recode'!$A$1:$B$547,2,FALSE))</f>
        <v/>
      </c>
      <c r="QZ115" t="str">
        <f>IF(ISERROR(MATCH(QZ$1,'CSC Mitre'!DJ$1:DJ$220,0)),"",VLOOKUP(QZ$1,'Tactic Recode'!$A$1:$B$547,2,FALSE))</f>
        <v/>
      </c>
      <c r="RA115" t="str">
        <f>IF(ISERROR(MATCH(RA$1,'CSC Mitre'!DJ$1:DJ$220,0)),"",VLOOKUP(RA$1,'Tactic Recode'!$A$1:$B$547,2,FALSE))</f>
        <v/>
      </c>
      <c r="RB115" t="str">
        <f>IF(ISERROR(MATCH(RB$1,'CSC Mitre'!DJ$1:DJ$220,0)),"",VLOOKUP(RB$1,'Tactic Recode'!$A$1:$B$547,2,FALSE))</f>
        <v/>
      </c>
      <c r="RC115" t="str">
        <f>IF(ISERROR(MATCH(RC$1,'CSC Mitre'!DJ$1:DJ$220,0)),"",VLOOKUP(RC$1,'Tactic Recode'!$A$1:$B$547,2,FALSE))</f>
        <v/>
      </c>
      <c r="RD115" t="str">
        <f>IF(ISERROR(MATCH(RD$1,'CSC Mitre'!DJ$1:DJ$220,0)),"",VLOOKUP(RD$1,'Tactic Recode'!$A$1:$B$547,2,FALSE))</f>
        <v/>
      </c>
      <c r="RE115" t="str">
        <f>IF(ISERROR(MATCH(RE$1,'CSC Mitre'!DJ$1:DJ$220,0)),"",VLOOKUP(RE$1,'Tactic Recode'!$A$1:$B$547,2,FALSE))</f>
        <v/>
      </c>
      <c r="RF115" t="str">
        <f>IF(ISERROR(MATCH(RF$1,'CSC Mitre'!DJ$1:DJ$220,0)),"",VLOOKUP(RF$1,'Tactic Recode'!$A$1:$B$547,2,FALSE))</f>
        <v/>
      </c>
      <c r="RG115" t="str">
        <f>IF(ISERROR(MATCH(RG$1,'CSC Mitre'!DJ$1:DJ$220,0)),"",VLOOKUP(RG$1,'Tactic Recode'!$A$1:$B$547,2,FALSE))</f>
        <v/>
      </c>
      <c r="RH115" t="str">
        <f>IF(ISERROR(MATCH(RH$1,'CSC Mitre'!DJ$1:DJ$220,0)),"",VLOOKUP(RH$1,'Tactic Recode'!$A$1:$B$547,2,FALSE))</f>
        <v/>
      </c>
      <c r="RI115" t="str">
        <f>IF(ISERROR(MATCH(RI$1,'CSC Mitre'!DJ$1:DJ$220,0)),"",VLOOKUP(RI$1,'Tactic Recode'!$A$1:$B$547,2,FALSE))</f>
        <v/>
      </c>
      <c r="RJ115" t="str">
        <f>IF(ISERROR(MATCH(RJ$1,'CSC Mitre'!DJ$1:DJ$220,0)),"",VLOOKUP(RJ$1,'Tactic Recode'!$A$1:$B$547,2,FALSE))</f>
        <v/>
      </c>
      <c r="RK115" t="str">
        <f>IF(ISERROR(MATCH(RK$1,'CSC Mitre'!DJ$1:DJ$220,0)),"",VLOOKUP(RK$1,'Tactic Recode'!$A$1:$B$547,2,FALSE))</f>
        <v/>
      </c>
      <c r="RL115" t="str">
        <f>IF(ISERROR(MATCH(RL$1,'CSC Mitre'!DJ$1:DJ$220,0)),"",VLOOKUP(RL$1,'Tactic Recode'!$A$1:$B$547,2,FALSE))</f>
        <v/>
      </c>
      <c r="RM115" t="str">
        <f>IF(ISERROR(MATCH(RM$1,'CSC Mitre'!DJ$1:DJ$220,0)),"",VLOOKUP(RM$1,'Tactic Recode'!$A$1:$B$547,2,FALSE))</f>
        <v/>
      </c>
      <c r="RN115" t="str">
        <f>IF(ISERROR(MATCH(RN$1,'CSC Mitre'!DJ$1:DJ$220,0)),"",VLOOKUP(RN$1,'Tactic Recode'!$A$1:$B$547,2,FALSE))</f>
        <v/>
      </c>
      <c r="RO115" t="str">
        <f>IF(ISERROR(MATCH(RO$1,'CSC Mitre'!DJ$1:DJ$220,0)),"",VLOOKUP(RO$1,'Tactic Recode'!$A$1:$B$547,2,FALSE))</f>
        <v/>
      </c>
      <c r="RP115" t="str">
        <f>IF(ISERROR(MATCH(RP$1,'CSC Mitre'!DJ$1:DJ$220,0)),"",VLOOKUP(RP$1,'Tactic Recode'!$A$1:$B$547,2,FALSE))</f>
        <v/>
      </c>
      <c r="RQ115" t="str">
        <f>IF(ISERROR(MATCH(RQ$1,'CSC Mitre'!DJ$1:DJ$220,0)),"",VLOOKUP(RQ$1,'Tactic Recode'!$A$1:$B$547,2,FALSE))</f>
        <v/>
      </c>
      <c r="RR115" t="str">
        <f>IF(ISERROR(MATCH(RR$1,'CSC Mitre'!DJ$1:DJ$220,0)),"",VLOOKUP(RR$1,'Tactic Recode'!$A$1:$B$547,2,FALSE))</f>
        <v/>
      </c>
      <c r="RS115" t="str">
        <f>IF(ISERROR(MATCH(RS$1,'CSC Mitre'!DJ$1:DJ$220,0)),"",VLOOKUP(RS$1,'Tactic Recode'!$A$1:$B$547,2,FALSE))</f>
        <v/>
      </c>
      <c r="RT115" t="str">
        <f>IF(ISERROR(MATCH(RT$1,'CSC Mitre'!DJ$1:DJ$220,0)),"",VLOOKUP(RT$1,'Tactic Recode'!$A$1:$B$547,2,FALSE))</f>
        <v/>
      </c>
      <c r="RU115" t="str">
        <f>IF(ISERROR(MATCH(RU$1,'CSC Mitre'!DJ$1:DJ$220,0)),"",VLOOKUP(RU$1,'Tactic Recode'!$A$1:$B$547,2,FALSE))</f>
        <v/>
      </c>
      <c r="RV115" t="str">
        <f>IF(ISERROR(MATCH(RV$1,'CSC Mitre'!DJ$1:DJ$220,0)),"",VLOOKUP(RV$1,'Tactic Recode'!$A$1:$B$547,2,FALSE))</f>
        <v/>
      </c>
      <c r="RW115" t="str">
        <f>IF(ISERROR(MATCH(RW$1,'CSC Mitre'!DJ$1:DJ$220,0)),"",VLOOKUP(RW$1,'Tactic Recode'!$A$1:$B$547,2,FALSE))</f>
        <v/>
      </c>
      <c r="RX115" t="str">
        <f>IF(ISERROR(MATCH(RX$1,'CSC Mitre'!DJ$1:DJ$220,0)),"",VLOOKUP(RX$1,'Tactic Recode'!$A$1:$B$547,2,FALSE))</f>
        <v/>
      </c>
      <c r="RY115" t="str">
        <f>IF(ISERROR(MATCH(RY$1,'CSC Mitre'!DJ$1:DJ$220,0)),"",VLOOKUP(RY$1,'Tactic Recode'!$A$1:$B$547,2,FALSE))</f>
        <v/>
      </c>
      <c r="RZ115" t="str">
        <f>IF(ISERROR(MATCH(RZ$1,'CSC Mitre'!DJ$1:DJ$220,0)),"",VLOOKUP(RZ$1,'Tactic Recode'!$A$1:$B$547,2,FALSE))</f>
        <v/>
      </c>
      <c r="SA115" t="str">
        <f>IF(ISERROR(MATCH(SA$1,'CSC Mitre'!DJ$1:DJ$220,0)),"",VLOOKUP(SA$1,'Tactic Recode'!$A$1:$B$547,2,FALSE))</f>
        <v/>
      </c>
      <c r="SB115" t="str">
        <f>IF(ISERROR(MATCH(SB$1,'CSC Mitre'!DJ$1:DJ$220,0)),"",VLOOKUP(SB$1,'Tactic Recode'!$A$1:$B$547,2,FALSE))</f>
        <v/>
      </c>
      <c r="SC115" t="str">
        <f>IF(ISERROR(MATCH(SC$1,'CSC Mitre'!DJ$1:DJ$220,0)),"",VLOOKUP(SC$1,'Tactic Recode'!$A$1:$B$547,2,FALSE))</f>
        <v/>
      </c>
      <c r="SD115" t="str">
        <f>IF(ISERROR(MATCH(SD$1,'CSC Mitre'!DJ$1:DJ$220,0)),"",VLOOKUP(SD$1,'Tactic Recode'!$A$1:$B$547,2,FALSE))</f>
        <v/>
      </c>
      <c r="SE115" t="str">
        <f>IF(ISERROR(MATCH(SE$1,'CSC Mitre'!DJ$1:DJ$220,0)),"",VLOOKUP(SE$1,'Tactic Recode'!$A$1:$B$547,2,FALSE))</f>
        <v/>
      </c>
      <c r="SF115" t="str">
        <f>IF(ISERROR(MATCH(SF$1,'CSC Mitre'!DJ$1:DJ$220,0)),"",VLOOKUP(SF$1,'Tactic Recode'!$A$1:$B$547,2,FALSE))</f>
        <v/>
      </c>
      <c r="SG115" t="str">
        <f>IF(ISERROR(MATCH(SG$1,'CSC Mitre'!DJ$1:DJ$220,0)),"",VLOOKUP(SG$1,'Tactic Recode'!$A$1:$B$547,2,FALSE))</f>
        <v/>
      </c>
      <c r="SH115" t="str">
        <f>IF(ISERROR(MATCH(SH$1,'CSC Mitre'!DJ$1:DJ$220,0)),"",VLOOKUP(SH$1,'Tactic Recode'!$A$1:$B$547,2,FALSE))</f>
        <v/>
      </c>
      <c r="SI115" t="str">
        <f>IF(ISERROR(MATCH(SI$1,'CSC Mitre'!DJ$1:DJ$220,0)),"",VLOOKUP(SI$1,'Tactic Recode'!$A$1:$B$547,2,FALSE))</f>
        <v/>
      </c>
      <c r="SJ115" t="str">
        <f>IF(ISERROR(MATCH(SJ$1,'CSC Mitre'!DJ$1:DJ$220,0)),"",VLOOKUP(SJ$1,'Tactic Recode'!$A$1:$B$547,2,FALSE))</f>
        <v/>
      </c>
      <c r="SK115" t="str">
        <f>IF(ISERROR(MATCH(SK$1,'CSC Mitre'!DJ$1:DJ$220,0)),"",VLOOKUP(SK$1,'Tactic Recode'!$A$1:$B$547,2,FALSE))</f>
        <v/>
      </c>
      <c r="SL115" t="str">
        <f>IF(ISERROR(MATCH(SL$1,'CSC Mitre'!DJ$1:DJ$220,0)),"",VLOOKUP(SL$1,'Tactic Recode'!$A$1:$B$547,2,FALSE))</f>
        <v/>
      </c>
      <c r="SM115" t="str">
        <f>IF(ISERROR(MATCH(SM$1,'CSC Mitre'!DJ$1:DJ$220,0)),"",VLOOKUP(SM$1,'Tactic Recode'!$A$1:$B$547,2,FALSE))</f>
        <v/>
      </c>
      <c r="SN115" t="str">
        <f>IF(ISERROR(MATCH(SN$1,'CSC Mitre'!DJ$1:DJ$220,0)),"",VLOOKUP(SN$1,'Tactic Recode'!$A$1:$B$547,2,FALSE))</f>
        <v/>
      </c>
      <c r="SO115" t="str">
        <f>IF(ISERROR(MATCH(SO$1,'CSC Mitre'!DJ$1:DJ$220,0)),"",VLOOKUP(SO$1,'Tactic Recode'!$A$1:$B$547,2,FALSE))</f>
        <v/>
      </c>
      <c r="SP115" t="str">
        <f>IF(ISERROR(MATCH(SP$1,'CSC Mitre'!DJ$1:DJ$220,0)),"",VLOOKUP(SP$1,'Tactic Recode'!$A$1:$B$547,2,FALSE))</f>
        <v/>
      </c>
      <c r="SQ115" t="str">
        <f>IF(ISERROR(MATCH(SQ$1,'CSC Mitre'!DJ$1:DJ$220,0)),"",VLOOKUP(SQ$1,'Tactic Recode'!$A$1:$B$547,2,FALSE))</f>
        <v/>
      </c>
      <c r="SR115" t="str">
        <f>IF(ISERROR(MATCH(SR$1,'CSC Mitre'!DJ$1:DJ$220,0)),"",VLOOKUP(SR$1,'Tactic Recode'!$A$1:$B$547,2,FALSE))</f>
        <v/>
      </c>
      <c r="SS115" t="str">
        <f>IF(ISERROR(MATCH(SS$1,'CSC Mitre'!DJ$1:DJ$220,0)),"",VLOOKUP(SS$1,'Tactic Recode'!$A$1:$B$547,2,FALSE))</f>
        <v/>
      </c>
      <c r="ST115" t="str">
        <f>IF(ISERROR(MATCH(ST$1,'CSC Mitre'!DJ$1:DJ$220,0)),"",VLOOKUP(ST$1,'Tactic Recode'!$A$1:$B$547,2,FALSE))</f>
        <v/>
      </c>
      <c r="SU115" t="str">
        <f>IF(ISERROR(MATCH(SU$1,'CSC Mitre'!DJ$1:DJ$220,0)),"",VLOOKUP(SU$1,'Tactic Recode'!$A$1:$B$547,2,FALSE))</f>
        <v/>
      </c>
      <c r="SV115" t="str">
        <f>IF(ISERROR(MATCH(SV$1,'CSC Mitre'!DJ$1:DJ$220,0)),"",VLOOKUP(SV$1,'Tactic Recode'!$A$1:$B$547,2,FALSE))</f>
        <v/>
      </c>
      <c r="SW115" t="str">
        <f>IF(ISERROR(MATCH(SW$1,'CSC Mitre'!DJ$1:DJ$220,0)),"",VLOOKUP(SW$1,'Tactic Recode'!$A$1:$B$547,2,FALSE))</f>
        <v/>
      </c>
      <c r="SX115" t="str">
        <f>IF(ISERROR(MATCH(SX$1,'CSC Mitre'!DJ$1:DJ$220,0)),"",VLOOKUP(SX$1,'Tactic Recode'!$A$1:$B$547,2,FALSE))</f>
        <v/>
      </c>
      <c r="SY115" t="str">
        <f>IF(ISERROR(MATCH(SY$1,'CSC Mitre'!DJ$1:DJ$220,0)),"",VLOOKUP(SY$1,'Tactic Recode'!$A$1:$B$547,2,FALSE))</f>
        <v/>
      </c>
      <c r="SZ115" t="str">
        <f>IF(ISERROR(MATCH(SZ$1,'CSC Mitre'!DJ$1:DJ$220,0)),"",VLOOKUP(SZ$1,'Tactic Recode'!$A$1:$B$547,2,FALSE))</f>
        <v/>
      </c>
      <c r="TA115" t="str">
        <f>IF(ISERROR(MATCH(TA$1,'CSC Mitre'!DJ$1:DJ$220,0)),"",VLOOKUP(TA$1,'Tactic Recode'!$A$1:$B$547,2,FALSE))</f>
        <v/>
      </c>
      <c r="TB115" t="str">
        <f>IF(ISERROR(MATCH(TB$1,'CSC Mitre'!DJ$1:DJ$220,0)),"",VLOOKUP(TB$1,'Tactic Recode'!$A$1:$B$547,2,FALSE))</f>
        <v/>
      </c>
      <c r="TC115" t="str">
        <f>IF(ISERROR(MATCH(TC$1,'CSC Mitre'!DJ$1:DJ$220,0)),"",VLOOKUP(TC$1,'Tactic Recode'!$A$1:$B$547,2,FALSE))</f>
        <v/>
      </c>
      <c r="TD115" t="str">
        <f>IF(ISERROR(MATCH(TD$1,'CSC Mitre'!DJ$1:DJ$220,0)),"",VLOOKUP(TD$1,'Tactic Recode'!$A$1:$B$547,2,FALSE))</f>
        <v/>
      </c>
      <c r="TE115" t="str">
        <f>IF(ISERROR(MATCH(TE$1,'CSC Mitre'!DJ$1:DJ$220,0)),"",VLOOKUP(TE$1,'Tactic Recode'!$A$1:$B$547,2,FALSE))</f>
        <v/>
      </c>
      <c r="TF115" t="str">
        <f>IF(ISERROR(MATCH(TF$1,'CSC Mitre'!DJ$1:DJ$220,0)),"",VLOOKUP(TF$1,'Tactic Recode'!$A$1:$B$547,2,FALSE))</f>
        <v/>
      </c>
      <c r="TG115" t="str">
        <f>IF(ISERROR(MATCH(TG$1,'CSC Mitre'!DJ$1:DJ$220,0)),"",VLOOKUP(TG$1,'Tactic Recode'!$A$1:$B$547,2,FALSE))</f>
        <v/>
      </c>
      <c r="TH115" t="str">
        <f>IF(ISERROR(MATCH(TH$1,'CSC Mitre'!DJ$1:DJ$220,0)),"",VLOOKUP(TH$1,'Tactic Recode'!$A$1:$B$547,2,FALSE))</f>
        <v/>
      </c>
      <c r="TI115" t="str">
        <f>IF(ISERROR(MATCH(TI$1,'CSC Mitre'!DJ$1:DJ$220,0)),"",VLOOKUP(TI$1,'Tactic Recode'!$A$1:$B$547,2,FALSE))</f>
        <v/>
      </c>
      <c r="TJ115" t="str">
        <f>IF(ISERROR(MATCH(TJ$1,'CSC Mitre'!DJ$1:DJ$220,0)),"",VLOOKUP(TJ$1,'Tactic Recode'!$A$1:$B$547,2,FALSE))</f>
        <v/>
      </c>
      <c r="TK115" t="str">
        <f>IF(ISERROR(MATCH(TK$1,'CSC Mitre'!DJ$1:DJ$220,0)),"",VLOOKUP(TK$1,'Tactic Recode'!$A$1:$B$547,2,FALSE))</f>
        <v/>
      </c>
      <c r="TL115" t="str">
        <f>IF(ISERROR(MATCH(TL$1,'CSC Mitre'!DJ$1:DJ$220,0)),"",VLOOKUP(TL$1,'Tactic Recode'!$A$1:$B$547,2,FALSE))</f>
        <v/>
      </c>
      <c r="TM115" t="str">
        <f>IF(ISERROR(MATCH(TM$1,'CSC Mitre'!DJ$1:DJ$220,0)),"",VLOOKUP(TM$1,'Tactic Recode'!$A$1:$B$547,2,FALSE))</f>
        <v/>
      </c>
      <c r="TN115" t="str">
        <f>IF(ISERROR(MATCH(TN$1,'CSC Mitre'!DJ$1:DJ$220,0)),"",VLOOKUP(TN$1,'Tactic Recode'!$A$1:$B$547,2,FALSE))</f>
        <v/>
      </c>
      <c r="TO115" t="str">
        <f>IF(ISERROR(MATCH(TO$1,'CSC Mitre'!DJ$1:DJ$220,0)),"",VLOOKUP(TO$1,'Tactic Recode'!$A$1:$B$547,2,FALSE))</f>
        <v/>
      </c>
      <c r="TP115" t="str">
        <f>IF(ISERROR(MATCH(TP$1,'CSC Mitre'!DJ$1:DJ$220,0)),"",VLOOKUP(TP$1,'Tactic Recode'!$A$1:$B$547,2,FALSE))</f>
        <v/>
      </c>
      <c r="TQ115" t="str">
        <f>IF(ISERROR(MATCH(TQ$1,'CSC Mitre'!DJ$1:DJ$220,0)),"",VLOOKUP(TQ$1,'Tactic Recode'!$A$1:$B$547,2,FALSE))</f>
        <v/>
      </c>
      <c r="TR115" t="str">
        <f>IF(ISERROR(MATCH(TR$1,'CSC Mitre'!DJ$1:DJ$220,0)),"",VLOOKUP(TR$1,'Tactic Recode'!$A$1:$B$547,2,FALSE))</f>
        <v/>
      </c>
      <c r="TS115" t="str">
        <f>IF(ISERROR(MATCH(TS$1,'CSC Mitre'!DJ$1:DJ$220,0)),"",VLOOKUP(TS$1,'Tactic Recode'!$A$1:$B$547,2,FALSE))</f>
        <v/>
      </c>
      <c r="TT115" t="str">
        <f>IF(ISERROR(MATCH(TT$1,'CSC Mitre'!DJ$1:DJ$220,0)),"",VLOOKUP(TT$1,'Tactic Recode'!$A$1:$B$547,2,FALSE))</f>
        <v/>
      </c>
      <c r="TU115" t="str">
        <f>IF(ISERROR(MATCH(TU$1,'CSC Mitre'!DJ$1:DJ$220,0)),"",VLOOKUP(TU$1,'Tactic Recode'!$A$1:$B$547,2,FALSE))</f>
        <v/>
      </c>
      <c r="TV115" t="str">
        <f>IF(ISERROR(MATCH(TV$1,'CSC Mitre'!DJ$1:DJ$220,0)),"",VLOOKUP(TV$1,'Tactic Recode'!$A$1:$B$547,2,FALSE))</f>
        <v/>
      </c>
      <c r="TW115" t="str">
        <f>IF(ISERROR(MATCH(TW$1,'CSC Mitre'!DJ$1:DJ$220,0)),"",VLOOKUP(TW$1,'Tactic Recode'!$A$1:$B$547,2,FALSE))</f>
        <v/>
      </c>
      <c r="TX115" t="str">
        <f>IF(ISERROR(MATCH(TX$1,'CSC Mitre'!DJ$1:DJ$220,0)),"",VLOOKUP(TX$1,'Tactic Recode'!$A$1:$B$547,2,FALSE))</f>
        <v/>
      </c>
      <c r="TY115" t="str">
        <f>IF(ISERROR(MATCH(TY$1,'CSC Mitre'!DJ$1:DJ$220,0)),"",VLOOKUP(TY$1,'Tactic Recode'!$A$1:$B$547,2,FALSE))</f>
        <v/>
      </c>
      <c r="TZ115" t="str">
        <f>IF(ISERROR(MATCH(TZ$1,'CSC Mitre'!DJ$1:DJ$220,0)),"",VLOOKUP(TZ$1,'Tactic Recode'!$A$1:$B$547,2,FALSE))</f>
        <v/>
      </c>
      <c r="UA115" t="str">
        <f>IF(ISERROR(MATCH(UA$1,'CSC Mitre'!DJ$1:DJ$220,0)),"",VLOOKUP(UA$1,'Tactic Recode'!$A$1:$B$547,2,FALSE))</f>
        <v/>
      </c>
      <c r="UB115" t="str">
        <f>IF(ISERROR(MATCH(UB$1,'CSC Mitre'!DJ$1:DJ$220,0)),"",VLOOKUP(UB$1,'Tactic Recode'!$A$1:$B$547,2,FALSE))</f>
        <v/>
      </c>
    </row>
    <row r="116" spans="1:548" x14ac:dyDescent="0.25">
      <c r="A116" s="59" t="s">
        <v>511</v>
      </c>
      <c r="B116" t="str">
        <f>IF(ISERROR(MATCH(B$1,'CSC Mitre'!DK$1:DK$220,0)),"",VLOOKUP(B$1,'Tactic Recode'!$A$1:$B$547,2,FALSE))</f>
        <v/>
      </c>
      <c r="C116" t="str">
        <f>IF(ISERROR(MATCH(C$1,'CSC Mitre'!DK$1:DK$220,0)),"",VLOOKUP(C$1,'Tactic Recode'!$A$1:$B$547,2,FALSE))</f>
        <v/>
      </c>
      <c r="D116" t="str">
        <f>IF(ISERROR(MATCH(D$1,'CSC Mitre'!DK$1:DK$220,0)),"",VLOOKUP(D$1,'Tactic Recode'!$A$1:$B$547,2,FALSE))</f>
        <v/>
      </c>
      <c r="E116" t="str">
        <f>IF(ISERROR(MATCH(E$1,'CSC Mitre'!DK$1:DK$220,0)),"",VLOOKUP(E$1,'Tactic Recode'!$A$1:$B$547,2,FALSE))</f>
        <v/>
      </c>
      <c r="F116" t="str">
        <f>IF(ISERROR(MATCH(F$1,'CSC Mitre'!DK$1:DK$220,0)),"",VLOOKUP(F$1,'Tactic Recode'!$A$1:$B$547,2,FALSE))</f>
        <v/>
      </c>
      <c r="G116" t="str">
        <f>IF(ISERROR(MATCH(G$1,'CSC Mitre'!DK$1:DK$220,0)),"",VLOOKUP(G$1,'Tactic Recode'!$A$1:$B$547,2,FALSE))</f>
        <v/>
      </c>
      <c r="H116" t="str">
        <f>IF(ISERROR(MATCH(H$1,'CSC Mitre'!DK$1:DK$220,0)),"",VLOOKUP(H$1,'Tactic Recode'!$A$1:$B$547,2,FALSE))</f>
        <v/>
      </c>
      <c r="I116" t="str">
        <f>IF(ISERROR(MATCH(I$1,'CSC Mitre'!DK$1:DK$220,0)),"",VLOOKUP(I$1,'Tactic Recode'!$A$1:$B$547,2,FALSE))</f>
        <v/>
      </c>
      <c r="J116" t="str">
        <f>IF(ISERROR(MATCH(J$1,'CSC Mitre'!DK$1:DK$220,0)),"",VLOOKUP(J$1,'Tactic Recode'!$A$1:$B$547,2,FALSE))</f>
        <v/>
      </c>
      <c r="K116" t="str">
        <f>IF(ISERROR(MATCH(K$1,'CSC Mitre'!DK$1:DK$220,0)),"",VLOOKUP(K$1,'Tactic Recode'!$A$1:$B$547,2,FALSE))</f>
        <v/>
      </c>
      <c r="L116" t="str">
        <f>IF(ISERROR(MATCH(L$1,'CSC Mitre'!DK$1:DK$220,0)),"",VLOOKUP(L$1,'Tactic Recode'!$A$1:$B$547,2,FALSE))</f>
        <v/>
      </c>
      <c r="M116" t="str">
        <f>IF(ISERROR(MATCH(M$1,'CSC Mitre'!DK$1:DK$220,0)),"",VLOOKUP(M$1,'Tactic Recode'!$A$1:$B$547,2,FALSE))</f>
        <v/>
      </c>
      <c r="N116" t="str">
        <f>IF(ISERROR(MATCH(N$1,'CSC Mitre'!DK$1:DK$220,0)),"",VLOOKUP(N$1,'Tactic Recode'!$A$1:$B$547,2,FALSE))</f>
        <v/>
      </c>
      <c r="O116" t="str">
        <f>IF(ISERROR(MATCH(O$1,'CSC Mitre'!DK$1:DK$220,0)),"",VLOOKUP(O$1,'Tactic Recode'!$A$1:$B$547,2,FALSE))</f>
        <v/>
      </c>
      <c r="P116" t="str">
        <f>IF(ISERROR(MATCH(P$1,'CSC Mitre'!DK$1:DK$220,0)),"",VLOOKUP(P$1,'Tactic Recode'!$A$1:$B$547,2,FALSE))</f>
        <v/>
      </c>
      <c r="Q116" t="str">
        <f>IF(ISERROR(MATCH(Q$1,'CSC Mitre'!DK$1:DK$220,0)),"",VLOOKUP(Q$1,'Tactic Recode'!$A$1:$B$547,2,FALSE))</f>
        <v/>
      </c>
      <c r="R116" t="str">
        <f>IF(ISERROR(MATCH(R$1,'CSC Mitre'!DK$1:DK$220,0)),"",VLOOKUP(R$1,'Tactic Recode'!$A$1:$B$547,2,FALSE))</f>
        <v/>
      </c>
      <c r="S116" t="str">
        <f>IF(ISERROR(MATCH(S$1,'CSC Mitre'!DK$1:DK$220,0)),"",VLOOKUP(S$1,'Tactic Recode'!$A$1:$B$547,2,FALSE))</f>
        <v/>
      </c>
      <c r="T116" t="str">
        <f>IF(ISERROR(MATCH(T$1,'CSC Mitre'!DK$1:DK$220,0)),"",VLOOKUP(T$1,'Tactic Recode'!$A$1:$B$547,2,FALSE))</f>
        <v/>
      </c>
      <c r="U116" t="str">
        <f>IF(ISERROR(MATCH(U$1,'CSC Mitre'!DK$1:DK$220,0)),"",VLOOKUP(U$1,'Tactic Recode'!$A$1:$B$547,2,FALSE))</f>
        <v/>
      </c>
      <c r="V116" t="str">
        <f>IF(ISERROR(MATCH(V$1,'CSC Mitre'!DK$1:DK$220,0)),"",VLOOKUP(V$1,'Tactic Recode'!$A$1:$B$547,2,FALSE))</f>
        <v/>
      </c>
      <c r="W116" t="str">
        <f>IF(ISERROR(MATCH(W$1,'CSC Mitre'!DK$1:DK$220,0)),"",VLOOKUP(W$1,'Tactic Recode'!$A$1:$B$547,2,FALSE))</f>
        <v/>
      </c>
      <c r="X116" t="str">
        <f>IF(ISERROR(MATCH(X$1,'CSC Mitre'!DK$1:DK$220,0)),"",VLOOKUP(X$1,'Tactic Recode'!$A$1:$B$547,2,FALSE))</f>
        <v/>
      </c>
      <c r="Y116" t="str">
        <f>IF(ISERROR(MATCH(Y$1,'CSC Mitre'!DK$1:DK$220,0)),"",VLOOKUP(Y$1,'Tactic Recode'!$A$1:$B$547,2,FALSE))</f>
        <v/>
      </c>
      <c r="Z116" t="str">
        <f>IF(ISERROR(MATCH(Z$1,'CSC Mitre'!DK$1:DK$220,0)),"",VLOOKUP(Z$1,'Tactic Recode'!$A$1:$B$547,2,FALSE))</f>
        <v/>
      </c>
      <c r="AA116" t="str">
        <f>IF(ISERROR(MATCH(AA$1,'CSC Mitre'!DK$1:DK$220,0)),"",VLOOKUP(AA$1,'Tactic Recode'!$A$1:$B$547,2,FALSE))</f>
        <v/>
      </c>
      <c r="AB116" t="str">
        <f>IF(ISERROR(MATCH(AB$1,'CSC Mitre'!DK$1:DK$220,0)),"",VLOOKUP(AB$1,'Tactic Recode'!$A$1:$B$547,2,FALSE))</f>
        <v/>
      </c>
      <c r="AC116" t="str">
        <f>IF(ISERROR(MATCH(AC$1,'CSC Mitre'!DK$1:DK$220,0)),"",VLOOKUP(AC$1,'Tactic Recode'!$A$1:$B$547,2,FALSE))</f>
        <v/>
      </c>
      <c r="AD116" t="str">
        <f>IF(ISERROR(MATCH(AD$1,'CSC Mitre'!DK$1:DK$220,0)),"",VLOOKUP(AD$1,'Tactic Recode'!$A$1:$B$547,2,FALSE))</f>
        <v/>
      </c>
      <c r="AE116" t="str">
        <f>IF(ISERROR(MATCH(AE$1,'CSC Mitre'!DK$1:DK$220,0)),"",VLOOKUP(AE$1,'Tactic Recode'!$A$1:$B$547,2,FALSE))</f>
        <v/>
      </c>
      <c r="AF116" t="str">
        <f>IF(ISERROR(MATCH(AF$1,'CSC Mitre'!DK$1:DK$220,0)),"",VLOOKUP(AF$1,'Tactic Recode'!$A$1:$B$547,2,FALSE))</f>
        <v/>
      </c>
      <c r="AG116" t="str">
        <f>IF(ISERROR(MATCH(AG$1,'CSC Mitre'!DK$1:DK$220,0)),"",VLOOKUP(AG$1,'Tactic Recode'!$A$1:$B$547,2,FALSE))</f>
        <v/>
      </c>
      <c r="AH116" t="str">
        <f>IF(ISERROR(MATCH(AH$1,'CSC Mitre'!DK$1:DK$220,0)),"",VLOOKUP(AH$1,'Tactic Recode'!$A$1:$B$547,2,FALSE))</f>
        <v/>
      </c>
      <c r="AI116" t="str">
        <f>IF(ISERROR(MATCH(AI$1,'CSC Mitre'!DK$1:DK$220,0)),"",VLOOKUP(AI$1,'Tactic Recode'!$A$1:$B$547,2,FALSE))</f>
        <v/>
      </c>
      <c r="AJ116" t="str">
        <f>IF(ISERROR(MATCH(AJ$1,'CSC Mitre'!DK$1:DK$220,0)),"",VLOOKUP(AJ$1,'Tactic Recode'!$A$1:$B$547,2,FALSE))</f>
        <v/>
      </c>
      <c r="AK116" t="str">
        <f>IF(ISERROR(MATCH(AK$1,'CSC Mitre'!DK$1:DK$220,0)),"",VLOOKUP(AK$1,'Tactic Recode'!$A$1:$B$547,2,FALSE))</f>
        <v/>
      </c>
      <c r="AL116" t="str">
        <f>IF(ISERROR(MATCH(AL$1,'CSC Mitre'!DK$1:DK$220,0)),"",VLOOKUP(AL$1,'Tactic Recode'!$A$1:$B$547,2,FALSE))</f>
        <v/>
      </c>
      <c r="AM116" t="str">
        <f>IF(ISERROR(MATCH(AM$1,'CSC Mitre'!DK$1:DK$220,0)),"",VLOOKUP(AM$1,'Tactic Recode'!$A$1:$B$547,2,FALSE))</f>
        <v/>
      </c>
      <c r="AN116" t="str">
        <f>IF(ISERROR(MATCH(AN$1,'CSC Mitre'!DK$1:DK$220,0)),"",VLOOKUP(AN$1,'Tactic Recode'!$A$1:$B$547,2,FALSE))</f>
        <v/>
      </c>
      <c r="AO116" t="str">
        <f>IF(ISERROR(MATCH(AO$1,'CSC Mitre'!DK$1:DK$220,0)),"",VLOOKUP(AO$1,'Tactic Recode'!$A$1:$B$547,2,FALSE))</f>
        <v/>
      </c>
      <c r="AP116" t="str">
        <f>IF(ISERROR(MATCH(AP$1,'CSC Mitre'!DK$1:DK$220,0)),"",VLOOKUP(AP$1,'Tactic Recode'!$A$1:$B$547,2,FALSE))</f>
        <v/>
      </c>
      <c r="AQ116" t="str">
        <f>IF(ISERROR(MATCH(AQ$1,'CSC Mitre'!DK$1:DK$220,0)),"",VLOOKUP(AQ$1,'Tactic Recode'!$A$1:$B$547,2,FALSE))</f>
        <v/>
      </c>
      <c r="AR116" t="str">
        <f>IF(ISERROR(MATCH(AR$1,'CSC Mitre'!DK$1:DK$220,0)),"",VLOOKUP(AR$1,'Tactic Recode'!$A$1:$B$547,2,FALSE))</f>
        <v/>
      </c>
      <c r="AS116" t="str">
        <f>IF(ISERROR(MATCH(AS$1,'CSC Mitre'!DK$1:DK$220,0)),"",VLOOKUP(AS$1,'Tactic Recode'!$A$1:$B$547,2,FALSE))</f>
        <v/>
      </c>
      <c r="AT116" t="str">
        <f>IF(ISERROR(MATCH(AT$1,'CSC Mitre'!DK$1:DK$220,0)),"",VLOOKUP(AT$1,'Tactic Recode'!$A$1:$B$547,2,FALSE))</f>
        <v/>
      </c>
      <c r="AU116" t="str">
        <f>IF(ISERROR(MATCH(AU$1,'CSC Mitre'!DK$1:DK$220,0)),"",VLOOKUP(AU$1,'Tactic Recode'!$A$1:$B$547,2,FALSE))</f>
        <v/>
      </c>
      <c r="AV116" t="str">
        <f>IF(ISERROR(MATCH(AV$1,'CSC Mitre'!DK$1:DK$220,0)),"",VLOOKUP(AV$1,'Tactic Recode'!$A$1:$B$547,2,FALSE))</f>
        <v/>
      </c>
      <c r="AW116" t="str">
        <f>IF(ISERROR(MATCH(AW$1,'CSC Mitre'!DK$1:DK$220,0)),"",VLOOKUP(AW$1,'Tactic Recode'!$A$1:$B$547,2,FALSE))</f>
        <v/>
      </c>
      <c r="AX116" t="str">
        <f>IF(ISERROR(MATCH(AX$1,'CSC Mitre'!DK$1:DK$220,0)),"",VLOOKUP(AX$1,'Tactic Recode'!$A$1:$B$547,2,FALSE))</f>
        <v/>
      </c>
      <c r="AY116" t="str">
        <f>IF(ISERROR(MATCH(AY$1,'CSC Mitre'!DK$1:DK$220,0)),"",VLOOKUP(AY$1,'Tactic Recode'!$A$1:$B$547,2,FALSE))</f>
        <v/>
      </c>
      <c r="AZ116" t="str">
        <f>IF(ISERROR(MATCH(AZ$1,'CSC Mitre'!DK$1:DK$220,0)),"",VLOOKUP(AZ$1,'Tactic Recode'!$A$1:$B$547,2,FALSE))</f>
        <v/>
      </c>
      <c r="BA116" t="str">
        <f>IF(ISERROR(MATCH(BA$1,'CSC Mitre'!DK$1:DK$220,0)),"",VLOOKUP(BA$1,'Tactic Recode'!$A$1:$B$547,2,FALSE))</f>
        <v/>
      </c>
      <c r="BB116" t="str">
        <f>IF(ISERROR(MATCH(BB$1,'CSC Mitre'!DK$1:DK$220,0)),"",VLOOKUP(BB$1,'Tactic Recode'!$A$1:$B$547,2,FALSE))</f>
        <v/>
      </c>
      <c r="BC116" t="str">
        <f>IF(ISERROR(MATCH(BC$1,'CSC Mitre'!DK$1:DK$220,0)),"",VLOOKUP(BC$1,'Tactic Recode'!$A$1:$B$547,2,FALSE))</f>
        <v/>
      </c>
      <c r="BD116" t="str">
        <f>IF(ISERROR(MATCH(BD$1,'CSC Mitre'!DK$1:DK$220,0)),"",VLOOKUP(BD$1,'Tactic Recode'!$A$1:$B$547,2,FALSE))</f>
        <v/>
      </c>
      <c r="BE116" t="str">
        <f>IF(ISERROR(MATCH(BE$1,'CSC Mitre'!DK$1:DK$220,0)),"",VLOOKUP(BE$1,'Tactic Recode'!$A$1:$B$547,2,FALSE))</f>
        <v/>
      </c>
      <c r="BF116" t="str">
        <f>IF(ISERROR(MATCH(BF$1,'CSC Mitre'!DK$1:DK$220,0)),"",VLOOKUP(BF$1,'Tactic Recode'!$A$1:$B$547,2,FALSE))</f>
        <v/>
      </c>
      <c r="BG116" t="str">
        <f>IF(ISERROR(MATCH(BG$1,'CSC Mitre'!DK$1:DK$220,0)),"",VLOOKUP(BG$1,'Tactic Recode'!$A$1:$B$547,2,FALSE))</f>
        <v/>
      </c>
      <c r="BH116" t="str">
        <f>IF(ISERROR(MATCH(BH$1,'CSC Mitre'!DK$1:DK$220,0)),"",VLOOKUP(BH$1,'Tactic Recode'!$A$1:$B$547,2,FALSE))</f>
        <v/>
      </c>
      <c r="BI116" t="str">
        <f>IF(ISERROR(MATCH(BI$1,'CSC Mitre'!DK$1:DK$220,0)),"",VLOOKUP(BI$1,'Tactic Recode'!$A$1:$B$547,2,FALSE))</f>
        <v/>
      </c>
      <c r="BJ116" t="str">
        <f>IF(ISERROR(MATCH(BJ$1,'CSC Mitre'!DK$1:DK$220,0)),"",VLOOKUP(BJ$1,'Tactic Recode'!$A$1:$B$547,2,FALSE))</f>
        <v/>
      </c>
      <c r="BK116" t="str">
        <f>IF(ISERROR(MATCH(BK$1,'CSC Mitre'!DK$1:DK$220,0)),"",VLOOKUP(BK$1,'Tactic Recode'!$A$1:$B$547,2,FALSE))</f>
        <v/>
      </c>
      <c r="BL116" t="str">
        <f>IF(ISERROR(MATCH(BL$1,'CSC Mitre'!DK$1:DK$220,0)),"",VLOOKUP(BL$1,'Tactic Recode'!$A$1:$B$547,2,FALSE))</f>
        <v/>
      </c>
      <c r="BM116" t="str">
        <f>IF(ISERROR(MATCH(BM$1,'CSC Mitre'!DK$1:DK$220,0)),"",VLOOKUP(BM$1,'Tactic Recode'!$A$1:$B$547,2,FALSE))</f>
        <v/>
      </c>
      <c r="BN116" t="str">
        <f>IF(ISERROR(MATCH(BN$1,'CSC Mitre'!DK$1:DK$220,0)),"",VLOOKUP(BN$1,'Tactic Recode'!$A$1:$B$547,2,FALSE))</f>
        <v/>
      </c>
      <c r="BO116" t="str">
        <f>IF(ISERROR(MATCH(BO$1,'CSC Mitre'!DK$1:DK$220,0)),"",VLOOKUP(BO$1,'Tactic Recode'!$A$1:$B$547,2,FALSE))</f>
        <v/>
      </c>
      <c r="BP116" t="str">
        <f>IF(ISERROR(MATCH(BP$1,'CSC Mitre'!DK$1:DK$220,0)),"",VLOOKUP(BP$1,'Tactic Recode'!$A$1:$B$547,2,FALSE))</f>
        <v/>
      </c>
      <c r="BQ116" t="str">
        <f>IF(ISERROR(MATCH(BQ$1,'CSC Mitre'!DK$1:DK$220,0)),"",VLOOKUP(BQ$1,'Tactic Recode'!$A$1:$B$547,2,FALSE))</f>
        <v/>
      </c>
      <c r="BR116" t="str">
        <f>IF(ISERROR(MATCH(BR$1,'CSC Mitre'!DK$1:DK$220,0)),"",VLOOKUP(BR$1,'Tactic Recode'!$A$1:$B$547,2,FALSE))</f>
        <v/>
      </c>
      <c r="BS116" t="str">
        <f>IF(ISERROR(MATCH(BS$1,'CSC Mitre'!DK$1:DK$220,0)),"",VLOOKUP(BS$1,'Tactic Recode'!$A$1:$B$547,2,FALSE))</f>
        <v/>
      </c>
      <c r="BT116" t="str">
        <f>IF(ISERROR(MATCH(BT$1,'CSC Mitre'!DK$1:DK$220,0)),"",VLOOKUP(BT$1,'Tactic Recode'!$A$1:$B$547,2,FALSE))</f>
        <v/>
      </c>
      <c r="BU116" t="str">
        <f>IF(ISERROR(MATCH(BU$1,'CSC Mitre'!DK$1:DK$220,0)),"",VLOOKUP(BU$1,'Tactic Recode'!$A$1:$B$547,2,FALSE))</f>
        <v/>
      </c>
      <c r="BV116" t="str">
        <f>IF(ISERROR(MATCH(BV$1,'CSC Mitre'!DK$1:DK$220,0)),"",VLOOKUP(BV$1,'Tactic Recode'!$A$1:$B$547,2,FALSE))</f>
        <v/>
      </c>
      <c r="BW116" t="str">
        <f>IF(ISERROR(MATCH(BW$1,'CSC Mitre'!DK$1:DK$220,0)),"",VLOOKUP(BW$1,'Tactic Recode'!$A$1:$B$547,2,FALSE))</f>
        <v/>
      </c>
      <c r="BX116" t="str">
        <f>IF(ISERROR(MATCH(BX$1,'CSC Mitre'!DK$1:DK$220,0)),"",VLOOKUP(BX$1,'Tactic Recode'!$A$1:$B$547,2,FALSE))</f>
        <v/>
      </c>
      <c r="BY116" t="str">
        <f>IF(ISERROR(MATCH(BY$1,'CSC Mitre'!DK$1:DK$220,0)),"",VLOOKUP(BY$1,'Tactic Recode'!$A$1:$B$547,2,FALSE))</f>
        <v/>
      </c>
      <c r="BZ116" t="str">
        <f>IF(ISERROR(MATCH(BZ$1,'CSC Mitre'!DK$1:DK$220,0)),"",VLOOKUP(BZ$1,'Tactic Recode'!$A$1:$B$547,2,FALSE))</f>
        <v/>
      </c>
      <c r="CA116" t="str">
        <f>IF(ISERROR(MATCH(CA$1,'CSC Mitre'!DK$1:DK$220,0)),"",VLOOKUP(CA$1,'Tactic Recode'!$A$1:$B$547,2,FALSE))</f>
        <v/>
      </c>
      <c r="CB116" t="str">
        <f>IF(ISERROR(MATCH(CB$1,'CSC Mitre'!DK$1:DK$220,0)),"",VLOOKUP(CB$1,'Tactic Recode'!$A$1:$B$547,2,FALSE))</f>
        <v/>
      </c>
      <c r="CC116" t="str">
        <f>IF(ISERROR(MATCH(CC$1,'CSC Mitre'!DK$1:DK$220,0)),"",VLOOKUP(CC$1,'Tactic Recode'!$A$1:$B$547,2,FALSE))</f>
        <v/>
      </c>
      <c r="CD116" t="str">
        <f>IF(ISERROR(MATCH(CD$1,'CSC Mitre'!DK$1:DK$220,0)),"",VLOOKUP(CD$1,'Tactic Recode'!$A$1:$B$547,2,FALSE))</f>
        <v/>
      </c>
      <c r="CE116" t="str">
        <f>IF(ISERROR(MATCH(CE$1,'CSC Mitre'!DK$1:DK$220,0)),"",VLOOKUP(CE$1,'Tactic Recode'!$A$1:$B$547,2,FALSE))</f>
        <v/>
      </c>
      <c r="CF116" t="str">
        <f>IF(ISERROR(MATCH(CF$1,'CSC Mitre'!DK$1:DK$220,0)),"",VLOOKUP(CF$1,'Tactic Recode'!$A$1:$B$547,2,FALSE))</f>
        <v/>
      </c>
      <c r="CG116" t="str">
        <f>IF(ISERROR(MATCH(CG$1,'CSC Mitre'!DK$1:DK$220,0)),"",VLOOKUP(CG$1,'Tactic Recode'!$A$1:$B$547,2,FALSE))</f>
        <v/>
      </c>
      <c r="CH116" t="str">
        <f>IF(ISERROR(MATCH(CH$1,'CSC Mitre'!DK$1:DK$220,0)),"",VLOOKUP(CH$1,'Tactic Recode'!$A$1:$B$547,2,FALSE))</f>
        <v/>
      </c>
      <c r="CI116" t="str">
        <f>IF(ISERROR(MATCH(CI$1,'CSC Mitre'!DK$1:DK$220,0)),"",VLOOKUP(CI$1,'Tactic Recode'!$A$1:$B$547,2,FALSE))</f>
        <v/>
      </c>
      <c r="CJ116" t="str">
        <f>IF(ISERROR(MATCH(CJ$1,'CSC Mitre'!DK$1:DK$220,0)),"",VLOOKUP(CJ$1,'Tactic Recode'!$A$1:$B$547,2,FALSE))</f>
        <v/>
      </c>
      <c r="CK116" t="str">
        <f>IF(ISERROR(MATCH(CK$1,'CSC Mitre'!DK$1:DK$220,0)),"",VLOOKUP(CK$1,'Tactic Recode'!$A$1:$B$547,2,FALSE))</f>
        <v/>
      </c>
      <c r="CL116" t="str">
        <f>IF(ISERROR(MATCH(CL$1,'CSC Mitre'!DK$1:DK$220,0)),"",VLOOKUP(CL$1,'Tactic Recode'!$A$1:$B$547,2,FALSE))</f>
        <v/>
      </c>
      <c r="CM116" t="str">
        <f>IF(ISERROR(MATCH(CM$1,'CSC Mitre'!DK$1:DK$220,0)),"",VLOOKUP(CM$1,'Tactic Recode'!$A$1:$B$547,2,FALSE))</f>
        <v/>
      </c>
      <c r="CN116" t="str">
        <f>IF(ISERROR(MATCH(CN$1,'CSC Mitre'!DK$1:DK$220,0)),"",VLOOKUP(CN$1,'Tactic Recode'!$A$1:$B$547,2,FALSE))</f>
        <v/>
      </c>
      <c r="CO116" t="str">
        <f>IF(ISERROR(MATCH(CO$1,'CSC Mitre'!DK$1:DK$220,0)),"",VLOOKUP(CO$1,'Tactic Recode'!$A$1:$B$547,2,FALSE))</f>
        <v>Collection, Credential Access</v>
      </c>
      <c r="CP116" t="str">
        <f>IF(ISERROR(MATCH(CP$1,'CSC Mitre'!DK$1:DK$220,0)),"",VLOOKUP(CP$1,'Tactic Recode'!$A$1:$B$547,2,FALSE))</f>
        <v/>
      </c>
      <c r="CQ116" t="str">
        <f>IF(ISERROR(MATCH(CQ$1,'CSC Mitre'!DK$1:DK$220,0)),"",VLOOKUP(CQ$1,'Tactic Recode'!$A$1:$B$547,2,FALSE))</f>
        <v/>
      </c>
      <c r="CR116" t="str">
        <f>IF(ISERROR(MATCH(CR$1,'CSC Mitre'!DK$1:DK$220,0)),"",VLOOKUP(CR$1,'Tactic Recode'!$A$1:$B$547,2,FALSE))</f>
        <v/>
      </c>
      <c r="CS116" t="str">
        <f>IF(ISERROR(MATCH(CS$1,'CSC Mitre'!DK$1:DK$220,0)),"",VLOOKUP(CS$1,'Tactic Recode'!$A$1:$B$547,2,FALSE))</f>
        <v/>
      </c>
      <c r="CT116" t="str">
        <f>IF(ISERROR(MATCH(CT$1,'CSC Mitre'!DK$1:DK$220,0)),"",VLOOKUP(CT$1,'Tactic Recode'!$A$1:$B$547,2,FALSE))</f>
        <v/>
      </c>
      <c r="CU116" t="str">
        <f>IF(ISERROR(MATCH(CU$1,'CSC Mitre'!DK$1:DK$220,0)),"",VLOOKUP(CU$1,'Tactic Recode'!$A$1:$B$547,2,FALSE))</f>
        <v/>
      </c>
      <c r="CV116" t="str">
        <f>IF(ISERROR(MATCH(CV$1,'CSC Mitre'!DK$1:DK$220,0)),"",VLOOKUP(CV$1,'Tactic Recode'!$A$1:$B$547,2,FALSE))</f>
        <v/>
      </c>
      <c r="CW116" t="str">
        <f>IF(ISERROR(MATCH(CW$1,'CSC Mitre'!DK$1:DK$220,0)),"",VLOOKUP(CW$1,'Tactic Recode'!$A$1:$B$547,2,FALSE))</f>
        <v/>
      </c>
      <c r="CX116" t="str">
        <f>IF(ISERROR(MATCH(CX$1,'CSC Mitre'!DK$1:DK$220,0)),"",VLOOKUP(CX$1,'Tactic Recode'!$A$1:$B$547,2,FALSE))</f>
        <v/>
      </c>
      <c r="CY116" t="str">
        <f>IF(ISERROR(MATCH(CY$1,'CSC Mitre'!DK$1:DK$220,0)),"",VLOOKUP(CY$1,'Tactic Recode'!$A$1:$B$547,2,FALSE))</f>
        <v/>
      </c>
      <c r="CZ116" t="str">
        <f>IF(ISERROR(MATCH(CZ$1,'CSC Mitre'!DK$1:DK$220,0)),"",VLOOKUP(CZ$1,'Tactic Recode'!$A$1:$B$547,2,FALSE))</f>
        <v/>
      </c>
      <c r="DA116" t="str">
        <f>IF(ISERROR(MATCH(DA$1,'CSC Mitre'!DK$1:DK$220,0)),"",VLOOKUP(DA$1,'Tactic Recode'!$A$1:$B$547,2,FALSE))</f>
        <v/>
      </c>
      <c r="DB116" t="str">
        <f>IF(ISERROR(MATCH(DB$1,'CSC Mitre'!DK$1:DK$220,0)),"",VLOOKUP(DB$1,'Tactic Recode'!$A$1:$B$547,2,FALSE))</f>
        <v/>
      </c>
      <c r="DC116" t="str">
        <f>IF(ISERROR(MATCH(DC$1,'CSC Mitre'!DK$1:DK$220,0)),"",VLOOKUP(DC$1,'Tactic Recode'!$A$1:$B$547,2,FALSE))</f>
        <v/>
      </c>
      <c r="DD116" t="str">
        <f>IF(ISERROR(MATCH(DD$1,'CSC Mitre'!DK$1:DK$220,0)),"",VLOOKUP(DD$1,'Tactic Recode'!$A$1:$B$547,2,FALSE))</f>
        <v/>
      </c>
      <c r="DE116" t="str">
        <f>IF(ISERROR(MATCH(DE$1,'CSC Mitre'!DK$1:DK$220,0)),"",VLOOKUP(DE$1,'Tactic Recode'!$A$1:$B$547,2,FALSE))</f>
        <v/>
      </c>
      <c r="DF116" t="str">
        <f>IF(ISERROR(MATCH(DF$1,'CSC Mitre'!DK$1:DK$220,0)),"",VLOOKUP(DF$1,'Tactic Recode'!$A$1:$B$547,2,FALSE))</f>
        <v/>
      </c>
      <c r="DG116" t="str">
        <f>IF(ISERROR(MATCH(DG$1,'CSC Mitre'!DK$1:DK$220,0)),"",VLOOKUP(DG$1,'Tactic Recode'!$A$1:$B$547,2,FALSE))</f>
        <v/>
      </c>
      <c r="DH116" t="str">
        <f>IF(ISERROR(MATCH(DH$1,'CSC Mitre'!DK$1:DK$220,0)),"",VLOOKUP(DH$1,'Tactic Recode'!$A$1:$B$547,2,FALSE))</f>
        <v/>
      </c>
      <c r="DI116" t="str">
        <f>IF(ISERROR(MATCH(DI$1,'CSC Mitre'!DK$1:DK$220,0)),"",VLOOKUP(DI$1,'Tactic Recode'!$A$1:$B$547,2,FALSE))</f>
        <v/>
      </c>
      <c r="DJ116" t="str">
        <f>IF(ISERROR(MATCH(DJ$1,'CSC Mitre'!DK$1:DK$220,0)),"",VLOOKUP(DJ$1,'Tactic Recode'!$A$1:$B$547,2,FALSE))</f>
        <v/>
      </c>
      <c r="DK116" t="str">
        <f>IF(ISERROR(MATCH(DK$1,'CSC Mitre'!DK$1:DK$220,0)),"",VLOOKUP(DK$1,'Tactic Recode'!$A$1:$B$547,2,FALSE))</f>
        <v/>
      </c>
      <c r="DL116" t="str">
        <f>IF(ISERROR(MATCH(DL$1,'CSC Mitre'!DK$1:DK$220,0)),"",VLOOKUP(DL$1,'Tactic Recode'!$A$1:$B$547,2,FALSE))</f>
        <v/>
      </c>
      <c r="DM116" t="str">
        <f>IF(ISERROR(MATCH(DM$1,'CSC Mitre'!DK$1:DK$220,0)),"",VLOOKUP(DM$1,'Tactic Recode'!$A$1:$B$547,2,FALSE))</f>
        <v/>
      </c>
      <c r="DN116" t="str">
        <f>IF(ISERROR(MATCH(DN$1,'CSC Mitre'!DK$1:DK$220,0)),"",VLOOKUP(DN$1,'Tactic Recode'!$A$1:$B$547,2,FALSE))</f>
        <v/>
      </c>
      <c r="DO116" t="str">
        <f>IF(ISERROR(MATCH(DO$1,'CSC Mitre'!DK$1:DK$220,0)),"",VLOOKUP(DO$1,'Tactic Recode'!$A$1:$B$547,2,FALSE))</f>
        <v/>
      </c>
      <c r="DP116" t="str">
        <f>IF(ISERROR(MATCH(DP$1,'CSC Mitre'!DK$1:DK$220,0)),"",VLOOKUP(DP$1,'Tactic Recode'!$A$1:$B$547,2,FALSE))</f>
        <v/>
      </c>
      <c r="DQ116" t="str">
        <f>IF(ISERROR(MATCH(DQ$1,'CSC Mitre'!DK$1:DK$220,0)),"",VLOOKUP(DQ$1,'Tactic Recode'!$A$1:$B$547,2,FALSE))</f>
        <v/>
      </c>
      <c r="DR116" t="str">
        <f>IF(ISERROR(MATCH(DR$1,'CSC Mitre'!DK$1:DK$220,0)),"",VLOOKUP(DR$1,'Tactic Recode'!$A$1:$B$547,2,FALSE))</f>
        <v/>
      </c>
      <c r="DS116" t="str">
        <f>IF(ISERROR(MATCH(DS$1,'CSC Mitre'!DK$1:DK$220,0)),"",VLOOKUP(DS$1,'Tactic Recode'!$A$1:$B$547,2,FALSE))</f>
        <v/>
      </c>
      <c r="DT116" t="str">
        <f>IF(ISERROR(MATCH(DT$1,'CSC Mitre'!DK$1:DK$220,0)),"",VLOOKUP(DT$1,'Tactic Recode'!$A$1:$B$547,2,FALSE))</f>
        <v/>
      </c>
      <c r="DU116" t="str">
        <f>IF(ISERROR(MATCH(DU$1,'CSC Mitre'!DK$1:DK$220,0)),"",VLOOKUP(DU$1,'Tactic Recode'!$A$1:$B$547,2,FALSE))</f>
        <v/>
      </c>
      <c r="DV116" t="str">
        <f>IF(ISERROR(MATCH(DV$1,'CSC Mitre'!DK$1:DK$220,0)),"",VLOOKUP(DV$1,'Tactic Recode'!$A$1:$B$547,2,FALSE))</f>
        <v/>
      </c>
      <c r="DW116" t="str">
        <f>IF(ISERROR(MATCH(DW$1,'CSC Mitre'!DK$1:DK$220,0)),"",VLOOKUP(DW$1,'Tactic Recode'!$A$1:$B$547,2,FALSE))</f>
        <v/>
      </c>
      <c r="DX116" t="str">
        <f>IF(ISERROR(MATCH(DX$1,'CSC Mitre'!DK$1:DK$220,0)),"",VLOOKUP(DX$1,'Tactic Recode'!$A$1:$B$547,2,FALSE))</f>
        <v/>
      </c>
      <c r="DY116" t="str">
        <f>IF(ISERROR(MATCH(DY$1,'CSC Mitre'!DK$1:DK$220,0)),"",VLOOKUP(DY$1,'Tactic Recode'!$A$1:$B$547,2,FALSE))</f>
        <v/>
      </c>
      <c r="DZ116" t="str">
        <f>IF(ISERROR(MATCH(DZ$1,'CSC Mitre'!DK$1:DK$220,0)),"",VLOOKUP(DZ$1,'Tactic Recode'!$A$1:$B$547,2,FALSE))</f>
        <v/>
      </c>
      <c r="EA116" t="str">
        <f>IF(ISERROR(MATCH(EA$1,'CSC Mitre'!DK$1:DK$220,0)),"",VLOOKUP(EA$1,'Tactic Recode'!$A$1:$B$547,2,FALSE))</f>
        <v/>
      </c>
      <c r="EB116" t="str">
        <f>IF(ISERROR(MATCH(EB$1,'CSC Mitre'!DK$1:DK$220,0)),"",VLOOKUP(EB$1,'Tactic Recode'!$A$1:$B$547,2,FALSE))</f>
        <v/>
      </c>
      <c r="EC116" t="str">
        <f>IF(ISERROR(MATCH(EC$1,'CSC Mitre'!DK$1:DK$220,0)),"",VLOOKUP(EC$1,'Tactic Recode'!$A$1:$B$547,2,FALSE))</f>
        <v/>
      </c>
      <c r="ED116" t="str">
        <f>IF(ISERROR(MATCH(ED$1,'CSC Mitre'!DK$1:DK$220,0)),"",VLOOKUP(ED$1,'Tactic Recode'!$A$1:$B$547,2,FALSE))</f>
        <v/>
      </c>
      <c r="EE116" t="str">
        <f>IF(ISERROR(MATCH(EE$1,'CSC Mitre'!DK$1:DK$220,0)),"",VLOOKUP(EE$1,'Tactic Recode'!$A$1:$B$547,2,FALSE))</f>
        <v/>
      </c>
      <c r="EF116" t="str">
        <f>IF(ISERROR(MATCH(EF$1,'CSC Mitre'!DK$1:DK$220,0)),"",VLOOKUP(EF$1,'Tactic Recode'!$A$1:$B$547,2,FALSE))</f>
        <v/>
      </c>
      <c r="EG116" t="str">
        <f>IF(ISERROR(MATCH(EG$1,'CSC Mitre'!DK$1:DK$220,0)),"",VLOOKUP(EG$1,'Tactic Recode'!$A$1:$B$547,2,FALSE))</f>
        <v/>
      </c>
      <c r="EH116" t="str">
        <f>IF(ISERROR(MATCH(EH$1,'CSC Mitre'!DK$1:DK$220,0)),"",VLOOKUP(EH$1,'Tactic Recode'!$A$1:$B$547,2,FALSE))</f>
        <v/>
      </c>
      <c r="EI116" t="str">
        <f>IF(ISERROR(MATCH(EI$1,'CSC Mitre'!DK$1:DK$220,0)),"",VLOOKUP(EI$1,'Tactic Recode'!$A$1:$B$547,2,FALSE))</f>
        <v/>
      </c>
      <c r="EJ116" t="str">
        <f>IF(ISERROR(MATCH(EJ$1,'CSC Mitre'!DK$1:DK$220,0)),"",VLOOKUP(EJ$1,'Tactic Recode'!$A$1:$B$547,2,FALSE))</f>
        <v/>
      </c>
      <c r="EK116" t="str">
        <f>IF(ISERROR(MATCH(EK$1,'CSC Mitre'!DK$1:DK$220,0)),"",VLOOKUP(EK$1,'Tactic Recode'!$A$1:$B$547,2,FALSE))</f>
        <v/>
      </c>
      <c r="EL116" t="str">
        <f>IF(ISERROR(MATCH(EL$1,'CSC Mitre'!DK$1:DK$220,0)),"",VLOOKUP(EL$1,'Tactic Recode'!$A$1:$B$547,2,FALSE))</f>
        <v/>
      </c>
      <c r="EM116" t="str">
        <f>IF(ISERROR(MATCH(EM$1,'CSC Mitre'!DK$1:DK$220,0)),"",VLOOKUP(EM$1,'Tactic Recode'!$A$1:$B$547,2,FALSE))</f>
        <v/>
      </c>
      <c r="EN116" t="str">
        <f>IF(ISERROR(MATCH(EN$1,'CSC Mitre'!DK$1:DK$220,0)),"",VLOOKUP(EN$1,'Tactic Recode'!$A$1:$B$547,2,FALSE))</f>
        <v/>
      </c>
      <c r="EO116" t="str">
        <f>IF(ISERROR(MATCH(EO$1,'CSC Mitre'!DK$1:DK$220,0)),"",VLOOKUP(EO$1,'Tactic Recode'!$A$1:$B$547,2,FALSE))</f>
        <v/>
      </c>
      <c r="EP116" t="str">
        <f>IF(ISERROR(MATCH(EP$1,'CSC Mitre'!DK$1:DK$220,0)),"",VLOOKUP(EP$1,'Tactic Recode'!$A$1:$B$547,2,FALSE))</f>
        <v/>
      </c>
      <c r="EQ116" t="str">
        <f>IF(ISERROR(MATCH(EQ$1,'CSC Mitre'!DK$1:DK$220,0)),"",VLOOKUP(EQ$1,'Tactic Recode'!$A$1:$B$547,2,FALSE))</f>
        <v/>
      </c>
      <c r="ER116" t="str">
        <f>IF(ISERROR(MATCH(ER$1,'CSC Mitre'!DK$1:DK$220,0)),"",VLOOKUP(ER$1,'Tactic Recode'!$A$1:$B$547,2,FALSE))</f>
        <v/>
      </c>
      <c r="ES116" t="str">
        <f>IF(ISERROR(MATCH(ES$1,'CSC Mitre'!DK$1:DK$220,0)),"",VLOOKUP(ES$1,'Tactic Recode'!$A$1:$B$547,2,FALSE))</f>
        <v/>
      </c>
      <c r="ET116" t="str">
        <f>IF(ISERROR(MATCH(ET$1,'CSC Mitre'!DK$1:DK$220,0)),"",VLOOKUP(ET$1,'Tactic Recode'!$A$1:$B$547,2,FALSE))</f>
        <v/>
      </c>
      <c r="EU116" t="str">
        <f>IF(ISERROR(MATCH(EU$1,'CSC Mitre'!DK$1:DK$220,0)),"",VLOOKUP(EU$1,'Tactic Recode'!$A$1:$B$547,2,FALSE))</f>
        <v/>
      </c>
      <c r="EV116" t="str">
        <f>IF(ISERROR(MATCH(EV$1,'CSC Mitre'!DK$1:DK$220,0)),"",VLOOKUP(EV$1,'Tactic Recode'!$A$1:$B$547,2,FALSE))</f>
        <v/>
      </c>
      <c r="EW116" t="str">
        <f>IF(ISERROR(MATCH(EW$1,'CSC Mitre'!DK$1:DK$220,0)),"",VLOOKUP(EW$1,'Tactic Recode'!$A$1:$B$547,2,FALSE))</f>
        <v/>
      </c>
      <c r="EX116" t="str">
        <f>IF(ISERROR(MATCH(EX$1,'CSC Mitre'!DK$1:DK$220,0)),"",VLOOKUP(EX$1,'Tactic Recode'!$A$1:$B$547,2,FALSE))</f>
        <v/>
      </c>
      <c r="EY116" t="str">
        <f>IF(ISERROR(MATCH(EY$1,'CSC Mitre'!DK$1:DK$220,0)),"",VLOOKUP(EY$1,'Tactic Recode'!$A$1:$B$547,2,FALSE))</f>
        <v/>
      </c>
      <c r="EZ116" t="str">
        <f>IF(ISERROR(MATCH(EZ$1,'CSC Mitre'!DK$1:DK$220,0)),"",VLOOKUP(EZ$1,'Tactic Recode'!$A$1:$B$547,2,FALSE))</f>
        <v/>
      </c>
      <c r="FA116" t="str">
        <f>IF(ISERROR(MATCH(FA$1,'CSC Mitre'!DK$1:DK$220,0)),"",VLOOKUP(FA$1,'Tactic Recode'!$A$1:$B$547,2,FALSE))</f>
        <v/>
      </c>
      <c r="FB116" t="str">
        <f>IF(ISERROR(MATCH(FB$1,'CSC Mitre'!DK$1:DK$220,0)),"",VLOOKUP(FB$1,'Tactic Recode'!$A$1:$B$547,2,FALSE))</f>
        <v/>
      </c>
      <c r="FC116" t="str">
        <f>IF(ISERROR(MATCH(FC$1,'CSC Mitre'!DK$1:DK$220,0)),"",VLOOKUP(FC$1,'Tactic Recode'!$A$1:$B$547,2,FALSE))</f>
        <v/>
      </c>
      <c r="FD116" t="str">
        <f>IF(ISERROR(MATCH(FD$1,'CSC Mitre'!DK$1:DK$220,0)),"",VLOOKUP(FD$1,'Tactic Recode'!$A$1:$B$547,2,FALSE))</f>
        <v/>
      </c>
      <c r="FE116" t="str">
        <f>IF(ISERROR(MATCH(FE$1,'CSC Mitre'!DK$1:DK$220,0)),"",VLOOKUP(FE$1,'Tactic Recode'!$A$1:$B$547,2,FALSE))</f>
        <v/>
      </c>
      <c r="FF116" t="str">
        <f>IF(ISERROR(MATCH(FF$1,'CSC Mitre'!DK$1:DK$220,0)),"",VLOOKUP(FF$1,'Tactic Recode'!$A$1:$B$547,2,FALSE))</f>
        <v/>
      </c>
      <c r="FG116" t="str">
        <f>IF(ISERROR(MATCH(FG$1,'CSC Mitre'!DK$1:DK$220,0)),"",VLOOKUP(FG$1,'Tactic Recode'!$A$1:$B$547,2,FALSE))</f>
        <v/>
      </c>
      <c r="FH116" t="str">
        <f>IF(ISERROR(MATCH(FH$1,'CSC Mitre'!DK$1:DK$220,0)),"",VLOOKUP(FH$1,'Tactic Recode'!$A$1:$B$547,2,FALSE))</f>
        <v/>
      </c>
      <c r="FI116" t="str">
        <f>IF(ISERROR(MATCH(FI$1,'CSC Mitre'!DK$1:DK$220,0)),"",VLOOKUP(FI$1,'Tactic Recode'!$A$1:$B$547,2,FALSE))</f>
        <v/>
      </c>
      <c r="FJ116" t="str">
        <f>IF(ISERROR(MATCH(FJ$1,'CSC Mitre'!DK$1:DK$220,0)),"",VLOOKUP(FJ$1,'Tactic Recode'!$A$1:$B$547,2,FALSE))</f>
        <v/>
      </c>
      <c r="FK116" t="str">
        <f>IF(ISERROR(MATCH(FK$1,'CSC Mitre'!DK$1:DK$220,0)),"",VLOOKUP(FK$1,'Tactic Recode'!$A$1:$B$547,2,FALSE))</f>
        <v/>
      </c>
      <c r="FL116" t="str">
        <f>IF(ISERROR(MATCH(FL$1,'CSC Mitre'!DK$1:DK$220,0)),"",VLOOKUP(FL$1,'Tactic Recode'!$A$1:$B$547,2,FALSE))</f>
        <v/>
      </c>
      <c r="FM116" t="str">
        <f>IF(ISERROR(MATCH(FM$1,'CSC Mitre'!DK$1:DK$220,0)),"",VLOOKUP(FM$1,'Tactic Recode'!$A$1:$B$547,2,FALSE))</f>
        <v/>
      </c>
      <c r="FN116" t="str">
        <f>IF(ISERROR(MATCH(FN$1,'CSC Mitre'!DK$1:DK$220,0)),"",VLOOKUP(FN$1,'Tactic Recode'!$A$1:$B$547,2,FALSE))</f>
        <v/>
      </c>
      <c r="FO116" t="str">
        <f>IF(ISERROR(MATCH(FO$1,'CSC Mitre'!DK$1:DK$220,0)),"",VLOOKUP(FO$1,'Tactic Recode'!$A$1:$B$547,2,FALSE))</f>
        <v/>
      </c>
      <c r="FP116" t="str">
        <f>IF(ISERROR(MATCH(FP$1,'CSC Mitre'!DK$1:DK$220,0)),"",VLOOKUP(FP$1,'Tactic Recode'!$A$1:$B$547,2,FALSE))</f>
        <v/>
      </c>
      <c r="FQ116" t="str">
        <f>IF(ISERROR(MATCH(FQ$1,'CSC Mitre'!DK$1:DK$220,0)),"",VLOOKUP(FQ$1,'Tactic Recode'!$A$1:$B$547,2,FALSE))</f>
        <v/>
      </c>
      <c r="FR116" t="str">
        <f>IF(ISERROR(MATCH(FR$1,'CSC Mitre'!DK$1:DK$220,0)),"",VLOOKUP(FR$1,'Tactic Recode'!$A$1:$B$547,2,FALSE))</f>
        <v/>
      </c>
      <c r="FS116" t="str">
        <f>IF(ISERROR(MATCH(FS$1,'CSC Mitre'!DK$1:DK$220,0)),"",VLOOKUP(FS$1,'Tactic Recode'!$A$1:$B$547,2,FALSE))</f>
        <v/>
      </c>
      <c r="FT116" t="str">
        <f>IF(ISERROR(MATCH(FT$1,'CSC Mitre'!DK$1:DK$220,0)),"",VLOOKUP(FT$1,'Tactic Recode'!$A$1:$B$547,2,FALSE))</f>
        <v/>
      </c>
      <c r="FU116" t="str">
        <f>IF(ISERROR(MATCH(FU$1,'CSC Mitre'!DK$1:DK$220,0)),"",VLOOKUP(FU$1,'Tactic Recode'!$A$1:$B$547,2,FALSE))</f>
        <v/>
      </c>
      <c r="FV116" t="str">
        <f>IF(ISERROR(MATCH(FV$1,'CSC Mitre'!DK$1:DK$220,0)),"",VLOOKUP(FV$1,'Tactic Recode'!$A$1:$B$547,2,FALSE))</f>
        <v/>
      </c>
      <c r="FW116" t="str">
        <f>IF(ISERROR(MATCH(FW$1,'CSC Mitre'!DK$1:DK$220,0)),"",VLOOKUP(FW$1,'Tactic Recode'!$A$1:$B$547,2,FALSE))</f>
        <v/>
      </c>
      <c r="FX116" t="str">
        <f>IF(ISERROR(MATCH(FX$1,'CSC Mitre'!DK$1:DK$220,0)),"",VLOOKUP(FX$1,'Tactic Recode'!$A$1:$B$547,2,FALSE))</f>
        <v/>
      </c>
      <c r="FY116" t="str">
        <f>IF(ISERROR(MATCH(FY$1,'CSC Mitre'!DK$1:DK$220,0)),"",VLOOKUP(FY$1,'Tactic Recode'!$A$1:$B$547,2,FALSE))</f>
        <v/>
      </c>
      <c r="FZ116" t="str">
        <f>IF(ISERROR(MATCH(FZ$1,'CSC Mitre'!DK$1:DK$220,0)),"",VLOOKUP(FZ$1,'Tactic Recode'!$A$1:$B$547,2,FALSE))</f>
        <v/>
      </c>
      <c r="GA116" t="str">
        <f>IF(ISERROR(MATCH(GA$1,'CSC Mitre'!DK$1:DK$220,0)),"",VLOOKUP(GA$1,'Tactic Recode'!$A$1:$B$547,2,FALSE))</f>
        <v/>
      </c>
      <c r="GB116" t="str">
        <f>IF(ISERROR(MATCH(GB$1,'CSC Mitre'!DK$1:DK$220,0)),"",VLOOKUP(GB$1,'Tactic Recode'!$A$1:$B$547,2,FALSE))</f>
        <v/>
      </c>
      <c r="GC116" t="str">
        <f>IF(ISERROR(MATCH(GC$1,'CSC Mitre'!DK$1:DK$220,0)),"",VLOOKUP(GC$1,'Tactic Recode'!$A$1:$B$547,2,FALSE))</f>
        <v/>
      </c>
      <c r="GD116" t="str">
        <f>IF(ISERROR(MATCH(GD$1,'CSC Mitre'!DK$1:DK$220,0)),"",VLOOKUP(GD$1,'Tactic Recode'!$A$1:$B$547,2,FALSE))</f>
        <v/>
      </c>
      <c r="GE116" t="str">
        <f>IF(ISERROR(MATCH(GE$1,'CSC Mitre'!DK$1:DK$220,0)),"",VLOOKUP(GE$1,'Tactic Recode'!$A$1:$B$547,2,FALSE))</f>
        <v/>
      </c>
      <c r="GF116" t="str">
        <f>IF(ISERROR(MATCH(GF$1,'CSC Mitre'!DK$1:DK$220,0)),"",VLOOKUP(GF$1,'Tactic Recode'!$A$1:$B$547,2,FALSE))</f>
        <v/>
      </c>
      <c r="GG116" t="str">
        <f>IF(ISERROR(MATCH(GG$1,'CSC Mitre'!DK$1:DK$220,0)),"",VLOOKUP(GG$1,'Tactic Recode'!$A$1:$B$547,2,FALSE))</f>
        <v/>
      </c>
      <c r="GH116" t="str">
        <f>IF(ISERROR(MATCH(GH$1,'CSC Mitre'!DK$1:DK$220,0)),"",VLOOKUP(GH$1,'Tactic Recode'!$A$1:$B$547,2,FALSE))</f>
        <v/>
      </c>
      <c r="GI116" t="str">
        <f>IF(ISERROR(MATCH(GI$1,'CSC Mitre'!DK$1:DK$220,0)),"",VLOOKUP(GI$1,'Tactic Recode'!$A$1:$B$547,2,FALSE))</f>
        <v/>
      </c>
      <c r="GJ116" t="str">
        <f>IF(ISERROR(MATCH(GJ$1,'CSC Mitre'!DK$1:DK$220,0)),"",VLOOKUP(GJ$1,'Tactic Recode'!$A$1:$B$547,2,FALSE))</f>
        <v/>
      </c>
      <c r="GK116" t="str">
        <f>IF(ISERROR(MATCH(GK$1,'CSC Mitre'!DK$1:DK$220,0)),"",VLOOKUP(GK$1,'Tactic Recode'!$A$1:$B$547,2,FALSE))</f>
        <v/>
      </c>
      <c r="GL116" t="str">
        <f>IF(ISERROR(MATCH(GL$1,'CSC Mitre'!DK$1:DK$220,0)),"",VLOOKUP(GL$1,'Tactic Recode'!$A$1:$B$547,2,FALSE))</f>
        <v/>
      </c>
      <c r="GM116" t="str">
        <f>IF(ISERROR(MATCH(GM$1,'CSC Mitre'!DK$1:DK$220,0)),"",VLOOKUP(GM$1,'Tactic Recode'!$A$1:$B$547,2,FALSE))</f>
        <v/>
      </c>
      <c r="GN116" t="str">
        <f>IF(ISERROR(MATCH(GN$1,'CSC Mitre'!DK$1:DK$220,0)),"",VLOOKUP(GN$1,'Tactic Recode'!$A$1:$B$547,2,FALSE))</f>
        <v/>
      </c>
      <c r="GO116" t="str">
        <f>IF(ISERROR(MATCH(GO$1,'CSC Mitre'!DK$1:DK$220,0)),"",VLOOKUP(GO$1,'Tactic Recode'!$A$1:$B$547,2,FALSE))</f>
        <v/>
      </c>
      <c r="GP116" t="str">
        <f>IF(ISERROR(MATCH(GP$1,'CSC Mitre'!DK$1:DK$220,0)),"",VLOOKUP(GP$1,'Tactic Recode'!$A$1:$B$547,2,FALSE))</f>
        <v/>
      </c>
      <c r="GQ116" t="str">
        <f>IF(ISERROR(MATCH(GQ$1,'CSC Mitre'!DK$1:DK$220,0)),"",VLOOKUP(GQ$1,'Tactic Recode'!$A$1:$B$547,2,FALSE))</f>
        <v/>
      </c>
      <c r="GR116" t="str">
        <f>IF(ISERROR(MATCH(GR$1,'CSC Mitre'!DK$1:DK$220,0)),"",VLOOKUP(GR$1,'Tactic Recode'!$A$1:$B$547,2,FALSE))</f>
        <v/>
      </c>
      <c r="GS116" t="str">
        <f>IF(ISERROR(MATCH(GS$1,'CSC Mitre'!DK$1:DK$220,0)),"",VLOOKUP(GS$1,'Tactic Recode'!$A$1:$B$547,2,FALSE))</f>
        <v/>
      </c>
      <c r="GT116" t="str">
        <f>IF(ISERROR(MATCH(GT$1,'CSC Mitre'!DK$1:DK$220,0)),"",VLOOKUP(GT$1,'Tactic Recode'!$A$1:$B$547,2,FALSE))</f>
        <v/>
      </c>
      <c r="GU116" t="str">
        <f>IF(ISERROR(MATCH(GU$1,'CSC Mitre'!DK$1:DK$220,0)),"",VLOOKUP(GU$1,'Tactic Recode'!$A$1:$B$547,2,FALSE))</f>
        <v/>
      </c>
      <c r="GV116" t="str">
        <f>IF(ISERROR(MATCH(GV$1,'CSC Mitre'!DK$1:DK$220,0)),"",VLOOKUP(GV$1,'Tactic Recode'!$A$1:$B$547,2,FALSE))</f>
        <v/>
      </c>
      <c r="GW116" t="str">
        <f>IF(ISERROR(MATCH(GW$1,'CSC Mitre'!DK$1:DK$220,0)),"",VLOOKUP(GW$1,'Tactic Recode'!$A$1:$B$547,2,FALSE))</f>
        <v/>
      </c>
      <c r="GX116" t="str">
        <f>IF(ISERROR(MATCH(GX$1,'CSC Mitre'!DK$1:DK$220,0)),"",VLOOKUP(GX$1,'Tactic Recode'!$A$1:$B$547,2,FALSE))</f>
        <v/>
      </c>
      <c r="GY116" t="str">
        <f>IF(ISERROR(MATCH(GY$1,'CSC Mitre'!DK$1:DK$220,0)),"",VLOOKUP(GY$1,'Tactic Recode'!$A$1:$B$547,2,FALSE))</f>
        <v/>
      </c>
      <c r="GZ116" t="str">
        <f>IF(ISERROR(MATCH(GZ$1,'CSC Mitre'!DK$1:DK$220,0)),"",VLOOKUP(GZ$1,'Tactic Recode'!$A$1:$B$547,2,FALSE))</f>
        <v/>
      </c>
      <c r="HA116" t="str">
        <f>IF(ISERROR(MATCH(HA$1,'CSC Mitre'!DK$1:DK$220,0)),"",VLOOKUP(HA$1,'Tactic Recode'!$A$1:$B$547,2,FALSE))</f>
        <v/>
      </c>
      <c r="HB116" t="str">
        <f>IF(ISERROR(MATCH(HB$1,'CSC Mitre'!DK$1:DK$220,0)),"",VLOOKUP(HB$1,'Tactic Recode'!$A$1:$B$547,2,FALSE))</f>
        <v/>
      </c>
      <c r="HC116" t="str">
        <f>IF(ISERROR(MATCH(HC$1,'CSC Mitre'!DK$1:DK$220,0)),"",VLOOKUP(HC$1,'Tactic Recode'!$A$1:$B$547,2,FALSE))</f>
        <v/>
      </c>
      <c r="HD116" t="str">
        <f>IF(ISERROR(MATCH(HD$1,'CSC Mitre'!DK$1:DK$220,0)),"",VLOOKUP(HD$1,'Tactic Recode'!$A$1:$B$547,2,FALSE))</f>
        <v/>
      </c>
      <c r="HE116" t="str">
        <f>IF(ISERROR(MATCH(HE$1,'CSC Mitre'!DK$1:DK$220,0)),"",VLOOKUP(HE$1,'Tactic Recode'!$A$1:$B$547,2,FALSE))</f>
        <v/>
      </c>
      <c r="HF116" t="str">
        <f>IF(ISERROR(MATCH(HF$1,'CSC Mitre'!DK$1:DK$220,0)),"",VLOOKUP(HF$1,'Tactic Recode'!$A$1:$B$547,2,FALSE))</f>
        <v/>
      </c>
      <c r="HG116" t="str">
        <f>IF(ISERROR(MATCH(HG$1,'CSC Mitre'!DK$1:DK$220,0)),"",VLOOKUP(HG$1,'Tactic Recode'!$A$1:$B$547,2,FALSE))</f>
        <v/>
      </c>
      <c r="HH116" t="str">
        <f>IF(ISERROR(MATCH(HH$1,'CSC Mitre'!DK$1:DK$220,0)),"",VLOOKUP(HH$1,'Tactic Recode'!$A$1:$B$547,2,FALSE))</f>
        <v/>
      </c>
      <c r="HI116" t="str">
        <f>IF(ISERROR(MATCH(HI$1,'CSC Mitre'!DK$1:DK$220,0)),"",VLOOKUP(HI$1,'Tactic Recode'!$A$1:$B$547,2,FALSE))</f>
        <v/>
      </c>
      <c r="HJ116" t="str">
        <f>IF(ISERROR(MATCH(HJ$1,'CSC Mitre'!DK$1:DK$220,0)),"",VLOOKUP(HJ$1,'Tactic Recode'!$A$1:$B$547,2,FALSE))</f>
        <v/>
      </c>
      <c r="HK116" t="str">
        <f>IF(ISERROR(MATCH(HK$1,'CSC Mitre'!DK$1:DK$220,0)),"",VLOOKUP(HK$1,'Tactic Recode'!$A$1:$B$547,2,FALSE))</f>
        <v/>
      </c>
      <c r="HL116" t="str">
        <f>IF(ISERROR(MATCH(HL$1,'CSC Mitre'!DK$1:DK$220,0)),"",VLOOKUP(HL$1,'Tactic Recode'!$A$1:$B$547,2,FALSE))</f>
        <v>Execution</v>
      </c>
      <c r="HM116" t="str">
        <f>IF(ISERROR(MATCH(HM$1,'CSC Mitre'!DK$1:DK$220,0)),"",VLOOKUP(HM$1,'Tactic Recode'!$A$1:$B$547,2,FALSE))</f>
        <v>Execution</v>
      </c>
      <c r="HN116" t="str">
        <f>IF(ISERROR(MATCH(HN$1,'CSC Mitre'!DK$1:DK$220,0)),"",VLOOKUP(HN$1,'Tactic Recode'!$A$1:$B$547,2,FALSE))</f>
        <v>Execution</v>
      </c>
      <c r="HO116" t="str">
        <f>IF(ISERROR(MATCH(HO$1,'CSC Mitre'!DK$1:DK$220,0)),"",VLOOKUP(HO$1,'Tactic Recode'!$A$1:$B$547,2,FALSE))</f>
        <v/>
      </c>
      <c r="HP116" t="str">
        <f>IF(ISERROR(MATCH(HP$1,'CSC Mitre'!DK$1:DK$220,0)),"",VLOOKUP(HP$1,'Tactic Recode'!$A$1:$B$547,2,FALSE))</f>
        <v/>
      </c>
      <c r="HQ116" t="str">
        <f>IF(ISERROR(MATCH(HQ$1,'CSC Mitre'!DK$1:DK$220,0)),"",VLOOKUP(HQ$1,'Tactic Recode'!$A$1:$B$547,2,FALSE))</f>
        <v/>
      </c>
      <c r="HR116" t="str">
        <f>IF(ISERROR(MATCH(HR$1,'CSC Mitre'!DK$1:DK$220,0)),"",VLOOKUP(HR$1,'Tactic Recode'!$A$1:$B$547,2,FALSE))</f>
        <v/>
      </c>
      <c r="HS116" t="str">
        <f>IF(ISERROR(MATCH(HS$1,'CSC Mitre'!DK$1:DK$220,0)),"",VLOOKUP(HS$1,'Tactic Recode'!$A$1:$B$547,2,FALSE))</f>
        <v/>
      </c>
      <c r="HT116" t="str">
        <f>IF(ISERROR(MATCH(HT$1,'CSC Mitre'!DK$1:DK$220,0)),"",VLOOKUP(HT$1,'Tactic Recode'!$A$1:$B$547,2,FALSE))</f>
        <v/>
      </c>
      <c r="HU116" t="str">
        <f>IF(ISERROR(MATCH(HU$1,'CSC Mitre'!DK$1:DK$220,0)),"",VLOOKUP(HU$1,'Tactic Recode'!$A$1:$B$547,2,FALSE))</f>
        <v/>
      </c>
      <c r="HV116" t="str">
        <f>IF(ISERROR(MATCH(HV$1,'CSC Mitre'!DK$1:DK$220,0)),"",VLOOKUP(HV$1,'Tactic Recode'!$A$1:$B$547,2,FALSE))</f>
        <v/>
      </c>
      <c r="HW116" t="str">
        <f>IF(ISERROR(MATCH(HW$1,'CSC Mitre'!DK$1:DK$220,0)),"",VLOOKUP(HW$1,'Tactic Recode'!$A$1:$B$547,2,FALSE))</f>
        <v/>
      </c>
      <c r="HX116" t="str">
        <f>IF(ISERROR(MATCH(HX$1,'CSC Mitre'!DK$1:DK$220,0)),"",VLOOKUP(HX$1,'Tactic Recode'!$A$1:$B$547,2,FALSE))</f>
        <v/>
      </c>
      <c r="HY116" t="str">
        <f>IF(ISERROR(MATCH(HY$1,'CSC Mitre'!DK$1:DK$220,0)),"",VLOOKUP(HY$1,'Tactic Recode'!$A$1:$B$547,2,FALSE))</f>
        <v/>
      </c>
      <c r="HZ116" t="str">
        <f>IF(ISERROR(MATCH(HZ$1,'CSC Mitre'!DK$1:DK$220,0)),"",VLOOKUP(HZ$1,'Tactic Recode'!$A$1:$B$547,2,FALSE))</f>
        <v/>
      </c>
      <c r="IA116" t="str">
        <f>IF(ISERROR(MATCH(IA$1,'CSC Mitre'!DK$1:DK$220,0)),"",VLOOKUP(IA$1,'Tactic Recode'!$A$1:$B$547,2,FALSE))</f>
        <v/>
      </c>
      <c r="IB116" t="str">
        <f>IF(ISERROR(MATCH(IB$1,'CSC Mitre'!DK$1:DK$220,0)),"",VLOOKUP(IB$1,'Tactic Recode'!$A$1:$B$547,2,FALSE))</f>
        <v/>
      </c>
      <c r="IC116" t="str">
        <f>IF(ISERROR(MATCH(IC$1,'CSC Mitre'!DK$1:DK$220,0)),"",VLOOKUP(IC$1,'Tactic Recode'!$A$1:$B$547,2,FALSE))</f>
        <v/>
      </c>
      <c r="ID116" t="str">
        <f>IF(ISERROR(MATCH(ID$1,'CSC Mitre'!DK$1:DK$220,0)),"",VLOOKUP(ID$1,'Tactic Recode'!$A$1:$B$547,2,FALSE))</f>
        <v/>
      </c>
      <c r="IE116" t="str">
        <f>IF(ISERROR(MATCH(IE$1,'CSC Mitre'!DK$1:DK$220,0)),"",VLOOKUP(IE$1,'Tactic Recode'!$A$1:$B$547,2,FALSE))</f>
        <v/>
      </c>
      <c r="IF116" t="str">
        <f>IF(ISERROR(MATCH(IF$1,'CSC Mitre'!DK$1:DK$220,0)),"",VLOOKUP(IF$1,'Tactic Recode'!$A$1:$B$547,2,FALSE))</f>
        <v/>
      </c>
      <c r="IG116" t="str">
        <f>IF(ISERROR(MATCH(IG$1,'CSC Mitre'!DK$1:DK$220,0)),"",VLOOKUP(IG$1,'Tactic Recode'!$A$1:$B$547,2,FALSE))</f>
        <v/>
      </c>
      <c r="IH116" t="str">
        <f>IF(ISERROR(MATCH(IH$1,'CSC Mitre'!DK$1:DK$220,0)),"",VLOOKUP(IH$1,'Tactic Recode'!$A$1:$B$547,2,FALSE))</f>
        <v/>
      </c>
      <c r="II116" t="str">
        <f>IF(ISERROR(MATCH(II$1,'CSC Mitre'!DK$1:DK$220,0)),"",VLOOKUP(II$1,'Tactic Recode'!$A$1:$B$547,2,FALSE))</f>
        <v/>
      </c>
      <c r="IJ116" t="str">
        <f>IF(ISERROR(MATCH(IJ$1,'CSC Mitre'!DK$1:DK$220,0)),"",VLOOKUP(IJ$1,'Tactic Recode'!$A$1:$B$547,2,FALSE))</f>
        <v/>
      </c>
      <c r="IK116" t="str">
        <f>IF(ISERROR(MATCH(IK$1,'CSC Mitre'!DK$1:DK$220,0)),"",VLOOKUP(IK$1,'Tactic Recode'!$A$1:$B$547,2,FALSE))</f>
        <v/>
      </c>
      <c r="IL116" t="str">
        <f>IF(ISERROR(MATCH(IL$1,'CSC Mitre'!DK$1:DK$220,0)),"",VLOOKUP(IL$1,'Tactic Recode'!$A$1:$B$547,2,FALSE))</f>
        <v/>
      </c>
      <c r="IM116" t="str">
        <f>IF(ISERROR(MATCH(IM$1,'CSC Mitre'!DK$1:DK$220,0)),"",VLOOKUP(IM$1,'Tactic Recode'!$A$1:$B$547,2,FALSE))</f>
        <v/>
      </c>
      <c r="IN116" t="str">
        <f>IF(ISERROR(MATCH(IN$1,'CSC Mitre'!DK$1:DK$220,0)),"",VLOOKUP(IN$1,'Tactic Recode'!$A$1:$B$547,2,FALSE))</f>
        <v/>
      </c>
      <c r="IO116" t="str">
        <f>IF(ISERROR(MATCH(IO$1,'CSC Mitre'!DK$1:DK$220,0)),"",VLOOKUP(IO$1,'Tactic Recode'!$A$1:$B$547,2,FALSE))</f>
        <v/>
      </c>
      <c r="IP116" t="str">
        <f>IF(ISERROR(MATCH(IP$1,'CSC Mitre'!DK$1:DK$220,0)),"",VLOOKUP(IP$1,'Tactic Recode'!$A$1:$B$547,2,FALSE))</f>
        <v>Defense Evasion</v>
      </c>
      <c r="IQ116" t="str">
        <f>IF(ISERROR(MATCH(IQ$1,'CSC Mitre'!DK$1:DK$220,0)),"",VLOOKUP(IQ$1,'Tactic Recode'!$A$1:$B$547,2,FALSE))</f>
        <v/>
      </c>
      <c r="IR116" t="str">
        <f>IF(ISERROR(MATCH(IR$1,'CSC Mitre'!DK$1:DK$220,0)),"",VLOOKUP(IR$1,'Tactic Recode'!$A$1:$B$547,2,FALSE))</f>
        <v/>
      </c>
      <c r="IS116" t="str">
        <f>IF(ISERROR(MATCH(IS$1,'CSC Mitre'!DK$1:DK$220,0)),"",VLOOKUP(IS$1,'Tactic Recode'!$A$1:$B$547,2,FALSE))</f>
        <v/>
      </c>
      <c r="IT116" t="str">
        <f>IF(ISERROR(MATCH(IT$1,'CSC Mitre'!DK$1:DK$220,0)),"",VLOOKUP(IT$1,'Tactic Recode'!$A$1:$B$547,2,FALSE))</f>
        <v/>
      </c>
      <c r="IU116" t="str">
        <f>IF(ISERROR(MATCH(IU$1,'CSC Mitre'!DK$1:DK$220,0)),"",VLOOKUP(IU$1,'Tactic Recode'!$A$1:$B$547,2,FALSE))</f>
        <v/>
      </c>
      <c r="IV116" t="str">
        <f>IF(ISERROR(MATCH(IV$1,'CSC Mitre'!DK$1:DK$220,0)),"",VLOOKUP(IV$1,'Tactic Recode'!$A$1:$B$547,2,FALSE))</f>
        <v/>
      </c>
      <c r="IW116" t="str">
        <f>IF(ISERROR(MATCH(IW$1,'CSC Mitre'!DK$1:DK$220,0)),"",VLOOKUP(IW$1,'Tactic Recode'!$A$1:$B$547,2,FALSE))</f>
        <v/>
      </c>
      <c r="IX116" t="str">
        <f>IF(ISERROR(MATCH(IX$1,'CSC Mitre'!DK$1:DK$220,0)),"",VLOOKUP(IX$1,'Tactic Recode'!$A$1:$B$547,2,FALSE))</f>
        <v/>
      </c>
      <c r="IY116" t="str">
        <f>IF(ISERROR(MATCH(IY$1,'CSC Mitre'!DK$1:DK$220,0)),"",VLOOKUP(IY$1,'Tactic Recode'!$A$1:$B$547,2,FALSE))</f>
        <v/>
      </c>
      <c r="IZ116" t="str">
        <f>IF(ISERROR(MATCH(IZ$1,'CSC Mitre'!DK$1:DK$220,0)),"",VLOOKUP(IZ$1,'Tactic Recode'!$A$1:$B$547,2,FALSE))</f>
        <v/>
      </c>
      <c r="JA116" t="str">
        <f>IF(ISERROR(MATCH(JA$1,'CSC Mitre'!DK$1:DK$220,0)),"",VLOOKUP(JA$1,'Tactic Recode'!$A$1:$B$547,2,FALSE))</f>
        <v/>
      </c>
      <c r="JB116" t="str">
        <f>IF(ISERROR(MATCH(JB$1,'CSC Mitre'!DK$1:DK$220,0)),"",VLOOKUP(JB$1,'Tactic Recode'!$A$1:$B$547,2,FALSE))</f>
        <v/>
      </c>
      <c r="JC116" t="str">
        <f>IF(ISERROR(MATCH(JC$1,'CSC Mitre'!DK$1:DK$220,0)),"",VLOOKUP(JC$1,'Tactic Recode'!$A$1:$B$547,2,FALSE))</f>
        <v/>
      </c>
      <c r="JD116" t="str">
        <f>IF(ISERROR(MATCH(JD$1,'CSC Mitre'!DK$1:DK$220,0)),"",VLOOKUP(JD$1,'Tactic Recode'!$A$1:$B$547,2,FALSE))</f>
        <v/>
      </c>
      <c r="JE116" t="str">
        <f>IF(ISERROR(MATCH(JE$1,'CSC Mitre'!DK$1:DK$220,0)),"",VLOOKUP(JE$1,'Tactic Recode'!$A$1:$B$547,2,FALSE))</f>
        <v/>
      </c>
      <c r="JF116" t="str">
        <f>IF(ISERROR(MATCH(JF$1,'CSC Mitre'!DK$1:DK$220,0)),"",VLOOKUP(JF$1,'Tactic Recode'!$A$1:$B$547,2,FALSE))</f>
        <v/>
      </c>
      <c r="JG116" t="str">
        <f>IF(ISERROR(MATCH(JG$1,'CSC Mitre'!DK$1:DK$220,0)),"",VLOOKUP(JG$1,'Tactic Recode'!$A$1:$B$547,2,FALSE))</f>
        <v/>
      </c>
      <c r="JH116" t="str">
        <f>IF(ISERROR(MATCH(JH$1,'CSC Mitre'!DK$1:DK$220,0)),"",VLOOKUP(JH$1,'Tactic Recode'!$A$1:$B$547,2,FALSE))</f>
        <v/>
      </c>
      <c r="JI116" t="str">
        <f>IF(ISERROR(MATCH(JI$1,'CSC Mitre'!DK$1:DK$220,0)),"",VLOOKUP(JI$1,'Tactic Recode'!$A$1:$B$547,2,FALSE))</f>
        <v/>
      </c>
      <c r="JJ116" t="str">
        <f>IF(ISERROR(MATCH(JJ$1,'CSC Mitre'!DK$1:DK$220,0)),"",VLOOKUP(JJ$1,'Tactic Recode'!$A$1:$B$547,2,FALSE))</f>
        <v/>
      </c>
      <c r="JK116" t="str">
        <f>IF(ISERROR(MATCH(JK$1,'CSC Mitre'!DK$1:DK$220,0)),"",VLOOKUP(JK$1,'Tactic Recode'!$A$1:$B$547,2,FALSE))</f>
        <v/>
      </c>
      <c r="JL116" t="str">
        <f>IF(ISERROR(MATCH(JL$1,'CSC Mitre'!DK$1:DK$220,0)),"",VLOOKUP(JL$1,'Tactic Recode'!$A$1:$B$547,2,FALSE))</f>
        <v/>
      </c>
      <c r="JM116" t="str">
        <f>IF(ISERROR(MATCH(JM$1,'CSC Mitre'!DK$1:DK$220,0)),"",VLOOKUP(JM$1,'Tactic Recode'!$A$1:$B$547,2,FALSE))</f>
        <v/>
      </c>
      <c r="JN116" t="str">
        <f>IF(ISERROR(MATCH(JN$1,'CSC Mitre'!DK$1:DK$220,0)),"",VLOOKUP(JN$1,'Tactic Recode'!$A$1:$B$547,2,FALSE))</f>
        <v/>
      </c>
      <c r="JO116" t="str">
        <f>IF(ISERROR(MATCH(JO$1,'CSC Mitre'!DK$1:DK$220,0)),"",VLOOKUP(JO$1,'Tactic Recode'!$A$1:$B$547,2,FALSE))</f>
        <v/>
      </c>
      <c r="JP116" t="str">
        <f>IF(ISERROR(MATCH(JP$1,'CSC Mitre'!DK$1:DK$220,0)),"",VLOOKUP(JP$1,'Tactic Recode'!$A$1:$B$547,2,FALSE))</f>
        <v/>
      </c>
      <c r="JQ116" t="str">
        <f>IF(ISERROR(MATCH(JQ$1,'CSC Mitre'!DK$1:DK$220,0)),"",VLOOKUP(JQ$1,'Tactic Recode'!$A$1:$B$547,2,FALSE))</f>
        <v/>
      </c>
      <c r="JR116" t="str">
        <f>IF(ISERROR(MATCH(JR$1,'CSC Mitre'!DK$1:DK$220,0)),"",VLOOKUP(JR$1,'Tactic Recode'!$A$1:$B$547,2,FALSE))</f>
        <v/>
      </c>
      <c r="JS116" t="str">
        <f>IF(ISERROR(MATCH(JS$1,'CSC Mitre'!DK$1:DK$220,0)),"",VLOOKUP(JS$1,'Tactic Recode'!$A$1:$B$547,2,FALSE))</f>
        <v/>
      </c>
      <c r="JT116" t="str">
        <f>IF(ISERROR(MATCH(JT$1,'CSC Mitre'!DK$1:DK$220,0)),"",VLOOKUP(JT$1,'Tactic Recode'!$A$1:$B$547,2,FALSE))</f>
        <v/>
      </c>
      <c r="JU116" t="str">
        <f>IF(ISERROR(MATCH(JU$1,'CSC Mitre'!DK$1:DK$220,0)),"",VLOOKUP(JU$1,'Tactic Recode'!$A$1:$B$547,2,FALSE))</f>
        <v/>
      </c>
      <c r="JV116" t="str">
        <f>IF(ISERROR(MATCH(JV$1,'CSC Mitre'!DK$1:DK$220,0)),"",VLOOKUP(JV$1,'Tactic Recode'!$A$1:$B$547,2,FALSE))</f>
        <v/>
      </c>
      <c r="JW116" t="str">
        <f>IF(ISERROR(MATCH(JW$1,'CSC Mitre'!DK$1:DK$220,0)),"",VLOOKUP(JW$1,'Tactic Recode'!$A$1:$B$547,2,FALSE))</f>
        <v/>
      </c>
      <c r="JX116" t="str">
        <f>IF(ISERROR(MATCH(JX$1,'CSC Mitre'!DK$1:DK$220,0)),"",VLOOKUP(JX$1,'Tactic Recode'!$A$1:$B$547,2,FALSE))</f>
        <v/>
      </c>
      <c r="JY116" t="str">
        <f>IF(ISERROR(MATCH(JY$1,'CSC Mitre'!DK$1:DK$220,0)),"",VLOOKUP(JY$1,'Tactic Recode'!$A$1:$B$547,2,FALSE))</f>
        <v/>
      </c>
      <c r="JZ116" t="str">
        <f>IF(ISERROR(MATCH(JZ$1,'CSC Mitre'!DK$1:DK$220,0)),"",VLOOKUP(JZ$1,'Tactic Recode'!$A$1:$B$547,2,FALSE))</f>
        <v/>
      </c>
      <c r="KA116" t="str">
        <f>IF(ISERROR(MATCH(KA$1,'CSC Mitre'!DK$1:DK$220,0)),"",VLOOKUP(KA$1,'Tactic Recode'!$A$1:$B$547,2,FALSE))</f>
        <v/>
      </c>
      <c r="KB116" t="str">
        <f>IF(ISERROR(MATCH(KB$1,'CSC Mitre'!DK$1:DK$220,0)),"",VLOOKUP(KB$1,'Tactic Recode'!$A$1:$B$547,2,FALSE))</f>
        <v/>
      </c>
      <c r="KC116" t="str">
        <f>IF(ISERROR(MATCH(KC$1,'CSC Mitre'!DK$1:DK$220,0)),"",VLOOKUP(KC$1,'Tactic Recode'!$A$1:$B$547,2,FALSE))</f>
        <v>Credential Access</v>
      </c>
      <c r="KD116" t="str">
        <f>IF(ISERROR(MATCH(KD$1,'CSC Mitre'!DK$1:DK$220,0)),"",VLOOKUP(KD$1,'Tactic Recode'!$A$1:$B$547,2,FALSE))</f>
        <v/>
      </c>
      <c r="KE116" t="str">
        <f>IF(ISERROR(MATCH(KE$1,'CSC Mitre'!DK$1:DK$220,0)),"",VLOOKUP(KE$1,'Tactic Recode'!$A$1:$B$547,2,FALSE))</f>
        <v/>
      </c>
      <c r="KF116" t="str">
        <f>IF(ISERROR(MATCH(KF$1,'CSC Mitre'!DK$1:DK$220,0)),"",VLOOKUP(KF$1,'Tactic Recode'!$A$1:$B$547,2,FALSE))</f>
        <v/>
      </c>
      <c r="KG116" t="str">
        <f>IF(ISERROR(MATCH(KG$1,'CSC Mitre'!DK$1:DK$220,0)),"",VLOOKUP(KG$1,'Tactic Recode'!$A$1:$B$547,2,FALSE))</f>
        <v/>
      </c>
      <c r="KH116" t="str">
        <f>IF(ISERROR(MATCH(KH$1,'CSC Mitre'!DK$1:DK$220,0)),"",VLOOKUP(KH$1,'Tactic Recode'!$A$1:$B$547,2,FALSE))</f>
        <v/>
      </c>
      <c r="KI116" t="str">
        <f>IF(ISERROR(MATCH(KI$1,'CSC Mitre'!DK$1:DK$220,0)),"",VLOOKUP(KI$1,'Tactic Recode'!$A$1:$B$547,2,FALSE))</f>
        <v/>
      </c>
      <c r="KJ116" t="str">
        <f>IF(ISERROR(MATCH(KJ$1,'CSC Mitre'!DK$1:DK$220,0)),"",VLOOKUP(KJ$1,'Tactic Recode'!$A$1:$B$547,2,FALSE))</f>
        <v/>
      </c>
      <c r="KK116" t="str">
        <f>IF(ISERROR(MATCH(KK$1,'CSC Mitre'!DK$1:DK$220,0)),"",VLOOKUP(KK$1,'Tactic Recode'!$A$1:$B$547,2,FALSE))</f>
        <v>Credential Access</v>
      </c>
      <c r="KL116" t="str">
        <f>IF(ISERROR(MATCH(KL$1,'CSC Mitre'!DK$1:DK$220,0)),"",VLOOKUP(KL$1,'Tactic Recode'!$A$1:$B$547,2,FALSE))</f>
        <v/>
      </c>
      <c r="KM116" t="str">
        <f>IF(ISERROR(MATCH(KM$1,'CSC Mitre'!DK$1:DK$220,0)),"",VLOOKUP(KM$1,'Tactic Recode'!$A$1:$B$547,2,FALSE))</f>
        <v/>
      </c>
      <c r="KN116" t="str">
        <f>IF(ISERROR(MATCH(KN$1,'CSC Mitre'!DK$1:DK$220,0)),"",VLOOKUP(KN$1,'Tactic Recode'!$A$1:$B$547,2,FALSE))</f>
        <v/>
      </c>
      <c r="KO116" t="str">
        <f>IF(ISERROR(MATCH(KO$1,'CSC Mitre'!DK$1:DK$220,0)),"",VLOOKUP(KO$1,'Tactic Recode'!$A$1:$B$547,2,FALSE))</f>
        <v/>
      </c>
      <c r="KP116" t="str">
        <f>IF(ISERROR(MATCH(KP$1,'CSC Mitre'!DK$1:DK$220,0)),"",VLOOKUP(KP$1,'Tactic Recode'!$A$1:$B$547,2,FALSE))</f>
        <v/>
      </c>
      <c r="KQ116" t="str">
        <f>IF(ISERROR(MATCH(KQ$1,'CSC Mitre'!DK$1:DK$220,0)),"",VLOOKUP(KQ$1,'Tactic Recode'!$A$1:$B$547,2,FALSE))</f>
        <v/>
      </c>
      <c r="KR116" t="str">
        <f>IF(ISERROR(MATCH(KR$1,'CSC Mitre'!DK$1:DK$220,0)),"",VLOOKUP(KR$1,'Tactic Recode'!$A$1:$B$547,2,FALSE))</f>
        <v/>
      </c>
      <c r="KS116" t="str">
        <f>IF(ISERROR(MATCH(KS$1,'CSC Mitre'!DK$1:DK$220,0)),"",VLOOKUP(KS$1,'Tactic Recode'!$A$1:$B$547,2,FALSE))</f>
        <v/>
      </c>
      <c r="KT116" t="str">
        <f>IF(ISERROR(MATCH(KT$1,'CSC Mitre'!DK$1:DK$220,0)),"",VLOOKUP(KT$1,'Tactic Recode'!$A$1:$B$547,2,FALSE))</f>
        <v/>
      </c>
      <c r="KU116" t="str">
        <f>IF(ISERROR(MATCH(KU$1,'CSC Mitre'!DK$1:DK$220,0)),"",VLOOKUP(KU$1,'Tactic Recode'!$A$1:$B$547,2,FALSE))</f>
        <v/>
      </c>
      <c r="KV116" t="str">
        <f>IF(ISERROR(MATCH(KV$1,'CSC Mitre'!DK$1:DK$220,0)),"",VLOOKUP(KV$1,'Tactic Recode'!$A$1:$B$547,2,FALSE))</f>
        <v/>
      </c>
      <c r="KW116" t="str">
        <f>IF(ISERROR(MATCH(KW$1,'CSC Mitre'!DK$1:DK$220,0)),"",VLOOKUP(KW$1,'Tactic Recode'!$A$1:$B$547,2,FALSE))</f>
        <v/>
      </c>
      <c r="KX116" t="str">
        <f>IF(ISERROR(MATCH(KX$1,'CSC Mitre'!DK$1:DK$220,0)),"",VLOOKUP(KX$1,'Tactic Recode'!$A$1:$B$547,2,FALSE))</f>
        <v/>
      </c>
      <c r="KY116" t="str">
        <f>IF(ISERROR(MATCH(KY$1,'CSC Mitre'!DK$1:DK$220,0)),"",VLOOKUP(KY$1,'Tactic Recode'!$A$1:$B$547,2,FALSE))</f>
        <v/>
      </c>
      <c r="KZ116" t="str">
        <f>IF(ISERROR(MATCH(KZ$1,'CSC Mitre'!DK$1:DK$220,0)),"",VLOOKUP(KZ$1,'Tactic Recode'!$A$1:$B$547,2,FALSE))</f>
        <v/>
      </c>
      <c r="LA116" t="str">
        <f>IF(ISERROR(MATCH(LA$1,'CSC Mitre'!DK$1:DK$220,0)),"",VLOOKUP(LA$1,'Tactic Recode'!$A$1:$B$547,2,FALSE))</f>
        <v/>
      </c>
      <c r="LB116" t="str">
        <f>IF(ISERROR(MATCH(LB$1,'CSC Mitre'!DK$1:DK$220,0)),"",VLOOKUP(LB$1,'Tactic Recode'!$A$1:$B$547,2,FALSE))</f>
        <v/>
      </c>
      <c r="LC116" t="str">
        <f>IF(ISERROR(MATCH(LC$1,'CSC Mitre'!DK$1:DK$220,0)),"",VLOOKUP(LC$1,'Tactic Recode'!$A$1:$B$547,2,FALSE))</f>
        <v/>
      </c>
      <c r="LD116" t="str">
        <f>IF(ISERROR(MATCH(LD$1,'CSC Mitre'!DK$1:DK$220,0)),"",VLOOKUP(LD$1,'Tactic Recode'!$A$1:$B$547,2,FALSE))</f>
        <v/>
      </c>
      <c r="LE116" t="str">
        <f>IF(ISERROR(MATCH(LE$1,'CSC Mitre'!DK$1:DK$220,0)),"",VLOOKUP(LE$1,'Tactic Recode'!$A$1:$B$547,2,FALSE))</f>
        <v/>
      </c>
      <c r="LF116" t="str">
        <f>IF(ISERROR(MATCH(LF$1,'CSC Mitre'!DK$1:DK$220,0)),"",VLOOKUP(LF$1,'Tactic Recode'!$A$1:$B$547,2,FALSE))</f>
        <v/>
      </c>
      <c r="LG116" t="str">
        <f>IF(ISERROR(MATCH(LG$1,'CSC Mitre'!DK$1:DK$220,0)),"",VLOOKUP(LG$1,'Tactic Recode'!$A$1:$B$547,2,FALSE))</f>
        <v/>
      </c>
      <c r="LH116" t="str">
        <f>IF(ISERROR(MATCH(LH$1,'CSC Mitre'!DK$1:DK$220,0)),"",VLOOKUP(LH$1,'Tactic Recode'!$A$1:$B$547,2,FALSE))</f>
        <v/>
      </c>
      <c r="LI116" t="str">
        <f>IF(ISERROR(MATCH(LI$1,'CSC Mitre'!DK$1:DK$220,0)),"",VLOOKUP(LI$1,'Tactic Recode'!$A$1:$B$547,2,FALSE))</f>
        <v/>
      </c>
      <c r="LJ116" t="str">
        <f>IF(ISERROR(MATCH(LJ$1,'CSC Mitre'!DK$1:DK$220,0)),"",VLOOKUP(LJ$1,'Tactic Recode'!$A$1:$B$547,2,FALSE))</f>
        <v/>
      </c>
      <c r="LK116" t="str">
        <f>IF(ISERROR(MATCH(LK$1,'CSC Mitre'!DK$1:DK$220,0)),"",VLOOKUP(LK$1,'Tactic Recode'!$A$1:$B$547,2,FALSE))</f>
        <v/>
      </c>
      <c r="LL116" t="str">
        <f>IF(ISERROR(MATCH(LL$1,'CSC Mitre'!DK$1:DK$220,0)),"",VLOOKUP(LL$1,'Tactic Recode'!$A$1:$B$547,2,FALSE))</f>
        <v/>
      </c>
      <c r="LM116" t="str">
        <f>IF(ISERROR(MATCH(LM$1,'CSC Mitre'!DK$1:DK$220,0)),"",VLOOKUP(LM$1,'Tactic Recode'!$A$1:$B$547,2,FALSE))</f>
        <v/>
      </c>
      <c r="LN116" t="str">
        <f>IF(ISERROR(MATCH(LN$1,'CSC Mitre'!DK$1:DK$220,0)),"",VLOOKUP(LN$1,'Tactic Recode'!$A$1:$B$547,2,FALSE))</f>
        <v/>
      </c>
      <c r="LO116" t="str">
        <f>IF(ISERROR(MATCH(LO$1,'CSC Mitre'!DK$1:DK$220,0)),"",VLOOKUP(LO$1,'Tactic Recode'!$A$1:$B$547,2,FALSE))</f>
        <v/>
      </c>
      <c r="LP116" t="str">
        <f>IF(ISERROR(MATCH(LP$1,'CSC Mitre'!DK$1:DK$220,0)),"",VLOOKUP(LP$1,'Tactic Recode'!$A$1:$B$547,2,FALSE))</f>
        <v/>
      </c>
      <c r="LQ116" t="str">
        <f>IF(ISERROR(MATCH(LQ$1,'CSC Mitre'!DK$1:DK$220,0)),"",VLOOKUP(LQ$1,'Tactic Recode'!$A$1:$B$547,2,FALSE))</f>
        <v/>
      </c>
      <c r="LR116" t="str">
        <f>IF(ISERROR(MATCH(LR$1,'CSC Mitre'!DK$1:DK$220,0)),"",VLOOKUP(LR$1,'Tactic Recode'!$A$1:$B$547,2,FALSE))</f>
        <v/>
      </c>
      <c r="LS116" t="str">
        <f>IF(ISERROR(MATCH(LS$1,'CSC Mitre'!DK$1:DK$220,0)),"",VLOOKUP(LS$1,'Tactic Recode'!$A$1:$B$547,2,FALSE))</f>
        <v/>
      </c>
      <c r="LT116" t="str">
        <f>IF(ISERROR(MATCH(LT$1,'CSC Mitre'!DK$1:DK$220,0)),"",VLOOKUP(LT$1,'Tactic Recode'!$A$1:$B$547,2,FALSE))</f>
        <v/>
      </c>
      <c r="LU116" t="str">
        <f>IF(ISERROR(MATCH(LU$1,'CSC Mitre'!DK$1:DK$220,0)),"",VLOOKUP(LU$1,'Tactic Recode'!$A$1:$B$547,2,FALSE))</f>
        <v/>
      </c>
      <c r="LV116" t="str">
        <f>IF(ISERROR(MATCH(LV$1,'CSC Mitre'!DK$1:DK$220,0)),"",VLOOKUP(LV$1,'Tactic Recode'!$A$1:$B$547,2,FALSE))</f>
        <v/>
      </c>
      <c r="LW116" t="str">
        <f>IF(ISERROR(MATCH(LW$1,'CSC Mitre'!DK$1:DK$220,0)),"",VLOOKUP(LW$1,'Tactic Recode'!$A$1:$B$547,2,FALSE))</f>
        <v/>
      </c>
      <c r="LX116" t="str">
        <f>IF(ISERROR(MATCH(LX$1,'CSC Mitre'!DK$1:DK$220,0)),"",VLOOKUP(LX$1,'Tactic Recode'!$A$1:$B$547,2,FALSE))</f>
        <v/>
      </c>
      <c r="LY116" t="str">
        <f>IF(ISERROR(MATCH(LY$1,'CSC Mitre'!DK$1:DK$220,0)),"",VLOOKUP(LY$1,'Tactic Recode'!$A$1:$B$547,2,FALSE))</f>
        <v/>
      </c>
      <c r="LZ116" t="str">
        <f>IF(ISERROR(MATCH(LZ$1,'CSC Mitre'!DK$1:DK$220,0)),"",VLOOKUP(LZ$1,'Tactic Recode'!$A$1:$B$547,2,FALSE))</f>
        <v/>
      </c>
      <c r="MA116" t="str">
        <f>IF(ISERROR(MATCH(MA$1,'CSC Mitre'!DK$1:DK$220,0)),"",VLOOKUP(MA$1,'Tactic Recode'!$A$1:$B$547,2,FALSE))</f>
        <v/>
      </c>
      <c r="MB116" t="str">
        <f>IF(ISERROR(MATCH(MB$1,'CSC Mitre'!DK$1:DK$220,0)),"",VLOOKUP(MB$1,'Tactic Recode'!$A$1:$B$547,2,FALSE))</f>
        <v/>
      </c>
      <c r="MC116" t="str">
        <f>IF(ISERROR(MATCH(MC$1,'CSC Mitre'!DK$1:DK$220,0)),"",VLOOKUP(MC$1,'Tactic Recode'!$A$1:$B$547,2,FALSE))</f>
        <v/>
      </c>
      <c r="MD116" t="str">
        <f>IF(ISERROR(MATCH(MD$1,'CSC Mitre'!DK$1:DK$220,0)),"",VLOOKUP(MD$1,'Tactic Recode'!$A$1:$B$547,2,FALSE))</f>
        <v/>
      </c>
      <c r="ME116" t="str">
        <f>IF(ISERROR(MATCH(ME$1,'CSC Mitre'!DK$1:DK$220,0)),"",VLOOKUP(ME$1,'Tactic Recode'!$A$1:$B$547,2,FALSE))</f>
        <v/>
      </c>
      <c r="MF116" t="str">
        <f>IF(ISERROR(MATCH(MF$1,'CSC Mitre'!DK$1:DK$220,0)),"",VLOOKUP(MF$1,'Tactic Recode'!$A$1:$B$547,2,FALSE))</f>
        <v/>
      </c>
      <c r="MG116" t="str">
        <f>IF(ISERROR(MATCH(MG$1,'CSC Mitre'!DK$1:DK$220,0)),"",VLOOKUP(MG$1,'Tactic Recode'!$A$1:$B$547,2,FALSE))</f>
        <v/>
      </c>
      <c r="MH116" t="str">
        <f>IF(ISERROR(MATCH(MH$1,'CSC Mitre'!DK$1:DK$220,0)),"",VLOOKUP(MH$1,'Tactic Recode'!$A$1:$B$547,2,FALSE))</f>
        <v/>
      </c>
      <c r="MI116" t="str">
        <f>IF(ISERROR(MATCH(MI$1,'CSC Mitre'!DK$1:DK$220,0)),"",VLOOKUP(MI$1,'Tactic Recode'!$A$1:$B$547,2,FALSE))</f>
        <v/>
      </c>
      <c r="MJ116" t="str">
        <f>IF(ISERROR(MATCH(MJ$1,'CSC Mitre'!DK$1:DK$220,0)),"",VLOOKUP(MJ$1,'Tactic Recode'!$A$1:$B$547,2,FALSE))</f>
        <v/>
      </c>
      <c r="MK116" t="str">
        <f>IF(ISERROR(MATCH(MK$1,'CSC Mitre'!DK$1:DK$220,0)),"",VLOOKUP(MK$1,'Tactic Recode'!$A$1:$B$547,2,FALSE))</f>
        <v/>
      </c>
      <c r="ML116" t="str">
        <f>IF(ISERROR(MATCH(ML$1,'CSC Mitre'!DK$1:DK$220,0)),"",VLOOKUP(ML$1,'Tactic Recode'!$A$1:$B$547,2,FALSE))</f>
        <v/>
      </c>
      <c r="MM116" t="str">
        <f>IF(ISERROR(MATCH(MM$1,'CSC Mitre'!DK$1:DK$220,0)),"",VLOOKUP(MM$1,'Tactic Recode'!$A$1:$B$547,2,FALSE))</f>
        <v/>
      </c>
      <c r="MN116" t="str">
        <f>IF(ISERROR(MATCH(MN$1,'CSC Mitre'!DK$1:DK$220,0)),"",VLOOKUP(MN$1,'Tactic Recode'!$A$1:$B$547,2,FALSE))</f>
        <v/>
      </c>
      <c r="MO116" t="str">
        <f>IF(ISERROR(MATCH(MO$1,'CSC Mitre'!DK$1:DK$220,0)),"",VLOOKUP(MO$1,'Tactic Recode'!$A$1:$B$547,2,FALSE))</f>
        <v/>
      </c>
      <c r="MP116" t="str">
        <f>IF(ISERROR(MATCH(MP$1,'CSC Mitre'!DK$1:DK$220,0)),"",VLOOKUP(MP$1,'Tactic Recode'!$A$1:$B$547,2,FALSE))</f>
        <v/>
      </c>
      <c r="MQ116" t="str">
        <f>IF(ISERROR(MATCH(MQ$1,'CSC Mitre'!DK$1:DK$220,0)),"",VLOOKUP(MQ$1,'Tactic Recode'!$A$1:$B$547,2,FALSE))</f>
        <v/>
      </c>
      <c r="MR116" t="str">
        <f>IF(ISERROR(MATCH(MR$1,'CSC Mitre'!DK$1:DK$220,0)),"",VLOOKUP(MR$1,'Tactic Recode'!$A$1:$B$547,2,FALSE))</f>
        <v/>
      </c>
      <c r="MS116" t="str">
        <f>IF(ISERROR(MATCH(MS$1,'CSC Mitre'!DK$1:DK$220,0)),"",VLOOKUP(MS$1,'Tactic Recode'!$A$1:$B$547,2,FALSE))</f>
        <v/>
      </c>
      <c r="MT116" t="str">
        <f>IF(ISERROR(MATCH(MT$1,'CSC Mitre'!DK$1:DK$220,0)),"",VLOOKUP(MT$1,'Tactic Recode'!$A$1:$B$547,2,FALSE))</f>
        <v/>
      </c>
      <c r="MU116" t="str">
        <f>IF(ISERROR(MATCH(MU$1,'CSC Mitre'!DK$1:DK$220,0)),"",VLOOKUP(MU$1,'Tactic Recode'!$A$1:$B$547,2,FALSE))</f>
        <v/>
      </c>
      <c r="MV116" t="str">
        <f>IF(ISERROR(MATCH(MV$1,'CSC Mitre'!DK$1:DK$220,0)),"",VLOOKUP(MV$1,'Tactic Recode'!$A$1:$B$547,2,FALSE))</f>
        <v/>
      </c>
      <c r="MW116" t="str">
        <f>IF(ISERROR(MATCH(MW$1,'CSC Mitre'!DK$1:DK$220,0)),"",VLOOKUP(MW$1,'Tactic Recode'!$A$1:$B$547,2,FALSE))</f>
        <v/>
      </c>
      <c r="MX116" t="str">
        <f>IF(ISERROR(MATCH(MX$1,'CSC Mitre'!DK$1:DK$220,0)),"",VLOOKUP(MX$1,'Tactic Recode'!$A$1:$B$547,2,FALSE))</f>
        <v/>
      </c>
      <c r="MY116" t="str">
        <f>IF(ISERROR(MATCH(MY$1,'CSC Mitre'!DK$1:DK$220,0)),"",VLOOKUP(MY$1,'Tactic Recode'!$A$1:$B$547,2,FALSE))</f>
        <v/>
      </c>
      <c r="MZ116" t="str">
        <f>IF(ISERROR(MATCH(MZ$1,'CSC Mitre'!DK$1:DK$220,0)),"",VLOOKUP(MZ$1,'Tactic Recode'!$A$1:$B$547,2,FALSE))</f>
        <v/>
      </c>
      <c r="NA116" t="str">
        <f>IF(ISERROR(MATCH(NA$1,'CSC Mitre'!DK$1:DK$220,0)),"",VLOOKUP(NA$1,'Tactic Recode'!$A$1:$B$547,2,FALSE))</f>
        <v/>
      </c>
      <c r="NB116" t="str">
        <f>IF(ISERROR(MATCH(NB$1,'CSC Mitre'!DK$1:DK$220,0)),"",VLOOKUP(NB$1,'Tactic Recode'!$A$1:$B$547,2,FALSE))</f>
        <v/>
      </c>
      <c r="NC116" t="str">
        <f>IF(ISERROR(MATCH(NC$1,'CSC Mitre'!DK$1:DK$220,0)),"",VLOOKUP(NC$1,'Tactic Recode'!$A$1:$B$547,2,FALSE))</f>
        <v/>
      </c>
      <c r="ND116" t="str">
        <f>IF(ISERROR(MATCH(ND$1,'CSC Mitre'!DK$1:DK$220,0)),"",VLOOKUP(ND$1,'Tactic Recode'!$A$1:$B$547,2,FALSE))</f>
        <v/>
      </c>
      <c r="NE116" t="str">
        <f>IF(ISERROR(MATCH(NE$1,'CSC Mitre'!DK$1:DK$220,0)),"",VLOOKUP(NE$1,'Tactic Recode'!$A$1:$B$547,2,FALSE))</f>
        <v/>
      </c>
      <c r="NF116" t="str">
        <f>IF(ISERROR(MATCH(NF$1,'CSC Mitre'!DK$1:DK$220,0)),"",VLOOKUP(NF$1,'Tactic Recode'!$A$1:$B$547,2,FALSE))</f>
        <v/>
      </c>
      <c r="NG116" t="str">
        <f>IF(ISERROR(MATCH(NG$1,'CSC Mitre'!DK$1:DK$220,0)),"",VLOOKUP(NG$1,'Tactic Recode'!$A$1:$B$547,2,FALSE))</f>
        <v/>
      </c>
      <c r="NH116" t="str">
        <f>IF(ISERROR(MATCH(NH$1,'CSC Mitre'!DK$1:DK$220,0)),"",VLOOKUP(NH$1,'Tactic Recode'!$A$1:$B$547,2,FALSE))</f>
        <v/>
      </c>
      <c r="NI116" t="str">
        <f>IF(ISERROR(MATCH(NI$1,'CSC Mitre'!DK$1:DK$220,0)),"",VLOOKUP(NI$1,'Tactic Recode'!$A$1:$B$547,2,FALSE))</f>
        <v/>
      </c>
      <c r="NJ116" t="str">
        <f>IF(ISERROR(MATCH(NJ$1,'CSC Mitre'!DK$1:DK$220,0)),"",VLOOKUP(NJ$1,'Tactic Recode'!$A$1:$B$547,2,FALSE))</f>
        <v/>
      </c>
      <c r="NK116" t="str">
        <f>IF(ISERROR(MATCH(NK$1,'CSC Mitre'!DK$1:DK$220,0)),"",VLOOKUP(NK$1,'Tactic Recode'!$A$1:$B$547,2,FALSE))</f>
        <v/>
      </c>
      <c r="NL116" t="str">
        <f>IF(ISERROR(MATCH(NL$1,'CSC Mitre'!DK$1:DK$220,0)),"",VLOOKUP(NL$1,'Tactic Recode'!$A$1:$B$547,2,FALSE))</f>
        <v/>
      </c>
      <c r="NM116" t="str">
        <f>IF(ISERROR(MATCH(NM$1,'CSC Mitre'!DK$1:DK$220,0)),"",VLOOKUP(NM$1,'Tactic Recode'!$A$1:$B$547,2,FALSE))</f>
        <v>Collection, Credential Access</v>
      </c>
      <c r="NN116" t="str">
        <f>IF(ISERROR(MATCH(NN$1,'CSC Mitre'!DK$1:DK$220,0)),"",VLOOKUP(NN$1,'Tactic Recode'!$A$1:$B$547,2,FALSE))</f>
        <v/>
      </c>
      <c r="NO116" t="str">
        <f>IF(ISERROR(MATCH(NO$1,'CSC Mitre'!DK$1:DK$220,0)),"",VLOOKUP(NO$1,'Tactic Recode'!$A$1:$B$547,2,FALSE))</f>
        <v>Collection, Credential Access</v>
      </c>
      <c r="NP116" t="str">
        <f>IF(ISERROR(MATCH(NP$1,'CSC Mitre'!DK$1:DK$220,0)),"",VLOOKUP(NP$1,'Tactic Recode'!$A$1:$B$547,2,FALSE))</f>
        <v/>
      </c>
      <c r="NQ116" t="str">
        <f>IF(ISERROR(MATCH(NQ$1,'CSC Mitre'!DK$1:DK$220,0)),"",VLOOKUP(NQ$1,'Tactic Recode'!$A$1:$B$547,2,FALSE))</f>
        <v/>
      </c>
      <c r="NR116" t="str">
        <f>IF(ISERROR(MATCH(NR$1,'CSC Mitre'!DK$1:DK$220,0)),"",VLOOKUP(NR$1,'Tactic Recode'!$A$1:$B$547,2,FALSE))</f>
        <v/>
      </c>
      <c r="NS116" t="str">
        <f>IF(ISERROR(MATCH(NS$1,'CSC Mitre'!DK$1:DK$220,0)),"",VLOOKUP(NS$1,'Tactic Recode'!$A$1:$B$547,2,FALSE))</f>
        <v/>
      </c>
      <c r="NT116" t="str">
        <f>IF(ISERROR(MATCH(NT$1,'CSC Mitre'!DK$1:DK$220,0)),"",VLOOKUP(NT$1,'Tactic Recode'!$A$1:$B$547,2,FALSE))</f>
        <v/>
      </c>
      <c r="NU116" t="str">
        <f>IF(ISERROR(MATCH(NU$1,'CSC Mitre'!DK$1:DK$220,0)),"",VLOOKUP(NU$1,'Tactic Recode'!$A$1:$B$547,2,FALSE))</f>
        <v/>
      </c>
      <c r="NV116" t="str">
        <f>IF(ISERROR(MATCH(NV$1,'CSC Mitre'!DK$1:DK$220,0)),"",VLOOKUP(NV$1,'Tactic Recode'!$A$1:$B$547,2,FALSE))</f>
        <v/>
      </c>
      <c r="NW116" t="str">
        <f>IF(ISERROR(MATCH(NW$1,'CSC Mitre'!DK$1:DK$220,0)),"",VLOOKUP(NW$1,'Tactic Recode'!$A$1:$B$547,2,FALSE))</f>
        <v/>
      </c>
      <c r="NX116" t="str">
        <f>IF(ISERROR(MATCH(NX$1,'CSC Mitre'!DK$1:DK$220,0)),"",VLOOKUP(NX$1,'Tactic Recode'!$A$1:$B$547,2,FALSE))</f>
        <v/>
      </c>
      <c r="NY116" t="str">
        <f>IF(ISERROR(MATCH(NY$1,'CSC Mitre'!DK$1:DK$220,0)),"",VLOOKUP(NY$1,'Tactic Recode'!$A$1:$B$547,2,FALSE))</f>
        <v/>
      </c>
      <c r="NZ116" t="str">
        <f>IF(ISERROR(MATCH(NZ$1,'CSC Mitre'!DK$1:DK$220,0)),"",VLOOKUP(NZ$1,'Tactic Recode'!$A$1:$B$547,2,FALSE))</f>
        <v/>
      </c>
      <c r="OA116" t="str">
        <f>IF(ISERROR(MATCH(OA$1,'CSC Mitre'!DK$1:DK$220,0)),"",VLOOKUP(OA$1,'Tactic Recode'!$A$1:$B$547,2,FALSE))</f>
        <v/>
      </c>
      <c r="OB116" t="str">
        <f>IF(ISERROR(MATCH(OB$1,'CSC Mitre'!DK$1:DK$220,0)),"",VLOOKUP(OB$1,'Tactic Recode'!$A$1:$B$547,2,FALSE))</f>
        <v/>
      </c>
      <c r="OC116" t="str">
        <f>IF(ISERROR(MATCH(OC$1,'CSC Mitre'!DK$1:DK$220,0)),"",VLOOKUP(OC$1,'Tactic Recode'!$A$1:$B$547,2,FALSE))</f>
        <v/>
      </c>
      <c r="OD116" t="str">
        <f>IF(ISERROR(MATCH(OD$1,'CSC Mitre'!DK$1:DK$220,0)),"",VLOOKUP(OD$1,'Tactic Recode'!$A$1:$B$547,2,FALSE))</f>
        <v/>
      </c>
      <c r="OE116" t="str">
        <f>IF(ISERROR(MATCH(OE$1,'CSC Mitre'!DK$1:DK$220,0)),"",VLOOKUP(OE$1,'Tactic Recode'!$A$1:$B$547,2,FALSE))</f>
        <v/>
      </c>
      <c r="OF116" t="str">
        <f>IF(ISERROR(MATCH(OF$1,'CSC Mitre'!DK$1:DK$220,0)),"",VLOOKUP(OF$1,'Tactic Recode'!$A$1:$B$547,2,FALSE))</f>
        <v/>
      </c>
      <c r="OG116" t="str">
        <f>IF(ISERROR(MATCH(OG$1,'CSC Mitre'!DK$1:DK$220,0)),"",VLOOKUP(OG$1,'Tactic Recode'!$A$1:$B$547,2,FALSE))</f>
        <v/>
      </c>
      <c r="OH116" t="str">
        <f>IF(ISERROR(MATCH(OH$1,'CSC Mitre'!DK$1:DK$220,0)),"",VLOOKUP(OH$1,'Tactic Recode'!$A$1:$B$547,2,FALSE))</f>
        <v/>
      </c>
      <c r="OI116" t="str">
        <f>IF(ISERROR(MATCH(OI$1,'CSC Mitre'!DK$1:DK$220,0)),"",VLOOKUP(OI$1,'Tactic Recode'!$A$1:$B$547,2,FALSE))</f>
        <v/>
      </c>
      <c r="OJ116" t="str">
        <f>IF(ISERROR(MATCH(OJ$1,'CSC Mitre'!DK$1:DK$220,0)),"",VLOOKUP(OJ$1,'Tactic Recode'!$A$1:$B$547,2,FALSE))</f>
        <v/>
      </c>
      <c r="OK116" t="str">
        <f>IF(ISERROR(MATCH(OK$1,'CSC Mitre'!DK$1:DK$220,0)),"",VLOOKUP(OK$1,'Tactic Recode'!$A$1:$B$547,2,FALSE))</f>
        <v/>
      </c>
      <c r="OL116" t="str">
        <f>IF(ISERROR(MATCH(OL$1,'CSC Mitre'!DK$1:DK$220,0)),"",VLOOKUP(OL$1,'Tactic Recode'!$A$1:$B$547,2,FALSE))</f>
        <v/>
      </c>
      <c r="OM116" t="str">
        <f>IF(ISERROR(MATCH(OM$1,'CSC Mitre'!DK$1:DK$220,0)),"",VLOOKUP(OM$1,'Tactic Recode'!$A$1:$B$547,2,FALSE))</f>
        <v/>
      </c>
      <c r="ON116" t="str">
        <f>IF(ISERROR(MATCH(ON$1,'CSC Mitre'!DK$1:DK$220,0)),"",VLOOKUP(ON$1,'Tactic Recode'!$A$1:$B$547,2,FALSE))</f>
        <v/>
      </c>
      <c r="OO116" t="str">
        <f>IF(ISERROR(MATCH(OO$1,'CSC Mitre'!DK$1:DK$220,0)),"",VLOOKUP(OO$1,'Tactic Recode'!$A$1:$B$547,2,FALSE))</f>
        <v/>
      </c>
      <c r="OP116" t="str">
        <f>IF(ISERROR(MATCH(OP$1,'CSC Mitre'!DK$1:DK$220,0)),"",VLOOKUP(OP$1,'Tactic Recode'!$A$1:$B$547,2,FALSE))</f>
        <v/>
      </c>
      <c r="OQ116" t="str">
        <f>IF(ISERROR(MATCH(OQ$1,'CSC Mitre'!DK$1:DK$220,0)),"",VLOOKUP(OQ$1,'Tactic Recode'!$A$1:$B$547,2,FALSE))</f>
        <v/>
      </c>
      <c r="OR116" t="str">
        <f>IF(ISERROR(MATCH(OR$1,'CSC Mitre'!DK$1:DK$220,0)),"",VLOOKUP(OR$1,'Tactic Recode'!$A$1:$B$547,2,FALSE))</f>
        <v/>
      </c>
      <c r="OS116" t="str">
        <f>IF(ISERROR(MATCH(OS$1,'CSC Mitre'!DK$1:DK$220,0)),"",VLOOKUP(OS$1,'Tactic Recode'!$A$1:$B$547,2,FALSE))</f>
        <v/>
      </c>
      <c r="OT116" t="str">
        <f>IF(ISERROR(MATCH(OT$1,'CSC Mitre'!DK$1:DK$220,0)),"",VLOOKUP(OT$1,'Tactic Recode'!$A$1:$B$547,2,FALSE))</f>
        <v/>
      </c>
      <c r="OU116" t="str">
        <f>IF(ISERROR(MATCH(OU$1,'CSC Mitre'!DK$1:DK$220,0)),"",VLOOKUP(OU$1,'Tactic Recode'!$A$1:$B$547,2,FALSE))</f>
        <v/>
      </c>
      <c r="OV116" t="str">
        <f>IF(ISERROR(MATCH(OV$1,'CSC Mitre'!DK$1:DK$220,0)),"",VLOOKUP(OV$1,'Tactic Recode'!$A$1:$B$547,2,FALSE))</f>
        <v/>
      </c>
      <c r="OW116" t="str">
        <f>IF(ISERROR(MATCH(OW$1,'CSC Mitre'!DK$1:DK$220,0)),"",VLOOKUP(OW$1,'Tactic Recode'!$A$1:$B$547,2,FALSE))</f>
        <v/>
      </c>
      <c r="OX116" t="str">
        <f>IF(ISERROR(MATCH(OX$1,'CSC Mitre'!DK$1:DK$220,0)),"",VLOOKUP(OX$1,'Tactic Recode'!$A$1:$B$547,2,FALSE))</f>
        <v>Initial Access</v>
      </c>
      <c r="OY116" t="str">
        <f>IF(ISERROR(MATCH(OY$1,'CSC Mitre'!DK$1:DK$220,0)),"",VLOOKUP(OY$1,'Tactic Recode'!$A$1:$B$547,2,FALSE))</f>
        <v>Initial Access</v>
      </c>
      <c r="OZ116" t="str">
        <f>IF(ISERROR(MATCH(OZ$1,'CSC Mitre'!DK$1:DK$220,0)),"",VLOOKUP(OZ$1,'Tactic Recode'!$A$1:$B$547,2,FALSE))</f>
        <v>Initial Access</v>
      </c>
      <c r="PA116" t="str">
        <f>IF(ISERROR(MATCH(PA$1,'CSC Mitre'!DK$1:DK$220,0)),"",VLOOKUP(PA$1,'Tactic Recode'!$A$1:$B$547,2,FALSE))</f>
        <v>Initial Access</v>
      </c>
      <c r="PB116" t="str">
        <f>IF(ISERROR(MATCH(PB$1,'CSC Mitre'!DK$1:DK$220,0)),"",VLOOKUP(PB$1,'Tactic Recode'!$A$1:$B$547,2,FALSE))</f>
        <v/>
      </c>
      <c r="PC116" t="str">
        <f>IF(ISERROR(MATCH(PC$1,'CSC Mitre'!DK$1:DK$220,0)),"",VLOOKUP(PC$1,'Tactic Recode'!$A$1:$B$547,2,FALSE))</f>
        <v/>
      </c>
      <c r="PD116" t="str">
        <f>IF(ISERROR(MATCH(PD$1,'CSC Mitre'!DK$1:DK$220,0)),"",VLOOKUP(PD$1,'Tactic Recode'!$A$1:$B$547,2,FALSE))</f>
        <v/>
      </c>
      <c r="PE116" t="str">
        <f>IF(ISERROR(MATCH(PE$1,'CSC Mitre'!DK$1:DK$220,0)),"",VLOOKUP(PE$1,'Tactic Recode'!$A$1:$B$547,2,FALSE))</f>
        <v/>
      </c>
      <c r="PF116" t="str">
        <f>IF(ISERROR(MATCH(PF$1,'CSC Mitre'!DK$1:DK$220,0)),"",VLOOKUP(PF$1,'Tactic Recode'!$A$1:$B$547,2,FALSE))</f>
        <v/>
      </c>
      <c r="PG116" t="str">
        <f>IF(ISERROR(MATCH(PG$1,'CSC Mitre'!DK$1:DK$220,0)),"",VLOOKUP(PG$1,'Tactic Recode'!$A$1:$B$547,2,FALSE))</f>
        <v/>
      </c>
      <c r="PH116" t="str">
        <f>IF(ISERROR(MATCH(PH$1,'CSC Mitre'!DK$1:DK$220,0)),"",VLOOKUP(PH$1,'Tactic Recode'!$A$1:$B$547,2,FALSE))</f>
        <v/>
      </c>
      <c r="PI116" t="str">
        <f>IF(ISERROR(MATCH(PI$1,'CSC Mitre'!DK$1:DK$220,0)),"",VLOOKUP(PI$1,'Tactic Recode'!$A$1:$B$547,2,FALSE))</f>
        <v/>
      </c>
      <c r="PJ116" t="str">
        <f>IF(ISERROR(MATCH(PJ$1,'CSC Mitre'!DK$1:DK$220,0)),"",VLOOKUP(PJ$1,'Tactic Recode'!$A$1:$B$547,2,FALSE))</f>
        <v/>
      </c>
      <c r="PK116" t="str">
        <f>IF(ISERROR(MATCH(PK$1,'CSC Mitre'!DK$1:DK$220,0)),"",VLOOKUP(PK$1,'Tactic Recode'!$A$1:$B$547,2,FALSE))</f>
        <v/>
      </c>
      <c r="PL116" t="str">
        <f>IF(ISERROR(MATCH(PL$1,'CSC Mitre'!DK$1:DK$220,0)),"",VLOOKUP(PL$1,'Tactic Recode'!$A$1:$B$547,2,FALSE))</f>
        <v/>
      </c>
      <c r="PM116" t="str">
        <f>IF(ISERROR(MATCH(PM$1,'CSC Mitre'!DK$1:DK$220,0)),"",VLOOKUP(PM$1,'Tactic Recode'!$A$1:$B$547,2,FALSE))</f>
        <v/>
      </c>
      <c r="PN116" t="str">
        <f>IF(ISERROR(MATCH(PN$1,'CSC Mitre'!DK$1:DK$220,0)),"",VLOOKUP(PN$1,'Tactic Recode'!$A$1:$B$547,2,FALSE))</f>
        <v/>
      </c>
      <c r="PO116" t="str">
        <f>IF(ISERROR(MATCH(PO$1,'CSC Mitre'!DK$1:DK$220,0)),"",VLOOKUP(PO$1,'Tactic Recode'!$A$1:$B$547,2,FALSE))</f>
        <v/>
      </c>
      <c r="PP116" t="str">
        <f>IF(ISERROR(MATCH(PP$1,'CSC Mitre'!DK$1:DK$220,0)),"",VLOOKUP(PP$1,'Tactic Recode'!$A$1:$B$547,2,FALSE))</f>
        <v/>
      </c>
      <c r="PQ116" t="str">
        <f>IF(ISERROR(MATCH(PQ$1,'CSC Mitre'!DK$1:DK$220,0)),"",VLOOKUP(PQ$1,'Tactic Recode'!$A$1:$B$547,2,FALSE))</f>
        <v/>
      </c>
      <c r="PR116" t="str">
        <f>IF(ISERROR(MATCH(PR$1,'CSC Mitre'!DK$1:DK$220,0)),"",VLOOKUP(PR$1,'Tactic Recode'!$A$1:$B$547,2,FALSE))</f>
        <v/>
      </c>
      <c r="PS116" t="str">
        <f>IF(ISERROR(MATCH(PS$1,'CSC Mitre'!DK$1:DK$220,0)),"",VLOOKUP(PS$1,'Tactic Recode'!$A$1:$B$547,2,FALSE))</f>
        <v/>
      </c>
      <c r="PT116" t="str">
        <f>IF(ISERROR(MATCH(PT$1,'CSC Mitre'!DK$1:DK$220,0)),"",VLOOKUP(PT$1,'Tactic Recode'!$A$1:$B$547,2,FALSE))</f>
        <v/>
      </c>
      <c r="PU116" t="str">
        <f>IF(ISERROR(MATCH(PU$1,'CSC Mitre'!DK$1:DK$220,0)),"",VLOOKUP(PU$1,'Tactic Recode'!$A$1:$B$547,2,FALSE))</f>
        <v/>
      </c>
      <c r="PV116" t="str">
        <f>IF(ISERROR(MATCH(PV$1,'CSC Mitre'!DK$1:DK$220,0)),"",VLOOKUP(PV$1,'Tactic Recode'!$A$1:$B$547,2,FALSE))</f>
        <v/>
      </c>
      <c r="PW116" t="str">
        <f>IF(ISERROR(MATCH(PW$1,'CSC Mitre'!DK$1:DK$220,0)),"",VLOOKUP(PW$1,'Tactic Recode'!$A$1:$B$547,2,FALSE))</f>
        <v/>
      </c>
      <c r="PX116" t="str">
        <f>IF(ISERROR(MATCH(PX$1,'CSC Mitre'!DK$1:DK$220,0)),"",VLOOKUP(PX$1,'Tactic Recode'!$A$1:$B$547,2,FALSE))</f>
        <v/>
      </c>
      <c r="PY116" t="str">
        <f>IF(ISERROR(MATCH(PY$1,'CSC Mitre'!DK$1:DK$220,0)),"",VLOOKUP(PY$1,'Tactic Recode'!$A$1:$B$547,2,FALSE))</f>
        <v/>
      </c>
      <c r="PZ116" t="str">
        <f>IF(ISERROR(MATCH(PZ$1,'CSC Mitre'!DK$1:DK$220,0)),"",VLOOKUP(PZ$1,'Tactic Recode'!$A$1:$B$547,2,FALSE))</f>
        <v/>
      </c>
      <c r="QA116" t="str">
        <f>IF(ISERROR(MATCH(QA$1,'CSC Mitre'!DK$1:DK$220,0)),"",VLOOKUP(QA$1,'Tactic Recode'!$A$1:$B$547,2,FALSE))</f>
        <v/>
      </c>
      <c r="QB116" t="str">
        <f>IF(ISERROR(MATCH(QB$1,'CSC Mitre'!DK$1:DK$220,0)),"",VLOOKUP(QB$1,'Tactic Recode'!$A$1:$B$547,2,FALSE))</f>
        <v/>
      </c>
      <c r="QC116" t="str">
        <f>IF(ISERROR(MATCH(QC$1,'CSC Mitre'!DK$1:DK$220,0)),"",VLOOKUP(QC$1,'Tactic Recode'!$A$1:$B$547,2,FALSE))</f>
        <v/>
      </c>
      <c r="QD116" t="str">
        <f>IF(ISERROR(MATCH(QD$1,'CSC Mitre'!DK$1:DK$220,0)),"",VLOOKUP(QD$1,'Tactic Recode'!$A$1:$B$547,2,FALSE))</f>
        <v/>
      </c>
      <c r="QE116" t="str">
        <f>IF(ISERROR(MATCH(QE$1,'CSC Mitre'!DK$1:DK$220,0)),"",VLOOKUP(QE$1,'Tactic Recode'!$A$1:$B$547,2,FALSE))</f>
        <v/>
      </c>
      <c r="QF116" t="str">
        <f>IF(ISERROR(MATCH(QF$1,'CSC Mitre'!DK$1:DK$220,0)),"",VLOOKUP(QF$1,'Tactic Recode'!$A$1:$B$547,2,FALSE))</f>
        <v/>
      </c>
      <c r="QG116" t="str">
        <f>IF(ISERROR(MATCH(QG$1,'CSC Mitre'!DK$1:DK$220,0)),"",VLOOKUP(QG$1,'Tactic Recode'!$A$1:$B$547,2,FALSE))</f>
        <v/>
      </c>
      <c r="QH116" t="str">
        <f>IF(ISERROR(MATCH(QH$1,'CSC Mitre'!DK$1:DK$220,0)),"",VLOOKUP(QH$1,'Tactic Recode'!$A$1:$B$547,2,FALSE))</f>
        <v/>
      </c>
      <c r="QI116" t="str">
        <f>IF(ISERROR(MATCH(QI$1,'CSC Mitre'!DK$1:DK$220,0)),"",VLOOKUP(QI$1,'Tactic Recode'!$A$1:$B$547,2,FALSE))</f>
        <v/>
      </c>
      <c r="QJ116" t="str">
        <f>IF(ISERROR(MATCH(QJ$1,'CSC Mitre'!DK$1:DK$220,0)),"",VLOOKUP(QJ$1,'Tactic Recode'!$A$1:$B$547,2,FALSE))</f>
        <v/>
      </c>
      <c r="QK116" t="str">
        <f>IF(ISERROR(MATCH(QK$1,'CSC Mitre'!DK$1:DK$220,0)),"",VLOOKUP(QK$1,'Tactic Recode'!$A$1:$B$547,2,FALSE))</f>
        <v/>
      </c>
      <c r="QL116" t="str">
        <f>IF(ISERROR(MATCH(QL$1,'CSC Mitre'!DK$1:DK$220,0)),"",VLOOKUP(QL$1,'Tactic Recode'!$A$1:$B$547,2,FALSE))</f>
        <v/>
      </c>
      <c r="QM116" t="str">
        <f>IF(ISERROR(MATCH(QM$1,'CSC Mitre'!DK$1:DK$220,0)),"",VLOOKUP(QM$1,'Tactic Recode'!$A$1:$B$547,2,FALSE))</f>
        <v/>
      </c>
      <c r="QN116" t="str">
        <f>IF(ISERROR(MATCH(QN$1,'CSC Mitre'!DK$1:DK$220,0)),"",VLOOKUP(QN$1,'Tactic Recode'!$A$1:$B$547,2,FALSE))</f>
        <v/>
      </c>
      <c r="QO116" t="str">
        <f>IF(ISERROR(MATCH(QO$1,'CSC Mitre'!DK$1:DK$220,0)),"",VLOOKUP(QO$1,'Tactic Recode'!$A$1:$B$547,2,FALSE))</f>
        <v/>
      </c>
      <c r="QP116" t="str">
        <f>IF(ISERROR(MATCH(QP$1,'CSC Mitre'!DK$1:DK$220,0)),"",VLOOKUP(QP$1,'Tactic Recode'!$A$1:$B$547,2,FALSE))</f>
        <v/>
      </c>
      <c r="QQ116" t="str">
        <f>IF(ISERROR(MATCH(QQ$1,'CSC Mitre'!DK$1:DK$220,0)),"",VLOOKUP(QQ$1,'Tactic Recode'!$A$1:$B$547,2,FALSE))</f>
        <v/>
      </c>
      <c r="QR116" t="str">
        <f>IF(ISERROR(MATCH(QR$1,'CSC Mitre'!DK$1:DK$220,0)),"",VLOOKUP(QR$1,'Tactic Recode'!$A$1:$B$547,2,FALSE))</f>
        <v/>
      </c>
      <c r="QS116" t="str">
        <f>IF(ISERROR(MATCH(QS$1,'CSC Mitre'!DK$1:DK$220,0)),"",VLOOKUP(QS$1,'Tactic Recode'!$A$1:$B$547,2,FALSE))</f>
        <v/>
      </c>
      <c r="QT116" t="str">
        <f>IF(ISERROR(MATCH(QT$1,'CSC Mitre'!DK$1:DK$220,0)),"",VLOOKUP(QT$1,'Tactic Recode'!$A$1:$B$547,2,FALSE))</f>
        <v/>
      </c>
      <c r="QU116" t="str">
        <f>IF(ISERROR(MATCH(QU$1,'CSC Mitre'!DK$1:DK$220,0)),"",VLOOKUP(QU$1,'Tactic Recode'!$A$1:$B$547,2,FALSE))</f>
        <v/>
      </c>
      <c r="QV116" t="str">
        <f>IF(ISERROR(MATCH(QV$1,'CSC Mitre'!DK$1:DK$220,0)),"",VLOOKUP(QV$1,'Tactic Recode'!$A$1:$B$547,2,FALSE))</f>
        <v/>
      </c>
      <c r="QW116" t="str">
        <f>IF(ISERROR(MATCH(QW$1,'CSC Mitre'!DK$1:DK$220,0)),"",VLOOKUP(QW$1,'Tactic Recode'!$A$1:$B$547,2,FALSE))</f>
        <v/>
      </c>
      <c r="QX116" t="str">
        <f>IF(ISERROR(MATCH(QX$1,'CSC Mitre'!DK$1:DK$220,0)),"",VLOOKUP(QX$1,'Tactic Recode'!$A$1:$B$547,2,FALSE))</f>
        <v/>
      </c>
      <c r="QY116" t="str">
        <f>IF(ISERROR(MATCH(QY$1,'CSC Mitre'!DK$1:DK$220,0)),"",VLOOKUP(QY$1,'Tactic Recode'!$A$1:$B$547,2,FALSE))</f>
        <v/>
      </c>
      <c r="QZ116" t="str">
        <f>IF(ISERROR(MATCH(QZ$1,'CSC Mitre'!DK$1:DK$220,0)),"",VLOOKUP(QZ$1,'Tactic Recode'!$A$1:$B$547,2,FALSE))</f>
        <v/>
      </c>
      <c r="RA116" t="str">
        <f>IF(ISERROR(MATCH(RA$1,'CSC Mitre'!DK$1:DK$220,0)),"",VLOOKUP(RA$1,'Tactic Recode'!$A$1:$B$547,2,FALSE))</f>
        <v/>
      </c>
      <c r="RB116" t="str">
        <f>IF(ISERROR(MATCH(RB$1,'CSC Mitre'!DK$1:DK$220,0)),"",VLOOKUP(RB$1,'Tactic Recode'!$A$1:$B$547,2,FALSE))</f>
        <v/>
      </c>
      <c r="RC116" t="str">
        <f>IF(ISERROR(MATCH(RC$1,'CSC Mitre'!DK$1:DK$220,0)),"",VLOOKUP(RC$1,'Tactic Recode'!$A$1:$B$547,2,FALSE))</f>
        <v/>
      </c>
      <c r="RD116" t="str">
        <f>IF(ISERROR(MATCH(RD$1,'CSC Mitre'!DK$1:DK$220,0)),"",VLOOKUP(RD$1,'Tactic Recode'!$A$1:$B$547,2,FALSE))</f>
        <v/>
      </c>
      <c r="RE116" t="str">
        <f>IF(ISERROR(MATCH(RE$1,'CSC Mitre'!DK$1:DK$220,0)),"",VLOOKUP(RE$1,'Tactic Recode'!$A$1:$B$547,2,FALSE))</f>
        <v/>
      </c>
      <c r="RF116" t="str">
        <f>IF(ISERROR(MATCH(RF$1,'CSC Mitre'!DK$1:DK$220,0)),"",VLOOKUP(RF$1,'Tactic Recode'!$A$1:$B$547,2,FALSE))</f>
        <v/>
      </c>
      <c r="RG116" t="str">
        <f>IF(ISERROR(MATCH(RG$1,'CSC Mitre'!DK$1:DK$220,0)),"",VLOOKUP(RG$1,'Tactic Recode'!$A$1:$B$547,2,FALSE))</f>
        <v/>
      </c>
      <c r="RH116" t="str">
        <f>IF(ISERROR(MATCH(RH$1,'CSC Mitre'!DK$1:DK$220,0)),"",VLOOKUP(RH$1,'Tactic Recode'!$A$1:$B$547,2,FALSE))</f>
        <v/>
      </c>
      <c r="RI116" t="str">
        <f>IF(ISERROR(MATCH(RI$1,'CSC Mitre'!DK$1:DK$220,0)),"",VLOOKUP(RI$1,'Tactic Recode'!$A$1:$B$547,2,FALSE))</f>
        <v/>
      </c>
      <c r="RJ116" t="str">
        <f>IF(ISERROR(MATCH(RJ$1,'CSC Mitre'!DK$1:DK$220,0)),"",VLOOKUP(RJ$1,'Tactic Recode'!$A$1:$B$547,2,FALSE))</f>
        <v/>
      </c>
      <c r="RK116" t="str">
        <f>IF(ISERROR(MATCH(RK$1,'CSC Mitre'!DK$1:DK$220,0)),"",VLOOKUP(RK$1,'Tactic Recode'!$A$1:$B$547,2,FALSE))</f>
        <v/>
      </c>
      <c r="RL116" t="str">
        <f>IF(ISERROR(MATCH(RL$1,'CSC Mitre'!DK$1:DK$220,0)),"",VLOOKUP(RL$1,'Tactic Recode'!$A$1:$B$547,2,FALSE))</f>
        <v/>
      </c>
      <c r="RM116" t="str">
        <f>IF(ISERROR(MATCH(RM$1,'CSC Mitre'!DK$1:DK$220,0)),"",VLOOKUP(RM$1,'Tactic Recode'!$A$1:$B$547,2,FALSE))</f>
        <v/>
      </c>
      <c r="RN116" t="str">
        <f>IF(ISERROR(MATCH(RN$1,'CSC Mitre'!DK$1:DK$220,0)),"",VLOOKUP(RN$1,'Tactic Recode'!$A$1:$B$547,2,FALSE))</f>
        <v/>
      </c>
      <c r="RO116" t="str">
        <f>IF(ISERROR(MATCH(RO$1,'CSC Mitre'!DK$1:DK$220,0)),"",VLOOKUP(RO$1,'Tactic Recode'!$A$1:$B$547,2,FALSE))</f>
        <v/>
      </c>
      <c r="RP116" t="str">
        <f>IF(ISERROR(MATCH(RP$1,'CSC Mitre'!DK$1:DK$220,0)),"",VLOOKUP(RP$1,'Tactic Recode'!$A$1:$B$547,2,FALSE))</f>
        <v/>
      </c>
      <c r="RQ116" t="str">
        <f>IF(ISERROR(MATCH(RQ$1,'CSC Mitre'!DK$1:DK$220,0)),"",VLOOKUP(RQ$1,'Tactic Recode'!$A$1:$B$547,2,FALSE))</f>
        <v/>
      </c>
      <c r="RR116" t="str">
        <f>IF(ISERROR(MATCH(RR$1,'CSC Mitre'!DK$1:DK$220,0)),"",VLOOKUP(RR$1,'Tactic Recode'!$A$1:$B$547,2,FALSE))</f>
        <v/>
      </c>
      <c r="RS116" t="str">
        <f>IF(ISERROR(MATCH(RS$1,'CSC Mitre'!DK$1:DK$220,0)),"",VLOOKUP(RS$1,'Tactic Recode'!$A$1:$B$547,2,FALSE))</f>
        <v/>
      </c>
      <c r="RT116" t="str">
        <f>IF(ISERROR(MATCH(RT$1,'CSC Mitre'!DK$1:DK$220,0)),"",VLOOKUP(RT$1,'Tactic Recode'!$A$1:$B$547,2,FALSE))</f>
        <v/>
      </c>
      <c r="RU116" t="str">
        <f>IF(ISERROR(MATCH(RU$1,'CSC Mitre'!DK$1:DK$220,0)),"",VLOOKUP(RU$1,'Tactic Recode'!$A$1:$B$547,2,FALSE))</f>
        <v/>
      </c>
      <c r="RV116" t="str">
        <f>IF(ISERROR(MATCH(RV$1,'CSC Mitre'!DK$1:DK$220,0)),"",VLOOKUP(RV$1,'Tactic Recode'!$A$1:$B$547,2,FALSE))</f>
        <v/>
      </c>
      <c r="RW116" t="str">
        <f>IF(ISERROR(MATCH(RW$1,'CSC Mitre'!DK$1:DK$220,0)),"",VLOOKUP(RW$1,'Tactic Recode'!$A$1:$B$547,2,FALSE))</f>
        <v/>
      </c>
      <c r="RX116" t="str">
        <f>IF(ISERROR(MATCH(RX$1,'CSC Mitre'!DK$1:DK$220,0)),"",VLOOKUP(RX$1,'Tactic Recode'!$A$1:$B$547,2,FALSE))</f>
        <v/>
      </c>
      <c r="RY116" t="str">
        <f>IF(ISERROR(MATCH(RY$1,'CSC Mitre'!DK$1:DK$220,0)),"",VLOOKUP(RY$1,'Tactic Recode'!$A$1:$B$547,2,FALSE))</f>
        <v/>
      </c>
      <c r="RZ116" t="str">
        <f>IF(ISERROR(MATCH(RZ$1,'CSC Mitre'!DK$1:DK$220,0)),"",VLOOKUP(RZ$1,'Tactic Recode'!$A$1:$B$547,2,FALSE))</f>
        <v/>
      </c>
      <c r="SA116" t="str">
        <f>IF(ISERROR(MATCH(SA$1,'CSC Mitre'!DK$1:DK$220,0)),"",VLOOKUP(SA$1,'Tactic Recode'!$A$1:$B$547,2,FALSE))</f>
        <v/>
      </c>
      <c r="SB116" t="str">
        <f>IF(ISERROR(MATCH(SB$1,'CSC Mitre'!DK$1:DK$220,0)),"",VLOOKUP(SB$1,'Tactic Recode'!$A$1:$B$547,2,FALSE))</f>
        <v/>
      </c>
      <c r="SC116" t="str">
        <f>IF(ISERROR(MATCH(SC$1,'CSC Mitre'!DK$1:DK$220,0)),"",VLOOKUP(SC$1,'Tactic Recode'!$A$1:$B$547,2,FALSE))</f>
        <v/>
      </c>
      <c r="SD116" t="str">
        <f>IF(ISERROR(MATCH(SD$1,'CSC Mitre'!DK$1:DK$220,0)),"",VLOOKUP(SD$1,'Tactic Recode'!$A$1:$B$547,2,FALSE))</f>
        <v/>
      </c>
      <c r="SE116" t="str">
        <f>IF(ISERROR(MATCH(SE$1,'CSC Mitre'!DK$1:DK$220,0)),"",VLOOKUP(SE$1,'Tactic Recode'!$A$1:$B$547,2,FALSE))</f>
        <v/>
      </c>
      <c r="SF116" t="str">
        <f>IF(ISERROR(MATCH(SF$1,'CSC Mitre'!DK$1:DK$220,0)),"",VLOOKUP(SF$1,'Tactic Recode'!$A$1:$B$547,2,FALSE))</f>
        <v/>
      </c>
      <c r="SG116" t="str">
        <f>IF(ISERROR(MATCH(SG$1,'CSC Mitre'!DK$1:DK$220,0)),"",VLOOKUP(SG$1,'Tactic Recode'!$A$1:$B$547,2,FALSE))</f>
        <v/>
      </c>
      <c r="SH116" t="str">
        <f>IF(ISERROR(MATCH(SH$1,'CSC Mitre'!DK$1:DK$220,0)),"",VLOOKUP(SH$1,'Tactic Recode'!$A$1:$B$547,2,FALSE))</f>
        <v/>
      </c>
      <c r="SI116" t="str">
        <f>IF(ISERROR(MATCH(SI$1,'CSC Mitre'!DK$1:DK$220,0)),"",VLOOKUP(SI$1,'Tactic Recode'!$A$1:$B$547,2,FALSE))</f>
        <v/>
      </c>
      <c r="SJ116" t="str">
        <f>IF(ISERROR(MATCH(SJ$1,'CSC Mitre'!DK$1:DK$220,0)),"",VLOOKUP(SJ$1,'Tactic Recode'!$A$1:$B$547,2,FALSE))</f>
        <v/>
      </c>
      <c r="SK116" t="str">
        <f>IF(ISERROR(MATCH(SK$1,'CSC Mitre'!DK$1:DK$220,0)),"",VLOOKUP(SK$1,'Tactic Recode'!$A$1:$B$547,2,FALSE))</f>
        <v/>
      </c>
      <c r="SL116" t="str">
        <f>IF(ISERROR(MATCH(SL$1,'CSC Mitre'!DK$1:DK$220,0)),"",VLOOKUP(SL$1,'Tactic Recode'!$A$1:$B$547,2,FALSE))</f>
        <v/>
      </c>
      <c r="SM116" t="str">
        <f>IF(ISERROR(MATCH(SM$1,'CSC Mitre'!DK$1:DK$220,0)),"",VLOOKUP(SM$1,'Tactic Recode'!$A$1:$B$547,2,FALSE))</f>
        <v/>
      </c>
      <c r="SN116" t="str">
        <f>IF(ISERROR(MATCH(SN$1,'CSC Mitre'!DK$1:DK$220,0)),"",VLOOKUP(SN$1,'Tactic Recode'!$A$1:$B$547,2,FALSE))</f>
        <v/>
      </c>
      <c r="SO116" t="str">
        <f>IF(ISERROR(MATCH(SO$1,'CSC Mitre'!DK$1:DK$220,0)),"",VLOOKUP(SO$1,'Tactic Recode'!$A$1:$B$547,2,FALSE))</f>
        <v/>
      </c>
      <c r="SP116" t="str">
        <f>IF(ISERROR(MATCH(SP$1,'CSC Mitre'!DK$1:DK$220,0)),"",VLOOKUP(SP$1,'Tactic Recode'!$A$1:$B$547,2,FALSE))</f>
        <v/>
      </c>
      <c r="SQ116" t="str">
        <f>IF(ISERROR(MATCH(SQ$1,'CSC Mitre'!DK$1:DK$220,0)),"",VLOOKUP(SQ$1,'Tactic Recode'!$A$1:$B$547,2,FALSE))</f>
        <v/>
      </c>
      <c r="SR116" t="str">
        <f>IF(ISERROR(MATCH(SR$1,'CSC Mitre'!DK$1:DK$220,0)),"",VLOOKUP(SR$1,'Tactic Recode'!$A$1:$B$547,2,FALSE))</f>
        <v/>
      </c>
      <c r="SS116" t="str">
        <f>IF(ISERROR(MATCH(SS$1,'CSC Mitre'!DK$1:DK$220,0)),"",VLOOKUP(SS$1,'Tactic Recode'!$A$1:$B$547,2,FALSE))</f>
        <v/>
      </c>
      <c r="ST116" t="str">
        <f>IF(ISERROR(MATCH(ST$1,'CSC Mitre'!DK$1:DK$220,0)),"",VLOOKUP(ST$1,'Tactic Recode'!$A$1:$B$547,2,FALSE))</f>
        <v/>
      </c>
      <c r="SU116" t="str">
        <f>IF(ISERROR(MATCH(SU$1,'CSC Mitre'!DK$1:DK$220,0)),"",VLOOKUP(SU$1,'Tactic Recode'!$A$1:$B$547,2,FALSE))</f>
        <v/>
      </c>
      <c r="SV116" t="str">
        <f>IF(ISERROR(MATCH(SV$1,'CSC Mitre'!DK$1:DK$220,0)),"",VLOOKUP(SV$1,'Tactic Recode'!$A$1:$B$547,2,FALSE))</f>
        <v/>
      </c>
      <c r="SW116" t="str">
        <f>IF(ISERROR(MATCH(SW$1,'CSC Mitre'!DK$1:DK$220,0)),"",VLOOKUP(SW$1,'Tactic Recode'!$A$1:$B$547,2,FALSE))</f>
        <v/>
      </c>
      <c r="SX116" t="str">
        <f>IF(ISERROR(MATCH(SX$1,'CSC Mitre'!DK$1:DK$220,0)),"",VLOOKUP(SX$1,'Tactic Recode'!$A$1:$B$547,2,FALSE))</f>
        <v/>
      </c>
      <c r="SY116" t="str">
        <f>IF(ISERROR(MATCH(SY$1,'CSC Mitre'!DK$1:DK$220,0)),"",VLOOKUP(SY$1,'Tactic Recode'!$A$1:$B$547,2,FALSE))</f>
        <v/>
      </c>
      <c r="SZ116" t="str">
        <f>IF(ISERROR(MATCH(SZ$1,'CSC Mitre'!DK$1:DK$220,0)),"",VLOOKUP(SZ$1,'Tactic Recode'!$A$1:$B$547,2,FALSE))</f>
        <v/>
      </c>
      <c r="TA116" t="str">
        <f>IF(ISERROR(MATCH(TA$1,'CSC Mitre'!DK$1:DK$220,0)),"",VLOOKUP(TA$1,'Tactic Recode'!$A$1:$B$547,2,FALSE))</f>
        <v/>
      </c>
      <c r="TB116" t="str">
        <f>IF(ISERROR(MATCH(TB$1,'CSC Mitre'!DK$1:DK$220,0)),"",VLOOKUP(TB$1,'Tactic Recode'!$A$1:$B$547,2,FALSE))</f>
        <v>Reconnaissance</v>
      </c>
      <c r="TC116" t="str">
        <f>IF(ISERROR(MATCH(TC$1,'CSC Mitre'!DK$1:DK$220,0)),"",VLOOKUP(TC$1,'Tactic Recode'!$A$1:$B$547,2,FALSE))</f>
        <v>Reconnaissance</v>
      </c>
      <c r="TD116" t="str">
        <f>IF(ISERROR(MATCH(TD$1,'CSC Mitre'!DK$1:DK$220,0)),"",VLOOKUP(TD$1,'Tactic Recode'!$A$1:$B$547,2,FALSE))</f>
        <v>Reconnaissance</v>
      </c>
      <c r="TE116" t="str">
        <f>IF(ISERROR(MATCH(TE$1,'CSC Mitre'!DK$1:DK$220,0)),"",VLOOKUP(TE$1,'Tactic Recode'!$A$1:$B$547,2,FALSE))</f>
        <v>Reconnaissance</v>
      </c>
      <c r="TF116" t="str">
        <f>IF(ISERROR(MATCH(TF$1,'CSC Mitre'!DK$1:DK$220,0)),"",VLOOKUP(TF$1,'Tactic Recode'!$A$1:$B$547,2,FALSE))</f>
        <v/>
      </c>
      <c r="TG116" t="str">
        <f>IF(ISERROR(MATCH(TG$1,'CSC Mitre'!DK$1:DK$220,0)),"",VLOOKUP(TG$1,'Tactic Recode'!$A$1:$B$547,2,FALSE))</f>
        <v/>
      </c>
      <c r="TH116" t="str">
        <f>IF(ISERROR(MATCH(TH$1,'CSC Mitre'!DK$1:DK$220,0)),"",VLOOKUP(TH$1,'Tactic Recode'!$A$1:$B$547,2,FALSE))</f>
        <v/>
      </c>
      <c r="TI116" t="str">
        <f>IF(ISERROR(MATCH(TI$1,'CSC Mitre'!DK$1:DK$220,0)),"",VLOOKUP(TI$1,'Tactic Recode'!$A$1:$B$547,2,FALSE))</f>
        <v/>
      </c>
      <c r="TJ116" t="str">
        <f>IF(ISERROR(MATCH(TJ$1,'CSC Mitre'!DK$1:DK$220,0)),"",VLOOKUP(TJ$1,'Tactic Recode'!$A$1:$B$547,2,FALSE))</f>
        <v/>
      </c>
      <c r="TK116" t="str">
        <f>IF(ISERROR(MATCH(TK$1,'CSC Mitre'!DK$1:DK$220,0)),"",VLOOKUP(TK$1,'Tactic Recode'!$A$1:$B$547,2,FALSE))</f>
        <v/>
      </c>
      <c r="TL116" t="str">
        <f>IF(ISERROR(MATCH(TL$1,'CSC Mitre'!DK$1:DK$220,0)),"",VLOOKUP(TL$1,'Tactic Recode'!$A$1:$B$547,2,FALSE))</f>
        <v/>
      </c>
      <c r="TM116" t="str">
        <f>IF(ISERROR(MATCH(TM$1,'CSC Mitre'!DK$1:DK$220,0)),"",VLOOKUP(TM$1,'Tactic Recode'!$A$1:$B$547,2,FALSE))</f>
        <v/>
      </c>
      <c r="TN116" t="str">
        <f>IF(ISERROR(MATCH(TN$1,'CSC Mitre'!DK$1:DK$220,0)),"",VLOOKUP(TN$1,'Tactic Recode'!$A$1:$B$547,2,FALSE))</f>
        <v/>
      </c>
      <c r="TO116" t="str">
        <f>IF(ISERROR(MATCH(TO$1,'CSC Mitre'!DK$1:DK$220,0)),"",VLOOKUP(TO$1,'Tactic Recode'!$A$1:$B$547,2,FALSE))</f>
        <v/>
      </c>
      <c r="TP116" t="str">
        <f>IF(ISERROR(MATCH(TP$1,'CSC Mitre'!DK$1:DK$220,0)),"",VLOOKUP(TP$1,'Tactic Recode'!$A$1:$B$547,2,FALSE))</f>
        <v/>
      </c>
      <c r="TQ116" t="str">
        <f>IF(ISERROR(MATCH(TQ$1,'CSC Mitre'!DK$1:DK$220,0)),"",VLOOKUP(TQ$1,'Tactic Recode'!$A$1:$B$547,2,FALSE))</f>
        <v/>
      </c>
      <c r="TR116" t="str">
        <f>IF(ISERROR(MATCH(TR$1,'CSC Mitre'!DK$1:DK$220,0)),"",VLOOKUP(TR$1,'Tactic Recode'!$A$1:$B$547,2,FALSE))</f>
        <v/>
      </c>
      <c r="TS116" t="str">
        <f>IF(ISERROR(MATCH(TS$1,'CSC Mitre'!DK$1:DK$220,0)),"",VLOOKUP(TS$1,'Tactic Recode'!$A$1:$B$547,2,FALSE))</f>
        <v/>
      </c>
      <c r="TT116" t="str">
        <f>IF(ISERROR(MATCH(TT$1,'CSC Mitre'!DK$1:DK$220,0)),"",VLOOKUP(TT$1,'Tactic Recode'!$A$1:$B$547,2,FALSE))</f>
        <v/>
      </c>
      <c r="TU116" t="str">
        <f>IF(ISERROR(MATCH(TU$1,'CSC Mitre'!DK$1:DK$220,0)),"",VLOOKUP(TU$1,'Tactic Recode'!$A$1:$B$547,2,FALSE))</f>
        <v/>
      </c>
      <c r="TV116" t="str">
        <f>IF(ISERROR(MATCH(TV$1,'CSC Mitre'!DK$1:DK$220,0)),"",VLOOKUP(TV$1,'Tactic Recode'!$A$1:$B$547,2,FALSE))</f>
        <v/>
      </c>
      <c r="TW116" t="str">
        <f>IF(ISERROR(MATCH(TW$1,'CSC Mitre'!DK$1:DK$220,0)),"",VLOOKUP(TW$1,'Tactic Recode'!$A$1:$B$547,2,FALSE))</f>
        <v/>
      </c>
      <c r="TX116" t="str">
        <f>IF(ISERROR(MATCH(TX$1,'CSC Mitre'!DK$1:DK$220,0)),"",VLOOKUP(TX$1,'Tactic Recode'!$A$1:$B$547,2,FALSE))</f>
        <v/>
      </c>
      <c r="TY116" t="str">
        <f>IF(ISERROR(MATCH(TY$1,'CSC Mitre'!DK$1:DK$220,0)),"",VLOOKUP(TY$1,'Tactic Recode'!$A$1:$B$547,2,FALSE))</f>
        <v/>
      </c>
      <c r="TZ116" t="str">
        <f>IF(ISERROR(MATCH(TZ$1,'CSC Mitre'!DK$1:DK$220,0)),"",VLOOKUP(TZ$1,'Tactic Recode'!$A$1:$B$547,2,FALSE))</f>
        <v/>
      </c>
      <c r="UA116" t="str">
        <f>IF(ISERROR(MATCH(UA$1,'CSC Mitre'!DK$1:DK$220,0)),"",VLOOKUP(UA$1,'Tactic Recode'!$A$1:$B$547,2,FALSE))</f>
        <v/>
      </c>
      <c r="UB116" t="str">
        <f>IF(ISERROR(MATCH(UB$1,'CSC Mitre'!DK$1:DK$220,0)),"",VLOOKUP(UB$1,'Tactic Recode'!$A$1:$B$547,2,FALSE))</f>
        <v/>
      </c>
    </row>
    <row r="117" spans="1:548" x14ac:dyDescent="0.25">
      <c r="A117" s="59" t="s">
        <v>512</v>
      </c>
      <c r="B117" t="str">
        <f>IF(ISERROR(MATCH(B$1,'CSC Mitre'!DL$1:DL$220,0)),"",VLOOKUP(B$1,'Tactic Recode'!$A$1:$B$547,2,FALSE))</f>
        <v/>
      </c>
      <c r="C117" t="str">
        <f>IF(ISERROR(MATCH(C$1,'CSC Mitre'!DL$1:DL$220,0)),"",VLOOKUP(C$1,'Tactic Recode'!$A$1:$B$547,2,FALSE))</f>
        <v/>
      </c>
      <c r="D117" t="str">
        <f>IF(ISERROR(MATCH(D$1,'CSC Mitre'!DL$1:DL$220,0)),"",VLOOKUP(D$1,'Tactic Recode'!$A$1:$B$547,2,FALSE))</f>
        <v/>
      </c>
      <c r="E117" t="str">
        <f>IF(ISERROR(MATCH(E$1,'CSC Mitre'!DL$1:DL$220,0)),"",VLOOKUP(E$1,'Tactic Recode'!$A$1:$B$547,2,FALSE))</f>
        <v/>
      </c>
      <c r="F117" t="str">
        <f>IF(ISERROR(MATCH(F$1,'CSC Mitre'!DL$1:DL$220,0)),"",VLOOKUP(F$1,'Tactic Recode'!$A$1:$B$547,2,FALSE))</f>
        <v/>
      </c>
      <c r="G117" t="str">
        <f>IF(ISERROR(MATCH(G$1,'CSC Mitre'!DL$1:DL$220,0)),"",VLOOKUP(G$1,'Tactic Recode'!$A$1:$B$547,2,FALSE))</f>
        <v/>
      </c>
      <c r="H117" t="str">
        <f>IF(ISERROR(MATCH(H$1,'CSC Mitre'!DL$1:DL$220,0)),"",VLOOKUP(H$1,'Tactic Recode'!$A$1:$B$547,2,FALSE))</f>
        <v/>
      </c>
      <c r="I117" t="str">
        <f>IF(ISERROR(MATCH(I$1,'CSC Mitre'!DL$1:DL$220,0)),"",VLOOKUP(I$1,'Tactic Recode'!$A$1:$B$547,2,FALSE))</f>
        <v/>
      </c>
      <c r="J117" t="str">
        <f>IF(ISERROR(MATCH(J$1,'CSC Mitre'!DL$1:DL$220,0)),"",VLOOKUP(J$1,'Tactic Recode'!$A$1:$B$547,2,FALSE))</f>
        <v/>
      </c>
      <c r="K117" t="str">
        <f>IF(ISERROR(MATCH(K$1,'CSC Mitre'!DL$1:DL$220,0)),"",VLOOKUP(K$1,'Tactic Recode'!$A$1:$B$547,2,FALSE))</f>
        <v/>
      </c>
      <c r="L117" t="str">
        <f>IF(ISERROR(MATCH(L$1,'CSC Mitre'!DL$1:DL$220,0)),"",VLOOKUP(L$1,'Tactic Recode'!$A$1:$B$547,2,FALSE))</f>
        <v/>
      </c>
      <c r="M117" t="str">
        <f>IF(ISERROR(MATCH(M$1,'CSC Mitre'!DL$1:DL$220,0)),"",VLOOKUP(M$1,'Tactic Recode'!$A$1:$B$547,2,FALSE))</f>
        <v/>
      </c>
      <c r="N117" t="str">
        <f>IF(ISERROR(MATCH(N$1,'CSC Mitre'!DL$1:DL$220,0)),"",VLOOKUP(N$1,'Tactic Recode'!$A$1:$B$547,2,FALSE))</f>
        <v/>
      </c>
      <c r="O117" t="str">
        <f>IF(ISERROR(MATCH(O$1,'CSC Mitre'!DL$1:DL$220,0)),"",VLOOKUP(O$1,'Tactic Recode'!$A$1:$B$547,2,FALSE))</f>
        <v/>
      </c>
      <c r="P117" t="str">
        <f>IF(ISERROR(MATCH(P$1,'CSC Mitre'!DL$1:DL$220,0)),"",VLOOKUP(P$1,'Tactic Recode'!$A$1:$B$547,2,FALSE))</f>
        <v/>
      </c>
      <c r="Q117" t="str">
        <f>IF(ISERROR(MATCH(Q$1,'CSC Mitre'!DL$1:DL$220,0)),"",VLOOKUP(Q$1,'Tactic Recode'!$A$1:$B$547,2,FALSE))</f>
        <v/>
      </c>
      <c r="R117" t="str">
        <f>IF(ISERROR(MATCH(R$1,'CSC Mitre'!DL$1:DL$220,0)),"",VLOOKUP(R$1,'Tactic Recode'!$A$1:$B$547,2,FALSE))</f>
        <v/>
      </c>
      <c r="S117" t="str">
        <f>IF(ISERROR(MATCH(S$1,'CSC Mitre'!DL$1:DL$220,0)),"",VLOOKUP(S$1,'Tactic Recode'!$A$1:$B$547,2,FALSE))</f>
        <v/>
      </c>
      <c r="T117" t="str">
        <f>IF(ISERROR(MATCH(T$1,'CSC Mitre'!DL$1:DL$220,0)),"",VLOOKUP(T$1,'Tactic Recode'!$A$1:$B$547,2,FALSE))</f>
        <v/>
      </c>
      <c r="U117" t="str">
        <f>IF(ISERROR(MATCH(U$1,'CSC Mitre'!DL$1:DL$220,0)),"",VLOOKUP(U$1,'Tactic Recode'!$A$1:$B$547,2,FALSE))</f>
        <v/>
      </c>
      <c r="V117" t="str">
        <f>IF(ISERROR(MATCH(V$1,'CSC Mitre'!DL$1:DL$220,0)),"",VLOOKUP(V$1,'Tactic Recode'!$A$1:$B$547,2,FALSE))</f>
        <v/>
      </c>
      <c r="W117" t="str">
        <f>IF(ISERROR(MATCH(W$1,'CSC Mitre'!DL$1:DL$220,0)),"",VLOOKUP(W$1,'Tactic Recode'!$A$1:$B$547,2,FALSE))</f>
        <v/>
      </c>
      <c r="X117" t="str">
        <f>IF(ISERROR(MATCH(X$1,'CSC Mitre'!DL$1:DL$220,0)),"",VLOOKUP(X$1,'Tactic Recode'!$A$1:$B$547,2,FALSE))</f>
        <v/>
      </c>
      <c r="Y117" t="str">
        <f>IF(ISERROR(MATCH(Y$1,'CSC Mitre'!DL$1:DL$220,0)),"",VLOOKUP(Y$1,'Tactic Recode'!$A$1:$B$547,2,FALSE))</f>
        <v/>
      </c>
      <c r="Z117" t="str">
        <f>IF(ISERROR(MATCH(Z$1,'CSC Mitre'!DL$1:DL$220,0)),"",VLOOKUP(Z$1,'Tactic Recode'!$A$1:$B$547,2,FALSE))</f>
        <v/>
      </c>
      <c r="AA117" t="str">
        <f>IF(ISERROR(MATCH(AA$1,'CSC Mitre'!DL$1:DL$220,0)),"",VLOOKUP(AA$1,'Tactic Recode'!$A$1:$B$547,2,FALSE))</f>
        <v/>
      </c>
      <c r="AB117" t="str">
        <f>IF(ISERROR(MATCH(AB$1,'CSC Mitre'!DL$1:DL$220,0)),"",VLOOKUP(AB$1,'Tactic Recode'!$A$1:$B$547,2,FALSE))</f>
        <v/>
      </c>
      <c r="AC117" t="str">
        <f>IF(ISERROR(MATCH(AC$1,'CSC Mitre'!DL$1:DL$220,0)),"",VLOOKUP(AC$1,'Tactic Recode'!$A$1:$B$547,2,FALSE))</f>
        <v/>
      </c>
      <c r="AD117" t="str">
        <f>IF(ISERROR(MATCH(AD$1,'CSC Mitre'!DL$1:DL$220,0)),"",VLOOKUP(AD$1,'Tactic Recode'!$A$1:$B$547,2,FALSE))</f>
        <v/>
      </c>
      <c r="AE117" t="str">
        <f>IF(ISERROR(MATCH(AE$1,'CSC Mitre'!DL$1:DL$220,0)),"",VLOOKUP(AE$1,'Tactic Recode'!$A$1:$B$547,2,FALSE))</f>
        <v/>
      </c>
      <c r="AF117" t="str">
        <f>IF(ISERROR(MATCH(AF$1,'CSC Mitre'!DL$1:DL$220,0)),"",VLOOKUP(AF$1,'Tactic Recode'!$A$1:$B$547,2,FALSE))</f>
        <v/>
      </c>
      <c r="AG117" t="str">
        <f>IF(ISERROR(MATCH(AG$1,'CSC Mitre'!DL$1:DL$220,0)),"",VLOOKUP(AG$1,'Tactic Recode'!$A$1:$B$547,2,FALSE))</f>
        <v/>
      </c>
      <c r="AH117" t="str">
        <f>IF(ISERROR(MATCH(AH$1,'CSC Mitre'!DL$1:DL$220,0)),"",VLOOKUP(AH$1,'Tactic Recode'!$A$1:$B$547,2,FALSE))</f>
        <v/>
      </c>
      <c r="AI117" t="str">
        <f>IF(ISERROR(MATCH(AI$1,'CSC Mitre'!DL$1:DL$220,0)),"",VLOOKUP(AI$1,'Tactic Recode'!$A$1:$B$547,2,FALSE))</f>
        <v/>
      </c>
      <c r="AJ117" t="str">
        <f>IF(ISERROR(MATCH(AJ$1,'CSC Mitre'!DL$1:DL$220,0)),"",VLOOKUP(AJ$1,'Tactic Recode'!$A$1:$B$547,2,FALSE))</f>
        <v/>
      </c>
      <c r="AK117" t="str">
        <f>IF(ISERROR(MATCH(AK$1,'CSC Mitre'!DL$1:DL$220,0)),"",VLOOKUP(AK$1,'Tactic Recode'!$A$1:$B$547,2,FALSE))</f>
        <v/>
      </c>
      <c r="AL117" t="str">
        <f>IF(ISERROR(MATCH(AL$1,'CSC Mitre'!DL$1:DL$220,0)),"",VLOOKUP(AL$1,'Tactic Recode'!$A$1:$B$547,2,FALSE))</f>
        <v/>
      </c>
      <c r="AM117" t="str">
        <f>IF(ISERROR(MATCH(AM$1,'CSC Mitre'!DL$1:DL$220,0)),"",VLOOKUP(AM$1,'Tactic Recode'!$A$1:$B$547,2,FALSE))</f>
        <v/>
      </c>
      <c r="AN117" t="str">
        <f>IF(ISERROR(MATCH(AN$1,'CSC Mitre'!DL$1:DL$220,0)),"",VLOOKUP(AN$1,'Tactic Recode'!$A$1:$B$547,2,FALSE))</f>
        <v/>
      </c>
      <c r="AO117" t="str">
        <f>IF(ISERROR(MATCH(AO$1,'CSC Mitre'!DL$1:DL$220,0)),"",VLOOKUP(AO$1,'Tactic Recode'!$A$1:$B$547,2,FALSE))</f>
        <v/>
      </c>
      <c r="AP117" t="str">
        <f>IF(ISERROR(MATCH(AP$1,'CSC Mitre'!DL$1:DL$220,0)),"",VLOOKUP(AP$1,'Tactic Recode'!$A$1:$B$547,2,FALSE))</f>
        <v/>
      </c>
      <c r="AQ117" t="str">
        <f>IF(ISERROR(MATCH(AQ$1,'CSC Mitre'!DL$1:DL$220,0)),"",VLOOKUP(AQ$1,'Tactic Recode'!$A$1:$B$547,2,FALSE))</f>
        <v/>
      </c>
      <c r="AR117" t="str">
        <f>IF(ISERROR(MATCH(AR$1,'CSC Mitre'!DL$1:DL$220,0)),"",VLOOKUP(AR$1,'Tactic Recode'!$A$1:$B$547,2,FALSE))</f>
        <v/>
      </c>
      <c r="AS117" t="str">
        <f>IF(ISERROR(MATCH(AS$1,'CSC Mitre'!DL$1:DL$220,0)),"",VLOOKUP(AS$1,'Tactic Recode'!$A$1:$B$547,2,FALSE))</f>
        <v/>
      </c>
      <c r="AT117" t="str">
        <f>IF(ISERROR(MATCH(AT$1,'CSC Mitre'!DL$1:DL$220,0)),"",VLOOKUP(AT$1,'Tactic Recode'!$A$1:$B$547,2,FALSE))</f>
        <v/>
      </c>
      <c r="AU117" t="str">
        <f>IF(ISERROR(MATCH(AU$1,'CSC Mitre'!DL$1:DL$220,0)),"",VLOOKUP(AU$1,'Tactic Recode'!$A$1:$B$547,2,FALSE))</f>
        <v/>
      </c>
      <c r="AV117" t="str">
        <f>IF(ISERROR(MATCH(AV$1,'CSC Mitre'!DL$1:DL$220,0)),"",VLOOKUP(AV$1,'Tactic Recode'!$A$1:$B$547,2,FALSE))</f>
        <v/>
      </c>
      <c r="AW117" t="str">
        <f>IF(ISERROR(MATCH(AW$1,'CSC Mitre'!DL$1:DL$220,0)),"",VLOOKUP(AW$1,'Tactic Recode'!$A$1:$B$547,2,FALSE))</f>
        <v/>
      </c>
      <c r="AX117" t="str">
        <f>IF(ISERROR(MATCH(AX$1,'CSC Mitre'!DL$1:DL$220,0)),"",VLOOKUP(AX$1,'Tactic Recode'!$A$1:$B$547,2,FALSE))</f>
        <v/>
      </c>
      <c r="AY117" t="str">
        <f>IF(ISERROR(MATCH(AY$1,'CSC Mitre'!DL$1:DL$220,0)),"",VLOOKUP(AY$1,'Tactic Recode'!$A$1:$B$547,2,FALSE))</f>
        <v/>
      </c>
      <c r="AZ117" t="str">
        <f>IF(ISERROR(MATCH(AZ$1,'CSC Mitre'!DL$1:DL$220,0)),"",VLOOKUP(AZ$1,'Tactic Recode'!$A$1:$B$547,2,FALSE))</f>
        <v/>
      </c>
      <c r="BA117" t="str">
        <f>IF(ISERROR(MATCH(BA$1,'CSC Mitre'!DL$1:DL$220,0)),"",VLOOKUP(BA$1,'Tactic Recode'!$A$1:$B$547,2,FALSE))</f>
        <v/>
      </c>
      <c r="BB117" t="str">
        <f>IF(ISERROR(MATCH(BB$1,'CSC Mitre'!DL$1:DL$220,0)),"",VLOOKUP(BB$1,'Tactic Recode'!$A$1:$B$547,2,FALSE))</f>
        <v/>
      </c>
      <c r="BC117" t="str">
        <f>IF(ISERROR(MATCH(BC$1,'CSC Mitre'!DL$1:DL$220,0)),"",VLOOKUP(BC$1,'Tactic Recode'!$A$1:$B$547,2,FALSE))</f>
        <v/>
      </c>
      <c r="BD117" t="str">
        <f>IF(ISERROR(MATCH(BD$1,'CSC Mitre'!DL$1:DL$220,0)),"",VLOOKUP(BD$1,'Tactic Recode'!$A$1:$B$547,2,FALSE))</f>
        <v/>
      </c>
      <c r="BE117" t="str">
        <f>IF(ISERROR(MATCH(BE$1,'CSC Mitre'!DL$1:DL$220,0)),"",VLOOKUP(BE$1,'Tactic Recode'!$A$1:$B$547,2,FALSE))</f>
        <v/>
      </c>
      <c r="BF117" t="str">
        <f>IF(ISERROR(MATCH(BF$1,'CSC Mitre'!DL$1:DL$220,0)),"",VLOOKUP(BF$1,'Tactic Recode'!$A$1:$B$547,2,FALSE))</f>
        <v/>
      </c>
      <c r="BG117" t="str">
        <f>IF(ISERROR(MATCH(BG$1,'CSC Mitre'!DL$1:DL$220,0)),"",VLOOKUP(BG$1,'Tactic Recode'!$A$1:$B$547,2,FALSE))</f>
        <v/>
      </c>
      <c r="BH117" t="str">
        <f>IF(ISERROR(MATCH(BH$1,'CSC Mitre'!DL$1:DL$220,0)),"",VLOOKUP(BH$1,'Tactic Recode'!$A$1:$B$547,2,FALSE))</f>
        <v/>
      </c>
      <c r="BI117" t="str">
        <f>IF(ISERROR(MATCH(BI$1,'CSC Mitre'!DL$1:DL$220,0)),"",VLOOKUP(BI$1,'Tactic Recode'!$A$1:$B$547,2,FALSE))</f>
        <v/>
      </c>
      <c r="BJ117" t="str">
        <f>IF(ISERROR(MATCH(BJ$1,'CSC Mitre'!DL$1:DL$220,0)),"",VLOOKUP(BJ$1,'Tactic Recode'!$A$1:$B$547,2,FALSE))</f>
        <v/>
      </c>
      <c r="BK117" t="str">
        <f>IF(ISERROR(MATCH(BK$1,'CSC Mitre'!DL$1:DL$220,0)),"",VLOOKUP(BK$1,'Tactic Recode'!$A$1:$B$547,2,FALSE))</f>
        <v/>
      </c>
      <c r="BL117" t="str">
        <f>IF(ISERROR(MATCH(BL$1,'CSC Mitre'!DL$1:DL$220,0)),"",VLOOKUP(BL$1,'Tactic Recode'!$A$1:$B$547,2,FALSE))</f>
        <v/>
      </c>
      <c r="BM117" t="str">
        <f>IF(ISERROR(MATCH(BM$1,'CSC Mitre'!DL$1:DL$220,0)),"",VLOOKUP(BM$1,'Tactic Recode'!$A$1:$B$547,2,FALSE))</f>
        <v/>
      </c>
      <c r="BN117" t="str">
        <f>IF(ISERROR(MATCH(BN$1,'CSC Mitre'!DL$1:DL$220,0)),"",VLOOKUP(BN$1,'Tactic Recode'!$A$1:$B$547,2,FALSE))</f>
        <v/>
      </c>
      <c r="BO117" t="str">
        <f>IF(ISERROR(MATCH(BO$1,'CSC Mitre'!DL$1:DL$220,0)),"",VLOOKUP(BO$1,'Tactic Recode'!$A$1:$B$547,2,FALSE))</f>
        <v/>
      </c>
      <c r="BP117" t="str">
        <f>IF(ISERROR(MATCH(BP$1,'CSC Mitre'!DL$1:DL$220,0)),"",VLOOKUP(BP$1,'Tactic Recode'!$A$1:$B$547,2,FALSE))</f>
        <v/>
      </c>
      <c r="BQ117" t="str">
        <f>IF(ISERROR(MATCH(BQ$1,'CSC Mitre'!DL$1:DL$220,0)),"",VLOOKUP(BQ$1,'Tactic Recode'!$A$1:$B$547,2,FALSE))</f>
        <v/>
      </c>
      <c r="BR117" t="str">
        <f>IF(ISERROR(MATCH(BR$1,'CSC Mitre'!DL$1:DL$220,0)),"",VLOOKUP(BR$1,'Tactic Recode'!$A$1:$B$547,2,FALSE))</f>
        <v/>
      </c>
      <c r="BS117" t="str">
        <f>IF(ISERROR(MATCH(BS$1,'CSC Mitre'!DL$1:DL$220,0)),"",VLOOKUP(BS$1,'Tactic Recode'!$A$1:$B$547,2,FALSE))</f>
        <v/>
      </c>
      <c r="BT117" t="str">
        <f>IF(ISERROR(MATCH(BT$1,'CSC Mitre'!DL$1:DL$220,0)),"",VLOOKUP(BT$1,'Tactic Recode'!$A$1:$B$547,2,FALSE))</f>
        <v/>
      </c>
      <c r="BU117" t="str">
        <f>IF(ISERROR(MATCH(BU$1,'CSC Mitre'!DL$1:DL$220,0)),"",VLOOKUP(BU$1,'Tactic Recode'!$A$1:$B$547,2,FALSE))</f>
        <v/>
      </c>
      <c r="BV117" t="str">
        <f>IF(ISERROR(MATCH(BV$1,'CSC Mitre'!DL$1:DL$220,0)),"",VLOOKUP(BV$1,'Tactic Recode'!$A$1:$B$547,2,FALSE))</f>
        <v/>
      </c>
      <c r="BW117" t="str">
        <f>IF(ISERROR(MATCH(BW$1,'CSC Mitre'!DL$1:DL$220,0)),"",VLOOKUP(BW$1,'Tactic Recode'!$A$1:$B$547,2,FALSE))</f>
        <v/>
      </c>
      <c r="BX117" t="str">
        <f>IF(ISERROR(MATCH(BX$1,'CSC Mitre'!DL$1:DL$220,0)),"",VLOOKUP(BX$1,'Tactic Recode'!$A$1:$B$547,2,FALSE))</f>
        <v/>
      </c>
      <c r="BY117" t="str">
        <f>IF(ISERROR(MATCH(BY$1,'CSC Mitre'!DL$1:DL$220,0)),"",VLOOKUP(BY$1,'Tactic Recode'!$A$1:$B$547,2,FALSE))</f>
        <v/>
      </c>
      <c r="BZ117" t="str">
        <f>IF(ISERROR(MATCH(BZ$1,'CSC Mitre'!DL$1:DL$220,0)),"",VLOOKUP(BZ$1,'Tactic Recode'!$A$1:$B$547,2,FALSE))</f>
        <v/>
      </c>
      <c r="CA117" t="str">
        <f>IF(ISERROR(MATCH(CA$1,'CSC Mitre'!DL$1:DL$220,0)),"",VLOOKUP(CA$1,'Tactic Recode'!$A$1:$B$547,2,FALSE))</f>
        <v/>
      </c>
      <c r="CB117" t="str">
        <f>IF(ISERROR(MATCH(CB$1,'CSC Mitre'!DL$1:DL$220,0)),"",VLOOKUP(CB$1,'Tactic Recode'!$A$1:$B$547,2,FALSE))</f>
        <v/>
      </c>
      <c r="CC117" t="str">
        <f>IF(ISERROR(MATCH(CC$1,'CSC Mitre'!DL$1:DL$220,0)),"",VLOOKUP(CC$1,'Tactic Recode'!$A$1:$B$547,2,FALSE))</f>
        <v/>
      </c>
      <c r="CD117" t="str">
        <f>IF(ISERROR(MATCH(CD$1,'CSC Mitre'!DL$1:DL$220,0)),"",VLOOKUP(CD$1,'Tactic Recode'!$A$1:$B$547,2,FALSE))</f>
        <v/>
      </c>
      <c r="CE117" t="str">
        <f>IF(ISERROR(MATCH(CE$1,'CSC Mitre'!DL$1:DL$220,0)),"",VLOOKUP(CE$1,'Tactic Recode'!$A$1:$B$547,2,FALSE))</f>
        <v/>
      </c>
      <c r="CF117" t="str">
        <f>IF(ISERROR(MATCH(CF$1,'CSC Mitre'!DL$1:DL$220,0)),"",VLOOKUP(CF$1,'Tactic Recode'!$A$1:$B$547,2,FALSE))</f>
        <v/>
      </c>
      <c r="CG117" t="str">
        <f>IF(ISERROR(MATCH(CG$1,'CSC Mitre'!DL$1:DL$220,0)),"",VLOOKUP(CG$1,'Tactic Recode'!$A$1:$B$547,2,FALSE))</f>
        <v/>
      </c>
      <c r="CH117" t="str">
        <f>IF(ISERROR(MATCH(CH$1,'CSC Mitre'!DL$1:DL$220,0)),"",VLOOKUP(CH$1,'Tactic Recode'!$A$1:$B$547,2,FALSE))</f>
        <v/>
      </c>
      <c r="CI117" t="str">
        <f>IF(ISERROR(MATCH(CI$1,'CSC Mitre'!DL$1:DL$220,0)),"",VLOOKUP(CI$1,'Tactic Recode'!$A$1:$B$547,2,FALSE))</f>
        <v/>
      </c>
      <c r="CJ117" t="str">
        <f>IF(ISERROR(MATCH(CJ$1,'CSC Mitre'!DL$1:DL$220,0)),"",VLOOKUP(CJ$1,'Tactic Recode'!$A$1:$B$547,2,FALSE))</f>
        <v/>
      </c>
      <c r="CK117" t="str">
        <f>IF(ISERROR(MATCH(CK$1,'CSC Mitre'!DL$1:DL$220,0)),"",VLOOKUP(CK$1,'Tactic Recode'!$A$1:$B$547,2,FALSE))</f>
        <v/>
      </c>
      <c r="CL117" t="str">
        <f>IF(ISERROR(MATCH(CL$1,'CSC Mitre'!DL$1:DL$220,0)),"",VLOOKUP(CL$1,'Tactic Recode'!$A$1:$B$547,2,FALSE))</f>
        <v/>
      </c>
      <c r="CM117" t="str">
        <f>IF(ISERROR(MATCH(CM$1,'CSC Mitre'!DL$1:DL$220,0)),"",VLOOKUP(CM$1,'Tactic Recode'!$A$1:$B$547,2,FALSE))</f>
        <v/>
      </c>
      <c r="CN117" t="str">
        <f>IF(ISERROR(MATCH(CN$1,'CSC Mitre'!DL$1:DL$220,0)),"",VLOOKUP(CN$1,'Tactic Recode'!$A$1:$B$547,2,FALSE))</f>
        <v/>
      </c>
      <c r="CO117" t="str">
        <f>IF(ISERROR(MATCH(CO$1,'CSC Mitre'!DL$1:DL$220,0)),"",VLOOKUP(CO$1,'Tactic Recode'!$A$1:$B$547,2,FALSE))</f>
        <v/>
      </c>
      <c r="CP117" t="str">
        <f>IF(ISERROR(MATCH(CP$1,'CSC Mitre'!DL$1:DL$220,0)),"",VLOOKUP(CP$1,'Tactic Recode'!$A$1:$B$547,2,FALSE))</f>
        <v/>
      </c>
      <c r="CQ117" t="str">
        <f>IF(ISERROR(MATCH(CQ$1,'CSC Mitre'!DL$1:DL$220,0)),"",VLOOKUP(CQ$1,'Tactic Recode'!$A$1:$B$547,2,FALSE))</f>
        <v/>
      </c>
      <c r="CR117" t="str">
        <f>IF(ISERROR(MATCH(CR$1,'CSC Mitre'!DL$1:DL$220,0)),"",VLOOKUP(CR$1,'Tactic Recode'!$A$1:$B$547,2,FALSE))</f>
        <v/>
      </c>
      <c r="CS117" t="str">
        <f>IF(ISERROR(MATCH(CS$1,'CSC Mitre'!DL$1:DL$220,0)),"",VLOOKUP(CS$1,'Tactic Recode'!$A$1:$B$547,2,FALSE))</f>
        <v/>
      </c>
      <c r="CT117" t="str">
        <f>IF(ISERROR(MATCH(CT$1,'CSC Mitre'!DL$1:DL$220,0)),"",VLOOKUP(CT$1,'Tactic Recode'!$A$1:$B$547,2,FALSE))</f>
        <v/>
      </c>
      <c r="CU117" t="str">
        <f>IF(ISERROR(MATCH(CU$1,'CSC Mitre'!DL$1:DL$220,0)),"",VLOOKUP(CU$1,'Tactic Recode'!$A$1:$B$547,2,FALSE))</f>
        <v/>
      </c>
      <c r="CV117" t="str">
        <f>IF(ISERROR(MATCH(CV$1,'CSC Mitre'!DL$1:DL$220,0)),"",VLOOKUP(CV$1,'Tactic Recode'!$A$1:$B$547,2,FALSE))</f>
        <v/>
      </c>
      <c r="CW117" t="str">
        <f>IF(ISERROR(MATCH(CW$1,'CSC Mitre'!DL$1:DL$220,0)),"",VLOOKUP(CW$1,'Tactic Recode'!$A$1:$B$547,2,FALSE))</f>
        <v/>
      </c>
      <c r="CX117" t="str">
        <f>IF(ISERROR(MATCH(CX$1,'CSC Mitre'!DL$1:DL$220,0)),"",VLOOKUP(CX$1,'Tactic Recode'!$A$1:$B$547,2,FALSE))</f>
        <v/>
      </c>
      <c r="CY117" t="str">
        <f>IF(ISERROR(MATCH(CY$1,'CSC Mitre'!DL$1:DL$220,0)),"",VLOOKUP(CY$1,'Tactic Recode'!$A$1:$B$547,2,FALSE))</f>
        <v/>
      </c>
      <c r="CZ117" t="str">
        <f>IF(ISERROR(MATCH(CZ$1,'CSC Mitre'!DL$1:DL$220,0)),"",VLOOKUP(CZ$1,'Tactic Recode'!$A$1:$B$547,2,FALSE))</f>
        <v/>
      </c>
      <c r="DA117" t="str">
        <f>IF(ISERROR(MATCH(DA$1,'CSC Mitre'!DL$1:DL$220,0)),"",VLOOKUP(DA$1,'Tactic Recode'!$A$1:$B$547,2,FALSE))</f>
        <v/>
      </c>
      <c r="DB117" t="str">
        <f>IF(ISERROR(MATCH(DB$1,'CSC Mitre'!DL$1:DL$220,0)),"",VLOOKUP(DB$1,'Tactic Recode'!$A$1:$B$547,2,FALSE))</f>
        <v/>
      </c>
      <c r="DC117" t="str">
        <f>IF(ISERROR(MATCH(DC$1,'CSC Mitre'!DL$1:DL$220,0)),"",VLOOKUP(DC$1,'Tactic Recode'!$A$1:$B$547,2,FALSE))</f>
        <v/>
      </c>
      <c r="DD117" t="str">
        <f>IF(ISERROR(MATCH(DD$1,'CSC Mitre'!DL$1:DL$220,0)),"",VLOOKUP(DD$1,'Tactic Recode'!$A$1:$B$547,2,FALSE))</f>
        <v/>
      </c>
      <c r="DE117" t="str">
        <f>IF(ISERROR(MATCH(DE$1,'CSC Mitre'!DL$1:DL$220,0)),"",VLOOKUP(DE$1,'Tactic Recode'!$A$1:$B$547,2,FALSE))</f>
        <v/>
      </c>
      <c r="DF117" t="str">
        <f>IF(ISERROR(MATCH(DF$1,'CSC Mitre'!DL$1:DL$220,0)),"",VLOOKUP(DF$1,'Tactic Recode'!$A$1:$B$547,2,FALSE))</f>
        <v/>
      </c>
      <c r="DG117" t="str">
        <f>IF(ISERROR(MATCH(DG$1,'CSC Mitre'!DL$1:DL$220,0)),"",VLOOKUP(DG$1,'Tactic Recode'!$A$1:$B$547,2,FALSE))</f>
        <v/>
      </c>
      <c r="DH117" t="str">
        <f>IF(ISERROR(MATCH(DH$1,'CSC Mitre'!DL$1:DL$220,0)),"",VLOOKUP(DH$1,'Tactic Recode'!$A$1:$B$547,2,FALSE))</f>
        <v/>
      </c>
      <c r="DI117" t="str">
        <f>IF(ISERROR(MATCH(DI$1,'CSC Mitre'!DL$1:DL$220,0)),"",VLOOKUP(DI$1,'Tactic Recode'!$A$1:$B$547,2,FALSE))</f>
        <v/>
      </c>
      <c r="DJ117" t="str">
        <f>IF(ISERROR(MATCH(DJ$1,'CSC Mitre'!DL$1:DL$220,0)),"",VLOOKUP(DJ$1,'Tactic Recode'!$A$1:$B$547,2,FALSE))</f>
        <v/>
      </c>
      <c r="DK117" t="str">
        <f>IF(ISERROR(MATCH(DK$1,'CSC Mitre'!DL$1:DL$220,0)),"",VLOOKUP(DK$1,'Tactic Recode'!$A$1:$B$547,2,FALSE))</f>
        <v/>
      </c>
      <c r="DL117" t="str">
        <f>IF(ISERROR(MATCH(DL$1,'CSC Mitre'!DL$1:DL$220,0)),"",VLOOKUP(DL$1,'Tactic Recode'!$A$1:$B$547,2,FALSE))</f>
        <v/>
      </c>
      <c r="DM117" t="str">
        <f>IF(ISERROR(MATCH(DM$1,'CSC Mitre'!DL$1:DL$220,0)),"",VLOOKUP(DM$1,'Tactic Recode'!$A$1:$B$547,2,FALSE))</f>
        <v/>
      </c>
      <c r="DN117" t="str">
        <f>IF(ISERROR(MATCH(DN$1,'CSC Mitre'!DL$1:DL$220,0)),"",VLOOKUP(DN$1,'Tactic Recode'!$A$1:$B$547,2,FALSE))</f>
        <v/>
      </c>
      <c r="DO117" t="str">
        <f>IF(ISERROR(MATCH(DO$1,'CSC Mitre'!DL$1:DL$220,0)),"",VLOOKUP(DO$1,'Tactic Recode'!$A$1:$B$547,2,FALSE))</f>
        <v/>
      </c>
      <c r="DP117" t="str">
        <f>IF(ISERROR(MATCH(DP$1,'CSC Mitre'!DL$1:DL$220,0)),"",VLOOKUP(DP$1,'Tactic Recode'!$A$1:$B$547,2,FALSE))</f>
        <v/>
      </c>
      <c r="DQ117" t="str">
        <f>IF(ISERROR(MATCH(DQ$1,'CSC Mitre'!DL$1:DL$220,0)),"",VLOOKUP(DQ$1,'Tactic Recode'!$A$1:$B$547,2,FALSE))</f>
        <v/>
      </c>
      <c r="DR117" t="str">
        <f>IF(ISERROR(MATCH(DR$1,'CSC Mitre'!DL$1:DL$220,0)),"",VLOOKUP(DR$1,'Tactic Recode'!$A$1:$B$547,2,FALSE))</f>
        <v/>
      </c>
      <c r="DS117" t="str">
        <f>IF(ISERROR(MATCH(DS$1,'CSC Mitre'!DL$1:DL$220,0)),"",VLOOKUP(DS$1,'Tactic Recode'!$A$1:$B$547,2,FALSE))</f>
        <v/>
      </c>
      <c r="DT117" t="str">
        <f>IF(ISERROR(MATCH(DT$1,'CSC Mitre'!DL$1:DL$220,0)),"",VLOOKUP(DT$1,'Tactic Recode'!$A$1:$B$547,2,FALSE))</f>
        <v/>
      </c>
      <c r="DU117" t="str">
        <f>IF(ISERROR(MATCH(DU$1,'CSC Mitre'!DL$1:DL$220,0)),"",VLOOKUP(DU$1,'Tactic Recode'!$A$1:$B$547,2,FALSE))</f>
        <v/>
      </c>
      <c r="DV117" t="str">
        <f>IF(ISERROR(MATCH(DV$1,'CSC Mitre'!DL$1:DL$220,0)),"",VLOOKUP(DV$1,'Tactic Recode'!$A$1:$B$547,2,FALSE))</f>
        <v/>
      </c>
      <c r="DW117" t="str">
        <f>IF(ISERROR(MATCH(DW$1,'CSC Mitre'!DL$1:DL$220,0)),"",VLOOKUP(DW$1,'Tactic Recode'!$A$1:$B$547,2,FALSE))</f>
        <v/>
      </c>
      <c r="DX117" t="str">
        <f>IF(ISERROR(MATCH(DX$1,'CSC Mitre'!DL$1:DL$220,0)),"",VLOOKUP(DX$1,'Tactic Recode'!$A$1:$B$547,2,FALSE))</f>
        <v/>
      </c>
      <c r="DY117" t="str">
        <f>IF(ISERROR(MATCH(DY$1,'CSC Mitre'!DL$1:DL$220,0)),"",VLOOKUP(DY$1,'Tactic Recode'!$A$1:$B$547,2,FALSE))</f>
        <v/>
      </c>
      <c r="DZ117" t="str">
        <f>IF(ISERROR(MATCH(DZ$1,'CSC Mitre'!DL$1:DL$220,0)),"",VLOOKUP(DZ$1,'Tactic Recode'!$A$1:$B$547,2,FALSE))</f>
        <v/>
      </c>
      <c r="EA117" t="str">
        <f>IF(ISERROR(MATCH(EA$1,'CSC Mitre'!DL$1:DL$220,0)),"",VLOOKUP(EA$1,'Tactic Recode'!$A$1:$B$547,2,FALSE))</f>
        <v/>
      </c>
      <c r="EB117" t="str">
        <f>IF(ISERROR(MATCH(EB$1,'CSC Mitre'!DL$1:DL$220,0)),"",VLOOKUP(EB$1,'Tactic Recode'!$A$1:$B$547,2,FALSE))</f>
        <v/>
      </c>
      <c r="EC117" t="str">
        <f>IF(ISERROR(MATCH(EC$1,'CSC Mitre'!DL$1:DL$220,0)),"",VLOOKUP(EC$1,'Tactic Recode'!$A$1:$B$547,2,FALSE))</f>
        <v/>
      </c>
      <c r="ED117" t="str">
        <f>IF(ISERROR(MATCH(ED$1,'CSC Mitre'!DL$1:DL$220,0)),"",VLOOKUP(ED$1,'Tactic Recode'!$A$1:$B$547,2,FALSE))</f>
        <v/>
      </c>
      <c r="EE117" t="str">
        <f>IF(ISERROR(MATCH(EE$1,'CSC Mitre'!DL$1:DL$220,0)),"",VLOOKUP(EE$1,'Tactic Recode'!$A$1:$B$547,2,FALSE))</f>
        <v/>
      </c>
      <c r="EF117" t="str">
        <f>IF(ISERROR(MATCH(EF$1,'CSC Mitre'!DL$1:DL$220,0)),"",VLOOKUP(EF$1,'Tactic Recode'!$A$1:$B$547,2,FALSE))</f>
        <v/>
      </c>
      <c r="EG117" t="str">
        <f>IF(ISERROR(MATCH(EG$1,'CSC Mitre'!DL$1:DL$220,0)),"",VLOOKUP(EG$1,'Tactic Recode'!$A$1:$B$547,2,FALSE))</f>
        <v/>
      </c>
      <c r="EH117" t="str">
        <f>IF(ISERROR(MATCH(EH$1,'CSC Mitre'!DL$1:DL$220,0)),"",VLOOKUP(EH$1,'Tactic Recode'!$A$1:$B$547,2,FALSE))</f>
        <v/>
      </c>
      <c r="EI117" t="str">
        <f>IF(ISERROR(MATCH(EI$1,'CSC Mitre'!DL$1:DL$220,0)),"",VLOOKUP(EI$1,'Tactic Recode'!$A$1:$B$547,2,FALSE))</f>
        <v/>
      </c>
      <c r="EJ117" t="str">
        <f>IF(ISERROR(MATCH(EJ$1,'CSC Mitre'!DL$1:DL$220,0)),"",VLOOKUP(EJ$1,'Tactic Recode'!$A$1:$B$547,2,FALSE))</f>
        <v/>
      </c>
      <c r="EK117" t="str">
        <f>IF(ISERROR(MATCH(EK$1,'CSC Mitre'!DL$1:DL$220,0)),"",VLOOKUP(EK$1,'Tactic Recode'!$A$1:$B$547,2,FALSE))</f>
        <v/>
      </c>
      <c r="EL117" t="str">
        <f>IF(ISERROR(MATCH(EL$1,'CSC Mitre'!DL$1:DL$220,0)),"",VLOOKUP(EL$1,'Tactic Recode'!$A$1:$B$547,2,FALSE))</f>
        <v/>
      </c>
      <c r="EM117" t="str">
        <f>IF(ISERROR(MATCH(EM$1,'CSC Mitre'!DL$1:DL$220,0)),"",VLOOKUP(EM$1,'Tactic Recode'!$A$1:$B$547,2,FALSE))</f>
        <v/>
      </c>
      <c r="EN117" t="str">
        <f>IF(ISERROR(MATCH(EN$1,'CSC Mitre'!DL$1:DL$220,0)),"",VLOOKUP(EN$1,'Tactic Recode'!$A$1:$B$547,2,FALSE))</f>
        <v/>
      </c>
      <c r="EO117" t="str">
        <f>IF(ISERROR(MATCH(EO$1,'CSC Mitre'!DL$1:DL$220,0)),"",VLOOKUP(EO$1,'Tactic Recode'!$A$1:$B$547,2,FALSE))</f>
        <v/>
      </c>
      <c r="EP117" t="str">
        <f>IF(ISERROR(MATCH(EP$1,'CSC Mitre'!DL$1:DL$220,0)),"",VLOOKUP(EP$1,'Tactic Recode'!$A$1:$B$547,2,FALSE))</f>
        <v/>
      </c>
      <c r="EQ117" t="str">
        <f>IF(ISERROR(MATCH(EQ$1,'CSC Mitre'!DL$1:DL$220,0)),"",VLOOKUP(EQ$1,'Tactic Recode'!$A$1:$B$547,2,FALSE))</f>
        <v/>
      </c>
      <c r="ER117" t="str">
        <f>IF(ISERROR(MATCH(ER$1,'CSC Mitre'!DL$1:DL$220,0)),"",VLOOKUP(ER$1,'Tactic Recode'!$A$1:$B$547,2,FALSE))</f>
        <v/>
      </c>
      <c r="ES117" t="str">
        <f>IF(ISERROR(MATCH(ES$1,'CSC Mitre'!DL$1:DL$220,0)),"",VLOOKUP(ES$1,'Tactic Recode'!$A$1:$B$547,2,FALSE))</f>
        <v/>
      </c>
      <c r="ET117" t="str">
        <f>IF(ISERROR(MATCH(ET$1,'CSC Mitre'!DL$1:DL$220,0)),"",VLOOKUP(ET$1,'Tactic Recode'!$A$1:$B$547,2,FALSE))</f>
        <v/>
      </c>
      <c r="EU117" t="str">
        <f>IF(ISERROR(MATCH(EU$1,'CSC Mitre'!DL$1:DL$220,0)),"",VLOOKUP(EU$1,'Tactic Recode'!$A$1:$B$547,2,FALSE))</f>
        <v/>
      </c>
      <c r="EV117" t="str">
        <f>IF(ISERROR(MATCH(EV$1,'CSC Mitre'!DL$1:DL$220,0)),"",VLOOKUP(EV$1,'Tactic Recode'!$A$1:$B$547,2,FALSE))</f>
        <v/>
      </c>
      <c r="EW117" t="str">
        <f>IF(ISERROR(MATCH(EW$1,'CSC Mitre'!DL$1:DL$220,0)),"",VLOOKUP(EW$1,'Tactic Recode'!$A$1:$B$547,2,FALSE))</f>
        <v/>
      </c>
      <c r="EX117" t="str">
        <f>IF(ISERROR(MATCH(EX$1,'CSC Mitre'!DL$1:DL$220,0)),"",VLOOKUP(EX$1,'Tactic Recode'!$A$1:$B$547,2,FALSE))</f>
        <v/>
      </c>
      <c r="EY117" t="str">
        <f>IF(ISERROR(MATCH(EY$1,'CSC Mitre'!DL$1:DL$220,0)),"",VLOOKUP(EY$1,'Tactic Recode'!$A$1:$B$547,2,FALSE))</f>
        <v/>
      </c>
      <c r="EZ117" t="str">
        <f>IF(ISERROR(MATCH(EZ$1,'CSC Mitre'!DL$1:DL$220,0)),"",VLOOKUP(EZ$1,'Tactic Recode'!$A$1:$B$547,2,FALSE))</f>
        <v/>
      </c>
      <c r="FA117" t="str">
        <f>IF(ISERROR(MATCH(FA$1,'CSC Mitre'!DL$1:DL$220,0)),"",VLOOKUP(FA$1,'Tactic Recode'!$A$1:$B$547,2,FALSE))</f>
        <v/>
      </c>
      <c r="FB117" t="str">
        <f>IF(ISERROR(MATCH(FB$1,'CSC Mitre'!DL$1:DL$220,0)),"",VLOOKUP(FB$1,'Tactic Recode'!$A$1:$B$547,2,FALSE))</f>
        <v/>
      </c>
      <c r="FC117" t="str">
        <f>IF(ISERROR(MATCH(FC$1,'CSC Mitre'!DL$1:DL$220,0)),"",VLOOKUP(FC$1,'Tactic Recode'!$A$1:$B$547,2,FALSE))</f>
        <v/>
      </c>
      <c r="FD117" t="str">
        <f>IF(ISERROR(MATCH(FD$1,'CSC Mitre'!DL$1:DL$220,0)),"",VLOOKUP(FD$1,'Tactic Recode'!$A$1:$B$547,2,FALSE))</f>
        <v/>
      </c>
      <c r="FE117" t="str">
        <f>IF(ISERROR(MATCH(FE$1,'CSC Mitre'!DL$1:DL$220,0)),"",VLOOKUP(FE$1,'Tactic Recode'!$A$1:$B$547,2,FALSE))</f>
        <v/>
      </c>
      <c r="FF117" t="str">
        <f>IF(ISERROR(MATCH(FF$1,'CSC Mitre'!DL$1:DL$220,0)),"",VLOOKUP(FF$1,'Tactic Recode'!$A$1:$B$547,2,FALSE))</f>
        <v/>
      </c>
      <c r="FG117" t="str">
        <f>IF(ISERROR(MATCH(FG$1,'CSC Mitre'!DL$1:DL$220,0)),"",VLOOKUP(FG$1,'Tactic Recode'!$A$1:$B$547,2,FALSE))</f>
        <v/>
      </c>
      <c r="FH117" t="str">
        <f>IF(ISERROR(MATCH(FH$1,'CSC Mitre'!DL$1:DL$220,0)),"",VLOOKUP(FH$1,'Tactic Recode'!$A$1:$B$547,2,FALSE))</f>
        <v/>
      </c>
      <c r="FI117" t="str">
        <f>IF(ISERROR(MATCH(FI$1,'CSC Mitre'!DL$1:DL$220,0)),"",VLOOKUP(FI$1,'Tactic Recode'!$A$1:$B$547,2,FALSE))</f>
        <v/>
      </c>
      <c r="FJ117" t="str">
        <f>IF(ISERROR(MATCH(FJ$1,'CSC Mitre'!DL$1:DL$220,0)),"",VLOOKUP(FJ$1,'Tactic Recode'!$A$1:$B$547,2,FALSE))</f>
        <v/>
      </c>
      <c r="FK117" t="str">
        <f>IF(ISERROR(MATCH(FK$1,'CSC Mitre'!DL$1:DL$220,0)),"",VLOOKUP(FK$1,'Tactic Recode'!$A$1:$B$547,2,FALSE))</f>
        <v/>
      </c>
      <c r="FL117" t="str">
        <f>IF(ISERROR(MATCH(FL$1,'CSC Mitre'!DL$1:DL$220,0)),"",VLOOKUP(FL$1,'Tactic Recode'!$A$1:$B$547,2,FALSE))</f>
        <v/>
      </c>
      <c r="FM117" t="str">
        <f>IF(ISERROR(MATCH(FM$1,'CSC Mitre'!DL$1:DL$220,0)),"",VLOOKUP(FM$1,'Tactic Recode'!$A$1:$B$547,2,FALSE))</f>
        <v/>
      </c>
      <c r="FN117" t="str">
        <f>IF(ISERROR(MATCH(FN$1,'CSC Mitre'!DL$1:DL$220,0)),"",VLOOKUP(FN$1,'Tactic Recode'!$A$1:$B$547,2,FALSE))</f>
        <v/>
      </c>
      <c r="FO117" t="str">
        <f>IF(ISERROR(MATCH(FO$1,'CSC Mitre'!DL$1:DL$220,0)),"",VLOOKUP(FO$1,'Tactic Recode'!$A$1:$B$547,2,FALSE))</f>
        <v/>
      </c>
      <c r="FP117" t="str">
        <f>IF(ISERROR(MATCH(FP$1,'CSC Mitre'!DL$1:DL$220,0)),"",VLOOKUP(FP$1,'Tactic Recode'!$A$1:$B$547,2,FALSE))</f>
        <v/>
      </c>
      <c r="FQ117" t="str">
        <f>IF(ISERROR(MATCH(FQ$1,'CSC Mitre'!DL$1:DL$220,0)),"",VLOOKUP(FQ$1,'Tactic Recode'!$A$1:$B$547,2,FALSE))</f>
        <v/>
      </c>
      <c r="FR117" t="str">
        <f>IF(ISERROR(MATCH(FR$1,'CSC Mitre'!DL$1:DL$220,0)),"",VLOOKUP(FR$1,'Tactic Recode'!$A$1:$B$547,2,FALSE))</f>
        <v/>
      </c>
      <c r="FS117" t="str">
        <f>IF(ISERROR(MATCH(FS$1,'CSC Mitre'!DL$1:DL$220,0)),"",VLOOKUP(FS$1,'Tactic Recode'!$A$1:$B$547,2,FALSE))</f>
        <v/>
      </c>
      <c r="FT117" t="str">
        <f>IF(ISERROR(MATCH(FT$1,'CSC Mitre'!DL$1:DL$220,0)),"",VLOOKUP(FT$1,'Tactic Recode'!$A$1:$B$547,2,FALSE))</f>
        <v/>
      </c>
      <c r="FU117" t="str">
        <f>IF(ISERROR(MATCH(FU$1,'CSC Mitre'!DL$1:DL$220,0)),"",VLOOKUP(FU$1,'Tactic Recode'!$A$1:$B$547,2,FALSE))</f>
        <v/>
      </c>
      <c r="FV117" t="str">
        <f>IF(ISERROR(MATCH(FV$1,'CSC Mitre'!DL$1:DL$220,0)),"",VLOOKUP(FV$1,'Tactic Recode'!$A$1:$B$547,2,FALSE))</f>
        <v/>
      </c>
      <c r="FW117" t="str">
        <f>IF(ISERROR(MATCH(FW$1,'CSC Mitre'!DL$1:DL$220,0)),"",VLOOKUP(FW$1,'Tactic Recode'!$A$1:$B$547,2,FALSE))</f>
        <v/>
      </c>
      <c r="FX117" t="str">
        <f>IF(ISERROR(MATCH(FX$1,'CSC Mitre'!DL$1:DL$220,0)),"",VLOOKUP(FX$1,'Tactic Recode'!$A$1:$B$547,2,FALSE))</f>
        <v/>
      </c>
      <c r="FY117" t="str">
        <f>IF(ISERROR(MATCH(FY$1,'CSC Mitre'!DL$1:DL$220,0)),"",VLOOKUP(FY$1,'Tactic Recode'!$A$1:$B$547,2,FALSE))</f>
        <v/>
      </c>
      <c r="FZ117" t="str">
        <f>IF(ISERROR(MATCH(FZ$1,'CSC Mitre'!DL$1:DL$220,0)),"",VLOOKUP(FZ$1,'Tactic Recode'!$A$1:$B$547,2,FALSE))</f>
        <v/>
      </c>
      <c r="GA117" t="str">
        <f>IF(ISERROR(MATCH(GA$1,'CSC Mitre'!DL$1:DL$220,0)),"",VLOOKUP(GA$1,'Tactic Recode'!$A$1:$B$547,2,FALSE))</f>
        <v/>
      </c>
      <c r="GB117" t="str">
        <f>IF(ISERROR(MATCH(GB$1,'CSC Mitre'!DL$1:DL$220,0)),"",VLOOKUP(GB$1,'Tactic Recode'!$A$1:$B$547,2,FALSE))</f>
        <v/>
      </c>
      <c r="GC117" t="str">
        <f>IF(ISERROR(MATCH(GC$1,'CSC Mitre'!DL$1:DL$220,0)),"",VLOOKUP(GC$1,'Tactic Recode'!$A$1:$B$547,2,FALSE))</f>
        <v/>
      </c>
      <c r="GD117" t="str">
        <f>IF(ISERROR(MATCH(GD$1,'CSC Mitre'!DL$1:DL$220,0)),"",VLOOKUP(GD$1,'Tactic Recode'!$A$1:$B$547,2,FALSE))</f>
        <v/>
      </c>
      <c r="GE117" t="str">
        <f>IF(ISERROR(MATCH(GE$1,'CSC Mitre'!DL$1:DL$220,0)),"",VLOOKUP(GE$1,'Tactic Recode'!$A$1:$B$547,2,FALSE))</f>
        <v/>
      </c>
      <c r="GF117" t="str">
        <f>IF(ISERROR(MATCH(GF$1,'CSC Mitre'!DL$1:DL$220,0)),"",VLOOKUP(GF$1,'Tactic Recode'!$A$1:$B$547,2,FALSE))</f>
        <v/>
      </c>
      <c r="GG117" t="str">
        <f>IF(ISERROR(MATCH(GG$1,'CSC Mitre'!DL$1:DL$220,0)),"",VLOOKUP(GG$1,'Tactic Recode'!$A$1:$B$547,2,FALSE))</f>
        <v/>
      </c>
      <c r="GH117" t="str">
        <f>IF(ISERROR(MATCH(GH$1,'CSC Mitre'!DL$1:DL$220,0)),"",VLOOKUP(GH$1,'Tactic Recode'!$A$1:$B$547,2,FALSE))</f>
        <v/>
      </c>
      <c r="GI117" t="str">
        <f>IF(ISERROR(MATCH(GI$1,'CSC Mitre'!DL$1:DL$220,0)),"",VLOOKUP(GI$1,'Tactic Recode'!$A$1:$B$547,2,FALSE))</f>
        <v/>
      </c>
      <c r="GJ117" t="str">
        <f>IF(ISERROR(MATCH(GJ$1,'CSC Mitre'!DL$1:DL$220,0)),"",VLOOKUP(GJ$1,'Tactic Recode'!$A$1:$B$547,2,FALSE))</f>
        <v/>
      </c>
      <c r="GK117" t="str">
        <f>IF(ISERROR(MATCH(GK$1,'CSC Mitre'!DL$1:DL$220,0)),"",VLOOKUP(GK$1,'Tactic Recode'!$A$1:$B$547,2,FALSE))</f>
        <v/>
      </c>
      <c r="GL117" t="str">
        <f>IF(ISERROR(MATCH(GL$1,'CSC Mitre'!DL$1:DL$220,0)),"",VLOOKUP(GL$1,'Tactic Recode'!$A$1:$B$547,2,FALSE))</f>
        <v/>
      </c>
      <c r="GM117" t="str">
        <f>IF(ISERROR(MATCH(GM$1,'CSC Mitre'!DL$1:DL$220,0)),"",VLOOKUP(GM$1,'Tactic Recode'!$A$1:$B$547,2,FALSE))</f>
        <v/>
      </c>
      <c r="GN117" t="str">
        <f>IF(ISERROR(MATCH(GN$1,'CSC Mitre'!DL$1:DL$220,0)),"",VLOOKUP(GN$1,'Tactic Recode'!$A$1:$B$547,2,FALSE))</f>
        <v/>
      </c>
      <c r="GO117" t="str">
        <f>IF(ISERROR(MATCH(GO$1,'CSC Mitre'!DL$1:DL$220,0)),"",VLOOKUP(GO$1,'Tactic Recode'!$A$1:$B$547,2,FALSE))</f>
        <v/>
      </c>
      <c r="GP117" t="str">
        <f>IF(ISERROR(MATCH(GP$1,'CSC Mitre'!DL$1:DL$220,0)),"",VLOOKUP(GP$1,'Tactic Recode'!$A$1:$B$547,2,FALSE))</f>
        <v/>
      </c>
      <c r="GQ117" t="str">
        <f>IF(ISERROR(MATCH(GQ$1,'CSC Mitre'!DL$1:DL$220,0)),"",VLOOKUP(GQ$1,'Tactic Recode'!$A$1:$B$547,2,FALSE))</f>
        <v/>
      </c>
      <c r="GR117" t="str">
        <f>IF(ISERROR(MATCH(GR$1,'CSC Mitre'!DL$1:DL$220,0)),"",VLOOKUP(GR$1,'Tactic Recode'!$A$1:$B$547,2,FALSE))</f>
        <v/>
      </c>
      <c r="GS117" t="str">
        <f>IF(ISERROR(MATCH(GS$1,'CSC Mitre'!DL$1:DL$220,0)),"",VLOOKUP(GS$1,'Tactic Recode'!$A$1:$B$547,2,FALSE))</f>
        <v/>
      </c>
      <c r="GT117" t="str">
        <f>IF(ISERROR(MATCH(GT$1,'CSC Mitre'!DL$1:DL$220,0)),"",VLOOKUP(GT$1,'Tactic Recode'!$A$1:$B$547,2,FALSE))</f>
        <v/>
      </c>
      <c r="GU117" t="str">
        <f>IF(ISERROR(MATCH(GU$1,'CSC Mitre'!DL$1:DL$220,0)),"",VLOOKUP(GU$1,'Tactic Recode'!$A$1:$B$547,2,FALSE))</f>
        <v/>
      </c>
      <c r="GV117" t="str">
        <f>IF(ISERROR(MATCH(GV$1,'CSC Mitre'!DL$1:DL$220,0)),"",VLOOKUP(GV$1,'Tactic Recode'!$A$1:$B$547,2,FALSE))</f>
        <v/>
      </c>
      <c r="GW117" t="str">
        <f>IF(ISERROR(MATCH(GW$1,'CSC Mitre'!DL$1:DL$220,0)),"",VLOOKUP(GW$1,'Tactic Recode'!$A$1:$B$547,2,FALSE))</f>
        <v/>
      </c>
      <c r="GX117" t="str">
        <f>IF(ISERROR(MATCH(GX$1,'CSC Mitre'!DL$1:DL$220,0)),"",VLOOKUP(GX$1,'Tactic Recode'!$A$1:$B$547,2,FALSE))</f>
        <v/>
      </c>
      <c r="GY117" t="str">
        <f>IF(ISERROR(MATCH(GY$1,'CSC Mitre'!DL$1:DL$220,0)),"",VLOOKUP(GY$1,'Tactic Recode'!$A$1:$B$547,2,FALSE))</f>
        <v/>
      </c>
      <c r="GZ117" t="str">
        <f>IF(ISERROR(MATCH(GZ$1,'CSC Mitre'!DL$1:DL$220,0)),"",VLOOKUP(GZ$1,'Tactic Recode'!$A$1:$B$547,2,FALSE))</f>
        <v/>
      </c>
      <c r="HA117" t="str">
        <f>IF(ISERROR(MATCH(HA$1,'CSC Mitre'!DL$1:DL$220,0)),"",VLOOKUP(HA$1,'Tactic Recode'!$A$1:$B$547,2,FALSE))</f>
        <v/>
      </c>
      <c r="HB117" t="str">
        <f>IF(ISERROR(MATCH(HB$1,'CSC Mitre'!DL$1:DL$220,0)),"",VLOOKUP(HB$1,'Tactic Recode'!$A$1:$B$547,2,FALSE))</f>
        <v/>
      </c>
      <c r="HC117" t="str">
        <f>IF(ISERROR(MATCH(HC$1,'CSC Mitre'!DL$1:DL$220,0)),"",VLOOKUP(HC$1,'Tactic Recode'!$A$1:$B$547,2,FALSE))</f>
        <v/>
      </c>
      <c r="HD117" t="str">
        <f>IF(ISERROR(MATCH(HD$1,'CSC Mitre'!DL$1:DL$220,0)),"",VLOOKUP(HD$1,'Tactic Recode'!$A$1:$B$547,2,FALSE))</f>
        <v/>
      </c>
      <c r="HE117" t="str">
        <f>IF(ISERROR(MATCH(HE$1,'CSC Mitre'!DL$1:DL$220,0)),"",VLOOKUP(HE$1,'Tactic Recode'!$A$1:$B$547,2,FALSE))</f>
        <v/>
      </c>
      <c r="HF117" t="str">
        <f>IF(ISERROR(MATCH(HF$1,'CSC Mitre'!DL$1:DL$220,0)),"",VLOOKUP(HF$1,'Tactic Recode'!$A$1:$B$547,2,FALSE))</f>
        <v/>
      </c>
      <c r="HG117" t="str">
        <f>IF(ISERROR(MATCH(HG$1,'CSC Mitre'!DL$1:DL$220,0)),"",VLOOKUP(HG$1,'Tactic Recode'!$A$1:$B$547,2,FALSE))</f>
        <v/>
      </c>
      <c r="HH117" t="str">
        <f>IF(ISERROR(MATCH(HH$1,'CSC Mitre'!DL$1:DL$220,0)),"",VLOOKUP(HH$1,'Tactic Recode'!$A$1:$B$547,2,FALSE))</f>
        <v/>
      </c>
      <c r="HI117" t="str">
        <f>IF(ISERROR(MATCH(HI$1,'CSC Mitre'!DL$1:DL$220,0)),"",VLOOKUP(HI$1,'Tactic Recode'!$A$1:$B$547,2,FALSE))</f>
        <v/>
      </c>
      <c r="HJ117" t="str">
        <f>IF(ISERROR(MATCH(HJ$1,'CSC Mitre'!DL$1:DL$220,0)),"",VLOOKUP(HJ$1,'Tactic Recode'!$A$1:$B$547,2,FALSE))</f>
        <v/>
      </c>
      <c r="HK117" t="str">
        <f>IF(ISERROR(MATCH(HK$1,'CSC Mitre'!DL$1:DL$220,0)),"",VLOOKUP(HK$1,'Tactic Recode'!$A$1:$B$547,2,FALSE))</f>
        <v/>
      </c>
      <c r="HL117" t="str">
        <f>IF(ISERROR(MATCH(HL$1,'CSC Mitre'!DL$1:DL$220,0)),"",VLOOKUP(HL$1,'Tactic Recode'!$A$1:$B$547,2,FALSE))</f>
        <v/>
      </c>
      <c r="HM117" t="str">
        <f>IF(ISERROR(MATCH(HM$1,'CSC Mitre'!DL$1:DL$220,0)),"",VLOOKUP(HM$1,'Tactic Recode'!$A$1:$B$547,2,FALSE))</f>
        <v/>
      </c>
      <c r="HN117" t="str">
        <f>IF(ISERROR(MATCH(HN$1,'CSC Mitre'!DL$1:DL$220,0)),"",VLOOKUP(HN$1,'Tactic Recode'!$A$1:$B$547,2,FALSE))</f>
        <v/>
      </c>
      <c r="HO117" t="str">
        <f>IF(ISERROR(MATCH(HO$1,'CSC Mitre'!DL$1:DL$220,0)),"",VLOOKUP(HO$1,'Tactic Recode'!$A$1:$B$547,2,FALSE))</f>
        <v/>
      </c>
      <c r="HP117" t="str">
        <f>IF(ISERROR(MATCH(HP$1,'CSC Mitre'!DL$1:DL$220,0)),"",VLOOKUP(HP$1,'Tactic Recode'!$A$1:$B$547,2,FALSE))</f>
        <v/>
      </c>
      <c r="HQ117" t="str">
        <f>IF(ISERROR(MATCH(HQ$1,'CSC Mitre'!DL$1:DL$220,0)),"",VLOOKUP(HQ$1,'Tactic Recode'!$A$1:$B$547,2,FALSE))</f>
        <v/>
      </c>
      <c r="HR117" t="str">
        <f>IF(ISERROR(MATCH(HR$1,'CSC Mitre'!DL$1:DL$220,0)),"",VLOOKUP(HR$1,'Tactic Recode'!$A$1:$B$547,2,FALSE))</f>
        <v/>
      </c>
      <c r="HS117" t="str">
        <f>IF(ISERROR(MATCH(HS$1,'CSC Mitre'!DL$1:DL$220,0)),"",VLOOKUP(HS$1,'Tactic Recode'!$A$1:$B$547,2,FALSE))</f>
        <v/>
      </c>
      <c r="HT117" t="str">
        <f>IF(ISERROR(MATCH(HT$1,'CSC Mitre'!DL$1:DL$220,0)),"",VLOOKUP(HT$1,'Tactic Recode'!$A$1:$B$547,2,FALSE))</f>
        <v/>
      </c>
      <c r="HU117" t="str">
        <f>IF(ISERROR(MATCH(HU$1,'CSC Mitre'!DL$1:DL$220,0)),"",VLOOKUP(HU$1,'Tactic Recode'!$A$1:$B$547,2,FALSE))</f>
        <v/>
      </c>
      <c r="HV117" t="str">
        <f>IF(ISERROR(MATCH(HV$1,'CSC Mitre'!DL$1:DL$220,0)),"",VLOOKUP(HV$1,'Tactic Recode'!$A$1:$B$547,2,FALSE))</f>
        <v/>
      </c>
      <c r="HW117" t="str">
        <f>IF(ISERROR(MATCH(HW$1,'CSC Mitre'!DL$1:DL$220,0)),"",VLOOKUP(HW$1,'Tactic Recode'!$A$1:$B$547,2,FALSE))</f>
        <v/>
      </c>
      <c r="HX117" t="str">
        <f>IF(ISERROR(MATCH(HX$1,'CSC Mitre'!DL$1:DL$220,0)),"",VLOOKUP(HX$1,'Tactic Recode'!$A$1:$B$547,2,FALSE))</f>
        <v/>
      </c>
      <c r="HY117" t="str">
        <f>IF(ISERROR(MATCH(HY$1,'CSC Mitre'!DL$1:DL$220,0)),"",VLOOKUP(HY$1,'Tactic Recode'!$A$1:$B$547,2,FALSE))</f>
        <v/>
      </c>
      <c r="HZ117" t="str">
        <f>IF(ISERROR(MATCH(HZ$1,'CSC Mitre'!DL$1:DL$220,0)),"",VLOOKUP(HZ$1,'Tactic Recode'!$A$1:$B$547,2,FALSE))</f>
        <v/>
      </c>
      <c r="IA117" t="str">
        <f>IF(ISERROR(MATCH(IA$1,'CSC Mitre'!DL$1:DL$220,0)),"",VLOOKUP(IA$1,'Tactic Recode'!$A$1:$B$547,2,FALSE))</f>
        <v/>
      </c>
      <c r="IB117" t="str">
        <f>IF(ISERROR(MATCH(IB$1,'CSC Mitre'!DL$1:DL$220,0)),"",VLOOKUP(IB$1,'Tactic Recode'!$A$1:$B$547,2,FALSE))</f>
        <v/>
      </c>
      <c r="IC117" t="str">
        <f>IF(ISERROR(MATCH(IC$1,'CSC Mitre'!DL$1:DL$220,0)),"",VLOOKUP(IC$1,'Tactic Recode'!$A$1:$B$547,2,FALSE))</f>
        <v/>
      </c>
      <c r="ID117" t="str">
        <f>IF(ISERROR(MATCH(ID$1,'CSC Mitre'!DL$1:DL$220,0)),"",VLOOKUP(ID$1,'Tactic Recode'!$A$1:$B$547,2,FALSE))</f>
        <v/>
      </c>
      <c r="IE117" t="str">
        <f>IF(ISERROR(MATCH(IE$1,'CSC Mitre'!DL$1:DL$220,0)),"",VLOOKUP(IE$1,'Tactic Recode'!$A$1:$B$547,2,FALSE))</f>
        <v/>
      </c>
      <c r="IF117" t="str">
        <f>IF(ISERROR(MATCH(IF$1,'CSC Mitre'!DL$1:DL$220,0)),"",VLOOKUP(IF$1,'Tactic Recode'!$A$1:$B$547,2,FALSE))</f>
        <v/>
      </c>
      <c r="IG117" t="str">
        <f>IF(ISERROR(MATCH(IG$1,'CSC Mitre'!DL$1:DL$220,0)),"",VLOOKUP(IG$1,'Tactic Recode'!$A$1:$B$547,2,FALSE))</f>
        <v/>
      </c>
      <c r="IH117" t="str">
        <f>IF(ISERROR(MATCH(IH$1,'CSC Mitre'!DL$1:DL$220,0)),"",VLOOKUP(IH$1,'Tactic Recode'!$A$1:$B$547,2,FALSE))</f>
        <v/>
      </c>
      <c r="II117" t="str">
        <f>IF(ISERROR(MATCH(II$1,'CSC Mitre'!DL$1:DL$220,0)),"",VLOOKUP(II$1,'Tactic Recode'!$A$1:$B$547,2,FALSE))</f>
        <v/>
      </c>
      <c r="IJ117" t="str">
        <f>IF(ISERROR(MATCH(IJ$1,'CSC Mitre'!DL$1:DL$220,0)),"",VLOOKUP(IJ$1,'Tactic Recode'!$A$1:$B$547,2,FALSE))</f>
        <v/>
      </c>
      <c r="IK117" t="str">
        <f>IF(ISERROR(MATCH(IK$1,'CSC Mitre'!DL$1:DL$220,0)),"",VLOOKUP(IK$1,'Tactic Recode'!$A$1:$B$547,2,FALSE))</f>
        <v/>
      </c>
      <c r="IL117" t="str">
        <f>IF(ISERROR(MATCH(IL$1,'CSC Mitre'!DL$1:DL$220,0)),"",VLOOKUP(IL$1,'Tactic Recode'!$A$1:$B$547,2,FALSE))</f>
        <v/>
      </c>
      <c r="IM117" t="str">
        <f>IF(ISERROR(MATCH(IM$1,'CSC Mitre'!DL$1:DL$220,0)),"",VLOOKUP(IM$1,'Tactic Recode'!$A$1:$B$547,2,FALSE))</f>
        <v/>
      </c>
      <c r="IN117" t="str">
        <f>IF(ISERROR(MATCH(IN$1,'CSC Mitre'!DL$1:DL$220,0)),"",VLOOKUP(IN$1,'Tactic Recode'!$A$1:$B$547,2,FALSE))</f>
        <v/>
      </c>
      <c r="IO117" t="str">
        <f>IF(ISERROR(MATCH(IO$1,'CSC Mitre'!DL$1:DL$220,0)),"",VLOOKUP(IO$1,'Tactic Recode'!$A$1:$B$547,2,FALSE))</f>
        <v/>
      </c>
      <c r="IP117" t="str">
        <f>IF(ISERROR(MATCH(IP$1,'CSC Mitre'!DL$1:DL$220,0)),"",VLOOKUP(IP$1,'Tactic Recode'!$A$1:$B$547,2,FALSE))</f>
        <v/>
      </c>
      <c r="IQ117" t="str">
        <f>IF(ISERROR(MATCH(IQ$1,'CSC Mitre'!DL$1:DL$220,0)),"",VLOOKUP(IQ$1,'Tactic Recode'!$A$1:$B$547,2,FALSE))</f>
        <v/>
      </c>
      <c r="IR117" t="str">
        <f>IF(ISERROR(MATCH(IR$1,'CSC Mitre'!DL$1:DL$220,0)),"",VLOOKUP(IR$1,'Tactic Recode'!$A$1:$B$547,2,FALSE))</f>
        <v/>
      </c>
      <c r="IS117" t="str">
        <f>IF(ISERROR(MATCH(IS$1,'CSC Mitre'!DL$1:DL$220,0)),"",VLOOKUP(IS$1,'Tactic Recode'!$A$1:$B$547,2,FALSE))</f>
        <v/>
      </c>
      <c r="IT117" t="str">
        <f>IF(ISERROR(MATCH(IT$1,'CSC Mitre'!DL$1:DL$220,0)),"",VLOOKUP(IT$1,'Tactic Recode'!$A$1:$B$547,2,FALSE))</f>
        <v/>
      </c>
      <c r="IU117" t="str">
        <f>IF(ISERROR(MATCH(IU$1,'CSC Mitre'!DL$1:DL$220,0)),"",VLOOKUP(IU$1,'Tactic Recode'!$A$1:$B$547,2,FALSE))</f>
        <v/>
      </c>
      <c r="IV117" t="str">
        <f>IF(ISERROR(MATCH(IV$1,'CSC Mitre'!DL$1:DL$220,0)),"",VLOOKUP(IV$1,'Tactic Recode'!$A$1:$B$547,2,FALSE))</f>
        <v/>
      </c>
      <c r="IW117" t="str">
        <f>IF(ISERROR(MATCH(IW$1,'CSC Mitre'!DL$1:DL$220,0)),"",VLOOKUP(IW$1,'Tactic Recode'!$A$1:$B$547,2,FALSE))</f>
        <v/>
      </c>
      <c r="IX117" t="str">
        <f>IF(ISERROR(MATCH(IX$1,'CSC Mitre'!DL$1:DL$220,0)),"",VLOOKUP(IX$1,'Tactic Recode'!$A$1:$B$547,2,FALSE))</f>
        <v/>
      </c>
      <c r="IY117" t="str">
        <f>IF(ISERROR(MATCH(IY$1,'CSC Mitre'!DL$1:DL$220,0)),"",VLOOKUP(IY$1,'Tactic Recode'!$A$1:$B$547,2,FALSE))</f>
        <v/>
      </c>
      <c r="IZ117" t="str">
        <f>IF(ISERROR(MATCH(IZ$1,'CSC Mitre'!DL$1:DL$220,0)),"",VLOOKUP(IZ$1,'Tactic Recode'!$A$1:$B$547,2,FALSE))</f>
        <v/>
      </c>
      <c r="JA117" t="str">
        <f>IF(ISERROR(MATCH(JA$1,'CSC Mitre'!DL$1:DL$220,0)),"",VLOOKUP(JA$1,'Tactic Recode'!$A$1:$B$547,2,FALSE))</f>
        <v/>
      </c>
      <c r="JB117" t="str">
        <f>IF(ISERROR(MATCH(JB$1,'CSC Mitre'!DL$1:DL$220,0)),"",VLOOKUP(JB$1,'Tactic Recode'!$A$1:$B$547,2,FALSE))</f>
        <v/>
      </c>
      <c r="JC117" t="str">
        <f>IF(ISERROR(MATCH(JC$1,'CSC Mitre'!DL$1:DL$220,0)),"",VLOOKUP(JC$1,'Tactic Recode'!$A$1:$B$547,2,FALSE))</f>
        <v/>
      </c>
      <c r="JD117" t="str">
        <f>IF(ISERROR(MATCH(JD$1,'CSC Mitre'!DL$1:DL$220,0)),"",VLOOKUP(JD$1,'Tactic Recode'!$A$1:$B$547,2,FALSE))</f>
        <v/>
      </c>
      <c r="JE117" t="str">
        <f>IF(ISERROR(MATCH(JE$1,'CSC Mitre'!DL$1:DL$220,0)),"",VLOOKUP(JE$1,'Tactic Recode'!$A$1:$B$547,2,FALSE))</f>
        <v/>
      </c>
      <c r="JF117" t="str">
        <f>IF(ISERROR(MATCH(JF$1,'CSC Mitre'!DL$1:DL$220,0)),"",VLOOKUP(JF$1,'Tactic Recode'!$A$1:$B$547,2,FALSE))</f>
        <v/>
      </c>
      <c r="JG117" t="str">
        <f>IF(ISERROR(MATCH(JG$1,'CSC Mitre'!DL$1:DL$220,0)),"",VLOOKUP(JG$1,'Tactic Recode'!$A$1:$B$547,2,FALSE))</f>
        <v/>
      </c>
      <c r="JH117" t="str">
        <f>IF(ISERROR(MATCH(JH$1,'CSC Mitre'!DL$1:DL$220,0)),"",VLOOKUP(JH$1,'Tactic Recode'!$A$1:$B$547,2,FALSE))</f>
        <v/>
      </c>
      <c r="JI117" t="str">
        <f>IF(ISERROR(MATCH(JI$1,'CSC Mitre'!DL$1:DL$220,0)),"",VLOOKUP(JI$1,'Tactic Recode'!$A$1:$B$547,2,FALSE))</f>
        <v/>
      </c>
      <c r="JJ117" t="str">
        <f>IF(ISERROR(MATCH(JJ$1,'CSC Mitre'!DL$1:DL$220,0)),"",VLOOKUP(JJ$1,'Tactic Recode'!$A$1:$B$547,2,FALSE))</f>
        <v/>
      </c>
      <c r="JK117" t="str">
        <f>IF(ISERROR(MATCH(JK$1,'CSC Mitre'!DL$1:DL$220,0)),"",VLOOKUP(JK$1,'Tactic Recode'!$A$1:$B$547,2,FALSE))</f>
        <v/>
      </c>
      <c r="JL117" t="str">
        <f>IF(ISERROR(MATCH(JL$1,'CSC Mitre'!DL$1:DL$220,0)),"",VLOOKUP(JL$1,'Tactic Recode'!$A$1:$B$547,2,FALSE))</f>
        <v/>
      </c>
      <c r="JM117" t="str">
        <f>IF(ISERROR(MATCH(JM$1,'CSC Mitre'!DL$1:DL$220,0)),"",VLOOKUP(JM$1,'Tactic Recode'!$A$1:$B$547,2,FALSE))</f>
        <v/>
      </c>
      <c r="JN117" t="str">
        <f>IF(ISERROR(MATCH(JN$1,'CSC Mitre'!DL$1:DL$220,0)),"",VLOOKUP(JN$1,'Tactic Recode'!$A$1:$B$547,2,FALSE))</f>
        <v/>
      </c>
      <c r="JO117" t="str">
        <f>IF(ISERROR(MATCH(JO$1,'CSC Mitre'!DL$1:DL$220,0)),"",VLOOKUP(JO$1,'Tactic Recode'!$A$1:$B$547,2,FALSE))</f>
        <v/>
      </c>
      <c r="JP117" t="str">
        <f>IF(ISERROR(MATCH(JP$1,'CSC Mitre'!DL$1:DL$220,0)),"",VLOOKUP(JP$1,'Tactic Recode'!$A$1:$B$547,2,FALSE))</f>
        <v/>
      </c>
      <c r="JQ117" t="str">
        <f>IF(ISERROR(MATCH(JQ$1,'CSC Mitre'!DL$1:DL$220,0)),"",VLOOKUP(JQ$1,'Tactic Recode'!$A$1:$B$547,2,FALSE))</f>
        <v/>
      </c>
      <c r="JR117" t="str">
        <f>IF(ISERROR(MATCH(JR$1,'CSC Mitre'!DL$1:DL$220,0)),"",VLOOKUP(JR$1,'Tactic Recode'!$A$1:$B$547,2,FALSE))</f>
        <v/>
      </c>
      <c r="JS117" t="str">
        <f>IF(ISERROR(MATCH(JS$1,'CSC Mitre'!DL$1:DL$220,0)),"",VLOOKUP(JS$1,'Tactic Recode'!$A$1:$B$547,2,FALSE))</f>
        <v/>
      </c>
      <c r="JT117" t="str">
        <f>IF(ISERROR(MATCH(JT$1,'CSC Mitre'!DL$1:DL$220,0)),"",VLOOKUP(JT$1,'Tactic Recode'!$A$1:$B$547,2,FALSE))</f>
        <v/>
      </c>
      <c r="JU117" t="str">
        <f>IF(ISERROR(MATCH(JU$1,'CSC Mitre'!DL$1:DL$220,0)),"",VLOOKUP(JU$1,'Tactic Recode'!$A$1:$B$547,2,FALSE))</f>
        <v/>
      </c>
      <c r="JV117" t="str">
        <f>IF(ISERROR(MATCH(JV$1,'CSC Mitre'!DL$1:DL$220,0)),"",VLOOKUP(JV$1,'Tactic Recode'!$A$1:$B$547,2,FALSE))</f>
        <v/>
      </c>
      <c r="JW117" t="str">
        <f>IF(ISERROR(MATCH(JW$1,'CSC Mitre'!DL$1:DL$220,0)),"",VLOOKUP(JW$1,'Tactic Recode'!$A$1:$B$547,2,FALSE))</f>
        <v/>
      </c>
      <c r="JX117" t="str">
        <f>IF(ISERROR(MATCH(JX$1,'CSC Mitre'!DL$1:DL$220,0)),"",VLOOKUP(JX$1,'Tactic Recode'!$A$1:$B$547,2,FALSE))</f>
        <v/>
      </c>
      <c r="JY117" t="str">
        <f>IF(ISERROR(MATCH(JY$1,'CSC Mitre'!DL$1:DL$220,0)),"",VLOOKUP(JY$1,'Tactic Recode'!$A$1:$B$547,2,FALSE))</f>
        <v/>
      </c>
      <c r="JZ117" t="str">
        <f>IF(ISERROR(MATCH(JZ$1,'CSC Mitre'!DL$1:DL$220,0)),"",VLOOKUP(JZ$1,'Tactic Recode'!$A$1:$B$547,2,FALSE))</f>
        <v/>
      </c>
      <c r="KA117" t="str">
        <f>IF(ISERROR(MATCH(KA$1,'CSC Mitre'!DL$1:DL$220,0)),"",VLOOKUP(KA$1,'Tactic Recode'!$A$1:$B$547,2,FALSE))</f>
        <v/>
      </c>
      <c r="KB117" t="str">
        <f>IF(ISERROR(MATCH(KB$1,'CSC Mitre'!DL$1:DL$220,0)),"",VLOOKUP(KB$1,'Tactic Recode'!$A$1:$B$547,2,FALSE))</f>
        <v/>
      </c>
      <c r="KC117" t="str">
        <f>IF(ISERROR(MATCH(KC$1,'CSC Mitre'!DL$1:DL$220,0)),"",VLOOKUP(KC$1,'Tactic Recode'!$A$1:$B$547,2,FALSE))</f>
        <v/>
      </c>
      <c r="KD117" t="str">
        <f>IF(ISERROR(MATCH(KD$1,'CSC Mitre'!DL$1:DL$220,0)),"",VLOOKUP(KD$1,'Tactic Recode'!$A$1:$B$547,2,FALSE))</f>
        <v/>
      </c>
      <c r="KE117" t="str">
        <f>IF(ISERROR(MATCH(KE$1,'CSC Mitre'!DL$1:DL$220,0)),"",VLOOKUP(KE$1,'Tactic Recode'!$A$1:$B$547,2,FALSE))</f>
        <v/>
      </c>
      <c r="KF117" t="str">
        <f>IF(ISERROR(MATCH(KF$1,'CSC Mitre'!DL$1:DL$220,0)),"",VLOOKUP(KF$1,'Tactic Recode'!$A$1:$B$547,2,FALSE))</f>
        <v/>
      </c>
      <c r="KG117" t="str">
        <f>IF(ISERROR(MATCH(KG$1,'CSC Mitre'!DL$1:DL$220,0)),"",VLOOKUP(KG$1,'Tactic Recode'!$A$1:$B$547,2,FALSE))</f>
        <v/>
      </c>
      <c r="KH117" t="str">
        <f>IF(ISERROR(MATCH(KH$1,'CSC Mitre'!DL$1:DL$220,0)),"",VLOOKUP(KH$1,'Tactic Recode'!$A$1:$B$547,2,FALSE))</f>
        <v/>
      </c>
      <c r="KI117" t="str">
        <f>IF(ISERROR(MATCH(KI$1,'CSC Mitre'!DL$1:DL$220,0)),"",VLOOKUP(KI$1,'Tactic Recode'!$A$1:$B$547,2,FALSE))</f>
        <v/>
      </c>
      <c r="KJ117" t="str">
        <f>IF(ISERROR(MATCH(KJ$1,'CSC Mitre'!DL$1:DL$220,0)),"",VLOOKUP(KJ$1,'Tactic Recode'!$A$1:$B$547,2,FALSE))</f>
        <v/>
      </c>
      <c r="KK117" t="str">
        <f>IF(ISERROR(MATCH(KK$1,'CSC Mitre'!DL$1:DL$220,0)),"",VLOOKUP(KK$1,'Tactic Recode'!$A$1:$B$547,2,FALSE))</f>
        <v/>
      </c>
      <c r="KL117" t="str">
        <f>IF(ISERROR(MATCH(KL$1,'CSC Mitre'!DL$1:DL$220,0)),"",VLOOKUP(KL$1,'Tactic Recode'!$A$1:$B$547,2,FALSE))</f>
        <v/>
      </c>
      <c r="KM117" t="str">
        <f>IF(ISERROR(MATCH(KM$1,'CSC Mitre'!DL$1:DL$220,0)),"",VLOOKUP(KM$1,'Tactic Recode'!$A$1:$B$547,2,FALSE))</f>
        <v/>
      </c>
      <c r="KN117" t="str">
        <f>IF(ISERROR(MATCH(KN$1,'CSC Mitre'!DL$1:DL$220,0)),"",VLOOKUP(KN$1,'Tactic Recode'!$A$1:$B$547,2,FALSE))</f>
        <v/>
      </c>
      <c r="KO117" t="str">
        <f>IF(ISERROR(MATCH(KO$1,'CSC Mitre'!DL$1:DL$220,0)),"",VLOOKUP(KO$1,'Tactic Recode'!$A$1:$B$547,2,FALSE))</f>
        <v/>
      </c>
      <c r="KP117" t="str">
        <f>IF(ISERROR(MATCH(KP$1,'CSC Mitre'!DL$1:DL$220,0)),"",VLOOKUP(KP$1,'Tactic Recode'!$A$1:$B$547,2,FALSE))</f>
        <v/>
      </c>
      <c r="KQ117" t="str">
        <f>IF(ISERROR(MATCH(KQ$1,'CSC Mitre'!DL$1:DL$220,0)),"",VLOOKUP(KQ$1,'Tactic Recode'!$A$1:$B$547,2,FALSE))</f>
        <v/>
      </c>
      <c r="KR117" t="str">
        <f>IF(ISERROR(MATCH(KR$1,'CSC Mitre'!DL$1:DL$220,0)),"",VLOOKUP(KR$1,'Tactic Recode'!$A$1:$B$547,2,FALSE))</f>
        <v/>
      </c>
      <c r="KS117" t="str">
        <f>IF(ISERROR(MATCH(KS$1,'CSC Mitre'!DL$1:DL$220,0)),"",VLOOKUP(KS$1,'Tactic Recode'!$A$1:$B$547,2,FALSE))</f>
        <v/>
      </c>
      <c r="KT117" t="str">
        <f>IF(ISERROR(MATCH(KT$1,'CSC Mitre'!DL$1:DL$220,0)),"",VLOOKUP(KT$1,'Tactic Recode'!$A$1:$B$547,2,FALSE))</f>
        <v/>
      </c>
      <c r="KU117" t="str">
        <f>IF(ISERROR(MATCH(KU$1,'CSC Mitre'!DL$1:DL$220,0)),"",VLOOKUP(KU$1,'Tactic Recode'!$A$1:$B$547,2,FALSE))</f>
        <v/>
      </c>
      <c r="KV117" t="str">
        <f>IF(ISERROR(MATCH(KV$1,'CSC Mitre'!DL$1:DL$220,0)),"",VLOOKUP(KV$1,'Tactic Recode'!$A$1:$B$547,2,FALSE))</f>
        <v/>
      </c>
      <c r="KW117" t="str">
        <f>IF(ISERROR(MATCH(KW$1,'CSC Mitre'!DL$1:DL$220,0)),"",VLOOKUP(KW$1,'Tactic Recode'!$A$1:$B$547,2,FALSE))</f>
        <v/>
      </c>
      <c r="KX117" t="str">
        <f>IF(ISERROR(MATCH(KX$1,'CSC Mitre'!DL$1:DL$220,0)),"",VLOOKUP(KX$1,'Tactic Recode'!$A$1:$B$547,2,FALSE))</f>
        <v/>
      </c>
      <c r="KY117" t="str">
        <f>IF(ISERROR(MATCH(KY$1,'CSC Mitre'!DL$1:DL$220,0)),"",VLOOKUP(KY$1,'Tactic Recode'!$A$1:$B$547,2,FALSE))</f>
        <v/>
      </c>
      <c r="KZ117" t="str">
        <f>IF(ISERROR(MATCH(KZ$1,'CSC Mitre'!DL$1:DL$220,0)),"",VLOOKUP(KZ$1,'Tactic Recode'!$A$1:$B$547,2,FALSE))</f>
        <v/>
      </c>
      <c r="LA117" t="str">
        <f>IF(ISERROR(MATCH(LA$1,'CSC Mitre'!DL$1:DL$220,0)),"",VLOOKUP(LA$1,'Tactic Recode'!$A$1:$B$547,2,FALSE))</f>
        <v/>
      </c>
      <c r="LB117" t="str">
        <f>IF(ISERROR(MATCH(LB$1,'CSC Mitre'!DL$1:DL$220,0)),"",VLOOKUP(LB$1,'Tactic Recode'!$A$1:$B$547,2,FALSE))</f>
        <v/>
      </c>
      <c r="LC117" t="str">
        <f>IF(ISERROR(MATCH(LC$1,'CSC Mitre'!DL$1:DL$220,0)),"",VLOOKUP(LC$1,'Tactic Recode'!$A$1:$B$547,2,FALSE))</f>
        <v/>
      </c>
      <c r="LD117" t="str">
        <f>IF(ISERROR(MATCH(LD$1,'CSC Mitre'!DL$1:DL$220,0)),"",VLOOKUP(LD$1,'Tactic Recode'!$A$1:$B$547,2,FALSE))</f>
        <v/>
      </c>
      <c r="LE117" t="str">
        <f>IF(ISERROR(MATCH(LE$1,'CSC Mitre'!DL$1:DL$220,0)),"",VLOOKUP(LE$1,'Tactic Recode'!$A$1:$B$547,2,FALSE))</f>
        <v/>
      </c>
      <c r="LF117" t="str">
        <f>IF(ISERROR(MATCH(LF$1,'CSC Mitre'!DL$1:DL$220,0)),"",VLOOKUP(LF$1,'Tactic Recode'!$A$1:$B$547,2,FALSE))</f>
        <v/>
      </c>
      <c r="LG117" t="str">
        <f>IF(ISERROR(MATCH(LG$1,'CSC Mitre'!DL$1:DL$220,0)),"",VLOOKUP(LG$1,'Tactic Recode'!$A$1:$B$547,2,FALSE))</f>
        <v/>
      </c>
      <c r="LH117" t="str">
        <f>IF(ISERROR(MATCH(LH$1,'CSC Mitre'!DL$1:DL$220,0)),"",VLOOKUP(LH$1,'Tactic Recode'!$A$1:$B$547,2,FALSE))</f>
        <v/>
      </c>
      <c r="LI117" t="str">
        <f>IF(ISERROR(MATCH(LI$1,'CSC Mitre'!DL$1:DL$220,0)),"",VLOOKUP(LI$1,'Tactic Recode'!$A$1:$B$547,2,FALSE))</f>
        <v/>
      </c>
      <c r="LJ117" t="str">
        <f>IF(ISERROR(MATCH(LJ$1,'CSC Mitre'!DL$1:DL$220,0)),"",VLOOKUP(LJ$1,'Tactic Recode'!$A$1:$B$547,2,FALSE))</f>
        <v/>
      </c>
      <c r="LK117" t="str">
        <f>IF(ISERROR(MATCH(LK$1,'CSC Mitre'!DL$1:DL$220,0)),"",VLOOKUP(LK$1,'Tactic Recode'!$A$1:$B$547,2,FALSE))</f>
        <v/>
      </c>
      <c r="LL117" t="str">
        <f>IF(ISERROR(MATCH(LL$1,'CSC Mitre'!DL$1:DL$220,0)),"",VLOOKUP(LL$1,'Tactic Recode'!$A$1:$B$547,2,FALSE))</f>
        <v/>
      </c>
      <c r="LM117" t="str">
        <f>IF(ISERROR(MATCH(LM$1,'CSC Mitre'!DL$1:DL$220,0)),"",VLOOKUP(LM$1,'Tactic Recode'!$A$1:$B$547,2,FALSE))</f>
        <v/>
      </c>
      <c r="LN117" t="str">
        <f>IF(ISERROR(MATCH(LN$1,'CSC Mitre'!DL$1:DL$220,0)),"",VLOOKUP(LN$1,'Tactic Recode'!$A$1:$B$547,2,FALSE))</f>
        <v/>
      </c>
      <c r="LO117" t="str">
        <f>IF(ISERROR(MATCH(LO$1,'CSC Mitre'!DL$1:DL$220,0)),"",VLOOKUP(LO$1,'Tactic Recode'!$A$1:$B$547,2,FALSE))</f>
        <v/>
      </c>
      <c r="LP117" t="str">
        <f>IF(ISERROR(MATCH(LP$1,'CSC Mitre'!DL$1:DL$220,0)),"",VLOOKUP(LP$1,'Tactic Recode'!$A$1:$B$547,2,FALSE))</f>
        <v/>
      </c>
      <c r="LQ117" t="str">
        <f>IF(ISERROR(MATCH(LQ$1,'CSC Mitre'!DL$1:DL$220,0)),"",VLOOKUP(LQ$1,'Tactic Recode'!$A$1:$B$547,2,FALSE))</f>
        <v/>
      </c>
      <c r="LR117" t="str">
        <f>IF(ISERROR(MATCH(LR$1,'CSC Mitre'!DL$1:DL$220,0)),"",VLOOKUP(LR$1,'Tactic Recode'!$A$1:$B$547,2,FALSE))</f>
        <v/>
      </c>
      <c r="LS117" t="str">
        <f>IF(ISERROR(MATCH(LS$1,'CSC Mitre'!DL$1:DL$220,0)),"",VLOOKUP(LS$1,'Tactic Recode'!$A$1:$B$547,2,FALSE))</f>
        <v/>
      </c>
      <c r="LT117" t="str">
        <f>IF(ISERROR(MATCH(LT$1,'CSC Mitre'!DL$1:DL$220,0)),"",VLOOKUP(LT$1,'Tactic Recode'!$A$1:$B$547,2,FALSE))</f>
        <v/>
      </c>
      <c r="LU117" t="str">
        <f>IF(ISERROR(MATCH(LU$1,'CSC Mitre'!DL$1:DL$220,0)),"",VLOOKUP(LU$1,'Tactic Recode'!$A$1:$B$547,2,FALSE))</f>
        <v/>
      </c>
      <c r="LV117" t="str">
        <f>IF(ISERROR(MATCH(LV$1,'CSC Mitre'!DL$1:DL$220,0)),"",VLOOKUP(LV$1,'Tactic Recode'!$A$1:$B$547,2,FALSE))</f>
        <v/>
      </c>
      <c r="LW117" t="str">
        <f>IF(ISERROR(MATCH(LW$1,'CSC Mitre'!DL$1:DL$220,0)),"",VLOOKUP(LW$1,'Tactic Recode'!$A$1:$B$547,2,FALSE))</f>
        <v/>
      </c>
      <c r="LX117" t="str">
        <f>IF(ISERROR(MATCH(LX$1,'CSC Mitre'!DL$1:DL$220,0)),"",VLOOKUP(LX$1,'Tactic Recode'!$A$1:$B$547,2,FALSE))</f>
        <v/>
      </c>
      <c r="LY117" t="str">
        <f>IF(ISERROR(MATCH(LY$1,'CSC Mitre'!DL$1:DL$220,0)),"",VLOOKUP(LY$1,'Tactic Recode'!$A$1:$B$547,2,FALSE))</f>
        <v/>
      </c>
      <c r="LZ117" t="str">
        <f>IF(ISERROR(MATCH(LZ$1,'CSC Mitre'!DL$1:DL$220,0)),"",VLOOKUP(LZ$1,'Tactic Recode'!$A$1:$B$547,2,FALSE))</f>
        <v/>
      </c>
      <c r="MA117" t="str">
        <f>IF(ISERROR(MATCH(MA$1,'CSC Mitre'!DL$1:DL$220,0)),"",VLOOKUP(MA$1,'Tactic Recode'!$A$1:$B$547,2,FALSE))</f>
        <v/>
      </c>
      <c r="MB117" t="str">
        <f>IF(ISERROR(MATCH(MB$1,'CSC Mitre'!DL$1:DL$220,0)),"",VLOOKUP(MB$1,'Tactic Recode'!$A$1:$B$547,2,FALSE))</f>
        <v/>
      </c>
      <c r="MC117" t="str">
        <f>IF(ISERROR(MATCH(MC$1,'CSC Mitre'!DL$1:DL$220,0)),"",VLOOKUP(MC$1,'Tactic Recode'!$A$1:$B$547,2,FALSE))</f>
        <v/>
      </c>
      <c r="MD117" t="str">
        <f>IF(ISERROR(MATCH(MD$1,'CSC Mitre'!DL$1:DL$220,0)),"",VLOOKUP(MD$1,'Tactic Recode'!$A$1:$B$547,2,FALSE))</f>
        <v/>
      </c>
      <c r="ME117" t="str">
        <f>IF(ISERROR(MATCH(ME$1,'CSC Mitre'!DL$1:DL$220,0)),"",VLOOKUP(ME$1,'Tactic Recode'!$A$1:$B$547,2,FALSE))</f>
        <v/>
      </c>
      <c r="MF117" t="str">
        <f>IF(ISERROR(MATCH(MF$1,'CSC Mitre'!DL$1:DL$220,0)),"",VLOOKUP(MF$1,'Tactic Recode'!$A$1:$B$547,2,FALSE))</f>
        <v/>
      </c>
      <c r="MG117" t="str">
        <f>IF(ISERROR(MATCH(MG$1,'CSC Mitre'!DL$1:DL$220,0)),"",VLOOKUP(MG$1,'Tactic Recode'!$A$1:$B$547,2,FALSE))</f>
        <v/>
      </c>
      <c r="MH117" t="str">
        <f>IF(ISERROR(MATCH(MH$1,'CSC Mitre'!DL$1:DL$220,0)),"",VLOOKUP(MH$1,'Tactic Recode'!$A$1:$B$547,2,FALSE))</f>
        <v/>
      </c>
      <c r="MI117" t="str">
        <f>IF(ISERROR(MATCH(MI$1,'CSC Mitre'!DL$1:DL$220,0)),"",VLOOKUP(MI$1,'Tactic Recode'!$A$1:$B$547,2,FALSE))</f>
        <v/>
      </c>
      <c r="MJ117" t="str">
        <f>IF(ISERROR(MATCH(MJ$1,'CSC Mitre'!DL$1:DL$220,0)),"",VLOOKUP(MJ$1,'Tactic Recode'!$A$1:$B$547,2,FALSE))</f>
        <v/>
      </c>
      <c r="MK117" t="str">
        <f>IF(ISERROR(MATCH(MK$1,'CSC Mitre'!DL$1:DL$220,0)),"",VLOOKUP(MK$1,'Tactic Recode'!$A$1:$B$547,2,FALSE))</f>
        <v/>
      </c>
      <c r="ML117" t="str">
        <f>IF(ISERROR(MATCH(ML$1,'CSC Mitre'!DL$1:DL$220,0)),"",VLOOKUP(ML$1,'Tactic Recode'!$A$1:$B$547,2,FALSE))</f>
        <v/>
      </c>
      <c r="MM117" t="str">
        <f>IF(ISERROR(MATCH(MM$1,'CSC Mitre'!DL$1:DL$220,0)),"",VLOOKUP(MM$1,'Tactic Recode'!$A$1:$B$547,2,FALSE))</f>
        <v/>
      </c>
      <c r="MN117" t="str">
        <f>IF(ISERROR(MATCH(MN$1,'CSC Mitre'!DL$1:DL$220,0)),"",VLOOKUP(MN$1,'Tactic Recode'!$A$1:$B$547,2,FALSE))</f>
        <v/>
      </c>
      <c r="MO117" t="str">
        <f>IF(ISERROR(MATCH(MO$1,'CSC Mitre'!DL$1:DL$220,0)),"",VLOOKUP(MO$1,'Tactic Recode'!$A$1:$B$547,2,FALSE))</f>
        <v/>
      </c>
      <c r="MP117" t="str">
        <f>IF(ISERROR(MATCH(MP$1,'CSC Mitre'!DL$1:DL$220,0)),"",VLOOKUP(MP$1,'Tactic Recode'!$A$1:$B$547,2,FALSE))</f>
        <v/>
      </c>
      <c r="MQ117" t="str">
        <f>IF(ISERROR(MATCH(MQ$1,'CSC Mitre'!DL$1:DL$220,0)),"",VLOOKUP(MQ$1,'Tactic Recode'!$A$1:$B$547,2,FALSE))</f>
        <v/>
      </c>
      <c r="MR117" t="str">
        <f>IF(ISERROR(MATCH(MR$1,'CSC Mitre'!DL$1:DL$220,0)),"",VLOOKUP(MR$1,'Tactic Recode'!$A$1:$B$547,2,FALSE))</f>
        <v/>
      </c>
      <c r="MS117" t="str">
        <f>IF(ISERROR(MATCH(MS$1,'CSC Mitre'!DL$1:DL$220,0)),"",VLOOKUP(MS$1,'Tactic Recode'!$A$1:$B$547,2,FALSE))</f>
        <v/>
      </c>
      <c r="MT117" t="str">
        <f>IF(ISERROR(MATCH(MT$1,'CSC Mitre'!DL$1:DL$220,0)),"",VLOOKUP(MT$1,'Tactic Recode'!$A$1:$B$547,2,FALSE))</f>
        <v/>
      </c>
      <c r="MU117" t="str">
        <f>IF(ISERROR(MATCH(MU$1,'CSC Mitre'!DL$1:DL$220,0)),"",VLOOKUP(MU$1,'Tactic Recode'!$A$1:$B$547,2,FALSE))</f>
        <v/>
      </c>
      <c r="MV117" t="str">
        <f>IF(ISERROR(MATCH(MV$1,'CSC Mitre'!DL$1:DL$220,0)),"",VLOOKUP(MV$1,'Tactic Recode'!$A$1:$B$547,2,FALSE))</f>
        <v/>
      </c>
      <c r="MW117" t="str">
        <f>IF(ISERROR(MATCH(MW$1,'CSC Mitre'!DL$1:DL$220,0)),"",VLOOKUP(MW$1,'Tactic Recode'!$A$1:$B$547,2,FALSE))</f>
        <v/>
      </c>
      <c r="MX117" t="str">
        <f>IF(ISERROR(MATCH(MX$1,'CSC Mitre'!DL$1:DL$220,0)),"",VLOOKUP(MX$1,'Tactic Recode'!$A$1:$B$547,2,FALSE))</f>
        <v/>
      </c>
      <c r="MY117" t="str">
        <f>IF(ISERROR(MATCH(MY$1,'CSC Mitre'!DL$1:DL$220,0)),"",VLOOKUP(MY$1,'Tactic Recode'!$A$1:$B$547,2,FALSE))</f>
        <v/>
      </c>
      <c r="MZ117" t="str">
        <f>IF(ISERROR(MATCH(MZ$1,'CSC Mitre'!DL$1:DL$220,0)),"",VLOOKUP(MZ$1,'Tactic Recode'!$A$1:$B$547,2,FALSE))</f>
        <v/>
      </c>
      <c r="NA117" t="str">
        <f>IF(ISERROR(MATCH(NA$1,'CSC Mitre'!DL$1:DL$220,0)),"",VLOOKUP(NA$1,'Tactic Recode'!$A$1:$B$547,2,FALSE))</f>
        <v/>
      </c>
      <c r="NB117" t="str">
        <f>IF(ISERROR(MATCH(NB$1,'CSC Mitre'!DL$1:DL$220,0)),"",VLOOKUP(NB$1,'Tactic Recode'!$A$1:$B$547,2,FALSE))</f>
        <v/>
      </c>
      <c r="NC117" t="str">
        <f>IF(ISERROR(MATCH(NC$1,'CSC Mitre'!DL$1:DL$220,0)),"",VLOOKUP(NC$1,'Tactic Recode'!$A$1:$B$547,2,FALSE))</f>
        <v/>
      </c>
      <c r="ND117" t="str">
        <f>IF(ISERROR(MATCH(ND$1,'CSC Mitre'!DL$1:DL$220,0)),"",VLOOKUP(ND$1,'Tactic Recode'!$A$1:$B$547,2,FALSE))</f>
        <v/>
      </c>
      <c r="NE117" t="str">
        <f>IF(ISERROR(MATCH(NE$1,'CSC Mitre'!DL$1:DL$220,0)),"",VLOOKUP(NE$1,'Tactic Recode'!$A$1:$B$547,2,FALSE))</f>
        <v/>
      </c>
      <c r="NF117" t="str">
        <f>IF(ISERROR(MATCH(NF$1,'CSC Mitre'!DL$1:DL$220,0)),"",VLOOKUP(NF$1,'Tactic Recode'!$A$1:$B$547,2,FALSE))</f>
        <v/>
      </c>
      <c r="NG117" t="str">
        <f>IF(ISERROR(MATCH(NG$1,'CSC Mitre'!DL$1:DL$220,0)),"",VLOOKUP(NG$1,'Tactic Recode'!$A$1:$B$547,2,FALSE))</f>
        <v/>
      </c>
      <c r="NH117" t="str">
        <f>IF(ISERROR(MATCH(NH$1,'CSC Mitre'!DL$1:DL$220,0)),"",VLOOKUP(NH$1,'Tactic Recode'!$A$1:$B$547,2,FALSE))</f>
        <v/>
      </c>
      <c r="NI117" t="str">
        <f>IF(ISERROR(MATCH(NI$1,'CSC Mitre'!DL$1:DL$220,0)),"",VLOOKUP(NI$1,'Tactic Recode'!$A$1:$B$547,2,FALSE))</f>
        <v/>
      </c>
      <c r="NJ117" t="str">
        <f>IF(ISERROR(MATCH(NJ$1,'CSC Mitre'!DL$1:DL$220,0)),"",VLOOKUP(NJ$1,'Tactic Recode'!$A$1:$B$547,2,FALSE))</f>
        <v/>
      </c>
      <c r="NK117" t="str">
        <f>IF(ISERROR(MATCH(NK$1,'CSC Mitre'!DL$1:DL$220,0)),"",VLOOKUP(NK$1,'Tactic Recode'!$A$1:$B$547,2,FALSE))</f>
        <v/>
      </c>
      <c r="NL117" t="str">
        <f>IF(ISERROR(MATCH(NL$1,'CSC Mitre'!DL$1:DL$220,0)),"",VLOOKUP(NL$1,'Tactic Recode'!$A$1:$B$547,2,FALSE))</f>
        <v/>
      </c>
      <c r="NM117" t="str">
        <f>IF(ISERROR(MATCH(NM$1,'CSC Mitre'!DL$1:DL$220,0)),"",VLOOKUP(NM$1,'Tactic Recode'!$A$1:$B$547,2,FALSE))</f>
        <v/>
      </c>
      <c r="NN117" t="str">
        <f>IF(ISERROR(MATCH(NN$1,'CSC Mitre'!DL$1:DL$220,0)),"",VLOOKUP(NN$1,'Tactic Recode'!$A$1:$B$547,2,FALSE))</f>
        <v/>
      </c>
      <c r="NO117" t="str">
        <f>IF(ISERROR(MATCH(NO$1,'CSC Mitre'!DL$1:DL$220,0)),"",VLOOKUP(NO$1,'Tactic Recode'!$A$1:$B$547,2,FALSE))</f>
        <v/>
      </c>
      <c r="NP117" t="str">
        <f>IF(ISERROR(MATCH(NP$1,'CSC Mitre'!DL$1:DL$220,0)),"",VLOOKUP(NP$1,'Tactic Recode'!$A$1:$B$547,2,FALSE))</f>
        <v/>
      </c>
      <c r="NQ117" t="str">
        <f>IF(ISERROR(MATCH(NQ$1,'CSC Mitre'!DL$1:DL$220,0)),"",VLOOKUP(NQ$1,'Tactic Recode'!$A$1:$B$547,2,FALSE))</f>
        <v/>
      </c>
      <c r="NR117" t="str">
        <f>IF(ISERROR(MATCH(NR$1,'CSC Mitre'!DL$1:DL$220,0)),"",VLOOKUP(NR$1,'Tactic Recode'!$A$1:$B$547,2,FALSE))</f>
        <v/>
      </c>
      <c r="NS117" t="str">
        <f>IF(ISERROR(MATCH(NS$1,'CSC Mitre'!DL$1:DL$220,0)),"",VLOOKUP(NS$1,'Tactic Recode'!$A$1:$B$547,2,FALSE))</f>
        <v/>
      </c>
      <c r="NT117" t="str">
        <f>IF(ISERROR(MATCH(NT$1,'CSC Mitre'!DL$1:DL$220,0)),"",VLOOKUP(NT$1,'Tactic Recode'!$A$1:$B$547,2,FALSE))</f>
        <v/>
      </c>
      <c r="NU117" t="str">
        <f>IF(ISERROR(MATCH(NU$1,'CSC Mitre'!DL$1:DL$220,0)),"",VLOOKUP(NU$1,'Tactic Recode'!$A$1:$B$547,2,FALSE))</f>
        <v/>
      </c>
      <c r="NV117" t="str">
        <f>IF(ISERROR(MATCH(NV$1,'CSC Mitre'!DL$1:DL$220,0)),"",VLOOKUP(NV$1,'Tactic Recode'!$A$1:$B$547,2,FALSE))</f>
        <v/>
      </c>
      <c r="NW117" t="str">
        <f>IF(ISERROR(MATCH(NW$1,'CSC Mitre'!DL$1:DL$220,0)),"",VLOOKUP(NW$1,'Tactic Recode'!$A$1:$B$547,2,FALSE))</f>
        <v/>
      </c>
      <c r="NX117" t="str">
        <f>IF(ISERROR(MATCH(NX$1,'CSC Mitre'!DL$1:DL$220,0)),"",VLOOKUP(NX$1,'Tactic Recode'!$A$1:$B$547,2,FALSE))</f>
        <v/>
      </c>
      <c r="NY117" t="str">
        <f>IF(ISERROR(MATCH(NY$1,'CSC Mitre'!DL$1:DL$220,0)),"",VLOOKUP(NY$1,'Tactic Recode'!$A$1:$B$547,2,FALSE))</f>
        <v/>
      </c>
      <c r="NZ117" t="str">
        <f>IF(ISERROR(MATCH(NZ$1,'CSC Mitre'!DL$1:DL$220,0)),"",VLOOKUP(NZ$1,'Tactic Recode'!$A$1:$B$547,2,FALSE))</f>
        <v/>
      </c>
      <c r="OA117" t="str">
        <f>IF(ISERROR(MATCH(OA$1,'CSC Mitre'!DL$1:DL$220,0)),"",VLOOKUP(OA$1,'Tactic Recode'!$A$1:$B$547,2,FALSE))</f>
        <v/>
      </c>
      <c r="OB117" t="str">
        <f>IF(ISERROR(MATCH(OB$1,'CSC Mitre'!DL$1:DL$220,0)),"",VLOOKUP(OB$1,'Tactic Recode'!$A$1:$B$547,2,FALSE))</f>
        <v/>
      </c>
      <c r="OC117" t="str">
        <f>IF(ISERROR(MATCH(OC$1,'CSC Mitre'!DL$1:DL$220,0)),"",VLOOKUP(OC$1,'Tactic Recode'!$A$1:$B$547,2,FALSE))</f>
        <v/>
      </c>
      <c r="OD117" t="str">
        <f>IF(ISERROR(MATCH(OD$1,'CSC Mitre'!DL$1:DL$220,0)),"",VLOOKUP(OD$1,'Tactic Recode'!$A$1:$B$547,2,FALSE))</f>
        <v/>
      </c>
      <c r="OE117" t="str">
        <f>IF(ISERROR(MATCH(OE$1,'CSC Mitre'!DL$1:DL$220,0)),"",VLOOKUP(OE$1,'Tactic Recode'!$A$1:$B$547,2,FALSE))</f>
        <v/>
      </c>
      <c r="OF117" t="str">
        <f>IF(ISERROR(MATCH(OF$1,'CSC Mitre'!DL$1:DL$220,0)),"",VLOOKUP(OF$1,'Tactic Recode'!$A$1:$B$547,2,FALSE))</f>
        <v/>
      </c>
      <c r="OG117" t="str">
        <f>IF(ISERROR(MATCH(OG$1,'CSC Mitre'!DL$1:DL$220,0)),"",VLOOKUP(OG$1,'Tactic Recode'!$A$1:$B$547,2,FALSE))</f>
        <v/>
      </c>
      <c r="OH117" t="str">
        <f>IF(ISERROR(MATCH(OH$1,'CSC Mitre'!DL$1:DL$220,0)),"",VLOOKUP(OH$1,'Tactic Recode'!$A$1:$B$547,2,FALSE))</f>
        <v/>
      </c>
      <c r="OI117" t="str">
        <f>IF(ISERROR(MATCH(OI$1,'CSC Mitre'!DL$1:DL$220,0)),"",VLOOKUP(OI$1,'Tactic Recode'!$A$1:$B$547,2,FALSE))</f>
        <v/>
      </c>
      <c r="OJ117" t="str">
        <f>IF(ISERROR(MATCH(OJ$1,'CSC Mitre'!DL$1:DL$220,0)),"",VLOOKUP(OJ$1,'Tactic Recode'!$A$1:$B$547,2,FALSE))</f>
        <v/>
      </c>
      <c r="OK117" t="str">
        <f>IF(ISERROR(MATCH(OK$1,'CSC Mitre'!DL$1:DL$220,0)),"",VLOOKUP(OK$1,'Tactic Recode'!$A$1:$B$547,2,FALSE))</f>
        <v/>
      </c>
      <c r="OL117" t="str">
        <f>IF(ISERROR(MATCH(OL$1,'CSC Mitre'!DL$1:DL$220,0)),"",VLOOKUP(OL$1,'Tactic Recode'!$A$1:$B$547,2,FALSE))</f>
        <v/>
      </c>
      <c r="OM117" t="str">
        <f>IF(ISERROR(MATCH(OM$1,'CSC Mitre'!DL$1:DL$220,0)),"",VLOOKUP(OM$1,'Tactic Recode'!$A$1:$B$547,2,FALSE))</f>
        <v/>
      </c>
      <c r="ON117" t="str">
        <f>IF(ISERROR(MATCH(ON$1,'CSC Mitre'!DL$1:DL$220,0)),"",VLOOKUP(ON$1,'Tactic Recode'!$A$1:$B$547,2,FALSE))</f>
        <v/>
      </c>
      <c r="OO117" t="str">
        <f>IF(ISERROR(MATCH(OO$1,'CSC Mitre'!DL$1:DL$220,0)),"",VLOOKUP(OO$1,'Tactic Recode'!$A$1:$B$547,2,FALSE))</f>
        <v/>
      </c>
      <c r="OP117" t="str">
        <f>IF(ISERROR(MATCH(OP$1,'CSC Mitre'!DL$1:DL$220,0)),"",VLOOKUP(OP$1,'Tactic Recode'!$A$1:$B$547,2,FALSE))</f>
        <v/>
      </c>
      <c r="OQ117" t="str">
        <f>IF(ISERROR(MATCH(OQ$1,'CSC Mitre'!DL$1:DL$220,0)),"",VLOOKUP(OQ$1,'Tactic Recode'!$A$1:$B$547,2,FALSE))</f>
        <v/>
      </c>
      <c r="OR117" t="str">
        <f>IF(ISERROR(MATCH(OR$1,'CSC Mitre'!DL$1:DL$220,0)),"",VLOOKUP(OR$1,'Tactic Recode'!$A$1:$B$547,2,FALSE))</f>
        <v/>
      </c>
      <c r="OS117" t="str">
        <f>IF(ISERROR(MATCH(OS$1,'CSC Mitre'!DL$1:DL$220,0)),"",VLOOKUP(OS$1,'Tactic Recode'!$A$1:$B$547,2,FALSE))</f>
        <v/>
      </c>
      <c r="OT117" t="str">
        <f>IF(ISERROR(MATCH(OT$1,'CSC Mitre'!DL$1:DL$220,0)),"",VLOOKUP(OT$1,'Tactic Recode'!$A$1:$B$547,2,FALSE))</f>
        <v/>
      </c>
      <c r="OU117" t="str">
        <f>IF(ISERROR(MATCH(OU$1,'CSC Mitre'!DL$1:DL$220,0)),"",VLOOKUP(OU$1,'Tactic Recode'!$A$1:$B$547,2,FALSE))</f>
        <v/>
      </c>
      <c r="OV117" t="str">
        <f>IF(ISERROR(MATCH(OV$1,'CSC Mitre'!DL$1:DL$220,0)),"",VLOOKUP(OV$1,'Tactic Recode'!$A$1:$B$547,2,FALSE))</f>
        <v/>
      </c>
      <c r="OW117" t="str">
        <f>IF(ISERROR(MATCH(OW$1,'CSC Mitre'!DL$1:DL$220,0)),"",VLOOKUP(OW$1,'Tactic Recode'!$A$1:$B$547,2,FALSE))</f>
        <v/>
      </c>
      <c r="OX117" t="str">
        <f>IF(ISERROR(MATCH(OX$1,'CSC Mitre'!DL$1:DL$220,0)),"",VLOOKUP(OX$1,'Tactic Recode'!$A$1:$B$547,2,FALSE))</f>
        <v/>
      </c>
      <c r="OY117" t="str">
        <f>IF(ISERROR(MATCH(OY$1,'CSC Mitre'!DL$1:DL$220,0)),"",VLOOKUP(OY$1,'Tactic Recode'!$A$1:$B$547,2,FALSE))</f>
        <v/>
      </c>
      <c r="OZ117" t="str">
        <f>IF(ISERROR(MATCH(OZ$1,'CSC Mitre'!DL$1:DL$220,0)),"",VLOOKUP(OZ$1,'Tactic Recode'!$A$1:$B$547,2,FALSE))</f>
        <v/>
      </c>
      <c r="PA117" t="str">
        <f>IF(ISERROR(MATCH(PA$1,'CSC Mitre'!DL$1:DL$220,0)),"",VLOOKUP(PA$1,'Tactic Recode'!$A$1:$B$547,2,FALSE))</f>
        <v/>
      </c>
      <c r="PB117" t="str">
        <f>IF(ISERROR(MATCH(PB$1,'CSC Mitre'!DL$1:DL$220,0)),"",VLOOKUP(PB$1,'Tactic Recode'!$A$1:$B$547,2,FALSE))</f>
        <v/>
      </c>
      <c r="PC117" t="str">
        <f>IF(ISERROR(MATCH(PC$1,'CSC Mitre'!DL$1:DL$220,0)),"",VLOOKUP(PC$1,'Tactic Recode'!$A$1:$B$547,2,FALSE))</f>
        <v/>
      </c>
      <c r="PD117" t="str">
        <f>IF(ISERROR(MATCH(PD$1,'CSC Mitre'!DL$1:DL$220,0)),"",VLOOKUP(PD$1,'Tactic Recode'!$A$1:$B$547,2,FALSE))</f>
        <v/>
      </c>
      <c r="PE117" t="str">
        <f>IF(ISERROR(MATCH(PE$1,'CSC Mitre'!DL$1:DL$220,0)),"",VLOOKUP(PE$1,'Tactic Recode'!$A$1:$B$547,2,FALSE))</f>
        <v/>
      </c>
      <c r="PF117" t="str">
        <f>IF(ISERROR(MATCH(PF$1,'CSC Mitre'!DL$1:DL$220,0)),"",VLOOKUP(PF$1,'Tactic Recode'!$A$1:$B$547,2,FALSE))</f>
        <v/>
      </c>
      <c r="PG117" t="str">
        <f>IF(ISERROR(MATCH(PG$1,'CSC Mitre'!DL$1:DL$220,0)),"",VLOOKUP(PG$1,'Tactic Recode'!$A$1:$B$547,2,FALSE))</f>
        <v/>
      </c>
      <c r="PH117" t="str">
        <f>IF(ISERROR(MATCH(PH$1,'CSC Mitre'!DL$1:DL$220,0)),"",VLOOKUP(PH$1,'Tactic Recode'!$A$1:$B$547,2,FALSE))</f>
        <v/>
      </c>
      <c r="PI117" t="str">
        <f>IF(ISERROR(MATCH(PI$1,'CSC Mitre'!DL$1:DL$220,0)),"",VLOOKUP(PI$1,'Tactic Recode'!$A$1:$B$547,2,FALSE))</f>
        <v/>
      </c>
      <c r="PJ117" t="str">
        <f>IF(ISERROR(MATCH(PJ$1,'CSC Mitre'!DL$1:DL$220,0)),"",VLOOKUP(PJ$1,'Tactic Recode'!$A$1:$B$547,2,FALSE))</f>
        <v/>
      </c>
      <c r="PK117" t="str">
        <f>IF(ISERROR(MATCH(PK$1,'CSC Mitre'!DL$1:DL$220,0)),"",VLOOKUP(PK$1,'Tactic Recode'!$A$1:$B$547,2,FALSE))</f>
        <v/>
      </c>
      <c r="PL117" t="str">
        <f>IF(ISERROR(MATCH(PL$1,'CSC Mitre'!DL$1:DL$220,0)),"",VLOOKUP(PL$1,'Tactic Recode'!$A$1:$B$547,2,FALSE))</f>
        <v/>
      </c>
      <c r="PM117" t="str">
        <f>IF(ISERROR(MATCH(PM$1,'CSC Mitre'!DL$1:DL$220,0)),"",VLOOKUP(PM$1,'Tactic Recode'!$A$1:$B$547,2,FALSE))</f>
        <v/>
      </c>
      <c r="PN117" t="str">
        <f>IF(ISERROR(MATCH(PN$1,'CSC Mitre'!DL$1:DL$220,0)),"",VLOOKUP(PN$1,'Tactic Recode'!$A$1:$B$547,2,FALSE))</f>
        <v/>
      </c>
      <c r="PO117" t="str">
        <f>IF(ISERROR(MATCH(PO$1,'CSC Mitre'!DL$1:DL$220,0)),"",VLOOKUP(PO$1,'Tactic Recode'!$A$1:$B$547,2,FALSE))</f>
        <v/>
      </c>
      <c r="PP117" t="str">
        <f>IF(ISERROR(MATCH(PP$1,'CSC Mitre'!DL$1:DL$220,0)),"",VLOOKUP(PP$1,'Tactic Recode'!$A$1:$B$547,2,FALSE))</f>
        <v/>
      </c>
      <c r="PQ117" t="str">
        <f>IF(ISERROR(MATCH(PQ$1,'CSC Mitre'!DL$1:DL$220,0)),"",VLOOKUP(PQ$1,'Tactic Recode'!$A$1:$B$547,2,FALSE))</f>
        <v/>
      </c>
      <c r="PR117" t="str">
        <f>IF(ISERROR(MATCH(PR$1,'CSC Mitre'!DL$1:DL$220,0)),"",VLOOKUP(PR$1,'Tactic Recode'!$A$1:$B$547,2,FALSE))</f>
        <v/>
      </c>
      <c r="PS117" t="str">
        <f>IF(ISERROR(MATCH(PS$1,'CSC Mitre'!DL$1:DL$220,0)),"",VLOOKUP(PS$1,'Tactic Recode'!$A$1:$B$547,2,FALSE))</f>
        <v/>
      </c>
      <c r="PT117" t="str">
        <f>IF(ISERROR(MATCH(PT$1,'CSC Mitre'!DL$1:DL$220,0)),"",VLOOKUP(PT$1,'Tactic Recode'!$A$1:$B$547,2,FALSE))</f>
        <v/>
      </c>
      <c r="PU117" t="str">
        <f>IF(ISERROR(MATCH(PU$1,'CSC Mitre'!DL$1:DL$220,0)),"",VLOOKUP(PU$1,'Tactic Recode'!$A$1:$B$547,2,FALSE))</f>
        <v/>
      </c>
      <c r="PV117" t="str">
        <f>IF(ISERROR(MATCH(PV$1,'CSC Mitre'!DL$1:DL$220,0)),"",VLOOKUP(PV$1,'Tactic Recode'!$A$1:$B$547,2,FALSE))</f>
        <v/>
      </c>
      <c r="PW117" t="str">
        <f>IF(ISERROR(MATCH(PW$1,'CSC Mitre'!DL$1:DL$220,0)),"",VLOOKUP(PW$1,'Tactic Recode'!$A$1:$B$547,2,FALSE))</f>
        <v/>
      </c>
      <c r="PX117" t="str">
        <f>IF(ISERROR(MATCH(PX$1,'CSC Mitre'!DL$1:DL$220,0)),"",VLOOKUP(PX$1,'Tactic Recode'!$A$1:$B$547,2,FALSE))</f>
        <v/>
      </c>
      <c r="PY117" t="str">
        <f>IF(ISERROR(MATCH(PY$1,'CSC Mitre'!DL$1:DL$220,0)),"",VLOOKUP(PY$1,'Tactic Recode'!$A$1:$B$547,2,FALSE))</f>
        <v/>
      </c>
      <c r="PZ117" t="str">
        <f>IF(ISERROR(MATCH(PZ$1,'CSC Mitre'!DL$1:DL$220,0)),"",VLOOKUP(PZ$1,'Tactic Recode'!$A$1:$B$547,2,FALSE))</f>
        <v/>
      </c>
      <c r="QA117" t="str">
        <f>IF(ISERROR(MATCH(QA$1,'CSC Mitre'!DL$1:DL$220,0)),"",VLOOKUP(QA$1,'Tactic Recode'!$A$1:$B$547,2,FALSE))</f>
        <v/>
      </c>
      <c r="QB117" t="str">
        <f>IF(ISERROR(MATCH(QB$1,'CSC Mitre'!DL$1:DL$220,0)),"",VLOOKUP(QB$1,'Tactic Recode'!$A$1:$B$547,2,FALSE))</f>
        <v/>
      </c>
      <c r="QC117" t="str">
        <f>IF(ISERROR(MATCH(QC$1,'CSC Mitre'!DL$1:DL$220,0)),"",VLOOKUP(QC$1,'Tactic Recode'!$A$1:$B$547,2,FALSE))</f>
        <v/>
      </c>
      <c r="QD117" t="str">
        <f>IF(ISERROR(MATCH(QD$1,'CSC Mitre'!DL$1:DL$220,0)),"",VLOOKUP(QD$1,'Tactic Recode'!$A$1:$B$547,2,FALSE))</f>
        <v/>
      </c>
      <c r="QE117" t="str">
        <f>IF(ISERROR(MATCH(QE$1,'CSC Mitre'!DL$1:DL$220,0)),"",VLOOKUP(QE$1,'Tactic Recode'!$A$1:$B$547,2,FALSE))</f>
        <v/>
      </c>
      <c r="QF117" t="str">
        <f>IF(ISERROR(MATCH(QF$1,'CSC Mitre'!DL$1:DL$220,0)),"",VLOOKUP(QF$1,'Tactic Recode'!$A$1:$B$547,2,FALSE))</f>
        <v/>
      </c>
      <c r="QG117" t="str">
        <f>IF(ISERROR(MATCH(QG$1,'CSC Mitre'!DL$1:DL$220,0)),"",VLOOKUP(QG$1,'Tactic Recode'!$A$1:$B$547,2,FALSE))</f>
        <v/>
      </c>
      <c r="QH117" t="str">
        <f>IF(ISERROR(MATCH(QH$1,'CSC Mitre'!DL$1:DL$220,0)),"",VLOOKUP(QH$1,'Tactic Recode'!$A$1:$B$547,2,FALSE))</f>
        <v/>
      </c>
      <c r="QI117" t="str">
        <f>IF(ISERROR(MATCH(QI$1,'CSC Mitre'!DL$1:DL$220,0)),"",VLOOKUP(QI$1,'Tactic Recode'!$A$1:$B$547,2,FALSE))</f>
        <v/>
      </c>
      <c r="QJ117" t="str">
        <f>IF(ISERROR(MATCH(QJ$1,'CSC Mitre'!DL$1:DL$220,0)),"",VLOOKUP(QJ$1,'Tactic Recode'!$A$1:$B$547,2,FALSE))</f>
        <v/>
      </c>
      <c r="QK117" t="str">
        <f>IF(ISERROR(MATCH(QK$1,'CSC Mitre'!DL$1:DL$220,0)),"",VLOOKUP(QK$1,'Tactic Recode'!$A$1:$B$547,2,FALSE))</f>
        <v/>
      </c>
      <c r="QL117" t="str">
        <f>IF(ISERROR(MATCH(QL$1,'CSC Mitre'!DL$1:DL$220,0)),"",VLOOKUP(QL$1,'Tactic Recode'!$A$1:$B$547,2,FALSE))</f>
        <v/>
      </c>
      <c r="QM117" t="str">
        <f>IF(ISERROR(MATCH(QM$1,'CSC Mitre'!DL$1:DL$220,0)),"",VLOOKUP(QM$1,'Tactic Recode'!$A$1:$B$547,2,FALSE))</f>
        <v/>
      </c>
      <c r="QN117" t="str">
        <f>IF(ISERROR(MATCH(QN$1,'CSC Mitre'!DL$1:DL$220,0)),"",VLOOKUP(QN$1,'Tactic Recode'!$A$1:$B$547,2,FALSE))</f>
        <v/>
      </c>
      <c r="QO117" t="str">
        <f>IF(ISERROR(MATCH(QO$1,'CSC Mitre'!DL$1:DL$220,0)),"",VLOOKUP(QO$1,'Tactic Recode'!$A$1:$B$547,2,FALSE))</f>
        <v/>
      </c>
      <c r="QP117" t="str">
        <f>IF(ISERROR(MATCH(QP$1,'CSC Mitre'!DL$1:DL$220,0)),"",VLOOKUP(QP$1,'Tactic Recode'!$A$1:$B$547,2,FALSE))</f>
        <v/>
      </c>
      <c r="QQ117" t="str">
        <f>IF(ISERROR(MATCH(QQ$1,'CSC Mitre'!DL$1:DL$220,0)),"",VLOOKUP(QQ$1,'Tactic Recode'!$A$1:$B$547,2,FALSE))</f>
        <v/>
      </c>
      <c r="QR117" t="str">
        <f>IF(ISERROR(MATCH(QR$1,'CSC Mitre'!DL$1:DL$220,0)),"",VLOOKUP(QR$1,'Tactic Recode'!$A$1:$B$547,2,FALSE))</f>
        <v/>
      </c>
      <c r="QS117" t="str">
        <f>IF(ISERROR(MATCH(QS$1,'CSC Mitre'!DL$1:DL$220,0)),"",VLOOKUP(QS$1,'Tactic Recode'!$A$1:$B$547,2,FALSE))</f>
        <v/>
      </c>
      <c r="QT117" t="str">
        <f>IF(ISERROR(MATCH(QT$1,'CSC Mitre'!DL$1:DL$220,0)),"",VLOOKUP(QT$1,'Tactic Recode'!$A$1:$B$547,2,FALSE))</f>
        <v/>
      </c>
      <c r="QU117" t="str">
        <f>IF(ISERROR(MATCH(QU$1,'CSC Mitre'!DL$1:DL$220,0)),"",VLOOKUP(QU$1,'Tactic Recode'!$A$1:$B$547,2,FALSE))</f>
        <v/>
      </c>
      <c r="QV117" t="str">
        <f>IF(ISERROR(MATCH(QV$1,'CSC Mitre'!DL$1:DL$220,0)),"",VLOOKUP(QV$1,'Tactic Recode'!$A$1:$B$547,2,FALSE))</f>
        <v/>
      </c>
      <c r="QW117" t="str">
        <f>IF(ISERROR(MATCH(QW$1,'CSC Mitre'!DL$1:DL$220,0)),"",VLOOKUP(QW$1,'Tactic Recode'!$A$1:$B$547,2,FALSE))</f>
        <v/>
      </c>
      <c r="QX117" t="str">
        <f>IF(ISERROR(MATCH(QX$1,'CSC Mitre'!DL$1:DL$220,0)),"",VLOOKUP(QX$1,'Tactic Recode'!$A$1:$B$547,2,FALSE))</f>
        <v/>
      </c>
      <c r="QY117" t="str">
        <f>IF(ISERROR(MATCH(QY$1,'CSC Mitre'!DL$1:DL$220,0)),"",VLOOKUP(QY$1,'Tactic Recode'!$A$1:$B$547,2,FALSE))</f>
        <v/>
      </c>
      <c r="QZ117" t="str">
        <f>IF(ISERROR(MATCH(QZ$1,'CSC Mitre'!DL$1:DL$220,0)),"",VLOOKUP(QZ$1,'Tactic Recode'!$A$1:$B$547,2,FALSE))</f>
        <v/>
      </c>
      <c r="RA117" t="str">
        <f>IF(ISERROR(MATCH(RA$1,'CSC Mitre'!DL$1:DL$220,0)),"",VLOOKUP(RA$1,'Tactic Recode'!$A$1:$B$547,2,FALSE))</f>
        <v/>
      </c>
      <c r="RB117" t="str">
        <f>IF(ISERROR(MATCH(RB$1,'CSC Mitre'!DL$1:DL$220,0)),"",VLOOKUP(RB$1,'Tactic Recode'!$A$1:$B$547,2,FALSE))</f>
        <v/>
      </c>
      <c r="RC117" t="str">
        <f>IF(ISERROR(MATCH(RC$1,'CSC Mitre'!DL$1:DL$220,0)),"",VLOOKUP(RC$1,'Tactic Recode'!$A$1:$B$547,2,FALSE))</f>
        <v/>
      </c>
      <c r="RD117" t="str">
        <f>IF(ISERROR(MATCH(RD$1,'CSC Mitre'!DL$1:DL$220,0)),"",VLOOKUP(RD$1,'Tactic Recode'!$A$1:$B$547,2,FALSE))</f>
        <v/>
      </c>
      <c r="RE117" t="str">
        <f>IF(ISERROR(MATCH(RE$1,'CSC Mitre'!DL$1:DL$220,0)),"",VLOOKUP(RE$1,'Tactic Recode'!$A$1:$B$547,2,FALSE))</f>
        <v/>
      </c>
      <c r="RF117" t="str">
        <f>IF(ISERROR(MATCH(RF$1,'CSC Mitre'!DL$1:DL$220,0)),"",VLOOKUP(RF$1,'Tactic Recode'!$A$1:$B$547,2,FALSE))</f>
        <v/>
      </c>
      <c r="RG117" t="str">
        <f>IF(ISERROR(MATCH(RG$1,'CSC Mitre'!DL$1:DL$220,0)),"",VLOOKUP(RG$1,'Tactic Recode'!$A$1:$B$547,2,FALSE))</f>
        <v/>
      </c>
      <c r="RH117" t="str">
        <f>IF(ISERROR(MATCH(RH$1,'CSC Mitre'!DL$1:DL$220,0)),"",VLOOKUP(RH$1,'Tactic Recode'!$A$1:$B$547,2,FALSE))</f>
        <v/>
      </c>
      <c r="RI117" t="str">
        <f>IF(ISERROR(MATCH(RI$1,'CSC Mitre'!DL$1:DL$220,0)),"",VLOOKUP(RI$1,'Tactic Recode'!$A$1:$B$547,2,FALSE))</f>
        <v/>
      </c>
      <c r="RJ117" t="str">
        <f>IF(ISERROR(MATCH(RJ$1,'CSC Mitre'!DL$1:DL$220,0)),"",VLOOKUP(RJ$1,'Tactic Recode'!$A$1:$B$547,2,FALSE))</f>
        <v/>
      </c>
      <c r="RK117" t="str">
        <f>IF(ISERROR(MATCH(RK$1,'CSC Mitre'!DL$1:DL$220,0)),"",VLOOKUP(RK$1,'Tactic Recode'!$A$1:$B$547,2,FALSE))</f>
        <v/>
      </c>
      <c r="RL117" t="str">
        <f>IF(ISERROR(MATCH(RL$1,'CSC Mitre'!DL$1:DL$220,0)),"",VLOOKUP(RL$1,'Tactic Recode'!$A$1:$B$547,2,FALSE))</f>
        <v/>
      </c>
      <c r="RM117" t="str">
        <f>IF(ISERROR(MATCH(RM$1,'CSC Mitre'!DL$1:DL$220,0)),"",VLOOKUP(RM$1,'Tactic Recode'!$A$1:$B$547,2,FALSE))</f>
        <v/>
      </c>
      <c r="RN117" t="str">
        <f>IF(ISERROR(MATCH(RN$1,'CSC Mitre'!DL$1:DL$220,0)),"",VLOOKUP(RN$1,'Tactic Recode'!$A$1:$B$547,2,FALSE))</f>
        <v/>
      </c>
      <c r="RO117" t="str">
        <f>IF(ISERROR(MATCH(RO$1,'CSC Mitre'!DL$1:DL$220,0)),"",VLOOKUP(RO$1,'Tactic Recode'!$A$1:$B$547,2,FALSE))</f>
        <v/>
      </c>
      <c r="RP117" t="str">
        <f>IF(ISERROR(MATCH(RP$1,'CSC Mitre'!DL$1:DL$220,0)),"",VLOOKUP(RP$1,'Tactic Recode'!$A$1:$B$547,2,FALSE))</f>
        <v/>
      </c>
      <c r="RQ117" t="str">
        <f>IF(ISERROR(MATCH(RQ$1,'CSC Mitre'!DL$1:DL$220,0)),"",VLOOKUP(RQ$1,'Tactic Recode'!$A$1:$B$547,2,FALSE))</f>
        <v/>
      </c>
      <c r="RR117" t="str">
        <f>IF(ISERROR(MATCH(RR$1,'CSC Mitre'!DL$1:DL$220,0)),"",VLOOKUP(RR$1,'Tactic Recode'!$A$1:$B$547,2,FALSE))</f>
        <v/>
      </c>
      <c r="RS117" t="str">
        <f>IF(ISERROR(MATCH(RS$1,'CSC Mitre'!DL$1:DL$220,0)),"",VLOOKUP(RS$1,'Tactic Recode'!$A$1:$B$547,2,FALSE))</f>
        <v/>
      </c>
      <c r="RT117" t="str">
        <f>IF(ISERROR(MATCH(RT$1,'CSC Mitre'!DL$1:DL$220,0)),"",VLOOKUP(RT$1,'Tactic Recode'!$A$1:$B$547,2,FALSE))</f>
        <v/>
      </c>
      <c r="RU117" t="str">
        <f>IF(ISERROR(MATCH(RU$1,'CSC Mitre'!DL$1:DL$220,0)),"",VLOOKUP(RU$1,'Tactic Recode'!$A$1:$B$547,2,FALSE))</f>
        <v/>
      </c>
      <c r="RV117" t="str">
        <f>IF(ISERROR(MATCH(RV$1,'CSC Mitre'!DL$1:DL$220,0)),"",VLOOKUP(RV$1,'Tactic Recode'!$A$1:$B$547,2,FALSE))</f>
        <v/>
      </c>
      <c r="RW117" t="str">
        <f>IF(ISERROR(MATCH(RW$1,'CSC Mitre'!DL$1:DL$220,0)),"",VLOOKUP(RW$1,'Tactic Recode'!$A$1:$B$547,2,FALSE))</f>
        <v/>
      </c>
      <c r="RX117" t="str">
        <f>IF(ISERROR(MATCH(RX$1,'CSC Mitre'!DL$1:DL$220,0)),"",VLOOKUP(RX$1,'Tactic Recode'!$A$1:$B$547,2,FALSE))</f>
        <v/>
      </c>
      <c r="RY117" t="str">
        <f>IF(ISERROR(MATCH(RY$1,'CSC Mitre'!DL$1:DL$220,0)),"",VLOOKUP(RY$1,'Tactic Recode'!$A$1:$B$547,2,FALSE))</f>
        <v/>
      </c>
      <c r="RZ117" t="str">
        <f>IF(ISERROR(MATCH(RZ$1,'CSC Mitre'!DL$1:DL$220,0)),"",VLOOKUP(RZ$1,'Tactic Recode'!$A$1:$B$547,2,FALSE))</f>
        <v/>
      </c>
      <c r="SA117" t="str">
        <f>IF(ISERROR(MATCH(SA$1,'CSC Mitre'!DL$1:DL$220,0)),"",VLOOKUP(SA$1,'Tactic Recode'!$A$1:$B$547,2,FALSE))</f>
        <v/>
      </c>
      <c r="SB117" t="str">
        <f>IF(ISERROR(MATCH(SB$1,'CSC Mitre'!DL$1:DL$220,0)),"",VLOOKUP(SB$1,'Tactic Recode'!$A$1:$B$547,2,FALSE))</f>
        <v/>
      </c>
      <c r="SC117" t="str">
        <f>IF(ISERROR(MATCH(SC$1,'CSC Mitre'!DL$1:DL$220,0)),"",VLOOKUP(SC$1,'Tactic Recode'!$A$1:$B$547,2,FALSE))</f>
        <v/>
      </c>
      <c r="SD117" t="str">
        <f>IF(ISERROR(MATCH(SD$1,'CSC Mitre'!DL$1:DL$220,0)),"",VLOOKUP(SD$1,'Tactic Recode'!$A$1:$B$547,2,FALSE))</f>
        <v/>
      </c>
      <c r="SE117" t="str">
        <f>IF(ISERROR(MATCH(SE$1,'CSC Mitre'!DL$1:DL$220,0)),"",VLOOKUP(SE$1,'Tactic Recode'!$A$1:$B$547,2,FALSE))</f>
        <v/>
      </c>
      <c r="SF117" t="str">
        <f>IF(ISERROR(MATCH(SF$1,'CSC Mitre'!DL$1:DL$220,0)),"",VLOOKUP(SF$1,'Tactic Recode'!$A$1:$B$547,2,FALSE))</f>
        <v/>
      </c>
      <c r="SG117" t="str">
        <f>IF(ISERROR(MATCH(SG$1,'CSC Mitre'!DL$1:DL$220,0)),"",VLOOKUP(SG$1,'Tactic Recode'!$A$1:$B$547,2,FALSE))</f>
        <v/>
      </c>
      <c r="SH117" t="str">
        <f>IF(ISERROR(MATCH(SH$1,'CSC Mitre'!DL$1:DL$220,0)),"",VLOOKUP(SH$1,'Tactic Recode'!$A$1:$B$547,2,FALSE))</f>
        <v/>
      </c>
      <c r="SI117" t="str">
        <f>IF(ISERROR(MATCH(SI$1,'CSC Mitre'!DL$1:DL$220,0)),"",VLOOKUP(SI$1,'Tactic Recode'!$A$1:$B$547,2,FALSE))</f>
        <v/>
      </c>
      <c r="SJ117" t="str">
        <f>IF(ISERROR(MATCH(SJ$1,'CSC Mitre'!DL$1:DL$220,0)),"",VLOOKUP(SJ$1,'Tactic Recode'!$A$1:$B$547,2,FALSE))</f>
        <v/>
      </c>
      <c r="SK117" t="str">
        <f>IF(ISERROR(MATCH(SK$1,'CSC Mitre'!DL$1:DL$220,0)),"",VLOOKUP(SK$1,'Tactic Recode'!$A$1:$B$547,2,FALSE))</f>
        <v/>
      </c>
      <c r="SL117" t="str">
        <f>IF(ISERROR(MATCH(SL$1,'CSC Mitre'!DL$1:DL$220,0)),"",VLOOKUP(SL$1,'Tactic Recode'!$A$1:$B$547,2,FALSE))</f>
        <v/>
      </c>
      <c r="SM117" t="str">
        <f>IF(ISERROR(MATCH(SM$1,'CSC Mitre'!DL$1:DL$220,0)),"",VLOOKUP(SM$1,'Tactic Recode'!$A$1:$B$547,2,FALSE))</f>
        <v/>
      </c>
      <c r="SN117" t="str">
        <f>IF(ISERROR(MATCH(SN$1,'CSC Mitre'!DL$1:DL$220,0)),"",VLOOKUP(SN$1,'Tactic Recode'!$A$1:$B$547,2,FALSE))</f>
        <v/>
      </c>
      <c r="SO117" t="str">
        <f>IF(ISERROR(MATCH(SO$1,'CSC Mitre'!DL$1:DL$220,0)),"",VLOOKUP(SO$1,'Tactic Recode'!$A$1:$B$547,2,FALSE))</f>
        <v/>
      </c>
      <c r="SP117" t="str">
        <f>IF(ISERROR(MATCH(SP$1,'CSC Mitre'!DL$1:DL$220,0)),"",VLOOKUP(SP$1,'Tactic Recode'!$A$1:$B$547,2,FALSE))</f>
        <v/>
      </c>
      <c r="SQ117" t="str">
        <f>IF(ISERROR(MATCH(SQ$1,'CSC Mitre'!DL$1:DL$220,0)),"",VLOOKUP(SQ$1,'Tactic Recode'!$A$1:$B$547,2,FALSE))</f>
        <v/>
      </c>
      <c r="SR117" t="str">
        <f>IF(ISERROR(MATCH(SR$1,'CSC Mitre'!DL$1:DL$220,0)),"",VLOOKUP(SR$1,'Tactic Recode'!$A$1:$B$547,2,FALSE))</f>
        <v/>
      </c>
      <c r="SS117" t="str">
        <f>IF(ISERROR(MATCH(SS$1,'CSC Mitre'!DL$1:DL$220,0)),"",VLOOKUP(SS$1,'Tactic Recode'!$A$1:$B$547,2,FALSE))</f>
        <v/>
      </c>
      <c r="ST117" t="str">
        <f>IF(ISERROR(MATCH(ST$1,'CSC Mitre'!DL$1:DL$220,0)),"",VLOOKUP(ST$1,'Tactic Recode'!$A$1:$B$547,2,FALSE))</f>
        <v/>
      </c>
      <c r="SU117" t="str">
        <f>IF(ISERROR(MATCH(SU$1,'CSC Mitre'!DL$1:DL$220,0)),"",VLOOKUP(SU$1,'Tactic Recode'!$A$1:$B$547,2,FALSE))</f>
        <v/>
      </c>
      <c r="SV117" t="str">
        <f>IF(ISERROR(MATCH(SV$1,'CSC Mitre'!DL$1:DL$220,0)),"",VLOOKUP(SV$1,'Tactic Recode'!$A$1:$B$547,2,FALSE))</f>
        <v/>
      </c>
      <c r="SW117" t="str">
        <f>IF(ISERROR(MATCH(SW$1,'CSC Mitre'!DL$1:DL$220,0)),"",VLOOKUP(SW$1,'Tactic Recode'!$A$1:$B$547,2,FALSE))</f>
        <v/>
      </c>
      <c r="SX117" t="str">
        <f>IF(ISERROR(MATCH(SX$1,'CSC Mitre'!DL$1:DL$220,0)),"",VLOOKUP(SX$1,'Tactic Recode'!$A$1:$B$547,2,FALSE))</f>
        <v/>
      </c>
      <c r="SY117" t="str">
        <f>IF(ISERROR(MATCH(SY$1,'CSC Mitre'!DL$1:DL$220,0)),"",VLOOKUP(SY$1,'Tactic Recode'!$A$1:$B$547,2,FALSE))</f>
        <v/>
      </c>
      <c r="SZ117" t="str">
        <f>IF(ISERROR(MATCH(SZ$1,'CSC Mitre'!DL$1:DL$220,0)),"",VLOOKUP(SZ$1,'Tactic Recode'!$A$1:$B$547,2,FALSE))</f>
        <v/>
      </c>
      <c r="TA117" t="str">
        <f>IF(ISERROR(MATCH(TA$1,'CSC Mitre'!DL$1:DL$220,0)),"",VLOOKUP(TA$1,'Tactic Recode'!$A$1:$B$547,2,FALSE))</f>
        <v/>
      </c>
      <c r="TB117" t="str">
        <f>IF(ISERROR(MATCH(TB$1,'CSC Mitre'!DL$1:DL$220,0)),"",VLOOKUP(TB$1,'Tactic Recode'!$A$1:$B$547,2,FALSE))</f>
        <v/>
      </c>
      <c r="TC117" t="str">
        <f>IF(ISERROR(MATCH(TC$1,'CSC Mitre'!DL$1:DL$220,0)),"",VLOOKUP(TC$1,'Tactic Recode'!$A$1:$B$547,2,FALSE))</f>
        <v/>
      </c>
      <c r="TD117" t="str">
        <f>IF(ISERROR(MATCH(TD$1,'CSC Mitre'!DL$1:DL$220,0)),"",VLOOKUP(TD$1,'Tactic Recode'!$A$1:$B$547,2,FALSE))</f>
        <v/>
      </c>
      <c r="TE117" t="str">
        <f>IF(ISERROR(MATCH(TE$1,'CSC Mitre'!DL$1:DL$220,0)),"",VLOOKUP(TE$1,'Tactic Recode'!$A$1:$B$547,2,FALSE))</f>
        <v/>
      </c>
      <c r="TF117" t="str">
        <f>IF(ISERROR(MATCH(TF$1,'CSC Mitre'!DL$1:DL$220,0)),"",VLOOKUP(TF$1,'Tactic Recode'!$A$1:$B$547,2,FALSE))</f>
        <v/>
      </c>
      <c r="TG117" t="str">
        <f>IF(ISERROR(MATCH(TG$1,'CSC Mitre'!DL$1:DL$220,0)),"",VLOOKUP(TG$1,'Tactic Recode'!$A$1:$B$547,2,FALSE))</f>
        <v/>
      </c>
      <c r="TH117" t="str">
        <f>IF(ISERROR(MATCH(TH$1,'CSC Mitre'!DL$1:DL$220,0)),"",VLOOKUP(TH$1,'Tactic Recode'!$A$1:$B$547,2,FALSE))</f>
        <v/>
      </c>
      <c r="TI117" t="str">
        <f>IF(ISERROR(MATCH(TI$1,'CSC Mitre'!DL$1:DL$220,0)),"",VLOOKUP(TI$1,'Tactic Recode'!$A$1:$B$547,2,FALSE))</f>
        <v/>
      </c>
      <c r="TJ117" t="str">
        <f>IF(ISERROR(MATCH(TJ$1,'CSC Mitre'!DL$1:DL$220,0)),"",VLOOKUP(TJ$1,'Tactic Recode'!$A$1:$B$547,2,FALSE))</f>
        <v/>
      </c>
      <c r="TK117" t="str">
        <f>IF(ISERROR(MATCH(TK$1,'CSC Mitre'!DL$1:DL$220,0)),"",VLOOKUP(TK$1,'Tactic Recode'!$A$1:$B$547,2,FALSE))</f>
        <v/>
      </c>
      <c r="TL117" t="str">
        <f>IF(ISERROR(MATCH(TL$1,'CSC Mitre'!DL$1:DL$220,0)),"",VLOOKUP(TL$1,'Tactic Recode'!$A$1:$B$547,2,FALSE))</f>
        <v/>
      </c>
      <c r="TM117" t="str">
        <f>IF(ISERROR(MATCH(TM$1,'CSC Mitre'!DL$1:DL$220,0)),"",VLOOKUP(TM$1,'Tactic Recode'!$A$1:$B$547,2,FALSE))</f>
        <v/>
      </c>
      <c r="TN117" t="str">
        <f>IF(ISERROR(MATCH(TN$1,'CSC Mitre'!DL$1:DL$220,0)),"",VLOOKUP(TN$1,'Tactic Recode'!$A$1:$B$547,2,FALSE))</f>
        <v/>
      </c>
      <c r="TO117" t="str">
        <f>IF(ISERROR(MATCH(TO$1,'CSC Mitre'!DL$1:DL$220,0)),"",VLOOKUP(TO$1,'Tactic Recode'!$A$1:$B$547,2,FALSE))</f>
        <v/>
      </c>
      <c r="TP117" t="str">
        <f>IF(ISERROR(MATCH(TP$1,'CSC Mitre'!DL$1:DL$220,0)),"",VLOOKUP(TP$1,'Tactic Recode'!$A$1:$B$547,2,FALSE))</f>
        <v/>
      </c>
      <c r="TQ117" t="str">
        <f>IF(ISERROR(MATCH(TQ$1,'CSC Mitre'!DL$1:DL$220,0)),"",VLOOKUP(TQ$1,'Tactic Recode'!$A$1:$B$547,2,FALSE))</f>
        <v/>
      </c>
      <c r="TR117" t="str">
        <f>IF(ISERROR(MATCH(TR$1,'CSC Mitre'!DL$1:DL$220,0)),"",VLOOKUP(TR$1,'Tactic Recode'!$A$1:$B$547,2,FALSE))</f>
        <v/>
      </c>
      <c r="TS117" t="str">
        <f>IF(ISERROR(MATCH(TS$1,'CSC Mitre'!DL$1:DL$220,0)),"",VLOOKUP(TS$1,'Tactic Recode'!$A$1:$B$547,2,FALSE))</f>
        <v/>
      </c>
      <c r="TT117" t="str">
        <f>IF(ISERROR(MATCH(TT$1,'CSC Mitre'!DL$1:DL$220,0)),"",VLOOKUP(TT$1,'Tactic Recode'!$A$1:$B$547,2,FALSE))</f>
        <v/>
      </c>
      <c r="TU117" t="str">
        <f>IF(ISERROR(MATCH(TU$1,'CSC Mitre'!DL$1:DL$220,0)),"",VLOOKUP(TU$1,'Tactic Recode'!$A$1:$B$547,2,FALSE))</f>
        <v/>
      </c>
      <c r="TV117" t="str">
        <f>IF(ISERROR(MATCH(TV$1,'CSC Mitre'!DL$1:DL$220,0)),"",VLOOKUP(TV$1,'Tactic Recode'!$A$1:$B$547,2,FALSE))</f>
        <v/>
      </c>
      <c r="TW117" t="str">
        <f>IF(ISERROR(MATCH(TW$1,'CSC Mitre'!DL$1:DL$220,0)),"",VLOOKUP(TW$1,'Tactic Recode'!$A$1:$B$547,2,FALSE))</f>
        <v/>
      </c>
      <c r="TX117" t="str">
        <f>IF(ISERROR(MATCH(TX$1,'CSC Mitre'!DL$1:DL$220,0)),"",VLOOKUP(TX$1,'Tactic Recode'!$A$1:$B$547,2,FALSE))</f>
        <v/>
      </c>
      <c r="TY117" t="str">
        <f>IF(ISERROR(MATCH(TY$1,'CSC Mitre'!DL$1:DL$220,0)),"",VLOOKUP(TY$1,'Tactic Recode'!$A$1:$B$547,2,FALSE))</f>
        <v/>
      </c>
      <c r="TZ117" t="str">
        <f>IF(ISERROR(MATCH(TZ$1,'CSC Mitre'!DL$1:DL$220,0)),"",VLOOKUP(TZ$1,'Tactic Recode'!$A$1:$B$547,2,FALSE))</f>
        <v/>
      </c>
      <c r="UA117" t="str">
        <f>IF(ISERROR(MATCH(UA$1,'CSC Mitre'!DL$1:DL$220,0)),"",VLOOKUP(UA$1,'Tactic Recode'!$A$1:$B$547,2,FALSE))</f>
        <v/>
      </c>
      <c r="UB117" t="str">
        <f>IF(ISERROR(MATCH(UB$1,'CSC Mitre'!DL$1:DL$220,0)),"",VLOOKUP(UB$1,'Tactic Recode'!$A$1:$B$547,2,FALSE))</f>
        <v/>
      </c>
    </row>
    <row r="118" spans="1:548" x14ac:dyDescent="0.25">
      <c r="A118" s="59" t="s">
        <v>513</v>
      </c>
      <c r="B118" t="str">
        <f>IF(ISERROR(MATCH(B$1,'CSC Mitre'!DM$1:DM$220,0)),"",VLOOKUP(B$1,'Tactic Recode'!$A$1:$B$547,2,FALSE))</f>
        <v/>
      </c>
      <c r="C118" t="str">
        <f>IF(ISERROR(MATCH(C$1,'CSC Mitre'!DM$1:DM$220,0)),"",VLOOKUP(C$1,'Tactic Recode'!$A$1:$B$547,2,FALSE))</f>
        <v/>
      </c>
      <c r="D118" t="str">
        <f>IF(ISERROR(MATCH(D$1,'CSC Mitre'!DM$1:DM$220,0)),"",VLOOKUP(D$1,'Tactic Recode'!$A$1:$B$547,2,FALSE))</f>
        <v/>
      </c>
      <c r="E118" t="str">
        <f>IF(ISERROR(MATCH(E$1,'CSC Mitre'!DM$1:DM$220,0)),"",VLOOKUP(E$1,'Tactic Recode'!$A$1:$B$547,2,FALSE))</f>
        <v/>
      </c>
      <c r="F118" t="str">
        <f>IF(ISERROR(MATCH(F$1,'CSC Mitre'!DM$1:DM$220,0)),"",VLOOKUP(F$1,'Tactic Recode'!$A$1:$B$547,2,FALSE))</f>
        <v/>
      </c>
      <c r="G118" t="str">
        <f>IF(ISERROR(MATCH(G$1,'CSC Mitre'!DM$1:DM$220,0)),"",VLOOKUP(G$1,'Tactic Recode'!$A$1:$B$547,2,FALSE))</f>
        <v/>
      </c>
      <c r="H118" t="str">
        <f>IF(ISERROR(MATCH(H$1,'CSC Mitre'!DM$1:DM$220,0)),"",VLOOKUP(H$1,'Tactic Recode'!$A$1:$B$547,2,FALSE))</f>
        <v/>
      </c>
      <c r="I118" t="str">
        <f>IF(ISERROR(MATCH(I$1,'CSC Mitre'!DM$1:DM$220,0)),"",VLOOKUP(I$1,'Tactic Recode'!$A$1:$B$547,2,FALSE))</f>
        <v/>
      </c>
      <c r="J118" t="str">
        <f>IF(ISERROR(MATCH(J$1,'CSC Mitre'!DM$1:DM$220,0)),"",VLOOKUP(J$1,'Tactic Recode'!$A$1:$B$547,2,FALSE))</f>
        <v/>
      </c>
      <c r="K118" t="str">
        <f>IF(ISERROR(MATCH(K$1,'CSC Mitre'!DM$1:DM$220,0)),"",VLOOKUP(K$1,'Tactic Recode'!$A$1:$B$547,2,FALSE))</f>
        <v/>
      </c>
      <c r="L118" t="str">
        <f>IF(ISERROR(MATCH(L$1,'CSC Mitre'!DM$1:DM$220,0)),"",VLOOKUP(L$1,'Tactic Recode'!$A$1:$B$547,2,FALSE))</f>
        <v/>
      </c>
      <c r="M118" t="str">
        <f>IF(ISERROR(MATCH(M$1,'CSC Mitre'!DM$1:DM$220,0)),"",VLOOKUP(M$1,'Tactic Recode'!$A$1:$B$547,2,FALSE))</f>
        <v/>
      </c>
      <c r="N118" t="str">
        <f>IF(ISERROR(MATCH(N$1,'CSC Mitre'!DM$1:DM$220,0)),"",VLOOKUP(N$1,'Tactic Recode'!$A$1:$B$547,2,FALSE))</f>
        <v/>
      </c>
      <c r="O118" t="str">
        <f>IF(ISERROR(MATCH(O$1,'CSC Mitre'!DM$1:DM$220,0)),"",VLOOKUP(O$1,'Tactic Recode'!$A$1:$B$547,2,FALSE))</f>
        <v/>
      </c>
      <c r="P118" t="str">
        <f>IF(ISERROR(MATCH(P$1,'CSC Mitre'!DM$1:DM$220,0)),"",VLOOKUP(P$1,'Tactic Recode'!$A$1:$B$547,2,FALSE))</f>
        <v/>
      </c>
      <c r="Q118" t="str">
        <f>IF(ISERROR(MATCH(Q$1,'CSC Mitre'!DM$1:DM$220,0)),"",VLOOKUP(Q$1,'Tactic Recode'!$A$1:$B$547,2,FALSE))</f>
        <v/>
      </c>
      <c r="R118" t="str">
        <f>IF(ISERROR(MATCH(R$1,'CSC Mitre'!DM$1:DM$220,0)),"",VLOOKUP(R$1,'Tactic Recode'!$A$1:$B$547,2,FALSE))</f>
        <v/>
      </c>
      <c r="S118" t="str">
        <f>IF(ISERROR(MATCH(S$1,'CSC Mitre'!DM$1:DM$220,0)),"",VLOOKUP(S$1,'Tactic Recode'!$A$1:$B$547,2,FALSE))</f>
        <v/>
      </c>
      <c r="T118" t="str">
        <f>IF(ISERROR(MATCH(T$1,'CSC Mitre'!DM$1:DM$220,0)),"",VLOOKUP(T$1,'Tactic Recode'!$A$1:$B$547,2,FALSE))</f>
        <v/>
      </c>
      <c r="U118" t="str">
        <f>IF(ISERROR(MATCH(U$1,'CSC Mitre'!DM$1:DM$220,0)),"",VLOOKUP(U$1,'Tactic Recode'!$A$1:$B$547,2,FALSE))</f>
        <v/>
      </c>
      <c r="V118" t="str">
        <f>IF(ISERROR(MATCH(V$1,'CSC Mitre'!DM$1:DM$220,0)),"",VLOOKUP(V$1,'Tactic Recode'!$A$1:$B$547,2,FALSE))</f>
        <v/>
      </c>
      <c r="W118" t="str">
        <f>IF(ISERROR(MATCH(W$1,'CSC Mitre'!DM$1:DM$220,0)),"",VLOOKUP(W$1,'Tactic Recode'!$A$1:$B$547,2,FALSE))</f>
        <v/>
      </c>
      <c r="X118" t="str">
        <f>IF(ISERROR(MATCH(X$1,'CSC Mitre'!DM$1:DM$220,0)),"",VLOOKUP(X$1,'Tactic Recode'!$A$1:$B$547,2,FALSE))</f>
        <v/>
      </c>
      <c r="Y118" t="str">
        <f>IF(ISERROR(MATCH(Y$1,'CSC Mitre'!DM$1:DM$220,0)),"",VLOOKUP(Y$1,'Tactic Recode'!$A$1:$B$547,2,FALSE))</f>
        <v/>
      </c>
      <c r="Z118" t="str">
        <f>IF(ISERROR(MATCH(Z$1,'CSC Mitre'!DM$1:DM$220,0)),"",VLOOKUP(Z$1,'Tactic Recode'!$A$1:$B$547,2,FALSE))</f>
        <v/>
      </c>
      <c r="AA118" t="str">
        <f>IF(ISERROR(MATCH(AA$1,'CSC Mitre'!DM$1:DM$220,0)),"",VLOOKUP(AA$1,'Tactic Recode'!$A$1:$B$547,2,FALSE))</f>
        <v/>
      </c>
      <c r="AB118" t="str">
        <f>IF(ISERROR(MATCH(AB$1,'CSC Mitre'!DM$1:DM$220,0)),"",VLOOKUP(AB$1,'Tactic Recode'!$A$1:$B$547,2,FALSE))</f>
        <v/>
      </c>
      <c r="AC118" t="str">
        <f>IF(ISERROR(MATCH(AC$1,'CSC Mitre'!DM$1:DM$220,0)),"",VLOOKUP(AC$1,'Tactic Recode'!$A$1:$B$547,2,FALSE))</f>
        <v/>
      </c>
      <c r="AD118" t="str">
        <f>IF(ISERROR(MATCH(AD$1,'CSC Mitre'!DM$1:DM$220,0)),"",VLOOKUP(AD$1,'Tactic Recode'!$A$1:$B$547,2,FALSE))</f>
        <v/>
      </c>
      <c r="AE118" t="str">
        <f>IF(ISERROR(MATCH(AE$1,'CSC Mitre'!DM$1:DM$220,0)),"",VLOOKUP(AE$1,'Tactic Recode'!$A$1:$B$547,2,FALSE))</f>
        <v/>
      </c>
      <c r="AF118" t="str">
        <f>IF(ISERROR(MATCH(AF$1,'CSC Mitre'!DM$1:DM$220,0)),"",VLOOKUP(AF$1,'Tactic Recode'!$A$1:$B$547,2,FALSE))</f>
        <v/>
      </c>
      <c r="AG118" t="str">
        <f>IF(ISERROR(MATCH(AG$1,'CSC Mitre'!DM$1:DM$220,0)),"",VLOOKUP(AG$1,'Tactic Recode'!$A$1:$B$547,2,FALSE))</f>
        <v/>
      </c>
      <c r="AH118" t="str">
        <f>IF(ISERROR(MATCH(AH$1,'CSC Mitre'!DM$1:DM$220,0)),"",VLOOKUP(AH$1,'Tactic Recode'!$A$1:$B$547,2,FALSE))</f>
        <v/>
      </c>
      <c r="AI118" t="str">
        <f>IF(ISERROR(MATCH(AI$1,'CSC Mitre'!DM$1:DM$220,0)),"",VLOOKUP(AI$1,'Tactic Recode'!$A$1:$B$547,2,FALSE))</f>
        <v/>
      </c>
      <c r="AJ118" t="str">
        <f>IF(ISERROR(MATCH(AJ$1,'CSC Mitre'!DM$1:DM$220,0)),"",VLOOKUP(AJ$1,'Tactic Recode'!$A$1:$B$547,2,FALSE))</f>
        <v/>
      </c>
      <c r="AK118" t="str">
        <f>IF(ISERROR(MATCH(AK$1,'CSC Mitre'!DM$1:DM$220,0)),"",VLOOKUP(AK$1,'Tactic Recode'!$A$1:$B$547,2,FALSE))</f>
        <v/>
      </c>
      <c r="AL118" t="str">
        <f>IF(ISERROR(MATCH(AL$1,'CSC Mitre'!DM$1:DM$220,0)),"",VLOOKUP(AL$1,'Tactic Recode'!$A$1:$B$547,2,FALSE))</f>
        <v/>
      </c>
      <c r="AM118" t="str">
        <f>IF(ISERROR(MATCH(AM$1,'CSC Mitre'!DM$1:DM$220,0)),"",VLOOKUP(AM$1,'Tactic Recode'!$A$1:$B$547,2,FALSE))</f>
        <v/>
      </c>
      <c r="AN118" t="str">
        <f>IF(ISERROR(MATCH(AN$1,'CSC Mitre'!DM$1:DM$220,0)),"",VLOOKUP(AN$1,'Tactic Recode'!$A$1:$B$547,2,FALSE))</f>
        <v/>
      </c>
      <c r="AO118" t="str">
        <f>IF(ISERROR(MATCH(AO$1,'CSC Mitre'!DM$1:DM$220,0)),"",VLOOKUP(AO$1,'Tactic Recode'!$A$1:$B$547,2,FALSE))</f>
        <v/>
      </c>
      <c r="AP118" t="str">
        <f>IF(ISERROR(MATCH(AP$1,'CSC Mitre'!DM$1:DM$220,0)),"",VLOOKUP(AP$1,'Tactic Recode'!$A$1:$B$547,2,FALSE))</f>
        <v/>
      </c>
      <c r="AQ118" t="str">
        <f>IF(ISERROR(MATCH(AQ$1,'CSC Mitre'!DM$1:DM$220,0)),"",VLOOKUP(AQ$1,'Tactic Recode'!$A$1:$B$547,2,FALSE))</f>
        <v/>
      </c>
      <c r="AR118" t="str">
        <f>IF(ISERROR(MATCH(AR$1,'CSC Mitre'!DM$1:DM$220,0)),"",VLOOKUP(AR$1,'Tactic Recode'!$A$1:$B$547,2,FALSE))</f>
        <v/>
      </c>
      <c r="AS118" t="str">
        <f>IF(ISERROR(MATCH(AS$1,'CSC Mitre'!DM$1:DM$220,0)),"",VLOOKUP(AS$1,'Tactic Recode'!$A$1:$B$547,2,FALSE))</f>
        <v/>
      </c>
      <c r="AT118" t="str">
        <f>IF(ISERROR(MATCH(AT$1,'CSC Mitre'!DM$1:DM$220,0)),"",VLOOKUP(AT$1,'Tactic Recode'!$A$1:$B$547,2,FALSE))</f>
        <v/>
      </c>
      <c r="AU118" t="str">
        <f>IF(ISERROR(MATCH(AU$1,'CSC Mitre'!DM$1:DM$220,0)),"",VLOOKUP(AU$1,'Tactic Recode'!$A$1:$B$547,2,FALSE))</f>
        <v/>
      </c>
      <c r="AV118" t="str">
        <f>IF(ISERROR(MATCH(AV$1,'CSC Mitre'!DM$1:DM$220,0)),"",VLOOKUP(AV$1,'Tactic Recode'!$A$1:$B$547,2,FALSE))</f>
        <v/>
      </c>
      <c r="AW118" t="str">
        <f>IF(ISERROR(MATCH(AW$1,'CSC Mitre'!DM$1:DM$220,0)),"",VLOOKUP(AW$1,'Tactic Recode'!$A$1:$B$547,2,FALSE))</f>
        <v/>
      </c>
      <c r="AX118" t="str">
        <f>IF(ISERROR(MATCH(AX$1,'CSC Mitre'!DM$1:DM$220,0)),"",VLOOKUP(AX$1,'Tactic Recode'!$A$1:$B$547,2,FALSE))</f>
        <v/>
      </c>
      <c r="AY118" t="str">
        <f>IF(ISERROR(MATCH(AY$1,'CSC Mitre'!DM$1:DM$220,0)),"",VLOOKUP(AY$1,'Tactic Recode'!$A$1:$B$547,2,FALSE))</f>
        <v/>
      </c>
      <c r="AZ118" t="str">
        <f>IF(ISERROR(MATCH(AZ$1,'CSC Mitre'!DM$1:DM$220,0)),"",VLOOKUP(AZ$1,'Tactic Recode'!$A$1:$B$547,2,FALSE))</f>
        <v/>
      </c>
      <c r="BA118" t="str">
        <f>IF(ISERROR(MATCH(BA$1,'CSC Mitre'!DM$1:DM$220,0)),"",VLOOKUP(BA$1,'Tactic Recode'!$A$1:$B$547,2,FALSE))</f>
        <v/>
      </c>
      <c r="BB118" t="str">
        <f>IF(ISERROR(MATCH(BB$1,'CSC Mitre'!DM$1:DM$220,0)),"",VLOOKUP(BB$1,'Tactic Recode'!$A$1:$B$547,2,FALSE))</f>
        <v/>
      </c>
      <c r="BC118" t="str">
        <f>IF(ISERROR(MATCH(BC$1,'CSC Mitre'!DM$1:DM$220,0)),"",VLOOKUP(BC$1,'Tactic Recode'!$A$1:$B$547,2,FALSE))</f>
        <v/>
      </c>
      <c r="BD118" t="str">
        <f>IF(ISERROR(MATCH(BD$1,'CSC Mitre'!DM$1:DM$220,0)),"",VLOOKUP(BD$1,'Tactic Recode'!$A$1:$B$547,2,FALSE))</f>
        <v/>
      </c>
      <c r="BE118" t="str">
        <f>IF(ISERROR(MATCH(BE$1,'CSC Mitre'!DM$1:DM$220,0)),"",VLOOKUP(BE$1,'Tactic Recode'!$A$1:$B$547,2,FALSE))</f>
        <v/>
      </c>
      <c r="BF118" t="str">
        <f>IF(ISERROR(MATCH(BF$1,'CSC Mitre'!DM$1:DM$220,0)),"",VLOOKUP(BF$1,'Tactic Recode'!$A$1:$B$547,2,FALSE))</f>
        <v/>
      </c>
      <c r="BG118" t="str">
        <f>IF(ISERROR(MATCH(BG$1,'CSC Mitre'!DM$1:DM$220,0)),"",VLOOKUP(BG$1,'Tactic Recode'!$A$1:$B$547,2,FALSE))</f>
        <v/>
      </c>
      <c r="BH118" t="str">
        <f>IF(ISERROR(MATCH(BH$1,'CSC Mitre'!DM$1:DM$220,0)),"",VLOOKUP(BH$1,'Tactic Recode'!$A$1:$B$547,2,FALSE))</f>
        <v/>
      </c>
      <c r="BI118" t="str">
        <f>IF(ISERROR(MATCH(BI$1,'CSC Mitre'!DM$1:DM$220,0)),"",VLOOKUP(BI$1,'Tactic Recode'!$A$1:$B$547,2,FALSE))</f>
        <v/>
      </c>
      <c r="BJ118" t="str">
        <f>IF(ISERROR(MATCH(BJ$1,'CSC Mitre'!DM$1:DM$220,0)),"",VLOOKUP(BJ$1,'Tactic Recode'!$A$1:$B$547,2,FALSE))</f>
        <v/>
      </c>
      <c r="BK118" t="str">
        <f>IF(ISERROR(MATCH(BK$1,'CSC Mitre'!DM$1:DM$220,0)),"",VLOOKUP(BK$1,'Tactic Recode'!$A$1:$B$547,2,FALSE))</f>
        <v/>
      </c>
      <c r="BL118" t="str">
        <f>IF(ISERROR(MATCH(BL$1,'CSC Mitre'!DM$1:DM$220,0)),"",VLOOKUP(BL$1,'Tactic Recode'!$A$1:$B$547,2,FALSE))</f>
        <v/>
      </c>
      <c r="BM118" t="str">
        <f>IF(ISERROR(MATCH(BM$1,'CSC Mitre'!DM$1:DM$220,0)),"",VLOOKUP(BM$1,'Tactic Recode'!$A$1:$B$547,2,FALSE))</f>
        <v/>
      </c>
      <c r="BN118" t="str">
        <f>IF(ISERROR(MATCH(BN$1,'CSC Mitre'!DM$1:DM$220,0)),"",VLOOKUP(BN$1,'Tactic Recode'!$A$1:$B$547,2,FALSE))</f>
        <v/>
      </c>
      <c r="BO118" t="str">
        <f>IF(ISERROR(MATCH(BO$1,'CSC Mitre'!DM$1:DM$220,0)),"",VLOOKUP(BO$1,'Tactic Recode'!$A$1:$B$547,2,FALSE))</f>
        <v/>
      </c>
      <c r="BP118" t="str">
        <f>IF(ISERROR(MATCH(BP$1,'CSC Mitre'!DM$1:DM$220,0)),"",VLOOKUP(BP$1,'Tactic Recode'!$A$1:$B$547,2,FALSE))</f>
        <v/>
      </c>
      <c r="BQ118" t="str">
        <f>IF(ISERROR(MATCH(BQ$1,'CSC Mitre'!DM$1:DM$220,0)),"",VLOOKUP(BQ$1,'Tactic Recode'!$A$1:$B$547,2,FALSE))</f>
        <v/>
      </c>
      <c r="BR118" t="str">
        <f>IF(ISERROR(MATCH(BR$1,'CSC Mitre'!DM$1:DM$220,0)),"",VLOOKUP(BR$1,'Tactic Recode'!$A$1:$B$547,2,FALSE))</f>
        <v/>
      </c>
      <c r="BS118" t="str">
        <f>IF(ISERROR(MATCH(BS$1,'CSC Mitre'!DM$1:DM$220,0)),"",VLOOKUP(BS$1,'Tactic Recode'!$A$1:$B$547,2,FALSE))</f>
        <v/>
      </c>
      <c r="BT118" t="str">
        <f>IF(ISERROR(MATCH(BT$1,'CSC Mitre'!DM$1:DM$220,0)),"",VLOOKUP(BT$1,'Tactic Recode'!$A$1:$B$547,2,FALSE))</f>
        <v/>
      </c>
      <c r="BU118" t="str">
        <f>IF(ISERROR(MATCH(BU$1,'CSC Mitre'!DM$1:DM$220,0)),"",VLOOKUP(BU$1,'Tactic Recode'!$A$1:$B$547,2,FALSE))</f>
        <v/>
      </c>
      <c r="BV118" t="str">
        <f>IF(ISERROR(MATCH(BV$1,'CSC Mitre'!DM$1:DM$220,0)),"",VLOOKUP(BV$1,'Tactic Recode'!$A$1:$B$547,2,FALSE))</f>
        <v/>
      </c>
      <c r="BW118" t="str">
        <f>IF(ISERROR(MATCH(BW$1,'CSC Mitre'!DM$1:DM$220,0)),"",VLOOKUP(BW$1,'Tactic Recode'!$A$1:$B$547,2,FALSE))</f>
        <v/>
      </c>
      <c r="BX118" t="str">
        <f>IF(ISERROR(MATCH(BX$1,'CSC Mitre'!DM$1:DM$220,0)),"",VLOOKUP(BX$1,'Tactic Recode'!$A$1:$B$547,2,FALSE))</f>
        <v/>
      </c>
      <c r="BY118" t="str">
        <f>IF(ISERROR(MATCH(BY$1,'CSC Mitre'!DM$1:DM$220,0)),"",VLOOKUP(BY$1,'Tactic Recode'!$A$1:$B$547,2,FALSE))</f>
        <v/>
      </c>
      <c r="BZ118" t="str">
        <f>IF(ISERROR(MATCH(BZ$1,'CSC Mitre'!DM$1:DM$220,0)),"",VLOOKUP(BZ$1,'Tactic Recode'!$A$1:$B$547,2,FALSE))</f>
        <v/>
      </c>
      <c r="CA118" t="str">
        <f>IF(ISERROR(MATCH(CA$1,'CSC Mitre'!DM$1:DM$220,0)),"",VLOOKUP(CA$1,'Tactic Recode'!$A$1:$B$547,2,FALSE))</f>
        <v/>
      </c>
      <c r="CB118" t="str">
        <f>IF(ISERROR(MATCH(CB$1,'CSC Mitre'!DM$1:DM$220,0)),"",VLOOKUP(CB$1,'Tactic Recode'!$A$1:$B$547,2,FALSE))</f>
        <v/>
      </c>
      <c r="CC118" t="str">
        <f>IF(ISERROR(MATCH(CC$1,'CSC Mitre'!DM$1:DM$220,0)),"",VLOOKUP(CC$1,'Tactic Recode'!$A$1:$B$547,2,FALSE))</f>
        <v/>
      </c>
      <c r="CD118" t="str">
        <f>IF(ISERROR(MATCH(CD$1,'CSC Mitre'!DM$1:DM$220,0)),"",VLOOKUP(CD$1,'Tactic Recode'!$A$1:$B$547,2,FALSE))</f>
        <v/>
      </c>
      <c r="CE118" t="str">
        <f>IF(ISERROR(MATCH(CE$1,'CSC Mitre'!DM$1:DM$220,0)),"",VLOOKUP(CE$1,'Tactic Recode'!$A$1:$B$547,2,FALSE))</f>
        <v/>
      </c>
      <c r="CF118" t="str">
        <f>IF(ISERROR(MATCH(CF$1,'CSC Mitre'!DM$1:DM$220,0)),"",VLOOKUP(CF$1,'Tactic Recode'!$A$1:$B$547,2,FALSE))</f>
        <v/>
      </c>
      <c r="CG118" t="str">
        <f>IF(ISERROR(MATCH(CG$1,'CSC Mitre'!DM$1:DM$220,0)),"",VLOOKUP(CG$1,'Tactic Recode'!$A$1:$B$547,2,FALSE))</f>
        <v/>
      </c>
      <c r="CH118" t="str">
        <f>IF(ISERROR(MATCH(CH$1,'CSC Mitre'!DM$1:DM$220,0)),"",VLOOKUP(CH$1,'Tactic Recode'!$A$1:$B$547,2,FALSE))</f>
        <v/>
      </c>
      <c r="CI118" t="str">
        <f>IF(ISERROR(MATCH(CI$1,'CSC Mitre'!DM$1:DM$220,0)),"",VLOOKUP(CI$1,'Tactic Recode'!$A$1:$B$547,2,FALSE))</f>
        <v/>
      </c>
      <c r="CJ118" t="str">
        <f>IF(ISERROR(MATCH(CJ$1,'CSC Mitre'!DM$1:DM$220,0)),"",VLOOKUP(CJ$1,'Tactic Recode'!$A$1:$B$547,2,FALSE))</f>
        <v/>
      </c>
      <c r="CK118" t="str">
        <f>IF(ISERROR(MATCH(CK$1,'CSC Mitre'!DM$1:DM$220,0)),"",VLOOKUP(CK$1,'Tactic Recode'!$A$1:$B$547,2,FALSE))</f>
        <v/>
      </c>
      <c r="CL118" t="str">
        <f>IF(ISERROR(MATCH(CL$1,'CSC Mitre'!DM$1:DM$220,0)),"",VLOOKUP(CL$1,'Tactic Recode'!$A$1:$B$547,2,FALSE))</f>
        <v/>
      </c>
      <c r="CM118" t="str">
        <f>IF(ISERROR(MATCH(CM$1,'CSC Mitre'!DM$1:DM$220,0)),"",VLOOKUP(CM$1,'Tactic Recode'!$A$1:$B$547,2,FALSE))</f>
        <v/>
      </c>
      <c r="CN118" t="str">
        <f>IF(ISERROR(MATCH(CN$1,'CSC Mitre'!DM$1:DM$220,0)),"",VLOOKUP(CN$1,'Tactic Recode'!$A$1:$B$547,2,FALSE))</f>
        <v/>
      </c>
      <c r="CO118" t="str">
        <f>IF(ISERROR(MATCH(CO$1,'CSC Mitre'!DM$1:DM$220,0)),"",VLOOKUP(CO$1,'Tactic Recode'!$A$1:$B$547,2,FALSE))</f>
        <v/>
      </c>
      <c r="CP118" t="str">
        <f>IF(ISERROR(MATCH(CP$1,'CSC Mitre'!DM$1:DM$220,0)),"",VLOOKUP(CP$1,'Tactic Recode'!$A$1:$B$547,2,FALSE))</f>
        <v/>
      </c>
      <c r="CQ118" t="str">
        <f>IF(ISERROR(MATCH(CQ$1,'CSC Mitre'!DM$1:DM$220,0)),"",VLOOKUP(CQ$1,'Tactic Recode'!$A$1:$B$547,2,FALSE))</f>
        <v/>
      </c>
      <c r="CR118" t="str">
        <f>IF(ISERROR(MATCH(CR$1,'CSC Mitre'!DM$1:DM$220,0)),"",VLOOKUP(CR$1,'Tactic Recode'!$A$1:$B$547,2,FALSE))</f>
        <v/>
      </c>
      <c r="CS118" t="str">
        <f>IF(ISERROR(MATCH(CS$1,'CSC Mitre'!DM$1:DM$220,0)),"",VLOOKUP(CS$1,'Tactic Recode'!$A$1:$B$547,2,FALSE))</f>
        <v/>
      </c>
      <c r="CT118" t="str">
        <f>IF(ISERROR(MATCH(CT$1,'CSC Mitre'!DM$1:DM$220,0)),"",VLOOKUP(CT$1,'Tactic Recode'!$A$1:$B$547,2,FALSE))</f>
        <v/>
      </c>
      <c r="CU118" t="str">
        <f>IF(ISERROR(MATCH(CU$1,'CSC Mitre'!DM$1:DM$220,0)),"",VLOOKUP(CU$1,'Tactic Recode'!$A$1:$B$547,2,FALSE))</f>
        <v/>
      </c>
      <c r="CV118" t="str">
        <f>IF(ISERROR(MATCH(CV$1,'CSC Mitre'!DM$1:DM$220,0)),"",VLOOKUP(CV$1,'Tactic Recode'!$A$1:$B$547,2,FALSE))</f>
        <v/>
      </c>
      <c r="CW118" t="str">
        <f>IF(ISERROR(MATCH(CW$1,'CSC Mitre'!DM$1:DM$220,0)),"",VLOOKUP(CW$1,'Tactic Recode'!$A$1:$B$547,2,FALSE))</f>
        <v/>
      </c>
      <c r="CX118" t="str">
        <f>IF(ISERROR(MATCH(CX$1,'CSC Mitre'!DM$1:DM$220,0)),"",VLOOKUP(CX$1,'Tactic Recode'!$A$1:$B$547,2,FALSE))</f>
        <v/>
      </c>
      <c r="CY118" t="str">
        <f>IF(ISERROR(MATCH(CY$1,'CSC Mitre'!DM$1:DM$220,0)),"",VLOOKUP(CY$1,'Tactic Recode'!$A$1:$B$547,2,FALSE))</f>
        <v/>
      </c>
      <c r="CZ118" t="str">
        <f>IF(ISERROR(MATCH(CZ$1,'CSC Mitre'!DM$1:DM$220,0)),"",VLOOKUP(CZ$1,'Tactic Recode'!$A$1:$B$547,2,FALSE))</f>
        <v/>
      </c>
      <c r="DA118" t="str">
        <f>IF(ISERROR(MATCH(DA$1,'CSC Mitre'!DM$1:DM$220,0)),"",VLOOKUP(DA$1,'Tactic Recode'!$A$1:$B$547,2,FALSE))</f>
        <v/>
      </c>
      <c r="DB118" t="str">
        <f>IF(ISERROR(MATCH(DB$1,'CSC Mitre'!DM$1:DM$220,0)),"",VLOOKUP(DB$1,'Tactic Recode'!$A$1:$B$547,2,FALSE))</f>
        <v/>
      </c>
      <c r="DC118" t="str">
        <f>IF(ISERROR(MATCH(DC$1,'CSC Mitre'!DM$1:DM$220,0)),"",VLOOKUP(DC$1,'Tactic Recode'!$A$1:$B$547,2,FALSE))</f>
        <v/>
      </c>
      <c r="DD118" t="str">
        <f>IF(ISERROR(MATCH(DD$1,'CSC Mitre'!DM$1:DM$220,0)),"",VLOOKUP(DD$1,'Tactic Recode'!$A$1:$B$547,2,FALSE))</f>
        <v/>
      </c>
      <c r="DE118" t="str">
        <f>IF(ISERROR(MATCH(DE$1,'CSC Mitre'!DM$1:DM$220,0)),"",VLOOKUP(DE$1,'Tactic Recode'!$A$1:$B$547,2,FALSE))</f>
        <v/>
      </c>
      <c r="DF118" t="str">
        <f>IF(ISERROR(MATCH(DF$1,'CSC Mitre'!DM$1:DM$220,0)),"",VLOOKUP(DF$1,'Tactic Recode'!$A$1:$B$547,2,FALSE))</f>
        <v/>
      </c>
      <c r="DG118" t="str">
        <f>IF(ISERROR(MATCH(DG$1,'CSC Mitre'!DM$1:DM$220,0)),"",VLOOKUP(DG$1,'Tactic Recode'!$A$1:$B$547,2,FALSE))</f>
        <v/>
      </c>
      <c r="DH118" t="str">
        <f>IF(ISERROR(MATCH(DH$1,'CSC Mitre'!DM$1:DM$220,0)),"",VLOOKUP(DH$1,'Tactic Recode'!$A$1:$B$547,2,FALSE))</f>
        <v/>
      </c>
      <c r="DI118" t="str">
        <f>IF(ISERROR(MATCH(DI$1,'CSC Mitre'!DM$1:DM$220,0)),"",VLOOKUP(DI$1,'Tactic Recode'!$A$1:$B$547,2,FALSE))</f>
        <v/>
      </c>
      <c r="DJ118" t="str">
        <f>IF(ISERROR(MATCH(DJ$1,'CSC Mitre'!DM$1:DM$220,0)),"",VLOOKUP(DJ$1,'Tactic Recode'!$A$1:$B$547,2,FALSE))</f>
        <v/>
      </c>
      <c r="DK118" t="str">
        <f>IF(ISERROR(MATCH(DK$1,'CSC Mitre'!DM$1:DM$220,0)),"",VLOOKUP(DK$1,'Tactic Recode'!$A$1:$B$547,2,FALSE))</f>
        <v/>
      </c>
      <c r="DL118" t="str">
        <f>IF(ISERROR(MATCH(DL$1,'CSC Mitre'!DM$1:DM$220,0)),"",VLOOKUP(DL$1,'Tactic Recode'!$A$1:$B$547,2,FALSE))</f>
        <v/>
      </c>
      <c r="DM118" t="str">
        <f>IF(ISERROR(MATCH(DM$1,'CSC Mitre'!DM$1:DM$220,0)),"",VLOOKUP(DM$1,'Tactic Recode'!$A$1:$B$547,2,FALSE))</f>
        <v/>
      </c>
      <c r="DN118" t="str">
        <f>IF(ISERROR(MATCH(DN$1,'CSC Mitre'!DM$1:DM$220,0)),"",VLOOKUP(DN$1,'Tactic Recode'!$A$1:$B$547,2,FALSE))</f>
        <v/>
      </c>
      <c r="DO118" t="str">
        <f>IF(ISERROR(MATCH(DO$1,'CSC Mitre'!DM$1:DM$220,0)),"",VLOOKUP(DO$1,'Tactic Recode'!$A$1:$B$547,2,FALSE))</f>
        <v/>
      </c>
      <c r="DP118" t="str">
        <f>IF(ISERROR(MATCH(DP$1,'CSC Mitre'!DM$1:DM$220,0)),"",VLOOKUP(DP$1,'Tactic Recode'!$A$1:$B$547,2,FALSE))</f>
        <v/>
      </c>
      <c r="DQ118" t="str">
        <f>IF(ISERROR(MATCH(DQ$1,'CSC Mitre'!DM$1:DM$220,0)),"",VLOOKUP(DQ$1,'Tactic Recode'!$A$1:$B$547,2,FALSE))</f>
        <v/>
      </c>
      <c r="DR118" t="str">
        <f>IF(ISERROR(MATCH(DR$1,'CSC Mitre'!DM$1:DM$220,0)),"",VLOOKUP(DR$1,'Tactic Recode'!$A$1:$B$547,2,FALSE))</f>
        <v/>
      </c>
      <c r="DS118" t="str">
        <f>IF(ISERROR(MATCH(DS$1,'CSC Mitre'!DM$1:DM$220,0)),"",VLOOKUP(DS$1,'Tactic Recode'!$A$1:$B$547,2,FALSE))</f>
        <v/>
      </c>
      <c r="DT118" t="str">
        <f>IF(ISERROR(MATCH(DT$1,'CSC Mitre'!DM$1:DM$220,0)),"",VLOOKUP(DT$1,'Tactic Recode'!$A$1:$B$547,2,FALSE))</f>
        <v/>
      </c>
      <c r="DU118" t="str">
        <f>IF(ISERROR(MATCH(DU$1,'CSC Mitre'!DM$1:DM$220,0)),"",VLOOKUP(DU$1,'Tactic Recode'!$A$1:$B$547,2,FALSE))</f>
        <v/>
      </c>
      <c r="DV118" t="str">
        <f>IF(ISERROR(MATCH(DV$1,'CSC Mitre'!DM$1:DM$220,0)),"",VLOOKUP(DV$1,'Tactic Recode'!$A$1:$B$547,2,FALSE))</f>
        <v/>
      </c>
      <c r="DW118" t="str">
        <f>IF(ISERROR(MATCH(DW$1,'CSC Mitre'!DM$1:DM$220,0)),"",VLOOKUP(DW$1,'Tactic Recode'!$A$1:$B$547,2,FALSE))</f>
        <v/>
      </c>
      <c r="DX118" t="str">
        <f>IF(ISERROR(MATCH(DX$1,'CSC Mitre'!DM$1:DM$220,0)),"",VLOOKUP(DX$1,'Tactic Recode'!$A$1:$B$547,2,FALSE))</f>
        <v/>
      </c>
      <c r="DY118" t="str">
        <f>IF(ISERROR(MATCH(DY$1,'CSC Mitre'!DM$1:DM$220,0)),"",VLOOKUP(DY$1,'Tactic Recode'!$A$1:$B$547,2,FALSE))</f>
        <v/>
      </c>
      <c r="DZ118" t="str">
        <f>IF(ISERROR(MATCH(DZ$1,'CSC Mitre'!DM$1:DM$220,0)),"",VLOOKUP(DZ$1,'Tactic Recode'!$A$1:$B$547,2,FALSE))</f>
        <v/>
      </c>
      <c r="EA118" t="str">
        <f>IF(ISERROR(MATCH(EA$1,'CSC Mitre'!DM$1:DM$220,0)),"",VLOOKUP(EA$1,'Tactic Recode'!$A$1:$B$547,2,FALSE))</f>
        <v/>
      </c>
      <c r="EB118" t="str">
        <f>IF(ISERROR(MATCH(EB$1,'CSC Mitre'!DM$1:DM$220,0)),"",VLOOKUP(EB$1,'Tactic Recode'!$A$1:$B$547,2,FALSE))</f>
        <v/>
      </c>
      <c r="EC118" t="str">
        <f>IF(ISERROR(MATCH(EC$1,'CSC Mitre'!DM$1:DM$220,0)),"",VLOOKUP(EC$1,'Tactic Recode'!$A$1:$B$547,2,FALSE))</f>
        <v/>
      </c>
      <c r="ED118" t="str">
        <f>IF(ISERROR(MATCH(ED$1,'CSC Mitre'!DM$1:DM$220,0)),"",VLOOKUP(ED$1,'Tactic Recode'!$A$1:$B$547,2,FALSE))</f>
        <v/>
      </c>
      <c r="EE118" t="str">
        <f>IF(ISERROR(MATCH(EE$1,'CSC Mitre'!DM$1:DM$220,0)),"",VLOOKUP(EE$1,'Tactic Recode'!$A$1:$B$547,2,FALSE))</f>
        <v/>
      </c>
      <c r="EF118" t="str">
        <f>IF(ISERROR(MATCH(EF$1,'CSC Mitre'!DM$1:DM$220,0)),"",VLOOKUP(EF$1,'Tactic Recode'!$A$1:$B$547,2,FALSE))</f>
        <v/>
      </c>
      <c r="EG118" t="str">
        <f>IF(ISERROR(MATCH(EG$1,'CSC Mitre'!DM$1:DM$220,0)),"",VLOOKUP(EG$1,'Tactic Recode'!$A$1:$B$547,2,FALSE))</f>
        <v/>
      </c>
      <c r="EH118" t="str">
        <f>IF(ISERROR(MATCH(EH$1,'CSC Mitre'!DM$1:DM$220,0)),"",VLOOKUP(EH$1,'Tactic Recode'!$A$1:$B$547,2,FALSE))</f>
        <v/>
      </c>
      <c r="EI118" t="str">
        <f>IF(ISERROR(MATCH(EI$1,'CSC Mitre'!DM$1:DM$220,0)),"",VLOOKUP(EI$1,'Tactic Recode'!$A$1:$B$547,2,FALSE))</f>
        <v/>
      </c>
      <c r="EJ118" t="str">
        <f>IF(ISERROR(MATCH(EJ$1,'CSC Mitre'!DM$1:DM$220,0)),"",VLOOKUP(EJ$1,'Tactic Recode'!$A$1:$B$547,2,FALSE))</f>
        <v/>
      </c>
      <c r="EK118" t="str">
        <f>IF(ISERROR(MATCH(EK$1,'CSC Mitre'!DM$1:DM$220,0)),"",VLOOKUP(EK$1,'Tactic Recode'!$A$1:$B$547,2,FALSE))</f>
        <v/>
      </c>
      <c r="EL118" t="str">
        <f>IF(ISERROR(MATCH(EL$1,'CSC Mitre'!DM$1:DM$220,0)),"",VLOOKUP(EL$1,'Tactic Recode'!$A$1:$B$547,2,FALSE))</f>
        <v/>
      </c>
      <c r="EM118" t="str">
        <f>IF(ISERROR(MATCH(EM$1,'CSC Mitre'!DM$1:DM$220,0)),"",VLOOKUP(EM$1,'Tactic Recode'!$A$1:$B$547,2,FALSE))</f>
        <v/>
      </c>
      <c r="EN118" t="str">
        <f>IF(ISERROR(MATCH(EN$1,'CSC Mitre'!DM$1:DM$220,0)),"",VLOOKUP(EN$1,'Tactic Recode'!$A$1:$B$547,2,FALSE))</f>
        <v/>
      </c>
      <c r="EO118" t="str">
        <f>IF(ISERROR(MATCH(EO$1,'CSC Mitre'!DM$1:DM$220,0)),"",VLOOKUP(EO$1,'Tactic Recode'!$A$1:$B$547,2,FALSE))</f>
        <v/>
      </c>
      <c r="EP118" t="str">
        <f>IF(ISERROR(MATCH(EP$1,'CSC Mitre'!DM$1:DM$220,0)),"",VLOOKUP(EP$1,'Tactic Recode'!$A$1:$B$547,2,FALSE))</f>
        <v/>
      </c>
      <c r="EQ118" t="str">
        <f>IF(ISERROR(MATCH(EQ$1,'CSC Mitre'!DM$1:DM$220,0)),"",VLOOKUP(EQ$1,'Tactic Recode'!$A$1:$B$547,2,FALSE))</f>
        <v/>
      </c>
      <c r="ER118" t="str">
        <f>IF(ISERROR(MATCH(ER$1,'CSC Mitre'!DM$1:DM$220,0)),"",VLOOKUP(ER$1,'Tactic Recode'!$A$1:$B$547,2,FALSE))</f>
        <v/>
      </c>
      <c r="ES118" t="str">
        <f>IF(ISERROR(MATCH(ES$1,'CSC Mitre'!DM$1:DM$220,0)),"",VLOOKUP(ES$1,'Tactic Recode'!$A$1:$B$547,2,FALSE))</f>
        <v/>
      </c>
      <c r="ET118" t="str">
        <f>IF(ISERROR(MATCH(ET$1,'CSC Mitre'!DM$1:DM$220,0)),"",VLOOKUP(ET$1,'Tactic Recode'!$A$1:$B$547,2,FALSE))</f>
        <v/>
      </c>
      <c r="EU118" t="str">
        <f>IF(ISERROR(MATCH(EU$1,'CSC Mitre'!DM$1:DM$220,0)),"",VLOOKUP(EU$1,'Tactic Recode'!$A$1:$B$547,2,FALSE))</f>
        <v/>
      </c>
      <c r="EV118" t="str">
        <f>IF(ISERROR(MATCH(EV$1,'CSC Mitre'!DM$1:DM$220,0)),"",VLOOKUP(EV$1,'Tactic Recode'!$A$1:$B$547,2,FALSE))</f>
        <v/>
      </c>
      <c r="EW118" t="str">
        <f>IF(ISERROR(MATCH(EW$1,'CSC Mitre'!DM$1:DM$220,0)),"",VLOOKUP(EW$1,'Tactic Recode'!$A$1:$B$547,2,FALSE))</f>
        <v/>
      </c>
      <c r="EX118" t="str">
        <f>IF(ISERROR(MATCH(EX$1,'CSC Mitre'!DM$1:DM$220,0)),"",VLOOKUP(EX$1,'Tactic Recode'!$A$1:$B$547,2,FALSE))</f>
        <v/>
      </c>
      <c r="EY118" t="str">
        <f>IF(ISERROR(MATCH(EY$1,'CSC Mitre'!DM$1:DM$220,0)),"",VLOOKUP(EY$1,'Tactic Recode'!$A$1:$B$547,2,FALSE))</f>
        <v/>
      </c>
      <c r="EZ118" t="str">
        <f>IF(ISERROR(MATCH(EZ$1,'CSC Mitre'!DM$1:DM$220,0)),"",VLOOKUP(EZ$1,'Tactic Recode'!$A$1:$B$547,2,FALSE))</f>
        <v/>
      </c>
      <c r="FA118" t="str">
        <f>IF(ISERROR(MATCH(FA$1,'CSC Mitre'!DM$1:DM$220,0)),"",VLOOKUP(FA$1,'Tactic Recode'!$A$1:$B$547,2,FALSE))</f>
        <v/>
      </c>
      <c r="FB118" t="str">
        <f>IF(ISERROR(MATCH(FB$1,'CSC Mitre'!DM$1:DM$220,0)),"",VLOOKUP(FB$1,'Tactic Recode'!$A$1:$B$547,2,FALSE))</f>
        <v/>
      </c>
      <c r="FC118" t="str">
        <f>IF(ISERROR(MATCH(FC$1,'CSC Mitre'!DM$1:DM$220,0)),"",VLOOKUP(FC$1,'Tactic Recode'!$A$1:$B$547,2,FALSE))</f>
        <v/>
      </c>
      <c r="FD118" t="str">
        <f>IF(ISERROR(MATCH(FD$1,'CSC Mitre'!DM$1:DM$220,0)),"",VLOOKUP(FD$1,'Tactic Recode'!$A$1:$B$547,2,FALSE))</f>
        <v/>
      </c>
      <c r="FE118" t="str">
        <f>IF(ISERROR(MATCH(FE$1,'CSC Mitre'!DM$1:DM$220,0)),"",VLOOKUP(FE$1,'Tactic Recode'!$A$1:$B$547,2,FALSE))</f>
        <v/>
      </c>
      <c r="FF118" t="str">
        <f>IF(ISERROR(MATCH(FF$1,'CSC Mitre'!DM$1:DM$220,0)),"",VLOOKUP(FF$1,'Tactic Recode'!$A$1:$B$547,2,FALSE))</f>
        <v/>
      </c>
      <c r="FG118" t="str">
        <f>IF(ISERROR(MATCH(FG$1,'CSC Mitre'!DM$1:DM$220,0)),"",VLOOKUP(FG$1,'Tactic Recode'!$A$1:$B$547,2,FALSE))</f>
        <v/>
      </c>
      <c r="FH118" t="str">
        <f>IF(ISERROR(MATCH(FH$1,'CSC Mitre'!DM$1:DM$220,0)),"",VLOOKUP(FH$1,'Tactic Recode'!$A$1:$B$547,2,FALSE))</f>
        <v/>
      </c>
      <c r="FI118" t="str">
        <f>IF(ISERROR(MATCH(FI$1,'CSC Mitre'!DM$1:DM$220,0)),"",VLOOKUP(FI$1,'Tactic Recode'!$A$1:$B$547,2,FALSE))</f>
        <v/>
      </c>
      <c r="FJ118" t="str">
        <f>IF(ISERROR(MATCH(FJ$1,'CSC Mitre'!DM$1:DM$220,0)),"",VLOOKUP(FJ$1,'Tactic Recode'!$A$1:$B$547,2,FALSE))</f>
        <v/>
      </c>
      <c r="FK118" t="str">
        <f>IF(ISERROR(MATCH(FK$1,'CSC Mitre'!DM$1:DM$220,0)),"",VLOOKUP(FK$1,'Tactic Recode'!$A$1:$B$547,2,FALSE))</f>
        <v/>
      </c>
      <c r="FL118" t="str">
        <f>IF(ISERROR(MATCH(FL$1,'CSC Mitre'!DM$1:DM$220,0)),"",VLOOKUP(FL$1,'Tactic Recode'!$A$1:$B$547,2,FALSE))</f>
        <v/>
      </c>
      <c r="FM118" t="str">
        <f>IF(ISERROR(MATCH(FM$1,'CSC Mitre'!DM$1:DM$220,0)),"",VLOOKUP(FM$1,'Tactic Recode'!$A$1:$B$547,2,FALSE))</f>
        <v/>
      </c>
      <c r="FN118" t="str">
        <f>IF(ISERROR(MATCH(FN$1,'CSC Mitre'!DM$1:DM$220,0)),"",VLOOKUP(FN$1,'Tactic Recode'!$A$1:$B$547,2,FALSE))</f>
        <v/>
      </c>
      <c r="FO118" t="str">
        <f>IF(ISERROR(MATCH(FO$1,'CSC Mitre'!DM$1:DM$220,0)),"",VLOOKUP(FO$1,'Tactic Recode'!$A$1:$B$547,2,FALSE))</f>
        <v/>
      </c>
      <c r="FP118" t="str">
        <f>IF(ISERROR(MATCH(FP$1,'CSC Mitre'!DM$1:DM$220,0)),"",VLOOKUP(FP$1,'Tactic Recode'!$A$1:$B$547,2,FALSE))</f>
        <v/>
      </c>
      <c r="FQ118" t="str">
        <f>IF(ISERROR(MATCH(FQ$1,'CSC Mitre'!DM$1:DM$220,0)),"",VLOOKUP(FQ$1,'Tactic Recode'!$A$1:$B$547,2,FALSE))</f>
        <v/>
      </c>
      <c r="FR118" t="str">
        <f>IF(ISERROR(MATCH(FR$1,'CSC Mitre'!DM$1:DM$220,0)),"",VLOOKUP(FR$1,'Tactic Recode'!$A$1:$B$547,2,FALSE))</f>
        <v/>
      </c>
      <c r="FS118" t="str">
        <f>IF(ISERROR(MATCH(FS$1,'CSC Mitre'!DM$1:DM$220,0)),"",VLOOKUP(FS$1,'Tactic Recode'!$A$1:$B$547,2,FALSE))</f>
        <v/>
      </c>
      <c r="FT118" t="str">
        <f>IF(ISERROR(MATCH(FT$1,'CSC Mitre'!DM$1:DM$220,0)),"",VLOOKUP(FT$1,'Tactic Recode'!$A$1:$B$547,2,FALSE))</f>
        <v/>
      </c>
      <c r="FU118" t="str">
        <f>IF(ISERROR(MATCH(FU$1,'CSC Mitre'!DM$1:DM$220,0)),"",VLOOKUP(FU$1,'Tactic Recode'!$A$1:$B$547,2,FALSE))</f>
        <v/>
      </c>
      <c r="FV118" t="str">
        <f>IF(ISERROR(MATCH(FV$1,'CSC Mitre'!DM$1:DM$220,0)),"",VLOOKUP(FV$1,'Tactic Recode'!$A$1:$B$547,2,FALSE))</f>
        <v/>
      </c>
      <c r="FW118" t="str">
        <f>IF(ISERROR(MATCH(FW$1,'CSC Mitre'!DM$1:DM$220,0)),"",VLOOKUP(FW$1,'Tactic Recode'!$A$1:$B$547,2,FALSE))</f>
        <v/>
      </c>
      <c r="FX118" t="str">
        <f>IF(ISERROR(MATCH(FX$1,'CSC Mitre'!DM$1:DM$220,0)),"",VLOOKUP(FX$1,'Tactic Recode'!$A$1:$B$547,2,FALSE))</f>
        <v/>
      </c>
      <c r="FY118" t="str">
        <f>IF(ISERROR(MATCH(FY$1,'CSC Mitre'!DM$1:DM$220,0)),"",VLOOKUP(FY$1,'Tactic Recode'!$A$1:$B$547,2,FALSE))</f>
        <v/>
      </c>
      <c r="FZ118" t="str">
        <f>IF(ISERROR(MATCH(FZ$1,'CSC Mitre'!DM$1:DM$220,0)),"",VLOOKUP(FZ$1,'Tactic Recode'!$A$1:$B$547,2,FALSE))</f>
        <v/>
      </c>
      <c r="GA118" t="str">
        <f>IF(ISERROR(MATCH(GA$1,'CSC Mitre'!DM$1:DM$220,0)),"",VLOOKUP(GA$1,'Tactic Recode'!$A$1:$B$547,2,FALSE))</f>
        <v/>
      </c>
      <c r="GB118" t="str">
        <f>IF(ISERROR(MATCH(GB$1,'CSC Mitre'!DM$1:DM$220,0)),"",VLOOKUP(GB$1,'Tactic Recode'!$A$1:$B$547,2,FALSE))</f>
        <v/>
      </c>
      <c r="GC118" t="str">
        <f>IF(ISERROR(MATCH(GC$1,'CSC Mitre'!DM$1:DM$220,0)),"",VLOOKUP(GC$1,'Tactic Recode'!$A$1:$B$547,2,FALSE))</f>
        <v/>
      </c>
      <c r="GD118" t="str">
        <f>IF(ISERROR(MATCH(GD$1,'CSC Mitre'!DM$1:DM$220,0)),"",VLOOKUP(GD$1,'Tactic Recode'!$A$1:$B$547,2,FALSE))</f>
        <v/>
      </c>
      <c r="GE118" t="str">
        <f>IF(ISERROR(MATCH(GE$1,'CSC Mitre'!DM$1:DM$220,0)),"",VLOOKUP(GE$1,'Tactic Recode'!$A$1:$B$547,2,FALSE))</f>
        <v/>
      </c>
      <c r="GF118" t="str">
        <f>IF(ISERROR(MATCH(GF$1,'CSC Mitre'!DM$1:DM$220,0)),"",VLOOKUP(GF$1,'Tactic Recode'!$A$1:$B$547,2,FALSE))</f>
        <v/>
      </c>
      <c r="GG118" t="str">
        <f>IF(ISERROR(MATCH(GG$1,'CSC Mitre'!DM$1:DM$220,0)),"",VLOOKUP(GG$1,'Tactic Recode'!$A$1:$B$547,2,FALSE))</f>
        <v/>
      </c>
      <c r="GH118" t="str">
        <f>IF(ISERROR(MATCH(GH$1,'CSC Mitre'!DM$1:DM$220,0)),"",VLOOKUP(GH$1,'Tactic Recode'!$A$1:$B$547,2,FALSE))</f>
        <v/>
      </c>
      <c r="GI118" t="str">
        <f>IF(ISERROR(MATCH(GI$1,'CSC Mitre'!DM$1:DM$220,0)),"",VLOOKUP(GI$1,'Tactic Recode'!$A$1:$B$547,2,FALSE))</f>
        <v/>
      </c>
      <c r="GJ118" t="str">
        <f>IF(ISERROR(MATCH(GJ$1,'CSC Mitre'!DM$1:DM$220,0)),"",VLOOKUP(GJ$1,'Tactic Recode'!$A$1:$B$547,2,FALSE))</f>
        <v/>
      </c>
      <c r="GK118" t="str">
        <f>IF(ISERROR(MATCH(GK$1,'CSC Mitre'!DM$1:DM$220,0)),"",VLOOKUP(GK$1,'Tactic Recode'!$A$1:$B$547,2,FALSE))</f>
        <v/>
      </c>
      <c r="GL118" t="str">
        <f>IF(ISERROR(MATCH(GL$1,'CSC Mitre'!DM$1:DM$220,0)),"",VLOOKUP(GL$1,'Tactic Recode'!$A$1:$B$547,2,FALSE))</f>
        <v/>
      </c>
      <c r="GM118" t="str">
        <f>IF(ISERROR(MATCH(GM$1,'CSC Mitre'!DM$1:DM$220,0)),"",VLOOKUP(GM$1,'Tactic Recode'!$A$1:$B$547,2,FALSE))</f>
        <v/>
      </c>
      <c r="GN118" t="str">
        <f>IF(ISERROR(MATCH(GN$1,'CSC Mitre'!DM$1:DM$220,0)),"",VLOOKUP(GN$1,'Tactic Recode'!$A$1:$B$547,2,FALSE))</f>
        <v/>
      </c>
      <c r="GO118" t="str">
        <f>IF(ISERROR(MATCH(GO$1,'CSC Mitre'!DM$1:DM$220,0)),"",VLOOKUP(GO$1,'Tactic Recode'!$A$1:$B$547,2,FALSE))</f>
        <v/>
      </c>
      <c r="GP118" t="str">
        <f>IF(ISERROR(MATCH(GP$1,'CSC Mitre'!DM$1:DM$220,0)),"",VLOOKUP(GP$1,'Tactic Recode'!$A$1:$B$547,2,FALSE))</f>
        <v/>
      </c>
      <c r="GQ118" t="str">
        <f>IF(ISERROR(MATCH(GQ$1,'CSC Mitre'!DM$1:DM$220,0)),"",VLOOKUP(GQ$1,'Tactic Recode'!$A$1:$B$547,2,FALSE))</f>
        <v/>
      </c>
      <c r="GR118" t="str">
        <f>IF(ISERROR(MATCH(GR$1,'CSC Mitre'!DM$1:DM$220,0)),"",VLOOKUP(GR$1,'Tactic Recode'!$A$1:$B$547,2,FALSE))</f>
        <v/>
      </c>
      <c r="GS118" t="str">
        <f>IF(ISERROR(MATCH(GS$1,'CSC Mitre'!DM$1:DM$220,0)),"",VLOOKUP(GS$1,'Tactic Recode'!$A$1:$B$547,2,FALSE))</f>
        <v/>
      </c>
      <c r="GT118" t="str">
        <f>IF(ISERROR(MATCH(GT$1,'CSC Mitre'!DM$1:DM$220,0)),"",VLOOKUP(GT$1,'Tactic Recode'!$A$1:$B$547,2,FALSE))</f>
        <v/>
      </c>
      <c r="GU118" t="str">
        <f>IF(ISERROR(MATCH(GU$1,'CSC Mitre'!DM$1:DM$220,0)),"",VLOOKUP(GU$1,'Tactic Recode'!$A$1:$B$547,2,FALSE))</f>
        <v/>
      </c>
      <c r="GV118" t="str">
        <f>IF(ISERROR(MATCH(GV$1,'CSC Mitre'!DM$1:DM$220,0)),"",VLOOKUP(GV$1,'Tactic Recode'!$A$1:$B$547,2,FALSE))</f>
        <v/>
      </c>
      <c r="GW118" t="str">
        <f>IF(ISERROR(MATCH(GW$1,'CSC Mitre'!DM$1:DM$220,0)),"",VLOOKUP(GW$1,'Tactic Recode'!$A$1:$B$547,2,FALSE))</f>
        <v/>
      </c>
      <c r="GX118" t="str">
        <f>IF(ISERROR(MATCH(GX$1,'CSC Mitre'!DM$1:DM$220,0)),"",VLOOKUP(GX$1,'Tactic Recode'!$A$1:$B$547,2,FALSE))</f>
        <v/>
      </c>
      <c r="GY118" t="str">
        <f>IF(ISERROR(MATCH(GY$1,'CSC Mitre'!DM$1:DM$220,0)),"",VLOOKUP(GY$1,'Tactic Recode'!$A$1:$B$547,2,FALSE))</f>
        <v/>
      </c>
      <c r="GZ118" t="str">
        <f>IF(ISERROR(MATCH(GZ$1,'CSC Mitre'!DM$1:DM$220,0)),"",VLOOKUP(GZ$1,'Tactic Recode'!$A$1:$B$547,2,FALSE))</f>
        <v/>
      </c>
      <c r="HA118" t="str">
        <f>IF(ISERROR(MATCH(HA$1,'CSC Mitre'!DM$1:DM$220,0)),"",VLOOKUP(HA$1,'Tactic Recode'!$A$1:$B$547,2,FALSE))</f>
        <v/>
      </c>
      <c r="HB118" t="str">
        <f>IF(ISERROR(MATCH(HB$1,'CSC Mitre'!DM$1:DM$220,0)),"",VLOOKUP(HB$1,'Tactic Recode'!$A$1:$B$547,2,FALSE))</f>
        <v/>
      </c>
      <c r="HC118" t="str">
        <f>IF(ISERROR(MATCH(HC$1,'CSC Mitre'!DM$1:DM$220,0)),"",VLOOKUP(HC$1,'Tactic Recode'!$A$1:$B$547,2,FALSE))</f>
        <v/>
      </c>
      <c r="HD118" t="str">
        <f>IF(ISERROR(MATCH(HD$1,'CSC Mitre'!DM$1:DM$220,0)),"",VLOOKUP(HD$1,'Tactic Recode'!$A$1:$B$547,2,FALSE))</f>
        <v/>
      </c>
      <c r="HE118" t="str">
        <f>IF(ISERROR(MATCH(HE$1,'CSC Mitre'!DM$1:DM$220,0)),"",VLOOKUP(HE$1,'Tactic Recode'!$A$1:$B$547,2,FALSE))</f>
        <v/>
      </c>
      <c r="HF118" t="str">
        <f>IF(ISERROR(MATCH(HF$1,'CSC Mitre'!DM$1:DM$220,0)),"",VLOOKUP(HF$1,'Tactic Recode'!$A$1:$B$547,2,FALSE))</f>
        <v/>
      </c>
      <c r="HG118" t="str">
        <f>IF(ISERROR(MATCH(HG$1,'CSC Mitre'!DM$1:DM$220,0)),"",VLOOKUP(HG$1,'Tactic Recode'!$A$1:$B$547,2,FALSE))</f>
        <v/>
      </c>
      <c r="HH118" t="str">
        <f>IF(ISERROR(MATCH(HH$1,'CSC Mitre'!DM$1:DM$220,0)),"",VLOOKUP(HH$1,'Tactic Recode'!$A$1:$B$547,2,FALSE))</f>
        <v/>
      </c>
      <c r="HI118" t="str">
        <f>IF(ISERROR(MATCH(HI$1,'CSC Mitre'!DM$1:DM$220,0)),"",VLOOKUP(HI$1,'Tactic Recode'!$A$1:$B$547,2,FALSE))</f>
        <v/>
      </c>
      <c r="HJ118" t="str">
        <f>IF(ISERROR(MATCH(HJ$1,'CSC Mitre'!DM$1:DM$220,0)),"",VLOOKUP(HJ$1,'Tactic Recode'!$A$1:$B$547,2,FALSE))</f>
        <v/>
      </c>
      <c r="HK118" t="str">
        <f>IF(ISERROR(MATCH(HK$1,'CSC Mitre'!DM$1:DM$220,0)),"",VLOOKUP(HK$1,'Tactic Recode'!$A$1:$B$547,2,FALSE))</f>
        <v/>
      </c>
      <c r="HL118" t="str">
        <f>IF(ISERROR(MATCH(HL$1,'CSC Mitre'!DM$1:DM$220,0)),"",VLOOKUP(HL$1,'Tactic Recode'!$A$1:$B$547,2,FALSE))</f>
        <v/>
      </c>
      <c r="HM118" t="str">
        <f>IF(ISERROR(MATCH(HM$1,'CSC Mitre'!DM$1:DM$220,0)),"",VLOOKUP(HM$1,'Tactic Recode'!$A$1:$B$547,2,FALSE))</f>
        <v/>
      </c>
      <c r="HN118" t="str">
        <f>IF(ISERROR(MATCH(HN$1,'CSC Mitre'!DM$1:DM$220,0)),"",VLOOKUP(HN$1,'Tactic Recode'!$A$1:$B$547,2,FALSE))</f>
        <v/>
      </c>
      <c r="HO118" t="str">
        <f>IF(ISERROR(MATCH(HO$1,'CSC Mitre'!DM$1:DM$220,0)),"",VLOOKUP(HO$1,'Tactic Recode'!$A$1:$B$547,2,FALSE))</f>
        <v/>
      </c>
      <c r="HP118" t="str">
        <f>IF(ISERROR(MATCH(HP$1,'CSC Mitre'!DM$1:DM$220,0)),"",VLOOKUP(HP$1,'Tactic Recode'!$A$1:$B$547,2,FALSE))</f>
        <v/>
      </c>
      <c r="HQ118" t="str">
        <f>IF(ISERROR(MATCH(HQ$1,'CSC Mitre'!DM$1:DM$220,0)),"",VLOOKUP(HQ$1,'Tactic Recode'!$A$1:$B$547,2,FALSE))</f>
        <v/>
      </c>
      <c r="HR118" t="str">
        <f>IF(ISERROR(MATCH(HR$1,'CSC Mitre'!DM$1:DM$220,0)),"",VLOOKUP(HR$1,'Tactic Recode'!$A$1:$B$547,2,FALSE))</f>
        <v/>
      </c>
      <c r="HS118" t="str">
        <f>IF(ISERROR(MATCH(HS$1,'CSC Mitre'!DM$1:DM$220,0)),"",VLOOKUP(HS$1,'Tactic Recode'!$A$1:$B$547,2,FALSE))</f>
        <v/>
      </c>
      <c r="HT118" t="str">
        <f>IF(ISERROR(MATCH(HT$1,'CSC Mitre'!DM$1:DM$220,0)),"",VLOOKUP(HT$1,'Tactic Recode'!$A$1:$B$547,2,FALSE))</f>
        <v/>
      </c>
      <c r="HU118" t="str">
        <f>IF(ISERROR(MATCH(HU$1,'CSC Mitre'!DM$1:DM$220,0)),"",VLOOKUP(HU$1,'Tactic Recode'!$A$1:$B$547,2,FALSE))</f>
        <v/>
      </c>
      <c r="HV118" t="str">
        <f>IF(ISERROR(MATCH(HV$1,'CSC Mitre'!DM$1:DM$220,0)),"",VLOOKUP(HV$1,'Tactic Recode'!$A$1:$B$547,2,FALSE))</f>
        <v/>
      </c>
      <c r="HW118" t="str">
        <f>IF(ISERROR(MATCH(HW$1,'CSC Mitre'!DM$1:DM$220,0)),"",VLOOKUP(HW$1,'Tactic Recode'!$A$1:$B$547,2,FALSE))</f>
        <v/>
      </c>
      <c r="HX118" t="str">
        <f>IF(ISERROR(MATCH(HX$1,'CSC Mitre'!DM$1:DM$220,0)),"",VLOOKUP(HX$1,'Tactic Recode'!$A$1:$B$547,2,FALSE))</f>
        <v/>
      </c>
      <c r="HY118" t="str">
        <f>IF(ISERROR(MATCH(HY$1,'CSC Mitre'!DM$1:DM$220,0)),"",VLOOKUP(HY$1,'Tactic Recode'!$A$1:$B$547,2,FALSE))</f>
        <v/>
      </c>
      <c r="HZ118" t="str">
        <f>IF(ISERROR(MATCH(HZ$1,'CSC Mitre'!DM$1:DM$220,0)),"",VLOOKUP(HZ$1,'Tactic Recode'!$A$1:$B$547,2,FALSE))</f>
        <v/>
      </c>
      <c r="IA118" t="str">
        <f>IF(ISERROR(MATCH(IA$1,'CSC Mitre'!DM$1:DM$220,0)),"",VLOOKUP(IA$1,'Tactic Recode'!$A$1:$B$547,2,FALSE))</f>
        <v/>
      </c>
      <c r="IB118" t="str">
        <f>IF(ISERROR(MATCH(IB$1,'CSC Mitre'!DM$1:DM$220,0)),"",VLOOKUP(IB$1,'Tactic Recode'!$A$1:$B$547,2,FALSE))</f>
        <v/>
      </c>
      <c r="IC118" t="str">
        <f>IF(ISERROR(MATCH(IC$1,'CSC Mitre'!DM$1:DM$220,0)),"",VLOOKUP(IC$1,'Tactic Recode'!$A$1:$B$547,2,FALSE))</f>
        <v/>
      </c>
      <c r="ID118" t="str">
        <f>IF(ISERROR(MATCH(ID$1,'CSC Mitre'!DM$1:DM$220,0)),"",VLOOKUP(ID$1,'Tactic Recode'!$A$1:$B$547,2,FALSE))</f>
        <v/>
      </c>
      <c r="IE118" t="str">
        <f>IF(ISERROR(MATCH(IE$1,'CSC Mitre'!DM$1:DM$220,0)),"",VLOOKUP(IE$1,'Tactic Recode'!$A$1:$B$547,2,FALSE))</f>
        <v/>
      </c>
      <c r="IF118" t="str">
        <f>IF(ISERROR(MATCH(IF$1,'CSC Mitre'!DM$1:DM$220,0)),"",VLOOKUP(IF$1,'Tactic Recode'!$A$1:$B$547,2,FALSE))</f>
        <v/>
      </c>
      <c r="IG118" t="str">
        <f>IF(ISERROR(MATCH(IG$1,'CSC Mitre'!DM$1:DM$220,0)),"",VLOOKUP(IG$1,'Tactic Recode'!$A$1:$B$547,2,FALSE))</f>
        <v/>
      </c>
      <c r="IH118" t="str">
        <f>IF(ISERROR(MATCH(IH$1,'CSC Mitre'!DM$1:DM$220,0)),"",VLOOKUP(IH$1,'Tactic Recode'!$A$1:$B$547,2,FALSE))</f>
        <v/>
      </c>
      <c r="II118" t="str">
        <f>IF(ISERROR(MATCH(II$1,'CSC Mitre'!DM$1:DM$220,0)),"",VLOOKUP(II$1,'Tactic Recode'!$A$1:$B$547,2,FALSE))</f>
        <v/>
      </c>
      <c r="IJ118" t="str">
        <f>IF(ISERROR(MATCH(IJ$1,'CSC Mitre'!DM$1:DM$220,0)),"",VLOOKUP(IJ$1,'Tactic Recode'!$A$1:$B$547,2,FALSE))</f>
        <v/>
      </c>
      <c r="IK118" t="str">
        <f>IF(ISERROR(MATCH(IK$1,'CSC Mitre'!DM$1:DM$220,0)),"",VLOOKUP(IK$1,'Tactic Recode'!$A$1:$B$547,2,FALSE))</f>
        <v/>
      </c>
      <c r="IL118" t="str">
        <f>IF(ISERROR(MATCH(IL$1,'CSC Mitre'!DM$1:DM$220,0)),"",VLOOKUP(IL$1,'Tactic Recode'!$A$1:$B$547,2,FALSE))</f>
        <v/>
      </c>
      <c r="IM118" t="str">
        <f>IF(ISERROR(MATCH(IM$1,'CSC Mitre'!DM$1:DM$220,0)),"",VLOOKUP(IM$1,'Tactic Recode'!$A$1:$B$547,2,FALSE))</f>
        <v/>
      </c>
      <c r="IN118" t="str">
        <f>IF(ISERROR(MATCH(IN$1,'CSC Mitre'!DM$1:DM$220,0)),"",VLOOKUP(IN$1,'Tactic Recode'!$A$1:$B$547,2,FALSE))</f>
        <v/>
      </c>
      <c r="IO118" t="str">
        <f>IF(ISERROR(MATCH(IO$1,'CSC Mitre'!DM$1:DM$220,0)),"",VLOOKUP(IO$1,'Tactic Recode'!$A$1:$B$547,2,FALSE))</f>
        <v/>
      </c>
      <c r="IP118" t="str">
        <f>IF(ISERROR(MATCH(IP$1,'CSC Mitre'!DM$1:DM$220,0)),"",VLOOKUP(IP$1,'Tactic Recode'!$A$1:$B$547,2,FALSE))</f>
        <v/>
      </c>
      <c r="IQ118" t="str">
        <f>IF(ISERROR(MATCH(IQ$1,'CSC Mitre'!DM$1:DM$220,0)),"",VLOOKUP(IQ$1,'Tactic Recode'!$A$1:$B$547,2,FALSE))</f>
        <v/>
      </c>
      <c r="IR118" t="str">
        <f>IF(ISERROR(MATCH(IR$1,'CSC Mitre'!DM$1:DM$220,0)),"",VLOOKUP(IR$1,'Tactic Recode'!$A$1:$B$547,2,FALSE))</f>
        <v/>
      </c>
      <c r="IS118" t="str">
        <f>IF(ISERROR(MATCH(IS$1,'CSC Mitre'!DM$1:DM$220,0)),"",VLOOKUP(IS$1,'Tactic Recode'!$A$1:$B$547,2,FALSE))</f>
        <v/>
      </c>
      <c r="IT118" t="str">
        <f>IF(ISERROR(MATCH(IT$1,'CSC Mitre'!DM$1:DM$220,0)),"",VLOOKUP(IT$1,'Tactic Recode'!$A$1:$B$547,2,FALSE))</f>
        <v/>
      </c>
      <c r="IU118" t="str">
        <f>IF(ISERROR(MATCH(IU$1,'CSC Mitre'!DM$1:DM$220,0)),"",VLOOKUP(IU$1,'Tactic Recode'!$A$1:$B$547,2,FALSE))</f>
        <v/>
      </c>
      <c r="IV118" t="str">
        <f>IF(ISERROR(MATCH(IV$1,'CSC Mitre'!DM$1:DM$220,0)),"",VLOOKUP(IV$1,'Tactic Recode'!$A$1:$B$547,2,FALSE))</f>
        <v/>
      </c>
      <c r="IW118" t="str">
        <f>IF(ISERROR(MATCH(IW$1,'CSC Mitre'!DM$1:DM$220,0)),"",VLOOKUP(IW$1,'Tactic Recode'!$A$1:$B$547,2,FALSE))</f>
        <v/>
      </c>
      <c r="IX118" t="str">
        <f>IF(ISERROR(MATCH(IX$1,'CSC Mitre'!DM$1:DM$220,0)),"",VLOOKUP(IX$1,'Tactic Recode'!$A$1:$B$547,2,FALSE))</f>
        <v/>
      </c>
      <c r="IY118" t="str">
        <f>IF(ISERROR(MATCH(IY$1,'CSC Mitre'!DM$1:DM$220,0)),"",VLOOKUP(IY$1,'Tactic Recode'!$A$1:$B$547,2,FALSE))</f>
        <v/>
      </c>
      <c r="IZ118" t="str">
        <f>IF(ISERROR(MATCH(IZ$1,'CSC Mitre'!DM$1:DM$220,0)),"",VLOOKUP(IZ$1,'Tactic Recode'!$A$1:$B$547,2,FALSE))</f>
        <v/>
      </c>
      <c r="JA118" t="str">
        <f>IF(ISERROR(MATCH(JA$1,'CSC Mitre'!DM$1:DM$220,0)),"",VLOOKUP(JA$1,'Tactic Recode'!$A$1:$B$547,2,FALSE))</f>
        <v/>
      </c>
      <c r="JB118" t="str">
        <f>IF(ISERROR(MATCH(JB$1,'CSC Mitre'!DM$1:DM$220,0)),"",VLOOKUP(JB$1,'Tactic Recode'!$A$1:$B$547,2,FALSE))</f>
        <v/>
      </c>
      <c r="JC118" t="str">
        <f>IF(ISERROR(MATCH(JC$1,'CSC Mitre'!DM$1:DM$220,0)),"",VLOOKUP(JC$1,'Tactic Recode'!$A$1:$B$547,2,FALSE))</f>
        <v/>
      </c>
      <c r="JD118" t="str">
        <f>IF(ISERROR(MATCH(JD$1,'CSC Mitre'!DM$1:DM$220,0)),"",VLOOKUP(JD$1,'Tactic Recode'!$A$1:$B$547,2,FALSE))</f>
        <v/>
      </c>
      <c r="JE118" t="str">
        <f>IF(ISERROR(MATCH(JE$1,'CSC Mitre'!DM$1:DM$220,0)),"",VLOOKUP(JE$1,'Tactic Recode'!$A$1:$B$547,2,FALSE))</f>
        <v/>
      </c>
      <c r="JF118" t="str">
        <f>IF(ISERROR(MATCH(JF$1,'CSC Mitre'!DM$1:DM$220,0)),"",VLOOKUP(JF$1,'Tactic Recode'!$A$1:$B$547,2,FALSE))</f>
        <v/>
      </c>
      <c r="JG118" t="str">
        <f>IF(ISERROR(MATCH(JG$1,'CSC Mitre'!DM$1:DM$220,0)),"",VLOOKUP(JG$1,'Tactic Recode'!$A$1:$B$547,2,FALSE))</f>
        <v/>
      </c>
      <c r="JH118" t="str">
        <f>IF(ISERROR(MATCH(JH$1,'CSC Mitre'!DM$1:DM$220,0)),"",VLOOKUP(JH$1,'Tactic Recode'!$A$1:$B$547,2,FALSE))</f>
        <v/>
      </c>
      <c r="JI118" t="str">
        <f>IF(ISERROR(MATCH(JI$1,'CSC Mitre'!DM$1:DM$220,0)),"",VLOOKUP(JI$1,'Tactic Recode'!$A$1:$B$547,2,FALSE))</f>
        <v/>
      </c>
      <c r="JJ118" t="str">
        <f>IF(ISERROR(MATCH(JJ$1,'CSC Mitre'!DM$1:DM$220,0)),"",VLOOKUP(JJ$1,'Tactic Recode'!$A$1:$B$547,2,FALSE))</f>
        <v/>
      </c>
      <c r="JK118" t="str">
        <f>IF(ISERROR(MATCH(JK$1,'CSC Mitre'!DM$1:DM$220,0)),"",VLOOKUP(JK$1,'Tactic Recode'!$A$1:$B$547,2,FALSE))</f>
        <v/>
      </c>
      <c r="JL118" t="str">
        <f>IF(ISERROR(MATCH(JL$1,'CSC Mitre'!DM$1:DM$220,0)),"",VLOOKUP(JL$1,'Tactic Recode'!$A$1:$B$547,2,FALSE))</f>
        <v/>
      </c>
      <c r="JM118" t="str">
        <f>IF(ISERROR(MATCH(JM$1,'CSC Mitre'!DM$1:DM$220,0)),"",VLOOKUP(JM$1,'Tactic Recode'!$A$1:$B$547,2,FALSE))</f>
        <v/>
      </c>
      <c r="JN118" t="str">
        <f>IF(ISERROR(MATCH(JN$1,'CSC Mitre'!DM$1:DM$220,0)),"",VLOOKUP(JN$1,'Tactic Recode'!$A$1:$B$547,2,FALSE))</f>
        <v/>
      </c>
      <c r="JO118" t="str">
        <f>IF(ISERROR(MATCH(JO$1,'CSC Mitre'!DM$1:DM$220,0)),"",VLOOKUP(JO$1,'Tactic Recode'!$A$1:$B$547,2,FALSE))</f>
        <v/>
      </c>
      <c r="JP118" t="str">
        <f>IF(ISERROR(MATCH(JP$1,'CSC Mitre'!DM$1:DM$220,0)),"",VLOOKUP(JP$1,'Tactic Recode'!$A$1:$B$547,2,FALSE))</f>
        <v/>
      </c>
      <c r="JQ118" t="str">
        <f>IF(ISERROR(MATCH(JQ$1,'CSC Mitre'!DM$1:DM$220,0)),"",VLOOKUP(JQ$1,'Tactic Recode'!$A$1:$B$547,2,FALSE))</f>
        <v/>
      </c>
      <c r="JR118" t="str">
        <f>IF(ISERROR(MATCH(JR$1,'CSC Mitre'!DM$1:DM$220,0)),"",VLOOKUP(JR$1,'Tactic Recode'!$A$1:$B$547,2,FALSE))</f>
        <v/>
      </c>
      <c r="JS118" t="str">
        <f>IF(ISERROR(MATCH(JS$1,'CSC Mitre'!DM$1:DM$220,0)),"",VLOOKUP(JS$1,'Tactic Recode'!$A$1:$B$547,2,FALSE))</f>
        <v/>
      </c>
      <c r="JT118" t="str">
        <f>IF(ISERROR(MATCH(JT$1,'CSC Mitre'!DM$1:DM$220,0)),"",VLOOKUP(JT$1,'Tactic Recode'!$A$1:$B$547,2,FALSE))</f>
        <v/>
      </c>
      <c r="JU118" t="str">
        <f>IF(ISERROR(MATCH(JU$1,'CSC Mitre'!DM$1:DM$220,0)),"",VLOOKUP(JU$1,'Tactic Recode'!$A$1:$B$547,2,FALSE))</f>
        <v/>
      </c>
      <c r="JV118" t="str">
        <f>IF(ISERROR(MATCH(JV$1,'CSC Mitre'!DM$1:DM$220,0)),"",VLOOKUP(JV$1,'Tactic Recode'!$A$1:$B$547,2,FALSE))</f>
        <v/>
      </c>
      <c r="JW118" t="str">
        <f>IF(ISERROR(MATCH(JW$1,'CSC Mitre'!DM$1:DM$220,0)),"",VLOOKUP(JW$1,'Tactic Recode'!$A$1:$B$547,2,FALSE))</f>
        <v/>
      </c>
      <c r="JX118" t="str">
        <f>IF(ISERROR(MATCH(JX$1,'CSC Mitre'!DM$1:DM$220,0)),"",VLOOKUP(JX$1,'Tactic Recode'!$A$1:$B$547,2,FALSE))</f>
        <v/>
      </c>
      <c r="JY118" t="str">
        <f>IF(ISERROR(MATCH(JY$1,'CSC Mitre'!DM$1:DM$220,0)),"",VLOOKUP(JY$1,'Tactic Recode'!$A$1:$B$547,2,FALSE))</f>
        <v/>
      </c>
      <c r="JZ118" t="str">
        <f>IF(ISERROR(MATCH(JZ$1,'CSC Mitre'!DM$1:DM$220,0)),"",VLOOKUP(JZ$1,'Tactic Recode'!$A$1:$B$547,2,FALSE))</f>
        <v/>
      </c>
      <c r="KA118" t="str">
        <f>IF(ISERROR(MATCH(KA$1,'CSC Mitre'!DM$1:DM$220,0)),"",VLOOKUP(KA$1,'Tactic Recode'!$A$1:$B$547,2,FALSE))</f>
        <v/>
      </c>
      <c r="KB118" t="str">
        <f>IF(ISERROR(MATCH(KB$1,'CSC Mitre'!DM$1:DM$220,0)),"",VLOOKUP(KB$1,'Tactic Recode'!$A$1:$B$547,2,FALSE))</f>
        <v/>
      </c>
      <c r="KC118" t="str">
        <f>IF(ISERROR(MATCH(KC$1,'CSC Mitre'!DM$1:DM$220,0)),"",VLOOKUP(KC$1,'Tactic Recode'!$A$1:$B$547,2,FALSE))</f>
        <v/>
      </c>
      <c r="KD118" t="str">
        <f>IF(ISERROR(MATCH(KD$1,'CSC Mitre'!DM$1:DM$220,0)),"",VLOOKUP(KD$1,'Tactic Recode'!$A$1:$B$547,2,FALSE))</f>
        <v/>
      </c>
      <c r="KE118" t="str">
        <f>IF(ISERROR(MATCH(KE$1,'CSC Mitre'!DM$1:DM$220,0)),"",VLOOKUP(KE$1,'Tactic Recode'!$A$1:$B$547,2,FALSE))</f>
        <v/>
      </c>
      <c r="KF118" t="str">
        <f>IF(ISERROR(MATCH(KF$1,'CSC Mitre'!DM$1:DM$220,0)),"",VLOOKUP(KF$1,'Tactic Recode'!$A$1:$B$547,2,FALSE))</f>
        <v/>
      </c>
      <c r="KG118" t="str">
        <f>IF(ISERROR(MATCH(KG$1,'CSC Mitre'!DM$1:DM$220,0)),"",VLOOKUP(KG$1,'Tactic Recode'!$A$1:$B$547,2,FALSE))</f>
        <v/>
      </c>
      <c r="KH118" t="str">
        <f>IF(ISERROR(MATCH(KH$1,'CSC Mitre'!DM$1:DM$220,0)),"",VLOOKUP(KH$1,'Tactic Recode'!$A$1:$B$547,2,FALSE))</f>
        <v/>
      </c>
      <c r="KI118" t="str">
        <f>IF(ISERROR(MATCH(KI$1,'CSC Mitre'!DM$1:DM$220,0)),"",VLOOKUP(KI$1,'Tactic Recode'!$A$1:$B$547,2,FALSE))</f>
        <v/>
      </c>
      <c r="KJ118" t="str">
        <f>IF(ISERROR(MATCH(KJ$1,'CSC Mitre'!DM$1:DM$220,0)),"",VLOOKUP(KJ$1,'Tactic Recode'!$A$1:$B$547,2,FALSE))</f>
        <v/>
      </c>
      <c r="KK118" t="str">
        <f>IF(ISERROR(MATCH(KK$1,'CSC Mitre'!DM$1:DM$220,0)),"",VLOOKUP(KK$1,'Tactic Recode'!$A$1:$B$547,2,FALSE))</f>
        <v/>
      </c>
      <c r="KL118" t="str">
        <f>IF(ISERROR(MATCH(KL$1,'CSC Mitre'!DM$1:DM$220,0)),"",VLOOKUP(KL$1,'Tactic Recode'!$A$1:$B$547,2,FALSE))</f>
        <v/>
      </c>
      <c r="KM118" t="str">
        <f>IF(ISERROR(MATCH(KM$1,'CSC Mitre'!DM$1:DM$220,0)),"",VLOOKUP(KM$1,'Tactic Recode'!$A$1:$B$547,2,FALSE))</f>
        <v/>
      </c>
      <c r="KN118" t="str">
        <f>IF(ISERROR(MATCH(KN$1,'CSC Mitre'!DM$1:DM$220,0)),"",VLOOKUP(KN$1,'Tactic Recode'!$A$1:$B$547,2,FALSE))</f>
        <v/>
      </c>
      <c r="KO118" t="str">
        <f>IF(ISERROR(MATCH(KO$1,'CSC Mitre'!DM$1:DM$220,0)),"",VLOOKUP(KO$1,'Tactic Recode'!$A$1:$B$547,2,FALSE))</f>
        <v/>
      </c>
      <c r="KP118" t="str">
        <f>IF(ISERROR(MATCH(KP$1,'CSC Mitre'!DM$1:DM$220,0)),"",VLOOKUP(KP$1,'Tactic Recode'!$A$1:$B$547,2,FALSE))</f>
        <v/>
      </c>
      <c r="KQ118" t="str">
        <f>IF(ISERROR(MATCH(KQ$1,'CSC Mitre'!DM$1:DM$220,0)),"",VLOOKUP(KQ$1,'Tactic Recode'!$A$1:$B$547,2,FALSE))</f>
        <v/>
      </c>
      <c r="KR118" t="str">
        <f>IF(ISERROR(MATCH(KR$1,'CSC Mitre'!DM$1:DM$220,0)),"",VLOOKUP(KR$1,'Tactic Recode'!$A$1:$B$547,2,FALSE))</f>
        <v/>
      </c>
      <c r="KS118" t="str">
        <f>IF(ISERROR(MATCH(KS$1,'CSC Mitre'!DM$1:DM$220,0)),"",VLOOKUP(KS$1,'Tactic Recode'!$A$1:$B$547,2,FALSE))</f>
        <v/>
      </c>
      <c r="KT118" t="str">
        <f>IF(ISERROR(MATCH(KT$1,'CSC Mitre'!DM$1:DM$220,0)),"",VLOOKUP(KT$1,'Tactic Recode'!$A$1:$B$547,2,FALSE))</f>
        <v/>
      </c>
      <c r="KU118" t="str">
        <f>IF(ISERROR(MATCH(KU$1,'CSC Mitre'!DM$1:DM$220,0)),"",VLOOKUP(KU$1,'Tactic Recode'!$A$1:$B$547,2,FALSE))</f>
        <v/>
      </c>
      <c r="KV118" t="str">
        <f>IF(ISERROR(MATCH(KV$1,'CSC Mitre'!DM$1:DM$220,0)),"",VLOOKUP(KV$1,'Tactic Recode'!$A$1:$B$547,2,FALSE))</f>
        <v/>
      </c>
      <c r="KW118" t="str">
        <f>IF(ISERROR(MATCH(KW$1,'CSC Mitre'!DM$1:DM$220,0)),"",VLOOKUP(KW$1,'Tactic Recode'!$A$1:$B$547,2,FALSE))</f>
        <v/>
      </c>
      <c r="KX118" t="str">
        <f>IF(ISERROR(MATCH(KX$1,'CSC Mitre'!DM$1:DM$220,0)),"",VLOOKUP(KX$1,'Tactic Recode'!$A$1:$B$547,2,FALSE))</f>
        <v/>
      </c>
      <c r="KY118" t="str">
        <f>IF(ISERROR(MATCH(KY$1,'CSC Mitre'!DM$1:DM$220,0)),"",VLOOKUP(KY$1,'Tactic Recode'!$A$1:$B$547,2,FALSE))</f>
        <v/>
      </c>
      <c r="KZ118" t="str">
        <f>IF(ISERROR(MATCH(KZ$1,'CSC Mitre'!DM$1:DM$220,0)),"",VLOOKUP(KZ$1,'Tactic Recode'!$A$1:$B$547,2,FALSE))</f>
        <v/>
      </c>
      <c r="LA118" t="str">
        <f>IF(ISERROR(MATCH(LA$1,'CSC Mitre'!DM$1:DM$220,0)),"",VLOOKUP(LA$1,'Tactic Recode'!$A$1:$B$547,2,FALSE))</f>
        <v/>
      </c>
      <c r="LB118" t="str">
        <f>IF(ISERROR(MATCH(LB$1,'CSC Mitre'!DM$1:DM$220,0)),"",VLOOKUP(LB$1,'Tactic Recode'!$A$1:$B$547,2,FALSE))</f>
        <v/>
      </c>
      <c r="LC118" t="str">
        <f>IF(ISERROR(MATCH(LC$1,'CSC Mitre'!DM$1:DM$220,0)),"",VLOOKUP(LC$1,'Tactic Recode'!$A$1:$B$547,2,FALSE))</f>
        <v/>
      </c>
      <c r="LD118" t="str">
        <f>IF(ISERROR(MATCH(LD$1,'CSC Mitre'!DM$1:DM$220,0)),"",VLOOKUP(LD$1,'Tactic Recode'!$A$1:$B$547,2,FALSE))</f>
        <v/>
      </c>
      <c r="LE118" t="str">
        <f>IF(ISERROR(MATCH(LE$1,'CSC Mitre'!DM$1:DM$220,0)),"",VLOOKUP(LE$1,'Tactic Recode'!$A$1:$B$547,2,FALSE))</f>
        <v/>
      </c>
      <c r="LF118" t="str">
        <f>IF(ISERROR(MATCH(LF$1,'CSC Mitre'!DM$1:DM$220,0)),"",VLOOKUP(LF$1,'Tactic Recode'!$A$1:$B$547,2,FALSE))</f>
        <v/>
      </c>
      <c r="LG118" t="str">
        <f>IF(ISERROR(MATCH(LG$1,'CSC Mitre'!DM$1:DM$220,0)),"",VLOOKUP(LG$1,'Tactic Recode'!$A$1:$B$547,2,FALSE))</f>
        <v/>
      </c>
      <c r="LH118" t="str">
        <f>IF(ISERROR(MATCH(LH$1,'CSC Mitre'!DM$1:DM$220,0)),"",VLOOKUP(LH$1,'Tactic Recode'!$A$1:$B$547,2,FALSE))</f>
        <v/>
      </c>
      <c r="LI118" t="str">
        <f>IF(ISERROR(MATCH(LI$1,'CSC Mitre'!DM$1:DM$220,0)),"",VLOOKUP(LI$1,'Tactic Recode'!$A$1:$B$547,2,FALSE))</f>
        <v/>
      </c>
      <c r="LJ118" t="str">
        <f>IF(ISERROR(MATCH(LJ$1,'CSC Mitre'!DM$1:DM$220,0)),"",VLOOKUP(LJ$1,'Tactic Recode'!$A$1:$B$547,2,FALSE))</f>
        <v/>
      </c>
      <c r="LK118" t="str">
        <f>IF(ISERROR(MATCH(LK$1,'CSC Mitre'!DM$1:DM$220,0)),"",VLOOKUP(LK$1,'Tactic Recode'!$A$1:$B$547,2,FALSE))</f>
        <v/>
      </c>
      <c r="LL118" t="str">
        <f>IF(ISERROR(MATCH(LL$1,'CSC Mitre'!DM$1:DM$220,0)),"",VLOOKUP(LL$1,'Tactic Recode'!$A$1:$B$547,2,FALSE))</f>
        <v/>
      </c>
      <c r="LM118" t="str">
        <f>IF(ISERROR(MATCH(LM$1,'CSC Mitre'!DM$1:DM$220,0)),"",VLOOKUP(LM$1,'Tactic Recode'!$A$1:$B$547,2,FALSE))</f>
        <v/>
      </c>
      <c r="LN118" t="str">
        <f>IF(ISERROR(MATCH(LN$1,'CSC Mitre'!DM$1:DM$220,0)),"",VLOOKUP(LN$1,'Tactic Recode'!$A$1:$B$547,2,FALSE))</f>
        <v/>
      </c>
      <c r="LO118" t="str">
        <f>IF(ISERROR(MATCH(LO$1,'CSC Mitre'!DM$1:DM$220,0)),"",VLOOKUP(LO$1,'Tactic Recode'!$A$1:$B$547,2,FALSE))</f>
        <v/>
      </c>
      <c r="LP118" t="str">
        <f>IF(ISERROR(MATCH(LP$1,'CSC Mitre'!DM$1:DM$220,0)),"",VLOOKUP(LP$1,'Tactic Recode'!$A$1:$B$547,2,FALSE))</f>
        <v/>
      </c>
      <c r="LQ118" t="str">
        <f>IF(ISERROR(MATCH(LQ$1,'CSC Mitre'!DM$1:DM$220,0)),"",VLOOKUP(LQ$1,'Tactic Recode'!$A$1:$B$547,2,FALSE))</f>
        <v/>
      </c>
      <c r="LR118" t="str">
        <f>IF(ISERROR(MATCH(LR$1,'CSC Mitre'!DM$1:DM$220,0)),"",VLOOKUP(LR$1,'Tactic Recode'!$A$1:$B$547,2,FALSE))</f>
        <v/>
      </c>
      <c r="LS118" t="str">
        <f>IF(ISERROR(MATCH(LS$1,'CSC Mitre'!DM$1:DM$220,0)),"",VLOOKUP(LS$1,'Tactic Recode'!$A$1:$B$547,2,FALSE))</f>
        <v/>
      </c>
      <c r="LT118" t="str">
        <f>IF(ISERROR(MATCH(LT$1,'CSC Mitre'!DM$1:DM$220,0)),"",VLOOKUP(LT$1,'Tactic Recode'!$A$1:$B$547,2,FALSE))</f>
        <v/>
      </c>
      <c r="LU118" t="str">
        <f>IF(ISERROR(MATCH(LU$1,'CSC Mitre'!DM$1:DM$220,0)),"",VLOOKUP(LU$1,'Tactic Recode'!$A$1:$B$547,2,FALSE))</f>
        <v/>
      </c>
      <c r="LV118" t="str">
        <f>IF(ISERROR(MATCH(LV$1,'CSC Mitre'!DM$1:DM$220,0)),"",VLOOKUP(LV$1,'Tactic Recode'!$A$1:$B$547,2,FALSE))</f>
        <v/>
      </c>
      <c r="LW118" t="str">
        <f>IF(ISERROR(MATCH(LW$1,'CSC Mitre'!DM$1:DM$220,0)),"",VLOOKUP(LW$1,'Tactic Recode'!$A$1:$B$547,2,FALSE))</f>
        <v/>
      </c>
      <c r="LX118" t="str">
        <f>IF(ISERROR(MATCH(LX$1,'CSC Mitre'!DM$1:DM$220,0)),"",VLOOKUP(LX$1,'Tactic Recode'!$A$1:$B$547,2,FALSE))</f>
        <v/>
      </c>
      <c r="LY118" t="str">
        <f>IF(ISERROR(MATCH(LY$1,'CSC Mitre'!DM$1:DM$220,0)),"",VLOOKUP(LY$1,'Tactic Recode'!$A$1:$B$547,2,FALSE))</f>
        <v/>
      </c>
      <c r="LZ118" t="str">
        <f>IF(ISERROR(MATCH(LZ$1,'CSC Mitre'!DM$1:DM$220,0)),"",VLOOKUP(LZ$1,'Tactic Recode'!$A$1:$B$547,2,FALSE))</f>
        <v/>
      </c>
      <c r="MA118" t="str">
        <f>IF(ISERROR(MATCH(MA$1,'CSC Mitre'!DM$1:DM$220,0)),"",VLOOKUP(MA$1,'Tactic Recode'!$A$1:$B$547,2,FALSE))</f>
        <v/>
      </c>
      <c r="MB118" t="str">
        <f>IF(ISERROR(MATCH(MB$1,'CSC Mitre'!DM$1:DM$220,0)),"",VLOOKUP(MB$1,'Tactic Recode'!$A$1:$B$547,2,FALSE))</f>
        <v/>
      </c>
      <c r="MC118" t="str">
        <f>IF(ISERROR(MATCH(MC$1,'CSC Mitre'!DM$1:DM$220,0)),"",VLOOKUP(MC$1,'Tactic Recode'!$A$1:$B$547,2,FALSE))</f>
        <v/>
      </c>
      <c r="MD118" t="str">
        <f>IF(ISERROR(MATCH(MD$1,'CSC Mitre'!DM$1:DM$220,0)),"",VLOOKUP(MD$1,'Tactic Recode'!$A$1:$B$547,2,FALSE))</f>
        <v/>
      </c>
      <c r="ME118" t="str">
        <f>IF(ISERROR(MATCH(ME$1,'CSC Mitre'!DM$1:DM$220,0)),"",VLOOKUP(ME$1,'Tactic Recode'!$A$1:$B$547,2,FALSE))</f>
        <v/>
      </c>
      <c r="MF118" t="str">
        <f>IF(ISERROR(MATCH(MF$1,'CSC Mitre'!DM$1:DM$220,0)),"",VLOOKUP(MF$1,'Tactic Recode'!$A$1:$B$547,2,FALSE))</f>
        <v/>
      </c>
      <c r="MG118" t="str">
        <f>IF(ISERROR(MATCH(MG$1,'CSC Mitre'!DM$1:DM$220,0)),"",VLOOKUP(MG$1,'Tactic Recode'!$A$1:$B$547,2,FALSE))</f>
        <v/>
      </c>
      <c r="MH118" t="str">
        <f>IF(ISERROR(MATCH(MH$1,'CSC Mitre'!DM$1:DM$220,0)),"",VLOOKUP(MH$1,'Tactic Recode'!$A$1:$B$547,2,FALSE))</f>
        <v/>
      </c>
      <c r="MI118" t="str">
        <f>IF(ISERROR(MATCH(MI$1,'CSC Mitre'!DM$1:DM$220,0)),"",VLOOKUP(MI$1,'Tactic Recode'!$A$1:$B$547,2,FALSE))</f>
        <v/>
      </c>
      <c r="MJ118" t="str">
        <f>IF(ISERROR(MATCH(MJ$1,'CSC Mitre'!DM$1:DM$220,0)),"",VLOOKUP(MJ$1,'Tactic Recode'!$A$1:$B$547,2,FALSE))</f>
        <v/>
      </c>
      <c r="MK118" t="str">
        <f>IF(ISERROR(MATCH(MK$1,'CSC Mitre'!DM$1:DM$220,0)),"",VLOOKUP(MK$1,'Tactic Recode'!$A$1:$B$547,2,FALSE))</f>
        <v/>
      </c>
      <c r="ML118" t="str">
        <f>IF(ISERROR(MATCH(ML$1,'CSC Mitre'!DM$1:DM$220,0)),"",VLOOKUP(ML$1,'Tactic Recode'!$A$1:$B$547,2,FALSE))</f>
        <v/>
      </c>
      <c r="MM118" t="str">
        <f>IF(ISERROR(MATCH(MM$1,'CSC Mitre'!DM$1:DM$220,0)),"",VLOOKUP(MM$1,'Tactic Recode'!$A$1:$B$547,2,FALSE))</f>
        <v/>
      </c>
      <c r="MN118" t="str">
        <f>IF(ISERROR(MATCH(MN$1,'CSC Mitre'!DM$1:DM$220,0)),"",VLOOKUP(MN$1,'Tactic Recode'!$A$1:$B$547,2,FALSE))</f>
        <v/>
      </c>
      <c r="MO118" t="str">
        <f>IF(ISERROR(MATCH(MO$1,'CSC Mitre'!DM$1:DM$220,0)),"",VLOOKUP(MO$1,'Tactic Recode'!$A$1:$B$547,2,FALSE))</f>
        <v/>
      </c>
      <c r="MP118" t="str">
        <f>IF(ISERROR(MATCH(MP$1,'CSC Mitre'!DM$1:DM$220,0)),"",VLOOKUP(MP$1,'Tactic Recode'!$A$1:$B$547,2,FALSE))</f>
        <v/>
      </c>
      <c r="MQ118" t="str">
        <f>IF(ISERROR(MATCH(MQ$1,'CSC Mitre'!DM$1:DM$220,0)),"",VLOOKUP(MQ$1,'Tactic Recode'!$A$1:$B$547,2,FALSE))</f>
        <v/>
      </c>
      <c r="MR118" t="str">
        <f>IF(ISERROR(MATCH(MR$1,'CSC Mitre'!DM$1:DM$220,0)),"",VLOOKUP(MR$1,'Tactic Recode'!$A$1:$B$547,2,FALSE))</f>
        <v/>
      </c>
      <c r="MS118" t="str">
        <f>IF(ISERROR(MATCH(MS$1,'CSC Mitre'!DM$1:DM$220,0)),"",VLOOKUP(MS$1,'Tactic Recode'!$A$1:$B$547,2,FALSE))</f>
        <v/>
      </c>
      <c r="MT118" t="str">
        <f>IF(ISERROR(MATCH(MT$1,'CSC Mitre'!DM$1:DM$220,0)),"",VLOOKUP(MT$1,'Tactic Recode'!$A$1:$B$547,2,FALSE))</f>
        <v/>
      </c>
      <c r="MU118" t="str">
        <f>IF(ISERROR(MATCH(MU$1,'CSC Mitre'!DM$1:DM$220,0)),"",VLOOKUP(MU$1,'Tactic Recode'!$A$1:$B$547,2,FALSE))</f>
        <v/>
      </c>
      <c r="MV118" t="str">
        <f>IF(ISERROR(MATCH(MV$1,'CSC Mitre'!DM$1:DM$220,0)),"",VLOOKUP(MV$1,'Tactic Recode'!$A$1:$B$547,2,FALSE))</f>
        <v/>
      </c>
      <c r="MW118" t="str">
        <f>IF(ISERROR(MATCH(MW$1,'CSC Mitre'!DM$1:DM$220,0)),"",VLOOKUP(MW$1,'Tactic Recode'!$A$1:$B$547,2,FALSE))</f>
        <v/>
      </c>
      <c r="MX118" t="str">
        <f>IF(ISERROR(MATCH(MX$1,'CSC Mitre'!DM$1:DM$220,0)),"",VLOOKUP(MX$1,'Tactic Recode'!$A$1:$B$547,2,FALSE))</f>
        <v/>
      </c>
      <c r="MY118" t="str">
        <f>IF(ISERROR(MATCH(MY$1,'CSC Mitre'!DM$1:DM$220,0)),"",VLOOKUP(MY$1,'Tactic Recode'!$A$1:$B$547,2,FALSE))</f>
        <v/>
      </c>
      <c r="MZ118" t="str">
        <f>IF(ISERROR(MATCH(MZ$1,'CSC Mitre'!DM$1:DM$220,0)),"",VLOOKUP(MZ$1,'Tactic Recode'!$A$1:$B$547,2,FALSE))</f>
        <v/>
      </c>
      <c r="NA118" t="str">
        <f>IF(ISERROR(MATCH(NA$1,'CSC Mitre'!DM$1:DM$220,0)),"",VLOOKUP(NA$1,'Tactic Recode'!$A$1:$B$547,2,FALSE))</f>
        <v/>
      </c>
      <c r="NB118" t="str">
        <f>IF(ISERROR(MATCH(NB$1,'CSC Mitre'!DM$1:DM$220,0)),"",VLOOKUP(NB$1,'Tactic Recode'!$A$1:$B$547,2,FALSE))</f>
        <v/>
      </c>
      <c r="NC118" t="str">
        <f>IF(ISERROR(MATCH(NC$1,'CSC Mitre'!DM$1:DM$220,0)),"",VLOOKUP(NC$1,'Tactic Recode'!$A$1:$B$547,2,FALSE))</f>
        <v/>
      </c>
      <c r="ND118" t="str">
        <f>IF(ISERROR(MATCH(ND$1,'CSC Mitre'!DM$1:DM$220,0)),"",VLOOKUP(ND$1,'Tactic Recode'!$A$1:$B$547,2,FALSE))</f>
        <v/>
      </c>
      <c r="NE118" t="str">
        <f>IF(ISERROR(MATCH(NE$1,'CSC Mitre'!DM$1:DM$220,0)),"",VLOOKUP(NE$1,'Tactic Recode'!$A$1:$B$547,2,FALSE))</f>
        <v/>
      </c>
      <c r="NF118" t="str">
        <f>IF(ISERROR(MATCH(NF$1,'CSC Mitre'!DM$1:DM$220,0)),"",VLOOKUP(NF$1,'Tactic Recode'!$A$1:$B$547,2,FALSE))</f>
        <v/>
      </c>
      <c r="NG118" t="str">
        <f>IF(ISERROR(MATCH(NG$1,'CSC Mitre'!DM$1:DM$220,0)),"",VLOOKUP(NG$1,'Tactic Recode'!$A$1:$B$547,2,FALSE))</f>
        <v/>
      </c>
      <c r="NH118" t="str">
        <f>IF(ISERROR(MATCH(NH$1,'CSC Mitre'!DM$1:DM$220,0)),"",VLOOKUP(NH$1,'Tactic Recode'!$A$1:$B$547,2,FALSE))</f>
        <v/>
      </c>
      <c r="NI118" t="str">
        <f>IF(ISERROR(MATCH(NI$1,'CSC Mitre'!DM$1:DM$220,0)),"",VLOOKUP(NI$1,'Tactic Recode'!$A$1:$B$547,2,FALSE))</f>
        <v/>
      </c>
      <c r="NJ118" t="str">
        <f>IF(ISERROR(MATCH(NJ$1,'CSC Mitre'!DM$1:DM$220,0)),"",VLOOKUP(NJ$1,'Tactic Recode'!$A$1:$B$547,2,FALSE))</f>
        <v/>
      </c>
      <c r="NK118" t="str">
        <f>IF(ISERROR(MATCH(NK$1,'CSC Mitre'!DM$1:DM$220,0)),"",VLOOKUP(NK$1,'Tactic Recode'!$A$1:$B$547,2,FALSE))</f>
        <v/>
      </c>
      <c r="NL118" t="str">
        <f>IF(ISERROR(MATCH(NL$1,'CSC Mitre'!DM$1:DM$220,0)),"",VLOOKUP(NL$1,'Tactic Recode'!$A$1:$B$547,2,FALSE))</f>
        <v/>
      </c>
      <c r="NM118" t="str">
        <f>IF(ISERROR(MATCH(NM$1,'CSC Mitre'!DM$1:DM$220,0)),"",VLOOKUP(NM$1,'Tactic Recode'!$A$1:$B$547,2,FALSE))</f>
        <v/>
      </c>
      <c r="NN118" t="str">
        <f>IF(ISERROR(MATCH(NN$1,'CSC Mitre'!DM$1:DM$220,0)),"",VLOOKUP(NN$1,'Tactic Recode'!$A$1:$B$547,2,FALSE))</f>
        <v/>
      </c>
      <c r="NO118" t="str">
        <f>IF(ISERROR(MATCH(NO$1,'CSC Mitre'!DM$1:DM$220,0)),"",VLOOKUP(NO$1,'Tactic Recode'!$A$1:$B$547,2,FALSE))</f>
        <v/>
      </c>
      <c r="NP118" t="str">
        <f>IF(ISERROR(MATCH(NP$1,'CSC Mitre'!DM$1:DM$220,0)),"",VLOOKUP(NP$1,'Tactic Recode'!$A$1:$B$547,2,FALSE))</f>
        <v/>
      </c>
      <c r="NQ118" t="str">
        <f>IF(ISERROR(MATCH(NQ$1,'CSC Mitre'!DM$1:DM$220,0)),"",VLOOKUP(NQ$1,'Tactic Recode'!$A$1:$B$547,2,FALSE))</f>
        <v/>
      </c>
      <c r="NR118" t="str">
        <f>IF(ISERROR(MATCH(NR$1,'CSC Mitre'!DM$1:DM$220,0)),"",VLOOKUP(NR$1,'Tactic Recode'!$A$1:$B$547,2,FALSE))</f>
        <v/>
      </c>
      <c r="NS118" t="str">
        <f>IF(ISERROR(MATCH(NS$1,'CSC Mitre'!DM$1:DM$220,0)),"",VLOOKUP(NS$1,'Tactic Recode'!$A$1:$B$547,2,FALSE))</f>
        <v/>
      </c>
      <c r="NT118" t="str">
        <f>IF(ISERROR(MATCH(NT$1,'CSC Mitre'!DM$1:DM$220,0)),"",VLOOKUP(NT$1,'Tactic Recode'!$A$1:$B$547,2,FALSE))</f>
        <v/>
      </c>
      <c r="NU118" t="str">
        <f>IF(ISERROR(MATCH(NU$1,'CSC Mitre'!DM$1:DM$220,0)),"",VLOOKUP(NU$1,'Tactic Recode'!$A$1:$B$547,2,FALSE))</f>
        <v/>
      </c>
      <c r="NV118" t="str">
        <f>IF(ISERROR(MATCH(NV$1,'CSC Mitre'!DM$1:DM$220,0)),"",VLOOKUP(NV$1,'Tactic Recode'!$A$1:$B$547,2,FALSE))</f>
        <v/>
      </c>
      <c r="NW118" t="str">
        <f>IF(ISERROR(MATCH(NW$1,'CSC Mitre'!DM$1:DM$220,0)),"",VLOOKUP(NW$1,'Tactic Recode'!$A$1:$B$547,2,FALSE))</f>
        <v/>
      </c>
      <c r="NX118" t="str">
        <f>IF(ISERROR(MATCH(NX$1,'CSC Mitre'!DM$1:DM$220,0)),"",VLOOKUP(NX$1,'Tactic Recode'!$A$1:$B$547,2,FALSE))</f>
        <v/>
      </c>
      <c r="NY118" t="str">
        <f>IF(ISERROR(MATCH(NY$1,'CSC Mitre'!DM$1:DM$220,0)),"",VLOOKUP(NY$1,'Tactic Recode'!$A$1:$B$547,2,FALSE))</f>
        <v/>
      </c>
      <c r="NZ118" t="str">
        <f>IF(ISERROR(MATCH(NZ$1,'CSC Mitre'!DM$1:DM$220,0)),"",VLOOKUP(NZ$1,'Tactic Recode'!$A$1:$B$547,2,FALSE))</f>
        <v/>
      </c>
      <c r="OA118" t="str">
        <f>IF(ISERROR(MATCH(OA$1,'CSC Mitre'!DM$1:DM$220,0)),"",VLOOKUP(OA$1,'Tactic Recode'!$A$1:$B$547,2,FALSE))</f>
        <v/>
      </c>
      <c r="OB118" t="str">
        <f>IF(ISERROR(MATCH(OB$1,'CSC Mitre'!DM$1:DM$220,0)),"",VLOOKUP(OB$1,'Tactic Recode'!$A$1:$B$547,2,FALSE))</f>
        <v/>
      </c>
      <c r="OC118" t="str">
        <f>IF(ISERROR(MATCH(OC$1,'CSC Mitre'!DM$1:DM$220,0)),"",VLOOKUP(OC$1,'Tactic Recode'!$A$1:$B$547,2,FALSE))</f>
        <v/>
      </c>
      <c r="OD118" t="str">
        <f>IF(ISERROR(MATCH(OD$1,'CSC Mitre'!DM$1:DM$220,0)),"",VLOOKUP(OD$1,'Tactic Recode'!$A$1:$B$547,2,FALSE))</f>
        <v/>
      </c>
      <c r="OE118" t="str">
        <f>IF(ISERROR(MATCH(OE$1,'CSC Mitre'!DM$1:DM$220,0)),"",VLOOKUP(OE$1,'Tactic Recode'!$A$1:$B$547,2,FALSE))</f>
        <v/>
      </c>
      <c r="OF118" t="str">
        <f>IF(ISERROR(MATCH(OF$1,'CSC Mitre'!DM$1:DM$220,0)),"",VLOOKUP(OF$1,'Tactic Recode'!$A$1:$B$547,2,FALSE))</f>
        <v/>
      </c>
      <c r="OG118" t="str">
        <f>IF(ISERROR(MATCH(OG$1,'CSC Mitre'!DM$1:DM$220,0)),"",VLOOKUP(OG$1,'Tactic Recode'!$A$1:$B$547,2,FALSE))</f>
        <v/>
      </c>
      <c r="OH118" t="str">
        <f>IF(ISERROR(MATCH(OH$1,'CSC Mitre'!DM$1:DM$220,0)),"",VLOOKUP(OH$1,'Tactic Recode'!$A$1:$B$547,2,FALSE))</f>
        <v/>
      </c>
      <c r="OI118" t="str">
        <f>IF(ISERROR(MATCH(OI$1,'CSC Mitre'!DM$1:DM$220,0)),"",VLOOKUP(OI$1,'Tactic Recode'!$A$1:$B$547,2,FALSE))</f>
        <v/>
      </c>
      <c r="OJ118" t="str">
        <f>IF(ISERROR(MATCH(OJ$1,'CSC Mitre'!DM$1:DM$220,0)),"",VLOOKUP(OJ$1,'Tactic Recode'!$A$1:$B$547,2,FALSE))</f>
        <v/>
      </c>
      <c r="OK118" t="str">
        <f>IF(ISERROR(MATCH(OK$1,'CSC Mitre'!DM$1:DM$220,0)),"",VLOOKUP(OK$1,'Tactic Recode'!$A$1:$B$547,2,FALSE))</f>
        <v/>
      </c>
      <c r="OL118" t="str">
        <f>IF(ISERROR(MATCH(OL$1,'CSC Mitre'!DM$1:DM$220,0)),"",VLOOKUP(OL$1,'Tactic Recode'!$A$1:$B$547,2,FALSE))</f>
        <v/>
      </c>
      <c r="OM118" t="str">
        <f>IF(ISERROR(MATCH(OM$1,'CSC Mitre'!DM$1:DM$220,0)),"",VLOOKUP(OM$1,'Tactic Recode'!$A$1:$B$547,2,FALSE))</f>
        <v/>
      </c>
      <c r="ON118" t="str">
        <f>IF(ISERROR(MATCH(ON$1,'CSC Mitre'!DM$1:DM$220,0)),"",VLOOKUP(ON$1,'Tactic Recode'!$A$1:$B$547,2,FALSE))</f>
        <v/>
      </c>
      <c r="OO118" t="str">
        <f>IF(ISERROR(MATCH(OO$1,'CSC Mitre'!DM$1:DM$220,0)),"",VLOOKUP(OO$1,'Tactic Recode'!$A$1:$B$547,2,FALSE))</f>
        <v/>
      </c>
      <c r="OP118" t="str">
        <f>IF(ISERROR(MATCH(OP$1,'CSC Mitre'!DM$1:DM$220,0)),"",VLOOKUP(OP$1,'Tactic Recode'!$A$1:$B$547,2,FALSE))</f>
        <v/>
      </c>
      <c r="OQ118" t="str">
        <f>IF(ISERROR(MATCH(OQ$1,'CSC Mitre'!DM$1:DM$220,0)),"",VLOOKUP(OQ$1,'Tactic Recode'!$A$1:$B$547,2,FALSE))</f>
        <v/>
      </c>
      <c r="OR118" t="str">
        <f>IF(ISERROR(MATCH(OR$1,'CSC Mitre'!DM$1:DM$220,0)),"",VLOOKUP(OR$1,'Tactic Recode'!$A$1:$B$547,2,FALSE))</f>
        <v/>
      </c>
      <c r="OS118" t="str">
        <f>IF(ISERROR(MATCH(OS$1,'CSC Mitre'!DM$1:DM$220,0)),"",VLOOKUP(OS$1,'Tactic Recode'!$A$1:$B$547,2,FALSE))</f>
        <v/>
      </c>
      <c r="OT118" t="str">
        <f>IF(ISERROR(MATCH(OT$1,'CSC Mitre'!DM$1:DM$220,0)),"",VLOOKUP(OT$1,'Tactic Recode'!$A$1:$B$547,2,FALSE))</f>
        <v/>
      </c>
      <c r="OU118" t="str">
        <f>IF(ISERROR(MATCH(OU$1,'CSC Mitre'!DM$1:DM$220,0)),"",VLOOKUP(OU$1,'Tactic Recode'!$A$1:$B$547,2,FALSE))</f>
        <v/>
      </c>
      <c r="OV118" t="str">
        <f>IF(ISERROR(MATCH(OV$1,'CSC Mitre'!DM$1:DM$220,0)),"",VLOOKUP(OV$1,'Tactic Recode'!$A$1:$B$547,2,FALSE))</f>
        <v/>
      </c>
      <c r="OW118" t="str">
        <f>IF(ISERROR(MATCH(OW$1,'CSC Mitre'!DM$1:DM$220,0)),"",VLOOKUP(OW$1,'Tactic Recode'!$A$1:$B$547,2,FALSE))</f>
        <v/>
      </c>
      <c r="OX118" t="str">
        <f>IF(ISERROR(MATCH(OX$1,'CSC Mitre'!DM$1:DM$220,0)),"",VLOOKUP(OX$1,'Tactic Recode'!$A$1:$B$547,2,FALSE))</f>
        <v/>
      </c>
      <c r="OY118" t="str">
        <f>IF(ISERROR(MATCH(OY$1,'CSC Mitre'!DM$1:DM$220,0)),"",VLOOKUP(OY$1,'Tactic Recode'!$A$1:$B$547,2,FALSE))</f>
        <v/>
      </c>
      <c r="OZ118" t="str">
        <f>IF(ISERROR(MATCH(OZ$1,'CSC Mitre'!DM$1:DM$220,0)),"",VLOOKUP(OZ$1,'Tactic Recode'!$A$1:$B$547,2,FALSE))</f>
        <v/>
      </c>
      <c r="PA118" t="str">
        <f>IF(ISERROR(MATCH(PA$1,'CSC Mitre'!DM$1:DM$220,0)),"",VLOOKUP(PA$1,'Tactic Recode'!$A$1:$B$547,2,FALSE))</f>
        <v/>
      </c>
      <c r="PB118" t="str">
        <f>IF(ISERROR(MATCH(PB$1,'CSC Mitre'!DM$1:DM$220,0)),"",VLOOKUP(PB$1,'Tactic Recode'!$A$1:$B$547,2,FALSE))</f>
        <v/>
      </c>
      <c r="PC118" t="str">
        <f>IF(ISERROR(MATCH(PC$1,'CSC Mitre'!DM$1:DM$220,0)),"",VLOOKUP(PC$1,'Tactic Recode'!$A$1:$B$547,2,FALSE))</f>
        <v/>
      </c>
      <c r="PD118" t="str">
        <f>IF(ISERROR(MATCH(PD$1,'CSC Mitre'!DM$1:DM$220,0)),"",VLOOKUP(PD$1,'Tactic Recode'!$A$1:$B$547,2,FALSE))</f>
        <v/>
      </c>
      <c r="PE118" t="str">
        <f>IF(ISERROR(MATCH(PE$1,'CSC Mitre'!DM$1:DM$220,0)),"",VLOOKUP(PE$1,'Tactic Recode'!$A$1:$B$547,2,FALSE))</f>
        <v/>
      </c>
      <c r="PF118" t="str">
        <f>IF(ISERROR(MATCH(PF$1,'CSC Mitre'!DM$1:DM$220,0)),"",VLOOKUP(PF$1,'Tactic Recode'!$A$1:$B$547,2,FALSE))</f>
        <v/>
      </c>
      <c r="PG118" t="str">
        <f>IF(ISERROR(MATCH(PG$1,'CSC Mitre'!DM$1:DM$220,0)),"",VLOOKUP(PG$1,'Tactic Recode'!$A$1:$B$547,2,FALSE))</f>
        <v/>
      </c>
      <c r="PH118" t="str">
        <f>IF(ISERROR(MATCH(PH$1,'CSC Mitre'!DM$1:DM$220,0)),"",VLOOKUP(PH$1,'Tactic Recode'!$A$1:$B$547,2,FALSE))</f>
        <v/>
      </c>
      <c r="PI118" t="str">
        <f>IF(ISERROR(MATCH(PI$1,'CSC Mitre'!DM$1:DM$220,0)),"",VLOOKUP(PI$1,'Tactic Recode'!$A$1:$B$547,2,FALSE))</f>
        <v/>
      </c>
      <c r="PJ118" t="str">
        <f>IF(ISERROR(MATCH(PJ$1,'CSC Mitre'!DM$1:DM$220,0)),"",VLOOKUP(PJ$1,'Tactic Recode'!$A$1:$B$547,2,FALSE))</f>
        <v/>
      </c>
      <c r="PK118" t="str">
        <f>IF(ISERROR(MATCH(PK$1,'CSC Mitre'!DM$1:DM$220,0)),"",VLOOKUP(PK$1,'Tactic Recode'!$A$1:$B$547,2,FALSE))</f>
        <v/>
      </c>
      <c r="PL118" t="str">
        <f>IF(ISERROR(MATCH(PL$1,'CSC Mitre'!DM$1:DM$220,0)),"",VLOOKUP(PL$1,'Tactic Recode'!$A$1:$B$547,2,FALSE))</f>
        <v/>
      </c>
      <c r="PM118" t="str">
        <f>IF(ISERROR(MATCH(PM$1,'CSC Mitre'!DM$1:DM$220,0)),"",VLOOKUP(PM$1,'Tactic Recode'!$A$1:$B$547,2,FALSE))</f>
        <v/>
      </c>
      <c r="PN118" t="str">
        <f>IF(ISERROR(MATCH(PN$1,'CSC Mitre'!DM$1:DM$220,0)),"",VLOOKUP(PN$1,'Tactic Recode'!$A$1:$B$547,2,FALSE))</f>
        <v/>
      </c>
      <c r="PO118" t="str">
        <f>IF(ISERROR(MATCH(PO$1,'CSC Mitre'!DM$1:DM$220,0)),"",VLOOKUP(PO$1,'Tactic Recode'!$A$1:$B$547,2,FALSE))</f>
        <v/>
      </c>
      <c r="PP118" t="str">
        <f>IF(ISERROR(MATCH(PP$1,'CSC Mitre'!DM$1:DM$220,0)),"",VLOOKUP(PP$1,'Tactic Recode'!$A$1:$B$547,2,FALSE))</f>
        <v/>
      </c>
      <c r="PQ118" t="str">
        <f>IF(ISERROR(MATCH(PQ$1,'CSC Mitre'!DM$1:DM$220,0)),"",VLOOKUP(PQ$1,'Tactic Recode'!$A$1:$B$547,2,FALSE))</f>
        <v/>
      </c>
      <c r="PR118" t="str">
        <f>IF(ISERROR(MATCH(PR$1,'CSC Mitre'!DM$1:DM$220,0)),"",VLOOKUP(PR$1,'Tactic Recode'!$A$1:$B$547,2,FALSE))</f>
        <v/>
      </c>
      <c r="PS118" t="str">
        <f>IF(ISERROR(MATCH(PS$1,'CSC Mitre'!DM$1:DM$220,0)),"",VLOOKUP(PS$1,'Tactic Recode'!$A$1:$B$547,2,FALSE))</f>
        <v/>
      </c>
      <c r="PT118" t="str">
        <f>IF(ISERROR(MATCH(PT$1,'CSC Mitre'!DM$1:DM$220,0)),"",VLOOKUP(PT$1,'Tactic Recode'!$A$1:$B$547,2,FALSE))</f>
        <v/>
      </c>
      <c r="PU118" t="str">
        <f>IF(ISERROR(MATCH(PU$1,'CSC Mitre'!DM$1:DM$220,0)),"",VLOOKUP(PU$1,'Tactic Recode'!$A$1:$B$547,2,FALSE))</f>
        <v/>
      </c>
      <c r="PV118" t="str">
        <f>IF(ISERROR(MATCH(PV$1,'CSC Mitre'!DM$1:DM$220,0)),"",VLOOKUP(PV$1,'Tactic Recode'!$A$1:$B$547,2,FALSE))</f>
        <v/>
      </c>
      <c r="PW118" t="str">
        <f>IF(ISERROR(MATCH(PW$1,'CSC Mitre'!DM$1:DM$220,0)),"",VLOOKUP(PW$1,'Tactic Recode'!$A$1:$B$547,2,FALSE))</f>
        <v/>
      </c>
      <c r="PX118" t="str">
        <f>IF(ISERROR(MATCH(PX$1,'CSC Mitre'!DM$1:DM$220,0)),"",VLOOKUP(PX$1,'Tactic Recode'!$A$1:$B$547,2,FALSE))</f>
        <v/>
      </c>
      <c r="PY118" t="str">
        <f>IF(ISERROR(MATCH(PY$1,'CSC Mitre'!DM$1:DM$220,0)),"",VLOOKUP(PY$1,'Tactic Recode'!$A$1:$B$547,2,FALSE))</f>
        <v/>
      </c>
      <c r="PZ118" t="str">
        <f>IF(ISERROR(MATCH(PZ$1,'CSC Mitre'!DM$1:DM$220,0)),"",VLOOKUP(PZ$1,'Tactic Recode'!$A$1:$B$547,2,FALSE))</f>
        <v/>
      </c>
      <c r="QA118" t="str">
        <f>IF(ISERROR(MATCH(QA$1,'CSC Mitre'!DM$1:DM$220,0)),"",VLOOKUP(QA$1,'Tactic Recode'!$A$1:$B$547,2,FALSE))</f>
        <v/>
      </c>
      <c r="QB118" t="str">
        <f>IF(ISERROR(MATCH(QB$1,'CSC Mitre'!DM$1:DM$220,0)),"",VLOOKUP(QB$1,'Tactic Recode'!$A$1:$B$547,2,FALSE))</f>
        <v/>
      </c>
      <c r="QC118" t="str">
        <f>IF(ISERROR(MATCH(QC$1,'CSC Mitre'!DM$1:DM$220,0)),"",VLOOKUP(QC$1,'Tactic Recode'!$A$1:$B$547,2,FALSE))</f>
        <v/>
      </c>
      <c r="QD118" t="str">
        <f>IF(ISERROR(MATCH(QD$1,'CSC Mitre'!DM$1:DM$220,0)),"",VLOOKUP(QD$1,'Tactic Recode'!$A$1:$B$547,2,FALSE))</f>
        <v/>
      </c>
      <c r="QE118" t="str">
        <f>IF(ISERROR(MATCH(QE$1,'CSC Mitre'!DM$1:DM$220,0)),"",VLOOKUP(QE$1,'Tactic Recode'!$A$1:$B$547,2,FALSE))</f>
        <v/>
      </c>
      <c r="QF118" t="str">
        <f>IF(ISERROR(MATCH(QF$1,'CSC Mitre'!DM$1:DM$220,0)),"",VLOOKUP(QF$1,'Tactic Recode'!$A$1:$B$547,2,FALSE))</f>
        <v/>
      </c>
      <c r="QG118" t="str">
        <f>IF(ISERROR(MATCH(QG$1,'CSC Mitre'!DM$1:DM$220,0)),"",VLOOKUP(QG$1,'Tactic Recode'!$A$1:$B$547,2,FALSE))</f>
        <v/>
      </c>
      <c r="QH118" t="str">
        <f>IF(ISERROR(MATCH(QH$1,'CSC Mitre'!DM$1:DM$220,0)),"",VLOOKUP(QH$1,'Tactic Recode'!$A$1:$B$547,2,FALSE))</f>
        <v/>
      </c>
      <c r="QI118" t="str">
        <f>IF(ISERROR(MATCH(QI$1,'CSC Mitre'!DM$1:DM$220,0)),"",VLOOKUP(QI$1,'Tactic Recode'!$A$1:$B$547,2,FALSE))</f>
        <v/>
      </c>
      <c r="QJ118" t="str">
        <f>IF(ISERROR(MATCH(QJ$1,'CSC Mitre'!DM$1:DM$220,0)),"",VLOOKUP(QJ$1,'Tactic Recode'!$A$1:$B$547,2,FALSE))</f>
        <v/>
      </c>
      <c r="QK118" t="str">
        <f>IF(ISERROR(MATCH(QK$1,'CSC Mitre'!DM$1:DM$220,0)),"",VLOOKUP(QK$1,'Tactic Recode'!$A$1:$B$547,2,FALSE))</f>
        <v/>
      </c>
      <c r="QL118" t="str">
        <f>IF(ISERROR(MATCH(QL$1,'CSC Mitre'!DM$1:DM$220,0)),"",VLOOKUP(QL$1,'Tactic Recode'!$A$1:$B$547,2,FALSE))</f>
        <v/>
      </c>
      <c r="QM118" t="str">
        <f>IF(ISERROR(MATCH(QM$1,'CSC Mitre'!DM$1:DM$220,0)),"",VLOOKUP(QM$1,'Tactic Recode'!$A$1:$B$547,2,FALSE))</f>
        <v/>
      </c>
      <c r="QN118" t="str">
        <f>IF(ISERROR(MATCH(QN$1,'CSC Mitre'!DM$1:DM$220,0)),"",VLOOKUP(QN$1,'Tactic Recode'!$A$1:$B$547,2,FALSE))</f>
        <v/>
      </c>
      <c r="QO118" t="str">
        <f>IF(ISERROR(MATCH(QO$1,'CSC Mitre'!DM$1:DM$220,0)),"",VLOOKUP(QO$1,'Tactic Recode'!$A$1:$B$547,2,FALSE))</f>
        <v/>
      </c>
      <c r="QP118" t="str">
        <f>IF(ISERROR(MATCH(QP$1,'CSC Mitre'!DM$1:DM$220,0)),"",VLOOKUP(QP$1,'Tactic Recode'!$A$1:$B$547,2,FALSE))</f>
        <v/>
      </c>
      <c r="QQ118" t="str">
        <f>IF(ISERROR(MATCH(QQ$1,'CSC Mitre'!DM$1:DM$220,0)),"",VLOOKUP(QQ$1,'Tactic Recode'!$A$1:$B$547,2,FALSE))</f>
        <v/>
      </c>
      <c r="QR118" t="str">
        <f>IF(ISERROR(MATCH(QR$1,'CSC Mitre'!DM$1:DM$220,0)),"",VLOOKUP(QR$1,'Tactic Recode'!$A$1:$B$547,2,FALSE))</f>
        <v/>
      </c>
      <c r="QS118" t="str">
        <f>IF(ISERROR(MATCH(QS$1,'CSC Mitre'!DM$1:DM$220,0)),"",VLOOKUP(QS$1,'Tactic Recode'!$A$1:$B$547,2,FALSE))</f>
        <v/>
      </c>
      <c r="QT118" t="str">
        <f>IF(ISERROR(MATCH(QT$1,'CSC Mitre'!DM$1:DM$220,0)),"",VLOOKUP(QT$1,'Tactic Recode'!$A$1:$B$547,2,FALSE))</f>
        <v/>
      </c>
      <c r="QU118" t="str">
        <f>IF(ISERROR(MATCH(QU$1,'CSC Mitre'!DM$1:DM$220,0)),"",VLOOKUP(QU$1,'Tactic Recode'!$A$1:$B$547,2,FALSE))</f>
        <v/>
      </c>
      <c r="QV118" t="str">
        <f>IF(ISERROR(MATCH(QV$1,'CSC Mitre'!DM$1:DM$220,0)),"",VLOOKUP(QV$1,'Tactic Recode'!$A$1:$B$547,2,FALSE))</f>
        <v/>
      </c>
      <c r="QW118" t="str">
        <f>IF(ISERROR(MATCH(QW$1,'CSC Mitre'!DM$1:DM$220,0)),"",VLOOKUP(QW$1,'Tactic Recode'!$A$1:$B$547,2,FALSE))</f>
        <v/>
      </c>
      <c r="QX118" t="str">
        <f>IF(ISERROR(MATCH(QX$1,'CSC Mitre'!DM$1:DM$220,0)),"",VLOOKUP(QX$1,'Tactic Recode'!$A$1:$B$547,2,FALSE))</f>
        <v/>
      </c>
      <c r="QY118" t="str">
        <f>IF(ISERROR(MATCH(QY$1,'CSC Mitre'!DM$1:DM$220,0)),"",VLOOKUP(QY$1,'Tactic Recode'!$A$1:$B$547,2,FALSE))</f>
        <v/>
      </c>
      <c r="QZ118" t="str">
        <f>IF(ISERROR(MATCH(QZ$1,'CSC Mitre'!DM$1:DM$220,0)),"",VLOOKUP(QZ$1,'Tactic Recode'!$A$1:$B$547,2,FALSE))</f>
        <v/>
      </c>
      <c r="RA118" t="str">
        <f>IF(ISERROR(MATCH(RA$1,'CSC Mitre'!DM$1:DM$220,0)),"",VLOOKUP(RA$1,'Tactic Recode'!$A$1:$B$547,2,FALSE))</f>
        <v/>
      </c>
      <c r="RB118" t="str">
        <f>IF(ISERROR(MATCH(RB$1,'CSC Mitre'!DM$1:DM$220,0)),"",VLOOKUP(RB$1,'Tactic Recode'!$A$1:$B$547,2,FALSE))</f>
        <v/>
      </c>
      <c r="RC118" t="str">
        <f>IF(ISERROR(MATCH(RC$1,'CSC Mitre'!DM$1:DM$220,0)),"",VLOOKUP(RC$1,'Tactic Recode'!$A$1:$B$547,2,FALSE))</f>
        <v/>
      </c>
      <c r="RD118" t="str">
        <f>IF(ISERROR(MATCH(RD$1,'CSC Mitre'!DM$1:DM$220,0)),"",VLOOKUP(RD$1,'Tactic Recode'!$A$1:$B$547,2,FALSE))</f>
        <v/>
      </c>
      <c r="RE118" t="str">
        <f>IF(ISERROR(MATCH(RE$1,'CSC Mitre'!DM$1:DM$220,0)),"",VLOOKUP(RE$1,'Tactic Recode'!$A$1:$B$547,2,FALSE))</f>
        <v/>
      </c>
      <c r="RF118" t="str">
        <f>IF(ISERROR(MATCH(RF$1,'CSC Mitre'!DM$1:DM$220,0)),"",VLOOKUP(RF$1,'Tactic Recode'!$A$1:$B$547,2,FALSE))</f>
        <v/>
      </c>
      <c r="RG118" t="str">
        <f>IF(ISERROR(MATCH(RG$1,'CSC Mitre'!DM$1:DM$220,0)),"",VLOOKUP(RG$1,'Tactic Recode'!$A$1:$B$547,2,FALSE))</f>
        <v/>
      </c>
      <c r="RH118" t="str">
        <f>IF(ISERROR(MATCH(RH$1,'CSC Mitre'!DM$1:DM$220,0)),"",VLOOKUP(RH$1,'Tactic Recode'!$A$1:$B$547,2,FALSE))</f>
        <v/>
      </c>
      <c r="RI118" t="str">
        <f>IF(ISERROR(MATCH(RI$1,'CSC Mitre'!DM$1:DM$220,0)),"",VLOOKUP(RI$1,'Tactic Recode'!$A$1:$B$547,2,FALSE))</f>
        <v/>
      </c>
      <c r="RJ118" t="str">
        <f>IF(ISERROR(MATCH(RJ$1,'CSC Mitre'!DM$1:DM$220,0)),"",VLOOKUP(RJ$1,'Tactic Recode'!$A$1:$B$547,2,FALSE))</f>
        <v/>
      </c>
      <c r="RK118" t="str">
        <f>IF(ISERROR(MATCH(RK$1,'CSC Mitre'!DM$1:DM$220,0)),"",VLOOKUP(RK$1,'Tactic Recode'!$A$1:$B$547,2,FALSE))</f>
        <v/>
      </c>
      <c r="RL118" t="str">
        <f>IF(ISERROR(MATCH(RL$1,'CSC Mitre'!DM$1:DM$220,0)),"",VLOOKUP(RL$1,'Tactic Recode'!$A$1:$B$547,2,FALSE))</f>
        <v/>
      </c>
      <c r="RM118" t="str">
        <f>IF(ISERROR(MATCH(RM$1,'CSC Mitre'!DM$1:DM$220,0)),"",VLOOKUP(RM$1,'Tactic Recode'!$A$1:$B$547,2,FALSE))</f>
        <v/>
      </c>
      <c r="RN118" t="str">
        <f>IF(ISERROR(MATCH(RN$1,'CSC Mitre'!DM$1:DM$220,0)),"",VLOOKUP(RN$1,'Tactic Recode'!$A$1:$B$547,2,FALSE))</f>
        <v/>
      </c>
      <c r="RO118" t="str">
        <f>IF(ISERROR(MATCH(RO$1,'CSC Mitre'!DM$1:DM$220,0)),"",VLOOKUP(RO$1,'Tactic Recode'!$A$1:$B$547,2,FALSE))</f>
        <v/>
      </c>
      <c r="RP118" t="str">
        <f>IF(ISERROR(MATCH(RP$1,'CSC Mitre'!DM$1:DM$220,0)),"",VLOOKUP(RP$1,'Tactic Recode'!$A$1:$B$547,2,FALSE))</f>
        <v/>
      </c>
      <c r="RQ118" t="str">
        <f>IF(ISERROR(MATCH(RQ$1,'CSC Mitre'!DM$1:DM$220,0)),"",VLOOKUP(RQ$1,'Tactic Recode'!$A$1:$B$547,2,FALSE))</f>
        <v/>
      </c>
      <c r="RR118" t="str">
        <f>IF(ISERROR(MATCH(RR$1,'CSC Mitre'!DM$1:DM$220,0)),"",VLOOKUP(RR$1,'Tactic Recode'!$A$1:$B$547,2,FALSE))</f>
        <v/>
      </c>
      <c r="RS118" t="str">
        <f>IF(ISERROR(MATCH(RS$1,'CSC Mitre'!DM$1:DM$220,0)),"",VLOOKUP(RS$1,'Tactic Recode'!$A$1:$B$547,2,FALSE))</f>
        <v/>
      </c>
      <c r="RT118" t="str">
        <f>IF(ISERROR(MATCH(RT$1,'CSC Mitre'!DM$1:DM$220,0)),"",VLOOKUP(RT$1,'Tactic Recode'!$A$1:$B$547,2,FALSE))</f>
        <v/>
      </c>
      <c r="RU118" t="str">
        <f>IF(ISERROR(MATCH(RU$1,'CSC Mitre'!DM$1:DM$220,0)),"",VLOOKUP(RU$1,'Tactic Recode'!$A$1:$B$547,2,FALSE))</f>
        <v/>
      </c>
      <c r="RV118" t="str">
        <f>IF(ISERROR(MATCH(RV$1,'CSC Mitre'!DM$1:DM$220,0)),"",VLOOKUP(RV$1,'Tactic Recode'!$A$1:$B$547,2,FALSE))</f>
        <v/>
      </c>
      <c r="RW118" t="str">
        <f>IF(ISERROR(MATCH(RW$1,'CSC Mitre'!DM$1:DM$220,0)),"",VLOOKUP(RW$1,'Tactic Recode'!$A$1:$B$547,2,FALSE))</f>
        <v/>
      </c>
      <c r="RX118" t="str">
        <f>IF(ISERROR(MATCH(RX$1,'CSC Mitre'!DM$1:DM$220,0)),"",VLOOKUP(RX$1,'Tactic Recode'!$A$1:$B$547,2,FALSE))</f>
        <v/>
      </c>
      <c r="RY118" t="str">
        <f>IF(ISERROR(MATCH(RY$1,'CSC Mitre'!DM$1:DM$220,0)),"",VLOOKUP(RY$1,'Tactic Recode'!$A$1:$B$547,2,FALSE))</f>
        <v/>
      </c>
      <c r="RZ118" t="str">
        <f>IF(ISERROR(MATCH(RZ$1,'CSC Mitre'!DM$1:DM$220,0)),"",VLOOKUP(RZ$1,'Tactic Recode'!$A$1:$B$547,2,FALSE))</f>
        <v/>
      </c>
      <c r="SA118" t="str">
        <f>IF(ISERROR(MATCH(SA$1,'CSC Mitre'!DM$1:DM$220,0)),"",VLOOKUP(SA$1,'Tactic Recode'!$A$1:$B$547,2,FALSE))</f>
        <v/>
      </c>
      <c r="SB118" t="str">
        <f>IF(ISERROR(MATCH(SB$1,'CSC Mitre'!DM$1:DM$220,0)),"",VLOOKUP(SB$1,'Tactic Recode'!$A$1:$B$547,2,FALSE))</f>
        <v/>
      </c>
      <c r="SC118" t="str">
        <f>IF(ISERROR(MATCH(SC$1,'CSC Mitre'!DM$1:DM$220,0)),"",VLOOKUP(SC$1,'Tactic Recode'!$A$1:$B$547,2,FALSE))</f>
        <v/>
      </c>
      <c r="SD118" t="str">
        <f>IF(ISERROR(MATCH(SD$1,'CSC Mitre'!DM$1:DM$220,0)),"",VLOOKUP(SD$1,'Tactic Recode'!$A$1:$B$547,2,FALSE))</f>
        <v/>
      </c>
      <c r="SE118" t="str">
        <f>IF(ISERROR(MATCH(SE$1,'CSC Mitre'!DM$1:DM$220,0)),"",VLOOKUP(SE$1,'Tactic Recode'!$A$1:$B$547,2,FALSE))</f>
        <v/>
      </c>
      <c r="SF118" t="str">
        <f>IF(ISERROR(MATCH(SF$1,'CSC Mitre'!DM$1:DM$220,0)),"",VLOOKUP(SF$1,'Tactic Recode'!$A$1:$B$547,2,FALSE))</f>
        <v/>
      </c>
      <c r="SG118" t="str">
        <f>IF(ISERROR(MATCH(SG$1,'CSC Mitre'!DM$1:DM$220,0)),"",VLOOKUP(SG$1,'Tactic Recode'!$A$1:$B$547,2,FALSE))</f>
        <v/>
      </c>
      <c r="SH118" t="str">
        <f>IF(ISERROR(MATCH(SH$1,'CSC Mitre'!DM$1:DM$220,0)),"",VLOOKUP(SH$1,'Tactic Recode'!$A$1:$B$547,2,FALSE))</f>
        <v/>
      </c>
      <c r="SI118" t="str">
        <f>IF(ISERROR(MATCH(SI$1,'CSC Mitre'!DM$1:DM$220,0)),"",VLOOKUP(SI$1,'Tactic Recode'!$A$1:$B$547,2,FALSE))</f>
        <v/>
      </c>
      <c r="SJ118" t="str">
        <f>IF(ISERROR(MATCH(SJ$1,'CSC Mitre'!DM$1:DM$220,0)),"",VLOOKUP(SJ$1,'Tactic Recode'!$A$1:$B$547,2,FALSE))</f>
        <v/>
      </c>
      <c r="SK118" t="str">
        <f>IF(ISERROR(MATCH(SK$1,'CSC Mitre'!DM$1:DM$220,0)),"",VLOOKUP(SK$1,'Tactic Recode'!$A$1:$B$547,2,FALSE))</f>
        <v/>
      </c>
      <c r="SL118" t="str">
        <f>IF(ISERROR(MATCH(SL$1,'CSC Mitre'!DM$1:DM$220,0)),"",VLOOKUP(SL$1,'Tactic Recode'!$A$1:$B$547,2,FALSE))</f>
        <v/>
      </c>
      <c r="SM118" t="str">
        <f>IF(ISERROR(MATCH(SM$1,'CSC Mitre'!DM$1:DM$220,0)),"",VLOOKUP(SM$1,'Tactic Recode'!$A$1:$B$547,2,FALSE))</f>
        <v/>
      </c>
      <c r="SN118" t="str">
        <f>IF(ISERROR(MATCH(SN$1,'CSC Mitre'!DM$1:DM$220,0)),"",VLOOKUP(SN$1,'Tactic Recode'!$A$1:$B$547,2,FALSE))</f>
        <v/>
      </c>
      <c r="SO118" t="str">
        <f>IF(ISERROR(MATCH(SO$1,'CSC Mitre'!DM$1:DM$220,0)),"",VLOOKUP(SO$1,'Tactic Recode'!$A$1:$B$547,2,FALSE))</f>
        <v/>
      </c>
      <c r="SP118" t="str">
        <f>IF(ISERROR(MATCH(SP$1,'CSC Mitre'!DM$1:DM$220,0)),"",VLOOKUP(SP$1,'Tactic Recode'!$A$1:$B$547,2,FALSE))</f>
        <v/>
      </c>
      <c r="SQ118" t="str">
        <f>IF(ISERROR(MATCH(SQ$1,'CSC Mitre'!DM$1:DM$220,0)),"",VLOOKUP(SQ$1,'Tactic Recode'!$A$1:$B$547,2,FALSE))</f>
        <v/>
      </c>
      <c r="SR118" t="str">
        <f>IF(ISERROR(MATCH(SR$1,'CSC Mitre'!DM$1:DM$220,0)),"",VLOOKUP(SR$1,'Tactic Recode'!$A$1:$B$547,2,FALSE))</f>
        <v/>
      </c>
      <c r="SS118" t="str">
        <f>IF(ISERROR(MATCH(SS$1,'CSC Mitre'!DM$1:DM$220,0)),"",VLOOKUP(SS$1,'Tactic Recode'!$A$1:$B$547,2,FALSE))</f>
        <v/>
      </c>
      <c r="ST118" t="str">
        <f>IF(ISERROR(MATCH(ST$1,'CSC Mitre'!DM$1:DM$220,0)),"",VLOOKUP(ST$1,'Tactic Recode'!$A$1:$B$547,2,FALSE))</f>
        <v/>
      </c>
      <c r="SU118" t="str">
        <f>IF(ISERROR(MATCH(SU$1,'CSC Mitre'!DM$1:DM$220,0)),"",VLOOKUP(SU$1,'Tactic Recode'!$A$1:$B$547,2,FALSE))</f>
        <v/>
      </c>
      <c r="SV118" t="str">
        <f>IF(ISERROR(MATCH(SV$1,'CSC Mitre'!DM$1:DM$220,0)),"",VLOOKUP(SV$1,'Tactic Recode'!$A$1:$B$547,2,FALSE))</f>
        <v/>
      </c>
      <c r="SW118" t="str">
        <f>IF(ISERROR(MATCH(SW$1,'CSC Mitre'!DM$1:DM$220,0)),"",VLOOKUP(SW$1,'Tactic Recode'!$A$1:$B$547,2,FALSE))</f>
        <v/>
      </c>
      <c r="SX118" t="str">
        <f>IF(ISERROR(MATCH(SX$1,'CSC Mitre'!DM$1:DM$220,0)),"",VLOOKUP(SX$1,'Tactic Recode'!$A$1:$B$547,2,FALSE))</f>
        <v/>
      </c>
      <c r="SY118" t="str">
        <f>IF(ISERROR(MATCH(SY$1,'CSC Mitre'!DM$1:DM$220,0)),"",VLOOKUP(SY$1,'Tactic Recode'!$A$1:$B$547,2,FALSE))</f>
        <v/>
      </c>
      <c r="SZ118" t="str">
        <f>IF(ISERROR(MATCH(SZ$1,'CSC Mitre'!DM$1:DM$220,0)),"",VLOOKUP(SZ$1,'Tactic Recode'!$A$1:$B$547,2,FALSE))</f>
        <v/>
      </c>
      <c r="TA118" t="str">
        <f>IF(ISERROR(MATCH(TA$1,'CSC Mitre'!DM$1:DM$220,0)),"",VLOOKUP(TA$1,'Tactic Recode'!$A$1:$B$547,2,FALSE))</f>
        <v/>
      </c>
      <c r="TB118" t="str">
        <f>IF(ISERROR(MATCH(TB$1,'CSC Mitre'!DM$1:DM$220,0)),"",VLOOKUP(TB$1,'Tactic Recode'!$A$1:$B$547,2,FALSE))</f>
        <v/>
      </c>
      <c r="TC118" t="str">
        <f>IF(ISERROR(MATCH(TC$1,'CSC Mitre'!DM$1:DM$220,0)),"",VLOOKUP(TC$1,'Tactic Recode'!$A$1:$B$547,2,FALSE))</f>
        <v/>
      </c>
      <c r="TD118" t="str">
        <f>IF(ISERROR(MATCH(TD$1,'CSC Mitre'!DM$1:DM$220,0)),"",VLOOKUP(TD$1,'Tactic Recode'!$A$1:$B$547,2,FALSE))</f>
        <v/>
      </c>
      <c r="TE118" t="str">
        <f>IF(ISERROR(MATCH(TE$1,'CSC Mitre'!DM$1:DM$220,0)),"",VLOOKUP(TE$1,'Tactic Recode'!$A$1:$B$547,2,FALSE))</f>
        <v/>
      </c>
      <c r="TF118" t="str">
        <f>IF(ISERROR(MATCH(TF$1,'CSC Mitre'!DM$1:DM$220,0)),"",VLOOKUP(TF$1,'Tactic Recode'!$A$1:$B$547,2,FALSE))</f>
        <v/>
      </c>
      <c r="TG118" t="str">
        <f>IF(ISERROR(MATCH(TG$1,'CSC Mitre'!DM$1:DM$220,0)),"",VLOOKUP(TG$1,'Tactic Recode'!$A$1:$B$547,2,FALSE))</f>
        <v/>
      </c>
      <c r="TH118" t="str">
        <f>IF(ISERROR(MATCH(TH$1,'CSC Mitre'!DM$1:DM$220,0)),"",VLOOKUP(TH$1,'Tactic Recode'!$A$1:$B$547,2,FALSE))</f>
        <v/>
      </c>
      <c r="TI118" t="str">
        <f>IF(ISERROR(MATCH(TI$1,'CSC Mitre'!DM$1:DM$220,0)),"",VLOOKUP(TI$1,'Tactic Recode'!$A$1:$B$547,2,FALSE))</f>
        <v/>
      </c>
      <c r="TJ118" t="str">
        <f>IF(ISERROR(MATCH(TJ$1,'CSC Mitre'!DM$1:DM$220,0)),"",VLOOKUP(TJ$1,'Tactic Recode'!$A$1:$B$547,2,FALSE))</f>
        <v/>
      </c>
      <c r="TK118" t="str">
        <f>IF(ISERROR(MATCH(TK$1,'CSC Mitre'!DM$1:DM$220,0)),"",VLOOKUP(TK$1,'Tactic Recode'!$A$1:$B$547,2,FALSE))</f>
        <v/>
      </c>
      <c r="TL118" t="str">
        <f>IF(ISERROR(MATCH(TL$1,'CSC Mitre'!DM$1:DM$220,0)),"",VLOOKUP(TL$1,'Tactic Recode'!$A$1:$B$547,2,FALSE))</f>
        <v/>
      </c>
      <c r="TM118" t="str">
        <f>IF(ISERROR(MATCH(TM$1,'CSC Mitre'!DM$1:DM$220,0)),"",VLOOKUP(TM$1,'Tactic Recode'!$A$1:$B$547,2,FALSE))</f>
        <v/>
      </c>
      <c r="TN118" t="str">
        <f>IF(ISERROR(MATCH(TN$1,'CSC Mitre'!DM$1:DM$220,0)),"",VLOOKUP(TN$1,'Tactic Recode'!$A$1:$B$547,2,FALSE))</f>
        <v/>
      </c>
      <c r="TO118" t="str">
        <f>IF(ISERROR(MATCH(TO$1,'CSC Mitre'!DM$1:DM$220,0)),"",VLOOKUP(TO$1,'Tactic Recode'!$A$1:$B$547,2,FALSE))</f>
        <v/>
      </c>
      <c r="TP118" t="str">
        <f>IF(ISERROR(MATCH(TP$1,'CSC Mitre'!DM$1:DM$220,0)),"",VLOOKUP(TP$1,'Tactic Recode'!$A$1:$B$547,2,FALSE))</f>
        <v/>
      </c>
      <c r="TQ118" t="str">
        <f>IF(ISERROR(MATCH(TQ$1,'CSC Mitre'!DM$1:DM$220,0)),"",VLOOKUP(TQ$1,'Tactic Recode'!$A$1:$B$547,2,FALSE))</f>
        <v/>
      </c>
      <c r="TR118" t="str">
        <f>IF(ISERROR(MATCH(TR$1,'CSC Mitre'!DM$1:DM$220,0)),"",VLOOKUP(TR$1,'Tactic Recode'!$A$1:$B$547,2,FALSE))</f>
        <v/>
      </c>
      <c r="TS118" t="str">
        <f>IF(ISERROR(MATCH(TS$1,'CSC Mitre'!DM$1:DM$220,0)),"",VLOOKUP(TS$1,'Tactic Recode'!$A$1:$B$547,2,FALSE))</f>
        <v/>
      </c>
      <c r="TT118" t="str">
        <f>IF(ISERROR(MATCH(TT$1,'CSC Mitre'!DM$1:DM$220,0)),"",VLOOKUP(TT$1,'Tactic Recode'!$A$1:$B$547,2,FALSE))</f>
        <v/>
      </c>
      <c r="TU118" t="str">
        <f>IF(ISERROR(MATCH(TU$1,'CSC Mitre'!DM$1:DM$220,0)),"",VLOOKUP(TU$1,'Tactic Recode'!$A$1:$B$547,2,FALSE))</f>
        <v/>
      </c>
      <c r="TV118" t="str">
        <f>IF(ISERROR(MATCH(TV$1,'CSC Mitre'!DM$1:DM$220,0)),"",VLOOKUP(TV$1,'Tactic Recode'!$A$1:$B$547,2,FALSE))</f>
        <v/>
      </c>
      <c r="TW118" t="str">
        <f>IF(ISERROR(MATCH(TW$1,'CSC Mitre'!DM$1:DM$220,0)),"",VLOOKUP(TW$1,'Tactic Recode'!$A$1:$B$547,2,FALSE))</f>
        <v/>
      </c>
      <c r="TX118" t="str">
        <f>IF(ISERROR(MATCH(TX$1,'CSC Mitre'!DM$1:DM$220,0)),"",VLOOKUP(TX$1,'Tactic Recode'!$A$1:$B$547,2,FALSE))</f>
        <v/>
      </c>
      <c r="TY118" t="str">
        <f>IF(ISERROR(MATCH(TY$1,'CSC Mitre'!DM$1:DM$220,0)),"",VLOOKUP(TY$1,'Tactic Recode'!$A$1:$B$547,2,FALSE))</f>
        <v/>
      </c>
      <c r="TZ118" t="str">
        <f>IF(ISERROR(MATCH(TZ$1,'CSC Mitre'!DM$1:DM$220,0)),"",VLOOKUP(TZ$1,'Tactic Recode'!$A$1:$B$547,2,FALSE))</f>
        <v/>
      </c>
      <c r="UA118" t="str">
        <f>IF(ISERROR(MATCH(UA$1,'CSC Mitre'!DM$1:DM$220,0)),"",VLOOKUP(UA$1,'Tactic Recode'!$A$1:$B$547,2,FALSE))</f>
        <v/>
      </c>
      <c r="UB118" t="str">
        <f>IF(ISERROR(MATCH(UB$1,'CSC Mitre'!DM$1:DM$220,0)),"",VLOOKUP(UB$1,'Tactic Recode'!$A$1:$B$547,2,FALSE))</f>
        <v/>
      </c>
    </row>
    <row r="119" spans="1:548" x14ac:dyDescent="0.25">
      <c r="A119" s="59" t="s">
        <v>514</v>
      </c>
      <c r="B119" t="str">
        <f>IF(ISERROR(MATCH(B$1,'CSC Mitre'!DN$1:DN$220,0)),"",VLOOKUP(B$1,'Tactic Recode'!$A$1:$B$547,2,FALSE))</f>
        <v/>
      </c>
      <c r="C119" t="str">
        <f>IF(ISERROR(MATCH(C$1,'CSC Mitre'!DN$1:DN$220,0)),"",VLOOKUP(C$1,'Tactic Recode'!$A$1:$B$547,2,FALSE))</f>
        <v/>
      </c>
      <c r="D119" t="str">
        <f>IF(ISERROR(MATCH(D$1,'CSC Mitre'!DN$1:DN$220,0)),"",VLOOKUP(D$1,'Tactic Recode'!$A$1:$B$547,2,FALSE))</f>
        <v/>
      </c>
      <c r="E119" t="str">
        <f>IF(ISERROR(MATCH(E$1,'CSC Mitre'!DN$1:DN$220,0)),"",VLOOKUP(E$1,'Tactic Recode'!$A$1:$B$547,2,FALSE))</f>
        <v/>
      </c>
      <c r="F119" t="str">
        <f>IF(ISERROR(MATCH(F$1,'CSC Mitre'!DN$1:DN$220,0)),"",VLOOKUP(F$1,'Tactic Recode'!$A$1:$B$547,2,FALSE))</f>
        <v/>
      </c>
      <c r="G119" t="str">
        <f>IF(ISERROR(MATCH(G$1,'CSC Mitre'!DN$1:DN$220,0)),"",VLOOKUP(G$1,'Tactic Recode'!$A$1:$B$547,2,FALSE))</f>
        <v/>
      </c>
      <c r="H119" t="str">
        <f>IF(ISERROR(MATCH(H$1,'CSC Mitre'!DN$1:DN$220,0)),"",VLOOKUP(H$1,'Tactic Recode'!$A$1:$B$547,2,FALSE))</f>
        <v/>
      </c>
      <c r="I119" t="str">
        <f>IF(ISERROR(MATCH(I$1,'CSC Mitre'!DN$1:DN$220,0)),"",VLOOKUP(I$1,'Tactic Recode'!$A$1:$B$547,2,FALSE))</f>
        <v/>
      </c>
      <c r="J119" t="str">
        <f>IF(ISERROR(MATCH(J$1,'CSC Mitre'!DN$1:DN$220,0)),"",VLOOKUP(J$1,'Tactic Recode'!$A$1:$B$547,2,FALSE))</f>
        <v/>
      </c>
      <c r="K119" t="str">
        <f>IF(ISERROR(MATCH(K$1,'CSC Mitre'!DN$1:DN$220,0)),"",VLOOKUP(K$1,'Tactic Recode'!$A$1:$B$547,2,FALSE))</f>
        <v/>
      </c>
      <c r="L119" t="str">
        <f>IF(ISERROR(MATCH(L$1,'CSC Mitre'!DN$1:DN$220,0)),"",VLOOKUP(L$1,'Tactic Recode'!$A$1:$B$547,2,FALSE))</f>
        <v/>
      </c>
      <c r="M119" t="str">
        <f>IF(ISERROR(MATCH(M$1,'CSC Mitre'!DN$1:DN$220,0)),"",VLOOKUP(M$1,'Tactic Recode'!$A$1:$B$547,2,FALSE))</f>
        <v/>
      </c>
      <c r="N119" t="str">
        <f>IF(ISERROR(MATCH(N$1,'CSC Mitre'!DN$1:DN$220,0)),"",VLOOKUP(N$1,'Tactic Recode'!$A$1:$B$547,2,FALSE))</f>
        <v/>
      </c>
      <c r="O119" t="str">
        <f>IF(ISERROR(MATCH(O$1,'CSC Mitre'!DN$1:DN$220,0)),"",VLOOKUP(O$1,'Tactic Recode'!$A$1:$B$547,2,FALSE))</f>
        <v/>
      </c>
      <c r="P119" t="str">
        <f>IF(ISERROR(MATCH(P$1,'CSC Mitre'!DN$1:DN$220,0)),"",VLOOKUP(P$1,'Tactic Recode'!$A$1:$B$547,2,FALSE))</f>
        <v/>
      </c>
      <c r="Q119" t="str">
        <f>IF(ISERROR(MATCH(Q$1,'CSC Mitre'!DN$1:DN$220,0)),"",VLOOKUP(Q$1,'Tactic Recode'!$A$1:$B$547,2,FALSE))</f>
        <v/>
      </c>
      <c r="R119" t="str">
        <f>IF(ISERROR(MATCH(R$1,'CSC Mitre'!DN$1:DN$220,0)),"",VLOOKUP(R$1,'Tactic Recode'!$A$1:$B$547,2,FALSE))</f>
        <v/>
      </c>
      <c r="S119" t="str">
        <f>IF(ISERROR(MATCH(S$1,'CSC Mitre'!DN$1:DN$220,0)),"",VLOOKUP(S$1,'Tactic Recode'!$A$1:$B$547,2,FALSE))</f>
        <v/>
      </c>
      <c r="T119" t="str">
        <f>IF(ISERROR(MATCH(T$1,'CSC Mitre'!DN$1:DN$220,0)),"",VLOOKUP(T$1,'Tactic Recode'!$A$1:$B$547,2,FALSE))</f>
        <v/>
      </c>
      <c r="U119" t="str">
        <f>IF(ISERROR(MATCH(U$1,'CSC Mitre'!DN$1:DN$220,0)),"",VLOOKUP(U$1,'Tactic Recode'!$A$1:$B$547,2,FALSE))</f>
        <v/>
      </c>
      <c r="V119" t="str">
        <f>IF(ISERROR(MATCH(V$1,'CSC Mitre'!DN$1:DN$220,0)),"",VLOOKUP(V$1,'Tactic Recode'!$A$1:$B$547,2,FALSE))</f>
        <v/>
      </c>
      <c r="W119" t="str">
        <f>IF(ISERROR(MATCH(W$1,'CSC Mitre'!DN$1:DN$220,0)),"",VLOOKUP(W$1,'Tactic Recode'!$A$1:$B$547,2,FALSE))</f>
        <v/>
      </c>
      <c r="X119" t="str">
        <f>IF(ISERROR(MATCH(X$1,'CSC Mitre'!DN$1:DN$220,0)),"",VLOOKUP(X$1,'Tactic Recode'!$A$1:$B$547,2,FALSE))</f>
        <v/>
      </c>
      <c r="Y119" t="str">
        <f>IF(ISERROR(MATCH(Y$1,'CSC Mitre'!DN$1:DN$220,0)),"",VLOOKUP(Y$1,'Tactic Recode'!$A$1:$B$547,2,FALSE))</f>
        <v/>
      </c>
      <c r="Z119" t="str">
        <f>IF(ISERROR(MATCH(Z$1,'CSC Mitre'!DN$1:DN$220,0)),"",VLOOKUP(Z$1,'Tactic Recode'!$A$1:$B$547,2,FALSE))</f>
        <v/>
      </c>
      <c r="AA119" t="str">
        <f>IF(ISERROR(MATCH(AA$1,'CSC Mitre'!DN$1:DN$220,0)),"",VLOOKUP(AA$1,'Tactic Recode'!$A$1:$B$547,2,FALSE))</f>
        <v/>
      </c>
      <c r="AB119" t="str">
        <f>IF(ISERROR(MATCH(AB$1,'CSC Mitre'!DN$1:DN$220,0)),"",VLOOKUP(AB$1,'Tactic Recode'!$A$1:$B$547,2,FALSE))</f>
        <v/>
      </c>
      <c r="AC119" t="str">
        <f>IF(ISERROR(MATCH(AC$1,'CSC Mitre'!DN$1:DN$220,0)),"",VLOOKUP(AC$1,'Tactic Recode'!$A$1:$B$547,2,FALSE))</f>
        <v/>
      </c>
      <c r="AD119" t="str">
        <f>IF(ISERROR(MATCH(AD$1,'CSC Mitre'!DN$1:DN$220,0)),"",VLOOKUP(AD$1,'Tactic Recode'!$A$1:$B$547,2,FALSE))</f>
        <v/>
      </c>
      <c r="AE119" t="str">
        <f>IF(ISERROR(MATCH(AE$1,'CSC Mitre'!DN$1:DN$220,0)),"",VLOOKUP(AE$1,'Tactic Recode'!$A$1:$B$547,2,FALSE))</f>
        <v/>
      </c>
      <c r="AF119" t="str">
        <f>IF(ISERROR(MATCH(AF$1,'CSC Mitre'!DN$1:DN$220,0)),"",VLOOKUP(AF$1,'Tactic Recode'!$A$1:$B$547,2,FALSE))</f>
        <v/>
      </c>
      <c r="AG119" t="str">
        <f>IF(ISERROR(MATCH(AG$1,'CSC Mitre'!DN$1:DN$220,0)),"",VLOOKUP(AG$1,'Tactic Recode'!$A$1:$B$547,2,FALSE))</f>
        <v/>
      </c>
      <c r="AH119" t="str">
        <f>IF(ISERROR(MATCH(AH$1,'CSC Mitre'!DN$1:DN$220,0)),"",VLOOKUP(AH$1,'Tactic Recode'!$A$1:$B$547,2,FALSE))</f>
        <v/>
      </c>
      <c r="AI119" t="str">
        <f>IF(ISERROR(MATCH(AI$1,'CSC Mitre'!DN$1:DN$220,0)),"",VLOOKUP(AI$1,'Tactic Recode'!$A$1:$B$547,2,FALSE))</f>
        <v/>
      </c>
      <c r="AJ119" t="str">
        <f>IF(ISERROR(MATCH(AJ$1,'CSC Mitre'!DN$1:DN$220,0)),"",VLOOKUP(AJ$1,'Tactic Recode'!$A$1:$B$547,2,FALSE))</f>
        <v/>
      </c>
      <c r="AK119" t="str">
        <f>IF(ISERROR(MATCH(AK$1,'CSC Mitre'!DN$1:DN$220,0)),"",VLOOKUP(AK$1,'Tactic Recode'!$A$1:$B$547,2,FALSE))</f>
        <v/>
      </c>
      <c r="AL119" t="str">
        <f>IF(ISERROR(MATCH(AL$1,'CSC Mitre'!DN$1:DN$220,0)),"",VLOOKUP(AL$1,'Tactic Recode'!$A$1:$B$547,2,FALSE))</f>
        <v/>
      </c>
      <c r="AM119" t="str">
        <f>IF(ISERROR(MATCH(AM$1,'CSC Mitre'!DN$1:DN$220,0)),"",VLOOKUP(AM$1,'Tactic Recode'!$A$1:$B$547,2,FALSE))</f>
        <v/>
      </c>
      <c r="AN119" t="str">
        <f>IF(ISERROR(MATCH(AN$1,'CSC Mitre'!DN$1:DN$220,0)),"",VLOOKUP(AN$1,'Tactic Recode'!$A$1:$B$547,2,FALSE))</f>
        <v/>
      </c>
      <c r="AO119" t="str">
        <f>IF(ISERROR(MATCH(AO$1,'CSC Mitre'!DN$1:DN$220,0)),"",VLOOKUP(AO$1,'Tactic Recode'!$A$1:$B$547,2,FALSE))</f>
        <v/>
      </c>
      <c r="AP119" t="str">
        <f>IF(ISERROR(MATCH(AP$1,'CSC Mitre'!DN$1:DN$220,0)),"",VLOOKUP(AP$1,'Tactic Recode'!$A$1:$B$547,2,FALSE))</f>
        <v/>
      </c>
      <c r="AQ119" t="str">
        <f>IF(ISERROR(MATCH(AQ$1,'CSC Mitre'!DN$1:DN$220,0)),"",VLOOKUP(AQ$1,'Tactic Recode'!$A$1:$B$547,2,FALSE))</f>
        <v/>
      </c>
      <c r="AR119" t="str">
        <f>IF(ISERROR(MATCH(AR$1,'CSC Mitre'!DN$1:DN$220,0)),"",VLOOKUP(AR$1,'Tactic Recode'!$A$1:$B$547,2,FALSE))</f>
        <v/>
      </c>
      <c r="AS119" t="str">
        <f>IF(ISERROR(MATCH(AS$1,'CSC Mitre'!DN$1:DN$220,0)),"",VLOOKUP(AS$1,'Tactic Recode'!$A$1:$B$547,2,FALSE))</f>
        <v/>
      </c>
      <c r="AT119" t="str">
        <f>IF(ISERROR(MATCH(AT$1,'CSC Mitre'!DN$1:DN$220,0)),"",VLOOKUP(AT$1,'Tactic Recode'!$A$1:$B$547,2,FALSE))</f>
        <v/>
      </c>
      <c r="AU119" t="str">
        <f>IF(ISERROR(MATCH(AU$1,'CSC Mitre'!DN$1:DN$220,0)),"",VLOOKUP(AU$1,'Tactic Recode'!$A$1:$B$547,2,FALSE))</f>
        <v/>
      </c>
      <c r="AV119" t="str">
        <f>IF(ISERROR(MATCH(AV$1,'CSC Mitre'!DN$1:DN$220,0)),"",VLOOKUP(AV$1,'Tactic Recode'!$A$1:$B$547,2,FALSE))</f>
        <v/>
      </c>
      <c r="AW119" t="str">
        <f>IF(ISERROR(MATCH(AW$1,'CSC Mitre'!DN$1:DN$220,0)),"",VLOOKUP(AW$1,'Tactic Recode'!$A$1:$B$547,2,FALSE))</f>
        <v/>
      </c>
      <c r="AX119" t="str">
        <f>IF(ISERROR(MATCH(AX$1,'CSC Mitre'!DN$1:DN$220,0)),"",VLOOKUP(AX$1,'Tactic Recode'!$A$1:$B$547,2,FALSE))</f>
        <v/>
      </c>
      <c r="AY119" t="str">
        <f>IF(ISERROR(MATCH(AY$1,'CSC Mitre'!DN$1:DN$220,0)),"",VLOOKUP(AY$1,'Tactic Recode'!$A$1:$B$547,2,FALSE))</f>
        <v/>
      </c>
      <c r="AZ119" t="str">
        <f>IF(ISERROR(MATCH(AZ$1,'CSC Mitre'!DN$1:DN$220,0)),"",VLOOKUP(AZ$1,'Tactic Recode'!$A$1:$B$547,2,FALSE))</f>
        <v/>
      </c>
      <c r="BA119" t="str">
        <f>IF(ISERROR(MATCH(BA$1,'CSC Mitre'!DN$1:DN$220,0)),"",VLOOKUP(BA$1,'Tactic Recode'!$A$1:$B$547,2,FALSE))</f>
        <v/>
      </c>
      <c r="BB119" t="str">
        <f>IF(ISERROR(MATCH(BB$1,'CSC Mitre'!DN$1:DN$220,0)),"",VLOOKUP(BB$1,'Tactic Recode'!$A$1:$B$547,2,FALSE))</f>
        <v/>
      </c>
      <c r="BC119" t="str">
        <f>IF(ISERROR(MATCH(BC$1,'CSC Mitre'!DN$1:DN$220,0)),"",VLOOKUP(BC$1,'Tactic Recode'!$A$1:$B$547,2,FALSE))</f>
        <v/>
      </c>
      <c r="BD119" t="str">
        <f>IF(ISERROR(MATCH(BD$1,'CSC Mitre'!DN$1:DN$220,0)),"",VLOOKUP(BD$1,'Tactic Recode'!$A$1:$B$547,2,FALSE))</f>
        <v/>
      </c>
      <c r="BE119" t="str">
        <f>IF(ISERROR(MATCH(BE$1,'CSC Mitre'!DN$1:DN$220,0)),"",VLOOKUP(BE$1,'Tactic Recode'!$A$1:$B$547,2,FALSE))</f>
        <v/>
      </c>
      <c r="BF119" t="str">
        <f>IF(ISERROR(MATCH(BF$1,'CSC Mitre'!DN$1:DN$220,0)),"",VLOOKUP(BF$1,'Tactic Recode'!$A$1:$B$547,2,FALSE))</f>
        <v/>
      </c>
      <c r="BG119" t="str">
        <f>IF(ISERROR(MATCH(BG$1,'CSC Mitre'!DN$1:DN$220,0)),"",VLOOKUP(BG$1,'Tactic Recode'!$A$1:$B$547,2,FALSE))</f>
        <v/>
      </c>
      <c r="BH119" t="str">
        <f>IF(ISERROR(MATCH(BH$1,'CSC Mitre'!DN$1:DN$220,0)),"",VLOOKUP(BH$1,'Tactic Recode'!$A$1:$B$547,2,FALSE))</f>
        <v/>
      </c>
      <c r="BI119" t="str">
        <f>IF(ISERROR(MATCH(BI$1,'CSC Mitre'!DN$1:DN$220,0)),"",VLOOKUP(BI$1,'Tactic Recode'!$A$1:$B$547,2,FALSE))</f>
        <v/>
      </c>
      <c r="BJ119" t="str">
        <f>IF(ISERROR(MATCH(BJ$1,'CSC Mitre'!DN$1:DN$220,0)),"",VLOOKUP(BJ$1,'Tactic Recode'!$A$1:$B$547,2,FALSE))</f>
        <v/>
      </c>
      <c r="BK119" t="str">
        <f>IF(ISERROR(MATCH(BK$1,'CSC Mitre'!DN$1:DN$220,0)),"",VLOOKUP(BK$1,'Tactic Recode'!$A$1:$B$547,2,FALSE))</f>
        <v/>
      </c>
      <c r="BL119" t="str">
        <f>IF(ISERROR(MATCH(BL$1,'CSC Mitre'!DN$1:DN$220,0)),"",VLOOKUP(BL$1,'Tactic Recode'!$A$1:$B$547,2,FALSE))</f>
        <v/>
      </c>
      <c r="BM119" t="str">
        <f>IF(ISERROR(MATCH(BM$1,'CSC Mitre'!DN$1:DN$220,0)),"",VLOOKUP(BM$1,'Tactic Recode'!$A$1:$B$547,2,FALSE))</f>
        <v/>
      </c>
      <c r="BN119" t="str">
        <f>IF(ISERROR(MATCH(BN$1,'CSC Mitre'!DN$1:DN$220,0)),"",VLOOKUP(BN$1,'Tactic Recode'!$A$1:$B$547,2,FALSE))</f>
        <v/>
      </c>
      <c r="BO119" t="str">
        <f>IF(ISERROR(MATCH(BO$1,'CSC Mitre'!DN$1:DN$220,0)),"",VLOOKUP(BO$1,'Tactic Recode'!$A$1:$B$547,2,FALSE))</f>
        <v/>
      </c>
      <c r="BP119" t="str">
        <f>IF(ISERROR(MATCH(BP$1,'CSC Mitre'!DN$1:DN$220,0)),"",VLOOKUP(BP$1,'Tactic Recode'!$A$1:$B$547,2,FALSE))</f>
        <v/>
      </c>
      <c r="BQ119" t="str">
        <f>IF(ISERROR(MATCH(BQ$1,'CSC Mitre'!DN$1:DN$220,0)),"",VLOOKUP(BQ$1,'Tactic Recode'!$A$1:$B$547,2,FALSE))</f>
        <v/>
      </c>
      <c r="BR119" t="str">
        <f>IF(ISERROR(MATCH(BR$1,'CSC Mitre'!DN$1:DN$220,0)),"",VLOOKUP(BR$1,'Tactic Recode'!$A$1:$B$547,2,FALSE))</f>
        <v/>
      </c>
      <c r="BS119" t="str">
        <f>IF(ISERROR(MATCH(BS$1,'CSC Mitre'!DN$1:DN$220,0)),"",VLOOKUP(BS$1,'Tactic Recode'!$A$1:$B$547,2,FALSE))</f>
        <v/>
      </c>
      <c r="BT119" t="str">
        <f>IF(ISERROR(MATCH(BT$1,'CSC Mitre'!DN$1:DN$220,0)),"",VLOOKUP(BT$1,'Tactic Recode'!$A$1:$B$547,2,FALSE))</f>
        <v/>
      </c>
      <c r="BU119" t="str">
        <f>IF(ISERROR(MATCH(BU$1,'CSC Mitre'!DN$1:DN$220,0)),"",VLOOKUP(BU$1,'Tactic Recode'!$A$1:$B$547,2,FALSE))</f>
        <v/>
      </c>
      <c r="BV119" t="str">
        <f>IF(ISERROR(MATCH(BV$1,'CSC Mitre'!DN$1:DN$220,0)),"",VLOOKUP(BV$1,'Tactic Recode'!$A$1:$B$547,2,FALSE))</f>
        <v/>
      </c>
      <c r="BW119" t="str">
        <f>IF(ISERROR(MATCH(BW$1,'CSC Mitre'!DN$1:DN$220,0)),"",VLOOKUP(BW$1,'Tactic Recode'!$A$1:$B$547,2,FALSE))</f>
        <v/>
      </c>
      <c r="BX119" t="str">
        <f>IF(ISERROR(MATCH(BX$1,'CSC Mitre'!DN$1:DN$220,0)),"",VLOOKUP(BX$1,'Tactic Recode'!$A$1:$B$547,2,FALSE))</f>
        <v/>
      </c>
      <c r="BY119" t="str">
        <f>IF(ISERROR(MATCH(BY$1,'CSC Mitre'!DN$1:DN$220,0)),"",VLOOKUP(BY$1,'Tactic Recode'!$A$1:$B$547,2,FALSE))</f>
        <v/>
      </c>
      <c r="BZ119" t="str">
        <f>IF(ISERROR(MATCH(BZ$1,'CSC Mitre'!DN$1:DN$220,0)),"",VLOOKUP(BZ$1,'Tactic Recode'!$A$1:$B$547,2,FALSE))</f>
        <v/>
      </c>
      <c r="CA119" t="str">
        <f>IF(ISERROR(MATCH(CA$1,'CSC Mitre'!DN$1:DN$220,0)),"",VLOOKUP(CA$1,'Tactic Recode'!$A$1:$B$547,2,FALSE))</f>
        <v/>
      </c>
      <c r="CB119" t="str">
        <f>IF(ISERROR(MATCH(CB$1,'CSC Mitre'!DN$1:DN$220,0)),"",VLOOKUP(CB$1,'Tactic Recode'!$A$1:$B$547,2,FALSE))</f>
        <v/>
      </c>
      <c r="CC119" t="str">
        <f>IF(ISERROR(MATCH(CC$1,'CSC Mitre'!DN$1:DN$220,0)),"",VLOOKUP(CC$1,'Tactic Recode'!$A$1:$B$547,2,FALSE))</f>
        <v/>
      </c>
      <c r="CD119" t="str">
        <f>IF(ISERROR(MATCH(CD$1,'CSC Mitre'!DN$1:DN$220,0)),"",VLOOKUP(CD$1,'Tactic Recode'!$A$1:$B$547,2,FALSE))</f>
        <v/>
      </c>
      <c r="CE119" t="str">
        <f>IF(ISERROR(MATCH(CE$1,'CSC Mitre'!DN$1:DN$220,0)),"",VLOOKUP(CE$1,'Tactic Recode'!$A$1:$B$547,2,FALSE))</f>
        <v/>
      </c>
      <c r="CF119" t="str">
        <f>IF(ISERROR(MATCH(CF$1,'CSC Mitre'!DN$1:DN$220,0)),"",VLOOKUP(CF$1,'Tactic Recode'!$A$1:$B$547,2,FALSE))</f>
        <v/>
      </c>
      <c r="CG119" t="str">
        <f>IF(ISERROR(MATCH(CG$1,'CSC Mitre'!DN$1:DN$220,0)),"",VLOOKUP(CG$1,'Tactic Recode'!$A$1:$B$547,2,FALSE))</f>
        <v/>
      </c>
      <c r="CH119" t="str">
        <f>IF(ISERROR(MATCH(CH$1,'CSC Mitre'!DN$1:DN$220,0)),"",VLOOKUP(CH$1,'Tactic Recode'!$A$1:$B$547,2,FALSE))</f>
        <v/>
      </c>
      <c r="CI119" t="str">
        <f>IF(ISERROR(MATCH(CI$1,'CSC Mitre'!DN$1:DN$220,0)),"",VLOOKUP(CI$1,'Tactic Recode'!$A$1:$B$547,2,FALSE))</f>
        <v/>
      </c>
      <c r="CJ119" t="str">
        <f>IF(ISERROR(MATCH(CJ$1,'CSC Mitre'!DN$1:DN$220,0)),"",VLOOKUP(CJ$1,'Tactic Recode'!$A$1:$B$547,2,FALSE))</f>
        <v/>
      </c>
      <c r="CK119" t="str">
        <f>IF(ISERROR(MATCH(CK$1,'CSC Mitre'!DN$1:DN$220,0)),"",VLOOKUP(CK$1,'Tactic Recode'!$A$1:$B$547,2,FALSE))</f>
        <v/>
      </c>
      <c r="CL119" t="str">
        <f>IF(ISERROR(MATCH(CL$1,'CSC Mitre'!DN$1:DN$220,0)),"",VLOOKUP(CL$1,'Tactic Recode'!$A$1:$B$547,2,FALSE))</f>
        <v/>
      </c>
      <c r="CM119" t="str">
        <f>IF(ISERROR(MATCH(CM$1,'CSC Mitre'!DN$1:DN$220,0)),"",VLOOKUP(CM$1,'Tactic Recode'!$A$1:$B$547,2,FALSE))</f>
        <v/>
      </c>
      <c r="CN119" t="str">
        <f>IF(ISERROR(MATCH(CN$1,'CSC Mitre'!DN$1:DN$220,0)),"",VLOOKUP(CN$1,'Tactic Recode'!$A$1:$B$547,2,FALSE))</f>
        <v/>
      </c>
      <c r="CO119" t="str">
        <f>IF(ISERROR(MATCH(CO$1,'CSC Mitre'!DN$1:DN$220,0)),"",VLOOKUP(CO$1,'Tactic Recode'!$A$1:$B$547,2,FALSE))</f>
        <v/>
      </c>
      <c r="CP119" t="str">
        <f>IF(ISERROR(MATCH(CP$1,'CSC Mitre'!DN$1:DN$220,0)),"",VLOOKUP(CP$1,'Tactic Recode'!$A$1:$B$547,2,FALSE))</f>
        <v/>
      </c>
      <c r="CQ119" t="str">
        <f>IF(ISERROR(MATCH(CQ$1,'CSC Mitre'!DN$1:DN$220,0)),"",VLOOKUP(CQ$1,'Tactic Recode'!$A$1:$B$547,2,FALSE))</f>
        <v/>
      </c>
      <c r="CR119" t="str">
        <f>IF(ISERROR(MATCH(CR$1,'CSC Mitre'!DN$1:DN$220,0)),"",VLOOKUP(CR$1,'Tactic Recode'!$A$1:$B$547,2,FALSE))</f>
        <v/>
      </c>
      <c r="CS119" t="str">
        <f>IF(ISERROR(MATCH(CS$1,'CSC Mitre'!DN$1:DN$220,0)),"",VLOOKUP(CS$1,'Tactic Recode'!$A$1:$B$547,2,FALSE))</f>
        <v/>
      </c>
      <c r="CT119" t="str">
        <f>IF(ISERROR(MATCH(CT$1,'CSC Mitre'!DN$1:DN$220,0)),"",VLOOKUP(CT$1,'Tactic Recode'!$A$1:$B$547,2,FALSE))</f>
        <v/>
      </c>
      <c r="CU119" t="str">
        <f>IF(ISERROR(MATCH(CU$1,'CSC Mitre'!DN$1:DN$220,0)),"",VLOOKUP(CU$1,'Tactic Recode'!$A$1:$B$547,2,FALSE))</f>
        <v/>
      </c>
      <c r="CV119" t="str">
        <f>IF(ISERROR(MATCH(CV$1,'CSC Mitre'!DN$1:DN$220,0)),"",VLOOKUP(CV$1,'Tactic Recode'!$A$1:$B$547,2,FALSE))</f>
        <v/>
      </c>
      <c r="CW119" t="str">
        <f>IF(ISERROR(MATCH(CW$1,'CSC Mitre'!DN$1:DN$220,0)),"",VLOOKUP(CW$1,'Tactic Recode'!$A$1:$B$547,2,FALSE))</f>
        <v/>
      </c>
      <c r="CX119" t="str">
        <f>IF(ISERROR(MATCH(CX$1,'CSC Mitre'!DN$1:DN$220,0)),"",VLOOKUP(CX$1,'Tactic Recode'!$A$1:$B$547,2,FALSE))</f>
        <v/>
      </c>
      <c r="CY119" t="str">
        <f>IF(ISERROR(MATCH(CY$1,'CSC Mitre'!DN$1:DN$220,0)),"",VLOOKUP(CY$1,'Tactic Recode'!$A$1:$B$547,2,FALSE))</f>
        <v/>
      </c>
      <c r="CZ119" t="str">
        <f>IF(ISERROR(MATCH(CZ$1,'CSC Mitre'!DN$1:DN$220,0)),"",VLOOKUP(CZ$1,'Tactic Recode'!$A$1:$B$547,2,FALSE))</f>
        <v/>
      </c>
      <c r="DA119" t="str">
        <f>IF(ISERROR(MATCH(DA$1,'CSC Mitre'!DN$1:DN$220,0)),"",VLOOKUP(DA$1,'Tactic Recode'!$A$1:$B$547,2,FALSE))</f>
        <v/>
      </c>
      <c r="DB119" t="str">
        <f>IF(ISERROR(MATCH(DB$1,'CSC Mitre'!DN$1:DN$220,0)),"",VLOOKUP(DB$1,'Tactic Recode'!$A$1:$B$547,2,FALSE))</f>
        <v/>
      </c>
      <c r="DC119" t="str">
        <f>IF(ISERROR(MATCH(DC$1,'CSC Mitre'!DN$1:DN$220,0)),"",VLOOKUP(DC$1,'Tactic Recode'!$A$1:$B$547,2,FALSE))</f>
        <v/>
      </c>
      <c r="DD119" t="str">
        <f>IF(ISERROR(MATCH(DD$1,'CSC Mitre'!DN$1:DN$220,0)),"",VLOOKUP(DD$1,'Tactic Recode'!$A$1:$B$547,2,FALSE))</f>
        <v/>
      </c>
      <c r="DE119" t="str">
        <f>IF(ISERROR(MATCH(DE$1,'CSC Mitre'!DN$1:DN$220,0)),"",VLOOKUP(DE$1,'Tactic Recode'!$A$1:$B$547,2,FALSE))</f>
        <v/>
      </c>
      <c r="DF119" t="str">
        <f>IF(ISERROR(MATCH(DF$1,'CSC Mitre'!DN$1:DN$220,0)),"",VLOOKUP(DF$1,'Tactic Recode'!$A$1:$B$547,2,FALSE))</f>
        <v/>
      </c>
      <c r="DG119" t="str">
        <f>IF(ISERROR(MATCH(DG$1,'CSC Mitre'!DN$1:DN$220,0)),"",VLOOKUP(DG$1,'Tactic Recode'!$A$1:$B$547,2,FALSE))</f>
        <v/>
      </c>
      <c r="DH119" t="str">
        <f>IF(ISERROR(MATCH(DH$1,'CSC Mitre'!DN$1:DN$220,0)),"",VLOOKUP(DH$1,'Tactic Recode'!$A$1:$B$547,2,FALSE))</f>
        <v/>
      </c>
      <c r="DI119" t="str">
        <f>IF(ISERROR(MATCH(DI$1,'CSC Mitre'!DN$1:DN$220,0)),"",VLOOKUP(DI$1,'Tactic Recode'!$A$1:$B$547,2,FALSE))</f>
        <v/>
      </c>
      <c r="DJ119" t="str">
        <f>IF(ISERROR(MATCH(DJ$1,'CSC Mitre'!DN$1:DN$220,0)),"",VLOOKUP(DJ$1,'Tactic Recode'!$A$1:$B$547,2,FALSE))</f>
        <v/>
      </c>
      <c r="DK119" t="str">
        <f>IF(ISERROR(MATCH(DK$1,'CSC Mitre'!DN$1:DN$220,0)),"",VLOOKUP(DK$1,'Tactic Recode'!$A$1:$B$547,2,FALSE))</f>
        <v/>
      </c>
      <c r="DL119" t="str">
        <f>IF(ISERROR(MATCH(DL$1,'CSC Mitre'!DN$1:DN$220,0)),"",VLOOKUP(DL$1,'Tactic Recode'!$A$1:$B$547,2,FALSE))</f>
        <v/>
      </c>
      <c r="DM119" t="str">
        <f>IF(ISERROR(MATCH(DM$1,'CSC Mitre'!DN$1:DN$220,0)),"",VLOOKUP(DM$1,'Tactic Recode'!$A$1:$B$547,2,FALSE))</f>
        <v/>
      </c>
      <c r="DN119" t="str">
        <f>IF(ISERROR(MATCH(DN$1,'CSC Mitre'!DN$1:DN$220,0)),"",VLOOKUP(DN$1,'Tactic Recode'!$A$1:$B$547,2,FALSE))</f>
        <v/>
      </c>
      <c r="DO119" t="str">
        <f>IF(ISERROR(MATCH(DO$1,'CSC Mitre'!DN$1:DN$220,0)),"",VLOOKUP(DO$1,'Tactic Recode'!$A$1:$B$547,2,FALSE))</f>
        <v/>
      </c>
      <c r="DP119" t="str">
        <f>IF(ISERROR(MATCH(DP$1,'CSC Mitre'!DN$1:DN$220,0)),"",VLOOKUP(DP$1,'Tactic Recode'!$A$1:$B$547,2,FALSE))</f>
        <v/>
      </c>
      <c r="DQ119" t="str">
        <f>IF(ISERROR(MATCH(DQ$1,'CSC Mitre'!DN$1:DN$220,0)),"",VLOOKUP(DQ$1,'Tactic Recode'!$A$1:$B$547,2,FALSE))</f>
        <v/>
      </c>
      <c r="DR119" t="str">
        <f>IF(ISERROR(MATCH(DR$1,'CSC Mitre'!DN$1:DN$220,0)),"",VLOOKUP(DR$1,'Tactic Recode'!$A$1:$B$547,2,FALSE))</f>
        <v/>
      </c>
      <c r="DS119" t="str">
        <f>IF(ISERROR(MATCH(DS$1,'CSC Mitre'!DN$1:DN$220,0)),"",VLOOKUP(DS$1,'Tactic Recode'!$A$1:$B$547,2,FALSE))</f>
        <v>Execution, Lateral Movement</v>
      </c>
      <c r="DT119" t="str">
        <f>IF(ISERROR(MATCH(DT$1,'CSC Mitre'!DN$1:DN$220,0)),"",VLOOKUP(DT$1,'Tactic Recode'!$A$1:$B$547,2,FALSE))</f>
        <v/>
      </c>
      <c r="DU119" t="str">
        <f>IF(ISERROR(MATCH(DU$1,'CSC Mitre'!DN$1:DN$220,0)),"",VLOOKUP(DU$1,'Tactic Recode'!$A$1:$B$547,2,FALSE))</f>
        <v/>
      </c>
      <c r="DV119" t="str">
        <f>IF(ISERROR(MATCH(DV$1,'CSC Mitre'!DN$1:DN$220,0)),"",VLOOKUP(DV$1,'Tactic Recode'!$A$1:$B$547,2,FALSE))</f>
        <v/>
      </c>
      <c r="DW119" t="str">
        <f>IF(ISERROR(MATCH(DW$1,'CSC Mitre'!DN$1:DN$220,0)),"",VLOOKUP(DW$1,'Tactic Recode'!$A$1:$B$547,2,FALSE))</f>
        <v/>
      </c>
      <c r="DX119" t="str">
        <f>IF(ISERROR(MATCH(DX$1,'CSC Mitre'!DN$1:DN$220,0)),"",VLOOKUP(DX$1,'Tactic Recode'!$A$1:$B$547,2,FALSE))</f>
        <v/>
      </c>
      <c r="DY119" t="str">
        <f>IF(ISERROR(MATCH(DY$1,'CSC Mitre'!DN$1:DN$220,0)),"",VLOOKUP(DY$1,'Tactic Recode'!$A$1:$B$547,2,FALSE))</f>
        <v/>
      </c>
      <c r="DZ119" t="str">
        <f>IF(ISERROR(MATCH(DZ$1,'CSC Mitre'!DN$1:DN$220,0)),"",VLOOKUP(DZ$1,'Tactic Recode'!$A$1:$B$547,2,FALSE))</f>
        <v/>
      </c>
      <c r="EA119" t="str">
        <f>IF(ISERROR(MATCH(EA$1,'CSC Mitre'!DN$1:DN$220,0)),"",VLOOKUP(EA$1,'Tactic Recode'!$A$1:$B$547,2,FALSE))</f>
        <v/>
      </c>
      <c r="EB119" t="str">
        <f>IF(ISERROR(MATCH(EB$1,'CSC Mitre'!DN$1:DN$220,0)),"",VLOOKUP(EB$1,'Tactic Recode'!$A$1:$B$547,2,FALSE))</f>
        <v/>
      </c>
      <c r="EC119" t="str">
        <f>IF(ISERROR(MATCH(EC$1,'CSC Mitre'!DN$1:DN$220,0)),"",VLOOKUP(EC$1,'Tactic Recode'!$A$1:$B$547,2,FALSE))</f>
        <v/>
      </c>
      <c r="ED119" t="str">
        <f>IF(ISERROR(MATCH(ED$1,'CSC Mitre'!DN$1:DN$220,0)),"",VLOOKUP(ED$1,'Tactic Recode'!$A$1:$B$547,2,FALSE))</f>
        <v/>
      </c>
      <c r="EE119" t="str">
        <f>IF(ISERROR(MATCH(EE$1,'CSC Mitre'!DN$1:DN$220,0)),"",VLOOKUP(EE$1,'Tactic Recode'!$A$1:$B$547,2,FALSE))</f>
        <v/>
      </c>
      <c r="EF119" t="str">
        <f>IF(ISERROR(MATCH(EF$1,'CSC Mitre'!DN$1:DN$220,0)),"",VLOOKUP(EF$1,'Tactic Recode'!$A$1:$B$547,2,FALSE))</f>
        <v/>
      </c>
      <c r="EG119" t="str">
        <f>IF(ISERROR(MATCH(EG$1,'CSC Mitre'!DN$1:DN$220,0)),"",VLOOKUP(EG$1,'Tactic Recode'!$A$1:$B$547,2,FALSE))</f>
        <v/>
      </c>
      <c r="EH119" t="str">
        <f>IF(ISERROR(MATCH(EH$1,'CSC Mitre'!DN$1:DN$220,0)),"",VLOOKUP(EH$1,'Tactic Recode'!$A$1:$B$547,2,FALSE))</f>
        <v/>
      </c>
      <c r="EI119" t="str">
        <f>IF(ISERROR(MATCH(EI$1,'CSC Mitre'!DN$1:DN$220,0)),"",VLOOKUP(EI$1,'Tactic Recode'!$A$1:$B$547,2,FALSE))</f>
        <v/>
      </c>
      <c r="EJ119" t="str">
        <f>IF(ISERROR(MATCH(EJ$1,'CSC Mitre'!DN$1:DN$220,0)),"",VLOOKUP(EJ$1,'Tactic Recode'!$A$1:$B$547,2,FALSE))</f>
        <v/>
      </c>
      <c r="EK119" t="str">
        <f>IF(ISERROR(MATCH(EK$1,'CSC Mitre'!DN$1:DN$220,0)),"",VLOOKUP(EK$1,'Tactic Recode'!$A$1:$B$547,2,FALSE))</f>
        <v/>
      </c>
      <c r="EL119" t="str">
        <f>IF(ISERROR(MATCH(EL$1,'CSC Mitre'!DN$1:DN$220,0)),"",VLOOKUP(EL$1,'Tactic Recode'!$A$1:$B$547,2,FALSE))</f>
        <v/>
      </c>
      <c r="EM119" t="str">
        <f>IF(ISERROR(MATCH(EM$1,'CSC Mitre'!DN$1:DN$220,0)),"",VLOOKUP(EM$1,'Tactic Recode'!$A$1:$B$547,2,FALSE))</f>
        <v/>
      </c>
      <c r="EN119" t="str">
        <f>IF(ISERROR(MATCH(EN$1,'CSC Mitre'!DN$1:DN$220,0)),"",VLOOKUP(EN$1,'Tactic Recode'!$A$1:$B$547,2,FALSE))</f>
        <v/>
      </c>
      <c r="EO119" t="str">
        <f>IF(ISERROR(MATCH(EO$1,'CSC Mitre'!DN$1:DN$220,0)),"",VLOOKUP(EO$1,'Tactic Recode'!$A$1:$B$547,2,FALSE))</f>
        <v/>
      </c>
      <c r="EP119" t="str">
        <f>IF(ISERROR(MATCH(EP$1,'CSC Mitre'!DN$1:DN$220,0)),"",VLOOKUP(EP$1,'Tactic Recode'!$A$1:$B$547,2,FALSE))</f>
        <v/>
      </c>
      <c r="EQ119" t="str">
        <f>IF(ISERROR(MATCH(EQ$1,'CSC Mitre'!DN$1:DN$220,0)),"",VLOOKUP(EQ$1,'Tactic Recode'!$A$1:$B$547,2,FALSE))</f>
        <v/>
      </c>
      <c r="ER119" t="str">
        <f>IF(ISERROR(MATCH(ER$1,'CSC Mitre'!DN$1:DN$220,0)),"",VLOOKUP(ER$1,'Tactic Recode'!$A$1:$B$547,2,FALSE))</f>
        <v/>
      </c>
      <c r="ES119" t="str">
        <f>IF(ISERROR(MATCH(ES$1,'CSC Mitre'!DN$1:DN$220,0)),"",VLOOKUP(ES$1,'Tactic Recode'!$A$1:$B$547,2,FALSE))</f>
        <v/>
      </c>
      <c r="ET119" t="str">
        <f>IF(ISERROR(MATCH(ET$1,'CSC Mitre'!DN$1:DN$220,0)),"",VLOOKUP(ET$1,'Tactic Recode'!$A$1:$B$547,2,FALSE))</f>
        <v/>
      </c>
      <c r="EU119" t="str">
        <f>IF(ISERROR(MATCH(EU$1,'CSC Mitre'!DN$1:DN$220,0)),"",VLOOKUP(EU$1,'Tactic Recode'!$A$1:$B$547,2,FALSE))</f>
        <v/>
      </c>
      <c r="EV119" t="str">
        <f>IF(ISERROR(MATCH(EV$1,'CSC Mitre'!DN$1:DN$220,0)),"",VLOOKUP(EV$1,'Tactic Recode'!$A$1:$B$547,2,FALSE))</f>
        <v/>
      </c>
      <c r="EW119" t="str">
        <f>IF(ISERROR(MATCH(EW$1,'CSC Mitre'!DN$1:DN$220,0)),"",VLOOKUP(EW$1,'Tactic Recode'!$A$1:$B$547,2,FALSE))</f>
        <v/>
      </c>
      <c r="EX119" t="str">
        <f>IF(ISERROR(MATCH(EX$1,'CSC Mitre'!DN$1:DN$220,0)),"",VLOOKUP(EX$1,'Tactic Recode'!$A$1:$B$547,2,FALSE))</f>
        <v/>
      </c>
      <c r="EY119" t="str">
        <f>IF(ISERROR(MATCH(EY$1,'CSC Mitre'!DN$1:DN$220,0)),"",VLOOKUP(EY$1,'Tactic Recode'!$A$1:$B$547,2,FALSE))</f>
        <v/>
      </c>
      <c r="EZ119" t="str">
        <f>IF(ISERROR(MATCH(EZ$1,'CSC Mitre'!DN$1:DN$220,0)),"",VLOOKUP(EZ$1,'Tactic Recode'!$A$1:$B$547,2,FALSE))</f>
        <v/>
      </c>
      <c r="FA119" t="str">
        <f>IF(ISERROR(MATCH(FA$1,'CSC Mitre'!DN$1:DN$220,0)),"",VLOOKUP(FA$1,'Tactic Recode'!$A$1:$B$547,2,FALSE))</f>
        <v/>
      </c>
      <c r="FB119" t="str">
        <f>IF(ISERROR(MATCH(FB$1,'CSC Mitre'!DN$1:DN$220,0)),"",VLOOKUP(FB$1,'Tactic Recode'!$A$1:$B$547,2,FALSE))</f>
        <v/>
      </c>
      <c r="FC119" t="str">
        <f>IF(ISERROR(MATCH(FC$1,'CSC Mitre'!DN$1:DN$220,0)),"",VLOOKUP(FC$1,'Tactic Recode'!$A$1:$B$547,2,FALSE))</f>
        <v/>
      </c>
      <c r="FD119" t="str">
        <f>IF(ISERROR(MATCH(FD$1,'CSC Mitre'!DN$1:DN$220,0)),"",VLOOKUP(FD$1,'Tactic Recode'!$A$1:$B$547,2,FALSE))</f>
        <v/>
      </c>
      <c r="FE119" t="str">
        <f>IF(ISERROR(MATCH(FE$1,'CSC Mitre'!DN$1:DN$220,0)),"",VLOOKUP(FE$1,'Tactic Recode'!$A$1:$B$547,2,FALSE))</f>
        <v/>
      </c>
      <c r="FF119" t="str">
        <f>IF(ISERROR(MATCH(FF$1,'CSC Mitre'!DN$1:DN$220,0)),"",VLOOKUP(FF$1,'Tactic Recode'!$A$1:$B$547,2,FALSE))</f>
        <v/>
      </c>
      <c r="FG119" t="str">
        <f>IF(ISERROR(MATCH(FG$1,'CSC Mitre'!DN$1:DN$220,0)),"",VLOOKUP(FG$1,'Tactic Recode'!$A$1:$B$547,2,FALSE))</f>
        <v/>
      </c>
      <c r="FH119" t="str">
        <f>IF(ISERROR(MATCH(FH$1,'CSC Mitre'!DN$1:DN$220,0)),"",VLOOKUP(FH$1,'Tactic Recode'!$A$1:$B$547,2,FALSE))</f>
        <v/>
      </c>
      <c r="FI119" t="str">
        <f>IF(ISERROR(MATCH(FI$1,'CSC Mitre'!DN$1:DN$220,0)),"",VLOOKUP(FI$1,'Tactic Recode'!$A$1:$B$547,2,FALSE))</f>
        <v/>
      </c>
      <c r="FJ119" t="str">
        <f>IF(ISERROR(MATCH(FJ$1,'CSC Mitre'!DN$1:DN$220,0)),"",VLOOKUP(FJ$1,'Tactic Recode'!$A$1:$B$547,2,FALSE))</f>
        <v/>
      </c>
      <c r="FK119" t="str">
        <f>IF(ISERROR(MATCH(FK$1,'CSC Mitre'!DN$1:DN$220,0)),"",VLOOKUP(FK$1,'Tactic Recode'!$A$1:$B$547,2,FALSE))</f>
        <v/>
      </c>
      <c r="FL119" t="str">
        <f>IF(ISERROR(MATCH(FL$1,'CSC Mitre'!DN$1:DN$220,0)),"",VLOOKUP(FL$1,'Tactic Recode'!$A$1:$B$547,2,FALSE))</f>
        <v/>
      </c>
      <c r="FM119" t="str">
        <f>IF(ISERROR(MATCH(FM$1,'CSC Mitre'!DN$1:DN$220,0)),"",VLOOKUP(FM$1,'Tactic Recode'!$A$1:$B$547,2,FALSE))</f>
        <v/>
      </c>
      <c r="FN119" t="str">
        <f>IF(ISERROR(MATCH(FN$1,'CSC Mitre'!DN$1:DN$220,0)),"",VLOOKUP(FN$1,'Tactic Recode'!$A$1:$B$547,2,FALSE))</f>
        <v/>
      </c>
      <c r="FO119" t="str">
        <f>IF(ISERROR(MATCH(FO$1,'CSC Mitre'!DN$1:DN$220,0)),"",VLOOKUP(FO$1,'Tactic Recode'!$A$1:$B$547,2,FALSE))</f>
        <v/>
      </c>
      <c r="FP119" t="str">
        <f>IF(ISERROR(MATCH(FP$1,'CSC Mitre'!DN$1:DN$220,0)),"",VLOOKUP(FP$1,'Tactic Recode'!$A$1:$B$547,2,FALSE))</f>
        <v/>
      </c>
      <c r="FQ119" t="str">
        <f>IF(ISERROR(MATCH(FQ$1,'CSC Mitre'!DN$1:DN$220,0)),"",VLOOKUP(FQ$1,'Tactic Recode'!$A$1:$B$547,2,FALSE))</f>
        <v/>
      </c>
      <c r="FR119" t="str">
        <f>IF(ISERROR(MATCH(FR$1,'CSC Mitre'!DN$1:DN$220,0)),"",VLOOKUP(FR$1,'Tactic Recode'!$A$1:$B$547,2,FALSE))</f>
        <v/>
      </c>
      <c r="FS119" t="str">
        <f>IF(ISERROR(MATCH(FS$1,'CSC Mitre'!DN$1:DN$220,0)),"",VLOOKUP(FS$1,'Tactic Recode'!$A$1:$B$547,2,FALSE))</f>
        <v/>
      </c>
      <c r="FT119" t="str">
        <f>IF(ISERROR(MATCH(FT$1,'CSC Mitre'!DN$1:DN$220,0)),"",VLOOKUP(FT$1,'Tactic Recode'!$A$1:$B$547,2,FALSE))</f>
        <v/>
      </c>
      <c r="FU119" t="str">
        <f>IF(ISERROR(MATCH(FU$1,'CSC Mitre'!DN$1:DN$220,0)),"",VLOOKUP(FU$1,'Tactic Recode'!$A$1:$B$547,2,FALSE))</f>
        <v/>
      </c>
      <c r="FV119" t="str">
        <f>IF(ISERROR(MATCH(FV$1,'CSC Mitre'!DN$1:DN$220,0)),"",VLOOKUP(FV$1,'Tactic Recode'!$A$1:$B$547,2,FALSE))</f>
        <v/>
      </c>
      <c r="FW119" t="str">
        <f>IF(ISERROR(MATCH(FW$1,'CSC Mitre'!DN$1:DN$220,0)),"",VLOOKUP(FW$1,'Tactic Recode'!$A$1:$B$547,2,FALSE))</f>
        <v/>
      </c>
      <c r="FX119" t="str">
        <f>IF(ISERROR(MATCH(FX$1,'CSC Mitre'!DN$1:DN$220,0)),"",VLOOKUP(FX$1,'Tactic Recode'!$A$1:$B$547,2,FALSE))</f>
        <v/>
      </c>
      <c r="FY119" t="str">
        <f>IF(ISERROR(MATCH(FY$1,'CSC Mitre'!DN$1:DN$220,0)),"",VLOOKUP(FY$1,'Tactic Recode'!$A$1:$B$547,2,FALSE))</f>
        <v/>
      </c>
      <c r="FZ119" t="str">
        <f>IF(ISERROR(MATCH(FZ$1,'CSC Mitre'!DN$1:DN$220,0)),"",VLOOKUP(FZ$1,'Tactic Recode'!$A$1:$B$547,2,FALSE))</f>
        <v/>
      </c>
      <c r="GA119" t="str">
        <f>IF(ISERROR(MATCH(GA$1,'CSC Mitre'!DN$1:DN$220,0)),"",VLOOKUP(GA$1,'Tactic Recode'!$A$1:$B$547,2,FALSE))</f>
        <v/>
      </c>
      <c r="GB119" t="str">
        <f>IF(ISERROR(MATCH(GB$1,'CSC Mitre'!DN$1:DN$220,0)),"",VLOOKUP(GB$1,'Tactic Recode'!$A$1:$B$547,2,FALSE))</f>
        <v/>
      </c>
      <c r="GC119" t="str">
        <f>IF(ISERROR(MATCH(GC$1,'CSC Mitre'!DN$1:DN$220,0)),"",VLOOKUP(GC$1,'Tactic Recode'!$A$1:$B$547,2,FALSE))</f>
        <v/>
      </c>
      <c r="GD119" t="str">
        <f>IF(ISERROR(MATCH(GD$1,'CSC Mitre'!DN$1:DN$220,0)),"",VLOOKUP(GD$1,'Tactic Recode'!$A$1:$B$547,2,FALSE))</f>
        <v/>
      </c>
      <c r="GE119" t="str">
        <f>IF(ISERROR(MATCH(GE$1,'CSC Mitre'!DN$1:DN$220,0)),"",VLOOKUP(GE$1,'Tactic Recode'!$A$1:$B$547,2,FALSE))</f>
        <v/>
      </c>
      <c r="GF119" t="str">
        <f>IF(ISERROR(MATCH(GF$1,'CSC Mitre'!DN$1:DN$220,0)),"",VLOOKUP(GF$1,'Tactic Recode'!$A$1:$B$547,2,FALSE))</f>
        <v/>
      </c>
      <c r="GG119" t="str">
        <f>IF(ISERROR(MATCH(GG$1,'CSC Mitre'!DN$1:DN$220,0)),"",VLOOKUP(GG$1,'Tactic Recode'!$A$1:$B$547,2,FALSE))</f>
        <v/>
      </c>
      <c r="GH119" t="str">
        <f>IF(ISERROR(MATCH(GH$1,'CSC Mitre'!DN$1:DN$220,0)),"",VLOOKUP(GH$1,'Tactic Recode'!$A$1:$B$547,2,FALSE))</f>
        <v/>
      </c>
      <c r="GI119" t="str">
        <f>IF(ISERROR(MATCH(GI$1,'CSC Mitre'!DN$1:DN$220,0)),"",VLOOKUP(GI$1,'Tactic Recode'!$A$1:$B$547,2,FALSE))</f>
        <v/>
      </c>
      <c r="GJ119" t="str">
        <f>IF(ISERROR(MATCH(GJ$1,'CSC Mitre'!DN$1:DN$220,0)),"",VLOOKUP(GJ$1,'Tactic Recode'!$A$1:$B$547,2,FALSE))</f>
        <v/>
      </c>
      <c r="GK119" t="str">
        <f>IF(ISERROR(MATCH(GK$1,'CSC Mitre'!DN$1:DN$220,0)),"",VLOOKUP(GK$1,'Tactic Recode'!$A$1:$B$547,2,FALSE))</f>
        <v/>
      </c>
      <c r="GL119" t="str">
        <f>IF(ISERROR(MATCH(GL$1,'CSC Mitre'!DN$1:DN$220,0)),"",VLOOKUP(GL$1,'Tactic Recode'!$A$1:$B$547,2,FALSE))</f>
        <v/>
      </c>
      <c r="GM119" t="str">
        <f>IF(ISERROR(MATCH(GM$1,'CSC Mitre'!DN$1:DN$220,0)),"",VLOOKUP(GM$1,'Tactic Recode'!$A$1:$B$547,2,FALSE))</f>
        <v/>
      </c>
      <c r="GN119" t="str">
        <f>IF(ISERROR(MATCH(GN$1,'CSC Mitre'!DN$1:DN$220,0)),"",VLOOKUP(GN$1,'Tactic Recode'!$A$1:$B$547,2,FALSE))</f>
        <v/>
      </c>
      <c r="GO119" t="str">
        <f>IF(ISERROR(MATCH(GO$1,'CSC Mitre'!DN$1:DN$220,0)),"",VLOOKUP(GO$1,'Tactic Recode'!$A$1:$B$547,2,FALSE))</f>
        <v/>
      </c>
      <c r="GP119" t="str">
        <f>IF(ISERROR(MATCH(GP$1,'CSC Mitre'!DN$1:DN$220,0)),"",VLOOKUP(GP$1,'Tactic Recode'!$A$1:$B$547,2,FALSE))</f>
        <v/>
      </c>
      <c r="GQ119" t="str">
        <f>IF(ISERROR(MATCH(GQ$1,'CSC Mitre'!DN$1:DN$220,0)),"",VLOOKUP(GQ$1,'Tactic Recode'!$A$1:$B$547,2,FALSE))</f>
        <v/>
      </c>
      <c r="GR119" t="str">
        <f>IF(ISERROR(MATCH(GR$1,'CSC Mitre'!DN$1:DN$220,0)),"",VLOOKUP(GR$1,'Tactic Recode'!$A$1:$B$547,2,FALSE))</f>
        <v/>
      </c>
      <c r="GS119" t="str">
        <f>IF(ISERROR(MATCH(GS$1,'CSC Mitre'!DN$1:DN$220,0)),"",VLOOKUP(GS$1,'Tactic Recode'!$A$1:$B$547,2,FALSE))</f>
        <v/>
      </c>
      <c r="GT119" t="str">
        <f>IF(ISERROR(MATCH(GT$1,'CSC Mitre'!DN$1:DN$220,0)),"",VLOOKUP(GT$1,'Tactic Recode'!$A$1:$B$547,2,FALSE))</f>
        <v/>
      </c>
      <c r="GU119" t="str">
        <f>IF(ISERROR(MATCH(GU$1,'CSC Mitre'!DN$1:DN$220,0)),"",VLOOKUP(GU$1,'Tactic Recode'!$A$1:$B$547,2,FALSE))</f>
        <v/>
      </c>
      <c r="GV119" t="str">
        <f>IF(ISERROR(MATCH(GV$1,'CSC Mitre'!DN$1:DN$220,0)),"",VLOOKUP(GV$1,'Tactic Recode'!$A$1:$B$547,2,FALSE))</f>
        <v/>
      </c>
      <c r="GW119" t="str">
        <f>IF(ISERROR(MATCH(GW$1,'CSC Mitre'!DN$1:DN$220,0)),"",VLOOKUP(GW$1,'Tactic Recode'!$A$1:$B$547,2,FALSE))</f>
        <v/>
      </c>
      <c r="GX119" t="str">
        <f>IF(ISERROR(MATCH(GX$1,'CSC Mitre'!DN$1:DN$220,0)),"",VLOOKUP(GX$1,'Tactic Recode'!$A$1:$B$547,2,FALSE))</f>
        <v/>
      </c>
      <c r="GY119" t="str">
        <f>IF(ISERROR(MATCH(GY$1,'CSC Mitre'!DN$1:DN$220,0)),"",VLOOKUP(GY$1,'Tactic Recode'!$A$1:$B$547,2,FALSE))</f>
        <v/>
      </c>
      <c r="GZ119" t="str">
        <f>IF(ISERROR(MATCH(GZ$1,'CSC Mitre'!DN$1:DN$220,0)),"",VLOOKUP(GZ$1,'Tactic Recode'!$A$1:$B$547,2,FALSE))</f>
        <v/>
      </c>
      <c r="HA119" t="str">
        <f>IF(ISERROR(MATCH(HA$1,'CSC Mitre'!DN$1:DN$220,0)),"",VLOOKUP(HA$1,'Tactic Recode'!$A$1:$B$547,2,FALSE))</f>
        <v/>
      </c>
      <c r="HB119" t="str">
        <f>IF(ISERROR(MATCH(HB$1,'CSC Mitre'!DN$1:DN$220,0)),"",VLOOKUP(HB$1,'Tactic Recode'!$A$1:$B$547,2,FALSE))</f>
        <v/>
      </c>
      <c r="HC119" t="str">
        <f>IF(ISERROR(MATCH(HC$1,'CSC Mitre'!DN$1:DN$220,0)),"",VLOOKUP(HC$1,'Tactic Recode'!$A$1:$B$547,2,FALSE))</f>
        <v/>
      </c>
      <c r="HD119" t="str">
        <f>IF(ISERROR(MATCH(HD$1,'CSC Mitre'!DN$1:DN$220,0)),"",VLOOKUP(HD$1,'Tactic Recode'!$A$1:$B$547,2,FALSE))</f>
        <v/>
      </c>
      <c r="HE119" t="str">
        <f>IF(ISERROR(MATCH(HE$1,'CSC Mitre'!DN$1:DN$220,0)),"",VLOOKUP(HE$1,'Tactic Recode'!$A$1:$B$547,2,FALSE))</f>
        <v/>
      </c>
      <c r="HF119" t="str">
        <f>IF(ISERROR(MATCH(HF$1,'CSC Mitre'!DN$1:DN$220,0)),"",VLOOKUP(HF$1,'Tactic Recode'!$A$1:$B$547,2,FALSE))</f>
        <v/>
      </c>
      <c r="HG119" t="str">
        <f>IF(ISERROR(MATCH(HG$1,'CSC Mitre'!DN$1:DN$220,0)),"",VLOOKUP(HG$1,'Tactic Recode'!$A$1:$B$547,2,FALSE))</f>
        <v/>
      </c>
      <c r="HH119" t="str">
        <f>IF(ISERROR(MATCH(HH$1,'CSC Mitre'!DN$1:DN$220,0)),"",VLOOKUP(HH$1,'Tactic Recode'!$A$1:$B$547,2,FALSE))</f>
        <v/>
      </c>
      <c r="HI119" t="str">
        <f>IF(ISERROR(MATCH(HI$1,'CSC Mitre'!DN$1:DN$220,0)),"",VLOOKUP(HI$1,'Tactic Recode'!$A$1:$B$547,2,FALSE))</f>
        <v/>
      </c>
      <c r="HJ119" t="str">
        <f>IF(ISERROR(MATCH(HJ$1,'CSC Mitre'!DN$1:DN$220,0)),"",VLOOKUP(HJ$1,'Tactic Recode'!$A$1:$B$547,2,FALSE))</f>
        <v/>
      </c>
      <c r="HK119" t="str">
        <f>IF(ISERROR(MATCH(HK$1,'CSC Mitre'!DN$1:DN$220,0)),"",VLOOKUP(HK$1,'Tactic Recode'!$A$1:$B$547,2,FALSE))</f>
        <v/>
      </c>
      <c r="HL119" t="str">
        <f>IF(ISERROR(MATCH(HL$1,'CSC Mitre'!DN$1:DN$220,0)),"",VLOOKUP(HL$1,'Tactic Recode'!$A$1:$B$547,2,FALSE))</f>
        <v/>
      </c>
      <c r="HM119" t="str">
        <f>IF(ISERROR(MATCH(HM$1,'CSC Mitre'!DN$1:DN$220,0)),"",VLOOKUP(HM$1,'Tactic Recode'!$A$1:$B$547,2,FALSE))</f>
        <v/>
      </c>
      <c r="HN119" t="str">
        <f>IF(ISERROR(MATCH(HN$1,'CSC Mitre'!DN$1:DN$220,0)),"",VLOOKUP(HN$1,'Tactic Recode'!$A$1:$B$547,2,FALSE))</f>
        <v/>
      </c>
      <c r="HO119" t="str">
        <f>IF(ISERROR(MATCH(HO$1,'CSC Mitre'!DN$1:DN$220,0)),"",VLOOKUP(HO$1,'Tactic Recode'!$A$1:$B$547,2,FALSE))</f>
        <v/>
      </c>
      <c r="HP119" t="str">
        <f>IF(ISERROR(MATCH(HP$1,'CSC Mitre'!DN$1:DN$220,0)),"",VLOOKUP(HP$1,'Tactic Recode'!$A$1:$B$547,2,FALSE))</f>
        <v/>
      </c>
      <c r="HQ119" t="str">
        <f>IF(ISERROR(MATCH(HQ$1,'CSC Mitre'!DN$1:DN$220,0)),"",VLOOKUP(HQ$1,'Tactic Recode'!$A$1:$B$547,2,FALSE))</f>
        <v/>
      </c>
      <c r="HR119" t="str">
        <f>IF(ISERROR(MATCH(HR$1,'CSC Mitre'!DN$1:DN$220,0)),"",VLOOKUP(HR$1,'Tactic Recode'!$A$1:$B$547,2,FALSE))</f>
        <v/>
      </c>
      <c r="HS119" t="str">
        <f>IF(ISERROR(MATCH(HS$1,'CSC Mitre'!DN$1:DN$220,0)),"",VLOOKUP(HS$1,'Tactic Recode'!$A$1:$B$547,2,FALSE))</f>
        <v/>
      </c>
      <c r="HT119" t="str">
        <f>IF(ISERROR(MATCH(HT$1,'CSC Mitre'!DN$1:DN$220,0)),"",VLOOKUP(HT$1,'Tactic Recode'!$A$1:$B$547,2,FALSE))</f>
        <v/>
      </c>
      <c r="HU119" t="str">
        <f>IF(ISERROR(MATCH(HU$1,'CSC Mitre'!DN$1:DN$220,0)),"",VLOOKUP(HU$1,'Tactic Recode'!$A$1:$B$547,2,FALSE))</f>
        <v/>
      </c>
      <c r="HV119" t="str">
        <f>IF(ISERROR(MATCH(HV$1,'CSC Mitre'!DN$1:DN$220,0)),"",VLOOKUP(HV$1,'Tactic Recode'!$A$1:$B$547,2,FALSE))</f>
        <v/>
      </c>
      <c r="HW119" t="str">
        <f>IF(ISERROR(MATCH(HW$1,'CSC Mitre'!DN$1:DN$220,0)),"",VLOOKUP(HW$1,'Tactic Recode'!$A$1:$B$547,2,FALSE))</f>
        <v/>
      </c>
      <c r="HX119" t="str">
        <f>IF(ISERROR(MATCH(HX$1,'CSC Mitre'!DN$1:DN$220,0)),"",VLOOKUP(HX$1,'Tactic Recode'!$A$1:$B$547,2,FALSE))</f>
        <v/>
      </c>
      <c r="HY119" t="str">
        <f>IF(ISERROR(MATCH(HY$1,'CSC Mitre'!DN$1:DN$220,0)),"",VLOOKUP(HY$1,'Tactic Recode'!$A$1:$B$547,2,FALSE))</f>
        <v/>
      </c>
      <c r="HZ119" t="str">
        <f>IF(ISERROR(MATCH(HZ$1,'CSC Mitre'!DN$1:DN$220,0)),"",VLOOKUP(HZ$1,'Tactic Recode'!$A$1:$B$547,2,FALSE))</f>
        <v/>
      </c>
      <c r="IA119" t="str">
        <f>IF(ISERROR(MATCH(IA$1,'CSC Mitre'!DN$1:DN$220,0)),"",VLOOKUP(IA$1,'Tactic Recode'!$A$1:$B$547,2,FALSE))</f>
        <v/>
      </c>
      <c r="IB119" t="str">
        <f>IF(ISERROR(MATCH(IB$1,'CSC Mitre'!DN$1:DN$220,0)),"",VLOOKUP(IB$1,'Tactic Recode'!$A$1:$B$547,2,FALSE))</f>
        <v/>
      </c>
      <c r="IC119" t="str">
        <f>IF(ISERROR(MATCH(IC$1,'CSC Mitre'!DN$1:DN$220,0)),"",VLOOKUP(IC$1,'Tactic Recode'!$A$1:$B$547,2,FALSE))</f>
        <v/>
      </c>
      <c r="ID119" t="str">
        <f>IF(ISERROR(MATCH(ID$1,'CSC Mitre'!DN$1:DN$220,0)),"",VLOOKUP(ID$1,'Tactic Recode'!$A$1:$B$547,2,FALSE))</f>
        <v/>
      </c>
      <c r="IE119" t="str">
        <f>IF(ISERROR(MATCH(IE$1,'CSC Mitre'!DN$1:DN$220,0)),"",VLOOKUP(IE$1,'Tactic Recode'!$A$1:$B$547,2,FALSE))</f>
        <v/>
      </c>
      <c r="IF119" t="str">
        <f>IF(ISERROR(MATCH(IF$1,'CSC Mitre'!DN$1:DN$220,0)),"",VLOOKUP(IF$1,'Tactic Recode'!$A$1:$B$547,2,FALSE))</f>
        <v/>
      </c>
      <c r="IG119" t="str">
        <f>IF(ISERROR(MATCH(IG$1,'CSC Mitre'!DN$1:DN$220,0)),"",VLOOKUP(IG$1,'Tactic Recode'!$A$1:$B$547,2,FALSE))</f>
        <v/>
      </c>
      <c r="IH119" t="str">
        <f>IF(ISERROR(MATCH(IH$1,'CSC Mitre'!DN$1:DN$220,0)),"",VLOOKUP(IH$1,'Tactic Recode'!$A$1:$B$547,2,FALSE))</f>
        <v/>
      </c>
      <c r="II119" t="str">
        <f>IF(ISERROR(MATCH(II$1,'CSC Mitre'!DN$1:DN$220,0)),"",VLOOKUP(II$1,'Tactic Recode'!$A$1:$B$547,2,FALSE))</f>
        <v/>
      </c>
      <c r="IJ119" t="str">
        <f>IF(ISERROR(MATCH(IJ$1,'CSC Mitre'!DN$1:DN$220,0)),"",VLOOKUP(IJ$1,'Tactic Recode'!$A$1:$B$547,2,FALSE))</f>
        <v/>
      </c>
      <c r="IK119" t="str">
        <f>IF(ISERROR(MATCH(IK$1,'CSC Mitre'!DN$1:DN$220,0)),"",VLOOKUP(IK$1,'Tactic Recode'!$A$1:$B$547,2,FALSE))</f>
        <v/>
      </c>
      <c r="IL119" t="str">
        <f>IF(ISERROR(MATCH(IL$1,'CSC Mitre'!DN$1:DN$220,0)),"",VLOOKUP(IL$1,'Tactic Recode'!$A$1:$B$547,2,FALSE))</f>
        <v/>
      </c>
      <c r="IM119" t="str">
        <f>IF(ISERROR(MATCH(IM$1,'CSC Mitre'!DN$1:DN$220,0)),"",VLOOKUP(IM$1,'Tactic Recode'!$A$1:$B$547,2,FALSE))</f>
        <v/>
      </c>
      <c r="IN119" t="str">
        <f>IF(ISERROR(MATCH(IN$1,'CSC Mitre'!DN$1:DN$220,0)),"",VLOOKUP(IN$1,'Tactic Recode'!$A$1:$B$547,2,FALSE))</f>
        <v/>
      </c>
      <c r="IO119" t="str">
        <f>IF(ISERROR(MATCH(IO$1,'CSC Mitre'!DN$1:DN$220,0)),"",VLOOKUP(IO$1,'Tactic Recode'!$A$1:$B$547,2,FALSE))</f>
        <v/>
      </c>
      <c r="IP119" t="str">
        <f>IF(ISERROR(MATCH(IP$1,'CSC Mitre'!DN$1:DN$220,0)),"",VLOOKUP(IP$1,'Tactic Recode'!$A$1:$B$547,2,FALSE))</f>
        <v/>
      </c>
      <c r="IQ119" t="str">
        <f>IF(ISERROR(MATCH(IQ$1,'CSC Mitre'!DN$1:DN$220,0)),"",VLOOKUP(IQ$1,'Tactic Recode'!$A$1:$B$547,2,FALSE))</f>
        <v/>
      </c>
      <c r="IR119" t="str">
        <f>IF(ISERROR(MATCH(IR$1,'CSC Mitre'!DN$1:DN$220,0)),"",VLOOKUP(IR$1,'Tactic Recode'!$A$1:$B$547,2,FALSE))</f>
        <v/>
      </c>
      <c r="IS119" t="str">
        <f>IF(ISERROR(MATCH(IS$1,'CSC Mitre'!DN$1:DN$220,0)),"",VLOOKUP(IS$1,'Tactic Recode'!$A$1:$B$547,2,FALSE))</f>
        <v/>
      </c>
      <c r="IT119" t="str">
        <f>IF(ISERROR(MATCH(IT$1,'CSC Mitre'!DN$1:DN$220,0)),"",VLOOKUP(IT$1,'Tactic Recode'!$A$1:$B$547,2,FALSE))</f>
        <v/>
      </c>
      <c r="IU119" t="str">
        <f>IF(ISERROR(MATCH(IU$1,'CSC Mitre'!DN$1:DN$220,0)),"",VLOOKUP(IU$1,'Tactic Recode'!$A$1:$B$547,2,FALSE))</f>
        <v/>
      </c>
      <c r="IV119" t="str">
        <f>IF(ISERROR(MATCH(IV$1,'CSC Mitre'!DN$1:DN$220,0)),"",VLOOKUP(IV$1,'Tactic Recode'!$A$1:$B$547,2,FALSE))</f>
        <v/>
      </c>
      <c r="IW119" t="str">
        <f>IF(ISERROR(MATCH(IW$1,'CSC Mitre'!DN$1:DN$220,0)),"",VLOOKUP(IW$1,'Tactic Recode'!$A$1:$B$547,2,FALSE))</f>
        <v/>
      </c>
      <c r="IX119" t="str">
        <f>IF(ISERROR(MATCH(IX$1,'CSC Mitre'!DN$1:DN$220,0)),"",VLOOKUP(IX$1,'Tactic Recode'!$A$1:$B$547,2,FALSE))</f>
        <v/>
      </c>
      <c r="IY119" t="str">
        <f>IF(ISERROR(MATCH(IY$1,'CSC Mitre'!DN$1:DN$220,0)),"",VLOOKUP(IY$1,'Tactic Recode'!$A$1:$B$547,2,FALSE))</f>
        <v/>
      </c>
      <c r="IZ119" t="str">
        <f>IF(ISERROR(MATCH(IZ$1,'CSC Mitre'!DN$1:DN$220,0)),"",VLOOKUP(IZ$1,'Tactic Recode'!$A$1:$B$547,2,FALSE))</f>
        <v/>
      </c>
      <c r="JA119" t="str">
        <f>IF(ISERROR(MATCH(JA$1,'CSC Mitre'!DN$1:DN$220,0)),"",VLOOKUP(JA$1,'Tactic Recode'!$A$1:$B$547,2,FALSE))</f>
        <v/>
      </c>
      <c r="JB119" t="str">
        <f>IF(ISERROR(MATCH(JB$1,'CSC Mitre'!DN$1:DN$220,0)),"",VLOOKUP(JB$1,'Tactic Recode'!$A$1:$B$547,2,FALSE))</f>
        <v/>
      </c>
      <c r="JC119" t="str">
        <f>IF(ISERROR(MATCH(JC$1,'CSC Mitre'!DN$1:DN$220,0)),"",VLOOKUP(JC$1,'Tactic Recode'!$A$1:$B$547,2,FALSE))</f>
        <v/>
      </c>
      <c r="JD119" t="str">
        <f>IF(ISERROR(MATCH(JD$1,'CSC Mitre'!DN$1:DN$220,0)),"",VLOOKUP(JD$1,'Tactic Recode'!$A$1:$B$547,2,FALSE))</f>
        <v/>
      </c>
      <c r="JE119" t="str">
        <f>IF(ISERROR(MATCH(JE$1,'CSC Mitre'!DN$1:DN$220,0)),"",VLOOKUP(JE$1,'Tactic Recode'!$A$1:$B$547,2,FALSE))</f>
        <v/>
      </c>
      <c r="JF119" t="str">
        <f>IF(ISERROR(MATCH(JF$1,'CSC Mitre'!DN$1:DN$220,0)),"",VLOOKUP(JF$1,'Tactic Recode'!$A$1:$B$547,2,FALSE))</f>
        <v/>
      </c>
      <c r="JG119" t="str">
        <f>IF(ISERROR(MATCH(JG$1,'CSC Mitre'!DN$1:DN$220,0)),"",VLOOKUP(JG$1,'Tactic Recode'!$A$1:$B$547,2,FALSE))</f>
        <v/>
      </c>
      <c r="JH119" t="str">
        <f>IF(ISERROR(MATCH(JH$1,'CSC Mitre'!DN$1:DN$220,0)),"",VLOOKUP(JH$1,'Tactic Recode'!$A$1:$B$547,2,FALSE))</f>
        <v/>
      </c>
      <c r="JI119" t="str">
        <f>IF(ISERROR(MATCH(JI$1,'CSC Mitre'!DN$1:DN$220,0)),"",VLOOKUP(JI$1,'Tactic Recode'!$A$1:$B$547,2,FALSE))</f>
        <v/>
      </c>
      <c r="JJ119" t="str">
        <f>IF(ISERROR(MATCH(JJ$1,'CSC Mitre'!DN$1:DN$220,0)),"",VLOOKUP(JJ$1,'Tactic Recode'!$A$1:$B$547,2,FALSE))</f>
        <v/>
      </c>
      <c r="JK119" t="str">
        <f>IF(ISERROR(MATCH(JK$1,'CSC Mitre'!DN$1:DN$220,0)),"",VLOOKUP(JK$1,'Tactic Recode'!$A$1:$B$547,2,FALSE))</f>
        <v/>
      </c>
      <c r="JL119" t="str">
        <f>IF(ISERROR(MATCH(JL$1,'CSC Mitre'!DN$1:DN$220,0)),"",VLOOKUP(JL$1,'Tactic Recode'!$A$1:$B$547,2,FALSE))</f>
        <v/>
      </c>
      <c r="JM119" t="str">
        <f>IF(ISERROR(MATCH(JM$1,'CSC Mitre'!DN$1:DN$220,0)),"",VLOOKUP(JM$1,'Tactic Recode'!$A$1:$B$547,2,FALSE))</f>
        <v/>
      </c>
      <c r="JN119" t="str">
        <f>IF(ISERROR(MATCH(JN$1,'CSC Mitre'!DN$1:DN$220,0)),"",VLOOKUP(JN$1,'Tactic Recode'!$A$1:$B$547,2,FALSE))</f>
        <v/>
      </c>
      <c r="JO119" t="str">
        <f>IF(ISERROR(MATCH(JO$1,'CSC Mitre'!DN$1:DN$220,0)),"",VLOOKUP(JO$1,'Tactic Recode'!$A$1:$B$547,2,FALSE))</f>
        <v/>
      </c>
      <c r="JP119" t="str">
        <f>IF(ISERROR(MATCH(JP$1,'CSC Mitre'!DN$1:DN$220,0)),"",VLOOKUP(JP$1,'Tactic Recode'!$A$1:$B$547,2,FALSE))</f>
        <v/>
      </c>
      <c r="JQ119" t="str">
        <f>IF(ISERROR(MATCH(JQ$1,'CSC Mitre'!DN$1:DN$220,0)),"",VLOOKUP(JQ$1,'Tactic Recode'!$A$1:$B$547,2,FALSE))</f>
        <v/>
      </c>
      <c r="JR119" t="str">
        <f>IF(ISERROR(MATCH(JR$1,'CSC Mitre'!DN$1:DN$220,0)),"",VLOOKUP(JR$1,'Tactic Recode'!$A$1:$B$547,2,FALSE))</f>
        <v/>
      </c>
      <c r="JS119" t="str">
        <f>IF(ISERROR(MATCH(JS$1,'CSC Mitre'!DN$1:DN$220,0)),"",VLOOKUP(JS$1,'Tactic Recode'!$A$1:$B$547,2,FALSE))</f>
        <v/>
      </c>
      <c r="JT119" t="str">
        <f>IF(ISERROR(MATCH(JT$1,'CSC Mitre'!DN$1:DN$220,0)),"",VLOOKUP(JT$1,'Tactic Recode'!$A$1:$B$547,2,FALSE))</f>
        <v/>
      </c>
      <c r="JU119" t="str">
        <f>IF(ISERROR(MATCH(JU$1,'CSC Mitre'!DN$1:DN$220,0)),"",VLOOKUP(JU$1,'Tactic Recode'!$A$1:$B$547,2,FALSE))</f>
        <v/>
      </c>
      <c r="JV119" t="str">
        <f>IF(ISERROR(MATCH(JV$1,'CSC Mitre'!DN$1:DN$220,0)),"",VLOOKUP(JV$1,'Tactic Recode'!$A$1:$B$547,2,FALSE))</f>
        <v/>
      </c>
      <c r="JW119" t="str">
        <f>IF(ISERROR(MATCH(JW$1,'CSC Mitre'!DN$1:DN$220,0)),"",VLOOKUP(JW$1,'Tactic Recode'!$A$1:$B$547,2,FALSE))</f>
        <v/>
      </c>
      <c r="JX119" t="str">
        <f>IF(ISERROR(MATCH(JX$1,'CSC Mitre'!DN$1:DN$220,0)),"",VLOOKUP(JX$1,'Tactic Recode'!$A$1:$B$547,2,FALSE))</f>
        <v/>
      </c>
      <c r="JY119" t="str">
        <f>IF(ISERROR(MATCH(JY$1,'CSC Mitre'!DN$1:DN$220,0)),"",VLOOKUP(JY$1,'Tactic Recode'!$A$1:$B$547,2,FALSE))</f>
        <v/>
      </c>
      <c r="JZ119" t="str">
        <f>IF(ISERROR(MATCH(JZ$1,'CSC Mitre'!DN$1:DN$220,0)),"",VLOOKUP(JZ$1,'Tactic Recode'!$A$1:$B$547,2,FALSE))</f>
        <v/>
      </c>
      <c r="KA119" t="str">
        <f>IF(ISERROR(MATCH(KA$1,'CSC Mitre'!DN$1:DN$220,0)),"",VLOOKUP(KA$1,'Tactic Recode'!$A$1:$B$547,2,FALSE))</f>
        <v/>
      </c>
      <c r="KB119" t="str">
        <f>IF(ISERROR(MATCH(KB$1,'CSC Mitre'!DN$1:DN$220,0)),"",VLOOKUP(KB$1,'Tactic Recode'!$A$1:$B$547,2,FALSE))</f>
        <v/>
      </c>
      <c r="KC119" t="str">
        <f>IF(ISERROR(MATCH(KC$1,'CSC Mitre'!DN$1:DN$220,0)),"",VLOOKUP(KC$1,'Tactic Recode'!$A$1:$B$547,2,FALSE))</f>
        <v/>
      </c>
      <c r="KD119" t="str">
        <f>IF(ISERROR(MATCH(KD$1,'CSC Mitre'!DN$1:DN$220,0)),"",VLOOKUP(KD$1,'Tactic Recode'!$A$1:$B$547,2,FALSE))</f>
        <v/>
      </c>
      <c r="KE119" t="str">
        <f>IF(ISERROR(MATCH(KE$1,'CSC Mitre'!DN$1:DN$220,0)),"",VLOOKUP(KE$1,'Tactic Recode'!$A$1:$B$547,2,FALSE))</f>
        <v/>
      </c>
      <c r="KF119" t="str">
        <f>IF(ISERROR(MATCH(KF$1,'CSC Mitre'!DN$1:DN$220,0)),"",VLOOKUP(KF$1,'Tactic Recode'!$A$1:$B$547,2,FALSE))</f>
        <v/>
      </c>
      <c r="KG119" t="str">
        <f>IF(ISERROR(MATCH(KG$1,'CSC Mitre'!DN$1:DN$220,0)),"",VLOOKUP(KG$1,'Tactic Recode'!$A$1:$B$547,2,FALSE))</f>
        <v/>
      </c>
      <c r="KH119" t="str">
        <f>IF(ISERROR(MATCH(KH$1,'CSC Mitre'!DN$1:DN$220,0)),"",VLOOKUP(KH$1,'Tactic Recode'!$A$1:$B$547,2,FALSE))</f>
        <v/>
      </c>
      <c r="KI119" t="str">
        <f>IF(ISERROR(MATCH(KI$1,'CSC Mitre'!DN$1:DN$220,0)),"",VLOOKUP(KI$1,'Tactic Recode'!$A$1:$B$547,2,FALSE))</f>
        <v/>
      </c>
      <c r="KJ119" t="str">
        <f>IF(ISERROR(MATCH(KJ$1,'CSC Mitre'!DN$1:DN$220,0)),"",VLOOKUP(KJ$1,'Tactic Recode'!$A$1:$B$547,2,FALSE))</f>
        <v/>
      </c>
      <c r="KK119" t="str">
        <f>IF(ISERROR(MATCH(KK$1,'CSC Mitre'!DN$1:DN$220,0)),"",VLOOKUP(KK$1,'Tactic Recode'!$A$1:$B$547,2,FALSE))</f>
        <v/>
      </c>
      <c r="KL119" t="str">
        <f>IF(ISERROR(MATCH(KL$1,'CSC Mitre'!DN$1:DN$220,0)),"",VLOOKUP(KL$1,'Tactic Recode'!$A$1:$B$547,2,FALSE))</f>
        <v/>
      </c>
      <c r="KM119" t="str">
        <f>IF(ISERROR(MATCH(KM$1,'CSC Mitre'!DN$1:DN$220,0)),"",VLOOKUP(KM$1,'Tactic Recode'!$A$1:$B$547,2,FALSE))</f>
        <v/>
      </c>
      <c r="KN119" t="str">
        <f>IF(ISERROR(MATCH(KN$1,'CSC Mitre'!DN$1:DN$220,0)),"",VLOOKUP(KN$1,'Tactic Recode'!$A$1:$B$547,2,FALSE))</f>
        <v/>
      </c>
      <c r="KO119" t="str">
        <f>IF(ISERROR(MATCH(KO$1,'CSC Mitre'!DN$1:DN$220,0)),"",VLOOKUP(KO$1,'Tactic Recode'!$A$1:$B$547,2,FALSE))</f>
        <v/>
      </c>
      <c r="KP119" t="str">
        <f>IF(ISERROR(MATCH(KP$1,'CSC Mitre'!DN$1:DN$220,0)),"",VLOOKUP(KP$1,'Tactic Recode'!$A$1:$B$547,2,FALSE))</f>
        <v/>
      </c>
      <c r="KQ119" t="str">
        <f>IF(ISERROR(MATCH(KQ$1,'CSC Mitre'!DN$1:DN$220,0)),"",VLOOKUP(KQ$1,'Tactic Recode'!$A$1:$B$547,2,FALSE))</f>
        <v/>
      </c>
      <c r="KR119" t="str">
        <f>IF(ISERROR(MATCH(KR$1,'CSC Mitre'!DN$1:DN$220,0)),"",VLOOKUP(KR$1,'Tactic Recode'!$A$1:$B$547,2,FALSE))</f>
        <v/>
      </c>
      <c r="KS119" t="str">
        <f>IF(ISERROR(MATCH(KS$1,'CSC Mitre'!DN$1:DN$220,0)),"",VLOOKUP(KS$1,'Tactic Recode'!$A$1:$B$547,2,FALSE))</f>
        <v/>
      </c>
      <c r="KT119" t="str">
        <f>IF(ISERROR(MATCH(KT$1,'CSC Mitre'!DN$1:DN$220,0)),"",VLOOKUP(KT$1,'Tactic Recode'!$A$1:$B$547,2,FALSE))</f>
        <v/>
      </c>
      <c r="KU119" t="str">
        <f>IF(ISERROR(MATCH(KU$1,'CSC Mitre'!DN$1:DN$220,0)),"",VLOOKUP(KU$1,'Tactic Recode'!$A$1:$B$547,2,FALSE))</f>
        <v/>
      </c>
      <c r="KV119" t="str">
        <f>IF(ISERROR(MATCH(KV$1,'CSC Mitre'!DN$1:DN$220,0)),"",VLOOKUP(KV$1,'Tactic Recode'!$A$1:$B$547,2,FALSE))</f>
        <v/>
      </c>
      <c r="KW119" t="str">
        <f>IF(ISERROR(MATCH(KW$1,'CSC Mitre'!DN$1:DN$220,0)),"",VLOOKUP(KW$1,'Tactic Recode'!$A$1:$B$547,2,FALSE))</f>
        <v/>
      </c>
      <c r="KX119" t="str">
        <f>IF(ISERROR(MATCH(KX$1,'CSC Mitre'!DN$1:DN$220,0)),"",VLOOKUP(KX$1,'Tactic Recode'!$A$1:$B$547,2,FALSE))</f>
        <v/>
      </c>
      <c r="KY119" t="str">
        <f>IF(ISERROR(MATCH(KY$1,'CSC Mitre'!DN$1:DN$220,0)),"",VLOOKUP(KY$1,'Tactic Recode'!$A$1:$B$547,2,FALSE))</f>
        <v/>
      </c>
      <c r="KZ119" t="str">
        <f>IF(ISERROR(MATCH(KZ$1,'CSC Mitre'!DN$1:DN$220,0)),"",VLOOKUP(KZ$1,'Tactic Recode'!$A$1:$B$547,2,FALSE))</f>
        <v/>
      </c>
      <c r="LA119" t="str">
        <f>IF(ISERROR(MATCH(LA$1,'CSC Mitre'!DN$1:DN$220,0)),"",VLOOKUP(LA$1,'Tactic Recode'!$A$1:$B$547,2,FALSE))</f>
        <v/>
      </c>
      <c r="LB119" t="str">
        <f>IF(ISERROR(MATCH(LB$1,'CSC Mitre'!DN$1:DN$220,0)),"",VLOOKUP(LB$1,'Tactic Recode'!$A$1:$B$547,2,FALSE))</f>
        <v/>
      </c>
      <c r="LC119" t="str">
        <f>IF(ISERROR(MATCH(LC$1,'CSC Mitre'!DN$1:DN$220,0)),"",VLOOKUP(LC$1,'Tactic Recode'!$A$1:$B$547,2,FALSE))</f>
        <v/>
      </c>
      <c r="LD119" t="str">
        <f>IF(ISERROR(MATCH(LD$1,'CSC Mitre'!DN$1:DN$220,0)),"",VLOOKUP(LD$1,'Tactic Recode'!$A$1:$B$547,2,FALSE))</f>
        <v/>
      </c>
      <c r="LE119" t="str">
        <f>IF(ISERROR(MATCH(LE$1,'CSC Mitre'!DN$1:DN$220,0)),"",VLOOKUP(LE$1,'Tactic Recode'!$A$1:$B$547,2,FALSE))</f>
        <v/>
      </c>
      <c r="LF119" t="str">
        <f>IF(ISERROR(MATCH(LF$1,'CSC Mitre'!DN$1:DN$220,0)),"",VLOOKUP(LF$1,'Tactic Recode'!$A$1:$B$547,2,FALSE))</f>
        <v/>
      </c>
      <c r="LG119" t="str">
        <f>IF(ISERROR(MATCH(LG$1,'CSC Mitre'!DN$1:DN$220,0)),"",VLOOKUP(LG$1,'Tactic Recode'!$A$1:$B$547,2,FALSE))</f>
        <v/>
      </c>
      <c r="LH119" t="str">
        <f>IF(ISERROR(MATCH(LH$1,'CSC Mitre'!DN$1:DN$220,0)),"",VLOOKUP(LH$1,'Tactic Recode'!$A$1:$B$547,2,FALSE))</f>
        <v/>
      </c>
      <c r="LI119" t="str">
        <f>IF(ISERROR(MATCH(LI$1,'CSC Mitre'!DN$1:DN$220,0)),"",VLOOKUP(LI$1,'Tactic Recode'!$A$1:$B$547,2,FALSE))</f>
        <v/>
      </c>
      <c r="LJ119" t="str">
        <f>IF(ISERROR(MATCH(LJ$1,'CSC Mitre'!DN$1:DN$220,0)),"",VLOOKUP(LJ$1,'Tactic Recode'!$A$1:$B$547,2,FALSE))</f>
        <v/>
      </c>
      <c r="LK119" t="str">
        <f>IF(ISERROR(MATCH(LK$1,'CSC Mitre'!DN$1:DN$220,0)),"",VLOOKUP(LK$1,'Tactic Recode'!$A$1:$B$547,2,FALSE))</f>
        <v/>
      </c>
      <c r="LL119" t="str">
        <f>IF(ISERROR(MATCH(LL$1,'CSC Mitre'!DN$1:DN$220,0)),"",VLOOKUP(LL$1,'Tactic Recode'!$A$1:$B$547,2,FALSE))</f>
        <v/>
      </c>
      <c r="LM119" t="str">
        <f>IF(ISERROR(MATCH(LM$1,'CSC Mitre'!DN$1:DN$220,0)),"",VLOOKUP(LM$1,'Tactic Recode'!$A$1:$B$547,2,FALSE))</f>
        <v/>
      </c>
      <c r="LN119" t="str">
        <f>IF(ISERROR(MATCH(LN$1,'CSC Mitre'!DN$1:DN$220,0)),"",VLOOKUP(LN$1,'Tactic Recode'!$A$1:$B$547,2,FALSE))</f>
        <v/>
      </c>
      <c r="LO119" t="str">
        <f>IF(ISERROR(MATCH(LO$1,'CSC Mitre'!DN$1:DN$220,0)),"",VLOOKUP(LO$1,'Tactic Recode'!$A$1:$B$547,2,FALSE))</f>
        <v/>
      </c>
      <c r="LP119" t="str">
        <f>IF(ISERROR(MATCH(LP$1,'CSC Mitre'!DN$1:DN$220,0)),"",VLOOKUP(LP$1,'Tactic Recode'!$A$1:$B$547,2,FALSE))</f>
        <v/>
      </c>
      <c r="LQ119" t="str">
        <f>IF(ISERROR(MATCH(LQ$1,'CSC Mitre'!DN$1:DN$220,0)),"",VLOOKUP(LQ$1,'Tactic Recode'!$A$1:$B$547,2,FALSE))</f>
        <v/>
      </c>
      <c r="LR119" t="str">
        <f>IF(ISERROR(MATCH(LR$1,'CSC Mitre'!DN$1:DN$220,0)),"",VLOOKUP(LR$1,'Tactic Recode'!$A$1:$B$547,2,FALSE))</f>
        <v/>
      </c>
      <c r="LS119" t="str">
        <f>IF(ISERROR(MATCH(LS$1,'CSC Mitre'!DN$1:DN$220,0)),"",VLOOKUP(LS$1,'Tactic Recode'!$A$1:$B$547,2,FALSE))</f>
        <v/>
      </c>
      <c r="LT119" t="str">
        <f>IF(ISERROR(MATCH(LT$1,'CSC Mitre'!DN$1:DN$220,0)),"",VLOOKUP(LT$1,'Tactic Recode'!$A$1:$B$547,2,FALSE))</f>
        <v/>
      </c>
      <c r="LU119" t="str">
        <f>IF(ISERROR(MATCH(LU$1,'CSC Mitre'!DN$1:DN$220,0)),"",VLOOKUP(LU$1,'Tactic Recode'!$A$1:$B$547,2,FALSE))</f>
        <v/>
      </c>
      <c r="LV119" t="str">
        <f>IF(ISERROR(MATCH(LV$1,'CSC Mitre'!DN$1:DN$220,0)),"",VLOOKUP(LV$1,'Tactic Recode'!$A$1:$B$547,2,FALSE))</f>
        <v/>
      </c>
      <c r="LW119" t="str">
        <f>IF(ISERROR(MATCH(LW$1,'CSC Mitre'!DN$1:DN$220,0)),"",VLOOKUP(LW$1,'Tactic Recode'!$A$1:$B$547,2,FALSE))</f>
        <v/>
      </c>
      <c r="LX119" t="str">
        <f>IF(ISERROR(MATCH(LX$1,'CSC Mitre'!DN$1:DN$220,0)),"",VLOOKUP(LX$1,'Tactic Recode'!$A$1:$B$547,2,FALSE))</f>
        <v/>
      </c>
      <c r="LY119" t="str">
        <f>IF(ISERROR(MATCH(LY$1,'CSC Mitre'!DN$1:DN$220,0)),"",VLOOKUP(LY$1,'Tactic Recode'!$A$1:$B$547,2,FALSE))</f>
        <v/>
      </c>
      <c r="LZ119" t="str">
        <f>IF(ISERROR(MATCH(LZ$1,'CSC Mitre'!DN$1:DN$220,0)),"",VLOOKUP(LZ$1,'Tactic Recode'!$A$1:$B$547,2,FALSE))</f>
        <v/>
      </c>
      <c r="MA119" t="str">
        <f>IF(ISERROR(MATCH(MA$1,'CSC Mitre'!DN$1:DN$220,0)),"",VLOOKUP(MA$1,'Tactic Recode'!$A$1:$B$547,2,FALSE))</f>
        <v/>
      </c>
      <c r="MB119" t="str">
        <f>IF(ISERROR(MATCH(MB$1,'CSC Mitre'!DN$1:DN$220,0)),"",VLOOKUP(MB$1,'Tactic Recode'!$A$1:$B$547,2,FALSE))</f>
        <v/>
      </c>
      <c r="MC119" t="str">
        <f>IF(ISERROR(MATCH(MC$1,'CSC Mitre'!DN$1:DN$220,0)),"",VLOOKUP(MC$1,'Tactic Recode'!$A$1:$B$547,2,FALSE))</f>
        <v/>
      </c>
      <c r="MD119" t="str">
        <f>IF(ISERROR(MATCH(MD$1,'CSC Mitre'!DN$1:DN$220,0)),"",VLOOKUP(MD$1,'Tactic Recode'!$A$1:$B$547,2,FALSE))</f>
        <v/>
      </c>
      <c r="ME119" t="str">
        <f>IF(ISERROR(MATCH(ME$1,'CSC Mitre'!DN$1:DN$220,0)),"",VLOOKUP(ME$1,'Tactic Recode'!$A$1:$B$547,2,FALSE))</f>
        <v/>
      </c>
      <c r="MF119" t="str">
        <f>IF(ISERROR(MATCH(MF$1,'CSC Mitre'!DN$1:DN$220,0)),"",VLOOKUP(MF$1,'Tactic Recode'!$A$1:$B$547,2,FALSE))</f>
        <v/>
      </c>
      <c r="MG119" t="str">
        <f>IF(ISERROR(MATCH(MG$1,'CSC Mitre'!DN$1:DN$220,0)),"",VLOOKUP(MG$1,'Tactic Recode'!$A$1:$B$547,2,FALSE))</f>
        <v/>
      </c>
      <c r="MH119" t="str">
        <f>IF(ISERROR(MATCH(MH$1,'CSC Mitre'!DN$1:DN$220,0)),"",VLOOKUP(MH$1,'Tactic Recode'!$A$1:$B$547,2,FALSE))</f>
        <v/>
      </c>
      <c r="MI119" t="str">
        <f>IF(ISERROR(MATCH(MI$1,'CSC Mitre'!DN$1:DN$220,0)),"",VLOOKUP(MI$1,'Tactic Recode'!$A$1:$B$547,2,FALSE))</f>
        <v/>
      </c>
      <c r="MJ119" t="str">
        <f>IF(ISERROR(MATCH(MJ$1,'CSC Mitre'!DN$1:DN$220,0)),"",VLOOKUP(MJ$1,'Tactic Recode'!$A$1:$B$547,2,FALSE))</f>
        <v/>
      </c>
      <c r="MK119" t="str">
        <f>IF(ISERROR(MATCH(MK$1,'CSC Mitre'!DN$1:DN$220,0)),"",VLOOKUP(MK$1,'Tactic Recode'!$A$1:$B$547,2,FALSE))</f>
        <v/>
      </c>
      <c r="ML119" t="str">
        <f>IF(ISERROR(MATCH(ML$1,'CSC Mitre'!DN$1:DN$220,0)),"",VLOOKUP(ML$1,'Tactic Recode'!$A$1:$B$547,2,FALSE))</f>
        <v>Credential Access</v>
      </c>
      <c r="MM119" t="str">
        <f>IF(ISERROR(MATCH(MM$1,'CSC Mitre'!DN$1:DN$220,0)),"",VLOOKUP(MM$1,'Tactic Recode'!$A$1:$B$547,2,FALSE))</f>
        <v>Credential Access</v>
      </c>
      <c r="MN119" t="str">
        <f>IF(ISERROR(MATCH(MN$1,'CSC Mitre'!DN$1:DN$220,0)),"",VLOOKUP(MN$1,'Tactic Recode'!$A$1:$B$547,2,FALSE))</f>
        <v/>
      </c>
      <c r="MO119" t="str">
        <f>IF(ISERROR(MATCH(MO$1,'CSC Mitre'!DN$1:DN$220,0)),"",VLOOKUP(MO$1,'Tactic Recode'!$A$1:$B$547,2,FALSE))</f>
        <v/>
      </c>
      <c r="MP119" t="str">
        <f>IF(ISERROR(MATCH(MP$1,'CSC Mitre'!DN$1:DN$220,0)),"",VLOOKUP(MP$1,'Tactic Recode'!$A$1:$B$547,2,FALSE))</f>
        <v/>
      </c>
      <c r="MQ119" t="str">
        <f>IF(ISERROR(MATCH(MQ$1,'CSC Mitre'!DN$1:DN$220,0)),"",VLOOKUP(MQ$1,'Tactic Recode'!$A$1:$B$547,2,FALSE))</f>
        <v/>
      </c>
      <c r="MR119" t="str">
        <f>IF(ISERROR(MATCH(MR$1,'CSC Mitre'!DN$1:DN$220,0)),"",VLOOKUP(MR$1,'Tactic Recode'!$A$1:$B$547,2,FALSE))</f>
        <v/>
      </c>
      <c r="MS119" t="str">
        <f>IF(ISERROR(MATCH(MS$1,'CSC Mitre'!DN$1:DN$220,0)),"",VLOOKUP(MS$1,'Tactic Recode'!$A$1:$B$547,2,FALSE))</f>
        <v/>
      </c>
      <c r="MT119" t="str">
        <f>IF(ISERROR(MATCH(MT$1,'CSC Mitre'!DN$1:DN$220,0)),"",VLOOKUP(MT$1,'Tactic Recode'!$A$1:$B$547,2,FALSE))</f>
        <v/>
      </c>
      <c r="MU119" t="str">
        <f>IF(ISERROR(MATCH(MU$1,'CSC Mitre'!DN$1:DN$220,0)),"",VLOOKUP(MU$1,'Tactic Recode'!$A$1:$B$547,2,FALSE))</f>
        <v/>
      </c>
      <c r="MV119" t="str">
        <f>IF(ISERROR(MATCH(MV$1,'CSC Mitre'!DN$1:DN$220,0)),"",VLOOKUP(MV$1,'Tactic Recode'!$A$1:$B$547,2,FALSE))</f>
        <v/>
      </c>
      <c r="MW119" t="str">
        <f>IF(ISERROR(MATCH(MW$1,'CSC Mitre'!DN$1:DN$220,0)),"",VLOOKUP(MW$1,'Tactic Recode'!$A$1:$B$547,2,FALSE))</f>
        <v/>
      </c>
      <c r="MX119" t="str">
        <f>IF(ISERROR(MATCH(MX$1,'CSC Mitre'!DN$1:DN$220,0)),"",VLOOKUP(MX$1,'Tactic Recode'!$A$1:$B$547,2,FALSE))</f>
        <v/>
      </c>
      <c r="MY119" t="str">
        <f>IF(ISERROR(MATCH(MY$1,'CSC Mitre'!DN$1:DN$220,0)),"",VLOOKUP(MY$1,'Tactic Recode'!$A$1:$B$547,2,FALSE))</f>
        <v/>
      </c>
      <c r="MZ119" t="str">
        <f>IF(ISERROR(MATCH(MZ$1,'CSC Mitre'!DN$1:DN$220,0)),"",VLOOKUP(MZ$1,'Tactic Recode'!$A$1:$B$547,2,FALSE))</f>
        <v/>
      </c>
      <c r="NA119" t="str">
        <f>IF(ISERROR(MATCH(NA$1,'CSC Mitre'!DN$1:DN$220,0)),"",VLOOKUP(NA$1,'Tactic Recode'!$A$1:$B$547,2,FALSE))</f>
        <v/>
      </c>
      <c r="NB119" t="str">
        <f>IF(ISERROR(MATCH(NB$1,'CSC Mitre'!DN$1:DN$220,0)),"",VLOOKUP(NB$1,'Tactic Recode'!$A$1:$B$547,2,FALSE))</f>
        <v/>
      </c>
      <c r="NC119" t="str">
        <f>IF(ISERROR(MATCH(NC$1,'CSC Mitre'!DN$1:DN$220,0)),"",VLOOKUP(NC$1,'Tactic Recode'!$A$1:$B$547,2,FALSE))</f>
        <v/>
      </c>
      <c r="ND119" t="str">
        <f>IF(ISERROR(MATCH(ND$1,'CSC Mitre'!DN$1:DN$220,0)),"",VLOOKUP(ND$1,'Tactic Recode'!$A$1:$B$547,2,FALSE))</f>
        <v/>
      </c>
      <c r="NE119" t="str">
        <f>IF(ISERROR(MATCH(NE$1,'CSC Mitre'!DN$1:DN$220,0)),"",VLOOKUP(NE$1,'Tactic Recode'!$A$1:$B$547,2,FALSE))</f>
        <v/>
      </c>
      <c r="NF119" t="str">
        <f>IF(ISERROR(MATCH(NF$1,'CSC Mitre'!DN$1:DN$220,0)),"",VLOOKUP(NF$1,'Tactic Recode'!$A$1:$B$547,2,FALSE))</f>
        <v/>
      </c>
      <c r="NG119" t="str">
        <f>IF(ISERROR(MATCH(NG$1,'CSC Mitre'!DN$1:DN$220,0)),"",VLOOKUP(NG$1,'Tactic Recode'!$A$1:$B$547,2,FALSE))</f>
        <v/>
      </c>
      <c r="NH119" t="str">
        <f>IF(ISERROR(MATCH(NH$1,'CSC Mitre'!DN$1:DN$220,0)),"",VLOOKUP(NH$1,'Tactic Recode'!$A$1:$B$547,2,FALSE))</f>
        <v/>
      </c>
      <c r="NI119" t="str">
        <f>IF(ISERROR(MATCH(NI$1,'CSC Mitre'!DN$1:DN$220,0)),"",VLOOKUP(NI$1,'Tactic Recode'!$A$1:$B$547,2,FALSE))</f>
        <v/>
      </c>
      <c r="NJ119" t="str">
        <f>IF(ISERROR(MATCH(NJ$1,'CSC Mitre'!DN$1:DN$220,0)),"",VLOOKUP(NJ$1,'Tactic Recode'!$A$1:$B$547,2,FALSE))</f>
        <v/>
      </c>
      <c r="NK119" t="str">
        <f>IF(ISERROR(MATCH(NK$1,'CSC Mitre'!DN$1:DN$220,0)),"",VLOOKUP(NK$1,'Tactic Recode'!$A$1:$B$547,2,FALSE))</f>
        <v/>
      </c>
      <c r="NL119" t="str">
        <f>IF(ISERROR(MATCH(NL$1,'CSC Mitre'!DN$1:DN$220,0)),"",VLOOKUP(NL$1,'Tactic Recode'!$A$1:$B$547,2,FALSE))</f>
        <v/>
      </c>
      <c r="NM119" t="str">
        <f>IF(ISERROR(MATCH(NM$1,'CSC Mitre'!DN$1:DN$220,0)),"",VLOOKUP(NM$1,'Tactic Recode'!$A$1:$B$547,2,FALSE))</f>
        <v/>
      </c>
      <c r="NN119" t="str">
        <f>IF(ISERROR(MATCH(NN$1,'CSC Mitre'!DN$1:DN$220,0)),"",VLOOKUP(NN$1,'Tactic Recode'!$A$1:$B$547,2,FALSE))</f>
        <v/>
      </c>
      <c r="NO119" t="str">
        <f>IF(ISERROR(MATCH(NO$1,'CSC Mitre'!DN$1:DN$220,0)),"",VLOOKUP(NO$1,'Tactic Recode'!$A$1:$B$547,2,FALSE))</f>
        <v/>
      </c>
      <c r="NP119" t="str">
        <f>IF(ISERROR(MATCH(NP$1,'CSC Mitre'!DN$1:DN$220,0)),"",VLOOKUP(NP$1,'Tactic Recode'!$A$1:$B$547,2,FALSE))</f>
        <v/>
      </c>
      <c r="NQ119" t="str">
        <f>IF(ISERROR(MATCH(NQ$1,'CSC Mitre'!DN$1:DN$220,0)),"",VLOOKUP(NQ$1,'Tactic Recode'!$A$1:$B$547,2,FALSE))</f>
        <v/>
      </c>
      <c r="NR119" t="str">
        <f>IF(ISERROR(MATCH(NR$1,'CSC Mitre'!DN$1:DN$220,0)),"",VLOOKUP(NR$1,'Tactic Recode'!$A$1:$B$547,2,FALSE))</f>
        <v/>
      </c>
      <c r="NS119" t="str">
        <f>IF(ISERROR(MATCH(NS$1,'CSC Mitre'!DN$1:DN$220,0)),"",VLOOKUP(NS$1,'Tactic Recode'!$A$1:$B$547,2,FALSE))</f>
        <v/>
      </c>
      <c r="NT119" t="str">
        <f>IF(ISERROR(MATCH(NT$1,'CSC Mitre'!DN$1:DN$220,0)),"",VLOOKUP(NT$1,'Tactic Recode'!$A$1:$B$547,2,FALSE))</f>
        <v/>
      </c>
      <c r="NU119" t="str">
        <f>IF(ISERROR(MATCH(NU$1,'CSC Mitre'!DN$1:DN$220,0)),"",VLOOKUP(NU$1,'Tactic Recode'!$A$1:$B$547,2,FALSE))</f>
        <v/>
      </c>
      <c r="NV119" t="str">
        <f>IF(ISERROR(MATCH(NV$1,'CSC Mitre'!DN$1:DN$220,0)),"",VLOOKUP(NV$1,'Tactic Recode'!$A$1:$B$547,2,FALSE))</f>
        <v/>
      </c>
      <c r="NW119" t="str">
        <f>IF(ISERROR(MATCH(NW$1,'CSC Mitre'!DN$1:DN$220,0)),"",VLOOKUP(NW$1,'Tactic Recode'!$A$1:$B$547,2,FALSE))</f>
        <v/>
      </c>
      <c r="NX119" t="str">
        <f>IF(ISERROR(MATCH(NX$1,'CSC Mitre'!DN$1:DN$220,0)),"",VLOOKUP(NX$1,'Tactic Recode'!$A$1:$B$547,2,FALSE))</f>
        <v/>
      </c>
      <c r="NY119" t="str">
        <f>IF(ISERROR(MATCH(NY$1,'CSC Mitre'!DN$1:DN$220,0)),"",VLOOKUP(NY$1,'Tactic Recode'!$A$1:$B$547,2,FALSE))</f>
        <v/>
      </c>
      <c r="NZ119" t="str">
        <f>IF(ISERROR(MATCH(NZ$1,'CSC Mitre'!DN$1:DN$220,0)),"",VLOOKUP(NZ$1,'Tactic Recode'!$A$1:$B$547,2,FALSE))</f>
        <v/>
      </c>
      <c r="OA119" t="str">
        <f>IF(ISERROR(MATCH(OA$1,'CSC Mitre'!DN$1:DN$220,0)),"",VLOOKUP(OA$1,'Tactic Recode'!$A$1:$B$547,2,FALSE))</f>
        <v/>
      </c>
      <c r="OB119" t="str">
        <f>IF(ISERROR(MATCH(OB$1,'CSC Mitre'!DN$1:DN$220,0)),"",VLOOKUP(OB$1,'Tactic Recode'!$A$1:$B$547,2,FALSE))</f>
        <v/>
      </c>
      <c r="OC119" t="str">
        <f>IF(ISERROR(MATCH(OC$1,'CSC Mitre'!DN$1:DN$220,0)),"",VLOOKUP(OC$1,'Tactic Recode'!$A$1:$B$547,2,FALSE))</f>
        <v/>
      </c>
      <c r="OD119" t="str">
        <f>IF(ISERROR(MATCH(OD$1,'CSC Mitre'!DN$1:DN$220,0)),"",VLOOKUP(OD$1,'Tactic Recode'!$A$1:$B$547,2,FALSE))</f>
        <v/>
      </c>
      <c r="OE119" t="str">
        <f>IF(ISERROR(MATCH(OE$1,'CSC Mitre'!DN$1:DN$220,0)),"",VLOOKUP(OE$1,'Tactic Recode'!$A$1:$B$547,2,FALSE))</f>
        <v/>
      </c>
      <c r="OF119" t="str">
        <f>IF(ISERROR(MATCH(OF$1,'CSC Mitre'!DN$1:DN$220,0)),"",VLOOKUP(OF$1,'Tactic Recode'!$A$1:$B$547,2,FALSE))</f>
        <v/>
      </c>
      <c r="OG119" t="str">
        <f>IF(ISERROR(MATCH(OG$1,'CSC Mitre'!DN$1:DN$220,0)),"",VLOOKUP(OG$1,'Tactic Recode'!$A$1:$B$547,2,FALSE))</f>
        <v/>
      </c>
      <c r="OH119" t="str">
        <f>IF(ISERROR(MATCH(OH$1,'CSC Mitre'!DN$1:DN$220,0)),"",VLOOKUP(OH$1,'Tactic Recode'!$A$1:$B$547,2,FALSE))</f>
        <v/>
      </c>
      <c r="OI119" t="str">
        <f>IF(ISERROR(MATCH(OI$1,'CSC Mitre'!DN$1:DN$220,0)),"",VLOOKUP(OI$1,'Tactic Recode'!$A$1:$B$547,2,FALSE))</f>
        <v/>
      </c>
      <c r="OJ119" t="str">
        <f>IF(ISERROR(MATCH(OJ$1,'CSC Mitre'!DN$1:DN$220,0)),"",VLOOKUP(OJ$1,'Tactic Recode'!$A$1:$B$547,2,FALSE))</f>
        <v/>
      </c>
      <c r="OK119" t="str">
        <f>IF(ISERROR(MATCH(OK$1,'CSC Mitre'!DN$1:DN$220,0)),"",VLOOKUP(OK$1,'Tactic Recode'!$A$1:$B$547,2,FALSE))</f>
        <v/>
      </c>
      <c r="OL119" t="str">
        <f>IF(ISERROR(MATCH(OL$1,'CSC Mitre'!DN$1:DN$220,0)),"",VLOOKUP(OL$1,'Tactic Recode'!$A$1:$B$547,2,FALSE))</f>
        <v/>
      </c>
      <c r="OM119" t="str">
        <f>IF(ISERROR(MATCH(OM$1,'CSC Mitre'!DN$1:DN$220,0)),"",VLOOKUP(OM$1,'Tactic Recode'!$A$1:$B$547,2,FALSE))</f>
        <v/>
      </c>
      <c r="ON119" t="str">
        <f>IF(ISERROR(MATCH(ON$1,'CSC Mitre'!DN$1:DN$220,0)),"",VLOOKUP(ON$1,'Tactic Recode'!$A$1:$B$547,2,FALSE))</f>
        <v/>
      </c>
      <c r="OO119" t="str">
        <f>IF(ISERROR(MATCH(OO$1,'CSC Mitre'!DN$1:DN$220,0)),"",VLOOKUP(OO$1,'Tactic Recode'!$A$1:$B$547,2,FALSE))</f>
        <v/>
      </c>
      <c r="OP119" t="str">
        <f>IF(ISERROR(MATCH(OP$1,'CSC Mitre'!DN$1:DN$220,0)),"",VLOOKUP(OP$1,'Tactic Recode'!$A$1:$B$547,2,FALSE))</f>
        <v/>
      </c>
      <c r="OQ119" t="str">
        <f>IF(ISERROR(MATCH(OQ$1,'CSC Mitre'!DN$1:DN$220,0)),"",VLOOKUP(OQ$1,'Tactic Recode'!$A$1:$B$547,2,FALSE))</f>
        <v/>
      </c>
      <c r="OR119" t="str">
        <f>IF(ISERROR(MATCH(OR$1,'CSC Mitre'!DN$1:DN$220,0)),"",VLOOKUP(OR$1,'Tactic Recode'!$A$1:$B$547,2,FALSE))</f>
        <v/>
      </c>
      <c r="OS119" t="str">
        <f>IF(ISERROR(MATCH(OS$1,'CSC Mitre'!DN$1:DN$220,0)),"",VLOOKUP(OS$1,'Tactic Recode'!$A$1:$B$547,2,FALSE))</f>
        <v/>
      </c>
      <c r="OT119" t="str">
        <f>IF(ISERROR(MATCH(OT$1,'CSC Mitre'!DN$1:DN$220,0)),"",VLOOKUP(OT$1,'Tactic Recode'!$A$1:$B$547,2,FALSE))</f>
        <v/>
      </c>
      <c r="OU119" t="str">
        <f>IF(ISERROR(MATCH(OU$1,'CSC Mitre'!DN$1:DN$220,0)),"",VLOOKUP(OU$1,'Tactic Recode'!$A$1:$B$547,2,FALSE))</f>
        <v/>
      </c>
      <c r="OV119" t="str">
        <f>IF(ISERROR(MATCH(OV$1,'CSC Mitre'!DN$1:DN$220,0)),"",VLOOKUP(OV$1,'Tactic Recode'!$A$1:$B$547,2,FALSE))</f>
        <v/>
      </c>
      <c r="OW119" t="str">
        <f>IF(ISERROR(MATCH(OW$1,'CSC Mitre'!DN$1:DN$220,0)),"",VLOOKUP(OW$1,'Tactic Recode'!$A$1:$B$547,2,FALSE))</f>
        <v/>
      </c>
      <c r="OX119" t="str">
        <f>IF(ISERROR(MATCH(OX$1,'CSC Mitre'!DN$1:DN$220,0)),"",VLOOKUP(OX$1,'Tactic Recode'!$A$1:$B$547,2,FALSE))</f>
        <v/>
      </c>
      <c r="OY119" t="str">
        <f>IF(ISERROR(MATCH(OY$1,'CSC Mitre'!DN$1:DN$220,0)),"",VLOOKUP(OY$1,'Tactic Recode'!$A$1:$B$547,2,FALSE))</f>
        <v/>
      </c>
      <c r="OZ119" t="str">
        <f>IF(ISERROR(MATCH(OZ$1,'CSC Mitre'!DN$1:DN$220,0)),"",VLOOKUP(OZ$1,'Tactic Recode'!$A$1:$B$547,2,FALSE))</f>
        <v/>
      </c>
      <c r="PA119" t="str">
        <f>IF(ISERROR(MATCH(PA$1,'CSC Mitre'!DN$1:DN$220,0)),"",VLOOKUP(PA$1,'Tactic Recode'!$A$1:$B$547,2,FALSE))</f>
        <v/>
      </c>
      <c r="PB119" t="str">
        <f>IF(ISERROR(MATCH(PB$1,'CSC Mitre'!DN$1:DN$220,0)),"",VLOOKUP(PB$1,'Tactic Recode'!$A$1:$B$547,2,FALSE))</f>
        <v/>
      </c>
      <c r="PC119" t="str">
        <f>IF(ISERROR(MATCH(PC$1,'CSC Mitre'!DN$1:DN$220,0)),"",VLOOKUP(PC$1,'Tactic Recode'!$A$1:$B$547,2,FALSE))</f>
        <v/>
      </c>
      <c r="PD119" t="str">
        <f>IF(ISERROR(MATCH(PD$1,'CSC Mitre'!DN$1:DN$220,0)),"",VLOOKUP(PD$1,'Tactic Recode'!$A$1:$B$547,2,FALSE))</f>
        <v/>
      </c>
      <c r="PE119" t="str">
        <f>IF(ISERROR(MATCH(PE$1,'CSC Mitre'!DN$1:DN$220,0)),"",VLOOKUP(PE$1,'Tactic Recode'!$A$1:$B$547,2,FALSE))</f>
        <v/>
      </c>
      <c r="PF119" t="str">
        <f>IF(ISERROR(MATCH(PF$1,'CSC Mitre'!DN$1:DN$220,0)),"",VLOOKUP(PF$1,'Tactic Recode'!$A$1:$B$547,2,FALSE))</f>
        <v/>
      </c>
      <c r="PG119" t="str">
        <f>IF(ISERROR(MATCH(PG$1,'CSC Mitre'!DN$1:DN$220,0)),"",VLOOKUP(PG$1,'Tactic Recode'!$A$1:$B$547,2,FALSE))</f>
        <v/>
      </c>
      <c r="PH119" t="str">
        <f>IF(ISERROR(MATCH(PH$1,'CSC Mitre'!DN$1:DN$220,0)),"",VLOOKUP(PH$1,'Tactic Recode'!$A$1:$B$547,2,FALSE))</f>
        <v/>
      </c>
      <c r="PI119" t="str">
        <f>IF(ISERROR(MATCH(PI$1,'CSC Mitre'!DN$1:DN$220,0)),"",VLOOKUP(PI$1,'Tactic Recode'!$A$1:$B$547,2,FALSE))</f>
        <v/>
      </c>
      <c r="PJ119" t="str">
        <f>IF(ISERROR(MATCH(PJ$1,'CSC Mitre'!DN$1:DN$220,0)),"",VLOOKUP(PJ$1,'Tactic Recode'!$A$1:$B$547,2,FALSE))</f>
        <v/>
      </c>
      <c r="PK119" t="str">
        <f>IF(ISERROR(MATCH(PK$1,'CSC Mitre'!DN$1:DN$220,0)),"",VLOOKUP(PK$1,'Tactic Recode'!$A$1:$B$547,2,FALSE))</f>
        <v/>
      </c>
      <c r="PL119" t="str">
        <f>IF(ISERROR(MATCH(PL$1,'CSC Mitre'!DN$1:DN$220,0)),"",VLOOKUP(PL$1,'Tactic Recode'!$A$1:$B$547,2,FALSE))</f>
        <v/>
      </c>
      <c r="PM119" t="str">
        <f>IF(ISERROR(MATCH(PM$1,'CSC Mitre'!DN$1:DN$220,0)),"",VLOOKUP(PM$1,'Tactic Recode'!$A$1:$B$547,2,FALSE))</f>
        <v/>
      </c>
      <c r="PN119" t="str">
        <f>IF(ISERROR(MATCH(PN$1,'CSC Mitre'!DN$1:DN$220,0)),"",VLOOKUP(PN$1,'Tactic Recode'!$A$1:$B$547,2,FALSE))</f>
        <v/>
      </c>
      <c r="PO119" t="str">
        <f>IF(ISERROR(MATCH(PO$1,'CSC Mitre'!DN$1:DN$220,0)),"",VLOOKUP(PO$1,'Tactic Recode'!$A$1:$B$547,2,FALSE))</f>
        <v/>
      </c>
      <c r="PP119" t="str">
        <f>IF(ISERROR(MATCH(PP$1,'CSC Mitre'!DN$1:DN$220,0)),"",VLOOKUP(PP$1,'Tactic Recode'!$A$1:$B$547,2,FALSE))</f>
        <v/>
      </c>
      <c r="PQ119" t="str">
        <f>IF(ISERROR(MATCH(PQ$1,'CSC Mitre'!DN$1:DN$220,0)),"",VLOOKUP(PQ$1,'Tactic Recode'!$A$1:$B$547,2,FALSE))</f>
        <v/>
      </c>
      <c r="PR119" t="str">
        <f>IF(ISERROR(MATCH(PR$1,'CSC Mitre'!DN$1:DN$220,0)),"",VLOOKUP(PR$1,'Tactic Recode'!$A$1:$B$547,2,FALSE))</f>
        <v/>
      </c>
      <c r="PS119" t="str">
        <f>IF(ISERROR(MATCH(PS$1,'CSC Mitre'!DN$1:DN$220,0)),"",VLOOKUP(PS$1,'Tactic Recode'!$A$1:$B$547,2,FALSE))</f>
        <v/>
      </c>
      <c r="PT119" t="str">
        <f>IF(ISERROR(MATCH(PT$1,'CSC Mitre'!DN$1:DN$220,0)),"",VLOOKUP(PT$1,'Tactic Recode'!$A$1:$B$547,2,FALSE))</f>
        <v/>
      </c>
      <c r="PU119" t="str">
        <f>IF(ISERROR(MATCH(PU$1,'CSC Mitre'!DN$1:DN$220,0)),"",VLOOKUP(PU$1,'Tactic Recode'!$A$1:$B$547,2,FALSE))</f>
        <v/>
      </c>
      <c r="PV119" t="str">
        <f>IF(ISERROR(MATCH(PV$1,'CSC Mitre'!DN$1:DN$220,0)),"",VLOOKUP(PV$1,'Tactic Recode'!$A$1:$B$547,2,FALSE))</f>
        <v/>
      </c>
      <c r="PW119" t="str">
        <f>IF(ISERROR(MATCH(PW$1,'CSC Mitre'!DN$1:DN$220,0)),"",VLOOKUP(PW$1,'Tactic Recode'!$A$1:$B$547,2,FALSE))</f>
        <v/>
      </c>
      <c r="PX119" t="str">
        <f>IF(ISERROR(MATCH(PX$1,'CSC Mitre'!DN$1:DN$220,0)),"",VLOOKUP(PX$1,'Tactic Recode'!$A$1:$B$547,2,FALSE))</f>
        <v/>
      </c>
      <c r="PY119" t="str">
        <f>IF(ISERROR(MATCH(PY$1,'CSC Mitre'!DN$1:DN$220,0)),"",VLOOKUP(PY$1,'Tactic Recode'!$A$1:$B$547,2,FALSE))</f>
        <v/>
      </c>
      <c r="PZ119" t="str">
        <f>IF(ISERROR(MATCH(PZ$1,'CSC Mitre'!DN$1:DN$220,0)),"",VLOOKUP(PZ$1,'Tactic Recode'!$A$1:$B$547,2,FALSE))</f>
        <v/>
      </c>
      <c r="QA119" t="str">
        <f>IF(ISERROR(MATCH(QA$1,'CSC Mitre'!DN$1:DN$220,0)),"",VLOOKUP(QA$1,'Tactic Recode'!$A$1:$B$547,2,FALSE))</f>
        <v/>
      </c>
      <c r="QB119" t="str">
        <f>IF(ISERROR(MATCH(QB$1,'CSC Mitre'!DN$1:DN$220,0)),"",VLOOKUP(QB$1,'Tactic Recode'!$A$1:$B$547,2,FALSE))</f>
        <v/>
      </c>
      <c r="QC119" t="str">
        <f>IF(ISERROR(MATCH(QC$1,'CSC Mitre'!DN$1:DN$220,0)),"",VLOOKUP(QC$1,'Tactic Recode'!$A$1:$B$547,2,FALSE))</f>
        <v/>
      </c>
      <c r="QD119" t="str">
        <f>IF(ISERROR(MATCH(QD$1,'CSC Mitre'!DN$1:DN$220,0)),"",VLOOKUP(QD$1,'Tactic Recode'!$A$1:$B$547,2,FALSE))</f>
        <v/>
      </c>
      <c r="QE119" t="str">
        <f>IF(ISERROR(MATCH(QE$1,'CSC Mitre'!DN$1:DN$220,0)),"",VLOOKUP(QE$1,'Tactic Recode'!$A$1:$B$547,2,FALSE))</f>
        <v/>
      </c>
      <c r="QF119" t="str">
        <f>IF(ISERROR(MATCH(QF$1,'CSC Mitre'!DN$1:DN$220,0)),"",VLOOKUP(QF$1,'Tactic Recode'!$A$1:$B$547,2,FALSE))</f>
        <v/>
      </c>
      <c r="QG119" t="str">
        <f>IF(ISERROR(MATCH(QG$1,'CSC Mitre'!DN$1:DN$220,0)),"",VLOOKUP(QG$1,'Tactic Recode'!$A$1:$B$547,2,FALSE))</f>
        <v/>
      </c>
      <c r="QH119" t="str">
        <f>IF(ISERROR(MATCH(QH$1,'CSC Mitre'!DN$1:DN$220,0)),"",VLOOKUP(QH$1,'Tactic Recode'!$A$1:$B$547,2,FALSE))</f>
        <v/>
      </c>
      <c r="QI119" t="str">
        <f>IF(ISERROR(MATCH(QI$1,'CSC Mitre'!DN$1:DN$220,0)),"",VLOOKUP(QI$1,'Tactic Recode'!$A$1:$B$547,2,FALSE))</f>
        <v/>
      </c>
      <c r="QJ119" t="str">
        <f>IF(ISERROR(MATCH(QJ$1,'CSC Mitre'!DN$1:DN$220,0)),"",VLOOKUP(QJ$1,'Tactic Recode'!$A$1:$B$547,2,FALSE))</f>
        <v/>
      </c>
      <c r="QK119" t="str">
        <f>IF(ISERROR(MATCH(QK$1,'CSC Mitre'!DN$1:DN$220,0)),"",VLOOKUP(QK$1,'Tactic Recode'!$A$1:$B$547,2,FALSE))</f>
        <v/>
      </c>
      <c r="QL119" t="str">
        <f>IF(ISERROR(MATCH(QL$1,'CSC Mitre'!DN$1:DN$220,0)),"",VLOOKUP(QL$1,'Tactic Recode'!$A$1:$B$547,2,FALSE))</f>
        <v/>
      </c>
      <c r="QM119" t="str">
        <f>IF(ISERROR(MATCH(QM$1,'CSC Mitre'!DN$1:DN$220,0)),"",VLOOKUP(QM$1,'Tactic Recode'!$A$1:$B$547,2,FALSE))</f>
        <v/>
      </c>
      <c r="QN119" t="str">
        <f>IF(ISERROR(MATCH(QN$1,'CSC Mitre'!DN$1:DN$220,0)),"",VLOOKUP(QN$1,'Tactic Recode'!$A$1:$B$547,2,FALSE))</f>
        <v/>
      </c>
      <c r="QO119" t="str">
        <f>IF(ISERROR(MATCH(QO$1,'CSC Mitre'!DN$1:DN$220,0)),"",VLOOKUP(QO$1,'Tactic Recode'!$A$1:$B$547,2,FALSE))</f>
        <v/>
      </c>
      <c r="QP119" t="str">
        <f>IF(ISERROR(MATCH(QP$1,'CSC Mitre'!DN$1:DN$220,0)),"",VLOOKUP(QP$1,'Tactic Recode'!$A$1:$B$547,2,FALSE))</f>
        <v/>
      </c>
      <c r="QQ119" t="str">
        <f>IF(ISERROR(MATCH(QQ$1,'CSC Mitre'!DN$1:DN$220,0)),"",VLOOKUP(QQ$1,'Tactic Recode'!$A$1:$B$547,2,FALSE))</f>
        <v/>
      </c>
      <c r="QR119" t="str">
        <f>IF(ISERROR(MATCH(QR$1,'CSC Mitre'!DN$1:DN$220,0)),"",VLOOKUP(QR$1,'Tactic Recode'!$A$1:$B$547,2,FALSE))</f>
        <v/>
      </c>
      <c r="QS119" t="str">
        <f>IF(ISERROR(MATCH(QS$1,'CSC Mitre'!DN$1:DN$220,0)),"",VLOOKUP(QS$1,'Tactic Recode'!$A$1:$B$547,2,FALSE))</f>
        <v/>
      </c>
      <c r="QT119" t="str">
        <f>IF(ISERROR(MATCH(QT$1,'CSC Mitre'!DN$1:DN$220,0)),"",VLOOKUP(QT$1,'Tactic Recode'!$A$1:$B$547,2,FALSE))</f>
        <v/>
      </c>
      <c r="QU119" t="str">
        <f>IF(ISERROR(MATCH(QU$1,'CSC Mitre'!DN$1:DN$220,0)),"",VLOOKUP(QU$1,'Tactic Recode'!$A$1:$B$547,2,FALSE))</f>
        <v/>
      </c>
      <c r="QV119" t="str">
        <f>IF(ISERROR(MATCH(QV$1,'CSC Mitre'!DN$1:DN$220,0)),"",VLOOKUP(QV$1,'Tactic Recode'!$A$1:$B$547,2,FALSE))</f>
        <v/>
      </c>
      <c r="QW119" t="str">
        <f>IF(ISERROR(MATCH(QW$1,'CSC Mitre'!DN$1:DN$220,0)),"",VLOOKUP(QW$1,'Tactic Recode'!$A$1:$B$547,2,FALSE))</f>
        <v/>
      </c>
      <c r="QX119" t="str">
        <f>IF(ISERROR(MATCH(QX$1,'CSC Mitre'!DN$1:DN$220,0)),"",VLOOKUP(QX$1,'Tactic Recode'!$A$1:$B$547,2,FALSE))</f>
        <v/>
      </c>
      <c r="QY119" t="str">
        <f>IF(ISERROR(MATCH(QY$1,'CSC Mitre'!DN$1:DN$220,0)),"",VLOOKUP(QY$1,'Tactic Recode'!$A$1:$B$547,2,FALSE))</f>
        <v/>
      </c>
      <c r="QZ119" t="str">
        <f>IF(ISERROR(MATCH(QZ$1,'CSC Mitre'!DN$1:DN$220,0)),"",VLOOKUP(QZ$1,'Tactic Recode'!$A$1:$B$547,2,FALSE))</f>
        <v/>
      </c>
      <c r="RA119" t="str">
        <f>IF(ISERROR(MATCH(RA$1,'CSC Mitre'!DN$1:DN$220,0)),"",VLOOKUP(RA$1,'Tactic Recode'!$A$1:$B$547,2,FALSE))</f>
        <v/>
      </c>
      <c r="RB119" t="str">
        <f>IF(ISERROR(MATCH(RB$1,'CSC Mitre'!DN$1:DN$220,0)),"",VLOOKUP(RB$1,'Tactic Recode'!$A$1:$B$547,2,FALSE))</f>
        <v/>
      </c>
      <c r="RC119" t="str">
        <f>IF(ISERROR(MATCH(RC$1,'CSC Mitre'!DN$1:DN$220,0)),"",VLOOKUP(RC$1,'Tactic Recode'!$A$1:$B$547,2,FALSE))</f>
        <v/>
      </c>
      <c r="RD119" t="str">
        <f>IF(ISERROR(MATCH(RD$1,'CSC Mitre'!DN$1:DN$220,0)),"",VLOOKUP(RD$1,'Tactic Recode'!$A$1:$B$547,2,FALSE))</f>
        <v/>
      </c>
      <c r="RE119" t="str">
        <f>IF(ISERROR(MATCH(RE$1,'CSC Mitre'!DN$1:DN$220,0)),"",VLOOKUP(RE$1,'Tactic Recode'!$A$1:$B$547,2,FALSE))</f>
        <v/>
      </c>
      <c r="RF119" t="str">
        <f>IF(ISERROR(MATCH(RF$1,'CSC Mitre'!DN$1:DN$220,0)),"",VLOOKUP(RF$1,'Tactic Recode'!$A$1:$B$547,2,FALSE))</f>
        <v/>
      </c>
      <c r="RG119" t="str">
        <f>IF(ISERROR(MATCH(RG$1,'CSC Mitre'!DN$1:DN$220,0)),"",VLOOKUP(RG$1,'Tactic Recode'!$A$1:$B$547,2,FALSE))</f>
        <v/>
      </c>
      <c r="RH119" t="str">
        <f>IF(ISERROR(MATCH(RH$1,'CSC Mitre'!DN$1:DN$220,0)),"",VLOOKUP(RH$1,'Tactic Recode'!$A$1:$B$547,2,FALSE))</f>
        <v/>
      </c>
      <c r="RI119" t="str">
        <f>IF(ISERROR(MATCH(RI$1,'CSC Mitre'!DN$1:DN$220,0)),"",VLOOKUP(RI$1,'Tactic Recode'!$A$1:$B$547,2,FALSE))</f>
        <v/>
      </c>
      <c r="RJ119" t="str">
        <f>IF(ISERROR(MATCH(RJ$1,'CSC Mitre'!DN$1:DN$220,0)),"",VLOOKUP(RJ$1,'Tactic Recode'!$A$1:$B$547,2,FALSE))</f>
        <v/>
      </c>
      <c r="RK119" t="str">
        <f>IF(ISERROR(MATCH(RK$1,'CSC Mitre'!DN$1:DN$220,0)),"",VLOOKUP(RK$1,'Tactic Recode'!$A$1:$B$547,2,FALSE))</f>
        <v/>
      </c>
      <c r="RL119" t="str">
        <f>IF(ISERROR(MATCH(RL$1,'CSC Mitre'!DN$1:DN$220,0)),"",VLOOKUP(RL$1,'Tactic Recode'!$A$1:$B$547,2,FALSE))</f>
        <v/>
      </c>
      <c r="RM119" t="str">
        <f>IF(ISERROR(MATCH(RM$1,'CSC Mitre'!DN$1:DN$220,0)),"",VLOOKUP(RM$1,'Tactic Recode'!$A$1:$B$547,2,FALSE))</f>
        <v/>
      </c>
      <c r="RN119" t="str">
        <f>IF(ISERROR(MATCH(RN$1,'CSC Mitre'!DN$1:DN$220,0)),"",VLOOKUP(RN$1,'Tactic Recode'!$A$1:$B$547,2,FALSE))</f>
        <v/>
      </c>
      <c r="RO119" t="str">
        <f>IF(ISERROR(MATCH(RO$1,'CSC Mitre'!DN$1:DN$220,0)),"",VLOOKUP(RO$1,'Tactic Recode'!$A$1:$B$547,2,FALSE))</f>
        <v/>
      </c>
      <c r="RP119" t="str">
        <f>IF(ISERROR(MATCH(RP$1,'CSC Mitre'!DN$1:DN$220,0)),"",VLOOKUP(RP$1,'Tactic Recode'!$A$1:$B$547,2,FALSE))</f>
        <v/>
      </c>
      <c r="RQ119" t="str">
        <f>IF(ISERROR(MATCH(RQ$1,'CSC Mitre'!DN$1:DN$220,0)),"",VLOOKUP(RQ$1,'Tactic Recode'!$A$1:$B$547,2,FALSE))</f>
        <v/>
      </c>
      <c r="RR119" t="str">
        <f>IF(ISERROR(MATCH(RR$1,'CSC Mitre'!DN$1:DN$220,0)),"",VLOOKUP(RR$1,'Tactic Recode'!$A$1:$B$547,2,FALSE))</f>
        <v/>
      </c>
      <c r="RS119" t="str">
        <f>IF(ISERROR(MATCH(RS$1,'CSC Mitre'!DN$1:DN$220,0)),"",VLOOKUP(RS$1,'Tactic Recode'!$A$1:$B$547,2,FALSE))</f>
        <v/>
      </c>
      <c r="RT119" t="str">
        <f>IF(ISERROR(MATCH(RT$1,'CSC Mitre'!DN$1:DN$220,0)),"",VLOOKUP(RT$1,'Tactic Recode'!$A$1:$B$547,2,FALSE))</f>
        <v/>
      </c>
      <c r="RU119" t="str">
        <f>IF(ISERROR(MATCH(RU$1,'CSC Mitre'!DN$1:DN$220,0)),"",VLOOKUP(RU$1,'Tactic Recode'!$A$1:$B$547,2,FALSE))</f>
        <v/>
      </c>
      <c r="RV119" t="str">
        <f>IF(ISERROR(MATCH(RV$1,'CSC Mitre'!DN$1:DN$220,0)),"",VLOOKUP(RV$1,'Tactic Recode'!$A$1:$B$547,2,FALSE))</f>
        <v/>
      </c>
      <c r="RW119" t="str">
        <f>IF(ISERROR(MATCH(RW$1,'CSC Mitre'!DN$1:DN$220,0)),"",VLOOKUP(RW$1,'Tactic Recode'!$A$1:$B$547,2,FALSE))</f>
        <v/>
      </c>
      <c r="RX119" t="str">
        <f>IF(ISERROR(MATCH(RX$1,'CSC Mitre'!DN$1:DN$220,0)),"",VLOOKUP(RX$1,'Tactic Recode'!$A$1:$B$547,2,FALSE))</f>
        <v/>
      </c>
      <c r="RY119" t="str">
        <f>IF(ISERROR(MATCH(RY$1,'CSC Mitre'!DN$1:DN$220,0)),"",VLOOKUP(RY$1,'Tactic Recode'!$A$1:$B$547,2,FALSE))</f>
        <v/>
      </c>
      <c r="RZ119" t="str">
        <f>IF(ISERROR(MATCH(RZ$1,'CSC Mitre'!DN$1:DN$220,0)),"",VLOOKUP(RZ$1,'Tactic Recode'!$A$1:$B$547,2,FALSE))</f>
        <v/>
      </c>
      <c r="SA119" t="str">
        <f>IF(ISERROR(MATCH(SA$1,'CSC Mitre'!DN$1:DN$220,0)),"",VLOOKUP(SA$1,'Tactic Recode'!$A$1:$B$547,2,FALSE))</f>
        <v/>
      </c>
      <c r="SB119" t="str">
        <f>IF(ISERROR(MATCH(SB$1,'CSC Mitre'!DN$1:DN$220,0)),"",VLOOKUP(SB$1,'Tactic Recode'!$A$1:$B$547,2,FALSE))</f>
        <v/>
      </c>
      <c r="SC119" t="str">
        <f>IF(ISERROR(MATCH(SC$1,'CSC Mitre'!DN$1:DN$220,0)),"",VLOOKUP(SC$1,'Tactic Recode'!$A$1:$B$547,2,FALSE))</f>
        <v/>
      </c>
      <c r="SD119" t="str">
        <f>IF(ISERROR(MATCH(SD$1,'CSC Mitre'!DN$1:DN$220,0)),"",VLOOKUP(SD$1,'Tactic Recode'!$A$1:$B$547,2,FALSE))</f>
        <v/>
      </c>
      <c r="SE119" t="str">
        <f>IF(ISERROR(MATCH(SE$1,'CSC Mitre'!DN$1:DN$220,0)),"",VLOOKUP(SE$1,'Tactic Recode'!$A$1:$B$547,2,FALSE))</f>
        <v/>
      </c>
      <c r="SF119" t="str">
        <f>IF(ISERROR(MATCH(SF$1,'CSC Mitre'!DN$1:DN$220,0)),"",VLOOKUP(SF$1,'Tactic Recode'!$A$1:$B$547,2,FALSE))</f>
        <v/>
      </c>
      <c r="SG119" t="str">
        <f>IF(ISERROR(MATCH(SG$1,'CSC Mitre'!DN$1:DN$220,0)),"",VLOOKUP(SG$1,'Tactic Recode'!$A$1:$B$547,2,FALSE))</f>
        <v/>
      </c>
      <c r="SH119" t="str">
        <f>IF(ISERROR(MATCH(SH$1,'CSC Mitre'!DN$1:DN$220,0)),"",VLOOKUP(SH$1,'Tactic Recode'!$A$1:$B$547,2,FALSE))</f>
        <v/>
      </c>
      <c r="SI119" t="str">
        <f>IF(ISERROR(MATCH(SI$1,'CSC Mitre'!DN$1:DN$220,0)),"",VLOOKUP(SI$1,'Tactic Recode'!$A$1:$B$547,2,FALSE))</f>
        <v/>
      </c>
      <c r="SJ119" t="str">
        <f>IF(ISERROR(MATCH(SJ$1,'CSC Mitre'!DN$1:DN$220,0)),"",VLOOKUP(SJ$1,'Tactic Recode'!$A$1:$B$547,2,FALSE))</f>
        <v/>
      </c>
      <c r="SK119" t="str">
        <f>IF(ISERROR(MATCH(SK$1,'CSC Mitre'!DN$1:DN$220,0)),"",VLOOKUP(SK$1,'Tactic Recode'!$A$1:$B$547,2,FALSE))</f>
        <v/>
      </c>
      <c r="SL119" t="str">
        <f>IF(ISERROR(MATCH(SL$1,'CSC Mitre'!DN$1:DN$220,0)),"",VLOOKUP(SL$1,'Tactic Recode'!$A$1:$B$547,2,FALSE))</f>
        <v/>
      </c>
      <c r="SM119" t="str">
        <f>IF(ISERROR(MATCH(SM$1,'CSC Mitre'!DN$1:DN$220,0)),"",VLOOKUP(SM$1,'Tactic Recode'!$A$1:$B$547,2,FALSE))</f>
        <v/>
      </c>
      <c r="SN119" t="str">
        <f>IF(ISERROR(MATCH(SN$1,'CSC Mitre'!DN$1:DN$220,0)),"",VLOOKUP(SN$1,'Tactic Recode'!$A$1:$B$547,2,FALSE))</f>
        <v/>
      </c>
      <c r="SO119" t="str">
        <f>IF(ISERROR(MATCH(SO$1,'CSC Mitre'!DN$1:DN$220,0)),"",VLOOKUP(SO$1,'Tactic Recode'!$A$1:$B$547,2,FALSE))</f>
        <v/>
      </c>
      <c r="SP119" t="str">
        <f>IF(ISERROR(MATCH(SP$1,'CSC Mitre'!DN$1:DN$220,0)),"",VLOOKUP(SP$1,'Tactic Recode'!$A$1:$B$547,2,FALSE))</f>
        <v/>
      </c>
      <c r="SQ119" t="str">
        <f>IF(ISERROR(MATCH(SQ$1,'CSC Mitre'!DN$1:DN$220,0)),"",VLOOKUP(SQ$1,'Tactic Recode'!$A$1:$B$547,2,FALSE))</f>
        <v/>
      </c>
      <c r="SR119" t="str">
        <f>IF(ISERROR(MATCH(SR$1,'CSC Mitre'!DN$1:DN$220,0)),"",VLOOKUP(SR$1,'Tactic Recode'!$A$1:$B$547,2,FALSE))</f>
        <v/>
      </c>
      <c r="SS119" t="str">
        <f>IF(ISERROR(MATCH(SS$1,'CSC Mitre'!DN$1:DN$220,0)),"",VLOOKUP(SS$1,'Tactic Recode'!$A$1:$B$547,2,FALSE))</f>
        <v/>
      </c>
      <c r="ST119" t="str">
        <f>IF(ISERROR(MATCH(ST$1,'CSC Mitre'!DN$1:DN$220,0)),"",VLOOKUP(ST$1,'Tactic Recode'!$A$1:$B$547,2,FALSE))</f>
        <v/>
      </c>
      <c r="SU119" t="str">
        <f>IF(ISERROR(MATCH(SU$1,'CSC Mitre'!DN$1:DN$220,0)),"",VLOOKUP(SU$1,'Tactic Recode'!$A$1:$B$547,2,FALSE))</f>
        <v/>
      </c>
      <c r="SV119" t="str">
        <f>IF(ISERROR(MATCH(SV$1,'CSC Mitre'!DN$1:DN$220,0)),"",VLOOKUP(SV$1,'Tactic Recode'!$A$1:$B$547,2,FALSE))</f>
        <v/>
      </c>
      <c r="SW119" t="str">
        <f>IF(ISERROR(MATCH(SW$1,'CSC Mitre'!DN$1:DN$220,0)),"",VLOOKUP(SW$1,'Tactic Recode'!$A$1:$B$547,2,FALSE))</f>
        <v/>
      </c>
      <c r="SX119" t="str">
        <f>IF(ISERROR(MATCH(SX$1,'CSC Mitre'!DN$1:DN$220,0)),"",VLOOKUP(SX$1,'Tactic Recode'!$A$1:$B$547,2,FALSE))</f>
        <v/>
      </c>
      <c r="SY119" t="str">
        <f>IF(ISERROR(MATCH(SY$1,'CSC Mitre'!DN$1:DN$220,0)),"",VLOOKUP(SY$1,'Tactic Recode'!$A$1:$B$547,2,FALSE))</f>
        <v/>
      </c>
      <c r="SZ119" t="str">
        <f>IF(ISERROR(MATCH(SZ$1,'CSC Mitre'!DN$1:DN$220,0)),"",VLOOKUP(SZ$1,'Tactic Recode'!$A$1:$B$547,2,FALSE))</f>
        <v/>
      </c>
      <c r="TA119" t="str">
        <f>IF(ISERROR(MATCH(TA$1,'CSC Mitre'!DN$1:DN$220,0)),"",VLOOKUP(TA$1,'Tactic Recode'!$A$1:$B$547,2,FALSE))</f>
        <v/>
      </c>
      <c r="TB119" t="str">
        <f>IF(ISERROR(MATCH(TB$1,'CSC Mitre'!DN$1:DN$220,0)),"",VLOOKUP(TB$1,'Tactic Recode'!$A$1:$B$547,2,FALSE))</f>
        <v/>
      </c>
      <c r="TC119" t="str">
        <f>IF(ISERROR(MATCH(TC$1,'CSC Mitre'!DN$1:DN$220,0)),"",VLOOKUP(TC$1,'Tactic Recode'!$A$1:$B$547,2,FALSE))</f>
        <v/>
      </c>
      <c r="TD119" t="str">
        <f>IF(ISERROR(MATCH(TD$1,'CSC Mitre'!DN$1:DN$220,0)),"",VLOOKUP(TD$1,'Tactic Recode'!$A$1:$B$547,2,FALSE))</f>
        <v/>
      </c>
      <c r="TE119" t="str">
        <f>IF(ISERROR(MATCH(TE$1,'CSC Mitre'!DN$1:DN$220,0)),"",VLOOKUP(TE$1,'Tactic Recode'!$A$1:$B$547,2,FALSE))</f>
        <v/>
      </c>
      <c r="TF119" t="str">
        <f>IF(ISERROR(MATCH(TF$1,'CSC Mitre'!DN$1:DN$220,0)),"",VLOOKUP(TF$1,'Tactic Recode'!$A$1:$B$547,2,FALSE))</f>
        <v/>
      </c>
      <c r="TG119" t="str">
        <f>IF(ISERROR(MATCH(TG$1,'CSC Mitre'!DN$1:DN$220,0)),"",VLOOKUP(TG$1,'Tactic Recode'!$A$1:$B$547,2,FALSE))</f>
        <v/>
      </c>
      <c r="TH119" t="str">
        <f>IF(ISERROR(MATCH(TH$1,'CSC Mitre'!DN$1:DN$220,0)),"",VLOOKUP(TH$1,'Tactic Recode'!$A$1:$B$547,2,FALSE))</f>
        <v/>
      </c>
      <c r="TI119" t="str">
        <f>IF(ISERROR(MATCH(TI$1,'CSC Mitre'!DN$1:DN$220,0)),"",VLOOKUP(TI$1,'Tactic Recode'!$A$1:$B$547,2,FALSE))</f>
        <v/>
      </c>
      <c r="TJ119" t="str">
        <f>IF(ISERROR(MATCH(TJ$1,'CSC Mitre'!DN$1:DN$220,0)),"",VLOOKUP(TJ$1,'Tactic Recode'!$A$1:$B$547,2,FALSE))</f>
        <v/>
      </c>
      <c r="TK119" t="str">
        <f>IF(ISERROR(MATCH(TK$1,'CSC Mitre'!DN$1:DN$220,0)),"",VLOOKUP(TK$1,'Tactic Recode'!$A$1:$B$547,2,FALSE))</f>
        <v/>
      </c>
      <c r="TL119" t="str">
        <f>IF(ISERROR(MATCH(TL$1,'CSC Mitre'!DN$1:DN$220,0)),"",VLOOKUP(TL$1,'Tactic Recode'!$A$1:$B$547,2,FALSE))</f>
        <v/>
      </c>
      <c r="TM119" t="str">
        <f>IF(ISERROR(MATCH(TM$1,'CSC Mitre'!DN$1:DN$220,0)),"",VLOOKUP(TM$1,'Tactic Recode'!$A$1:$B$547,2,FALSE))</f>
        <v/>
      </c>
      <c r="TN119" t="str">
        <f>IF(ISERROR(MATCH(TN$1,'CSC Mitre'!DN$1:DN$220,0)),"",VLOOKUP(TN$1,'Tactic Recode'!$A$1:$B$547,2,FALSE))</f>
        <v/>
      </c>
      <c r="TO119" t="str">
        <f>IF(ISERROR(MATCH(TO$1,'CSC Mitre'!DN$1:DN$220,0)),"",VLOOKUP(TO$1,'Tactic Recode'!$A$1:$B$547,2,FALSE))</f>
        <v/>
      </c>
      <c r="TP119" t="str">
        <f>IF(ISERROR(MATCH(TP$1,'CSC Mitre'!DN$1:DN$220,0)),"",VLOOKUP(TP$1,'Tactic Recode'!$A$1:$B$547,2,FALSE))</f>
        <v/>
      </c>
      <c r="TQ119" t="str">
        <f>IF(ISERROR(MATCH(TQ$1,'CSC Mitre'!DN$1:DN$220,0)),"",VLOOKUP(TQ$1,'Tactic Recode'!$A$1:$B$547,2,FALSE))</f>
        <v/>
      </c>
      <c r="TR119" t="str">
        <f>IF(ISERROR(MATCH(TR$1,'CSC Mitre'!DN$1:DN$220,0)),"",VLOOKUP(TR$1,'Tactic Recode'!$A$1:$B$547,2,FALSE))</f>
        <v/>
      </c>
      <c r="TS119" t="str">
        <f>IF(ISERROR(MATCH(TS$1,'CSC Mitre'!DN$1:DN$220,0)),"",VLOOKUP(TS$1,'Tactic Recode'!$A$1:$B$547,2,FALSE))</f>
        <v/>
      </c>
      <c r="TT119" t="str">
        <f>IF(ISERROR(MATCH(TT$1,'CSC Mitre'!DN$1:DN$220,0)),"",VLOOKUP(TT$1,'Tactic Recode'!$A$1:$B$547,2,FALSE))</f>
        <v/>
      </c>
      <c r="TU119" t="str">
        <f>IF(ISERROR(MATCH(TU$1,'CSC Mitre'!DN$1:DN$220,0)),"",VLOOKUP(TU$1,'Tactic Recode'!$A$1:$B$547,2,FALSE))</f>
        <v/>
      </c>
      <c r="TV119" t="str">
        <f>IF(ISERROR(MATCH(TV$1,'CSC Mitre'!DN$1:DN$220,0)),"",VLOOKUP(TV$1,'Tactic Recode'!$A$1:$B$547,2,FALSE))</f>
        <v/>
      </c>
      <c r="TW119" t="str">
        <f>IF(ISERROR(MATCH(TW$1,'CSC Mitre'!DN$1:DN$220,0)),"",VLOOKUP(TW$1,'Tactic Recode'!$A$1:$B$547,2,FALSE))</f>
        <v/>
      </c>
      <c r="TX119" t="str">
        <f>IF(ISERROR(MATCH(TX$1,'CSC Mitre'!DN$1:DN$220,0)),"",VLOOKUP(TX$1,'Tactic Recode'!$A$1:$B$547,2,FALSE))</f>
        <v/>
      </c>
      <c r="TY119" t="str">
        <f>IF(ISERROR(MATCH(TY$1,'CSC Mitre'!DN$1:DN$220,0)),"",VLOOKUP(TY$1,'Tactic Recode'!$A$1:$B$547,2,FALSE))</f>
        <v/>
      </c>
      <c r="TZ119" t="str">
        <f>IF(ISERROR(MATCH(TZ$1,'CSC Mitre'!DN$1:DN$220,0)),"",VLOOKUP(TZ$1,'Tactic Recode'!$A$1:$B$547,2,FALSE))</f>
        <v/>
      </c>
      <c r="UA119" t="str">
        <f>IF(ISERROR(MATCH(UA$1,'CSC Mitre'!DN$1:DN$220,0)),"",VLOOKUP(UA$1,'Tactic Recode'!$A$1:$B$547,2,FALSE))</f>
        <v/>
      </c>
      <c r="UB119" t="str">
        <f>IF(ISERROR(MATCH(UB$1,'CSC Mitre'!DN$1:DN$220,0)),"",VLOOKUP(UB$1,'Tactic Recode'!$A$1:$B$547,2,FALSE))</f>
        <v/>
      </c>
    </row>
    <row r="120" spans="1:548" x14ac:dyDescent="0.25">
      <c r="A120" s="59" t="s">
        <v>515</v>
      </c>
      <c r="B120" t="str">
        <f>IF(ISERROR(MATCH(B$1,'CSC Mitre'!DO$1:DO$220,0)),"",VLOOKUP(B$1,'Tactic Recode'!$A$1:$B$547,2,FALSE))</f>
        <v/>
      </c>
      <c r="C120" t="str">
        <f>IF(ISERROR(MATCH(C$1,'CSC Mitre'!DO$1:DO$220,0)),"",VLOOKUP(C$1,'Tactic Recode'!$A$1:$B$547,2,FALSE))</f>
        <v/>
      </c>
      <c r="D120" t="str">
        <f>IF(ISERROR(MATCH(D$1,'CSC Mitre'!DO$1:DO$220,0)),"",VLOOKUP(D$1,'Tactic Recode'!$A$1:$B$547,2,FALSE))</f>
        <v/>
      </c>
      <c r="E120" t="str">
        <f>IF(ISERROR(MATCH(E$1,'CSC Mitre'!DO$1:DO$220,0)),"",VLOOKUP(E$1,'Tactic Recode'!$A$1:$B$547,2,FALSE))</f>
        <v/>
      </c>
      <c r="F120" t="str">
        <f>IF(ISERROR(MATCH(F$1,'CSC Mitre'!DO$1:DO$220,0)),"",VLOOKUP(F$1,'Tactic Recode'!$A$1:$B$547,2,FALSE))</f>
        <v/>
      </c>
      <c r="G120" t="str">
        <f>IF(ISERROR(MATCH(G$1,'CSC Mitre'!DO$1:DO$220,0)),"",VLOOKUP(G$1,'Tactic Recode'!$A$1:$B$547,2,FALSE))</f>
        <v/>
      </c>
      <c r="H120" t="str">
        <f>IF(ISERROR(MATCH(H$1,'CSC Mitre'!DO$1:DO$220,0)),"",VLOOKUP(H$1,'Tactic Recode'!$A$1:$B$547,2,FALSE))</f>
        <v/>
      </c>
      <c r="I120" t="str">
        <f>IF(ISERROR(MATCH(I$1,'CSC Mitre'!DO$1:DO$220,0)),"",VLOOKUP(I$1,'Tactic Recode'!$A$1:$B$547,2,FALSE))</f>
        <v/>
      </c>
      <c r="J120" t="str">
        <f>IF(ISERROR(MATCH(J$1,'CSC Mitre'!DO$1:DO$220,0)),"",VLOOKUP(J$1,'Tactic Recode'!$A$1:$B$547,2,FALSE))</f>
        <v/>
      </c>
      <c r="K120" t="str">
        <f>IF(ISERROR(MATCH(K$1,'CSC Mitre'!DO$1:DO$220,0)),"",VLOOKUP(K$1,'Tactic Recode'!$A$1:$B$547,2,FALSE))</f>
        <v/>
      </c>
      <c r="L120" t="str">
        <f>IF(ISERROR(MATCH(L$1,'CSC Mitre'!DO$1:DO$220,0)),"",VLOOKUP(L$1,'Tactic Recode'!$A$1:$B$547,2,FALSE))</f>
        <v/>
      </c>
      <c r="M120" t="str">
        <f>IF(ISERROR(MATCH(M$1,'CSC Mitre'!DO$1:DO$220,0)),"",VLOOKUP(M$1,'Tactic Recode'!$A$1:$B$547,2,FALSE))</f>
        <v/>
      </c>
      <c r="N120" t="str">
        <f>IF(ISERROR(MATCH(N$1,'CSC Mitre'!DO$1:DO$220,0)),"",VLOOKUP(N$1,'Tactic Recode'!$A$1:$B$547,2,FALSE))</f>
        <v/>
      </c>
      <c r="O120" t="str">
        <f>IF(ISERROR(MATCH(O$1,'CSC Mitre'!DO$1:DO$220,0)),"",VLOOKUP(O$1,'Tactic Recode'!$A$1:$B$547,2,FALSE))</f>
        <v/>
      </c>
      <c r="P120" t="str">
        <f>IF(ISERROR(MATCH(P$1,'CSC Mitre'!DO$1:DO$220,0)),"",VLOOKUP(P$1,'Tactic Recode'!$A$1:$B$547,2,FALSE))</f>
        <v/>
      </c>
      <c r="Q120" t="str">
        <f>IF(ISERROR(MATCH(Q$1,'CSC Mitre'!DO$1:DO$220,0)),"",VLOOKUP(Q$1,'Tactic Recode'!$A$1:$B$547,2,FALSE))</f>
        <v/>
      </c>
      <c r="R120" t="str">
        <f>IF(ISERROR(MATCH(R$1,'CSC Mitre'!DO$1:DO$220,0)),"",VLOOKUP(R$1,'Tactic Recode'!$A$1:$B$547,2,FALSE))</f>
        <v/>
      </c>
      <c r="S120" t="str">
        <f>IF(ISERROR(MATCH(S$1,'CSC Mitre'!DO$1:DO$220,0)),"",VLOOKUP(S$1,'Tactic Recode'!$A$1:$B$547,2,FALSE))</f>
        <v/>
      </c>
      <c r="T120" t="str">
        <f>IF(ISERROR(MATCH(T$1,'CSC Mitre'!DO$1:DO$220,0)),"",VLOOKUP(T$1,'Tactic Recode'!$A$1:$B$547,2,FALSE))</f>
        <v/>
      </c>
      <c r="U120" t="str">
        <f>IF(ISERROR(MATCH(U$1,'CSC Mitre'!DO$1:DO$220,0)),"",VLOOKUP(U$1,'Tactic Recode'!$A$1:$B$547,2,FALSE))</f>
        <v/>
      </c>
      <c r="V120" t="str">
        <f>IF(ISERROR(MATCH(V$1,'CSC Mitre'!DO$1:DO$220,0)),"",VLOOKUP(V$1,'Tactic Recode'!$A$1:$B$547,2,FALSE))</f>
        <v/>
      </c>
      <c r="W120" t="str">
        <f>IF(ISERROR(MATCH(W$1,'CSC Mitre'!DO$1:DO$220,0)),"",VLOOKUP(W$1,'Tactic Recode'!$A$1:$B$547,2,FALSE))</f>
        <v/>
      </c>
      <c r="X120" t="str">
        <f>IF(ISERROR(MATCH(X$1,'CSC Mitre'!DO$1:DO$220,0)),"",VLOOKUP(X$1,'Tactic Recode'!$A$1:$B$547,2,FALSE))</f>
        <v/>
      </c>
      <c r="Y120" t="str">
        <f>IF(ISERROR(MATCH(Y$1,'CSC Mitre'!DO$1:DO$220,0)),"",VLOOKUP(Y$1,'Tactic Recode'!$A$1:$B$547,2,FALSE))</f>
        <v/>
      </c>
      <c r="Z120" t="str">
        <f>IF(ISERROR(MATCH(Z$1,'CSC Mitre'!DO$1:DO$220,0)),"",VLOOKUP(Z$1,'Tactic Recode'!$A$1:$B$547,2,FALSE))</f>
        <v/>
      </c>
      <c r="AA120" t="str">
        <f>IF(ISERROR(MATCH(AA$1,'CSC Mitre'!DO$1:DO$220,0)),"",VLOOKUP(AA$1,'Tactic Recode'!$A$1:$B$547,2,FALSE))</f>
        <v/>
      </c>
      <c r="AB120" t="str">
        <f>IF(ISERROR(MATCH(AB$1,'CSC Mitre'!DO$1:DO$220,0)),"",VLOOKUP(AB$1,'Tactic Recode'!$A$1:$B$547,2,FALSE))</f>
        <v/>
      </c>
      <c r="AC120" t="str">
        <f>IF(ISERROR(MATCH(AC$1,'CSC Mitre'!DO$1:DO$220,0)),"",VLOOKUP(AC$1,'Tactic Recode'!$A$1:$B$547,2,FALSE))</f>
        <v/>
      </c>
      <c r="AD120" t="str">
        <f>IF(ISERROR(MATCH(AD$1,'CSC Mitre'!DO$1:DO$220,0)),"",VLOOKUP(AD$1,'Tactic Recode'!$A$1:$B$547,2,FALSE))</f>
        <v/>
      </c>
      <c r="AE120" t="str">
        <f>IF(ISERROR(MATCH(AE$1,'CSC Mitre'!DO$1:DO$220,0)),"",VLOOKUP(AE$1,'Tactic Recode'!$A$1:$B$547,2,FALSE))</f>
        <v/>
      </c>
      <c r="AF120" t="str">
        <f>IF(ISERROR(MATCH(AF$1,'CSC Mitre'!DO$1:DO$220,0)),"",VLOOKUP(AF$1,'Tactic Recode'!$A$1:$B$547,2,FALSE))</f>
        <v/>
      </c>
      <c r="AG120" t="str">
        <f>IF(ISERROR(MATCH(AG$1,'CSC Mitre'!DO$1:DO$220,0)),"",VLOOKUP(AG$1,'Tactic Recode'!$A$1:$B$547,2,FALSE))</f>
        <v/>
      </c>
      <c r="AH120" t="str">
        <f>IF(ISERROR(MATCH(AH$1,'CSC Mitre'!DO$1:DO$220,0)),"",VLOOKUP(AH$1,'Tactic Recode'!$A$1:$B$547,2,FALSE))</f>
        <v/>
      </c>
      <c r="AI120" t="str">
        <f>IF(ISERROR(MATCH(AI$1,'CSC Mitre'!DO$1:DO$220,0)),"",VLOOKUP(AI$1,'Tactic Recode'!$A$1:$B$547,2,FALSE))</f>
        <v/>
      </c>
      <c r="AJ120" t="str">
        <f>IF(ISERROR(MATCH(AJ$1,'CSC Mitre'!DO$1:DO$220,0)),"",VLOOKUP(AJ$1,'Tactic Recode'!$A$1:$B$547,2,FALSE))</f>
        <v/>
      </c>
      <c r="AK120" t="str">
        <f>IF(ISERROR(MATCH(AK$1,'CSC Mitre'!DO$1:DO$220,0)),"",VLOOKUP(AK$1,'Tactic Recode'!$A$1:$B$547,2,FALSE))</f>
        <v/>
      </c>
      <c r="AL120" t="str">
        <f>IF(ISERROR(MATCH(AL$1,'CSC Mitre'!DO$1:DO$220,0)),"",VLOOKUP(AL$1,'Tactic Recode'!$A$1:$B$547,2,FALSE))</f>
        <v/>
      </c>
      <c r="AM120" t="str">
        <f>IF(ISERROR(MATCH(AM$1,'CSC Mitre'!DO$1:DO$220,0)),"",VLOOKUP(AM$1,'Tactic Recode'!$A$1:$B$547,2,FALSE))</f>
        <v/>
      </c>
      <c r="AN120" t="str">
        <f>IF(ISERROR(MATCH(AN$1,'CSC Mitre'!DO$1:DO$220,0)),"",VLOOKUP(AN$1,'Tactic Recode'!$A$1:$B$547,2,FALSE))</f>
        <v/>
      </c>
      <c r="AO120" t="str">
        <f>IF(ISERROR(MATCH(AO$1,'CSC Mitre'!DO$1:DO$220,0)),"",VLOOKUP(AO$1,'Tactic Recode'!$A$1:$B$547,2,FALSE))</f>
        <v/>
      </c>
      <c r="AP120" t="str">
        <f>IF(ISERROR(MATCH(AP$1,'CSC Mitre'!DO$1:DO$220,0)),"",VLOOKUP(AP$1,'Tactic Recode'!$A$1:$B$547,2,FALSE))</f>
        <v/>
      </c>
      <c r="AQ120" t="str">
        <f>IF(ISERROR(MATCH(AQ$1,'CSC Mitre'!DO$1:DO$220,0)),"",VLOOKUP(AQ$1,'Tactic Recode'!$A$1:$B$547,2,FALSE))</f>
        <v/>
      </c>
      <c r="AR120" t="str">
        <f>IF(ISERROR(MATCH(AR$1,'CSC Mitre'!DO$1:DO$220,0)),"",VLOOKUP(AR$1,'Tactic Recode'!$A$1:$B$547,2,FALSE))</f>
        <v/>
      </c>
      <c r="AS120" t="str">
        <f>IF(ISERROR(MATCH(AS$1,'CSC Mitre'!DO$1:DO$220,0)),"",VLOOKUP(AS$1,'Tactic Recode'!$A$1:$B$547,2,FALSE))</f>
        <v/>
      </c>
      <c r="AT120" t="str">
        <f>IF(ISERROR(MATCH(AT$1,'CSC Mitre'!DO$1:DO$220,0)),"",VLOOKUP(AT$1,'Tactic Recode'!$A$1:$B$547,2,FALSE))</f>
        <v/>
      </c>
      <c r="AU120" t="str">
        <f>IF(ISERROR(MATCH(AU$1,'CSC Mitre'!DO$1:DO$220,0)),"",VLOOKUP(AU$1,'Tactic Recode'!$A$1:$B$547,2,FALSE))</f>
        <v/>
      </c>
      <c r="AV120" t="str">
        <f>IF(ISERROR(MATCH(AV$1,'CSC Mitre'!DO$1:DO$220,0)),"",VLOOKUP(AV$1,'Tactic Recode'!$A$1:$B$547,2,FALSE))</f>
        <v/>
      </c>
      <c r="AW120" t="str">
        <f>IF(ISERROR(MATCH(AW$1,'CSC Mitre'!DO$1:DO$220,0)),"",VLOOKUP(AW$1,'Tactic Recode'!$A$1:$B$547,2,FALSE))</f>
        <v/>
      </c>
      <c r="AX120" t="str">
        <f>IF(ISERROR(MATCH(AX$1,'CSC Mitre'!DO$1:DO$220,0)),"",VLOOKUP(AX$1,'Tactic Recode'!$A$1:$B$547,2,FALSE))</f>
        <v/>
      </c>
      <c r="AY120" t="str">
        <f>IF(ISERROR(MATCH(AY$1,'CSC Mitre'!DO$1:DO$220,0)),"",VLOOKUP(AY$1,'Tactic Recode'!$A$1:$B$547,2,FALSE))</f>
        <v/>
      </c>
      <c r="AZ120" t="str">
        <f>IF(ISERROR(MATCH(AZ$1,'CSC Mitre'!DO$1:DO$220,0)),"",VLOOKUP(AZ$1,'Tactic Recode'!$A$1:$B$547,2,FALSE))</f>
        <v/>
      </c>
      <c r="BA120" t="str">
        <f>IF(ISERROR(MATCH(BA$1,'CSC Mitre'!DO$1:DO$220,0)),"",VLOOKUP(BA$1,'Tactic Recode'!$A$1:$B$547,2,FALSE))</f>
        <v/>
      </c>
      <c r="BB120" t="str">
        <f>IF(ISERROR(MATCH(BB$1,'CSC Mitre'!DO$1:DO$220,0)),"",VLOOKUP(BB$1,'Tactic Recode'!$A$1:$B$547,2,FALSE))</f>
        <v/>
      </c>
      <c r="BC120" t="str">
        <f>IF(ISERROR(MATCH(BC$1,'CSC Mitre'!DO$1:DO$220,0)),"",VLOOKUP(BC$1,'Tactic Recode'!$A$1:$B$547,2,FALSE))</f>
        <v/>
      </c>
      <c r="BD120" t="str">
        <f>IF(ISERROR(MATCH(BD$1,'CSC Mitre'!DO$1:DO$220,0)),"",VLOOKUP(BD$1,'Tactic Recode'!$A$1:$B$547,2,FALSE))</f>
        <v/>
      </c>
      <c r="BE120" t="str">
        <f>IF(ISERROR(MATCH(BE$1,'CSC Mitre'!DO$1:DO$220,0)),"",VLOOKUP(BE$1,'Tactic Recode'!$A$1:$B$547,2,FALSE))</f>
        <v/>
      </c>
      <c r="BF120" t="str">
        <f>IF(ISERROR(MATCH(BF$1,'CSC Mitre'!DO$1:DO$220,0)),"",VLOOKUP(BF$1,'Tactic Recode'!$A$1:$B$547,2,FALSE))</f>
        <v/>
      </c>
      <c r="BG120" t="str">
        <f>IF(ISERROR(MATCH(BG$1,'CSC Mitre'!DO$1:DO$220,0)),"",VLOOKUP(BG$1,'Tactic Recode'!$A$1:$B$547,2,FALSE))</f>
        <v/>
      </c>
      <c r="BH120" t="str">
        <f>IF(ISERROR(MATCH(BH$1,'CSC Mitre'!DO$1:DO$220,0)),"",VLOOKUP(BH$1,'Tactic Recode'!$A$1:$B$547,2,FALSE))</f>
        <v/>
      </c>
      <c r="BI120" t="str">
        <f>IF(ISERROR(MATCH(BI$1,'CSC Mitre'!DO$1:DO$220,0)),"",VLOOKUP(BI$1,'Tactic Recode'!$A$1:$B$547,2,FALSE))</f>
        <v/>
      </c>
      <c r="BJ120" t="str">
        <f>IF(ISERROR(MATCH(BJ$1,'CSC Mitre'!DO$1:DO$220,0)),"",VLOOKUP(BJ$1,'Tactic Recode'!$A$1:$B$547,2,FALSE))</f>
        <v/>
      </c>
      <c r="BK120" t="str">
        <f>IF(ISERROR(MATCH(BK$1,'CSC Mitre'!DO$1:DO$220,0)),"",VLOOKUP(BK$1,'Tactic Recode'!$A$1:$B$547,2,FALSE))</f>
        <v/>
      </c>
      <c r="BL120" t="str">
        <f>IF(ISERROR(MATCH(BL$1,'CSC Mitre'!DO$1:DO$220,0)),"",VLOOKUP(BL$1,'Tactic Recode'!$A$1:$B$547,2,FALSE))</f>
        <v/>
      </c>
      <c r="BM120" t="str">
        <f>IF(ISERROR(MATCH(BM$1,'CSC Mitre'!DO$1:DO$220,0)),"",VLOOKUP(BM$1,'Tactic Recode'!$A$1:$B$547,2,FALSE))</f>
        <v/>
      </c>
      <c r="BN120" t="str">
        <f>IF(ISERROR(MATCH(BN$1,'CSC Mitre'!DO$1:DO$220,0)),"",VLOOKUP(BN$1,'Tactic Recode'!$A$1:$B$547,2,FALSE))</f>
        <v/>
      </c>
      <c r="BO120" t="str">
        <f>IF(ISERROR(MATCH(BO$1,'CSC Mitre'!DO$1:DO$220,0)),"",VLOOKUP(BO$1,'Tactic Recode'!$A$1:$B$547,2,FALSE))</f>
        <v/>
      </c>
      <c r="BP120" t="str">
        <f>IF(ISERROR(MATCH(BP$1,'CSC Mitre'!DO$1:DO$220,0)),"",VLOOKUP(BP$1,'Tactic Recode'!$A$1:$B$547,2,FALSE))</f>
        <v/>
      </c>
      <c r="BQ120" t="str">
        <f>IF(ISERROR(MATCH(BQ$1,'CSC Mitre'!DO$1:DO$220,0)),"",VLOOKUP(BQ$1,'Tactic Recode'!$A$1:$B$547,2,FALSE))</f>
        <v/>
      </c>
      <c r="BR120" t="str">
        <f>IF(ISERROR(MATCH(BR$1,'CSC Mitre'!DO$1:DO$220,0)),"",VLOOKUP(BR$1,'Tactic Recode'!$A$1:$B$547,2,FALSE))</f>
        <v/>
      </c>
      <c r="BS120" t="str">
        <f>IF(ISERROR(MATCH(BS$1,'CSC Mitre'!DO$1:DO$220,0)),"",VLOOKUP(BS$1,'Tactic Recode'!$A$1:$B$547,2,FALSE))</f>
        <v/>
      </c>
      <c r="BT120" t="str">
        <f>IF(ISERROR(MATCH(BT$1,'CSC Mitre'!DO$1:DO$220,0)),"",VLOOKUP(BT$1,'Tactic Recode'!$A$1:$B$547,2,FALSE))</f>
        <v/>
      </c>
      <c r="BU120" t="str">
        <f>IF(ISERROR(MATCH(BU$1,'CSC Mitre'!DO$1:DO$220,0)),"",VLOOKUP(BU$1,'Tactic Recode'!$A$1:$B$547,2,FALSE))</f>
        <v/>
      </c>
      <c r="BV120" t="str">
        <f>IF(ISERROR(MATCH(BV$1,'CSC Mitre'!DO$1:DO$220,0)),"",VLOOKUP(BV$1,'Tactic Recode'!$A$1:$B$547,2,FALSE))</f>
        <v/>
      </c>
      <c r="BW120" t="str">
        <f>IF(ISERROR(MATCH(BW$1,'CSC Mitre'!DO$1:DO$220,0)),"",VLOOKUP(BW$1,'Tactic Recode'!$A$1:$B$547,2,FALSE))</f>
        <v/>
      </c>
      <c r="BX120" t="str">
        <f>IF(ISERROR(MATCH(BX$1,'CSC Mitre'!DO$1:DO$220,0)),"",VLOOKUP(BX$1,'Tactic Recode'!$A$1:$B$547,2,FALSE))</f>
        <v/>
      </c>
      <c r="BY120" t="str">
        <f>IF(ISERROR(MATCH(BY$1,'CSC Mitre'!DO$1:DO$220,0)),"",VLOOKUP(BY$1,'Tactic Recode'!$A$1:$B$547,2,FALSE))</f>
        <v/>
      </c>
      <c r="BZ120" t="str">
        <f>IF(ISERROR(MATCH(BZ$1,'CSC Mitre'!DO$1:DO$220,0)),"",VLOOKUP(BZ$1,'Tactic Recode'!$A$1:$B$547,2,FALSE))</f>
        <v/>
      </c>
      <c r="CA120" t="str">
        <f>IF(ISERROR(MATCH(CA$1,'CSC Mitre'!DO$1:DO$220,0)),"",VLOOKUP(CA$1,'Tactic Recode'!$A$1:$B$547,2,FALSE))</f>
        <v/>
      </c>
      <c r="CB120" t="str">
        <f>IF(ISERROR(MATCH(CB$1,'CSC Mitre'!DO$1:DO$220,0)),"",VLOOKUP(CB$1,'Tactic Recode'!$A$1:$B$547,2,FALSE))</f>
        <v/>
      </c>
      <c r="CC120" t="str">
        <f>IF(ISERROR(MATCH(CC$1,'CSC Mitre'!DO$1:DO$220,0)),"",VLOOKUP(CC$1,'Tactic Recode'!$A$1:$B$547,2,FALSE))</f>
        <v/>
      </c>
      <c r="CD120" t="str">
        <f>IF(ISERROR(MATCH(CD$1,'CSC Mitre'!DO$1:DO$220,0)),"",VLOOKUP(CD$1,'Tactic Recode'!$A$1:$B$547,2,FALSE))</f>
        <v/>
      </c>
      <c r="CE120" t="str">
        <f>IF(ISERROR(MATCH(CE$1,'CSC Mitre'!DO$1:DO$220,0)),"",VLOOKUP(CE$1,'Tactic Recode'!$A$1:$B$547,2,FALSE))</f>
        <v/>
      </c>
      <c r="CF120" t="str">
        <f>IF(ISERROR(MATCH(CF$1,'CSC Mitre'!DO$1:DO$220,0)),"",VLOOKUP(CF$1,'Tactic Recode'!$A$1:$B$547,2,FALSE))</f>
        <v/>
      </c>
      <c r="CG120" t="str">
        <f>IF(ISERROR(MATCH(CG$1,'CSC Mitre'!DO$1:DO$220,0)),"",VLOOKUP(CG$1,'Tactic Recode'!$A$1:$B$547,2,FALSE))</f>
        <v/>
      </c>
      <c r="CH120" t="str">
        <f>IF(ISERROR(MATCH(CH$1,'CSC Mitre'!DO$1:DO$220,0)),"",VLOOKUP(CH$1,'Tactic Recode'!$A$1:$B$547,2,FALSE))</f>
        <v/>
      </c>
      <c r="CI120" t="str">
        <f>IF(ISERROR(MATCH(CI$1,'CSC Mitre'!DO$1:DO$220,0)),"",VLOOKUP(CI$1,'Tactic Recode'!$A$1:$B$547,2,FALSE))</f>
        <v/>
      </c>
      <c r="CJ120" t="str">
        <f>IF(ISERROR(MATCH(CJ$1,'CSC Mitre'!DO$1:DO$220,0)),"",VLOOKUP(CJ$1,'Tactic Recode'!$A$1:$B$547,2,FALSE))</f>
        <v/>
      </c>
      <c r="CK120" t="str">
        <f>IF(ISERROR(MATCH(CK$1,'CSC Mitre'!DO$1:DO$220,0)),"",VLOOKUP(CK$1,'Tactic Recode'!$A$1:$B$547,2,FALSE))</f>
        <v/>
      </c>
      <c r="CL120" t="str">
        <f>IF(ISERROR(MATCH(CL$1,'CSC Mitre'!DO$1:DO$220,0)),"",VLOOKUP(CL$1,'Tactic Recode'!$A$1:$B$547,2,FALSE))</f>
        <v/>
      </c>
      <c r="CM120" t="str">
        <f>IF(ISERROR(MATCH(CM$1,'CSC Mitre'!DO$1:DO$220,0)),"",VLOOKUP(CM$1,'Tactic Recode'!$A$1:$B$547,2,FALSE))</f>
        <v/>
      </c>
      <c r="CN120" t="str">
        <f>IF(ISERROR(MATCH(CN$1,'CSC Mitre'!DO$1:DO$220,0)),"",VLOOKUP(CN$1,'Tactic Recode'!$A$1:$B$547,2,FALSE))</f>
        <v/>
      </c>
      <c r="CO120" t="str">
        <f>IF(ISERROR(MATCH(CO$1,'CSC Mitre'!DO$1:DO$220,0)),"",VLOOKUP(CO$1,'Tactic Recode'!$A$1:$B$547,2,FALSE))</f>
        <v/>
      </c>
      <c r="CP120" t="str">
        <f>IF(ISERROR(MATCH(CP$1,'CSC Mitre'!DO$1:DO$220,0)),"",VLOOKUP(CP$1,'Tactic Recode'!$A$1:$B$547,2,FALSE))</f>
        <v/>
      </c>
      <c r="CQ120" t="str">
        <f>IF(ISERROR(MATCH(CQ$1,'CSC Mitre'!DO$1:DO$220,0)),"",VLOOKUP(CQ$1,'Tactic Recode'!$A$1:$B$547,2,FALSE))</f>
        <v/>
      </c>
      <c r="CR120" t="str">
        <f>IF(ISERROR(MATCH(CR$1,'CSC Mitre'!DO$1:DO$220,0)),"",VLOOKUP(CR$1,'Tactic Recode'!$A$1:$B$547,2,FALSE))</f>
        <v/>
      </c>
      <c r="CS120" t="str">
        <f>IF(ISERROR(MATCH(CS$1,'CSC Mitre'!DO$1:DO$220,0)),"",VLOOKUP(CS$1,'Tactic Recode'!$A$1:$B$547,2,FALSE))</f>
        <v/>
      </c>
      <c r="CT120" t="str">
        <f>IF(ISERROR(MATCH(CT$1,'CSC Mitre'!DO$1:DO$220,0)),"",VLOOKUP(CT$1,'Tactic Recode'!$A$1:$B$547,2,FALSE))</f>
        <v/>
      </c>
      <c r="CU120" t="str">
        <f>IF(ISERROR(MATCH(CU$1,'CSC Mitre'!DO$1:DO$220,0)),"",VLOOKUP(CU$1,'Tactic Recode'!$A$1:$B$547,2,FALSE))</f>
        <v/>
      </c>
      <c r="CV120" t="str">
        <f>IF(ISERROR(MATCH(CV$1,'CSC Mitre'!DO$1:DO$220,0)),"",VLOOKUP(CV$1,'Tactic Recode'!$A$1:$B$547,2,FALSE))</f>
        <v/>
      </c>
      <c r="CW120" t="str">
        <f>IF(ISERROR(MATCH(CW$1,'CSC Mitre'!DO$1:DO$220,0)),"",VLOOKUP(CW$1,'Tactic Recode'!$A$1:$B$547,2,FALSE))</f>
        <v/>
      </c>
      <c r="CX120" t="str">
        <f>IF(ISERROR(MATCH(CX$1,'CSC Mitre'!DO$1:DO$220,0)),"",VLOOKUP(CX$1,'Tactic Recode'!$A$1:$B$547,2,FALSE))</f>
        <v/>
      </c>
      <c r="CY120" t="str">
        <f>IF(ISERROR(MATCH(CY$1,'CSC Mitre'!DO$1:DO$220,0)),"",VLOOKUP(CY$1,'Tactic Recode'!$A$1:$B$547,2,FALSE))</f>
        <v/>
      </c>
      <c r="CZ120" t="str">
        <f>IF(ISERROR(MATCH(CZ$1,'CSC Mitre'!DO$1:DO$220,0)),"",VLOOKUP(CZ$1,'Tactic Recode'!$A$1:$B$547,2,FALSE))</f>
        <v/>
      </c>
      <c r="DA120" t="str">
        <f>IF(ISERROR(MATCH(DA$1,'CSC Mitre'!DO$1:DO$220,0)),"",VLOOKUP(DA$1,'Tactic Recode'!$A$1:$B$547,2,FALSE))</f>
        <v/>
      </c>
      <c r="DB120" t="str">
        <f>IF(ISERROR(MATCH(DB$1,'CSC Mitre'!DO$1:DO$220,0)),"",VLOOKUP(DB$1,'Tactic Recode'!$A$1:$B$547,2,FALSE))</f>
        <v/>
      </c>
      <c r="DC120" t="str">
        <f>IF(ISERROR(MATCH(DC$1,'CSC Mitre'!DO$1:DO$220,0)),"",VLOOKUP(DC$1,'Tactic Recode'!$A$1:$B$547,2,FALSE))</f>
        <v/>
      </c>
      <c r="DD120" t="str">
        <f>IF(ISERROR(MATCH(DD$1,'CSC Mitre'!DO$1:DO$220,0)),"",VLOOKUP(DD$1,'Tactic Recode'!$A$1:$B$547,2,FALSE))</f>
        <v/>
      </c>
      <c r="DE120" t="str">
        <f>IF(ISERROR(MATCH(DE$1,'CSC Mitre'!DO$1:DO$220,0)),"",VLOOKUP(DE$1,'Tactic Recode'!$A$1:$B$547,2,FALSE))</f>
        <v/>
      </c>
      <c r="DF120" t="str">
        <f>IF(ISERROR(MATCH(DF$1,'CSC Mitre'!DO$1:DO$220,0)),"",VLOOKUP(DF$1,'Tactic Recode'!$A$1:$B$547,2,FALSE))</f>
        <v/>
      </c>
      <c r="DG120" t="str">
        <f>IF(ISERROR(MATCH(DG$1,'CSC Mitre'!DO$1:DO$220,0)),"",VLOOKUP(DG$1,'Tactic Recode'!$A$1:$B$547,2,FALSE))</f>
        <v/>
      </c>
      <c r="DH120" t="str">
        <f>IF(ISERROR(MATCH(DH$1,'CSC Mitre'!DO$1:DO$220,0)),"",VLOOKUP(DH$1,'Tactic Recode'!$A$1:$B$547,2,FALSE))</f>
        <v/>
      </c>
      <c r="DI120" t="str">
        <f>IF(ISERROR(MATCH(DI$1,'CSC Mitre'!DO$1:DO$220,0)),"",VLOOKUP(DI$1,'Tactic Recode'!$A$1:$B$547,2,FALSE))</f>
        <v/>
      </c>
      <c r="DJ120" t="str">
        <f>IF(ISERROR(MATCH(DJ$1,'CSC Mitre'!DO$1:DO$220,0)),"",VLOOKUP(DJ$1,'Tactic Recode'!$A$1:$B$547,2,FALSE))</f>
        <v/>
      </c>
      <c r="DK120" t="str">
        <f>IF(ISERROR(MATCH(DK$1,'CSC Mitre'!DO$1:DO$220,0)),"",VLOOKUP(DK$1,'Tactic Recode'!$A$1:$B$547,2,FALSE))</f>
        <v/>
      </c>
      <c r="DL120" t="str">
        <f>IF(ISERROR(MATCH(DL$1,'CSC Mitre'!DO$1:DO$220,0)),"",VLOOKUP(DL$1,'Tactic Recode'!$A$1:$B$547,2,FALSE))</f>
        <v/>
      </c>
      <c r="DM120" t="str">
        <f>IF(ISERROR(MATCH(DM$1,'CSC Mitre'!DO$1:DO$220,0)),"",VLOOKUP(DM$1,'Tactic Recode'!$A$1:$B$547,2,FALSE))</f>
        <v/>
      </c>
      <c r="DN120" t="str">
        <f>IF(ISERROR(MATCH(DN$1,'CSC Mitre'!DO$1:DO$220,0)),"",VLOOKUP(DN$1,'Tactic Recode'!$A$1:$B$547,2,FALSE))</f>
        <v/>
      </c>
      <c r="DO120" t="str">
        <f>IF(ISERROR(MATCH(DO$1,'CSC Mitre'!DO$1:DO$220,0)),"",VLOOKUP(DO$1,'Tactic Recode'!$A$1:$B$547,2,FALSE))</f>
        <v/>
      </c>
      <c r="DP120" t="str">
        <f>IF(ISERROR(MATCH(DP$1,'CSC Mitre'!DO$1:DO$220,0)),"",VLOOKUP(DP$1,'Tactic Recode'!$A$1:$B$547,2,FALSE))</f>
        <v/>
      </c>
      <c r="DQ120" t="str">
        <f>IF(ISERROR(MATCH(DQ$1,'CSC Mitre'!DO$1:DO$220,0)),"",VLOOKUP(DQ$1,'Tactic Recode'!$A$1:$B$547,2,FALSE))</f>
        <v/>
      </c>
      <c r="DR120" t="str">
        <f>IF(ISERROR(MATCH(DR$1,'CSC Mitre'!DO$1:DO$220,0)),"",VLOOKUP(DR$1,'Tactic Recode'!$A$1:$B$547,2,FALSE))</f>
        <v/>
      </c>
      <c r="DS120" t="str">
        <f>IF(ISERROR(MATCH(DS$1,'CSC Mitre'!DO$1:DO$220,0)),"",VLOOKUP(DS$1,'Tactic Recode'!$A$1:$B$547,2,FALSE))</f>
        <v/>
      </c>
      <c r="DT120" t="str">
        <f>IF(ISERROR(MATCH(DT$1,'CSC Mitre'!DO$1:DO$220,0)),"",VLOOKUP(DT$1,'Tactic Recode'!$A$1:$B$547,2,FALSE))</f>
        <v/>
      </c>
      <c r="DU120" t="str">
        <f>IF(ISERROR(MATCH(DU$1,'CSC Mitre'!DO$1:DO$220,0)),"",VLOOKUP(DU$1,'Tactic Recode'!$A$1:$B$547,2,FALSE))</f>
        <v/>
      </c>
      <c r="DV120" t="str">
        <f>IF(ISERROR(MATCH(DV$1,'CSC Mitre'!DO$1:DO$220,0)),"",VLOOKUP(DV$1,'Tactic Recode'!$A$1:$B$547,2,FALSE))</f>
        <v/>
      </c>
      <c r="DW120" t="str">
        <f>IF(ISERROR(MATCH(DW$1,'CSC Mitre'!DO$1:DO$220,0)),"",VLOOKUP(DW$1,'Tactic Recode'!$A$1:$B$547,2,FALSE))</f>
        <v/>
      </c>
      <c r="DX120" t="str">
        <f>IF(ISERROR(MATCH(DX$1,'CSC Mitre'!DO$1:DO$220,0)),"",VLOOKUP(DX$1,'Tactic Recode'!$A$1:$B$547,2,FALSE))</f>
        <v/>
      </c>
      <c r="DY120" t="str">
        <f>IF(ISERROR(MATCH(DY$1,'CSC Mitre'!DO$1:DO$220,0)),"",VLOOKUP(DY$1,'Tactic Recode'!$A$1:$B$547,2,FALSE))</f>
        <v/>
      </c>
      <c r="DZ120" t="str">
        <f>IF(ISERROR(MATCH(DZ$1,'CSC Mitre'!DO$1:DO$220,0)),"",VLOOKUP(DZ$1,'Tactic Recode'!$A$1:$B$547,2,FALSE))</f>
        <v/>
      </c>
      <c r="EA120" t="str">
        <f>IF(ISERROR(MATCH(EA$1,'CSC Mitre'!DO$1:DO$220,0)),"",VLOOKUP(EA$1,'Tactic Recode'!$A$1:$B$547,2,FALSE))</f>
        <v/>
      </c>
      <c r="EB120" t="str">
        <f>IF(ISERROR(MATCH(EB$1,'CSC Mitre'!DO$1:DO$220,0)),"",VLOOKUP(EB$1,'Tactic Recode'!$A$1:$B$547,2,FALSE))</f>
        <v/>
      </c>
      <c r="EC120" t="str">
        <f>IF(ISERROR(MATCH(EC$1,'CSC Mitre'!DO$1:DO$220,0)),"",VLOOKUP(EC$1,'Tactic Recode'!$A$1:$B$547,2,FALSE))</f>
        <v/>
      </c>
      <c r="ED120" t="str">
        <f>IF(ISERROR(MATCH(ED$1,'CSC Mitre'!DO$1:DO$220,0)),"",VLOOKUP(ED$1,'Tactic Recode'!$A$1:$B$547,2,FALSE))</f>
        <v/>
      </c>
      <c r="EE120" t="str">
        <f>IF(ISERROR(MATCH(EE$1,'CSC Mitre'!DO$1:DO$220,0)),"",VLOOKUP(EE$1,'Tactic Recode'!$A$1:$B$547,2,FALSE))</f>
        <v/>
      </c>
      <c r="EF120" t="str">
        <f>IF(ISERROR(MATCH(EF$1,'CSC Mitre'!DO$1:DO$220,0)),"",VLOOKUP(EF$1,'Tactic Recode'!$A$1:$B$547,2,FALSE))</f>
        <v/>
      </c>
      <c r="EG120" t="str">
        <f>IF(ISERROR(MATCH(EG$1,'CSC Mitre'!DO$1:DO$220,0)),"",VLOOKUP(EG$1,'Tactic Recode'!$A$1:$B$547,2,FALSE))</f>
        <v/>
      </c>
      <c r="EH120" t="str">
        <f>IF(ISERROR(MATCH(EH$1,'CSC Mitre'!DO$1:DO$220,0)),"",VLOOKUP(EH$1,'Tactic Recode'!$A$1:$B$547,2,FALSE))</f>
        <v/>
      </c>
      <c r="EI120" t="str">
        <f>IF(ISERROR(MATCH(EI$1,'CSC Mitre'!DO$1:DO$220,0)),"",VLOOKUP(EI$1,'Tactic Recode'!$A$1:$B$547,2,FALSE))</f>
        <v/>
      </c>
      <c r="EJ120" t="str">
        <f>IF(ISERROR(MATCH(EJ$1,'CSC Mitre'!DO$1:DO$220,0)),"",VLOOKUP(EJ$1,'Tactic Recode'!$A$1:$B$547,2,FALSE))</f>
        <v/>
      </c>
      <c r="EK120" t="str">
        <f>IF(ISERROR(MATCH(EK$1,'CSC Mitre'!DO$1:DO$220,0)),"",VLOOKUP(EK$1,'Tactic Recode'!$A$1:$B$547,2,FALSE))</f>
        <v/>
      </c>
      <c r="EL120" t="str">
        <f>IF(ISERROR(MATCH(EL$1,'CSC Mitre'!DO$1:DO$220,0)),"",VLOOKUP(EL$1,'Tactic Recode'!$A$1:$B$547,2,FALSE))</f>
        <v/>
      </c>
      <c r="EM120" t="str">
        <f>IF(ISERROR(MATCH(EM$1,'CSC Mitre'!DO$1:DO$220,0)),"",VLOOKUP(EM$1,'Tactic Recode'!$A$1:$B$547,2,FALSE))</f>
        <v/>
      </c>
      <c r="EN120" t="str">
        <f>IF(ISERROR(MATCH(EN$1,'CSC Mitre'!DO$1:DO$220,0)),"",VLOOKUP(EN$1,'Tactic Recode'!$A$1:$B$547,2,FALSE))</f>
        <v/>
      </c>
      <c r="EO120" t="str">
        <f>IF(ISERROR(MATCH(EO$1,'CSC Mitre'!DO$1:DO$220,0)),"",VLOOKUP(EO$1,'Tactic Recode'!$A$1:$B$547,2,FALSE))</f>
        <v/>
      </c>
      <c r="EP120" t="str">
        <f>IF(ISERROR(MATCH(EP$1,'CSC Mitre'!DO$1:DO$220,0)),"",VLOOKUP(EP$1,'Tactic Recode'!$A$1:$B$547,2,FALSE))</f>
        <v/>
      </c>
      <c r="EQ120" t="str">
        <f>IF(ISERROR(MATCH(EQ$1,'CSC Mitre'!DO$1:DO$220,0)),"",VLOOKUP(EQ$1,'Tactic Recode'!$A$1:$B$547,2,FALSE))</f>
        <v/>
      </c>
      <c r="ER120" t="str">
        <f>IF(ISERROR(MATCH(ER$1,'CSC Mitre'!DO$1:DO$220,0)),"",VLOOKUP(ER$1,'Tactic Recode'!$A$1:$B$547,2,FALSE))</f>
        <v/>
      </c>
      <c r="ES120" t="str">
        <f>IF(ISERROR(MATCH(ES$1,'CSC Mitre'!DO$1:DO$220,0)),"",VLOOKUP(ES$1,'Tactic Recode'!$A$1:$B$547,2,FALSE))</f>
        <v/>
      </c>
      <c r="ET120" t="str">
        <f>IF(ISERROR(MATCH(ET$1,'CSC Mitre'!DO$1:DO$220,0)),"",VLOOKUP(ET$1,'Tactic Recode'!$A$1:$B$547,2,FALSE))</f>
        <v/>
      </c>
      <c r="EU120" t="str">
        <f>IF(ISERROR(MATCH(EU$1,'CSC Mitre'!DO$1:DO$220,0)),"",VLOOKUP(EU$1,'Tactic Recode'!$A$1:$B$547,2,FALSE))</f>
        <v/>
      </c>
      <c r="EV120" t="str">
        <f>IF(ISERROR(MATCH(EV$1,'CSC Mitre'!DO$1:DO$220,0)),"",VLOOKUP(EV$1,'Tactic Recode'!$A$1:$B$547,2,FALSE))</f>
        <v/>
      </c>
      <c r="EW120" t="str">
        <f>IF(ISERROR(MATCH(EW$1,'CSC Mitre'!DO$1:DO$220,0)),"",VLOOKUP(EW$1,'Tactic Recode'!$A$1:$B$547,2,FALSE))</f>
        <v/>
      </c>
      <c r="EX120" t="str">
        <f>IF(ISERROR(MATCH(EX$1,'CSC Mitre'!DO$1:DO$220,0)),"",VLOOKUP(EX$1,'Tactic Recode'!$A$1:$B$547,2,FALSE))</f>
        <v/>
      </c>
      <c r="EY120" t="str">
        <f>IF(ISERROR(MATCH(EY$1,'CSC Mitre'!DO$1:DO$220,0)),"",VLOOKUP(EY$1,'Tactic Recode'!$A$1:$B$547,2,FALSE))</f>
        <v/>
      </c>
      <c r="EZ120" t="str">
        <f>IF(ISERROR(MATCH(EZ$1,'CSC Mitre'!DO$1:DO$220,0)),"",VLOOKUP(EZ$1,'Tactic Recode'!$A$1:$B$547,2,FALSE))</f>
        <v/>
      </c>
      <c r="FA120" t="str">
        <f>IF(ISERROR(MATCH(FA$1,'CSC Mitre'!DO$1:DO$220,0)),"",VLOOKUP(FA$1,'Tactic Recode'!$A$1:$B$547,2,FALSE))</f>
        <v/>
      </c>
      <c r="FB120" t="str">
        <f>IF(ISERROR(MATCH(FB$1,'CSC Mitre'!DO$1:DO$220,0)),"",VLOOKUP(FB$1,'Tactic Recode'!$A$1:$B$547,2,FALSE))</f>
        <v/>
      </c>
      <c r="FC120" t="str">
        <f>IF(ISERROR(MATCH(FC$1,'CSC Mitre'!DO$1:DO$220,0)),"",VLOOKUP(FC$1,'Tactic Recode'!$A$1:$B$547,2,FALSE))</f>
        <v/>
      </c>
      <c r="FD120" t="str">
        <f>IF(ISERROR(MATCH(FD$1,'CSC Mitre'!DO$1:DO$220,0)),"",VLOOKUP(FD$1,'Tactic Recode'!$A$1:$B$547,2,FALSE))</f>
        <v/>
      </c>
      <c r="FE120" t="str">
        <f>IF(ISERROR(MATCH(FE$1,'CSC Mitre'!DO$1:DO$220,0)),"",VLOOKUP(FE$1,'Tactic Recode'!$A$1:$B$547,2,FALSE))</f>
        <v/>
      </c>
      <c r="FF120" t="str">
        <f>IF(ISERROR(MATCH(FF$1,'CSC Mitre'!DO$1:DO$220,0)),"",VLOOKUP(FF$1,'Tactic Recode'!$A$1:$B$547,2,FALSE))</f>
        <v/>
      </c>
      <c r="FG120" t="str">
        <f>IF(ISERROR(MATCH(FG$1,'CSC Mitre'!DO$1:DO$220,0)),"",VLOOKUP(FG$1,'Tactic Recode'!$A$1:$B$547,2,FALSE))</f>
        <v/>
      </c>
      <c r="FH120" t="str">
        <f>IF(ISERROR(MATCH(FH$1,'CSC Mitre'!DO$1:DO$220,0)),"",VLOOKUP(FH$1,'Tactic Recode'!$A$1:$B$547,2,FALSE))</f>
        <v/>
      </c>
      <c r="FI120" t="str">
        <f>IF(ISERROR(MATCH(FI$1,'CSC Mitre'!DO$1:DO$220,0)),"",VLOOKUP(FI$1,'Tactic Recode'!$A$1:$B$547,2,FALSE))</f>
        <v/>
      </c>
      <c r="FJ120" t="str">
        <f>IF(ISERROR(MATCH(FJ$1,'CSC Mitre'!DO$1:DO$220,0)),"",VLOOKUP(FJ$1,'Tactic Recode'!$A$1:$B$547,2,FALSE))</f>
        <v/>
      </c>
      <c r="FK120" t="str">
        <f>IF(ISERROR(MATCH(FK$1,'CSC Mitre'!DO$1:DO$220,0)),"",VLOOKUP(FK$1,'Tactic Recode'!$A$1:$B$547,2,FALSE))</f>
        <v/>
      </c>
      <c r="FL120" t="str">
        <f>IF(ISERROR(MATCH(FL$1,'CSC Mitre'!DO$1:DO$220,0)),"",VLOOKUP(FL$1,'Tactic Recode'!$A$1:$B$547,2,FALSE))</f>
        <v/>
      </c>
      <c r="FM120" t="str">
        <f>IF(ISERROR(MATCH(FM$1,'CSC Mitre'!DO$1:DO$220,0)),"",VLOOKUP(FM$1,'Tactic Recode'!$A$1:$B$547,2,FALSE))</f>
        <v/>
      </c>
      <c r="FN120" t="str">
        <f>IF(ISERROR(MATCH(FN$1,'CSC Mitre'!DO$1:DO$220,0)),"",VLOOKUP(FN$1,'Tactic Recode'!$A$1:$B$547,2,FALSE))</f>
        <v/>
      </c>
      <c r="FO120" t="str">
        <f>IF(ISERROR(MATCH(FO$1,'CSC Mitre'!DO$1:DO$220,0)),"",VLOOKUP(FO$1,'Tactic Recode'!$A$1:$B$547,2,FALSE))</f>
        <v/>
      </c>
      <c r="FP120" t="str">
        <f>IF(ISERROR(MATCH(FP$1,'CSC Mitre'!DO$1:DO$220,0)),"",VLOOKUP(FP$1,'Tactic Recode'!$A$1:$B$547,2,FALSE))</f>
        <v/>
      </c>
      <c r="FQ120" t="str">
        <f>IF(ISERROR(MATCH(FQ$1,'CSC Mitre'!DO$1:DO$220,0)),"",VLOOKUP(FQ$1,'Tactic Recode'!$A$1:$B$547,2,FALSE))</f>
        <v/>
      </c>
      <c r="FR120" t="str">
        <f>IF(ISERROR(MATCH(FR$1,'CSC Mitre'!DO$1:DO$220,0)),"",VLOOKUP(FR$1,'Tactic Recode'!$A$1:$B$547,2,FALSE))</f>
        <v/>
      </c>
      <c r="FS120" t="str">
        <f>IF(ISERROR(MATCH(FS$1,'CSC Mitre'!DO$1:DO$220,0)),"",VLOOKUP(FS$1,'Tactic Recode'!$A$1:$B$547,2,FALSE))</f>
        <v/>
      </c>
      <c r="FT120" t="str">
        <f>IF(ISERROR(MATCH(FT$1,'CSC Mitre'!DO$1:DO$220,0)),"",VLOOKUP(FT$1,'Tactic Recode'!$A$1:$B$547,2,FALSE))</f>
        <v/>
      </c>
      <c r="FU120" t="str">
        <f>IF(ISERROR(MATCH(FU$1,'CSC Mitre'!DO$1:DO$220,0)),"",VLOOKUP(FU$1,'Tactic Recode'!$A$1:$B$547,2,FALSE))</f>
        <v/>
      </c>
      <c r="FV120" t="str">
        <f>IF(ISERROR(MATCH(FV$1,'CSC Mitre'!DO$1:DO$220,0)),"",VLOOKUP(FV$1,'Tactic Recode'!$A$1:$B$547,2,FALSE))</f>
        <v/>
      </c>
      <c r="FW120" t="str">
        <f>IF(ISERROR(MATCH(FW$1,'CSC Mitre'!DO$1:DO$220,0)),"",VLOOKUP(FW$1,'Tactic Recode'!$A$1:$B$547,2,FALSE))</f>
        <v/>
      </c>
      <c r="FX120" t="str">
        <f>IF(ISERROR(MATCH(FX$1,'CSC Mitre'!DO$1:DO$220,0)),"",VLOOKUP(FX$1,'Tactic Recode'!$A$1:$B$547,2,FALSE))</f>
        <v/>
      </c>
      <c r="FY120" t="str">
        <f>IF(ISERROR(MATCH(FY$1,'CSC Mitre'!DO$1:DO$220,0)),"",VLOOKUP(FY$1,'Tactic Recode'!$A$1:$B$547,2,FALSE))</f>
        <v/>
      </c>
      <c r="FZ120" t="str">
        <f>IF(ISERROR(MATCH(FZ$1,'CSC Mitre'!DO$1:DO$220,0)),"",VLOOKUP(FZ$1,'Tactic Recode'!$A$1:$B$547,2,FALSE))</f>
        <v/>
      </c>
      <c r="GA120" t="str">
        <f>IF(ISERROR(MATCH(GA$1,'CSC Mitre'!DO$1:DO$220,0)),"",VLOOKUP(GA$1,'Tactic Recode'!$A$1:$B$547,2,FALSE))</f>
        <v/>
      </c>
      <c r="GB120" t="str">
        <f>IF(ISERROR(MATCH(GB$1,'CSC Mitre'!DO$1:DO$220,0)),"",VLOOKUP(GB$1,'Tactic Recode'!$A$1:$B$547,2,FALSE))</f>
        <v/>
      </c>
      <c r="GC120" t="str">
        <f>IF(ISERROR(MATCH(GC$1,'CSC Mitre'!DO$1:DO$220,0)),"",VLOOKUP(GC$1,'Tactic Recode'!$A$1:$B$547,2,FALSE))</f>
        <v/>
      </c>
      <c r="GD120" t="str">
        <f>IF(ISERROR(MATCH(GD$1,'CSC Mitre'!DO$1:DO$220,0)),"",VLOOKUP(GD$1,'Tactic Recode'!$A$1:$B$547,2,FALSE))</f>
        <v/>
      </c>
      <c r="GE120" t="str">
        <f>IF(ISERROR(MATCH(GE$1,'CSC Mitre'!DO$1:DO$220,0)),"",VLOOKUP(GE$1,'Tactic Recode'!$A$1:$B$547,2,FALSE))</f>
        <v/>
      </c>
      <c r="GF120" t="str">
        <f>IF(ISERROR(MATCH(GF$1,'CSC Mitre'!DO$1:DO$220,0)),"",VLOOKUP(GF$1,'Tactic Recode'!$A$1:$B$547,2,FALSE))</f>
        <v/>
      </c>
      <c r="GG120" t="str">
        <f>IF(ISERROR(MATCH(GG$1,'CSC Mitre'!DO$1:DO$220,0)),"",VLOOKUP(GG$1,'Tactic Recode'!$A$1:$B$547,2,FALSE))</f>
        <v/>
      </c>
      <c r="GH120" t="str">
        <f>IF(ISERROR(MATCH(GH$1,'CSC Mitre'!DO$1:DO$220,0)),"",VLOOKUP(GH$1,'Tactic Recode'!$A$1:$B$547,2,FALSE))</f>
        <v/>
      </c>
      <c r="GI120" t="str">
        <f>IF(ISERROR(MATCH(GI$1,'CSC Mitre'!DO$1:DO$220,0)),"",VLOOKUP(GI$1,'Tactic Recode'!$A$1:$B$547,2,FALSE))</f>
        <v/>
      </c>
      <c r="GJ120" t="str">
        <f>IF(ISERROR(MATCH(GJ$1,'CSC Mitre'!DO$1:DO$220,0)),"",VLOOKUP(GJ$1,'Tactic Recode'!$A$1:$B$547,2,FALSE))</f>
        <v/>
      </c>
      <c r="GK120" t="str">
        <f>IF(ISERROR(MATCH(GK$1,'CSC Mitre'!DO$1:DO$220,0)),"",VLOOKUP(GK$1,'Tactic Recode'!$A$1:$B$547,2,FALSE))</f>
        <v/>
      </c>
      <c r="GL120" t="str">
        <f>IF(ISERROR(MATCH(GL$1,'CSC Mitre'!DO$1:DO$220,0)),"",VLOOKUP(GL$1,'Tactic Recode'!$A$1:$B$547,2,FALSE))</f>
        <v/>
      </c>
      <c r="GM120" t="str">
        <f>IF(ISERROR(MATCH(GM$1,'CSC Mitre'!DO$1:DO$220,0)),"",VLOOKUP(GM$1,'Tactic Recode'!$A$1:$B$547,2,FALSE))</f>
        <v/>
      </c>
      <c r="GN120" t="str">
        <f>IF(ISERROR(MATCH(GN$1,'CSC Mitre'!DO$1:DO$220,0)),"",VLOOKUP(GN$1,'Tactic Recode'!$A$1:$B$547,2,FALSE))</f>
        <v/>
      </c>
      <c r="GO120" t="str">
        <f>IF(ISERROR(MATCH(GO$1,'CSC Mitre'!DO$1:DO$220,0)),"",VLOOKUP(GO$1,'Tactic Recode'!$A$1:$B$547,2,FALSE))</f>
        <v/>
      </c>
      <c r="GP120" t="str">
        <f>IF(ISERROR(MATCH(GP$1,'CSC Mitre'!DO$1:DO$220,0)),"",VLOOKUP(GP$1,'Tactic Recode'!$A$1:$B$547,2,FALSE))</f>
        <v/>
      </c>
      <c r="GQ120" t="str">
        <f>IF(ISERROR(MATCH(GQ$1,'CSC Mitre'!DO$1:DO$220,0)),"",VLOOKUP(GQ$1,'Tactic Recode'!$A$1:$B$547,2,FALSE))</f>
        <v/>
      </c>
      <c r="GR120" t="str">
        <f>IF(ISERROR(MATCH(GR$1,'CSC Mitre'!DO$1:DO$220,0)),"",VLOOKUP(GR$1,'Tactic Recode'!$A$1:$B$547,2,FALSE))</f>
        <v/>
      </c>
      <c r="GS120" t="str">
        <f>IF(ISERROR(MATCH(GS$1,'CSC Mitre'!DO$1:DO$220,0)),"",VLOOKUP(GS$1,'Tactic Recode'!$A$1:$B$547,2,FALSE))</f>
        <v/>
      </c>
      <c r="GT120" t="str">
        <f>IF(ISERROR(MATCH(GT$1,'CSC Mitre'!DO$1:DO$220,0)),"",VLOOKUP(GT$1,'Tactic Recode'!$A$1:$B$547,2,FALSE))</f>
        <v/>
      </c>
      <c r="GU120" t="str">
        <f>IF(ISERROR(MATCH(GU$1,'CSC Mitre'!DO$1:DO$220,0)),"",VLOOKUP(GU$1,'Tactic Recode'!$A$1:$B$547,2,FALSE))</f>
        <v/>
      </c>
      <c r="GV120" t="str">
        <f>IF(ISERROR(MATCH(GV$1,'CSC Mitre'!DO$1:DO$220,0)),"",VLOOKUP(GV$1,'Tactic Recode'!$A$1:$B$547,2,FALSE))</f>
        <v/>
      </c>
      <c r="GW120" t="str">
        <f>IF(ISERROR(MATCH(GW$1,'CSC Mitre'!DO$1:DO$220,0)),"",VLOOKUP(GW$1,'Tactic Recode'!$A$1:$B$547,2,FALSE))</f>
        <v/>
      </c>
      <c r="GX120" t="str">
        <f>IF(ISERROR(MATCH(GX$1,'CSC Mitre'!DO$1:DO$220,0)),"",VLOOKUP(GX$1,'Tactic Recode'!$A$1:$B$547,2,FALSE))</f>
        <v/>
      </c>
      <c r="GY120" t="str">
        <f>IF(ISERROR(MATCH(GY$1,'CSC Mitre'!DO$1:DO$220,0)),"",VLOOKUP(GY$1,'Tactic Recode'!$A$1:$B$547,2,FALSE))</f>
        <v/>
      </c>
      <c r="GZ120" t="str">
        <f>IF(ISERROR(MATCH(GZ$1,'CSC Mitre'!DO$1:DO$220,0)),"",VLOOKUP(GZ$1,'Tactic Recode'!$A$1:$B$547,2,FALSE))</f>
        <v/>
      </c>
      <c r="HA120" t="str">
        <f>IF(ISERROR(MATCH(HA$1,'CSC Mitre'!DO$1:DO$220,0)),"",VLOOKUP(HA$1,'Tactic Recode'!$A$1:$B$547,2,FALSE))</f>
        <v/>
      </c>
      <c r="HB120" t="str">
        <f>IF(ISERROR(MATCH(HB$1,'CSC Mitre'!DO$1:DO$220,0)),"",VLOOKUP(HB$1,'Tactic Recode'!$A$1:$B$547,2,FALSE))</f>
        <v/>
      </c>
      <c r="HC120" t="str">
        <f>IF(ISERROR(MATCH(HC$1,'CSC Mitre'!DO$1:DO$220,0)),"",VLOOKUP(HC$1,'Tactic Recode'!$A$1:$B$547,2,FALSE))</f>
        <v/>
      </c>
      <c r="HD120" t="str">
        <f>IF(ISERROR(MATCH(HD$1,'CSC Mitre'!DO$1:DO$220,0)),"",VLOOKUP(HD$1,'Tactic Recode'!$A$1:$B$547,2,FALSE))</f>
        <v/>
      </c>
      <c r="HE120" t="str">
        <f>IF(ISERROR(MATCH(HE$1,'CSC Mitre'!DO$1:DO$220,0)),"",VLOOKUP(HE$1,'Tactic Recode'!$A$1:$B$547,2,FALSE))</f>
        <v/>
      </c>
      <c r="HF120" t="str">
        <f>IF(ISERROR(MATCH(HF$1,'CSC Mitre'!DO$1:DO$220,0)),"",VLOOKUP(HF$1,'Tactic Recode'!$A$1:$B$547,2,FALSE))</f>
        <v/>
      </c>
      <c r="HG120" t="str">
        <f>IF(ISERROR(MATCH(HG$1,'CSC Mitre'!DO$1:DO$220,0)),"",VLOOKUP(HG$1,'Tactic Recode'!$A$1:$B$547,2,FALSE))</f>
        <v/>
      </c>
      <c r="HH120" t="str">
        <f>IF(ISERROR(MATCH(HH$1,'CSC Mitre'!DO$1:DO$220,0)),"",VLOOKUP(HH$1,'Tactic Recode'!$A$1:$B$547,2,FALSE))</f>
        <v/>
      </c>
      <c r="HI120" t="str">
        <f>IF(ISERROR(MATCH(HI$1,'CSC Mitre'!DO$1:DO$220,0)),"",VLOOKUP(HI$1,'Tactic Recode'!$A$1:$B$547,2,FALSE))</f>
        <v/>
      </c>
      <c r="HJ120" t="str">
        <f>IF(ISERROR(MATCH(HJ$1,'CSC Mitre'!DO$1:DO$220,0)),"",VLOOKUP(HJ$1,'Tactic Recode'!$A$1:$B$547,2,FALSE))</f>
        <v/>
      </c>
      <c r="HK120" t="str">
        <f>IF(ISERROR(MATCH(HK$1,'CSC Mitre'!DO$1:DO$220,0)),"",VLOOKUP(HK$1,'Tactic Recode'!$A$1:$B$547,2,FALSE))</f>
        <v/>
      </c>
      <c r="HL120" t="str">
        <f>IF(ISERROR(MATCH(HL$1,'CSC Mitre'!DO$1:DO$220,0)),"",VLOOKUP(HL$1,'Tactic Recode'!$A$1:$B$547,2,FALSE))</f>
        <v/>
      </c>
      <c r="HM120" t="str">
        <f>IF(ISERROR(MATCH(HM$1,'CSC Mitre'!DO$1:DO$220,0)),"",VLOOKUP(HM$1,'Tactic Recode'!$A$1:$B$547,2,FALSE))</f>
        <v/>
      </c>
      <c r="HN120" t="str">
        <f>IF(ISERROR(MATCH(HN$1,'CSC Mitre'!DO$1:DO$220,0)),"",VLOOKUP(HN$1,'Tactic Recode'!$A$1:$B$547,2,FALSE))</f>
        <v/>
      </c>
      <c r="HO120" t="str">
        <f>IF(ISERROR(MATCH(HO$1,'CSC Mitre'!DO$1:DO$220,0)),"",VLOOKUP(HO$1,'Tactic Recode'!$A$1:$B$547,2,FALSE))</f>
        <v/>
      </c>
      <c r="HP120" t="str">
        <f>IF(ISERROR(MATCH(HP$1,'CSC Mitre'!DO$1:DO$220,0)),"",VLOOKUP(HP$1,'Tactic Recode'!$A$1:$B$547,2,FALSE))</f>
        <v/>
      </c>
      <c r="HQ120" t="str">
        <f>IF(ISERROR(MATCH(HQ$1,'CSC Mitre'!DO$1:DO$220,0)),"",VLOOKUP(HQ$1,'Tactic Recode'!$A$1:$B$547,2,FALSE))</f>
        <v/>
      </c>
      <c r="HR120" t="str">
        <f>IF(ISERROR(MATCH(HR$1,'CSC Mitre'!DO$1:DO$220,0)),"",VLOOKUP(HR$1,'Tactic Recode'!$A$1:$B$547,2,FALSE))</f>
        <v/>
      </c>
      <c r="HS120" t="str">
        <f>IF(ISERROR(MATCH(HS$1,'CSC Mitre'!DO$1:DO$220,0)),"",VLOOKUP(HS$1,'Tactic Recode'!$A$1:$B$547,2,FALSE))</f>
        <v/>
      </c>
      <c r="HT120" t="str">
        <f>IF(ISERROR(MATCH(HT$1,'CSC Mitre'!DO$1:DO$220,0)),"",VLOOKUP(HT$1,'Tactic Recode'!$A$1:$B$547,2,FALSE))</f>
        <v/>
      </c>
      <c r="HU120" t="str">
        <f>IF(ISERROR(MATCH(HU$1,'CSC Mitre'!DO$1:DO$220,0)),"",VLOOKUP(HU$1,'Tactic Recode'!$A$1:$B$547,2,FALSE))</f>
        <v/>
      </c>
      <c r="HV120" t="str">
        <f>IF(ISERROR(MATCH(HV$1,'CSC Mitre'!DO$1:DO$220,0)),"",VLOOKUP(HV$1,'Tactic Recode'!$A$1:$B$547,2,FALSE))</f>
        <v/>
      </c>
      <c r="HW120" t="str">
        <f>IF(ISERROR(MATCH(HW$1,'CSC Mitre'!DO$1:DO$220,0)),"",VLOOKUP(HW$1,'Tactic Recode'!$A$1:$B$547,2,FALSE))</f>
        <v/>
      </c>
      <c r="HX120" t="str">
        <f>IF(ISERROR(MATCH(HX$1,'CSC Mitre'!DO$1:DO$220,0)),"",VLOOKUP(HX$1,'Tactic Recode'!$A$1:$B$547,2,FALSE))</f>
        <v/>
      </c>
      <c r="HY120" t="str">
        <f>IF(ISERROR(MATCH(HY$1,'CSC Mitre'!DO$1:DO$220,0)),"",VLOOKUP(HY$1,'Tactic Recode'!$A$1:$B$547,2,FALSE))</f>
        <v/>
      </c>
      <c r="HZ120" t="str">
        <f>IF(ISERROR(MATCH(HZ$1,'CSC Mitre'!DO$1:DO$220,0)),"",VLOOKUP(HZ$1,'Tactic Recode'!$A$1:$B$547,2,FALSE))</f>
        <v/>
      </c>
      <c r="IA120" t="str">
        <f>IF(ISERROR(MATCH(IA$1,'CSC Mitre'!DO$1:DO$220,0)),"",VLOOKUP(IA$1,'Tactic Recode'!$A$1:$B$547,2,FALSE))</f>
        <v/>
      </c>
      <c r="IB120" t="str">
        <f>IF(ISERROR(MATCH(IB$1,'CSC Mitre'!DO$1:DO$220,0)),"",VLOOKUP(IB$1,'Tactic Recode'!$A$1:$B$547,2,FALSE))</f>
        <v/>
      </c>
      <c r="IC120" t="str">
        <f>IF(ISERROR(MATCH(IC$1,'CSC Mitre'!DO$1:DO$220,0)),"",VLOOKUP(IC$1,'Tactic Recode'!$A$1:$B$547,2,FALSE))</f>
        <v/>
      </c>
      <c r="ID120" t="str">
        <f>IF(ISERROR(MATCH(ID$1,'CSC Mitre'!DO$1:DO$220,0)),"",VLOOKUP(ID$1,'Tactic Recode'!$A$1:$B$547,2,FALSE))</f>
        <v/>
      </c>
      <c r="IE120" t="str">
        <f>IF(ISERROR(MATCH(IE$1,'CSC Mitre'!DO$1:DO$220,0)),"",VLOOKUP(IE$1,'Tactic Recode'!$A$1:$B$547,2,FALSE))</f>
        <v/>
      </c>
      <c r="IF120" t="str">
        <f>IF(ISERROR(MATCH(IF$1,'CSC Mitre'!DO$1:DO$220,0)),"",VLOOKUP(IF$1,'Tactic Recode'!$A$1:$B$547,2,FALSE))</f>
        <v/>
      </c>
      <c r="IG120" t="str">
        <f>IF(ISERROR(MATCH(IG$1,'CSC Mitre'!DO$1:DO$220,0)),"",VLOOKUP(IG$1,'Tactic Recode'!$A$1:$B$547,2,FALSE))</f>
        <v/>
      </c>
      <c r="IH120" t="str">
        <f>IF(ISERROR(MATCH(IH$1,'CSC Mitre'!DO$1:DO$220,0)),"",VLOOKUP(IH$1,'Tactic Recode'!$A$1:$B$547,2,FALSE))</f>
        <v/>
      </c>
      <c r="II120" t="str">
        <f>IF(ISERROR(MATCH(II$1,'CSC Mitre'!DO$1:DO$220,0)),"",VLOOKUP(II$1,'Tactic Recode'!$A$1:$B$547,2,FALSE))</f>
        <v/>
      </c>
      <c r="IJ120" t="str">
        <f>IF(ISERROR(MATCH(IJ$1,'CSC Mitre'!DO$1:DO$220,0)),"",VLOOKUP(IJ$1,'Tactic Recode'!$A$1:$B$547,2,FALSE))</f>
        <v/>
      </c>
      <c r="IK120" t="str">
        <f>IF(ISERROR(MATCH(IK$1,'CSC Mitre'!DO$1:DO$220,0)),"",VLOOKUP(IK$1,'Tactic Recode'!$A$1:$B$547,2,FALSE))</f>
        <v/>
      </c>
      <c r="IL120" t="str">
        <f>IF(ISERROR(MATCH(IL$1,'CSC Mitre'!DO$1:DO$220,0)),"",VLOOKUP(IL$1,'Tactic Recode'!$A$1:$B$547,2,FALSE))</f>
        <v/>
      </c>
      <c r="IM120" t="str">
        <f>IF(ISERROR(MATCH(IM$1,'CSC Mitre'!DO$1:DO$220,0)),"",VLOOKUP(IM$1,'Tactic Recode'!$A$1:$B$547,2,FALSE))</f>
        <v/>
      </c>
      <c r="IN120" t="str">
        <f>IF(ISERROR(MATCH(IN$1,'CSC Mitre'!DO$1:DO$220,0)),"",VLOOKUP(IN$1,'Tactic Recode'!$A$1:$B$547,2,FALSE))</f>
        <v/>
      </c>
      <c r="IO120" t="str">
        <f>IF(ISERROR(MATCH(IO$1,'CSC Mitre'!DO$1:DO$220,0)),"",VLOOKUP(IO$1,'Tactic Recode'!$A$1:$B$547,2,FALSE))</f>
        <v/>
      </c>
      <c r="IP120" t="str">
        <f>IF(ISERROR(MATCH(IP$1,'CSC Mitre'!DO$1:DO$220,0)),"",VLOOKUP(IP$1,'Tactic Recode'!$A$1:$B$547,2,FALSE))</f>
        <v/>
      </c>
      <c r="IQ120" t="str">
        <f>IF(ISERROR(MATCH(IQ$1,'CSC Mitre'!DO$1:DO$220,0)),"",VLOOKUP(IQ$1,'Tactic Recode'!$A$1:$B$547,2,FALSE))</f>
        <v/>
      </c>
      <c r="IR120" t="str">
        <f>IF(ISERROR(MATCH(IR$1,'CSC Mitre'!DO$1:DO$220,0)),"",VLOOKUP(IR$1,'Tactic Recode'!$A$1:$B$547,2,FALSE))</f>
        <v/>
      </c>
      <c r="IS120" t="str">
        <f>IF(ISERROR(MATCH(IS$1,'CSC Mitre'!DO$1:DO$220,0)),"",VLOOKUP(IS$1,'Tactic Recode'!$A$1:$B$547,2,FALSE))</f>
        <v/>
      </c>
      <c r="IT120" t="str">
        <f>IF(ISERROR(MATCH(IT$1,'CSC Mitre'!DO$1:DO$220,0)),"",VLOOKUP(IT$1,'Tactic Recode'!$A$1:$B$547,2,FALSE))</f>
        <v/>
      </c>
      <c r="IU120" t="str">
        <f>IF(ISERROR(MATCH(IU$1,'CSC Mitre'!DO$1:DO$220,0)),"",VLOOKUP(IU$1,'Tactic Recode'!$A$1:$B$547,2,FALSE))</f>
        <v/>
      </c>
      <c r="IV120" t="str">
        <f>IF(ISERROR(MATCH(IV$1,'CSC Mitre'!DO$1:DO$220,0)),"",VLOOKUP(IV$1,'Tactic Recode'!$A$1:$B$547,2,FALSE))</f>
        <v/>
      </c>
      <c r="IW120" t="str">
        <f>IF(ISERROR(MATCH(IW$1,'CSC Mitre'!DO$1:DO$220,0)),"",VLOOKUP(IW$1,'Tactic Recode'!$A$1:$B$547,2,FALSE))</f>
        <v/>
      </c>
      <c r="IX120" t="str">
        <f>IF(ISERROR(MATCH(IX$1,'CSC Mitre'!DO$1:DO$220,0)),"",VLOOKUP(IX$1,'Tactic Recode'!$A$1:$B$547,2,FALSE))</f>
        <v/>
      </c>
      <c r="IY120" t="str">
        <f>IF(ISERROR(MATCH(IY$1,'CSC Mitre'!DO$1:DO$220,0)),"",VLOOKUP(IY$1,'Tactic Recode'!$A$1:$B$547,2,FALSE))</f>
        <v/>
      </c>
      <c r="IZ120" t="str">
        <f>IF(ISERROR(MATCH(IZ$1,'CSC Mitre'!DO$1:DO$220,0)),"",VLOOKUP(IZ$1,'Tactic Recode'!$A$1:$B$547,2,FALSE))</f>
        <v/>
      </c>
      <c r="JA120" t="str">
        <f>IF(ISERROR(MATCH(JA$1,'CSC Mitre'!DO$1:DO$220,0)),"",VLOOKUP(JA$1,'Tactic Recode'!$A$1:$B$547,2,FALSE))</f>
        <v/>
      </c>
      <c r="JB120" t="str">
        <f>IF(ISERROR(MATCH(JB$1,'CSC Mitre'!DO$1:DO$220,0)),"",VLOOKUP(JB$1,'Tactic Recode'!$A$1:$B$547,2,FALSE))</f>
        <v/>
      </c>
      <c r="JC120" t="str">
        <f>IF(ISERROR(MATCH(JC$1,'CSC Mitre'!DO$1:DO$220,0)),"",VLOOKUP(JC$1,'Tactic Recode'!$A$1:$B$547,2,FALSE))</f>
        <v/>
      </c>
      <c r="JD120" t="str">
        <f>IF(ISERROR(MATCH(JD$1,'CSC Mitre'!DO$1:DO$220,0)),"",VLOOKUP(JD$1,'Tactic Recode'!$A$1:$B$547,2,FALSE))</f>
        <v/>
      </c>
      <c r="JE120" t="str">
        <f>IF(ISERROR(MATCH(JE$1,'CSC Mitre'!DO$1:DO$220,0)),"",VLOOKUP(JE$1,'Tactic Recode'!$A$1:$B$547,2,FALSE))</f>
        <v/>
      </c>
      <c r="JF120" t="str">
        <f>IF(ISERROR(MATCH(JF$1,'CSC Mitre'!DO$1:DO$220,0)),"",VLOOKUP(JF$1,'Tactic Recode'!$A$1:$B$547,2,FALSE))</f>
        <v/>
      </c>
      <c r="JG120" t="str">
        <f>IF(ISERROR(MATCH(JG$1,'CSC Mitre'!DO$1:DO$220,0)),"",VLOOKUP(JG$1,'Tactic Recode'!$A$1:$B$547,2,FALSE))</f>
        <v/>
      </c>
      <c r="JH120" t="str">
        <f>IF(ISERROR(MATCH(JH$1,'CSC Mitre'!DO$1:DO$220,0)),"",VLOOKUP(JH$1,'Tactic Recode'!$A$1:$B$547,2,FALSE))</f>
        <v/>
      </c>
      <c r="JI120" t="str">
        <f>IF(ISERROR(MATCH(JI$1,'CSC Mitre'!DO$1:DO$220,0)),"",VLOOKUP(JI$1,'Tactic Recode'!$A$1:$B$547,2,FALSE))</f>
        <v/>
      </c>
      <c r="JJ120" t="str">
        <f>IF(ISERROR(MATCH(JJ$1,'CSC Mitre'!DO$1:DO$220,0)),"",VLOOKUP(JJ$1,'Tactic Recode'!$A$1:$B$547,2,FALSE))</f>
        <v/>
      </c>
      <c r="JK120" t="str">
        <f>IF(ISERROR(MATCH(JK$1,'CSC Mitre'!DO$1:DO$220,0)),"",VLOOKUP(JK$1,'Tactic Recode'!$A$1:$B$547,2,FALSE))</f>
        <v/>
      </c>
      <c r="JL120" t="str">
        <f>IF(ISERROR(MATCH(JL$1,'CSC Mitre'!DO$1:DO$220,0)),"",VLOOKUP(JL$1,'Tactic Recode'!$A$1:$B$547,2,FALSE))</f>
        <v/>
      </c>
      <c r="JM120" t="str">
        <f>IF(ISERROR(MATCH(JM$1,'CSC Mitre'!DO$1:DO$220,0)),"",VLOOKUP(JM$1,'Tactic Recode'!$A$1:$B$547,2,FALSE))</f>
        <v/>
      </c>
      <c r="JN120" t="str">
        <f>IF(ISERROR(MATCH(JN$1,'CSC Mitre'!DO$1:DO$220,0)),"",VLOOKUP(JN$1,'Tactic Recode'!$A$1:$B$547,2,FALSE))</f>
        <v/>
      </c>
      <c r="JO120" t="str">
        <f>IF(ISERROR(MATCH(JO$1,'CSC Mitre'!DO$1:DO$220,0)),"",VLOOKUP(JO$1,'Tactic Recode'!$A$1:$B$547,2,FALSE))</f>
        <v/>
      </c>
      <c r="JP120" t="str">
        <f>IF(ISERROR(MATCH(JP$1,'CSC Mitre'!DO$1:DO$220,0)),"",VLOOKUP(JP$1,'Tactic Recode'!$A$1:$B$547,2,FALSE))</f>
        <v/>
      </c>
      <c r="JQ120" t="str">
        <f>IF(ISERROR(MATCH(JQ$1,'CSC Mitre'!DO$1:DO$220,0)),"",VLOOKUP(JQ$1,'Tactic Recode'!$A$1:$B$547,2,FALSE))</f>
        <v/>
      </c>
      <c r="JR120" t="str">
        <f>IF(ISERROR(MATCH(JR$1,'CSC Mitre'!DO$1:DO$220,0)),"",VLOOKUP(JR$1,'Tactic Recode'!$A$1:$B$547,2,FALSE))</f>
        <v/>
      </c>
      <c r="JS120" t="str">
        <f>IF(ISERROR(MATCH(JS$1,'CSC Mitre'!DO$1:DO$220,0)),"",VLOOKUP(JS$1,'Tactic Recode'!$A$1:$B$547,2,FALSE))</f>
        <v/>
      </c>
      <c r="JT120" t="str">
        <f>IF(ISERROR(MATCH(JT$1,'CSC Mitre'!DO$1:DO$220,0)),"",VLOOKUP(JT$1,'Tactic Recode'!$A$1:$B$547,2,FALSE))</f>
        <v/>
      </c>
      <c r="JU120" t="str">
        <f>IF(ISERROR(MATCH(JU$1,'CSC Mitre'!DO$1:DO$220,0)),"",VLOOKUP(JU$1,'Tactic Recode'!$A$1:$B$547,2,FALSE))</f>
        <v/>
      </c>
      <c r="JV120" t="str">
        <f>IF(ISERROR(MATCH(JV$1,'CSC Mitre'!DO$1:DO$220,0)),"",VLOOKUP(JV$1,'Tactic Recode'!$A$1:$B$547,2,FALSE))</f>
        <v/>
      </c>
      <c r="JW120" t="str">
        <f>IF(ISERROR(MATCH(JW$1,'CSC Mitre'!DO$1:DO$220,0)),"",VLOOKUP(JW$1,'Tactic Recode'!$A$1:$B$547,2,FALSE))</f>
        <v/>
      </c>
      <c r="JX120" t="str">
        <f>IF(ISERROR(MATCH(JX$1,'CSC Mitre'!DO$1:DO$220,0)),"",VLOOKUP(JX$1,'Tactic Recode'!$A$1:$B$547,2,FALSE))</f>
        <v/>
      </c>
      <c r="JY120" t="str">
        <f>IF(ISERROR(MATCH(JY$1,'CSC Mitre'!DO$1:DO$220,0)),"",VLOOKUP(JY$1,'Tactic Recode'!$A$1:$B$547,2,FALSE))</f>
        <v/>
      </c>
      <c r="JZ120" t="str">
        <f>IF(ISERROR(MATCH(JZ$1,'CSC Mitre'!DO$1:DO$220,0)),"",VLOOKUP(JZ$1,'Tactic Recode'!$A$1:$B$547,2,FALSE))</f>
        <v/>
      </c>
      <c r="KA120" t="str">
        <f>IF(ISERROR(MATCH(KA$1,'CSC Mitre'!DO$1:DO$220,0)),"",VLOOKUP(KA$1,'Tactic Recode'!$A$1:$B$547,2,FALSE))</f>
        <v/>
      </c>
      <c r="KB120" t="str">
        <f>IF(ISERROR(MATCH(KB$1,'CSC Mitre'!DO$1:DO$220,0)),"",VLOOKUP(KB$1,'Tactic Recode'!$A$1:$B$547,2,FALSE))</f>
        <v/>
      </c>
      <c r="KC120" t="str">
        <f>IF(ISERROR(MATCH(KC$1,'CSC Mitre'!DO$1:DO$220,0)),"",VLOOKUP(KC$1,'Tactic Recode'!$A$1:$B$547,2,FALSE))</f>
        <v/>
      </c>
      <c r="KD120" t="str">
        <f>IF(ISERROR(MATCH(KD$1,'CSC Mitre'!DO$1:DO$220,0)),"",VLOOKUP(KD$1,'Tactic Recode'!$A$1:$B$547,2,FALSE))</f>
        <v/>
      </c>
      <c r="KE120" t="str">
        <f>IF(ISERROR(MATCH(KE$1,'CSC Mitre'!DO$1:DO$220,0)),"",VLOOKUP(KE$1,'Tactic Recode'!$A$1:$B$547,2,FALSE))</f>
        <v/>
      </c>
      <c r="KF120" t="str">
        <f>IF(ISERROR(MATCH(KF$1,'CSC Mitre'!DO$1:DO$220,0)),"",VLOOKUP(KF$1,'Tactic Recode'!$A$1:$B$547,2,FALSE))</f>
        <v/>
      </c>
      <c r="KG120" t="str">
        <f>IF(ISERROR(MATCH(KG$1,'CSC Mitre'!DO$1:DO$220,0)),"",VLOOKUP(KG$1,'Tactic Recode'!$A$1:$B$547,2,FALSE))</f>
        <v/>
      </c>
      <c r="KH120" t="str">
        <f>IF(ISERROR(MATCH(KH$1,'CSC Mitre'!DO$1:DO$220,0)),"",VLOOKUP(KH$1,'Tactic Recode'!$A$1:$B$547,2,FALSE))</f>
        <v/>
      </c>
      <c r="KI120" t="str">
        <f>IF(ISERROR(MATCH(KI$1,'CSC Mitre'!DO$1:DO$220,0)),"",VLOOKUP(KI$1,'Tactic Recode'!$A$1:$B$547,2,FALSE))</f>
        <v/>
      </c>
      <c r="KJ120" t="str">
        <f>IF(ISERROR(MATCH(KJ$1,'CSC Mitre'!DO$1:DO$220,0)),"",VLOOKUP(KJ$1,'Tactic Recode'!$A$1:$B$547,2,FALSE))</f>
        <v/>
      </c>
      <c r="KK120" t="str">
        <f>IF(ISERROR(MATCH(KK$1,'CSC Mitre'!DO$1:DO$220,0)),"",VLOOKUP(KK$1,'Tactic Recode'!$A$1:$B$547,2,FALSE))</f>
        <v/>
      </c>
      <c r="KL120" t="str">
        <f>IF(ISERROR(MATCH(KL$1,'CSC Mitre'!DO$1:DO$220,0)),"",VLOOKUP(KL$1,'Tactic Recode'!$A$1:$B$547,2,FALSE))</f>
        <v/>
      </c>
      <c r="KM120" t="str">
        <f>IF(ISERROR(MATCH(KM$1,'CSC Mitre'!DO$1:DO$220,0)),"",VLOOKUP(KM$1,'Tactic Recode'!$A$1:$B$547,2,FALSE))</f>
        <v/>
      </c>
      <c r="KN120" t="str">
        <f>IF(ISERROR(MATCH(KN$1,'CSC Mitre'!DO$1:DO$220,0)),"",VLOOKUP(KN$1,'Tactic Recode'!$A$1:$B$547,2,FALSE))</f>
        <v/>
      </c>
      <c r="KO120" t="str">
        <f>IF(ISERROR(MATCH(KO$1,'CSC Mitre'!DO$1:DO$220,0)),"",VLOOKUP(KO$1,'Tactic Recode'!$A$1:$B$547,2,FALSE))</f>
        <v/>
      </c>
      <c r="KP120" t="str">
        <f>IF(ISERROR(MATCH(KP$1,'CSC Mitre'!DO$1:DO$220,0)),"",VLOOKUP(KP$1,'Tactic Recode'!$A$1:$B$547,2,FALSE))</f>
        <v/>
      </c>
      <c r="KQ120" t="str">
        <f>IF(ISERROR(MATCH(KQ$1,'CSC Mitre'!DO$1:DO$220,0)),"",VLOOKUP(KQ$1,'Tactic Recode'!$A$1:$B$547,2,FALSE))</f>
        <v/>
      </c>
      <c r="KR120" t="str">
        <f>IF(ISERROR(MATCH(KR$1,'CSC Mitre'!DO$1:DO$220,0)),"",VLOOKUP(KR$1,'Tactic Recode'!$A$1:$B$547,2,FALSE))</f>
        <v/>
      </c>
      <c r="KS120" t="str">
        <f>IF(ISERROR(MATCH(KS$1,'CSC Mitre'!DO$1:DO$220,0)),"",VLOOKUP(KS$1,'Tactic Recode'!$A$1:$B$547,2,FALSE))</f>
        <v/>
      </c>
      <c r="KT120" t="str">
        <f>IF(ISERROR(MATCH(KT$1,'CSC Mitre'!DO$1:DO$220,0)),"",VLOOKUP(KT$1,'Tactic Recode'!$A$1:$B$547,2,FALSE))</f>
        <v/>
      </c>
      <c r="KU120" t="str">
        <f>IF(ISERROR(MATCH(KU$1,'CSC Mitre'!DO$1:DO$220,0)),"",VLOOKUP(KU$1,'Tactic Recode'!$A$1:$B$547,2,FALSE))</f>
        <v/>
      </c>
      <c r="KV120" t="str">
        <f>IF(ISERROR(MATCH(KV$1,'CSC Mitre'!DO$1:DO$220,0)),"",VLOOKUP(KV$1,'Tactic Recode'!$A$1:$B$547,2,FALSE))</f>
        <v/>
      </c>
      <c r="KW120" t="str">
        <f>IF(ISERROR(MATCH(KW$1,'CSC Mitre'!DO$1:DO$220,0)),"",VLOOKUP(KW$1,'Tactic Recode'!$A$1:$B$547,2,FALSE))</f>
        <v/>
      </c>
      <c r="KX120" t="str">
        <f>IF(ISERROR(MATCH(KX$1,'CSC Mitre'!DO$1:DO$220,0)),"",VLOOKUP(KX$1,'Tactic Recode'!$A$1:$B$547,2,FALSE))</f>
        <v/>
      </c>
      <c r="KY120" t="str">
        <f>IF(ISERROR(MATCH(KY$1,'CSC Mitre'!DO$1:DO$220,0)),"",VLOOKUP(KY$1,'Tactic Recode'!$A$1:$B$547,2,FALSE))</f>
        <v/>
      </c>
      <c r="KZ120" t="str">
        <f>IF(ISERROR(MATCH(KZ$1,'CSC Mitre'!DO$1:DO$220,0)),"",VLOOKUP(KZ$1,'Tactic Recode'!$A$1:$B$547,2,FALSE))</f>
        <v/>
      </c>
      <c r="LA120" t="str">
        <f>IF(ISERROR(MATCH(LA$1,'CSC Mitre'!DO$1:DO$220,0)),"",VLOOKUP(LA$1,'Tactic Recode'!$A$1:$B$547,2,FALSE))</f>
        <v/>
      </c>
      <c r="LB120" t="str">
        <f>IF(ISERROR(MATCH(LB$1,'CSC Mitre'!DO$1:DO$220,0)),"",VLOOKUP(LB$1,'Tactic Recode'!$A$1:$B$547,2,FALSE))</f>
        <v/>
      </c>
      <c r="LC120" t="str">
        <f>IF(ISERROR(MATCH(LC$1,'CSC Mitre'!DO$1:DO$220,0)),"",VLOOKUP(LC$1,'Tactic Recode'!$A$1:$B$547,2,FALSE))</f>
        <v/>
      </c>
      <c r="LD120" t="str">
        <f>IF(ISERROR(MATCH(LD$1,'CSC Mitre'!DO$1:DO$220,0)),"",VLOOKUP(LD$1,'Tactic Recode'!$A$1:$B$547,2,FALSE))</f>
        <v/>
      </c>
      <c r="LE120" t="str">
        <f>IF(ISERROR(MATCH(LE$1,'CSC Mitre'!DO$1:DO$220,0)),"",VLOOKUP(LE$1,'Tactic Recode'!$A$1:$B$547,2,FALSE))</f>
        <v/>
      </c>
      <c r="LF120" t="str">
        <f>IF(ISERROR(MATCH(LF$1,'CSC Mitre'!DO$1:DO$220,0)),"",VLOOKUP(LF$1,'Tactic Recode'!$A$1:$B$547,2,FALSE))</f>
        <v/>
      </c>
      <c r="LG120" t="str">
        <f>IF(ISERROR(MATCH(LG$1,'CSC Mitre'!DO$1:DO$220,0)),"",VLOOKUP(LG$1,'Tactic Recode'!$A$1:$B$547,2,FALSE))</f>
        <v/>
      </c>
      <c r="LH120" t="str">
        <f>IF(ISERROR(MATCH(LH$1,'CSC Mitre'!DO$1:DO$220,0)),"",VLOOKUP(LH$1,'Tactic Recode'!$A$1:$B$547,2,FALSE))</f>
        <v/>
      </c>
      <c r="LI120" t="str">
        <f>IF(ISERROR(MATCH(LI$1,'CSC Mitre'!DO$1:DO$220,0)),"",VLOOKUP(LI$1,'Tactic Recode'!$A$1:$B$547,2,FALSE))</f>
        <v/>
      </c>
      <c r="LJ120" t="str">
        <f>IF(ISERROR(MATCH(LJ$1,'CSC Mitre'!DO$1:DO$220,0)),"",VLOOKUP(LJ$1,'Tactic Recode'!$A$1:$B$547,2,FALSE))</f>
        <v/>
      </c>
      <c r="LK120" t="str">
        <f>IF(ISERROR(MATCH(LK$1,'CSC Mitre'!DO$1:DO$220,0)),"",VLOOKUP(LK$1,'Tactic Recode'!$A$1:$B$547,2,FALSE))</f>
        <v/>
      </c>
      <c r="LL120" t="str">
        <f>IF(ISERROR(MATCH(LL$1,'CSC Mitre'!DO$1:DO$220,0)),"",VLOOKUP(LL$1,'Tactic Recode'!$A$1:$B$547,2,FALSE))</f>
        <v/>
      </c>
      <c r="LM120" t="str">
        <f>IF(ISERROR(MATCH(LM$1,'CSC Mitre'!DO$1:DO$220,0)),"",VLOOKUP(LM$1,'Tactic Recode'!$A$1:$B$547,2,FALSE))</f>
        <v/>
      </c>
      <c r="LN120" t="str">
        <f>IF(ISERROR(MATCH(LN$1,'CSC Mitre'!DO$1:DO$220,0)),"",VLOOKUP(LN$1,'Tactic Recode'!$A$1:$B$547,2,FALSE))</f>
        <v/>
      </c>
      <c r="LO120" t="str">
        <f>IF(ISERROR(MATCH(LO$1,'CSC Mitre'!DO$1:DO$220,0)),"",VLOOKUP(LO$1,'Tactic Recode'!$A$1:$B$547,2,FALSE))</f>
        <v/>
      </c>
      <c r="LP120" t="str">
        <f>IF(ISERROR(MATCH(LP$1,'CSC Mitre'!DO$1:DO$220,0)),"",VLOOKUP(LP$1,'Tactic Recode'!$A$1:$B$547,2,FALSE))</f>
        <v/>
      </c>
      <c r="LQ120" t="str">
        <f>IF(ISERROR(MATCH(LQ$1,'CSC Mitre'!DO$1:DO$220,0)),"",VLOOKUP(LQ$1,'Tactic Recode'!$A$1:$B$547,2,FALSE))</f>
        <v/>
      </c>
      <c r="LR120" t="str">
        <f>IF(ISERROR(MATCH(LR$1,'CSC Mitre'!DO$1:DO$220,0)),"",VLOOKUP(LR$1,'Tactic Recode'!$A$1:$B$547,2,FALSE))</f>
        <v/>
      </c>
      <c r="LS120" t="str">
        <f>IF(ISERROR(MATCH(LS$1,'CSC Mitre'!DO$1:DO$220,0)),"",VLOOKUP(LS$1,'Tactic Recode'!$A$1:$B$547,2,FALSE))</f>
        <v/>
      </c>
      <c r="LT120" t="str">
        <f>IF(ISERROR(MATCH(LT$1,'CSC Mitre'!DO$1:DO$220,0)),"",VLOOKUP(LT$1,'Tactic Recode'!$A$1:$B$547,2,FALSE))</f>
        <v/>
      </c>
      <c r="LU120" t="str">
        <f>IF(ISERROR(MATCH(LU$1,'CSC Mitre'!DO$1:DO$220,0)),"",VLOOKUP(LU$1,'Tactic Recode'!$A$1:$B$547,2,FALSE))</f>
        <v/>
      </c>
      <c r="LV120" t="str">
        <f>IF(ISERROR(MATCH(LV$1,'CSC Mitre'!DO$1:DO$220,0)),"",VLOOKUP(LV$1,'Tactic Recode'!$A$1:$B$547,2,FALSE))</f>
        <v/>
      </c>
      <c r="LW120" t="str">
        <f>IF(ISERROR(MATCH(LW$1,'CSC Mitre'!DO$1:DO$220,0)),"",VLOOKUP(LW$1,'Tactic Recode'!$A$1:$B$547,2,FALSE))</f>
        <v/>
      </c>
      <c r="LX120" t="str">
        <f>IF(ISERROR(MATCH(LX$1,'CSC Mitre'!DO$1:DO$220,0)),"",VLOOKUP(LX$1,'Tactic Recode'!$A$1:$B$547,2,FALSE))</f>
        <v/>
      </c>
      <c r="LY120" t="str">
        <f>IF(ISERROR(MATCH(LY$1,'CSC Mitre'!DO$1:DO$220,0)),"",VLOOKUP(LY$1,'Tactic Recode'!$A$1:$B$547,2,FALSE))</f>
        <v/>
      </c>
      <c r="LZ120" t="str">
        <f>IF(ISERROR(MATCH(LZ$1,'CSC Mitre'!DO$1:DO$220,0)),"",VLOOKUP(LZ$1,'Tactic Recode'!$A$1:$B$547,2,FALSE))</f>
        <v/>
      </c>
      <c r="MA120" t="str">
        <f>IF(ISERROR(MATCH(MA$1,'CSC Mitre'!DO$1:DO$220,0)),"",VLOOKUP(MA$1,'Tactic Recode'!$A$1:$B$547,2,FALSE))</f>
        <v/>
      </c>
      <c r="MB120" t="str">
        <f>IF(ISERROR(MATCH(MB$1,'CSC Mitre'!DO$1:DO$220,0)),"",VLOOKUP(MB$1,'Tactic Recode'!$A$1:$B$547,2,FALSE))</f>
        <v/>
      </c>
      <c r="MC120" t="str">
        <f>IF(ISERROR(MATCH(MC$1,'CSC Mitre'!DO$1:DO$220,0)),"",VLOOKUP(MC$1,'Tactic Recode'!$A$1:$B$547,2,FALSE))</f>
        <v/>
      </c>
      <c r="MD120" t="str">
        <f>IF(ISERROR(MATCH(MD$1,'CSC Mitre'!DO$1:DO$220,0)),"",VLOOKUP(MD$1,'Tactic Recode'!$A$1:$B$547,2,FALSE))</f>
        <v/>
      </c>
      <c r="ME120" t="str">
        <f>IF(ISERROR(MATCH(ME$1,'CSC Mitre'!DO$1:DO$220,0)),"",VLOOKUP(ME$1,'Tactic Recode'!$A$1:$B$547,2,FALSE))</f>
        <v/>
      </c>
      <c r="MF120" t="str">
        <f>IF(ISERROR(MATCH(MF$1,'CSC Mitre'!DO$1:DO$220,0)),"",VLOOKUP(MF$1,'Tactic Recode'!$A$1:$B$547,2,FALSE))</f>
        <v/>
      </c>
      <c r="MG120" t="str">
        <f>IF(ISERROR(MATCH(MG$1,'CSC Mitre'!DO$1:DO$220,0)),"",VLOOKUP(MG$1,'Tactic Recode'!$A$1:$B$547,2,FALSE))</f>
        <v/>
      </c>
      <c r="MH120" t="str">
        <f>IF(ISERROR(MATCH(MH$1,'CSC Mitre'!DO$1:DO$220,0)),"",VLOOKUP(MH$1,'Tactic Recode'!$A$1:$B$547,2,FALSE))</f>
        <v/>
      </c>
      <c r="MI120" t="str">
        <f>IF(ISERROR(MATCH(MI$1,'CSC Mitre'!DO$1:DO$220,0)),"",VLOOKUP(MI$1,'Tactic Recode'!$A$1:$B$547,2,FALSE))</f>
        <v/>
      </c>
      <c r="MJ120" t="str">
        <f>IF(ISERROR(MATCH(MJ$1,'CSC Mitre'!DO$1:DO$220,0)),"",VLOOKUP(MJ$1,'Tactic Recode'!$A$1:$B$547,2,FALSE))</f>
        <v/>
      </c>
      <c r="MK120" t="str">
        <f>IF(ISERROR(MATCH(MK$1,'CSC Mitre'!DO$1:DO$220,0)),"",VLOOKUP(MK$1,'Tactic Recode'!$A$1:$B$547,2,FALSE))</f>
        <v/>
      </c>
      <c r="ML120" t="str">
        <f>IF(ISERROR(MATCH(ML$1,'CSC Mitre'!DO$1:DO$220,0)),"",VLOOKUP(ML$1,'Tactic Recode'!$A$1:$B$547,2,FALSE))</f>
        <v/>
      </c>
      <c r="MM120" t="str">
        <f>IF(ISERROR(MATCH(MM$1,'CSC Mitre'!DO$1:DO$220,0)),"",VLOOKUP(MM$1,'Tactic Recode'!$A$1:$B$547,2,FALSE))</f>
        <v/>
      </c>
      <c r="MN120" t="str">
        <f>IF(ISERROR(MATCH(MN$1,'CSC Mitre'!DO$1:DO$220,0)),"",VLOOKUP(MN$1,'Tactic Recode'!$A$1:$B$547,2,FALSE))</f>
        <v/>
      </c>
      <c r="MO120" t="str">
        <f>IF(ISERROR(MATCH(MO$1,'CSC Mitre'!DO$1:DO$220,0)),"",VLOOKUP(MO$1,'Tactic Recode'!$A$1:$B$547,2,FALSE))</f>
        <v/>
      </c>
      <c r="MP120" t="str">
        <f>IF(ISERROR(MATCH(MP$1,'CSC Mitre'!DO$1:DO$220,0)),"",VLOOKUP(MP$1,'Tactic Recode'!$A$1:$B$547,2,FALSE))</f>
        <v/>
      </c>
      <c r="MQ120" t="str">
        <f>IF(ISERROR(MATCH(MQ$1,'CSC Mitre'!DO$1:DO$220,0)),"",VLOOKUP(MQ$1,'Tactic Recode'!$A$1:$B$547,2,FALSE))</f>
        <v/>
      </c>
      <c r="MR120" t="str">
        <f>IF(ISERROR(MATCH(MR$1,'CSC Mitre'!DO$1:DO$220,0)),"",VLOOKUP(MR$1,'Tactic Recode'!$A$1:$B$547,2,FALSE))</f>
        <v/>
      </c>
      <c r="MS120" t="str">
        <f>IF(ISERROR(MATCH(MS$1,'CSC Mitre'!DO$1:DO$220,0)),"",VLOOKUP(MS$1,'Tactic Recode'!$A$1:$B$547,2,FALSE))</f>
        <v/>
      </c>
      <c r="MT120" t="str">
        <f>IF(ISERROR(MATCH(MT$1,'CSC Mitre'!DO$1:DO$220,0)),"",VLOOKUP(MT$1,'Tactic Recode'!$A$1:$B$547,2,FALSE))</f>
        <v/>
      </c>
      <c r="MU120" t="str">
        <f>IF(ISERROR(MATCH(MU$1,'CSC Mitre'!DO$1:DO$220,0)),"",VLOOKUP(MU$1,'Tactic Recode'!$A$1:$B$547,2,FALSE))</f>
        <v/>
      </c>
      <c r="MV120" t="str">
        <f>IF(ISERROR(MATCH(MV$1,'CSC Mitre'!DO$1:DO$220,0)),"",VLOOKUP(MV$1,'Tactic Recode'!$A$1:$B$547,2,FALSE))</f>
        <v/>
      </c>
      <c r="MW120" t="str">
        <f>IF(ISERROR(MATCH(MW$1,'CSC Mitre'!DO$1:DO$220,0)),"",VLOOKUP(MW$1,'Tactic Recode'!$A$1:$B$547,2,FALSE))</f>
        <v/>
      </c>
      <c r="MX120" t="str">
        <f>IF(ISERROR(MATCH(MX$1,'CSC Mitre'!DO$1:DO$220,0)),"",VLOOKUP(MX$1,'Tactic Recode'!$A$1:$B$547,2,FALSE))</f>
        <v/>
      </c>
      <c r="MY120" t="str">
        <f>IF(ISERROR(MATCH(MY$1,'CSC Mitre'!DO$1:DO$220,0)),"",VLOOKUP(MY$1,'Tactic Recode'!$A$1:$B$547,2,FALSE))</f>
        <v/>
      </c>
      <c r="MZ120" t="str">
        <f>IF(ISERROR(MATCH(MZ$1,'CSC Mitre'!DO$1:DO$220,0)),"",VLOOKUP(MZ$1,'Tactic Recode'!$A$1:$B$547,2,FALSE))</f>
        <v/>
      </c>
      <c r="NA120" t="str">
        <f>IF(ISERROR(MATCH(NA$1,'CSC Mitre'!DO$1:DO$220,0)),"",VLOOKUP(NA$1,'Tactic Recode'!$A$1:$B$547,2,FALSE))</f>
        <v/>
      </c>
      <c r="NB120" t="str">
        <f>IF(ISERROR(MATCH(NB$1,'CSC Mitre'!DO$1:DO$220,0)),"",VLOOKUP(NB$1,'Tactic Recode'!$A$1:$B$547,2,FALSE))</f>
        <v/>
      </c>
      <c r="NC120" t="str">
        <f>IF(ISERROR(MATCH(NC$1,'CSC Mitre'!DO$1:DO$220,0)),"",VLOOKUP(NC$1,'Tactic Recode'!$A$1:$B$547,2,FALSE))</f>
        <v/>
      </c>
      <c r="ND120" t="str">
        <f>IF(ISERROR(MATCH(ND$1,'CSC Mitre'!DO$1:DO$220,0)),"",VLOOKUP(ND$1,'Tactic Recode'!$A$1:$B$547,2,FALSE))</f>
        <v/>
      </c>
      <c r="NE120" t="str">
        <f>IF(ISERROR(MATCH(NE$1,'CSC Mitre'!DO$1:DO$220,0)),"",VLOOKUP(NE$1,'Tactic Recode'!$A$1:$B$547,2,FALSE))</f>
        <v/>
      </c>
      <c r="NF120" t="str">
        <f>IF(ISERROR(MATCH(NF$1,'CSC Mitre'!DO$1:DO$220,0)),"",VLOOKUP(NF$1,'Tactic Recode'!$A$1:$B$547,2,FALSE))</f>
        <v/>
      </c>
      <c r="NG120" t="str">
        <f>IF(ISERROR(MATCH(NG$1,'CSC Mitre'!DO$1:DO$220,0)),"",VLOOKUP(NG$1,'Tactic Recode'!$A$1:$B$547,2,FALSE))</f>
        <v/>
      </c>
      <c r="NH120" t="str">
        <f>IF(ISERROR(MATCH(NH$1,'CSC Mitre'!DO$1:DO$220,0)),"",VLOOKUP(NH$1,'Tactic Recode'!$A$1:$B$547,2,FALSE))</f>
        <v/>
      </c>
      <c r="NI120" t="str">
        <f>IF(ISERROR(MATCH(NI$1,'CSC Mitre'!DO$1:DO$220,0)),"",VLOOKUP(NI$1,'Tactic Recode'!$A$1:$B$547,2,FALSE))</f>
        <v/>
      </c>
      <c r="NJ120" t="str">
        <f>IF(ISERROR(MATCH(NJ$1,'CSC Mitre'!DO$1:DO$220,0)),"",VLOOKUP(NJ$1,'Tactic Recode'!$A$1:$B$547,2,FALSE))</f>
        <v/>
      </c>
      <c r="NK120" t="str">
        <f>IF(ISERROR(MATCH(NK$1,'CSC Mitre'!DO$1:DO$220,0)),"",VLOOKUP(NK$1,'Tactic Recode'!$A$1:$B$547,2,FALSE))</f>
        <v/>
      </c>
      <c r="NL120" t="str">
        <f>IF(ISERROR(MATCH(NL$1,'CSC Mitre'!DO$1:DO$220,0)),"",VLOOKUP(NL$1,'Tactic Recode'!$A$1:$B$547,2,FALSE))</f>
        <v/>
      </c>
      <c r="NM120" t="str">
        <f>IF(ISERROR(MATCH(NM$1,'CSC Mitre'!DO$1:DO$220,0)),"",VLOOKUP(NM$1,'Tactic Recode'!$A$1:$B$547,2,FALSE))</f>
        <v/>
      </c>
      <c r="NN120" t="str">
        <f>IF(ISERROR(MATCH(NN$1,'CSC Mitre'!DO$1:DO$220,0)),"",VLOOKUP(NN$1,'Tactic Recode'!$A$1:$B$547,2,FALSE))</f>
        <v/>
      </c>
      <c r="NO120" t="str">
        <f>IF(ISERROR(MATCH(NO$1,'CSC Mitre'!DO$1:DO$220,0)),"",VLOOKUP(NO$1,'Tactic Recode'!$A$1:$B$547,2,FALSE))</f>
        <v/>
      </c>
      <c r="NP120" t="str">
        <f>IF(ISERROR(MATCH(NP$1,'CSC Mitre'!DO$1:DO$220,0)),"",VLOOKUP(NP$1,'Tactic Recode'!$A$1:$B$547,2,FALSE))</f>
        <v/>
      </c>
      <c r="NQ120" t="str">
        <f>IF(ISERROR(MATCH(NQ$1,'CSC Mitre'!DO$1:DO$220,0)),"",VLOOKUP(NQ$1,'Tactic Recode'!$A$1:$B$547,2,FALSE))</f>
        <v/>
      </c>
      <c r="NR120" t="str">
        <f>IF(ISERROR(MATCH(NR$1,'CSC Mitre'!DO$1:DO$220,0)),"",VLOOKUP(NR$1,'Tactic Recode'!$A$1:$B$547,2,FALSE))</f>
        <v/>
      </c>
      <c r="NS120" t="str">
        <f>IF(ISERROR(MATCH(NS$1,'CSC Mitre'!DO$1:DO$220,0)),"",VLOOKUP(NS$1,'Tactic Recode'!$A$1:$B$547,2,FALSE))</f>
        <v/>
      </c>
      <c r="NT120" t="str">
        <f>IF(ISERROR(MATCH(NT$1,'CSC Mitre'!DO$1:DO$220,0)),"",VLOOKUP(NT$1,'Tactic Recode'!$A$1:$B$547,2,FALSE))</f>
        <v/>
      </c>
      <c r="NU120" t="str">
        <f>IF(ISERROR(MATCH(NU$1,'CSC Mitre'!DO$1:DO$220,0)),"",VLOOKUP(NU$1,'Tactic Recode'!$A$1:$B$547,2,FALSE))</f>
        <v/>
      </c>
      <c r="NV120" t="str">
        <f>IF(ISERROR(MATCH(NV$1,'CSC Mitre'!DO$1:DO$220,0)),"",VLOOKUP(NV$1,'Tactic Recode'!$A$1:$B$547,2,FALSE))</f>
        <v/>
      </c>
      <c r="NW120" t="str">
        <f>IF(ISERROR(MATCH(NW$1,'CSC Mitre'!DO$1:DO$220,0)),"",VLOOKUP(NW$1,'Tactic Recode'!$A$1:$B$547,2,FALSE))</f>
        <v/>
      </c>
      <c r="NX120" t="str">
        <f>IF(ISERROR(MATCH(NX$1,'CSC Mitre'!DO$1:DO$220,0)),"",VLOOKUP(NX$1,'Tactic Recode'!$A$1:$B$547,2,FALSE))</f>
        <v/>
      </c>
      <c r="NY120" t="str">
        <f>IF(ISERROR(MATCH(NY$1,'CSC Mitre'!DO$1:DO$220,0)),"",VLOOKUP(NY$1,'Tactic Recode'!$A$1:$B$547,2,FALSE))</f>
        <v/>
      </c>
      <c r="NZ120" t="str">
        <f>IF(ISERROR(MATCH(NZ$1,'CSC Mitre'!DO$1:DO$220,0)),"",VLOOKUP(NZ$1,'Tactic Recode'!$A$1:$B$547,2,FALSE))</f>
        <v/>
      </c>
      <c r="OA120" t="str">
        <f>IF(ISERROR(MATCH(OA$1,'CSC Mitre'!DO$1:DO$220,0)),"",VLOOKUP(OA$1,'Tactic Recode'!$A$1:$B$547,2,FALSE))</f>
        <v/>
      </c>
      <c r="OB120" t="str">
        <f>IF(ISERROR(MATCH(OB$1,'CSC Mitre'!DO$1:DO$220,0)),"",VLOOKUP(OB$1,'Tactic Recode'!$A$1:$B$547,2,FALSE))</f>
        <v/>
      </c>
      <c r="OC120" t="str">
        <f>IF(ISERROR(MATCH(OC$1,'CSC Mitre'!DO$1:DO$220,0)),"",VLOOKUP(OC$1,'Tactic Recode'!$A$1:$B$547,2,FALSE))</f>
        <v/>
      </c>
      <c r="OD120" t="str">
        <f>IF(ISERROR(MATCH(OD$1,'CSC Mitre'!DO$1:DO$220,0)),"",VLOOKUP(OD$1,'Tactic Recode'!$A$1:$B$547,2,FALSE))</f>
        <v/>
      </c>
      <c r="OE120" t="str">
        <f>IF(ISERROR(MATCH(OE$1,'CSC Mitre'!DO$1:DO$220,0)),"",VLOOKUP(OE$1,'Tactic Recode'!$A$1:$B$547,2,FALSE))</f>
        <v/>
      </c>
      <c r="OF120" t="str">
        <f>IF(ISERROR(MATCH(OF$1,'CSC Mitre'!DO$1:DO$220,0)),"",VLOOKUP(OF$1,'Tactic Recode'!$A$1:$B$547,2,FALSE))</f>
        <v/>
      </c>
      <c r="OG120" t="str">
        <f>IF(ISERROR(MATCH(OG$1,'CSC Mitre'!DO$1:DO$220,0)),"",VLOOKUP(OG$1,'Tactic Recode'!$A$1:$B$547,2,FALSE))</f>
        <v/>
      </c>
      <c r="OH120" t="str">
        <f>IF(ISERROR(MATCH(OH$1,'CSC Mitre'!DO$1:DO$220,0)),"",VLOOKUP(OH$1,'Tactic Recode'!$A$1:$B$547,2,FALSE))</f>
        <v/>
      </c>
      <c r="OI120" t="str">
        <f>IF(ISERROR(MATCH(OI$1,'CSC Mitre'!DO$1:DO$220,0)),"",VLOOKUP(OI$1,'Tactic Recode'!$A$1:$B$547,2,FALSE))</f>
        <v/>
      </c>
      <c r="OJ120" t="str">
        <f>IF(ISERROR(MATCH(OJ$1,'CSC Mitre'!DO$1:DO$220,0)),"",VLOOKUP(OJ$1,'Tactic Recode'!$A$1:$B$547,2,FALSE))</f>
        <v/>
      </c>
      <c r="OK120" t="str">
        <f>IF(ISERROR(MATCH(OK$1,'CSC Mitre'!DO$1:DO$220,0)),"",VLOOKUP(OK$1,'Tactic Recode'!$A$1:$B$547,2,FALSE))</f>
        <v/>
      </c>
      <c r="OL120" t="str">
        <f>IF(ISERROR(MATCH(OL$1,'CSC Mitre'!DO$1:DO$220,0)),"",VLOOKUP(OL$1,'Tactic Recode'!$A$1:$B$547,2,FALSE))</f>
        <v/>
      </c>
      <c r="OM120" t="str">
        <f>IF(ISERROR(MATCH(OM$1,'CSC Mitre'!DO$1:DO$220,0)),"",VLOOKUP(OM$1,'Tactic Recode'!$A$1:$B$547,2,FALSE))</f>
        <v/>
      </c>
      <c r="ON120" t="str">
        <f>IF(ISERROR(MATCH(ON$1,'CSC Mitre'!DO$1:DO$220,0)),"",VLOOKUP(ON$1,'Tactic Recode'!$A$1:$B$547,2,FALSE))</f>
        <v/>
      </c>
      <c r="OO120" t="str">
        <f>IF(ISERROR(MATCH(OO$1,'CSC Mitre'!DO$1:DO$220,0)),"",VLOOKUP(OO$1,'Tactic Recode'!$A$1:$B$547,2,FALSE))</f>
        <v/>
      </c>
      <c r="OP120" t="str">
        <f>IF(ISERROR(MATCH(OP$1,'CSC Mitre'!DO$1:DO$220,0)),"",VLOOKUP(OP$1,'Tactic Recode'!$A$1:$B$547,2,FALSE))</f>
        <v/>
      </c>
      <c r="OQ120" t="str">
        <f>IF(ISERROR(MATCH(OQ$1,'CSC Mitre'!DO$1:DO$220,0)),"",VLOOKUP(OQ$1,'Tactic Recode'!$A$1:$B$547,2,FALSE))</f>
        <v/>
      </c>
      <c r="OR120" t="str">
        <f>IF(ISERROR(MATCH(OR$1,'CSC Mitre'!DO$1:DO$220,0)),"",VLOOKUP(OR$1,'Tactic Recode'!$A$1:$B$547,2,FALSE))</f>
        <v/>
      </c>
      <c r="OS120" t="str">
        <f>IF(ISERROR(MATCH(OS$1,'CSC Mitre'!DO$1:DO$220,0)),"",VLOOKUP(OS$1,'Tactic Recode'!$A$1:$B$547,2,FALSE))</f>
        <v/>
      </c>
      <c r="OT120" t="str">
        <f>IF(ISERROR(MATCH(OT$1,'CSC Mitre'!DO$1:DO$220,0)),"",VLOOKUP(OT$1,'Tactic Recode'!$A$1:$B$547,2,FALSE))</f>
        <v/>
      </c>
      <c r="OU120" t="str">
        <f>IF(ISERROR(MATCH(OU$1,'CSC Mitre'!DO$1:DO$220,0)),"",VLOOKUP(OU$1,'Tactic Recode'!$A$1:$B$547,2,FALSE))</f>
        <v/>
      </c>
      <c r="OV120" t="str">
        <f>IF(ISERROR(MATCH(OV$1,'CSC Mitre'!DO$1:DO$220,0)),"",VLOOKUP(OV$1,'Tactic Recode'!$A$1:$B$547,2,FALSE))</f>
        <v/>
      </c>
      <c r="OW120" t="str">
        <f>IF(ISERROR(MATCH(OW$1,'CSC Mitre'!DO$1:DO$220,0)),"",VLOOKUP(OW$1,'Tactic Recode'!$A$1:$B$547,2,FALSE))</f>
        <v/>
      </c>
      <c r="OX120" t="str">
        <f>IF(ISERROR(MATCH(OX$1,'CSC Mitre'!DO$1:DO$220,0)),"",VLOOKUP(OX$1,'Tactic Recode'!$A$1:$B$547,2,FALSE))</f>
        <v/>
      </c>
      <c r="OY120" t="str">
        <f>IF(ISERROR(MATCH(OY$1,'CSC Mitre'!DO$1:DO$220,0)),"",VLOOKUP(OY$1,'Tactic Recode'!$A$1:$B$547,2,FALSE))</f>
        <v/>
      </c>
      <c r="OZ120" t="str">
        <f>IF(ISERROR(MATCH(OZ$1,'CSC Mitre'!DO$1:DO$220,0)),"",VLOOKUP(OZ$1,'Tactic Recode'!$A$1:$B$547,2,FALSE))</f>
        <v/>
      </c>
      <c r="PA120" t="str">
        <f>IF(ISERROR(MATCH(PA$1,'CSC Mitre'!DO$1:DO$220,0)),"",VLOOKUP(PA$1,'Tactic Recode'!$A$1:$B$547,2,FALSE))</f>
        <v/>
      </c>
      <c r="PB120" t="str">
        <f>IF(ISERROR(MATCH(PB$1,'CSC Mitre'!DO$1:DO$220,0)),"",VLOOKUP(PB$1,'Tactic Recode'!$A$1:$B$547,2,FALSE))</f>
        <v/>
      </c>
      <c r="PC120" t="str">
        <f>IF(ISERROR(MATCH(PC$1,'CSC Mitre'!DO$1:DO$220,0)),"",VLOOKUP(PC$1,'Tactic Recode'!$A$1:$B$547,2,FALSE))</f>
        <v/>
      </c>
      <c r="PD120" t="str">
        <f>IF(ISERROR(MATCH(PD$1,'CSC Mitre'!DO$1:DO$220,0)),"",VLOOKUP(PD$1,'Tactic Recode'!$A$1:$B$547,2,FALSE))</f>
        <v/>
      </c>
      <c r="PE120" t="str">
        <f>IF(ISERROR(MATCH(PE$1,'CSC Mitre'!DO$1:DO$220,0)),"",VLOOKUP(PE$1,'Tactic Recode'!$A$1:$B$547,2,FALSE))</f>
        <v/>
      </c>
      <c r="PF120" t="str">
        <f>IF(ISERROR(MATCH(PF$1,'CSC Mitre'!DO$1:DO$220,0)),"",VLOOKUP(PF$1,'Tactic Recode'!$A$1:$B$547,2,FALSE))</f>
        <v/>
      </c>
      <c r="PG120" t="str">
        <f>IF(ISERROR(MATCH(PG$1,'CSC Mitre'!DO$1:DO$220,0)),"",VLOOKUP(PG$1,'Tactic Recode'!$A$1:$B$547,2,FALSE))</f>
        <v/>
      </c>
      <c r="PH120" t="str">
        <f>IF(ISERROR(MATCH(PH$1,'CSC Mitre'!DO$1:DO$220,0)),"",VLOOKUP(PH$1,'Tactic Recode'!$A$1:$B$547,2,FALSE))</f>
        <v/>
      </c>
      <c r="PI120" t="str">
        <f>IF(ISERROR(MATCH(PI$1,'CSC Mitre'!DO$1:DO$220,0)),"",VLOOKUP(PI$1,'Tactic Recode'!$A$1:$B$547,2,FALSE))</f>
        <v/>
      </c>
      <c r="PJ120" t="str">
        <f>IF(ISERROR(MATCH(PJ$1,'CSC Mitre'!DO$1:DO$220,0)),"",VLOOKUP(PJ$1,'Tactic Recode'!$A$1:$B$547,2,FALSE))</f>
        <v/>
      </c>
      <c r="PK120" t="str">
        <f>IF(ISERROR(MATCH(PK$1,'CSC Mitre'!DO$1:DO$220,0)),"",VLOOKUP(PK$1,'Tactic Recode'!$A$1:$B$547,2,FALSE))</f>
        <v/>
      </c>
      <c r="PL120" t="str">
        <f>IF(ISERROR(MATCH(PL$1,'CSC Mitre'!DO$1:DO$220,0)),"",VLOOKUP(PL$1,'Tactic Recode'!$A$1:$B$547,2,FALSE))</f>
        <v/>
      </c>
      <c r="PM120" t="str">
        <f>IF(ISERROR(MATCH(PM$1,'CSC Mitre'!DO$1:DO$220,0)),"",VLOOKUP(PM$1,'Tactic Recode'!$A$1:$B$547,2,FALSE))</f>
        <v/>
      </c>
      <c r="PN120" t="str">
        <f>IF(ISERROR(MATCH(PN$1,'CSC Mitre'!DO$1:DO$220,0)),"",VLOOKUP(PN$1,'Tactic Recode'!$A$1:$B$547,2,FALSE))</f>
        <v/>
      </c>
      <c r="PO120" t="str">
        <f>IF(ISERROR(MATCH(PO$1,'CSC Mitre'!DO$1:DO$220,0)),"",VLOOKUP(PO$1,'Tactic Recode'!$A$1:$B$547,2,FALSE))</f>
        <v/>
      </c>
      <c r="PP120" t="str">
        <f>IF(ISERROR(MATCH(PP$1,'CSC Mitre'!DO$1:DO$220,0)),"",VLOOKUP(PP$1,'Tactic Recode'!$A$1:$B$547,2,FALSE))</f>
        <v/>
      </c>
      <c r="PQ120" t="str">
        <f>IF(ISERROR(MATCH(PQ$1,'CSC Mitre'!DO$1:DO$220,0)),"",VLOOKUP(PQ$1,'Tactic Recode'!$A$1:$B$547,2,FALSE))</f>
        <v/>
      </c>
      <c r="PR120" t="str">
        <f>IF(ISERROR(MATCH(PR$1,'CSC Mitre'!DO$1:DO$220,0)),"",VLOOKUP(PR$1,'Tactic Recode'!$A$1:$B$547,2,FALSE))</f>
        <v/>
      </c>
      <c r="PS120" t="str">
        <f>IF(ISERROR(MATCH(PS$1,'CSC Mitre'!DO$1:DO$220,0)),"",VLOOKUP(PS$1,'Tactic Recode'!$A$1:$B$547,2,FALSE))</f>
        <v/>
      </c>
      <c r="PT120" t="str">
        <f>IF(ISERROR(MATCH(PT$1,'CSC Mitre'!DO$1:DO$220,0)),"",VLOOKUP(PT$1,'Tactic Recode'!$A$1:$B$547,2,FALSE))</f>
        <v/>
      </c>
      <c r="PU120" t="str">
        <f>IF(ISERROR(MATCH(PU$1,'CSC Mitre'!DO$1:DO$220,0)),"",VLOOKUP(PU$1,'Tactic Recode'!$A$1:$B$547,2,FALSE))</f>
        <v/>
      </c>
      <c r="PV120" t="str">
        <f>IF(ISERROR(MATCH(PV$1,'CSC Mitre'!DO$1:DO$220,0)),"",VLOOKUP(PV$1,'Tactic Recode'!$A$1:$B$547,2,FALSE))</f>
        <v/>
      </c>
      <c r="PW120" t="str">
        <f>IF(ISERROR(MATCH(PW$1,'CSC Mitre'!DO$1:DO$220,0)),"",VLOOKUP(PW$1,'Tactic Recode'!$A$1:$B$547,2,FALSE))</f>
        <v/>
      </c>
      <c r="PX120" t="str">
        <f>IF(ISERROR(MATCH(PX$1,'CSC Mitre'!DO$1:DO$220,0)),"",VLOOKUP(PX$1,'Tactic Recode'!$A$1:$B$547,2,FALSE))</f>
        <v/>
      </c>
      <c r="PY120" t="str">
        <f>IF(ISERROR(MATCH(PY$1,'CSC Mitre'!DO$1:DO$220,0)),"",VLOOKUP(PY$1,'Tactic Recode'!$A$1:$B$547,2,FALSE))</f>
        <v/>
      </c>
      <c r="PZ120" t="str">
        <f>IF(ISERROR(MATCH(PZ$1,'CSC Mitre'!DO$1:DO$220,0)),"",VLOOKUP(PZ$1,'Tactic Recode'!$A$1:$B$547,2,FALSE))</f>
        <v/>
      </c>
      <c r="QA120" t="str">
        <f>IF(ISERROR(MATCH(QA$1,'CSC Mitre'!DO$1:DO$220,0)),"",VLOOKUP(QA$1,'Tactic Recode'!$A$1:$B$547,2,FALSE))</f>
        <v/>
      </c>
      <c r="QB120" t="str">
        <f>IF(ISERROR(MATCH(QB$1,'CSC Mitre'!DO$1:DO$220,0)),"",VLOOKUP(QB$1,'Tactic Recode'!$A$1:$B$547,2,FALSE))</f>
        <v/>
      </c>
      <c r="QC120" t="str">
        <f>IF(ISERROR(MATCH(QC$1,'CSC Mitre'!DO$1:DO$220,0)),"",VLOOKUP(QC$1,'Tactic Recode'!$A$1:$B$547,2,FALSE))</f>
        <v/>
      </c>
      <c r="QD120" t="str">
        <f>IF(ISERROR(MATCH(QD$1,'CSC Mitre'!DO$1:DO$220,0)),"",VLOOKUP(QD$1,'Tactic Recode'!$A$1:$B$547,2,FALSE))</f>
        <v/>
      </c>
      <c r="QE120" t="str">
        <f>IF(ISERROR(MATCH(QE$1,'CSC Mitre'!DO$1:DO$220,0)),"",VLOOKUP(QE$1,'Tactic Recode'!$A$1:$B$547,2,FALSE))</f>
        <v/>
      </c>
      <c r="QF120" t="str">
        <f>IF(ISERROR(MATCH(QF$1,'CSC Mitre'!DO$1:DO$220,0)),"",VLOOKUP(QF$1,'Tactic Recode'!$A$1:$B$547,2,FALSE))</f>
        <v/>
      </c>
      <c r="QG120" t="str">
        <f>IF(ISERROR(MATCH(QG$1,'CSC Mitre'!DO$1:DO$220,0)),"",VLOOKUP(QG$1,'Tactic Recode'!$A$1:$B$547,2,FALSE))</f>
        <v/>
      </c>
      <c r="QH120" t="str">
        <f>IF(ISERROR(MATCH(QH$1,'CSC Mitre'!DO$1:DO$220,0)),"",VLOOKUP(QH$1,'Tactic Recode'!$A$1:$B$547,2,FALSE))</f>
        <v/>
      </c>
      <c r="QI120" t="str">
        <f>IF(ISERROR(MATCH(QI$1,'CSC Mitre'!DO$1:DO$220,0)),"",VLOOKUP(QI$1,'Tactic Recode'!$A$1:$B$547,2,FALSE))</f>
        <v/>
      </c>
      <c r="QJ120" t="str">
        <f>IF(ISERROR(MATCH(QJ$1,'CSC Mitre'!DO$1:DO$220,0)),"",VLOOKUP(QJ$1,'Tactic Recode'!$A$1:$B$547,2,FALSE))</f>
        <v/>
      </c>
      <c r="QK120" t="str">
        <f>IF(ISERROR(MATCH(QK$1,'CSC Mitre'!DO$1:DO$220,0)),"",VLOOKUP(QK$1,'Tactic Recode'!$A$1:$B$547,2,FALSE))</f>
        <v/>
      </c>
      <c r="QL120" t="str">
        <f>IF(ISERROR(MATCH(QL$1,'CSC Mitre'!DO$1:DO$220,0)),"",VLOOKUP(QL$1,'Tactic Recode'!$A$1:$B$547,2,FALSE))</f>
        <v/>
      </c>
      <c r="QM120" t="str">
        <f>IF(ISERROR(MATCH(QM$1,'CSC Mitre'!DO$1:DO$220,0)),"",VLOOKUP(QM$1,'Tactic Recode'!$A$1:$B$547,2,FALSE))</f>
        <v/>
      </c>
      <c r="QN120" t="str">
        <f>IF(ISERROR(MATCH(QN$1,'CSC Mitre'!DO$1:DO$220,0)),"",VLOOKUP(QN$1,'Tactic Recode'!$A$1:$B$547,2,FALSE))</f>
        <v/>
      </c>
      <c r="QO120" t="str">
        <f>IF(ISERROR(MATCH(QO$1,'CSC Mitre'!DO$1:DO$220,0)),"",VLOOKUP(QO$1,'Tactic Recode'!$A$1:$B$547,2,FALSE))</f>
        <v/>
      </c>
      <c r="QP120" t="str">
        <f>IF(ISERROR(MATCH(QP$1,'CSC Mitre'!DO$1:DO$220,0)),"",VLOOKUP(QP$1,'Tactic Recode'!$A$1:$B$547,2,FALSE))</f>
        <v/>
      </c>
      <c r="QQ120" t="str">
        <f>IF(ISERROR(MATCH(QQ$1,'CSC Mitre'!DO$1:DO$220,0)),"",VLOOKUP(QQ$1,'Tactic Recode'!$A$1:$B$547,2,FALSE))</f>
        <v/>
      </c>
      <c r="QR120" t="str">
        <f>IF(ISERROR(MATCH(QR$1,'CSC Mitre'!DO$1:DO$220,0)),"",VLOOKUP(QR$1,'Tactic Recode'!$A$1:$B$547,2,FALSE))</f>
        <v/>
      </c>
      <c r="QS120" t="str">
        <f>IF(ISERROR(MATCH(QS$1,'CSC Mitre'!DO$1:DO$220,0)),"",VLOOKUP(QS$1,'Tactic Recode'!$A$1:$B$547,2,FALSE))</f>
        <v/>
      </c>
      <c r="QT120" t="str">
        <f>IF(ISERROR(MATCH(QT$1,'CSC Mitre'!DO$1:DO$220,0)),"",VLOOKUP(QT$1,'Tactic Recode'!$A$1:$B$547,2,FALSE))</f>
        <v/>
      </c>
      <c r="QU120" t="str">
        <f>IF(ISERROR(MATCH(QU$1,'CSC Mitre'!DO$1:DO$220,0)),"",VLOOKUP(QU$1,'Tactic Recode'!$A$1:$B$547,2,FALSE))</f>
        <v/>
      </c>
      <c r="QV120" t="str">
        <f>IF(ISERROR(MATCH(QV$1,'CSC Mitre'!DO$1:DO$220,0)),"",VLOOKUP(QV$1,'Tactic Recode'!$A$1:$B$547,2,FALSE))</f>
        <v/>
      </c>
      <c r="QW120" t="str">
        <f>IF(ISERROR(MATCH(QW$1,'CSC Mitre'!DO$1:DO$220,0)),"",VLOOKUP(QW$1,'Tactic Recode'!$A$1:$B$547,2,FALSE))</f>
        <v/>
      </c>
      <c r="QX120" t="str">
        <f>IF(ISERROR(MATCH(QX$1,'CSC Mitre'!DO$1:DO$220,0)),"",VLOOKUP(QX$1,'Tactic Recode'!$A$1:$B$547,2,FALSE))</f>
        <v/>
      </c>
      <c r="QY120" t="str">
        <f>IF(ISERROR(MATCH(QY$1,'CSC Mitre'!DO$1:DO$220,0)),"",VLOOKUP(QY$1,'Tactic Recode'!$A$1:$B$547,2,FALSE))</f>
        <v/>
      </c>
      <c r="QZ120" t="str">
        <f>IF(ISERROR(MATCH(QZ$1,'CSC Mitre'!DO$1:DO$220,0)),"",VLOOKUP(QZ$1,'Tactic Recode'!$A$1:$B$547,2,FALSE))</f>
        <v/>
      </c>
      <c r="RA120" t="str">
        <f>IF(ISERROR(MATCH(RA$1,'CSC Mitre'!DO$1:DO$220,0)),"",VLOOKUP(RA$1,'Tactic Recode'!$A$1:$B$547,2,FALSE))</f>
        <v/>
      </c>
      <c r="RB120" t="str">
        <f>IF(ISERROR(MATCH(RB$1,'CSC Mitre'!DO$1:DO$220,0)),"",VLOOKUP(RB$1,'Tactic Recode'!$A$1:$B$547,2,FALSE))</f>
        <v/>
      </c>
      <c r="RC120" t="str">
        <f>IF(ISERROR(MATCH(RC$1,'CSC Mitre'!DO$1:DO$220,0)),"",VLOOKUP(RC$1,'Tactic Recode'!$A$1:$B$547,2,FALSE))</f>
        <v/>
      </c>
      <c r="RD120" t="str">
        <f>IF(ISERROR(MATCH(RD$1,'CSC Mitre'!DO$1:DO$220,0)),"",VLOOKUP(RD$1,'Tactic Recode'!$A$1:$B$547,2,FALSE))</f>
        <v/>
      </c>
      <c r="RE120" t="str">
        <f>IF(ISERROR(MATCH(RE$1,'CSC Mitre'!DO$1:DO$220,0)),"",VLOOKUP(RE$1,'Tactic Recode'!$A$1:$B$547,2,FALSE))</f>
        <v/>
      </c>
      <c r="RF120" t="str">
        <f>IF(ISERROR(MATCH(RF$1,'CSC Mitre'!DO$1:DO$220,0)),"",VLOOKUP(RF$1,'Tactic Recode'!$A$1:$B$547,2,FALSE))</f>
        <v/>
      </c>
      <c r="RG120" t="str">
        <f>IF(ISERROR(MATCH(RG$1,'CSC Mitre'!DO$1:DO$220,0)),"",VLOOKUP(RG$1,'Tactic Recode'!$A$1:$B$547,2,FALSE))</f>
        <v/>
      </c>
      <c r="RH120" t="str">
        <f>IF(ISERROR(MATCH(RH$1,'CSC Mitre'!DO$1:DO$220,0)),"",VLOOKUP(RH$1,'Tactic Recode'!$A$1:$B$547,2,FALSE))</f>
        <v/>
      </c>
      <c r="RI120" t="str">
        <f>IF(ISERROR(MATCH(RI$1,'CSC Mitre'!DO$1:DO$220,0)),"",VLOOKUP(RI$1,'Tactic Recode'!$A$1:$B$547,2,FALSE))</f>
        <v/>
      </c>
      <c r="RJ120" t="str">
        <f>IF(ISERROR(MATCH(RJ$1,'CSC Mitre'!DO$1:DO$220,0)),"",VLOOKUP(RJ$1,'Tactic Recode'!$A$1:$B$547,2,FALSE))</f>
        <v/>
      </c>
      <c r="RK120" t="str">
        <f>IF(ISERROR(MATCH(RK$1,'CSC Mitre'!DO$1:DO$220,0)),"",VLOOKUP(RK$1,'Tactic Recode'!$A$1:$B$547,2,FALSE))</f>
        <v/>
      </c>
      <c r="RL120" t="str">
        <f>IF(ISERROR(MATCH(RL$1,'CSC Mitre'!DO$1:DO$220,0)),"",VLOOKUP(RL$1,'Tactic Recode'!$A$1:$B$547,2,FALSE))</f>
        <v/>
      </c>
      <c r="RM120" t="str">
        <f>IF(ISERROR(MATCH(RM$1,'CSC Mitre'!DO$1:DO$220,0)),"",VLOOKUP(RM$1,'Tactic Recode'!$A$1:$B$547,2,FALSE))</f>
        <v/>
      </c>
      <c r="RN120" t="str">
        <f>IF(ISERROR(MATCH(RN$1,'CSC Mitre'!DO$1:DO$220,0)),"",VLOOKUP(RN$1,'Tactic Recode'!$A$1:$B$547,2,FALSE))</f>
        <v/>
      </c>
      <c r="RO120" t="str">
        <f>IF(ISERROR(MATCH(RO$1,'CSC Mitre'!DO$1:DO$220,0)),"",VLOOKUP(RO$1,'Tactic Recode'!$A$1:$B$547,2,FALSE))</f>
        <v/>
      </c>
      <c r="RP120" t="str">
        <f>IF(ISERROR(MATCH(RP$1,'CSC Mitre'!DO$1:DO$220,0)),"",VLOOKUP(RP$1,'Tactic Recode'!$A$1:$B$547,2,FALSE))</f>
        <v/>
      </c>
      <c r="RQ120" t="str">
        <f>IF(ISERROR(MATCH(RQ$1,'CSC Mitre'!DO$1:DO$220,0)),"",VLOOKUP(RQ$1,'Tactic Recode'!$A$1:$B$547,2,FALSE))</f>
        <v/>
      </c>
      <c r="RR120" t="str">
        <f>IF(ISERROR(MATCH(RR$1,'CSC Mitre'!DO$1:DO$220,0)),"",VLOOKUP(RR$1,'Tactic Recode'!$A$1:$B$547,2,FALSE))</f>
        <v/>
      </c>
      <c r="RS120" t="str">
        <f>IF(ISERROR(MATCH(RS$1,'CSC Mitre'!DO$1:DO$220,0)),"",VLOOKUP(RS$1,'Tactic Recode'!$A$1:$B$547,2,FALSE))</f>
        <v/>
      </c>
      <c r="RT120" t="str">
        <f>IF(ISERROR(MATCH(RT$1,'CSC Mitre'!DO$1:DO$220,0)),"",VLOOKUP(RT$1,'Tactic Recode'!$A$1:$B$547,2,FALSE))</f>
        <v/>
      </c>
      <c r="RU120" t="str">
        <f>IF(ISERROR(MATCH(RU$1,'CSC Mitre'!DO$1:DO$220,0)),"",VLOOKUP(RU$1,'Tactic Recode'!$A$1:$B$547,2,FALSE))</f>
        <v/>
      </c>
      <c r="RV120" t="str">
        <f>IF(ISERROR(MATCH(RV$1,'CSC Mitre'!DO$1:DO$220,0)),"",VLOOKUP(RV$1,'Tactic Recode'!$A$1:$B$547,2,FALSE))</f>
        <v/>
      </c>
      <c r="RW120" t="str">
        <f>IF(ISERROR(MATCH(RW$1,'CSC Mitre'!DO$1:DO$220,0)),"",VLOOKUP(RW$1,'Tactic Recode'!$A$1:$B$547,2,FALSE))</f>
        <v/>
      </c>
      <c r="RX120" t="str">
        <f>IF(ISERROR(MATCH(RX$1,'CSC Mitre'!DO$1:DO$220,0)),"",VLOOKUP(RX$1,'Tactic Recode'!$A$1:$B$547,2,FALSE))</f>
        <v/>
      </c>
      <c r="RY120" t="str">
        <f>IF(ISERROR(MATCH(RY$1,'CSC Mitre'!DO$1:DO$220,0)),"",VLOOKUP(RY$1,'Tactic Recode'!$A$1:$B$547,2,FALSE))</f>
        <v/>
      </c>
      <c r="RZ120" t="str">
        <f>IF(ISERROR(MATCH(RZ$1,'CSC Mitre'!DO$1:DO$220,0)),"",VLOOKUP(RZ$1,'Tactic Recode'!$A$1:$B$547,2,FALSE))</f>
        <v/>
      </c>
      <c r="SA120" t="str">
        <f>IF(ISERROR(MATCH(SA$1,'CSC Mitre'!DO$1:DO$220,0)),"",VLOOKUP(SA$1,'Tactic Recode'!$A$1:$B$547,2,FALSE))</f>
        <v/>
      </c>
      <c r="SB120" t="str">
        <f>IF(ISERROR(MATCH(SB$1,'CSC Mitre'!DO$1:DO$220,0)),"",VLOOKUP(SB$1,'Tactic Recode'!$A$1:$B$547,2,FALSE))</f>
        <v/>
      </c>
      <c r="SC120" t="str">
        <f>IF(ISERROR(MATCH(SC$1,'CSC Mitre'!DO$1:DO$220,0)),"",VLOOKUP(SC$1,'Tactic Recode'!$A$1:$B$547,2,FALSE))</f>
        <v/>
      </c>
      <c r="SD120" t="str">
        <f>IF(ISERROR(MATCH(SD$1,'CSC Mitre'!DO$1:DO$220,0)),"",VLOOKUP(SD$1,'Tactic Recode'!$A$1:$B$547,2,FALSE))</f>
        <v/>
      </c>
      <c r="SE120" t="str">
        <f>IF(ISERROR(MATCH(SE$1,'CSC Mitre'!DO$1:DO$220,0)),"",VLOOKUP(SE$1,'Tactic Recode'!$A$1:$B$547,2,FALSE))</f>
        <v/>
      </c>
      <c r="SF120" t="str">
        <f>IF(ISERROR(MATCH(SF$1,'CSC Mitre'!DO$1:DO$220,0)),"",VLOOKUP(SF$1,'Tactic Recode'!$A$1:$B$547,2,FALSE))</f>
        <v/>
      </c>
      <c r="SG120" t="str">
        <f>IF(ISERROR(MATCH(SG$1,'CSC Mitre'!DO$1:DO$220,0)),"",VLOOKUP(SG$1,'Tactic Recode'!$A$1:$B$547,2,FALSE))</f>
        <v/>
      </c>
      <c r="SH120" t="str">
        <f>IF(ISERROR(MATCH(SH$1,'CSC Mitre'!DO$1:DO$220,0)),"",VLOOKUP(SH$1,'Tactic Recode'!$A$1:$B$547,2,FALSE))</f>
        <v/>
      </c>
      <c r="SI120" t="str">
        <f>IF(ISERROR(MATCH(SI$1,'CSC Mitre'!DO$1:DO$220,0)),"",VLOOKUP(SI$1,'Tactic Recode'!$A$1:$B$547,2,FALSE))</f>
        <v/>
      </c>
      <c r="SJ120" t="str">
        <f>IF(ISERROR(MATCH(SJ$1,'CSC Mitre'!DO$1:DO$220,0)),"",VLOOKUP(SJ$1,'Tactic Recode'!$A$1:$B$547,2,FALSE))</f>
        <v/>
      </c>
      <c r="SK120" t="str">
        <f>IF(ISERROR(MATCH(SK$1,'CSC Mitre'!DO$1:DO$220,0)),"",VLOOKUP(SK$1,'Tactic Recode'!$A$1:$B$547,2,FALSE))</f>
        <v/>
      </c>
      <c r="SL120" t="str">
        <f>IF(ISERROR(MATCH(SL$1,'CSC Mitre'!DO$1:DO$220,0)),"",VLOOKUP(SL$1,'Tactic Recode'!$A$1:$B$547,2,FALSE))</f>
        <v/>
      </c>
      <c r="SM120" t="str">
        <f>IF(ISERROR(MATCH(SM$1,'CSC Mitre'!DO$1:DO$220,0)),"",VLOOKUP(SM$1,'Tactic Recode'!$A$1:$B$547,2,FALSE))</f>
        <v/>
      </c>
      <c r="SN120" t="str">
        <f>IF(ISERROR(MATCH(SN$1,'CSC Mitre'!DO$1:DO$220,0)),"",VLOOKUP(SN$1,'Tactic Recode'!$A$1:$B$547,2,FALSE))</f>
        <v/>
      </c>
      <c r="SO120" t="str">
        <f>IF(ISERROR(MATCH(SO$1,'CSC Mitre'!DO$1:DO$220,0)),"",VLOOKUP(SO$1,'Tactic Recode'!$A$1:$B$547,2,FALSE))</f>
        <v/>
      </c>
      <c r="SP120" t="str">
        <f>IF(ISERROR(MATCH(SP$1,'CSC Mitre'!DO$1:DO$220,0)),"",VLOOKUP(SP$1,'Tactic Recode'!$A$1:$B$547,2,FALSE))</f>
        <v/>
      </c>
      <c r="SQ120" t="str">
        <f>IF(ISERROR(MATCH(SQ$1,'CSC Mitre'!DO$1:DO$220,0)),"",VLOOKUP(SQ$1,'Tactic Recode'!$A$1:$B$547,2,FALSE))</f>
        <v/>
      </c>
      <c r="SR120" t="str">
        <f>IF(ISERROR(MATCH(SR$1,'CSC Mitre'!DO$1:DO$220,0)),"",VLOOKUP(SR$1,'Tactic Recode'!$A$1:$B$547,2,FALSE))</f>
        <v/>
      </c>
      <c r="SS120" t="str">
        <f>IF(ISERROR(MATCH(SS$1,'CSC Mitre'!DO$1:DO$220,0)),"",VLOOKUP(SS$1,'Tactic Recode'!$A$1:$B$547,2,FALSE))</f>
        <v/>
      </c>
      <c r="ST120" t="str">
        <f>IF(ISERROR(MATCH(ST$1,'CSC Mitre'!DO$1:DO$220,0)),"",VLOOKUP(ST$1,'Tactic Recode'!$A$1:$B$547,2,FALSE))</f>
        <v/>
      </c>
      <c r="SU120" t="str">
        <f>IF(ISERROR(MATCH(SU$1,'CSC Mitre'!DO$1:DO$220,0)),"",VLOOKUP(SU$1,'Tactic Recode'!$A$1:$B$547,2,FALSE))</f>
        <v/>
      </c>
      <c r="SV120" t="str">
        <f>IF(ISERROR(MATCH(SV$1,'CSC Mitre'!DO$1:DO$220,0)),"",VLOOKUP(SV$1,'Tactic Recode'!$A$1:$B$547,2,FALSE))</f>
        <v/>
      </c>
      <c r="SW120" t="str">
        <f>IF(ISERROR(MATCH(SW$1,'CSC Mitre'!DO$1:DO$220,0)),"",VLOOKUP(SW$1,'Tactic Recode'!$A$1:$B$547,2,FALSE))</f>
        <v/>
      </c>
      <c r="SX120" t="str">
        <f>IF(ISERROR(MATCH(SX$1,'CSC Mitre'!DO$1:DO$220,0)),"",VLOOKUP(SX$1,'Tactic Recode'!$A$1:$B$547,2,FALSE))</f>
        <v/>
      </c>
      <c r="SY120" t="str">
        <f>IF(ISERROR(MATCH(SY$1,'CSC Mitre'!DO$1:DO$220,0)),"",VLOOKUP(SY$1,'Tactic Recode'!$A$1:$B$547,2,FALSE))</f>
        <v/>
      </c>
      <c r="SZ120" t="str">
        <f>IF(ISERROR(MATCH(SZ$1,'CSC Mitre'!DO$1:DO$220,0)),"",VLOOKUP(SZ$1,'Tactic Recode'!$A$1:$B$547,2,FALSE))</f>
        <v/>
      </c>
      <c r="TA120" t="str">
        <f>IF(ISERROR(MATCH(TA$1,'CSC Mitre'!DO$1:DO$220,0)),"",VLOOKUP(TA$1,'Tactic Recode'!$A$1:$B$547,2,FALSE))</f>
        <v/>
      </c>
      <c r="TB120" t="str">
        <f>IF(ISERROR(MATCH(TB$1,'CSC Mitre'!DO$1:DO$220,0)),"",VLOOKUP(TB$1,'Tactic Recode'!$A$1:$B$547,2,FALSE))</f>
        <v/>
      </c>
      <c r="TC120" t="str">
        <f>IF(ISERROR(MATCH(TC$1,'CSC Mitre'!DO$1:DO$220,0)),"",VLOOKUP(TC$1,'Tactic Recode'!$A$1:$B$547,2,FALSE))</f>
        <v/>
      </c>
      <c r="TD120" t="str">
        <f>IF(ISERROR(MATCH(TD$1,'CSC Mitre'!DO$1:DO$220,0)),"",VLOOKUP(TD$1,'Tactic Recode'!$A$1:$B$547,2,FALSE))</f>
        <v/>
      </c>
      <c r="TE120" t="str">
        <f>IF(ISERROR(MATCH(TE$1,'CSC Mitre'!DO$1:DO$220,0)),"",VLOOKUP(TE$1,'Tactic Recode'!$A$1:$B$547,2,FALSE))</f>
        <v/>
      </c>
      <c r="TF120" t="str">
        <f>IF(ISERROR(MATCH(TF$1,'CSC Mitre'!DO$1:DO$220,0)),"",VLOOKUP(TF$1,'Tactic Recode'!$A$1:$B$547,2,FALSE))</f>
        <v/>
      </c>
      <c r="TG120" t="str">
        <f>IF(ISERROR(MATCH(TG$1,'CSC Mitre'!DO$1:DO$220,0)),"",VLOOKUP(TG$1,'Tactic Recode'!$A$1:$B$547,2,FALSE))</f>
        <v/>
      </c>
      <c r="TH120" t="str">
        <f>IF(ISERROR(MATCH(TH$1,'CSC Mitre'!DO$1:DO$220,0)),"",VLOOKUP(TH$1,'Tactic Recode'!$A$1:$B$547,2,FALSE))</f>
        <v/>
      </c>
      <c r="TI120" t="str">
        <f>IF(ISERROR(MATCH(TI$1,'CSC Mitre'!DO$1:DO$220,0)),"",VLOOKUP(TI$1,'Tactic Recode'!$A$1:$B$547,2,FALSE))</f>
        <v/>
      </c>
      <c r="TJ120" t="str">
        <f>IF(ISERROR(MATCH(TJ$1,'CSC Mitre'!DO$1:DO$220,0)),"",VLOOKUP(TJ$1,'Tactic Recode'!$A$1:$B$547,2,FALSE))</f>
        <v/>
      </c>
      <c r="TK120" t="str">
        <f>IF(ISERROR(MATCH(TK$1,'CSC Mitre'!DO$1:DO$220,0)),"",VLOOKUP(TK$1,'Tactic Recode'!$A$1:$B$547,2,FALSE))</f>
        <v/>
      </c>
      <c r="TL120" t="str">
        <f>IF(ISERROR(MATCH(TL$1,'CSC Mitre'!DO$1:DO$220,0)),"",VLOOKUP(TL$1,'Tactic Recode'!$A$1:$B$547,2,FALSE))</f>
        <v/>
      </c>
      <c r="TM120" t="str">
        <f>IF(ISERROR(MATCH(TM$1,'CSC Mitre'!DO$1:DO$220,0)),"",VLOOKUP(TM$1,'Tactic Recode'!$A$1:$B$547,2,FALSE))</f>
        <v/>
      </c>
      <c r="TN120" t="str">
        <f>IF(ISERROR(MATCH(TN$1,'CSC Mitre'!DO$1:DO$220,0)),"",VLOOKUP(TN$1,'Tactic Recode'!$A$1:$B$547,2,FALSE))</f>
        <v/>
      </c>
      <c r="TO120" t="str">
        <f>IF(ISERROR(MATCH(TO$1,'CSC Mitre'!DO$1:DO$220,0)),"",VLOOKUP(TO$1,'Tactic Recode'!$A$1:$B$547,2,FALSE))</f>
        <v/>
      </c>
      <c r="TP120" t="str">
        <f>IF(ISERROR(MATCH(TP$1,'CSC Mitre'!DO$1:DO$220,0)),"",VLOOKUP(TP$1,'Tactic Recode'!$A$1:$B$547,2,FALSE))</f>
        <v/>
      </c>
      <c r="TQ120" t="str">
        <f>IF(ISERROR(MATCH(TQ$1,'CSC Mitre'!DO$1:DO$220,0)),"",VLOOKUP(TQ$1,'Tactic Recode'!$A$1:$B$547,2,FALSE))</f>
        <v/>
      </c>
      <c r="TR120" t="str">
        <f>IF(ISERROR(MATCH(TR$1,'CSC Mitre'!DO$1:DO$220,0)),"",VLOOKUP(TR$1,'Tactic Recode'!$A$1:$B$547,2,FALSE))</f>
        <v/>
      </c>
      <c r="TS120" t="str">
        <f>IF(ISERROR(MATCH(TS$1,'CSC Mitre'!DO$1:DO$220,0)),"",VLOOKUP(TS$1,'Tactic Recode'!$A$1:$B$547,2,FALSE))</f>
        <v/>
      </c>
      <c r="TT120" t="str">
        <f>IF(ISERROR(MATCH(TT$1,'CSC Mitre'!DO$1:DO$220,0)),"",VLOOKUP(TT$1,'Tactic Recode'!$A$1:$B$547,2,FALSE))</f>
        <v/>
      </c>
      <c r="TU120" t="str">
        <f>IF(ISERROR(MATCH(TU$1,'CSC Mitre'!DO$1:DO$220,0)),"",VLOOKUP(TU$1,'Tactic Recode'!$A$1:$B$547,2,FALSE))</f>
        <v/>
      </c>
      <c r="TV120" t="str">
        <f>IF(ISERROR(MATCH(TV$1,'CSC Mitre'!DO$1:DO$220,0)),"",VLOOKUP(TV$1,'Tactic Recode'!$A$1:$B$547,2,FALSE))</f>
        <v/>
      </c>
      <c r="TW120" t="str">
        <f>IF(ISERROR(MATCH(TW$1,'CSC Mitre'!DO$1:DO$220,0)),"",VLOOKUP(TW$1,'Tactic Recode'!$A$1:$B$547,2,FALSE))</f>
        <v/>
      </c>
      <c r="TX120" t="str">
        <f>IF(ISERROR(MATCH(TX$1,'CSC Mitre'!DO$1:DO$220,0)),"",VLOOKUP(TX$1,'Tactic Recode'!$A$1:$B$547,2,FALSE))</f>
        <v/>
      </c>
      <c r="TY120" t="str">
        <f>IF(ISERROR(MATCH(TY$1,'CSC Mitre'!DO$1:DO$220,0)),"",VLOOKUP(TY$1,'Tactic Recode'!$A$1:$B$547,2,FALSE))</f>
        <v/>
      </c>
      <c r="TZ120" t="str">
        <f>IF(ISERROR(MATCH(TZ$1,'CSC Mitre'!DO$1:DO$220,0)),"",VLOOKUP(TZ$1,'Tactic Recode'!$A$1:$B$547,2,FALSE))</f>
        <v/>
      </c>
      <c r="UA120" t="str">
        <f>IF(ISERROR(MATCH(UA$1,'CSC Mitre'!DO$1:DO$220,0)),"",VLOOKUP(UA$1,'Tactic Recode'!$A$1:$B$547,2,FALSE))</f>
        <v/>
      </c>
      <c r="UB120" t="str">
        <f>IF(ISERROR(MATCH(UB$1,'CSC Mitre'!DO$1:DO$220,0)),"",VLOOKUP(UB$1,'Tactic Recode'!$A$1:$B$547,2,FALSE))</f>
        <v/>
      </c>
    </row>
    <row r="121" spans="1:548" x14ac:dyDescent="0.25">
      <c r="A121" s="59" t="s">
        <v>516</v>
      </c>
      <c r="B121" t="str">
        <f>IF(ISERROR(MATCH(B$1,'CSC Mitre'!DP$1:DP$220,0)),"",VLOOKUP(B$1,'Tactic Recode'!$A$1:$B$547,2,FALSE))</f>
        <v/>
      </c>
      <c r="C121" t="str">
        <f>IF(ISERROR(MATCH(C$1,'CSC Mitre'!DP$1:DP$220,0)),"",VLOOKUP(C$1,'Tactic Recode'!$A$1:$B$547,2,FALSE))</f>
        <v/>
      </c>
      <c r="D121" t="str">
        <f>IF(ISERROR(MATCH(D$1,'CSC Mitre'!DP$1:DP$220,0)),"",VLOOKUP(D$1,'Tactic Recode'!$A$1:$B$547,2,FALSE))</f>
        <v/>
      </c>
      <c r="E121" t="str">
        <f>IF(ISERROR(MATCH(E$1,'CSC Mitre'!DP$1:DP$220,0)),"",VLOOKUP(E$1,'Tactic Recode'!$A$1:$B$547,2,FALSE))</f>
        <v/>
      </c>
      <c r="F121" t="str">
        <f>IF(ISERROR(MATCH(F$1,'CSC Mitre'!DP$1:DP$220,0)),"",VLOOKUP(F$1,'Tactic Recode'!$A$1:$B$547,2,FALSE))</f>
        <v/>
      </c>
      <c r="G121" t="str">
        <f>IF(ISERROR(MATCH(G$1,'CSC Mitre'!DP$1:DP$220,0)),"",VLOOKUP(G$1,'Tactic Recode'!$A$1:$B$547,2,FALSE))</f>
        <v/>
      </c>
      <c r="H121" t="str">
        <f>IF(ISERROR(MATCH(H$1,'CSC Mitre'!DP$1:DP$220,0)),"",VLOOKUP(H$1,'Tactic Recode'!$A$1:$B$547,2,FALSE))</f>
        <v/>
      </c>
      <c r="I121" t="str">
        <f>IF(ISERROR(MATCH(I$1,'CSC Mitre'!DP$1:DP$220,0)),"",VLOOKUP(I$1,'Tactic Recode'!$A$1:$B$547,2,FALSE))</f>
        <v/>
      </c>
      <c r="J121" t="str">
        <f>IF(ISERROR(MATCH(J$1,'CSC Mitre'!DP$1:DP$220,0)),"",VLOOKUP(J$1,'Tactic Recode'!$A$1:$B$547,2,FALSE))</f>
        <v/>
      </c>
      <c r="K121" t="str">
        <f>IF(ISERROR(MATCH(K$1,'CSC Mitre'!DP$1:DP$220,0)),"",VLOOKUP(K$1,'Tactic Recode'!$A$1:$B$547,2,FALSE))</f>
        <v/>
      </c>
      <c r="L121" t="str">
        <f>IF(ISERROR(MATCH(L$1,'CSC Mitre'!DP$1:DP$220,0)),"",VLOOKUP(L$1,'Tactic Recode'!$A$1:$B$547,2,FALSE))</f>
        <v/>
      </c>
      <c r="M121" t="str">
        <f>IF(ISERROR(MATCH(M$1,'CSC Mitre'!DP$1:DP$220,0)),"",VLOOKUP(M$1,'Tactic Recode'!$A$1:$B$547,2,FALSE))</f>
        <v/>
      </c>
      <c r="N121" t="str">
        <f>IF(ISERROR(MATCH(N$1,'CSC Mitre'!DP$1:DP$220,0)),"",VLOOKUP(N$1,'Tactic Recode'!$A$1:$B$547,2,FALSE))</f>
        <v/>
      </c>
      <c r="O121" t="str">
        <f>IF(ISERROR(MATCH(O$1,'CSC Mitre'!DP$1:DP$220,0)),"",VLOOKUP(O$1,'Tactic Recode'!$A$1:$B$547,2,FALSE))</f>
        <v/>
      </c>
      <c r="P121" t="str">
        <f>IF(ISERROR(MATCH(P$1,'CSC Mitre'!DP$1:DP$220,0)),"",VLOOKUP(P$1,'Tactic Recode'!$A$1:$B$547,2,FALSE))</f>
        <v/>
      </c>
      <c r="Q121" t="str">
        <f>IF(ISERROR(MATCH(Q$1,'CSC Mitre'!DP$1:DP$220,0)),"",VLOOKUP(Q$1,'Tactic Recode'!$A$1:$B$547,2,FALSE))</f>
        <v/>
      </c>
      <c r="R121" t="str">
        <f>IF(ISERROR(MATCH(R$1,'CSC Mitre'!DP$1:DP$220,0)),"",VLOOKUP(R$1,'Tactic Recode'!$A$1:$B$547,2,FALSE))</f>
        <v/>
      </c>
      <c r="S121" t="str">
        <f>IF(ISERROR(MATCH(S$1,'CSC Mitre'!DP$1:DP$220,0)),"",VLOOKUP(S$1,'Tactic Recode'!$A$1:$B$547,2,FALSE))</f>
        <v/>
      </c>
      <c r="T121" t="str">
        <f>IF(ISERROR(MATCH(T$1,'CSC Mitre'!DP$1:DP$220,0)),"",VLOOKUP(T$1,'Tactic Recode'!$A$1:$B$547,2,FALSE))</f>
        <v/>
      </c>
      <c r="U121" t="str">
        <f>IF(ISERROR(MATCH(U$1,'CSC Mitre'!DP$1:DP$220,0)),"",VLOOKUP(U$1,'Tactic Recode'!$A$1:$B$547,2,FALSE))</f>
        <v/>
      </c>
      <c r="V121" t="str">
        <f>IF(ISERROR(MATCH(V$1,'CSC Mitre'!DP$1:DP$220,0)),"",VLOOKUP(V$1,'Tactic Recode'!$A$1:$B$547,2,FALSE))</f>
        <v/>
      </c>
      <c r="W121" t="str">
        <f>IF(ISERROR(MATCH(W$1,'CSC Mitre'!DP$1:DP$220,0)),"",VLOOKUP(W$1,'Tactic Recode'!$A$1:$B$547,2,FALSE))</f>
        <v/>
      </c>
      <c r="X121" t="str">
        <f>IF(ISERROR(MATCH(X$1,'CSC Mitre'!DP$1:DP$220,0)),"",VLOOKUP(X$1,'Tactic Recode'!$A$1:$B$547,2,FALSE))</f>
        <v/>
      </c>
      <c r="Y121" t="str">
        <f>IF(ISERROR(MATCH(Y$1,'CSC Mitre'!DP$1:DP$220,0)),"",VLOOKUP(Y$1,'Tactic Recode'!$A$1:$B$547,2,FALSE))</f>
        <v/>
      </c>
      <c r="Z121" t="str">
        <f>IF(ISERROR(MATCH(Z$1,'CSC Mitre'!DP$1:DP$220,0)),"",VLOOKUP(Z$1,'Tactic Recode'!$A$1:$B$547,2,FALSE))</f>
        <v/>
      </c>
      <c r="AA121" t="str">
        <f>IF(ISERROR(MATCH(AA$1,'CSC Mitre'!DP$1:DP$220,0)),"",VLOOKUP(AA$1,'Tactic Recode'!$A$1:$B$547,2,FALSE))</f>
        <v/>
      </c>
      <c r="AB121" t="str">
        <f>IF(ISERROR(MATCH(AB$1,'CSC Mitre'!DP$1:DP$220,0)),"",VLOOKUP(AB$1,'Tactic Recode'!$A$1:$B$547,2,FALSE))</f>
        <v/>
      </c>
      <c r="AC121" t="str">
        <f>IF(ISERROR(MATCH(AC$1,'CSC Mitre'!DP$1:DP$220,0)),"",VLOOKUP(AC$1,'Tactic Recode'!$A$1:$B$547,2,FALSE))</f>
        <v/>
      </c>
      <c r="AD121" t="str">
        <f>IF(ISERROR(MATCH(AD$1,'CSC Mitre'!DP$1:DP$220,0)),"",VLOOKUP(AD$1,'Tactic Recode'!$A$1:$B$547,2,FALSE))</f>
        <v/>
      </c>
      <c r="AE121" t="str">
        <f>IF(ISERROR(MATCH(AE$1,'CSC Mitre'!DP$1:DP$220,0)),"",VLOOKUP(AE$1,'Tactic Recode'!$A$1:$B$547,2,FALSE))</f>
        <v/>
      </c>
      <c r="AF121" t="str">
        <f>IF(ISERROR(MATCH(AF$1,'CSC Mitre'!DP$1:DP$220,0)),"",VLOOKUP(AF$1,'Tactic Recode'!$A$1:$B$547,2,FALSE))</f>
        <v/>
      </c>
      <c r="AG121" t="str">
        <f>IF(ISERROR(MATCH(AG$1,'CSC Mitre'!DP$1:DP$220,0)),"",VLOOKUP(AG$1,'Tactic Recode'!$A$1:$B$547,2,FALSE))</f>
        <v/>
      </c>
      <c r="AH121" t="str">
        <f>IF(ISERROR(MATCH(AH$1,'CSC Mitre'!DP$1:DP$220,0)),"",VLOOKUP(AH$1,'Tactic Recode'!$A$1:$B$547,2,FALSE))</f>
        <v/>
      </c>
      <c r="AI121" t="str">
        <f>IF(ISERROR(MATCH(AI$1,'CSC Mitre'!DP$1:DP$220,0)),"",VLOOKUP(AI$1,'Tactic Recode'!$A$1:$B$547,2,FALSE))</f>
        <v/>
      </c>
      <c r="AJ121" t="str">
        <f>IF(ISERROR(MATCH(AJ$1,'CSC Mitre'!DP$1:DP$220,0)),"",VLOOKUP(AJ$1,'Tactic Recode'!$A$1:$B$547,2,FALSE))</f>
        <v/>
      </c>
      <c r="AK121" t="str">
        <f>IF(ISERROR(MATCH(AK$1,'CSC Mitre'!DP$1:DP$220,0)),"",VLOOKUP(AK$1,'Tactic Recode'!$A$1:$B$547,2,FALSE))</f>
        <v/>
      </c>
      <c r="AL121" t="str">
        <f>IF(ISERROR(MATCH(AL$1,'CSC Mitre'!DP$1:DP$220,0)),"",VLOOKUP(AL$1,'Tactic Recode'!$A$1:$B$547,2,FALSE))</f>
        <v/>
      </c>
      <c r="AM121" t="str">
        <f>IF(ISERROR(MATCH(AM$1,'CSC Mitre'!DP$1:DP$220,0)),"",VLOOKUP(AM$1,'Tactic Recode'!$A$1:$B$547,2,FALSE))</f>
        <v/>
      </c>
      <c r="AN121" t="str">
        <f>IF(ISERROR(MATCH(AN$1,'CSC Mitre'!DP$1:DP$220,0)),"",VLOOKUP(AN$1,'Tactic Recode'!$A$1:$B$547,2,FALSE))</f>
        <v/>
      </c>
      <c r="AO121" t="str">
        <f>IF(ISERROR(MATCH(AO$1,'CSC Mitre'!DP$1:DP$220,0)),"",VLOOKUP(AO$1,'Tactic Recode'!$A$1:$B$547,2,FALSE))</f>
        <v/>
      </c>
      <c r="AP121" t="str">
        <f>IF(ISERROR(MATCH(AP$1,'CSC Mitre'!DP$1:DP$220,0)),"",VLOOKUP(AP$1,'Tactic Recode'!$A$1:$B$547,2,FALSE))</f>
        <v/>
      </c>
      <c r="AQ121" t="str">
        <f>IF(ISERROR(MATCH(AQ$1,'CSC Mitre'!DP$1:DP$220,0)),"",VLOOKUP(AQ$1,'Tactic Recode'!$A$1:$B$547,2,FALSE))</f>
        <v/>
      </c>
      <c r="AR121" t="str">
        <f>IF(ISERROR(MATCH(AR$1,'CSC Mitre'!DP$1:DP$220,0)),"",VLOOKUP(AR$1,'Tactic Recode'!$A$1:$B$547,2,FALSE))</f>
        <v/>
      </c>
      <c r="AS121" t="str">
        <f>IF(ISERROR(MATCH(AS$1,'CSC Mitre'!DP$1:DP$220,0)),"",VLOOKUP(AS$1,'Tactic Recode'!$A$1:$B$547,2,FALSE))</f>
        <v/>
      </c>
      <c r="AT121" t="str">
        <f>IF(ISERROR(MATCH(AT$1,'CSC Mitre'!DP$1:DP$220,0)),"",VLOOKUP(AT$1,'Tactic Recode'!$A$1:$B$547,2,FALSE))</f>
        <v/>
      </c>
      <c r="AU121" t="str">
        <f>IF(ISERROR(MATCH(AU$1,'CSC Mitre'!DP$1:DP$220,0)),"",VLOOKUP(AU$1,'Tactic Recode'!$A$1:$B$547,2,FALSE))</f>
        <v/>
      </c>
      <c r="AV121" t="str">
        <f>IF(ISERROR(MATCH(AV$1,'CSC Mitre'!DP$1:DP$220,0)),"",VLOOKUP(AV$1,'Tactic Recode'!$A$1:$B$547,2,FALSE))</f>
        <v/>
      </c>
      <c r="AW121" t="str">
        <f>IF(ISERROR(MATCH(AW$1,'CSC Mitre'!DP$1:DP$220,0)),"",VLOOKUP(AW$1,'Tactic Recode'!$A$1:$B$547,2,FALSE))</f>
        <v/>
      </c>
      <c r="AX121" t="str">
        <f>IF(ISERROR(MATCH(AX$1,'CSC Mitre'!DP$1:DP$220,0)),"",VLOOKUP(AX$1,'Tactic Recode'!$A$1:$B$547,2,FALSE))</f>
        <v/>
      </c>
      <c r="AY121" t="str">
        <f>IF(ISERROR(MATCH(AY$1,'CSC Mitre'!DP$1:DP$220,0)),"",VLOOKUP(AY$1,'Tactic Recode'!$A$1:$B$547,2,FALSE))</f>
        <v/>
      </c>
      <c r="AZ121" t="str">
        <f>IF(ISERROR(MATCH(AZ$1,'CSC Mitre'!DP$1:DP$220,0)),"",VLOOKUP(AZ$1,'Tactic Recode'!$A$1:$B$547,2,FALSE))</f>
        <v/>
      </c>
      <c r="BA121" t="str">
        <f>IF(ISERROR(MATCH(BA$1,'CSC Mitre'!DP$1:DP$220,0)),"",VLOOKUP(BA$1,'Tactic Recode'!$A$1:$B$547,2,FALSE))</f>
        <v/>
      </c>
      <c r="BB121" t="str">
        <f>IF(ISERROR(MATCH(BB$1,'CSC Mitre'!DP$1:DP$220,0)),"",VLOOKUP(BB$1,'Tactic Recode'!$A$1:$B$547,2,FALSE))</f>
        <v/>
      </c>
      <c r="BC121" t="str">
        <f>IF(ISERROR(MATCH(BC$1,'CSC Mitre'!DP$1:DP$220,0)),"",VLOOKUP(BC$1,'Tactic Recode'!$A$1:$B$547,2,FALSE))</f>
        <v/>
      </c>
      <c r="BD121" t="str">
        <f>IF(ISERROR(MATCH(BD$1,'CSC Mitre'!DP$1:DP$220,0)),"",VLOOKUP(BD$1,'Tactic Recode'!$A$1:$B$547,2,FALSE))</f>
        <v/>
      </c>
      <c r="BE121" t="str">
        <f>IF(ISERROR(MATCH(BE$1,'CSC Mitre'!DP$1:DP$220,0)),"",VLOOKUP(BE$1,'Tactic Recode'!$A$1:$B$547,2,FALSE))</f>
        <v/>
      </c>
      <c r="BF121" t="str">
        <f>IF(ISERROR(MATCH(BF$1,'CSC Mitre'!DP$1:DP$220,0)),"",VLOOKUP(BF$1,'Tactic Recode'!$A$1:$B$547,2,FALSE))</f>
        <v/>
      </c>
      <c r="BG121" t="str">
        <f>IF(ISERROR(MATCH(BG$1,'CSC Mitre'!DP$1:DP$220,0)),"",VLOOKUP(BG$1,'Tactic Recode'!$A$1:$B$547,2,FALSE))</f>
        <v/>
      </c>
      <c r="BH121" t="str">
        <f>IF(ISERROR(MATCH(BH$1,'CSC Mitre'!DP$1:DP$220,0)),"",VLOOKUP(BH$1,'Tactic Recode'!$A$1:$B$547,2,FALSE))</f>
        <v/>
      </c>
      <c r="BI121" t="str">
        <f>IF(ISERROR(MATCH(BI$1,'CSC Mitre'!DP$1:DP$220,0)),"",VLOOKUP(BI$1,'Tactic Recode'!$A$1:$B$547,2,FALSE))</f>
        <v/>
      </c>
      <c r="BJ121" t="str">
        <f>IF(ISERROR(MATCH(BJ$1,'CSC Mitre'!DP$1:DP$220,0)),"",VLOOKUP(BJ$1,'Tactic Recode'!$A$1:$B$547,2,FALSE))</f>
        <v/>
      </c>
      <c r="BK121" t="str">
        <f>IF(ISERROR(MATCH(BK$1,'CSC Mitre'!DP$1:DP$220,0)),"",VLOOKUP(BK$1,'Tactic Recode'!$A$1:$B$547,2,FALSE))</f>
        <v/>
      </c>
      <c r="BL121" t="str">
        <f>IF(ISERROR(MATCH(BL$1,'CSC Mitre'!DP$1:DP$220,0)),"",VLOOKUP(BL$1,'Tactic Recode'!$A$1:$B$547,2,FALSE))</f>
        <v/>
      </c>
      <c r="BM121" t="str">
        <f>IF(ISERROR(MATCH(BM$1,'CSC Mitre'!DP$1:DP$220,0)),"",VLOOKUP(BM$1,'Tactic Recode'!$A$1:$B$547,2,FALSE))</f>
        <v/>
      </c>
      <c r="BN121" t="str">
        <f>IF(ISERROR(MATCH(BN$1,'CSC Mitre'!DP$1:DP$220,0)),"",VLOOKUP(BN$1,'Tactic Recode'!$A$1:$B$547,2,FALSE))</f>
        <v/>
      </c>
      <c r="BO121" t="str">
        <f>IF(ISERROR(MATCH(BO$1,'CSC Mitre'!DP$1:DP$220,0)),"",VLOOKUP(BO$1,'Tactic Recode'!$A$1:$B$547,2,FALSE))</f>
        <v/>
      </c>
      <c r="BP121" t="str">
        <f>IF(ISERROR(MATCH(BP$1,'CSC Mitre'!DP$1:DP$220,0)),"",VLOOKUP(BP$1,'Tactic Recode'!$A$1:$B$547,2,FALSE))</f>
        <v/>
      </c>
      <c r="BQ121" t="str">
        <f>IF(ISERROR(MATCH(BQ$1,'CSC Mitre'!DP$1:DP$220,0)),"",VLOOKUP(BQ$1,'Tactic Recode'!$A$1:$B$547,2,FALSE))</f>
        <v/>
      </c>
      <c r="BR121" t="str">
        <f>IF(ISERROR(MATCH(BR$1,'CSC Mitre'!DP$1:DP$220,0)),"",VLOOKUP(BR$1,'Tactic Recode'!$A$1:$B$547,2,FALSE))</f>
        <v/>
      </c>
      <c r="BS121" t="str">
        <f>IF(ISERROR(MATCH(BS$1,'CSC Mitre'!DP$1:DP$220,0)),"",VLOOKUP(BS$1,'Tactic Recode'!$A$1:$B$547,2,FALSE))</f>
        <v/>
      </c>
      <c r="BT121" t="str">
        <f>IF(ISERROR(MATCH(BT$1,'CSC Mitre'!DP$1:DP$220,0)),"",VLOOKUP(BT$1,'Tactic Recode'!$A$1:$B$547,2,FALSE))</f>
        <v/>
      </c>
      <c r="BU121" t="str">
        <f>IF(ISERROR(MATCH(BU$1,'CSC Mitre'!DP$1:DP$220,0)),"",VLOOKUP(BU$1,'Tactic Recode'!$A$1:$B$547,2,FALSE))</f>
        <v/>
      </c>
      <c r="BV121" t="str">
        <f>IF(ISERROR(MATCH(BV$1,'CSC Mitre'!DP$1:DP$220,0)),"",VLOOKUP(BV$1,'Tactic Recode'!$A$1:$B$547,2,FALSE))</f>
        <v/>
      </c>
      <c r="BW121" t="str">
        <f>IF(ISERROR(MATCH(BW$1,'CSC Mitre'!DP$1:DP$220,0)),"",VLOOKUP(BW$1,'Tactic Recode'!$A$1:$B$547,2,FALSE))</f>
        <v/>
      </c>
      <c r="BX121" t="str">
        <f>IF(ISERROR(MATCH(BX$1,'CSC Mitre'!DP$1:DP$220,0)),"",VLOOKUP(BX$1,'Tactic Recode'!$A$1:$B$547,2,FALSE))</f>
        <v/>
      </c>
      <c r="BY121" t="str">
        <f>IF(ISERROR(MATCH(BY$1,'CSC Mitre'!DP$1:DP$220,0)),"",VLOOKUP(BY$1,'Tactic Recode'!$A$1:$B$547,2,FALSE))</f>
        <v/>
      </c>
      <c r="BZ121" t="str">
        <f>IF(ISERROR(MATCH(BZ$1,'CSC Mitre'!DP$1:DP$220,0)),"",VLOOKUP(BZ$1,'Tactic Recode'!$A$1:$B$547,2,FALSE))</f>
        <v/>
      </c>
      <c r="CA121" t="str">
        <f>IF(ISERROR(MATCH(CA$1,'CSC Mitre'!DP$1:DP$220,0)),"",VLOOKUP(CA$1,'Tactic Recode'!$A$1:$B$547,2,FALSE))</f>
        <v/>
      </c>
      <c r="CB121" t="str">
        <f>IF(ISERROR(MATCH(CB$1,'CSC Mitre'!DP$1:DP$220,0)),"",VLOOKUP(CB$1,'Tactic Recode'!$A$1:$B$547,2,FALSE))</f>
        <v/>
      </c>
      <c r="CC121" t="str">
        <f>IF(ISERROR(MATCH(CC$1,'CSC Mitre'!DP$1:DP$220,0)),"",VLOOKUP(CC$1,'Tactic Recode'!$A$1:$B$547,2,FALSE))</f>
        <v/>
      </c>
      <c r="CD121" t="str">
        <f>IF(ISERROR(MATCH(CD$1,'CSC Mitre'!DP$1:DP$220,0)),"",VLOOKUP(CD$1,'Tactic Recode'!$A$1:$B$547,2,FALSE))</f>
        <v/>
      </c>
      <c r="CE121" t="str">
        <f>IF(ISERROR(MATCH(CE$1,'CSC Mitre'!DP$1:DP$220,0)),"",VLOOKUP(CE$1,'Tactic Recode'!$A$1:$B$547,2,FALSE))</f>
        <v/>
      </c>
      <c r="CF121" t="str">
        <f>IF(ISERROR(MATCH(CF$1,'CSC Mitre'!DP$1:DP$220,0)),"",VLOOKUP(CF$1,'Tactic Recode'!$A$1:$B$547,2,FALSE))</f>
        <v/>
      </c>
      <c r="CG121" t="str">
        <f>IF(ISERROR(MATCH(CG$1,'CSC Mitre'!DP$1:DP$220,0)),"",VLOOKUP(CG$1,'Tactic Recode'!$A$1:$B$547,2,FALSE))</f>
        <v/>
      </c>
      <c r="CH121" t="str">
        <f>IF(ISERROR(MATCH(CH$1,'CSC Mitre'!DP$1:DP$220,0)),"",VLOOKUP(CH$1,'Tactic Recode'!$A$1:$B$547,2,FALSE))</f>
        <v/>
      </c>
      <c r="CI121" t="str">
        <f>IF(ISERROR(MATCH(CI$1,'CSC Mitre'!DP$1:DP$220,0)),"",VLOOKUP(CI$1,'Tactic Recode'!$A$1:$B$547,2,FALSE))</f>
        <v/>
      </c>
      <c r="CJ121" t="str">
        <f>IF(ISERROR(MATCH(CJ$1,'CSC Mitre'!DP$1:DP$220,0)),"",VLOOKUP(CJ$1,'Tactic Recode'!$A$1:$B$547,2,FALSE))</f>
        <v/>
      </c>
      <c r="CK121" t="str">
        <f>IF(ISERROR(MATCH(CK$1,'CSC Mitre'!DP$1:DP$220,0)),"",VLOOKUP(CK$1,'Tactic Recode'!$A$1:$B$547,2,FALSE))</f>
        <v/>
      </c>
      <c r="CL121" t="str">
        <f>IF(ISERROR(MATCH(CL$1,'CSC Mitre'!DP$1:DP$220,0)),"",VLOOKUP(CL$1,'Tactic Recode'!$A$1:$B$547,2,FALSE))</f>
        <v/>
      </c>
      <c r="CM121" t="str">
        <f>IF(ISERROR(MATCH(CM$1,'CSC Mitre'!DP$1:DP$220,0)),"",VLOOKUP(CM$1,'Tactic Recode'!$A$1:$B$547,2,FALSE))</f>
        <v/>
      </c>
      <c r="CN121" t="str">
        <f>IF(ISERROR(MATCH(CN$1,'CSC Mitre'!DP$1:DP$220,0)),"",VLOOKUP(CN$1,'Tactic Recode'!$A$1:$B$547,2,FALSE))</f>
        <v/>
      </c>
      <c r="CO121" t="str">
        <f>IF(ISERROR(MATCH(CO$1,'CSC Mitre'!DP$1:DP$220,0)),"",VLOOKUP(CO$1,'Tactic Recode'!$A$1:$B$547,2,FALSE))</f>
        <v/>
      </c>
      <c r="CP121" t="str">
        <f>IF(ISERROR(MATCH(CP$1,'CSC Mitre'!DP$1:DP$220,0)),"",VLOOKUP(CP$1,'Tactic Recode'!$A$1:$B$547,2,FALSE))</f>
        <v/>
      </c>
      <c r="CQ121" t="str">
        <f>IF(ISERROR(MATCH(CQ$1,'CSC Mitre'!DP$1:DP$220,0)),"",VLOOKUP(CQ$1,'Tactic Recode'!$A$1:$B$547,2,FALSE))</f>
        <v/>
      </c>
      <c r="CR121" t="str">
        <f>IF(ISERROR(MATCH(CR$1,'CSC Mitre'!DP$1:DP$220,0)),"",VLOOKUP(CR$1,'Tactic Recode'!$A$1:$B$547,2,FALSE))</f>
        <v/>
      </c>
      <c r="CS121" t="str">
        <f>IF(ISERROR(MATCH(CS$1,'CSC Mitre'!DP$1:DP$220,0)),"",VLOOKUP(CS$1,'Tactic Recode'!$A$1:$B$547,2,FALSE))</f>
        <v/>
      </c>
      <c r="CT121" t="str">
        <f>IF(ISERROR(MATCH(CT$1,'CSC Mitre'!DP$1:DP$220,0)),"",VLOOKUP(CT$1,'Tactic Recode'!$A$1:$B$547,2,FALSE))</f>
        <v/>
      </c>
      <c r="CU121" t="str">
        <f>IF(ISERROR(MATCH(CU$1,'CSC Mitre'!DP$1:DP$220,0)),"",VLOOKUP(CU$1,'Tactic Recode'!$A$1:$B$547,2,FALSE))</f>
        <v/>
      </c>
      <c r="CV121" t="str">
        <f>IF(ISERROR(MATCH(CV$1,'CSC Mitre'!DP$1:DP$220,0)),"",VLOOKUP(CV$1,'Tactic Recode'!$A$1:$B$547,2,FALSE))</f>
        <v/>
      </c>
      <c r="CW121" t="str">
        <f>IF(ISERROR(MATCH(CW$1,'CSC Mitre'!DP$1:DP$220,0)),"",VLOOKUP(CW$1,'Tactic Recode'!$A$1:$B$547,2,FALSE))</f>
        <v/>
      </c>
      <c r="CX121" t="str">
        <f>IF(ISERROR(MATCH(CX$1,'CSC Mitre'!DP$1:DP$220,0)),"",VLOOKUP(CX$1,'Tactic Recode'!$A$1:$B$547,2,FALSE))</f>
        <v/>
      </c>
      <c r="CY121" t="str">
        <f>IF(ISERROR(MATCH(CY$1,'CSC Mitre'!DP$1:DP$220,0)),"",VLOOKUP(CY$1,'Tactic Recode'!$A$1:$B$547,2,FALSE))</f>
        <v/>
      </c>
      <c r="CZ121" t="str">
        <f>IF(ISERROR(MATCH(CZ$1,'CSC Mitre'!DP$1:DP$220,0)),"",VLOOKUP(CZ$1,'Tactic Recode'!$A$1:$B$547,2,FALSE))</f>
        <v/>
      </c>
      <c r="DA121" t="str">
        <f>IF(ISERROR(MATCH(DA$1,'CSC Mitre'!DP$1:DP$220,0)),"",VLOOKUP(DA$1,'Tactic Recode'!$A$1:$B$547,2,FALSE))</f>
        <v/>
      </c>
      <c r="DB121" t="str">
        <f>IF(ISERROR(MATCH(DB$1,'CSC Mitre'!DP$1:DP$220,0)),"",VLOOKUP(DB$1,'Tactic Recode'!$A$1:$B$547,2,FALSE))</f>
        <v/>
      </c>
      <c r="DC121" t="str">
        <f>IF(ISERROR(MATCH(DC$1,'CSC Mitre'!DP$1:DP$220,0)),"",VLOOKUP(DC$1,'Tactic Recode'!$A$1:$B$547,2,FALSE))</f>
        <v/>
      </c>
      <c r="DD121" t="str">
        <f>IF(ISERROR(MATCH(DD$1,'CSC Mitre'!DP$1:DP$220,0)),"",VLOOKUP(DD$1,'Tactic Recode'!$A$1:$B$547,2,FALSE))</f>
        <v/>
      </c>
      <c r="DE121" t="str">
        <f>IF(ISERROR(MATCH(DE$1,'CSC Mitre'!DP$1:DP$220,0)),"",VLOOKUP(DE$1,'Tactic Recode'!$A$1:$B$547,2,FALSE))</f>
        <v/>
      </c>
      <c r="DF121" t="str">
        <f>IF(ISERROR(MATCH(DF$1,'CSC Mitre'!DP$1:DP$220,0)),"",VLOOKUP(DF$1,'Tactic Recode'!$A$1:$B$547,2,FALSE))</f>
        <v/>
      </c>
      <c r="DG121" t="str">
        <f>IF(ISERROR(MATCH(DG$1,'CSC Mitre'!DP$1:DP$220,0)),"",VLOOKUP(DG$1,'Tactic Recode'!$A$1:$B$547,2,FALSE))</f>
        <v/>
      </c>
      <c r="DH121" t="str">
        <f>IF(ISERROR(MATCH(DH$1,'CSC Mitre'!DP$1:DP$220,0)),"",VLOOKUP(DH$1,'Tactic Recode'!$A$1:$B$547,2,FALSE))</f>
        <v/>
      </c>
      <c r="DI121" t="str">
        <f>IF(ISERROR(MATCH(DI$1,'CSC Mitre'!DP$1:DP$220,0)),"",VLOOKUP(DI$1,'Tactic Recode'!$A$1:$B$547,2,FALSE))</f>
        <v/>
      </c>
      <c r="DJ121" t="str">
        <f>IF(ISERROR(MATCH(DJ$1,'CSC Mitre'!DP$1:DP$220,0)),"",VLOOKUP(DJ$1,'Tactic Recode'!$A$1:$B$547,2,FALSE))</f>
        <v/>
      </c>
      <c r="DK121" t="str">
        <f>IF(ISERROR(MATCH(DK$1,'CSC Mitre'!DP$1:DP$220,0)),"",VLOOKUP(DK$1,'Tactic Recode'!$A$1:$B$547,2,FALSE))</f>
        <v/>
      </c>
      <c r="DL121" t="str">
        <f>IF(ISERROR(MATCH(DL$1,'CSC Mitre'!DP$1:DP$220,0)),"",VLOOKUP(DL$1,'Tactic Recode'!$A$1:$B$547,2,FALSE))</f>
        <v/>
      </c>
      <c r="DM121" t="str">
        <f>IF(ISERROR(MATCH(DM$1,'CSC Mitre'!DP$1:DP$220,0)),"",VLOOKUP(DM$1,'Tactic Recode'!$A$1:$B$547,2,FALSE))</f>
        <v/>
      </c>
      <c r="DN121" t="str">
        <f>IF(ISERROR(MATCH(DN$1,'CSC Mitre'!DP$1:DP$220,0)),"",VLOOKUP(DN$1,'Tactic Recode'!$A$1:$B$547,2,FALSE))</f>
        <v/>
      </c>
      <c r="DO121" t="str">
        <f>IF(ISERROR(MATCH(DO$1,'CSC Mitre'!DP$1:DP$220,0)),"",VLOOKUP(DO$1,'Tactic Recode'!$A$1:$B$547,2,FALSE))</f>
        <v/>
      </c>
      <c r="DP121" t="str">
        <f>IF(ISERROR(MATCH(DP$1,'CSC Mitre'!DP$1:DP$220,0)),"",VLOOKUP(DP$1,'Tactic Recode'!$A$1:$B$547,2,FALSE))</f>
        <v/>
      </c>
      <c r="DQ121" t="str">
        <f>IF(ISERROR(MATCH(DQ$1,'CSC Mitre'!DP$1:DP$220,0)),"",VLOOKUP(DQ$1,'Tactic Recode'!$A$1:$B$547,2,FALSE))</f>
        <v/>
      </c>
      <c r="DR121" t="str">
        <f>IF(ISERROR(MATCH(DR$1,'CSC Mitre'!DP$1:DP$220,0)),"",VLOOKUP(DR$1,'Tactic Recode'!$A$1:$B$547,2,FALSE))</f>
        <v/>
      </c>
      <c r="DS121" t="str">
        <f>IF(ISERROR(MATCH(DS$1,'CSC Mitre'!DP$1:DP$220,0)),"",VLOOKUP(DS$1,'Tactic Recode'!$A$1:$B$547,2,FALSE))</f>
        <v/>
      </c>
      <c r="DT121" t="str">
        <f>IF(ISERROR(MATCH(DT$1,'CSC Mitre'!DP$1:DP$220,0)),"",VLOOKUP(DT$1,'Tactic Recode'!$A$1:$B$547,2,FALSE))</f>
        <v/>
      </c>
      <c r="DU121" t="str">
        <f>IF(ISERROR(MATCH(DU$1,'CSC Mitre'!DP$1:DP$220,0)),"",VLOOKUP(DU$1,'Tactic Recode'!$A$1:$B$547,2,FALSE))</f>
        <v/>
      </c>
      <c r="DV121" t="str">
        <f>IF(ISERROR(MATCH(DV$1,'CSC Mitre'!DP$1:DP$220,0)),"",VLOOKUP(DV$1,'Tactic Recode'!$A$1:$B$547,2,FALSE))</f>
        <v/>
      </c>
      <c r="DW121" t="str">
        <f>IF(ISERROR(MATCH(DW$1,'CSC Mitre'!DP$1:DP$220,0)),"",VLOOKUP(DW$1,'Tactic Recode'!$A$1:$B$547,2,FALSE))</f>
        <v/>
      </c>
      <c r="DX121" t="str">
        <f>IF(ISERROR(MATCH(DX$1,'CSC Mitre'!DP$1:DP$220,0)),"",VLOOKUP(DX$1,'Tactic Recode'!$A$1:$B$547,2,FALSE))</f>
        <v/>
      </c>
      <c r="DY121" t="str">
        <f>IF(ISERROR(MATCH(DY$1,'CSC Mitre'!DP$1:DP$220,0)),"",VLOOKUP(DY$1,'Tactic Recode'!$A$1:$B$547,2,FALSE))</f>
        <v/>
      </c>
      <c r="DZ121" t="str">
        <f>IF(ISERROR(MATCH(DZ$1,'CSC Mitre'!DP$1:DP$220,0)),"",VLOOKUP(DZ$1,'Tactic Recode'!$A$1:$B$547,2,FALSE))</f>
        <v/>
      </c>
      <c r="EA121" t="str">
        <f>IF(ISERROR(MATCH(EA$1,'CSC Mitre'!DP$1:DP$220,0)),"",VLOOKUP(EA$1,'Tactic Recode'!$A$1:$B$547,2,FALSE))</f>
        <v/>
      </c>
      <c r="EB121" t="str">
        <f>IF(ISERROR(MATCH(EB$1,'CSC Mitre'!DP$1:DP$220,0)),"",VLOOKUP(EB$1,'Tactic Recode'!$A$1:$B$547,2,FALSE))</f>
        <v/>
      </c>
      <c r="EC121" t="str">
        <f>IF(ISERROR(MATCH(EC$1,'CSC Mitre'!DP$1:DP$220,0)),"",VLOOKUP(EC$1,'Tactic Recode'!$A$1:$B$547,2,FALSE))</f>
        <v/>
      </c>
      <c r="ED121" t="str">
        <f>IF(ISERROR(MATCH(ED$1,'CSC Mitre'!DP$1:DP$220,0)),"",VLOOKUP(ED$1,'Tactic Recode'!$A$1:$B$547,2,FALSE))</f>
        <v/>
      </c>
      <c r="EE121" t="str">
        <f>IF(ISERROR(MATCH(EE$1,'CSC Mitre'!DP$1:DP$220,0)),"",VLOOKUP(EE$1,'Tactic Recode'!$A$1:$B$547,2,FALSE))</f>
        <v/>
      </c>
      <c r="EF121" t="str">
        <f>IF(ISERROR(MATCH(EF$1,'CSC Mitre'!DP$1:DP$220,0)),"",VLOOKUP(EF$1,'Tactic Recode'!$A$1:$B$547,2,FALSE))</f>
        <v/>
      </c>
      <c r="EG121" t="str">
        <f>IF(ISERROR(MATCH(EG$1,'CSC Mitre'!DP$1:DP$220,0)),"",VLOOKUP(EG$1,'Tactic Recode'!$A$1:$B$547,2,FALSE))</f>
        <v/>
      </c>
      <c r="EH121" t="str">
        <f>IF(ISERROR(MATCH(EH$1,'CSC Mitre'!DP$1:DP$220,0)),"",VLOOKUP(EH$1,'Tactic Recode'!$A$1:$B$547,2,FALSE))</f>
        <v/>
      </c>
      <c r="EI121" t="str">
        <f>IF(ISERROR(MATCH(EI$1,'CSC Mitre'!DP$1:DP$220,0)),"",VLOOKUP(EI$1,'Tactic Recode'!$A$1:$B$547,2,FALSE))</f>
        <v/>
      </c>
      <c r="EJ121" t="str">
        <f>IF(ISERROR(MATCH(EJ$1,'CSC Mitre'!DP$1:DP$220,0)),"",VLOOKUP(EJ$1,'Tactic Recode'!$A$1:$B$547,2,FALSE))</f>
        <v/>
      </c>
      <c r="EK121" t="str">
        <f>IF(ISERROR(MATCH(EK$1,'CSC Mitre'!DP$1:DP$220,0)),"",VLOOKUP(EK$1,'Tactic Recode'!$A$1:$B$547,2,FALSE))</f>
        <v/>
      </c>
      <c r="EL121" t="str">
        <f>IF(ISERROR(MATCH(EL$1,'CSC Mitre'!DP$1:DP$220,0)),"",VLOOKUP(EL$1,'Tactic Recode'!$A$1:$B$547,2,FALSE))</f>
        <v/>
      </c>
      <c r="EM121" t="str">
        <f>IF(ISERROR(MATCH(EM$1,'CSC Mitre'!DP$1:DP$220,0)),"",VLOOKUP(EM$1,'Tactic Recode'!$A$1:$B$547,2,FALSE))</f>
        <v/>
      </c>
      <c r="EN121" t="str">
        <f>IF(ISERROR(MATCH(EN$1,'CSC Mitre'!DP$1:DP$220,0)),"",VLOOKUP(EN$1,'Tactic Recode'!$A$1:$B$547,2,FALSE))</f>
        <v/>
      </c>
      <c r="EO121" t="str">
        <f>IF(ISERROR(MATCH(EO$1,'CSC Mitre'!DP$1:DP$220,0)),"",VLOOKUP(EO$1,'Tactic Recode'!$A$1:$B$547,2,FALSE))</f>
        <v/>
      </c>
      <c r="EP121" t="str">
        <f>IF(ISERROR(MATCH(EP$1,'CSC Mitre'!DP$1:DP$220,0)),"",VLOOKUP(EP$1,'Tactic Recode'!$A$1:$B$547,2,FALSE))</f>
        <v/>
      </c>
      <c r="EQ121" t="str">
        <f>IF(ISERROR(MATCH(EQ$1,'CSC Mitre'!DP$1:DP$220,0)),"",VLOOKUP(EQ$1,'Tactic Recode'!$A$1:$B$547,2,FALSE))</f>
        <v/>
      </c>
      <c r="ER121" t="str">
        <f>IF(ISERROR(MATCH(ER$1,'CSC Mitre'!DP$1:DP$220,0)),"",VLOOKUP(ER$1,'Tactic Recode'!$A$1:$B$547,2,FALSE))</f>
        <v/>
      </c>
      <c r="ES121" t="str">
        <f>IF(ISERROR(MATCH(ES$1,'CSC Mitre'!DP$1:DP$220,0)),"",VLOOKUP(ES$1,'Tactic Recode'!$A$1:$B$547,2,FALSE))</f>
        <v/>
      </c>
      <c r="ET121" t="str">
        <f>IF(ISERROR(MATCH(ET$1,'CSC Mitre'!DP$1:DP$220,0)),"",VLOOKUP(ET$1,'Tactic Recode'!$A$1:$B$547,2,FALSE))</f>
        <v/>
      </c>
      <c r="EU121" t="str">
        <f>IF(ISERROR(MATCH(EU$1,'CSC Mitre'!DP$1:DP$220,0)),"",VLOOKUP(EU$1,'Tactic Recode'!$A$1:$B$547,2,FALSE))</f>
        <v/>
      </c>
      <c r="EV121" t="str">
        <f>IF(ISERROR(MATCH(EV$1,'CSC Mitre'!DP$1:DP$220,0)),"",VLOOKUP(EV$1,'Tactic Recode'!$A$1:$B$547,2,FALSE))</f>
        <v/>
      </c>
      <c r="EW121" t="str">
        <f>IF(ISERROR(MATCH(EW$1,'CSC Mitre'!DP$1:DP$220,0)),"",VLOOKUP(EW$1,'Tactic Recode'!$A$1:$B$547,2,FALSE))</f>
        <v/>
      </c>
      <c r="EX121" t="str">
        <f>IF(ISERROR(MATCH(EX$1,'CSC Mitre'!DP$1:DP$220,0)),"",VLOOKUP(EX$1,'Tactic Recode'!$A$1:$B$547,2,FALSE))</f>
        <v/>
      </c>
      <c r="EY121" t="str">
        <f>IF(ISERROR(MATCH(EY$1,'CSC Mitre'!DP$1:DP$220,0)),"",VLOOKUP(EY$1,'Tactic Recode'!$A$1:$B$547,2,FALSE))</f>
        <v/>
      </c>
      <c r="EZ121" t="str">
        <f>IF(ISERROR(MATCH(EZ$1,'CSC Mitre'!DP$1:DP$220,0)),"",VLOOKUP(EZ$1,'Tactic Recode'!$A$1:$B$547,2,FALSE))</f>
        <v/>
      </c>
      <c r="FA121" t="str">
        <f>IF(ISERROR(MATCH(FA$1,'CSC Mitre'!DP$1:DP$220,0)),"",VLOOKUP(FA$1,'Tactic Recode'!$A$1:$B$547,2,FALSE))</f>
        <v/>
      </c>
      <c r="FB121" t="str">
        <f>IF(ISERROR(MATCH(FB$1,'CSC Mitre'!DP$1:DP$220,0)),"",VLOOKUP(FB$1,'Tactic Recode'!$A$1:$B$547,2,FALSE))</f>
        <v/>
      </c>
      <c r="FC121" t="str">
        <f>IF(ISERROR(MATCH(FC$1,'CSC Mitre'!DP$1:DP$220,0)),"",VLOOKUP(FC$1,'Tactic Recode'!$A$1:$B$547,2,FALSE))</f>
        <v/>
      </c>
      <c r="FD121" t="str">
        <f>IF(ISERROR(MATCH(FD$1,'CSC Mitre'!DP$1:DP$220,0)),"",VLOOKUP(FD$1,'Tactic Recode'!$A$1:$B$547,2,FALSE))</f>
        <v/>
      </c>
      <c r="FE121" t="str">
        <f>IF(ISERROR(MATCH(FE$1,'CSC Mitre'!DP$1:DP$220,0)),"",VLOOKUP(FE$1,'Tactic Recode'!$A$1:$B$547,2,FALSE))</f>
        <v/>
      </c>
      <c r="FF121" t="str">
        <f>IF(ISERROR(MATCH(FF$1,'CSC Mitre'!DP$1:DP$220,0)),"",VLOOKUP(FF$1,'Tactic Recode'!$A$1:$B$547,2,FALSE))</f>
        <v/>
      </c>
      <c r="FG121" t="str">
        <f>IF(ISERROR(MATCH(FG$1,'CSC Mitre'!DP$1:DP$220,0)),"",VLOOKUP(FG$1,'Tactic Recode'!$A$1:$B$547,2,FALSE))</f>
        <v/>
      </c>
      <c r="FH121" t="str">
        <f>IF(ISERROR(MATCH(FH$1,'CSC Mitre'!DP$1:DP$220,0)),"",VLOOKUP(FH$1,'Tactic Recode'!$A$1:$B$547,2,FALSE))</f>
        <v/>
      </c>
      <c r="FI121" t="str">
        <f>IF(ISERROR(MATCH(FI$1,'CSC Mitre'!DP$1:DP$220,0)),"",VLOOKUP(FI$1,'Tactic Recode'!$A$1:$B$547,2,FALSE))</f>
        <v/>
      </c>
      <c r="FJ121" t="str">
        <f>IF(ISERROR(MATCH(FJ$1,'CSC Mitre'!DP$1:DP$220,0)),"",VLOOKUP(FJ$1,'Tactic Recode'!$A$1:$B$547,2,FALSE))</f>
        <v/>
      </c>
      <c r="FK121" t="str">
        <f>IF(ISERROR(MATCH(FK$1,'CSC Mitre'!DP$1:DP$220,0)),"",VLOOKUP(FK$1,'Tactic Recode'!$A$1:$B$547,2,FALSE))</f>
        <v/>
      </c>
      <c r="FL121" t="str">
        <f>IF(ISERROR(MATCH(FL$1,'CSC Mitre'!DP$1:DP$220,0)),"",VLOOKUP(FL$1,'Tactic Recode'!$A$1:$B$547,2,FALSE))</f>
        <v/>
      </c>
      <c r="FM121" t="str">
        <f>IF(ISERROR(MATCH(FM$1,'CSC Mitre'!DP$1:DP$220,0)),"",VLOOKUP(FM$1,'Tactic Recode'!$A$1:$B$547,2,FALSE))</f>
        <v/>
      </c>
      <c r="FN121" t="str">
        <f>IF(ISERROR(MATCH(FN$1,'CSC Mitre'!DP$1:DP$220,0)),"",VLOOKUP(FN$1,'Tactic Recode'!$A$1:$B$547,2,FALSE))</f>
        <v/>
      </c>
      <c r="FO121" t="str">
        <f>IF(ISERROR(MATCH(FO$1,'CSC Mitre'!DP$1:DP$220,0)),"",VLOOKUP(FO$1,'Tactic Recode'!$A$1:$B$547,2,FALSE))</f>
        <v/>
      </c>
      <c r="FP121" t="str">
        <f>IF(ISERROR(MATCH(FP$1,'CSC Mitre'!DP$1:DP$220,0)),"",VLOOKUP(FP$1,'Tactic Recode'!$A$1:$B$547,2,FALSE))</f>
        <v/>
      </c>
      <c r="FQ121" t="str">
        <f>IF(ISERROR(MATCH(FQ$1,'CSC Mitre'!DP$1:DP$220,0)),"",VLOOKUP(FQ$1,'Tactic Recode'!$A$1:$B$547,2,FALSE))</f>
        <v/>
      </c>
      <c r="FR121" t="str">
        <f>IF(ISERROR(MATCH(FR$1,'CSC Mitre'!DP$1:DP$220,0)),"",VLOOKUP(FR$1,'Tactic Recode'!$A$1:$B$547,2,FALSE))</f>
        <v/>
      </c>
      <c r="FS121" t="str">
        <f>IF(ISERROR(MATCH(FS$1,'CSC Mitre'!DP$1:DP$220,0)),"",VLOOKUP(FS$1,'Tactic Recode'!$A$1:$B$547,2,FALSE))</f>
        <v/>
      </c>
      <c r="FT121" t="str">
        <f>IF(ISERROR(MATCH(FT$1,'CSC Mitre'!DP$1:DP$220,0)),"",VLOOKUP(FT$1,'Tactic Recode'!$A$1:$B$547,2,FALSE))</f>
        <v/>
      </c>
      <c r="FU121" t="str">
        <f>IF(ISERROR(MATCH(FU$1,'CSC Mitre'!DP$1:DP$220,0)),"",VLOOKUP(FU$1,'Tactic Recode'!$A$1:$B$547,2,FALSE))</f>
        <v/>
      </c>
      <c r="FV121" t="str">
        <f>IF(ISERROR(MATCH(FV$1,'CSC Mitre'!DP$1:DP$220,0)),"",VLOOKUP(FV$1,'Tactic Recode'!$A$1:$B$547,2,FALSE))</f>
        <v/>
      </c>
      <c r="FW121" t="str">
        <f>IF(ISERROR(MATCH(FW$1,'CSC Mitre'!DP$1:DP$220,0)),"",VLOOKUP(FW$1,'Tactic Recode'!$A$1:$B$547,2,FALSE))</f>
        <v/>
      </c>
      <c r="FX121" t="str">
        <f>IF(ISERROR(MATCH(FX$1,'CSC Mitre'!DP$1:DP$220,0)),"",VLOOKUP(FX$1,'Tactic Recode'!$A$1:$B$547,2,FALSE))</f>
        <v/>
      </c>
      <c r="FY121" t="str">
        <f>IF(ISERROR(MATCH(FY$1,'CSC Mitre'!DP$1:DP$220,0)),"",VLOOKUP(FY$1,'Tactic Recode'!$A$1:$B$547,2,FALSE))</f>
        <v/>
      </c>
      <c r="FZ121" t="str">
        <f>IF(ISERROR(MATCH(FZ$1,'CSC Mitre'!DP$1:DP$220,0)),"",VLOOKUP(FZ$1,'Tactic Recode'!$A$1:$B$547,2,FALSE))</f>
        <v/>
      </c>
      <c r="GA121" t="str">
        <f>IF(ISERROR(MATCH(GA$1,'CSC Mitre'!DP$1:DP$220,0)),"",VLOOKUP(GA$1,'Tactic Recode'!$A$1:$B$547,2,FALSE))</f>
        <v/>
      </c>
      <c r="GB121" t="str">
        <f>IF(ISERROR(MATCH(GB$1,'CSC Mitre'!DP$1:DP$220,0)),"",VLOOKUP(GB$1,'Tactic Recode'!$A$1:$B$547,2,FALSE))</f>
        <v/>
      </c>
      <c r="GC121" t="str">
        <f>IF(ISERROR(MATCH(GC$1,'CSC Mitre'!DP$1:DP$220,0)),"",VLOOKUP(GC$1,'Tactic Recode'!$A$1:$B$547,2,FALSE))</f>
        <v/>
      </c>
      <c r="GD121" t="str">
        <f>IF(ISERROR(MATCH(GD$1,'CSC Mitre'!DP$1:DP$220,0)),"",VLOOKUP(GD$1,'Tactic Recode'!$A$1:$B$547,2,FALSE))</f>
        <v/>
      </c>
      <c r="GE121" t="str">
        <f>IF(ISERROR(MATCH(GE$1,'CSC Mitre'!DP$1:DP$220,0)),"",VLOOKUP(GE$1,'Tactic Recode'!$A$1:$B$547,2,FALSE))</f>
        <v/>
      </c>
      <c r="GF121" t="str">
        <f>IF(ISERROR(MATCH(GF$1,'CSC Mitre'!DP$1:DP$220,0)),"",VLOOKUP(GF$1,'Tactic Recode'!$A$1:$B$547,2,FALSE))</f>
        <v/>
      </c>
      <c r="GG121" t="str">
        <f>IF(ISERROR(MATCH(GG$1,'CSC Mitre'!DP$1:DP$220,0)),"",VLOOKUP(GG$1,'Tactic Recode'!$A$1:$B$547,2,FALSE))</f>
        <v/>
      </c>
      <c r="GH121" t="str">
        <f>IF(ISERROR(MATCH(GH$1,'CSC Mitre'!DP$1:DP$220,0)),"",VLOOKUP(GH$1,'Tactic Recode'!$A$1:$B$547,2,FALSE))</f>
        <v/>
      </c>
      <c r="GI121" t="str">
        <f>IF(ISERROR(MATCH(GI$1,'CSC Mitre'!DP$1:DP$220,0)),"",VLOOKUP(GI$1,'Tactic Recode'!$A$1:$B$547,2,FALSE))</f>
        <v/>
      </c>
      <c r="GJ121" t="str">
        <f>IF(ISERROR(MATCH(GJ$1,'CSC Mitre'!DP$1:DP$220,0)),"",VLOOKUP(GJ$1,'Tactic Recode'!$A$1:$B$547,2,FALSE))</f>
        <v/>
      </c>
      <c r="GK121" t="str">
        <f>IF(ISERROR(MATCH(GK$1,'CSC Mitre'!DP$1:DP$220,0)),"",VLOOKUP(GK$1,'Tactic Recode'!$A$1:$B$547,2,FALSE))</f>
        <v/>
      </c>
      <c r="GL121" t="str">
        <f>IF(ISERROR(MATCH(GL$1,'CSC Mitre'!DP$1:DP$220,0)),"",VLOOKUP(GL$1,'Tactic Recode'!$A$1:$B$547,2,FALSE))</f>
        <v/>
      </c>
      <c r="GM121" t="str">
        <f>IF(ISERROR(MATCH(GM$1,'CSC Mitre'!DP$1:DP$220,0)),"",VLOOKUP(GM$1,'Tactic Recode'!$A$1:$B$547,2,FALSE))</f>
        <v/>
      </c>
      <c r="GN121" t="str">
        <f>IF(ISERROR(MATCH(GN$1,'CSC Mitre'!DP$1:DP$220,0)),"",VLOOKUP(GN$1,'Tactic Recode'!$A$1:$B$547,2,FALSE))</f>
        <v/>
      </c>
      <c r="GO121" t="str">
        <f>IF(ISERROR(MATCH(GO$1,'CSC Mitre'!DP$1:DP$220,0)),"",VLOOKUP(GO$1,'Tactic Recode'!$A$1:$B$547,2,FALSE))</f>
        <v/>
      </c>
      <c r="GP121" t="str">
        <f>IF(ISERROR(MATCH(GP$1,'CSC Mitre'!DP$1:DP$220,0)),"",VLOOKUP(GP$1,'Tactic Recode'!$A$1:$B$547,2,FALSE))</f>
        <v/>
      </c>
      <c r="GQ121" t="str">
        <f>IF(ISERROR(MATCH(GQ$1,'CSC Mitre'!DP$1:DP$220,0)),"",VLOOKUP(GQ$1,'Tactic Recode'!$A$1:$B$547,2,FALSE))</f>
        <v/>
      </c>
      <c r="GR121" t="str">
        <f>IF(ISERROR(MATCH(GR$1,'CSC Mitre'!DP$1:DP$220,0)),"",VLOOKUP(GR$1,'Tactic Recode'!$A$1:$B$547,2,FALSE))</f>
        <v/>
      </c>
      <c r="GS121" t="str">
        <f>IF(ISERROR(MATCH(GS$1,'CSC Mitre'!DP$1:DP$220,0)),"",VLOOKUP(GS$1,'Tactic Recode'!$A$1:$B$547,2,FALSE))</f>
        <v/>
      </c>
      <c r="GT121" t="str">
        <f>IF(ISERROR(MATCH(GT$1,'CSC Mitre'!DP$1:DP$220,0)),"",VLOOKUP(GT$1,'Tactic Recode'!$A$1:$B$547,2,FALSE))</f>
        <v/>
      </c>
      <c r="GU121" t="str">
        <f>IF(ISERROR(MATCH(GU$1,'CSC Mitre'!DP$1:DP$220,0)),"",VLOOKUP(GU$1,'Tactic Recode'!$A$1:$B$547,2,FALSE))</f>
        <v/>
      </c>
      <c r="GV121" t="str">
        <f>IF(ISERROR(MATCH(GV$1,'CSC Mitre'!DP$1:DP$220,0)),"",VLOOKUP(GV$1,'Tactic Recode'!$A$1:$B$547,2,FALSE))</f>
        <v/>
      </c>
      <c r="GW121" t="str">
        <f>IF(ISERROR(MATCH(GW$1,'CSC Mitre'!DP$1:DP$220,0)),"",VLOOKUP(GW$1,'Tactic Recode'!$A$1:$B$547,2,FALSE))</f>
        <v/>
      </c>
      <c r="GX121" t="str">
        <f>IF(ISERROR(MATCH(GX$1,'CSC Mitre'!DP$1:DP$220,0)),"",VLOOKUP(GX$1,'Tactic Recode'!$A$1:$B$547,2,FALSE))</f>
        <v/>
      </c>
      <c r="GY121" t="str">
        <f>IF(ISERROR(MATCH(GY$1,'CSC Mitre'!DP$1:DP$220,0)),"",VLOOKUP(GY$1,'Tactic Recode'!$A$1:$B$547,2,FALSE))</f>
        <v/>
      </c>
      <c r="GZ121" t="str">
        <f>IF(ISERROR(MATCH(GZ$1,'CSC Mitre'!DP$1:DP$220,0)),"",VLOOKUP(GZ$1,'Tactic Recode'!$A$1:$B$547,2,FALSE))</f>
        <v/>
      </c>
      <c r="HA121" t="str">
        <f>IF(ISERROR(MATCH(HA$1,'CSC Mitre'!DP$1:DP$220,0)),"",VLOOKUP(HA$1,'Tactic Recode'!$A$1:$B$547,2,FALSE))</f>
        <v/>
      </c>
      <c r="HB121" t="str">
        <f>IF(ISERROR(MATCH(HB$1,'CSC Mitre'!DP$1:DP$220,0)),"",VLOOKUP(HB$1,'Tactic Recode'!$A$1:$B$547,2,FALSE))</f>
        <v/>
      </c>
      <c r="HC121" t="str">
        <f>IF(ISERROR(MATCH(HC$1,'CSC Mitre'!DP$1:DP$220,0)),"",VLOOKUP(HC$1,'Tactic Recode'!$A$1:$B$547,2,FALSE))</f>
        <v/>
      </c>
      <c r="HD121" t="str">
        <f>IF(ISERROR(MATCH(HD$1,'CSC Mitre'!DP$1:DP$220,0)),"",VLOOKUP(HD$1,'Tactic Recode'!$A$1:$B$547,2,FALSE))</f>
        <v/>
      </c>
      <c r="HE121" t="str">
        <f>IF(ISERROR(MATCH(HE$1,'CSC Mitre'!DP$1:DP$220,0)),"",VLOOKUP(HE$1,'Tactic Recode'!$A$1:$B$547,2,FALSE))</f>
        <v/>
      </c>
      <c r="HF121" t="str">
        <f>IF(ISERROR(MATCH(HF$1,'CSC Mitre'!DP$1:DP$220,0)),"",VLOOKUP(HF$1,'Tactic Recode'!$A$1:$B$547,2,FALSE))</f>
        <v/>
      </c>
      <c r="HG121" t="str">
        <f>IF(ISERROR(MATCH(HG$1,'CSC Mitre'!DP$1:DP$220,0)),"",VLOOKUP(HG$1,'Tactic Recode'!$A$1:$B$547,2,FALSE))</f>
        <v/>
      </c>
      <c r="HH121" t="str">
        <f>IF(ISERROR(MATCH(HH$1,'CSC Mitre'!DP$1:DP$220,0)),"",VLOOKUP(HH$1,'Tactic Recode'!$A$1:$B$547,2,FALSE))</f>
        <v/>
      </c>
      <c r="HI121" t="str">
        <f>IF(ISERROR(MATCH(HI$1,'CSC Mitre'!DP$1:DP$220,0)),"",VLOOKUP(HI$1,'Tactic Recode'!$A$1:$B$547,2,FALSE))</f>
        <v/>
      </c>
      <c r="HJ121" t="str">
        <f>IF(ISERROR(MATCH(HJ$1,'CSC Mitre'!DP$1:DP$220,0)),"",VLOOKUP(HJ$1,'Tactic Recode'!$A$1:$B$547,2,FALSE))</f>
        <v/>
      </c>
      <c r="HK121" t="str">
        <f>IF(ISERROR(MATCH(HK$1,'CSC Mitre'!DP$1:DP$220,0)),"",VLOOKUP(HK$1,'Tactic Recode'!$A$1:$B$547,2,FALSE))</f>
        <v/>
      </c>
      <c r="HL121" t="str">
        <f>IF(ISERROR(MATCH(HL$1,'CSC Mitre'!DP$1:DP$220,0)),"",VLOOKUP(HL$1,'Tactic Recode'!$A$1:$B$547,2,FALSE))</f>
        <v/>
      </c>
      <c r="HM121" t="str">
        <f>IF(ISERROR(MATCH(HM$1,'CSC Mitre'!DP$1:DP$220,0)),"",VLOOKUP(HM$1,'Tactic Recode'!$A$1:$B$547,2,FALSE))</f>
        <v/>
      </c>
      <c r="HN121" t="str">
        <f>IF(ISERROR(MATCH(HN$1,'CSC Mitre'!DP$1:DP$220,0)),"",VLOOKUP(HN$1,'Tactic Recode'!$A$1:$B$547,2,FALSE))</f>
        <v/>
      </c>
      <c r="HO121" t="str">
        <f>IF(ISERROR(MATCH(HO$1,'CSC Mitre'!DP$1:DP$220,0)),"",VLOOKUP(HO$1,'Tactic Recode'!$A$1:$B$547,2,FALSE))</f>
        <v/>
      </c>
      <c r="HP121" t="str">
        <f>IF(ISERROR(MATCH(HP$1,'CSC Mitre'!DP$1:DP$220,0)),"",VLOOKUP(HP$1,'Tactic Recode'!$A$1:$B$547,2,FALSE))</f>
        <v/>
      </c>
      <c r="HQ121" t="str">
        <f>IF(ISERROR(MATCH(HQ$1,'CSC Mitre'!DP$1:DP$220,0)),"",VLOOKUP(HQ$1,'Tactic Recode'!$A$1:$B$547,2,FALSE))</f>
        <v/>
      </c>
      <c r="HR121" t="str">
        <f>IF(ISERROR(MATCH(HR$1,'CSC Mitre'!DP$1:DP$220,0)),"",VLOOKUP(HR$1,'Tactic Recode'!$A$1:$B$547,2,FALSE))</f>
        <v/>
      </c>
      <c r="HS121" t="str">
        <f>IF(ISERROR(MATCH(HS$1,'CSC Mitre'!DP$1:DP$220,0)),"",VLOOKUP(HS$1,'Tactic Recode'!$A$1:$B$547,2,FALSE))</f>
        <v/>
      </c>
      <c r="HT121" t="str">
        <f>IF(ISERROR(MATCH(HT$1,'CSC Mitre'!DP$1:DP$220,0)),"",VLOOKUP(HT$1,'Tactic Recode'!$A$1:$B$547,2,FALSE))</f>
        <v/>
      </c>
      <c r="HU121" t="str">
        <f>IF(ISERROR(MATCH(HU$1,'CSC Mitre'!DP$1:DP$220,0)),"",VLOOKUP(HU$1,'Tactic Recode'!$A$1:$B$547,2,FALSE))</f>
        <v/>
      </c>
      <c r="HV121" t="str">
        <f>IF(ISERROR(MATCH(HV$1,'CSC Mitre'!DP$1:DP$220,0)),"",VLOOKUP(HV$1,'Tactic Recode'!$A$1:$B$547,2,FALSE))</f>
        <v/>
      </c>
      <c r="HW121" t="str">
        <f>IF(ISERROR(MATCH(HW$1,'CSC Mitre'!DP$1:DP$220,0)),"",VLOOKUP(HW$1,'Tactic Recode'!$A$1:$B$547,2,FALSE))</f>
        <v/>
      </c>
      <c r="HX121" t="str">
        <f>IF(ISERROR(MATCH(HX$1,'CSC Mitre'!DP$1:DP$220,0)),"",VLOOKUP(HX$1,'Tactic Recode'!$A$1:$B$547,2,FALSE))</f>
        <v/>
      </c>
      <c r="HY121" t="str">
        <f>IF(ISERROR(MATCH(HY$1,'CSC Mitre'!DP$1:DP$220,0)),"",VLOOKUP(HY$1,'Tactic Recode'!$A$1:$B$547,2,FALSE))</f>
        <v/>
      </c>
      <c r="HZ121" t="str">
        <f>IF(ISERROR(MATCH(HZ$1,'CSC Mitre'!DP$1:DP$220,0)),"",VLOOKUP(HZ$1,'Tactic Recode'!$A$1:$B$547,2,FALSE))</f>
        <v/>
      </c>
      <c r="IA121" t="str">
        <f>IF(ISERROR(MATCH(IA$1,'CSC Mitre'!DP$1:DP$220,0)),"",VLOOKUP(IA$1,'Tactic Recode'!$A$1:$B$547,2,FALSE))</f>
        <v/>
      </c>
      <c r="IB121" t="str">
        <f>IF(ISERROR(MATCH(IB$1,'CSC Mitre'!DP$1:DP$220,0)),"",VLOOKUP(IB$1,'Tactic Recode'!$A$1:$B$547,2,FALSE))</f>
        <v/>
      </c>
      <c r="IC121" t="str">
        <f>IF(ISERROR(MATCH(IC$1,'CSC Mitre'!DP$1:DP$220,0)),"",VLOOKUP(IC$1,'Tactic Recode'!$A$1:$B$547,2,FALSE))</f>
        <v/>
      </c>
      <c r="ID121" t="str">
        <f>IF(ISERROR(MATCH(ID$1,'CSC Mitre'!DP$1:DP$220,0)),"",VLOOKUP(ID$1,'Tactic Recode'!$A$1:$B$547,2,FALSE))</f>
        <v/>
      </c>
      <c r="IE121" t="str">
        <f>IF(ISERROR(MATCH(IE$1,'CSC Mitre'!DP$1:DP$220,0)),"",VLOOKUP(IE$1,'Tactic Recode'!$A$1:$B$547,2,FALSE))</f>
        <v/>
      </c>
      <c r="IF121" t="str">
        <f>IF(ISERROR(MATCH(IF$1,'CSC Mitre'!DP$1:DP$220,0)),"",VLOOKUP(IF$1,'Tactic Recode'!$A$1:$B$547,2,FALSE))</f>
        <v/>
      </c>
      <c r="IG121" t="str">
        <f>IF(ISERROR(MATCH(IG$1,'CSC Mitre'!DP$1:DP$220,0)),"",VLOOKUP(IG$1,'Tactic Recode'!$A$1:$B$547,2,FALSE))</f>
        <v/>
      </c>
      <c r="IH121" t="str">
        <f>IF(ISERROR(MATCH(IH$1,'CSC Mitre'!DP$1:DP$220,0)),"",VLOOKUP(IH$1,'Tactic Recode'!$A$1:$B$547,2,FALSE))</f>
        <v/>
      </c>
      <c r="II121" t="str">
        <f>IF(ISERROR(MATCH(II$1,'CSC Mitre'!DP$1:DP$220,0)),"",VLOOKUP(II$1,'Tactic Recode'!$A$1:$B$547,2,FALSE))</f>
        <v/>
      </c>
      <c r="IJ121" t="str">
        <f>IF(ISERROR(MATCH(IJ$1,'CSC Mitre'!DP$1:DP$220,0)),"",VLOOKUP(IJ$1,'Tactic Recode'!$A$1:$B$547,2,FALSE))</f>
        <v/>
      </c>
      <c r="IK121" t="str">
        <f>IF(ISERROR(MATCH(IK$1,'CSC Mitre'!DP$1:DP$220,0)),"",VLOOKUP(IK$1,'Tactic Recode'!$A$1:$B$547,2,FALSE))</f>
        <v/>
      </c>
      <c r="IL121" t="str">
        <f>IF(ISERROR(MATCH(IL$1,'CSC Mitre'!DP$1:DP$220,0)),"",VLOOKUP(IL$1,'Tactic Recode'!$A$1:$B$547,2,FALSE))</f>
        <v/>
      </c>
      <c r="IM121" t="str">
        <f>IF(ISERROR(MATCH(IM$1,'CSC Mitre'!DP$1:DP$220,0)),"",VLOOKUP(IM$1,'Tactic Recode'!$A$1:$B$547,2,FALSE))</f>
        <v/>
      </c>
      <c r="IN121" t="str">
        <f>IF(ISERROR(MATCH(IN$1,'CSC Mitre'!DP$1:DP$220,0)),"",VLOOKUP(IN$1,'Tactic Recode'!$A$1:$B$547,2,FALSE))</f>
        <v/>
      </c>
      <c r="IO121" t="str">
        <f>IF(ISERROR(MATCH(IO$1,'CSC Mitre'!DP$1:DP$220,0)),"",VLOOKUP(IO$1,'Tactic Recode'!$A$1:$B$547,2,FALSE))</f>
        <v/>
      </c>
      <c r="IP121" t="str">
        <f>IF(ISERROR(MATCH(IP$1,'CSC Mitre'!DP$1:DP$220,0)),"",VLOOKUP(IP$1,'Tactic Recode'!$A$1:$B$547,2,FALSE))</f>
        <v/>
      </c>
      <c r="IQ121" t="str">
        <f>IF(ISERROR(MATCH(IQ$1,'CSC Mitre'!DP$1:DP$220,0)),"",VLOOKUP(IQ$1,'Tactic Recode'!$A$1:$B$547,2,FALSE))</f>
        <v/>
      </c>
      <c r="IR121" t="str">
        <f>IF(ISERROR(MATCH(IR$1,'CSC Mitre'!DP$1:DP$220,0)),"",VLOOKUP(IR$1,'Tactic Recode'!$A$1:$B$547,2,FALSE))</f>
        <v/>
      </c>
      <c r="IS121" t="str">
        <f>IF(ISERROR(MATCH(IS$1,'CSC Mitre'!DP$1:DP$220,0)),"",VLOOKUP(IS$1,'Tactic Recode'!$A$1:$B$547,2,FALSE))</f>
        <v/>
      </c>
      <c r="IT121" t="str">
        <f>IF(ISERROR(MATCH(IT$1,'CSC Mitre'!DP$1:DP$220,0)),"",VLOOKUP(IT$1,'Tactic Recode'!$A$1:$B$547,2,FALSE))</f>
        <v/>
      </c>
      <c r="IU121" t="str">
        <f>IF(ISERROR(MATCH(IU$1,'CSC Mitre'!DP$1:DP$220,0)),"",VLOOKUP(IU$1,'Tactic Recode'!$A$1:$B$547,2,FALSE))</f>
        <v/>
      </c>
      <c r="IV121" t="str">
        <f>IF(ISERROR(MATCH(IV$1,'CSC Mitre'!DP$1:DP$220,0)),"",VLOOKUP(IV$1,'Tactic Recode'!$A$1:$B$547,2,FALSE))</f>
        <v/>
      </c>
      <c r="IW121" t="str">
        <f>IF(ISERROR(MATCH(IW$1,'CSC Mitre'!DP$1:DP$220,0)),"",VLOOKUP(IW$1,'Tactic Recode'!$A$1:$B$547,2,FALSE))</f>
        <v/>
      </c>
      <c r="IX121" t="str">
        <f>IF(ISERROR(MATCH(IX$1,'CSC Mitre'!DP$1:DP$220,0)),"",VLOOKUP(IX$1,'Tactic Recode'!$A$1:$B$547,2,FALSE))</f>
        <v/>
      </c>
      <c r="IY121" t="str">
        <f>IF(ISERROR(MATCH(IY$1,'CSC Mitre'!DP$1:DP$220,0)),"",VLOOKUP(IY$1,'Tactic Recode'!$A$1:$B$547,2,FALSE))</f>
        <v/>
      </c>
      <c r="IZ121" t="str">
        <f>IF(ISERROR(MATCH(IZ$1,'CSC Mitre'!DP$1:DP$220,0)),"",VLOOKUP(IZ$1,'Tactic Recode'!$A$1:$B$547,2,FALSE))</f>
        <v/>
      </c>
      <c r="JA121" t="str">
        <f>IF(ISERROR(MATCH(JA$1,'CSC Mitre'!DP$1:DP$220,0)),"",VLOOKUP(JA$1,'Tactic Recode'!$A$1:$B$547,2,FALSE))</f>
        <v/>
      </c>
      <c r="JB121" t="str">
        <f>IF(ISERROR(MATCH(JB$1,'CSC Mitre'!DP$1:DP$220,0)),"",VLOOKUP(JB$1,'Tactic Recode'!$A$1:$B$547,2,FALSE))</f>
        <v/>
      </c>
      <c r="JC121" t="str">
        <f>IF(ISERROR(MATCH(JC$1,'CSC Mitre'!DP$1:DP$220,0)),"",VLOOKUP(JC$1,'Tactic Recode'!$A$1:$B$547,2,FALSE))</f>
        <v/>
      </c>
      <c r="JD121" t="str">
        <f>IF(ISERROR(MATCH(JD$1,'CSC Mitre'!DP$1:DP$220,0)),"",VLOOKUP(JD$1,'Tactic Recode'!$A$1:$B$547,2,FALSE))</f>
        <v/>
      </c>
      <c r="JE121" t="str">
        <f>IF(ISERROR(MATCH(JE$1,'CSC Mitre'!DP$1:DP$220,0)),"",VLOOKUP(JE$1,'Tactic Recode'!$A$1:$B$547,2,FALSE))</f>
        <v/>
      </c>
      <c r="JF121" t="str">
        <f>IF(ISERROR(MATCH(JF$1,'CSC Mitre'!DP$1:DP$220,0)),"",VLOOKUP(JF$1,'Tactic Recode'!$A$1:$B$547,2,FALSE))</f>
        <v/>
      </c>
      <c r="JG121" t="str">
        <f>IF(ISERROR(MATCH(JG$1,'CSC Mitre'!DP$1:DP$220,0)),"",VLOOKUP(JG$1,'Tactic Recode'!$A$1:$B$547,2,FALSE))</f>
        <v/>
      </c>
      <c r="JH121" t="str">
        <f>IF(ISERROR(MATCH(JH$1,'CSC Mitre'!DP$1:DP$220,0)),"",VLOOKUP(JH$1,'Tactic Recode'!$A$1:$B$547,2,FALSE))</f>
        <v/>
      </c>
      <c r="JI121" t="str">
        <f>IF(ISERROR(MATCH(JI$1,'CSC Mitre'!DP$1:DP$220,0)),"",VLOOKUP(JI$1,'Tactic Recode'!$A$1:$B$547,2,FALSE))</f>
        <v/>
      </c>
      <c r="JJ121" t="str">
        <f>IF(ISERROR(MATCH(JJ$1,'CSC Mitre'!DP$1:DP$220,0)),"",VLOOKUP(JJ$1,'Tactic Recode'!$A$1:$B$547,2,FALSE))</f>
        <v/>
      </c>
      <c r="JK121" t="str">
        <f>IF(ISERROR(MATCH(JK$1,'CSC Mitre'!DP$1:DP$220,0)),"",VLOOKUP(JK$1,'Tactic Recode'!$A$1:$B$547,2,FALSE))</f>
        <v/>
      </c>
      <c r="JL121" t="str">
        <f>IF(ISERROR(MATCH(JL$1,'CSC Mitre'!DP$1:DP$220,0)),"",VLOOKUP(JL$1,'Tactic Recode'!$A$1:$B$547,2,FALSE))</f>
        <v/>
      </c>
      <c r="JM121" t="str">
        <f>IF(ISERROR(MATCH(JM$1,'CSC Mitre'!DP$1:DP$220,0)),"",VLOOKUP(JM$1,'Tactic Recode'!$A$1:$B$547,2,FALSE))</f>
        <v/>
      </c>
      <c r="JN121" t="str">
        <f>IF(ISERROR(MATCH(JN$1,'CSC Mitre'!DP$1:DP$220,0)),"",VLOOKUP(JN$1,'Tactic Recode'!$A$1:$B$547,2,FALSE))</f>
        <v/>
      </c>
      <c r="JO121" t="str">
        <f>IF(ISERROR(MATCH(JO$1,'CSC Mitre'!DP$1:DP$220,0)),"",VLOOKUP(JO$1,'Tactic Recode'!$A$1:$B$547,2,FALSE))</f>
        <v/>
      </c>
      <c r="JP121" t="str">
        <f>IF(ISERROR(MATCH(JP$1,'CSC Mitre'!DP$1:DP$220,0)),"",VLOOKUP(JP$1,'Tactic Recode'!$A$1:$B$547,2,FALSE))</f>
        <v/>
      </c>
      <c r="JQ121" t="str">
        <f>IF(ISERROR(MATCH(JQ$1,'CSC Mitre'!DP$1:DP$220,0)),"",VLOOKUP(JQ$1,'Tactic Recode'!$A$1:$B$547,2,FALSE))</f>
        <v/>
      </c>
      <c r="JR121" t="str">
        <f>IF(ISERROR(MATCH(JR$1,'CSC Mitre'!DP$1:DP$220,0)),"",VLOOKUP(JR$1,'Tactic Recode'!$A$1:$B$547,2,FALSE))</f>
        <v/>
      </c>
      <c r="JS121" t="str">
        <f>IF(ISERROR(MATCH(JS$1,'CSC Mitre'!DP$1:DP$220,0)),"",VLOOKUP(JS$1,'Tactic Recode'!$A$1:$B$547,2,FALSE))</f>
        <v/>
      </c>
      <c r="JT121" t="str">
        <f>IF(ISERROR(MATCH(JT$1,'CSC Mitre'!DP$1:DP$220,0)),"",VLOOKUP(JT$1,'Tactic Recode'!$A$1:$B$547,2,FALSE))</f>
        <v/>
      </c>
      <c r="JU121" t="str">
        <f>IF(ISERROR(MATCH(JU$1,'CSC Mitre'!DP$1:DP$220,0)),"",VLOOKUP(JU$1,'Tactic Recode'!$A$1:$B$547,2,FALSE))</f>
        <v/>
      </c>
      <c r="JV121" t="str">
        <f>IF(ISERROR(MATCH(JV$1,'CSC Mitre'!DP$1:DP$220,0)),"",VLOOKUP(JV$1,'Tactic Recode'!$A$1:$B$547,2,FALSE))</f>
        <v/>
      </c>
      <c r="JW121" t="str">
        <f>IF(ISERROR(MATCH(JW$1,'CSC Mitre'!DP$1:DP$220,0)),"",VLOOKUP(JW$1,'Tactic Recode'!$A$1:$B$547,2,FALSE))</f>
        <v/>
      </c>
      <c r="JX121" t="str">
        <f>IF(ISERROR(MATCH(JX$1,'CSC Mitre'!DP$1:DP$220,0)),"",VLOOKUP(JX$1,'Tactic Recode'!$A$1:$B$547,2,FALSE))</f>
        <v/>
      </c>
      <c r="JY121" t="str">
        <f>IF(ISERROR(MATCH(JY$1,'CSC Mitre'!DP$1:DP$220,0)),"",VLOOKUP(JY$1,'Tactic Recode'!$A$1:$B$547,2,FALSE))</f>
        <v/>
      </c>
      <c r="JZ121" t="str">
        <f>IF(ISERROR(MATCH(JZ$1,'CSC Mitre'!DP$1:DP$220,0)),"",VLOOKUP(JZ$1,'Tactic Recode'!$A$1:$B$547,2,FALSE))</f>
        <v/>
      </c>
      <c r="KA121" t="str">
        <f>IF(ISERROR(MATCH(KA$1,'CSC Mitre'!DP$1:DP$220,0)),"",VLOOKUP(KA$1,'Tactic Recode'!$A$1:$B$547,2,FALSE))</f>
        <v/>
      </c>
      <c r="KB121" t="str">
        <f>IF(ISERROR(MATCH(KB$1,'CSC Mitre'!DP$1:DP$220,0)),"",VLOOKUP(KB$1,'Tactic Recode'!$A$1:$B$547,2,FALSE))</f>
        <v/>
      </c>
      <c r="KC121" t="str">
        <f>IF(ISERROR(MATCH(KC$1,'CSC Mitre'!DP$1:DP$220,0)),"",VLOOKUP(KC$1,'Tactic Recode'!$A$1:$B$547,2,FALSE))</f>
        <v/>
      </c>
      <c r="KD121" t="str">
        <f>IF(ISERROR(MATCH(KD$1,'CSC Mitre'!DP$1:DP$220,0)),"",VLOOKUP(KD$1,'Tactic Recode'!$A$1:$B$547,2,FALSE))</f>
        <v/>
      </c>
      <c r="KE121" t="str">
        <f>IF(ISERROR(MATCH(KE$1,'CSC Mitre'!DP$1:DP$220,0)),"",VLOOKUP(KE$1,'Tactic Recode'!$A$1:$B$547,2,FALSE))</f>
        <v/>
      </c>
      <c r="KF121" t="str">
        <f>IF(ISERROR(MATCH(KF$1,'CSC Mitre'!DP$1:DP$220,0)),"",VLOOKUP(KF$1,'Tactic Recode'!$A$1:$B$547,2,FALSE))</f>
        <v/>
      </c>
      <c r="KG121" t="str">
        <f>IF(ISERROR(MATCH(KG$1,'CSC Mitre'!DP$1:DP$220,0)),"",VLOOKUP(KG$1,'Tactic Recode'!$A$1:$B$547,2,FALSE))</f>
        <v/>
      </c>
      <c r="KH121" t="str">
        <f>IF(ISERROR(MATCH(KH$1,'CSC Mitre'!DP$1:DP$220,0)),"",VLOOKUP(KH$1,'Tactic Recode'!$A$1:$B$547,2,FALSE))</f>
        <v/>
      </c>
      <c r="KI121" t="str">
        <f>IF(ISERROR(MATCH(KI$1,'CSC Mitre'!DP$1:DP$220,0)),"",VLOOKUP(KI$1,'Tactic Recode'!$A$1:$B$547,2,FALSE))</f>
        <v/>
      </c>
      <c r="KJ121" t="str">
        <f>IF(ISERROR(MATCH(KJ$1,'CSC Mitre'!DP$1:DP$220,0)),"",VLOOKUP(KJ$1,'Tactic Recode'!$A$1:$B$547,2,FALSE))</f>
        <v/>
      </c>
      <c r="KK121" t="str">
        <f>IF(ISERROR(MATCH(KK$1,'CSC Mitre'!DP$1:DP$220,0)),"",VLOOKUP(KK$1,'Tactic Recode'!$A$1:$B$547,2,FALSE))</f>
        <v/>
      </c>
      <c r="KL121" t="str">
        <f>IF(ISERROR(MATCH(KL$1,'CSC Mitre'!DP$1:DP$220,0)),"",VLOOKUP(KL$1,'Tactic Recode'!$A$1:$B$547,2,FALSE))</f>
        <v/>
      </c>
      <c r="KM121" t="str">
        <f>IF(ISERROR(MATCH(KM$1,'CSC Mitre'!DP$1:DP$220,0)),"",VLOOKUP(KM$1,'Tactic Recode'!$A$1:$B$547,2,FALSE))</f>
        <v/>
      </c>
      <c r="KN121" t="str">
        <f>IF(ISERROR(MATCH(KN$1,'CSC Mitre'!DP$1:DP$220,0)),"",VLOOKUP(KN$1,'Tactic Recode'!$A$1:$B$547,2,FALSE))</f>
        <v/>
      </c>
      <c r="KO121" t="str">
        <f>IF(ISERROR(MATCH(KO$1,'CSC Mitre'!DP$1:DP$220,0)),"",VLOOKUP(KO$1,'Tactic Recode'!$A$1:$B$547,2,FALSE))</f>
        <v/>
      </c>
      <c r="KP121" t="str">
        <f>IF(ISERROR(MATCH(KP$1,'CSC Mitre'!DP$1:DP$220,0)),"",VLOOKUP(KP$1,'Tactic Recode'!$A$1:$B$547,2,FALSE))</f>
        <v/>
      </c>
      <c r="KQ121" t="str">
        <f>IF(ISERROR(MATCH(KQ$1,'CSC Mitre'!DP$1:DP$220,0)),"",VLOOKUP(KQ$1,'Tactic Recode'!$A$1:$B$547,2,FALSE))</f>
        <v/>
      </c>
      <c r="KR121" t="str">
        <f>IF(ISERROR(MATCH(KR$1,'CSC Mitre'!DP$1:DP$220,0)),"",VLOOKUP(KR$1,'Tactic Recode'!$A$1:$B$547,2,FALSE))</f>
        <v/>
      </c>
      <c r="KS121" t="str">
        <f>IF(ISERROR(MATCH(KS$1,'CSC Mitre'!DP$1:DP$220,0)),"",VLOOKUP(KS$1,'Tactic Recode'!$A$1:$B$547,2,FALSE))</f>
        <v/>
      </c>
      <c r="KT121" t="str">
        <f>IF(ISERROR(MATCH(KT$1,'CSC Mitre'!DP$1:DP$220,0)),"",VLOOKUP(KT$1,'Tactic Recode'!$A$1:$B$547,2,FALSE))</f>
        <v/>
      </c>
      <c r="KU121" t="str">
        <f>IF(ISERROR(MATCH(KU$1,'CSC Mitre'!DP$1:DP$220,0)),"",VLOOKUP(KU$1,'Tactic Recode'!$A$1:$B$547,2,FALSE))</f>
        <v/>
      </c>
      <c r="KV121" t="str">
        <f>IF(ISERROR(MATCH(KV$1,'CSC Mitre'!DP$1:DP$220,0)),"",VLOOKUP(KV$1,'Tactic Recode'!$A$1:$B$547,2,FALSE))</f>
        <v/>
      </c>
      <c r="KW121" t="str">
        <f>IF(ISERROR(MATCH(KW$1,'CSC Mitre'!DP$1:DP$220,0)),"",VLOOKUP(KW$1,'Tactic Recode'!$A$1:$B$547,2,FALSE))</f>
        <v/>
      </c>
      <c r="KX121" t="str">
        <f>IF(ISERROR(MATCH(KX$1,'CSC Mitre'!DP$1:DP$220,0)),"",VLOOKUP(KX$1,'Tactic Recode'!$A$1:$B$547,2,FALSE))</f>
        <v/>
      </c>
      <c r="KY121" t="str">
        <f>IF(ISERROR(MATCH(KY$1,'CSC Mitre'!DP$1:DP$220,0)),"",VLOOKUP(KY$1,'Tactic Recode'!$A$1:$B$547,2,FALSE))</f>
        <v/>
      </c>
      <c r="KZ121" t="str">
        <f>IF(ISERROR(MATCH(KZ$1,'CSC Mitre'!DP$1:DP$220,0)),"",VLOOKUP(KZ$1,'Tactic Recode'!$A$1:$B$547,2,FALSE))</f>
        <v/>
      </c>
      <c r="LA121" t="str">
        <f>IF(ISERROR(MATCH(LA$1,'CSC Mitre'!DP$1:DP$220,0)),"",VLOOKUP(LA$1,'Tactic Recode'!$A$1:$B$547,2,FALSE))</f>
        <v/>
      </c>
      <c r="LB121" t="str">
        <f>IF(ISERROR(MATCH(LB$1,'CSC Mitre'!DP$1:DP$220,0)),"",VLOOKUP(LB$1,'Tactic Recode'!$A$1:$B$547,2,FALSE))</f>
        <v/>
      </c>
      <c r="LC121" t="str">
        <f>IF(ISERROR(MATCH(LC$1,'CSC Mitre'!DP$1:DP$220,0)),"",VLOOKUP(LC$1,'Tactic Recode'!$A$1:$B$547,2,FALSE))</f>
        <v/>
      </c>
      <c r="LD121" t="str">
        <f>IF(ISERROR(MATCH(LD$1,'CSC Mitre'!DP$1:DP$220,0)),"",VLOOKUP(LD$1,'Tactic Recode'!$A$1:$B$547,2,FALSE))</f>
        <v/>
      </c>
      <c r="LE121" t="str">
        <f>IF(ISERROR(MATCH(LE$1,'CSC Mitre'!DP$1:DP$220,0)),"",VLOOKUP(LE$1,'Tactic Recode'!$A$1:$B$547,2,FALSE))</f>
        <v/>
      </c>
      <c r="LF121" t="str">
        <f>IF(ISERROR(MATCH(LF$1,'CSC Mitre'!DP$1:DP$220,0)),"",VLOOKUP(LF$1,'Tactic Recode'!$A$1:$B$547,2,FALSE))</f>
        <v/>
      </c>
      <c r="LG121" t="str">
        <f>IF(ISERROR(MATCH(LG$1,'CSC Mitre'!DP$1:DP$220,0)),"",VLOOKUP(LG$1,'Tactic Recode'!$A$1:$B$547,2,FALSE))</f>
        <v/>
      </c>
      <c r="LH121" t="str">
        <f>IF(ISERROR(MATCH(LH$1,'CSC Mitre'!DP$1:DP$220,0)),"",VLOOKUP(LH$1,'Tactic Recode'!$A$1:$B$547,2,FALSE))</f>
        <v/>
      </c>
      <c r="LI121" t="str">
        <f>IF(ISERROR(MATCH(LI$1,'CSC Mitre'!DP$1:DP$220,0)),"",VLOOKUP(LI$1,'Tactic Recode'!$A$1:$B$547,2,FALSE))</f>
        <v/>
      </c>
      <c r="LJ121" t="str">
        <f>IF(ISERROR(MATCH(LJ$1,'CSC Mitre'!DP$1:DP$220,0)),"",VLOOKUP(LJ$1,'Tactic Recode'!$A$1:$B$547,2,FALSE))</f>
        <v/>
      </c>
      <c r="LK121" t="str">
        <f>IF(ISERROR(MATCH(LK$1,'CSC Mitre'!DP$1:DP$220,0)),"",VLOOKUP(LK$1,'Tactic Recode'!$A$1:$B$547,2,FALSE))</f>
        <v/>
      </c>
      <c r="LL121" t="str">
        <f>IF(ISERROR(MATCH(LL$1,'CSC Mitre'!DP$1:DP$220,0)),"",VLOOKUP(LL$1,'Tactic Recode'!$A$1:$B$547,2,FALSE))</f>
        <v/>
      </c>
      <c r="LM121" t="str">
        <f>IF(ISERROR(MATCH(LM$1,'CSC Mitre'!DP$1:DP$220,0)),"",VLOOKUP(LM$1,'Tactic Recode'!$A$1:$B$547,2,FALSE))</f>
        <v/>
      </c>
      <c r="LN121" t="str">
        <f>IF(ISERROR(MATCH(LN$1,'CSC Mitre'!DP$1:DP$220,0)),"",VLOOKUP(LN$1,'Tactic Recode'!$A$1:$B$547,2,FALSE))</f>
        <v/>
      </c>
      <c r="LO121" t="str">
        <f>IF(ISERROR(MATCH(LO$1,'CSC Mitre'!DP$1:DP$220,0)),"",VLOOKUP(LO$1,'Tactic Recode'!$A$1:$B$547,2,FALSE))</f>
        <v/>
      </c>
      <c r="LP121" t="str">
        <f>IF(ISERROR(MATCH(LP$1,'CSC Mitre'!DP$1:DP$220,0)),"",VLOOKUP(LP$1,'Tactic Recode'!$A$1:$B$547,2,FALSE))</f>
        <v/>
      </c>
      <c r="LQ121" t="str">
        <f>IF(ISERROR(MATCH(LQ$1,'CSC Mitre'!DP$1:DP$220,0)),"",VLOOKUP(LQ$1,'Tactic Recode'!$A$1:$B$547,2,FALSE))</f>
        <v/>
      </c>
      <c r="LR121" t="str">
        <f>IF(ISERROR(MATCH(LR$1,'CSC Mitre'!DP$1:DP$220,0)),"",VLOOKUP(LR$1,'Tactic Recode'!$A$1:$B$547,2,FALSE))</f>
        <v/>
      </c>
      <c r="LS121" t="str">
        <f>IF(ISERROR(MATCH(LS$1,'CSC Mitre'!DP$1:DP$220,0)),"",VLOOKUP(LS$1,'Tactic Recode'!$A$1:$B$547,2,FALSE))</f>
        <v/>
      </c>
      <c r="LT121" t="str">
        <f>IF(ISERROR(MATCH(LT$1,'CSC Mitre'!DP$1:DP$220,0)),"",VLOOKUP(LT$1,'Tactic Recode'!$A$1:$B$547,2,FALSE))</f>
        <v/>
      </c>
      <c r="LU121" t="str">
        <f>IF(ISERROR(MATCH(LU$1,'CSC Mitre'!DP$1:DP$220,0)),"",VLOOKUP(LU$1,'Tactic Recode'!$A$1:$B$547,2,FALSE))</f>
        <v/>
      </c>
      <c r="LV121" t="str">
        <f>IF(ISERROR(MATCH(LV$1,'CSC Mitre'!DP$1:DP$220,0)),"",VLOOKUP(LV$1,'Tactic Recode'!$A$1:$B$547,2,FALSE))</f>
        <v/>
      </c>
      <c r="LW121" t="str">
        <f>IF(ISERROR(MATCH(LW$1,'CSC Mitre'!DP$1:DP$220,0)),"",VLOOKUP(LW$1,'Tactic Recode'!$A$1:$B$547,2,FALSE))</f>
        <v/>
      </c>
      <c r="LX121" t="str">
        <f>IF(ISERROR(MATCH(LX$1,'CSC Mitre'!DP$1:DP$220,0)),"",VLOOKUP(LX$1,'Tactic Recode'!$A$1:$B$547,2,FALSE))</f>
        <v/>
      </c>
      <c r="LY121" t="str">
        <f>IF(ISERROR(MATCH(LY$1,'CSC Mitre'!DP$1:DP$220,0)),"",VLOOKUP(LY$1,'Tactic Recode'!$A$1:$B$547,2,FALSE))</f>
        <v/>
      </c>
      <c r="LZ121" t="str">
        <f>IF(ISERROR(MATCH(LZ$1,'CSC Mitre'!DP$1:DP$220,0)),"",VLOOKUP(LZ$1,'Tactic Recode'!$A$1:$B$547,2,FALSE))</f>
        <v/>
      </c>
      <c r="MA121" t="str">
        <f>IF(ISERROR(MATCH(MA$1,'CSC Mitre'!DP$1:DP$220,0)),"",VLOOKUP(MA$1,'Tactic Recode'!$A$1:$B$547,2,FALSE))</f>
        <v/>
      </c>
      <c r="MB121" t="str">
        <f>IF(ISERROR(MATCH(MB$1,'CSC Mitre'!DP$1:DP$220,0)),"",VLOOKUP(MB$1,'Tactic Recode'!$A$1:$B$547,2,FALSE))</f>
        <v/>
      </c>
      <c r="MC121" t="str">
        <f>IF(ISERROR(MATCH(MC$1,'CSC Mitre'!DP$1:DP$220,0)),"",VLOOKUP(MC$1,'Tactic Recode'!$A$1:$B$547,2,FALSE))</f>
        <v/>
      </c>
      <c r="MD121" t="str">
        <f>IF(ISERROR(MATCH(MD$1,'CSC Mitre'!DP$1:DP$220,0)),"",VLOOKUP(MD$1,'Tactic Recode'!$A$1:$B$547,2,FALSE))</f>
        <v/>
      </c>
      <c r="ME121" t="str">
        <f>IF(ISERROR(MATCH(ME$1,'CSC Mitre'!DP$1:DP$220,0)),"",VLOOKUP(ME$1,'Tactic Recode'!$A$1:$B$547,2,FALSE))</f>
        <v/>
      </c>
      <c r="MF121" t="str">
        <f>IF(ISERROR(MATCH(MF$1,'CSC Mitre'!DP$1:DP$220,0)),"",VLOOKUP(MF$1,'Tactic Recode'!$A$1:$B$547,2,FALSE))</f>
        <v/>
      </c>
      <c r="MG121" t="str">
        <f>IF(ISERROR(MATCH(MG$1,'CSC Mitre'!DP$1:DP$220,0)),"",VLOOKUP(MG$1,'Tactic Recode'!$A$1:$B$547,2,FALSE))</f>
        <v/>
      </c>
      <c r="MH121" t="str">
        <f>IF(ISERROR(MATCH(MH$1,'CSC Mitre'!DP$1:DP$220,0)),"",VLOOKUP(MH$1,'Tactic Recode'!$A$1:$B$547,2,FALSE))</f>
        <v/>
      </c>
      <c r="MI121" t="str">
        <f>IF(ISERROR(MATCH(MI$1,'CSC Mitre'!DP$1:DP$220,0)),"",VLOOKUP(MI$1,'Tactic Recode'!$A$1:$B$547,2,FALSE))</f>
        <v/>
      </c>
      <c r="MJ121" t="str">
        <f>IF(ISERROR(MATCH(MJ$1,'CSC Mitre'!DP$1:DP$220,0)),"",VLOOKUP(MJ$1,'Tactic Recode'!$A$1:$B$547,2,FALSE))</f>
        <v/>
      </c>
      <c r="MK121" t="str">
        <f>IF(ISERROR(MATCH(MK$1,'CSC Mitre'!DP$1:DP$220,0)),"",VLOOKUP(MK$1,'Tactic Recode'!$A$1:$B$547,2,FALSE))</f>
        <v/>
      </c>
      <c r="ML121" t="str">
        <f>IF(ISERROR(MATCH(ML$1,'CSC Mitre'!DP$1:DP$220,0)),"",VLOOKUP(ML$1,'Tactic Recode'!$A$1:$B$547,2,FALSE))</f>
        <v/>
      </c>
      <c r="MM121" t="str">
        <f>IF(ISERROR(MATCH(MM$1,'CSC Mitre'!DP$1:DP$220,0)),"",VLOOKUP(MM$1,'Tactic Recode'!$A$1:$B$547,2,FALSE))</f>
        <v/>
      </c>
      <c r="MN121" t="str">
        <f>IF(ISERROR(MATCH(MN$1,'CSC Mitre'!DP$1:DP$220,0)),"",VLOOKUP(MN$1,'Tactic Recode'!$A$1:$B$547,2,FALSE))</f>
        <v/>
      </c>
      <c r="MO121" t="str">
        <f>IF(ISERROR(MATCH(MO$1,'CSC Mitre'!DP$1:DP$220,0)),"",VLOOKUP(MO$1,'Tactic Recode'!$A$1:$B$547,2,FALSE))</f>
        <v/>
      </c>
      <c r="MP121" t="str">
        <f>IF(ISERROR(MATCH(MP$1,'CSC Mitre'!DP$1:DP$220,0)),"",VLOOKUP(MP$1,'Tactic Recode'!$A$1:$B$547,2,FALSE))</f>
        <v/>
      </c>
      <c r="MQ121" t="str">
        <f>IF(ISERROR(MATCH(MQ$1,'CSC Mitre'!DP$1:DP$220,0)),"",VLOOKUP(MQ$1,'Tactic Recode'!$A$1:$B$547,2,FALSE))</f>
        <v/>
      </c>
      <c r="MR121" t="str">
        <f>IF(ISERROR(MATCH(MR$1,'CSC Mitre'!DP$1:DP$220,0)),"",VLOOKUP(MR$1,'Tactic Recode'!$A$1:$B$547,2,FALSE))</f>
        <v/>
      </c>
      <c r="MS121" t="str">
        <f>IF(ISERROR(MATCH(MS$1,'CSC Mitre'!DP$1:DP$220,0)),"",VLOOKUP(MS$1,'Tactic Recode'!$A$1:$B$547,2,FALSE))</f>
        <v/>
      </c>
      <c r="MT121" t="str">
        <f>IF(ISERROR(MATCH(MT$1,'CSC Mitre'!DP$1:DP$220,0)),"",VLOOKUP(MT$1,'Tactic Recode'!$A$1:$B$547,2,FALSE))</f>
        <v/>
      </c>
      <c r="MU121" t="str">
        <f>IF(ISERROR(MATCH(MU$1,'CSC Mitre'!DP$1:DP$220,0)),"",VLOOKUP(MU$1,'Tactic Recode'!$A$1:$B$547,2,FALSE))</f>
        <v/>
      </c>
      <c r="MV121" t="str">
        <f>IF(ISERROR(MATCH(MV$1,'CSC Mitre'!DP$1:DP$220,0)),"",VLOOKUP(MV$1,'Tactic Recode'!$A$1:$B$547,2,FALSE))</f>
        <v/>
      </c>
      <c r="MW121" t="str">
        <f>IF(ISERROR(MATCH(MW$1,'CSC Mitre'!DP$1:DP$220,0)),"",VLOOKUP(MW$1,'Tactic Recode'!$A$1:$B$547,2,FALSE))</f>
        <v/>
      </c>
      <c r="MX121" t="str">
        <f>IF(ISERROR(MATCH(MX$1,'CSC Mitre'!DP$1:DP$220,0)),"",VLOOKUP(MX$1,'Tactic Recode'!$A$1:$B$547,2,FALSE))</f>
        <v/>
      </c>
      <c r="MY121" t="str">
        <f>IF(ISERROR(MATCH(MY$1,'CSC Mitre'!DP$1:DP$220,0)),"",VLOOKUP(MY$1,'Tactic Recode'!$A$1:$B$547,2,FALSE))</f>
        <v/>
      </c>
      <c r="MZ121" t="str">
        <f>IF(ISERROR(MATCH(MZ$1,'CSC Mitre'!DP$1:DP$220,0)),"",VLOOKUP(MZ$1,'Tactic Recode'!$A$1:$B$547,2,FALSE))</f>
        <v/>
      </c>
      <c r="NA121" t="str">
        <f>IF(ISERROR(MATCH(NA$1,'CSC Mitre'!DP$1:DP$220,0)),"",VLOOKUP(NA$1,'Tactic Recode'!$A$1:$B$547,2,FALSE))</f>
        <v/>
      </c>
      <c r="NB121" t="str">
        <f>IF(ISERROR(MATCH(NB$1,'CSC Mitre'!DP$1:DP$220,0)),"",VLOOKUP(NB$1,'Tactic Recode'!$A$1:$B$547,2,FALSE))</f>
        <v/>
      </c>
      <c r="NC121" t="str">
        <f>IF(ISERROR(MATCH(NC$1,'CSC Mitre'!DP$1:DP$220,0)),"",VLOOKUP(NC$1,'Tactic Recode'!$A$1:$B$547,2,FALSE))</f>
        <v/>
      </c>
      <c r="ND121" t="str">
        <f>IF(ISERROR(MATCH(ND$1,'CSC Mitre'!DP$1:DP$220,0)),"",VLOOKUP(ND$1,'Tactic Recode'!$A$1:$B$547,2,FALSE))</f>
        <v/>
      </c>
      <c r="NE121" t="str">
        <f>IF(ISERROR(MATCH(NE$1,'CSC Mitre'!DP$1:DP$220,0)),"",VLOOKUP(NE$1,'Tactic Recode'!$A$1:$B$547,2,FALSE))</f>
        <v/>
      </c>
      <c r="NF121" t="str">
        <f>IF(ISERROR(MATCH(NF$1,'CSC Mitre'!DP$1:DP$220,0)),"",VLOOKUP(NF$1,'Tactic Recode'!$A$1:$B$547,2,FALSE))</f>
        <v/>
      </c>
      <c r="NG121" t="str">
        <f>IF(ISERROR(MATCH(NG$1,'CSC Mitre'!DP$1:DP$220,0)),"",VLOOKUP(NG$1,'Tactic Recode'!$A$1:$B$547,2,FALSE))</f>
        <v/>
      </c>
      <c r="NH121" t="str">
        <f>IF(ISERROR(MATCH(NH$1,'CSC Mitre'!DP$1:DP$220,0)),"",VLOOKUP(NH$1,'Tactic Recode'!$A$1:$B$547,2,FALSE))</f>
        <v/>
      </c>
      <c r="NI121" t="str">
        <f>IF(ISERROR(MATCH(NI$1,'CSC Mitre'!DP$1:DP$220,0)),"",VLOOKUP(NI$1,'Tactic Recode'!$A$1:$B$547,2,FALSE))</f>
        <v/>
      </c>
      <c r="NJ121" t="str">
        <f>IF(ISERROR(MATCH(NJ$1,'CSC Mitre'!DP$1:DP$220,0)),"",VLOOKUP(NJ$1,'Tactic Recode'!$A$1:$B$547,2,FALSE))</f>
        <v/>
      </c>
      <c r="NK121" t="str">
        <f>IF(ISERROR(MATCH(NK$1,'CSC Mitre'!DP$1:DP$220,0)),"",VLOOKUP(NK$1,'Tactic Recode'!$A$1:$B$547,2,FALSE))</f>
        <v/>
      </c>
      <c r="NL121" t="str">
        <f>IF(ISERROR(MATCH(NL$1,'CSC Mitre'!DP$1:DP$220,0)),"",VLOOKUP(NL$1,'Tactic Recode'!$A$1:$B$547,2,FALSE))</f>
        <v/>
      </c>
      <c r="NM121" t="str">
        <f>IF(ISERROR(MATCH(NM$1,'CSC Mitre'!DP$1:DP$220,0)),"",VLOOKUP(NM$1,'Tactic Recode'!$A$1:$B$547,2,FALSE))</f>
        <v/>
      </c>
      <c r="NN121" t="str">
        <f>IF(ISERROR(MATCH(NN$1,'CSC Mitre'!DP$1:DP$220,0)),"",VLOOKUP(NN$1,'Tactic Recode'!$A$1:$B$547,2,FALSE))</f>
        <v/>
      </c>
      <c r="NO121" t="str">
        <f>IF(ISERROR(MATCH(NO$1,'CSC Mitre'!DP$1:DP$220,0)),"",VLOOKUP(NO$1,'Tactic Recode'!$A$1:$B$547,2,FALSE))</f>
        <v/>
      </c>
      <c r="NP121" t="str">
        <f>IF(ISERROR(MATCH(NP$1,'CSC Mitre'!DP$1:DP$220,0)),"",VLOOKUP(NP$1,'Tactic Recode'!$A$1:$B$547,2,FALSE))</f>
        <v/>
      </c>
      <c r="NQ121" t="str">
        <f>IF(ISERROR(MATCH(NQ$1,'CSC Mitre'!DP$1:DP$220,0)),"",VLOOKUP(NQ$1,'Tactic Recode'!$A$1:$B$547,2,FALSE))</f>
        <v/>
      </c>
      <c r="NR121" t="str">
        <f>IF(ISERROR(MATCH(NR$1,'CSC Mitre'!DP$1:DP$220,0)),"",VLOOKUP(NR$1,'Tactic Recode'!$A$1:$B$547,2,FALSE))</f>
        <v/>
      </c>
      <c r="NS121" t="str">
        <f>IF(ISERROR(MATCH(NS$1,'CSC Mitre'!DP$1:DP$220,0)),"",VLOOKUP(NS$1,'Tactic Recode'!$A$1:$B$547,2,FALSE))</f>
        <v/>
      </c>
      <c r="NT121" t="str">
        <f>IF(ISERROR(MATCH(NT$1,'CSC Mitre'!DP$1:DP$220,0)),"",VLOOKUP(NT$1,'Tactic Recode'!$A$1:$B$547,2,FALSE))</f>
        <v/>
      </c>
      <c r="NU121" t="str">
        <f>IF(ISERROR(MATCH(NU$1,'CSC Mitre'!DP$1:DP$220,0)),"",VLOOKUP(NU$1,'Tactic Recode'!$A$1:$B$547,2,FALSE))</f>
        <v/>
      </c>
      <c r="NV121" t="str">
        <f>IF(ISERROR(MATCH(NV$1,'CSC Mitre'!DP$1:DP$220,0)),"",VLOOKUP(NV$1,'Tactic Recode'!$A$1:$B$547,2,FALSE))</f>
        <v/>
      </c>
      <c r="NW121" t="str">
        <f>IF(ISERROR(MATCH(NW$1,'CSC Mitre'!DP$1:DP$220,0)),"",VLOOKUP(NW$1,'Tactic Recode'!$A$1:$B$547,2,FALSE))</f>
        <v/>
      </c>
      <c r="NX121" t="str">
        <f>IF(ISERROR(MATCH(NX$1,'CSC Mitre'!DP$1:DP$220,0)),"",VLOOKUP(NX$1,'Tactic Recode'!$A$1:$B$547,2,FALSE))</f>
        <v/>
      </c>
      <c r="NY121" t="str">
        <f>IF(ISERROR(MATCH(NY$1,'CSC Mitre'!DP$1:DP$220,0)),"",VLOOKUP(NY$1,'Tactic Recode'!$A$1:$B$547,2,FALSE))</f>
        <v/>
      </c>
      <c r="NZ121" t="str">
        <f>IF(ISERROR(MATCH(NZ$1,'CSC Mitre'!DP$1:DP$220,0)),"",VLOOKUP(NZ$1,'Tactic Recode'!$A$1:$B$547,2,FALSE))</f>
        <v/>
      </c>
      <c r="OA121" t="str">
        <f>IF(ISERROR(MATCH(OA$1,'CSC Mitre'!DP$1:DP$220,0)),"",VLOOKUP(OA$1,'Tactic Recode'!$A$1:$B$547,2,FALSE))</f>
        <v/>
      </c>
      <c r="OB121" t="str">
        <f>IF(ISERROR(MATCH(OB$1,'CSC Mitre'!DP$1:DP$220,0)),"",VLOOKUP(OB$1,'Tactic Recode'!$A$1:$B$547,2,FALSE))</f>
        <v/>
      </c>
      <c r="OC121" t="str">
        <f>IF(ISERROR(MATCH(OC$1,'CSC Mitre'!DP$1:DP$220,0)),"",VLOOKUP(OC$1,'Tactic Recode'!$A$1:$B$547,2,FALSE))</f>
        <v/>
      </c>
      <c r="OD121" t="str">
        <f>IF(ISERROR(MATCH(OD$1,'CSC Mitre'!DP$1:DP$220,0)),"",VLOOKUP(OD$1,'Tactic Recode'!$A$1:$B$547,2,FALSE))</f>
        <v/>
      </c>
      <c r="OE121" t="str">
        <f>IF(ISERROR(MATCH(OE$1,'CSC Mitre'!DP$1:DP$220,0)),"",VLOOKUP(OE$1,'Tactic Recode'!$A$1:$B$547,2,FALSE))</f>
        <v/>
      </c>
      <c r="OF121" t="str">
        <f>IF(ISERROR(MATCH(OF$1,'CSC Mitre'!DP$1:DP$220,0)),"",VLOOKUP(OF$1,'Tactic Recode'!$A$1:$B$547,2,FALSE))</f>
        <v/>
      </c>
      <c r="OG121" t="str">
        <f>IF(ISERROR(MATCH(OG$1,'CSC Mitre'!DP$1:DP$220,0)),"",VLOOKUP(OG$1,'Tactic Recode'!$A$1:$B$547,2,FALSE))</f>
        <v/>
      </c>
      <c r="OH121" t="str">
        <f>IF(ISERROR(MATCH(OH$1,'CSC Mitre'!DP$1:DP$220,0)),"",VLOOKUP(OH$1,'Tactic Recode'!$A$1:$B$547,2,FALSE))</f>
        <v/>
      </c>
      <c r="OI121" t="str">
        <f>IF(ISERROR(MATCH(OI$1,'CSC Mitre'!DP$1:DP$220,0)),"",VLOOKUP(OI$1,'Tactic Recode'!$A$1:$B$547,2,FALSE))</f>
        <v/>
      </c>
      <c r="OJ121" t="str">
        <f>IF(ISERROR(MATCH(OJ$1,'CSC Mitre'!DP$1:DP$220,0)),"",VLOOKUP(OJ$1,'Tactic Recode'!$A$1:$B$547,2,FALSE))</f>
        <v/>
      </c>
      <c r="OK121" t="str">
        <f>IF(ISERROR(MATCH(OK$1,'CSC Mitre'!DP$1:DP$220,0)),"",VLOOKUP(OK$1,'Tactic Recode'!$A$1:$B$547,2,FALSE))</f>
        <v/>
      </c>
      <c r="OL121" t="str">
        <f>IF(ISERROR(MATCH(OL$1,'CSC Mitre'!DP$1:DP$220,0)),"",VLOOKUP(OL$1,'Tactic Recode'!$A$1:$B$547,2,FALSE))</f>
        <v/>
      </c>
      <c r="OM121" t="str">
        <f>IF(ISERROR(MATCH(OM$1,'CSC Mitre'!DP$1:DP$220,0)),"",VLOOKUP(OM$1,'Tactic Recode'!$A$1:$B$547,2,FALSE))</f>
        <v/>
      </c>
      <c r="ON121" t="str">
        <f>IF(ISERROR(MATCH(ON$1,'CSC Mitre'!DP$1:DP$220,0)),"",VLOOKUP(ON$1,'Tactic Recode'!$A$1:$B$547,2,FALSE))</f>
        <v/>
      </c>
      <c r="OO121" t="str">
        <f>IF(ISERROR(MATCH(OO$1,'CSC Mitre'!DP$1:DP$220,0)),"",VLOOKUP(OO$1,'Tactic Recode'!$A$1:$B$547,2,FALSE))</f>
        <v/>
      </c>
      <c r="OP121" t="str">
        <f>IF(ISERROR(MATCH(OP$1,'CSC Mitre'!DP$1:DP$220,0)),"",VLOOKUP(OP$1,'Tactic Recode'!$A$1:$B$547,2,FALSE))</f>
        <v/>
      </c>
      <c r="OQ121" t="str">
        <f>IF(ISERROR(MATCH(OQ$1,'CSC Mitre'!DP$1:DP$220,0)),"",VLOOKUP(OQ$1,'Tactic Recode'!$A$1:$B$547,2,FALSE))</f>
        <v/>
      </c>
      <c r="OR121" t="str">
        <f>IF(ISERROR(MATCH(OR$1,'CSC Mitre'!DP$1:DP$220,0)),"",VLOOKUP(OR$1,'Tactic Recode'!$A$1:$B$547,2,FALSE))</f>
        <v/>
      </c>
      <c r="OS121" t="str">
        <f>IF(ISERROR(MATCH(OS$1,'CSC Mitre'!DP$1:DP$220,0)),"",VLOOKUP(OS$1,'Tactic Recode'!$A$1:$B$547,2,FALSE))</f>
        <v/>
      </c>
      <c r="OT121" t="str">
        <f>IF(ISERROR(MATCH(OT$1,'CSC Mitre'!DP$1:DP$220,0)),"",VLOOKUP(OT$1,'Tactic Recode'!$A$1:$B$547,2,FALSE))</f>
        <v/>
      </c>
      <c r="OU121" t="str">
        <f>IF(ISERROR(MATCH(OU$1,'CSC Mitre'!DP$1:DP$220,0)),"",VLOOKUP(OU$1,'Tactic Recode'!$A$1:$B$547,2,FALSE))</f>
        <v/>
      </c>
      <c r="OV121" t="str">
        <f>IF(ISERROR(MATCH(OV$1,'CSC Mitre'!DP$1:DP$220,0)),"",VLOOKUP(OV$1,'Tactic Recode'!$A$1:$B$547,2,FALSE))</f>
        <v/>
      </c>
      <c r="OW121" t="str">
        <f>IF(ISERROR(MATCH(OW$1,'CSC Mitre'!DP$1:DP$220,0)),"",VLOOKUP(OW$1,'Tactic Recode'!$A$1:$B$547,2,FALSE))</f>
        <v/>
      </c>
      <c r="OX121" t="str">
        <f>IF(ISERROR(MATCH(OX$1,'CSC Mitre'!DP$1:DP$220,0)),"",VLOOKUP(OX$1,'Tactic Recode'!$A$1:$B$547,2,FALSE))</f>
        <v/>
      </c>
      <c r="OY121" t="str">
        <f>IF(ISERROR(MATCH(OY$1,'CSC Mitre'!DP$1:DP$220,0)),"",VLOOKUP(OY$1,'Tactic Recode'!$A$1:$B$547,2,FALSE))</f>
        <v/>
      </c>
      <c r="OZ121" t="str">
        <f>IF(ISERROR(MATCH(OZ$1,'CSC Mitre'!DP$1:DP$220,0)),"",VLOOKUP(OZ$1,'Tactic Recode'!$A$1:$B$547,2,FALSE))</f>
        <v/>
      </c>
      <c r="PA121" t="str">
        <f>IF(ISERROR(MATCH(PA$1,'CSC Mitre'!DP$1:DP$220,0)),"",VLOOKUP(PA$1,'Tactic Recode'!$A$1:$B$547,2,FALSE))</f>
        <v/>
      </c>
      <c r="PB121" t="str">
        <f>IF(ISERROR(MATCH(PB$1,'CSC Mitre'!DP$1:DP$220,0)),"",VLOOKUP(PB$1,'Tactic Recode'!$A$1:$B$547,2,FALSE))</f>
        <v/>
      </c>
      <c r="PC121" t="str">
        <f>IF(ISERROR(MATCH(PC$1,'CSC Mitre'!DP$1:DP$220,0)),"",VLOOKUP(PC$1,'Tactic Recode'!$A$1:$B$547,2,FALSE))</f>
        <v/>
      </c>
      <c r="PD121" t="str">
        <f>IF(ISERROR(MATCH(PD$1,'CSC Mitre'!DP$1:DP$220,0)),"",VLOOKUP(PD$1,'Tactic Recode'!$A$1:$B$547,2,FALSE))</f>
        <v/>
      </c>
      <c r="PE121" t="str">
        <f>IF(ISERROR(MATCH(PE$1,'CSC Mitre'!DP$1:DP$220,0)),"",VLOOKUP(PE$1,'Tactic Recode'!$A$1:$B$547,2,FALSE))</f>
        <v/>
      </c>
      <c r="PF121" t="str">
        <f>IF(ISERROR(MATCH(PF$1,'CSC Mitre'!DP$1:DP$220,0)),"",VLOOKUP(PF$1,'Tactic Recode'!$A$1:$B$547,2,FALSE))</f>
        <v/>
      </c>
      <c r="PG121" t="str">
        <f>IF(ISERROR(MATCH(PG$1,'CSC Mitre'!DP$1:DP$220,0)),"",VLOOKUP(PG$1,'Tactic Recode'!$A$1:$B$547,2,FALSE))</f>
        <v/>
      </c>
      <c r="PH121" t="str">
        <f>IF(ISERROR(MATCH(PH$1,'CSC Mitre'!DP$1:DP$220,0)),"",VLOOKUP(PH$1,'Tactic Recode'!$A$1:$B$547,2,FALSE))</f>
        <v/>
      </c>
      <c r="PI121" t="str">
        <f>IF(ISERROR(MATCH(PI$1,'CSC Mitre'!DP$1:DP$220,0)),"",VLOOKUP(PI$1,'Tactic Recode'!$A$1:$B$547,2,FALSE))</f>
        <v/>
      </c>
      <c r="PJ121" t="str">
        <f>IF(ISERROR(MATCH(PJ$1,'CSC Mitre'!DP$1:DP$220,0)),"",VLOOKUP(PJ$1,'Tactic Recode'!$A$1:$B$547,2,FALSE))</f>
        <v/>
      </c>
      <c r="PK121" t="str">
        <f>IF(ISERROR(MATCH(PK$1,'CSC Mitre'!DP$1:DP$220,0)),"",VLOOKUP(PK$1,'Tactic Recode'!$A$1:$B$547,2,FALSE))</f>
        <v/>
      </c>
      <c r="PL121" t="str">
        <f>IF(ISERROR(MATCH(PL$1,'CSC Mitre'!DP$1:DP$220,0)),"",VLOOKUP(PL$1,'Tactic Recode'!$A$1:$B$547,2,FALSE))</f>
        <v/>
      </c>
      <c r="PM121" t="str">
        <f>IF(ISERROR(MATCH(PM$1,'CSC Mitre'!DP$1:DP$220,0)),"",VLOOKUP(PM$1,'Tactic Recode'!$A$1:$B$547,2,FALSE))</f>
        <v/>
      </c>
      <c r="PN121" t="str">
        <f>IF(ISERROR(MATCH(PN$1,'CSC Mitre'!DP$1:DP$220,0)),"",VLOOKUP(PN$1,'Tactic Recode'!$A$1:$B$547,2,FALSE))</f>
        <v/>
      </c>
      <c r="PO121" t="str">
        <f>IF(ISERROR(MATCH(PO$1,'CSC Mitre'!DP$1:DP$220,0)),"",VLOOKUP(PO$1,'Tactic Recode'!$A$1:$B$547,2,FALSE))</f>
        <v/>
      </c>
      <c r="PP121" t="str">
        <f>IF(ISERROR(MATCH(PP$1,'CSC Mitre'!DP$1:DP$220,0)),"",VLOOKUP(PP$1,'Tactic Recode'!$A$1:$B$547,2,FALSE))</f>
        <v/>
      </c>
      <c r="PQ121" t="str">
        <f>IF(ISERROR(MATCH(PQ$1,'CSC Mitre'!DP$1:DP$220,0)),"",VLOOKUP(PQ$1,'Tactic Recode'!$A$1:$B$547,2,FALSE))</f>
        <v/>
      </c>
      <c r="PR121" t="str">
        <f>IF(ISERROR(MATCH(PR$1,'CSC Mitre'!DP$1:DP$220,0)),"",VLOOKUP(PR$1,'Tactic Recode'!$A$1:$B$547,2,FALSE))</f>
        <v/>
      </c>
      <c r="PS121" t="str">
        <f>IF(ISERROR(MATCH(PS$1,'CSC Mitre'!DP$1:DP$220,0)),"",VLOOKUP(PS$1,'Tactic Recode'!$A$1:$B$547,2,FALSE))</f>
        <v/>
      </c>
      <c r="PT121" t="str">
        <f>IF(ISERROR(MATCH(PT$1,'CSC Mitre'!DP$1:DP$220,0)),"",VLOOKUP(PT$1,'Tactic Recode'!$A$1:$B$547,2,FALSE))</f>
        <v/>
      </c>
      <c r="PU121" t="str">
        <f>IF(ISERROR(MATCH(PU$1,'CSC Mitre'!DP$1:DP$220,0)),"",VLOOKUP(PU$1,'Tactic Recode'!$A$1:$B$547,2,FALSE))</f>
        <v/>
      </c>
      <c r="PV121" t="str">
        <f>IF(ISERROR(MATCH(PV$1,'CSC Mitre'!DP$1:DP$220,0)),"",VLOOKUP(PV$1,'Tactic Recode'!$A$1:$B$547,2,FALSE))</f>
        <v/>
      </c>
      <c r="PW121" t="str">
        <f>IF(ISERROR(MATCH(PW$1,'CSC Mitre'!DP$1:DP$220,0)),"",VLOOKUP(PW$1,'Tactic Recode'!$A$1:$B$547,2,FALSE))</f>
        <v/>
      </c>
      <c r="PX121" t="str">
        <f>IF(ISERROR(MATCH(PX$1,'CSC Mitre'!DP$1:DP$220,0)),"",VLOOKUP(PX$1,'Tactic Recode'!$A$1:$B$547,2,FALSE))</f>
        <v/>
      </c>
      <c r="PY121" t="str">
        <f>IF(ISERROR(MATCH(PY$1,'CSC Mitre'!DP$1:DP$220,0)),"",VLOOKUP(PY$1,'Tactic Recode'!$A$1:$B$547,2,FALSE))</f>
        <v/>
      </c>
      <c r="PZ121" t="str">
        <f>IF(ISERROR(MATCH(PZ$1,'CSC Mitre'!DP$1:DP$220,0)),"",VLOOKUP(PZ$1,'Tactic Recode'!$A$1:$B$547,2,FALSE))</f>
        <v/>
      </c>
      <c r="QA121" t="str">
        <f>IF(ISERROR(MATCH(QA$1,'CSC Mitre'!DP$1:DP$220,0)),"",VLOOKUP(QA$1,'Tactic Recode'!$A$1:$B$547,2,FALSE))</f>
        <v/>
      </c>
      <c r="QB121" t="str">
        <f>IF(ISERROR(MATCH(QB$1,'CSC Mitre'!DP$1:DP$220,0)),"",VLOOKUP(QB$1,'Tactic Recode'!$A$1:$B$547,2,FALSE))</f>
        <v/>
      </c>
      <c r="QC121" t="str">
        <f>IF(ISERROR(MATCH(QC$1,'CSC Mitre'!DP$1:DP$220,0)),"",VLOOKUP(QC$1,'Tactic Recode'!$A$1:$B$547,2,FALSE))</f>
        <v/>
      </c>
      <c r="QD121" t="str">
        <f>IF(ISERROR(MATCH(QD$1,'CSC Mitre'!DP$1:DP$220,0)),"",VLOOKUP(QD$1,'Tactic Recode'!$A$1:$B$547,2,FALSE))</f>
        <v/>
      </c>
      <c r="QE121" t="str">
        <f>IF(ISERROR(MATCH(QE$1,'CSC Mitre'!DP$1:DP$220,0)),"",VLOOKUP(QE$1,'Tactic Recode'!$A$1:$B$547,2,FALSE))</f>
        <v/>
      </c>
      <c r="QF121" t="str">
        <f>IF(ISERROR(MATCH(QF$1,'CSC Mitre'!DP$1:DP$220,0)),"",VLOOKUP(QF$1,'Tactic Recode'!$A$1:$B$547,2,FALSE))</f>
        <v/>
      </c>
      <c r="QG121" t="str">
        <f>IF(ISERROR(MATCH(QG$1,'CSC Mitre'!DP$1:DP$220,0)),"",VLOOKUP(QG$1,'Tactic Recode'!$A$1:$B$547,2,FALSE))</f>
        <v/>
      </c>
      <c r="QH121" t="str">
        <f>IF(ISERROR(MATCH(QH$1,'CSC Mitre'!DP$1:DP$220,0)),"",VLOOKUP(QH$1,'Tactic Recode'!$A$1:$B$547,2,FALSE))</f>
        <v/>
      </c>
      <c r="QI121" t="str">
        <f>IF(ISERROR(MATCH(QI$1,'CSC Mitre'!DP$1:DP$220,0)),"",VLOOKUP(QI$1,'Tactic Recode'!$A$1:$B$547,2,FALSE))</f>
        <v/>
      </c>
      <c r="QJ121" t="str">
        <f>IF(ISERROR(MATCH(QJ$1,'CSC Mitre'!DP$1:DP$220,0)),"",VLOOKUP(QJ$1,'Tactic Recode'!$A$1:$B$547,2,FALSE))</f>
        <v/>
      </c>
      <c r="QK121" t="str">
        <f>IF(ISERROR(MATCH(QK$1,'CSC Mitre'!DP$1:DP$220,0)),"",VLOOKUP(QK$1,'Tactic Recode'!$A$1:$B$547,2,FALSE))</f>
        <v/>
      </c>
      <c r="QL121" t="str">
        <f>IF(ISERROR(MATCH(QL$1,'CSC Mitre'!DP$1:DP$220,0)),"",VLOOKUP(QL$1,'Tactic Recode'!$A$1:$B$547,2,FALSE))</f>
        <v/>
      </c>
      <c r="QM121" t="str">
        <f>IF(ISERROR(MATCH(QM$1,'CSC Mitre'!DP$1:DP$220,0)),"",VLOOKUP(QM$1,'Tactic Recode'!$A$1:$B$547,2,FALSE))</f>
        <v/>
      </c>
      <c r="QN121" t="str">
        <f>IF(ISERROR(MATCH(QN$1,'CSC Mitre'!DP$1:DP$220,0)),"",VLOOKUP(QN$1,'Tactic Recode'!$A$1:$B$547,2,FALSE))</f>
        <v/>
      </c>
      <c r="QO121" t="str">
        <f>IF(ISERROR(MATCH(QO$1,'CSC Mitre'!DP$1:DP$220,0)),"",VLOOKUP(QO$1,'Tactic Recode'!$A$1:$B$547,2,FALSE))</f>
        <v/>
      </c>
      <c r="QP121" t="str">
        <f>IF(ISERROR(MATCH(QP$1,'CSC Mitre'!DP$1:DP$220,0)),"",VLOOKUP(QP$1,'Tactic Recode'!$A$1:$B$547,2,FALSE))</f>
        <v/>
      </c>
      <c r="QQ121" t="str">
        <f>IF(ISERROR(MATCH(QQ$1,'CSC Mitre'!DP$1:DP$220,0)),"",VLOOKUP(QQ$1,'Tactic Recode'!$A$1:$B$547,2,FALSE))</f>
        <v/>
      </c>
      <c r="QR121" t="str">
        <f>IF(ISERROR(MATCH(QR$1,'CSC Mitre'!DP$1:DP$220,0)),"",VLOOKUP(QR$1,'Tactic Recode'!$A$1:$B$547,2,FALSE))</f>
        <v/>
      </c>
      <c r="QS121" t="str">
        <f>IF(ISERROR(MATCH(QS$1,'CSC Mitre'!DP$1:DP$220,0)),"",VLOOKUP(QS$1,'Tactic Recode'!$A$1:$B$547,2,FALSE))</f>
        <v/>
      </c>
      <c r="QT121" t="str">
        <f>IF(ISERROR(MATCH(QT$1,'CSC Mitre'!DP$1:DP$220,0)),"",VLOOKUP(QT$1,'Tactic Recode'!$A$1:$B$547,2,FALSE))</f>
        <v/>
      </c>
      <c r="QU121" t="str">
        <f>IF(ISERROR(MATCH(QU$1,'CSC Mitre'!DP$1:DP$220,0)),"",VLOOKUP(QU$1,'Tactic Recode'!$A$1:$B$547,2,FALSE))</f>
        <v/>
      </c>
      <c r="QV121" t="str">
        <f>IF(ISERROR(MATCH(QV$1,'CSC Mitre'!DP$1:DP$220,0)),"",VLOOKUP(QV$1,'Tactic Recode'!$A$1:$B$547,2,FALSE))</f>
        <v/>
      </c>
      <c r="QW121" t="str">
        <f>IF(ISERROR(MATCH(QW$1,'CSC Mitre'!DP$1:DP$220,0)),"",VLOOKUP(QW$1,'Tactic Recode'!$A$1:$B$547,2,FALSE))</f>
        <v/>
      </c>
      <c r="QX121" t="str">
        <f>IF(ISERROR(MATCH(QX$1,'CSC Mitre'!DP$1:DP$220,0)),"",VLOOKUP(QX$1,'Tactic Recode'!$A$1:$B$547,2,FALSE))</f>
        <v/>
      </c>
      <c r="QY121" t="str">
        <f>IF(ISERROR(MATCH(QY$1,'CSC Mitre'!DP$1:DP$220,0)),"",VLOOKUP(QY$1,'Tactic Recode'!$A$1:$B$547,2,FALSE))</f>
        <v/>
      </c>
      <c r="QZ121" t="str">
        <f>IF(ISERROR(MATCH(QZ$1,'CSC Mitre'!DP$1:DP$220,0)),"",VLOOKUP(QZ$1,'Tactic Recode'!$A$1:$B$547,2,FALSE))</f>
        <v/>
      </c>
      <c r="RA121" t="str">
        <f>IF(ISERROR(MATCH(RA$1,'CSC Mitre'!DP$1:DP$220,0)),"",VLOOKUP(RA$1,'Tactic Recode'!$A$1:$B$547,2,FALSE))</f>
        <v/>
      </c>
      <c r="RB121" t="str">
        <f>IF(ISERROR(MATCH(RB$1,'CSC Mitre'!DP$1:DP$220,0)),"",VLOOKUP(RB$1,'Tactic Recode'!$A$1:$B$547,2,FALSE))</f>
        <v/>
      </c>
      <c r="RC121" t="str">
        <f>IF(ISERROR(MATCH(RC$1,'CSC Mitre'!DP$1:DP$220,0)),"",VLOOKUP(RC$1,'Tactic Recode'!$A$1:$B$547,2,FALSE))</f>
        <v/>
      </c>
      <c r="RD121" t="str">
        <f>IF(ISERROR(MATCH(RD$1,'CSC Mitre'!DP$1:DP$220,0)),"",VLOOKUP(RD$1,'Tactic Recode'!$A$1:$B$547,2,FALSE))</f>
        <v/>
      </c>
      <c r="RE121" t="str">
        <f>IF(ISERROR(MATCH(RE$1,'CSC Mitre'!DP$1:DP$220,0)),"",VLOOKUP(RE$1,'Tactic Recode'!$A$1:$B$547,2,FALSE))</f>
        <v/>
      </c>
      <c r="RF121" t="str">
        <f>IF(ISERROR(MATCH(RF$1,'CSC Mitre'!DP$1:DP$220,0)),"",VLOOKUP(RF$1,'Tactic Recode'!$A$1:$B$547,2,FALSE))</f>
        <v/>
      </c>
      <c r="RG121" t="str">
        <f>IF(ISERROR(MATCH(RG$1,'CSC Mitre'!DP$1:DP$220,0)),"",VLOOKUP(RG$1,'Tactic Recode'!$A$1:$B$547,2,FALSE))</f>
        <v/>
      </c>
      <c r="RH121" t="str">
        <f>IF(ISERROR(MATCH(RH$1,'CSC Mitre'!DP$1:DP$220,0)),"",VLOOKUP(RH$1,'Tactic Recode'!$A$1:$B$547,2,FALSE))</f>
        <v/>
      </c>
      <c r="RI121" t="str">
        <f>IF(ISERROR(MATCH(RI$1,'CSC Mitre'!DP$1:DP$220,0)),"",VLOOKUP(RI$1,'Tactic Recode'!$A$1:$B$547,2,FALSE))</f>
        <v/>
      </c>
      <c r="RJ121" t="str">
        <f>IF(ISERROR(MATCH(RJ$1,'CSC Mitre'!DP$1:DP$220,0)),"",VLOOKUP(RJ$1,'Tactic Recode'!$A$1:$B$547,2,FALSE))</f>
        <v/>
      </c>
      <c r="RK121" t="str">
        <f>IF(ISERROR(MATCH(RK$1,'CSC Mitre'!DP$1:DP$220,0)),"",VLOOKUP(RK$1,'Tactic Recode'!$A$1:$B$547,2,FALSE))</f>
        <v/>
      </c>
      <c r="RL121" t="str">
        <f>IF(ISERROR(MATCH(RL$1,'CSC Mitre'!DP$1:DP$220,0)),"",VLOOKUP(RL$1,'Tactic Recode'!$A$1:$B$547,2,FALSE))</f>
        <v/>
      </c>
      <c r="RM121" t="str">
        <f>IF(ISERROR(MATCH(RM$1,'CSC Mitre'!DP$1:DP$220,0)),"",VLOOKUP(RM$1,'Tactic Recode'!$A$1:$B$547,2,FALSE))</f>
        <v/>
      </c>
      <c r="RN121" t="str">
        <f>IF(ISERROR(MATCH(RN$1,'CSC Mitre'!DP$1:DP$220,0)),"",VLOOKUP(RN$1,'Tactic Recode'!$A$1:$B$547,2,FALSE))</f>
        <v/>
      </c>
      <c r="RO121" t="str">
        <f>IF(ISERROR(MATCH(RO$1,'CSC Mitre'!DP$1:DP$220,0)),"",VLOOKUP(RO$1,'Tactic Recode'!$A$1:$B$547,2,FALSE))</f>
        <v/>
      </c>
      <c r="RP121" t="str">
        <f>IF(ISERROR(MATCH(RP$1,'CSC Mitre'!DP$1:DP$220,0)),"",VLOOKUP(RP$1,'Tactic Recode'!$A$1:$B$547,2,FALSE))</f>
        <v/>
      </c>
      <c r="RQ121" t="str">
        <f>IF(ISERROR(MATCH(RQ$1,'CSC Mitre'!DP$1:DP$220,0)),"",VLOOKUP(RQ$1,'Tactic Recode'!$A$1:$B$547,2,FALSE))</f>
        <v/>
      </c>
      <c r="RR121" t="str">
        <f>IF(ISERROR(MATCH(RR$1,'CSC Mitre'!DP$1:DP$220,0)),"",VLOOKUP(RR$1,'Tactic Recode'!$A$1:$B$547,2,FALSE))</f>
        <v/>
      </c>
      <c r="RS121" t="str">
        <f>IF(ISERROR(MATCH(RS$1,'CSC Mitre'!DP$1:DP$220,0)),"",VLOOKUP(RS$1,'Tactic Recode'!$A$1:$B$547,2,FALSE))</f>
        <v/>
      </c>
      <c r="RT121" t="str">
        <f>IF(ISERROR(MATCH(RT$1,'CSC Mitre'!DP$1:DP$220,0)),"",VLOOKUP(RT$1,'Tactic Recode'!$A$1:$B$547,2,FALSE))</f>
        <v/>
      </c>
      <c r="RU121" t="str">
        <f>IF(ISERROR(MATCH(RU$1,'CSC Mitre'!DP$1:DP$220,0)),"",VLOOKUP(RU$1,'Tactic Recode'!$A$1:$B$547,2,FALSE))</f>
        <v/>
      </c>
      <c r="RV121" t="str">
        <f>IF(ISERROR(MATCH(RV$1,'CSC Mitre'!DP$1:DP$220,0)),"",VLOOKUP(RV$1,'Tactic Recode'!$A$1:$B$547,2,FALSE))</f>
        <v/>
      </c>
      <c r="RW121" t="str">
        <f>IF(ISERROR(MATCH(RW$1,'CSC Mitre'!DP$1:DP$220,0)),"",VLOOKUP(RW$1,'Tactic Recode'!$A$1:$B$547,2,FALSE))</f>
        <v/>
      </c>
      <c r="RX121" t="str">
        <f>IF(ISERROR(MATCH(RX$1,'CSC Mitre'!DP$1:DP$220,0)),"",VLOOKUP(RX$1,'Tactic Recode'!$A$1:$B$547,2,FALSE))</f>
        <v/>
      </c>
      <c r="RY121" t="str">
        <f>IF(ISERROR(MATCH(RY$1,'CSC Mitre'!DP$1:DP$220,0)),"",VLOOKUP(RY$1,'Tactic Recode'!$A$1:$B$547,2,FALSE))</f>
        <v/>
      </c>
      <c r="RZ121" t="str">
        <f>IF(ISERROR(MATCH(RZ$1,'CSC Mitre'!DP$1:DP$220,0)),"",VLOOKUP(RZ$1,'Tactic Recode'!$A$1:$B$547,2,FALSE))</f>
        <v/>
      </c>
      <c r="SA121" t="str">
        <f>IF(ISERROR(MATCH(SA$1,'CSC Mitre'!DP$1:DP$220,0)),"",VLOOKUP(SA$1,'Tactic Recode'!$A$1:$B$547,2,FALSE))</f>
        <v/>
      </c>
      <c r="SB121" t="str">
        <f>IF(ISERROR(MATCH(SB$1,'CSC Mitre'!DP$1:DP$220,0)),"",VLOOKUP(SB$1,'Tactic Recode'!$A$1:$B$547,2,FALSE))</f>
        <v/>
      </c>
      <c r="SC121" t="str">
        <f>IF(ISERROR(MATCH(SC$1,'CSC Mitre'!DP$1:DP$220,0)),"",VLOOKUP(SC$1,'Tactic Recode'!$A$1:$B$547,2,FALSE))</f>
        <v/>
      </c>
      <c r="SD121" t="str">
        <f>IF(ISERROR(MATCH(SD$1,'CSC Mitre'!DP$1:DP$220,0)),"",VLOOKUP(SD$1,'Tactic Recode'!$A$1:$B$547,2,FALSE))</f>
        <v/>
      </c>
      <c r="SE121" t="str">
        <f>IF(ISERROR(MATCH(SE$1,'CSC Mitre'!DP$1:DP$220,0)),"",VLOOKUP(SE$1,'Tactic Recode'!$A$1:$B$547,2,FALSE))</f>
        <v/>
      </c>
      <c r="SF121" t="str">
        <f>IF(ISERROR(MATCH(SF$1,'CSC Mitre'!DP$1:DP$220,0)),"",VLOOKUP(SF$1,'Tactic Recode'!$A$1:$B$547,2,FALSE))</f>
        <v/>
      </c>
      <c r="SG121" t="str">
        <f>IF(ISERROR(MATCH(SG$1,'CSC Mitre'!DP$1:DP$220,0)),"",VLOOKUP(SG$1,'Tactic Recode'!$A$1:$B$547,2,FALSE))</f>
        <v/>
      </c>
      <c r="SH121" t="str">
        <f>IF(ISERROR(MATCH(SH$1,'CSC Mitre'!DP$1:DP$220,0)),"",VLOOKUP(SH$1,'Tactic Recode'!$A$1:$B$547,2,FALSE))</f>
        <v/>
      </c>
      <c r="SI121" t="str">
        <f>IF(ISERROR(MATCH(SI$1,'CSC Mitre'!DP$1:DP$220,0)),"",VLOOKUP(SI$1,'Tactic Recode'!$A$1:$B$547,2,FALSE))</f>
        <v/>
      </c>
      <c r="SJ121" t="str">
        <f>IF(ISERROR(MATCH(SJ$1,'CSC Mitre'!DP$1:DP$220,0)),"",VLOOKUP(SJ$1,'Tactic Recode'!$A$1:$B$547,2,FALSE))</f>
        <v/>
      </c>
      <c r="SK121" t="str">
        <f>IF(ISERROR(MATCH(SK$1,'CSC Mitre'!DP$1:DP$220,0)),"",VLOOKUP(SK$1,'Tactic Recode'!$A$1:$B$547,2,FALSE))</f>
        <v/>
      </c>
      <c r="SL121" t="str">
        <f>IF(ISERROR(MATCH(SL$1,'CSC Mitre'!DP$1:DP$220,0)),"",VLOOKUP(SL$1,'Tactic Recode'!$A$1:$B$547,2,FALSE))</f>
        <v/>
      </c>
      <c r="SM121" t="str">
        <f>IF(ISERROR(MATCH(SM$1,'CSC Mitre'!DP$1:DP$220,0)),"",VLOOKUP(SM$1,'Tactic Recode'!$A$1:$B$547,2,FALSE))</f>
        <v/>
      </c>
      <c r="SN121" t="str">
        <f>IF(ISERROR(MATCH(SN$1,'CSC Mitre'!DP$1:DP$220,0)),"",VLOOKUP(SN$1,'Tactic Recode'!$A$1:$B$547,2,FALSE))</f>
        <v/>
      </c>
      <c r="SO121" t="str">
        <f>IF(ISERROR(MATCH(SO$1,'CSC Mitre'!DP$1:DP$220,0)),"",VLOOKUP(SO$1,'Tactic Recode'!$A$1:$B$547,2,FALSE))</f>
        <v/>
      </c>
      <c r="SP121" t="str">
        <f>IF(ISERROR(MATCH(SP$1,'CSC Mitre'!DP$1:DP$220,0)),"",VLOOKUP(SP$1,'Tactic Recode'!$A$1:$B$547,2,FALSE))</f>
        <v/>
      </c>
      <c r="SQ121" t="str">
        <f>IF(ISERROR(MATCH(SQ$1,'CSC Mitre'!DP$1:DP$220,0)),"",VLOOKUP(SQ$1,'Tactic Recode'!$A$1:$B$547,2,FALSE))</f>
        <v/>
      </c>
      <c r="SR121" t="str">
        <f>IF(ISERROR(MATCH(SR$1,'CSC Mitre'!DP$1:DP$220,0)),"",VLOOKUP(SR$1,'Tactic Recode'!$A$1:$B$547,2,FALSE))</f>
        <v/>
      </c>
      <c r="SS121" t="str">
        <f>IF(ISERROR(MATCH(SS$1,'CSC Mitre'!DP$1:DP$220,0)),"",VLOOKUP(SS$1,'Tactic Recode'!$A$1:$B$547,2,FALSE))</f>
        <v/>
      </c>
      <c r="ST121" t="str">
        <f>IF(ISERROR(MATCH(ST$1,'CSC Mitre'!DP$1:DP$220,0)),"",VLOOKUP(ST$1,'Tactic Recode'!$A$1:$B$547,2,FALSE))</f>
        <v/>
      </c>
      <c r="SU121" t="str">
        <f>IF(ISERROR(MATCH(SU$1,'CSC Mitre'!DP$1:DP$220,0)),"",VLOOKUP(SU$1,'Tactic Recode'!$A$1:$B$547,2,FALSE))</f>
        <v/>
      </c>
      <c r="SV121" t="str">
        <f>IF(ISERROR(MATCH(SV$1,'CSC Mitre'!DP$1:DP$220,0)),"",VLOOKUP(SV$1,'Tactic Recode'!$A$1:$B$547,2,FALSE))</f>
        <v/>
      </c>
      <c r="SW121" t="str">
        <f>IF(ISERROR(MATCH(SW$1,'CSC Mitre'!DP$1:DP$220,0)),"",VLOOKUP(SW$1,'Tactic Recode'!$A$1:$B$547,2,FALSE))</f>
        <v/>
      </c>
      <c r="SX121" t="str">
        <f>IF(ISERROR(MATCH(SX$1,'CSC Mitre'!DP$1:DP$220,0)),"",VLOOKUP(SX$1,'Tactic Recode'!$A$1:$B$547,2,FALSE))</f>
        <v/>
      </c>
      <c r="SY121" t="str">
        <f>IF(ISERROR(MATCH(SY$1,'CSC Mitre'!DP$1:DP$220,0)),"",VLOOKUP(SY$1,'Tactic Recode'!$A$1:$B$547,2,FALSE))</f>
        <v/>
      </c>
      <c r="SZ121" t="str">
        <f>IF(ISERROR(MATCH(SZ$1,'CSC Mitre'!DP$1:DP$220,0)),"",VLOOKUP(SZ$1,'Tactic Recode'!$A$1:$B$547,2,FALSE))</f>
        <v/>
      </c>
      <c r="TA121" t="str">
        <f>IF(ISERROR(MATCH(TA$1,'CSC Mitre'!DP$1:DP$220,0)),"",VLOOKUP(TA$1,'Tactic Recode'!$A$1:$B$547,2,FALSE))</f>
        <v/>
      </c>
      <c r="TB121" t="str">
        <f>IF(ISERROR(MATCH(TB$1,'CSC Mitre'!DP$1:DP$220,0)),"",VLOOKUP(TB$1,'Tactic Recode'!$A$1:$B$547,2,FALSE))</f>
        <v/>
      </c>
      <c r="TC121" t="str">
        <f>IF(ISERROR(MATCH(TC$1,'CSC Mitre'!DP$1:DP$220,0)),"",VLOOKUP(TC$1,'Tactic Recode'!$A$1:$B$547,2,FALSE))</f>
        <v/>
      </c>
      <c r="TD121" t="str">
        <f>IF(ISERROR(MATCH(TD$1,'CSC Mitre'!DP$1:DP$220,0)),"",VLOOKUP(TD$1,'Tactic Recode'!$A$1:$B$547,2,FALSE))</f>
        <v/>
      </c>
      <c r="TE121" t="str">
        <f>IF(ISERROR(MATCH(TE$1,'CSC Mitre'!DP$1:DP$220,0)),"",VLOOKUP(TE$1,'Tactic Recode'!$A$1:$B$547,2,FALSE))</f>
        <v/>
      </c>
      <c r="TF121" t="str">
        <f>IF(ISERROR(MATCH(TF$1,'CSC Mitre'!DP$1:DP$220,0)),"",VLOOKUP(TF$1,'Tactic Recode'!$A$1:$B$547,2,FALSE))</f>
        <v/>
      </c>
      <c r="TG121" t="str">
        <f>IF(ISERROR(MATCH(TG$1,'CSC Mitre'!DP$1:DP$220,0)),"",VLOOKUP(TG$1,'Tactic Recode'!$A$1:$B$547,2,FALSE))</f>
        <v/>
      </c>
      <c r="TH121" t="str">
        <f>IF(ISERROR(MATCH(TH$1,'CSC Mitre'!DP$1:DP$220,0)),"",VLOOKUP(TH$1,'Tactic Recode'!$A$1:$B$547,2,FALSE))</f>
        <v/>
      </c>
      <c r="TI121" t="str">
        <f>IF(ISERROR(MATCH(TI$1,'CSC Mitre'!DP$1:DP$220,0)),"",VLOOKUP(TI$1,'Tactic Recode'!$A$1:$B$547,2,FALSE))</f>
        <v/>
      </c>
      <c r="TJ121" t="str">
        <f>IF(ISERROR(MATCH(TJ$1,'CSC Mitre'!DP$1:DP$220,0)),"",VLOOKUP(TJ$1,'Tactic Recode'!$A$1:$B$547,2,FALSE))</f>
        <v/>
      </c>
      <c r="TK121" t="str">
        <f>IF(ISERROR(MATCH(TK$1,'CSC Mitre'!DP$1:DP$220,0)),"",VLOOKUP(TK$1,'Tactic Recode'!$A$1:$B$547,2,FALSE))</f>
        <v/>
      </c>
      <c r="TL121" t="str">
        <f>IF(ISERROR(MATCH(TL$1,'CSC Mitre'!DP$1:DP$220,0)),"",VLOOKUP(TL$1,'Tactic Recode'!$A$1:$B$547,2,FALSE))</f>
        <v/>
      </c>
      <c r="TM121" t="str">
        <f>IF(ISERROR(MATCH(TM$1,'CSC Mitre'!DP$1:DP$220,0)),"",VLOOKUP(TM$1,'Tactic Recode'!$A$1:$B$547,2,FALSE))</f>
        <v/>
      </c>
      <c r="TN121" t="str">
        <f>IF(ISERROR(MATCH(TN$1,'CSC Mitre'!DP$1:DP$220,0)),"",VLOOKUP(TN$1,'Tactic Recode'!$A$1:$B$547,2,FALSE))</f>
        <v/>
      </c>
      <c r="TO121" t="str">
        <f>IF(ISERROR(MATCH(TO$1,'CSC Mitre'!DP$1:DP$220,0)),"",VLOOKUP(TO$1,'Tactic Recode'!$A$1:$B$547,2,FALSE))</f>
        <v/>
      </c>
      <c r="TP121" t="str">
        <f>IF(ISERROR(MATCH(TP$1,'CSC Mitre'!DP$1:DP$220,0)),"",VLOOKUP(TP$1,'Tactic Recode'!$A$1:$B$547,2,FALSE))</f>
        <v/>
      </c>
      <c r="TQ121" t="str">
        <f>IF(ISERROR(MATCH(TQ$1,'CSC Mitre'!DP$1:DP$220,0)),"",VLOOKUP(TQ$1,'Tactic Recode'!$A$1:$B$547,2,FALSE))</f>
        <v/>
      </c>
      <c r="TR121" t="str">
        <f>IF(ISERROR(MATCH(TR$1,'CSC Mitre'!DP$1:DP$220,0)),"",VLOOKUP(TR$1,'Tactic Recode'!$A$1:$B$547,2,FALSE))</f>
        <v/>
      </c>
      <c r="TS121" t="str">
        <f>IF(ISERROR(MATCH(TS$1,'CSC Mitre'!DP$1:DP$220,0)),"",VLOOKUP(TS$1,'Tactic Recode'!$A$1:$B$547,2,FALSE))</f>
        <v/>
      </c>
      <c r="TT121" t="str">
        <f>IF(ISERROR(MATCH(TT$1,'CSC Mitre'!DP$1:DP$220,0)),"",VLOOKUP(TT$1,'Tactic Recode'!$A$1:$B$547,2,FALSE))</f>
        <v/>
      </c>
      <c r="TU121" t="str">
        <f>IF(ISERROR(MATCH(TU$1,'CSC Mitre'!DP$1:DP$220,0)),"",VLOOKUP(TU$1,'Tactic Recode'!$A$1:$B$547,2,FALSE))</f>
        <v/>
      </c>
      <c r="TV121" t="str">
        <f>IF(ISERROR(MATCH(TV$1,'CSC Mitre'!DP$1:DP$220,0)),"",VLOOKUP(TV$1,'Tactic Recode'!$A$1:$B$547,2,FALSE))</f>
        <v/>
      </c>
      <c r="TW121" t="str">
        <f>IF(ISERROR(MATCH(TW$1,'CSC Mitre'!DP$1:DP$220,0)),"",VLOOKUP(TW$1,'Tactic Recode'!$A$1:$B$547,2,FALSE))</f>
        <v/>
      </c>
      <c r="TX121" t="str">
        <f>IF(ISERROR(MATCH(TX$1,'CSC Mitre'!DP$1:DP$220,0)),"",VLOOKUP(TX$1,'Tactic Recode'!$A$1:$B$547,2,FALSE))</f>
        <v/>
      </c>
      <c r="TY121" t="str">
        <f>IF(ISERROR(MATCH(TY$1,'CSC Mitre'!DP$1:DP$220,0)),"",VLOOKUP(TY$1,'Tactic Recode'!$A$1:$B$547,2,FALSE))</f>
        <v/>
      </c>
      <c r="TZ121" t="str">
        <f>IF(ISERROR(MATCH(TZ$1,'CSC Mitre'!DP$1:DP$220,0)),"",VLOOKUP(TZ$1,'Tactic Recode'!$A$1:$B$547,2,FALSE))</f>
        <v/>
      </c>
      <c r="UA121" t="str">
        <f>IF(ISERROR(MATCH(UA$1,'CSC Mitre'!DP$1:DP$220,0)),"",VLOOKUP(UA$1,'Tactic Recode'!$A$1:$B$547,2,FALSE))</f>
        <v/>
      </c>
      <c r="UB121" t="str">
        <f>IF(ISERROR(MATCH(UB$1,'CSC Mitre'!DP$1:DP$220,0)),"",VLOOKUP(UB$1,'Tactic Recode'!$A$1:$B$547,2,FALSE))</f>
        <v/>
      </c>
    </row>
    <row r="122" spans="1:548" x14ac:dyDescent="0.25">
      <c r="A122" s="59" t="s">
        <v>517</v>
      </c>
      <c r="B122" t="str">
        <f>IF(ISERROR(MATCH(B$1,'CSC Mitre'!DQ$1:DQ$220,0)),"",VLOOKUP(B$1,'Tactic Recode'!$A$1:$B$547,2,FALSE))</f>
        <v/>
      </c>
      <c r="C122" t="str">
        <f>IF(ISERROR(MATCH(C$1,'CSC Mitre'!DQ$1:DQ$220,0)),"",VLOOKUP(C$1,'Tactic Recode'!$A$1:$B$547,2,FALSE))</f>
        <v/>
      </c>
      <c r="D122" t="str">
        <f>IF(ISERROR(MATCH(D$1,'CSC Mitre'!DQ$1:DQ$220,0)),"",VLOOKUP(D$1,'Tactic Recode'!$A$1:$B$547,2,FALSE))</f>
        <v/>
      </c>
      <c r="E122" t="str">
        <f>IF(ISERROR(MATCH(E$1,'CSC Mitre'!DQ$1:DQ$220,0)),"",VLOOKUP(E$1,'Tactic Recode'!$A$1:$B$547,2,FALSE))</f>
        <v/>
      </c>
      <c r="F122" t="str">
        <f>IF(ISERROR(MATCH(F$1,'CSC Mitre'!DQ$1:DQ$220,0)),"",VLOOKUP(F$1,'Tactic Recode'!$A$1:$B$547,2,FALSE))</f>
        <v/>
      </c>
      <c r="G122" t="str">
        <f>IF(ISERROR(MATCH(G$1,'CSC Mitre'!DQ$1:DQ$220,0)),"",VLOOKUP(G$1,'Tactic Recode'!$A$1:$B$547,2,FALSE))</f>
        <v/>
      </c>
      <c r="H122" t="str">
        <f>IF(ISERROR(MATCH(H$1,'CSC Mitre'!DQ$1:DQ$220,0)),"",VLOOKUP(H$1,'Tactic Recode'!$A$1:$B$547,2,FALSE))</f>
        <v/>
      </c>
      <c r="I122" t="str">
        <f>IF(ISERROR(MATCH(I$1,'CSC Mitre'!DQ$1:DQ$220,0)),"",VLOOKUP(I$1,'Tactic Recode'!$A$1:$B$547,2,FALSE))</f>
        <v/>
      </c>
      <c r="J122" t="str">
        <f>IF(ISERROR(MATCH(J$1,'CSC Mitre'!DQ$1:DQ$220,0)),"",VLOOKUP(J$1,'Tactic Recode'!$A$1:$B$547,2,FALSE))</f>
        <v/>
      </c>
      <c r="K122" t="str">
        <f>IF(ISERROR(MATCH(K$1,'CSC Mitre'!DQ$1:DQ$220,0)),"",VLOOKUP(K$1,'Tactic Recode'!$A$1:$B$547,2,FALSE))</f>
        <v/>
      </c>
      <c r="L122" t="str">
        <f>IF(ISERROR(MATCH(L$1,'CSC Mitre'!DQ$1:DQ$220,0)),"",VLOOKUP(L$1,'Tactic Recode'!$A$1:$B$547,2,FALSE))</f>
        <v/>
      </c>
      <c r="M122" t="str">
        <f>IF(ISERROR(MATCH(M$1,'CSC Mitre'!DQ$1:DQ$220,0)),"",VLOOKUP(M$1,'Tactic Recode'!$A$1:$B$547,2,FALSE))</f>
        <v/>
      </c>
      <c r="N122" t="str">
        <f>IF(ISERROR(MATCH(N$1,'CSC Mitre'!DQ$1:DQ$220,0)),"",VLOOKUP(N$1,'Tactic Recode'!$A$1:$B$547,2,FALSE))</f>
        <v/>
      </c>
      <c r="O122" t="str">
        <f>IF(ISERROR(MATCH(O$1,'CSC Mitre'!DQ$1:DQ$220,0)),"",VLOOKUP(O$1,'Tactic Recode'!$A$1:$B$547,2,FALSE))</f>
        <v/>
      </c>
      <c r="P122" t="str">
        <f>IF(ISERROR(MATCH(P$1,'CSC Mitre'!DQ$1:DQ$220,0)),"",VLOOKUP(P$1,'Tactic Recode'!$A$1:$B$547,2,FALSE))</f>
        <v/>
      </c>
      <c r="Q122" t="str">
        <f>IF(ISERROR(MATCH(Q$1,'CSC Mitre'!DQ$1:DQ$220,0)),"",VLOOKUP(Q$1,'Tactic Recode'!$A$1:$B$547,2,FALSE))</f>
        <v/>
      </c>
      <c r="R122" t="str">
        <f>IF(ISERROR(MATCH(R$1,'CSC Mitre'!DQ$1:DQ$220,0)),"",VLOOKUP(R$1,'Tactic Recode'!$A$1:$B$547,2,FALSE))</f>
        <v/>
      </c>
      <c r="S122" t="str">
        <f>IF(ISERROR(MATCH(S$1,'CSC Mitre'!DQ$1:DQ$220,0)),"",VLOOKUP(S$1,'Tactic Recode'!$A$1:$B$547,2,FALSE))</f>
        <v/>
      </c>
      <c r="T122" t="str">
        <f>IF(ISERROR(MATCH(T$1,'CSC Mitre'!DQ$1:DQ$220,0)),"",VLOOKUP(T$1,'Tactic Recode'!$A$1:$B$547,2,FALSE))</f>
        <v/>
      </c>
      <c r="U122" t="str">
        <f>IF(ISERROR(MATCH(U$1,'CSC Mitre'!DQ$1:DQ$220,0)),"",VLOOKUP(U$1,'Tactic Recode'!$A$1:$B$547,2,FALSE))</f>
        <v/>
      </c>
      <c r="V122" t="str">
        <f>IF(ISERROR(MATCH(V$1,'CSC Mitre'!DQ$1:DQ$220,0)),"",VLOOKUP(V$1,'Tactic Recode'!$A$1:$B$547,2,FALSE))</f>
        <v/>
      </c>
      <c r="W122" t="str">
        <f>IF(ISERROR(MATCH(W$1,'CSC Mitre'!DQ$1:DQ$220,0)),"",VLOOKUP(W$1,'Tactic Recode'!$A$1:$B$547,2,FALSE))</f>
        <v/>
      </c>
      <c r="X122" t="str">
        <f>IF(ISERROR(MATCH(X$1,'CSC Mitre'!DQ$1:DQ$220,0)),"",VLOOKUP(X$1,'Tactic Recode'!$A$1:$B$547,2,FALSE))</f>
        <v/>
      </c>
      <c r="Y122" t="str">
        <f>IF(ISERROR(MATCH(Y$1,'CSC Mitre'!DQ$1:DQ$220,0)),"",VLOOKUP(Y$1,'Tactic Recode'!$A$1:$B$547,2,FALSE))</f>
        <v/>
      </c>
      <c r="Z122" t="str">
        <f>IF(ISERROR(MATCH(Z$1,'CSC Mitre'!DQ$1:DQ$220,0)),"",VLOOKUP(Z$1,'Tactic Recode'!$A$1:$B$547,2,FALSE))</f>
        <v/>
      </c>
      <c r="AA122" t="str">
        <f>IF(ISERROR(MATCH(AA$1,'CSC Mitre'!DQ$1:DQ$220,0)),"",VLOOKUP(AA$1,'Tactic Recode'!$A$1:$B$547,2,FALSE))</f>
        <v/>
      </c>
      <c r="AB122" t="str">
        <f>IF(ISERROR(MATCH(AB$1,'CSC Mitre'!DQ$1:DQ$220,0)),"",VLOOKUP(AB$1,'Tactic Recode'!$A$1:$B$547,2,FALSE))</f>
        <v/>
      </c>
      <c r="AC122" t="str">
        <f>IF(ISERROR(MATCH(AC$1,'CSC Mitre'!DQ$1:DQ$220,0)),"",VLOOKUP(AC$1,'Tactic Recode'!$A$1:$B$547,2,FALSE))</f>
        <v/>
      </c>
      <c r="AD122" t="str">
        <f>IF(ISERROR(MATCH(AD$1,'CSC Mitre'!DQ$1:DQ$220,0)),"",VLOOKUP(AD$1,'Tactic Recode'!$A$1:$B$547,2,FALSE))</f>
        <v/>
      </c>
      <c r="AE122" t="str">
        <f>IF(ISERROR(MATCH(AE$1,'CSC Mitre'!DQ$1:DQ$220,0)),"",VLOOKUP(AE$1,'Tactic Recode'!$A$1:$B$547,2,FALSE))</f>
        <v/>
      </c>
      <c r="AF122" t="str">
        <f>IF(ISERROR(MATCH(AF$1,'CSC Mitre'!DQ$1:DQ$220,0)),"",VLOOKUP(AF$1,'Tactic Recode'!$A$1:$B$547,2,FALSE))</f>
        <v/>
      </c>
      <c r="AG122" t="str">
        <f>IF(ISERROR(MATCH(AG$1,'CSC Mitre'!DQ$1:DQ$220,0)),"",VLOOKUP(AG$1,'Tactic Recode'!$A$1:$B$547,2,FALSE))</f>
        <v/>
      </c>
      <c r="AH122" t="str">
        <f>IF(ISERROR(MATCH(AH$1,'CSC Mitre'!DQ$1:DQ$220,0)),"",VLOOKUP(AH$1,'Tactic Recode'!$A$1:$B$547,2,FALSE))</f>
        <v/>
      </c>
      <c r="AI122" t="str">
        <f>IF(ISERROR(MATCH(AI$1,'CSC Mitre'!DQ$1:DQ$220,0)),"",VLOOKUP(AI$1,'Tactic Recode'!$A$1:$B$547,2,FALSE))</f>
        <v/>
      </c>
      <c r="AJ122" t="str">
        <f>IF(ISERROR(MATCH(AJ$1,'CSC Mitre'!DQ$1:DQ$220,0)),"",VLOOKUP(AJ$1,'Tactic Recode'!$A$1:$B$547,2,FALSE))</f>
        <v/>
      </c>
      <c r="AK122" t="str">
        <f>IF(ISERROR(MATCH(AK$1,'CSC Mitre'!DQ$1:DQ$220,0)),"",VLOOKUP(AK$1,'Tactic Recode'!$A$1:$B$547,2,FALSE))</f>
        <v/>
      </c>
      <c r="AL122" t="str">
        <f>IF(ISERROR(MATCH(AL$1,'CSC Mitre'!DQ$1:DQ$220,0)),"",VLOOKUP(AL$1,'Tactic Recode'!$A$1:$B$547,2,FALSE))</f>
        <v/>
      </c>
      <c r="AM122" t="str">
        <f>IF(ISERROR(MATCH(AM$1,'CSC Mitre'!DQ$1:DQ$220,0)),"",VLOOKUP(AM$1,'Tactic Recode'!$A$1:$B$547,2,FALSE))</f>
        <v/>
      </c>
      <c r="AN122" t="str">
        <f>IF(ISERROR(MATCH(AN$1,'CSC Mitre'!DQ$1:DQ$220,0)),"",VLOOKUP(AN$1,'Tactic Recode'!$A$1:$B$547,2,FALSE))</f>
        <v/>
      </c>
      <c r="AO122" t="str">
        <f>IF(ISERROR(MATCH(AO$1,'CSC Mitre'!DQ$1:DQ$220,0)),"",VLOOKUP(AO$1,'Tactic Recode'!$A$1:$B$547,2,FALSE))</f>
        <v/>
      </c>
      <c r="AP122" t="str">
        <f>IF(ISERROR(MATCH(AP$1,'CSC Mitre'!DQ$1:DQ$220,0)),"",VLOOKUP(AP$1,'Tactic Recode'!$A$1:$B$547,2,FALSE))</f>
        <v/>
      </c>
      <c r="AQ122" t="str">
        <f>IF(ISERROR(MATCH(AQ$1,'CSC Mitre'!DQ$1:DQ$220,0)),"",VLOOKUP(AQ$1,'Tactic Recode'!$A$1:$B$547,2,FALSE))</f>
        <v/>
      </c>
      <c r="AR122" t="str">
        <f>IF(ISERROR(MATCH(AR$1,'CSC Mitre'!DQ$1:DQ$220,0)),"",VLOOKUP(AR$1,'Tactic Recode'!$A$1:$B$547,2,FALSE))</f>
        <v/>
      </c>
      <c r="AS122" t="str">
        <f>IF(ISERROR(MATCH(AS$1,'CSC Mitre'!DQ$1:DQ$220,0)),"",VLOOKUP(AS$1,'Tactic Recode'!$A$1:$B$547,2,FALSE))</f>
        <v/>
      </c>
      <c r="AT122" t="str">
        <f>IF(ISERROR(MATCH(AT$1,'CSC Mitre'!DQ$1:DQ$220,0)),"",VLOOKUP(AT$1,'Tactic Recode'!$A$1:$B$547,2,FALSE))</f>
        <v/>
      </c>
      <c r="AU122" t="str">
        <f>IF(ISERROR(MATCH(AU$1,'CSC Mitre'!DQ$1:DQ$220,0)),"",VLOOKUP(AU$1,'Tactic Recode'!$A$1:$B$547,2,FALSE))</f>
        <v/>
      </c>
      <c r="AV122" t="str">
        <f>IF(ISERROR(MATCH(AV$1,'CSC Mitre'!DQ$1:DQ$220,0)),"",VLOOKUP(AV$1,'Tactic Recode'!$A$1:$B$547,2,FALSE))</f>
        <v/>
      </c>
      <c r="AW122" t="str">
        <f>IF(ISERROR(MATCH(AW$1,'CSC Mitre'!DQ$1:DQ$220,0)),"",VLOOKUP(AW$1,'Tactic Recode'!$A$1:$B$547,2,FALSE))</f>
        <v/>
      </c>
      <c r="AX122" t="str">
        <f>IF(ISERROR(MATCH(AX$1,'CSC Mitre'!DQ$1:DQ$220,0)),"",VLOOKUP(AX$1,'Tactic Recode'!$A$1:$B$547,2,FALSE))</f>
        <v/>
      </c>
      <c r="AY122" t="str">
        <f>IF(ISERROR(MATCH(AY$1,'CSC Mitre'!DQ$1:DQ$220,0)),"",VLOOKUP(AY$1,'Tactic Recode'!$A$1:$B$547,2,FALSE))</f>
        <v/>
      </c>
      <c r="AZ122" t="str">
        <f>IF(ISERROR(MATCH(AZ$1,'CSC Mitre'!DQ$1:DQ$220,0)),"",VLOOKUP(AZ$1,'Tactic Recode'!$A$1:$B$547,2,FALSE))</f>
        <v/>
      </c>
      <c r="BA122" t="str">
        <f>IF(ISERROR(MATCH(BA$1,'CSC Mitre'!DQ$1:DQ$220,0)),"",VLOOKUP(BA$1,'Tactic Recode'!$A$1:$B$547,2,FALSE))</f>
        <v/>
      </c>
      <c r="BB122" t="str">
        <f>IF(ISERROR(MATCH(BB$1,'CSC Mitre'!DQ$1:DQ$220,0)),"",VLOOKUP(BB$1,'Tactic Recode'!$A$1:$B$547,2,FALSE))</f>
        <v/>
      </c>
      <c r="BC122" t="str">
        <f>IF(ISERROR(MATCH(BC$1,'CSC Mitre'!DQ$1:DQ$220,0)),"",VLOOKUP(BC$1,'Tactic Recode'!$A$1:$B$547,2,FALSE))</f>
        <v/>
      </c>
      <c r="BD122" t="str">
        <f>IF(ISERROR(MATCH(BD$1,'CSC Mitre'!DQ$1:DQ$220,0)),"",VLOOKUP(BD$1,'Tactic Recode'!$A$1:$B$547,2,FALSE))</f>
        <v/>
      </c>
      <c r="BE122" t="str">
        <f>IF(ISERROR(MATCH(BE$1,'CSC Mitre'!DQ$1:DQ$220,0)),"",VLOOKUP(BE$1,'Tactic Recode'!$A$1:$B$547,2,FALSE))</f>
        <v/>
      </c>
      <c r="BF122" t="str">
        <f>IF(ISERROR(MATCH(BF$1,'CSC Mitre'!DQ$1:DQ$220,0)),"",VLOOKUP(BF$1,'Tactic Recode'!$A$1:$B$547,2,FALSE))</f>
        <v/>
      </c>
      <c r="BG122" t="str">
        <f>IF(ISERROR(MATCH(BG$1,'CSC Mitre'!DQ$1:DQ$220,0)),"",VLOOKUP(BG$1,'Tactic Recode'!$A$1:$B$547,2,FALSE))</f>
        <v/>
      </c>
      <c r="BH122" t="str">
        <f>IF(ISERROR(MATCH(BH$1,'CSC Mitre'!DQ$1:DQ$220,0)),"",VLOOKUP(BH$1,'Tactic Recode'!$A$1:$B$547,2,FALSE))</f>
        <v/>
      </c>
      <c r="BI122" t="str">
        <f>IF(ISERROR(MATCH(BI$1,'CSC Mitre'!DQ$1:DQ$220,0)),"",VLOOKUP(BI$1,'Tactic Recode'!$A$1:$B$547,2,FALSE))</f>
        <v/>
      </c>
      <c r="BJ122" t="str">
        <f>IF(ISERROR(MATCH(BJ$1,'CSC Mitre'!DQ$1:DQ$220,0)),"",VLOOKUP(BJ$1,'Tactic Recode'!$A$1:$B$547,2,FALSE))</f>
        <v/>
      </c>
      <c r="BK122" t="str">
        <f>IF(ISERROR(MATCH(BK$1,'CSC Mitre'!DQ$1:DQ$220,0)),"",VLOOKUP(BK$1,'Tactic Recode'!$A$1:$B$547,2,FALSE))</f>
        <v/>
      </c>
      <c r="BL122" t="str">
        <f>IF(ISERROR(MATCH(BL$1,'CSC Mitre'!DQ$1:DQ$220,0)),"",VLOOKUP(BL$1,'Tactic Recode'!$A$1:$B$547,2,FALSE))</f>
        <v/>
      </c>
      <c r="BM122" t="str">
        <f>IF(ISERROR(MATCH(BM$1,'CSC Mitre'!DQ$1:DQ$220,0)),"",VLOOKUP(BM$1,'Tactic Recode'!$A$1:$B$547,2,FALSE))</f>
        <v/>
      </c>
      <c r="BN122" t="str">
        <f>IF(ISERROR(MATCH(BN$1,'CSC Mitre'!DQ$1:DQ$220,0)),"",VLOOKUP(BN$1,'Tactic Recode'!$A$1:$B$547,2,FALSE))</f>
        <v/>
      </c>
      <c r="BO122" t="str">
        <f>IF(ISERROR(MATCH(BO$1,'CSC Mitre'!DQ$1:DQ$220,0)),"",VLOOKUP(BO$1,'Tactic Recode'!$A$1:$B$547,2,FALSE))</f>
        <v/>
      </c>
      <c r="BP122" t="str">
        <f>IF(ISERROR(MATCH(BP$1,'CSC Mitre'!DQ$1:DQ$220,0)),"",VLOOKUP(BP$1,'Tactic Recode'!$A$1:$B$547,2,FALSE))</f>
        <v/>
      </c>
      <c r="BQ122" t="str">
        <f>IF(ISERROR(MATCH(BQ$1,'CSC Mitre'!DQ$1:DQ$220,0)),"",VLOOKUP(BQ$1,'Tactic Recode'!$A$1:$B$547,2,FALSE))</f>
        <v/>
      </c>
      <c r="BR122" t="str">
        <f>IF(ISERROR(MATCH(BR$1,'CSC Mitre'!DQ$1:DQ$220,0)),"",VLOOKUP(BR$1,'Tactic Recode'!$A$1:$B$547,2,FALSE))</f>
        <v/>
      </c>
      <c r="BS122" t="str">
        <f>IF(ISERROR(MATCH(BS$1,'CSC Mitre'!DQ$1:DQ$220,0)),"",VLOOKUP(BS$1,'Tactic Recode'!$A$1:$B$547,2,FALSE))</f>
        <v/>
      </c>
      <c r="BT122" t="str">
        <f>IF(ISERROR(MATCH(BT$1,'CSC Mitre'!DQ$1:DQ$220,0)),"",VLOOKUP(BT$1,'Tactic Recode'!$A$1:$B$547,2,FALSE))</f>
        <v/>
      </c>
      <c r="BU122" t="str">
        <f>IF(ISERROR(MATCH(BU$1,'CSC Mitre'!DQ$1:DQ$220,0)),"",VLOOKUP(BU$1,'Tactic Recode'!$A$1:$B$547,2,FALSE))</f>
        <v/>
      </c>
      <c r="BV122" t="str">
        <f>IF(ISERROR(MATCH(BV$1,'CSC Mitre'!DQ$1:DQ$220,0)),"",VLOOKUP(BV$1,'Tactic Recode'!$A$1:$B$547,2,FALSE))</f>
        <v/>
      </c>
      <c r="BW122" t="str">
        <f>IF(ISERROR(MATCH(BW$1,'CSC Mitre'!DQ$1:DQ$220,0)),"",VLOOKUP(BW$1,'Tactic Recode'!$A$1:$B$547,2,FALSE))</f>
        <v/>
      </c>
      <c r="BX122" t="str">
        <f>IF(ISERROR(MATCH(BX$1,'CSC Mitre'!DQ$1:DQ$220,0)),"",VLOOKUP(BX$1,'Tactic Recode'!$A$1:$B$547,2,FALSE))</f>
        <v/>
      </c>
      <c r="BY122" t="str">
        <f>IF(ISERROR(MATCH(BY$1,'CSC Mitre'!DQ$1:DQ$220,0)),"",VLOOKUP(BY$1,'Tactic Recode'!$A$1:$B$547,2,FALSE))</f>
        <v/>
      </c>
      <c r="BZ122" t="str">
        <f>IF(ISERROR(MATCH(BZ$1,'CSC Mitre'!DQ$1:DQ$220,0)),"",VLOOKUP(BZ$1,'Tactic Recode'!$A$1:$B$547,2,FALSE))</f>
        <v/>
      </c>
      <c r="CA122" t="str">
        <f>IF(ISERROR(MATCH(CA$1,'CSC Mitre'!DQ$1:DQ$220,0)),"",VLOOKUP(CA$1,'Tactic Recode'!$A$1:$B$547,2,FALSE))</f>
        <v/>
      </c>
      <c r="CB122" t="str">
        <f>IF(ISERROR(MATCH(CB$1,'CSC Mitre'!DQ$1:DQ$220,0)),"",VLOOKUP(CB$1,'Tactic Recode'!$A$1:$B$547,2,FALSE))</f>
        <v/>
      </c>
      <c r="CC122" t="str">
        <f>IF(ISERROR(MATCH(CC$1,'CSC Mitre'!DQ$1:DQ$220,0)),"",VLOOKUP(CC$1,'Tactic Recode'!$A$1:$B$547,2,FALSE))</f>
        <v/>
      </c>
      <c r="CD122" t="str">
        <f>IF(ISERROR(MATCH(CD$1,'CSC Mitre'!DQ$1:DQ$220,0)),"",VLOOKUP(CD$1,'Tactic Recode'!$A$1:$B$547,2,FALSE))</f>
        <v/>
      </c>
      <c r="CE122" t="str">
        <f>IF(ISERROR(MATCH(CE$1,'CSC Mitre'!DQ$1:DQ$220,0)),"",VLOOKUP(CE$1,'Tactic Recode'!$A$1:$B$547,2,FALSE))</f>
        <v/>
      </c>
      <c r="CF122" t="str">
        <f>IF(ISERROR(MATCH(CF$1,'CSC Mitre'!DQ$1:DQ$220,0)),"",VLOOKUP(CF$1,'Tactic Recode'!$A$1:$B$547,2,FALSE))</f>
        <v/>
      </c>
      <c r="CG122" t="str">
        <f>IF(ISERROR(MATCH(CG$1,'CSC Mitre'!DQ$1:DQ$220,0)),"",VLOOKUP(CG$1,'Tactic Recode'!$A$1:$B$547,2,FALSE))</f>
        <v/>
      </c>
      <c r="CH122" t="str">
        <f>IF(ISERROR(MATCH(CH$1,'CSC Mitre'!DQ$1:DQ$220,0)),"",VLOOKUP(CH$1,'Tactic Recode'!$A$1:$B$547,2,FALSE))</f>
        <v/>
      </c>
      <c r="CI122" t="str">
        <f>IF(ISERROR(MATCH(CI$1,'CSC Mitre'!DQ$1:DQ$220,0)),"",VLOOKUP(CI$1,'Tactic Recode'!$A$1:$B$547,2,FALSE))</f>
        <v/>
      </c>
      <c r="CJ122" t="str">
        <f>IF(ISERROR(MATCH(CJ$1,'CSC Mitre'!DQ$1:DQ$220,0)),"",VLOOKUP(CJ$1,'Tactic Recode'!$A$1:$B$547,2,FALSE))</f>
        <v/>
      </c>
      <c r="CK122" t="str">
        <f>IF(ISERROR(MATCH(CK$1,'CSC Mitre'!DQ$1:DQ$220,0)),"",VLOOKUP(CK$1,'Tactic Recode'!$A$1:$B$547,2,FALSE))</f>
        <v/>
      </c>
      <c r="CL122" t="str">
        <f>IF(ISERROR(MATCH(CL$1,'CSC Mitre'!DQ$1:DQ$220,0)),"",VLOOKUP(CL$1,'Tactic Recode'!$A$1:$B$547,2,FALSE))</f>
        <v/>
      </c>
      <c r="CM122" t="str">
        <f>IF(ISERROR(MATCH(CM$1,'CSC Mitre'!DQ$1:DQ$220,0)),"",VLOOKUP(CM$1,'Tactic Recode'!$A$1:$B$547,2,FALSE))</f>
        <v/>
      </c>
      <c r="CN122" t="str">
        <f>IF(ISERROR(MATCH(CN$1,'CSC Mitre'!DQ$1:DQ$220,0)),"",VLOOKUP(CN$1,'Tactic Recode'!$A$1:$B$547,2,FALSE))</f>
        <v/>
      </c>
      <c r="CO122" t="str">
        <f>IF(ISERROR(MATCH(CO$1,'CSC Mitre'!DQ$1:DQ$220,0)),"",VLOOKUP(CO$1,'Tactic Recode'!$A$1:$B$547,2,FALSE))</f>
        <v/>
      </c>
      <c r="CP122" t="str">
        <f>IF(ISERROR(MATCH(CP$1,'CSC Mitre'!DQ$1:DQ$220,0)),"",VLOOKUP(CP$1,'Tactic Recode'!$A$1:$B$547,2,FALSE))</f>
        <v/>
      </c>
      <c r="CQ122" t="str">
        <f>IF(ISERROR(MATCH(CQ$1,'CSC Mitre'!DQ$1:DQ$220,0)),"",VLOOKUP(CQ$1,'Tactic Recode'!$A$1:$B$547,2,FALSE))</f>
        <v/>
      </c>
      <c r="CR122" t="str">
        <f>IF(ISERROR(MATCH(CR$1,'CSC Mitre'!DQ$1:DQ$220,0)),"",VLOOKUP(CR$1,'Tactic Recode'!$A$1:$B$547,2,FALSE))</f>
        <v/>
      </c>
      <c r="CS122" t="str">
        <f>IF(ISERROR(MATCH(CS$1,'CSC Mitre'!DQ$1:DQ$220,0)),"",VLOOKUP(CS$1,'Tactic Recode'!$A$1:$B$547,2,FALSE))</f>
        <v/>
      </c>
      <c r="CT122" t="str">
        <f>IF(ISERROR(MATCH(CT$1,'CSC Mitre'!DQ$1:DQ$220,0)),"",VLOOKUP(CT$1,'Tactic Recode'!$A$1:$B$547,2,FALSE))</f>
        <v/>
      </c>
      <c r="CU122" t="str">
        <f>IF(ISERROR(MATCH(CU$1,'CSC Mitre'!DQ$1:DQ$220,0)),"",VLOOKUP(CU$1,'Tactic Recode'!$A$1:$B$547,2,FALSE))</f>
        <v/>
      </c>
      <c r="CV122" t="str">
        <f>IF(ISERROR(MATCH(CV$1,'CSC Mitre'!DQ$1:DQ$220,0)),"",VLOOKUP(CV$1,'Tactic Recode'!$A$1:$B$547,2,FALSE))</f>
        <v/>
      </c>
      <c r="CW122" t="str">
        <f>IF(ISERROR(MATCH(CW$1,'CSC Mitre'!DQ$1:DQ$220,0)),"",VLOOKUP(CW$1,'Tactic Recode'!$A$1:$B$547,2,FALSE))</f>
        <v/>
      </c>
      <c r="CX122" t="str">
        <f>IF(ISERROR(MATCH(CX$1,'CSC Mitre'!DQ$1:DQ$220,0)),"",VLOOKUP(CX$1,'Tactic Recode'!$A$1:$B$547,2,FALSE))</f>
        <v/>
      </c>
      <c r="CY122" t="str">
        <f>IF(ISERROR(MATCH(CY$1,'CSC Mitre'!DQ$1:DQ$220,0)),"",VLOOKUP(CY$1,'Tactic Recode'!$A$1:$B$547,2,FALSE))</f>
        <v/>
      </c>
      <c r="CZ122" t="str">
        <f>IF(ISERROR(MATCH(CZ$1,'CSC Mitre'!DQ$1:DQ$220,0)),"",VLOOKUP(CZ$1,'Tactic Recode'!$A$1:$B$547,2,FALSE))</f>
        <v/>
      </c>
      <c r="DA122" t="str">
        <f>IF(ISERROR(MATCH(DA$1,'CSC Mitre'!DQ$1:DQ$220,0)),"",VLOOKUP(DA$1,'Tactic Recode'!$A$1:$B$547,2,FALSE))</f>
        <v/>
      </c>
      <c r="DB122" t="str">
        <f>IF(ISERROR(MATCH(DB$1,'CSC Mitre'!DQ$1:DQ$220,0)),"",VLOOKUP(DB$1,'Tactic Recode'!$A$1:$B$547,2,FALSE))</f>
        <v/>
      </c>
      <c r="DC122" t="str">
        <f>IF(ISERROR(MATCH(DC$1,'CSC Mitre'!DQ$1:DQ$220,0)),"",VLOOKUP(DC$1,'Tactic Recode'!$A$1:$B$547,2,FALSE))</f>
        <v/>
      </c>
      <c r="DD122" t="str">
        <f>IF(ISERROR(MATCH(DD$1,'CSC Mitre'!DQ$1:DQ$220,0)),"",VLOOKUP(DD$1,'Tactic Recode'!$A$1:$B$547,2,FALSE))</f>
        <v/>
      </c>
      <c r="DE122" t="str">
        <f>IF(ISERROR(MATCH(DE$1,'CSC Mitre'!DQ$1:DQ$220,0)),"",VLOOKUP(DE$1,'Tactic Recode'!$A$1:$B$547,2,FALSE))</f>
        <v/>
      </c>
      <c r="DF122" t="str">
        <f>IF(ISERROR(MATCH(DF$1,'CSC Mitre'!DQ$1:DQ$220,0)),"",VLOOKUP(DF$1,'Tactic Recode'!$A$1:$B$547,2,FALSE))</f>
        <v/>
      </c>
      <c r="DG122" t="str">
        <f>IF(ISERROR(MATCH(DG$1,'CSC Mitre'!DQ$1:DQ$220,0)),"",VLOOKUP(DG$1,'Tactic Recode'!$A$1:$B$547,2,FALSE))</f>
        <v/>
      </c>
      <c r="DH122" t="str">
        <f>IF(ISERROR(MATCH(DH$1,'CSC Mitre'!DQ$1:DQ$220,0)),"",VLOOKUP(DH$1,'Tactic Recode'!$A$1:$B$547,2,FALSE))</f>
        <v/>
      </c>
      <c r="DI122" t="str">
        <f>IF(ISERROR(MATCH(DI$1,'CSC Mitre'!DQ$1:DQ$220,0)),"",VLOOKUP(DI$1,'Tactic Recode'!$A$1:$B$547,2,FALSE))</f>
        <v/>
      </c>
      <c r="DJ122" t="str">
        <f>IF(ISERROR(MATCH(DJ$1,'CSC Mitre'!DQ$1:DQ$220,0)),"",VLOOKUP(DJ$1,'Tactic Recode'!$A$1:$B$547,2,FALSE))</f>
        <v/>
      </c>
      <c r="DK122" t="str">
        <f>IF(ISERROR(MATCH(DK$1,'CSC Mitre'!DQ$1:DQ$220,0)),"",VLOOKUP(DK$1,'Tactic Recode'!$A$1:$B$547,2,FALSE))</f>
        <v/>
      </c>
      <c r="DL122" t="str">
        <f>IF(ISERROR(MATCH(DL$1,'CSC Mitre'!DQ$1:DQ$220,0)),"",VLOOKUP(DL$1,'Tactic Recode'!$A$1:$B$547,2,FALSE))</f>
        <v/>
      </c>
      <c r="DM122" t="str">
        <f>IF(ISERROR(MATCH(DM$1,'CSC Mitre'!DQ$1:DQ$220,0)),"",VLOOKUP(DM$1,'Tactic Recode'!$A$1:$B$547,2,FALSE))</f>
        <v/>
      </c>
      <c r="DN122" t="str">
        <f>IF(ISERROR(MATCH(DN$1,'CSC Mitre'!DQ$1:DQ$220,0)),"",VLOOKUP(DN$1,'Tactic Recode'!$A$1:$B$547,2,FALSE))</f>
        <v/>
      </c>
      <c r="DO122" t="str">
        <f>IF(ISERROR(MATCH(DO$1,'CSC Mitre'!DQ$1:DQ$220,0)),"",VLOOKUP(DO$1,'Tactic Recode'!$A$1:$B$547,2,FALSE))</f>
        <v/>
      </c>
      <c r="DP122" t="str">
        <f>IF(ISERROR(MATCH(DP$1,'CSC Mitre'!DQ$1:DQ$220,0)),"",VLOOKUP(DP$1,'Tactic Recode'!$A$1:$B$547,2,FALSE))</f>
        <v/>
      </c>
      <c r="DQ122" t="str">
        <f>IF(ISERROR(MATCH(DQ$1,'CSC Mitre'!DQ$1:DQ$220,0)),"",VLOOKUP(DQ$1,'Tactic Recode'!$A$1:$B$547,2,FALSE))</f>
        <v/>
      </c>
      <c r="DR122" t="str">
        <f>IF(ISERROR(MATCH(DR$1,'CSC Mitre'!DQ$1:DQ$220,0)),"",VLOOKUP(DR$1,'Tactic Recode'!$A$1:$B$547,2,FALSE))</f>
        <v/>
      </c>
      <c r="DS122" t="str">
        <f>IF(ISERROR(MATCH(DS$1,'CSC Mitre'!DQ$1:DQ$220,0)),"",VLOOKUP(DS$1,'Tactic Recode'!$A$1:$B$547,2,FALSE))</f>
        <v/>
      </c>
      <c r="DT122" t="str">
        <f>IF(ISERROR(MATCH(DT$1,'CSC Mitre'!DQ$1:DQ$220,0)),"",VLOOKUP(DT$1,'Tactic Recode'!$A$1:$B$547,2,FALSE))</f>
        <v/>
      </c>
      <c r="DU122" t="str">
        <f>IF(ISERROR(MATCH(DU$1,'CSC Mitre'!DQ$1:DQ$220,0)),"",VLOOKUP(DU$1,'Tactic Recode'!$A$1:$B$547,2,FALSE))</f>
        <v/>
      </c>
      <c r="DV122" t="str">
        <f>IF(ISERROR(MATCH(DV$1,'CSC Mitre'!DQ$1:DQ$220,0)),"",VLOOKUP(DV$1,'Tactic Recode'!$A$1:$B$547,2,FALSE))</f>
        <v/>
      </c>
      <c r="DW122" t="str">
        <f>IF(ISERROR(MATCH(DW$1,'CSC Mitre'!DQ$1:DQ$220,0)),"",VLOOKUP(DW$1,'Tactic Recode'!$A$1:$B$547,2,FALSE))</f>
        <v/>
      </c>
      <c r="DX122" t="str">
        <f>IF(ISERROR(MATCH(DX$1,'CSC Mitre'!DQ$1:DQ$220,0)),"",VLOOKUP(DX$1,'Tactic Recode'!$A$1:$B$547,2,FALSE))</f>
        <v/>
      </c>
      <c r="DY122" t="str">
        <f>IF(ISERROR(MATCH(DY$1,'CSC Mitre'!DQ$1:DQ$220,0)),"",VLOOKUP(DY$1,'Tactic Recode'!$A$1:$B$547,2,FALSE))</f>
        <v/>
      </c>
      <c r="DZ122" t="str">
        <f>IF(ISERROR(MATCH(DZ$1,'CSC Mitre'!DQ$1:DQ$220,0)),"",VLOOKUP(DZ$1,'Tactic Recode'!$A$1:$B$547,2,FALSE))</f>
        <v/>
      </c>
      <c r="EA122" t="str">
        <f>IF(ISERROR(MATCH(EA$1,'CSC Mitre'!DQ$1:DQ$220,0)),"",VLOOKUP(EA$1,'Tactic Recode'!$A$1:$B$547,2,FALSE))</f>
        <v/>
      </c>
      <c r="EB122" t="str">
        <f>IF(ISERROR(MATCH(EB$1,'CSC Mitre'!DQ$1:DQ$220,0)),"",VLOOKUP(EB$1,'Tactic Recode'!$A$1:$B$547,2,FALSE))</f>
        <v/>
      </c>
      <c r="EC122" t="str">
        <f>IF(ISERROR(MATCH(EC$1,'CSC Mitre'!DQ$1:DQ$220,0)),"",VLOOKUP(EC$1,'Tactic Recode'!$A$1:$B$547,2,FALSE))</f>
        <v/>
      </c>
      <c r="ED122" t="str">
        <f>IF(ISERROR(MATCH(ED$1,'CSC Mitre'!DQ$1:DQ$220,0)),"",VLOOKUP(ED$1,'Tactic Recode'!$A$1:$B$547,2,FALSE))</f>
        <v/>
      </c>
      <c r="EE122" t="str">
        <f>IF(ISERROR(MATCH(EE$1,'CSC Mitre'!DQ$1:DQ$220,0)),"",VLOOKUP(EE$1,'Tactic Recode'!$A$1:$B$547,2,FALSE))</f>
        <v/>
      </c>
      <c r="EF122" t="str">
        <f>IF(ISERROR(MATCH(EF$1,'CSC Mitre'!DQ$1:DQ$220,0)),"",VLOOKUP(EF$1,'Tactic Recode'!$A$1:$B$547,2,FALSE))</f>
        <v/>
      </c>
      <c r="EG122" t="str">
        <f>IF(ISERROR(MATCH(EG$1,'CSC Mitre'!DQ$1:DQ$220,0)),"",VLOOKUP(EG$1,'Tactic Recode'!$A$1:$B$547,2,FALSE))</f>
        <v/>
      </c>
      <c r="EH122" t="str">
        <f>IF(ISERROR(MATCH(EH$1,'CSC Mitre'!DQ$1:DQ$220,0)),"",VLOOKUP(EH$1,'Tactic Recode'!$A$1:$B$547,2,FALSE))</f>
        <v/>
      </c>
      <c r="EI122" t="str">
        <f>IF(ISERROR(MATCH(EI$1,'CSC Mitre'!DQ$1:DQ$220,0)),"",VLOOKUP(EI$1,'Tactic Recode'!$A$1:$B$547,2,FALSE))</f>
        <v/>
      </c>
      <c r="EJ122" t="str">
        <f>IF(ISERROR(MATCH(EJ$1,'CSC Mitre'!DQ$1:DQ$220,0)),"",VLOOKUP(EJ$1,'Tactic Recode'!$A$1:$B$547,2,FALSE))</f>
        <v/>
      </c>
      <c r="EK122" t="str">
        <f>IF(ISERROR(MATCH(EK$1,'CSC Mitre'!DQ$1:DQ$220,0)),"",VLOOKUP(EK$1,'Tactic Recode'!$A$1:$B$547,2,FALSE))</f>
        <v/>
      </c>
      <c r="EL122" t="str">
        <f>IF(ISERROR(MATCH(EL$1,'CSC Mitre'!DQ$1:DQ$220,0)),"",VLOOKUP(EL$1,'Tactic Recode'!$A$1:$B$547,2,FALSE))</f>
        <v/>
      </c>
      <c r="EM122" t="str">
        <f>IF(ISERROR(MATCH(EM$1,'CSC Mitre'!DQ$1:DQ$220,0)),"",VLOOKUP(EM$1,'Tactic Recode'!$A$1:$B$547,2,FALSE))</f>
        <v/>
      </c>
      <c r="EN122" t="str">
        <f>IF(ISERROR(MATCH(EN$1,'CSC Mitre'!DQ$1:DQ$220,0)),"",VLOOKUP(EN$1,'Tactic Recode'!$A$1:$B$547,2,FALSE))</f>
        <v/>
      </c>
      <c r="EO122" t="str">
        <f>IF(ISERROR(MATCH(EO$1,'CSC Mitre'!DQ$1:DQ$220,0)),"",VLOOKUP(EO$1,'Tactic Recode'!$A$1:$B$547,2,FALSE))</f>
        <v/>
      </c>
      <c r="EP122" t="str">
        <f>IF(ISERROR(MATCH(EP$1,'CSC Mitre'!DQ$1:DQ$220,0)),"",VLOOKUP(EP$1,'Tactic Recode'!$A$1:$B$547,2,FALSE))</f>
        <v/>
      </c>
      <c r="EQ122" t="str">
        <f>IF(ISERROR(MATCH(EQ$1,'CSC Mitre'!DQ$1:DQ$220,0)),"",VLOOKUP(EQ$1,'Tactic Recode'!$A$1:$B$547,2,FALSE))</f>
        <v/>
      </c>
      <c r="ER122" t="str">
        <f>IF(ISERROR(MATCH(ER$1,'CSC Mitre'!DQ$1:DQ$220,0)),"",VLOOKUP(ER$1,'Tactic Recode'!$A$1:$B$547,2,FALSE))</f>
        <v/>
      </c>
      <c r="ES122" t="str">
        <f>IF(ISERROR(MATCH(ES$1,'CSC Mitre'!DQ$1:DQ$220,0)),"",VLOOKUP(ES$1,'Tactic Recode'!$A$1:$B$547,2,FALSE))</f>
        <v/>
      </c>
      <c r="ET122" t="str">
        <f>IF(ISERROR(MATCH(ET$1,'CSC Mitre'!DQ$1:DQ$220,0)),"",VLOOKUP(ET$1,'Tactic Recode'!$A$1:$B$547,2,FALSE))</f>
        <v/>
      </c>
      <c r="EU122" t="str">
        <f>IF(ISERROR(MATCH(EU$1,'CSC Mitre'!DQ$1:DQ$220,0)),"",VLOOKUP(EU$1,'Tactic Recode'!$A$1:$B$547,2,FALSE))</f>
        <v/>
      </c>
      <c r="EV122" t="str">
        <f>IF(ISERROR(MATCH(EV$1,'CSC Mitre'!DQ$1:DQ$220,0)),"",VLOOKUP(EV$1,'Tactic Recode'!$A$1:$B$547,2,FALSE))</f>
        <v/>
      </c>
      <c r="EW122" t="str">
        <f>IF(ISERROR(MATCH(EW$1,'CSC Mitre'!DQ$1:DQ$220,0)),"",VLOOKUP(EW$1,'Tactic Recode'!$A$1:$B$547,2,FALSE))</f>
        <v/>
      </c>
      <c r="EX122" t="str">
        <f>IF(ISERROR(MATCH(EX$1,'CSC Mitre'!DQ$1:DQ$220,0)),"",VLOOKUP(EX$1,'Tactic Recode'!$A$1:$B$547,2,FALSE))</f>
        <v/>
      </c>
      <c r="EY122" t="str">
        <f>IF(ISERROR(MATCH(EY$1,'CSC Mitre'!DQ$1:DQ$220,0)),"",VLOOKUP(EY$1,'Tactic Recode'!$A$1:$B$547,2,FALSE))</f>
        <v/>
      </c>
      <c r="EZ122" t="str">
        <f>IF(ISERROR(MATCH(EZ$1,'CSC Mitre'!DQ$1:DQ$220,0)),"",VLOOKUP(EZ$1,'Tactic Recode'!$A$1:$B$547,2,FALSE))</f>
        <v/>
      </c>
      <c r="FA122" t="str">
        <f>IF(ISERROR(MATCH(FA$1,'CSC Mitre'!DQ$1:DQ$220,0)),"",VLOOKUP(FA$1,'Tactic Recode'!$A$1:$B$547,2,FALSE))</f>
        <v/>
      </c>
      <c r="FB122" t="str">
        <f>IF(ISERROR(MATCH(FB$1,'CSC Mitre'!DQ$1:DQ$220,0)),"",VLOOKUP(FB$1,'Tactic Recode'!$A$1:$B$547,2,FALSE))</f>
        <v/>
      </c>
      <c r="FC122" t="str">
        <f>IF(ISERROR(MATCH(FC$1,'CSC Mitre'!DQ$1:DQ$220,0)),"",VLOOKUP(FC$1,'Tactic Recode'!$A$1:$B$547,2,FALSE))</f>
        <v/>
      </c>
      <c r="FD122" t="str">
        <f>IF(ISERROR(MATCH(FD$1,'CSC Mitre'!DQ$1:DQ$220,0)),"",VLOOKUP(FD$1,'Tactic Recode'!$A$1:$B$547,2,FALSE))</f>
        <v/>
      </c>
      <c r="FE122" t="str">
        <f>IF(ISERROR(MATCH(FE$1,'CSC Mitre'!DQ$1:DQ$220,0)),"",VLOOKUP(FE$1,'Tactic Recode'!$A$1:$B$547,2,FALSE))</f>
        <v/>
      </c>
      <c r="FF122" t="str">
        <f>IF(ISERROR(MATCH(FF$1,'CSC Mitre'!DQ$1:DQ$220,0)),"",VLOOKUP(FF$1,'Tactic Recode'!$A$1:$B$547,2,FALSE))</f>
        <v/>
      </c>
      <c r="FG122" t="str">
        <f>IF(ISERROR(MATCH(FG$1,'CSC Mitre'!DQ$1:DQ$220,0)),"",VLOOKUP(FG$1,'Tactic Recode'!$A$1:$B$547,2,FALSE))</f>
        <v/>
      </c>
      <c r="FH122" t="str">
        <f>IF(ISERROR(MATCH(FH$1,'CSC Mitre'!DQ$1:DQ$220,0)),"",VLOOKUP(FH$1,'Tactic Recode'!$A$1:$B$547,2,FALSE))</f>
        <v/>
      </c>
      <c r="FI122" t="str">
        <f>IF(ISERROR(MATCH(FI$1,'CSC Mitre'!DQ$1:DQ$220,0)),"",VLOOKUP(FI$1,'Tactic Recode'!$A$1:$B$547,2,FALSE))</f>
        <v/>
      </c>
      <c r="FJ122" t="str">
        <f>IF(ISERROR(MATCH(FJ$1,'CSC Mitre'!DQ$1:DQ$220,0)),"",VLOOKUP(FJ$1,'Tactic Recode'!$A$1:$B$547,2,FALSE))</f>
        <v/>
      </c>
      <c r="FK122" t="str">
        <f>IF(ISERROR(MATCH(FK$1,'CSC Mitre'!DQ$1:DQ$220,0)),"",VLOOKUP(FK$1,'Tactic Recode'!$A$1:$B$547,2,FALSE))</f>
        <v/>
      </c>
      <c r="FL122" t="str">
        <f>IF(ISERROR(MATCH(FL$1,'CSC Mitre'!DQ$1:DQ$220,0)),"",VLOOKUP(FL$1,'Tactic Recode'!$A$1:$B$547,2,FALSE))</f>
        <v/>
      </c>
      <c r="FM122" t="str">
        <f>IF(ISERROR(MATCH(FM$1,'CSC Mitre'!DQ$1:DQ$220,0)),"",VLOOKUP(FM$1,'Tactic Recode'!$A$1:$B$547,2,FALSE))</f>
        <v/>
      </c>
      <c r="FN122" t="str">
        <f>IF(ISERROR(MATCH(FN$1,'CSC Mitre'!DQ$1:DQ$220,0)),"",VLOOKUP(FN$1,'Tactic Recode'!$A$1:$B$547,2,FALSE))</f>
        <v/>
      </c>
      <c r="FO122" t="str">
        <f>IF(ISERROR(MATCH(FO$1,'CSC Mitre'!DQ$1:DQ$220,0)),"",VLOOKUP(FO$1,'Tactic Recode'!$A$1:$B$547,2,FALSE))</f>
        <v/>
      </c>
      <c r="FP122" t="str">
        <f>IF(ISERROR(MATCH(FP$1,'CSC Mitre'!DQ$1:DQ$220,0)),"",VLOOKUP(FP$1,'Tactic Recode'!$A$1:$B$547,2,FALSE))</f>
        <v/>
      </c>
      <c r="FQ122" t="str">
        <f>IF(ISERROR(MATCH(FQ$1,'CSC Mitre'!DQ$1:DQ$220,0)),"",VLOOKUP(FQ$1,'Tactic Recode'!$A$1:$B$547,2,FALSE))</f>
        <v/>
      </c>
      <c r="FR122" t="str">
        <f>IF(ISERROR(MATCH(FR$1,'CSC Mitre'!DQ$1:DQ$220,0)),"",VLOOKUP(FR$1,'Tactic Recode'!$A$1:$B$547,2,FALSE))</f>
        <v/>
      </c>
      <c r="FS122" t="str">
        <f>IF(ISERROR(MATCH(FS$1,'CSC Mitre'!DQ$1:DQ$220,0)),"",VLOOKUP(FS$1,'Tactic Recode'!$A$1:$B$547,2,FALSE))</f>
        <v/>
      </c>
      <c r="FT122" t="str">
        <f>IF(ISERROR(MATCH(FT$1,'CSC Mitre'!DQ$1:DQ$220,0)),"",VLOOKUP(FT$1,'Tactic Recode'!$A$1:$B$547,2,FALSE))</f>
        <v/>
      </c>
      <c r="FU122" t="str">
        <f>IF(ISERROR(MATCH(FU$1,'CSC Mitre'!DQ$1:DQ$220,0)),"",VLOOKUP(FU$1,'Tactic Recode'!$A$1:$B$547,2,FALSE))</f>
        <v/>
      </c>
      <c r="FV122" t="str">
        <f>IF(ISERROR(MATCH(FV$1,'CSC Mitre'!DQ$1:DQ$220,0)),"",VLOOKUP(FV$1,'Tactic Recode'!$A$1:$B$547,2,FALSE))</f>
        <v/>
      </c>
      <c r="FW122" t="str">
        <f>IF(ISERROR(MATCH(FW$1,'CSC Mitre'!DQ$1:DQ$220,0)),"",VLOOKUP(FW$1,'Tactic Recode'!$A$1:$B$547,2,FALSE))</f>
        <v/>
      </c>
      <c r="FX122" t="str">
        <f>IF(ISERROR(MATCH(FX$1,'CSC Mitre'!DQ$1:DQ$220,0)),"",VLOOKUP(FX$1,'Tactic Recode'!$A$1:$B$547,2,FALSE))</f>
        <v/>
      </c>
      <c r="FY122" t="str">
        <f>IF(ISERROR(MATCH(FY$1,'CSC Mitre'!DQ$1:DQ$220,0)),"",VLOOKUP(FY$1,'Tactic Recode'!$A$1:$B$547,2,FALSE))</f>
        <v/>
      </c>
      <c r="FZ122" t="str">
        <f>IF(ISERROR(MATCH(FZ$1,'CSC Mitre'!DQ$1:DQ$220,0)),"",VLOOKUP(FZ$1,'Tactic Recode'!$A$1:$B$547,2,FALSE))</f>
        <v/>
      </c>
      <c r="GA122" t="str">
        <f>IF(ISERROR(MATCH(GA$1,'CSC Mitre'!DQ$1:DQ$220,0)),"",VLOOKUP(GA$1,'Tactic Recode'!$A$1:$B$547,2,FALSE))</f>
        <v/>
      </c>
      <c r="GB122" t="str">
        <f>IF(ISERROR(MATCH(GB$1,'CSC Mitre'!DQ$1:DQ$220,0)),"",VLOOKUP(GB$1,'Tactic Recode'!$A$1:$B$547,2,FALSE))</f>
        <v/>
      </c>
      <c r="GC122" t="str">
        <f>IF(ISERROR(MATCH(GC$1,'CSC Mitre'!DQ$1:DQ$220,0)),"",VLOOKUP(GC$1,'Tactic Recode'!$A$1:$B$547,2,FALSE))</f>
        <v/>
      </c>
      <c r="GD122" t="str">
        <f>IF(ISERROR(MATCH(GD$1,'CSC Mitre'!DQ$1:DQ$220,0)),"",VLOOKUP(GD$1,'Tactic Recode'!$A$1:$B$547,2,FALSE))</f>
        <v/>
      </c>
      <c r="GE122" t="str">
        <f>IF(ISERROR(MATCH(GE$1,'CSC Mitre'!DQ$1:DQ$220,0)),"",VLOOKUP(GE$1,'Tactic Recode'!$A$1:$B$547,2,FALSE))</f>
        <v/>
      </c>
      <c r="GF122" t="str">
        <f>IF(ISERROR(MATCH(GF$1,'CSC Mitre'!DQ$1:DQ$220,0)),"",VLOOKUP(GF$1,'Tactic Recode'!$A$1:$B$547,2,FALSE))</f>
        <v/>
      </c>
      <c r="GG122" t="str">
        <f>IF(ISERROR(MATCH(GG$1,'CSC Mitre'!DQ$1:DQ$220,0)),"",VLOOKUP(GG$1,'Tactic Recode'!$A$1:$B$547,2,FALSE))</f>
        <v/>
      </c>
      <c r="GH122" t="str">
        <f>IF(ISERROR(MATCH(GH$1,'CSC Mitre'!DQ$1:DQ$220,0)),"",VLOOKUP(GH$1,'Tactic Recode'!$A$1:$B$547,2,FALSE))</f>
        <v/>
      </c>
      <c r="GI122" t="str">
        <f>IF(ISERROR(MATCH(GI$1,'CSC Mitre'!DQ$1:DQ$220,0)),"",VLOOKUP(GI$1,'Tactic Recode'!$A$1:$B$547,2,FALSE))</f>
        <v/>
      </c>
      <c r="GJ122" t="str">
        <f>IF(ISERROR(MATCH(GJ$1,'CSC Mitre'!DQ$1:DQ$220,0)),"",VLOOKUP(GJ$1,'Tactic Recode'!$A$1:$B$547,2,FALSE))</f>
        <v/>
      </c>
      <c r="GK122" t="str">
        <f>IF(ISERROR(MATCH(GK$1,'CSC Mitre'!DQ$1:DQ$220,0)),"",VLOOKUP(GK$1,'Tactic Recode'!$A$1:$B$547,2,FALSE))</f>
        <v/>
      </c>
      <c r="GL122" t="str">
        <f>IF(ISERROR(MATCH(GL$1,'CSC Mitre'!DQ$1:DQ$220,0)),"",VLOOKUP(GL$1,'Tactic Recode'!$A$1:$B$547,2,FALSE))</f>
        <v/>
      </c>
      <c r="GM122" t="str">
        <f>IF(ISERROR(MATCH(GM$1,'CSC Mitre'!DQ$1:DQ$220,0)),"",VLOOKUP(GM$1,'Tactic Recode'!$A$1:$B$547,2,FALSE))</f>
        <v/>
      </c>
      <c r="GN122" t="str">
        <f>IF(ISERROR(MATCH(GN$1,'CSC Mitre'!DQ$1:DQ$220,0)),"",VLOOKUP(GN$1,'Tactic Recode'!$A$1:$B$547,2,FALSE))</f>
        <v/>
      </c>
      <c r="GO122" t="str">
        <f>IF(ISERROR(MATCH(GO$1,'CSC Mitre'!DQ$1:DQ$220,0)),"",VLOOKUP(GO$1,'Tactic Recode'!$A$1:$B$547,2,FALSE))</f>
        <v/>
      </c>
      <c r="GP122" t="str">
        <f>IF(ISERROR(MATCH(GP$1,'CSC Mitre'!DQ$1:DQ$220,0)),"",VLOOKUP(GP$1,'Tactic Recode'!$A$1:$B$547,2,FALSE))</f>
        <v/>
      </c>
      <c r="GQ122" t="str">
        <f>IF(ISERROR(MATCH(GQ$1,'CSC Mitre'!DQ$1:DQ$220,0)),"",VLOOKUP(GQ$1,'Tactic Recode'!$A$1:$B$547,2,FALSE))</f>
        <v/>
      </c>
      <c r="GR122" t="str">
        <f>IF(ISERROR(MATCH(GR$1,'CSC Mitre'!DQ$1:DQ$220,0)),"",VLOOKUP(GR$1,'Tactic Recode'!$A$1:$B$547,2,FALSE))</f>
        <v/>
      </c>
      <c r="GS122" t="str">
        <f>IF(ISERROR(MATCH(GS$1,'CSC Mitre'!DQ$1:DQ$220,0)),"",VLOOKUP(GS$1,'Tactic Recode'!$A$1:$B$547,2,FALSE))</f>
        <v/>
      </c>
      <c r="GT122" t="str">
        <f>IF(ISERROR(MATCH(GT$1,'CSC Mitre'!DQ$1:DQ$220,0)),"",VLOOKUP(GT$1,'Tactic Recode'!$A$1:$B$547,2,FALSE))</f>
        <v/>
      </c>
      <c r="GU122" t="str">
        <f>IF(ISERROR(MATCH(GU$1,'CSC Mitre'!DQ$1:DQ$220,0)),"",VLOOKUP(GU$1,'Tactic Recode'!$A$1:$B$547,2,FALSE))</f>
        <v/>
      </c>
      <c r="GV122" t="str">
        <f>IF(ISERROR(MATCH(GV$1,'CSC Mitre'!DQ$1:DQ$220,0)),"",VLOOKUP(GV$1,'Tactic Recode'!$A$1:$B$547,2,FALSE))</f>
        <v/>
      </c>
      <c r="GW122" t="str">
        <f>IF(ISERROR(MATCH(GW$1,'CSC Mitre'!DQ$1:DQ$220,0)),"",VLOOKUP(GW$1,'Tactic Recode'!$A$1:$B$547,2,FALSE))</f>
        <v/>
      </c>
      <c r="GX122" t="str">
        <f>IF(ISERROR(MATCH(GX$1,'CSC Mitre'!DQ$1:DQ$220,0)),"",VLOOKUP(GX$1,'Tactic Recode'!$A$1:$B$547,2,FALSE))</f>
        <v/>
      </c>
      <c r="GY122" t="str">
        <f>IF(ISERROR(MATCH(GY$1,'CSC Mitre'!DQ$1:DQ$220,0)),"",VLOOKUP(GY$1,'Tactic Recode'!$A$1:$B$547,2,FALSE))</f>
        <v/>
      </c>
      <c r="GZ122" t="str">
        <f>IF(ISERROR(MATCH(GZ$1,'CSC Mitre'!DQ$1:DQ$220,0)),"",VLOOKUP(GZ$1,'Tactic Recode'!$A$1:$B$547,2,FALSE))</f>
        <v/>
      </c>
      <c r="HA122" t="str">
        <f>IF(ISERROR(MATCH(HA$1,'CSC Mitre'!DQ$1:DQ$220,0)),"",VLOOKUP(HA$1,'Tactic Recode'!$A$1:$B$547,2,FALSE))</f>
        <v/>
      </c>
      <c r="HB122" t="str">
        <f>IF(ISERROR(MATCH(HB$1,'CSC Mitre'!DQ$1:DQ$220,0)),"",VLOOKUP(HB$1,'Tactic Recode'!$A$1:$B$547,2,FALSE))</f>
        <v/>
      </c>
      <c r="HC122" t="str">
        <f>IF(ISERROR(MATCH(HC$1,'CSC Mitre'!DQ$1:DQ$220,0)),"",VLOOKUP(HC$1,'Tactic Recode'!$A$1:$B$547,2,FALSE))</f>
        <v/>
      </c>
      <c r="HD122" t="str">
        <f>IF(ISERROR(MATCH(HD$1,'CSC Mitre'!DQ$1:DQ$220,0)),"",VLOOKUP(HD$1,'Tactic Recode'!$A$1:$B$547,2,FALSE))</f>
        <v/>
      </c>
      <c r="HE122" t="str">
        <f>IF(ISERROR(MATCH(HE$1,'CSC Mitre'!DQ$1:DQ$220,0)),"",VLOOKUP(HE$1,'Tactic Recode'!$A$1:$B$547,2,FALSE))</f>
        <v/>
      </c>
      <c r="HF122" t="str">
        <f>IF(ISERROR(MATCH(HF$1,'CSC Mitre'!DQ$1:DQ$220,0)),"",VLOOKUP(HF$1,'Tactic Recode'!$A$1:$B$547,2,FALSE))</f>
        <v/>
      </c>
      <c r="HG122" t="str">
        <f>IF(ISERROR(MATCH(HG$1,'CSC Mitre'!DQ$1:DQ$220,0)),"",VLOOKUP(HG$1,'Tactic Recode'!$A$1:$B$547,2,FALSE))</f>
        <v/>
      </c>
      <c r="HH122" t="str">
        <f>IF(ISERROR(MATCH(HH$1,'CSC Mitre'!DQ$1:DQ$220,0)),"",VLOOKUP(HH$1,'Tactic Recode'!$A$1:$B$547,2,FALSE))</f>
        <v/>
      </c>
      <c r="HI122" t="str">
        <f>IF(ISERROR(MATCH(HI$1,'CSC Mitre'!DQ$1:DQ$220,0)),"",VLOOKUP(HI$1,'Tactic Recode'!$A$1:$B$547,2,FALSE))</f>
        <v/>
      </c>
      <c r="HJ122" t="str">
        <f>IF(ISERROR(MATCH(HJ$1,'CSC Mitre'!DQ$1:DQ$220,0)),"",VLOOKUP(HJ$1,'Tactic Recode'!$A$1:$B$547,2,FALSE))</f>
        <v/>
      </c>
      <c r="HK122" t="str">
        <f>IF(ISERROR(MATCH(HK$1,'CSC Mitre'!DQ$1:DQ$220,0)),"",VLOOKUP(HK$1,'Tactic Recode'!$A$1:$B$547,2,FALSE))</f>
        <v/>
      </c>
      <c r="HL122" t="str">
        <f>IF(ISERROR(MATCH(HL$1,'CSC Mitre'!DQ$1:DQ$220,0)),"",VLOOKUP(HL$1,'Tactic Recode'!$A$1:$B$547,2,FALSE))</f>
        <v/>
      </c>
      <c r="HM122" t="str">
        <f>IF(ISERROR(MATCH(HM$1,'CSC Mitre'!DQ$1:DQ$220,0)),"",VLOOKUP(HM$1,'Tactic Recode'!$A$1:$B$547,2,FALSE))</f>
        <v/>
      </c>
      <c r="HN122" t="str">
        <f>IF(ISERROR(MATCH(HN$1,'CSC Mitre'!DQ$1:DQ$220,0)),"",VLOOKUP(HN$1,'Tactic Recode'!$A$1:$B$547,2,FALSE))</f>
        <v/>
      </c>
      <c r="HO122" t="str">
        <f>IF(ISERROR(MATCH(HO$1,'CSC Mitre'!DQ$1:DQ$220,0)),"",VLOOKUP(HO$1,'Tactic Recode'!$A$1:$B$547,2,FALSE))</f>
        <v/>
      </c>
      <c r="HP122" t="str">
        <f>IF(ISERROR(MATCH(HP$1,'CSC Mitre'!DQ$1:DQ$220,0)),"",VLOOKUP(HP$1,'Tactic Recode'!$A$1:$B$547,2,FALSE))</f>
        <v/>
      </c>
      <c r="HQ122" t="str">
        <f>IF(ISERROR(MATCH(HQ$1,'CSC Mitre'!DQ$1:DQ$220,0)),"",VLOOKUP(HQ$1,'Tactic Recode'!$A$1:$B$547,2,FALSE))</f>
        <v/>
      </c>
      <c r="HR122" t="str">
        <f>IF(ISERROR(MATCH(HR$1,'CSC Mitre'!DQ$1:DQ$220,0)),"",VLOOKUP(HR$1,'Tactic Recode'!$A$1:$B$547,2,FALSE))</f>
        <v/>
      </c>
      <c r="HS122" t="str">
        <f>IF(ISERROR(MATCH(HS$1,'CSC Mitre'!DQ$1:DQ$220,0)),"",VLOOKUP(HS$1,'Tactic Recode'!$A$1:$B$547,2,FALSE))</f>
        <v/>
      </c>
      <c r="HT122" t="str">
        <f>IF(ISERROR(MATCH(HT$1,'CSC Mitre'!DQ$1:DQ$220,0)),"",VLOOKUP(HT$1,'Tactic Recode'!$A$1:$B$547,2,FALSE))</f>
        <v/>
      </c>
      <c r="HU122" t="str">
        <f>IF(ISERROR(MATCH(HU$1,'CSC Mitre'!DQ$1:DQ$220,0)),"",VLOOKUP(HU$1,'Tactic Recode'!$A$1:$B$547,2,FALSE))</f>
        <v/>
      </c>
      <c r="HV122" t="str">
        <f>IF(ISERROR(MATCH(HV$1,'CSC Mitre'!DQ$1:DQ$220,0)),"",VLOOKUP(HV$1,'Tactic Recode'!$A$1:$B$547,2,FALSE))</f>
        <v/>
      </c>
      <c r="HW122" t="str">
        <f>IF(ISERROR(MATCH(HW$1,'CSC Mitre'!DQ$1:DQ$220,0)),"",VLOOKUP(HW$1,'Tactic Recode'!$A$1:$B$547,2,FALSE))</f>
        <v/>
      </c>
      <c r="HX122" t="str">
        <f>IF(ISERROR(MATCH(HX$1,'CSC Mitre'!DQ$1:DQ$220,0)),"",VLOOKUP(HX$1,'Tactic Recode'!$A$1:$B$547,2,FALSE))</f>
        <v/>
      </c>
      <c r="HY122" t="str">
        <f>IF(ISERROR(MATCH(HY$1,'CSC Mitre'!DQ$1:DQ$220,0)),"",VLOOKUP(HY$1,'Tactic Recode'!$A$1:$B$547,2,FALSE))</f>
        <v/>
      </c>
      <c r="HZ122" t="str">
        <f>IF(ISERROR(MATCH(HZ$1,'CSC Mitre'!DQ$1:DQ$220,0)),"",VLOOKUP(HZ$1,'Tactic Recode'!$A$1:$B$547,2,FALSE))</f>
        <v/>
      </c>
      <c r="IA122" t="str">
        <f>IF(ISERROR(MATCH(IA$1,'CSC Mitre'!DQ$1:DQ$220,0)),"",VLOOKUP(IA$1,'Tactic Recode'!$A$1:$B$547,2,FALSE))</f>
        <v/>
      </c>
      <c r="IB122" t="str">
        <f>IF(ISERROR(MATCH(IB$1,'CSC Mitre'!DQ$1:DQ$220,0)),"",VLOOKUP(IB$1,'Tactic Recode'!$A$1:$B$547,2,FALSE))</f>
        <v/>
      </c>
      <c r="IC122" t="str">
        <f>IF(ISERROR(MATCH(IC$1,'CSC Mitre'!DQ$1:DQ$220,0)),"",VLOOKUP(IC$1,'Tactic Recode'!$A$1:$B$547,2,FALSE))</f>
        <v/>
      </c>
      <c r="ID122" t="str">
        <f>IF(ISERROR(MATCH(ID$1,'CSC Mitre'!DQ$1:DQ$220,0)),"",VLOOKUP(ID$1,'Tactic Recode'!$A$1:$B$547,2,FALSE))</f>
        <v/>
      </c>
      <c r="IE122" t="str">
        <f>IF(ISERROR(MATCH(IE$1,'CSC Mitre'!DQ$1:DQ$220,0)),"",VLOOKUP(IE$1,'Tactic Recode'!$A$1:$B$547,2,FALSE))</f>
        <v/>
      </c>
      <c r="IF122" t="str">
        <f>IF(ISERROR(MATCH(IF$1,'CSC Mitre'!DQ$1:DQ$220,0)),"",VLOOKUP(IF$1,'Tactic Recode'!$A$1:$B$547,2,FALSE))</f>
        <v/>
      </c>
      <c r="IG122" t="str">
        <f>IF(ISERROR(MATCH(IG$1,'CSC Mitre'!DQ$1:DQ$220,0)),"",VLOOKUP(IG$1,'Tactic Recode'!$A$1:$B$547,2,FALSE))</f>
        <v/>
      </c>
      <c r="IH122" t="str">
        <f>IF(ISERROR(MATCH(IH$1,'CSC Mitre'!DQ$1:DQ$220,0)),"",VLOOKUP(IH$1,'Tactic Recode'!$A$1:$B$547,2,FALSE))</f>
        <v/>
      </c>
      <c r="II122" t="str">
        <f>IF(ISERROR(MATCH(II$1,'CSC Mitre'!DQ$1:DQ$220,0)),"",VLOOKUP(II$1,'Tactic Recode'!$A$1:$B$547,2,FALSE))</f>
        <v/>
      </c>
      <c r="IJ122" t="str">
        <f>IF(ISERROR(MATCH(IJ$1,'CSC Mitre'!DQ$1:DQ$220,0)),"",VLOOKUP(IJ$1,'Tactic Recode'!$A$1:$B$547,2,FALSE))</f>
        <v/>
      </c>
      <c r="IK122" t="str">
        <f>IF(ISERROR(MATCH(IK$1,'CSC Mitre'!DQ$1:DQ$220,0)),"",VLOOKUP(IK$1,'Tactic Recode'!$A$1:$B$547,2,FALSE))</f>
        <v/>
      </c>
      <c r="IL122" t="str">
        <f>IF(ISERROR(MATCH(IL$1,'CSC Mitre'!DQ$1:DQ$220,0)),"",VLOOKUP(IL$1,'Tactic Recode'!$A$1:$B$547,2,FALSE))</f>
        <v/>
      </c>
      <c r="IM122" t="str">
        <f>IF(ISERROR(MATCH(IM$1,'CSC Mitre'!DQ$1:DQ$220,0)),"",VLOOKUP(IM$1,'Tactic Recode'!$A$1:$B$547,2,FALSE))</f>
        <v/>
      </c>
      <c r="IN122" t="str">
        <f>IF(ISERROR(MATCH(IN$1,'CSC Mitre'!DQ$1:DQ$220,0)),"",VLOOKUP(IN$1,'Tactic Recode'!$A$1:$B$547,2,FALSE))</f>
        <v/>
      </c>
      <c r="IO122" t="str">
        <f>IF(ISERROR(MATCH(IO$1,'CSC Mitre'!DQ$1:DQ$220,0)),"",VLOOKUP(IO$1,'Tactic Recode'!$A$1:$B$547,2,FALSE))</f>
        <v/>
      </c>
      <c r="IP122" t="str">
        <f>IF(ISERROR(MATCH(IP$1,'CSC Mitre'!DQ$1:DQ$220,0)),"",VLOOKUP(IP$1,'Tactic Recode'!$A$1:$B$547,2,FALSE))</f>
        <v/>
      </c>
      <c r="IQ122" t="str">
        <f>IF(ISERROR(MATCH(IQ$1,'CSC Mitre'!DQ$1:DQ$220,0)),"",VLOOKUP(IQ$1,'Tactic Recode'!$A$1:$B$547,2,FALSE))</f>
        <v/>
      </c>
      <c r="IR122" t="str">
        <f>IF(ISERROR(MATCH(IR$1,'CSC Mitre'!DQ$1:DQ$220,0)),"",VLOOKUP(IR$1,'Tactic Recode'!$A$1:$B$547,2,FALSE))</f>
        <v/>
      </c>
      <c r="IS122" t="str">
        <f>IF(ISERROR(MATCH(IS$1,'CSC Mitre'!DQ$1:DQ$220,0)),"",VLOOKUP(IS$1,'Tactic Recode'!$A$1:$B$547,2,FALSE))</f>
        <v/>
      </c>
      <c r="IT122" t="str">
        <f>IF(ISERROR(MATCH(IT$1,'CSC Mitre'!DQ$1:DQ$220,0)),"",VLOOKUP(IT$1,'Tactic Recode'!$A$1:$B$547,2,FALSE))</f>
        <v/>
      </c>
      <c r="IU122" t="str">
        <f>IF(ISERROR(MATCH(IU$1,'CSC Mitre'!DQ$1:DQ$220,0)),"",VLOOKUP(IU$1,'Tactic Recode'!$A$1:$B$547,2,FALSE))</f>
        <v/>
      </c>
      <c r="IV122" t="str">
        <f>IF(ISERROR(MATCH(IV$1,'CSC Mitre'!DQ$1:DQ$220,0)),"",VLOOKUP(IV$1,'Tactic Recode'!$A$1:$B$547,2,FALSE))</f>
        <v/>
      </c>
      <c r="IW122" t="str">
        <f>IF(ISERROR(MATCH(IW$1,'CSC Mitre'!DQ$1:DQ$220,0)),"",VLOOKUP(IW$1,'Tactic Recode'!$A$1:$B$547,2,FALSE))</f>
        <v/>
      </c>
      <c r="IX122" t="str">
        <f>IF(ISERROR(MATCH(IX$1,'CSC Mitre'!DQ$1:DQ$220,0)),"",VLOOKUP(IX$1,'Tactic Recode'!$A$1:$B$547,2,FALSE))</f>
        <v/>
      </c>
      <c r="IY122" t="str">
        <f>IF(ISERROR(MATCH(IY$1,'CSC Mitre'!DQ$1:DQ$220,0)),"",VLOOKUP(IY$1,'Tactic Recode'!$A$1:$B$547,2,FALSE))</f>
        <v/>
      </c>
      <c r="IZ122" t="str">
        <f>IF(ISERROR(MATCH(IZ$1,'CSC Mitre'!DQ$1:DQ$220,0)),"",VLOOKUP(IZ$1,'Tactic Recode'!$A$1:$B$547,2,FALSE))</f>
        <v/>
      </c>
      <c r="JA122" t="str">
        <f>IF(ISERROR(MATCH(JA$1,'CSC Mitre'!DQ$1:DQ$220,0)),"",VLOOKUP(JA$1,'Tactic Recode'!$A$1:$B$547,2,FALSE))</f>
        <v/>
      </c>
      <c r="JB122" t="str">
        <f>IF(ISERROR(MATCH(JB$1,'CSC Mitre'!DQ$1:DQ$220,0)),"",VLOOKUP(JB$1,'Tactic Recode'!$A$1:$B$547,2,FALSE))</f>
        <v/>
      </c>
      <c r="JC122" t="str">
        <f>IF(ISERROR(MATCH(JC$1,'CSC Mitre'!DQ$1:DQ$220,0)),"",VLOOKUP(JC$1,'Tactic Recode'!$A$1:$B$547,2,FALSE))</f>
        <v/>
      </c>
      <c r="JD122" t="str">
        <f>IF(ISERROR(MATCH(JD$1,'CSC Mitre'!DQ$1:DQ$220,0)),"",VLOOKUP(JD$1,'Tactic Recode'!$A$1:$B$547,2,FALSE))</f>
        <v/>
      </c>
      <c r="JE122" t="str">
        <f>IF(ISERROR(MATCH(JE$1,'CSC Mitre'!DQ$1:DQ$220,0)),"",VLOOKUP(JE$1,'Tactic Recode'!$A$1:$B$547,2,FALSE))</f>
        <v/>
      </c>
      <c r="JF122" t="str">
        <f>IF(ISERROR(MATCH(JF$1,'CSC Mitre'!DQ$1:DQ$220,0)),"",VLOOKUP(JF$1,'Tactic Recode'!$A$1:$B$547,2,FALSE))</f>
        <v/>
      </c>
      <c r="JG122" t="str">
        <f>IF(ISERROR(MATCH(JG$1,'CSC Mitre'!DQ$1:DQ$220,0)),"",VLOOKUP(JG$1,'Tactic Recode'!$A$1:$B$547,2,FALSE))</f>
        <v/>
      </c>
      <c r="JH122" t="str">
        <f>IF(ISERROR(MATCH(JH$1,'CSC Mitre'!DQ$1:DQ$220,0)),"",VLOOKUP(JH$1,'Tactic Recode'!$A$1:$B$547,2,FALSE))</f>
        <v/>
      </c>
      <c r="JI122" t="str">
        <f>IF(ISERROR(MATCH(JI$1,'CSC Mitre'!DQ$1:DQ$220,0)),"",VLOOKUP(JI$1,'Tactic Recode'!$A$1:$B$547,2,FALSE))</f>
        <v/>
      </c>
      <c r="JJ122" t="str">
        <f>IF(ISERROR(MATCH(JJ$1,'CSC Mitre'!DQ$1:DQ$220,0)),"",VLOOKUP(JJ$1,'Tactic Recode'!$A$1:$B$547,2,FALSE))</f>
        <v/>
      </c>
      <c r="JK122" t="str">
        <f>IF(ISERROR(MATCH(JK$1,'CSC Mitre'!DQ$1:DQ$220,0)),"",VLOOKUP(JK$1,'Tactic Recode'!$A$1:$B$547,2,FALSE))</f>
        <v/>
      </c>
      <c r="JL122" t="str">
        <f>IF(ISERROR(MATCH(JL$1,'CSC Mitre'!DQ$1:DQ$220,0)),"",VLOOKUP(JL$1,'Tactic Recode'!$A$1:$B$547,2,FALSE))</f>
        <v/>
      </c>
      <c r="JM122" t="str">
        <f>IF(ISERROR(MATCH(JM$1,'CSC Mitre'!DQ$1:DQ$220,0)),"",VLOOKUP(JM$1,'Tactic Recode'!$A$1:$B$547,2,FALSE))</f>
        <v/>
      </c>
      <c r="JN122" t="str">
        <f>IF(ISERROR(MATCH(JN$1,'CSC Mitre'!DQ$1:DQ$220,0)),"",VLOOKUP(JN$1,'Tactic Recode'!$A$1:$B$547,2,FALSE))</f>
        <v/>
      </c>
      <c r="JO122" t="str">
        <f>IF(ISERROR(MATCH(JO$1,'CSC Mitre'!DQ$1:DQ$220,0)),"",VLOOKUP(JO$1,'Tactic Recode'!$A$1:$B$547,2,FALSE))</f>
        <v/>
      </c>
      <c r="JP122" t="str">
        <f>IF(ISERROR(MATCH(JP$1,'CSC Mitre'!DQ$1:DQ$220,0)),"",VLOOKUP(JP$1,'Tactic Recode'!$A$1:$B$547,2,FALSE))</f>
        <v/>
      </c>
      <c r="JQ122" t="str">
        <f>IF(ISERROR(MATCH(JQ$1,'CSC Mitre'!DQ$1:DQ$220,0)),"",VLOOKUP(JQ$1,'Tactic Recode'!$A$1:$B$547,2,FALSE))</f>
        <v/>
      </c>
      <c r="JR122" t="str">
        <f>IF(ISERROR(MATCH(JR$1,'CSC Mitre'!DQ$1:DQ$220,0)),"",VLOOKUP(JR$1,'Tactic Recode'!$A$1:$B$547,2,FALSE))</f>
        <v/>
      </c>
      <c r="JS122" t="str">
        <f>IF(ISERROR(MATCH(JS$1,'CSC Mitre'!DQ$1:DQ$220,0)),"",VLOOKUP(JS$1,'Tactic Recode'!$A$1:$B$547,2,FALSE))</f>
        <v/>
      </c>
      <c r="JT122" t="str">
        <f>IF(ISERROR(MATCH(JT$1,'CSC Mitre'!DQ$1:DQ$220,0)),"",VLOOKUP(JT$1,'Tactic Recode'!$A$1:$B$547,2,FALSE))</f>
        <v/>
      </c>
      <c r="JU122" t="str">
        <f>IF(ISERROR(MATCH(JU$1,'CSC Mitre'!DQ$1:DQ$220,0)),"",VLOOKUP(JU$1,'Tactic Recode'!$A$1:$B$547,2,FALSE))</f>
        <v/>
      </c>
      <c r="JV122" t="str">
        <f>IF(ISERROR(MATCH(JV$1,'CSC Mitre'!DQ$1:DQ$220,0)),"",VLOOKUP(JV$1,'Tactic Recode'!$A$1:$B$547,2,FALSE))</f>
        <v/>
      </c>
      <c r="JW122" t="str">
        <f>IF(ISERROR(MATCH(JW$1,'CSC Mitre'!DQ$1:DQ$220,0)),"",VLOOKUP(JW$1,'Tactic Recode'!$A$1:$B$547,2,FALSE))</f>
        <v/>
      </c>
      <c r="JX122" t="str">
        <f>IF(ISERROR(MATCH(JX$1,'CSC Mitre'!DQ$1:DQ$220,0)),"",VLOOKUP(JX$1,'Tactic Recode'!$A$1:$B$547,2,FALSE))</f>
        <v/>
      </c>
      <c r="JY122" t="str">
        <f>IF(ISERROR(MATCH(JY$1,'CSC Mitre'!DQ$1:DQ$220,0)),"",VLOOKUP(JY$1,'Tactic Recode'!$A$1:$B$547,2,FALSE))</f>
        <v/>
      </c>
      <c r="JZ122" t="str">
        <f>IF(ISERROR(MATCH(JZ$1,'CSC Mitre'!DQ$1:DQ$220,0)),"",VLOOKUP(JZ$1,'Tactic Recode'!$A$1:$B$547,2,FALSE))</f>
        <v/>
      </c>
      <c r="KA122" t="str">
        <f>IF(ISERROR(MATCH(KA$1,'CSC Mitre'!DQ$1:DQ$220,0)),"",VLOOKUP(KA$1,'Tactic Recode'!$A$1:$B$547,2,FALSE))</f>
        <v/>
      </c>
      <c r="KB122" t="str">
        <f>IF(ISERROR(MATCH(KB$1,'CSC Mitre'!DQ$1:DQ$220,0)),"",VLOOKUP(KB$1,'Tactic Recode'!$A$1:$B$547,2,FALSE))</f>
        <v/>
      </c>
      <c r="KC122" t="str">
        <f>IF(ISERROR(MATCH(KC$1,'CSC Mitre'!DQ$1:DQ$220,0)),"",VLOOKUP(KC$1,'Tactic Recode'!$A$1:$B$547,2,FALSE))</f>
        <v/>
      </c>
      <c r="KD122" t="str">
        <f>IF(ISERROR(MATCH(KD$1,'CSC Mitre'!DQ$1:DQ$220,0)),"",VLOOKUP(KD$1,'Tactic Recode'!$A$1:$B$547,2,FALSE))</f>
        <v/>
      </c>
      <c r="KE122" t="str">
        <f>IF(ISERROR(MATCH(KE$1,'CSC Mitre'!DQ$1:DQ$220,0)),"",VLOOKUP(KE$1,'Tactic Recode'!$A$1:$B$547,2,FALSE))</f>
        <v/>
      </c>
      <c r="KF122" t="str">
        <f>IF(ISERROR(MATCH(KF$1,'CSC Mitre'!DQ$1:DQ$220,0)),"",VLOOKUP(KF$1,'Tactic Recode'!$A$1:$B$547,2,FALSE))</f>
        <v/>
      </c>
      <c r="KG122" t="str">
        <f>IF(ISERROR(MATCH(KG$1,'CSC Mitre'!DQ$1:DQ$220,0)),"",VLOOKUP(KG$1,'Tactic Recode'!$A$1:$B$547,2,FALSE))</f>
        <v/>
      </c>
      <c r="KH122" t="str">
        <f>IF(ISERROR(MATCH(KH$1,'CSC Mitre'!DQ$1:DQ$220,0)),"",VLOOKUP(KH$1,'Tactic Recode'!$A$1:$B$547,2,FALSE))</f>
        <v/>
      </c>
      <c r="KI122" t="str">
        <f>IF(ISERROR(MATCH(KI$1,'CSC Mitre'!DQ$1:DQ$220,0)),"",VLOOKUP(KI$1,'Tactic Recode'!$A$1:$B$547,2,FALSE))</f>
        <v/>
      </c>
      <c r="KJ122" t="str">
        <f>IF(ISERROR(MATCH(KJ$1,'CSC Mitre'!DQ$1:DQ$220,0)),"",VLOOKUP(KJ$1,'Tactic Recode'!$A$1:$B$547,2,FALSE))</f>
        <v/>
      </c>
      <c r="KK122" t="str">
        <f>IF(ISERROR(MATCH(KK$1,'CSC Mitre'!DQ$1:DQ$220,0)),"",VLOOKUP(KK$1,'Tactic Recode'!$A$1:$B$547,2,FALSE))</f>
        <v/>
      </c>
      <c r="KL122" t="str">
        <f>IF(ISERROR(MATCH(KL$1,'CSC Mitre'!DQ$1:DQ$220,0)),"",VLOOKUP(KL$1,'Tactic Recode'!$A$1:$B$547,2,FALSE))</f>
        <v/>
      </c>
      <c r="KM122" t="str">
        <f>IF(ISERROR(MATCH(KM$1,'CSC Mitre'!DQ$1:DQ$220,0)),"",VLOOKUP(KM$1,'Tactic Recode'!$A$1:$B$547,2,FALSE))</f>
        <v/>
      </c>
      <c r="KN122" t="str">
        <f>IF(ISERROR(MATCH(KN$1,'CSC Mitre'!DQ$1:DQ$220,0)),"",VLOOKUP(KN$1,'Tactic Recode'!$A$1:$B$547,2,FALSE))</f>
        <v/>
      </c>
      <c r="KO122" t="str">
        <f>IF(ISERROR(MATCH(KO$1,'CSC Mitre'!DQ$1:DQ$220,0)),"",VLOOKUP(KO$1,'Tactic Recode'!$A$1:$B$547,2,FALSE))</f>
        <v/>
      </c>
      <c r="KP122" t="str">
        <f>IF(ISERROR(MATCH(KP$1,'CSC Mitre'!DQ$1:DQ$220,0)),"",VLOOKUP(KP$1,'Tactic Recode'!$A$1:$B$547,2,FALSE))</f>
        <v/>
      </c>
      <c r="KQ122" t="str">
        <f>IF(ISERROR(MATCH(KQ$1,'CSC Mitre'!DQ$1:DQ$220,0)),"",VLOOKUP(KQ$1,'Tactic Recode'!$A$1:$B$547,2,FALSE))</f>
        <v/>
      </c>
      <c r="KR122" t="str">
        <f>IF(ISERROR(MATCH(KR$1,'CSC Mitre'!DQ$1:DQ$220,0)),"",VLOOKUP(KR$1,'Tactic Recode'!$A$1:$B$547,2,FALSE))</f>
        <v/>
      </c>
      <c r="KS122" t="str">
        <f>IF(ISERROR(MATCH(KS$1,'CSC Mitre'!DQ$1:DQ$220,0)),"",VLOOKUP(KS$1,'Tactic Recode'!$A$1:$B$547,2,FALSE))</f>
        <v/>
      </c>
      <c r="KT122" t="str">
        <f>IF(ISERROR(MATCH(KT$1,'CSC Mitre'!DQ$1:DQ$220,0)),"",VLOOKUP(KT$1,'Tactic Recode'!$A$1:$B$547,2,FALSE))</f>
        <v/>
      </c>
      <c r="KU122" t="str">
        <f>IF(ISERROR(MATCH(KU$1,'CSC Mitre'!DQ$1:DQ$220,0)),"",VLOOKUP(KU$1,'Tactic Recode'!$A$1:$B$547,2,FALSE))</f>
        <v/>
      </c>
      <c r="KV122" t="str">
        <f>IF(ISERROR(MATCH(KV$1,'CSC Mitre'!DQ$1:DQ$220,0)),"",VLOOKUP(KV$1,'Tactic Recode'!$A$1:$B$547,2,FALSE))</f>
        <v/>
      </c>
      <c r="KW122" t="str">
        <f>IF(ISERROR(MATCH(KW$1,'CSC Mitre'!DQ$1:DQ$220,0)),"",VLOOKUP(KW$1,'Tactic Recode'!$A$1:$B$547,2,FALSE))</f>
        <v/>
      </c>
      <c r="KX122" t="str">
        <f>IF(ISERROR(MATCH(KX$1,'CSC Mitre'!DQ$1:DQ$220,0)),"",VLOOKUP(KX$1,'Tactic Recode'!$A$1:$B$547,2,FALSE))</f>
        <v/>
      </c>
      <c r="KY122" t="str">
        <f>IF(ISERROR(MATCH(KY$1,'CSC Mitre'!DQ$1:DQ$220,0)),"",VLOOKUP(KY$1,'Tactic Recode'!$A$1:$B$547,2,FALSE))</f>
        <v/>
      </c>
      <c r="KZ122" t="str">
        <f>IF(ISERROR(MATCH(KZ$1,'CSC Mitre'!DQ$1:DQ$220,0)),"",VLOOKUP(KZ$1,'Tactic Recode'!$A$1:$B$547,2,FALSE))</f>
        <v/>
      </c>
      <c r="LA122" t="str">
        <f>IF(ISERROR(MATCH(LA$1,'CSC Mitre'!DQ$1:DQ$220,0)),"",VLOOKUP(LA$1,'Tactic Recode'!$A$1:$B$547,2,FALSE))</f>
        <v/>
      </c>
      <c r="LB122" t="str">
        <f>IF(ISERROR(MATCH(LB$1,'CSC Mitre'!DQ$1:DQ$220,0)),"",VLOOKUP(LB$1,'Tactic Recode'!$A$1:$B$547,2,FALSE))</f>
        <v/>
      </c>
      <c r="LC122" t="str">
        <f>IF(ISERROR(MATCH(LC$1,'CSC Mitre'!DQ$1:DQ$220,0)),"",VLOOKUP(LC$1,'Tactic Recode'!$A$1:$B$547,2,FALSE))</f>
        <v/>
      </c>
      <c r="LD122" t="str">
        <f>IF(ISERROR(MATCH(LD$1,'CSC Mitre'!DQ$1:DQ$220,0)),"",VLOOKUP(LD$1,'Tactic Recode'!$A$1:$B$547,2,FALSE))</f>
        <v/>
      </c>
      <c r="LE122" t="str">
        <f>IF(ISERROR(MATCH(LE$1,'CSC Mitre'!DQ$1:DQ$220,0)),"",VLOOKUP(LE$1,'Tactic Recode'!$A$1:$B$547,2,FALSE))</f>
        <v/>
      </c>
      <c r="LF122" t="str">
        <f>IF(ISERROR(MATCH(LF$1,'CSC Mitre'!DQ$1:DQ$220,0)),"",VLOOKUP(LF$1,'Tactic Recode'!$A$1:$B$547,2,FALSE))</f>
        <v/>
      </c>
      <c r="LG122" t="str">
        <f>IF(ISERROR(MATCH(LG$1,'CSC Mitre'!DQ$1:DQ$220,0)),"",VLOOKUP(LG$1,'Tactic Recode'!$A$1:$B$547,2,FALSE))</f>
        <v/>
      </c>
      <c r="LH122" t="str">
        <f>IF(ISERROR(MATCH(LH$1,'CSC Mitre'!DQ$1:DQ$220,0)),"",VLOOKUP(LH$1,'Tactic Recode'!$A$1:$B$547,2,FALSE))</f>
        <v/>
      </c>
      <c r="LI122" t="str">
        <f>IF(ISERROR(MATCH(LI$1,'CSC Mitre'!DQ$1:DQ$220,0)),"",VLOOKUP(LI$1,'Tactic Recode'!$A$1:$B$547,2,FALSE))</f>
        <v/>
      </c>
      <c r="LJ122" t="str">
        <f>IF(ISERROR(MATCH(LJ$1,'CSC Mitre'!DQ$1:DQ$220,0)),"",VLOOKUP(LJ$1,'Tactic Recode'!$A$1:$B$547,2,FALSE))</f>
        <v/>
      </c>
      <c r="LK122" t="str">
        <f>IF(ISERROR(MATCH(LK$1,'CSC Mitre'!DQ$1:DQ$220,0)),"",VLOOKUP(LK$1,'Tactic Recode'!$A$1:$B$547,2,FALSE))</f>
        <v/>
      </c>
      <c r="LL122" t="str">
        <f>IF(ISERROR(MATCH(LL$1,'CSC Mitre'!DQ$1:DQ$220,0)),"",VLOOKUP(LL$1,'Tactic Recode'!$A$1:$B$547,2,FALSE))</f>
        <v/>
      </c>
      <c r="LM122" t="str">
        <f>IF(ISERROR(MATCH(LM$1,'CSC Mitre'!DQ$1:DQ$220,0)),"",VLOOKUP(LM$1,'Tactic Recode'!$A$1:$B$547,2,FALSE))</f>
        <v/>
      </c>
      <c r="LN122" t="str">
        <f>IF(ISERROR(MATCH(LN$1,'CSC Mitre'!DQ$1:DQ$220,0)),"",VLOOKUP(LN$1,'Tactic Recode'!$A$1:$B$547,2,FALSE))</f>
        <v/>
      </c>
      <c r="LO122" t="str">
        <f>IF(ISERROR(MATCH(LO$1,'CSC Mitre'!DQ$1:DQ$220,0)),"",VLOOKUP(LO$1,'Tactic Recode'!$A$1:$B$547,2,FALSE))</f>
        <v/>
      </c>
      <c r="LP122" t="str">
        <f>IF(ISERROR(MATCH(LP$1,'CSC Mitre'!DQ$1:DQ$220,0)),"",VLOOKUP(LP$1,'Tactic Recode'!$A$1:$B$547,2,FALSE))</f>
        <v/>
      </c>
      <c r="LQ122" t="str">
        <f>IF(ISERROR(MATCH(LQ$1,'CSC Mitre'!DQ$1:DQ$220,0)),"",VLOOKUP(LQ$1,'Tactic Recode'!$A$1:$B$547,2,FALSE))</f>
        <v/>
      </c>
      <c r="LR122" t="str">
        <f>IF(ISERROR(MATCH(LR$1,'CSC Mitre'!DQ$1:DQ$220,0)),"",VLOOKUP(LR$1,'Tactic Recode'!$A$1:$B$547,2,FALSE))</f>
        <v/>
      </c>
      <c r="LS122" t="str">
        <f>IF(ISERROR(MATCH(LS$1,'CSC Mitre'!DQ$1:DQ$220,0)),"",VLOOKUP(LS$1,'Tactic Recode'!$A$1:$B$547,2,FALSE))</f>
        <v/>
      </c>
      <c r="LT122" t="str">
        <f>IF(ISERROR(MATCH(LT$1,'CSC Mitre'!DQ$1:DQ$220,0)),"",VLOOKUP(LT$1,'Tactic Recode'!$A$1:$B$547,2,FALSE))</f>
        <v/>
      </c>
      <c r="LU122" t="str">
        <f>IF(ISERROR(MATCH(LU$1,'CSC Mitre'!DQ$1:DQ$220,0)),"",VLOOKUP(LU$1,'Tactic Recode'!$A$1:$B$547,2,FALSE))</f>
        <v/>
      </c>
      <c r="LV122" t="str">
        <f>IF(ISERROR(MATCH(LV$1,'CSC Mitre'!DQ$1:DQ$220,0)),"",VLOOKUP(LV$1,'Tactic Recode'!$A$1:$B$547,2,FALSE))</f>
        <v/>
      </c>
      <c r="LW122" t="str">
        <f>IF(ISERROR(MATCH(LW$1,'CSC Mitre'!DQ$1:DQ$220,0)),"",VLOOKUP(LW$1,'Tactic Recode'!$A$1:$B$547,2,FALSE))</f>
        <v/>
      </c>
      <c r="LX122" t="str">
        <f>IF(ISERROR(MATCH(LX$1,'CSC Mitre'!DQ$1:DQ$220,0)),"",VLOOKUP(LX$1,'Tactic Recode'!$A$1:$B$547,2,FALSE))</f>
        <v/>
      </c>
      <c r="LY122" t="str">
        <f>IF(ISERROR(MATCH(LY$1,'CSC Mitre'!DQ$1:DQ$220,0)),"",VLOOKUP(LY$1,'Tactic Recode'!$A$1:$B$547,2,FALSE))</f>
        <v/>
      </c>
      <c r="LZ122" t="str">
        <f>IF(ISERROR(MATCH(LZ$1,'CSC Mitre'!DQ$1:DQ$220,0)),"",VLOOKUP(LZ$1,'Tactic Recode'!$A$1:$B$547,2,FALSE))</f>
        <v/>
      </c>
      <c r="MA122" t="str">
        <f>IF(ISERROR(MATCH(MA$1,'CSC Mitre'!DQ$1:DQ$220,0)),"",VLOOKUP(MA$1,'Tactic Recode'!$A$1:$B$547,2,FALSE))</f>
        <v/>
      </c>
      <c r="MB122" t="str">
        <f>IF(ISERROR(MATCH(MB$1,'CSC Mitre'!DQ$1:DQ$220,0)),"",VLOOKUP(MB$1,'Tactic Recode'!$A$1:$B$547,2,FALSE))</f>
        <v/>
      </c>
      <c r="MC122" t="str">
        <f>IF(ISERROR(MATCH(MC$1,'CSC Mitre'!DQ$1:DQ$220,0)),"",VLOOKUP(MC$1,'Tactic Recode'!$A$1:$B$547,2,FALSE))</f>
        <v/>
      </c>
      <c r="MD122" t="str">
        <f>IF(ISERROR(MATCH(MD$1,'CSC Mitre'!DQ$1:DQ$220,0)),"",VLOOKUP(MD$1,'Tactic Recode'!$A$1:$B$547,2,FALSE))</f>
        <v/>
      </c>
      <c r="ME122" t="str">
        <f>IF(ISERROR(MATCH(ME$1,'CSC Mitre'!DQ$1:DQ$220,0)),"",VLOOKUP(ME$1,'Tactic Recode'!$A$1:$B$547,2,FALSE))</f>
        <v/>
      </c>
      <c r="MF122" t="str">
        <f>IF(ISERROR(MATCH(MF$1,'CSC Mitre'!DQ$1:DQ$220,0)),"",VLOOKUP(MF$1,'Tactic Recode'!$A$1:$B$547,2,FALSE))</f>
        <v/>
      </c>
      <c r="MG122" t="str">
        <f>IF(ISERROR(MATCH(MG$1,'CSC Mitre'!DQ$1:DQ$220,0)),"",VLOOKUP(MG$1,'Tactic Recode'!$A$1:$B$547,2,FALSE))</f>
        <v/>
      </c>
      <c r="MH122" t="str">
        <f>IF(ISERROR(MATCH(MH$1,'CSC Mitre'!DQ$1:DQ$220,0)),"",VLOOKUP(MH$1,'Tactic Recode'!$A$1:$B$547,2,FALSE))</f>
        <v/>
      </c>
      <c r="MI122" t="str">
        <f>IF(ISERROR(MATCH(MI$1,'CSC Mitre'!DQ$1:DQ$220,0)),"",VLOOKUP(MI$1,'Tactic Recode'!$A$1:$B$547,2,FALSE))</f>
        <v/>
      </c>
      <c r="MJ122" t="str">
        <f>IF(ISERROR(MATCH(MJ$1,'CSC Mitre'!DQ$1:DQ$220,0)),"",VLOOKUP(MJ$1,'Tactic Recode'!$A$1:$B$547,2,FALSE))</f>
        <v/>
      </c>
      <c r="MK122" t="str">
        <f>IF(ISERROR(MATCH(MK$1,'CSC Mitre'!DQ$1:DQ$220,0)),"",VLOOKUP(MK$1,'Tactic Recode'!$A$1:$B$547,2,FALSE))</f>
        <v/>
      </c>
      <c r="ML122" t="str">
        <f>IF(ISERROR(MATCH(ML$1,'CSC Mitre'!DQ$1:DQ$220,0)),"",VLOOKUP(ML$1,'Tactic Recode'!$A$1:$B$547,2,FALSE))</f>
        <v/>
      </c>
      <c r="MM122" t="str">
        <f>IF(ISERROR(MATCH(MM$1,'CSC Mitre'!DQ$1:DQ$220,0)),"",VLOOKUP(MM$1,'Tactic Recode'!$A$1:$B$547,2,FALSE))</f>
        <v/>
      </c>
      <c r="MN122" t="str">
        <f>IF(ISERROR(MATCH(MN$1,'CSC Mitre'!DQ$1:DQ$220,0)),"",VLOOKUP(MN$1,'Tactic Recode'!$A$1:$B$547,2,FALSE))</f>
        <v/>
      </c>
      <c r="MO122" t="str">
        <f>IF(ISERROR(MATCH(MO$1,'CSC Mitre'!DQ$1:DQ$220,0)),"",VLOOKUP(MO$1,'Tactic Recode'!$A$1:$B$547,2,FALSE))</f>
        <v/>
      </c>
      <c r="MP122" t="str">
        <f>IF(ISERROR(MATCH(MP$1,'CSC Mitre'!DQ$1:DQ$220,0)),"",VLOOKUP(MP$1,'Tactic Recode'!$A$1:$B$547,2,FALSE))</f>
        <v/>
      </c>
      <c r="MQ122" t="str">
        <f>IF(ISERROR(MATCH(MQ$1,'CSC Mitre'!DQ$1:DQ$220,0)),"",VLOOKUP(MQ$1,'Tactic Recode'!$A$1:$B$547,2,FALSE))</f>
        <v/>
      </c>
      <c r="MR122" t="str">
        <f>IF(ISERROR(MATCH(MR$1,'CSC Mitre'!DQ$1:DQ$220,0)),"",VLOOKUP(MR$1,'Tactic Recode'!$A$1:$B$547,2,FALSE))</f>
        <v/>
      </c>
      <c r="MS122" t="str">
        <f>IF(ISERROR(MATCH(MS$1,'CSC Mitre'!DQ$1:DQ$220,0)),"",VLOOKUP(MS$1,'Tactic Recode'!$A$1:$B$547,2,FALSE))</f>
        <v/>
      </c>
      <c r="MT122" t="str">
        <f>IF(ISERROR(MATCH(MT$1,'CSC Mitre'!DQ$1:DQ$220,0)),"",VLOOKUP(MT$1,'Tactic Recode'!$A$1:$B$547,2,FALSE))</f>
        <v/>
      </c>
      <c r="MU122" t="str">
        <f>IF(ISERROR(MATCH(MU$1,'CSC Mitre'!DQ$1:DQ$220,0)),"",VLOOKUP(MU$1,'Tactic Recode'!$A$1:$B$547,2,FALSE))</f>
        <v/>
      </c>
      <c r="MV122" t="str">
        <f>IF(ISERROR(MATCH(MV$1,'CSC Mitre'!DQ$1:DQ$220,0)),"",VLOOKUP(MV$1,'Tactic Recode'!$A$1:$B$547,2,FALSE))</f>
        <v/>
      </c>
      <c r="MW122" t="str">
        <f>IF(ISERROR(MATCH(MW$1,'CSC Mitre'!DQ$1:DQ$220,0)),"",VLOOKUP(MW$1,'Tactic Recode'!$A$1:$B$547,2,FALSE))</f>
        <v/>
      </c>
      <c r="MX122" t="str">
        <f>IF(ISERROR(MATCH(MX$1,'CSC Mitre'!DQ$1:DQ$220,0)),"",VLOOKUP(MX$1,'Tactic Recode'!$A$1:$B$547,2,FALSE))</f>
        <v/>
      </c>
      <c r="MY122" t="str">
        <f>IF(ISERROR(MATCH(MY$1,'CSC Mitre'!DQ$1:DQ$220,0)),"",VLOOKUP(MY$1,'Tactic Recode'!$A$1:$B$547,2,FALSE))</f>
        <v/>
      </c>
      <c r="MZ122" t="str">
        <f>IF(ISERROR(MATCH(MZ$1,'CSC Mitre'!DQ$1:DQ$220,0)),"",VLOOKUP(MZ$1,'Tactic Recode'!$A$1:$B$547,2,FALSE))</f>
        <v/>
      </c>
      <c r="NA122" t="str">
        <f>IF(ISERROR(MATCH(NA$1,'CSC Mitre'!DQ$1:DQ$220,0)),"",VLOOKUP(NA$1,'Tactic Recode'!$A$1:$B$547,2,FALSE))</f>
        <v/>
      </c>
      <c r="NB122" t="str">
        <f>IF(ISERROR(MATCH(NB$1,'CSC Mitre'!DQ$1:DQ$220,0)),"",VLOOKUP(NB$1,'Tactic Recode'!$A$1:$B$547,2,FALSE))</f>
        <v/>
      </c>
      <c r="NC122" t="str">
        <f>IF(ISERROR(MATCH(NC$1,'CSC Mitre'!DQ$1:DQ$220,0)),"",VLOOKUP(NC$1,'Tactic Recode'!$A$1:$B$547,2,FALSE))</f>
        <v/>
      </c>
      <c r="ND122" t="str">
        <f>IF(ISERROR(MATCH(ND$1,'CSC Mitre'!DQ$1:DQ$220,0)),"",VLOOKUP(ND$1,'Tactic Recode'!$A$1:$B$547,2,FALSE))</f>
        <v/>
      </c>
      <c r="NE122" t="str">
        <f>IF(ISERROR(MATCH(NE$1,'CSC Mitre'!DQ$1:DQ$220,0)),"",VLOOKUP(NE$1,'Tactic Recode'!$A$1:$B$547,2,FALSE))</f>
        <v/>
      </c>
      <c r="NF122" t="str">
        <f>IF(ISERROR(MATCH(NF$1,'CSC Mitre'!DQ$1:DQ$220,0)),"",VLOOKUP(NF$1,'Tactic Recode'!$A$1:$B$547,2,FALSE))</f>
        <v/>
      </c>
      <c r="NG122" t="str">
        <f>IF(ISERROR(MATCH(NG$1,'CSC Mitre'!DQ$1:DQ$220,0)),"",VLOOKUP(NG$1,'Tactic Recode'!$A$1:$B$547,2,FALSE))</f>
        <v/>
      </c>
      <c r="NH122" t="str">
        <f>IF(ISERROR(MATCH(NH$1,'CSC Mitre'!DQ$1:DQ$220,0)),"",VLOOKUP(NH$1,'Tactic Recode'!$A$1:$B$547,2,FALSE))</f>
        <v/>
      </c>
      <c r="NI122" t="str">
        <f>IF(ISERROR(MATCH(NI$1,'CSC Mitre'!DQ$1:DQ$220,0)),"",VLOOKUP(NI$1,'Tactic Recode'!$A$1:$B$547,2,FALSE))</f>
        <v/>
      </c>
      <c r="NJ122" t="str">
        <f>IF(ISERROR(MATCH(NJ$1,'CSC Mitre'!DQ$1:DQ$220,0)),"",VLOOKUP(NJ$1,'Tactic Recode'!$A$1:$B$547,2,FALSE))</f>
        <v/>
      </c>
      <c r="NK122" t="str">
        <f>IF(ISERROR(MATCH(NK$1,'CSC Mitre'!DQ$1:DQ$220,0)),"",VLOOKUP(NK$1,'Tactic Recode'!$A$1:$B$547,2,FALSE))</f>
        <v/>
      </c>
      <c r="NL122" t="str">
        <f>IF(ISERROR(MATCH(NL$1,'CSC Mitre'!DQ$1:DQ$220,0)),"",VLOOKUP(NL$1,'Tactic Recode'!$A$1:$B$547,2,FALSE))</f>
        <v/>
      </c>
      <c r="NM122" t="str">
        <f>IF(ISERROR(MATCH(NM$1,'CSC Mitre'!DQ$1:DQ$220,0)),"",VLOOKUP(NM$1,'Tactic Recode'!$A$1:$B$547,2,FALSE))</f>
        <v/>
      </c>
      <c r="NN122" t="str">
        <f>IF(ISERROR(MATCH(NN$1,'CSC Mitre'!DQ$1:DQ$220,0)),"",VLOOKUP(NN$1,'Tactic Recode'!$A$1:$B$547,2,FALSE))</f>
        <v/>
      </c>
      <c r="NO122" t="str">
        <f>IF(ISERROR(MATCH(NO$1,'CSC Mitre'!DQ$1:DQ$220,0)),"",VLOOKUP(NO$1,'Tactic Recode'!$A$1:$B$547,2,FALSE))</f>
        <v/>
      </c>
      <c r="NP122" t="str">
        <f>IF(ISERROR(MATCH(NP$1,'CSC Mitre'!DQ$1:DQ$220,0)),"",VLOOKUP(NP$1,'Tactic Recode'!$A$1:$B$547,2,FALSE))</f>
        <v/>
      </c>
      <c r="NQ122" t="str">
        <f>IF(ISERROR(MATCH(NQ$1,'CSC Mitre'!DQ$1:DQ$220,0)),"",VLOOKUP(NQ$1,'Tactic Recode'!$A$1:$B$547,2,FALSE))</f>
        <v/>
      </c>
      <c r="NR122" t="str">
        <f>IF(ISERROR(MATCH(NR$1,'CSC Mitre'!DQ$1:DQ$220,0)),"",VLOOKUP(NR$1,'Tactic Recode'!$A$1:$B$547,2,FALSE))</f>
        <v/>
      </c>
      <c r="NS122" t="str">
        <f>IF(ISERROR(MATCH(NS$1,'CSC Mitre'!DQ$1:DQ$220,0)),"",VLOOKUP(NS$1,'Tactic Recode'!$A$1:$B$547,2,FALSE))</f>
        <v/>
      </c>
      <c r="NT122" t="str">
        <f>IF(ISERROR(MATCH(NT$1,'CSC Mitre'!DQ$1:DQ$220,0)),"",VLOOKUP(NT$1,'Tactic Recode'!$A$1:$B$547,2,FALSE))</f>
        <v/>
      </c>
      <c r="NU122" t="str">
        <f>IF(ISERROR(MATCH(NU$1,'CSC Mitre'!DQ$1:DQ$220,0)),"",VLOOKUP(NU$1,'Tactic Recode'!$A$1:$B$547,2,FALSE))</f>
        <v/>
      </c>
      <c r="NV122" t="str">
        <f>IF(ISERROR(MATCH(NV$1,'CSC Mitre'!DQ$1:DQ$220,0)),"",VLOOKUP(NV$1,'Tactic Recode'!$A$1:$B$547,2,FALSE))</f>
        <v/>
      </c>
      <c r="NW122" t="str">
        <f>IF(ISERROR(MATCH(NW$1,'CSC Mitre'!DQ$1:DQ$220,0)),"",VLOOKUP(NW$1,'Tactic Recode'!$A$1:$B$547,2,FALSE))</f>
        <v/>
      </c>
      <c r="NX122" t="str">
        <f>IF(ISERROR(MATCH(NX$1,'CSC Mitre'!DQ$1:DQ$220,0)),"",VLOOKUP(NX$1,'Tactic Recode'!$A$1:$B$547,2,FALSE))</f>
        <v/>
      </c>
      <c r="NY122" t="str">
        <f>IF(ISERROR(MATCH(NY$1,'CSC Mitre'!DQ$1:DQ$220,0)),"",VLOOKUP(NY$1,'Tactic Recode'!$A$1:$B$547,2,FALSE))</f>
        <v/>
      </c>
      <c r="NZ122" t="str">
        <f>IF(ISERROR(MATCH(NZ$1,'CSC Mitre'!DQ$1:DQ$220,0)),"",VLOOKUP(NZ$1,'Tactic Recode'!$A$1:$B$547,2,FALSE))</f>
        <v/>
      </c>
      <c r="OA122" t="str">
        <f>IF(ISERROR(MATCH(OA$1,'CSC Mitre'!DQ$1:DQ$220,0)),"",VLOOKUP(OA$1,'Tactic Recode'!$A$1:$B$547,2,FALSE))</f>
        <v/>
      </c>
      <c r="OB122" t="str">
        <f>IF(ISERROR(MATCH(OB$1,'CSC Mitre'!DQ$1:DQ$220,0)),"",VLOOKUP(OB$1,'Tactic Recode'!$A$1:$B$547,2,FALSE))</f>
        <v/>
      </c>
      <c r="OC122" t="str">
        <f>IF(ISERROR(MATCH(OC$1,'CSC Mitre'!DQ$1:DQ$220,0)),"",VLOOKUP(OC$1,'Tactic Recode'!$A$1:$B$547,2,FALSE))</f>
        <v/>
      </c>
      <c r="OD122" t="str">
        <f>IF(ISERROR(MATCH(OD$1,'CSC Mitre'!DQ$1:DQ$220,0)),"",VLOOKUP(OD$1,'Tactic Recode'!$A$1:$B$547,2,FALSE))</f>
        <v/>
      </c>
      <c r="OE122" t="str">
        <f>IF(ISERROR(MATCH(OE$1,'CSC Mitre'!DQ$1:DQ$220,0)),"",VLOOKUP(OE$1,'Tactic Recode'!$A$1:$B$547,2,FALSE))</f>
        <v/>
      </c>
      <c r="OF122" t="str">
        <f>IF(ISERROR(MATCH(OF$1,'CSC Mitre'!DQ$1:DQ$220,0)),"",VLOOKUP(OF$1,'Tactic Recode'!$A$1:$B$547,2,FALSE))</f>
        <v/>
      </c>
      <c r="OG122" t="str">
        <f>IF(ISERROR(MATCH(OG$1,'CSC Mitre'!DQ$1:DQ$220,0)),"",VLOOKUP(OG$1,'Tactic Recode'!$A$1:$B$547,2,FALSE))</f>
        <v/>
      </c>
      <c r="OH122" t="str">
        <f>IF(ISERROR(MATCH(OH$1,'CSC Mitre'!DQ$1:DQ$220,0)),"",VLOOKUP(OH$1,'Tactic Recode'!$A$1:$B$547,2,FALSE))</f>
        <v/>
      </c>
      <c r="OI122" t="str">
        <f>IF(ISERROR(MATCH(OI$1,'CSC Mitre'!DQ$1:DQ$220,0)),"",VLOOKUP(OI$1,'Tactic Recode'!$A$1:$B$547,2,FALSE))</f>
        <v/>
      </c>
      <c r="OJ122" t="str">
        <f>IF(ISERROR(MATCH(OJ$1,'CSC Mitre'!DQ$1:DQ$220,0)),"",VLOOKUP(OJ$1,'Tactic Recode'!$A$1:$B$547,2,FALSE))</f>
        <v/>
      </c>
      <c r="OK122" t="str">
        <f>IF(ISERROR(MATCH(OK$1,'CSC Mitre'!DQ$1:DQ$220,0)),"",VLOOKUP(OK$1,'Tactic Recode'!$A$1:$B$547,2,FALSE))</f>
        <v/>
      </c>
      <c r="OL122" t="str">
        <f>IF(ISERROR(MATCH(OL$1,'CSC Mitre'!DQ$1:DQ$220,0)),"",VLOOKUP(OL$1,'Tactic Recode'!$A$1:$B$547,2,FALSE))</f>
        <v/>
      </c>
      <c r="OM122" t="str">
        <f>IF(ISERROR(MATCH(OM$1,'CSC Mitre'!DQ$1:DQ$220,0)),"",VLOOKUP(OM$1,'Tactic Recode'!$A$1:$B$547,2,FALSE))</f>
        <v/>
      </c>
      <c r="ON122" t="str">
        <f>IF(ISERROR(MATCH(ON$1,'CSC Mitre'!DQ$1:DQ$220,0)),"",VLOOKUP(ON$1,'Tactic Recode'!$A$1:$B$547,2,FALSE))</f>
        <v/>
      </c>
      <c r="OO122" t="str">
        <f>IF(ISERROR(MATCH(OO$1,'CSC Mitre'!DQ$1:DQ$220,0)),"",VLOOKUP(OO$1,'Tactic Recode'!$A$1:$B$547,2,FALSE))</f>
        <v/>
      </c>
      <c r="OP122" t="str">
        <f>IF(ISERROR(MATCH(OP$1,'CSC Mitre'!DQ$1:DQ$220,0)),"",VLOOKUP(OP$1,'Tactic Recode'!$A$1:$B$547,2,FALSE))</f>
        <v/>
      </c>
      <c r="OQ122" t="str">
        <f>IF(ISERROR(MATCH(OQ$1,'CSC Mitre'!DQ$1:DQ$220,0)),"",VLOOKUP(OQ$1,'Tactic Recode'!$A$1:$B$547,2,FALSE))</f>
        <v/>
      </c>
      <c r="OR122" t="str">
        <f>IF(ISERROR(MATCH(OR$1,'CSC Mitre'!DQ$1:DQ$220,0)),"",VLOOKUP(OR$1,'Tactic Recode'!$A$1:$B$547,2,FALSE))</f>
        <v/>
      </c>
      <c r="OS122" t="str">
        <f>IF(ISERROR(MATCH(OS$1,'CSC Mitre'!DQ$1:DQ$220,0)),"",VLOOKUP(OS$1,'Tactic Recode'!$A$1:$B$547,2,FALSE))</f>
        <v/>
      </c>
      <c r="OT122" t="str">
        <f>IF(ISERROR(MATCH(OT$1,'CSC Mitre'!DQ$1:DQ$220,0)),"",VLOOKUP(OT$1,'Tactic Recode'!$A$1:$B$547,2,FALSE))</f>
        <v/>
      </c>
      <c r="OU122" t="str">
        <f>IF(ISERROR(MATCH(OU$1,'CSC Mitre'!DQ$1:DQ$220,0)),"",VLOOKUP(OU$1,'Tactic Recode'!$A$1:$B$547,2,FALSE))</f>
        <v/>
      </c>
      <c r="OV122" t="str">
        <f>IF(ISERROR(MATCH(OV$1,'CSC Mitre'!DQ$1:DQ$220,0)),"",VLOOKUP(OV$1,'Tactic Recode'!$A$1:$B$547,2,FALSE))</f>
        <v/>
      </c>
      <c r="OW122" t="str">
        <f>IF(ISERROR(MATCH(OW$1,'CSC Mitre'!DQ$1:DQ$220,0)),"",VLOOKUP(OW$1,'Tactic Recode'!$A$1:$B$547,2,FALSE))</f>
        <v/>
      </c>
      <c r="OX122" t="str">
        <f>IF(ISERROR(MATCH(OX$1,'CSC Mitre'!DQ$1:DQ$220,0)),"",VLOOKUP(OX$1,'Tactic Recode'!$A$1:$B$547,2,FALSE))</f>
        <v/>
      </c>
      <c r="OY122" t="str">
        <f>IF(ISERROR(MATCH(OY$1,'CSC Mitre'!DQ$1:DQ$220,0)),"",VLOOKUP(OY$1,'Tactic Recode'!$A$1:$B$547,2,FALSE))</f>
        <v/>
      </c>
      <c r="OZ122" t="str">
        <f>IF(ISERROR(MATCH(OZ$1,'CSC Mitre'!DQ$1:DQ$220,0)),"",VLOOKUP(OZ$1,'Tactic Recode'!$A$1:$B$547,2,FALSE))</f>
        <v/>
      </c>
      <c r="PA122" t="str">
        <f>IF(ISERROR(MATCH(PA$1,'CSC Mitre'!DQ$1:DQ$220,0)),"",VLOOKUP(PA$1,'Tactic Recode'!$A$1:$B$547,2,FALSE))</f>
        <v/>
      </c>
      <c r="PB122" t="str">
        <f>IF(ISERROR(MATCH(PB$1,'CSC Mitre'!DQ$1:DQ$220,0)),"",VLOOKUP(PB$1,'Tactic Recode'!$A$1:$B$547,2,FALSE))</f>
        <v/>
      </c>
      <c r="PC122" t="str">
        <f>IF(ISERROR(MATCH(PC$1,'CSC Mitre'!DQ$1:DQ$220,0)),"",VLOOKUP(PC$1,'Tactic Recode'!$A$1:$B$547,2,FALSE))</f>
        <v/>
      </c>
      <c r="PD122" t="str">
        <f>IF(ISERROR(MATCH(PD$1,'CSC Mitre'!DQ$1:DQ$220,0)),"",VLOOKUP(PD$1,'Tactic Recode'!$A$1:$B$547,2,FALSE))</f>
        <v/>
      </c>
      <c r="PE122" t="str">
        <f>IF(ISERROR(MATCH(PE$1,'CSC Mitre'!DQ$1:DQ$220,0)),"",VLOOKUP(PE$1,'Tactic Recode'!$A$1:$B$547,2,FALSE))</f>
        <v/>
      </c>
      <c r="PF122" t="str">
        <f>IF(ISERROR(MATCH(PF$1,'CSC Mitre'!DQ$1:DQ$220,0)),"",VLOOKUP(PF$1,'Tactic Recode'!$A$1:$B$547,2,FALSE))</f>
        <v/>
      </c>
      <c r="PG122" t="str">
        <f>IF(ISERROR(MATCH(PG$1,'CSC Mitre'!DQ$1:DQ$220,0)),"",VLOOKUP(PG$1,'Tactic Recode'!$A$1:$B$547,2,FALSE))</f>
        <v/>
      </c>
      <c r="PH122" t="str">
        <f>IF(ISERROR(MATCH(PH$1,'CSC Mitre'!DQ$1:DQ$220,0)),"",VLOOKUP(PH$1,'Tactic Recode'!$A$1:$B$547,2,FALSE))</f>
        <v/>
      </c>
      <c r="PI122" t="str">
        <f>IF(ISERROR(MATCH(PI$1,'CSC Mitre'!DQ$1:DQ$220,0)),"",VLOOKUP(PI$1,'Tactic Recode'!$A$1:$B$547,2,FALSE))</f>
        <v/>
      </c>
      <c r="PJ122" t="str">
        <f>IF(ISERROR(MATCH(PJ$1,'CSC Mitre'!DQ$1:DQ$220,0)),"",VLOOKUP(PJ$1,'Tactic Recode'!$A$1:$B$547,2,FALSE))</f>
        <v/>
      </c>
      <c r="PK122" t="str">
        <f>IF(ISERROR(MATCH(PK$1,'CSC Mitre'!DQ$1:DQ$220,0)),"",VLOOKUP(PK$1,'Tactic Recode'!$A$1:$B$547,2,FALSE))</f>
        <v/>
      </c>
      <c r="PL122" t="str">
        <f>IF(ISERROR(MATCH(PL$1,'CSC Mitre'!DQ$1:DQ$220,0)),"",VLOOKUP(PL$1,'Tactic Recode'!$A$1:$B$547,2,FALSE))</f>
        <v/>
      </c>
      <c r="PM122" t="str">
        <f>IF(ISERROR(MATCH(PM$1,'CSC Mitre'!DQ$1:DQ$220,0)),"",VLOOKUP(PM$1,'Tactic Recode'!$A$1:$B$547,2,FALSE))</f>
        <v/>
      </c>
      <c r="PN122" t="str">
        <f>IF(ISERROR(MATCH(PN$1,'CSC Mitre'!DQ$1:DQ$220,0)),"",VLOOKUP(PN$1,'Tactic Recode'!$A$1:$B$547,2,FALSE))</f>
        <v/>
      </c>
      <c r="PO122" t="str">
        <f>IF(ISERROR(MATCH(PO$1,'CSC Mitre'!DQ$1:DQ$220,0)),"",VLOOKUP(PO$1,'Tactic Recode'!$A$1:$B$547,2,FALSE))</f>
        <v/>
      </c>
      <c r="PP122" t="str">
        <f>IF(ISERROR(MATCH(PP$1,'CSC Mitre'!DQ$1:DQ$220,0)),"",VLOOKUP(PP$1,'Tactic Recode'!$A$1:$B$547,2,FALSE))</f>
        <v/>
      </c>
      <c r="PQ122" t="str">
        <f>IF(ISERROR(MATCH(PQ$1,'CSC Mitre'!DQ$1:DQ$220,0)),"",VLOOKUP(PQ$1,'Tactic Recode'!$A$1:$B$547,2,FALSE))</f>
        <v/>
      </c>
      <c r="PR122" t="str">
        <f>IF(ISERROR(MATCH(PR$1,'CSC Mitre'!DQ$1:DQ$220,0)),"",VLOOKUP(PR$1,'Tactic Recode'!$A$1:$B$547,2,FALSE))</f>
        <v/>
      </c>
      <c r="PS122" t="str">
        <f>IF(ISERROR(MATCH(PS$1,'CSC Mitre'!DQ$1:DQ$220,0)),"",VLOOKUP(PS$1,'Tactic Recode'!$A$1:$B$547,2,FALSE))</f>
        <v/>
      </c>
      <c r="PT122" t="str">
        <f>IF(ISERROR(MATCH(PT$1,'CSC Mitre'!DQ$1:DQ$220,0)),"",VLOOKUP(PT$1,'Tactic Recode'!$A$1:$B$547,2,FALSE))</f>
        <v/>
      </c>
      <c r="PU122" t="str">
        <f>IF(ISERROR(MATCH(PU$1,'CSC Mitre'!DQ$1:DQ$220,0)),"",VLOOKUP(PU$1,'Tactic Recode'!$A$1:$B$547,2,FALSE))</f>
        <v/>
      </c>
      <c r="PV122" t="str">
        <f>IF(ISERROR(MATCH(PV$1,'CSC Mitre'!DQ$1:DQ$220,0)),"",VLOOKUP(PV$1,'Tactic Recode'!$A$1:$B$547,2,FALSE))</f>
        <v/>
      </c>
      <c r="PW122" t="str">
        <f>IF(ISERROR(MATCH(PW$1,'CSC Mitre'!DQ$1:DQ$220,0)),"",VLOOKUP(PW$1,'Tactic Recode'!$A$1:$B$547,2,FALSE))</f>
        <v/>
      </c>
      <c r="PX122" t="str">
        <f>IF(ISERROR(MATCH(PX$1,'CSC Mitre'!DQ$1:DQ$220,0)),"",VLOOKUP(PX$1,'Tactic Recode'!$A$1:$B$547,2,FALSE))</f>
        <v/>
      </c>
      <c r="PY122" t="str">
        <f>IF(ISERROR(MATCH(PY$1,'CSC Mitre'!DQ$1:DQ$220,0)),"",VLOOKUP(PY$1,'Tactic Recode'!$A$1:$B$547,2,FALSE))</f>
        <v/>
      </c>
      <c r="PZ122" t="str">
        <f>IF(ISERROR(MATCH(PZ$1,'CSC Mitre'!DQ$1:DQ$220,0)),"",VLOOKUP(PZ$1,'Tactic Recode'!$A$1:$B$547,2,FALSE))</f>
        <v/>
      </c>
      <c r="QA122" t="str">
        <f>IF(ISERROR(MATCH(QA$1,'CSC Mitre'!DQ$1:DQ$220,0)),"",VLOOKUP(QA$1,'Tactic Recode'!$A$1:$B$547,2,FALSE))</f>
        <v/>
      </c>
      <c r="QB122" t="str">
        <f>IF(ISERROR(MATCH(QB$1,'CSC Mitre'!DQ$1:DQ$220,0)),"",VLOOKUP(QB$1,'Tactic Recode'!$A$1:$B$547,2,FALSE))</f>
        <v/>
      </c>
      <c r="QC122" t="str">
        <f>IF(ISERROR(MATCH(QC$1,'CSC Mitre'!DQ$1:DQ$220,0)),"",VLOOKUP(QC$1,'Tactic Recode'!$A$1:$B$547,2,FALSE))</f>
        <v/>
      </c>
      <c r="QD122" t="str">
        <f>IF(ISERROR(MATCH(QD$1,'CSC Mitre'!DQ$1:DQ$220,0)),"",VLOOKUP(QD$1,'Tactic Recode'!$A$1:$B$547,2,FALSE))</f>
        <v/>
      </c>
      <c r="QE122" t="str">
        <f>IF(ISERROR(MATCH(QE$1,'CSC Mitre'!DQ$1:DQ$220,0)),"",VLOOKUP(QE$1,'Tactic Recode'!$A$1:$B$547,2,FALSE))</f>
        <v/>
      </c>
      <c r="QF122" t="str">
        <f>IF(ISERROR(MATCH(QF$1,'CSC Mitre'!DQ$1:DQ$220,0)),"",VLOOKUP(QF$1,'Tactic Recode'!$A$1:$B$547,2,FALSE))</f>
        <v/>
      </c>
      <c r="QG122" t="str">
        <f>IF(ISERROR(MATCH(QG$1,'CSC Mitre'!DQ$1:DQ$220,0)),"",VLOOKUP(QG$1,'Tactic Recode'!$A$1:$B$547,2,FALSE))</f>
        <v/>
      </c>
      <c r="QH122" t="str">
        <f>IF(ISERROR(MATCH(QH$1,'CSC Mitre'!DQ$1:DQ$220,0)),"",VLOOKUP(QH$1,'Tactic Recode'!$A$1:$B$547,2,FALSE))</f>
        <v/>
      </c>
      <c r="QI122" t="str">
        <f>IF(ISERROR(MATCH(QI$1,'CSC Mitre'!DQ$1:DQ$220,0)),"",VLOOKUP(QI$1,'Tactic Recode'!$A$1:$B$547,2,FALSE))</f>
        <v/>
      </c>
      <c r="QJ122" t="str">
        <f>IF(ISERROR(MATCH(QJ$1,'CSC Mitre'!DQ$1:DQ$220,0)),"",VLOOKUP(QJ$1,'Tactic Recode'!$A$1:$B$547,2,FALSE))</f>
        <v/>
      </c>
      <c r="QK122" t="str">
        <f>IF(ISERROR(MATCH(QK$1,'CSC Mitre'!DQ$1:DQ$220,0)),"",VLOOKUP(QK$1,'Tactic Recode'!$A$1:$B$547,2,FALSE))</f>
        <v/>
      </c>
      <c r="QL122" t="str">
        <f>IF(ISERROR(MATCH(QL$1,'CSC Mitre'!DQ$1:DQ$220,0)),"",VLOOKUP(QL$1,'Tactic Recode'!$A$1:$B$547,2,FALSE))</f>
        <v/>
      </c>
      <c r="QM122" t="str">
        <f>IF(ISERROR(MATCH(QM$1,'CSC Mitre'!DQ$1:DQ$220,0)),"",VLOOKUP(QM$1,'Tactic Recode'!$A$1:$B$547,2,FALSE))</f>
        <v/>
      </c>
      <c r="QN122" t="str">
        <f>IF(ISERROR(MATCH(QN$1,'CSC Mitre'!DQ$1:DQ$220,0)),"",VLOOKUP(QN$1,'Tactic Recode'!$A$1:$B$547,2,FALSE))</f>
        <v/>
      </c>
      <c r="QO122" t="str">
        <f>IF(ISERROR(MATCH(QO$1,'CSC Mitre'!DQ$1:DQ$220,0)),"",VLOOKUP(QO$1,'Tactic Recode'!$A$1:$B$547,2,FALSE))</f>
        <v/>
      </c>
      <c r="QP122" t="str">
        <f>IF(ISERROR(MATCH(QP$1,'CSC Mitre'!DQ$1:DQ$220,0)),"",VLOOKUP(QP$1,'Tactic Recode'!$A$1:$B$547,2,FALSE))</f>
        <v/>
      </c>
      <c r="QQ122" t="str">
        <f>IF(ISERROR(MATCH(QQ$1,'CSC Mitre'!DQ$1:DQ$220,0)),"",VLOOKUP(QQ$1,'Tactic Recode'!$A$1:$B$547,2,FALSE))</f>
        <v/>
      </c>
      <c r="QR122" t="str">
        <f>IF(ISERROR(MATCH(QR$1,'CSC Mitre'!DQ$1:DQ$220,0)),"",VLOOKUP(QR$1,'Tactic Recode'!$A$1:$B$547,2,FALSE))</f>
        <v/>
      </c>
      <c r="QS122" t="str">
        <f>IF(ISERROR(MATCH(QS$1,'CSC Mitre'!DQ$1:DQ$220,0)),"",VLOOKUP(QS$1,'Tactic Recode'!$A$1:$B$547,2,FALSE))</f>
        <v/>
      </c>
      <c r="QT122" t="str">
        <f>IF(ISERROR(MATCH(QT$1,'CSC Mitre'!DQ$1:DQ$220,0)),"",VLOOKUP(QT$1,'Tactic Recode'!$A$1:$B$547,2,FALSE))</f>
        <v/>
      </c>
      <c r="QU122" t="str">
        <f>IF(ISERROR(MATCH(QU$1,'CSC Mitre'!DQ$1:DQ$220,0)),"",VLOOKUP(QU$1,'Tactic Recode'!$A$1:$B$547,2,FALSE))</f>
        <v/>
      </c>
      <c r="QV122" t="str">
        <f>IF(ISERROR(MATCH(QV$1,'CSC Mitre'!DQ$1:DQ$220,0)),"",VLOOKUP(QV$1,'Tactic Recode'!$A$1:$B$547,2,FALSE))</f>
        <v/>
      </c>
      <c r="QW122" t="str">
        <f>IF(ISERROR(MATCH(QW$1,'CSC Mitre'!DQ$1:DQ$220,0)),"",VLOOKUP(QW$1,'Tactic Recode'!$A$1:$B$547,2,FALSE))</f>
        <v/>
      </c>
      <c r="QX122" t="str">
        <f>IF(ISERROR(MATCH(QX$1,'CSC Mitre'!DQ$1:DQ$220,0)),"",VLOOKUP(QX$1,'Tactic Recode'!$A$1:$B$547,2,FALSE))</f>
        <v/>
      </c>
      <c r="QY122" t="str">
        <f>IF(ISERROR(MATCH(QY$1,'CSC Mitre'!DQ$1:DQ$220,0)),"",VLOOKUP(QY$1,'Tactic Recode'!$A$1:$B$547,2,FALSE))</f>
        <v/>
      </c>
      <c r="QZ122" t="str">
        <f>IF(ISERROR(MATCH(QZ$1,'CSC Mitre'!DQ$1:DQ$220,0)),"",VLOOKUP(QZ$1,'Tactic Recode'!$A$1:$B$547,2,FALSE))</f>
        <v/>
      </c>
      <c r="RA122" t="str">
        <f>IF(ISERROR(MATCH(RA$1,'CSC Mitre'!DQ$1:DQ$220,0)),"",VLOOKUP(RA$1,'Tactic Recode'!$A$1:$B$547,2,FALSE))</f>
        <v/>
      </c>
      <c r="RB122" t="str">
        <f>IF(ISERROR(MATCH(RB$1,'CSC Mitre'!DQ$1:DQ$220,0)),"",VLOOKUP(RB$1,'Tactic Recode'!$A$1:$B$547,2,FALSE))</f>
        <v/>
      </c>
      <c r="RC122" t="str">
        <f>IF(ISERROR(MATCH(RC$1,'CSC Mitre'!DQ$1:DQ$220,0)),"",VLOOKUP(RC$1,'Tactic Recode'!$A$1:$B$547,2,FALSE))</f>
        <v/>
      </c>
      <c r="RD122" t="str">
        <f>IF(ISERROR(MATCH(RD$1,'CSC Mitre'!DQ$1:DQ$220,0)),"",VLOOKUP(RD$1,'Tactic Recode'!$A$1:$B$547,2,FALSE))</f>
        <v/>
      </c>
      <c r="RE122" t="str">
        <f>IF(ISERROR(MATCH(RE$1,'CSC Mitre'!DQ$1:DQ$220,0)),"",VLOOKUP(RE$1,'Tactic Recode'!$A$1:$B$547,2,FALSE))</f>
        <v/>
      </c>
      <c r="RF122" t="str">
        <f>IF(ISERROR(MATCH(RF$1,'CSC Mitre'!DQ$1:DQ$220,0)),"",VLOOKUP(RF$1,'Tactic Recode'!$A$1:$B$547,2,FALSE))</f>
        <v/>
      </c>
      <c r="RG122" t="str">
        <f>IF(ISERROR(MATCH(RG$1,'CSC Mitre'!DQ$1:DQ$220,0)),"",VLOOKUP(RG$1,'Tactic Recode'!$A$1:$B$547,2,FALSE))</f>
        <v/>
      </c>
      <c r="RH122" t="str">
        <f>IF(ISERROR(MATCH(RH$1,'CSC Mitre'!DQ$1:DQ$220,0)),"",VLOOKUP(RH$1,'Tactic Recode'!$A$1:$B$547,2,FALSE))</f>
        <v/>
      </c>
      <c r="RI122" t="str">
        <f>IF(ISERROR(MATCH(RI$1,'CSC Mitre'!DQ$1:DQ$220,0)),"",VLOOKUP(RI$1,'Tactic Recode'!$A$1:$B$547,2,FALSE))</f>
        <v/>
      </c>
      <c r="RJ122" t="str">
        <f>IF(ISERROR(MATCH(RJ$1,'CSC Mitre'!DQ$1:DQ$220,0)),"",VLOOKUP(RJ$1,'Tactic Recode'!$A$1:$B$547,2,FALSE))</f>
        <v/>
      </c>
      <c r="RK122" t="str">
        <f>IF(ISERROR(MATCH(RK$1,'CSC Mitre'!DQ$1:DQ$220,0)),"",VLOOKUP(RK$1,'Tactic Recode'!$A$1:$B$547,2,FALSE))</f>
        <v/>
      </c>
      <c r="RL122" t="str">
        <f>IF(ISERROR(MATCH(RL$1,'CSC Mitre'!DQ$1:DQ$220,0)),"",VLOOKUP(RL$1,'Tactic Recode'!$A$1:$B$547,2,FALSE))</f>
        <v/>
      </c>
      <c r="RM122" t="str">
        <f>IF(ISERROR(MATCH(RM$1,'CSC Mitre'!DQ$1:DQ$220,0)),"",VLOOKUP(RM$1,'Tactic Recode'!$A$1:$B$547,2,FALSE))</f>
        <v/>
      </c>
      <c r="RN122" t="str">
        <f>IF(ISERROR(MATCH(RN$1,'CSC Mitre'!DQ$1:DQ$220,0)),"",VLOOKUP(RN$1,'Tactic Recode'!$A$1:$B$547,2,FALSE))</f>
        <v/>
      </c>
      <c r="RO122" t="str">
        <f>IF(ISERROR(MATCH(RO$1,'CSC Mitre'!DQ$1:DQ$220,0)),"",VLOOKUP(RO$1,'Tactic Recode'!$A$1:$B$547,2,FALSE))</f>
        <v/>
      </c>
      <c r="RP122" t="str">
        <f>IF(ISERROR(MATCH(RP$1,'CSC Mitre'!DQ$1:DQ$220,0)),"",VLOOKUP(RP$1,'Tactic Recode'!$A$1:$B$547,2,FALSE))</f>
        <v/>
      </c>
      <c r="RQ122" t="str">
        <f>IF(ISERROR(MATCH(RQ$1,'CSC Mitre'!DQ$1:DQ$220,0)),"",VLOOKUP(RQ$1,'Tactic Recode'!$A$1:$B$547,2,FALSE))</f>
        <v/>
      </c>
      <c r="RR122" t="str">
        <f>IF(ISERROR(MATCH(RR$1,'CSC Mitre'!DQ$1:DQ$220,0)),"",VLOOKUP(RR$1,'Tactic Recode'!$A$1:$B$547,2,FALSE))</f>
        <v/>
      </c>
      <c r="RS122" t="str">
        <f>IF(ISERROR(MATCH(RS$1,'CSC Mitre'!DQ$1:DQ$220,0)),"",VLOOKUP(RS$1,'Tactic Recode'!$A$1:$B$547,2,FALSE))</f>
        <v/>
      </c>
      <c r="RT122" t="str">
        <f>IF(ISERROR(MATCH(RT$1,'CSC Mitre'!DQ$1:DQ$220,0)),"",VLOOKUP(RT$1,'Tactic Recode'!$A$1:$B$547,2,FALSE))</f>
        <v/>
      </c>
      <c r="RU122" t="str">
        <f>IF(ISERROR(MATCH(RU$1,'CSC Mitre'!DQ$1:DQ$220,0)),"",VLOOKUP(RU$1,'Tactic Recode'!$A$1:$B$547,2,FALSE))</f>
        <v/>
      </c>
      <c r="RV122" t="str">
        <f>IF(ISERROR(MATCH(RV$1,'CSC Mitre'!DQ$1:DQ$220,0)),"",VLOOKUP(RV$1,'Tactic Recode'!$A$1:$B$547,2,FALSE))</f>
        <v/>
      </c>
      <c r="RW122" t="str">
        <f>IF(ISERROR(MATCH(RW$1,'CSC Mitre'!DQ$1:DQ$220,0)),"",VLOOKUP(RW$1,'Tactic Recode'!$A$1:$B$547,2,FALSE))</f>
        <v/>
      </c>
      <c r="RX122" t="str">
        <f>IF(ISERROR(MATCH(RX$1,'CSC Mitre'!DQ$1:DQ$220,0)),"",VLOOKUP(RX$1,'Tactic Recode'!$A$1:$B$547,2,FALSE))</f>
        <v/>
      </c>
      <c r="RY122" t="str">
        <f>IF(ISERROR(MATCH(RY$1,'CSC Mitre'!DQ$1:DQ$220,0)),"",VLOOKUP(RY$1,'Tactic Recode'!$A$1:$B$547,2,FALSE))</f>
        <v/>
      </c>
      <c r="RZ122" t="str">
        <f>IF(ISERROR(MATCH(RZ$1,'CSC Mitre'!DQ$1:DQ$220,0)),"",VLOOKUP(RZ$1,'Tactic Recode'!$A$1:$B$547,2,FALSE))</f>
        <v/>
      </c>
      <c r="SA122" t="str">
        <f>IF(ISERROR(MATCH(SA$1,'CSC Mitre'!DQ$1:DQ$220,0)),"",VLOOKUP(SA$1,'Tactic Recode'!$A$1:$B$547,2,FALSE))</f>
        <v/>
      </c>
      <c r="SB122" t="str">
        <f>IF(ISERROR(MATCH(SB$1,'CSC Mitre'!DQ$1:DQ$220,0)),"",VLOOKUP(SB$1,'Tactic Recode'!$A$1:$B$547,2,FALSE))</f>
        <v/>
      </c>
      <c r="SC122" t="str">
        <f>IF(ISERROR(MATCH(SC$1,'CSC Mitre'!DQ$1:DQ$220,0)),"",VLOOKUP(SC$1,'Tactic Recode'!$A$1:$B$547,2,FALSE))</f>
        <v/>
      </c>
      <c r="SD122" t="str">
        <f>IF(ISERROR(MATCH(SD$1,'CSC Mitre'!DQ$1:DQ$220,0)),"",VLOOKUP(SD$1,'Tactic Recode'!$A$1:$B$547,2,FALSE))</f>
        <v/>
      </c>
      <c r="SE122" t="str">
        <f>IF(ISERROR(MATCH(SE$1,'CSC Mitre'!DQ$1:DQ$220,0)),"",VLOOKUP(SE$1,'Tactic Recode'!$A$1:$B$547,2,FALSE))</f>
        <v/>
      </c>
      <c r="SF122" t="str">
        <f>IF(ISERROR(MATCH(SF$1,'CSC Mitre'!DQ$1:DQ$220,0)),"",VLOOKUP(SF$1,'Tactic Recode'!$A$1:$B$547,2,FALSE))</f>
        <v/>
      </c>
      <c r="SG122" t="str">
        <f>IF(ISERROR(MATCH(SG$1,'CSC Mitre'!DQ$1:DQ$220,0)),"",VLOOKUP(SG$1,'Tactic Recode'!$A$1:$B$547,2,FALSE))</f>
        <v/>
      </c>
      <c r="SH122" t="str">
        <f>IF(ISERROR(MATCH(SH$1,'CSC Mitre'!DQ$1:DQ$220,0)),"",VLOOKUP(SH$1,'Tactic Recode'!$A$1:$B$547,2,FALSE))</f>
        <v/>
      </c>
      <c r="SI122" t="str">
        <f>IF(ISERROR(MATCH(SI$1,'CSC Mitre'!DQ$1:DQ$220,0)),"",VLOOKUP(SI$1,'Tactic Recode'!$A$1:$B$547,2,FALSE))</f>
        <v/>
      </c>
      <c r="SJ122" t="str">
        <f>IF(ISERROR(MATCH(SJ$1,'CSC Mitre'!DQ$1:DQ$220,0)),"",VLOOKUP(SJ$1,'Tactic Recode'!$A$1:$B$547,2,FALSE))</f>
        <v/>
      </c>
      <c r="SK122" t="str">
        <f>IF(ISERROR(MATCH(SK$1,'CSC Mitre'!DQ$1:DQ$220,0)),"",VLOOKUP(SK$1,'Tactic Recode'!$A$1:$B$547,2,FALSE))</f>
        <v/>
      </c>
      <c r="SL122" t="str">
        <f>IF(ISERROR(MATCH(SL$1,'CSC Mitre'!DQ$1:DQ$220,0)),"",VLOOKUP(SL$1,'Tactic Recode'!$A$1:$B$547,2,FALSE))</f>
        <v/>
      </c>
      <c r="SM122" t="str">
        <f>IF(ISERROR(MATCH(SM$1,'CSC Mitre'!DQ$1:DQ$220,0)),"",VLOOKUP(SM$1,'Tactic Recode'!$A$1:$B$547,2,FALSE))</f>
        <v/>
      </c>
      <c r="SN122" t="str">
        <f>IF(ISERROR(MATCH(SN$1,'CSC Mitre'!DQ$1:DQ$220,0)),"",VLOOKUP(SN$1,'Tactic Recode'!$A$1:$B$547,2,FALSE))</f>
        <v/>
      </c>
      <c r="SO122" t="str">
        <f>IF(ISERROR(MATCH(SO$1,'CSC Mitre'!DQ$1:DQ$220,0)),"",VLOOKUP(SO$1,'Tactic Recode'!$A$1:$B$547,2,FALSE))</f>
        <v/>
      </c>
      <c r="SP122" t="str">
        <f>IF(ISERROR(MATCH(SP$1,'CSC Mitre'!DQ$1:DQ$220,0)),"",VLOOKUP(SP$1,'Tactic Recode'!$A$1:$B$547,2,FALSE))</f>
        <v/>
      </c>
      <c r="SQ122" t="str">
        <f>IF(ISERROR(MATCH(SQ$1,'CSC Mitre'!DQ$1:DQ$220,0)),"",VLOOKUP(SQ$1,'Tactic Recode'!$A$1:$B$547,2,FALSE))</f>
        <v/>
      </c>
      <c r="SR122" t="str">
        <f>IF(ISERROR(MATCH(SR$1,'CSC Mitre'!DQ$1:DQ$220,0)),"",VLOOKUP(SR$1,'Tactic Recode'!$A$1:$B$547,2,FALSE))</f>
        <v/>
      </c>
      <c r="SS122" t="str">
        <f>IF(ISERROR(MATCH(SS$1,'CSC Mitre'!DQ$1:DQ$220,0)),"",VLOOKUP(SS$1,'Tactic Recode'!$A$1:$B$547,2,FALSE))</f>
        <v/>
      </c>
      <c r="ST122" t="str">
        <f>IF(ISERROR(MATCH(ST$1,'CSC Mitre'!DQ$1:DQ$220,0)),"",VLOOKUP(ST$1,'Tactic Recode'!$A$1:$B$547,2,FALSE))</f>
        <v/>
      </c>
      <c r="SU122" t="str">
        <f>IF(ISERROR(MATCH(SU$1,'CSC Mitre'!DQ$1:DQ$220,0)),"",VLOOKUP(SU$1,'Tactic Recode'!$A$1:$B$547,2,FALSE))</f>
        <v/>
      </c>
      <c r="SV122" t="str">
        <f>IF(ISERROR(MATCH(SV$1,'CSC Mitre'!DQ$1:DQ$220,0)),"",VLOOKUP(SV$1,'Tactic Recode'!$A$1:$B$547,2,FALSE))</f>
        <v/>
      </c>
      <c r="SW122" t="str">
        <f>IF(ISERROR(MATCH(SW$1,'CSC Mitre'!DQ$1:DQ$220,0)),"",VLOOKUP(SW$1,'Tactic Recode'!$A$1:$B$547,2,FALSE))</f>
        <v/>
      </c>
      <c r="SX122" t="str">
        <f>IF(ISERROR(MATCH(SX$1,'CSC Mitre'!DQ$1:DQ$220,0)),"",VLOOKUP(SX$1,'Tactic Recode'!$A$1:$B$547,2,FALSE))</f>
        <v/>
      </c>
      <c r="SY122" t="str">
        <f>IF(ISERROR(MATCH(SY$1,'CSC Mitre'!DQ$1:DQ$220,0)),"",VLOOKUP(SY$1,'Tactic Recode'!$A$1:$B$547,2,FALSE))</f>
        <v/>
      </c>
      <c r="SZ122" t="str">
        <f>IF(ISERROR(MATCH(SZ$1,'CSC Mitre'!DQ$1:DQ$220,0)),"",VLOOKUP(SZ$1,'Tactic Recode'!$A$1:$B$547,2,FALSE))</f>
        <v/>
      </c>
      <c r="TA122" t="str">
        <f>IF(ISERROR(MATCH(TA$1,'CSC Mitre'!DQ$1:DQ$220,0)),"",VLOOKUP(TA$1,'Tactic Recode'!$A$1:$B$547,2,FALSE))</f>
        <v/>
      </c>
      <c r="TB122" t="str">
        <f>IF(ISERROR(MATCH(TB$1,'CSC Mitre'!DQ$1:DQ$220,0)),"",VLOOKUP(TB$1,'Tactic Recode'!$A$1:$B$547,2,FALSE))</f>
        <v/>
      </c>
      <c r="TC122" t="str">
        <f>IF(ISERROR(MATCH(TC$1,'CSC Mitre'!DQ$1:DQ$220,0)),"",VLOOKUP(TC$1,'Tactic Recode'!$A$1:$B$547,2,FALSE))</f>
        <v/>
      </c>
      <c r="TD122" t="str">
        <f>IF(ISERROR(MATCH(TD$1,'CSC Mitre'!DQ$1:DQ$220,0)),"",VLOOKUP(TD$1,'Tactic Recode'!$A$1:$B$547,2,FALSE))</f>
        <v/>
      </c>
      <c r="TE122" t="str">
        <f>IF(ISERROR(MATCH(TE$1,'CSC Mitre'!DQ$1:DQ$220,0)),"",VLOOKUP(TE$1,'Tactic Recode'!$A$1:$B$547,2,FALSE))</f>
        <v/>
      </c>
      <c r="TF122" t="str">
        <f>IF(ISERROR(MATCH(TF$1,'CSC Mitre'!DQ$1:DQ$220,0)),"",VLOOKUP(TF$1,'Tactic Recode'!$A$1:$B$547,2,FALSE))</f>
        <v/>
      </c>
      <c r="TG122" t="str">
        <f>IF(ISERROR(MATCH(TG$1,'CSC Mitre'!DQ$1:DQ$220,0)),"",VLOOKUP(TG$1,'Tactic Recode'!$A$1:$B$547,2,FALSE))</f>
        <v/>
      </c>
      <c r="TH122" t="str">
        <f>IF(ISERROR(MATCH(TH$1,'CSC Mitre'!DQ$1:DQ$220,0)),"",VLOOKUP(TH$1,'Tactic Recode'!$A$1:$B$547,2,FALSE))</f>
        <v/>
      </c>
      <c r="TI122" t="str">
        <f>IF(ISERROR(MATCH(TI$1,'CSC Mitre'!DQ$1:DQ$220,0)),"",VLOOKUP(TI$1,'Tactic Recode'!$A$1:$B$547,2,FALSE))</f>
        <v/>
      </c>
      <c r="TJ122" t="str">
        <f>IF(ISERROR(MATCH(TJ$1,'CSC Mitre'!DQ$1:DQ$220,0)),"",VLOOKUP(TJ$1,'Tactic Recode'!$A$1:$B$547,2,FALSE))</f>
        <v/>
      </c>
      <c r="TK122" t="str">
        <f>IF(ISERROR(MATCH(TK$1,'CSC Mitre'!DQ$1:DQ$220,0)),"",VLOOKUP(TK$1,'Tactic Recode'!$A$1:$B$547,2,FALSE))</f>
        <v/>
      </c>
      <c r="TL122" t="str">
        <f>IF(ISERROR(MATCH(TL$1,'CSC Mitre'!DQ$1:DQ$220,0)),"",VLOOKUP(TL$1,'Tactic Recode'!$A$1:$B$547,2,FALSE))</f>
        <v/>
      </c>
      <c r="TM122" t="str">
        <f>IF(ISERROR(MATCH(TM$1,'CSC Mitre'!DQ$1:DQ$220,0)),"",VLOOKUP(TM$1,'Tactic Recode'!$A$1:$B$547,2,FALSE))</f>
        <v/>
      </c>
      <c r="TN122" t="str">
        <f>IF(ISERROR(MATCH(TN$1,'CSC Mitre'!DQ$1:DQ$220,0)),"",VLOOKUP(TN$1,'Tactic Recode'!$A$1:$B$547,2,FALSE))</f>
        <v/>
      </c>
      <c r="TO122" t="str">
        <f>IF(ISERROR(MATCH(TO$1,'CSC Mitre'!DQ$1:DQ$220,0)),"",VLOOKUP(TO$1,'Tactic Recode'!$A$1:$B$547,2,FALSE))</f>
        <v/>
      </c>
      <c r="TP122" t="str">
        <f>IF(ISERROR(MATCH(TP$1,'CSC Mitre'!DQ$1:DQ$220,0)),"",VLOOKUP(TP$1,'Tactic Recode'!$A$1:$B$547,2,FALSE))</f>
        <v/>
      </c>
      <c r="TQ122" t="str">
        <f>IF(ISERROR(MATCH(TQ$1,'CSC Mitre'!DQ$1:DQ$220,0)),"",VLOOKUP(TQ$1,'Tactic Recode'!$A$1:$B$547,2,FALSE))</f>
        <v/>
      </c>
      <c r="TR122" t="str">
        <f>IF(ISERROR(MATCH(TR$1,'CSC Mitre'!DQ$1:DQ$220,0)),"",VLOOKUP(TR$1,'Tactic Recode'!$A$1:$B$547,2,FALSE))</f>
        <v/>
      </c>
      <c r="TS122" t="str">
        <f>IF(ISERROR(MATCH(TS$1,'CSC Mitre'!DQ$1:DQ$220,0)),"",VLOOKUP(TS$1,'Tactic Recode'!$A$1:$B$547,2,FALSE))</f>
        <v/>
      </c>
      <c r="TT122" t="str">
        <f>IF(ISERROR(MATCH(TT$1,'CSC Mitre'!DQ$1:DQ$220,0)),"",VLOOKUP(TT$1,'Tactic Recode'!$A$1:$B$547,2,FALSE))</f>
        <v/>
      </c>
      <c r="TU122" t="str">
        <f>IF(ISERROR(MATCH(TU$1,'CSC Mitre'!DQ$1:DQ$220,0)),"",VLOOKUP(TU$1,'Tactic Recode'!$A$1:$B$547,2,FALSE))</f>
        <v/>
      </c>
      <c r="TV122" t="str">
        <f>IF(ISERROR(MATCH(TV$1,'CSC Mitre'!DQ$1:DQ$220,0)),"",VLOOKUP(TV$1,'Tactic Recode'!$A$1:$B$547,2,FALSE))</f>
        <v/>
      </c>
      <c r="TW122" t="str">
        <f>IF(ISERROR(MATCH(TW$1,'CSC Mitre'!DQ$1:DQ$220,0)),"",VLOOKUP(TW$1,'Tactic Recode'!$A$1:$B$547,2,FALSE))</f>
        <v/>
      </c>
      <c r="TX122" t="str">
        <f>IF(ISERROR(MATCH(TX$1,'CSC Mitre'!DQ$1:DQ$220,0)),"",VLOOKUP(TX$1,'Tactic Recode'!$A$1:$B$547,2,FALSE))</f>
        <v/>
      </c>
      <c r="TY122" t="str">
        <f>IF(ISERROR(MATCH(TY$1,'CSC Mitre'!DQ$1:DQ$220,0)),"",VLOOKUP(TY$1,'Tactic Recode'!$A$1:$B$547,2,FALSE))</f>
        <v/>
      </c>
      <c r="TZ122" t="str">
        <f>IF(ISERROR(MATCH(TZ$1,'CSC Mitre'!DQ$1:DQ$220,0)),"",VLOOKUP(TZ$1,'Tactic Recode'!$A$1:$B$547,2,FALSE))</f>
        <v/>
      </c>
      <c r="UA122" t="str">
        <f>IF(ISERROR(MATCH(UA$1,'CSC Mitre'!DQ$1:DQ$220,0)),"",VLOOKUP(UA$1,'Tactic Recode'!$A$1:$B$547,2,FALSE))</f>
        <v/>
      </c>
      <c r="UB122" t="str">
        <f>IF(ISERROR(MATCH(UB$1,'CSC Mitre'!DQ$1:DQ$220,0)),"",VLOOKUP(UB$1,'Tactic Recode'!$A$1:$B$547,2,FALSE))</f>
        <v/>
      </c>
    </row>
    <row r="123" spans="1:548" x14ac:dyDescent="0.25">
      <c r="A123" s="59" t="s">
        <v>518</v>
      </c>
      <c r="B123" t="str">
        <f>IF(ISERROR(MATCH(B$1,'CSC Mitre'!DR$1:DR$220,0)),"",VLOOKUP(B$1,'Tactic Recode'!$A$1:$B$547,2,FALSE))</f>
        <v/>
      </c>
      <c r="C123" t="str">
        <f>IF(ISERROR(MATCH(C$1,'CSC Mitre'!DR$1:DR$220,0)),"",VLOOKUP(C$1,'Tactic Recode'!$A$1:$B$547,2,FALSE))</f>
        <v/>
      </c>
      <c r="D123" t="str">
        <f>IF(ISERROR(MATCH(D$1,'CSC Mitre'!DR$1:DR$220,0)),"",VLOOKUP(D$1,'Tactic Recode'!$A$1:$B$547,2,FALSE))</f>
        <v/>
      </c>
      <c r="E123" t="str">
        <f>IF(ISERROR(MATCH(E$1,'CSC Mitre'!DR$1:DR$220,0)),"",VLOOKUP(E$1,'Tactic Recode'!$A$1:$B$547,2,FALSE))</f>
        <v/>
      </c>
      <c r="F123" t="str">
        <f>IF(ISERROR(MATCH(F$1,'CSC Mitre'!DR$1:DR$220,0)),"",VLOOKUP(F$1,'Tactic Recode'!$A$1:$B$547,2,FALSE))</f>
        <v/>
      </c>
      <c r="G123" t="str">
        <f>IF(ISERROR(MATCH(G$1,'CSC Mitre'!DR$1:DR$220,0)),"",VLOOKUP(G$1,'Tactic Recode'!$A$1:$B$547,2,FALSE))</f>
        <v/>
      </c>
      <c r="H123" t="str">
        <f>IF(ISERROR(MATCH(H$1,'CSC Mitre'!DR$1:DR$220,0)),"",VLOOKUP(H$1,'Tactic Recode'!$A$1:$B$547,2,FALSE))</f>
        <v/>
      </c>
      <c r="I123" t="str">
        <f>IF(ISERROR(MATCH(I$1,'CSC Mitre'!DR$1:DR$220,0)),"",VLOOKUP(I$1,'Tactic Recode'!$A$1:$B$547,2,FALSE))</f>
        <v/>
      </c>
      <c r="J123" t="str">
        <f>IF(ISERROR(MATCH(J$1,'CSC Mitre'!DR$1:DR$220,0)),"",VLOOKUP(J$1,'Tactic Recode'!$A$1:$B$547,2,FALSE))</f>
        <v/>
      </c>
      <c r="K123" t="str">
        <f>IF(ISERROR(MATCH(K$1,'CSC Mitre'!DR$1:DR$220,0)),"",VLOOKUP(K$1,'Tactic Recode'!$A$1:$B$547,2,FALSE))</f>
        <v/>
      </c>
      <c r="L123" t="str">
        <f>IF(ISERROR(MATCH(L$1,'CSC Mitre'!DR$1:DR$220,0)),"",VLOOKUP(L$1,'Tactic Recode'!$A$1:$B$547,2,FALSE))</f>
        <v/>
      </c>
      <c r="M123" t="str">
        <f>IF(ISERROR(MATCH(M$1,'CSC Mitre'!DR$1:DR$220,0)),"",VLOOKUP(M$1,'Tactic Recode'!$A$1:$B$547,2,FALSE))</f>
        <v/>
      </c>
      <c r="N123" t="str">
        <f>IF(ISERROR(MATCH(N$1,'CSC Mitre'!DR$1:DR$220,0)),"",VLOOKUP(N$1,'Tactic Recode'!$A$1:$B$547,2,FALSE))</f>
        <v/>
      </c>
      <c r="O123" t="str">
        <f>IF(ISERROR(MATCH(O$1,'CSC Mitre'!DR$1:DR$220,0)),"",VLOOKUP(O$1,'Tactic Recode'!$A$1:$B$547,2,FALSE))</f>
        <v/>
      </c>
      <c r="P123" t="str">
        <f>IF(ISERROR(MATCH(P$1,'CSC Mitre'!DR$1:DR$220,0)),"",VLOOKUP(P$1,'Tactic Recode'!$A$1:$B$547,2,FALSE))</f>
        <v/>
      </c>
      <c r="Q123" t="str">
        <f>IF(ISERROR(MATCH(Q$1,'CSC Mitre'!DR$1:DR$220,0)),"",VLOOKUP(Q$1,'Tactic Recode'!$A$1:$B$547,2,FALSE))</f>
        <v/>
      </c>
      <c r="R123" t="str">
        <f>IF(ISERROR(MATCH(R$1,'CSC Mitre'!DR$1:DR$220,0)),"",VLOOKUP(R$1,'Tactic Recode'!$A$1:$B$547,2,FALSE))</f>
        <v/>
      </c>
      <c r="S123" t="str">
        <f>IF(ISERROR(MATCH(S$1,'CSC Mitre'!DR$1:DR$220,0)),"",VLOOKUP(S$1,'Tactic Recode'!$A$1:$B$547,2,FALSE))</f>
        <v/>
      </c>
      <c r="T123" t="str">
        <f>IF(ISERROR(MATCH(T$1,'CSC Mitre'!DR$1:DR$220,0)),"",VLOOKUP(T$1,'Tactic Recode'!$A$1:$B$547,2,FALSE))</f>
        <v/>
      </c>
      <c r="U123" t="str">
        <f>IF(ISERROR(MATCH(U$1,'CSC Mitre'!DR$1:DR$220,0)),"",VLOOKUP(U$1,'Tactic Recode'!$A$1:$B$547,2,FALSE))</f>
        <v/>
      </c>
      <c r="V123" t="str">
        <f>IF(ISERROR(MATCH(V$1,'CSC Mitre'!DR$1:DR$220,0)),"",VLOOKUP(V$1,'Tactic Recode'!$A$1:$B$547,2,FALSE))</f>
        <v/>
      </c>
      <c r="W123" t="str">
        <f>IF(ISERROR(MATCH(W$1,'CSC Mitre'!DR$1:DR$220,0)),"",VLOOKUP(W$1,'Tactic Recode'!$A$1:$B$547,2,FALSE))</f>
        <v/>
      </c>
      <c r="X123" t="str">
        <f>IF(ISERROR(MATCH(X$1,'CSC Mitre'!DR$1:DR$220,0)),"",VLOOKUP(X$1,'Tactic Recode'!$A$1:$B$547,2,FALSE))</f>
        <v/>
      </c>
      <c r="Y123" t="str">
        <f>IF(ISERROR(MATCH(Y$1,'CSC Mitre'!DR$1:DR$220,0)),"",VLOOKUP(Y$1,'Tactic Recode'!$A$1:$B$547,2,FALSE))</f>
        <v/>
      </c>
      <c r="Z123" t="str">
        <f>IF(ISERROR(MATCH(Z$1,'CSC Mitre'!DR$1:DR$220,0)),"",VLOOKUP(Z$1,'Tactic Recode'!$A$1:$B$547,2,FALSE))</f>
        <v/>
      </c>
      <c r="AA123" t="str">
        <f>IF(ISERROR(MATCH(AA$1,'CSC Mitre'!DR$1:DR$220,0)),"",VLOOKUP(AA$1,'Tactic Recode'!$A$1:$B$547,2,FALSE))</f>
        <v/>
      </c>
      <c r="AB123" t="str">
        <f>IF(ISERROR(MATCH(AB$1,'CSC Mitre'!DR$1:DR$220,0)),"",VLOOKUP(AB$1,'Tactic Recode'!$A$1:$B$547,2,FALSE))</f>
        <v/>
      </c>
      <c r="AC123" t="str">
        <f>IF(ISERROR(MATCH(AC$1,'CSC Mitre'!DR$1:DR$220,0)),"",VLOOKUP(AC$1,'Tactic Recode'!$A$1:$B$547,2,FALSE))</f>
        <v/>
      </c>
      <c r="AD123" t="str">
        <f>IF(ISERROR(MATCH(AD$1,'CSC Mitre'!DR$1:DR$220,0)),"",VLOOKUP(AD$1,'Tactic Recode'!$A$1:$B$547,2,FALSE))</f>
        <v/>
      </c>
      <c r="AE123" t="str">
        <f>IF(ISERROR(MATCH(AE$1,'CSC Mitre'!DR$1:DR$220,0)),"",VLOOKUP(AE$1,'Tactic Recode'!$A$1:$B$547,2,FALSE))</f>
        <v/>
      </c>
      <c r="AF123" t="str">
        <f>IF(ISERROR(MATCH(AF$1,'CSC Mitre'!DR$1:DR$220,0)),"",VLOOKUP(AF$1,'Tactic Recode'!$A$1:$B$547,2,FALSE))</f>
        <v/>
      </c>
      <c r="AG123" t="str">
        <f>IF(ISERROR(MATCH(AG$1,'CSC Mitre'!DR$1:DR$220,0)),"",VLOOKUP(AG$1,'Tactic Recode'!$A$1:$B$547,2,FALSE))</f>
        <v/>
      </c>
      <c r="AH123" t="str">
        <f>IF(ISERROR(MATCH(AH$1,'CSC Mitre'!DR$1:DR$220,0)),"",VLOOKUP(AH$1,'Tactic Recode'!$A$1:$B$547,2,FALSE))</f>
        <v/>
      </c>
      <c r="AI123" t="str">
        <f>IF(ISERROR(MATCH(AI$1,'CSC Mitre'!DR$1:DR$220,0)),"",VLOOKUP(AI$1,'Tactic Recode'!$A$1:$B$547,2,FALSE))</f>
        <v/>
      </c>
      <c r="AJ123" t="str">
        <f>IF(ISERROR(MATCH(AJ$1,'CSC Mitre'!DR$1:DR$220,0)),"",VLOOKUP(AJ$1,'Tactic Recode'!$A$1:$B$547,2,FALSE))</f>
        <v/>
      </c>
      <c r="AK123" t="str">
        <f>IF(ISERROR(MATCH(AK$1,'CSC Mitre'!DR$1:DR$220,0)),"",VLOOKUP(AK$1,'Tactic Recode'!$A$1:$B$547,2,FALSE))</f>
        <v/>
      </c>
      <c r="AL123" t="str">
        <f>IF(ISERROR(MATCH(AL$1,'CSC Mitre'!DR$1:DR$220,0)),"",VLOOKUP(AL$1,'Tactic Recode'!$A$1:$B$547,2,FALSE))</f>
        <v/>
      </c>
      <c r="AM123" t="str">
        <f>IF(ISERROR(MATCH(AM$1,'CSC Mitre'!DR$1:DR$220,0)),"",VLOOKUP(AM$1,'Tactic Recode'!$A$1:$B$547,2,FALSE))</f>
        <v/>
      </c>
      <c r="AN123" t="str">
        <f>IF(ISERROR(MATCH(AN$1,'CSC Mitre'!DR$1:DR$220,0)),"",VLOOKUP(AN$1,'Tactic Recode'!$A$1:$B$547,2,FALSE))</f>
        <v/>
      </c>
      <c r="AO123" t="str">
        <f>IF(ISERROR(MATCH(AO$1,'CSC Mitre'!DR$1:DR$220,0)),"",VLOOKUP(AO$1,'Tactic Recode'!$A$1:$B$547,2,FALSE))</f>
        <v/>
      </c>
      <c r="AP123" t="str">
        <f>IF(ISERROR(MATCH(AP$1,'CSC Mitre'!DR$1:DR$220,0)),"",VLOOKUP(AP$1,'Tactic Recode'!$A$1:$B$547,2,FALSE))</f>
        <v/>
      </c>
      <c r="AQ123" t="str">
        <f>IF(ISERROR(MATCH(AQ$1,'CSC Mitre'!DR$1:DR$220,0)),"",VLOOKUP(AQ$1,'Tactic Recode'!$A$1:$B$547,2,FALSE))</f>
        <v/>
      </c>
      <c r="AR123" t="str">
        <f>IF(ISERROR(MATCH(AR$1,'CSC Mitre'!DR$1:DR$220,0)),"",VLOOKUP(AR$1,'Tactic Recode'!$A$1:$B$547,2,FALSE))</f>
        <v/>
      </c>
      <c r="AS123" t="str">
        <f>IF(ISERROR(MATCH(AS$1,'CSC Mitre'!DR$1:DR$220,0)),"",VLOOKUP(AS$1,'Tactic Recode'!$A$1:$B$547,2,FALSE))</f>
        <v/>
      </c>
      <c r="AT123" t="str">
        <f>IF(ISERROR(MATCH(AT$1,'CSC Mitre'!DR$1:DR$220,0)),"",VLOOKUP(AT$1,'Tactic Recode'!$A$1:$B$547,2,FALSE))</f>
        <v/>
      </c>
      <c r="AU123" t="str">
        <f>IF(ISERROR(MATCH(AU$1,'CSC Mitre'!DR$1:DR$220,0)),"",VLOOKUP(AU$1,'Tactic Recode'!$A$1:$B$547,2,FALSE))</f>
        <v/>
      </c>
      <c r="AV123" t="str">
        <f>IF(ISERROR(MATCH(AV$1,'CSC Mitre'!DR$1:DR$220,0)),"",VLOOKUP(AV$1,'Tactic Recode'!$A$1:$B$547,2,FALSE))</f>
        <v/>
      </c>
      <c r="AW123" t="str">
        <f>IF(ISERROR(MATCH(AW$1,'CSC Mitre'!DR$1:DR$220,0)),"",VLOOKUP(AW$1,'Tactic Recode'!$A$1:$B$547,2,FALSE))</f>
        <v/>
      </c>
      <c r="AX123" t="str">
        <f>IF(ISERROR(MATCH(AX$1,'CSC Mitre'!DR$1:DR$220,0)),"",VLOOKUP(AX$1,'Tactic Recode'!$A$1:$B$547,2,FALSE))</f>
        <v/>
      </c>
      <c r="AY123" t="str">
        <f>IF(ISERROR(MATCH(AY$1,'CSC Mitre'!DR$1:DR$220,0)),"",VLOOKUP(AY$1,'Tactic Recode'!$A$1:$B$547,2,FALSE))</f>
        <v/>
      </c>
      <c r="AZ123" t="str">
        <f>IF(ISERROR(MATCH(AZ$1,'CSC Mitre'!DR$1:DR$220,0)),"",VLOOKUP(AZ$1,'Tactic Recode'!$A$1:$B$547,2,FALSE))</f>
        <v/>
      </c>
      <c r="BA123" t="str">
        <f>IF(ISERROR(MATCH(BA$1,'CSC Mitre'!DR$1:DR$220,0)),"",VLOOKUP(BA$1,'Tactic Recode'!$A$1:$B$547,2,FALSE))</f>
        <v/>
      </c>
      <c r="BB123" t="str">
        <f>IF(ISERROR(MATCH(BB$1,'CSC Mitre'!DR$1:DR$220,0)),"",VLOOKUP(BB$1,'Tactic Recode'!$A$1:$B$547,2,FALSE))</f>
        <v/>
      </c>
      <c r="BC123" t="str">
        <f>IF(ISERROR(MATCH(BC$1,'CSC Mitre'!DR$1:DR$220,0)),"",VLOOKUP(BC$1,'Tactic Recode'!$A$1:$B$547,2,FALSE))</f>
        <v/>
      </c>
      <c r="BD123" t="str">
        <f>IF(ISERROR(MATCH(BD$1,'CSC Mitre'!DR$1:DR$220,0)),"",VLOOKUP(BD$1,'Tactic Recode'!$A$1:$B$547,2,FALSE))</f>
        <v/>
      </c>
      <c r="BE123" t="str">
        <f>IF(ISERROR(MATCH(BE$1,'CSC Mitre'!DR$1:DR$220,0)),"",VLOOKUP(BE$1,'Tactic Recode'!$A$1:$B$547,2,FALSE))</f>
        <v/>
      </c>
      <c r="BF123" t="str">
        <f>IF(ISERROR(MATCH(BF$1,'CSC Mitre'!DR$1:DR$220,0)),"",VLOOKUP(BF$1,'Tactic Recode'!$A$1:$B$547,2,FALSE))</f>
        <v/>
      </c>
      <c r="BG123" t="str">
        <f>IF(ISERROR(MATCH(BG$1,'CSC Mitre'!DR$1:DR$220,0)),"",VLOOKUP(BG$1,'Tactic Recode'!$A$1:$B$547,2,FALSE))</f>
        <v/>
      </c>
      <c r="BH123" t="str">
        <f>IF(ISERROR(MATCH(BH$1,'CSC Mitre'!DR$1:DR$220,0)),"",VLOOKUP(BH$1,'Tactic Recode'!$A$1:$B$547,2,FALSE))</f>
        <v/>
      </c>
      <c r="BI123" t="str">
        <f>IF(ISERROR(MATCH(BI$1,'CSC Mitre'!DR$1:DR$220,0)),"",VLOOKUP(BI$1,'Tactic Recode'!$A$1:$B$547,2,FALSE))</f>
        <v/>
      </c>
      <c r="BJ123" t="str">
        <f>IF(ISERROR(MATCH(BJ$1,'CSC Mitre'!DR$1:DR$220,0)),"",VLOOKUP(BJ$1,'Tactic Recode'!$A$1:$B$547,2,FALSE))</f>
        <v/>
      </c>
      <c r="BK123" t="str">
        <f>IF(ISERROR(MATCH(BK$1,'CSC Mitre'!DR$1:DR$220,0)),"",VLOOKUP(BK$1,'Tactic Recode'!$A$1:$B$547,2,FALSE))</f>
        <v/>
      </c>
      <c r="BL123" t="str">
        <f>IF(ISERROR(MATCH(BL$1,'CSC Mitre'!DR$1:DR$220,0)),"",VLOOKUP(BL$1,'Tactic Recode'!$A$1:$B$547,2,FALSE))</f>
        <v/>
      </c>
      <c r="BM123" t="str">
        <f>IF(ISERROR(MATCH(BM$1,'CSC Mitre'!DR$1:DR$220,0)),"",VLOOKUP(BM$1,'Tactic Recode'!$A$1:$B$547,2,FALSE))</f>
        <v/>
      </c>
      <c r="BN123" t="str">
        <f>IF(ISERROR(MATCH(BN$1,'CSC Mitre'!DR$1:DR$220,0)),"",VLOOKUP(BN$1,'Tactic Recode'!$A$1:$B$547,2,FALSE))</f>
        <v/>
      </c>
      <c r="BO123" t="str">
        <f>IF(ISERROR(MATCH(BO$1,'CSC Mitre'!DR$1:DR$220,0)),"",VLOOKUP(BO$1,'Tactic Recode'!$A$1:$B$547,2,FALSE))</f>
        <v/>
      </c>
      <c r="BP123" t="str">
        <f>IF(ISERROR(MATCH(BP$1,'CSC Mitre'!DR$1:DR$220,0)),"",VLOOKUP(BP$1,'Tactic Recode'!$A$1:$B$547,2,FALSE))</f>
        <v/>
      </c>
      <c r="BQ123" t="str">
        <f>IF(ISERROR(MATCH(BQ$1,'CSC Mitre'!DR$1:DR$220,0)),"",VLOOKUP(BQ$1,'Tactic Recode'!$A$1:$B$547,2,FALSE))</f>
        <v/>
      </c>
      <c r="BR123" t="str">
        <f>IF(ISERROR(MATCH(BR$1,'CSC Mitre'!DR$1:DR$220,0)),"",VLOOKUP(BR$1,'Tactic Recode'!$A$1:$B$547,2,FALSE))</f>
        <v/>
      </c>
      <c r="BS123" t="str">
        <f>IF(ISERROR(MATCH(BS$1,'CSC Mitre'!DR$1:DR$220,0)),"",VLOOKUP(BS$1,'Tactic Recode'!$A$1:$B$547,2,FALSE))</f>
        <v/>
      </c>
      <c r="BT123" t="str">
        <f>IF(ISERROR(MATCH(BT$1,'CSC Mitre'!DR$1:DR$220,0)),"",VLOOKUP(BT$1,'Tactic Recode'!$A$1:$B$547,2,FALSE))</f>
        <v/>
      </c>
      <c r="BU123" t="str">
        <f>IF(ISERROR(MATCH(BU$1,'CSC Mitre'!DR$1:DR$220,0)),"",VLOOKUP(BU$1,'Tactic Recode'!$A$1:$B$547,2,FALSE))</f>
        <v/>
      </c>
      <c r="BV123" t="str">
        <f>IF(ISERROR(MATCH(BV$1,'CSC Mitre'!DR$1:DR$220,0)),"",VLOOKUP(BV$1,'Tactic Recode'!$A$1:$B$547,2,FALSE))</f>
        <v/>
      </c>
      <c r="BW123" t="str">
        <f>IF(ISERROR(MATCH(BW$1,'CSC Mitre'!DR$1:DR$220,0)),"",VLOOKUP(BW$1,'Tactic Recode'!$A$1:$B$547,2,FALSE))</f>
        <v/>
      </c>
      <c r="BX123" t="str">
        <f>IF(ISERROR(MATCH(BX$1,'CSC Mitre'!DR$1:DR$220,0)),"",VLOOKUP(BX$1,'Tactic Recode'!$A$1:$B$547,2,FALSE))</f>
        <v/>
      </c>
      <c r="BY123" t="str">
        <f>IF(ISERROR(MATCH(BY$1,'CSC Mitre'!DR$1:DR$220,0)),"",VLOOKUP(BY$1,'Tactic Recode'!$A$1:$B$547,2,FALSE))</f>
        <v/>
      </c>
      <c r="BZ123" t="str">
        <f>IF(ISERROR(MATCH(BZ$1,'CSC Mitre'!DR$1:DR$220,0)),"",VLOOKUP(BZ$1,'Tactic Recode'!$A$1:$B$547,2,FALSE))</f>
        <v/>
      </c>
      <c r="CA123" t="str">
        <f>IF(ISERROR(MATCH(CA$1,'CSC Mitre'!DR$1:DR$220,0)),"",VLOOKUP(CA$1,'Tactic Recode'!$A$1:$B$547,2,FALSE))</f>
        <v/>
      </c>
      <c r="CB123" t="str">
        <f>IF(ISERROR(MATCH(CB$1,'CSC Mitre'!DR$1:DR$220,0)),"",VLOOKUP(CB$1,'Tactic Recode'!$A$1:$B$547,2,FALSE))</f>
        <v/>
      </c>
      <c r="CC123" t="str">
        <f>IF(ISERROR(MATCH(CC$1,'CSC Mitre'!DR$1:DR$220,0)),"",VLOOKUP(CC$1,'Tactic Recode'!$A$1:$B$547,2,FALSE))</f>
        <v/>
      </c>
      <c r="CD123" t="str">
        <f>IF(ISERROR(MATCH(CD$1,'CSC Mitre'!DR$1:DR$220,0)),"",VLOOKUP(CD$1,'Tactic Recode'!$A$1:$B$547,2,FALSE))</f>
        <v/>
      </c>
      <c r="CE123" t="str">
        <f>IF(ISERROR(MATCH(CE$1,'CSC Mitre'!DR$1:DR$220,0)),"",VLOOKUP(CE$1,'Tactic Recode'!$A$1:$B$547,2,FALSE))</f>
        <v/>
      </c>
      <c r="CF123" t="str">
        <f>IF(ISERROR(MATCH(CF$1,'CSC Mitre'!DR$1:DR$220,0)),"",VLOOKUP(CF$1,'Tactic Recode'!$A$1:$B$547,2,FALSE))</f>
        <v/>
      </c>
      <c r="CG123" t="str">
        <f>IF(ISERROR(MATCH(CG$1,'CSC Mitre'!DR$1:DR$220,0)),"",VLOOKUP(CG$1,'Tactic Recode'!$A$1:$B$547,2,FALSE))</f>
        <v/>
      </c>
      <c r="CH123" t="str">
        <f>IF(ISERROR(MATCH(CH$1,'CSC Mitre'!DR$1:DR$220,0)),"",VLOOKUP(CH$1,'Tactic Recode'!$A$1:$B$547,2,FALSE))</f>
        <v/>
      </c>
      <c r="CI123" t="str">
        <f>IF(ISERROR(MATCH(CI$1,'CSC Mitre'!DR$1:DR$220,0)),"",VLOOKUP(CI$1,'Tactic Recode'!$A$1:$B$547,2,FALSE))</f>
        <v/>
      </c>
      <c r="CJ123" t="str">
        <f>IF(ISERROR(MATCH(CJ$1,'CSC Mitre'!DR$1:DR$220,0)),"",VLOOKUP(CJ$1,'Tactic Recode'!$A$1:$B$547,2,FALSE))</f>
        <v/>
      </c>
      <c r="CK123" t="str">
        <f>IF(ISERROR(MATCH(CK$1,'CSC Mitre'!DR$1:DR$220,0)),"",VLOOKUP(CK$1,'Tactic Recode'!$A$1:$B$547,2,FALSE))</f>
        <v/>
      </c>
      <c r="CL123" t="str">
        <f>IF(ISERROR(MATCH(CL$1,'CSC Mitre'!DR$1:DR$220,0)),"",VLOOKUP(CL$1,'Tactic Recode'!$A$1:$B$547,2,FALSE))</f>
        <v/>
      </c>
      <c r="CM123" t="str">
        <f>IF(ISERROR(MATCH(CM$1,'CSC Mitre'!DR$1:DR$220,0)),"",VLOOKUP(CM$1,'Tactic Recode'!$A$1:$B$547,2,FALSE))</f>
        <v/>
      </c>
      <c r="CN123" t="str">
        <f>IF(ISERROR(MATCH(CN$1,'CSC Mitre'!DR$1:DR$220,0)),"",VLOOKUP(CN$1,'Tactic Recode'!$A$1:$B$547,2,FALSE))</f>
        <v/>
      </c>
      <c r="CO123" t="str">
        <f>IF(ISERROR(MATCH(CO$1,'CSC Mitre'!DR$1:DR$220,0)),"",VLOOKUP(CO$1,'Tactic Recode'!$A$1:$B$547,2,FALSE))</f>
        <v/>
      </c>
      <c r="CP123" t="str">
        <f>IF(ISERROR(MATCH(CP$1,'CSC Mitre'!DR$1:DR$220,0)),"",VLOOKUP(CP$1,'Tactic Recode'!$A$1:$B$547,2,FALSE))</f>
        <v/>
      </c>
      <c r="CQ123" t="str">
        <f>IF(ISERROR(MATCH(CQ$1,'CSC Mitre'!DR$1:DR$220,0)),"",VLOOKUP(CQ$1,'Tactic Recode'!$A$1:$B$547,2,FALSE))</f>
        <v/>
      </c>
      <c r="CR123" t="str">
        <f>IF(ISERROR(MATCH(CR$1,'CSC Mitre'!DR$1:DR$220,0)),"",VLOOKUP(CR$1,'Tactic Recode'!$A$1:$B$547,2,FALSE))</f>
        <v/>
      </c>
      <c r="CS123" t="str">
        <f>IF(ISERROR(MATCH(CS$1,'CSC Mitre'!DR$1:DR$220,0)),"",VLOOKUP(CS$1,'Tactic Recode'!$A$1:$B$547,2,FALSE))</f>
        <v/>
      </c>
      <c r="CT123" t="str">
        <f>IF(ISERROR(MATCH(CT$1,'CSC Mitre'!DR$1:DR$220,0)),"",VLOOKUP(CT$1,'Tactic Recode'!$A$1:$B$547,2,FALSE))</f>
        <v/>
      </c>
      <c r="CU123" t="str">
        <f>IF(ISERROR(MATCH(CU$1,'CSC Mitre'!DR$1:DR$220,0)),"",VLOOKUP(CU$1,'Tactic Recode'!$A$1:$B$547,2,FALSE))</f>
        <v/>
      </c>
      <c r="CV123" t="str">
        <f>IF(ISERROR(MATCH(CV$1,'CSC Mitre'!DR$1:DR$220,0)),"",VLOOKUP(CV$1,'Tactic Recode'!$A$1:$B$547,2,FALSE))</f>
        <v/>
      </c>
      <c r="CW123" t="str">
        <f>IF(ISERROR(MATCH(CW$1,'CSC Mitre'!DR$1:DR$220,0)),"",VLOOKUP(CW$1,'Tactic Recode'!$A$1:$B$547,2,FALSE))</f>
        <v/>
      </c>
      <c r="CX123" t="str">
        <f>IF(ISERROR(MATCH(CX$1,'CSC Mitre'!DR$1:DR$220,0)),"",VLOOKUP(CX$1,'Tactic Recode'!$A$1:$B$547,2,FALSE))</f>
        <v/>
      </c>
      <c r="CY123" t="str">
        <f>IF(ISERROR(MATCH(CY$1,'CSC Mitre'!DR$1:DR$220,0)),"",VLOOKUP(CY$1,'Tactic Recode'!$A$1:$B$547,2,FALSE))</f>
        <v/>
      </c>
      <c r="CZ123" t="str">
        <f>IF(ISERROR(MATCH(CZ$1,'CSC Mitre'!DR$1:DR$220,0)),"",VLOOKUP(CZ$1,'Tactic Recode'!$A$1:$B$547,2,FALSE))</f>
        <v/>
      </c>
      <c r="DA123" t="str">
        <f>IF(ISERROR(MATCH(DA$1,'CSC Mitre'!DR$1:DR$220,0)),"",VLOOKUP(DA$1,'Tactic Recode'!$A$1:$B$547,2,FALSE))</f>
        <v/>
      </c>
      <c r="DB123" t="str">
        <f>IF(ISERROR(MATCH(DB$1,'CSC Mitre'!DR$1:DR$220,0)),"",VLOOKUP(DB$1,'Tactic Recode'!$A$1:$B$547,2,FALSE))</f>
        <v/>
      </c>
      <c r="DC123" t="str">
        <f>IF(ISERROR(MATCH(DC$1,'CSC Mitre'!DR$1:DR$220,0)),"",VLOOKUP(DC$1,'Tactic Recode'!$A$1:$B$547,2,FALSE))</f>
        <v/>
      </c>
      <c r="DD123" t="str">
        <f>IF(ISERROR(MATCH(DD$1,'CSC Mitre'!DR$1:DR$220,0)),"",VLOOKUP(DD$1,'Tactic Recode'!$A$1:$B$547,2,FALSE))</f>
        <v/>
      </c>
      <c r="DE123" t="str">
        <f>IF(ISERROR(MATCH(DE$1,'CSC Mitre'!DR$1:DR$220,0)),"",VLOOKUP(DE$1,'Tactic Recode'!$A$1:$B$547,2,FALSE))</f>
        <v/>
      </c>
      <c r="DF123" t="str">
        <f>IF(ISERROR(MATCH(DF$1,'CSC Mitre'!DR$1:DR$220,0)),"",VLOOKUP(DF$1,'Tactic Recode'!$A$1:$B$547,2,FALSE))</f>
        <v/>
      </c>
      <c r="DG123" t="str">
        <f>IF(ISERROR(MATCH(DG$1,'CSC Mitre'!DR$1:DR$220,0)),"",VLOOKUP(DG$1,'Tactic Recode'!$A$1:$B$547,2,FALSE))</f>
        <v/>
      </c>
      <c r="DH123" t="str">
        <f>IF(ISERROR(MATCH(DH$1,'CSC Mitre'!DR$1:DR$220,0)),"",VLOOKUP(DH$1,'Tactic Recode'!$A$1:$B$547,2,FALSE))</f>
        <v/>
      </c>
      <c r="DI123" t="str">
        <f>IF(ISERROR(MATCH(DI$1,'CSC Mitre'!DR$1:DR$220,0)),"",VLOOKUP(DI$1,'Tactic Recode'!$A$1:$B$547,2,FALSE))</f>
        <v/>
      </c>
      <c r="DJ123" t="str">
        <f>IF(ISERROR(MATCH(DJ$1,'CSC Mitre'!DR$1:DR$220,0)),"",VLOOKUP(DJ$1,'Tactic Recode'!$A$1:$B$547,2,FALSE))</f>
        <v/>
      </c>
      <c r="DK123" t="str">
        <f>IF(ISERROR(MATCH(DK$1,'CSC Mitre'!DR$1:DR$220,0)),"",VLOOKUP(DK$1,'Tactic Recode'!$A$1:$B$547,2,FALSE))</f>
        <v/>
      </c>
      <c r="DL123" t="str">
        <f>IF(ISERROR(MATCH(DL$1,'CSC Mitre'!DR$1:DR$220,0)),"",VLOOKUP(DL$1,'Tactic Recode'!$A$1:$B$547,2,FALSE))</f>
        <v/>
      </c>
      <c r="DM123" t="str">
        <f>IF(ISERROR(MATCH(DM$1,'CSC Mitre'!DR$1:DR$220,0)),"",VLOOKUP(DM$1,'Tactic Recode'!$A$1:$B$547,2,FALSE))</f>
        <v/>
      </c>
      <c r="DN123" t="str">
        <f>IF(ISERROR(MATCH(DN$1,'CSC Mitre'!DR$1:DR$220,0)),"",VLOOKUP(DN$1,'Tactic Recode'!$A$1:$B$547,2,FALSE))</f>
        <v/>
      </c>
      <c r="DO123" t="str">
        <f>IF(ISERROR(MATCH(DO$1,'CSC Mitre'!DR$1:DR$220,0)),"",VLOOKUP(DO$1,'Tactic Recode'!$A$1:$B$547,2,FALSE))</f>
        <v/>
      </c>
      <c r="DP123" t="str">
        <f>IF(ISERROR(MATCH(DP$1,'CSC Mitre'!DR$1:DR$220,0)),"",VLOOKUP(DP$1,'Tactic Recode'!$A$1:$B$547,2,FALSE))</f>
        <v/>
      </c>
      <c r="DQ123" t="str">
        <f>IF(ISERROR(MATCH(DQ$1,'CSC Mitre'!DR$1:DR$220,0)),"",VLOOKUP(DQ$1,'Tactic Recode'!$A$1:$B$547,2,FALSE))</f>
        <v/>
      </c>
      <c r="DR123" t="str">
        <f>IF(ISERROR(MATCH(DR$1,'CSC Mitre'!DR$1:DR$220,0)),"",VLOOKUP(DR$1,'Tactic Recode'!$A$1:$B$547,2,FALSE))</f>
        <v/>
      </c>
      <c r="DS123" t="str">
        <f>IF(ISERROR(MATCH(DS$1,'CSC Mitre'!DR$1:DR$220,0)),"",VLOOKUP(DS$1,'Tactic Recode'!$A$1:$B$547,2,FALSE))</f>
        <v/>
      </c>
      <c r="DT123" t="str">
        <f>IF(ISERROR(MATCH(DT$1,'CSC Mitre'!DR$1:DR$220,0)),"",VLOOKUP(DT$1,'Tactic Recode'!$A$1:$B$547,2,FALSE))</f>
        <v/>
      </c>
      <c r="DU123" t="str">
        <f>IF(ISERROR(MATCH(DU$1,'CSC Mitre'!DR$1:DR$220,0)),"",VLOOKUP(DU$1,'Tactic Recode'!$A$1:$B$547,2,FALSE))</f>
        <v/>
      </c>
      <c r="DV123" t="str">
        <f>IF(ISERROR(MATCH(DV$1,'CSC Mitre'!DR$1:DR$220,0)),"",VLOOKUP(DV$1,'Tactic Recode'!$A$1:$B$547,2,FALSE))</f>
        <v/>
      </c>
      <c r="DW123" t="str">
        <f>IF(ISERROR(MATCH(DW$1,'CSC Mitre'!DR$1:DR$220,0)),"",VLOOKUP(DW$1,'Tactic Recode'!$A$1:$B$547,2,FALSE))</f>
        <v/>
      </c>
      <c r="DX123" t="str">
        <f>IF(ISERROR(MATCH(DX$1,'CSC Mitre'!DR$1:DR$220,0)),"",VLOOKUP(DX$1,'Tactic Recode'!$A$1:$B$547,2,FALSE))</f>
        <v/>
      </c>
      <c r="DY123" t="str">
        <f>IF(ISERROR(MATCH(DY$1,'CSC Mitre'!DR$1:DR$220,0)),"",VLOOKUP(DY$1,'Tactic Recode'!$A$1:$B$547,2,FALSE))</f>
        <v/>
      </c>
      <c r="DZ123" t="str">
        <f>IF(ISERROR(MATCH(DZ$1,'CSC Mitre'!DR$1:DR$220,0)),"",VLOOKUP(DZ$1,'Tactic Recode'!$A$1:$B$547,2,FALSE))</f>
        <v/>
      </c>
      <c r="EA123" t="str">
        <f>IF(ISERROR(MATCH(EA$1,'CSC Mitre'!DR$1:DR$220,0)),"",VLOOKUP(EA$1,'Tactic Recode'!$A$1:$B$547,2,FALSE))</f>
        <v/>
      </c>
      <c r="EB123" t="str">
        <f>IF(ISERROR(MATCH(EB$1,'CSC Mitre'!DR$1:DR$220,0)),"",VLOOKUP(EB$1,'Tactic Recode'!$A$1:$B$547,2,FALSE))</f>
        <v/>
      </c>
      <c r="EC123" t="str">
        <f>IF(ISERROR(MATCH(EC$1,'CSC Mitre'!DR$1:DR$220,0)),"",VLOOKUP(EC$1,'Tactic Recode'!$A$1:$B$547,2,FALSE))</f>
        <v/>
      </c>
      <c r="ED123" t="str">
        <f>IF(ISERROR(MATCH(ED$1,'CSC Mitre'!DR$1:DR$220,0)),"",VLOOKUP(ED$1,'Tactic Recode'!$A$1:$B$547,2,FALSE))</f>
        <v/>
      </c>
      <c r="EE123" t="str">
        <f>IF(ISERROR(MATCH(EE$1,'CSC Mitre'!DR$1:DR$220,0)),"",VLOOKUP(EE$1,'Tactic Recode'!$A$1:$B$547,2,FALSE))</f>
        <v/>
      </c>
      <c r="EF123" t="str">
        <f>IF(ISERROR(MATCH(EF$1,'CSC Mitre'!DR$1:DR$220,0)),"",VLOOKUP(EF$1,'Tactic Recode'!$A$1:$B$547,2,FALSE))</f>
        <v/>
      </c>
      <c r="EG123" t="str">
        <f>IF(ISERROR(MATCH(EG$1,'CSC Mitre'!DR$1:DR$220,0)),"",VLOOKUP(EG$1,'Tactic Recode'!$A$1:$B$547,2,FALSE))</f>
        <v/>
      </c>
      <c r="EH123" t="str">
        <f>IF(ISERROR(MATCH(EH$1,'CSC Mitre'!DR$1:DR$220,0)),"",VLOOKUP(EH$1,'Tactic Recode'!$A$1:$B$547,2,FALSE))</f>
        <v/>
      </c>
      <c r="EI123" t="str">
        <f>IF(ISERROR(MATCH(EI$1,'CSC Mitre'!DR$1:DR$220,0)),"",VLOOKUP(EI$1,'Tactic Recode'!$A$1:$B$547,2,FALSE))</f>
        <v/>
      </c>
      <c r="EJ123" t="str">
        <f>IF(ISERROR(MATCH(EJ$1,'CSC Mitre'!DR$1:DR$220,0)),"",VLOOKUP(EJ$1,'Tactic Recode'!$A$1:$B$547,2,FALSE))</f>
        <v/>
      </c>
      <c r="EK123" t="str">
        <f>IF(ISERROR(MATCH(EK$1,'CSC Mitre'!DR$1:DR$220,0)),"",VLOOKUP(EK$1,'Tactic Recode'!$A$1:$B$547,2,FALSE))</f>
        <v/>
      </c>
      <c r="EL123" t="str">
        <f>IF(ISERROR(MATCH(EL$1,'CSC Mitre'!DR$1:DR$220,0)),"",VLOOKUP(EL$1,'Tactic Recode'!$A$1:$B$547,2,FALSE))</f>
        <v/>
      </c>
      <c r="EM123" t="str">
        <f>IF(ISERROR(MATCH(EM$1,'CSC Mitre'!DR$1:DR$220,0)),"",VLOOKUP(EM$1,'Tactic Recode'!$A$1:$B$547,2,FALSE))</f>
        <v/>
      </c>
      <c r="EN123" t="str">
        <f>IF(ISERROR(MATCH(EN$1,'CSC Mitre'!DR$1:DR$220,0)),"",VLOOKUP(EN$1,'Tactic Recode'!$A$1:$B$547,2,FALSE))</f>
        <v/>
      </c>
      <c r="EO123" t="str">
        <f>IF(ISERROR(MATCH(EO$1,'CSC Mitre'!DR$1:DR$220,0)),"",VLOOKUP(EO$1,'Tactic Recode'!$A$1:$B$547,2,FALSE))</f>
        <v/>
      </c>
      <c r="EP123" t="str">
        <f>IF(ISERROR(MATCH(EP$1,'CSC Mitre'!DR$1:DR$220,0)),"",VLOOKUP(EP$1,'Tactic Recode'!$A$1:$B$547,2,FALSE))</f>
        <v/>
      </c>
      <c r="EQ123" t="str">
        <f>IF(ISERROR(MATCH(EQ$1,'CSC Mitre'!DR$1:DR$220,0)),"",VLOOKUP(EQ$1,'Tactic Recode'!$A$1:$B$547,2,FALSE))</f>
        <v/>
      </c>
      <c r="ER123" t="str">
        <f>IF(ISERROR(MATCH(ER$1,'CSC Mitre'!DR$1:DR$220,0)),"",VLOOKUP(ER$1,'Tactic Recode'!$A$1:$B$547,2,FALSE))</f>
        <v/>
      </c>
      <c r="ES123" t="str">
        <f>IF(ISERROR(MATCH(ES$1,'CSC Mitre'!DR$1:DR$220,0)),"",VLOOKUP(ES$1,'Tactic Recode'!$A$1:$B$547,2,FALSE))</f>
        <v/>
      </c>
      <c r="ET123" t="str">
        <f>IF(ISERROR(MATCH(ET$1,'CSC Mitre'!DR$1:DR$220,0)),"",VLOOKUP(ET$1,'Tactic Recode'!$A$1:$B$547,2,FALSE))</f>
        <v/>
      </c>
      <c r="EU123" t="str">
        <f>IF(ISERROR(MATCH(EU$1,'CSC Mitre'!DR$1:DR$220,0)),"",VLOOKUP(EU$1,'Tactic Recode'!$A$1:$B$547,2,FALSE))</f>
        <v/>
      </c>
      <c r="EV123" t="str">
        <f>IF(ISERROR(MATCH(EV$1,'CSC Mitre'!DR$1:DR$220,0)),"",VLOOKUP(EV$1,'Tactic Recode'!$A$1:$B$547,2,FALSE))</f>
        <v/>
      </c>
      <c r="EW123" t="str">
        <f>IF(ISERROR(MATCH(EW$1,'CSC Mitre'!DR$1:DR$220,0)),"",VLOOKUP(EW$1,'Tactic Recode'!$A$1:$B$547,2,FALSE))</f>
        <v/>
      </c>
      <c r="EX123" t="str">
        <f>IF(ISERROR(MATCH(EX$1,'CSC Mitre'!DR$1:DR$220,0)),"",VLOOKUP(EX$1,'Tactic Recode'!$A$1:$B$547,2,FALSE))</f>
        <v/>
      </c>
      <c r="EY123" t="str">
        <f>IF(ISERROR(MATCH(EY$1,'CSC Mitre'!DR$1:DR$220,0)),"",VLOOKUP(EY$1,'Tactic Recode'!$A$1:$B$547,2,FALSE))</f>
        <v/>
      </c>
      <c r="EZ123" t="str">
        <f>IF(ISERROR(MATCH(EZ$1,'CSC Mitre'!DR$1:DR$220,0)),"",VLOOKUP(EZ$1,'Tactic Recode'!$A$1:$B$547,2,FALSE))</f>
        <v/>
      </c>
      <c r="FA123" t="str">
        <f>IF(ISERROR(MATCH(FA$1,'CSC Mitre'!DR$1:DR$220,0)),"",VLOOKUP(FA$1,'Tactic Recode'!$A$1:$B$547,2,FALSE))</f>
        <v/>
      </c>
      <c r="FB123" t="str">
        <f>IF(ISERROR(MATCH(FB$1,'CSC Mitre'!DR$1:DR$220,0)),"",VLOOKUP(FB$1,'Tactic Recode'!$A$1:$B$547,2,FALSE))</f>
        <v/>
      </c>
      <c r="FC123" t="str">
        <f>IF(ISERROR(MATCH(FC$1,'CSC Mitre'!DR$1:DR$220,0)),"",VLOOKUP(FC$1,'Tactic Recode'!$A$1:$B$547,2,FALSE))</f>
        <v/>
      </c>
      <c r="FD123" t="str">
        <f>IF(ISERROR(MATCH(FD$1,'CSC Mitre'!DR$1:DR$220,0)),"",VLOOKUP(FD$1,'Tactic Recode'!$A$1:$B$547,2,FALSE))</f>
        <v/>
      </c>
      <c r="FE123" t="str">
        <f>IF(ISERROR(MATCH(FE$1,'CSC Mitre'!DR$1:DR$220,0)),"",VLOOKUP(FE$1,'Tactic Recode'!$A$1:$B$547,2,FALSE))</f>
        <v/>
      </c>
      <c r="FF123" t="str">
        <f>IF(ISERROR(MATCH(FF$1,'CSC Mitre'!DR$1:DR$220,0)),"",VLOOKUP(FF$1,'Tactic Recode'!$A$1:$B$547,2,FALSE))</f>
        <v/>
      </c>
      <c r="FG123" t="str">
        <f>IF(ISERROR(MATCH(FG$1,'CSC Mitre'!DR$1:DR$220,0)),"",VLOOKUP(FG$1,'Tactic Recode'!$A$1:$B$547,2,FALSE))</f>
        <v/>
      </c>
      <c r="FH123" t="str">
        <f>IF(ISERROR(MATCH(FH$1,'CSC Mitre'!DR$1:DR$220,0)),"",VLOOKUP(FH$1,'Tactic Recode'!$A$1:$B$547,2,FALSE))</f>
        <v/>
      </c>
      <c r="FI123" t="str">
        <f>IF(ISERROR(MATCH(FI$1,'CSC Mitre'!DR$1:DR$220,0)),"",VLOOKUP(FI$1,'Tactic Recode'!$A$1:$B$547,2,FALSE))</f>
        <v/>
      </c>
      <c r="FJ123" t="str">
        <f>IF(ISERROR(MATCH(FJ$1,'CSC Mitre'!DR$1:DR$220,0)),"",VLOOKUP(FJ$1,'Tactic Recode'!$A$1:$B$547,2,FALSE))</f>
        <v/>
      </c>
      <c r="FK123" t="str">
        <f>IF(ISERROR(MATCH(FK$1,'CSC Mitre'!DR$1:DR$220,0)),"",VLOOKUP(FK$1,'Tactic Recode'!$A$1:$B$547,2,FALSE))</f>
        <v/>
      </c>
      <c r="FL123" t="str">
        <f>IF(ISERROR(MATCH(FL$1,'CSC Mitre'!DR$1:DR$220,0)),"",VLOOKUP(FL$1,'Tactic Recode'!$A$1:$B$547,2,FALSE))</f>
        <v/>
      </c>
      <c r="FM123" t="str">
        <f>IF(ISERROR(MATCH(FM$1,'CSC Mitre'!DR$1:DR$220,0)),"",VLOOKUP(FM$1,'Tactic Recode'!$A$1:$B$547,2,FALSE))</f>
        <v/>
      </c>
      <c r="FN123" t="str">
        <f>IF(ISERROR(MATCH(FN$1,'CSC Mitre'!DR$1:DR$220,0)),"",VLOOKUP(FN$1,'Tactic Recode'!$A$1:$B$547,2,FALSE))</f>
        <v/>
      </c>
      <c r="FO123" t="str">
        <f>IF(ISERROR(MATCH(FO$1,'CSC Mitre'!DR$1:DR$220,0)),"",VLOOKUP(FO$1,'Tactic Recode'!$A$1:$B$547,2,FALSE))</f>
        <v/>
      </c>
      <c r="FP123" t="str">
        <f>IF(ISERROR(MATCH(FP$1,'CSC Mitre'!DR$1:DR$220,0)),"",VLOOKUP(FP$1,'Tactic Recode'!$A$1:$B$547,2,FALSE))</f>
        <v/>
      </c>
      <c r="FQ123" t="str">
        <f>IF(ISERROR(MATCH(FQ$1,'CSC Mitre'!DR$1:DR$220,0)),"",VLOOKUP(FQ$1,'Tactic Recode'!$A$1:$B$547,2,FALSE))</f>
        <v/>
      </c>
      <c r="FR123" t="str">
        <f>IF(ISERROR(MATCH(FR$1,'CSC Mitre'!DR$1:DR$220,0)),"",VLOOKUP(FR$1,'Tactic Recode'!$A$1:$B$547,2,FALSE))</f>
        <v/>
      </c>
      <c r="FS123" t="str">
        <f>IF(ISERROR(MATCH(FS$1,'CSC Mitre'!DR$1:DR$220,0)),"",VLOOKUP(FS$1,'Tactic Recode'!$A$1:$B$547,2,FALSE))</f>
        <v/>
      </c>
      <c r="FT123" t="str">
        <f>IF(ISERROR(MATCH(FT$1,'CSC Mitre'!DR$1:DR$220,0)),"",VLOOKUP(FT$1,'Tactic Recode'!$A$1:$B$547,2,FALSE))</f>
        <v/>
      </c>
      <c r="FU123" t="str">
        <f>IF(ISERROR(MATCH(FU$1,'CSC Mitre'!DR$1:DR$220,0)),"",VLOOKUP(FU$1,'Tactic Recode'!$A$1:$B$547,2,FALSE))</f>
        <v/>
      </c>
      <c r="FV123" t="str">
        <f>IF(ISERROR(MATCH(FV$1,'CSC Mitre'!DR$1:DR$220,0)),"",VLOOKUP(FV$1,'Tactic Recode'!$A$1:$B$547,2,FALSE))</f>
        <v/>
      </c>
      <c r="FW123" t="str">
        <f>IF(ISERROR(MATCH(FW$1,'CSC Mitre'!DR$1:DR$220,0)),"",VLOOKUP(FW$1,'Tactic Recode'!$A$1:$B$547,2,FALSE))</f>
        <v/>
      </c>
      <c r="FX123" t="str">
        <f>IF(ISERROR(MATCH(FX$1,'CSC Mitre'!DR$1:DR$220,0)),"",VLOOKUP(FX$1,'Tactic Recode'!$A$1:$B$547,2,FALSE))</f>
        <v/>
      </c>
      <c r="FY123" t="str">
        <f>IF(ISERROR(MATCH(FY$1,'CSC Mitre'!DR$1:DR$220,0)),"",VLOOKUP(FY$1,'Tactic Recode'!$A$1:$B$547,2,FALSE))</f>
        <v/>
      </c>
      <c r="FZ123" t="str">
        <f>IF(ISERROR(MATCH(FZ$1,'CSC Mitre'!DR$1:DR$220,0)),"",VLOOKUP(FZ$1,'Tactic Recode'!$A$1:$B$547,2,FALSE))</f>
        <v/>
      </c>
      <c r="GA123" t="str">
        <f>IF(ISERROR(MATCH(GA$1,'CSC Mitre'!DR$1:DR$220,0)),"",VLOOKUP(GA$1,'Tactic Recode'!$A$1:$B$547,2,FALSE))</f>
        <v/>
      </c>
      <c r="GB123" t="str">
        <f>IF(ISERROR(MATCH(GB$1,'CSC Mitre'!DR$1:DR$220,0)),"",VLOOKUP(GB$1,'Tactic Recode'!$A$1:$B$547,2,FALSE))</f>
        <v/>
      </c>
      <c r="GC123" t="str">
        <f>IF(ISERROR(MATCH(GC$1,'CSC Mitre'!DR$1:DR$220,0)),"",VLOOKUP(GC$1,'Tactic Recode'!$A$1:$B$547,2,FALSE))</f>
        <v/>
      </c>
      <c r="GD123" t="str">
        <f>IF(ISERROR(MATCH(GD$1,'CSC Mitre'!DR$1:DR$220,0)),"",VLOOKUP(GD$1,'Tactic Recode'!$A$1:$B$547,2,FALSE))</f>
        <v/>
      </c>
      <c r="GE123" t="str">
        <f>IF(ISERROR(MATCH(GE$1,'CSC Mitre'!DR$1:DR$220,0)),"",VLOOKUP(GE$1,'Tactic Recode'!$A$1:$B$547,2,FALSE))</f>
        <v/>
      </c>
      <c r="GF123" t="str">
        <f>IF(ISERROR(MATCH(GF$1,'CSC Mitre'!DR$1:DR$220,0)),"",VLOOKUP(GF$1,'Tactic Recode'!$A$1:$B$547,2,FALSE))</f>
        <v/>
      </c>
      <c r="GG123" t="str">
        <f>IF(ISERROR(MATCH(GG$1,'CSC Mitre'!DR$1:DR$220,0)),"",VLOOKUP(GG$1,'Tactic Recode'!$A$1:$B$547,2,FALSE))</f>
        <v/>
      </c>
      <c r="GH123" t="str">
        <f>IF(ISERROR(MATCH(GH$1,'CSC Mitre'!DR$1:DR$220,0)),"",VLOOKUP(GH$1,'Tactic Recode'!$A$1:$B$547,2,FALSE))</f>
        <v/>
      </c>
      <c r="GI123" t="str">
        <f>IF(ISERROR(MATCH(GI$1,'CSC Mitre'!DR$1:DR$220,0)),"",VLOOKUP(GI$1,'Tactic Recode'!$A$1:$B$547,2,FALSE))</f>
        <v/>
      </c>
      <c r="GJ123" t="str">
        <f>IF(ISERROR(MATCH(GJ$1,'CSC Mitre'!DR$1:DR$220,0)),"",VLOOKUP(GJ$1,'Tactic Recode'!$A$1:$B$547,2,FALSE))</f>
        <v/>
      </c>
      <c r="GK123" t="str">
        <f>IF(ISERROR(MATCH(GK$1,'CSC Mitre'!DR$1:DR$220,0)),"",VLOOKUP(GK$1,'Tactic Recode'!$A$1:$B$547,2,FALSE))</f>
        <v/>
      </c>
      <c r="GL123" t="str">
        <f>IF(ISERROR(MATCH(GL$1,'CSC Mitre'!DR$1:DR$220,0)),"",VLOOKUP(GL$1,'Tactic Recode'!$A$1:$B$547,2,FALSE))</f>
        <v/>
      </c>
      <c r="GM123" t="str">
        <f>IF(ISERROR(MATCH(GM$1,'CSC Mitre'!DR$1:DR$220,0)),"",VLOOKUP(GM$1,'Tactic Recode'!$A$1:$B$547,2,FALSE))</f>
        <v/>
      </c>
      <c r="GN123" t="str">
        <f>IF(ISERROR(MATCH(GN$1,'CSC Mitre'!DR$1:DR$220,0)),"",VLOOKUP(GN$1,'Tactic Recode'!$A$1:$B$547,2,FALSE))</f>
        <v/>
      </c>
      <c r="GO123" t="str">
        <f>IF(ISERROR(MATCH(GO$1,'CSC Mitre'!DR$1:DR$220,0)),"",VLOOKUP(GO$1,'Tactic Recode'!$A$1:$B$547,2,FALSE))</f>
        <v/>
      </c>
      <c r="GP123" t="str">
        <f>IF(ISERROR(MATCH(GP$1,'CSC Mitre'!DR$1:DR$220,0)),"",VLOOKUP(GP$1,'Tactic Recode'!$A$1:$B$547,2,FALSE))</f>
        <v/>
      </c>
      <c r="GQ123" t="str">
        <f>IF(ISERROR(MATCH(GQ$1,'CSC Mitre'!DR$1:DR$220,0)),"",VLOOKUP(GQ$1,'Tactic Recode'!$A$1:$B$547,2,FALSE))</f>
        <v/>
      </c>
      <c r="GR123" t="str">
        <f>IF(ISERROR(MATCH(GR$1,'CSC Mitre'!DR$1:DR$220,0)),"",VLOOKUP(GR$1,'Tactic Recode'!$A$1:$B$547,2,FALSE))</f>
        <v/>
      </c>
      <c r="GS123" t="str">
        <f>IF(ISERROR(MATCH(GS$1,'CSC Mitre'!DR$1:DR$220,0)),"",VLOOKUP(GS$1,'Tactic Recode'!$A$1:$B$547,2,FALSE))</f>
        <v/>
      </c>
      <c r="GT123" t="str">
        <f>IF(ISERROR(MATCH(GT$1,'CSC Mitre'!DR$1:DR$220,0)),"",VLOOKUP(GT$1,'Tactic Recode'!$A$1:$B$547,2,FALSE))</f>
        <v/>
      </c>
      <c r="GU123" t="str">
        <f>IF(ISERROR(MATCH(GU$1,'CSC Mitre'!DR$1:DR$220,0)),"",VLOOKUP(GU$1,'Tactic Recode'!$A$1:$B$547,2,FALSE))</f>
        <v/>
      </c>
      <c r="GV123" t="str">
        <f>IF(ISERROR(MATCH(GV$1,'CSC Mitre'!DR$1:DR$220,0)),"",VLOOKUP(GV$1,'Tactic Recode'!$A$1:$B$547,2,FALSE))</f>
        <v/>
      </c>
      <c r="GW123" t="str">
        <f>IF(ISERROR(MATCH(GW$1,'CSC Mitre'!DR$1:DR$220,0)),"",VLOOKUP(GW$1,'Tactic Recode'!$A$1:$B$547,2,FALSE))</f>
        <v/>
      </c>
      <c r="GX123" t="str">
        <f>IF(ISERROR(MATCH(GX$1,'CSC Mitre'!DR$1:DR$220,0)),"",VLOOKUP(GX$1,'Tactic Recode'!$A$1:$B$547,2,FALSE))</f>
        <v/>
      </c>
      <c r="GY123" t="str">
        <f>IF(ISERROR(MATCH(GY$1,'CSC Mitre'!DR$1:DR$220,0)),"",VLOOKUP(GY$1,'Tactic Recode'!$A$1:$B$547,2,FALSE))</f>
        <v/>
      </c>
      <c r="GZ123" t="str">
        <f>IF(ISERROR(MATCH(GZ$1,'CSC Mitre'!DR$1:DR$220,0)),"",VLOOKUP(GZ$1,'Tactic Recode'!$A$1:$B$547,2,FALSE))</f>
        <v/>
      </c>
      <c r="HA123" t="str">
        <f>IF(ISERROR(MATCH(HA$1,'CSC Mitre'!DR$1:DR$220,0)),"",VLOOKUP(HA$1,'Tactic Recode'!$A$1:$B$547,2,FALSE))</f>
        <v/>
      </c>
      <c r="HB123" t="str">
        <f>IF(ISERROR(MATCH(HB$1,'CSC Mitre'!DR$1:DR$220,0)),"",VLOOKUP(HB$1,'Tactic Recode'!$A$1:$B$547,2,FALSE))</f>
        <v/>
      </c>
      <c r="HC123" t="str">
        <f>IF(ISERROR(MATCH(HC$1,'CSC Mitre'!DR$1:DR$220,0)),"",VLOOKUP(HC$1,'Tactic Recode'!$A$1:$B$547,2,FALSE))</f>
        <v/>
      </c>
      <c r="HD123" t="str">
        <f>IF(ISERROR(MATCH(HD$1,'CSC Mitre'!DR$1:DR$220,0)),"",VLOOKUP(HD$1,'Tactic Recode'!$A$1:$B$547,2,FALSE))</f>
        <v/>
      </c>
      <c r="HE123" t="str">
        <f>IF(ISERROR(MATCH(HE$1,'CSC Mitre'!DR$1:DR$220,0)),"",VLOOKUP(HE$1,'Tactic Recode'!$A$1:$B$547,2,FALSE))</f>
        <v/>
      </c>
      <c r="HF123" t="str">
        <f>IF(ISERROR(MATCH(HF$1,'CSC Mitre'!DR$1:DR$220,0)),"",VLOOKUP(HF$1,'Tactic Recode'!$A$1:$B$547,2,FALSE))</f>
        <v/>
      </c>
      <c r="HG123" t="str">
        <f>IF(ISERROR(MATCH(HG$1,'CSC Mitre'!DR$1:DR$220,0)),"",VLOOKUP(HG$1,'Tactic Recode'!$A$1:$B$547,2,FALSE))</f>
        <v/>
      </c>
      <c r="HH123" t="str">
        <f>IF(ISERROR(MATCH(HH$1,'CSC Mitre'!DR$1:DR$220,0)),"",VLOOKUP(HH$1,'Tactic Recode'!$A$1:$B$547,2,FALSE))</f>
        <v/>
      </c>
      <c r="HI123" t="str">
        <f>IF(ISERROR(MATCH(HI$1,'CSC Mitre'!DR$1:DR$220,0)),"",VLOOKUP(HI$1,'Tactic Recode'!$A$1:$B$547,2,FALSE))</f>
        <v/>
      </c>
      <c r="HJ123" t="str">
        <f>IF(ISERROR(MATCH(HJ$1,'CSC Mitre'!DR$1:DR$220,0)),"",VLOOKUP(HJ$1,'Tactic Recode'!$A$1:$B$547,2,FALSE))</f>
        <v/>
      </c>
      <c r="HK123" t="str">
        <f>IF(ISERROR(MATCH(HK$1,'CSC Mitre'!DR$1:DR$220,0)),"",VLOOKUP(HK$1,'Tactic Recode'!$A$1:$B$547,2,FALSE))</f>
        <v/>
      </c>
      <c r="HL123" t="str">
        <f>IF(ISERROR(MATCH(HL$1,'CSC Mitre'!DR$1:DR$220,0)),"",VLOOKUP(HL$1,'Tactic Recode'!$A$1:$B$547,2,FALSE))</f>
        <v/>
      </c>
      <c r="HM123" t="str">
        <f>IF(ISERROR(MATCH(HM$1,'CSC Mitre'!DR$1:DR$220,0)),"",VLOOKUP(HM$1,'Tactic Recode'!$A$1:$B$547,2,FALSE))</f>
        <v/>
      </c>
      <c r="HN123" t="str">
        <f>IF(ISERROR(MATCH(HN$1,'CSC Mitre'!DR$1:DR$220,0)),"",VLOOKUP(HN$1,'Tactic Recode'!$A$1:$B$547,2,FALSE))</f>
        <v/>
      </c>
      <c r="HO123" t="str">
        <f>IF(ISERROR(MATCH(HO$1,'CSC Mitre'!DR$1:DR$220,0)),"",VLOOKUP(HO$1,'Tactic Recode'!$A$1:$B$547,2,FALSE))</f>
        <v/>
      </c>
      <c r="HP123" t="str">
        <f>IF(ISERROR(MATCH(HP$1,'CSC Mitre'!DR$1:DR$220,0)),"",VLOOKUP(HP$1,'Tactic Recode'!$A$1:$B$547,2,FALSE))</f>
        <v/>
      </c>
      <c r="HQ123" t="str">
        <f>IF(ISERROR(MATCH(HQ$1,'CSC Mitre'!DR$1:DR$220,0)),"",VLOOKUP(HQ$1,'Tactic Recode'!$A$1:$B$547,2,FALSE))</f>
        <v/>
      </c>
      <c r="HR123" t="str">
        <f>IF(ISERROR(MATCH(HR$1,'CSC Mitre'!DR$1:DR$220,0)),"",VLOOKUP(HR$1,'Tactic Recode'!$A$1:$B$547,2,FALSE))</f>
        <v/>
      </c>
      <c r="HS123" t="str">
        <f>IF(ISERROR(MATCH(HS$1,'CSC Mitre'!DR$1:DR$220,0)),"",VLOOKUP(HS$1,'Tactic Recode'!$A$1:$B$547,2,FALSE))</f>
        <v/>
      </c>
      <c r="HT123" t="str">
        <f>IF(ISERROR(MATCH(HT$1,'CSC Mitre'!DR$1:DR$220,0)),"",VLOOKUP(HT$1,'Tactic Recode'!$A$1:$B$547,2,FALSE))</f>
        <v/>
      </c>
      <c r="HU123" t="str">
        <f>IF(ISERROR(MATCH(HU$1,'CSC Mitre'!DR$1:DR$220,0)),"",VLOOKUP(HU$1,'Tactic Recode'!$A$1:$B$547,2,FALSE))</f>
        <v/>
      </c>
      <c r="HV123" t="str">
        <f>IF(ISERROR(MATCH(HV$1,'CSC Mitre'!DR$1:DR$220,0)),"",VLOOKUP(HV$1,'Tactic Recode'!$A$1:$B$547,2,FALSE))</f>
        <v/>
      </c>
      <c r="HW123" t="str">
        <f>IF(ISERROR(MATCH(HW$1,'CSC Mitre'!DR$1:DR$220,0)),"",VLOOKUP(HW$1,'Tactic Recode'!$A$1:$B$547,2,FALSE))</f>
        <v/>
      </c>
      <c r="HX123" t="str">
        <f>IF(ISERROR(MATCH(HX$1,'CSC Mitre'!DR$1:DR$220,0)),"",VLOOKUP(HX$1,'Tactic Recode'!$A$1:$B$547,2,FALSE))</f>
        <v/>
      </c>
      <c r="HY123" t="str">
        <f>IF(ISERROR(MATCH(HY$1,'CSC Mitre'!DR$1:DR$220,0)),"",VLOOKUP(HY$1,'Tactic Recode'!$A$1:$B$547,2,FALSE))</f>
        <v/>
      </c>
      <c r="HZ123" t="str">
        <f>IF(ISERROR(MATCH(HZ$1,'CSC Mitre'!DR$1:DR$220,0)),"",VLOOKUP(HZ$1,'Tactic Recode'!$A$1:$B$547,2,FALSE))</f>
        <v/>
      </c>
      <c r="IA123" t="str">
        <f>IF(ISERROR(MATCH(IA$1,'CSC Mitre'!DR$1:DR$220,0)),"",VLOOKUP(IA$1,'Tactic Recode'!$A$1:$B$547,2,FALSE))</f>
        <v/>
      </c>
      <c r="IB123" t="str">
        <f>IF(ISERROR(MATCH(IB$1,'CSC Mitre'!DR$1:DR$220,0)),"",VLOOKUP(IB$1,'Tactic Recode'!$A$1:$B$547,2,FALSE))</f>
        <v/>
      </c>
      <c r="IC123" t="str">
        <f>IF(ISERROR(MATCH(IC$1,'CSC Mitre'!DR$1:DR$220,0)),"",VLOOKUP(IC$1,'Tactic Recode'!$A$1:$B$547,2,FALSE))</f>
        <v/>
      </c>
      <c r="ID123" t="str">
        <f>IF(ISERROR(MATCH(ID$1,'CSC Mitre'!DR$1:DR$220,0)),"",VLOOKUP(ID$1,'Tactic Recode'!$A$1:$B$547,2,FALSE))</f>
        <v/>
      </c>
      <c r="IE123" t="str">
        <f>IF(ISERROR(MATCH(IE$1,'CSC Mitre'!DR$1:DR$220,0)),"",VLOOKUP(IE$1,'Tactic Recode'!$A$1:$B$547,2,FALSE))</f>
        <v/>
      </c>
      <c r="IF123" t="str">
        <f>IF(ISERROR(MATCH(IF$1,'CSC Mitre'!DR$1:DR$220,0)),"",VLOOKUP(IF$1,'Tactic Recode'!$A$1:$B$547,2,FALSE))</f>
        <v/>
      </c>
      <c r="IG123" t="str">
        <f>IF(ISERROR(MATCH(IG$1,'CSC Mitre'!DR$1:DR$220,0)),"",VLOOKUP(IG$1,'Tactic Recode'!$A$1:$B$547,2,FALSE))</f>
        <v/>
      </c>
      <c r="IH123" t="str">
        <f>IF(ISERROR(MATCH(IH$1,'CSC Mitre'!DR$1:DR$220,0)),"",VLOOKUP(IH$1,'Tactic Recode'!$A$1:$B$547,2,FALSE))</f>
        <v/>
      </c>
      <c r="II123" t="str">
        <f>IF(ISERROR(MATCH(II$1,'CSC Mitre'!DR$1:DR$220,0)),"",VLOOKUP(II$1,'Tactic Recode'!$A$1:$B$547,2,FALSE))</f>
        <v/>
      </c>
      <c r="IJ123" t="str">
        <f>IF(ISERROR(MATCH(IJ$1,'CSC Mitre'!DR$1:DR$220,0)),"",VLOOKUP(IJ$1,'Tactic Recode'!$A$1:$B$547,2,FALSE))</f>
        <v/>
      </c>
      <c r="IK123" t="str">
        <f>IF(ISERROR(MATCH(IK$1,'CSC Mitre'!DR$1:DR$220,0)),"",VLOOKUP(IK$1,'Tactic Recode'!$A$1:$B$547,2,FALSE))</f>
        <v/>
      </c>
      <c r="IL123" t="str">
        <f>IF(ISERROR(MATCH(IL$1,'CSC Mitre'!DR$1:DR$220,0)),"",VLOOKUP(IL$1,'Tactic Recode'!$A$1:$B$547,2,FALSE))</f>
        <v/>
      </c>
      <c r="IM123" t="str">
        <f>IF(ISERROR(MATCH(IM$1,'CSC Mitre'!DR$1:DR$220,0)),"",VLOOKUP(IM$1,'Tactic Recode'!$A$1:$B$547,2,FALSE))</f>
        <v/>
      </c>
      <c r="IN123" t="str">
        <f>IF(ISERROR(MATCH(IN$1,'CSC Mitre'!DR$1:DR$220,0)),"",VLOOKUP(IN$1,'Tactic Recode'!$A$1:$B$547,2,FALSE))</f>
        <v/>
      </c>
      <c r="IO123" t="str">
        <f>IF(ISERROR(MATCH(IO$1,'CSC Mitre'!DR$1:DR$220,0)),"",VLOOKUP(IO$1,'Tactic Recode'!$A$1:$B$547,2,FALSE))</f>
        <v/>
      </c>
      <c r="IP123" t="str">
        <f>IF(ISERROR(MATCH(IP$1,'CSC Mitre'!DR$1:DR$220,0)),"",VLOOKUP(IP$1,'Tactic Recode'!$A$1:$B$547,2,FALSE))</f>
        <v/>
      </c>
      <c r="IQ123" t="str">
        <f>IF(ISERROR(MATCH(IQ$1,'CSC Mitre'!DR$1:DR$220,0)),"",VLOOKUP(IQ$1,'Tactic Recode'!$A$1:$B$547,2,FALSE))</f>
        <v/>
      </c>
      <c r="IR123" t="str">
        <f>IF(ISERROR(MATCH(IR$1,'CSC Mitre'!DR$1:DR$220,0)),"",VLOOKUP(IR$1,'Tactic Recode'!$A$1:$B$547,2,FALSE))</f>
        <v/>
      </c>
      <c r="IS123" t="str">
        <f>IF(ISERROR(MATCH(IS$1,'CSC Mitre'!DR$1:DR$220,0)),"",VLOOKUP(IS$1,'Tactic Recode'!$A$1:$B$547,2,FALSE))</f>
        <v/>
      </c>
      <c r="IT123" t="str">
        <f>IF(ISERROR(MATCH(IT$1,'CSC Mitre'!DR$1:DR$220,0)),"",VLOOKUP(IT$1,'Tactic Recode'!$A$1:$B$547,2,FALSE))</f>
        <v/>
      </c>
      <c r="IU123" t="str">
        <f>IF(ISERROR(MATCH(IU$1,'CSC Mitre'!DR$1:DR$220,0)),"",VLOOKUP(IU$1,'Tactic Recode'!$A$1:$B$547,2,FALSE))</f>
        <v/>
      </c>
      <c r="IV123" t="str">
        <f>IF(ISERROR(MATCH(IV$1,'CSC Mitre'!DR$1:DR$220,0)),"",VLOOKUP(IV$1,'Tactic Recode'!$A$1:$B$547,2,FALSE))</f>
        <v/>
      </c>
      <c r="IW123" t="str">
        <f>IF(ISERROR(MATCH(IW$1,'CSC Mitre'!DR$1:DR$220,0)),"",VLOOKUP(IW$1,'Tactic Recode'!$A$1:$B$547,2,FALSE))</f>
        <v/>
      </c>
      <c r="IX123" t="str">
        <f>IF(ISERROR(MATCH(IX$1,'CSC Mitre'!DR$1:DR$220,0)),"",VLOOKUP(IX$1,'Tactic Recode'!$A$1:$B$547,2,FALSE))</f>
        <v/>
      </c>
      <c r="IY123" t="str">
        <f>IF(ISERROR(MATCH(IY$1,'CSC Mitre'!DR$1:DR$220,0)),"",VLOOKUP(IY$1,'Tactic Recode'!$A$1:$B$547,2,FALSE))</f>
        <v/>
      </c>
      <c r="IZ123" t="str">
        <f>IF(ISERROR(MATCH(IZ$1,'CSC Mitre'!DR$1:DR$220,0)),"",VLOOKUP(IZ$1,'Tactic Recode'!$A$1:$B$547,2,FALSE))</f>
        <v/>
      </c>
      <c r="JA123" t="str">
        <f>IF(ISERROR(MATCH(JA$1,'CSC Mitre'!DR$1:DR$220,0)),"",VLOOKUP(JA$1,'Tactic Recode'!$A$1:$B$547,2,FALSE))</f>
        <v/>
      </c>
      <c r="JB123" t="str">
        <f>IF(ISERROR(MATCH(JB$1,'CSC Mitre'!DR$1:DR$220,0)),"",VLOOKUP(JB$1,'Tactic Recode'!$A$1:$B$547,2,FALSE))</f>
        <v/>
      </c>
      <c r="JC123" t="str">
        <f>IF(ISERROR(MATCH(JC$1,'CSC Mitre'!DR$1:DR$220,0)),"",VLOOKUP(JC$1,'Tactic Recode'!$A$1:$B$547,2,FALSE))</f>
        <v/>
      </c>
      <c r="JD123" t="str">
        <f>IF(ISERROR(MATCH(JD$1,'CSC Mitre'!DR$1:DR$220,0)),"",VLOOKUP(JD$1,'Tactic Recode'!$A$1:$B$547,2,FALSE))</f>
        <v/>
      </c>
      <c r="JE123" t="str">
        <f>IF(ISERROR(MATCH(JE$1,'CSC Mitre'!DR$1:DR$220,0)),"",VLOOKUP(JE$1,'Tactic Recode'!$A$1:$B$547,2,FALSE))</f>
        <v/>
      </c>
      <c r="JF123" t="str">
        <f>IF(ISERROR(MATCH(JF$1,'CSC Mitre'!DR$1:DR$220,0)),"",VLOOKUP(JF$1,'Tactic Recode'!$A$1:$B$547,2,FALSE))</f>
        <v/>
      </c>
      <c r="JG123" t="str">
        <f>IF(ISERROR(MATCH(JG$1,'CSC Mitre'!DR$1:DR$220,0)),"",VLOOKUP(JG$1,'Tactic Recode'!$A$1:$B$547,2,FALSE))</f>
        <v/>
      </c>
      <c r="JH123" t="str">
        <f>IF(ISERROR(MATCH(JH$1,'CSC Mitre'!DR$1:DR$220,0)),"",VLOOKUP(JH$1,'Tactic Recode'!$A$1:$B$547,2,FALSE))</f>
        <v/>
      </c>
      <c r="JI123" t="str">
        <f>IF(ISERROR(MATCH(JI$1,'CSC Mitre'!DR$1:DR$220,0)),"",VLOOKUP(JI$1,'Tactic Recode'!$A$1:$B$547,2,FALSE))</f>
        <v/>
      </c>
      <c r="JJ123" t="str">
        <f>IF(ISERROR(MATCH(JJ$1,'CSC Mitre'!DR$1:DR$220,0)),"",VLOOKUP(JJ$1,'Tactic Recode'!$A$1:$B$547,2,FALSE))</f>
        <v/>
      </c>
      <c r="JK123" t="str">
        <f>IF(ISERROR(MATCH(JK$1,'CSC Mitre'!DR$1:DR$220,0)),"",VLOOKUP(JK$1,'Tactic Recode'!$A$1:$B$547,2,FALSE))</f>
        <v/>
      </c>
      <c r="JL123" t="str">
        <f>IF(ISERROR(MATCH(JL$1,'CSC Mitre'!DR$1:DR$220,0)),"",VLOOKUP(JL$1,'Tactic Recode'!$A$1:$B$547,2,FALSE))</f>
        <v/>
      </c>
      <c r="JM123" t="str">
        <f>IF(ISERROR(MATCH(JM$1,'CSC Mitre'!DR$1:DR$220,0)),"",VLOOKUP(JM$1,'Tactic Recode'!$A$1:$B$547,2,FALSE))</f>
        <v/>
      </c>
      <c r="JN123" t="str">
        <f>IF(ISERROR(MATCH(JN$1,'CSC Mitre'!DR$1:DR$220,0)),"",VLOOKUP(JN$1,'Tactic Recode'!$A$1:$B$547,2,FALSE))</f>
        <v/>
      </c>
      <c r="JO123" t="str">
        <f>IF(ISERROR(MATCH(JO$1,'CSC Mitre'!DR$1:DR$220,0)),"",VLOOKUP(JO$1,'Tactic Recode'!$A$1:$B$547,2,FALSE))</f>
        <v/>
      </c>
      <c r="JP123" t="str">
        <f>IF(ISERROR(MATCH(JP$1,'CSC Mitre'!DR$1:DR$220,0)),"",VLOOKUP(JP$1,'Tactic Recode'!$A$1:$B$547,2,FALSE))</f>
        <v/>
      </c>
      <c r="JQ123" t="str">
        <f>IF(ISERROR(MATCH(JQ$1,'CSC Mitre'!DR$1:DR$220,0)),"",VLOOKUP(JQ$1,'Tactic Recode'!$A$1:$B$547,2,FALSE))</f>
        <v/>
      </c>
      <c r="JR123" t="str">
        <f>IF(ISERROR(MATCH(JR$1,'CSC Mitre'!DR$1:DR$220,0)),"",VLOOKUP(JR$1,'Tactic Recode'!$A$1:$B$547,2,FALSE))</f>
        <v/>
      </c>
      <c r="JS123" t="str">
        <f>IF(ISERROR(MATCH(JS$1,'CSC Mitre'!DR$1:DR$220,0)),"",VLOOKUP(JS$1,'Tactic Recode'!$A$1:$B$547,2,FALSE))</f>
        <v/>
      </c>
      <c r="JT123" t="str">
        <f>IF(ISERROR(MATCH(JT$1,'CSC Mitre'!DR$1:DR$220,0)),"",VLOOKUP(JT$1,'Tactic Recode'!$A$1:$B$547,2,FALSE))</f>
        <v/>
      </c>
      <c r="JU123" t="str">
        <f>IF(ISERROR(MATCH(JU$1,'CSC Mitre'!DR$1:DR$220,0)),"",VLOOKUP(JU$1,'Tactic Recode'!$A$1:$B$547,2,FALSE))</f>
        <v/>
      </c>
      <c r="JV123" t="str">
        <f>IF(ISERROR(MATCH(JV$1,'CSC Mitre'!DR$1:DR$220,0)),"",VLOOKUP(JV$1,'Tactic Recode'!$A$1:$B$547,2,FALSE))</f>
        <v/>
      </c>
      <c r="JW123" t="str">
        <f>IF(ISERROR(MATCH(JW$1,'CSC Mitre'!DR$1:DR$220,0)),"",VLOOKUP(JW$1,'Tactic Recode'!$A$1:$B$547,2,FALSE))</f>
        <v/>
      </c>
      <c r="JX123" t="str">
        <f>IF(ISERROR(MATCH(JX$1,'CSC Mitre'!DR$1:DR$220,0)),"",VLOOKUP(JX$1,'Tactic Recode'!$A$1:$B$547,2,FALSE))</f>
        <v/>
      </c>
      <c r="JY123" t="str">
        <f>IF(ISERROR(MATCH(JY$1,'CSC Mitre'!DR$1:DR$220,0)),"",VLOOKUP(JY$1,'Tactic Recode'!$A$1:$B$547,2,FALSE))</f>
        <v/>
      </c>
      <c r="JZ123" t="str">
        <f>IF(ISERROR(MATCH(JZ$1,'CSC Mitre'!DR$1:DR$220,0)),"",VLOOKUP(JZ$1,'Tactic Recode'!$A$1:$B$547,2,FALSE))</f>
        <v/>
      </c>
      <c r="KA123" t="str">
        <f>IF(ISERROR(MATCH(KA$1,'CSC Mitre'!DR$1:DR$220,0)),"",VLOOKUP(KA$1,'Tactic Recode'!$A$1:$B$547,2,FALSE))</f>
        <v/>
      </c>
      <c r="KB123" t="str">
        <f>IF(ISERROR(MATCH(KB$1,'CSC Mitre'!DR$1:DR$220,0)),"",VLOOKUP(KB$1,'Tactic Recode'!$A$1:$B$547,2,FALSE))</f>
        <v/>
      </c>
      <c r="KC123" t="str">
        <f>IF(ISERROR(MATCH(KC$1,'CSC Mitre'!DR$1:DR$220,0)),"",VLOOKUP(KC$1,'Tactic Recode'!$A$1:$B$547,2,FALSE))</f>
        <v/>
      </c>
      <c r="KD123" t="str">
        <f>IF(ISERROR(MATCH(KD$1,'CSC Mitre'!DR$1:DR$220,0)),"",VLOOKUP(KD$1,'Tactic Recode'!$A$1:$B$547,2,FALSE))</f>
        <v/>
      </c>
      <c r="KE123" t="str">
        <f>IF(ISERROR(MATCH(KE$1,'CSC Mitre'!DR$1:DR$220,0)),"",VLOOKUP(KE$1,'Tactic Recode'!$A$1:$B$547,2,FALSE))</f>
        <v/>
      </c>
      <c r="KF123" t="str">
        <f>IF(ISERROR(MATCH(KF$1,'CSC Mitre'!DR$1:DR$220,0)),"",VLOOKUP(KF$1,'Tactic Recode'!$A$1:$B$547,2,FALSE))</f>
        <v/>
      </c>
      <c r="KG123" t="str">
        <f>IF(ISERROR(MATCH(KG$1,'CSC Mitre'!DR$1:DR$220,0)),"",VLOOKUP(KG$1,'Tactic Recode'!$A$1:$B$547,2,FALSE))</f>
        <v/>
      </c>
      <c r="KH123" t="str">
        <f>IF(ISERROR(MATCH(KH$1,'CSC Mitre'!DR$1:DR$220,0)),"",VLOOKUP(KH$1,'Tactic Recode'!$A$1:$B$547,2,FALSE))</f>
        <v/>
      </c>
      <c r="KI123" t="str">
        <f>IF(ISERROR(MATCH(KI$1,'CSC Mitre'!DR$1:DR$220,0)),"",VLOOKUP(KI$1,'Tactic Recode'!$A$1:$B$547,2,FALSE))</f>
        <v/>
      </c>
      <c r="KJ123" t="str">
        <f>IF(ISERROR(MATCH(KJ$1,'CSC Mitre'!DR$1:DR$220,0)),"",VLOOKUP(KJ$1,'Tactic Recode'!$A$1:$B$547,2,FALSE))</f>
        <v/>
      </c>
      <c r="KK123" t="str">
        <f>IF(ISERROR(MATCH(KK$1,'CSC Mitre'!DR$1:DR$220,0)),"",VLOOKUP(KK$1,'Tactic Recode'!$A$1:$B$547,2,FALSE))</f>
        <v/>
      </c>
      <c r="KL123" t="str">
        <f>IF(ISERROR(MATCH(KL$1,'CSC Mitre'!DR$1:DR$220,0)),"",VLOOKUP(KL$1,'Tactic Recode'!$A$1:$B$547,2,FALSE))</f>
        <v/>
      </c>
      <c r="KM123" t="str">
        <f>IF(ISERROR(MATCH(KM$1,'CSC Mitre'!DR$1:DR$220,0)),"",VLOOKUP(KM$1,'Tactic Recode'!$A$1:$B$547,2,FALSE))</f>
        <v/>
      </c>
      <c r="KN123" t="str">
        <f>IF(ISERROR(MATCH(KN$1,'CSC Mitre'!DR$1:DR$220,0)),"",VLOOKUP(KN$1,'Tactic Recode'!$A$1:$B$547,2,FALSE))</f>
        <v/>
      </c>
      <c r="KO123" t="str">
        <f>IF(ISERROR(MATCH(KO$1,'CSC Mitre'!DR$1:DR$220,0)),"",VLOOKUP(KO$1,'Tactic Recode'!$A$1:$B$547,2,FALSE))</f>
        <v/>
      </c>
      <c r="KP123" t="str">
        <f>IF(ISERROR(MATCH(KP$1,'CSC Mitre'!DR$1:DR$220,0)),"",VLOOKUP(KP$1,'Tactic Recode'!$A$1:$B$547,2,FALSE))</f>
        <v/>
      </c>
      <c r="KQ123" t="str">
        <f>IF(ISERROR(MATCH(KQ$1,'CSC Mitre'!DR$1:DR$220,0)),"",VLOOKUP(KQ$1,'Tactic Recode'!$A$1:$B$547,2,FALSE))</f>
        <v/>
      </c>
      <c r="KR123" t="str">
        <f>IF(ISERROR(MATCH(KR$1,'CSC Mitre'!DR$1:DR$220,0)),"",VLOOKUP(KR$1,'Tactic Recode'!$A$1:$B$547,2,FALSE))</f>
        <v/>
      </c>
      <c r="KS123" t="str">
        <f>IF(ISERROR(MATCH(KS$1,'CSC Mitre'!DR$1:DR$220,0)),"",VLOOKUP(KS$1,'Tactic Recode'!$A$1:$B$547,2,FALSE))</f>
        <v/>
      </c>
      <c r="KT123" t="str">
        <f>IF(ISERROR(MATCH(KT$1,'CSC Mitre'!DR$1:DR$220,0)),"",VLOOKUP(KT$1,'Tactic Recode'!$A$1:$B$547,2,FALSE))</f>
        <v/>
      </c>
      <c r="KU123" t="str">
        <f>IF(ISERROR(MATCH(KU$1,'CSC Mitre'!DR$1:DR$220,0)),"",VLOOKUP(KU$1,'Tactic Recode'!$A$1:$B$547,2,FALSE))</f>
        <v/>
      </c>
      <c r="KV123" t="str">
        <f>IF(ISERROR(MATCH(KV$1,'CSC Mitre'!DR$1:DR$220,0)),"",VLOOKUP(KV$1,'Tactic Recode'!$A$1:$B$547,2,FALSE))</f>
        <v/>
      </c>
      <c r="KW123" t="str">
        <f>IF(ISERROR(MATCH(KW$1,'CSC Mitre'!DR$1:DR$220,0)),"",VLOOKUP(KW$1,'Tactic Recode'!$A$1:$B$547,2,FALSE))</f>
        <v/>
      </c>
      <c r="KX123" t="str">
        <f>IF(ISERROR(MATCH(KX$1,'CSC Mitre'!DR$1:DR$220,0)),"",VLOOKUP(KX$1,'Tactic Recode'!$A$1:$B$547,2,FALSE))</f>
        <v/>
      </c>
      <c r="KY123" t="str">
        <f>IF(ISERROR(MATCH(KY$1,'CSC Mitre'!DR$1:DR$220,0)),"",VLOOKUP(KY$1,'Tactic Recode'!$A$1:$B$547,2,FALSE))</f>
        <v/>
      </c>
      <c r="KZ123" t="str">
        <f>IF(ISERROR(MATCH(KZ$1,'CSC Mitre'!DR$1:DR$220,0)),"",VLOOKUP(KZ$1,'Tactic Recode'!$A$1:$B$547,2,FALSE))</f>
        <v/>
      </c>
      <c r="LA123" t="str">
        <f>IF(ISERROR(MATCH(LA$1,'CSC Mitre'!DR$1:DR$220,0)),"",VLOOKUP(LA$1,'Tactic Recode'!$A$1:$B$547,2,FALSE))</f>
        <v/>
      </c>
      <c r="LB123" t="str">
        <f>IF(ISERROR(MATCH(LB$1,'CSC Mitre'!DR$1:DR$220,0)),"",VLOOKUP(LB$1,'Tactic Recode'!$A$1:$B$547,2,FALSE))</f>
        <v/>
      </c>
      <c r="LC123" t="str">
        <f>IF(ISERROR(MATCH(LC$1,'CSC Mitre'!DR$1:DR$220,0)),"",VLOOKUP(LC$1,'Tactic Recode'!$A$1:$B$547,2,FALSE))</f>
        <v/>
      </c>
      <c r="LD123" t="str">
        <f>IF(ISERROR(MATCH(LD$1,'CSC Mitre'!DR$1:DR$220,0)),"",VLOOKUP(LD$1,'Tactic Recode'!$A$1:$B$547,2,FALSE))</f>
        <v/>
      </c>
      <c r="LE123" t="str">
        <f>IF(ISERROR(MATCH(LE$1,'CSC Mitre'!DR$1:DR$220,0)),"",VLOOKUP(LE$1,'Tactic Recode'!$A$1:$B$547,2,FALSE))</f>
        <v/>
      </c>
      <c r="LF123" t="str">
        <f>IF(ISERROR(MATCH(LF$1,'CSC Mitre'!DR$1:DR$220,0)),"",VLOOKUP(LF$1,'Tactic Recode'!$A$1:$B$547,2,FALSE))</f>
        <v/>
      </c>
      <c r="LG123" t="str">
        <f>IF(ISERROR(MATCH(LG$1,'CSC Mitre'!DR$1:DR$220,0)),"",VLOOKUP(LG$1,'Tactic Recode'!$A$1:$B$547,2,FALSE))</f>
        <v/>
      </c>
      <c r="LH123" t="str">
        <f>IF(ISERROR(MATCH(LH$1,'CSC Mitre'!DR$1:DR$220,0)),"",VLOOKUP(LH$1,'Tactic Recode'!$A$1:$B$547,2,FALSE))</f>
        <v/>
      </c>
      <c r="LI123" t="str">
        <f>IF(ISERROR(MATCH(LI$1,'CSC Mitre'!DR$1:DR$220,0)),"",VLOOKUP(LI$1,'Tactic Recode'!$A$1:$B$547,2,FALSE))</f>
        <v/>
      </c>
      <c r="LJ123" t="str">
        <f>IF(ISERROR(MATCH(LJ$1,'CSC Mitre'!DR$1:DR$220,0)),"",VLOOKUP(LJ$1,'Tactic Recode'!$A$1:$B$547,2,FALSE))</f>
        <v/>
      </c>
      <c r="LK123" t="str">
        <f>IF(ISERROR(MATCH(LK$1,'CSC Mitre'!DR$1:DR$220,0)),"",VLOOKUP(LK$1,'Tactic Recode'!$A$1:$B$547,2,FALSE))</f>
        <v/>
      </c>
      <c r="LL123" t="str">
        <f>IF(ISERROR(MATCH(LL$1,'CSC Mitre'!DR$1:DR$220,0)),"",VLOOKUP(LL$1,'Tactic Recode'!$A$1:$B$547,2,FALSE))</f>
        <v/>
      </c>
      <c r="LM123" t="str">
        <f>IF(ISERROR(MATCH(LM$1,'CSC Mitre'!DR$1:DR$220,0)),"",VLOOKUP(LM$1,'Tactic Recode'!$A$1:$B$547,2,FALSE))</f>
        <v/>
      </c>
      <c r="LN123" t="str">
        <f>IF(ISERROR(MATCH(LN$1,'CSC Mitre'!DR$1:DR$220,0)),"",VLOOKUP(LN$1,'Tactic Recode'!$A$1:$B$547,2,FALSE))</f>
        <v/>
      </c>
      <c r="LO123" t="str">
        <f>IF(ISERROR(MATCH(LO$1,'CSC Mitre'!DR$1:DR$220,0)),"",VLOOKUP(LO$1,'Tactic Recode'!$A$1:$B$547,2,FALSE))</f>
        <v/>
      </c>
      <c r="LP123" t="str">
        <f>IF(ISERROR(MATCH(LP$1,'CSC Mitre'!DR$1:DR$220,0)),"",VLOOKUP(LP$1,'Tactic Recode'!$A$1:$B$547,2,FALSE))</f>
        <v/>
      </c>
      <c r="LQ123" t="str">
        <f>IF(ISERROR(MATCH(LQ$1,'CSC Mitre'!DR$1:DR$220,0)),"",VLOOKUP(LQ$1,'Tactic Recode'!$A$1:$B$547,2,FALSE))</f>
        <v/>
      </c>
      <c r="LR123" t="str">
        <f>IF(ISERROR(MATCH(LR$1,'CSC Mitre'!DR$1:DR$220,0)),"",VLOOKUP(LR$1,'Tactic Recode'!$A$1:$B$547,2,FALSE))</f>
        <v/>
      </c>
      <c r="LS123" t="str">
        <f>IF(ISERROR(MATCH(LS$1,'CSC Mitre'!DR$1:DR$220,0)),"",VLOOKUP(LS$1,'Tactic Recode'!$A$1:$B$547,2,FALSE))</f>
        <v/>
      </c>
      <c r="LT123" t="str">
        <f>IF(ISERROR(MATCH(LT$1,'CSC Mitre'!DR$1:DR$220,0)),"",VLOOKUP(LT$1,'Tactic Recode'!$A$1:$B$547,2,FALSE))</f>
        <v/>
      </c>
      <c r="LU123" t="str">
        <f>IF(ISERROR(MATCH(LU$1,'CSC Mitre'!DR$1:DR$220,0)),"",VLOOKUP(LU$1,'Tactic Recode'!$A$1:$B$547,2,FALSE))</f>
        <v/>
      </c>
      <c r="LV123" t="str">
        <f>IF(ISERROR(MATCH(LV$1,'CSC Mitre'!DR$1:DR$220,0)),"",VLOOKUP(LV$1,'Tactic Recode'!$A$1:$B$547,2,FALSE))</f>
        <v/>
      </c>
      <c r="LW123" t="str">
        <f>IF(ISERROR(MATCH(LW$1,'CSC Mitre'!DR$1:DR$220,0)),"",VLOOKUP(LW$1,'Tactic Recode'!$A$1:$B$547,2,FALSE))</f>
        <v/>
      </c>
      <c r="LX123" t="str">
        <f>IF(ISERROR(MATCH(LX$1,'CSC Mitre'!DR$1:DR$220,0)),"",VLOOKUP(LX$1,'Tactic Recode'!$A$1:$B$547,2,FALSE))</f>
        <v/>
      </c>
      <c r="LY123" t="str">
        <f>IF(ISERROR(MATCH(LY$1,'CSC Mitre'!DR$1:DR$220,0)),"",VLOOKUP(LY$1,'Tactic Recode'!$A$1:$B$547,2,FALSE))</f>
        <v/>
      </c>
      <c r="LZ123" t="str">
        <f>IF(ISERROR(MATCH(LZ$1,'CSC Mitre'!DR$1:DR$220,0)),"",VLOOKUP(LZ$1,'Tactic Recode'!$A$1:$B$547,2,FALSE))</f>
        <v/>
      </c>
      <c r="MA123" t="str">
        <f>IF(ISERROR(MATCH(MA$1,'CSC Mitre'!DR$1:DR$220,0)),"",VLOOKUP(MA$1,'Tactic Recode'!$A$1:$B$547,2,FALSE))</f>
        <v/>
      </c>
      <c r="MB123" t="str">
        <f>IF(ISERROR(MATCH(MB$1,'CSC Mitre'!DR$1:DR$220,0)),"",VLOOKUP(MB$1,'Tactic Recode'!$A$1:$B$547,2,FALSE))</f>
        <v/>
      </c>
      <c r="MC123" t="str">
        <f>IF(ISERROR(MATCH(MC$1,'CSC Mitre'!DR$1:DR$220,0)),"",VLOOKUP(MC$1,'Tactic Recode'!$A$1:$B$547,2,FALSE))</f>
        <v/>
      </c>
      <c r="MD123" t="str">
        <f>IF(ISERROR(MATCH(MD$1,'CSC Mitre'!DR$1:DR$220,0)),"",VLOOKUP(MD$1,'Tactic Recode'!$A$1:$B$547,2,FALSE))</f>
        <v/>
      </c>
      <c r="ME123" t="str">
        <f>IF(ISERROR(MATCH(ME$1,'CSC Mitre'!DR$1:DR$220,0)),"",VLOOKUP(ME$1,'Tactic Recode'!$A$1:$B$547,2,FALSE))</f>
        <v/>
      </c>
      <c r="MF123" t="str">
        <f>IF(ISERROR(MATCH(MF$1,'CSC Mitre'!DR$1:DR$220,0)),"",VLOOKUP(MF$1,'Tactic Recode'!$A$1:$B$547,2,FALSE))</f>
        <v/>
      </c>
      <c r="MG123" t="str">
        <f>IF(ISERROR(MATCH(MG$1,'CSC Mitre'!DR$1:DR$220,0)),"",VLOOKUP(MG$1,'Tactic Recode'!$A$1:$B$547,2,FALSE))</f>
        <v/>
      </c>
      <c r="MH123" t="str">
        <f>IF(ISERROR(MATCH(MH$1,'CSC Mitre'!DR$1:DR$220,0)),"",VLOOKUP(MH$1,'Tactic Recode'!$A$1:$B$547,2,FALSE))</f>
        <v/>
      </c>
      <c r="MI123" t="str">
        <f>IF(ISERROR(MATCH(MI$1,'CSC Mitre'!DR$1:DR$220,0)),"",VLOOKUP(MI$1,'Tactic Recode'!$A$1:$B$547,2,FALSE))</f>
        <v/>
      </c>
      <c r="MJ123" t="str">
        <f>IF(ISERROR(MATCH(MJ$1,'CSC Mitre'!DR$1:DR$220,0)),"",VLOOKUP(MJ$1,'Tactic Recode'!$A$1:$B$547,2,FALSE))</f>
        <v/>
      </c>
      <c r="MK123" t="str">
        <f>IF(ISERROR(MATCH(MK$1,'CSC Mitre'!DR$1:DR$220,0)),"",VLOOKUP(MK$1,'Tactic Recode'!$A$1:$B$547,2,FALSE))</f>
        <v/>
      </c>
      <c r="ML123" t="str">
        <f>IF(ISERROR(MATCH(ML$1,'CSC Mitre'!DR$1:DR$220,0)),"",VLOOKUP(ML$1,'Tactic Recode'!$A$1:$B$547,2,FALSE))</f>
        <v/>
      </c>
      <c r="MM123" t="str">
        <f>IF(ISERROR(MATCH(MM$1,'CSC Mitre'!DR$1:DR$220,0)),"",VLOOKUP(MM$1,'Tactic Recode'!$A$1:$B$547,2,FALSE))</f>
        <v/>
      </c>
      <c r="MN123" t="str">
        <f>IF(ISERROR(MATCH(MN$1,'CSC Mitre'!DR$1:DR$220,0)),"",VLOOKUP(MN$1,'Tactic Recode'!$A$1:$B$547,2,FALSE))</f>
        <v/>
      </c>
      <c r="MO123" t="str">
        <f>IF(ISERROR(MATCH(MO$1,'CSC Mitre'!DR$1:DR$220,0)),"",VLOOKUP(MO$1,'Tactic Recode'!$A$1:$B$547,2,FALSE))</f>
        <v/>
      </c>
      <c r="MP123" t="str">
        <f>IF(ISERROR(MATCH(MP$1,'CSC Mitre'!DR$1:DR$220,0)),"",VLOOKUP(MP$1,'Tactic Recode'!$A$1:$B$547,2,FALSE))</f>
        <v/>
      </c>
      <c r="MQ123" t="str">
        <f>IF(ISERROR(MATCH(MQ$1,'CSC Mitre'!DR$1:DR$220,0)),"",VLOOKUP(MQ$1,'Tactic Recode'!$A$1:$B$547,2,FALSE))</f>
        <v/>
      </c>
      <c r="MR123" t="str">
        <f>IF(ISERROR(MATCH(MR$1,'CSC Mitre'!DR$1:DR$220,0)),"",VLOOKUP(MR$1,'Tactic Recode'!$A$1:$B$547,2,FALSE))</f>
        <v/>
      </c>
      <c r="MS123" t="str">
        <f>IF(ISERROR(MATCH(MS$1,'CSC Mitre'!DR$1:DR$220,0)),"",VLOOKUP(MS$1,'Tactic Recode'!$A$1:$B$547,2,FALSE))</f>
        <v/>
      </c>
      <c r="MT123" t="str">
        <f>IF(ISERROR(MATCH(MT$1,'CSC Mitre'!DR$1:DR$220,0)),"",VLOOKUP(MT$1,'Tactic Recode'!$A$1:$B$547,2,FALSE))</f>
        <v/>
      </c>
      <c r="MU123" t="str">
        <f>IF(ISERROR(MATCH(MU$1,'CSC Mitre'!DR$1:DR$220,0)),"",VLOOKUP(MU$1,'Tactic Recode'!$A$1:$B$547,2,FALSE))</f>
        <v/>
      </c>
      <c r="MV123" t="str">
        <f>IF(ISERROR(MATCH(MV$1,'CSC Mitre'!DR$1:DR$220,0)),"",VLOOKUP(MV$1,'Tactic Recode'!$A$1:$B$547,2,FALSE))</f>
        <v/>
      </c>
      <c r="MW123" t="str">
        <f>IF(ISERROR(MATCH(MW$1,'CSC Mitre'!DR$1:DR$220,0)),"",VLOOKUP(MW$1,'Tactic Recode'!$A$1:$B$547,2,FALSE))</f>
        <v/>
      </c>
      <c r="MX123" t="str">
        <f>IF(ISERROR(MATCH(MX$1,'CSC Mitre'!DR$1:DR$220,0)),"",VLOOKUP(MX$1,'Tactic Recode'!$A$1:$B$547,2,FALSE))</f>
        <v/>
      </c>
      <c r="MY123" t="str">
        <f>IF(ISERROR(MATCH(MY$1,'CSC Mitre'!DR$1:DR$220,0)),"",VLOOKUP(MY$1,'Tactic Recode'!$A$1:$B$547,2,FALSE))</f>
        <v/>
      </c>
      <c r="MZ123" t="str">
        <f>IF(ISERROR(MATCH(MZ$1,'CSC Mitre'!DR$1:DR$220,0)),"",VLOOKUP(MZ$1,'Tactic Recode'!$A$1:$B$547,2,FALSE))</f>
        <v/>
      </c>
      <c r="NA123" t="str">
        <f>IF(ISERROR(MATCH(NA$1,'CSC Mitre'!DR$1:DR$220,0)),"",VLOOKUP(NA$1,'Tactic Recode'!$A$1:$B$547,2,FALSE))</f>
        <v/>
      </c>
      <c r="NB123" t="str">
        <f>IF(ISERROR(MATCH(NB$1,'CSC Mitre'!DR$1:DR$220,0)),"",VLOOKUP(NB$1,'Tactic Recode'!$A$1:$B$547,2,FALSE))</f>
        <v/>
      </c>
      <c r="NC123" t="str">
        <f>IF(ISERROR(MATCH(NC$1,'CSC Mitre'!DR$1:DR$220,0)),"",VLOOKUP(NC$1,'Tactic Recode'!$A$1:$B$547,2,FALSE))</f>
        <v/>
      </c>
      <c r="ND123" t="str">
        <f>IF(ISERROR(MATCH(ND$1,'CSC Mitre'!DR$1:DR$220,0)),"",VLOOKUP(ND$1,'Tactic Recode'!$A$1:$B$547,2,FALSE))</f>
        <v/>
      </c>
      <c r="NE123" t="str">
        <f>IF(ISERROR(MATCH(NE$1,'CSC Mitre'!DR$1:DR$220,0)),"",VLOOKUP(NE$1,'Tactic Recode'!$A$1:$B$547,2,FALSE))</f>
        <v/>
      </c>
      <c r="NF123" t="str">
        <f>IF(ISERROR(MATCH(NF$1,'CSC Mitre'!DR$1:DR$220,0)),"",VLOOKUP(NF$1,'Tactic Recode'!$A$1:$B$547,2,FALSE))</f>
        <v/>
      </c>
      <c r="NG123" t="str">
        <f>IF(ISERROR(MATCH(NG$1,'CSC Mitre'!DR$1:DR$220,0)),"",VLOOKUP(NG$1,'Tactic Recode'!$A$1:$B$547,2,FALSE))</f>
        <v/>
      </c>
      <c r="NH123" t="str">
        <f>IF(ISERROR(MATCH(NH$1,'CSC Mitre'!DR$1:DR$220,0)),"",VLOOKUP(NH$1,'Tactic Recode'!$A$1:$B$547,2,FALSE))</f>
        <v/>
      </c>
      <c r="NI123" t="str">
        <f>IF(ISERROR(MATCH(NI$1,'CSC Mitre'!DR$1:DR$220,0)),"",VLOOKUP(NI$1,'Tactic Recode'!$A$1:$B$547,2,FALSE))</f>
        <v/>
      </c>
      <c r="NJ123" t="str">
        <f>IF(ISERROR(MATCH(NJ$1,'CSC Mitre'!DR$1:DR$220,0)),"",VLOOKUP(NJ$1,'Tactic Recode'!$A$1:$B$547,2,FALSE))</f>
        <v/>
      </c>
      <c r="NK123" t="str">
        <f>IF(ISERROR(MATCH(NK$1,'CSC Mitre'!DR$1:DR$220,0)),"",VLOOKUP(NK$1,'Tactic Recode'!$A$1:$B$547,2,FALSE))</f>
        <v/>
      </c>
      <c r="NL123" t="str">
        <f>IF(ISERROR(MATCH(NL$1,'CSC Mitre'!DR$1:DR$220,0)),"",VLOOKUP(NL$1,'Tactic Recode'!$A$1:$B$547,2,FALSE))</f>
        <v/>
      </c>
      <c r="NM123" t="str">
        <f>IF(ISERROR(MATCH(NM$1,'CSC Mitre'!DR$1:DR$220,0)),"",VLOOKUP(NM$1,'Tactic Recode'!$A$1:$B$547,2,FALSE))</f>
        <v/>
      </c>
      <c r="NN123" t="str">
        <f>IF(ISERROR(MATCH(NN$1,'CSC Mitre'!DR$1:DR$220,0)),"",VLOOKUP(NN$1,'Tactic Recode'!$A$1:$B$547,2,FALSE))</f>
        <v/>
      </c>
      <c r="NO123" t="str">
        <f>IF(ISERROR(MATCH(NO$1,'CSC Mitre'!DR$1:DR$220,0)),"",VLOOKUP(NO$1,'Tactic Recode'!$A$1:$B$547,2,FALSE))</f>
        <v/>
      </c>
      <c r="NP123" t="str">
        <f>IF(ISERROR(MATCH(NP$1,'CSC Mitre'!DR$1:DR$220,0)),"",VLOOKUP(NP$1,'Tactic Recode'!$A$1:$B$547,2,FALSE))</f>
        <v/>
      </c>
      <c r="NQ123" t="str">
        <f>IF(ISERROR(MATCH(NQ$1,'CSC Mitre'!DR$1:DR$220,0)),"",VLOOKUP(NQ$1,'Tactic Recode'!$A$1:$B$547,2,FALSE))</f>
        <v/>
      </c>
      <c r="NR123" t="str">
        <f>IF(ISERROR(MATCH(NR$1,'CSC Mitre'!DR$1:DR$220,0)),"",VLOOKUP(NR$1,'Tactic Recode'!$A$1:$B$547,2,FALSE))</f>
        <v/>
      </c>
      <c r="NS123" t="str">
        <f>IF(ISERROR(MATCH(NS$1,'CSC Mitre'!DR$1:DR$220,0)),"",VLOOKUP(NS$1,'Tactic Recode'!$A$1:$B$547,2,FALSE))</f>
        <v/>
      </c>
      <c r="NT123" t="str">
        <f>IF(ISERROR(MATCH(NT$1,'CSC Mitre'!DR$1:DR$220,0)),"",VLOOKUP(NT$1,'Tactic Recode'!$A$1:$B$547,2,FALSE))</f>
        <v/>
      </c>
      <c r="NU123" t="str">
        <f>IF(ISERROR(MATCH(NU$1,'CSC Mitre'!DR$1:DR$220,0)),"",VLOOKUP(NU$1,'Tactic Recode'!$A$1:$B$547,2,FALSE))</f>
        <v/>
      </c>
      <c r="NV123" t="str">
        <f>IF(ISERROR(MATCH(NV$1,'CSC Mitre'!DR$1:DR$220,0)),"",VLOOKUP(NV$1,'Tactic Recode'!$A$1:$B$547,2,FALSE))</f>
        <v/>
      </c>
      <c r="NW123" t="str">
        <f>IF(ISERROR(MATCH(NW$1,'CSC Mitre'!DR$1:DR$220,0)),"",VLOOKUP(NW$1,'Tactic Recode'!$A$1:$B$547,2,FALSE))</f>
        <v/>
      </c>
      <c r="NX123" t="str">
        <f>IF(ISERROR(MATCH(NX$1,'CSC Mitre'!DR$1:DR$220,0)),"",VLOOKUP(NX$1,'Tactic Recode'!$A$1:$B$547,2,FALSE))</f>
        <v/>
      </c>
      <c r="NY123" t="str">
        <f>IF(ISERROR(MATCH(NY$1,'CSC Mitre'!DR$1:DR$220,0)),"",VLOOKUP(NY$1,'Tactic Recode'!$A$1:$B$547,2,FALSE))</f>
        <v/>
      </c>
      <c r="NZ123" t="str">
        <f>IF(ISERROR(MATCH(NZ$1,'CSC Mitre'!DR$1:DR$220,0)),"",VLOOKUP(NZ$1,'Tactic Recode'!$A$1:$B$547,2,FALSE))</f>
        <v/>
      </c>
      <c r="OA123" t="str">
        <f>IF(ISERROR(MATCH(OA$1,'CSC Mitre'!DR$1:DR$220,0)),"",VLOOKUP(OA$1,'Tactic Recode'!$A$1:$B$547,2,FALSE))</f>
        <v/>
      </c>
      <c r="OB123" t="str">
        <f>IF(ISERROR(MATCH(OB$1,'CSC Mitre'!DR$1:DR$220,0)),"",VLOOKUP(OB$1,'Tactic Recode'!$A$1:$B$547,2,FALSE))</f>
        <v/>
      </c>
      <c r="OC123" t="str">
        <f>IF(ISERROR(MATCH(OC$1,'CSC Mitre'!DR$1:DR$220,0)),"",VLOOKUP(OC$1,'Tactic Recode'!$A$1:$B$547,2,FALSE))</f>
        <v/>
      </c>
      <c r="OD123" t="str">
        <f>IF(ISERROR(MATCH(OD$1,'CSC Mitre'!DR$1:DR$220,0)),"",VLOOKUP(OD$1,'Tactic Recode'!$A$1:$B$547,2,FALSE))</f>
        <v/>
      </c>
      <c r="OE123" t="str">
        <f>IF(ISERROR(MATCH(OE$1,'CSC Mitre'!DR$1:DR$220,0)),"",VLOOKUP(OE$1,'Tactic Recode'!$A$1:$B$547,2,FALSE))</f>
        <v/>
      </c>
      <c r="OF123" t="str">
        <f>IF(ISERROR(MATCH(OF$1,'CSC Mitre'!DR$1:DR$220,0)),"",VLOOKUP(OF$1,'Tactic Recode'!$A$1:$B$547,2,FALSE))</f>
        <v/>
      </c>
      <c r="OG123" t="str">
        <f>IF(ISERROR(MATCH(OG$1,'CSC Mitre'!DR$1:DR$220,0)),"",VLOOKUP(OG$1,'Tactic Recode'!$A$1:$B$547,2,FALSE))</f>
        <v/>
      </c>
      <c r="OH123" t="str">
        <f>IF(ISERROR(MATCH(OH$1,'CSC Mitre'!DR$1:DR$220,0)),"",VLOOKUP(OH$1,'Tactic Recode'!$A$1:$B$547,2,FALSE))</f>
        <v/>
      </c>
      <c r="OI123" t="str">
        <f>IF(ISERROR(MATCH(OI$1,'CSC Mitre'!DR$1:DR$220,0)),"",VLOOKUP(OI$1,'Tactic Recode'!$A$1:$B$547,2,FALSE))</f>
        <v/>
      </c>
      <c r="OJ123" t="str">
        <f>IF(ISERROR(MATCH(OJ$1,'CSC Mitre'!DR$1:DR$220,0)),"",VLOOKUP(OJ$1,'Tactic Recode'!$A$1:$B$547,2,FALSE))</f>
        <v/>
      </c>
      <c r="OK123" t="str">
        <f>IF(ISERROR(MATCH(OK$1,'CSC Mitre'!DR$1:DR$220,0)),"",VLOOKUP(OK$1,'Tactic Recode'!$A$1:$B$547,2,FALSE))</f>
        <v/>
      </c>
      <c r="OL123" t="str">
        <f>IF(ISERROR(MATCH(OL$1,'CSC Mitre'!DR$1:DR$220,0)),"",VLOOKUP(OL$1,'Tactic Recode'!$A$1:$B$547,2,FALSE))</f>
        <v/>
      </c>
      <c r="OM123" t="str">
        <f>IF(ISERROR(MATCH(OM$1,'CSC Mitre'!DR$1:DR$220,0)),"",VLOOKUP(OM$1,'Tactic Recode'!$A$1:$B$547,2,FALSE))</f>
        <v/>
      </c>
      <c r="ON123" t="str">
        <f>IF(ISERROR(MATCH(ON$1,'CSC Mitre'!DR$1:DR$220,0)),"",VLOOKUP(ON$1,'Tactic Recode'!$A$1:$B$547,2,FALSE))</f>
        <v/>
      </c>
      <c r="OO123" t="str">
        <f>IF(ISERROR(MATCH(OO$1,'CSC Mitre'!DR$1:DR$220,0)),"",VLOOKUP(OO$1,'Tactic Recode'!$A$1:$B$547,2,FALSE))</f>
        <v/>
      </c>
      <c r="OP123" t="str">
        <f>IF(ISERROR(MATCH(OP$1,'CSC Mitre'!DR$1:DR$220,0)),"",VLOOKUP(OP$1,'Tactic Recode'!$A$1:$B$547,2,FALSE))</f>
        <v/>
      </c>
      <c r="OQ123" t="str">
        <f>IF(ISERROR(MATCH(OQ$1,'CSC Mitre'!DR$1:DR$220,0)),"",VLOOKUP(OQ$1,'Tactic Recode'!$A$1:$B$547,2,FALSE))</f>
        <v/>
      </c>
      <c r="OR123" t="str">
        <f>IF(ISERROR(MATCH(OR$1,'CSC Mitre'!DR$1:DR$220,0)),"",VLOOKUP(OR$1,'Tactic Recode'!$A$1:$B$547,2,FALSE))</f>
        <v/>
      </c>
      <c r="OS123" t="str">
        <f>IF(ISERROR(MATCH(OS$1,'CSC Mitre'!DR$1:DR$220,0)),"",VLOOKUP(OS$1,'Tactic Recode'!$A$1:$B$547,2,FALSE))</f>
        <v/>
      </c>
      <c r="OT123" t="str">
        <f>IF(ISERROR(MATCH(OT$1,'CSC Mitre'!DR$1:DR$220,0)),"",VLOOKUP(OT$1,'Tactic Recode'!$A$1:$B$547,2,FALSE))</f>
        <v/>
      </c>
      <c r="OU123" t="str">
        <f>IF(ISERROR(MATCH(OU$1,'CSC Mitre'!DR$1:DR$220,0)),"",VLOOKUP(OU$1,'Tactic Recode'!$A$1:$B$547,2,FALSE))</f>
        <v/>
      </c>
      <c r="OV123" t="str">
        <f>IF(ISERROR(MATCH(OV$1,'CSC Mitre'!DR$1:DR$220,0)),"",VLOOKUP(OV$1,'Tactic Recode'!$A$1:$B$547,2,FALSE))</f>
        <v/>
      </c>
      <c r="OW123" t="str">
        <f>IF(ISERROR(MATCH(OW$1,'CSC Mitre'!DR$1:DR$220,0)),"",VLOOKUP(OW$1,'Tactic Recode'!$A$1:$B$547,2,FALSE))</f>
        <v/>
      </c>
      <c r="OX123" t="str">
        <f>IF(ISERROR(MATCH(OX$1,'CSC Mitre'!DR$1:DR$220,0)),"",VLOOKUP(OX$1,'Tactic Recode'!$A$1:$B$547,2,FALSE))</f>
        <v/>
      </c>
      <c r="OY123" t="str">
        <f>IF(ISERROR(MATCH(OY$1,'CSC Mitre'!DR$1:DR$220,0)),"",VLOOKUP(OY$1,'Tactic Recode'!$A$1:$B$547,2,FALSE))</f>
        <v/>
      </c>
      <c r="OZ123" t="str">
        <f>IF(ISERROR(MATCH(OZ$1,'CSC Mitre'!DR$1:DR$220,0)),"",VLOOKUP(OZ$1,'Tactic Recode'!$A$1:$B$547,2,FALSE))</f>
        <v/>
      </c>
      <c r="PA123" t="str">
        <f>IF(ISERROR(MATCH(PA$1,'CSC Mitre'!DR$1:DR$220,0)),"",VLOOKUP(PA$1,'Tactic Recode'!$A$1:$B$547,2,FALSE))</f>
        <v/>
      </c>
      <c r="PB123" t="str">
        <f>IF(ISERROR(MATCH(PB$1,'CSC Mitre'!DR$1:DR$220,0)),"",VLOOKUP(PB$1,'Tactic Recode'!$A$1:$B$547,2,FALSE))</f>
        <v/>
      </c>
      <c r="PC123" t="str">
        <f>IF(ISERROR(MATCH(PC$1,'CSC Mitre'!DR$1:DR$220,0)),"",VLOOKUP(PC$1,'Tactic Recode'!$A$1:$B$547,2,FALSE))</f>
        <v/>
      </c>
      <c r="PD123" t="str">
        <f>IF(ISERROR(MATCH(PD$1,'CSC Mitre'!DR$1:DR$220,0)),"",VLOOKUP(PD$1,'Tactic Recode'!$A$1:$B$547,2,FALSE))</f>
        <v/>
      </c>
      <c r="PE123" t="str">
        <f>IF(ISERROR(MATCH(PE$1,'CSC Mitre'!DR$1:DR$220,0)),"",VLOOKUP(PE$1,'Tactic Recode'!$A$1:$B$547,2,FALSE))</f>
        <v/>
      </c>
      <c r="PF123" t="str">
        <f>IF(ISERROR(MATCH(PF$1,'CSC Mitre'!DR$1:DR$220,0)),"",VLOOKUP(PF$1,'Tactic Recode'!$A$1:$B$547,2,FALSE))</f>
        <v/>
      </c>
      <c r="PG123" t="str">
        <f>IF(ISERROR(MATCH(PG$1,'CSC Mitre'!DR$1:DR$220,0)),"",VLOOKUP(PG$1,'Tactic Recode'!$A$1:$B$547,2,FALSE))</f>
        <v/>
      </c>
      <c r="PH123" t="str">
        <f>IF(ISERROR(MATCH(PH$1,'CSC Mitre'!DR$1:DR$220,0)),"",VLOOKUP(PH$1,'Tactic Recode'!$A$1:$B$547,2,FALSE))</f>
        <v/>
      </c>
      <c r="PI123" t="str">
        <f>IF(ISERROR(MATCH(PI$1,'CSC Mitre'!DR$1:DR$220,0)),"",VLOOKUP(PI$1,'Tactic Recode'!$A$1:$B$547,2,FALSE))</f>
        <v/>
      </c>
      <c r="PJ123" t="str">
        <f>IF(ISERROR(MATCH(PJ$1,'CSC Mitre'!DR$1:DR$220,0)),"",VLOOKUP(PJ$1,'Tactic Recode'!$A$1:$B$547,2,FALSE))</f>
        <v/>
      </c>
      <c r="PK123" t="str">
        <f>IF(ISERROR(MATCH(PK$1,'CSC Mitre'!DR$1:DR$220,0)),"",VLOOKUP(PK$1,'Tactic Recode'!$A$1:$B$547,2,FALSE))</f>
        <v/>
      </c>
      <c r="PL123" t="str">
        <f>IF(ISERROR(MATCH(PL$1,'CSC Mitre'!DR$1:DR$220,0)),"",VLOOKUP(PL$1,'Tactic Recode'!$A$1:$B$547,2,FALSE))</f>
        <v/>
      </c>
      <c r="PM123" t="str">
        <f>IF(ISERROR(MATCH(PM$1,'CSC Mitre'!DR$1:DR$220,0)),"",VLOOKUP(PM$1,'Tactic Recode'!$A$1:$B$547,2,FALSE))</f>
        <v/>
      </c>
      <c r="PN123" t="str">
        <f>IF(ISERROR(MATCH(PN$1,'CSC Mitre'!DR$1:DR$220,0)),"",VLOOKUP(PN$1,'Tactic Recode'!$A$1:$B$547,2,FALSE))</f>
        <v/>
      </c>
      <c r="PO123" t="str">
        <f>IF(ISERROR(MATCH(PO$1,'CSC Mitre'!DR$1:DR$220,0)),"",VLOOKUP(PO$1,'Tactic Recode'!$A$1:$B$547,2,FALSE))</f>
        <v/>
      </c>
      <c r="PP123" t="str">
        <f>IF(ISERROR(MATCH(PP$1,'CSC Mitre'!DR$1:DR$220,0)),"",VLOOKUP(PP$1,'Tactic Recode'!$A$1:$B$547,2,FALSE))</f>
        <v/>
      </c>
      <c r="PQ123" t="str">
        <f>IF(ISERROR(MATCH(PQ$1,'CSC Mitre'!DR$1:DR$220,0)),"",VLOOKUP(PQ$1,'Tactic Recode'!$A$1:$B$547,2,FALSE))</f>
        <v/>
      </c>
      <c r="PR123" t="str">
        <f>IF(ISERROR(MATCH(PR$1,'CSC Mitre'!DR$1:DR$220,0)),"",VLOOKUP(PR$1,'Tactic Recode'!$A$1:$B$547,2,FALSE))</f>
        <v/>
      </c>
      <c r="PS123" t="str">
        <f>IF(ISERROR(MATCH(PS$1,'CSC Mitre'!DR$1:DR$220,0)),"",VLOOKUP(PS$1,'Tactic Recode'!$A$1:$B$547,2,FALSE))</f>
        <v/>
      </c>
      <c r="PT123" t="str">
        <f>IF(ISERROR(MATCH(PT$1,'CSC Mitre'!DR$1:DR$220,0)),"",VLOOKUP(PT$1,'Tactic Recode'!$A$1:$B$547,2,FALSE))</f>
        <v/>
      </c>
      <c r="PU123" t="str">
        <f>IF(ISERROR(MATCH(PU$1,'CSC Mitre'!DR$1:DR$220,0)),"",VLOOKUP(PU$1,'Tactic Recode'!$A$1:$B$547,2,FALSE))</f>
        <v/>
      </c>
      <c r="PV123" t="str">
        <f>IF(ISERROR(MATCH(PV$1,'CSC Mitre'!DR$1:DR$220,0)),"",VLOOKUP(PV$1,'Tactic Recode'!$A$1:$B$547,2,FALSE))</f>
        <v/>
      </c>
      <c r="PW123" t="str">
        <f>IF(ISERROR(MATCH(PW$1,'CSC Mitre'!DR$1:DR$220,0)),"",VLOOKUP(PW$1,'Tactic Recode'!$A$1:$B$547,2,FALSE))</f>
        <v/>
      </c>
      <c r="PX123" t="str">
        <f>IF(ISERROR(MATCH(PX$1,'CSC Mitre'!DR$1:DR$220,0)),"",VLOOKUP(PX$1,'Tactic Recode'!$A$1:$B$547,2,FALSE))</f>
        <v/>
      </c>
      <c r="PY123" t="str">
        <f>IF(ISERROR(MATCH(PY$1,'CSC Mitre'!DR$1:DR$220,0)),"",VLOOKUP(PY$1,'Tactic Recode'!$A$1:$B$547,2,FALSE))</f>
        <v/>
      </c>
      <c r="PZ123" t="str">
        <f>IF(ISERROR(MATCH(PZ$1,'CSC Mitre'!DR$1:DR$220,0)),"",VLOOKUP(PZ$1,'Tactic Recode'!$A$1:$B$547,2,FALSE))</f>
        <v/>
      </c>
      <c r="QA123" t="str">
        <f>IF(ISERROR(MATCH(QA$1,'CSC Mitre'!DR$1:DR$220,0)),"",VLOOKUP(QA$1,'Tactic Recode'!$A$1:$B$547,2,FALSE))</f>
        <v/>
      </c>
      <c r="QB123" t="str">
        <f>IF(ISERROR(MATCH(QB$1,'CSC Mitre'!DR$1:DR$220,0)),"",VLOOKUP(QB$1,'Tactic Recode'!$A$1:$B$547,2,FALSE))</f>
        <v/>
      </c>
      <c r="QC123" t="str">
        <f>IF(ISERROR(MATCH(QC$1,'CSC Mitre'!DR$1:DR$220,0)),"",VLOOKUP(QC$1,'Tactic Recode'!$A$1:$B$547,2,FALSE))</f>
        <v/>
      </c>
      <c r="QD123" t="str">
        <f>IF(ISERROR(MATCH(QD$1,'CSC Mitre'!DR$1:DR$220,0)),"",VLOOKUP(QD$1,'Tactic Recode'!$A$1:$B$547,2,FALSE))</f>
        <v/>
      </c>
      <c r="QE123" t="str">
        <f>IF(ISERROR(MATCH(QE$1,'CSC Mitre'!DR$1:DR$220,0)),"",VLOOKUP(QE$1,'Tactic Recode'!$A$1:$B$547,2,FALSE))</f>
        <v/>
      </c>
      <c r="QF123" t="str">
        <f>IF(ISERROR(MATCH(QF$1,'CSC Mitre'!DR$1:DR$220,0)),"",VLOOKUP(QF$1,'Tactic Recode'!$A$1:$B$547,2,FALSE))</f>
        <v/>
      </c>
      <c r="QG123" t="str">
        <f>IF(ISERROR(MATCH(QG$1,'CSC Mitre'!DR$1:DR$220,0)),"",VLOOKUP(QG$1,'Tactic Recode'!$A$1:$B$547,2,FALSE))</f>
        <v/>
      </c>
      <c r="QH123" t="str">
        <f>IF(ISERROR(MATCH(QH$1,'CSC Mitre'!DR$1:DR$220,0)),"",VLOOKUP(QH$1,'Tactic Recode'!$A$1:$B$547,2,FALSE))</f>
        <v/>
      </c>
      <c r="QI123" t="str">
        <f>IF(ISERROR(MATCH(QI$1,'CSC Mitre'!DR$1:DR$220,0)),"",VLOOKUP(QI$1,'Tactic Recode'!$A$1:$B$547,2,FALSE))</f>
        <v/>
      </c>
      <c r="QJ123" t="str">
        <f>IF(ISERROR(MATCH(QJ$1,'CSC Mitre'!DR$1:DR$220,0)),"",VLOOKUP(QJ$1,'Tactic Recode'!$A$1:$B$547,2,FALSE))</f>
        <v/>
      </c>
      <c r="QK123" t="str">
        <f>IF(ISERROR(MATCH(QK$1,'CSC Mitre'!DR$1:DR$220,0)),"",VLOOKUP(QK$1,'Tactic Recode'!$A$1:$B$547,2,FALSE))</f>
        <v/>
      </c>
      <c r="QL123" t="str">
        <f>IF(ISERROR(MATCH(QL$1,'CSC Mitre'!DR$1:DR$220,0)),"",VLOOKUP(QL$1,'Tactic Recode'!$A$1:$B$547,2,FALSE))</f>
        <v/>
      </c>
      <c r="QM123" t="str">
        <f>IF(ISERROR(MATCH(QM$1,'CSC Mitre'!DR$1:DR$220,0)),"",VLOOKUP(QM$1,'Tactic Recode'!$A$1:$B$547,2,FALSE))</f>
        <v/>
      </c>
      <c r="QN123" t="str">
        <f>IF(ISERROR(MATCH(QN$1,'CSC Mitre'!DR$1:DR$220,0)),"",VLOOKUP(QN$1,'Tactic Recode'!$A$1:$B$547,2,FALSE))</f>
        <v/>
      </c>
      <c r="QO123" t="str">
        <f>IF(ISERROR(MATCH(QO$1,'CSC Mitre'!DR$1:DR$220,0)),"",VLOOKUP(QO$1,'Tactic Recode'!$A$1:$B$547,2,FALSE))</f>
        <v/>
      </c>
      <c r="QP123" t="str">
        <f>IF(ISERROR(MATCH(QP$1,'CSC Mitre'!DR$1:DR$220,0)),"",VLOOKUP(QP$1,'Tactic Recode'!$A$1:$B$547,2,FALSE))</f>
        <v/>
      </c>
      <c r="QQ123" t="str">
        <f>IF(ISERROR(MATCH(QQ$1,'CSC Mitre'!DR$1:DR$220,0)),"",VLOOKUP(QQ$1,'Tactic Recode'!$A$1:$B$547,2,FALSE))</f>
        <v/>
      </c>
      <c r="QR123" t="str">
        <f>IF(ISERROR(MATCH(QR$1,'CSC Mitre'!DR$1:DR$220,0)),"",VLOOKUP(QR$1,'Tactic Recode'!$A$1:$B$547,2,FALSE))</f>
        <v/>
      </c>
      <c r="QS123" t="str">
        <f>IF(ISERROR(MATCH(QS$1,'CSC Mitre'!DR$1:DR$220,0)),"",VLOOKUP(QS$1,'Tactic Recode'!$A$1:$B$547,2,FALSE))</f>
        <v/>
      </c>
      <c r="QT123" t="str">
        <f>IF(ISERROR(MATCH(QT$1,'CSC Mitre'!DR$1:DR$220,0)),"",VLOOKUP(QT$1,'Tactic Recode'!$A$1:$B$547,2,FALSE))</f>
        <v/>
      </c>
      <c r="QU123" t="str">
        <f>IF(ISERROR(MATCH(QU$1,'CSC Mitre'!DR$1:DR$220,0)),"",VLOOKUP(QU$1,'Tactic Recode'!$A$1:$B$547,2,FALSE))</f>
        <v/>
      </c>
      <c r="QV123" t="str">
        <f>IF(ISERROR(MATCH(QV$1,'CSC Mitre'!DR$1:DR$220,0)),"",VLOOKUP(QV$1,'Tactic Recode'!$A$1:$B$547,2,FALSE))</f>
        <v/>
      </c>
      <c r="QW123" t="str">
        <f>IF(ISERROR(MATCH(QW$1,'CSC Mitre'!DR$1:DR$220,0)),"",VLOOKUP(QW$1,'Tactic Recode'!$A$1:$B$547,2,FALSE))</f>
        <v/>
      </c>
      <c r="QX123" t="str">
        <f>IF(ISERROR(MATCH(QX$1,'CSC Mitre'!DR$1:DR$220,0)),"",VLOOKUP(QX$1,'Tactic Recode'!$A$1:$B$547,2,FALSE))</f>
        <v/>
      </c>
      <c r="QY123" t="str">
        <f>IF(ISERROR(MATCH(QY$1,'CSC Mitre'!DR$1:DR$220,0)),"",VLOOKUP(QY$1,'Tactic Recode'!$A$1:$B$547,2,FALSE))</f>
        <v/>
      </c>
      <c r="QZ123" t="str">
        <f>IF(ISERROR(MATCH(QZ$1,'CSC Mitre'!DR$1:DR$220,0)),"",VLOOKUP(QZ$1,'Tactic Recode'!$A$1:$B$547,2,FALSE))</f>
        <v/>
      </c>
      <c r="RA123" t="str">
        <f>IF(ISERROR(MATCH(RA$1,'CSC Mitre'!DR$1:DR$220,0)),"",VLOOKUP(RA$1,'Tactic Recode'!$A$1:$B$547,2,FALSE))</f>
        <v/>
      </c>
      <c r="RB123" t="str">
        <f>IF(ISERROR(MATCH(RB$1,'CSC Mitre'!DR$1:DR$220,0)),"",VLOOKUP(RB$1,'Tactic Recode'!$A$1:$B$547,2,FALSE))</f>
        <v/>
      </c>
      <c r="RC123" t="str">
        <f>IF(ISERROR(MATCH(RC$1,'CSC Mitre'!DR$1:DR$220,0)),"",VLOOKUP(RC$1,'Tactic Recode'!$A$1:$B$547,2,FALSE))</f>
        <v/>
      </c>
      <c r="RD123" t="str">
        <f>IF(ISERROR(MATCH(RD$1,'CSC Mitre'!DR$1:DR$220,0)),"",VLOOKUP(RD$1,'Tactic Recode'!$A$1:$B$547,2,FALSE))</f>
        <v/>
      </c>
      <c r="RE123" t="str">
        <f>IF(ISERROR(MATCH(RE$1,'CSC Mitre'!DR$1:DR$220,0)),"",VLOOKUP(RE$1,'Tactic Recode'!$A$1:$B$547,2,FALSE))</f>
        <v/>
      </c>
      <c r="RF123" t="str">
        <f>IF(ISERROR(MATCH(RF$1,'CSC Mitre'!DR$1:DR$220,0)),"",VLOOKUP(RF$1,'Tactic Recode'!$A$1:$B$547,2,FALSE))</f>
        <v/>
      </c>
      <c r="RG123" t="str">
        <f>IF(ISERROR(MATCH(RG$1,'CSC Mitre'!DR$1:DR$220,0)),"",VLOOKUP(RG$1,'Tactic Recode'!$A$1:$B$547,2,FALSE))</f>
        <v/>
      </c>
      <c r="RH123" t="str">
        <f>IF(ISERROR(MATCH(RH$1,'CSC Mitre'!DR$1:DR$220,0)),"",VLOOKUP(RH$1,'Tactic Recode'!$A$1:$B$547,2,FALSE))</f>
        <v/>
      </c>
      <c r="RI123" t="str">
        <f>IF(ISERROR(MATCH(RI$1,'CSC Mitre'!DR$1:DR$220,0)),"",VLOOKUP(RI$1,'Tactic Recode'!$A$1:$B$547,2,FALSE))</f>
        <v/>
      </c>
      <c r="RJ123" t="str">
        <f>IF(ISERROR(MATCH(RJ$1,'CSC Mitre'!DR$1:DR$220,0)),"",VLOOKUP(RJ$1,'Tactic Recode'!$A$1:$B$547,2,FALSE))</f>
        <v/>
      </c>
      <c r="RK123" t="str">
        <f>IF(ISERROR(MATCH(RK$1,'CSC Mitre'!DR$1:DR$220,0)),"",VLOOKUP(RK$1,'Tactic Recode'!$A$1:$B$547,2,FALSE))</f>
        <v/>
      </c>
      <c r="RL123" t="str">
        <f>IF(ISERROR(MATCH(RL$1,'CSC Mitre'!DR$1:DR$220,0)),"",VLOOKUP(RL$1,'Tactic Recode'!$A$1:$B$547,2,FALSE))</f>
        <v/>
      </c>
      <c r="RM123" t="str">
        <f>IF(ISERROR(MATCH(RM$1,'CSC Mitre'!DR$1:DR$220,0)),"",VLOOKUP(RM$1,'Tactic Recode'!$A$1:$B$547,2,FALSE))</f>
        <v/>
      </c>
      <c r="RN123" t="str">
        <f>IF(ISERROR(MATCH(RN$1,'CSC Mitre'!DR$1:DR$220,0)),"",VLOOKUP(RN$1,'Tactic Recode'!$A$1:$B$547,2,FALSE))</f>
        <v/>
      </c>
      <c r="RO123" t="str">
        <f>IF(ISERROR(MATCH(RO$1,'CSC Mitre'!DR$1:DR$220,0)),"",VLOOKUP(RO$1,'Tactic Recode'!$A$1:$B$547,2,FALSE))</f>
        <v/>
      </c>
      <c r="RP123" t="str">
        <f>IF(ISERROR(MATCH(RP$1,'CSC Mitre'!DR$1:DR$220,0)),"",VLOOKUP(RP$1,'Tactic Recode'!$A$1:$B$547,2,FALSE))</f>
        <v/>
      </c>
      <c r="RQ123" t="str">
        <f>IF(ISERROR(MATCH(RQ$1,'CSC Mitre'!DR$1:DR$220,0)),"",VLOOKUP(RQ$1,'Tactic Recode'!$A$1:$B$547,2,FALSE))</f>
        <v/>
      </c>
      <c r="RR123" t="str">
        <f>IF(ISERROR(MATCH(RR$1,'CSC Mitre'!DR$1:DR$220,0)),"",VLOOKUP(RR$1,'Tactic Recode'!$A$1:$B$547,2,FALSE))</f>
        <v/>
      </c>
      <c r="RS123" t="str">
        <f>IF(ISERROR(MATCH(RS$1,'CSC Mitre'!DR$1:DR$220,0)),"",VLOOKUP(RS$1,'Tactic Recode'!$A$1:$B$547,2,FALSE))</f>
        <v/>
      </c>
      <c r="RT123" t="str">
        <f>IF(ISERROR(MATCH(RT$1,'CSC Mitre'!DR$1:DR$220,0)),"",VLOOKUP(RT$1,'Tactic Recode'!$A$1:$B$547,2,FALSE))</f>
        <v/>
      </c>
      <c r="RU123" t="str">
        <f>IF(ISERROR(MATCH(RU$1,'CSC Mitre'!DR$1:DR$220,0)),"",VLOOKUP(RU$1,'Tactic Recode'!$A$1:$B$547,2,FALSE))</f>
        <v/>
      </c>
      <c r="RV123" t="str">
        <f>IF(ISERROR(MATCH(RV$1,'CSC Mitre'!DR$1:DR$220,0)),"",VLOOKUP(RV$1,'Tactic Recode'!$A$1:$B$547,2,FALSE))</f>
        <v/>
      </c>
      <c r="RW123" t="str">
        <f>IF(ISERROR(MATCH(RW$1,'CSC Mitre'!DR$1:DR$220,0)),"",VLOOKUP(RW$1,'Tactic Recode'!$A$1:$B$547,2,FALSE))</f>
        <v/>
      </c>
      <c r="RX123" t="str">
        <f>IF(ISERROR(MATCH(RX$1,'CSC Mitre'!DR$1:DR$220,0)),"",VLOOKUP(RX$1,'Tactic Recode'!$A$1:$B$547,2,FALSE))</f>
        <v/>
      </c>
      <c r="RY123" t="str">
        <f>IF(ISERROR(MATCH(RY$1,'CSC Mitre'!DR$1:DR$220,0)),"",VLOOKUP(RY$1,'Tactic Recode'!$A$1:$B$547,2,FALSE))</f>
        <v/>
      </c>
      <c r="RZ123" t="str">
        <f>IF(ISERROR(MATCH(RZ$1,'CSC Mitre'!DR$1:DR$220,0)),"",VLOOKUP(RZ$1,'Tactic Recode'!$A$1:$B$547,2,FALSE))</f>
        <v/>
      </c>
      <c r="SA123" t="str">
        <f>IF(ISERROR(MATCH(SA$1,'CSC Mitre'!DR$1:DR$220,0)),"",VLOOKUP(SA$1,'Tactic Recode'!$A$1:$B$547,2,FALSE))</f>
        <v/>
      </c>
      <c r="SB123" t="str">
        <f>IF(ISERROR(MATCH(SB$1,'CSC Mitre'!DR$1:DR$220,0)),"",VLOOKUP(SB$1,'Tactic Recode'!$A$1:$B$547,2,FALSE))</f>
        <v/>
      </c>
      <c r="SC123" t="str">
        <f>IF(ISERROR(MATCH(SC$1,'CSC Mitre'!DR$1:DR$220,0)),"",VLOOKUP(SC$1,'Tactic Recode'!$A$1:$B$547,2,FALSE))</f>
        <v/>
      </c>
      <c r="SD123" t="str">
        <f>IF(ISERROR(MATCH(SD$1,'CSC Mitre'!DR$1:DR$220,0)),"",VLOOKUP(SD$1,'Tactic Recode'!$A$1:$B$547,2,FALSE))</f>
        <v/>
      </c>
      <c r="SE123" t="str">
        <f>IF(ISERROR(MATCH(SE$1,'CSC Mitre'!DR$1:DR$220,0)),"",VLOOKUP(SE$1,'Tactic Recode'!$A$1:$B$547,2,FALSE))</f>
        <v/>
      </c>
      <c r="SF123" t="str">
        <f>IF(ISERROR(MATCH(SF$1,'CSC Mitre'!DR$1:DR$220,0)),"",VLOOKUP(SF$1,'Tactic Recode'!$A$1:$B$547,2,FALSE))</f>
        <v/>
      </c>
      <c r="SG123" t="str">
        <f>IF(ISERROR(MATCH(SG$1,'CSC Mitre'!DR$1:DR$220,0)),"",VLOOKUP(SG$1,'Tactic Recode'!$A$1:$B$547,2,FALSE))</f>
        <v/>
      </c>
      <c r="SH123" t="str">
        <f>IF(ISERROR(MATCH(SH$1,'CSC Mitre'!DR$1:DR$220,0)),"",VLOOKUP(SH$1,'Tactic Recode'!$A$1:$B$547,2,FALSE))</f>
        <v/>
      </c>
      <c r="SI123" t="str">
        <f>IF(ISERROR(MATCH(SI$1,'CSC Mitre'!DR$1:DR$220,0)),"",VLOOKUP(SI$1,'Tactic Recode'!$A$1:$B$547,2,FALSE))</f>
        <v/>
      </c>
      <c r="SJ123" t="str">
        <f>IF(ISERROR(MATCH(SJ$1,'CSC Mitre'!DR$1:DR$220,0)),"",VLOOKUP(SJ$1,'Tactic Recode'!$A$1:$B$547,2,FALSE))</f>
        <v/>
      </c>
      <c r="SK123" t="str">
        <f>IF(ISERROR(MATCH(SK$1,'CSC Mitre'!DR$1:DR$220,0)),"",VLOOKUP(SK$1,'Tactic Recode'!$A$1:$B$547,2,FALSE))</f>
        <v/>
      </c>
      <c r="SL123" t="str">
        <f>IF(ISERROR(MATCH(SL$1,'CSC Mitre'!DR$1:DR$220,0)),"",VLOOKUP(SL$1,'Tactic Recode'!$A$1:$B$547,2,FALSE))</f>
        <v/>
      </c>
      <c r="SM123" t="str">
        <f>IF(ISERROR(MATCH(SM$1,'CSC Mitre'!DR$1:DR$220,0)),"",VLOOKUP(SM$1,'Tactic Recode'!$A$1:$B$547,2,FALSE))</f>
        <v/>
      </c>
      <c r="SN123" t="str">
        <f>IF(ISERROR(MATCH(SN$1,'CSC Mitre'!DR$1:DR$220,0)),"",VLOOKUP(SN$1,'Tactic Recode'!$A$1:$B$547,2,FALSE))</f>
        <v/>
      </c>
      <c r="SO123" t="str">
        <f>IF(ISERROR(MATCH(SO$1,'CSC Mitre'!DR$1:DR$220,0)),"",VLOOKUP(SO$1,'Tactic Recode'!$A$1:$B$547,2,FALSE))</f>
        <v/>
      </c>
      <c r="SP123" t="str">
        <f>IF(ISERROR(MATCH(SP$1,'CSC Mitre'!DR$1:DR$220,0)),"",VLOOKUP(SP$1,'Tactic Recode'!$A$1:$B$547,2,FALSE))</f>
        <v/>
      </c>
      <c r="SQ123" t="str">
        <f>IF(ISERROR(MATCH(SQ$1,'CSC Mitre'!DR$1:DR$220,0)),"",VLOOKUP(SQ$1,'Tactic Recode'!$A$1:$B$547,2,FALSE))</f>
        <v/>
      </c>
      <c r="SR123" t="str">
        <f>IF(ISERROR(MATCH(SR$1,'CSC Mitre'!DR$1:DR$220,0)),"",VLOOKUP(SR$1,'Tactic Recode'!$A$1:$B$547,2,FALSE))</f>
        <v/>
      </c>
      <c r="SS123" t="str">
        <f>IF(ISERROR(MATCH(SS$1,'CSC Mitre'!DR$1:DR$220,0)),"",VLOOKUP(SS$1,'Tactic Recode'!$A$1:$B$547,2,FALSE))</f>
        <v/>
      </c>
      <c r="ST123" t="str">
        <f>IF(ISERROR(MATCH(ST$1,'CSC Mitre'!DR$1:DR$220,0)),"",VLOOKUP(ST$1,'Tactic Recode'!$A$1:$B$547,2,FALSE))</f>
        <v/>
      </c>
      <c r="SU123" t="str">
        <f>IF(ISERROR(MATCH(SU$1,'CSC Mitre'!DR$1:DR$220,0)),"",VLOOKUP(SU$1,'Tactic Recode'!$A$1:$B$547,2,FALSE))</f>
        <v/>
      </c>
      <c r="SV123" t="str">
        <f>IF(ISERROR(MATCH(SV$1,'CSC Mitre'!DR$1:DR$220,0)),"",VLOOKUP(SV$1,'Tactic Recode'!$A$1:$B$547,2,FALSE))</f>
        <v/>
      </c>
      <c r="SW123" t="str">
        <f>IF(ISERROR(MATCH(SW$1,'CSC Mitre'!DR$1:DR$220,0)),"",VLOOKUP(SW$1,'Tactic Recode'!$A$1:$B$547,2,FALSE))</f>
        <v/>
      </c>
      <c r="SX123" t="str">
        <f>IF(ISERROR(MATCH(SX$1,'CSC Mitre'!DR$1:DR$220,0)),"",VLOOKUP(SX$1,'Tactic Recode'!$A$1:$B$547,2,FALSE))</f>
        <v/>
      </c>
      <c r="SY123" t="str">
        <f>IF(ISERROR(MATCH(SY$1,'CSC Mitre'!DR$1:DR$220,0)),"",VLOOKUP(SY$1,'Tactic Recode'!$A$1:$B$547,2,FALSE))</f>
        <v/>
      </c>
      <c r="SZ123" t="str">
        <f>IF(ISERROR(MATCH(SZ$1,'CSC Mitre'!DR$1:DR$220,0)),"",VLOOKUP(SZ$1,'Tactic Recode'!$A$1:$B$547,2,FALSE))</f>
        <v/>
      </c>
      <c r="TA123" t="str">
        <f>IF(ISERROR(MATCH(TA$1,'CSC Mitre'!DR$1:DR$220,0)),"",VLOOKUP(TA$1,'Tactic Recode'!$A$1:$B$547,2,FALSE))</f>
        <v/>
      </c>
      <c r="TB123" t="str">
        <f>IF(ISERROR(MATCH(TB$1,'CSC Mitre'!DR$1:DR$220,0)),"",VLOOKUP(TB$1,'Tactic Recode'!$A$1:$B$547,2,FALSE))</f>
        <v/>
      </c>
      <c r="TC123" t="str">
        <f>IF(ISERROR(MATCH(TC$1,'CSC Mitre'!DR$1:DR$220,0)),"",VLOOKUP(TC$1,'Tactic Recode'!$A$1:$B$547,2,FALSE))</f>
        <v/>
      </c>
      <c r="TD123" t="str">
        <f>IF(ISERROR(MATCH(TD$1,'CSC Mitre'!DR$1:DR$220,0)),"",VLOOKUP(TD$1,'Tactic Recode'!$A$1:$B$547,2,FALSE))</f>
        <v/>
      </c>
      <c r="TE123" t="str">
        <f>IF(ISERROR(MATCH(TE$1,'CSC Mitre'!DR$1:DR$220,0)),"",VLOOKUP(TE$1,'Tactic Recode'!$A$1:$B$547,2,FALSE))</f>
        <v/>
      </c>
      <c r="TF123" t="str">
        <f>IF(ISERROR(MATCH(TF$1,'CSC Mitre'!DR$1:DR$220,0)),"",VLOOKUP(TF$1,'Tactic Recode'!$A$1:$B$547,2,FALSE))</f>
        <v/>
      </c>
      <c r="TG123" t="str">
        <f>IF(ISERROR(MATCH(TG$1,'CSC Mitre'!DR$1:DR$220,0)),"",VLOOKUP(TG$1,'Tactic Recode'!$A$1:$B$547,2,FALSE))</f>
        <v/>
      </c>
      <c r="TH123" t="str">
        <f>IF(ISERROR(MATCH(TH$1,'CSC Mitre'!DR$1:DR$220,0)),"",VLOOKUP(TH$1,'Tactic Recode'!$A$1:$B$547,2,FALSE))</f>
        <v/>
      </c>
      <c r="TI123" t="str">
        <f>IF(ISERROR(MATCH(TI$1,'CSC Mitre'!DR$1:DR$220,0)),"",VLOOKUP(TI$1,'Tactic Recode'!$A$1:$B$547,2,FALSE))</f>
        <v/>
      </c>
      <c r="TJ123" t="str">
        <f>IF(ISERROR(MATCH(TJ$1,'CSC Mitre'!DR$1:DR$220,0)),"",VLOOKUP(TJ$1,'Tactic Recode'!$A$1:$B$547,2,FALSE))</f>
        <v/>
      </c>
      <c r="TK123" t="str">
        <f>IF(ISERROR(MATCH(TK$1,'CSC Mitre'!DR$1:DR$220,0)),"",VLOOKUP(TK$1,'Tactic Recode'!$A$1:$B$547,2,FALSE))</f>
        <v/>
      </c>
      <c r="TL123" t="str">
        <f>IF(ISERROR(MATCH(TL$1,'CSC Mitre'!DR$1:DR$220,0)),"",VLOOKUP(TL$1,'Tactic Recode'!$A$1:$B$547,2,FALSE))</f>
        <v/>
      </c>
      <c r="TM123" t="str">
        <f>IF(ISERROR(MATCH(TM$1,'CSC Mitre'!DR$1:DR$220,0)),"",VLOOKUP(TM$1,'Tactic Recode'!$A$1:$B$547,2,FALSE))</f>
        <v/>
      </c>
      <c r="TN123" t="str">
        <f>IF(ISERROR(MATCH(TN$1,'CSC Mitre'!DR$1:DR$220,0)),"",VLOOKUP(TN$1,'Tactic Recode'!$A$1:$B$547,2,FALSE))</f>
        <v/>
      </c>
      <c r="TO123" t="str">
        <f>IF(ISERROR(MATCH(TO$1,'CSC Mitre'!DR$1:DR$220,0)),"",VLOOKUP(TO$1,'Tactic Recode'!$A$1:$B$547,2,FALSE))</f>
        <v/>
      </c>
      <c r="TP123" t="str">
        <f>IF(ISERROR(MATCH(TP$1,'CSC Mitre'!DR$1:DR$220,0)),"",VLOOKUP(TP$1,'Tactic Recode'!$A$1:$B$547,2,FALSE))</f>
        <v/>
      </c>
      <c r="TQ123" t="str">
        <f>IF(ISERROR(MATCH(TQ$1,'CSC Mitre'!DR$1:DR$220,0)),"",VLOOKUP(TQ$1,'Tactic Recode'!$A$1:$B$547,2,FALSE))</f>
        <v/>
      </c>
      <c r="TR123" t="str">
        <f>IF(ISERROR(MATCH(TR$1,'CSC Mitre'!DR$1:DR$220,0)),"",VLOOKUP(TR$1,'Tactic Recode'!$A$1:$B$547,2,FALSE))</f>
        <v/>
      </c>
      <c r="TS123" t="str">
        <f>IF(ISERROR(MATCH(TS$1,'CSC Mitre'!DR$1:DR$220,0)),"",VLOOKUP(TS$1,'Tactic Recode'!$A$1:$B$547,2,FALSE))</f>
        <v/>
      </c>
      <c r="TT123" t="str">
        <f>IF(ISERROR(MATCH(TT$1,'CSC Mitre'!DR$1:DR$220,0)),"",VLOOKUP(TT$1,'Tactic Recode'!$A$1:$B$547,2,FALSE))</f>
        <v/>
      </c>
      <c r="TU123" t="str">
        <f>IF(ISERROR(MATCH(TU$1,'CSC Mitre'!DR$1:DR$220,0)),"",VLOOKUP(TU$1,'Tactic Recode'!$A$1:$B$547,2,FALSE))</f>
        <v/>
      </c>
      <c r="TV123" t="str">
        <f>IF(ISERROR(MATCH(TV$1,'CSC Mitre'!DR$1:DR$220,0)),"",VLOOKUP(TV$1,'Tactic Recode'!$A$1:$B$547,2,FALSE))</f>
        <v/>
      </c>
      <c r="TW123" t="str">
        <f>IF(ISERROR(MATCH(TW$1,'CSC Mitre'!DR$1:DR$220,0)),"",VLOOKUP(TW$1,'Tactic Recode'!$A$1:$B$547,2,FALSE))</f>
        <v/>
      </c>
      <c r="TX123" t="str">
        <f>IF(ISERROR(MATCH(TX$1,'CSC Mitre'!DR$1:DR$220,0)),"",VLOOKUP(TX$1,'Tactic Recode'!$A$1:$B$547,2,FALSE))</f>
        <v/>
      </c>
      <c r="TY123" t="str">
        <f>IF(ISERROR(MATCH(TY$1,'CSC Mitre'!DR$1:DR$220,0)),"",VLOOKUP(TY$1,'Tactic Recode'!$A$1:$B$547,2,FALSE))</f>
        <v/>
      </c>
      <c r="TZ123" t="str">
        <f>IF(ISERROR(MATCH(TZ$1,'CSC Mitre'!DR$1:DR$220,0)),"",VLOOKUP(TZ$1,'Tactic Recode'!$A$1:$B$547,2,FALSE))</f>
        <v/>
      </c>
      <c r="UA123" t="str">
        <f>IF(ISERROR(MATCH(UA$1,'CSC Mitre'!DR$1:DR$220,0)),"",VLOOKUP(UA$1,'Tactic Recode'!$A$1:$B$547,2,FALSE))</f>
        <v/>
      </c>
      <c r="UB123" t="str">
        <f>IF(ISERROR(MATCH(UB$1,'CSC Mitre'!DR$1:DR$220,0)),"",VLOOKUP(UB$1,'Tactic Recode'!$A$1:$B$547,2,FALSE))</f>
        <v/>
      </c>
    </row>
    <row r="124" spans="1:548" x14ac:dyDescent="0.25">
      <c r="A124" s="59" t="s">
        <v>519</v>
      </c>
      <c r="B124" t="str">
        <f>IF(ISERROR(MATCH(B$1,'CSC Mitre'!DS$1:DS$220,0)),"",VLOOKUP(B$1,'Tactic Recode'!$A$1:$B$547,2,FALSE))</f>
        <v/>
      </c>
      <c r="C124" t="str">
        <f>IF(ISERROR(MATCH(C$1,'CSC Mitre'!DS$1:DS$220,0)),"",VLOOKUP(C$1,'Tactic Recode'!$A$1:$B$547,2,FALSE))</f>
        <v/>
      </c>
      <c r="D124" t="str">
        <f>IF(ISERROR(MATCH(D$1,'CSC Mitre'!DS$1:DS$220,0)),"",VLOOKUP(D$1,'Tactic Recode'!$A$1:$B$547,2,FALSE))</f>
        <v/>
      </c>
      <c r="E124" t="str">
        <f>IF(ISERROR(MATCH(E$1,'CSC Mitre'!DS$1:DS$220,0)),"",VLOOKUP(E$1,'Tactic Recode'!$A$1:$B$547,2,FALSE))</f>
        <v/>
      </c>
      <c r="F124" t="str">
        <f>IF(ISERROR(MATCH(F$1,'CSC Mitre'!DS$1:DS$220,0)),"",VLOOKUP(F$1,'Tactic Recode'!$A$1:$B$547,2,FALSE))</f>
        <v/>
      </c>
      <c r="G124" t="str">
        <f>IF(ISERROR(MATCH(G$1,'CSC Mitre'!DS$1:DS$220,0)),"",VLOOKUP(G$1,'Tactic Recode'!$A$1:$B$547,2,FALSE))</f>
        <v/>
      </c>
      <c r="H124" t="str">
        <f>IF(ISERROR(MATCH(H$1,'CSC Mitre'!DS$1:DS$220,0)),"",VLOOKUP(H$1,'Tactic Recode'!$A$1:$B$547,2,FALSE))</f>
        <v/>
      </c>
      <c r="I124" t="str">
        <f>IF(ISERROR(MATCH(I$1,'CSC Mitre'!DS$1:DS$220,0)),"",VLOOKUP(I$1,'Tactic Recode'!$A$1:$B$547,2,FALSE))</f>
        <v/>
      </c>
      <c r="J124" t="str">
        <f>IF(ISERROR(MATCH(J$1,'CSC Mitre'!DS$1:DS$220,0)),"",VLOOKUP(J$1,'Tactic Recode'!$A$1:$B$547,2,FALSE))</f>
        <v/>
      </c>
      <c r="K124" t="str">
        <f>IF(ISERROR(MATCH(K$1,'CSC Mitre'!DS$1:DS$220,0)),"",VLOOKUP(K$1,'Tactic Recode'!$A$1:$B$547,2,FALSE))</f>
        <v/>
      </c>
      <c r="L124" t="str">
        <f>IF(ISERROR(MATCH(L$1,'CSC Mitre'!DS$1:DS$220,0)),"",VLOOKUP(L$1,'Tactic Recode'!$A$1:$B$547,2,FALSE))</f>
        <v/>
      </c>
      <c r="M124" t="str">
        <f>IF(ISERROR(MATCH(M$1,'CSC Mitre'!DS$1:DS$220,0)),"",VLOOKUP(M$1,'Tactic Recode'!$A$1:$B$547,2,FALSE))</f>
        <v/>
      </c>
      <c r="N124" t="str">
        <f>IF(ISERROR(MATCH(N$1,'CSC Mitre'!DS$1:DS$220,0)),"",VLOOKUP(N$1,'Tactic Recode'!$A$1:$B$547,2,FALSE))</f>
        <v/>
      </c>
      <c r="O124" t="str">
        <f>IF(ISERROR(MATCH(O$1,'CSC Mitre'!DS$1:DS$220,0)),"",VLOOKUP(O$1,'Tactic Recode'!$A$1:$B$547,2,FALSE))</f>
        <v/>
      </c>
      <c r="P124" t="str">
        <f>IF(ISERROR(MATCH(P$1,'CSC Mitre'!DS$1:DS$220,0)),"",VLOOKUP(P$1,'Tactic Recode'!$A$1:$B$547,2,FALSE))</f>
        <v/>
      </c>
      <c r="Q124" t="str">
        <f>IF(ISERROR(MATCH(Q$1,'CSC Mitre'!DS$1:DS$220,0)),"",VLOOKUP(Q$1,'Tactic Recode'!$A$1:$B$547,2,FALSE))</f>
        <v/>
      </c>
      <c r="R124" t="str">
        <f>IF(ISERROR(MATCH(R$1,'CSC Mitre'!DS$1:DS$220,0)),"",VLOOKUP(R$1,'Tactic Recode'!$A$1:$B$547,2,FALSE))</f>
        <v/>
      </c>
      <c r="S124" t="str">
        <f>IF(ISERROR(MATCH(S$1,'CSC Mitre'!DS$1:DS$220,0)),"",VLOOKUP(S$1,'Tactic Recode'!$A$1:$B$547,2,FALSE))</f>
        <v/>
      </c>
      <c r="T124" t="str">
        <f>IF(ISERROR(MATCH(T$1,'CSC Mitre'!DS$1:DS$220,0)),"",VLOOKUP(T$1,'Tactic Recode'!$A$1:$B$547,2,FALSE))</f>
        <v/>
      </c>
      <c r="U124" t="str">
        <f>IF(ISERROR(MATCH(U$1,'CSC Mitre'!DS$1:DS$220,0)),"",VLOOKUP(U$1,'Tactic Recode'!$A$1:$B$547,2,FALSE))</f>
        <v/>
      </c>
      <c r="V124" t="str">
        <f>IF(ISERROR(MATCH(V$1,'CSC Mitre'!DS$1:DS$220,0)),"",VLOOKUP(V$1,'Tactic Recode'!$A$1:$B$547,2,FALSE))</f>
        <v/>
      </c>
      <c r="W124" t="str">
        <f>IF(ISERROR(MATCH(W$1,'CSC Mitre'!DS$1:DS$220,0)),"",VLOOKUP(W$1,'Tactic Recode'!$A$1:$B$547,2,FALSE))</f>
        <v/>
      </c>
      <c r="X124" t="str">
        <f>IF(ISERROR(MATCH(X$1,'CSC Mitre'!DS$1:DS$220,0)),"",VLOOKUP(X$1,'Tactic Recode'!$A$1:$B$547,2,FALSE))</f>
        <v/>
      </c>
      <c r="Y124" t="str">
        <f>IF(ISERROR(MATCH(Y$1,'CSC Mitre'!DS$1:DS$220,0)),"",VLOOKUP(Y$1,'Tactic Recode'!$A$1:$B$547,2,FALSE))</f>
        <v/>
      </c>
      <c r="Z124" t="str">
        <f>IF(ISERROR(MATCH(Z$1,'CSC Mitre'!DS$1:DS$220,0)),"",VLOOKUP(Z$1,'Tactic Recode'!$A$1:$B$547,2,FALSE))</f>
        <v/>
      </c>
      <c r="AA124" t="str">
        <f>IF(ISERROR(MATCH(AA$1,'CSC Mitre'!DS$1:DS$220,0)),"",VLOOKUP(AA$1,'Tactic Recode'!$A$1:$B$547,2,FALSE))</f>
        <v/>
      </c>
      <c r="AB124" t="str">
        <f>IF(ISERROR(MATCH(AB$1,'CSC Mitre'!DS$1:DS$220,0)),"",VLOOKUP(AB$1,'Tactic Recode'!$A$1:$B$547,2,FALSE))</f>
        <v/>
      </c>
      <c r="AC124" t="str">
        <f>IF(ISERROR(MATCH(AC$1,'CSC Mitre'!DS$1:DS$220,0)),"",VLOOKUP(AC$1,'Tactic Recode'!$A$1:$B$547,2,FALSE))</f>
        <v/>
      </c>
      <c r="AD124" t="str">
        <f>IF(ISERROR(MATCH(AD$1,'CSC Mitre'!DS$1:DS$220,0)),"",VLOOKUP(AD$1,'Tactic Recode'!$A$1:$B$547,2,FALSE))</f>
        <v/>
      </c>
      <c r="AE124" t="str">
        <f>IF(ISERROR(MATCH(AE$1,'CSC Mitre'!DS$1:DS$220,0)),"",VLOOKUP(AE$1,'Tactic Recode'!$A$1:$B$547,2,FALSE))</f>
        <v/>
      </c>
      <c r="AF124" t="str">
        <f>IF(ISERROR(MATCH(AF$1,'CSC Mitre'!DS$1:DS$220,0)),"",VLOOKUP(AF$1,'Tactic Recode'!$A$1:$B$547,2,FALSE))</f>
        <v/>
      </c>
      <c r="AG124" t="str">
        <f>IF(ISERROR(MATCH(AG$1,'CSC Mitre'!DS$1:DS$220,0)),"",VLOOKUP(AG$1,'Tactic Recode'!$A$1:$B$547,2,FALSE))</f>
        <v/>
      </c>
      <c r="AH124" t="str">
        <f>IF(ISERROR(MATCH(AH$1,'CSC Mitre'!DS$1:DS$220,0)),"",VLOOKUP(AH$1,'Tactic Recode'!$A$1:$B$547,2,FALSE))</f>
        <v/>
      </c>
      <c r="AI124" t="str">
        <f>IF(ISERROR(MATCH(AI$1,'CSC Mitre'!DS$1:DS$220,0)),"",VLOOKUP(AI$1,'Tactic Recode'!$A$1:$B$547,2,FALSE))</f>
        <v/>
      </c>
      <c r="AJ124" t="str">
        <f>IF(ISERROR(MATCH(AJ$1,'CSC Mitre'!DS$1:DS$220,0)),"",VLOOKUP(AJ$1,'Tactic Recode'!$A$1:$B$547,2,FALSE))</f>
        <v/>
      </c>
      <c r="AK124" t="str">
        <f>IF(ISERROR(MATCH(AK$1,'CSC Mitre'!DS$1:DS$220,0)),"",VLOOKUP(AK$1,'Tactic Recode'!$A$1:$B$547,2,FALSE))</f>
        <v/>
      </c>
      <c r="AL124" t="str">
        <f>IF(ISERROR(MATCH(AL$1,'CSC Mitre'!DS$1:DS$220,0)),"",VLOOKUP(AL$1,'Tactic Recode'!$A$1:$B$547,2,FALSE))</f>
        <v/>
      </c>
      <c r="AM124" t="str">
        <f>IF(ISERROR(MATCH(AM$1,'CSC Mitre'!DS$1:DS$220,0)),"",VLOOKUP(AM$1,'Tactic Recode'!$A$1:$B$547,2,FALSE))</f>
        <v/>
      </c>
      <c r="AN124" t="str">
        <f>IF(ISERROR(MATCH(AN$1,'CSC Mitre'!DS$1:DS$220,0)),"",VLOOKUP(AN$1,'Tactic Recode'!$A$1:$B$547,2,FALSE))</f>
        <v/>
      </c>
      <c r="AO124" t="str">
        <f>IF(ISERROR(MATCH(AO$1,'CSC Mitre'!DS$1:DS$220,0)),"",VLOOKUP(AO$1,'Tactic Recode'!$A$1:$B$547,2,FALSE))</f>
        <v/>
      </c>
      <c r="AP124" t="str">
        <f>IF(ISERROR(MATCH(AP$1,'CSC Mitre'!DS$1:DS$220,0)),"",VLOOKUP(AP$1,'Tactic Recode'!$A$1:$B$547,2,FALSE))</f>
        <v/>
      </c>
      <c r="AQ124" t="str">
        <f>IF(ISERROR(MATCH(AQ$1,'CSC Mitre'!DS$1:DS$220,0)),"",VLOOKUP(AQ$1,'Tactic Recode'!$A$1:$B$547,2,FALSE))</f>
        <v/>
      </c>
      <c r="AR124" t="str">
        <f>IF(ISERROR(MATCH(AR$1,'CSC Mitre'!DS$1:DS$220,0)),"",VLOOKUP(AR$1,'Tactic Recode'!$A$1:$B$547,2,FALSE))</f>
        <v/>
      </c>
      <c r="AS124" t="str">
        <f>IF(ISERROR(MATCH(AS$1,'CSC Mitre'!DS$1:DS$220,0)),"",VLOOKUP(AS$1,'Tactic Recode'!$A$1:$B$547,2,FALSE))</f>
        <v/>
      </c>
      <c r="AT124" t="str">
        <f>IF(ISERROR(MATCH(AT$1,'CSC Mitre'!DS$1:DS$220,0)),"",VLOOKUP(AT$1,'Tactic Recode'!$A$1:$B$547,2,FALSE))</f>
        <v/>
      </c>
      <c r="AU124" t="str">
        <f>IF(ISERROR(MATCH(AU$1,'CSC Mitre'!DS$1:DS$220,0)),"",VLOOKUP(AU$1,'Tactic Recode'!$A$1:$B$547,2,FALSE))</f>
        <v/>
      </c>
      <c r="AV124" t="str">
        <f>IF(ISERROR(MATCH(AV$1,'CSC Mitre'!DS$1:DS$220,0)),"",VLOOKUP(AV$1,'Tactic Recode'!$A$1:$B$547,2,FALSE))</f>
        <v/>
      </c>
      <c r="AW124" t="str">
        <f>IF(ISERROR(MATCH(AW$1,'CSC Mitre'!DS$1:DS$220,0)),"",VLOOKUP(AW$1,'Tactic Recode'!$A$1:$B$547,2,FALSE))</f>
        <v/>
      </c>
      <c r="AX124" t="str">
        <f>IF(ISERROR(MATCH(AX$1,'CSC Mitre'!DS$1:DS$220,0)),"",VLOOKUP(AX$1,'Tactic Recode'!$A$1:$B$547,2,FALSE))</f>
        <v/>
      </c>
      <c r="AY124" t="str">
        <f>IF(ISERROR(MATCH(AY$1,'CSC Mitre'!DS$1:DS$220,0)),"",VLOOKUP(AY$1,'Tactic Recode'!$A$1:$B$547,2,FALSE))</f>
        <v/>
      </c>
      <c r="AZ124" t="str">
        <f>IF(ISERROR(MATCH(AZ$1,'CSC Mitre'!DS$1:DS$220,0)),"",VLOOKUP(AZ$1,'Tactic Recode'!$A$1:$B$547,2,FALSE))</f>
        <v/>
      </c>
      <c r="BA124" t="str">
        <f>IF(ISERROR(MATCH(BA$1,'CSC Mitre'!DS$1:DS$220,0)),"",VLOOKUP(BA$1,'Tactic Recode'!$A$1:$B$547,2,FALSE))</f>
        <v/>
      </c>
      <c r="BB124" t="str">
        <f>IF(ISERROR(MATCH(BB$1,'CSC Mitre'!DS$1:DS$220,0)),"",VLOOKUP(BB$1,'Tactic Recode'!$A$1:$B$547,2,FALSE))</f>
        <v/>
      </c>
      <c r="BC124" t="str">
        <f>IF(ISERROR(MATCH(BC$1,'CSC Mitre'!DS$1:DS$220,0)),"",VLOOKUP(BC$1,'Tactic Recode'!$A$1:$B$547,2,FALSE))</f>
        <v/>
      </c>
      <c r="BD124" t="str">
        <f>IF(ISERROR(MATCH(BD$1,'CSC Mitre'!DS$1:DS$220,0)),"",VLOOKUP(BD$1,'Tactic Recode'!$A$1:$B$547,2,FALSE))</f>
        <v/>
      </c>
      <c r="BE124" t="str">
        <f>IF(ISERROR(MATCH(BE$1,'CSC Mitre'!DS$1:DS$220,0)),"",VLOOKUP(BE$1,'Tactic Recode'!$A$1:$B$547,2,FALSE))</f>
        <v/>
      </c>
      <c r="BF124" t="str">
        <f>IF(ISERROR(MATCH(BF$1,'CSC Mitre'!DS$1:DS$220,0)),"",VLOOKUP(BF$1,'Tactic Recode'!$A$1:$B$547,2,FALSE))</f>
        <v/>
      </c>
      <c r="BG124" t="str">
        <f>IF(ISERROR(MATCH(BG$1,'CSC Mitre'!DS$1:DS$220,0)),"",VLOOKUP(BG$1,'Tactic Recode'!$A$1:$B$547,2,FALSE))</f>
        <v/>
      </c>
      <c r="BH124" t="str">
        <f>IF(ISERROR(MATCH(BH$1,'CSC Mitre'!DS$1:DS$220,0)),"",VLOOKUP(BH$1,'Tactic Recode'!$A$1:$B$547,2,FALSE))</f>
        <v/>
      </c>
      <c r="BI124" t="str">
        <f>IF(ISERROR(MATCH(BI$1,'CSC Mitre'!DS$1:DS$220,0)),"",VLOOKUP(BI$1,'Tactic Recode'!$A$1:$B$547,2,FALSE))</f>
        <v/>
      </c>
      <c r="BJ124" t="str">
        <f>IF(ISERROR(MATCH(BJ$1,'CSC Mitre'!DS$1:DS$220,0)),"",VLOOKUP(BJ$1,'Tactic Recode'!$A$1:$B$547,2,FALSE))</f>
        <v/>
      </c>
      <c r="BK124" t="str">
        <f>IF(ISERROR(MATCH(BK$1,'CSC Mitre'!DS$1:DS$220,0)),"",VLOOKUP(BK$1,'Tactic Recode'!$A$1:$B$547,2,FALSE))</f>
        <v/>
      </c>
      <c r="BL124" t="str">
        <f>IF(ISERROR(MATCH(BL$1,'CSC Mitre'!DS$1:DS$220,0)),"",VLOOKUP(BL$1,'Tactic Recode'!$A$1:$B$547,2,FALSE))</f>
        <v/>
      </c>
      <c r="BM124" t="str">
        <f>IF(ISERROR(MATCH(BM$1,'CSC Mitre'!DS$1:DS$220,0)),"",VLOOKUP(BM$1,'Tactic Recode'!$A$1:$B$547,2,FALSE))</f>
        <v/>
      </c>
      <c r="BN124" t="str">
        <f>IF(ISERROR(MATCH(BN$1,'CSC Mitre'!DS$1:DS$220,0)),"",VLOOKUP(BN$1,'Tactic Recode'!$A$1:$B$547,2,FALSE))</f>
        <v/>
      </c>
      <c r="BO124" t="str">
        <f>IF(ISERROR(MATCH(BO$1,'CSC Mitre'!DS$1:DS$220,0)),"",VLOOKUP(BO$1,'Tactic Recode'!$A$1:$B$547,2,FALSE))</f>
        <v/>
      </c>
      <c r="BP124" t="str">
        <f>IF(ISERROR(MATCH(BP$1,'CSC Mitre'!DS$1:DS$220,0)),"",VLOOKUP(BP$1,'Tactic Recode'!$A$1:$B$547,2,FALSE))</f>
        <v/>
      </c>
      <c r="BQ124" t="str">
        <f>IF(ISERROR(MATCH(BQ$1,'CSC Mitre'!DS$1:DS$220,0)),"",VLOOKUP(BQ$1,'Tactic Recode'!$A$1:$B$547,2,FALSE))</f>
        <v/>
      </c>
      <c r="BR124" t="str">
        <f>IF(ISERROR(MATCH(BR$1,'CSC Mitre'!DS$1:DS$220,0)),"",VLOOKUP(BR$1,'Tactic Recode'!$A$1:$B$547,2,FALSE))</f>
        <v/>
      </c>
      <c r="BS124" t="str">
        <f>IF(ISERROR(MATCH(BS$1,'CSC Mitre'!DS$1:DS$220,0)),"",VLOOKUP(BS$1,'Tactic Recode'!$A$1:$B$547,2,FALSE))</f>
        <v/>
      </c>
      <c r="BT124" t="str">
        <f>IF(ISERROR(MATCH(BT$1,'CSC Mitre'!DS$1:DS$220,0)),"",VLOOKUP(BT$1,'Tactic Recode'!$A$1:$B$547,2,FALSE))</f>
        <v/>
      </c>
      <c r="BU124" t="str">
        <f>IF(ISERROR(MATCH(BU$1,'CSC Mitre'!DS$1:DS$220,0)),"",VLOOKUP(BU$1,'Tactic Recode'!$A$1:$B$547,2,FALSE))</f>
        <v/>
      </c>
      <c r="BV124" t="str">
        <f>IF(ISERROR(MATCH(BV$1,'CSC Mitre'!DS$1:DS$220,0)),"",VLOOKUP(BV$1,'Tactic Recode'!$A$1:$B$547,2,FALSE))</f>
        <v/>
      </c>
      <c r="BW124" t="str">
        <f>IF(ISERROR(MATCH(BW$1,'CSC Mitre'!DS$1:DS$220,0)),"",VLOOKUP(BW$1,'Tactic Recode'!$A$1:$B$547,2,FALSE))</f>
        <v/>
      </c>
      <c r="BX124" t="str">
        <f>IF(ISERROR(MATCH(BX$1,'CSC Mitre'!DS$1:DS$220,0)),"",VLOOKUP(BX$1,'Tactic Recode'!$A$1:$B$547,2,FALSE))</f>
        <v/>
      </c>
      <c r="BY124" t="str">
        <f>IF(ISERROR(MATCH(BY$1,'CSC Mitre'!DS$1:DS$220,0)),"",VLOOKUP(BY$1,'Tactic Recode'!$A$1:$B$547,2,FALSE))</f>
        <v/>
      </c>
      <c r="BZ124" t="str">
        <f>IF(ISERROR(MATCH(BZ$1,'CSC Mitre'!DS$1:DS$220,0)),"",VLOOKUP(BZ$1,'Tactic Recode'!$A$1:$B$547,2,FALSE))</f>
        <v/>
      </c>
      <c r="CA124" t="str">
        <f>IF(ISERROR(MATCH(CA$1,'CSC Mitre'!DS$1:DS$220,0)),"",VLOOKUP(CA$1,'Tactic Recode'!$A$1:$B$547,2,FALSE))</f>
        <v/>
      </c>
      <c r="CB124" t="str">
        <f>IF(ISERROR(MATCH(CB$1,'CSC Mitre'!DS$1:DS$220,0)),"",VLOOKUP(CB$1,'Tactic Recode'!$A$1:$B$547,2,FALSE))</f>
        <v/>
      </c>
      <c r="CC124" t="str">
        <f>IF(ISERROR(MATCH(CC$1,'CSC Mitre'!DS$1:DS$220,0)),"",VLOOKUP(CC$1,'Tactic Recode'!$A$1:$B$547,2,FALSE))</f>
        <v/>
      </c>
      <c r="CD124" t="str">
        <f>IF(ISERROR(MATCH(CD$1,'CSC Mitre'!DS$1:DS$220,0)),"",VLOOKUP(CD$1,'Tactic Recode'!$A$1:$B$547,2,FALSE))</f>
        <v/>
      </c>
      <c r="CE124" t="str">
        <f>IF(ISERROR(MATCH(CE$1,'CSC Mitre'!DS$1:DS$220,0)),"",VLOOKUP(CE$1,'Tactic Recode'!$A$1:$B$547,2,FALSE))</f>
        <v/>
      </c>
      <c r="CF124" t="str">
        <f>IF(ISERROR(MATCH(CF$1,'CSC Mitre'!DS$1:DS$220,0)),"",VLOOKUP(CF$1,'Tactic Recode'!$A$1:$B$547,2,FALSE))</f>
        <v/>
      </c>
      <c r="CG124" t="str">
        <f>IF(ISERROR(MATCH(CG$1,'CSC Mitre'!DS$1:DS$220,0)),"",VLOOKUP(CG$1,'Tactic Recode'!$A$1:$B$547,2,FALSE))</f>
        <v/>
      </c>
      <c r="CH124" t="str">
        <f>IF(ISERROR(MATCH(CH$1,'CSC Mitre'!DS$1:DS$220,0)),"",VLOOKUP(CH$1,'Tactic Recode'!$A$1:$B$547,2,FALSE))</f>
        <v/>
      </c>
      <c r="CI124" t="str">
        <f>IF(ISERROR(MATCH(CI$1,'CSC Mitre'!DS$1:DS$220,0)),"",VLOOKUP(CI$1,'Tactic Recode'!$A$1:$B$547,2,FALSE))</f>
        <v/>
      </c>
      <c r="CJ124" t="str">
        <f>IF(ISERROR(MATCH(CJ$1,'CSC Mitre'!DS$1:DS$220,0)),"",VLOOKUP(CJ$1,'Tactic Recode'!$A$1:$B$547,2,FALSE))</f>
        <v/>
      </c>
      <c r="CK124" t="str">
        <f>IF(ISERROR(MATCH(CK$1,'CSC Mitre'!DS$1:DS$220,0)),"",VLOOKUP(CK$1,'Tactic Recode'!$A$1:$B$547,2,FALSE))</f>
        <v/>
      </c>
      <c r="CL124" t="str">
        <f>IF(ISERROR(MATCH(CL$1,'CSC Mitre'!DS$1:DS$220,0)),"",VLOOKUP(CL$1,'Tactic Recode'!$A$1:$B$547,2,FALSE))</f>
        <v/>
      </c>
      <c r="CM124" t="str">
        <f>IF(ISERROR(MATCH(CM$1,'CSC Mitre'!DS$1:DS$220,0)),"",VLOOKUP(CM$1,'Tactic Recode'!$A$1:$B$547,2,FALSE))</f>
        <v/>
      </c>
      <c r="CN124" t="str">
        <f>IF(ISERROR(MATCH(CN$1,'CSC Mitre'!DS$1:DS$220,0)),"",VLOOKUP(CN$1,'Tactic Recode'!$A$1:$B$547,2,FALSE))</f>
        <v/>
      </c>
      <c r="CO124" t="str">
        <f>IF(ISERROR(MATCH(CO$1,'CSC Mitre'!DS$1:DS$220,0)),"",VLOOKUP(CO$1,'Tactic Recode'!$A$1:$B$547,2,FALSE))</f>
        <v/>
      </c>
      <c r="CP124" t="str">
        <f>IF(ISERROR(MATCH(CP$1,'CSC Mitre'!DS$1:DS$220,0)),"",VLOOKUP(CP$1,'Tactic Recode'!$A$1:$B$547,2,FALSE))</f>
        <v/>
      </c>
      <c r="CQ124" t="str">
        <f>IF(ISERROR(MATCH(CQ$1,'CSC Mitre'!DS$1:DS$220,0)),"",VLOOKUP(CQ$1,'Tactic Recode'!$A$1:$B$547,2,FALSE))</f>
        <v/>
      </c>
      <c r="CR124" t="str">
        <f>IF(ISERROR(MATCH(CR$1,'CSC Mitre'!DS$1:DS$220,0)),"",VLOOKUP(CR$1,'Tactic Recode'!$A$1:$B$547,2,FALSE))</f>
        <v/>
      </c>
      <c r="CS124" t="str">
        <f>IF(ISERROR(MATCH(CS$1,'CSC Mitre'!DS$1:DS$220,0)),"",VLOOKUP(CS$1,'Tactic Recode'!$A$1:$B$547,2,FALSE))</f>
        <v/>
      </c>
      <c r="CT124" t="str">
        <f>IF(ISERROR(MATCH(CT$1,'CSC Mitre'!DS$1:DS$220,0)),"",VLOOKUP(CT$1,'Tactic Recode'!$A$1:$B$547,2,FALSE))</f>
        <v/>
      </c>
      <c r="CU124" t="str">
        <f>IF(ISERROR(MATCH(CU$1,'CSC Mitre'!DS$1:DS$220,0)),"",VLOOKUP(CU$1,'Tactic Recode'!$A$1:$B$547,2,FALSE))</f>
        <v/>
      </c>
      <c r="CV124" t="str">
        <f>IF(ISERROR(MATCH(CV$1,'CSC Mitre'!DS$1:DS$220,0)),"",VLOOKUP(CV$1,'Tactic Recode'!$A$1:$B$547,2,FALSE))</f>
        <v/>
      </c>
      <c r="CW124" t="str">
        <f>IF(ISERROR(MATCH(CW$1,'CSC Mitre'!DS$1:DS$220,0)),"",VLOOKUP(CW$1,'Tactic Recode'!$A$1:$B$547,2,FALSE))</f>
        <v/>
      </c>
      <c r="CX124" t="str">
        <f>IF(ISERROR(MATCH(CX$1,'CSC Mitre'!DS$1:DS$220,0)),"",VLOOKUP(CX$1,'Tactic Recode'!$A$1:$B$547,2,FALSE))</f>
        <v/>
      </c>
      <c r="CY124" t="str">
        <f>IF(ISERROR(MATCH(CY$1,'CSC Mitre'!DS$1:DS$220,0)),"",VLOOKUP(CY$1,'Tactic Recode'!$A$1:$B$547,2,FALSE))</f>
        <v/>
      </c>
      <c r="CZ124" t="str">
        <f>IF(ISERROR(MATCH(CZ$1,'CSC Mitre'!DS$1:DS$220,0)),"",VLOOKUP(CZ$1,'Tactic Recode'!$A$1:$B$547,2,FALSE))</f>
        <v/>
      </c>
      <c r="DA124" t="str">
        <f>IF(ISERROR(MATCH(DA$1,'CSC Mitre'!DS$1:DS$220,0)),"",VLOOKUP(DA$1,'Tactic Recode'!$A$1:$B$547,2,FALSE))</f>
        <v/>
      </c>
      <c r="DB124" t="str">
        <f>IF(ISERROR(MATCH(DB$1,'CSC Mitre'!DS$1:DS$220,0)),"",VLOOKUP(DB$1,'Tactic Recode'!$A$1:$B$547,2,FALSE))</f>
        <v/>
      </c>
      <c r="DC124" t="str">
        <f>IF(ISERROR(MATCH(DC$1,'CSC Mitre'!DS$1:DS$220,0)),"",VLOOKUP(DC$1,'Tactic Recode'!$A$1:$B$547,2,FALSE))</f>
        <v/>
      </c>
      <c r="DD124" t="str">
        <f>IF(ISERROR(MATCH(DD$1,'CSC Mitre'!DS$1:DS$220,0)),"",VLOOKUP(DD$1,'Tactic Recode'!$A$1:$B$547,2,FALSE))</f>
        <v/>
      </c>
      <c r="DE124" t="str">
        <f>IF(ISERROR(MATCH(DE$1,'CSC Mitre'!DS$1:DS$220,0)),"",VLOOKUP(DE$1,'Tactic Recode'!$A$1:$B$547,2,FALSE))</f>
        <v/>
      </c>
      <c r="DF124" t="str">
        <f>IF(ISERROR(MATCH(DF$1,'CSC Mitre'!DS$1:DS$220,0)),"",VLOOKUP(DF$1,'Tactic Recode'!$A$1:$B$547,2,FALSE))</f>
        <v/>
      </c>
      <c r="DG124" t="str">
        <f>IF(ISERROR(MATCH(DG$1,'CSC Mitre'!DS$1:DS$220,0)),"",VLOOKUP(DG$1,'Tactic Recode'!$A$1:$B$547,2,FALSE))</f>
        <v/>
      </c>
      <c r="DH124" t="str">
        <f>IF(ISERROR(MATCH(DH$1,'CSC Mitre'!DS$1:DS$220,0)),"",VLOOKUP(DH$1,'Tactic Recode'!$A$1:$B$547,2,FALSE))</f>
        <v/>
      </c>
      <c r="DI124" t="str">
        <f>IF(ISERROR(MATCH(DI$1,'CSC Mitre'!DS$1:DS$220,0)),"",VLOOKUP(DI$1,'Tactic Recode'!$A$1:$B$547,2,FALSE))</f>
        <v/>
      </c>
      <c r="DJ124" t="str">
        <f>IF(ISERROR(MATCH(DJ$1,'CSC Mitre'!DS$1:DS$220,0)),"",VLOOKUP(DJ$1,'Tactic Recode'!$A$1:$B$547,2,FALSE))</f>
        <v/>
      </c>
      <c r="DK124" t="str">
        <f>IF(ISERROR(MATCH(DK$1,'CSC Mitre'!DS$1:DS$220,0)),"",VLOOKUP(DK$1,'Tactic Recode'!$A$1:$B$547,2,FALSE))</f>
        <v/>
      </c>
      <c r="DL124" t="str">
        <f>IF(ISERROR(MATCH(DL$1,'CSC Mitre'!DS$1:DS$220,0)),"",VLOOKUP(DL$1,'Tactic Recode'!$A$1:$B$547,2,FALSE))</f>
        <v/>
      </c>
      <c r="DM124" t="str">
        <f>IF(ISERROR(MATCH(DM$1,'CSC Mitre'!DS$1:DS$220,0)),"",VLOOKUP(DM$1,'Tactic Recode'!$A$1:$B$547,2,FALSE))</f>
        <v/>
      </c>
      <c r="DN124" t="str">
        <f>IF(ISERROR(MATCH(DN$1,'CSC Mitre'!DS$1:DS$220,0)),"",VLOOKUP(DN$1,'Tactic Recode'!$A$1:$B$547,2,FALSE))</f>
        <v/>
      </c>
      <c r="DO124" t="str">
        <f>IF(ISERROR(MATCH(DO$1,'CSC Mitre'!DS$1:DS$220,0)),"",VLOOKUP(DO$1,'Tactic Recode'!$A$1:$B$547,2,FALSE))</f>
        <v/>
      </c>
      <c r="DP124" t="str">
        <f>IF(ISERROR(MATCH(DP$1,'CSC Mitre'!DS$1:DS$220,0)),"",VLOOKUP(DP$1,'Tactic Recode'!$A$1:$B$547,2,FALSE))</f>
        <v/>
      </c>
      <c r="DQ124" t="str">
        <f>IF(ISERROR(MATCH(DQ$1,'CSC Mitre'!DS$1:DS$220,0)),"",VLOOKUP(DQ$1,'Tactic Recode'!$A$1:$B$547,2,FALSE))</f>
        <v/>
      </c>
      <c r="DR124" t="str">
        <f>IF(ISERROR(MATCH(DR$1,'CSC Mitre'!DS$1:DS$220,0)),"",VLOOKUP(DR$1,'Tactic Recode'!$A$1:$B$547,2,FALSE))</f>
        <v/>
      </c>
      <c r="DS124" t="str">
        <f>IF(ISERROR(MATCH(DS$1,'CSC Mitre'!DS$1:DS$220,0)),"",VLOOKUP(DS$1,'Tactic Recode'!$A$1:$B$547,2,FALSE))</f>
        <v/>
      </c>
      <c r="DT124" t="str">
        <f>IF(ISERROR(MATCH(DT$1,'CSC Mitre'!DS$1:DS$220,0)),"",VLOOKUP(DT$1,'Tactic Recode'!$A$1:$B$547,2,FALSE))</f>
        <v/>
      </c>
      <c r="DU124" t="str">
        <f>IF(ISERROR(MATCH(DU$1,'CSC Mitre'!DS$1:DS$220,0)),"",VLOOKUP(DU$1,'Tactic Recode'!$A$1:$B$547,2,FALSE))</f>
        <v/>
      </c>
      <c r="DV124" t="str">
        <f>IF(ISERROR(MATCH(DV$1,'CSC Mitre'!DS$1:DS$220,0)),"",VLOOKUP(DV$1,'Tactic Recode'!$A$1:$B$547,2,FALSE))</f>
        <v/>
      </c>
      <c r="DW124" t="str">
        <f>IF(ISERROR(MATCH(DW$1,'CSC Mitre'!DS$1:DS$220,0)),"",VLOOKUP(DW$1,'Tactic Recode'!$A$1:$B$547,2,FALSE))</f>
        <v/>
      </c>
      <c r="DX124" t="str">
        <f>IF(ISERROR(MATCH(DX$1,'CSC Mitre'!DS$1:DS$220,0)),"",VLOOKUP(DX$1,'Tactic Recode'!$A$1:$B$547,2,FALSE))</f>
        <v/>
      </c>
      <c r="DY124" t="str">
        <f>IF(ISERROR(MATCH(DY$1,'CSC Mitre'!DS$1:DS$220,0)),"",VLOOKUP(DY$1,'Tactic Recode'!$A$1:$B$547,2,FALSE))</f>
        <v/>
      </c>
      <c r="DZ124" t="str">
        <f>IF(ISERROR(MATCH(DZ$1,'CSC Mitre'!DS$1:DS$220,0)),"",VLOOKUP(DZ$1,'Tactic Recode'!$A$1:$B$547,2,FALSE))</f>
        <v/>
      </c>
      <c r="EA124" t="str">
        <f>IF(ISERROR(MATCH(EA$1,'CSC Mitre'!DS$1:DS$220,0)),"",VLOOKUP(EA$1,'Tactic Recode'!$A$1:$B$547,2,FALSE))</f>
        <v/>
      </c>
      <c r="EB124" t="str">
        <f>IF(ISERROR(MATCH(EB$1,'CSC Mitre'!DS$1:DS$220,0)),"",VLOOKUP(EB$1,'Tactic Recode'!$A$1:$B$547,2,FALSE))</f>
        <v/>
      </c>
      <c r="EC124" t="str">
        <f>IF(ISERROR(MATCH(EC$1,'CSC Mitre'!DS$1:DS$220,0)),"",VLOOKUP(EC$1,'Tactic Recode'!$A$1:$B$547,2,FALSE))</f>
        <v/>
      </c>
      <c r="ED124" t="str">
        <f>IF(ISERROR(MATCH(ED$1,'CSC Mitre'!DS$1:DS$220,0)),"",VLOOKUP(ED$1,'Tactic Recode'!$A$1:$B$547,2,FALSE))</f>
        <v/>
      </c>
      <c r="EE124" t="str">
        <f>IF(ISERROR(MATCH(EE$1,'CSC Mitre'!DS$1:DS$220,0)),"",VLOOKUP(EE$1,'Tactic Recode'!$A$1:$B$547,2,FALSE))</f>
        <v/>
      </c>
      <c r="EF124" t="str">
        <f>IF(ISERROR(MATCH(EF$1,'CSC Mitre'!DS$1:DS$220,0)),"",VLOOKUP(EF$1,'Tactic Recode'!$A$1:$B$547,2,FALSE))</f>
        <v/>
      </c>
      <c r="EG124" t="str">
        <f>IF(ISERROR(MATCH(EG$1,'CSC Mitre'!DS$1:DS$220,0)),"",VLOOKUP(EG$1,'Tactic Recode'!$A$1:$B$547,2,FALSE))</f>
        <v/>
      </c>
      <c r="EH124" t="str">
        <f>IF(ISERROR(MATCH(EH$1,'CSC Mitre'!DS$1:DS$220,0)),"",VLOOKUP(EH$1,'Tactic Recode'!$A$1:$B$547,2,FALSE))</f>
        <v/>
      </c>
      <c r="EI124" t="str">
        <f>IF(ISERROR(MATCH(EI$1,'CSC Mitre'!DS$1:DS$220,0)),"",VLOOKUP(EI$1,'Tactic Recode'!$A$1:$B$547,2,FALSE))</f>
        <v/>
      </c>
      <c r="EJ124" t="str">
        <f>IF(ISERROR(MATCH(EJ$1,'CSC Mitre'!DS$1:DS$220,0)),"",VLOOKUP(EJ$1,'Tactic Recode'!$A$1:$B$547,2,FALSE))</f>
        <v/>
      </c>
      <c r="EK124" t="str">
        <f>IF(ISERROR(MATCH(EK$1,'CSC Mitre'!DS$1:DS$220,0)),"",VLOOKUP(EK$1,'Tactic Recode'!$A$1:$B$547,2,FALSE))</f>
        <v/>
      </c>
      <c r="EL124" t="str">
        <f>IF(ISERROR(MATCH(EL$1,'CSC Mitre'!DS$1:DS$220,0)),"",VLOOKUP(EL$1,'Tactic Recode'!$A$1:$B$547,2,FALSE))</f>
        <v/>
      </c>
      <c r="EM124" t="str">
        <f>IF(ISERROR(MATCH(EM$1,'CSC Mitre'!DS$1:DS$220,0)),"",VLOOKUP(EM$1,'Tactic Recode'!$A$1:$B$547,2,FALSE))</f>
        <v/>
      </c>
      <c r="EN124" t="str">
        <f>IF(ISERROR(MATCH(EN$1,'CSC Mitre'!DS$1:DS$220,0)),"",VLOOKUP(EN$1,'Tactic Recode'!$A$1:$B$547,2,FALSE))</f>
        <v/>
      </c>
      <c r="EO124" t="str">
        <f>IF(ISERROR(MATCH(EO$1,'CSC Mitre'!DS$1:DS$220,0)),"",VLOOKUP(EO$1,'Tactic Recode'!$A$1:$B$547,2,FALSE))</f>
        <v/>
      </c>
      <c r="EP124" t="str">
        <f>IF(ISERROR(MATCH(EP$1,'CSC Mitre'!DS$1:DS$220,0)),"",VLOOKUP(EP$1,'Tactic Recode'!$A$1:$B$547,2,FALSE))</f>
        <v/>
      </c>
      <c r="EQ124" t="str">
        <f>IF(ISERROR(MATCH(EQ$1,'CSC Mitre'!DS$1:DS$220,0)),"",VLOOKUP(EQ$1,'Tactic Recode'!$A$1:$B$547,2,FALSE))</f>
        <v/>
      </c>
      <c r="ER124" t="str">
        <f>IF(ISERROR(MATCH(ER$1,'CSC Mitre'!DS$1:DS$220,0)),"",VLOOKUP(ER$1,'Tactic Recode'!$A$1:$B$547,2,FALSE))</f>
        <v/>
      </c>
      <c r="ES124" t="str">
        <f>IF(ISERROR(MATCH(ES$1,'CSC Mitre'!DS$1:DS$220,0)),"",VLOOKUP(ES$1,'Tactic Recode'!$A$1:$B$547,2,FALSE))</f>
        <v/>
      </c>
      <c r="ET124" t="str">
        <f>IF(ISERROR(MATCH(ET$1,'CSC Mitre'!DS$1:DS$220,0)),"",VLOOKUP(ET$1,'Tactic Recode'!$A$1:$B$547,2,FALSE))</f>
        <v/>
      </c>
      <c r="EU124" t="str">
        <f>IF(ISERROR(MATCH(EU$1,'CSC Mitre'!DS$1:DS$220,0)),"",VLOOKUP(EU$1,'Tactic Recode'!$A$1:$B$547,2,FALSE))</f>
        <v/>
      </c>
      <c r="EV124" t="str">
        <f>IF(ISERROR(MATCH(EV$1,'CSC Mitre'!DS$1:DS$220,0)),"",VLOOKUP(EV$1,'Tactic Recode'!$A$1:$B$547,2,FALSE))</f>
        <v/>
      </c>
      <c r="EW124" t="str">
        <f>IF(ISERROR(MATCH(EW$1,'CSC Mitre'!DS$1:DS$220,0)),"",VLOOKUP(EW$1,'Tactic Recode'!$A$1:$B$547,2,FALSE))</f>
        <v/>
      </c>
      <c r="EX124" t="str">
        <f>IF(ISERROR(MATCH(EX$1,'CSC Mitre'!DS$1:DS$220,0)),"",VLOOKUP(EX$1,'Tactic Recode'!$A$1:$B$547,2,FALSE))</f>
        <v/>
      </c>
      <c r="EY124" t="str">
        <f>IF(ISERROR(MATCH(EY$1,'CSC Mitre'!DS$1:DS$220,0)),"",VLOOKUP(EY$1,'Tactic Recode'!$A$1:$B$547,2,FALSE))</f>
        <v/>
      </c>
      <c r="EZ124" t="str">
        <f>IF(ISERROR(MATCH(EZ$1,'CSC Mitre'!DS$1:DS$220,0)),"",VLOOKUP(EZ$1,'Tactic Recode'!$A$1:$B$547,2,FALSE))</f>
        <v/>
      </c>
      <c r="FA124" t="str">
        <f>IF(ISERROR(MATCH(FA$1,'CSC Mitre'!DS$1:DS$220,0)),"",VLOOKUP(FA$1,'Tactic Recode'!$A$1:$B$547,2,FALSE))</f>
        <v/>
      </c>
      <c r="FB124" t="str">
        <f>IF(ISERROR(MATCH(FB$1,'CSC Mitre'!DS$1:DS$220,0)),"",VLOOKUP(FB$1,'Tactic Recode'!$A$1:$B$547,2,FALSE))</f>
        <v/>
      </c>
      <c r="FC124" t="str">
        <f>IF(ISERROR(MATCH(FC$1,'CSC Mitre'!DS$1:DS$220,0)),"",VLOOKUP(FC$1,'Tactic Recode'!$A$1:$B$547,2,FALSE))</f>
        <v/>
      </c>
      <c r="FD124" t="str">
        <f>IF(ISERROR(MATCH(FD$1,'CSC Mitre'!DS$1:DS$220,0)),"",VLOOKUP(FD$1,'Tactic Recode'!$A$1:$B$547,2,FALSE))</f>
        <v/>
      </c>
      <c r="FE124" t="str">
        <f>IF(ISERROR(MATCH(FE$1,'CSC Mitre'!DS$1:DS$220,0)),"",VLOOKUP(FE$1,'Tactic Recode'!$A$1:$B$547,2,FALSE))</f>
        <v/>
      </c>
      <c r="FF124" t="str">
        <f>IF(ISERROR(MATCH(FF$1,'CSC Mitre'!DS$1:DS$220,0)),"",VLOOKUP(FF$1,'Tactic Recode'!$A$1:$B$547,2,FALSE))</f>
        <v/>
      </c>
      <c r="FG124" t="str">
        <f>IF(ISERROR(MATCH(FG$1,'CSC Mitre'!DS$1:DS$220,0)),"",VLOOKUP(FG$1,'Tactic Recode'!$A$1:$B$547,2,FALSE))</f>
        <v/>
      </c>
      <c r="FH124" t="str">
        <f>IF(ISERROR(MATCH(FH$1,'CSC Mitre'!DS$1:DS$220,0)),"",VLOOKUP(FH$1,'Tactic Recode'!$A$1:$B$547,2,FALSE))</f>
        <v/>
      </c>
      <c r="FI124" t="str">
        <f>IF(ISERROR(MATCH(FI$1,'CSC Mitre'!DS$1:DS$220,0)),"",VLOOKUP(FI$1,'Tactic Recode'!$A$1:$B$547,2,FALSE))</f>
        <v/>
      </c>
      <c r="FJ124" t="str">
        <f>IF(ISERROR(MATCH(FJ$1,'CSC Mitre'!DS$1:DS$220,0)),"",VLOOKUP(FJ$1,'Tactic Recode'!$A$1:$B$547,2,FALSE))</f>
        <v/>
      </c>
      <c r="FK124" t="str">
        <f>IF(ISERROR(MATCH(FK$1,'CSC Mitre'!DS$1:DS$220,0)),"",VLOOKUP(FK$1,'Tactic Recode'!$A$1:$B$547,2,FALSE))</f>
        <v/>
      </c>
      <c r="FL124" t="str">
        <f>IF(ISERROR(MATCH(FL$1,'CSC Mitre'!DS$1:DS$220,0)),"",VLOOKUP(FL$1,'Tactic Recode'!$A$1:$B$547,2,FALSE))</f>
        <v/>
      </c>
      <c r="FM124" t="str">
        <f>IF(ISERROR(MATCH(FM$1,'CSC Mitre'!DS$1:DS$220,0)),"",VLOOKUP(FM$1,'Tactic Recode'!$A$1:$B$547,2,FALSE))</f>
        <v/>
      </c>
      <c r="FN124" t="str">
        <f>IF(ISERROR(MATCH(FN$1,'CSC Mitre'!DS$1:DS$220,0)),"",VLOOKUP(FN$1,'Tactic Recode'!$A$1:$B$547,2,FALSE))</f>
        <v/>
      </c>
      <c r="FO124" t="str">
        <f>IF(ISERROR(MATCH(FO$1,'CSC Mitre'!DS$1:DS$220,0)),"",VLOOKUP(FO$1,'Tactic Recode'!$A$1:$B$547,2,FALSE))</f>
        <v/>
      </c>
      <c r="FP124" t="str">
        <f>IF(ISERROR(MATCH(FP$1,'CSC Mitre'!DS$1:DS$220,0)),"",VLOOKUP(FP$1,'Tactic Recode'!$A$1:$B$547,2,FALSE))</f>
        <v/>
      </c>
      <c r="FQ124" t="str">
        <f>IF(ISERROR(MATCH(FQ$1,'CSC Mitre'!DS$1:DS$220,0)),"",VLOOKUP(FQ$1,'Tactic Recode'!$A$1:$B$547,2,FALSE))</f>
        <v/>
      </c>
      <c r="FR124" t="str">
        <f>IF(ISERROR(MATCH(FR$1,'CSC Mitre'!DS$1:DS$220,0)),"",VLOOKUP(FR$1,'Tactic Recode'!$A$1:$B$547,2,FALSE))</f>
        <v/>
      </c>
      <c r="FS124" t="str">
        <f>IF(ISERROR(MATCH(FS$1,'CSC Mitre'!DS$1:DS$220,0)),"",VLOOKUP(FS$1,'Tactic Recode'!$A$1:$B$547,2,FALSE))</f>
        <v/>
      </c>
      <c r="FT124" t="str">
        <f>IF(ISERROR(MATCH(FT$1,'CSC Mitre'!DS$1:DS$220,0)),"",VLOOKUP(FT$1,'Tactic Recode'!$A$1:$B$547,2,FALSE))</f>
        <v/>
      </c>
      <c r="FU124" t="str">
        <f>IF(ISERROR(MATCH(FU$1,'CSC Mitre'!DS$1:DS$220,0)),"",VLOOKUP(FU$1,'Tactic Recode'!$A$1:$B$547,2,FALSE))</f>
        <v/>
      </c>
      <c r="FV124" t="str">
        <f>IF(ISERROR(MATCH(FV$1,'CSC Mitre'!DS$1:DS$220,0)),"",VLOOKUP(FV$1,'Tactic Recode'!$A$1:$B$547,2,FALSE))</f>
        <v/>
      </c>
      <c r="FW124" t="str">
        <f>IF(ISERROR(MATCH(FW$1,'CSC Mitre'!DS$1:DS$220,0)),"",VLOOKUP(FW$1,'Tactic Recode'!$A$1:$B$547,2,FALSE))</f>
        <v/>
      </c>
      <c r="FX124" t="str">
        <f>IF(ISERROR(MATCH(FX$1,'CSC Mitre'!DS$1:DS$220,0)),"",VLOOKUP(FX$1,'Tactic Recode'!$A$1:$B$547,2,FALSE))</f>
        <v/>
      </c>
      <c r="FY124" t="str">
        <f>IF(ISERROR(MATCH(FY$1,'CSC Mitre'!DS$1:DS$220,0)),"",VLOOKUP(FY$1,'Tactic Recode'!$A$1:$B$547,2,FALSE))</f>
        <v/>
      </c>
      <c r="FZ124" t="str">
        <f>IF(ISERROR(MATCH(FZ$1,'CSC Mitre'!DS$1:DS$220,0)),"",VLOOKUP(FZ$1,'Tactic Recode'!$A$1:$B$547,2,FALSE))</f>
        <v/>
      </c>
      <c r="GA124" t="str">
        <f>IF(ISERROR(MATCH(GA$1,'CSC Mitre'!DS$1:DS$220,0)),"",VLOOKUP(GA$1,'Tactic Recode'!$A$1:$B$547,2,FALSE))</f>
        <v/>
      </c>
      <c r="GB124" t="str">
        <f>IF(ISERROR(MATCH(GB$1,'CSC Mitre'!DS$1:DS$220,0)),"",VLOOKUP(GB$1,'Tactic Recode'!$A$1:$B$547,2,FALSE))</f>
        <v/>
      </c>
      <c r="GC124" t="str">
        <f>IF(ISERROR(MATCH(GC$1,'CSC Mitre'!DS$1:DS$220,0)),"",VLOOKUP(GC$1,'Tactic Recode'!$A$1:$B$547,2,FALSE))</f>
        <v/>
      </c>
      <c r="GD124" t="str">
        <f>IF(ISERROR(MATCH(GD$1,'CSC Mitre'!DS$1:DS$220,0)),"",VLOOKUP(GD$1,'Tactic Recode'!$A$1:$B$547,2,FALSE))</f>
        <v/>
      </c>
      <c r="GE124" t="str">
        <f>IF(ISERROR(MATCH(GE$1,'CSC Mitre'!DS$1:DS$220,0)),"",VLOOKUP(GE$1,'Tactic Recode'!$A$1:$B$547,2,FALSE))</f>
        <v/>
      </c>
      <c r="GF124" t="str">
        <f>IF(ISERROR(MATCH(GF$1,'CSC Mitre'!DS$1:DS$220,0)),"",VLOOKUP(GF$1,'Tactic Recode'!$A$1:$B$547,2,FALSE))</f>
        <v/>
      </c>
      <c r="GG124" t="str">
        <f>IF(ISERROR(MATCH(GG$1,'CSC Mitre'!DS$1:DS$220,0)),"",VLOOKUP(GG$1,'Tactic Recode'!$A$1:$B$547,2,FALSE))</f>
        <v/>
      </c>
      <c r="GH124" t="str">
        <f>IF(ISERROR(MATCH(GH$1,'CSC Mitre'!DS$1:DS$220,0)),"",VLOOKUP(GH$1,'Tactic Recode'!$A$1:$B$547,2,FALSE))</f>
        <v/>
      </c>
      <c r="GI124" t="str">
        <f>IF(ISERROR(MATCH(GI$1,'CSC Mitre'!DS$1:DS$220,0)),"",VLOOKUP(GI$1,'Tactic Recode'!$A$1:$B$547,2,FALSE))</f>
        <v/>
      </c>
      <c r="GJ124" t="str">
        <f>IF(ISERROR(MATCH(GJ$1,'CSC Mitre'!DS$1:DS$220,0)),"",VLOOKUP(GJ$1,'Tactic Recode'!$A$1:$B$547,2,FALSE))</f>
        <v/>
      </c>
      <c r="GK124" t="str">
        <f>IF(ISERROR(MATCH(GK$1,'CSC Mitre'!DS$1:DS$220,0)),"",VLOOKUP(GK$1,'Tactic Recode'!$A$1:$B$547,2,FALSE))</f>
        <v/>
      </c>
      <c r="GL124" t="str">
        <f>IF(ISERROR(MATCH(GL$1,'CSC Mitre'!DS$1:DS$220,0)),"",VLOOKUP(GL$1,'Tactic Recode'!$A$1:$B$547,2,FALSE))</f>
        <v/>
      </c>
      <c r="GM124" t="str">
        <f>IF(ISERROR(MATCH(GM$1,'CSC Mitre'!DS$1:DS$220,0)),"",VLOOKUP(GM$1,'Tactic Recode'!$A$1:$B$547,2,FALSE))</f>
        <v/>
      </c>
      <c r="GN124" t="str">
        <f>IF(ISERROR(MATCH(GN$1,'CSC Mitre'!DS$1:DS$220,0)),"",VLOOKUP(GN$1,'Tactic Recode'!$A$1:$B$547,2,FALSE))</f>
        <v/>
      </c>
      <c r="GO124" t="str">
        <f>IF(ISERROR(MATCH(GO$1,'CSC Mitre'!DS$1:DS$220,0)),"",VLOOKUP(GO$1,'Tactic Recode'!$A$1:$B$547,2,FALSE))</f>
        <v/>
      </c>
      <c r="GP124" t="str">
        <f>IF(ISERROR(MATCH(GP$1,'CSC Mitre'!DS$1:DS$220,0)),"",VLOOKUP(GP$1,'Tactic Recode'!$A$1:$B$547,2,FALSE))</f>
        <v/>
      </c>
      <c r="GQ124" t="str">
        <f>IF(ISERROR(MATCH(GQ$1,'CSC Mitre'!DS$1:DS$220,0)),"",VLOOKUP(GQ$1,'Tactic Recode'!$A$1:$B$547,2,FALSE))</f>
        <v/>
      </c>
      <c r="GR124" t="str">
        <f>IF(ISERROR(MATCH(GR$1,'CSC Mitre'!DS$1:DS$220,0)),"",VLOOKUP(GR$1,'Tactic Recode'!$A$1:$B$547,2,FALSE))</f>
        <v/>
      </c>
      <c r="GS124" t="str">
        <f>IF(ISERROR(MATCH(GS$1,'CSC Mitre'!DS$1:DS$220,0)),"",VLOOKUP(GS$1,'Tactic Recode'!$A$1:$B$547,2,FALSE))</f>
        <v/>
      </c>
      <c r="GT124" t="str">
        <f>IF(ISERROR(MATCH(GT$1,'CSC Mitre'!DS$1:DS$220,0)),"",VLOOKUP(GT$1,'Tactic Recode'!$A$1:$B$547,2,FALSE))</f>
        <v/>
      </c>
      <c r="GU124" t="str">
        <f>IF(ISERROR(MATCH(GU$1,'CSC Mitre'!DS$1:DS$220,0)),"",VLOOKUP(GU$1,'Tactic Recode'!$A$1:$B$547,2,FALSE))</f>
        <v/>
      </c>
      <c r="GV124" t="str">
        <f>IF(ISERROR(MATCH(GV$1,'CSC Mitre'!DS$1:DS$220,0)),"",VLOOKUP(GV$1,'Tactic Recode'!$A$1:$B$547,2,FALSE))</f>
        <v/>
      </c>
      <c r="GW124" t="str">
        <f>IF(ISERROR(MATCH(GW$1,'CSC Mitre'!DS$1:DS$220,0)),"",VLOOKUP(GW$1,'Tactic Recode'!$A$1:$B$547,2,FALSE))</f>
        <v/>
      </c>
      <c r="GX124" t="str">
        <f>IF(ISERROR(MATCH(GX$1,'CSC Mitre'!DS$1:DS$220,0)),"",VLOOKUP(GX$1,'Tactic Recode'!$A$1:$B$547,2,FALSE))</f>
        <v/>
      </c>
      <c r="GY124" t="str">
        <f>IF(ISERROR(MATCH(GY$1,'CSC Mitre'!DS$1:DS$220,0)),"",VLOOKUP(GY$1,'Tactic Recode'!$A$1:$B$547,2,FALSE))</f>
        <v/>
      </c>
      <c r="GZ124" t="str">
        <f>IF(ISERROR(MATCH(GZ$1,'CSC Mitre'!DS$1:DS$220,0)),"",VLOOKUP(GZ$1,'Tactic Recode'!$A$1:$B$547,2,FALSE))</f>
        <v/>
      </c>
      <c r="HA124" t="str">
        <f>IF(ISERROR(MATCH(HA$1,'CSC Mitre'!DS$1:DS$220,0)),"",VLOOKUP(HA$1,'Tactic Recode'!$A$1:$B$547,2,FALSE))</f>
        <v/>
      </c>
      <c r="HB124" t="str">
        <f>IF(ISERROR(MATCH(HB$1,'CSC Mitre'!DS$1:DS$220,0)),"",VLOOKUP(HB$1,'Tactic Recode'!$A$1:$B$547,2,FALSE))</f>
        <v/>
      </c>
      <c r="HC124" t="str">
        <f>IF(ISERROR(MATCH(HC$1,'CSC Mitre'!DS$1:DS$220,0)),"",VLOOKUP(HC$1,'Tactic Recode'!$A$1:$B$547,2,FALSE))</f>
        <v/>
      </c>
      <c r="HD124" t="str">
        <f>IF(ISERROR(MATCH(HD$1,'CSC Mitre'!DS$1:DS$220,0)),"",VLOOKUP(HD$1,'Tactic Recode'!$A$1:$B$547,2,FALSE))</f>
        <v/>
      </c>
      <c r="HE124" t="str">
        <f>IF(ISERROR(MATCH(HE$1,'CSC Mitre'!DS$1:DS$220,0)),"",VLOOKUP(HE$1,'Tactic Recode'!$A$1:$B$547,2,FALSE))</f>
        <v/>
      </c>
      <c r="HF124" t="str">
        <f>IF(ISERROR(MATCH(HF$1,'CSC Mitre'!DS$1:DS$220,0)),"",VLOOKUP(HF$1,'Tactic Recode'!$A$1:$B$547,2,FALSE))</f>
        <v/>
      </c>
      <c r="HG124" t="str">
        <f>IF(ISERROR(MATCH(HG$1,'CSC Mitre'!DS$1:DS$220,0)),"",VLOOKUP(HG$1,'Tactic Recode'!$A$1:$B$547,2,FALSE))</f>
        <v/>
      </c>
      <c r="HH124" t="str">
        <f>IF(ISERROR(MATCH(HH$1,'CSC Mitre'!DS$1:DS$220,0)),"",VLOOKUP(HH$1,'Tactic Recode'!$A$1:$B$547,2,FALSE))</f>
        <v/>
      </c>
      <c r="HI124" t="str">
        <f>IF(ISERROR(MATCH(HI$1,'CSC Mitre'!DS$1:DS$220,0)),"",VLOOKUP(HI$1,'Tactic Recode'!$A$1:$B$547,2,FALSE))</f>
        <v/>
      </c>
      <c r="HJ124" t="str">
        <f>IF(ISERROR(MATCH(HJ$1,'CSC Mitre'!DS$1:DS$220,0)),"",VLOOKUP(HJ$1,'Tactic Recode'!$A$1:$B$547,2,FALSE))</f>
        <v/>
      </c>
      <c r="HK124" t="str">
        <f>IF(ISERROR(MATCH(HK$1,'CSC Mitre'!DS$1:DS$220,0)),"",VLOOKUP(HK$1,'Tactic Recode'!$A$1:$B$547,2,FALSE))</f>
        <v/>
      </c>
      <c r="HL124" t="str">
        <f>IF(ISERROR(MATCH(HL$1,'CSC Mitre'!DS$1:DS$220,0)),"",VLOOKUP(HL$1,'Tactic Recode'!$A$1:$B$547,2,FALSE))</f>
        <v/>
      </c>
      <c r="HM124" t="str">
        <f>IF(ISERROR(MATCH(HM$1,'CSC Mitre'!DS$1:DS$220,0)),"",VLOOKUP(HM$1,'Tactic Recode'!$A$1:$B$547,2,FALSE))</f>
        <v/>
      </c>
      <c r="HN124" t="str">
        <f>IF(ISERROR(MATCH(HN$1,'CSC Mitre'!DS$1:DS$220,0)),"",VLOOKUP(HN$1,'Tactic Recode'!$A$1:$B$547,2,FALSE))</f>
        <v/>
      </c>
      <c r="HO124" t="str">
        <f>IF(ISERROR(MATCH(HO$1,'CSC Mitre'!DS$1:DS$220,0)),"",VLOOKUP(HO$1,'Tactic Recode'!$A$1:$B$547,2,FALSE))</f>
        <v/>
      </c>
      <c r="HP124" t="str">
        <f>IF(ISERROR(MATCH(HP$1,'CSC Mitre'!DS$1:DS$220,0)),"",VLOOKUP(HP$1,'Tactic Recode'!$A$1:$B$547,2,FALSE))</f>
        <v/>
      </c>
      <c r="HQ124" t="str">
        <f>IF(ISERROR(MATCH(HQ$1,'CSC Mitre'!DS$1:DS$220,0)),"",VLOOKUP(HQ$1,'Tactic Recode'!$A$1:$B$547,2,FALSE))</f>
        <v/>
      </c>
      <c r="HR124" t="str">
        <f>IF(ISERROR(MATCH(HR$1,'CSC Mitre'!DS$1:DS$220,0)),"",VLOOKUP(HR$1,'Tactic Recode'!$A$1:$B$547,2,FALSE))</f>
        <v/>
      </c>
      <c r="HS124" t="str">
        <f>IF(ISERROR(MATCH(HS$1,'CSC Mitre'!DS$1:DS$220,0)),"",VLOOKUP(HS$1,'Tactic Recode'!$A$1:$B$547,2,FALSE))</f>
        <v/>
      </c>
      <c r="HT124" t="str">
        <f>IF(ISERROR(MATCH(HT$1,'CSC Mitre'!DS$1:DS$220,0)),"",VLOOKUP(HT$1,'Tactic Recode'!$A$1:$B$547,2,FALSE))</f>
        <v/>
      </c>
      <c r="HU124" t="str">
        <f>IF(ISERROR(MATCH(HU$1,'CSC Mitre'!DS$1:DS$220,0)),"",VLOOKUP(HU$1,'Tactic Recode'!$A$1:$B$547,2,FALSE))</f>
        <v/>
      </c>
      <c r="HV124" t="str">
        <f>IF(ISERROR(MATCH(HV$1,'CSC Mitre'!DS$1:DS$220,0)),"",VLOOKUP(HV$1,'Tactic Recode'!$A$1:$B$547,2,FALSE))</f>
        <v/>
      </c>
      <c r="HW124" t="str">
        <f>IF(ISERROR(MATCH(HW$1,'CSC Mitre'!DS$1:DS$220,0)),"",VLOOKUP(HW$1,'Tactic Recode'!$A$1:$B$547,2,FALSE))</f>
        <v/>
      </c>
      <c r="HX124" t="str">
        <f>IF(ISERROR(MATCH(HX$1,'CSC Mitre'!DS$1:DS$220,0)),"",VLOOKUP(HX$1,'Tactic Recode'!$A$1:$B$547,2,FALSE))</f>
        <v/>
      </c>
      <c r="HY124" t="str">
        <f>IF(ISERROR(MATCH(HY$1,'CSC Mitre'!DS$1:DS$220,0)),"",VLOOKUP(HY$1,'Tactic Recode'!$A$1:$B$547,2,FALSE))</f>
        <v/>
      </c>
      <c r="HZ124" t="str">
        <f>IF(ISERROR(MATCH(HZ$1,'CSC Mitre'!DS$1:DS$220,0)),"",VLOOKUP(HZ$1,'Tactic Recode'!$A$1:$B$547,2,FALSE))</f>
        <v/>
      </c>
      <c r="IA124" t="str">
        <f>IF(ISERROR(MATCH(IA$1,'CSC Mitre'!DS$1:DS$220,0)),"",VLOOKUP(IA$1,'Tactic Recode'!$A$1:$B$547,2,FALSE))</f>
        <v/>
      </c>
      <c r="IB124" t="str">
        <f>IF(ISERROR(MATCH(IB$1,'CSC Mitre'!DS$1:DS$220,0)),"",VLOOKUP(IB$1,'Tactic Recode'!$A$1:$B$547,2,FALSE))</f>
        <v/>
      </c>
      <c r="IC124" t="str">
        <f>IF(ISERROR(MATCH(IC$1,'CSC Mitre'!DS$1:DS$220,0)),"",VLOOKUP(IC$1,'Tactic Recode'!$A$1:$B$547,2,FALSE))</f>
        <v/>
      </c>
      <c r="ID124" t="str">
        <f>IF(ISERROR(MATCH(ID$1,'CSC Mitre'!DS$1:DS$220,0)),"",VLOOKUP(ID$1,'Tactic Recode'!$A$1:$B$547,2,FALSE))</f>
        <v/>
      </c>
      <c r="IE124" t="str">
        <f>IF(ISERROR(MATCH(IE$1,'CSC Mitre'!DS$1:DS$220,0)),"",VLOOKUP(IE$1,'Tactic Recode'!$A$1:$B$547,2,FALSE))</f>
        <v/>
      </c>
      <c r="IF124" t="str">
        <f>IF(ISERROR(MATCH(IF$1,'CSC Mitre'!DS$1:DS$220,0)),"",VLOOKUP(IF$1,'Tactic Recode'!$A$1:$B$547,2,FALSE))</f>
        <v/>
      </c>
      <c r="IG124" t="str">
        <f>IF(ISERROR(MATCH(IG$1,'CSC Mitre'!DS$1:DS$220,0)),"",VLOOKUP(IG$1,'Tactic Recode'!$A$1:$B$547,2,FALSE))</f>
        <v/>
      </c>
      <c r="IH124" t="str">
        <f>IF(ISERROR(MATCH(IH$1,'CSC Mitre'!DS$1:DS$220,0)),"",VLOOKUP(IH$1,'Tactic Recode'!$A$1:$B$547,2,FALSE))</f>
        <v/>
      </c>
      <c r="II124" t="str">
        <f>IF(ISERROR(MATCH(II$1,'CSC Mitre'!DS$1:DS$220,0)),"",VLOOKUP(II$1,'Tactic Recode'!$A$1:$B$547,2,FALSE))</f>
        <v/>
      </c>
      <c r="IJ124" t="str">
        <f>IF(ISERROR(MATCH(IJ$1,'CSC Mitre'!DS$1:DS$220,0)),"",VLOOKUP(IJ$1,'Tactic Recode'!$A$1:$B$547,2,FALSE))</f>
        <v/>
      </c>
      <c r="IK124" t="str">
        <f>IF(ISERROR(MATCH(IK$1,'CSC Mitre'!DS$1:DS$220,0)),"",VLOOKUP(IK$1,'Tactic Recode'!$A$1:$B$547,2,FALSE))</f>
        <v/>
      </c>
      <c r="IL124" t="str">
        <f>IF(ISERROR(MATCH(IL$1,'CSC Mitre'!DS$1:DS$220,0)),"",VLOOKUP(IL$1,'Tactic Recode'!$A$1:$B$547,2,FALSE))</f>
        <v/>
      </c>
      <c r="IM124" t="str">
        <f>IF(ISERROR(MATCH(IM$1,'CSC Mitre'!DS$1:DS$220,0)),"",VLOOKUP(IM$1,'Tactic Recode'!$A$1:$B$547,2,FALSE))</f>
        <v/>
      </c>
      <c r="IN124" t="str">
        <f>IF(ISERROR(MATCH(IN$1,'CSC Mitre'!DS$1:DS$220,0)),"",VLOOKUP(IN$1,'Tactic Recode'!$A$1:$B$547,2,FALSE))</f>
        <v/>
      </c>
      <c r="IO124" t="str">
        <f>IF(ISERROR(MATCH(IO$1,'CSC Mitre'!DS$1:DS$220,0)),"",VLOOKUP(IO$1,'Tactic Recode'!$A$1:$B$547,2,FALSE))</f>
        <v/>
      </c>
      <c r="IP124" t="str">
        <f>IF(ISERROR(MATCH(IP$1,'CSC Mitre'!DS$1:DS$220,0)),"",VLOOKUP(IP$1,'Tactic Recode'!$A$1:$B$547,2,FALSE))</f>
        <v/>
      </c>
      <c r="IQ124" t="str">
        <f>IF(ISERROR(MATCH(IQ$1,'CSC Mitre'!DS$1:DS$220,0)),"",VLOOKUP(IQ$1,'Tactic Recode'!$A$1:$B$547,2,FALSE))</f>
        <v/>
      </c>
      <c r="IR124" t="str">
        <f>IF(ISERROR(MATCH(IR$1,'CSC Mitre'!DS$1:DS$220,0)),"",VLOOKUP(IR$1,'Tactic Recode'!$A$1:$B$547,2,FALSE))</f>
        <v/>
      </c>
      <c r="IS124" t="str">
        <f>IF(ISERROR(MATCH(IS$1,'CSC Mitre'!DS$1:DS$220,0)),"",VLOOKUP(IS$1,'Tactic Recode'!$A$1:$B$547,2,FALSE))</f>
        <v/>
      </c>
      <c r="IT124" t="str">
        <f>IF(ISERROR(MATCH(IT$1,'CSC Mitre'!DS$1:DS$220,0)),"",VLOOKUP(IT$1,'Tactic Recode'!$A$1:$B$547,2,FALSE))</f>
        <v/>
      </c>
      <c r="IU124" t="str">
        <f>IF(ISERROR(MATCH(IU$1,'CSC Mitre'!DS$1:DS$220,0)),"",VLOOKUP(IU$1,'Tactic Recode'!$A$1:$B$547,2,FALSE))</f>
        <v/>
      </c>
      <c r="IV124" t="str">
        <f>IF(ISERROR(MATCH(IV$1,'CSC Mitre'!DS$1:DS$220,0)),"",VLOOKUP(IV$1,'Tactic Recode'!$A$1:$B$547,2,FALSE))</f>
        <v/>
      </c>
      <c r="IW124" t="str">
        <f>IF(ISERROR(MATCH(IW$1,'CSC Mitre'!DS$1:DS$220,0)),"",VLOOKUP(IW$1,'Tactic Recode'!$A$1:$B$547,2,FALSE))</f>
        <v/>
      </c>
      <c r="IX124" t="str">
        <f>IF(ISERROR(MATCH(IX$1,'CSC Mitre'!DS$1:DS$220,0)),"",VLOOKUP(IX$1,'Tactic Recode'!$A$1:$B$547,2,FALSE))</f>
        <v/>
      </c>
      <c r="IY124" t="str">
        <f>IF(ISERROR(MATCH(IY$1,'CSC Mitre'!DS$1:DS$220,0)),"",VLOOKUP(IY$1,'Tactic Recode'!$A$1:$B$547,2,FALSE))</f>
        <v/>
      </c>
      <c r="IZ124" t="str">
        <f>IF(ISERROR(MATCH(IZ$1,'CSC Mitre'!DS$1:DS$220,0)),"",VLOOKUP(IZ$1,'Tactic Recode'!$A$1:$B$547,2,FALSE))</f>
        <v/>
      </c>
      <c r="JA124" t="str">
        <f>IF(ISERROR(MATCH(JA$1,'CSC Mitre'!DS$1:DS$220,0)),"",VLOOKUP(JA$1,'Tactic Recode'!$A$1:$B$547,2,FALSE))</f>
        <v/>
      </c>
      <c r="JB124" t="str">
        <f>IF(ISERROR(MATCH(JB$1,'CSC Mitre'!DS$1:DS$220,0)),"",VLOOKUP(JB$1,'Tactic Recode'!$A$1:$B$547,2,FALSE))</f>
        <v/>
      </c>
      <c r="JC124" t="str">
        <f>IF(ISERROR(MATCH(JC$1,'CSC Mitre'!DS$1:DS$220,0)),"",VLOOKUP(JC$1,'Tactic Recode'!$A$1:$B$547,2,FALSE))</f>
        <v/>
      </c>
      <c r="JD124" t="str">
        <f>IF(ISERROR(MATCH(JD$1,'CSC Mitre'!DS$1:DS$220,0)),"",VLOOKUP(JD$1,'Tactic Recode'!$A$1:$B$547,2,FALSE))</f>
        <v/>
      </c>
      <c r="JE124" t="str">
        <f>IF(ISERROR(MATCH(JE$1,'CSC Mitre'!DS$1:DS$220,0)),"",VLOOKUP(JE$1,'Tactic Recode'!$A$1:$B$547,2,FALSE))</f>
        <v/>
      </c>
      <c r="JF124" t="str">
        <f>IF(ISERROR(MATCH(JF$1,'CSC Mitre'!DS$1:DS$220,0)),"",VLOOKUP(JF$1,'Tactic Recode'!$A$1:$B$547,2,FALSE))</f>
        <v/>
      </c>
      <c r="JG124" t="str">
        <f>IF(ISERROR(MATCH(JG$1,'CSC Mitre'!DS$1:DS$220,0)),"",VLOOKUP(JG$1,'Tactic Recode'!$A$1:$B$547,2,FALSE))</f>
        <v/>
      </c>
      <c r="JH124" t="str">
        <f>IF(ISERROR(MATCH(JH$1,'CSC Mitre'!DS$1:DS$220,0)),"",VLOOKUP(JH$1,'Tactic Recode'!$A$1:$B$547,2,FALSE))</f>
        <v/>
      </c>
      <c r="JI124" t="str">
        <f>IF(ISERROR(MATCH(JI$1,'CSC Mitre'!DS$1:DS$220,0)),"",VLOOKUP(JI$1,'Tactic Recode'!$A$1:$B$547,2,FALSE))</f>
        <v/>
      </c>
      <c r="JJ124" t="str">
        <f>IF(ISERROR(MATCH(JJ$1,'CSC Mitre'!DS$1:DS$220,0)),"",VLOOKUP(JJ$1,'Tactic Recode'!$A$1:$B$547,2,FALSE))</f>
        <v/>
      </c>
      <c r="JK124" t="str">
        <f>IF(ISERROR(MATCH(JK$1,'CSC Mitre'!DS$1:DS$220,0)),"",VLOOKUP(JK$1,'Tactic Recode'!$A$1:$B$547,2,FALSE))</f>
        <v/>
      </c>
      <c r="JL124" t="str">
        <f>IF(ISERROR(MATCH(JL$1,'CSC Mitre'!DS$1:DS$220,0)),"",VLOOKUP(JL$1,'Tactic Recode'!$A$1:$B$547,2,FALSE))</f>
        <v/>
      </c>
      <c r="JM124" t="str">
        <f>IF(ISERROR(MATCH(JM$1,'CSC Mitre'!DS$1:DS$220,0)),"",VLOOKUP(JM$1,'Tactic Recode'!$A$1:$B$547,2,FALSE))</f>
        <v/>
      </c>
      <c r="JN124" t="str">
        <f>IF(ISERROR(MATCH(JN$1,'CSC Mitre'!DS$1:DS$220,0)),"",VLOOKUP(JN$1,'Tactic Recode'!$A$1:$B$547,2,FALSE))</f>
        <v/>
      </c>
      <c r="JO124" t="str">
        <f>IF(ISERROR(MATCH(JO$1,'CSC Mitre'!DS$1:DS$220,0)),"",VLOOKUP(JO$1,'Tactic Recode'!$A$1:$B$547,2,FALSE))</f>
        <v/>
      </c>
      <c r="JP124" t="str">
        <f>IF(ISERROR(MATCH(JP$1,'CSC Mitre'!DS$1:DS$220,0)),"",VLOOKUP(JP$1,'Tactic Recode'!$A$1:$B$547,2,FALSE))</f>
        <v/>
      </c>
      <c r="JQ124" t="str">
        <f>IF(ISERROR(MATCH(JQ$1,'CSC Mitre'!DS$1:DS$220,0)),"",VLOOKUP(JQ$1,'Tactic Recode'!$A$1:$B$547,2,FALSE))</f>
        <v/>
      </c>
      <c r="JR124" t="str">
        <f>IF(ISERROR(MATCH(JR$1,'CSC Mitre'!DS$1:DS$220,0)),"",VLOOKUP(JR$1,'Tactic Recode'!$A$1:$B$547,2,FALSE))</f>
        <v/>
      </c>
      <c r="JS124" t="str">
        <f>IF(ISERROR(MATCH(JS$1,'CSC Mitre'!DS$1:DS$220,0)),"",VLOOKUP(JS$1,'Tactic Recode'!$A$1:$B$547,2,FALSE))</f>
        <v/>
      </c>
      <c r="JT124" t="str">
        <f>IF(ISERROR(MATCH(JT$1,'CSC Mitre'!DS$1:DS$220,0)),"",VLOOKUP(JT$1,'Tactic Recode'!$A$1:$B$547,2,FALSE))</f>
        <v/>
      </c>
      <c r="JU124" t="str">
        <f>IF(ISERROR(MATCH(JU$1,'CSC Mitre'!DS$1:DS$220,0)),"",VLOOKUP(JU$1,'Tactic Recode'!$A$1:$B$547,2,FALSE))</f>
        <v/>
      </c>
      <c r="JV124" t="str">
        <f>IF(ISERROR(MATCH(JV$1,'CSC Mitre'!DS$1:DS$220,0)),"",VLOOKUP(JV$1,'Tactic Recode'!$A$1:$B$547,2,FALSE))</f>
        <v/>
      </c>
      <c r="JW124" t="str">
        <f>IF(ISERROR(MATCH(JW$1,'CSC Mitre'!DS$1:DS$220,0)),"",VLOOKUP(JW$1,'Tactic Recode'!$A$1:$B$547,2,FALSE))</f>
        <v/>
      </c>
      <c r="JX124" t="str">
        <f>IF(ISERROR(MATCH(JX$1,'CSC Mitre'!DS$1:DS$220,0)),"",VLOOKUP(JX$1,'Tactic Recode'!$A$1:$B$547,2,FALSE))</f>
        <v/>
      </c>
      <c r="JY124" t="str">
        <f>IF(ISERROR(MATCH(JY$1,'CSC Mitre'!DS$1:DS$220,0)),"",VLOOKUP(JY$1,'Tactic Recode'!$A$1:$B$547,2,FALSE))</f>
        <v/>
      </c>
      <c r="JZ124" t="str">
        <f>IF(ISERROR(MATCH(JZ$1,'CSC Mitre'!DS$1:DS$220,0)),"",VLOOKUP(JZ$1,'Tactic Recode'!$A$1:$B$547,2,FALSE))</f>
        <v/>
      </c>
      <c r="KA124" t="str">
        <f>IF(ISERROR(MATCH(KA$1,'CSC Mitre'!DS$1:DS$220,0)),"",VLOOKUP(KA$1,'Tactic Recode'!$A$1:$B$547,2,FALSE))</f>
        <v/>
      </c>
      <c r="KB124" t="str">
        <f>IF(ISERROR(MATCH(KB$1,'CSC Mitre'!DS$1:DS$220,0)),"",VLOOKUP(KB$1,'Tactic Recode'!$A$1:$B$547,2,FALSE))</f>
        <v/>
      </c>
      <c r="KC124" t="str">
        <f>IF(ISERROR(MATCH(KC$1,'CSC Mitre'!DS$1:DS$220,0)),"",VLOOKUP(KC$1,'Tactic Recode'!$A$1:$B$547,2,FALSE))</f>
        <v/>
      </c>
      <c r="KD124" t="str">
        <f>IF(ISERROR(MATCH(KD$1,'CSC Mitre'!DS$1:DS$220,0)),"",VLOOKUP(KD$1,'Tactic Recode'!$A$1:$B$547,2,FALSE))</f>
        <v/>
      </c>
      <c r="KE124" t="str">
        <f>IF(ISERROR(MATCH(KE$1,'CSC Mitre'!DS$1:DS$220,0)),"",VLOOKUP(KE$1,'Tactic Recode'!$A$1:$B$547,2,FALSE))</f>
        <v/>
      </c>
      <c r="KF124" t="str">
        <f>IF(ISERROR(MATCH(KF$1,'CSC Mitre'!DS$1:DS$220,0)),"",VLOOKUP(KF$1,'Tactic Recode'!$A$1:$B$547,2,FALSE))</f>
        <v/>
      </c>
      <c r="KG124" t="str">
        <f>IF(ISERROR(MATCH(KG$1,'CSC Mitre'!DS$1:DS$220,0)),"",VLOOKUP(KG$1,'Tactic Recode'!$A$1:$B$547,2,FALSE))</f>
        <v/>
      </c>
      <c r="KH124" t="str">
        <f>IF(ISERROR(MATCH(KH$1,'CSC Mitre'!DS$1:DS$220,0)),"",VLOOKUP(KH$1,'Tactic Recode'!$A$1:$B$547,2,FALSE))</f>
        <v/>
      </c>
      <c r="KI124" t="str">
        <f>IF(ISERROR(MATCH(KI$1,'CSC Mitre'!DS$1:DS$220,0)),"",VLOOKUP(KI$1,'Tactic Recode'!$A$1:$B$547,2,FALSE))</f>
        <v/>
      </c>
      <c r="KJ124" t="str">
        <f>IF(ISERROR(MATCH(KJ$1,'CSC Mitre'!DS$1:DS$220,0)),"",VLOOKUP(KJ$1,'Tactic Recode'!$A$1:$B$547,2,FALSE))</f>
        <v/>
      </c>
      <c r="KK124" t="str">
        <f>IF(ISERROR(MATCH(KK$1,'CSC Mitre'!DS$1:DS$220,0)),"",VLOOKUP(KK$1,'Tactic Recode'!$A$1:$B$547,2,FALSE))</f>
        <v/>
      </c>
      <c r="KL124" t="str">
        <f>IF(ISERROR(MATCH(KL$1,'CSC Mitre'!DS$1:DS$220,0)),"",VLOOKUP(KL$1,'Tactic Recode'!$A$1:$B$547,2,FALSE))</f>
        <v/>
      </c>
      <c r="KM124" t="str">
        <f>IF(ISERROR(MATCH(KM$1,'CSC Mitre'!DS$1:DS$220,0)),"",VLOOKUP(KM$1,'Tactic Recode'!$A$1:$B$547,2,FALSE))</f>
        <v/>
      </c>
      <c r="KN124" t="str">
        <f>IF(ISERROR(MATCH(KN$1,'CSC Mitre'!DS$1:DS$220,0)),"",VLOOKUP(KN$1,'Tactic Recode'!$A$1:$B$547,2,FALSE))</f>
        <v/>
      </c>
      <c r="KO124" t="str">
        <f>IF(ISERROR(MATCH(KO$1,'CSC Mitre'!DS$1:DS$220,0)),"",VLOOKUP(KO$1,'Tactic Recode'!$A$1:$B$547,2,FALSE))</f>
        <v/>
      </c>
      <c r="KP124" t="str">
        <f>IF(ISERROR(MATCH(KP$1,'CSC Mitre'!DS$1:DS$220,0)),"",VLOOKUP(KP$1,'Tactic Recode'!$A$1:$B$547,2,FALSE))</f>
        <v/>
      </c>
      <c r="KQ124" t="str">
        <f>IF(ISERROR(MATCH(KQ$1,'CSC Mitre'!DS$1:DS$220,0)),"",VLOOKUP(KQ$1,'Tactic Recode'!$A$1:$B$547,2,FALSE))</f>
        <v/>
      </c>
      <c r="KR124" t="str">
        <f>IF(ISERROR(MATCH(KR$1,'CSC Mitre'!DS$1:DS$220,0)),"",VLOOKUP(KR$1,'Tactic Recode'!$A$1:$B$547,2,FALSE))</f>
        <v/>
      </c>
      <c r="KS124" t="str">
        <f>IF(ISERROR(MATCH(KS$1,'CSC Mitre'!DS$1:DS$220,0)),"",VLOOKUP(KS$1,'Tactic Recode'!$A$1:$B$547,2,FALSE))</f>
        <v/>
      </c>
      <c r="KT124" t="str">
        <f>IF(ISERROR(MATCH(KT$1,'CSC Mitre'!DS$1:DS$220,0)),"",VLOOKUP(KT$1,'Tactic Recode'!$A$1:$B$547,2,FALSE))</f>
        <v/>
      </c>
      <c r="KU124" t="str">
        <f>IF(ISERROR(MATCH(KU$1,'CSC Mitre'!DS$1:DS$220,0)),"",VLOOKUP(KU$1,'Tactic Recode'!$A$1:$B$547,2,FALSE))</f>
        <v/>
      </c>
      <c r="KV124" t="str">
        <f>IF(ISERROR(MATCH(KV$1,'CSC Mitre'!DS$1:DS$220,0)),"",VLOOKUP(KV$1,'Tactic Recode'!$A$1:$B$547,2,FALSE))</f>
        <v/>
      </c>
      <c r="KW124" t="str">
        <f>IF(ISERROR(MATCH(KW$1,'CSC Mitre'!DS$1:DS$220,0)),"",VLOOKUP(KW$1,'Tactic Recode'!$A$1:$B$547,2,FALSE))</f>
        <v/>
      </c>
      <c r="KX124" t="str">
        <f>IF(ISERROR(MATCH(KX$1,'CSC Mitre'!DS$1:DS$220,0)),"",VLOOKUP(KX$1,'Tactic Recode'!$A$1:$B$547,2,FALSE))</f>
        <v/>
      </c>
      <c r="KY124" t="str">
        <f>IF(ISERROR(MATCH(KY$1,'CSC Mitre'!DS$1:DS$220,0)),"",VLOOKUP(KY$1,'Tactic Recode'!$A$1:$B$547,2,FALSE))</f>
        <v/>
      </c>
      <c r="KZ124" t="str">
        <f>IF(ISERROR(MATCH(KZ$1,'CSC Mitre'!DS$1:DS$220,0)),"",VLOOKUP(KZ$1,'Tactic Recode'!$A$1:$B$547,2,FALSE))</f>
        <v/>
      </c>
      <c r="LA124" t="str">
        <f>IF(ISERROR(MATCH(LA$1,'CSC Mitre'!DS$1:DS$220,0)),"",VLOOKUP(LA$1,'Tactic Recode'!$A$1:$B$547,2,FALSE))</f>
        <v/>
      </c>
      <c r="LB124" t="str">
        <f>IF(ISERROR(MATCH(LB$1,'CSC Mitre'!DS$1:DS$220,0)),"",VLOOKUP(LB$1,'Tactic Recode'!$A$1:$B$547,2,FALSE))</f>
        <v/>
      </c>
      <c r="LC124" t="str">
        <f>IF(ISERROR(MATCH(LC$1,'CSC Mitre'!DS$1:DS$220,0)),"",VLOOKUP(LC$1,'Tactic Recode'!$A$1:$B$547,2,FALSE))</f>
        <v/>
      </c>
      <c r="LD124" t="str">
        <f>IF(ISERROR(MATCH(LD$1,'CSC Mitre'!DS$1:DS$220,0)),"",VLOOKUP(LD$1,'Tactic Recode'!$A$1:$B$547,2,FALSE))</f>
        <v/>
      </c>
      <c r="LE124" t="str">
        <f>IF(ISERROR(MATCH(LE$1,'CSC Mitre'!DS$1:DS$220,0)),"",VLOOKUP(LE$1,'Tactic Recode'!$A$1:$B$547,2,FALSE))</f>
        <v/>
      </c>
      <c r="LF124" t="str">
        <f>IF(ISERROR(MATCH(LF$1,'CSC Mitre'!DS$1:DS$220,0)),"",VLOOKUP(LF$1,'Tactic Recode'!$A$1:$B$547,2,FALSE))</f>
        <v/>
      </c>
      <c r="LG124" t="str">
        <f>IF(ISERROR(MATCH(LG$1,'CSC Mitre'!DS$1:DS$220,0)),"",VLOOKUP(LG$1,'Tactic Recode'!$A$1:$B$547,2,FALSE))</f>
        <v/>
      </c>
      <c r="LH124" t="str">
        <f>IF(ISERROR(MATCH(LH$1,'CSC Mitre'!DS$1:DS$220,0)),"",VLOOKUP(LH$1,'Tactic Recode'!$A$1:$B$547,2,FALSE))</f>
        <v/>
      </c>
      <c r="LI124" t="str">
        <f>IF(ISERROR(MATCH(LI$1,'CSC Mitre'!DS$1:DS$220,0)),"",VLOOKUP(LI$1,'Tactic Recode'!$A$1:$B$547,2,FALSE))</f>
        <v/>
      </c>
      <c r="LJ124" t="str">
        <f>IF(ISERROR(MATCH(LJ$1,'CSC Mitre'!DS$1:DS$220,0)),"",VLOOKUP(LJ$1,'Tactic Recode'!$A$1:$B$547,2,FALSE))</f>
        <v/>
      </c>
      <c r="LK124" t="str">
        <f>IF(ISERROR(MATCH(LK$1,'CSC Mitre'!DS$1:DS$220,0)),"",VLOOKUP(LK$1,'Tactic Recode'!$A$1:$B$547,2,FALSE))</f>
        <v/>
      </c>
      <c r="LL124" t="str">
        <f>IF(ISERROR(MATCH(LL$1,'CSC Mitre'!DS$1:DS$220,0)),"",VLOOKUP(LL$1,'Tactic Recode'!$A$1:$B$547,2,FALSE))</f>
        <v/>
      </c>
      <c r="LM124" t="str">
        <f>IF(ISERROR(MATCH(LM$1,'CSC Mitre'!DS$1:DS$220,0)),"",VLOOKUP(LM$1,'Tactic Recode'!$A$1:$B$547,2,FALSE))</f>
        <v/>
      </c>
      <c r="LN124" t="str">
        <f>IF(ISERROR(MATCH(LN$1,'CSC Mitre'!DS$1:DS$220,0)),"",VLOOKUP(LN$1,'Tactic Recode'!$A$1:$B$547,2,FALSE))</f>
        <v/>
      </c>
      <c r="LO124" t="str">
        <f>IF(ISERROR(MATCH(LO$1,'CSC Mitre'!DS$1:DS$220,0)),"",VLOOKUP(LO$1,'Tactic Recode'!$A$1:$B$547,2,FALSE))</f>
        <v/>
      </c>
      <c r="LP124" t="str">
        <f>IF(ISERROR(MATCH(LP$1,'CSC Mitre'!DS$1:DS$220,0)),"",VLOOKUP(LP$1,'Tactic Recode'!$A$1:$B$547,2,FALSE))</f>
        <v/>
      </c>
      <c r="LQ124" t="str">
        <f>IF(ISERROR(MATCH(LQ$1,'CSC Mitre'!DS$1:DS$220,0)),"",VLOOKUP(LQ$1,'Tactic Recode'!$A$1:$B$547,2,FALSE))</f>
        <v/>
      </c>
      <c r="LR124" t="str">
        <f>IF(ISERROR(MATCH(LR$1,'CSC Mitre'!DS$1:DS$220,0)),"",VLOOKUP(LR$1,'Tactic Recode'!$A$1:$B$547,2,FALSE))</f>
        <v/>
      </c>
      <c r="LS124" t="str">
        <f>IF(ISERROR(MATCH(LS$1,'CSC Mitre'!DS$1:DS$220,0)),"",VLOOKUP(LS$1,'Tactic Recode'!$A$1:$B$547,2,FALSE))</f>
        <v/>
      </c>
      <c r="LT124" t="str">
        <f>IF(ISERROR(MATCH(LT$1,'CSC Mitre'!DS$1:DS$220,0)),"",VLOOKUP(LT$1,'Tactic Recode'!$A$1:$B$547,2,FALSE))</f>
        <v/>
      </c>
      <c r="LU124" t="str">
        <f>IF(ISERROR(MATCH(LU$1,'CSC Mitre'!DS$1:DS$220,0)),"",VLOOKUP(LU$1,'Tactic Recode'!$A$1:$B$547,2,FALSE))</f>
        <v/>
      </c>
      <c r="LV124" t="str">
        <f>IF(ISERROR(MATCH(LV$1,'CSC Mitre'!DS$1:DS$220,0)),"",VLOOKUP(LV$1,'Tactic Recode'!$A$1:$B$547,2,FALSE))</f>
        <v/>
      </c>
      <c r="LW124" t="str">
        <f>IF(ISERROR(MATCH(LW$1,'CSC Mitre'!DS$1:DS$220,0)),"",VLOOKUP(LW$1,'Tactic Recode'!$A$1:$B$547,2,FALSE))</f>
        <v/>
      </c>
      <c r="LX124" t="str">
        <f>IF(ISERROR(MATCH(LX$1,'CSC Mitre'!DS$1:DS$220,0)),"",VLOOKUP(LX$1,'Tactic Recode'!$A$1:$B$547,2,FALSE))</f>
        <v/>
      </c>
      <c r="LY124" t="str">
        <f>IF(ISERROR(MATCH(LY$1,'CSC Mitre'!DS$1:DS$220,0)),"",VLOOKUP(LY$1,'Tactic Recode'!$A$1:$B$547,2,FALSE))</f>
        <v/>
      </c>
      <c r="LZ124" t="str">
        <f>IF(ISERROR(MATCH(LZ$1,'CSC Mitre'!DS$1:DS$220,0)),"",VLOOKUP(LZ$1,'Tactic Recode'!$A$1:$B$547,2,FALSE))</f>
        <v/>
      </c>
      <c r="MA124" t="str">
        <f>IF(ISERROR(MATCH(MA$1,'CSC Mitre'!DS$1:DS$220,0)),"",VLOOKUP(MA$1,'Tactic Recode'!$A$1:$B$547,2,FALSE))</f>
        <v/>
      </c>
      <c r="MB124" t="str">
        <f>IF(ISERROR(MATCH(MB$1,'CSC Mitre'!DS$1:DS$220,0)),"",VLOOKUP(MB$1,'Tactic Recode'!$A$1:$B$547,2,FALSE))</f>
        <v/>
      </c>
      <c r="MC124" t="str">
        <f>IF(ISERROR(MATCH(MC$1,'CSC Mitre'!DS$1:DS$220,0)),"",VLOOKUP(MC$1,'Tactic Recode'!$A$1:$B$547,2,FALSE))</f>
        <v/>
      </c>
      <c r="MD124" t="str">
        <f>IF(ISERROR(MATCH(MD$1,'CSC Mitre'!DS$1:DS$220,0)),"",VLOOKUP(MD$1,'Tactic Recode'!$A$1:$B$547,2,FALSE))</f>
        <v/>
      </c>
      <c r="ME124" t="str">
        <f>IF(ISERROR(MATCH(ME$1,'CSC Mitre'!DS$1:DS$220,0)),"",VLOOKUP(ME$1,'Tactic Recode'!$A$1:$B$547,2,FALSE))</f>
        <v/>
      </c>
      <c r="MF124" t="str">
        <f>IF(ISERROR(MATCH(MF$1,'CSC Mitre'!DS$1:DS$220,0)),"",VLOOKUP(MF$1,'Tactic Recode'!$A$1:$B$547,2,FALSE))</f>
        <v/>
      </c>
      <c r="MG124" t="str">
        <f>IF(ISERROR(MATCH(MG$1,'CSC Mitre'!DS$1:DS$220,0)),"",VLOOKUP(MG$1,'Tactic Recode'!$A$1:$B$547,2,FALSE))</f>
        <v/>
      </c>
      <c r="MH124" t="str">
        <f>IF(ISERROR(MATCH(MH$1,'CSC Mitre'!DS$1:DS$220,0)),"",VLOOKUP(MH$1,'Tactic Recode'!$A$1:$B$547,2,FALSE))</f>
        <v/>
      </c>
      <c r="MI124" t="str">
        <f>IF(ISERROR(MATCH(MI$1,'CSC Mitre'!DS$1:DS$220,0)),"",VLOOKUP(MI$1,'Tactic Recode'!$A$1:$B$547,2,FALSE))</f>
        <v/>
      </c>
      <c r="MJ124" t="str">
        <f>IF(ISERROR(MATCH(MJ$1,'CSC Mitre'!DS$1:DS$220,0)),"",VLOOKUP(MJ$1,'Tactic Recode'!$A$1:$B$547,2,FALSE))</f>
        <v/>
      </c>
      <c r="MK124" t="str">
        <f>IF(ISERROR(MATCH(MK$1,'CSC Mitre'!DS$1:DS$220,0)),"",VLOOKUP(MK$1,'Tactic Recode'!$A$1:$B$547,2,FALSE))</f>
        <v/>
      </c>
      <c r="ML124" t="str">
        <f>IF(ISERROR(MATCH(ML$1,'CSC Mitre'!DS$1:DS$220,0)),"",VLOOKUP(ML$1,'Tactic Recode'!$A$1:$B$547,2,FALSE))</f>
        <v/>
      </c>
      <c r="MM124" t="str">
        <f>IF(ISERROR(MATCH(MM$1,'CSC Mitre'!DS$1:DS$220,0)),"",VLOOKUP(MM$1,'Tactic Recode'!$A$1:$B$547,2,FALSE))</f>
        <v/>
      </c>
      <c r="MN124" t="str">
        <f>IF(ISERROR(MATCH(MN$1,'CSC Mitre'!DS$1:DS$220,0)),"",VLOOKUP(MN$1,'Tactic Recode'!$A$1:$B$547,2,FALSE))</f>
        <v/>
      </c>
      <c r="MO124" t="str">
        <f>IF(ISERROR(MATCH(MO$1,'CSC Mitre'!DS$1:DS$220,0)),"",VLOOKUP(MO$1,'Tactic Recode'!$A$1:$B$547,2,FALSE))</f>
        <v/>
      </c>
      <c r="MP124" t="str">
        <f>IF(ISERROR(MATCH(MP$1,'CSC Mitre'!DS$1:DS$220,0)),"",VLOOKUP(MP$1,'Tactic Recode'!$A$1:$B$547,2,FALSE))</f>
        <v/>
      </c>
      <c r="MQ124" t="str">
        <f>IF(ISERROR(MATCH(MQ$1,'CSC Mitre'!DS$1:DS$220,0)),"",VLOOKUP(MQ$1,'Tactic Recode'!$A$1:$B$547,2,FALSE))</f>
        <v/>
      </c>
      <c r="MR124" t="str">
        <f>IF(ISERROR(MATCH(MR$1,'CSC Mitre'!DS$1:DS$220,0)),"",VLOOKUP(MR$1,'Tactic Recode'!$A$1:$B$547,2,FALSE))</f>
        <v/>
      </c>
      <c r="MS124" t="str">
        <f>IF(ISERROR(MATCH(MS$1,'CSC Mitre'!DS$1:DS$220,0)),"",VLOOKUP(MS$1,'Tactic Recode'!$A$1:$B$547,2,FALSE))</f>
        <v/>
      </c>
      <c r="MT124" t="str">
        <f>IF(ISERROR(MATCH(MT$1,'CSC Mitre'!DS$1:DS$220,0)),"",VLOOKUP(MT$1,'Tactic Recode'!$A$1:$B$547,2,FALSE))</f>
        <v/>
      </c>
      <c r="MU124" t="str">
        <f>IF(ISERROR(MATCH(MU$1,'CSC Mitre'!DS$1:DS$220,0)),"",VLOOKUP(MU$1,'Tactic Recode'!$A$1:$B$547,2,FALSE))</f>
        <v/>
      </c>
      <c r="MV124" t="str">
        <f>IF(ISERROR(MATCH(MV$1,'CSC Mitre'!DS$1:DS$220,0)),"",VLOOKUP(MV$1,'Tactic Recode'!$A$1:$B$547,2,FALSE))</f>
        <v/>
      </c>
      <c r="MW124" t="str">
        <f>IF(ISERROR(MATCH(MW$1,'CSC Mitre'!DS$1:DS$220,0)),"",VLOOKUP(MW$1,'Tactic Recode'!$A$1:$B$547,2,FALSE))</f>
        <v/>
      </c>
      <c r="MX124" t="str">
        <f>IF(ISERROR(MATCH(MX$1,'CSC Mitre'!DS$1:DS$220,0)),"",VLOOKUP(MX$1,'Tactic Recode'!$A$1:$B$547,2,FALSE))</f>
        <v/>
      </c>
      <c r="MY124" t="str">
        <f>IF(ISERROR(MATCH(MY$1,'CSC Mitre'!DS$1:DS$220,0)),"",VLOOKUP(MY$1,'Tactic Recode'!$A$1:$B$547,2,FALSE))</f>
        <v/>
      </c>
      <c r="MZ124" t="str">
        <f>IF(ISERROR(MATCH(MZ$1,'CSC Mitre'!DS$1:DS$220,0)),"",VLOOKUP(MZ$1,'Tactic Recode'!$A$1:$B$547,2,FALSE))</f>
        <v/>
      </c>
      <c r="NA124" t="str">
        <f>IF(ISERROR(MATCH(NA$1,'CSC Mitre'!DS$1:DS$220,0)),"",VLOOKUP(NA$1,'Tactic Recode'!$A$1:$B$547,2,FALSE))</f>
        <v/>
      </c>
      <c r="NB124" t="str">
        <f>IF(ISERROR(MATCH(NB$1,'CSC Mitre'!DS$1:DS$220,0)),"",VLOOKUP(NB$1,'Tactic Recode'!$A$1:$B$547,2,FALSE))</f>
        <v/>
      </c>
      <c r="NC124" t="str">
        <f>IF(ISERROR(MATCH(NC$1,'CSC Mitre'!DS$1:DS$220,0)),"",VLOOKUP(NC$1,'Tactic Recode'!$A$1:$B$547,2,FALSE))</f>
        <v/>
      </c>
      <c r="ND124" t="str">
        <f>IF(ISERROR(MATCH(ND$1,'CSC Mitre'!DS$1:DS$220,0)),"",VLOOKUP(ND$1,'Tactic Recode'!$A$1:$B$547,2,FALSE))</f>
        <v/>
      </c>
      <c r="NE124" t="str">
        <f>IF(ISERROR(MATCH(NE$1,'CSC Mitre'!DS$1:DS$220,0)),"",VLOOKUP(NE$1,'Tactic Recode'!$A$1:$B$547,2,FALSE))</f>
        <v/>
      </c>
      <c r="NF124" t="str">
        <f>IF(ISERROR(MATCH(NF$1,'CSC Mitre'!DS$1:DS$220,0)),"",VLOOKUP(NF$1,'Tactic Recode'!$A$1:$B$547,2,FALSE))</f>
        <v/>
      </c>
      <c r="NG124" t="str">
        <f>IF(ISERROR(MATCH(NG$1,'CSC Mitre'!DS$1:DS$220,0)),"",VLOOKUP(NG$1,'Tactic Recode'!$A$1:$B$547,2,FALSE))</f>
        <v/>
      </c>
      <c r="NH124" t="str">
        <f>IF(ISERROR(MATCH(NH$1,'CSC Mitre'!DS$1:DS$220,0)),"",VLOOKUP(NH$1,'Tactic Recode'!$A$1:$B$547,2,FALSE))</f>
        <v/>
      </c>
      <c r="NI124" t="str">
        <f>IF(ISERROR(MATCH(NI$1,'CSC Mitre'!DS$1:DS$220,0)),"",VLOOKUP(NI$1,'Tactic Recode'!$A$1:$B$547,2,FALSE))</f>
        <v/>
      </c>
      <c r="NJ124" t="str">
        <f>IF(ISERROR(MATCH(NJ$1,'CSC Mitre'!DS$1:DS$220,0)),"",VLOOKUP(NJ$1,'Tactic Recode'!$A$1:$B$547,2,FALSE))</f>
        <v/>
      </c>
      <c r="NK124" t="str">
        <f>IF(ISERROR(MATCH(NK$1,'CSC Mitre'!DS$1:DS$220,0)),"",VLOOKUP(NK$1,'Tactic Recode'!$A$1:$B$547,2,FALSE))</f>
        <v/>
      </c>
      <c r="NL124" t="str">
        <f>IF(ISERROR(MATCH(NL$1,'CSC Mitre'!DS$1:DS$220,0)),"",VLOOKUP(NL$1,'Tactic Recode'!$A$1:$B$547,2,FALSE))</f>
        <v/>
      </c>
      <c r="NM124" t="str">
        <f>IF(ISERROR(MATCH(NM$1,'CSC Mitre'!DS$1:DS$220,0)),"",VLOOKUP(NM$1,'Tactic Recode'!$A$1:$B$547,2,FALSE))</f>
        <v/>
      </c>
      <c r="NN124" t="str">
        <f>IF(ISERROR(MATCH(NN$1,'CSC Mitre'!DS$1:DS$220,0)),"",VLOOKUP(NN$1,'Tactic Recode'!$A$1:$B$547,2,FALSE))</f>
        <v/>
      </c>
      <c r="NO124" t="str">
        <f>IF(ISERROR(MATCH(NO$1,'CSC Mitre'!DS$1:DS$220,0)),"",VLOOKUP(NO$1,'Tactic Recode'!$A$1:$B$547,2,FALSE))</f>
        <v/>
      </c>
      <c r="NP124" t="str">
        <f>IF(ISERROR(MATCH(NP$1,'CSC Mitre'!DS$1:DS$220,0)),"",VLOOKUP(NP$1,'Tactic Recode'!$A$1:$B$547,2,FALSE))</f>
        <v/>
      </c>
      <c r="NQ124" t="str">
        <f>IF(ISERROR(MATCH(NQ$1,'CSC Mitre'!DS$1:DS$220,0)),"",VLOOKUP(NQ$1,'Tactic Recode'!$A$1:$B$547,2,FALSE))</f>
        <v/>
      </c>
      <c r="NR124" t="str">
        <f>IF(ISERROR(MATCH(NR$1,'CSC Mitre'!DS$1:DS$220,0)),"",VLOOKUP(NR$1,'Tactic Recode'!$A$1:$B$547,2,FALSE))</f>
        <v/>
      </c>
      <c r="NS124" t="str">
        <f>IF(ISERROR(MATCH(NS$1,'CSC Mitre'!DS$1:DS$220,0)),"",VLOOKUP(NS$1,'Tactic Recode'!$A$1:$B$547,2,FALSE))</f>
        <v/>
      </c>
      <c r="NT124" t="str">
        <f>IF(ISERROR(MATCH(NT$1,'CSC Mitre'!DS$1:DS$220,0)),"",VLOOKUP(NT$1,'Tactic Recode'!$A$1:$B$547,2,FALSE))</f>
        <v/>
      </c>
      <c r="NU124" t="str">
        <f>IF(ISERROR(MATCH(NU$1,'CSC Mitre'!DS$1:DS$220,0)),"",VLOOKUP(NU$1,'Tactic Recode'!$A$1:$B$547,2,FALSE))</f>
        <v/>
      </c>
      <c r="NV124" t="str">
        <f>IF(ISERROR(MATCH(NV$1,'CSC Mitre'!DS$1:DS$220,0)),"",VLOOKUP(NV$1,'Tactic Recode'!$A$1:$B$547,2,FALSE))</f>
        <v/>
      </c>
      <c r="NW124" t="str">
        <f>IF(ISERROR(MATCH(NW$1,'CSC Mitre'!DS$1:DS$220,0)),"",VLOOKUP(NW$1,'Tactic Recode'!$A$1:$B$547,2,FALSE))</f>
        <v/>
      </c>
      <c r="NX124" t="str">
        <f>IF(ISERROR(MATCH(NX$1,'CSC Mitre'!DS$1:DS$220,0)),"",VLOOKUP(NX$1,'Tactic Recode'!$A$1:$B$547,2,FALSE))</f>
        <v/>
      </c>
      <c r="NY124" t="str">
        <f>IF(ISERROR(MATCH(NY$1,'CSC Mitre'!DS$1:DS$220,0)),"",VLOOKUP(NY$1,'Tactic Recode'!$A$1:$B$547,2,FALSE))</f>
        <v/>
      </c>
      <c r="NZ124" t="str">
        <f>IF(ISERROR(MATCH(NZ$1,'CSC Mitre'!DS$1:DS$220,0)),"",VLOOKUP(NZ$1,'Tactic Recode'!$A$1:$B$547,2,FALSE))</f>
        <v/>
      </c>
      <c r="OA124" t="str">
        <f>IF(ISERROR(MATCH(OA$1,'CSC Mitre'!DS$1:DS$220,0)),"",VLOOKUP(OA$1,'Tactic Recode'!$A$1:$B$547,2,FALSE))</f>
        <v/>
      </c>
      <c r="OB124" t="str">
        <f>IF(ISERROR(MATCH(OB$1,'CSC Mitre'!DS$1:DS$220,0)),"",VLOOKUP(OB$1,'Tactic Recode'!$A$1:$B$547,2,FALSE))</f>
        <v/>
      </c>
      <c r="OC124" t="str">
        <f>IF(ISERROR(MATCH(OC$1,'CSC Mitre'!DS$1:DS$220,0)),"",VLOOKUP(OC$1,'Tactic Recode'!$A$1:$B$547,2,FALSE))</f>
        <v/>
      </c>
      <c r="OD124" t="str">
        <f>IF(ISERROR(MATCH(OD$1,'CSC Mitre'!DS$1:DS$220,0)),"",VLOOKUP(OD$1,'Tactic Recode'!$A$1:$B$547,2,FALSE))</f>
        <v/>
      </c>
      <c r="OE124" t="str">
        <f>IF(ISERROR(MATCH(OE$1,'CSC Mitre'!DS$1:DS$220,0)),"",VLOOKUP(OE$1,'Tactic Recode'!$A$1:$B$547,2,FALSE))</f>
        <v/>
      </c>
      <c r="OF124" t="str">
        <f>IF(ISERROR(MATCH(OF$1,'CSC Mitre'!DS$1:DS$220,0)),"",VLOOKUP(OF$1,'Tactic Recode'!$A$1:$B$547,2,FALSE))</f>
        <v/>
      </c>
      <c r="OG124" t="str">
        <f>IF(ISERROR(MATCH(OG$1,'CSC Mitre'!DS$1:DS$220,0)),"",VLOOKUP(OG$1,'Tactic Recode'!$A$1:$B$547,2,FALSE))</f>
        <v/>
      </c>
      <c r="OH124" t="str">
        <f>IF(ISERROR(MATCH(OH$1,'CSC Mitre'!DS$1:DS$220,0)),"",VLOOKUP(OH$1,'Tactic Recode'!$A$1:$B$547,2,FALSE))</f>
        <v/>
      </c>
      <c r="OI124" t="str">
        <f>IF(ISERROR(MATCH(OI$1,'CSC Mitre'!DS$1:DS$220,0)),"",VLOOKUP(OI$1,'Tactic Recode'!$A$1:$B$547,2,FALSE))</f>
        <v/>
      </c>
      <c r="OJ124" t="str">
        <f>IF(ISERROR(MATCH(OJ$1,'CSC Mitre'!DS$1:DS$220,0)),"",VLOOKUP(OJ$1,'Tactic Recode'!$A$1:$B$547,2,FALSE))</f>
        <v/>
      </c>
      <c r="OK124" t="str">
        <f>IF(ISERROR(MATCH(OK$1,'CSC Mitre'!DS$1:DS$220,0)),"",VLOOKUP(OK$1,'Tactic Recode'!$A$1:$B$547,2,FALSE))</f>
        <v/>
      </c>
      <c r="OL124" t="str">
        <f>IF(ISERROR(MATCH(OL$1,'CSC Mitre'!DS$1:DS$220,0)),"",VLOOKUP(OL$1,'Tactic Recode'!$A$1:$B$547,2,FALSE))</f>
        <v/>
      </c>
      <c r="OM124" t="str">
        <f>IF(ISERROR(MATCH(OM$1,'CSC Mitre'!DS$1:DS$220,0)),"",VLOOKUP(OM$1,'Tactic Recode'!$A$1:$B$547,2,FALSE))</f>
        <v/>
      </c>
      <c r="ON124" t="str">
        <f>IF(ISERROR(MATCH(ON$1,'CSC Mitre'!DS$1:DS$220,0)),"",VLOOKUP(ON$1,'Tactic Recode'!$A$1:$B$547,2,FALSE))</f>
        <v/>
      </c>
      <c r="OO124" t="str">
        <f>IF(ISERROR(MATCH(OO$1,'CSC Mitre'!DS$1:DS$220,0)),"",VLOOKUP(OO$1,'Tactic Recode'!$A$1:$B$547,2,FALSE))</f>
        <v/>
      </c>
      <c r="OP124" t="str">
        <f>IF(ISERROR(MATCH(OP$1,'CSC Mitre'!DS$1:DS$220,0)),"",VLOOKUP(OP$1,'Tactic Recode'!$A$1:$B$547,2,FALSE))</f>
        <v/>
      </c>
      <c r="OQ124" t="str">
        <f>IF(ISERROR(MATCH(OQ$1,'CSC Mitre'!DS$1:DS$220,0)),"",VLOOKUP(OQ$1,'Tactic Recode'!$A$1:$B$547,2,FALSE))</f>
        <v/>
      </c>
      <c r="OR124" t="str">
        <f>IF(ISERROR(MATCH(OR$1,'CSC Mitre'!DS$1:DS$220,0)),"",VLOOKUP(OR$1,'Tactic Recode'!$A$1:$B$547,2,FALSE))</f>
        <v/>
      </c>
      <c r="OS124" t="str">
        <f>IF(ISERROR(MATCH(OS$1,'CSC Mitre'!DS$1:DS$220,0)),"",VLOOKUP(OS$1,'Tactic Recode'!$A$1:$B$547,2,FALSE))</f>
        <v/>
      </c>
      <c r="OT124" t="str">
        <f>IF(ISERROR(MATCH(OT$1,'CSC Mitre'!DS$1:DS$220,0)),"",VLOOKUP(OT$1,'Tactic Recode'!$A$1:$B$547,2,FALSE))</f>
        <v/>
      </c>
      <c r="OU124" t="str">
        <f>IF(ISERROR(MATCH(OU$1,'CSC Mitre'!DS$1:DS$220,0)),"",VLOOKUP(OU$1,'Tactic Recode'!$A$1:$B$547,2,FALSE))</f>
        <v/>
      </c>
      <c r="OV124" t="str">
        <f>IF(ISERROR(MATCH(OV$1,'CSC Mitre'!DS$1:DS$220,0)),"",VLOOKUP(OV$1,'Tactic Recode'!$A$1:$B$547,2,FALSE))</f>
        <v/>
      </c>
      <c r="OW124" t="str">
        <f>IF(ISERROR(MATCH(OW$1,'CSC Mitre'!DS$1:DS$220,0)),"",VLOOKUP(OW$1,'Tactic Recode'!$A$1:$B$547,2,FALSE))</f>
        <v/>
      </c>
      <c r="OX124" t="str">
        <f>IF(ISERROR(MATCH(OX$1,'CSC Mitre'!DS$1:DS$220,0)),"",VLOOKUP(OX$1,'Tactic Recode'!$A$1:$B$547,2,FALSE))</f>
        <v/>
      </c>
      <c r="OY124" t="str">
        <f>IF(ISERROR(MATCH(OY$1,'CSC Mitre'!DS$1:DS$220,0)),"",VLOOKUP(OY$1,'Tactic Recode'!$A$1:$B$547,2,FALSE))</f>
        <v/>
      </c>
      <c r="OZ124" t="str">
        <f>IF(ISERROR(MATCH(OZ$1,'CSC Mitre'!DS$1:DS$220,0)),"",VLOOKUP(OZ$1,'Tactic Recode'!$A$1:$B$547,2,FALSE))</f>
        <v/>
      </c>
      <c r="PA124" t="str">
        <f>IF(ISERROR(MATCH(PA$1,'CSC Mitre'!DS$1:DS$220,0)),"",VLOOKUP(PA$1,'Tactic Recode'!$A$1:$B$547,2,FALSE))</f>
        <v/>
      </c>
      <c r="PB124" t="str">
        <f>IF(ISERROR(MATCH(PB$1,'CSC Mitre'!DS$1:DS$220,0)),"",VLOOKUP(PB$1,'Tactic Recode'!$A$1:$B$547,2,FALSE))</f>
        <v/>
      </c>
      <c r="PC124" t="str">
        <f>IF(ISERROR(MATCH(PC$1,'CSC Mitre'!DS$1:DS$220,0)),"",VLOOKUP(PC$1,'Tactic Recode'!$A$1:$B$547,2,FALSE))</f>
        <v/>
      </c>
      <c r="PD124" t="str">
        <f>IF(ISERROR(MATCH(PD$1,'CSC Mitre'!DS$1:DS$220,0)),"",VLOOKUP(PD$1,'Tactic Recode'!$A$1:$B$547,2,FALSE))</f>
        <v/>
      </c>
      <c r="PE124" t="str">
        <f>IF(ISERROR(MATCH(PE$1,'CSC Mitre'!DS$1:DS$220,0)),"",VLOOKUP(PE$1,'Tactic Recode'!$A$1:$B$547,2,FALSE))</f>
        <v/>
      </c>
      <c r="PF124" t="str">
        <f>IF(ISERROR(MATCH(PF$1,'CSC Mitre'!DS$1:DS$220,0)),"",VLOOKUP(PF$1,'Tactic Recode'!$A$1:$B$547,2,FALSE))</f>
        <v/>
      </c>
      <c r="PG124" t="str">
        <f>IF(ISERROR(MATCH(PG$1,'CSC Mitre'!DS$1:DS$220,0)),"",VLOOKUP(PG$1,'Tactic Recode'!$A$1:$B$547,2,FALSE))</f>
        <v/>
      </c>
      <c r="PH124" t="str">
        <f>IF(ISERROR(MATCH(PH$1,'CSC Mitre'!DS$1:DS$220,0)),"",VLOOKUP(PH$1,'Tactic Recode'!$A$1:$B$547,2,FALSE))</f>
        <v/>
      </c>
      <c r="PI124" t="str">
        <f>IF(ISERROR(MATCH(PI$1,'CSC Mitre'!DS$1:DS$220,0)),"",VLOOKUP(PI$1,'Tactic Recode'!$A$1:$B$547,2,FALSE))</f>
        <v/>
      </c>
      <c r="PJ124" t="str">
        <f>IF(ISERROR(MATCH(PJ$1,'CSC Mitre'!DS$1:DS$220,0)),"",VLOOKUP(PJ$1,'Tactic Recode'!$A$1:$B$547,2,FALSE))</f>
        <v/>
      </c>
      <c r="PK124" t="str">
        <f>IF(ISERROR(MATCH(PK$1,'CSC Mitre'!DS$1:DS$220,0)),"",VLOOKUP(PK$1,'Tactic Recode'!$A$1:$B$547,2,FALSE))</f>
        <v/>
      </c>
      <c r="PL124" t="str">
        <f>IF(ISERROR(MATCH(PL$1,'CSC Mitre'!DS$1:DS$220,0)),"",VLOOKUP(PL$1,'Tactic Recode'!$A$1:$B$547,2,FALSE))</f>
        <v/>
      </c>
      <c r="PM124" t="str">
        <f>IF(ISERROR(MATCH(PM$1,'CSC Mitre'!DS$1:DS$220,0)),"",VLOOKUP(PM$1,'Tactic Recode'!$A$1:$B$547,2,FALSE))</f>
        <v/>
      </c>
      <c r="PN124" t="str">
        <f>IF(ISERROR(MATCH(PN$1,'CSC Mitre'!DS$1:DS$220,0)),"",VLOOKUP(PN$1,'Tactic Recode'!$A$1:$B$547,2,FALSE))</f>
        <v/>
      </c>
      <c r="PO124" t="str">
        <f>IF(ISERROR(MATCH(PO$1,'CSC Mitre'!DS$1:DS$220,0)),"",VLOOKUP(PO$1,'Tactic Recode'!$A$1:$B$547,2,FALSE))</f>
        <v/>
      </c>
      <c r="PP124" t="str">
        <f>IF(ISERROR(MATCH(PP$1,'CSC Mitre'!DS$1:DS$220,0)),"",VLOOKUP(PP$1,'Tactic Recode'!$A$1:$B$547,2,FALSE))</f>
        <v/>
      </c>
      <c r="PQ124" t="str">
        <f>IF(ISERROR(MATCH(PQ$1,'CSC Mitre'!DS$1:DS$220,0)),"",VLOOKUP(PQ$1,'Tactic Recode'!$A$1:$B$547,2,FALSE))</f>
        <v/>
      </c>
      <c r="PR124" t="str">
        <f>IF(ISERROR(MATCH(PR$1,'CSC Mitre'!DS$1:DS$220,0)),"",VLOOKUP(PR$1,'Tactic Recode'!$A$1:$B$547,2,FALSE))</f>
        <v/>
      </c>
      <c r="PS124" t="str">
        <f>IF(ISERROR(MATCH(PS$1,'CSC Mitre'!DS$1:DS$220,0)),"",VLOOKUP(PS$1,'Tactic Recode'!$A$1:$B$547,2,FALSE))</f>
        <v/>
      </c>
      <c r="PT124" t="str">
        <f>IF(ISERROR(MATCH(PT$1,'CSC Mitre'!DS$1:DS$220,0)),"",VLOOKUP(PT$1,'Tactic Recode'!$A$1:$B$547,2,FALSE))</f>
        <v/>
      </c>
      <c r="PU124" t="str">
        <f>IF(ISERROR(MATCH(PU$1,'CSC Mitre'!DS$1:DS$220,0)),"",VLOOKUP(PU$1,'Tactic Recode'!$A$1:$B$547,2,FALSE))</f>
        <v/>
      </c>
      <c r="PV124" t="str">
        <f>IF(ISERROR(MATCH(PV$1,'CSC Mitre'!DS$1:DS$220,0)),"",VLOOKUP(PV$1,'Tactic Recode'!$A$1:$B$547,2,FALSE))</f>
        <v/>
      </c>
      <c r="PW124" t="str">
        <f>IF(ISERROR(MATCH(PW$1,'CSC Mitre'!DS$1:DS$220,0)),"",VLOOKUP(PW$1,'Tactic Recode'!$A$1:$B$547,2,FALSE))</f>
        <v/>
      </c>
      <c r="PX124" t="str">
        <f>IF(ISERROR(MATCH(PX$1,'CSC Mitre'!DS$1:DS$220,0)),"",VLOOKUP(PX$1,'Tactic Recode'!$A$1:$B$547,2,FALSE))</f>
        <v/>
      </c>
      <c r="PY124" t="str">
        <f>IF(ISERROR(MATCH(PY$1,'CSC Mitre'!DS$1:DS$220,0)),"",VLOOKUP(PY$1,'Tactic Recode'!$A$1:$B$547,2,FALSE))</f>
        <v/>
      </c>
      <c r="PZ124" t="str">
        <f>IF(ISERROR(MATCH(PZ$1,'CSC Mitre'!DS$1:DS$220,0)),"",VLOOKUP(PZ$1,'Tactic Recode'!$A$1:$B$547,2,FALSE))</f>
        <v/>
      </c>
      <c r="QA124" t="str">
        <f>IF(ISERROR(MATCH(QA$1,'CSC Mitre'!DS$1:DS$220,0)),"",VLOOKUP(QA$1,'Tactic Recode'!$A$1:$B$547,2,FALSE))</f>
        <v/>
      </c>
      <c r="QB124" t="str">
        <f>IF(ISERROR(MATCH(QB$1,'CSC Mitre'!DS$1:DS$220,0)),"",VLOOKUP(QB$1,'Tactic Recode'!$A$1:$B$547,2,FALSE))</f>
        <v/>
      </c>
      <c r="QC124" t="str">
        <f>IF(ISERROR(MATCH(QC$1,'CSC Mitre'!DS$1:DS$220,0)),"",VLOOKUP(QC$1,'Tactic Recode'!$A$1:$B$547,2,FALSE))</f>
        <v/>
      </c>
      <c r="QD124" t="str">
        <f>IF(ISERROR(MATCH(QD$1,'CSC Mitre'!DS$1:DS$220,0)),"",VLOOKUP(QD$1,'Tactic Recode'!$A$1:$B$547,2,FALSE))</f>
        <v/>
      </c>
      <c r="QE124" t="str">
        <f>IF(ISERROR(MATCH(QE$1,'CSC Mitre'!DS$1:DS$220,0)),"",VLOOKUP(QE$1,'Tactic Recode'!$A$1:$B$547,2,FALSE))</f>
        <v/>
      </c>
      <c r="QF124" t="str">
        <f>IF(ISERROR(MATCH(QF$1,'CSC Mitre'!DS$1:DS$220,0)),"",VLOOKUP(QF$1,'Tactic Recode'!$A$1:$B$547,2,FALSE))</f>
        <v/>
      </c>
      <c r="QG124" t="str">
        <f>IF(ISERROR(MATCH(QG$1,'CSC Mitre'!DS$1:DS$220,0)),"",VLOOKUP(QG$1,'Tactic Recode'!$A$1:$B$547,2,FALSE))</f>
        <v/>
      </c>
      <c r="QH124" t="str">
        <f>IF(ISERROR(MATCH(QH$1,'CSC Mitre'!DS$1:DS$220,0)),"",VLOOKUP(QH$1,'Tactic Recode'!$A$1:$B$547,2,FALSE))</f>
        <v/>
      </c>
      <c r="QI124" t="str">
        <f>IF(ISERROR(MATCH(QI$1,'CSC Mitre'!DS$1:DS$220,0)),"",VLOOKUP(QI$1,'Tactic Recode'!$A$1:$B$547,2,FALSE))</f>
        <v/>
      </c>
      <c r="QJ124" t="str">
        <f>IF(ISERROR(MATCH(QJ$1,'CSC Mitre'!DS$1:DS$220,0)),"",VLOOKUP(QJ$1,'Tactic Recode'!$A$1:$B$547,2,FALSE))</f>
        <v/>
      </c>
      <c r="QK124" t="str">
        <f>IF(ISERROR(MATCH(QK$1,'CSC Mitre'!DS$1:DS$220,0)),"",VLOOKUP(QK$1,'Tactic Recode'!$A$1:$B$547,2,FALSE))</f>
        <v/>
      </c>
      <c r="QL124" t="str">
        <f>IF(ISERROR(MATCH(QL$1,'CSC Mitre'!DS$1:DS$220,0)),"",VLOOKUP(QL$1,'Tactic Recode'!$A$1:$B$547,2,FALSE))</f>
        <v/>
      </c>
      <c r="QM124" t="str">
        <f>IF(ISERROR(MATCH(QM$1,'CSC Mitre'!DS$1:DS$220,0)),"",VLOOKUP(QM$1,'Tactic Recode'!$A$1:$B$547,2,FALSE))</f>
        <v/>
      </c>
      <c r="QN124" t="str">
        <f>IF(ISERROR(MATCH(QN$1,'CSC Mitre'!DS$1:DS$220,0)),"",VLOOKUP(QN$1,'Tactic Recode'!$A$1:$B$547,2,FALSE))</f>
        <v/>
      </c>
      <c r="QO124" t="str">
        <f>IF(ISERROR(MATCH(QO$1,'CSC Mitre'!DS$1:DS$220,0)),"",VLOOKUP(QO$1,'Tactic Recode'!$A$1:$B$547,2,FALSE))</f>
        <v/>
      </c>
      <c r="QP124" t="str">
        <f>IF(ISERROR(MATCH(QP$1,'CSC Mitre'!DS$1:DS$220,0)),"",VLOOKUP(QP$1,'Tactic Recode'!$A$1:$B$547,2,FALSE))</f>
        <v/>
      </c>
      <c r="QQ124" t="str">
        <f>IF(ISERROR(MATCH(QQ$1,'CSC Mitre'!DS$1:DS$220,0)),"",VLOOKUP(QQ$1,'Tactic Recode'!$A$1:$B$547,2,FALSE))</f>
        <v/>
      </c>
      <c r="QR124" t="str">
        <f>IF(ISERROR(MATCH(QR$1,'CSC Mitre'!DS$1:DS$220,0)),"",VLOOKUP(QR$1,'Tactic Recode'!$A$1:$B$547,2,FALSE))</f>
        <v/>
      </c>
      <c r="QS124" t="str">
        <f>IF(ISERROR(MATCH(QS$1,'CSC Mitre'!DS$1:DS$220,0)),"",VLOOKUP(QS$1,'Tactic Recode'!$A$1:$B$547,2,FALSE))</f>
        <v/>
      </c>
      <c r="QT124" t="str">
        <f>IF(ISERROR(MATCH(QT$1,'CSC Mitre'!DS$1:DS$220,0)),"",VLOOKUP(QT$1,'Tactic Recode'!$A$1:$B$547,2,FALSE))</f>
        <v/>
      </c>
      <c r="QU124" t="str">
        <f>IF(ISERROR(MATCH(QU$1,'CSC Mitre'!DS$1:DS$220,0)),"",VLOOKUP(QU$1,'Tactic Recode'!$A$1:$B$547,2,FALSE))</f>
        <v/>
      </c>
      <c r="QV124" t="str">
        <f>IF(ISERROR(MATCH(QV$1,'CSC Mitre'!DS$1:DS$220,0)),"",VLOOKUP(QV$1,'Tactic Recode'!$A$1:$B$547,2,FALSE))</f>
        <v/>
      </c>
      <c r="QW124" t="str">
        <f>IF(ISERROR(MATCH(QW$1,'CSC Mitre'!DS$1:DS$220,0)),"",VLOOKUP(QW$1,'Tactic Recode'!$A$1:$B$547,2,FALSE))</f>
        <v/>
      </c>
      <c r="QX124" t="str">
        <f>IF(ISERROR(MATCH(QX$1,'CSC Mitre'!DS$1:DS$220,0)),"",VLOOKUP(QX$1,'Tactic Recode'!$A$1:$B$547,2,FALSE))</f>
        <v/>
      </c>
      <c r="QY124" t="str">
        <f>IF(ISERROR(MATCH(QY$1,'CSC Mitre'!DS$1:DS$220,0)),"",VLOOKUP(QY$1,'Tactic Recode'!$A$1:$B$547,2,FALSE))</f>
        <v/>
      </c>
      <c r="QZ124" t="str">
        <f>IF(ISERROR(MATCH(QZ$1,'CSC Mitre'!DS$1:DS$220,0)),"",VLOOKUP(QZ$1,'Tactic Recode'!$A$1:$B$547,2,FALSE))</f>
        <v/>
      </c>
      <c r="RA124" t="str">
        <f>IF(ISERROR(MATCH(RA$1,'CSC Mitre'!DS$1:DS$220,0)),"",VLOOKUP(RA$1,'Tactic Recode'!$A$1:$B$547,2,FALSE))</f>
        <v/>
      </c>
      <c r="RB124" t="str">
        <f>IF(ISERROR(MATCH(RB$1,'CSC Mitre'!DS$1:DS$220,0)),"",VLOOKUP(RB$1,'Tactic Recode'!$A$1:$B$547,2,FALSE))</f>
        <v/>
      </c>
      <c r="RC124" t="str">
        <f>IF(ISERROR(MATCH(RC$1,'CSC Mitre'!DS$1:DS$220,0)),"",VLOOKUP(RC$1,'Tactic Recode'!$A$1:$B$547,2,FALSE))</f>
        <v/>
      </c>
      <c r="RD124" t="str">
        <f>IF(ISERROR(MATCH(RD$1,'CSC Mitre'!DS$1:DS$220,0)),"",VLOOKUP(RD$1,'Tactic Recode'!$A$1:$B$547,2,FALSE))</f>
        <v/>
      </c>
      <c r="RE124" t="str">
        <f>IF(ISERROR(MATCH(RE$1,'CSC Mitre'!DS$1:DS$220,0)),"",VLOOKUP(RE$1,'Tactic Recode'!$A$1:$B$547,2,FALSE))</f>
        <v/>
      </c>
      <c r="RF124" t="str">
        <f>IF(ISERROR(MATCH(RF$1,'CSC Mitre'!DS$1:DS$220,0)),"",VLOOKUP(RF$1,'Tactic Recode'!$A$1:$B$547,2,FALSE))</f>
        <v/>
      </c>
      <c r="RG124" t="str">
        <f>IF(ISERROR(MATCH(RG$1,'CSC Mitre'!DS$1:DS$220,0)),"",VLOOKUP(RG$1,'Tactic Recode'!$A$1:$B$547,2,FALSE))</f>
        <v/>
      </c>
      <c r="RH124" t="str">
        <f>IF(ISERROR(MATCH(RH$1,'CSC Mitre'!DS$1:DS$220,0)),"",VLOOKUP(RH$1,'Tactic Recode'!$A$1:$B$547,2,FALSE))</f>
        <v/>
      </c>
      <c r="RI124" t="str">
        <f>IF(ISERROR(MATCH(RI$1,'CSC Mitre'!DS$1:DS$220,0)),"",VLOOKUP(RI$1,'Tactic Recode'!$A$1:$B$547,2,FALSE))</f>
        <v/>
      </c>
      <c r="RJ124" t="str">
        <f>IF(ISERROR(MATCH(RJ$1,'CSC Mitre'!DS$1:DS$220,0)),"",VLOOKUP(RJ$1,'Tactic Recode'!$A$1:$B$547,2,FALSE))</f>
        <v/>
      </c>
      <c r="RK124" t="str">
        <f>IF(ISERROR(MATCH(RK$1,'CSC Mitre'!DS$1:DS$220,0)),"",VLOOKUP(RK$1,'Tactic Recode'!$A$1:$B$547,2,FALSE))</f>
        <v/>
      </c>
      <c r="RL124" t="str">
        <f>IF(ISERROR(MATCH(RL$1,'CSC Mitre'!DS$1:DS$220,0)),"",VLOOKUP(RL$1,'Tactic Recode'!$A$1:$B$547,2,FALSE))</f>
        <v/>
      </c>
      <c r="RM124" t="str">
        <f>IF(ISERROR(MATCH(RM$1,'CSC Mitre'!DS$1:DS$220,0)),"",VLOOKUP(RM$1,'Tactic Recode'!$A$1:$B$547,2,FALSE))</f>
        <v/>
      </c>
      <c r="RN124" t="str">
        <f>IF(ISERROR(MATCH(RN$1,'CSC Mitre'!DS$1:DS$220,0)),"",VLOOKUP(RN$1,'Tactic Recode'!$A$1:$B$547,2,FALSE))</f>
        <v/>
      </c>
      <c r="RO124" t="str">
        <f>IF(ISERROR(MATCH(RO$1,'CSC Mitre'!DS$1:DS$220,0)),"",VLOOKUP(RO$1,'Tactic Recode'!$A$1:$B$547,2,FALSE))</f>
        <v/>
      </c>
      <c r="RP124" t="str">
        <f>IF(ISERROR(MATCH(RP$1,'CSC Mitre'!DS$1:DS$220,0)),"",VLOOKUP(RP$1,'Tactic Recode'!$A$1:$B$547,2,FALSE))</f>
        <v/>
      </c>
      <c r="RQ124" t="str">
        <f>IF(ISERROR(MATCH(RQ$1,'CSC Mitre'!DS$1:DS$220,0)),"",VLOOKUP(RQ$1,'Tactic Recode'!$A$1:$B$547,2,FALSE))</f>
        <v/>
      </c>
      <c r="RR124" t="str">
        <f>IF(ISERROR(MATCH(RR$1,'CSC Mitre'!DS$1:DS$220,0)),"",VLOOKUP(RR$1,'Tactic Recode'!$A$1:$B$547,2,FALSE))</f>
        <v/>
      </c>
      <c r="RS124" t="str">
        <f>IF(ISERROR(MATCH(RS$1,'CSC Mitre'!DS$1:DS$220,0)),"",VLOOKUP(RS$1,'Tactic Recode'!$A$1:$B$547,2,FALSE))</f>
        <v/>
      </c>
      <c r="RT124" t="str">
        <f>IF(ISERROR(MATCH(RT$1,'CSC Mitre'!DS$1:DS$220,0)),"",VLOOKUP(RT$1,'Tactic Recode'!$A$1:$B$547,2,FALSE))</f>
        <v/>
      </c>
      <c r="RU124" t="str">
        <f>IF(ISERROR(MATCH(RU$1,'CSC Mitre'!DS$1:DS$220,0)),"",VLOOKUP(RU$1,'Tactic Recode'!$A$1:$B$547,2,FALSE))</f>
        <v/>
      </c>
      <c r="RV124" t="str">
        <f>IF(ISERROR(MATCH(RV$1,'CSC Mitre'!DS$1:DS$220,0)),"",VLOOKUP(RV$1,'Tactic Recode'!$A$1:$B$547,2,FALSE))</f>
        <v/>
      </c>
      <c r="RW124" t="str">
        <f>IF(ISERROR(MATCH(RW$1,'CSC Mitre'!DS$1:DS$220,0)),"",VLOOKUP(RW$1,'Tactic Recode'!$A$1:$B$547,2,FALSE))</f>
        <v/>
      </c>
      <c r="RX124" t="str">
        <f>IF(ISERROR(MATCH(RX$1,'CSC Mitre'!DS$1:DS$220,0)),"",VLOOKUP(RX$1,'Tactic Recode'!$A$1:$B$547,2,FALSE))</f>
        <v/>
      </c>
      <c r="RY124" t="str">
        <f>IF(ISERROR(MATCH(RY$1,'CSC Mitre'!DS$1:DS$220,0)),"",VLOOKUP(RY$1,'Tactic Recode'!$A$1:$B$547,2,FALSE))</f>
        <v/>
      </c>
      <c r="RZ124" t="str">
        <f>IF(ISERROR(MATCH(RZ$1,'CSC Mitre'!DS$1:DS$220,0)),"",VLOOKUP(RZ$1,'Tactic Recode'!$A$1:$B$547,2,FALSE))</f>
        <v/>
      </c>
      <c r="SA124" t="str">
        <f>IF(ISERROR(MATCH(SA$1,'CSC Mitre'!DS$1:DS$220,0)),"",VLOOKUP(SA$1,'Tactic Recode'!$A$1:$B$547,2,FALSE))</f>
        <v/>
      </c>
      <c r="SB124" t="str">
        <f>IF(ISERROR(MATCH(SB$1,'CSC Mitre'!DS$1:DS$220,0)),"",VLOOKUP(SB$1,'Tactic Recode'!$A$1:$B$547,2,FALSE))</f>
        <v/>
      </c>
      <c r="SC124" t="str">
        <f>IF(ISERROR(MATCH(SC$1,'CSC Mitre'!DS$1:DS$220,0)),"",VLOOKUP(SC$1,'Tactic Recode'!$A$1:$B$547,2,FALSE))</f>
        <v/>
      </c>
      <c r="SD124" t="str">
        <f>IF(ISERROR(MATCH(SD$1,'CSC Mitre'!DS$1:DS$220,0)),"",VLOOKUP(SD$1,'Tactic Recode'!$A$1:$B$547,2,FALSE))</f>
        <v/>
      </c>
      <c r="SE124" t="str">
        <f>IF(ISERROR(MATCH(SE$1,'CSC Mitre'!DS$1:DS$220,0)),"",VLOOKUP(SE$1,'Tactic Recode'!$A$1:$B$547,2,FALSE))</f>
        <v/>
      </c>
      <c r="SF124" t="str">
        <f>IF(ISERROR(MATCH(SF$1,'CSC Mitre'!DS$1:DS$220,0)),"",VLOOKUP(SF$1,'Tactic Recode'!$A$1:$B$547,2,FALSE))</f>
        <v/>
      </c>
      <c r="SG124" t="str">
        <f>IF(ISERROR(MATCH(SG$1,'CSC Mitre'!DS$1:DS$220,0)),"",VLOOKUP(SG$1,'Tactic Recode'!$A$1:$B$547,2,FALSE))</f>
        <v/>
      </c>
      <c r="SH124" t="str">
        <f>IF(ISERROR(MATCH(SH$1,'CSC Mitre'!DS$1:DS$220,0)),"",VLOOKUP(SH$1,'Tactic Recode'!$A$1:$B$547,2,FALSE))</f>
        <v/>
      </c>
      <c r="SI124" t="str">
        <f>IF(ISERROR(MATCH(SI$1,'CSC Mitre'!DS$1:DS$220,0)),"",VLOOKUP(SI$1,'Tactic Recode'!$A$1:$B$547,2,FALSE))</f>
        <v/>
      </c>
      <c r="SJ124" t="str">
        <f>IF(ISERROR(MATCH(SJ$1,'CSC Mitre'!DS$1:DS$220,0)),"",VLOOKUP(SJ$1,'Tactic Recode'!$A$1:$B$547,2,FALSE))</f>
        <v/>
      </c>
      <c r="SK124" t="str">
        <f>IF(ISERROR(MATCH(SK$1,'CSC Mitre'!DS$1:DS$220,0)),"",VLOOKUP(SK$1,'Tactic Recode'!$A$1:$B$547,2,FALSE))</f>
        <v/>
      </c>
      <c r="SL124" t="str">
        <f>IF(ISERROR(MATCH(SL$1,'CSC Mitre'!DS$1:DS$220,0)),"",VLOOKUP(SL$1,'Tactic Recode'!$A$1:$B$547,2,FALSE))</f>
        <v/>
      </c>
      <c r="SM124" t="str">
        <f>IF(ISERROR(MATCH(SM$1,'CSC Mitre'!DS$1:DS$220,0)),"",VLOOKUP(SM$1,'Tactic Recode'!$A$1:$B$547,2,FALSE))</f>
        <v/>
      </c>
      <c r="SN124" t="str">
        <f>IF(ISERROR(MATCH(SN$1,'CSC Mitre'!DS$1:DS$220,0)),"",VLOOKUP(SN$1,'Tactic Recode'!$A$1:$B$547,2,FALSE))</f>
        <v/>
      </c>
      <c r="SO124" t="str">
        <f>IF(ISERROR(MATCH(SO$1,'CSC Mitre'!DS$1:DS$220,0)),"",VLOOKUP(SO$1,'Tactic Recode'!$A$1:$B$547,2,FALSE))</f>
        <v/>
      </c>
      <c r="SP124" t="str">
        <f>IF(ISERROR(MATCH(SP$1,'CSC Mitre'!DS$1:DS$220,0)),"",VLOOKUP(SP$1,'Tactic Recode'!$A$1:$B$547,2,FALSE))</f>
        <v/>
      </c>
      <c r="SQ124" t="str">
        <f>IF(ISERROR(MATCH(SQ$1,'CSC Mitre'!DS$1:DS$220,0)),"",VLOOKUP(SQ$1,'Tactic Recode'!$A$1:$B$547,2,FALSE))</f>
        <v/>
      </c>
      <c r="SR124" t="str">
        <f>IF(ISERROR(MATCH(SR$1,'CSC Mitre'!DS$1:DS$220,0)),"",VLOOKUP(SR$1,'Tactic Recode'!$A$1:$B$547,2,FALSE))</f>
        <v/>
      </c>
      <c r="SS124" t="str">
        <f>IF(ISERROR(MATCH(SS$1,'CSC Mitre'!DS$1:DS$220,0)),"",VLOOKUP(SS$1,'Tactic Recode'!$A$1:$B$547,2,FALSE))</f>
        <v/>
      </c>
      <c r="ST124" t="str">
        <f>IF(ISERROR(MATCH(ST$1,'CSC Mitre'!DS$1:DS$220,0)),"",VLOOKUP(ST$1,'Tactic Recode'!$A$1:$B$547,2,FALSE))</f>
        <v/>
      </c>
      <c r="SU124" t="str">
        <f>IF(ISERROR(MATCH(SU$1,'CSC Mitre'!DS$1:DS$220,0)),"",VLOOKUP(SU$1,'Tactic Recode'!$A$1:$B$547,2,FALSE))</f>
        <v/>
      </c>
      <c r="SV124" t="str">
        <f>IF(ISERROR(MATCH(SV$1,'CSC Mitre'!DS$1:DS$220,0)),"",VLOOKUP(SV$1,'Tactic Recode'!$A$1:$B$547,2,FALSE))</f>
        <v/>
      </c>
      <c r="SW124" t="str">
        <f>IF(ISERROR(MATCH(SW$1,'CSC Mitre'!DS$1:DS$220,0)),"",VLOOKUP(SW$1,'Tactic Recode'!$A$1:$B$547,2,FALSE))</f>
        <v/>
      </c>
      <c r="SX124" t="str">
        <f>IF(ISERROR(MATCH(SX$1,'CSC Mitre'!DS$1:DS$220,0)),"",VLOOKUP(SX$1,'Tactic Recode'!$A$1:$B$547,2,FALSE))</f>
        <v/>
      </c>
      <c r="SY124" t="str">
        <f>IF(ISERROR(MATCH(SY$1,'CSC Mitre'!DS$1:DS$220,0)),"",VLOOKUP(SY$1,'Tactic Recode'!$A$1:$B$547,2,FALSE))</f>
        <v/>
      </c>
      <c r="SZ124" t="str">
        <f>IF(ISERROR(MATCH(SZ$1,'CSC Mitre'!DS$1:DS$220,0)),"",VLOOKUP(SZ$1,'Tactic Recode'!$A$1:$B$547,2,FALSE))</f>
        <v/>
      </c>
      <c r="TA124" t="str">
        <f>IF(ISERROR(MATCH(TA$1,'CSC Mitre'!DS$1:DS$220,0)),"",VLOOKUP(TA$1,'Tactic Recode'!$A$1:$B$547,2,FALSE))</f>
        <v/>
      </c>
      <c r="TB124" t="str">
        <f>IF(ISERROR(MATCH(TB$1,'CSC Mitre'!DS$1:DS$220,0)),"",VLOOKUP(TB$1,'Tactic Recode'!$A$1:$B$547,2,FALSE))</f>
        <v/>
      </c>
      <c r="TC124" t="str">
        <f>IF(ISERROR(MATCH(TC$1,'CSC Mitre'!DS$1:DS$220,0)),"",VLOOKUP(TC$1,'Tactic Recode'!$A$1:$B$547,2,FALSE))</f>
        <v/>
      </c>
      <c r="TD124" t="str">
        <f>IF(ISERROR(MATCH(TD$1,'CSC Mitre'!DS$1:DS$220,0)),"",VLOOKUP(TD$1,'Tactic Recode'!$A$1:$B$547,2,FALSE))</f>
        <v/>
      </c>
      <c r="TE124" t="str">
        <f>IF(ISERROR(MATCH(TE$1,'CSC Mitre'!DS$1:DS$220,0)),"",VLOOKUP(TE$1,'Tactic Recode'!$A$1:$B$547,2,FALSE))</f>
        <v/>
      </c>
      <c r="TF124" t="str">
        <f>IF(ISERROR(MATCH(TF$1,'CSC Mitre'!DS$1:DS$220,0)),"",VLOOKUP(TF$1,'Tactic Recode'!$A$1:$B$547,2,FALSE))</f>
        <v/>
      </c>
      <c r="TG124" t="str">
        <f>IF(ISERROR(MATCH(TG$1,'CSC Mitre'!DS$1:DS$220,0)),"",VLOOKUP(TG$1,'Tactic Recode'!$A$1:$B$547,2,FALSE))</f>
        <v/>
      </c>
      <c r="TH124" t="str">
        <f>IF(ISERROR(MATCH(TH$1,'CSC Mitre'!DS$1:DS$220,0)),"",VLOOKUP(TH$1,'Tactic Recode'!$A$1:$B$547,2,FALSE))</f>
        <v/>
      </c>
      <c r="TI124" t="str">
        <f>IF(ISERROR(MATCH(TI$1,'CSC Mitre'!DS$1:DS$220,0)),"",VLOOKUP(TI$1,'Tactic Recode'!$A$1:$B$547,2,FALSE))</f>
        <v/>
      </c>
      <c r="TJ124" t="str">
        <f>IF(ISERROR(MATCH(TJ$1,'CSC Mitre'!DS$1:DS$220,0)),"",VLOOKUP(TJ$1,'Tactic Recode'!$A$1:$B$547,2,FALSE))</f>
        <v/>
      </c>
      <c r="TK124" t="str">
        <f>IF(ISERROR(MATCH(TK$1,'CSC Mitre'!DS$1:DS$220,0)),"",VLOOKUP(TK$1,'Tactic Recode'!$A$1:$B$547,2,FALSE))</f>
        <v/>
      </c>
      <c r="TL124" t="str">
        <f>IF(ISERROR(MATCH(TL$1,'CSC Mitre'!DS$1:DS$220,0)),"",VLOOKUP(TL$1,'Tactic Recode'!$A$1:$B$547,2,FALSE))</f>
        <v/>
      </c>
      <c r="TM124" t="str">
        <f>IF(ISERROR(MATCH(TM$1,'CSC Mitre'!DS$1:DS$220,0)),"",VLOOKUP(TM$1,'Tactic Recode'!$A$1:$B$547,2,FALSE))</f>
        <v/>
      </c>
      <c r="TN124" t="str">
        <f>IF(ISERROR(MATCH(TN$1,'CSC Mitre'!DS$1:DS$220,0)),"",VLOOKUP(TN$1,'Tactic Recode'!$A$1:$B$547,2,FALSE))</f>
        <v/>
      </c>
      <c r="TO124" t="str">
        <f>IF(ISERROR(MATCH(TO$1,'CSC Mitre'!DS$1:DS$220,0)),"",VLOOKUP(TO$1,'Tactic Recode'!$A$1:$B$547,2,FALSE))</f>
        <v/>
      </c>
      <c r="TP124" t="str">
        <f>IF(ISERROR(MATCH(TP$1,'CSC Mitre'!DS$1:DS$220,0)),"",VLOOKUP(TP$1,'Tactic Recode'!$A$1:$B$547,2,FALSE))</f>
        <v/>
      </c>
      <c r="TQ124" t="str">
        <f>IF(ISERROR(MATCH(TQ$1,'CSC Mitre'!DS$1:DS$220,0)),"",VLOOKUP(TQ$1,'Tactic Recode'!$A$1:$B$547,2,FALSE))</f>
        <v/>
      </c>
      <c r="TR124" t="str">
        <f>IF(ISERROR(MATCH(TR$1,'CSC Mitre'!DS$1:DS$220,0)),"",VLOOKUP(TR$1,'Tactic Recode'!$A$1:$B$547,2,FALSE))</f>
        <v/>
      </c>
      <c r="TS124" t="str">
        <f>IF(ISERROR(MATCH(TS$1,'CSC Mitre'!DS$1:DS$220,0)),"",VLOOKUP(TS$1,'Tactic Recode'!$A$1:$B$547,2,FALSE))</f>
        <v/>
      </c>
      <c r="TT124" t="str">
        <f>IF(ISERROR(MATCH(TT$1,'CSC Mitre'!DS$1:DS$220,0)),"",VLOOKUP(TT$1,'Tactic Recode'!$A$1:$B$547,2,FALSE))</f>
        <v/>
      </c>
      <c r="TU124" t="str">
        <f>IF(ISERROR(MATCH(TU$1,'CSC Mitre'!DS$1:DS$220,0)),"",VLOOKUP(TU$1,'Tactic Recode'!$A$1:$B$547,2,FALSE))</f>
        <v/>
      </c>
      <c r="TV124" t="str">
        <f>IF(ISERROR(MATCH(TV$1,'CSC Mitre'!DS$1:DS$220,0)),"",VLOOKUP(TV$1,'Tactic Recode'!$A$1:$B$547,2,FALSE))</f>
        <v/>
      </c>
      <c r="TW124" t="str">
        <f>IF(ISERROR(MATCH(TW$1,'CSC Mitre'!DS$1:DS$220,0)),"",VLOOKUP(TW$1,'Tactic Recode'!$A$1:$B$547,2,FALSE))</f>
        <v/>
      </c>
      <c r="TX124" t="str">
        <f>IF(ISERROR(MATCH(TX$1,'CSC Mitre'!DS$1:DS$220,0)),"",VLOOKUP(TX$1,'Tactic Recode'!$A$1:$B$547,2,FALSE))</f>
        <v/>
      </c>
      <c r="TY124" t="str">
        <f>IF(ISERROR(MATCH(TY$1,'CSC Mitre'!DS$1:DS$220,0)),"",VLOOKUP(TY$1,'Tactic Recode'!$A$1:$B$547,2,FALSE))</f>
        <v/>
      </c>
      <c r="TZ124" t="str">
        <f>IF(ISERROR(MATCH(TZ$1,'CSC Mitre'!DS$1:DS$220,0)),"",VLOOKUP(TZ$1,'Tactic Recode'!$A$1:$B$547,2,FALSE))</f>
        <v/>
      </c>
      <c r="UA124" t="str">
        <f>IF(ISERROR(MATCH(UA$1,'CSC Mitre'!DS$1:DS$220,0)),"",VLOOKUP(UA$1,'Tactic Recode'!$A$1:$B$547,2,FALSE))</f>
        <v/>
      </c>
      <c r="UB124" t="str">
        <f>IF(ISERROR(MATCH(UB$1,'CSC Mitre'!DS$1:DS$220,0)),"",VLOOKUP(UB$1,'Tactic Recode'!$A$1:$B$547,2,FALSE))</f>
        <v/>
      </c>
    </row>
    <row r="125" spans="1:548" x14ac:dyDescent="0.25">
      <c r="A125" s="59" t="s">
        <v>520</v>
      </c>
      <c r="B125" t="str">
        <f>IF(ISERROR(MATCH(B$1,'CSC Mitre'!DT$1:DT$220,0)),"",VLOOKUP(B$1,'Tactic Recode'!$A$1:$B$547,2,FALSE))</f>
        <v/>
      </c>
      <c r="C125" t="str">
        <f>IF(ISERROR(MATCH(C$1,'CSC Mitre'!DT$1:DT$220,0)),"",VLOOKUP(C$1,'Tactic Recode'!$A$1:$B$547,2,FALSE))</f>
        <v/>
      </c>
      <c r="D125" t="str">
        <f>IF(ISERROR(MATCH(D$1,'CSC Mitre'!DT$1:DT$220,0)),"",VLOOKUP(D$1,'Tactic Recode'!$A$1:$B$547,2,FALSE))</f>
        <v/>
      </c>
      <c r="E125" t="str">
        <f>IF(ISERROR(MATCH(E$1,'CSC Mitre'!DT$1:DT$220,0)),"",VLOOKUP(E$1,'Tactic Recode'!$A$1:$B$547,2,FALSE))</f>
        <v/>
      </c>
      <c r="F125" t="str">
        <f>IF(ISERROR(MATCH(F$1,'CSC Mitre'!DT$1:DT$220,0)),"",VLOOKUP(F$1,'Tactic Recode'!$A$1:$B$547,2,FALSE))</f>
        <v/>
      </c>
      <c r="G125" t="str">
        <f>IF(ISERROR(MATCH(G$1,'CSC Mitre'!DT$1:DT$220,0)),"",VLOOKUP(G$1,'Tactic Recode'!$A$1:$B$547,2,FALSE))</f>
        <v/>
      </c>
      <c r="H125" t="str">
        <f>IF(ISERROR(MATCH(H$1,'CSC Mitre'!DT$1:DT$220,0)),"",VLOOKUP(H$1,'Tactic Recode'!$A$1:$B$547,2,FALSE))</f>
        <v/>
      </c>
      <c r="I125" t="str">
        <f>IF(ISERROR(MATCH(I$1,'CSC Mitre'!DT$1:DT$220,0)),"",VLOOKUP(I$1,'Tactic Recode'!$A$1:$B$547,2,FALSE))</f>
        <v/>
      </c>
      <c r="J125" t="str">
        <f>IF(ISERROR(MATCH(J$1,'CSC Mitre'!DT$1:DT$220,0)),"",VLOOKUP(J$1,'Tactic Recode'!$A$1:$B$547,2,FALSE))</f>
        <v/>
      </c>
      <c r="K125" t="str">
        <f>IF(ISERROR(MATCH(K$1,'CSC Mitre'!DT$1:DT$220,0)),"",VLOOKUP(K$1,'Tactic Recode'!$A$1:$B$547,2,FALSE))</f>
        <v/>
      </c>
      <c r="L125" t="str">
        <f>IF(ISERROR(MATCH(L$1,'CSC Mitre'!DT$1:DT$220,0)),"",VLOOKUP(L$1,'Tactic Recode'!$A$1:$B$547,2,FALSE))</f>
        <v/>
      </c>
      <c r="M125" t="str">
        <f>IF(ISERROR(MATCH(M$1,'CSC Mitre'!DT$1:DT$220,0)),"",VLOOKUP(M$1,'Tactic Recode'!$A$1:$B$547,2,FALSE))</f>
        <v/>
      </c>
      <c r="N125" t="str">
        <f>IF(ISERROR(MATCH(N$1,'CSC Mitre'!DT$1:DT$220,0)),"",VLOOKUP(N$1,'Tactic Recode'!$A$1:$B$547,2,FALSE))</f>
        <v/>
      </c>
      <c r="O125" t="str">
        <f>IF(ISERROR(MATCH(O$1,'CSC Mitre'!DT$1:DT$220,0)),"",VLOOKUP(O$1,'Tactic Recode'!$A$1:$B$547,2,FALSE))</f>
        <v/>
      </c>
      <c r="P125" t="str">
        <f>IF(ISERROR(MATCH(P$1,'CSC Mitre'!DT$1:DT$220,0)),"",VLOOKUP(P$1,'Tactic Recode'!$A$1:$B$547,2,FALSE))</f>
        <v/>
      </c>
      <c r="Q125" t="str">
        <f>IF(ISERROR(MATCH(Q$1,'CSC Mitre'!DT$1:DT$220,0)),"",VLOOKUP(Q$1,'Tactic Recode'!$A$1:$B$547,2,FALSE))</f>
        <v/>
      </c>
      <c r="R125" t="str">
        <f>IF(ISERROR(MATCH(R$1,'CSC Mitre'!DT$1:DT$220,0)),"",VLOOKUP(R$1,'Tactic Recode'!$A$1:$B$547,2,FALSE))</f>
        <v/>
      </c>
      <c r="S125" t="str">
        <f>IF(ISERROR(MATCH(S$1,'CSC Mitre'!DT$1:DT$220,0)),"",VLOOKUP(S$1,'Tactic Recode'!$A$1:$B$547,2,FALSE))</f>
        <v/>
      </c>
      <c r="T125" t="str">
        <f>IF(ISERROR(MATCH(T$1,'CSC Mitre'!DT$1:DT$220,0)),"",VLOOKUP(T$1,'Tactic Recode'!$A$1:$B$547,2,FALSE))</f>
        <v/>
      </c>
      <c r="U125" t="str">
        <f>IF(ISERROR(MATCH(U$1,'CSC Mitre'!DT$1:DT$220,0)),"",VLOOKUP(U$1,'Tactic Recode'!$A$1:$B$547,2,FALSE))</f>
        <v/>
      </c>
      <c r="V125" t="str">
        <f>IF(ISERROR(MATCH(V$1,'CSC Mitre'!DT$1:DT$220,0)),"",VLOOKUP(V$1,'Tactic Recode'!$A$1:$B$547,2,FALSE))</f>
        <v/>
      </c>
      <c r="W125" t="str">
        <f>IF(ISERROR(MATCH(W$1,'CSC Mitre'!DT$1:DT$220,0)),"",VLOOKUP(W$1,'Tactic Recode'!$A$1:$B$547,2,FALSE))</f>
        <v/>
      </c>
      <c r="X125" t="str">
        <f>IF(ISERROR(MATCH(X$1,'CSC Mitre'!DT$1:DT$220,0)),"",VLOOKUP(X$1,'Tactic Recode'!$A$1:$B$547,2,FALSE))</f>
        <v/>
      </c>
      <c r="Y125" t="str">
        <f>IF(ISERROR(MATCH(Y$1,'CSC Mitre'!DT$1:DT$220,0)),"",VLOOKUP(Y$1,'Tactic Recode'!$A$1:$B$547,2,FALSE))</f>
        <v/>
      </c>
      <c r="Z125" t="str">
        <f>IF(ISERROR(MATCH(Z$1,'CSC Mitre'!DT$1:DT$220,0)),"",VLOOKUP(Z$1,'Tactic Recode'!$A$1:$B$547,2,FALSE))</f>
        <v/>
      </c>
      <c r="AA125" t="str">
        <f>IF(ISERROR(MATCH(AA$1,'CSC Mitre'!DT$1:DT$220,0)),"",VLOOKUP(AA$1,'Tactic Recode'!$A$1:$B$547,2,FALSE))</f>
        <v/>
      </c>
      <c r="AB125" t="str">
        <f>IF(ISERROR(MATCH(AB$1,'CSC Mitre'!DT$1:DT$220,0)),"",VLOOKUP(AB$1,'Tactic Recode'!$A$1:$B$547,2,FALSE))</f>
        <v/>
      </c>
      <c r="AC125" t="str">
        <f>IF(ISERROR(MATCH(AC$1,'CSC Mitre'!DT$1:DT$220,0)),"",VLOOKUP(AC$1,'Tactic Recode'!$A$1:$B$547,2,FALSE))</f>
        <v/>
      </c>
      <c r="AD125" t="str">
        <f>IF(ISERROR(MATCH(AD$1,'CSC Mitre'!DT$1:DT$220,0)),"",VLOOKUP(AD$1,'Tactic Recode'!$A$1:$B$547,2,FALSE))</f>
        <v/>
      </c>
      <c r="AE125" t="str">
        <f>IF(ISERROR(MATCH(AE$1,'CSC Mitre'!DT$1:DT$220,0)),"",VLOOKUP(AE$1,'Tactic Recode'!$A$1:$B$547,2,FALSE))</f>
        <v/>
      </c>
      <c r="AF125" t="str">
        <f>IF(ISERROR(MATCH(AF$1,'CSC Mitre'!DT$1:DT$220,0)),"",VLOOKUP(AF$1,'Tactic Recode'!$A$1:$B$547,2,FALSE))</f>
        <v/>
      </c>
      <c r="AG125" t="str">
        <f>IF(ISERROR(MATCH(AG$1,'CSC Mitre'!DT$1:DT$220,0)),"",VLOOKUP(AG$1,'Tactic Recode'!$A$1:$B$547,2,FALSE))</f>
        <v/>
      </c>
      <c r="AH125" t="str">
        <f>IF(ISERROR(MATCH(AH$1,'CSC Mitre'!DT$1:DT$220,0)),"",VLOOKUP(AH$1,'Tactic Recode'!$A$1:$B$547,2,FALSE))</f>
        <v/>
      </c>
      <c r="AI125" t="str">
        <f>IF(ISERROR(MATCH(AI$1,'CSC Mitre'!DT$1:DT$220,0)),"",VLOOKUP(AI$1,'Tactic Recode'!$A$1:$B$547,2,FALSE))</f>
        <v/>
      </c>
      <c r="AJ125" t="str">
        <f>IF(ISERROR(MATCH(AJ$1,'CSC Mitre'!DT$1:DT$220,0)),"",VLOOKUP(AJ$1,'Tactic Recode'!$A$1:$B$547,2,FALSE))</f>
        <v/>
      </c>
      <c r="AK125" t="str">
        <f>IF(ISERROR(MATCH(AK$1,'CSC Mitre'!DT$1:DT$220,0)),"",VLOOKUP(AK$1,'Tactic Recode'!$A$1:$B$547,2,FALSE))</f>
        <v/>
      </c>
      <c r="AL125" t="str">
        <f>IF(ISERROR(MATCH(AL$1,'CSC Mitre'!DT$1:DT$220,0)),"",VLOOKUP(AL$1,'Tactic Recode'!$A$1:$B$547,2,FALSE))</f>
        <v/>
      </c>
      <c r="AM125" t="str">
        <f>IF(ISERROR(MATCH(AM$1,'CSC Mitre'!DT$1:DT$220,0)),"",VLOOKUP(AM$1,'Tactic Recode'!$A$1:$B$547,2,FALSE))</f>
        <v/>
      </c>
      <c r="AN125" t="str">
        <f>IF(ISERROR(MATCH(AN$1,'CSC Mitre'!DT$1:DT$220,0)),"",VLOOKUP(AN$1,'Tactic Recode'!$A$1:$B$547,2,FALSE))</f>
        <v/>
      </c>
      <c r="AO125" t="str">
        <f>IF(ISERROR(MATCH(AO$1,'CSC Mitre'!DT$1:DT$220,0)),"",VLOOKUP(AO$1,'Tactic Recode'!$A$1:$B$547,2,FALSE))</f>
        <v/>
      </c>
      <c r="AP125" t="str">
        <f>IF(ISERROR(MATCH(AP$1,'CSC Mitre'!DT$1:DT$220,0)),"",VLOOKUP(AP$1,'Tactic Recode'!$A$1:$B$547,2,FALSE))</f>
        <v/>
      </c>
      <c r="AQ125" t="str">
        <f>IF(ISERROR(MATCH(AQ$1,'CSC Mitre'!DT$1:DT$220,0)),"",VLOOKUP(AQ$1,'Tactic Recode'!$A$1:$B$547,2,FALSE))</f>
        <v/>
      </c>
      <c r="AR125" t="str">
        <f>IF(ISERROR(MATCH(AR$1,'CSC Mitre'!DT$1:DT$220,0)),"",VLOOKUP(AR$1,'Tactic Recode'!$A$1:$B$547,2,FALSE))</f>
        <v/>
      </c>
      <c r="AS125" t="str">
        <f>IF(ISERROR(MATCH(AS$1,'CSC Mitre'!DT$1:DT$220,0)),"",VLOOKUP(AS$1,'Tactic Recode'!$A$1:$B$547,2,FALSE))</f>
        <v/>
      </c>
      <c r="AT125" t="str">
        <f>IF(ISERROR(MATCH(AT$1,'CSC Mitre'!DT$1:DT$220,0)),"",VLOOKUP(AT$1,'Tactic Recode'!$A$1:$B$547,2,FALSE))</f>
        <v/>
      </c>
      <c r="AU125" t="str">
        <f>IF(ISERROR(MATCH(AU$1,'CSC Mitre'!DT$1:DT$220,0)),"",VLOOKUP(AU$1,'Tactic Recode'!$A$1:$B$547,2,FALSE))</f>
        <v/>
      </c>
      <c r="AV125" t="str">
        <f>IF(ISERROR(MATCH(AV$1,'CSC Mitre'!DT$1:DT$220,0)),"",VLOOKUP(AV$1,'Tactic Recode'!$A$1:$B$547,2,FALSE))</f>
        <v/>
      </c>
      <c r="AW125" t="str">
        <f>IF(ISERROR(MATCH(AW$1,'CSC Mitre'!DT$1:DT$220,0)),"",VLOOKUP(AW$1,'Tactic Recode'!$A$1:$B$547,2,FALSE))</f>
        <v/>
      </c>
      <c r="AX125" t="str">
        <f>IF(ISERROR(MATCH(AX$1,'CSC Mitre'!DT$1:DT$220,0)),"",VLOOKUP(AX$1,'Tactic Recode'!$A$1:$B$547,2,FALSE))</f>
        <v/>
      </c>
      <c r="AY125" t="str">
        <f>IF(ISERROR(MATCH(AY$1,'CSC Mitre'!DT$1:DT$220,0)),"",VLOOKUP(AY$1,'Tactic Recode'!$A$1:$B$547,2,FALSE))</f>
        <v/>
      </c>
      <c r="AZ125" t="str">
        <f>IF(ISERROR(MATCH(AZ$1,'CSC Mitre'!DT$1:DT$220,0)),"",VLOOKUP(AZ$1,'Tactic Recode'!$A$1:$B$547,2,FALSE))</f>
        <v/>
      </c>
      <c r="BA125" t="str">
        <f>IF(ISERROR(MATCH(BA$1,'CSC Mitre'!DT$1:DT$220,0)),"",VLOOKUP(BA$1,'Tactic Recode'!$A$1:$B$547,2,FALSE))</f>
        <v/>
      </c>
      <c r="BB125" t="str">
        <f>IF(ISERROR(MATCH(BB$1,'CSC Mitre'!DT$1:DT$220,0)),"",VLOOKUP(BB$1,'Tactic Recode'!$A$1:$B$547,2,FALSE))</f>
        <v/>
      </c>
      <c r="BC125" t="str">
        <f>IF(ISERROR(MATCH(BC$1,'CSC Mitre'!DT$1:DT$220,0)),"",VLOOKUP(BC$1,'Tactic Recode'!$A$1:$B$547,2,FALSE))</f>
        <v/>
      </c>
      <c r="BD125" t="str">
        <f>IF(ISERROR(MATCH(BD$1,'CSC Mitre'!DT$1:DT$220,0)),"",VLOOKUP(BD$1,'Tactic Recode'!$A$1:$B$547,2,FALSE))</f>
        <v/>
      </c>
      <c r="BE125" t="str">
        <f>IF(ISERROR(MATCH(BE$1,'CSC Mitre'!DT$1:DT$220,0)),"",VLOOKUP(BE$1,'Tactic Recode'!$A$1:$B$547,2,FALSE))</f>
        <v/>
      </c>
      <c r="BF125" t="str">
        <f>IF(ISERROR(MATCH(BF$1,'CSC Mitre'!DT$1:DT$220,0)),"",VLOOKUP(BF$1,'Tactic Recode'!$A$1:$B$547,2,FALSE))</f>
        <v/>
      </c>
      <c r="BG125" t="str">
        <f>IF(ISERROR(MATCH(BG$1,'CSC Mitre'!DT$1:DT$220,0)),"",VLOOKUP(BG$1,'Tactic Recode'!$A$1:$B$547,2,FALSE))</f>
        <v/>
      </c>
      <c r="BH125" t="str">
        <f>IF(ISERROR(MATCH(BH$1,'CSC Mitre'!DT$1:DT$220,0)),"",VLOOKUP(BH$1,'Tactic Recode'!$A$1:$B$547,2,FALSE))</f>
        <v/>
      </c>
      <c r="BI125" t="str">
        <f>IF(ISERROR(MATCH(BI$1,'CSC Mitre'!DT$1:DT$220,0)),"",VLOOKUP(BI$1,'Tactic Recode'!$A$1:$B$547,2,FALSE))</f>
        <v/>
      </c>
      <c r="BJ125" t="str">
        <f>IF(ISERROR(MATCH(BJ$1,'CSC Mitre'!DT$1:DT$220,0)),"",VLOOKUP(BJ$1,'Tactic Recode'!$A$1:$B$547,2,FALSE))</f>
        <v/>
      </c>
      <c r="BK125" t="str">
        <f>IF(ISERROR(MATCH(BK$1,'CSC Mitre'!DT$1:DT$220,0)),"",VLOOKUP(BK$1,'Tactic Recode'!$A$1:$B$547,2,FALSE))</f>
        <v/>
      </c>
      <c r="BL125" t="str">
        <f>IF(ISERROR(MATCH(BL$1,'CSC Mitre'!DT$1:DT$220,0)),"",VLOOKUP(BL$1,'Tactic Recode'!$A$1:$B$547,2,FALSE))</f>
        <v/>
      </c>
      <c r="BM125" t="str">
        <f>IF(ISERROR(MATCH(BM$1,'CSC Mitre'!DT$1:DT$220,0)),"",VLOOKUP(BM$1,'Tactic Recode'!$A$1:$B$547,2,FALSE))</f>
        <v/>
      </c>
      <c r="BN125" t="str">
        <f>IF(ISERROR(MATCH(BN$1,'CSC Mitre'!DT$1:DT$220,0)),"",VLOOKUP(BN$1,'Tactic Recode'!$A$1:$B$547,2,FALSE))</f>
        <v/>
      </c>
      <c r="BO125" t="str">
        <f>IF(ISERROR(MATCH(BO$1,'CSC Mitre'!DT$1:DT$220,0)),"",VLOOKUP(BO$1,'Tactic Recode'!$A$1:$B$547,2,FALSE))</f>
        <v/>
      </c>
      <c r="BP125" t="str">
        <f>IF(ISERROR(MATCH(BP$1,'CSC Mitre'!DT$1:DT$220,0)),"",VLOOKUP(BP$1,'Tactic Recode'!$A$1:$B$547,2,FALSE))</f>
        <v/>
      </c>
      <c r="BQ125" t="str">
        <f>IF(ISERROR(MATCH(BQ$1,'CSC Mitre'!DT$1:DT$220,0)),"",VLOOKUP(BQ$1,'Tactic Recode'!$A$1:$B$547,2,FALSE))</f>
        <v/>
      </c>
      <c r="BR125" t="str">
        <f>IF(ISERROR(MATCH(BR$1,'CSC Mitre'!DT$1:DT$220,0)),"",VLOOKUP(BR$1,'Tactic Recode'!$A$1:$B$547,2,FALSE))</f>
        <v/>
      </c>
      <c r="BS125" t="str">
        <f>IF(ISERROR(MATCH(BS$1,'CSC Mitre'!DT$1:DT$220,0)),"",VLOOKUP(BS$1,'Tactic Recode'!$A$1:$B$547,2,FALSE))</f>
        <v/>
      </c>
      <c r="BT125" t="str">
        <f>IF(ISERROR(MATCH(BT$1,'CSC Mitre'!DT$1:DT$220,0)),"",VLOOKUP(BT$1,'Tactic Recode'!$A$1:$B$547,2,FALSE))</f>
        <v/>
      </c>
      <c r="BU125" t="str">
        <f>IF(ISERROR(MATCH(BU$1,'CSC Mitre'!DT$1:DT$220,0)),"",VLOOKUP(BU$1,'Tactic Recode'!$A$1:$B$547,2,FALSE))</f>
        <v/>
      </c>
      <c r="BV125" t="str">
        <f>IF(ISERROR(MATCH(BV$1,'CSC Mitre'!DT$1:DT$220,0)),"",VLOOKUP(BV$1,'Tactic Recode'!$A$1:$B$547,2,FALSE))</f>
        <v/>
      </c>
      <c r="BW125" t="str">
        <f>IF(ISERROR(MATCH(BW$1,'CSC Mitre'!DT$1:DT$220,0)),"",VLOOKUP(BW$1,'Tactic Recode'!$A$1:$B$547,2,FALSE))</f>
        <v/>
      </c>
      <c r="BX125" t="str">
        <f>IF(ISERROR(MATCH(BX$1,'CSC Mitre'!DT$1:DT$220,0)),"",VLOOKUP(BX$1,'Tactic Recode'!$A$1:$B$547,2,FALSE))</f>
        <v/>
      </c>
      <c r="BY125" t="str">
        <f>IF(ISERROR(MATCH(BY$1,'CSC Mitre'!DT$1:DT$220,0)),"",VLOOKUP(BY$1,'Tactic Recode'!$A$1:$B$547,2,FALSE))</f>
        <v/>
      </c>
      <c r="BZ125" t="str">
        <f>IF(ISERROR(MATCH(BZ$1,'CSC Mitre'!DT$1:DT$220,0)),"",VLOOKUP(BZ$1,'Tactic Recode'!$A$1:$B$547,2,FALSE))</f>
        <v/>
      </c>
      <c r="CA125" t="str">
        <f>IF(ISERROR(MATCH(CA$1,'CSC Mitre'!DT$1:DT$220,0)),"",VLOOKUP(CA$1,'Tactic Recode'!$A$1:$B$547,2,FALSE))</f>
        <v/>
      </c>
      <c r="CB125" t="str">
        <f>IF(ISERROR(MATCH(CB$1,'CSC Mitre'!DT$1:DT$220,0)),"",VLOOKUP(CB$1,'Tactic Recode'!$A$1:$B$547,2,FALSE))</f>
        <v/>
      </c>
      <c r="CC125" t="str">
        <f>IF(ISERROR(MATCH(CC$1,'CSC Mitre'!DT$1:DT$220,0)),"",VLOOKUP(CC$1,'Tactic Recode'!$A$1:$B$547,2,FALSE))</f>
        <v/>
      </c>
      <c r="CD125" t="str">
        <f>IF(ISERROR(MATCH(CD$1,'CSC Mitre'!DT$1:DT$220,0)),"",VLOOKUP(CD$1,'Tactic Recode'!$A$1:$B$547,2,FALSE))</f>
        <v/>
      </c>
      <c r="CE125" t="str">
        <f>IF(ISERROR(MATCH(CE$1,'CSC Mitre'!DT$1:DT$220,0)),"",VLOOKUP(CE$1,'Tactic Recode'!$A$1:$B$547,2,FALSE))</f>
        <v/>
      </c>
      <c r="CF125" t="str">
        <f>IF(ISERROR(MATCH(CF$1,'CSC Mitre'!DT$1:DT$220,0)),"",VLOOKUP(CF$1,'Tactic Recode'!$A$1:$B$547,2,FALSE))</f>
        <v/>
      </c>
      <c r="CG125" t="str">
        <f>IF(ISERROR(MATCH(CG$1,'CSC Mitre'!DT$1:DT$220,0)),"",VLOOKUP(CG$1,'Tactic Recode'!$A$1:$B$547,2,FALSE))</f>
        <v/>
      </c>
      <c r="CH125" t="str">
        <f>IF(ISERROR(MATCH(CH$1,'CSC Mitre'!DT$1:DT$220,0)),"",VLOOKUP(CH$1,'Tactic Recode'!$A$1:$B$547,2,FALSE))</f>
        <v/>
      </c>
      <c r="CI125" t="str">
        <f>IF(ISERROR(MATCH(CI$1,'CSC Mitre'!DT$1:DT$220,0)),"",VLOOKUP(CI$1,'Tactic Recode'!$A$1:$B$547,2,FALSE))</f>
        <v/>
      </c>
      <c r="CJ125" t="str">
        <f>IF(ISERROR(MATCH(CJ$1,'CSC Mitre'!DT$1:DT$220,0)),"",VLOOKUP(CJ$1,'Tactic Recode'!$A$1:$B$547,2,FALSE))</f>
        <v/>
      </c>
      <c r="CK125" t="str">
        <f>IF(ISERROR(MATCH(CK$1,'CSC Mitre'!DT$1:DT$220,0)),"",VLOOKUP(CK$1,'Tactic Recode'!$A$1:$B$547,2,FALSE))</f>
        <v/>
      </c>
      <c r="CL125" t="str">
        <f>IF(ISERROR(MATCH(CL$1,'CSC Mitre'!DT$1:DT$220,0)),"",VLOOKUP(CL$1,'Tactic Recode'!$A$1:$B$547,2,FALSE))</f>
        <v/>
      </c>
      <c r="CM125" t="str">
        <f>IF(ISERROR(MATCH(CM$1,'CSC Mitre'!DT$1:DT$220,0)),"",VLOOKUP(CM$1,'Tactic Recode'!$A$1:$B$547,2,FALSE))</f>
        <v/>
      </c>
      <c r="CN125" t="str">
        <f>IF(ISERROR(MATCH(CN$1,'CSC Mitre'!DT$1:DT$220,0)),"",VLOOKUP(CN$1,'Tactic Recode'!$A$1:$B$547,2,FALSE))</f>
        <v/>
      </c>
      <c r="CO125" t="str">
        <f>IF(ISERROR(MATCH(CO$1,'CSC Mitre'!DT$1:DT$220,0)),"",VLOOKUP(CO$1,'Tactic Recode'!$A$1:$B$547,2,FALSE))</f>
        <v/>
      </c>
      <c r="CP125" t="str">
        <f>IF(ISERROR(MATCH(CP$1,'CSC Mitre'!DT$1:DT$220,0)),"",VLOOKUP(CP$1,'Tactic Recode'!$A$1:$B$547,2,FALSE))</f>
        <v/>
      </c>
      <c r="CQ125" t="str">
        <f>IF(ISERROR(MATCH(CQ$1,'CSC Mitre'!DT$1:DT$220,0)),"",VLOOKUP(CQ$1,'Tactic Recode'!$A$1:$B$547,2,FALSE))</f>
        <v/>
      </c>
      <c r="CR125" t="str">
        <f>IF(ISERROR(MATCH(CR$1,'CSC Mitre'!DT$1:DT$220,0)),"",VLOOKUP(CR$1,'Tactic Recode'!$A$1:$B$547,2,FALSE))</f>
        <v/>
      </c>
      <c r="CS125" t="str">
        <f>IF(ISERROR(MATCH(CS$1,'CSC Mitre'!DT$1:DT$220,0)),"",VLOOKUP(CS$1,'Tactic Recode'!$A$1:$B$547,2,FALSE))</f>
        <v/>
      </c>
      <c r="CT125" t="str">
        <f>IF(ISERROR(MATCH(CT$1,'CSC Mitre'!DT$1:DT$220,0)),"",VLOOKUP(CT$1,'Tactic Recode'!$A$1:$B$547,2,FALSE))</f>
        <v/>
      </c>
      <c r="CU125" t="str">
        <f>IF(ISERROR(MATCH(CU$1,'CSC Mitre'!DT$1:DT$220,0)),"",VLOOKUP(CU$1,'Tactic Recode'!$A$1:$B$547,2,FALSE))</f>
        <v/>
      </c>
      <c r="CV125" t="str">
        <f>IF(ISERROR(MATCH(CV$1,'CSC Mitre'!DT$1:DT$220,0)),"",VLOOKUP(CV$1,'Tactic Recode'!$A$1:$B$547,2,FALSE))</f>
        <v/>
      </c>
      <c r="CW125" t="str">
        <f>IF(ISERROR(MATCH(CW$1,'CSC Mitre'!DT$1:DT$220,0)),"",VLOOKUP(CW$1,'Tactic Recode'!$A$1:$B$547,2,FALSE))</f>
        <v/>
      </c>
      <c r="CX125" t="str">
        <f>IF(ISERROR(MATCH(CX$1,'CSC Mitre'!DT$1:DT$220,0)),"",VLOOKUP(CX$1,'Tactic Recode'!$A$1:$B$547,2,FALSE))</f>
        <v/>
      </c>
      <c r="CY125" t="str">
        <f>IF(ISERROR(MATCH(CY$1,'CSC Mitre'!DT$1:DT$220,0)),"",VLOOKUP(CY$1,'Tactic Recode'!$A$1:$B$547,2,FALSE))</f>
        <v/>
      </c>
      <c r="CZ125" t="str">
        <f>IF(ISERROR(MATCH(CZ$1,'CSC Mitre'!DT$1:DT$220,0)),"",VLOOKUP(CZ$1,'Tactic Recode'!$A$1:$B$547,2,FALSE))</f>
        <v/>
      </c>
      <c r="DA125" t="str">
        <f>IF(ISERROR(MATCH(DA$1,'CSC Mitre'!DT$1:DT$220,0)),"",VLOOKUP(DA$1,'Tactic Recode'!$A$1:$B$547,2,FALSE))</f>
        <v/>
      </c>
      <c r="DB125" t="str">
        <f>IF(ISERROR(MATCH(DB$1,'CSC Mitre'!DT$1:DT$220,0)),"",VLOOKUP(DB$1,'Tactic Recode'!$A$1:$B$547,2,FALSE))</f>
        <v/>
      </c>
      <c r="DC125" t="str">
        <f>IF(ISERROR(MATCH(DC$1,'CSC Mitre'!DT$1:DT$220,0)),"",VLOOKUP(DC$1,'Tactic Recode'!$A$1:$B$547,2,FALSE))</f>
        <v/>
      </c>
      <c r="DD125" t="str">
        <f>IF(ISERROR(MATCH(DD$1,'CSC Mitre'!DT$1:DT$220,0)),"",VLOOKUP(DD$1,'Tactic Recode'!$A$1:$B$547,2,FALSE))</f>
        <v/>
      </c>
      <c r="DE125" t="str">
        <f>IF(ISERROR(MATCH(DE$1,'CSC Mitre'!DT$1:DT$220,0)),"",VLOOKUP(DE$1,'Tactic Recode'!$A$1:$B$547,2,FALSE))</f>
        <v/>
      </c>
      <c r="DF125" t="str">
        <f>IF(ISERROR(MATCH(DF$1,'CSC Mitre'!DT$1:DT$220,0)),"",VLOOKUP(DF$1,'Tactic Recode'!$A$1:$B$547,2,FALSE))</f>
        <v/>
      </c>
      <c r="DG125" t="str">
        <f>IF(ISERROR(MATCH(DG$1,'CSC Mitre'!DT$1:DT$220,0)),"",VLOOKUP(DG$1,'Tactic Recode'!$A$1:$B$547,2,FALSE))</f>
        <v/>
      </c>
      <c r="DH125" t="str">
        <f>IF(ISERROR(MATCH(DH$1,'CSC Mitre'!DT$1:DT$220,0)),"",VLOOKUP(DH$1,'Tactic Recode'!$A$1:$B$547,2,FALSE))</f>
        <v/>
      </c>
      <c r="DI125" t="str">
        <f>IF(ISERROR(MATCH(DI$1,'CSC Mitre'!DT$1:DT$220,0)),"",VLOOKUP(DI$1,'Tactic Recode'!$A$1:$B$547,2,FALSE))</f>
        <v/>
      </c>
      <c r="DJ125" t="str">
        <f>IF(ISERROR(MATCH(DJ$1,'CSC Mitre'!DT$1:DT$220,0)),"",VLOOKUP(DJ$1,'Tactic Recode'!$A$1:$B$547,2,FALSE))</f>
        <v/>
      </c>
      <c r="DK125" t="str">
        <f>IF(ISERROR(MATCH(DK$1,'CSC Mitre'!DT$1:DT$220,0)),"",VLOOKUP(DK$1,'Tactic Recode'!$A$1:$B$547,2,FALSE))</f>
        <v/>
      </c>
      <c r="DL125" t="str">
        <f>IF(ISERROR(MATCH(DL$1,'CSC Mitre'!DT$1:DT$220,0)),"",VLOOKUP(DL$1,'Tactic Recode'!$A$1:$B$547,2,FALSE))</f>
        <v/>
      </c>
      <c r="DM125" t="str">
        <f>IF(ISERROR(MATCH(DM$1,'CSC Mitre'!DT$1:DT$220,0)),"",VLOOKUP(DM$1,'Tactic Recode'!$A$1:$B$547,2,FALSE))</f>
        <v/>
      </c>
      <c r="DN125" t="str">
        <f>IF(ISERROR(MATCH(DN$1,'CSC Mitre'!DT$1:DT$220,0)),"",VLOOKUP(DN$1,'Tactic Recode'!$A$1:$B$547,2,FALSE))</f>
        <v/>
      </c>
      <c r="DO125" t="str">
        <f>IF(ISERROR(MATCH(DO$1,'CSC Mitre'!DT$1:DT$220,0)),"",VLOOKUP(DO$1,'Tactic Recode'!$A$1:$B$547,2,FALSE))</f>
        <v/>
      </c>
      <c r="DP125" t="str">
        <f>IF(ISERROR(MATCH(DP$1,'CSC Mitre'!DT$1:DT$220,0)),"",VLOOKUP(DP$1,'Tactic Recode'!$A$1:$B$547,2,FALSE))</f>
        <v/>
      </c>
      <c r="DQ125" t="str">
        <f>IF(ISERROR(MATCH(DQ$1,'CSC Mitre'!DT$1:DT$220,0)),"",VLOOKUP(DQ$1,'Tactic Recode'!$A$1:$B$547,2,FALSE))</f>
        <v/>
      </c>
      <c r="DR125" t="str">
        <f>IF(ISERROR(MATCH(DR$1,'CSC Mitre'!DT$1:DT$220,0)),"",VLOOKUP(DR$1,'Tactic Recode'!$A$1:$B$547,2,FALSE))</f>
        <v/>
      </c>
      <c r="DS125" t="str">
        <f>IF(ISERROR(MATCH(DS$1,'CSC Mitre'!DT$1:DT$220,0)),"",VLOOKUP(DS$1,'Tactic Recode'!$A$1:$B$547,2,FALSE))</f>
        <v/>
      </c>
      <c r="DT125" t="str">
        <f>IF(ISERROR(MATCH(DT$1,'CSC Mitre'!DT$1:DT$220,0)),"",VLOOKUP(DT$1,'Tactic Recode'!$A$1:$B$547,2,FALSE))</f>
        <v/>
      </c>
      <c r="DU125" t="str">
        <f>IF(ISERROR(MATCH(DU$1,'CSC Mitre'!DT$1:DT$220,0)),"",VLOOKUP(DU$1,'Tactic Recode'!$A$1:$B$547,2,FALSE))</f>
        <v/>
      </c>
      <c r="DV125" t="str">
        <f>IF(ISERROR(MATCH(DV$1,'CSC Mitre'!DT$1:DT$220,0)),"",VLOOKUP(DV$1,'Tactic Recode'!$A$1:$B$547,2,FALSE))</f>
        <v/>
      </c>
      <c r="DW125" t="str">
        <f>IF(ISERROR(MATCH(DW$1,'CSC Mitre'!DT$1:DT$220,0)),"",VLOOKUP(DW$1,'Tactic Recode'!$A$1:$B$547,2,FALSE))</f>
        <v/>
      </c>
      <c r="DX125" t="str">
        <f>IF(ISERROR(MATCH(DX$1,'CSC Mitre'!DT$1:DT$220,0)),"",VLOOKUP(DX$1,'Tactic Recode'!$A$1:$B$547,2,FALSE))</f>
        <v/>
      </c>
      <c r="DY125" t="str">
        <f>IF(ISERROR(MATCH(DY$1,'CSC Mitre'!DT$1:DT$220,0)),"",VLOOKUP(DY$1,'Tactic Recode'!$A$1:$B$547,2,FALSE))</f>
        <v/>
      </c>
      <c r="DZ125" t="str">
        <f>IF(ISERROR(MATCH(DZ$1,'CSC Mitre'!DT$1:DT$220,0)),"",VLOOKUP(DZ$1,'Tactic Recode'!$A$1:$B$547,2,FALSE))</f>
        <v/>
      </c>
      <c r="EA125" t="str">
        <f>IF(ISERROR(MATCH(EA$1,'CSC Mitre'!DT$1:DT$220,0)),"",VLOOKUP(EA$1,'Tactic Recode'!$A$1:$B$547,2,FALSE))</f>
        <v/>
      </c>
      <c r="EB125" t="str">
        <f>IF(ISERROR(MATCH(EB$1,'CSC Mitre'!DT$1:DT$220,0)),"",VLOOKUP(EB$1,'Tactic Recode'!$A$1:$B$547,2,FALSE))</f>
        <v/>
      </c>
      <c r="EC125" t="str">
        <f>IF(ISERROR(MATCH(EC$1,'CSC Mitre'!DT$1:DT$220,0)),"",VLOOKUP(EC$1,'Tactic Recode'!$A$1:$B$547,2,FALSE))</f>
        <v/>
      </c>
      <c r="ED125" t="str">
        <f>IF(ISERROR(MATCH(ED$1,'CSC Mitre'!DT$1:DT$220,0)),"",VLOOKUP(ED$1,'Tactic Recode'!$A$1:$B$547,2,FALSE))</f>
        <v/>
      </c>
      <c r="EE125" t="str">
        <f>IF(ISERROR(MATCH(EE$1,'CSC Mitre'!DT$1:DT$220,0)),"",VLOOKUP(EE$1,'Tactic Recode'!$A$1:$B$547,2,FALSE))</f>
        <v/>
      </c>
      <c r="EF125" t="str">
        <f>IF(ISERROR(MATCH(EF$1,'CSC Mitre'!DT$1:DT$220,0)),"",VLOOKUP(EF$1,'Tactic Recode'!$A$1:$B$547,2,FALSE))</f>
        <v/>
      </c>
      <c r="EG125" t="str">
        <f>IF(ISERROR(MATCH(EG$1,'CSC Mitre'!DT$1:DT$220,0)),"",VLOOKUP(EG$1,'Tactic Recode'!$A$1:$B$547,2,FALSE))</f>
        <v/>
      </c>
      <c r="EH125" t="str">
        <f>IF(ISERROR(MATCH(EH$1,'CSC Mitre'!DT$1:DT$220,0)),"",VLOOKUP(EH$1,'Tactic Recode'!$A$1:$B$547,2,FALSE))</f>
        <v/>
      </c>
      <c r="EI125" t="str">
        <f>IF(ISERROR(MATCH(EI$1,'CSC Mitre'!DT$1:DT$220,0)),"",VLOOKUP(EI$1,'Tactic Recode'!$A$1:$B$547,2,FALSE))</f>
        <v/>
      </c>
      <c r="EJ125" t="str">
        <f>IF(ISERROR(MATCH(EJ$1,'CSC Mitre'!DT$1:DT$220,0)),"",VLOOKUP(EJ$1,'Tactic Recode'!$A$1:$B$547,2,FALSE))</f>
        <v/>
      </c>
      <c r="EK125" t="str">
        <f>IF(ISERROR(MATCH(EK$1,'CSC Mitre'!DT$1:DT$220,0)),"",VLOOKUP(EK$1,'Tactic Recode'!$A$1:$B$547,2,FALSE))</f>
        <v/>
      </c>
      <c r="EL125" t="str">
        <f>IF(ISERROR(MATCH(EL$1,'CSC Mitre'!DT$1:DT$220,0)),"",VLOOKUP(EL$1,'Tactic Recode'!$A$1:$B$547,2,FALSE))</f>
        <v/>
      </c>
      <c r="EM125" t="str">
        <f>IF(ISERROR(MATCH(EM$1,'CSC Mitre'!DT$1:DT$220,0)),"",VLOOKUP(EM$1,'Tactic Recode'!$A$1:$B$547,2,FALSE))</f>
        <v/>
      </c>
      <c r="EN125" t="str">
        <f>IF(ISERROR(MATCH(EN$1,'CSC Mitre'!DT$1:DT$220,0)),"",VLOOKUP(EN$1,'Tactic Recode'!$A$1:$B$547,2,FALSE))</f>
        <v/>
      </c>
      <c r="EO125" t="str">
        <f>IF(ISERROR(MATCH(EO$1,'CSC Mitre'!DT$1:DT$220,0)),"",VLOOKUP(EO$1,'Tactic Recode'!$A$1:$B$547,2,FALSE))</f>
        <v/>
      </c>
      <c r="EP125" t="str">
        <f>IF(ISERROR(MATCH(EP$1,'CSC Mitre'!DT$1:DT$220,0)),"",VLOOKUP(EP$1,'Tactic Recode'!$A$1:$B$547,2,FALSE))</f>
        <v/>
      </c>
      <c r="EQ125" t="str">
        <f>IF(ISERROR(MATCH(EQ$1,'CSC Mitre'!DT$1:DT$220,0)),"",VLOOKUP(EQ$1,'Tactic Recode'!$A$1:$B$547,2,FALSE))</f>
        <v/>
      </c>
      <c r="ER125" t="str">
        <f>IF(ISERROR(MATCH(ER$1,'CSC Mitre'!DT$1:DT$220,0)),"",VLOOKUP(ER$1,'Tactic Recode'!$A$1:$B$547,2,FALSE))</f>
        <v/>
      </c>
      <c r="ES125" t="str">
        <f>IF(ISERROR(MATCH(ES$1,'CSC Mitre'!DT$1:DT$220,0)),"",VLOOKUP(ES$1,'Tactic Recode'!$A$1:$B$547,2,FALSE))</f>
        <v/>
      </c>
      <c r="ET125" t="str">
        <f>IF(ISERROR(MATCH(ET$1,'CSC Mitre'!DT$1:DT$220,0)),"",VLOOKUP(ET$1,'Tactic Recode'!$A$1:$B$547,2,FALSE))</f>
        <v/>
      </c>
      <c r="EU125" t="str">
        <f>IF(ISERROR(MATCH(EU$1,'CSC Mitre'!DT$1:DT$220,0)),"",VLOOKUP(EU$1,'Tactic Recode'!$A$1:$B$547,2,FALSE))</f>
        <v/>
      </c>
      <c r="EV125" t="str">
        <f>IF(ISERROR(MATCH(EV$1,'CSC Mitre'!DT$1:DT$220,0)),"",VLOOKUP(EV$1,'Tactic Recode'!$A$1:$B$547,2,FALSE))</f>
        <v/>
      </c>
      <c r="EW125" t="str">
        <f>IF(ISERROR(MATCH(EW$1,'CSC Mitre'!DT$1:DT$220,0)),"",VLOOKUP(EW$1,'Tactic Recode'!$A$1:$B$547,2,FALSE))</f>
        <v/>
      </c>
      <c r="EX125" t="str">
        <f>IF(ISERROR(MATCH(EX$1,'CSC Mitre'!DT$1:DT$220,0)),"",VLOOKUP(EX$1,'Tactic Recode'!$A$1:$B$547,2,FALSE))</f>
        <v/>
      </c>
      <c r="EY125" t="str">
        <f>IF(ISERROR(MATCH(EY$1,'CSC Mitre'!DT$1:DT$220,0)),"",VLOOKUP(EY$1,'Tactic Recode'!$A$1:$B$547,2,FALSE))</f>
        <v/>
      </c>
      <c r="EZ125" t="str">
        <f>IF(ISERROR(MATCH(EZ$1,'CSC Mitre'!DT$1:DT$220,0)),"",VLOOKUP(EZ$1,'Tactic Recode'!$A$1:$B$547,2,FALSE))</f>
        <v/>
      </c>
      <c r="FA125" t="str">
        <f>IF(ISERROR(MATCH(FA$1,'CSC Mitre'!DT$1:DT$220,0)),"",VLOOKUP(FA$1,'Tactic Recode'!$A$1:$B$547,2,FALSE))</f>
        <v/>
      </c>
      <c r="FB125" t="str">
        <f>IF(ISERROR(MATCH(FB$1,'CSC Mitre'!DT$1:DT$220,0)),"",VLOOKUP(FB$1,'Tactic Recode'!$A$1:$B$547,2,FALSE))</f>
        <v/>
      </c>
      <c r="FC125" t="str">
        <f>IF(ISERROR(MATCH(FC$1,'CSC Mitre'!DT$1:DT$220,0)),"",VLOOKUP(FC$1,'Tactic Recode'!$A$1:$B$547,2,FALSE))</f>
        <v/>
      </c>
      <c r="FD125" t="str">
        <f>IF(ISERROR(MATCH(FD$1,'CSC Mitre'!DT$1:DT$220,0)),"",VLOOKUP(FD$1,'Tactic Recode'!$A$1:$B$547,2,FALSE))</f>
        <v/>
      </c>
      <c r="FE125" t="str">
        <f>IF(ISERROR(MATCH(FE$1,'CSC Mitre'!DT$1:DT$220,0)),"",VLOOKUP(FE$1,'Tactic Recode'!$A$1:$B$547,2,FALSE))</f>
        <v/>
      </c>
      <c r="FF125" t="str">
        <f>IF(ISERROR(MATCH(FF$1,'CSC Mitre'!DT$1:DT$220,0)),"",VLOOKUP(FF$1,'Tactic Recode'!$A$1:$B$547,2,FALSE))</f>
        <v/>
      </c>
      <c r="FG125" t="str">
        <f>IF(ISERROR(MATCH(FG$1,'CSC Mitre'!DT$1:DT$220,0)),"",VLOOKUP(FG$1,'Tactic Recode'!$A$1:$B$547,2,FALSE))</f>
        <v/>
      </c>
      <c r="FH125" t="str">
        <f>IF(ISERROR(MATCH(FH$1,'CSC Mitre'!DT$1:DT$220,0)),"",VLOOKUP(FH$1,'Tactic Recode'!$A$1:$B$547,2,FALSE))</f>
        <v/>
      </c>
      <c r="FI125" t="str">
        <f>IF(ISERROR(MATCH(FI$1,'CSC Mitre'!DT$1:DT$220,0)),"",VLOOKUP(FI$1,'Tactic Recode'!$A$1:$B$547,2,FALSE))</f>
        <v/>
      </c>
      <c r="FJ125" t="str">
        <f>IF(ISERROR(MATCH(FJ$1,'CSC Mitre'!DT$1:DT$220,0)),"",VLOOKUP(FJ$1,'Tactic Recode'!$A$1:$B$547,2,FALSE))</f>
        <v/>
      </c>
      <c r="FK125" t="str">
        <f>IF(ISERROR(MATCH(FK$1,'CSC Mitre'!DT$1:DT$220,0)),"",VLOOKUP(FK$1,'Tactic Recode'!$A$1:$B$547,2,FALSE))</f>
        <v/>
      </c>
      <c r="FL125" t="str">
        <f>IF(ISERROR(MATCH(FL$1,'CSC Mitre'!DT$1:DT$220,0)),"",VLOOKUP(FL$1,'Tactic Recode'!$A$1:$B$547,2,FALSE))</f>
        <v/>
      </c>
      <c r="FM125" t="str">
        <f>IF(ISERROR(MATCH(FM$1,'CSC Mitre'!DT$1:DT$220,0)),"",VLOOKUP(FM$1,'Tactic Recode'!$A$1:$B$547,2,FALSE))</f>
        <v/>
      </c>
      <c r="FN125" t="str">
        <f>IF(ISERROR(MATCH(FN$1,'CSC Mitre'!DT$1:DT$220,0)),"",VLOOKUP(FN$1,'Tactic Recode'!$A$1:$B$547,2,FALSE))</f>
        <v/>
      </c>
      <c r="FO125" t="str">
        <f>IF(ISERROR(MATCH(FO$1,'CSC Mitre'!DT$1:DT$220,0)),"",VLOOKUP(FO$1,'Tactic Recode'!$A$1:$B$547,2,FALSE))</f>
        <v/>
      </c>
      <c r="FP125" t="str">
        <f>IF(ISERROR(MATCH(FP$1,'CSC Mitre'!DT$1:DT$220,0)),"",VLOOKUP(FP$1,'Tactic Recode'!$A$1:$B$547,2,FALSE))</f>
        <v/>
      </c>
      <c r="FQ125" t="str">
        <f>IF(ISERROR(MATCH(FQ$1,'CSC Mitre'!DT$1:DT$220,0)),"",VLOOKUP(FQ$1,'Tactic Recode'!$A$1:$B$547,2,FALSE))</f>
        <v/>
      </c>
      <c r="FR125" t="str">
        <f>IF(ISERROR(MATCH(FR$1,'CSC Mitre'!DT$1:DT$220,0)),"",VLOOKUP(FR$1,'Tactic Recode'!$A$1:$B$547,2,FALSE))</f>
        <v/>
      </c>
      <c r="FS125" t="str">
        <f>IF(ISERROR(MATCH(FS$1,'CSC Mitre'!DT$1:DT$220,0)),"",VLOOKUP(FS$1,'Tactic Recode'!$A$1:$B$547,2,FALSE))</f>
        <v/>
      </c>
      <c r="FT125" t="str">
        <f>IF(ISERROR(MATCH(FT$1,'CSC Mitre'!DT$1:DT$220,0)),"",VLOOKUP(FT$1,'Tactic Recode'!$A$1:$B$547,2,FALSE))</f>
        <v/>
      </c>
      <c r="FU125" t="str">
        <f>IF(ISERROR(MATCH(FU$1,'CSC Mitre'!DT$1:DT$220,0)),"",VLOOKUP(FU$1,'Tactic Recode'!$A$1:$B$547,2,FALSE))</f>
        <v/>
      </c>
      <c r="FV125" t="str">
        <f>IF(ISERROR(MATCH(FV$1,'CSC Mitre'!DT$1:DT$220,0)),"",VLOOKUP(FV$1,'Tactic Recode'!$A$1:$B$547,2,FALSE))</f>
        <v/>
      </c>
      <c r="FW125" t="str">
        <f>IF(ISERROR(MATCH(FW$1,'CSC Mitre'!DT$1:DT$220,0)),"",VLOOKUP(FW$1,'Tactic Recode'!$A$1:$B$547,2,FALSE))</f>
        <v/>
      </c>
      <c r="FX125" t="str">
        <f>IF(ISERROR(MATCH(FX$1,'CSC Mitre'!DT$1:DT$220,0)),"",VLOOKUP(FX$1,'Tactic Recode'!$A$1:$B$547,2,FALSE))</f>
        <v/>
      </c>
      <c r="FY125" t="str">
        <f>IF(ISERROR(MATCH(FY$1,'CSC Mitre'!DT$1:DT$220,0)),"",VLOOKUP(FY$1,'Tactic Recode'!$A$1:$B$547,2,FALSE))</f>
        <v/>
      </c>
      <c r="FZ125" t="str">
        <f>IF(ISERROR(MATCH(FZ$1,'CSC Mitre'!DT$1:DT$220,0)),"",VLOOKUP(FZ$1,'Tactic Recode'!$A$1:$B$547,2,FALSE))</f>
        <v/>
      </c>
      <c r="GA125" t="str">
        <f>IF(ISERROR(MATCH(GA$1,'CSC Mitre'!DT$1:DT$220,0)),"",VLOOKUP(GA$1,'Tactic Recode'!$A$1:$B$547,2,FALSE))</f>
        <v/>
      </c>
      <c r="GB125" t="str">
        <f>IF(ISERROR(MATCH(GB$1,'CSC Mitre'!DT$1:DT$220,0)),"",VLOOKUP(GB$1,'Tactic Recode'!$A$1:$B$547,2,FALSE))</f>
        <v/>
      </c>
      <c r="GC125" t="str">
        <f>IF(ISERROR(MATCH(GC$1,'CSC Mitre'!DT$1:DT$220,0)),"",VLOOKUP(GC$1,'Tactic Recode'!$A$1:$B$547,2,FALSE))</f>
        <v/>
      </c>
      <c r="GD125" t="str">
        <f>IF(ISERROR(MATCH(GD$1,'CSC Mitre'!DT$1:DT$220,0)),"",VLOOKUP(GD$1,'Tactic Recode'!$A$1:$B$547,2,FALSE))</f>
        <v/>
      </c>
      <c r="GE125" t="str">
        <f>IF(ISERROR(MATCH(GE$1,'CSC Mitre'!DT$1:DT$220,0)),"",VLOOKUP(GE$1,'Tactic Recode'!$A$1:$B$547,2,FALSE))</f>
        <v/>
      </c>
      <c r="GF125" t="str">
        <f>IF(ISERROR(MATCH(GF$1,'CSC Mitre'!DT$1:DT$220,0)),"",VLOOKUP(GF$1,'Tactic Recode'!$A$1:$B$547,2,FALSE))</f>
        <v/>
      </c>
      <c r="GG125" t="str">
        <f>IF(ISERROR(MATCH(GG$1,'CSC Mitre'!DT$1:DT$220,0)),"",VLOOKUP(GG$1,'Tactic Recode'!$A$1:$B$547,2,FALSE))</f>
        <v/>
      </c>
      <c r="GH125" t="str">
        <f>IF(ISERROR(MATCH(GH$1,'CSC Mitre'!DT$1:DT$220,0)),"",VLOOKUP(GH$1,'Tactic Recode'!$A$1:$B$547,2,FALSE))</f>
        <v/>
      </c>
      <c r="GI125" t="str">
        <f>IF(ISERROR(MATCH(GI$1,'CSC Mitre'!DT$1:DT$220,0)),"",VLOOKUP(GI$1,'Tactic Recode'!$A$1:$B$547,2,FALSE))</f>
        <v/>
      </c>
      <c r="GJ125" t="str">
        <f>IF(ISERROR(MATCH(GJ$1,'CSC Mitre'!DT$1:DT$220,0)),"",VLOOKUP(GJ$1,'Tactic Recode'!$A$1:$B$547,2,FALSE))</f>
        <v/>
      </c>
      <c r="GK125" t="str">
        <f>IF(ISERROR(MATCH(GK$1,'CSC Mitre'!DT$1:DT$220,0)),"",VLOOKUP(GK$1,'Tactic Recode'!$A$1:$B$547,2,FALSE))</f>
        <v/>
      </c>
      <c r="GL125" t="str">
        <f>IF(ISERROR(MATCH(GL$1,'CSC Mitre'!DT$1:DT$220,0)),"",VLOOKUP(GL$1,'Tactic Recode'!$A$1:$B$547,2,FALSE))</f>
        <v/>
      </c>
      <c r="GM125" t="str">
        <f>IF(ISERROR(MATCH(GM$1,'CSC Mitre'!DT$1:DT$220,0)),"",VLOOKUP(GM$1,'Tactic Recode'!$A$1:$B$547,2,FALSE))</f>
        <v/>
      </c>
      <c r="GN125" t="str">
        <f>IF(ISERROR(MATCH(GN$1,'CSC Mitre'!DT$1:DT$220,0)),"",VLOOKUP(GN$1,'Tactic Recode'!$A$1:$B$547,2,FALSE))</f>
        <v/>
      </c>
      <c r="GO125" t="str">
        <f>IF(ISERROR(MATCH(GO$1,'CSC Mitre'!DT$1:DT$220,0)),"",VLOOKUP(GO$1,'Tactic Recode'!$A$1:$B$547,2,FALSE))</f>
        <v/>
      </c>
      <c r="GP125" t="str">
        <f>IF(ISERROR(MATCH(GP$1,'CSC Mitre'!DT$1:DT$220,0)),"",VLOOKUP(GP$1,'Tactic Recode'!$A$1:$B$547,2,FALSE))</f>
        <v/>
      </c>
      <c r="GQ125" t="str">
        <f>IF(ISERROR(MATCH(GQ$1,'CSC Mitre'!DT$1:DT$220,0)),"",VLOOKUP(GQ$1,'Tactic Recode'!$A$1:$B$547,2,FALSE))</f>
        <v/>
      </c>
      <c r="GR125" t="str">
        <f>IF(ISERROR(MATCH(GR$1,'CSC Mitre'!DT$1:DT$220,0)),"",VLOOKUP(GR$1,'Tactic Recode'!$A$1:$B$547,2,FALSE))</f>
        <v/>
      </c>
      <c r="GS125" t="str">
        <f>IF(ISERROR(MATCH(GS$1,'CSC Mitre'!DT$1:DT$220,0)),"",VLOOKUP(GS$1,'Tactic Recode'!$A$1:$B$547,2,FALSE))</f>
        <v/>
      </c>
      <c r="GT125" t="str">
        <f>IF(ISERROR(MATCH(GT$1,'CSC Mitre'!DT$1:DT$220,0)),"",VLOOKUP(GT$1,'Tactic Recode'!$A$1:$B$547,2,FALSE))</f>
        <v/>
      </c>
      <c r="GU125" t="str">
        <f>IF(ISERROR(MATCH(GU$1,'CSC Mitre'!DT$1:DT$220,0)),"",VLOOKUP(GU$1,'Tactic Recode'!$A$1:$B$547,2,FALSE))</f>
        <v/>
      </c>
      <c r="GV125" t="str">
        <f>IF(ISERROR(MATCH(GV$1,'CSC Mitre'!DT$1:DT$220,0)),"",VLOOKUP(GV$1,'Tactic Recode'!$A$1:$B$547,2,FALSE))</f>
        <v/>
      </c>
      <c r="GW125" t="str">
        <f>IF(ISERROR(MATCH(GW$1,'CSC Mitre'!DT$1:DT$220,0)),"",VLOOKUP(GW$1,'Tactic Recode'!$A$1:$B$547,2,FALSE))</f>
        <v/>
      </c>
      <c r="GX125" t="str">
        <f>IF(ISERROR(MATCH(GX$1,'CSC Mitre'!DT$1:DT$220,0)),"",VLOOKUP(GX$1,'Tactic Recode'!$A$1:$B$547,2,FALSE))</f>
        <v/>
      </c>
      <c r="GY125" t="str">
        <f>IF(ISERROR(MATCH(GY$1,'CSC Mitre'!DT$1:DT$220,0)),"",VLOOKUP(GY$1,'Tactic Recode'!$A$1:$B$547,2,FALSE))</f>
        <v/>
      </c>
      <c r="GZ125" t="str">
        <f>IF(ISERROR(MATCH(GZ$1,'CSC Mitre'!DT$1:DT$220,0)),"",VLOOKUP(GZ$1,'Tactic Recode'!$A$1:$B$547,2,FALSE))</f>
        <v/>
      </c>
      <c r="HA125" t="str">
        <f>IF(ISERROR(MATCH(HA$1,'CSC Mitre'!DT$1:DT$220,0)),"",VLOOKUP(HA$1,'Tactic Recode'!$A$1:$B$547,2,FALSE))</f>
        <v/>
      </c>
      <c r="HB125" t="str">
        <f>IF(ISERROR(MATCH(HB$1,'CSC Mitre'!DT$1:DT$220,0)),"",VLOOKUP(HB$1,'Tactic Recode'!$A$1:$B$547,2,FALSE))</f>
        <v/>
      </c>
      <c r="HC125" t="str">
        <f>IF(ISERROR(MATCH(HC$1,'CSC Mitre'!DT$1:DT$220,0)),"",VLOOKUP(HC$1,'Tactic Recode'!$A$1:$B$547,2,FALSE))</f>
        <v/>
      </c>
      <c r="HD125" t="str">
        <f>IF(ISERROR(MATCH(HD$1,'CSC Mitre'!DT$1:DT$220,0)),"",VLOOKUP(HD$1,'Tactic Recode'!$A$1:$B$547,2,FALSE))</f>
        <v/>
      </c>
      <c r="HE125" t="str">
        <f>IF(ISERROR(MATCH(HE$1,'CSC Mitre'!DT$1:DT$220,0)),"",VLOOKUP(HE$1,'Tactic Recode'!$A$1:$B$547,2,FALSE))</f>
        <v/>
      </c>
      <c r="HF125" t="str">
        <f>IF(ISERROR(MATCH(HF$1,'CSC Mitre'!DT$1:DT$220,0)),"",VLOOKUP(HF$1,'Tactic Recode'!$A$1:$B$547,2,FALSE))</f>
        <v/>
      </c>
      <c r="HG125" t="str">
        <f>IF(ISERROR(MATCH(HG$1,'CSC Mitre'!DT$1:DT$220,0)),"",VLOOKUP(HG$1,'Tactic Recode'!$A$1:$B$547,2,FALSE))</f>
        <v/>
      </c>
      <c r="HH125" t="str">
        <f>IF(ISERROR(MATCH(HH$1,'CSC Mitre'!DT$1:DT$220,0)),"",VLOOKUP(HH$1,'Tactic Recode'!$A$1:$B$547,2,FALSE))</f>
        <v/>
      </c>
      <c r="HI125" t="str">
        <f>IF(ISERROR(MATCH(HI$1,'CSC Mitre'!DT$1:DT$220,0)),"",VLOOKUP(HI$1,'Tactic Recode'!$A$1:$B$547,2,FALSE))</f>
        <v/>
      </c>
      <c r="HJ125" t="str">
        <f>IF(ISERROR(MATCH(HJ$1,'CSC Mitre'!DT$1:DT$220,0)),"",VLOOKUP(HJ$1,'Tactic Recode'!$A$1:$B$547,2,FALSE))</f>
        <v/>
      </c>
      <c r="HK125" t="str">
        <f>IF(ISERROR(MATCH(HK$1,'CSC Mitre'!DT$1:DT$220,0)),"",VLOOKUP(HK$1,'Tactic Recode'!$A$1:$B$547,2,FALSE))</f>
        <v/>
      </c>
      <c r="HL125" t="str">
        <f>IF(ISERROR(MATCH(HL$1,'CSC Mitre'!DT$1:DT$220,0)),"",VLOOKUP(HL$1,'Tactic Recode'!$A$1:$B$547,2,FALSE))</f>
        <v/>
      </c>
      <c r="HM125" t="str">
        <f>IF(ISERROR(MATCH(HM$1,'CSC Mitre'!DT$1:DT$220,0)),"",VLOOKUP(HM$1,'Tactic Recode'!$A$1:$B$547,2,FALSE))</f>
        <v/>
      </c>
      <c r="HN125" t="str">
        <f>IF(ISERROR(MATCH(HN$1,'CSC Mitre'!DT$1:DT$220,0)),"",VLOOKUP(HN$1,'Tactic Recode'!$A$1:$B$547,2,FALSE))</f>
        <v/>
      </c>
      <c r="HO125" t="str">
        <f>IF(ISERROR(MATCH(HO$1,'CSC Mitre'!DT$1:DT$220,0)),"",VLOOKUP(HO$1,'Tactic Recode'!$A$1:$B$547,2,FALSE))</f>
        <v/>
      </c>
      <c r="HP125" t="str">
        <f>IF(ISERROR(MATCH(HP$1,'CSC Mitre'!DT$1:DT$220,0)),"",VLOOKUP(HP$1,'Tactic Recode'!$A$1:$B$547,2,FALSE))</f>
        <v/>
      </c>
      <c r="HQ125" t="str">
        <f>IF(ISERROR(MATCH(HQ$1,'CSC Mitre'!DT$1:DT$220,0)),"",VLOOKUP(HQ$1,'Tactic Recode'!$A$1:$B$547,2,FALSE))</f>
        <v/>
      </c>
      <c r="HR125" t="str">
        <f>IF(ISERROR(MATCH(HR$1,'CSC Mitre'!DT$1:DT$220,0)),"",VLOOKUP(HR$1,'Tactic Recode'!$A$1:$B$547,2,FALSE))</f>
        <v/>
      </c>
      <c r="HS125" t="str">
        <f>IF(ISERROR(MATCH(HS$1,'CSC Mitre'!DT$1:DT$220,0)),"",VLOOKUP(HS$1,'Tactic Recode'!$A$1:$B$547,2,FALSE))</f>
        <v/>
      </c>
      <c r="HT125" t="str">
        <f>IF(ISERROR(MATCH(HT$1,'CSC Mitre'!DT$1:DT$220,0)),"",VLOOKUP(HT$1,'Tactic Recode'!$A$1:$B$547,2,FALSE))</f>
        <v/>
      </c>
      <c r="HU125" t="str">
        <f>IF(ISERROR(MATCH(HU$1,'CSC Mitre'!DT$1:DT$220,0)),"",VLOOKUP(HU$1,'Tactic Recode'!$A$1:$B$547,2,FALSE))</f>
        <v/>
      </c>
      <c r="HV125" t="str">
        <f>IF(ISERROR(MATCH(HV$1,'CSC Mitre'!DT$1:DT$220,0)),"",VLOOKUP(HV$1,'Tactic Recode'!$A$1:$B$547,2,FALSE))</f>
        <v/>
      </c>
      <c r="HW125" t="str">
        <f>IF(ISERROR(MATCH(HW$1,'CSC Mitre'!DT$1:DT$220,0)),"",VLOOKUP(HW$1,'Tactic Recode'!$A$1:$B$547,2,FALSE))</f>
        <v/>
      </c>
      <c r="HX125" t="str">
        <f>IF(ISERROR(MATCH(HX$1,'CSC Mitre'!DT$1:DT$220,0)),"",VLOOKUP(HX$1,'Tactic Recode'!$A$1:$B$547,2,FALSE))</f>
        <v/>
      </c>
      <c r="HY125" t="str">
        <f>IF(ISERROR(MATCH(HY$1,'CSC Mitre'!DT$1:DT$220,0)),"",VLOOKUP(HY$1,'Tactic Recode'!$A$1:$B$547,2,FALSE))</f>
        <v/>
      </c>
      <c r="HZ125" t="str">
        <f>IF(ISERROR(MATCH(HZ$1,'CSC Mitre'!DT$1:DT$220,0)),"",VLOOKUP(HZ$1,'Tactic Recode'!$A$1:$B$547,2,FALSE))</f>
        <v/>
      </c>
      <c r="IA125" t="str">
        <f>IF(ISERROR(MATCH(IA$1,'CSC Mitre'!DT$1:DT$220,0)),"",VLOOKUP(IA$1,'Tactic Recode'!$A$1:$B$547,2,FALSE))</f>
        <v/>
      </c>
      <c r="IB125" t="str">
        <f>IF(ISERROR(MATCH(IB$1,'CSC Mitre'!DT$1:DT$220,0)),"",VLOOKUP(IB$1,'Tactic Recode'!$A$1:$B$547,2,FALSE))</f>
        <v/>
      </c>
      <c r="IC125" t="str">
        <f>IF(ISERROR(MATCH(IC$1,'CSC Mitre'!DT$1:DT$220,0)),"",VLOOKUP(IC$1,'Tactic Recode'!$A$1:$B$547,2,FALSE))</f>
        <v/>
      </c>
      <c r="ID125" t="str">
        <f>IF(ISERROR(MATCH(ID$1,'CSC Mitre'!DT$1:DT$220,0)),"",VLOOKUP(ID$1,'Tactic Recode'!$A$1:$B$547,2,FALSE))</f>
        <v/>
      </c>
      <c r="IE125" t="str">
        <f>IF(ISERROR(MATCH(IE$1,'CSC Mitre'!DT$1:DT$220,0)),"",VLOOKUP(IE$1,'Tactic Recode'!$A$1:$B$547,2,FALSE))</f>
        <v/>
      </c>
      <c r="IF125" t="str">
        <f>IF(ISERROR(MATCH(IF$1,'CSC Mitre'!DT$1:DT$220,0)),"",VLOOKUP(IF$1,'Tactic Recode'!$A$1:$B$547,2,FALSE))</f>
        <v/>
      </c>
      <c r="IG125" t="str">
        <f>IF(ISERROR(MATCH(IG$1,'CSC Mitre'!DT$1:DT$220,0)),"",VLOOKUP(IG$1,'Tactic Recode'!$A$1:$B$547,2,FALSE))</f>
        <v/>
      </c>
      <c r="IH125" t="str">
        <f>IF(ISERROR(MATCH(IH$1,'CSC Mitre'!DT$1:DT$220,0)),"",VLOOKUP(IH$1,'Tactic Recode'!$A$1:$B$547,2,FALSE))</f>
        <v/>
      </c>
      <c r="II125" t="str">
        <f>IF(ISERROR(MATCH(II$1,'CSC Mitre'!DT$1:DT$220,0)),"",VLOOKUP(II$1,'Tactic Recode'!$A$1:$B$547,2,FALSE))</f>
        <v/>
      </c>
      <c r="IJ125" t="str">
        <f>IF(ISERROR(MATCH(IJ$1,'CSC Mitre'!DT$1:DT$220,0)),"",VLOOKUP(IJ$1,'Tactic Recode'!$A$1:$B$547,2,FALSE))</f>
        <v/>
      </c>
      <c r="IK125" t="str">
        <f>IF(ISERROR(MATCH(IK$1,'CSC Mitre'!DT$1:DT$220,0)),"",VLOOKUP(IK$1,'Tactic Recode'!$A$1:$B$547,2,FALSE))</f>
        <v/>
      </c>
      <c r="IL125" t="str">
        <f>IF(ISERROR(MATCH(IL$1,'CSC Mitre'!DT$1:DT$220,0)),"",VLOOKUP(IL$1,'Tactic Recode'!$A$1:$B$547,2,FALSE))</f>
        <v/>
      </c>
      <c r="IM125" t="str">
        <f>IF(ISERROR(MATCH(IM$1,'CSC Mitre'!DT$1:DT$220,0)),"",VLOOKUP(IM$1,'Tactic Recode'!$A$1:$B$547,2,FALSE))</f>
        <v/>
      </c>
      <c r="IN125" t="str">
        <f>IF(ISERROR(MATCH(IN$1,'CSC Mitre'!DT$1:DT$220,0)),"",VLOOKUP(IN$1,'Tactic Recode'!$A$1:$B$547,2,FALSE))</f>
        <v/>
      </c>
      <c r="IO125" t="str">
        <f>IF(ISERROR(MATCH(IO$1,'CSC Mitre'!DT$1:DT$220,0)),"",VLOOKUP(IO$1,'Tactic Recode'!$A$1:$B$547,2,FALSE))</f>
        <v/>
      </c>
      <c r="IP125" t="str">
        <f>IF(ISERROR(MATCH(IP$1,'CSC Mitre'!DT$1:DT$220,0)),"",VLOOKUP(IP$1,'Tactic Recode'!$A$1:$B$547,2,FALSE))</f>
        <v/>
      </c>
      <c r="IQ125" t="str">
        <f>IF(ISERROR(MATCH(IQ$1,'CSC Mitre'!DT$1:DT$220,0)),"",VLOOKUP(IQ$1,'Tactic Recode'!$A$1:$B$547,2,FALSE))</f>
        <v/>
      </c>
      <c r="IR125" t="str">
        <f>IF(ISERROR(MATCH(IR$1,'CSC Mitre'!DT$1:DT$220,0)),"",VLOOKUP(IR$1,'Tactic Recode'!$A$1:$B$547,2,FALSE))</f>
        <v/>
      </c>
      <c r="IS125" t="str">
        <f>IF(ISERROR(MATCH(IS$1,'CSC Mitre'!DT$1:DT$220,0)),"",VLOOKUP(IS$1,'Tactic Recode'!$A$1:$B$547,2,FALSE))</f>
        <v/>
      </c>
      <c r="IT125" t="str">
        <f>IF(ISERROR(MATCH(IT$1,'CSC Mitre'!DT$1:DT$220,0)),"",VLOOKUP(IT$1,'Tactic Recode'!$A$1:$B$547,2,FALSE))</f>
        <v/>
      </c>
      <c r="IU125" t="str">
        <f>IF(ISERROR(MATCH(IU$1,'CSC Mitre'!DT$1:DT$220,0)),"",VLOOKUP(IU$1,'Tactic Recode'!$A$1:$B$547,2,FALSE))</f>
        <v/>
      </c>
      <c r="IV125" t="str">
        <f>IF(ISERROR(MATCH(IV$1,'CSC Mitre'!DT$1:DT$220,0)),"",VLOOKUP(IV$1,'Tactic Recode'!$A$1:$B$547,2,FALSE))</f>
        <v/>
      </c>
      <c r="IW125" t="str">
        <f>IF(ISERROR(MATCH(IW$1,'CSC Mitre'!DT$1:DT$220,0)),"",VLOOKUP(IW$1,'Tactic Recode'!$A$1:$B$547,2,FALSE))</f>
        <v/>
      </c>
      <c r="IX125" t="str">
        <f>IF(ISERROR(MATCH(IX$1,'CSC Mitre'!DT$1:DT$220,0)),"",VLOOKUP(IX$1,'Tactic Recode'!$A$1:$B$547,2,FALSE))</f>
        <v/>
      </c>
      <c r="IY125" t="str">
        <f>IF(ISERROR(MATCH(IY$1,'CSC Mitre'!DT$1:DT$220,0)),"",VLOOKUP(IY$1,'Tactic Recode'!$A$1:$B$547,2,FALSE))</f>
        <v/>
      </c>
      <c r="IZ125" t="str">
        <f>IF(ISERROR(MATCH(IZ$1,'CSC Mitre'!DT$1:DT$220,0)),"",VLOOKUP(IZ$1,'Tactic Recode'!$A$1:$B$547,2,FALSE))</f>
        <v/>
      </c>
      <c r="JA125" t="str">
        <f>IF(ISERROR(MATCH(JA$1,'CSC Mitre'!DT$1:DT$220,0)),"",VLOOKUP(JA$1,'Tactic Recode'!$A$1:$B$547,2,FALSE))</f>
        <v/>
      </c>
      <c r="JB125" t="str">
        <f>IF(ISERROR(MATCH(JB$1,'CSC Mitre'!DT$1:DT$220,0)),"",VLOOKUP(JB$1,'Tactic Recode'!$A$1:$B$547,2,FALSE))</f>
        <v/>
      </c>
      <c r="JC125" t="str">
        <f>IF(ISERROR(MATCH(JC$1,'CSC Mitre'!DT$1:DT$220,0)),"",VLOOKUP(JC$1,'Tactic Recode'!$A$1:$B$547,2,FALSE))</f>
        <v/>
      </c>
      <c r="JD125" t="str">
        <f>IF(ISERROR(MATCH(JD$1,'CSC Mitre'!DT$1:DT$220,0)),"",VLOOKUP(JD$1,'Tactic Recode'!$A$1:$B$547,2,FALSE))</f>
        <v/>
      </c>
      <c r="JE125" t="str">
        <f>IF(ISERROR(MATCH(JE$1,'CSC Mitre'!DT$1:DT$220,0)),"",VLOOKUP(JE$1,'Tactic Recode'!$A$1:$B$547,2,FALSE))</f>
        <v/>
      </c>
      <c r="JF125" t="str">
        <f>IF(ISERROR(MATCH(JF$1,'CSC Mitre'!DT$1:DT$220,0)),"",VLOOKUP(JF$1,'Tactic Recode'!$A$1:$B$547,2,FALSE))</f>
        <v/>
      </c>
      <c r="JG125" t="str">
        <f>IF(ISERROR(MATCH(JG$1,'CSC Mitre'!DT$1:DT$220,0)),"",VLOOKUP(JG$1,'Tactic Recode'!$A$1:$B$547,2,FALSE))</f>
        <v/>
      </c>
      <c r="JH125" t="str">
        <f>IF(ISERROR(MATCH(JH$1,'CSC Mitre'!DT$1:DT$220,0)),"",VLOOKUP(JH$1,'Tactic Recode'!$A$1:$B$547,2,FALSE))</f>
        <v/>
      </c>
      <c r="JI125" t="str">
        <f>IF(ISERROR(MATCH(JI$1,'CSC Mitre'!DT$1:DT$220,0)),"",VLOOKUP(JI$1,'Tactic Recode'!$A$1:$B$547,2,FALSE))</f>
        <v/>
      </c>
      <c r="JJ125" t="str">
        <f>IF(ISERROR(MATCH(JJ$1,'CSC Mitre'!DT$1:DT$220,0)),"",VLOOKUP(JJ$1,'Tactic Recode'!$A$1:$B$547,2,FALSE))</f>
        <v/>
      </c>
      <c r="JK125" t="str">
        <f>IF(ISERROR(MATCH(JK$1,'CSC Mitre'!DT$1:DT$220,0)),"",VLOOKUP(JK$1,'Tactic Recode'!$A$1:$B$547,2,FALSE))</f>
        <v/>
      </c>
      <c r="JL125" t="str">
        <f>IF(ISERROR(MATCH(JL$1,'CSC Mitre'!DT$1:DT$220,0)),"",VLOOKUP(JL$1,'Tactic Recode'!$A$1:$B$547,2,FALSE))</f>
        <v/>
      </c>
      <c r="JM125" t="str">
        <f>IF(ISERROR(MATCH(JM$1,'CSC Mitre'!DT$1:DT$220,0)),"",VLOOKUP(JM$1,'Tactic Recode'!$A$1:$B$547,2,FALSE))</f>
        <v/>
      </c>
      <c r="JN125" t="str">
        <f>IF(ISERROR(MATCH(JN$1,'CSC Mitre'!DT$1:DT$220,0)),"",VLOOKUP(JN$1,'Tactic Recode'!$A$1:$B$547,2,FALSE))</f>
        <v/>
      </c>
      <c r="JO125" t="str">
        <f>IF(ISERROR(MATCH(JO$1,'CSC Mitre'!DT$1:DT$220,0)),"",VLOOKUP(JO$1,'Tactic Recode'!$A$1:$B$547,2,FALSE))</f>
        <v/>
      </c>
      <c r="JP125" t="str">
        <f>IF(ISERROR(MATCH(JP$1,'CSC Mitre'!DT$1:DT$220,0)),"",VLOOKUP(JP$1,'Tactic Recode'!$A$1:$B$547,2,FALSE))</f>
        <v/>
      </c>
      <c r="JQ125" t="str">
        <f>IF(ISERROR(MATCH(JQ$1,'CSC Mitre'!DT$1:DT$220,0)),"",VLOOKUP(JQ$1,'Tactic Recode'!$A$1:$B$547,2,FALSE))</f>
        <v/>
      </c>
      <c r="JR125" t="str">
        <f>IF(ISERROR(MATCH(JR$1,'CSC Mitre'!DT$1:DT$220,0)),"",VLOOKUP(JR$1,'Tactic Recode'!$A$1:$B$547,2,FALSE))</f>
        <v/>
      </c>
      <c r="JS125" t="str">
        <f>IF(ISERROR(MATCH(JS$1,'CSC Mitre'!DT$1:DT$220,0)),"",VLOOKUP(JS$1,'Tactic Recode'!$A$1:$B$547,2,FALSE))</f>
        <v/>
      </c>
      <c r="JT125" t="str">
        <f>IF(ISERROR(MATCH(JT$1,'CSC Mitre'!DT$1:DT$220,0)),"",VLOOKUP(JT$1,'Tactic Recode'!$A$1:$B$547,2,FALSE))</f>
        <v/>
      </c>
      <c r="JU125" t="str">
        <f>IF(ISERROR(MATCH(JU$1,'CSC Mitre'!DT$1:DT$220,0)),"",VLOOKUP(JU$1,'Tactic Recode'!$A$1:$B$547,2,FALSE))</f>
        <v/>
      </c>
      <c r="JV125" t="str">
        <f>IF(ISERROR(MATCH(JV$1,'CSC Mitre'!DT$1:DT$220,0)),"",VLOOKUP(JV$1,'Tactic Recode'!$A$1:$B$547,2,FALSE))</f>
        <v/>
      </c>
      <c r="JW125" t="str">
        <f>IF(ISERROR(MATCH(JW$1,'CSC Mitre'!DT$1:DT$220,0)),"",VLOOKUP(JW$1,'Tactic Recode'!$A$1:$B$547,2,FALSE))</f>
        <v/>
      </c>
      <c r="JX125" t="str">
        <f>IF(ISERROR(MATCH(JX$1,'CSC Mitre'!DT$1:DT$220,0)),"",VLOOKUP(JX$1,'Tactic Recode'!$A$1:$B$547,2,FALSE))</f>
        <v/>
      </c>
      <c r="JY125" t="str">
        <f>IF(ISERROR(MATCH(JY$1,'CSC Mitre'!DT$1:DT$220,0)),"",VLOOKUP(JY$1,'Tactic Recode'!$A$1:$B$547,2,FALSE))</f>
        <v/>
      </c>
      <c r="JZ125" t="str">
        <f>IF(ISERROR(MATCH(JZ$1,'CSC Mitre'!DT$1:DT$220,0)),"",VLOOKUP(JZ$1,'Tactic Recode'!$A$1:$B$547,2,FALSE))</f>
        <v/>
      </c>
      <c r="KA125" t="str">
        <f>IF(ISERROR(MATCH(KA$1,'CSC Mitre'!DT$1:DT$220,0)),"",VLOOKUP(KA$1,'Tactic Recode'!$A$1:$B$547,2,FALSE))</f>
        <v/>
      </c>
      <c r="KB125" t="str">
        <f>IF(ISERROR(MATCH(KB$1,'CSC Mitre'!DT$1:DT$220,0)),"",VLOOKUP(KB$1,'Tactic Recode'!$A$1:$B$547,2,FALSE))</f>
        <v/>
      </c>
      <c r="KC125" t="str">
        <f>IF(ISERROR(MATCH(KC$1,'CSC Mitre'!DT$1:DT$220,0)),"",VLOOKUP(KC$1,'Tactic Recode'!$A$1:$B$547,2,FALSE))</f>
        <v/>
      </c>
      <c r="KD125" t="str">
        <f>IF(ISERROR(MATCH(KD$1,'CSC Mitre'!DT$1:DT$220,0)),"",VLOOKUP(KD$1,'Tactic Recode'!$A$1:$B$547,2,FALSE))</f>
        <v/>
      </c>
      <c r="KE125" t="str">
        <f>IF(ISERROR(MATCH(KE$1,'CSC Mitre'!DT$1:DT$220,0)),"",VLOOKUP(KE$1,'Tactic Recode'!$A$1:$B$547,2,FALSE))</f>
        <v/>
      </c>
      <c r="KF125" t="str">
        <f>IF(ISERROR(MATCH(KF$1,'CSC Mitre'!DT$1:DT$220,0)),"",VLOOKUP(KF$1,'Tactic Recode'!$A$1:$B$547,2,FALSE))</f>
        <v/>
      </c>
      <c r="KG125" t="str">
        <f>IF(ISERROR(MATCH(KG$1,'CSC Mitre'!DT$1:DT$220,0)),"",VLOOKUP(KG$1,'Tactic Recode'!$A$1:$B$547,2,FALSE))</f>
        <v/>
      </c>
      <c r="KH125" t="str">
        <f>IF(ISERROR(MATCH(KH$1,'CSC Mitre'!DT$1:DT$220,0)),"",VLOOKUP(KH$1,'Tactic Recode'!$A$1:$B$547,2,FALSE))</f>
        <v/>
      </c>
      <c r="KI125" t="str">
        <f>IF(ISERROR(MATCH(KI$1,'CSC Mitre'!DT$1:DT$220,0)),"",VLOOKUP(KI$1,'Tactic Recode'!$A$1:$B$547,2,FALSE))</f>
        <v/>
      </c>
      <c r="KJ125" t="str">
        <f>IF(ISERROR(MATCH(KJ$1,'CSC Mitre'!DT$1:DT$220,0)),"",VLOOKUP(KJ$1,'Tactic Recode'!$A$1:$B$547,2,FALSE))</f>
        <v/>
      </c>
      <c r="KK125" t="str">
        <f>IF(ISERROR(MATCH(KK$1,'CSC Mitre'!DT$1:DT$220,0)),"",VLOOKUP(KK$1,'Tactic Recode'!$A$1:$B$547,2,FALSE))</f>
        <v/>
      </c>
      <c r="KL125" t="str">
        <f>IF(ISERROR(MATCH(KL$1,'CSC Mitre'!DT$1:DT$220,0)),"",VLOOKUP(KL$1,'Tactic Recode'!$A$1:$B$547,2,FALSE))</f>
        <v/>
      </c>
      <c r="KM125" t="str">
        <f>IF(ISERROR(MATCH(KM$1,'CSC Mitre'!DT$1:DT$220,0)),"",VLOOKUP(KM$1,'Tactic Recode'!$A$1:$B$547,2,FALSE))</f>
        <v/>
      </c>
      <c r="KN125" t="str">
        <f>IF(ISERROR(MATCH(KN$1,'CSC Mitre'!DT$1:DT$220,0)),"",VLOOKUP(KN$1,'Tactic Recode'!$A$1:$B$547,2,FALSE))</f>
        <v/>
      </c>
      <c r="KO125" t="str">
        <f>IF(ISERROR(MATCH(KO$1,'CSC Mitre'!DT$1:DT$220,0)),"",VLOOKUP(KO$1,'Tactic Recode'!$A$1:$B$547,2,FALSE))</f>
        <v/>
      </c>
      <c r="KP125" t="str">
        <f>IF(ISERROR(MATCH(KP$1,'CSC Mitre'!DT$1:DT$220,0)),"",VLOOKUP(KP$1,'Tactic Recode'!$A$1:$B$547,2,FALSE))</f>
        <v/>
      </c>
      <c r="KQ125" t="str">
        <f>IF(ISERROR(MATCH(KQ$1,'CSC Mitre'!DT$1:DT$220,0)),"",VLOOKUP(KQ$1,'Tactic Recode'!$A$1:$B$547,2,FALSE))</f>
        <v/>
      </c>
      <c r="KR125" t="str">
        <f>IF(ISERROR(MATCH(KR$1,'CSC Mitre'!DT$1:DT$220,0)),"",VLOOKUP(KR$1,'Tactic Recode'!$A$1:$B$547,2,FALSE))</f>
        <v/>
      </c>
      <c r="KS125" t="str">
        <f>IF(ISERROR(MATCH(KS$1,'CSC Mitre'!DT$1:DT$220,0)),"",VLOOKUP(KS$1,'Tactic Recode'!$A$1:$B$547,2,FALSE))</f>
        <v/>
      </c>
      <c r="KT125" t="str">
        <f>IF(ISERROR(MATCH(KT$1,'CSC Mitre'!DT$1:DT$220,0)),"",VLOOKUP(KT$1,'Tactic Recode'!$A$1:$B$547,2,FALSE))</f>
        <v/>
      </c>
      <c r="KU125" t="str">
        <f>IF(ISERROR(MATCH(KU$1,'CSC Mitre'!DT$1:DT$220,0)),"",VLOOKUP(KU$1,'Tactic Recode'!$A$1:$B$547,2,FALSE))</f>
        <v/>
      </c>
      <c r="KV125" t="str">
        <f>IF(ISERROR(MATCH(KV$1,'CSC Mitre'!DT$1:DT$220,0)),"",VLOOKUP(KV$1,'Tactic Recode'!$A$1:$B$547,2,FALSE))</f>
        <v/>
      </c>
      <c r="KW125" t="str">
        <f>IF(ISERROR(MATCH(KW$1,'CSC Mitre'!DT$1:DT$220,0)),"",VLOOKUP(KW$1,'Tactic Recode'!$A$1:$B$547,2,FALSE))</f>
        <v/>
      </c>
      <c r="KX125" t="str">
        <f>IF(ISERROR(MATCH(KX$1,'CSC Mitre'!DT$1:DT$220,0)),"",VLOOKUP(KX$1,'Tactic Recode'!$A$1:$B$547,2,FALSE))</f>
        <v/>
      </c>
      <c r="KY125" t="str">
        <f>IF(ISERROR(MATCH(KY$1,'CSC Mitre'!DT$1:DT$220,0)),"",VLOOKUP(KY$1,'Tactic Recode'!$A$1:$B$547,2,FALSE))</f>
        <v/>
      </c>
      <c r="KZ125" t="str">
        <f>IF(ISERROR(MATCH(KZ$1,'CSC Mitre'!DT$1:DT$220,0)),"",VLOOKUP(KZ$1,'Tactic Recode'!$A$1:$B$547,2,FALSE))</f>
        <v/>
      </c>
      <c r="LA125" t="str">
        <f>IF(ISERROR(MATCH(LA$1,'CSC Mitre'!DT$1:DT$220,0)),"",VLOOKUP(LA$1,'Tactic Recode'!$A$1:$B$547,2,FALSE))</f>
        <v/>
      </c>
      <c r="LB125" t="str">
        <f>IF(ISERROR(MATCH(LB$1,'CSC Mitre'!DT$1:DT$220,0)),"",VLOOKUP(LB$1,'Tactic Recode'!$A$1:$B$547,2,FALSE))</f>
        <v/>
      </c>
      <c r="LC125" t="str">
        <f>IF(ISERROR(MATCH(LC$1,'CSC Mitre'!DT$1:DT$220,0)),"",VLOOKUP(LC$1,'Tactic Recode'!$A$1:$B$547,2,FALSE))</f>
        <v/>
      </c>
      <c r="LD125" t="str">
        <f>IF(ISERROR(MATCH(LD$1,'CSC Mitre'!DT$1:DT$220,0)),"",VLOOKUP(LD$1,'Tactic Recode'!$A$1:$B$547,2,FALSE))</f>
        <v/>
      </c>
      <c r="LE125" t="str">
        <f>IF(ISERROR(MATCH(LE$1,'CSC Mitre'!DT$1:DT$220,0)),"",VLOOKUP(LE$1,'Tactic Recode'!$A$1:$B$547,2,FALSE))</f>
        <v/>
      </c>
      <c r="LF125" t="str">
        <f>IF(ISERROR(MATCH(LF$1,'CSC Mitre'!DT$1:DT$220,0)),"",VLOOKUP(LF$1,'Tactic Recode'!$A$1:$B$547,2,FALSE))</f>
        <v/>
      </c>
      <c r="LG125" t="str">
        <f>IF(ISERROR(MATCH(LG$1,'CSC Mitre'!DT$1:DT$220,0)),"",VLOOKUP(LG$1,'Tactic Recode'!$A$1:$B$547,2,FALSE))</f>
        <v/>
      </c>
      <c r="LH125" t="str">
        <f>IF(ISERROR(MATCH(LH$1,'CSC Mitre'!DT$1:DT$220,0)),"",VLOOKUP(LH$1,'Tactic Recode'!$A$1:$B$547,2,FALSE))</f>
        <v/>
      </c>
      <c r="LI125" t="str">
        <f>IF(ISERROR(MATCH(LI$1,'CSC Mitre'!DT$1:DT$220,0)),"",VLOOKUP(LI$1,'Tactic Recode'!$A$1:$B$547,2,FALSE))</f>
        <v/>
      </c>
      <c r="LJ125" t="str">
        <f>IF(ISERROR(MATCH(LJ$1,'CSC Mitre'!DT$1:DT$220,0)),"",VLOOKUP(LJ$1,'Tactic Recode'!$A$1:$B$547,2,FALSE))</f>
        <v/>
      </c>
      <c r="LK125" t="str">
        <f>IF(ISERROR(MATCH(LK$1,'CSC Mitre'!DT$1:DT$220,0)),"",VLOOKUP(LK$1,'Tactic Recode'!$A$1:$B$547,2,FALSE))</f>
        <v/>
      </c>
      <c r="LL125" t="str">
        <f>IF(ISERROR(MATCH(LL$1,'CSC Mitre'!DT$1:DT$220,0)),"",VLOOKUP(LL$1,'Tactic Recode'!$A$1:$B$547,2,FALSE))</f>
        <v/>
      </c>
      <c r="LM125" t="str">
        <f>IF(ISERROR(MATCH(LM$1,'CSC Mitre'!DT$1:DT$220,0)),"",VLOOKUP(LM$1,'Tactic Recode'!$A$1:$B$547,2,FALSE))</f>
        <v/>
      </c>
      <c r="LN125" t="str">
        <f>IF(ISERROR(MATCH(LN$1,'CSC Mitre'!DT$1:DT$220,0)),"",VLOOKUP(LN$1,'Tactic Recode'!$A$1:$B$547,2,FALSE))</f>
        <v/>
      </c>
      <c r="LO125" t="str">
        <f>IF(ISERROR(MATCH(LO$1,'CSC Mitre'!DT$1:DT$220,0)),"",VLOOKUP(LO$1,'Tactic Recode'!$A$1:$B$547,2,FALSE))</f>
        <v/>
      </c>
      <c r="LP125" t="str">
        <f>IF(ISERROR(MATCH(LP$1,'CSC Mitre'!DT$1:DT$220,0)),"",VLOOKUP(LP$1,'Tactic Recode'!$A$1:$B$547,2,FALSE))</f>
        <v/>
      </c>
      <c r="LQ125" t="str">
        <f>IF(ISERROR(MATCH(LQ$1,'CSC Mitre'!DT$1:DT$220,0)),"",VLOOKUP(LQ$1,'Tactic Recode'!$A$1:$B$547,2,FALSE))</f>
        <v/>
      </c>
      <c r="LR125" t="str">
        <f>IF(ISERROR(MATCH(LR$1,'CSC Mitre'!DT$1:DT$220,0)),"",VLOOKUP(LR$1,'Tactic Recode'!$A$1:$B$547,2,FALSE))</f>
        <v/>
      </c>
      <c r="LS125" t="str">
        <f>IF(ISERROR(MATCH(LS$1,'CSC Mitre'!DT$1:DT$220,0)),"",VLOOKUP(LS$1,'Tactic Recode'!$A$1:$B$547,2,FALSE))</f>
        <v/>
      </c>
      <c r="LT125" t="str">
        <f>IF(ISERROR(MATCH(LT$1,'CSC Mitre'!DT$1:DT$220,0)),"",VLOOKUP(LT$1,'Tactic Recode'!$A$1:$B$547,2,FALSE))</f>
        <v/>
      </c>
      <c r="LU125" t="str">
        <f>IF(ISERROR(MATCH(LU$1,'CSC Mitre'!DT$1:DT$220,0)),"",VLOOKUP(LU$1,'Tactic Recode'!$A$1:$B$547,2,FALSE))</f>
        <v/>
      </c>
      <c r="LV125" t="str">
        <f>IF(ISERROR(MATCH(LV$1,'CSC Mitre'!DT$1:DT$220,0)),"",VLOOKUP(LV$1,'Tactic Recode'!$A$1:$B$547,2,FALSE))</f>
        <v/>
      </c>
      <c r="LW125" t="str">
        <f>IF(ISERROR(MATCH(LW$1,'CSC Mitre'!DT$1:DT$220,0)),"",VLOOKUP(LW$1,'Tactic Recode'!$A$1:$B$547,2,FALSE))</f>
        <v/>
      </c>
      <c r="LX125" t="str">
        <f>IF(ISERROR(MATCH(LX$1,'CSC Mitre'!DT$1:DT$220,0)),"",VLOOKUP(LX$1,'Tactic Recode'!$A$1:$B$547,2,FALSE))</f>
        <v/>
      </c>
      <c r="LY125" t="str">
        <f>IF(ISERROR(MATCH(LY$1,'CSC Mitre'!DT$1:DT$220,0)),"",VLOOKUP(LY$1,'Tactic Recode'!$A$1:$B$547,2,FALSE))</f>
        <v/>
      </c>
      <c r="LZ125" t="str">
        <f>IF(ISERROR(MATCH(LZ$1,'CSC Mitre'!DT$1:DT$220,0)),"",VLOOKUP(LZ$1,'Tactic Recode'!$A$1:$B$547,2,FALSE))</f>
        <v/>
      </c>
      <c r="MA125" t="str">
        <f>IF(ISERROR(MATCH(MA$1,'CSC Mitre'!DT$1:DT$220,0)),"",VLOOKUP(MA$1,'Tactic Recode'!$A$1:$B$547,2,FALSE))</f>
        <v/>
      </c>
      <c r="MB125" t="str">
        <f>IF(ISERROR(MATCH(MB$1,'CSC Mitre'!DT$1:DT$220,0)),"",VLOOKUP(MB$1,'Tactic Recode'!$A$1:$B$547,2,FALSE))</f>
        <v/>
      </c>
      <c r="MC125" t="str">
        <f>IF(ISERROR(MATCH(MC$1,'CSC Mitre'!DT$1:DT$220,0)),"",VLOOKUP(MC$1,'Tactic Recode'!$A$1:$B$547,2,FALSE))</f>
        <v/>
      </c>
      <c r="MD125" t="str">
        <f>IF(ISERROR(MATCH(MD$1,'CSC Mitre'!DT$1:DT$220,0)),"",VLOOKUP(MD$1,'Tactic Recode'!$A$1:$B$547,2,FALSE))</f>
        <v/>
      </c>
      <c r="ME125" t="str">
        <f>IF(ISERROR(MATCH(ME$1,'CSC Mitre'!DT$1:DT$220,0)),"",VLOOKUP(ME$1,'Tactic Recode'!$A$1:$B$547,2,FALSE))</f>
        <v/>
      </c>
      <c r="MF125" t="str">
        <f>IF(ISERROR(MATCH(MF$1,'CSC Mitre'!DT$1:DT$220,0)),"",VLOOKUP(MF$1,'Tactic Recode'!$A$1:$B$547,2,FALSE))</f>
        <v/>
      </c>
      <c r="MG125" t="str">
        <f>IF(ISERROR(MATCH(MG$1,'CSC Mitre'!DT$1:DT$220,0)),"",VLOOKUP(MG$1,'Tactic Recode'!$A$1:$B$547,2,FALSE))</f>
        <v/>
      </c>
      <c r="MH125" t="str">
        <f>IF(ISERROR(MATCH(MH$1,'CSC Mitre'!DT$1:DT$220,0)),"",VLOOKUP(MH$1,'Tactic Recode'!$A$1:$B$547,2,FALSE))</f>
        <v/>
      </c>
      <c r="MI125" t="str">
        <f>IF(ISERROR(MATCH(MI$1,'CSC Mitre'!DT$1:DT$220,0)),"",VLOOKUP(MI$1,'Tactic Recode'!$A$1:$B$547,2,FALSE))</f>
        <v/>
      </c>
      <c r="MJ125" t="str">
        <f>IF(ISERROR(MATCH(MJ$1,'CSC Mitre'!DT$1:DT$220,0)),"",VLOOKUP(MJ$1,'Tactic Recode'!$A$1:$B$547,2,FALSE))</f>
        <v/>
      </c>
      <c r="MK125" t="str">
        <f>IF(ISERROR(MATCH(MK$1,'CSC Mitre'!DT$1:DT$220,0)),"",VLOOKUP(MK$1,'Tactic Recode'!$A$1:$B$547,2,FALSE))</f>
        <v/>
      </c>
      <c r="ML125" t="str">
        <f>IF(ISERROR(MATCH(ML$1,'CSC Mitre'!DT$1:DT$220,0)),"",VLOOKUP(ML$1,'Tactic Recode'!$A$1:$B$547,2,FALSE))</f>
        <v/>
      </c>
      <c r="MM125" t="str">
        <f>IF(ISERROR(MATCH(MM$1,'CSC Mitre'!DT$1:DT$220,0)),"",VLOOKUP(MM$1,'Tactic Recode'!$A$1:$B$547,2,FALSE))</f>
        <v/>
      </c>
      <c r="MN125" t="str">
        <f>IF(ISERROR(MATCH(MN$1,'CSC Mitre'!DT$1:DT$220,0)),"",VLOOKUP(MN$1,'Tactic Recode'!$A$1:$B$547,2,FALSE))</f>
        <v/>
      </c>
      <c r="MO125" t="str">
        <f>IF(ISERROR(MATCH(MO$1,'CSC Mitre'!DT$1:DT$220,0)),"",VLOOKUP(MO$1,'Tactic Recode'!$A$1:$B$547,2,FALSE))</f>
        <v/>
      </c>
      <c r="MP125" t="str">
        <f>IF(ISERROR(MATCH(MP$1,'CSC Mitre'!DT$1:DT$220,0)),"",VLOOKUP(MP$1,'Tactic Recode'!$A$1:$B$547,2,FALSE))</f>
        <v/>
      </c>
      <c r="MQ125" t="str">
        <f>IF(ISERROR(MATCH(MQ$1,'CSC Mitre'!DT$1:DT$220,0)),"",VLOOKUP(MQ$1,'Tactic Recode'!$A$1:$B$547,2,FALSE))</f>
        <v/>
      </c>
      <c r="MR125" t="str">
        <f>IF(ISERROR(MATCH(MR$1,'CSC Mitre'!DT$1:DT$220,0)),"",VLOOKUP(MR$1,'Tactic Recode'!$A$1:$B$547,2,FALSE))</f>
        <v/>
      </c>
      <c r="MS125" t="str">
        <f>IF(ISERROR(MATCH(MS$1,'CSC Mitre'!DT$1:DT$220,0)),"",VLOOKUP(MS$1,'Tactic Recode'!$A$1:$B$547,2,FALSE))</f>
        <v/>
      </c>
      <c r="MT125" t="str">
        <f>IF(ISERROR(MATCH(MT$1,'CSC Mitre'!DT$1:DT$220,0)),"",VLOOKUP(MT$1,'Tactic Recode'!$A$1:$B$547,2,FALSE))</f>
        <v/>
      </c>
      <c r="MU125" t="str">
        <f>IF(ISERROR(MATCH(MU$1,'CSC Mitre'!DT$1:DT$220,0)),"",VLOOKUP(MU$1,'Tactic Recode'!$A$1:$B$547,2,FALSE))</f>
        <v/>
      </c>
      <c r="MV125" t="str">
        <f>IF(ISERROR(MATCH(MV$1,'CSC Mitre'!DT$1:DT$220,0)),"",VLOOKUP(MV$1,'Tactic Recode'!$A$1:$B$547,2,FALSE))</f>
        <v/>
      </c>
      <c r="MW125" t="str">
        <f>IF(ISERROR(MATCH(MW$1,'CSC Mitre'!DT$1:DT$220,0)),"",VLOOKUP(MW$1,'Tactic Recode'!$A$1:$B$547,2,FALSE))</f>
        <v/>
      </c>
      <c r="MX125" t="str">
        <f>IF(ISERROR(MATCH(MX$1,'CSC Mitre'!DT$1:DT$220,0)),"",VLOOKUP(MX$1,'Tactic Recode'!$A$1:$B$547,2,FALSE))</f>
        <v/>
      </c>
      <c r="MY125" t="str">
        <f>IF(ISERROR(MATCH(MY$1,'CSC Mitre'!DT$1:DT$220,0)),"",VLOOKUP(MY$1,'Tactic Recode'!$A$1:$B$547,2,FALSE))</f>
        <v/>
      </c>
      <c r="MZ125" t="str">
        <f>IF(ISERROR(MATCH(MZ$1,'CSC Mitre'!DT$1:DT$220,0)),"",VLOOKUP(MZ$1,'Tactic Recode'!$A$1:$B$547,2,FALSE))</f>
        <v/>
      </c>
      <c r="NA125" t="str">
        <f>IF(ISERROR(MATCH(NA$1,'CSC Mitre'!DT$1:DT$220,0)),"",VLOOKUP(NA$1,'Tactic Recode'!$A$1:$B$547,2,FALSE))</f>
        <v/>
      </c>
      <c r="NB125" t="str">
        <f>IF(ISERROR(MATCH(NB$1,'CSC Mitre'!DT$1:DT$220,0)),"",VLOOKUP(NB$1,'Tactic Recode'!$A$1:$B$547,2,FALSE))</f>
        <v/>
      </c>
      <c r="NC125" t="str">
        <f>IF(ISERROR(MATCH(NC$1,'CSC Mitre'!DT$1:DT$220,0)),"",VLOOKUP(NC$1,'Tactic Recode'!$A$1:$B$547,2,FALSE))</f>
        <v/>
      </c>
      <c r="ND125" t="str">
        <f>IF(ISERROR(MATCH(ND$1,'CSC Mitre'!DT$1:DT$220,0)),"",VLOOKUP(ND$1,'Tactic Recode'!$A$1:$B$547,2,FALSE))</f>
        <v/>
      </c>
      <c r="NE125" t="str">
        <f>IF(ISERROR(MATCH(NE$1,'CSC Mitre'!DT$1:DT$220,0)),"",VLOOKUP(NE$1,'Tactic Recode'!$A$1:$B$547,2,FALSE))</f>
        <v/>
      </c>
      <c r="NF125" t="str">
        <f>IF(ISERROR(MATCH(NF$1,'CSC Mitre'!DT$1:DT$220,0)),"",VLOOKUP(NF$1,'Tactic Recode'!$A$1:$B$547,2,FALSE))</f>
        <v/>
      </c>
      <c r="NG125" t="str">
        <f>IF(ISERROR(MATCH(NG$1,'CSC Mitre'!DT$1:DT$220,0)),"",VLOOKUP(NG$1,'Tactic Recode'!$A$1:$B$547,2,FALSE))</f>
        <v/>
      </c>
      <c r="NH125" t="str">
        <f>IF(ISERROR(MATCH(NH$1,'CSC Mitre'!DT$1:DT$220,0)),"",VLOOKUP(NH$1,'Tactic Recode'!$A$1:$B$547,2,FALSE))</f>
        <v/>
      </c>
      <c r="NI125" t="str">
        <f>IF(ISERROR(MATCH(NI$1,'CSC Mitre'!DT$1:DT$220,0)),"",VLOOKUP(NI$1,'Tactic Recode'!$A$1:$B$547,2,FALSE))</f>
        <v/>
      </c>
      <c r="NJ125" t="str">
        <f>IF(ISERROR(MATCH(NJ$1,'CSC Mitre'!DT$1:DT$220,0)),"",VLOOKUP(NJ$1,'Tactic Recode'!$A$1:$B$547,2,FALSE))</f>
        <v/>
      </c>
      <c r="NK125" t="str">
        <f>IF(ISERROR(MATCH(NK$1,'CSC Mitre'!DT$1:DT$220,0)),"",VLOOKUP(NK$1,'Tactic Recode'!$A$1:$B$547,2,FALSE))</f>
        <v/>
      </c>
      <c r="NL125" t="str">
        <f>IF(ISERROR(MATCH(NL$1,'CSC Mitre'!DT$1:DT$220,0)),"",VLOOKUP(NL$1,'Tactic Recode'!$A$1:$B$547,2,FALSE))</f>
        <v/>
      </c>
      <c r="NM125" t="str">
        <f>IF(ISERROR(MATCH(NM$1,'CSC Mitre'!DT$1:DT$220,0)),"",VLOOKUP(NM$1,'Tactic Recode'!$A$1:$B$547,2,FALSE))</f>
        <v/>
      </c>
      <c r="NN125" t="str">
        <f>IF(ISERROR(MATCH(NN$1,'CSC Mitre'!DT$1:DT$220,0)),"",VLOOKUP(NN$1,'Tactic Recode'!$A$1:$B$547,2,FALSE))</f>
        <v/>
      </c>
      <c r="NO125" t="str">
        <f>IF(ISERROR(MATCH(NO$1,'CSC Mitre'!DT$1:DT$220,0)),"",VLOOKUP(NO$1,'Tactic Recode'!$A$1:$B$547,2,FALSE))</f>
        <v/>
      </c>
      <c r="NP125" t="str">
        <f>IF(ISERROR(MATCH(NP$1,'CSC Mitre'!DT$1:DT$220,0)),"",VLOOKUP(NP$1,'Tactic Recode'!$A$1:$B$547,2,FALSE))</f>
        <v/>
      </c>
      <c r="NQ125" t="str">
        <f>IF(ISERROR(MATCH(NQ$1,'CSC Mitre'!DT$1:DT$220,0)),"",VLOOKUP(NQ$1,'Tactic Recode'!$A$1:$B$547,2,FALSE))</f>
        <v/>
      </c>
      <c r="NR125" t="str">
        <f>IF(ISERROR(MATCH(NR$1,'CSC Mitre'!DT$1:DT$220,0)),"",VLOOKUP(NR$1,'Tactic Recode'!$A$1:$B$547,2,FALSE))</f>
        <v/>
      </c>
      <c r="NS125" t="str">
        <f>IF(ISERROR(MATCH(NS$1,'CSC Mitre'!DT$1:DT$220,0)),"",VLOOKUP(NS$1,'Tactic Recode'!$A$1:$B$547,2,FALSE))</f>
        <v/>
      </c>
      <c r="NT125" t="str">
        <f>IF(ISERROR(MATCH(NT$1,'CSC Mitre'!DT$1:DT$220,0)),"",VLOOKUP(NT$1,'Tactic Recode'!$A$1:$B$547,2,FALSE))</f>
        <v/>
      </c>
      <c r="NU125" t="str">
        <f>IF(ISERROR(MATCH(NU$1,'CSC Mitre'!DT$1:DT$220,0)),"",VLOOKUP(NU$1,'Tactic Recode'!$A$1:$B$547,2,FALSE))</f>
        <v/>
      </c>
      <c r="NV125" t="str">
        <f>IF(ISERROR(MATCH(NV$1,'CSC Mitre'!DT$1:DT$220,0)),"",VLOOKUP(NV$1,'Tactic Recode'!$A$1:$B$547,2,FALSE))</f>
        <v/>
      </c>
      <c r="NW125" t="str">
        <f>IF(ISERROR(MATCH(NW$1,'CSC Mitre'!DT$1:DT$220,0)),"",VLOOKUP(NW$1,'Tactic Recode'!$A$1:$B$547,2,FALSE))</f>
        <v/>
      </c>
      <c r="NX125" t="str">
        <f>IF(ISERROR(MATCH(NX$1,'CSC Mitre'!DT$1:DT$220,0)),"",VLOOKUP(NX$1,'Tactic Recode'!$A$1:$B$547,2,FALSE))</f>
        <v/>
      </c>
      <c r="NY125" t="str">
        <f>IF(ISERROR(MATCH(NY$1,'CSC Mitre'!DT$1:DT$220,0)),"",VLOOKUP(NY$1,'Tactic Recode'!$A$1:$B$547,2,FALSE))</f>
        <v/>
      </c>
      <c r="NZ125" t="str">
        <f>IF(ISERROR(MATCH(NZ$1,'CSC Mitre'!DT$1:DT$220,0)),"",VLOOKUP(NZ$1,'Tactic Recode'!$A$1:$B$547,2,FALSE))</f>
        <v/>
      </c>
      <c r="OA125" t="str">
        <f>IF(ISERROR(MATCH(OA$1,'CSC Mitre'!DT$1:DT$220,0)),"",VLOOKUP(OA$1,'Tactic Recode'!$A$1:$B$547,2,FALSE))</f>
        <v/>
      </c>
      <c r="OB125" t="str">
        <f>IF(ISERROR(MATCH(OB$1,'CSC Mitre'!DT$1:DT$220,0)),"",VLOOKUP(OB$1,'Tactic Recode'!$A$1:$B$547,2,FALSE))</f>
        <v/>
      </c>
      <c r="OC125" t="str">
        <f>IF(ISERROR(MATCH(OC$1,'CSC Mitre'!DT$1:DT$220,0)),"",VLOOKUP(OC$1,'Tactic Recode'!$A$1:$B$547,2,FALSE))</f>
        <v/>
      </c>
      <c r="OD125" t="str">
        <f>IF(ISERROR(MATCH(OD$1,'CSC Mitre'!DT$1:DT$220,0)),"",VLOOKUP(OD$1,'Tactic Recode'!$A$1:$B$547,2,FALSE))</f>
        <v/>
      </c>
      <c r="OE125" t="str">
        <f>IF(ISERROR(MATCH(OE$1,'CSC Mitre'!DT$1:DT$220,0)),"",VLOOKUP(OE$1,'Tactic Recode'!$A$1:$B$547,2,FALSE))</f>
        <v/>
      </c>
      <c r="OF125" t="str">
        <f>IF(ISERROR(MATCH(OF$1,'CSC Mitre'!DT$1:DT$220,0)),"",VLOOKUP(OF$1,'Tactic Recode'!$A$1:$B$547,2,FALSE))</f>
        <v/>
      </c>
      <c r="OG125" t="str">
        <f>IF(ISERROR(MATCH(OG$1,'CSC Mitre'!DT$1:DT$220,0)),"",VLOOKUP(OG$1,'Tactic Recode'!$A$1:$B$547,2,FALSE))</f>
        <v/>
      </c>
      <c r="OH125" t="str">
        <f>IF(ISERROR(MATCH(OH$1,'CSC Mitre'!DT$1:DT$220,0)),"",VLOOKUP(OH$1,'Tactic Recode'!$A$1:$B$547,2,FALSE))</f>
        <v/>
      </c>
      <c r="OI125" t="str">
        <f>IF(ISERROR(MATCH(OI$1,'CSC Mitre'!DT$1:DT$220,0)),"",VLOOKUP(OI$1,'Tactic Recode'!$A$1:$B$547,2,FALSE))</f>
        <v/>
      </c>
      <c r="OJ125" t="str">
        <f>IF(ISERROR(MATCH(OJ$1,'CSC Mitre'!DT$1:DT$220,0)),"",VLOOKUP(OJ$1,'Tactic Recode'!$A$1:$B$547,2,FALSE))</f>
        <v/>
      </c>
      <c r="OK125" t="str">
        <f>IF(ISERROR(MATCH(OK$1,'CSC Mitre'!DT$1:DT$220,0)),"",VLOOKUP(OK$1,'Tactic Recode'!$A$1:$B$547,2,FALSE))</f>
        <v/>
      </c>
      <c r="OL125" t="str">
        <f>IF(ISERROR(MATCH(OL$1,'CSC Mitre'!DT$1:DT$220,0)),"",VLOOKUP(OL$1,'Tactic Recode'!$A$1:$B$547,2,FALSE))</f>
        <v/>
      </c>
      <c r="OM125" t="str">
        <f>IF(ISERROR(MATCH(OM$1,'CSC Mitre'!DT$1:DT$220,0)),"",VLOOKUP(OM$1,'Tactic Recode'!$A$1:$B$547,2,FALSE))</f>
        <v/>
      </c>
      <c r="ON125" t="str">
        <f>IF(ISERROR(MATCH(ON$1,'CSC Mitre'!DT$1:DT$220,0)),"",VLOOKUP(ON$1,'Tactic Recode'!$A$1:$B$547,2,FALSE))</f>
        <v/>
      </c>
      <c r="OO125" t="str">
        <f>IF(ISERROR(MATCH(OO$1,'CSC Mitre'!DT$1:DT$220,0)),"",VLOOKUP(OO$1,'Tactic Recode'!$A$1:$B$547,2,FALSE))</f>
        <v/>
      </c>
      <c r="OP125" t="str">
        <f>IF(ISERROR(MATCH(OP$1,'CSC Mitre'!DT$1:DT$220,0)),"",VLOOKUP(OP$1,'Tactic Recode'!$A$1:$B$547,2,FALSE))</f>
        <v/>
      </c>
      <c r="OQ125" t="str">
        <f>IF(ISERROR(MATCH(OQ$1,'CSC Mitre'!DT$1:DT$220,0)),"",VLOOKUP(OQ$1,'Tactic Recode'!$A$1:$B$547,2,FALSE))</f>
        <v/>
      </c>
      <c r="OR125" t="str">
        <f>IF(ISERROR(MATCH(OR$1,'CSC Mitre'!DT$1:DT$220,0)),"",VLOOKUP(OR$1,'Tactic Recode'!$A$1:$B$547,2,FALSE))</f>
        <v/>
      </c>
      <c r="OS125" t="str">
        <f>IF(ISERROR(MATCH(OS$1,'CSC Mitre'!DT$1:DT$220,0)),"",VLOOKUP(OS$1,'Tactic Recode'!$A$1:$B$547,2,FALSE))</f>
        <v/>
      </c>
      <c r="OT125" t="str">
        <f>IF(ISERROR(MATCH(OT$1,'CSC Mitre'!DT$1:DT$220,0)),"",VLOOKUP(OT$1,'Tactic Recode'!$A$1:$B$547,2,FALSE))</f>
        <v/>
      </c>
      <c r="OU125" t="str">
        <f>IF(ISERROR(MATCH(OU$1,'CSC Mitre'!DT$1:DT$220,0)),"",VLOOKUP(OU$1,'Tactic Recode'!$A$1:$B$547,2,FALSE))</f>
        <v/>
      </c>
      <c r="OV125" t="str">
        <f>IF(ISERROR(MATCH(OV$1,'CSC Mitre'!DT$1:DT$220,0)),"",VLOOKUP(OV$1,'Tactic Recode'!$A$1:$B$547,2,FALSE))</f>
        <v/>
      </c>
      <c r="OW125" t="str">
        <f>IF(ISERROR(MATCH(OW$1,'CSC Mitre'!DT$1:DT$220,0)),"",VLOOKUP(OW$1,'Tactic Recode'!$A$1:$B$547,2,FALSE))</f>
        <v/>
      </c>
      <c r="OX125" t="str">
        <f>IF(ISERROR(MATCH(OX$1,'CSC Mitre'!DT$1:DT$220,0)),"",VLOOKUP(OX$1,'Tactic Recode'!$A$1:$B$547,2,FALSE))</f>
        <v/>
      </c>
      <c r="OY125" t="str">
        <f>IF(ISERROR(MATCH(OY$1,'CSC Mitre'!DT$1:DT$220,0)),"",VLOOKUP(OY$1,'Tactic Recode'!$A$1:$B$547,2,FALSE))</f>
        <v/>
      </c>
      <c r="OZ125" t="str">
        <f>IF(ISERROR(MATCH(OZ$1,'CSC Mitre'!DT$1:DT$220,0)),"",VLOOKUP(OZ$1,'Tactic Recode'!$A$1:$B$547,2,FALSE))</f>
        <v/>
      </c>
      <c r="PA125" t="str">
        <f>IF(ISERROR(MATCH(PA$1,'CSC Mitre'!DT$1:DT$220,0)),"",VLOOKUP(PA$1,'Tactic Recode'!$A$1:$B$547,2,FALSE))</f>
        <v/>
      </c>
      <c r="PB125" t="str">
        <f>IF(ISERROR(MATCH(PB$1,'CSC Mitre'!DT$1:DT$220,0)),"",VLOOKUP(PB$1,'Tactic Recode'!$A$1:$B$547,2,FALSE))</f>
        <v/>
      </c>
      <c r="PC125" t="str">
        <f>IF(ISERROR(MATCH(PC$1,'CSC Mitre'!DT$1:DT$220,0)),"",VLOOKUP(PC$1,'Tactic Recode'!$A$1:$B$547,2,FALSE))</f>
        <v/>
      </c>
      <c r="PD125" t="str">
        <f>IF(ISERROR(MATCH(PD$1,'CSC Mitre'!DT$1:DT$220,0)),"",VLOOKUP(PD$1,'Tactic Recode'!$A$1:$B$547,2,FALSE))</f>
        <v/>
      </c>
      <c r="PE125" t="str">
        <f>IF(ISERROR(MATCH(PE$1,'CSC Mitre'!DT$1:DT$220,0)),"",VLOOKUP(PE$1,'Tactic Recode'!$A$1:$B$547,2,FALSE))</f>
        <v/>
      </c>
      <c r="PF125" t="str">
        <f>IF(ISERROR(MATCH(PF$1,'CSC Mitre'!DT$1:DT$220,0)),"",VLOOKUP(PF$1,'Tactic Recode'!$A$1:$B$547,2,FALSE))</f>
        <v/>
      </c>
      <c r="PG125" t="str">
        <f>IF(ISERROR(MATCH(PG$1,'CSC Mitre'!DT$1:DT$220,0)),"",VLOOKUP(PG$1,'Tactic Recode'!$A$1:$B$547,2,FALSE))</f>
        <v/>
      </c>
      <c r="PH125" t="str">
        <f>IF(ISERROR(MATCH(PH$1,'CSC Mitre'!DT$1:DT$220,0)),"",VLOOKUP(PH$1,'Tactic Recode'!$A$1:$B$547,2,FALSE))</f>
        <v/>
      </c>
      <c r="PI125" t="str">
        <f>IF(ISERROR(MATCH(PI$1,'CSC Mitre'!DT$1:DT$220,0)),"",VLOOKUP(PI$1,'Tactic Recode'!$A$1:$B$547,2,FALSE))</f>
        <v/>
      </c>
      <c r="PJ125" t="str">
        <f>IF(ISERROR(MATCH(PJ$1,'CSC Mitre'!DT$1:DT$220,0)),"",VLOOKUP(PJ$1,'Tactic Recode'!$A$1:$B$547,2,FALSE))</f>
        <v/>
      </c>
      <c r="PK125" t="str">
        <f>IF(ISERROR(MATCH(PK$1,'CSC Mitre'!DT$1:DT$220,0)),"",VLOOKUP(PK$1,'Tactic Recode'!$A$1:$B$547,2,FALSE))</f>
        <v/>
      </c>
      <c r="PL125" t="str">
        <f>IF(ISERROR(MATCH(PL$1,'CSC Mitre'!DT$1:DT$220,0)),"",VLOOKUP(PL$1,'Tactic Recode'!$A$1:$B$547,2,FALSE))</f>
        <v/>
      </c>
      <c r="PM125" t="str">
        <f>IF(ISERROR(MATCH(PM$1,'CSC Mitre'!DT$1:DT$220,0)),"",VLOOKUP(PM$1,'Tactic Recode'!$A$1:$B$547,2,FALSE))</f>
        <v/>
      </c>
      <c r="PN125" t="str">
        <f>IF(ISERROR(MATCH(PN$1,'CSC Mitre'!DT$1:DT$220,0)),"",VLOOKUP(PN$1,'Tactic Recode'!$A$1:$B$547,2,FALSE))</f>
        <v/>
      </c>
      <c r="PO125" t="str">
        <f>IF(ISERROR(MATCH(PO$1,'CSC Mitre'!DT$1:DT$220,0)),"",VLOOKUP(PO$1,'Tactic Recode'!$A$1:$B$547,2,FALSE))</f>
        <v/>
      </c>
      <c r="PP125" t="str">
        <f>IF(ISERROR(MATCH(PP$1,'CSC Mitre'!DT$1:DT$220,0)),"",VLOOKUP(PP$1,'Tactic Recode'!$A$1:$B$547,2,FALSE))</f>
        <v/>
      </c>
      <c r="PQ125" t="str">
        <f>IF(ISERROR(MATCH(PQ$1,'CSC Mitre'!DT$1:DT$220,0)),"",VLOOKUP(PQ$1,'Tactic Recode'!$A$1:$B$547,2,FALSE))</f>
        <v/>
      </c>
      <c r="PR125" t="str">
        <f>IF(ISERROR(MATCH(PR$1,'CSC Mitre'!DT$1:DT$220,0)),"",VLOOKUP(PR$1,'Tactic Recode'!$A$1:$B$547,2,FALSE))</f>
        <v/>
      </c>
      <c r="PS125" t="str">
        <f>IF(ISERROR(MATCH(PS$1,'CSC Mitre'!DT$1:DT$220,0)),"",VLOOKUP(PS$1,'Tactic Recode'!$A$1:$B$547,2,FALSE))</f>
        <v/>
      </c>
      <c r="PT125" t="str">
        <f>IF(ISERROR(MATCH(PT$1,'CSC Mitre'!DT$1:DT$220,0)),"",VLOOKUP(PT$1,'Tactic Recode'!$A$1:$B$547,2,FALSE))</f>
        <v/>
      </c>
      <c r="PU125" t="str">
        <f>IF(ISERROR(MATCH(PU$1,'CSC Mitre'!DT$1:DT$220,0)),"",VLOOKUP(PU$1,'Tactic Recode'!$A$1:$B$547,2,FALSE))</f>
        <v/>
      </c>
      <c r="PV125" t="str">
        <f>IF(ISERROR(MATCH(PV$1,'CSC Mitre'!DT$1:DT$220,0)),"",VLOOKUP(PV$1,'Tactic Recode'!$A$1:$B$547,2,FALSE))</f>
        <v/>
      </c>
      <c r="PW125" t="str">
        <f>IF(ISERROR(MATCH(PW$1,'CSC Mitre'!DT$1:DT$220,0)),"",VLOOKUP(PW$1,'Tactic Recode'!$A$1:$B$547,2,FALSE))</f>
        <v/>
      </c>
      <c r="PX125" t="str">
        <f>IF(ISERROR(MATCH(PX$1,'CSC Mitre'!DT$1:DT$220,0)),"",VLOOKUP(PX$1,'Tactic Recode'!$A$1:$B$547,2,FALSE))</f>
        <v/>
      </c>
      <c r="PY125" t="str">
        <f>IF(ISERROR(MATCH(PY$1,'CSC Mitre'!DT$1:DT$220,0)),"",VLOOKUP(PY$1,'Tactic Recode'!$A$1:$B$547,2,FALSE))</f>
        <v/>
      </c>
      <c r="PZ125" t="str">
        <f>IF(ISERROR(MATCH(PZ$1,'CSC Mitre'!DT$1:DT$220,0)),"",VLOOKUP(PZ$1,'Tactic Recode'!$A$1:$B$547,2,FALSE))</f>
        <v/>
      </c>
      <c r="QA125" t="str">
        <f>IF(ISERROR(MATCH(QA$1,'CSC Mitre'!DT$1:DT$220,0)),"",VLOOKUP(QA$1,'Tactic Recode'!$A$1:$B$547,2,FALSE))</f>
        <v/>
      </c>
      <c r="QB125" t="str">
        <f>IF(ISERROR(MATCH(QB$1,'CSC Mitre'!DT$1:DT$220,0)),"",VLOOKUP(QB$1,'Tactic Recode'!$A$1:$B$547,2,FALSE))</f>
        <v/>
      </c>
      <c r="QC125" t="str">
        <f>IF(ISERROR(MATCH(QC$1,'CSC Mitre'!DT$1:DT$220,0)),"",VLOOKUP(QC$1,'Tactic Recode'!$A$1:$B$547,2,FALSE))</f>
        <v/>
      </c>
      <c r="QD125" t="str">
        <f>IF(ISERROR(MATCH(QD$1,'CSC Mitre'!DT$1:DT$220,0)),"",VLOOKUP(QD$1,'Tactic Recode'!$A$1:$B$547,2,FALSE))</f>
        <v/>
      </c>
      <c r="QE125" t="str">
        <f>IF(ISERROR(MATCH(QE$1,'CSC Mitre'!DT$1:DT$220,0)),"",VLOOKUP(QE$1,'Tactic Recode'!$A$1:$B$547,2,FALSE))</f>
        <v/>
      </c>
      <c r="QF125" t="str">
        <f>IF(ISERROR(MATCH(QF$1,'CSC Mitre'!DT$1:DT$220,0)),"",VLOOKUP(QF$1,'Tactic Recode'!$A$1:$B$547,2,FALSE))</f>
        <v/>
      </c>
      <c r="QG125" t="str">
        <f>IF(ISERROR(MATCH(QG$1,'CSC Mitre'!DT$1:DT$220,0)),"",VLOOKUP(QG$1,'Tactic Recode'!$A$1:$B$547,2,FALSE))</f>
        <v/>
      </c>
      <c r="QH125" t="str">
        <f>IF(ISERROR(MATCH(QH$1,'CSC Mitre'!DT$1:DT$220,0)),"",VLOOKUP(QH$1,'Tactic Recode'!$A$1:$B$547,2,FALSE))</f>
        <v/>
      </c>
      <c r="QI125" t="str">
        <f>IF(ISERROR(MATCH(QI$1,'CSC Mitre'!DT$1:DT$220,0)),"",VLOOKUP(QI$1,'Tactic Recode'!$A$1:$B$547,2,FALSE))</f>
        <v/>
      </c>
      <c r="QJ125" t="str">
        <f>IF(ISERROR(MATCH(QJ$1,'CSC Mitre'!DT$1:DT$220,0)),"",VLOOKUP(QJ$1,'Tactic Recode'!$A$1:$B$547,2,FALSE))</f>
        <v/>
      </c>
      <c r="QK125" t="str">
        <f>IF(ISERROR(MATCH(QK$1,'CSC Mitre'!DT$1:DT$220,0)),"",VLOOKUP(QK$1,'Tactic Recode'!$A$1:$B$547,2,FALSE))</f>
        <v/>
      </c>
      <c r="QL125" t="str">
        <f>IF(ISERROR(MATCH(QL$1,'CSC Mitre'!DT$1:DT$220,0)),"",VLOOKUP(QL$1,'Tactic Recode'!$A$1:$B$547,2,FALSE))</f>
        <v/>
      </c>
      <c r="QM125" t="str">
        <f>IF(ISERROR(MATCH(QM$1,'CSC Mitre'!DT$1:DT$220,0)),"",VLOOKUP(QM$1,'Tactic Recode'!$A$1:$B$547,2,FALSE))</f>
        <v/>
      </c>
      <c r="QN125" t="str">
        <f>IF(ISERROR(MATCH(QN$1,'CSC Mitre'!DT$1:DT$220,0)),"",VLOOKUP(QN$1,'Tactic Recode'!$A$1:$B$547,2,FALSE))</f>
        <v/>
      </c>
      <c r="QO125" t="str">
        <f>IF(ISERROR(MATCH(QO$1,'CSC Mitre'!DT$1:DT$220,0)),"",VLOOKUP(QO$1,'Tactic Recode'!$A$1:$B$547,2,FALSE))</f>
        <v/>
      </c>
      <c r="QP125" t="str">
        <f>IF(ISERROR(MATCH(QP$1,'CSC Mitre'!DT$1:DT$220,0)),"",VLOOKUP(QP$1,'Tactic Recode'!$A$1:$B$547,2,FALSE))</f>
        <v/>
      </c>
      <c r="QQ125" t="str">
        <f>IF(ISERROR(MATCH(QQ$1,'CSC Mitre'!DT$1:DT$220,0)),"",VLOOKUP(QQ$1,'Tactic Recode'!$A$1:$B$547,2,FALSE))</f>
        <v/>
      </c>
      <c r="QR125" t="str">
        <f>IF(ISERROR(MATCH(QR$1,'CSC Mitre'!DT$1:DT$220,0)),"",VLOOKUP(QR$1,'Tactic Recode'!$A$1:$B$547,2,FALSE))</f>
        <v/>
      </c>
      <c r="QS125" t="str">
        <f>IF(ISERROR(MATCH(QS$1,'CSC Mitre'!DT$1:DT$220,0)),"",VLOOKUP(QS$1,'Tactic Recode'!$A$1:$B$547,2,FALSE))</f>
        <v/>
      </c>
      <c r="QT125" t="str">
        <f>IF(ISERROR(MATCH(QT$1,'CSC Mitre'!DT$1:DT$220,0)),"",VLOOKUP(QT$1,'Tactic Recode'!$A$1:$B$547,2,FALSE))</f>
        <v/>
      </c>
      <c r="QU125" t="str">
        <f>IF(ISERROR(MATCH(QU$1,'CSC Mitre'!DT$1:DT$220,0)),"",VLOOKUP(QU$1,'Tactic Recode'!$A$1:$B$547,2,FALSE))</f>
        <v/>
      </c>
      <c r="QV125" t="str">
        <f>IF(ISERROR(MATCH(QV$1,'CSC Mitre'!DT$1:DT$220,0)),"",VLOOKUP(QV$1,'Tactic Recode'!$A$1:$B$547,2,FALSE))</f>
        <v/>
      </c>
      <c r="QW125" t="str">
        <f>IF(ISERROR(MATCH(QW$1,'CSC Mitre'!DT$1:DT$220,0)),"",VLOOKUP(QW$1,'Tactic Recode'!$A$1:$B$547,2,FALSE))</f>
        <v/>
      </c>
      <c r="QX125" t="str">
        <f>IF(ISERROR(MATCH(QX$1,'CSC Mitre'!DT$1:DT$220,0)),"",VLOOKUP(QX$1,'Tactic Recode'!$A$1:$B$547,2,FALSE))</f>
        <v/>
      </c>
      <c r="QY125" t="str">
        <f>IF(ISERROR(MATCH(QY$1,'CSC Mitre'!DT$1:DT$220,0)),"",VLOOKUP(QY$1,'Tactic Recode'!$A$1:$B$547,2,FALSE))</f>
        <v/>
      </c>
      <c r="QZ125" t="str">
        <f>IF(ISERROR(MATCH(QZ$1,'CSC Mitre'!DT$1:DT$220,0)),"",VLOOKUP(QZ$1,'Tactic Recode'!$A$1:$B$547,2,FALSE))</f>
        <v/>
      </c>
      <c r="RA125" t="str">
        <f>IF(ISERROR(MATCH(RA$1,'CSC Mitre'!DT$1:DT$220,0)),"",VLOOKUP(RA$1,'Tactic Recode'!$A$1:$B$547,2,FALSE))</f>
        <v/>
      </c>
      <c r="RB125" t="str">
        <f>IF(ISERROR(MATCH(RB$1,'CSC Mitre'!DT$1:DT$220,0)),"",VLOOKUP(RB$1,'Tactic Recode'!$A$1:$B$547,2,FALSE))</f>
        <v/>
      </c>
      <c r="RC125" t="str">
        <f>IF(ISERROR(MATCH(RC$1,'CSC Mitre'!DT$1:DT$220,0)),"",VLOOKUP(RC$1,'Tactic Recode'!$A$1:$B$547,2,FALSE))</f>
        <v/>
      </c>
      <c r="RD125" t="str">
        <f>IF(ISERROR(MATCH(RD$1,'CSC Mitre'!DT$1:DT$220,0)),"",VLOOKUP(RD$1,'Tactic Recode'!$A$1:$B$547,2,FALSE))</f>
        <v/>
      </c>
      <c r="RE125" t="str">
        <f>IF(ISERROR(MATCH(RE$1,'CSC Mitre'!DT$1:DT$220,0)),"",VLOOKUP(RE$1,'Tactic Recode'!$A$1:$B$547,2,FALSE))</f>
        <v/>
      </c>
      <c r="RF125" t="str">
        <f>IF(ISERROR(MATCH(RF$1,'CSC Mitre'!DT$1:DT$220,0)),"",VLOOKUP(RF$1,'Tactic Recode'!$A$1:$B$547,2,FALSE))</f>
        <v/>
      </c>
      <c r="RG125" t="str">
        <f>IF(ISERROR(MATCH(RG$1,'CSC Mitre'!DT$1:DT$220,0)),"",VLOOKUP(RG$1,'Tactic Recode'!$A$1:$B$547,2,FALSE))</f>
        <v/>
      </c>
      <c r="RH125" t="str">
        <f>IF(ISERROR(MATCH(RH$1,'CSC Mitre'!DT$1:DT$220,0)),"",VLOOKUP(RH$1,'Tactic Recode'!$A$1:$B$547,2,FALSE))</f>
        <v/>
      </c>
      <c r="RI125" t="str">
        <f>IF(ISERROR(MATCH(RI$1,'CSC Mitre'!DT$1:DT$220,0)),"",VLOOKUP(RI$1,'Tactic Recode'!$A$1:$B$547,2,FALSE))</f>
        <v/>
      </c>
      <c r="RJ125" t="str">
        <f>IF(ISERROR(MATCH(RJ$1,'CSC Mitre'!DT$1:DT$220,0)),"",VLOOKUP(RJ$1,'Tactic Recode'!$A$1:$B$547,2,FALSE))</f>
        <v/>
      </c>
      <c r="RK125" t="str">
        <f>IF(ISERROR(MATCH(RK$1,'CSC Mitre'!DT$1:DT$220,0)),"",VLOOKUP(RK$1,'Tactic Recode'!$A$1:$B$547,2,FALSE))</f>
        <v/>
      </c>
      <c r="RL125" t="str">
        <f>IF(ISERROR(MATCH(RL$1,'CSC Mitre'!DT$1:DT$220,0)),"",VLOOKUP(RL$1,'Tactic Recode'!$A$1:$B$547,2,FALSE))</f>
        <v/>
      </c>
      <c r="RM125" t="str">
        <f>IF(ISERROR(MATCH(RM$1,'CSC Mitre'!DT$1:DT$220,0)),"",VLOOKUP(RM$1,'Tactic Recode'!$A$1:$B$547,2,FALSE))</f>
        <v/>
      </c>
      <c r="RN125" t="str">
        <f>IF(ISERROR(MATCH(RN$1,'CSC Mitre'!DT$1:DT$220,0)),"",VLOOKUP(RN$1,'Tactic Recode'!$A$1:$B$547,2,FALSE))</f>
        <v/>
      </c>
      <c r="RO125" t="str">
        <f>IF(ISERROR(MATCH(RO$1,'CSC Mitre'!DT$1:DT$220,0)),"",VLOOKUP(RO$1,'Tactic Recode'!$A$1:$B$547,2,FALSE))</f>
        <v/>
      </c>
      <c r="RP125" t="str">
        <f>IF(ISERROR(MATCH(RP$1,'CSC Mitre'!DT$1:DT$220,0)),"",VLOOKUP(RP$1,'Tactic Recode'!$A$1:$B$547,2,FALSE))</f>
        <v/>
      </c>
      <c r="RQ125" t="str">
        <f>IF(ISERROR(MATCH(RQ$1,'CSC Mitre'!DT$1:DT$220,0)),"",VLOOKUP(RQ$1,'Tactic Recode'!$A$1:$B$547,2,FALSE))</f>
        <v/>
      </c>
      <c r="RR125" t="str">
        <f>IF(ISERROR(MATCH(RR$1,'CSC Mitre'!DT$1:DT$220,0)),"",VLOOKUP(RR$1,'Tactic Recode'!$A$1:$B$547,2,FALSE))</f>
        <v/>
      </c>
      <c r="RS125" t="str">
        <f>IF(ISERROR(MATCH(RS$1,'CSC Mitre'!DT$1:DT$220,0)),"",VLOOKUP(RS$1,'Tactic Recode'!$A$1:$B$547,2,FALSE))</f>
        <v/>
      </c>
      <c r="RT125" t="str">
        <f>IF(ISERROR(MATCH(RT$1,'CSC Mitre'!DT$1:DT$220,0)),"",VLOOKUP(RT$1,'Tactic Recode'!$A$1:$B$547,2,FALSE))</f>
        <v/>
      </c>
      <c r="RU125" t="str">
        <f>IF(ISERROR(MATCH(RU$1,'CSC Mitre'!DT$1:DT$220,0)),"",VLOOKUP(RU$1,'Tactic Recode'!$A$1:$B$547,2,FALSE))</f>
        <v/>
      </c>
      <c r="RV125" t="str">
        <f>IF(ISERROR(MATCH(RV$1,'CSC Mitre'!DT$1:DT$220,0)),"",VLOOKUP(RV$1,'Tactic Recode'!$A$1:$B$547,2,FALSE))</f>
        <v/>
      </c>
      <c r="RW125" t="str">
        <f>IF(ISERROR(MATCH(RW$1,'CSC Mitre'!DT$1:DT$220,0)),"",VLOOKUP(RW$1,'Tactic Recode'!$A$1:$B$547,2,FALSE))</f>
        <v/>
      </c>
      <c r="RX125" t="str">
        <f>IF(ISERROR(MATCH(RX$1,'CSC Mitre'!DT$1:DT$220,0)),"",VLOOKUP(RX$1,'Tactic Recode'!$A$1:$B$547,2,FALSE))</f>
        <v/>
      </c>
      <c r="RY125" t="str">
        <f>IF(ISERROR(MATCH(RY$1,'CSC Mitre'!DT$1:DT$220,0)),"",VLOOKUP(RY$1,'Tactic Recode'!$A$1:$B$547,2,FALSE))</f>
        <v/>
      </c>
      <c r="RZ125" t="str">
        <f>IF(ISERROR(MATCH(RZ$1,'CSC Mitre'!DT$1:DT$220,0)),"",VLOOKUP(RZ$1,'Tactic Recode'!$A$1:$B$547,2,FALSE))</f>
        <v/>
      </c>
      <c r="SA125" t="str">
        <f>IF(ISERROR(MATCH(SA$1,'CSC Mitre'!DT$1:DT$220,0)),"",VLOOKUP(SA$1,'Tactic Recode'!$A$1:$B$547,2,FALSE))</f>
        <v/>
      </c>
      <c r="SB125" t="str">
        <f>IF(ISERROR(MATCH(SB$1,'CSC Mitre'!DT$1:DT$220,0)),"",VLOOKUP(SB$1,'Tactic Recode'!$A$1:$B$547,2,FALSE))</f>
        <v/>
      </c>
      <c r="SC125" t="str">
        <f>IF(ISERROR(MATCH(SC$1,'CSC Mitre'!DT$1:DT$220,0)),"",VLOOKUP(SC$1,'Tactic Recode'!$A$1:$B$547,2,FALSE))</f>
        <v/>
      </c>
      <c r="SD125" t="str">
        <f>IF(ISERROR(MATCH(SD$1,'CSC Mitre'!DT$1:DT$220,0)),"",VLOOKUP(SD$1,'Tactic Recode'!$A$1:$B$547,2,FALSE))</f>
        <v/>
      </c>
      <c r="SE125" t="str">
        <f>IF(ISERROR(MATCH(SE$1,'CSC Mitre'!DT$1:DT$220,0)),"",VLOOKUP(SE$1,'Tactic Recode'!$A$1:$B$547,2,FALSE))</f>
        <v/>
      </c>
      <c r="SF125" t="str">
        <f>IF(ISERROR(MATCH(SF$1,'CSC Mitre'!DT$1:DT$220,0)),"",VLOOKUP(SF$1,'Tactic Recode'!$A$1:$B$547,2,FALSE))</f>
        <v/>
      </c>
      <c r="SG125" t="str">
        <f>IF(ISERROR(MATCH(SG$1,'CSC Mitre'!DT$1:DT$220,0)),"",VLOOKUP(SG$1,'Tactic Recode'!$A$1:$B$547,2,FALSE))</f>
        <v/>
      </c>
      <c r="SH125" t="str">
        <f>IF(ISERROR(MATCH(SH$1,'CSC Mitre'!DT$1:DT$220,0)),"",VLOOKUP(SH$1,'Tactic Recode'!$A$1:$B$547,2,FALSE))</f>
        <v/>
      </c>
      <c r="SI125" t="str">
        <f>IF(ISERROR(MATCH(SI$1,'CSC Mitre'!DT$1:DT$220,0)),"",VLOOKUP(SI$1,'Tactic Recode'!$A$1:$B$547,2,FALSE))</f>
        <v/>
      </c>
      <c r="SJ125" t="str">
        <f>IF(ISERROR(MATCH(SJ$1,'CSC Mitre'!DT$1:DT$220,0)),"",VLOOKUP(SJ$1,'Tactic Recode'!$A$1:$B$547,2,FALSE))</f>
        <v/>
      </c>
      <c r="SK125" t="str">
        <f>IF(ISERROR(MATCH(SK$1,'CSC Mitre'!DT$1:DT$220,0)),"",VLOOKUP(SK$1,'Tactic Recode'!$A$1:$B$547,2,FALSE))</f>
        <v/>
      </c>
      <c r="SL125" t="str">
        <f>IF(ISERROR(MATCH(SL$1,'CSC Mitre'!DT$1:DT$220,0)),"",VLOOKUP(SL$1,'Tactic Recode'!$A$1:$B$547,2,FALSE))</f>
        <v/>
      </c>
      <c r="SM125" t="str">
        <f>IF(ISERROR(MATCH(SM$1,'CSC Mitre'!DT$1:DT$220,0)),"",VLOOKUP(SM$1,'Tactic Recode'!$A$1:$B$547,2,FALSE))</f>
        <v/>
      </c>
      <c r="SN125" t="str">
        <f>IF(ISERROR(MATCH(SN$1,'CSC Mitre'!DT$1:DT$220,0)),"",VLOOKUP(SN$1,'Tactic Recode'!$A$1:$B$547,2,FALSE))</f>
        <v/>
      </c>
      <c r="SO125" t="str">
        <f>IF(ISERROR(MATCH(SO$1,'CSC Mitre'!DT$1:DT$220,0)),"",VLOOKUP(SO$1,'Tactic Recode'!$A$1:$B$547,2,FALSE))</f>
        <v/>
      </c>
      <c r="SP125" t="str">
        <f>IF(ISERROR(MATCH(SP$1,'CSC Mitre'!DT$1:DT$220,0)),"",VLOOKUP(SP$1,'Tactic Recode'!$A$1:$B$547,2,FALSE))</f>
        <v/>
      </c>
      <c r="SQ125" t="str">
        <f>IF(ISERROR(MATCH(SQ$1,'CSC Mitre'!DT$1:DT$220,0)),"",VLOOKUP(SQ$1,'Tactic Recode'!$A$1:$B$547,2,FALSE))</f>
        <v/>
      </c>
      <c r="SR125" t="str">
        <f>IF(ISERROR(MATCH(SR$1,'CSC Mitre'!DT$1:DT$220,0)),"",VLOOKUP(SR$1,'Tactic Recode'!$A$1:$B$547,2,FALSE))</f>
        <v/>
      </c>
      <c r="SS125" t="str">
        <f>IF(ISERROR(MATCH(SS$1,'CSC Mitre'!DT$1:DT$220,0)),"",VLOOKUP(SS$1,'Tactic Recode'!$A$1:$B$547,2,FALSE))</f>
        <v/>
      </c>
      <c r="ST125" t="str">
        <f>IF(ISERROR(MATCH(ST$1,'CSC Mitre'!DT$1:DT$220,0)),"",VLOOKUP(ST$1,'Tactic Recode'!$A$1:$B$547,2,FALSE))</f>
        <v/>
      </c>
      <c r="SU125" t="str">
        <f>IF(ISERROR(MATCH(SU$1,'CSC Mitre'!DT$1:DT$220,0)),"",VLOOKUP(SU$1,'Tactic Recode'!$A$1:$B$547,2,FALSE))</f>
        <v/>
      </c>
      <c r="SV125" t="str">
        <f>IF(ISERROR(MATCH(SV$1,'CSC Mitre'!DT$1:DT$220,0)),"",VLOOKUP(SV$1,'Tactic Recode'!$A$1:$B$547,2,FALSE))</f>
        <v/>
      </c>
      <c r="SW125" t="str">
        <f>IF(ISERROR(MATCH(SW$1,'CSC Mitre'!DT$1:DT$220,0)),"",VLOOKUP(SW$1,'Tactic Recode'!$A$1:$B$547,2,FALSE))</f>
        <v/>
      </c>
      <c r="SX125" t="str">
        <f>IF(ISERROR(MATCH(SX$1,'CSC Mitre'!DT$1:DT$220,0)),"",VLOOKUP(SX$1,'Tactic Recode'!$A$1:$B$547,2,FALSE))</f>
        <v/>
      </c>
      <c r="SY125" t="str">
        <f>IF(ISERROR(MATCH(SY$1,'CSC Mitre'!DT$1:DT$220,0)),"",VLOOKUP(SY$1,'Tactic Recode'!$A$1:$B$547,2,FALSE))</f>
        <v/>
      </c>
      <c r="SZ125" t="str">
        <f>IF(ISERROR(MATCH(SZ$1,'CSC Mitre'!DT$1:DT$220,0)),"",VLOOKUP(SZ$1,'Tactic Recode'!$A$1:$B$547,2,FALSE))</f>
        <v/>
      </c>
      <c r="TA125" t="str">
        <f>IF(ISERROR(MATCH(TA$1,'CSC Mitre'!DT$1:DT$220,0)),"",VLOOKUP(TA$1,'Tactic Recode'!$A$1:$B$547,2,FALSE))</f>
        <v/>
      </c>
      <c r="TB125" t="str">
        <f>IF(ISERROR(MATCH(TB$1,'CSC Mitre'!DT$1:DT$220,0)),"",VLOOKUP(TB$1,'Tactic Recode'!$A$1:$B$547,2,FALSE))</f>
        <v/>
      </c>
      <c r="TC125" t="str">
        <f>IF(ISERROR(MATCH(TC$1,'CSC Mitre'!DT$1:DT$220,0)),"",VLOOKUP(TC$1,'Tactic Recode'!$A$1:$B$547,2,FALSE))</f>
        <v/>
      </c>
      <c r="TD125" t="str">
        <f>IF(ISERROR(MATCH(TD$1,'CSC Mitre'!DT$1:DT$220,0)),"",VLOOKUP(TD$1,'Tactic Recode'!$A$1:$B$547,2,FALSE))</f>
        <v/>
      </c>
      <c r="TE125" t="str">
        <f>IF(ISERROR(MATCH(TE$1,'CSC Mitre'!DT$1:DT$220,0)),"",VLOOKUP(TE$1,'Tactic Recode'!$A$1:$B$547,2,FALSE))</f>
        <v/>
      </c>
      <c r="TF125" t="str">
        <f>IF(ISERROR(MATCH(TF$1,'CSC Mitre'!DT$1:DT$220,0)),"",VLOOKUP(TF$1,'Tactic Recode'!$A$1:$B$547,2,FALSE))</f>
        <v/>
      </c>
      <c r="TG125" t="str">
        <f>IF(ISERROR(MATCH(TG$1,'CSC Mitre'!DT$1:DT$220,0)),"",VLOOKUP(TG$1,'Tactic Recode'!$A$1:$B$547,2,FALSE))</f>
        <v/>
      </c>
      <c r="TH125" t="str">
        <f>IF(ISERROR(MATCH(TH$1,'CSC Mitre'!DT$1:DT$220,0)),"",VLOOKUP(TH$1,'Tactic Recode'!$A$1:$B$547,2,FALSE))</f>
        <v/>
      </c>
      <c r="TI125" t="str">
        <f>IF(ISERROR(MATCH(TI$1,'CSC Mitre'!DT$1:DT$220,0)),"",VLOOKUP(TI$1,'Tactic Recode'!$A$1:$B$547,2,FALSE))</f>
        <v/>
      </c>
      <c r="TJ125" t="str">
        <f>IF(ISERROR(MATCH(TJ$1,'CSC Mitre'!DT$1:DT$220,0)),"",VLOOKUP(TJ$1,'Tactic Recode'!$A$1:$B$547,2,FALSE))</f>
        <v/>
      </c>
      <c r="TK125" t="str">
        <f>IF(ISERROR(MATCH(TK$1,'CSC Mitre'!DT$1:DT$220,0)),"",VLOOKUP(TK$1,'Tactic Recode'!$A$1:$B$547,2,FALSE))</f>
        <v/>
      </c>
      <c r="TL125" t="str">
        <f>IF(ISERROR(MATCH(TL$1,'CSC Mitre'!DT$1:DT$220,0)),"",VLOOKUP(TL$1,'Tactic Recode'!$A$1:$B$547,2,FALSE))</f>
        <v/>
      </c>
      <c r="TM125" t="str">
        <f>IF(ISERROR(MATCH(TM$1,'CSC Mitre'!DT$1:DT$220,0)),"",VLOOKUP(TM$1,'Tactic Recode'!$A$1:$B$547,2,FALSE))</f>
        <v/>
      </c>
      <c r="TN125" t="str">
        <f>IF(ISERROR(MATCH(TN$1,'CSC Mitre'!DT$1:DT$220,0)),"",VLOOKUP(TN$1,'Tactic Recode'!$A$1:$B$547,2,FALSE))</f>
        <v/>
      </c>
      <c r="TO125" t="str">
        <f>IF(ISERROR(MATCH(TO$1,'CSC Mitre'!DT$1:DT$220,0)),"",VLOOKUP(TO$1,'Tactic Recode'!$A$1:$B$547,2,FALSE))</f>
        <v/>
      </c>
      <c r="TP125" t="str">
        <f>IF(ISERROR(MATCH(TP$1,'CSC Mitre'!DT$1:DT$220,0)),"",VLOOKUP(TP$1,'Tactic Recode'!$A$1:$B$547,2,FALSE))</f>
        <v/>
      </c>
      <c r="TQ125" t="str">
        <f>IF(ISERROR(MATCH(TQ$1,'CSC Mitre'!DT$1:DT$220,0)),"",VLOOKUP(TQ$1,'Tactic Recode'!$A$1:$B$547,2,FALSE))</f>
        <v/>
      </c>
      <c r="TR125" t="str">
        <f>IF(ISERROR(MATCH(TR$1,'CSC Mitre'!DT$1:DT$220,0)),"",VLOOKUP(TR$1,'Tactic Recode'!$A$1:$B$547,2,FALSE))</f>
        <v/>
      </c>
      <c r="TS125" t="str">
        <f>IF(ISERROR(MATCH(TS$1,'CSC Mitre'!DT$1:DT$220,0)),"",VLOOKUP(TS$1,'Tactic Recode'!$A$1:$B$547,2,FALSE))</f>
        <v/>
      </c>
      <c r="TT125" t="str">
        <f>IF(ISERROR(MATCH(TT$1,'CSC Mitre'!DT$1:DT$220,0)),"",VLOOKUP(TT$1,'Tactic Recode'!$A$1:$B$547,2,FALSE))</f>
        <v/>
      </c>
      <c r="TU125" t="str">
        <f>IF(ISERROR(MATCH(TU$1,'CSC Mitre'!DT$1:DT$220,0)),"",VLOOKUP(TU$1,'Tactic Recode'!$A$1:$B$547,2,FALSE))</f>
        <v/>
      </c>
      <c r="TV125" t="str">
        <f>IF(ISERROR(MATCH(TV$1,'CSC Mitre'!DT$1:DT$220,0)),"",VLOOKUP(TV$1,'Tactic Recode'!$A$1:$B$547,2,FALSE))</f>
        <v/>
      </c>
      <c r="TW125" t="str">
        <f>IF(ISERROR(MATCH(TW$1,'CSC Mitre'!DT$1:DT$220,0)),"",VLOOKUP(TW$1,'Tactic Recode'!$A$1:$B$547,2,FALSE))</f>
        <v/>
      </c>
      <c r="TX125" t="str">
        <f>IF(ISERROR(MATCH(TX$1,'CSC Mitre'!DT$1:DT$220,0)),"",VLOOKUP(TX$1,'Tactic Recode'!$A$1:$B$547,2,FALSE))</f>
        <v/>
      </c>
      <c r="TY125" t="str">
        <f>IF(ISERROR(MATCH(TY$1,'CSC Mitre'!DT$1:DT$220,0)),"",VLOOKUP(TY$1,'Tactic Recode'!$A$1:$B$547,2,FALSE))</f>
        <v/>
      </c>
      <c r="TZ125" t="str">
        <f>IF(ISERROR(MATCH(TZ$1,'CSC Mitre'!DT$1:DT$220,0)),"",VLOOKUP(TZ$1,'Tactic Recode'!$A$1:$B$547,2,FALSE))</f>
        <v/>
      </c>
      <c r="UA125" t="str">
        <f>IF(ISERROR(MATCH(UA$1,'CSC Mitre'!DT$1:DT$220,0)),"",VLOOKUP(UA$1,'Tactic Recode'!$A$1:$B$547,2,FALSE))</f>
        <v/>
      </c>
      <c r="UB125" t="str">
        <f>IF(ISERROR(MATCH(UB$1,'CSC Mitre'!DT$1:DT$220,0)),"",VLOOKUP(UB$1,'Tactic Recode'!$A$1:$B$547,2,FALSE))</f>
        <v/>
      </c>
    </row>
    <row r="126" spans="1:548" x14ac:dyDescent="0.25">
      <c r="A126" s="59" t="s">
        <v>521</v>
      </c>
      <c r="B126" t="str">
        <f>IF(ISERROR(MATCH(B$1,'CSC Mitre'!DU$1:DU$220,0)),"",VLOOKUP(B$1,'Tactic Recode'!$A$1:$B$547,2,FALSE))</f>
        <v/>
      </c>
      <c r="C126" t="str">
        <f>IF(ISERROR(MATCH(C$1,'CSC Mitre'!DU$1:DU$220,0)),"",VLOOKUP(C$1,'Tactic Recode'!$A$1:$B$547,2,FALSE))</f>
        <v/>
      </c>
      <c r="D126" t="str">
        <f>IF(ISERROR(MATCH(D$1,'CSC Mitre'!DU$1:DU$220,0)),"",VLOOKUP(D$1,'Tactic Recode'!$A$1:$B$547,2,FALSE))</f>
        <v/>
      </c>
      <c r="E126" t="str">
        <f>IF(ISERROR(MATCH(E$1,'CSC Mitre'!DU$1:DU$220,0)),"",VLOOKUP(E$1,'Tactic Recode'!$A$1:$B$547,2,FALSE))</f>
        <v/>
      </c>
      <c r="F126" t="str">
        <f>IF(ISERROR(MATCH(F$1,'CSC Mitre'!DU$1:DU$220,0)),"",VLOOKUP(F$1,'Tactic Recode'!$A$1:$B$547,2,FALSE))</f>
        <v/>
      </c>
      <c r="G126" t="str">
        <f>IF(ISERROR(MATCH(G$1,'CSC Mitre'!DU$1:DU$220,0)),"",VLOOKUP(G$1,'Tactic Recode'!$A$1:$B$547,2,FALSE))</f>
        <v/>
      </c>
      <c r="H126" t="str">
        <f>IF(ISERROR(MATCH(H$1,'CSC Mitre'!DU$1:DU$220,0)),"",VLOOKUP(H$1,'Tactic Recode'!$A$1:$B$547,2,FALSE))</f>
        <v/>
      </c>
      <c r="I126" t="str">
        <f>IF(ISERROR(MATCH(I$1,'CSC Mitre'!DU$1:DU$220,0)),"",VLOOKUP(I$1,'Tactic Recode'!$A$1:$B$547,2,FALSE))</f>
        <v/>
      </c>
      <c r="J126" t="str">
        <f>IF(ISERROR(MATCH(J$1,'CSC Mitre'!DU$1:DU$220,0)),"",VLOOKUP(J$1,'Tactic Recode'!$A$1:$B$547,2,FALSE))</f>
        <v/>
      </c>
      <c r="K126" t="str">
        <f>IF(ISERROR(MATCH(K$1,'CSC Mitre'!DU$1:DU$220,0)),"",VLOOKUP(K$1,'Tactic Recode'!$A$1:$B$547,2,FALSE))</f>
        <v/>
      </c>
      <c r="L126" t="str">
        <f>IF(ISERROR(MATCH(L$1,'CSC Mitre'!DU$1:DU$220,0)),"",VLOOKUP(L$1,'Tactic Recode'!$A$1:$B$547,2,FALSE))</f>
        <v/>
      </c>
      <c r="M126" t="str">
        <f>IF(ISERROR(MATCH(M$1,'CSC Mitre'!DU$1:DU$220,0)),"",VLOOKUP(M$1,'Tactic Recode'!$A$1:$B$547,2,FALSE))</f>
        <v/>
      </c>
      <c r="N126" t="str">
        <f>IF(ISERROR(MATCH(N$1,'CSC Mitre'!DU$1:DU$220,0)),"",VLOOKUP(N$1,'Tactic Recode'!$A$1:$B$547,2,FALSE))</f>
        <v/>
      </c>
      <c r="O126" t="str">
        <f>IF(ISERROR(MATCH(O$1,'CSC Mitre'!DU$1:DU$220,0)),"",VLOOKUP(O$1,'Tactic Recode'!$A$1:$B$547,2,FALSE))</f>
        <v/>
      </c>
      <c r="P126" t="str">
        <f>IF(ISERROR(MATCH(P$1,'CSC Mitre'!DU$1:DU$220,0)),"",VLOOKUP(P$1,'Tactic Recode'!$A$1:$B$547,2,FALSE))</f>
        <v/>
      </c>
      <c r="Q126" t="str">
        <f>IF(ISERROR(MATCH(Q$1,'CSC Mitre'!DU$1:DU$220,0)),"",VLOOKUP(Q$1,'Tactic Recode'!$A$1:$B$547,2,FALSE))</f>
        <v/>
      </c>
      <c r="R126" t="str">
        <f>IF(ISERROR(MATCH(R$1,'CSC Mitre'!DU$1:DU$220,0)),"",VLOOKUP(R$1,'Tactic Recode'!$A$1:$B$547,2,FALSE))</f>
        <v/>
      </c>
      <c r="S126" t="str">
        <f>IF(ISERROR(MATCH(S$1,'CSC Mitre'!DU$1:DU$220,0)),"",VLOOKUP(S$1,'Tactic Recode'!$A$1:$B$547,2,FALSE))</f>
        <v/>
      </c>
      <c r="T126" t="str">
        <f>IF(ISERROR(MATCH(T$1,'CSC Mitre'!DU$1:DU$220,0)),"",VLOOKUP(T$1,'Tactic Recode'!$A$1:$B$547,2,FALSE))</f>
        <v/>
      </c>
      <c r="U126" t="str">
        <f>IF(ISERROR(MATCH(U$1,'CSC Mitre'!DU$1:DU$220,0)),"",VLOOKUP(U$1,'Tactic Recode'!$A$1:$B$547,2,FALSE))</f>
        <v/>
      </c>
      <c r="V126" t="str">
        <f>IF(ISERROR(MATCH(V$1,'CSC Mitre'!DU$1:DU$220,0)),"",VLOOKUP(V$1,'Tactic Recode'!$A$1:$B$547,2,FALSE))</f>
        <v/>
      </c>
      <c r="W126" t="str">
        <f>IF(ISERROR(MATCH(W$1,'CSC Mitre'!DU$1:DU$220,0)),"",VLOOKUP(W$1,'Tactic Recode'!$A$1:$B$547,2,FALSE))</f>
        <v/>
      </c>
      <c r="X126" t="str">
        <f>IF(ISERROR(MATCH(X$1,'CSC Mitre'!DU$1:DU$220,0)),"",VLOOKUP(X$1,'Tactic Recode'!$A$1:$B$547,2,FALSE))</f>
        <v/>
      </c>
      <c r="Y126" t="str">
        <f>IF(ISERROR(MATCH(Y$1,'CSC Mitre'!DU$1:DU$220,0)),"",VLOOKUP(Y$1,'Tactic Recode'!$A$1:$B$547,2,FALSE))</f>
        <v/>
      </c>
      <c r="Z126" t="str">
        <f>IF(ISERROR(MATCH(Z$1,'CSC Mitre'!DU$1:DU$220,0)),"",VLOOKUP(Z$1,'Tactic Recode'!$A$1:$B$547,2,FALSE))</f>
        <v/>
      </c>
      <c r="AA126" t="str">
        <f>IF(ISERROR(MATCH(AA$1,'CSC Mitre'!DU$1:DU$220,0)),"",VLOOKUP(AA$1,'Tactic Recode'!$A$1:$B$547,2,FALSE))</f>
        <v/>
      </c>
      <c r="AB126" t="str">
        <f>IF(ISERROR(MATCH(AB$1,'CSC Mitre'!DU$1:DU$220,0)),"",VLOOKUP(AB$1,'Tactic Recode'!$A$1:$B$547,2,FALSE))</f>
        <v/>
      </c>
      <c r="AC126" t="str">
        <f>IF(ISERROR(MATCH(AC$1,'CSC Mitre'!DU$1:DU$220,0)),"",VLOOKUP(AC$1,'Tactic Recode'!$A$1:$B$547,2,FALSE))</f>
        <v/>
      </c>
      <c r="AD126" t="str">
        <f>IF(ISERROR(MATCH(AD$1,'CSC Mitre'!DU$1:DU$220,0)),"",VLOOKUP(AD$1,'Tactic Recode'!$A$1:$B$547,2,FALSE))</f>
        <v/>
      </c>
      <c r="AE126" t="str">
        <f>IF(ISERROR(MATCH(AE$1,'CSC Mitre'!DU$1:DU$220,0)),"",VLOOKUP(AE$1,'Tactic Recode'!$A$1:$B$547,2,FALSE))</f>
        <v/>
      </c>
      <c r="AF126" t="str">
        <f>IF(ISERROR(MATCH(AF$1,'CSC Mitre'!DU$1:DU$220,0)),"",VLOOKUP(AF$1,'Tactic Recode'!$A$1:$B$547,2,FALSE))</f>
        <v/>
      </c>
      <c r="AG126" t="str">
        <f>IF(ISERROR(MATCH(AG$1,'CSC Mitre'!DU$1:DU$220,0)),"",VLOOKUP(AG$1,'Tactic Recode'!$A$1:$B$547,2,FALSE))</f>
        <v/>
      </c>
      <c r="AH126" t="str">
        <f>IF(ISERROR(MATCH(AH$1,'CSC Mitre'!DU$1:DU$220,0)),"",VLOOKUP(AH$1,'Tactic Recode'!$A$1:$B$547,2,FALSE))</f>
        <v/>
      </c>
      <c r="AI126" t="str">
        <f>IF(ISERROR(MATCH(AI$1,'CSC Mitre'!DU$1:DU$220,0)),"",VLOOKUP(AI$1,'Tactic Recode'!$A$1:$B$547,2,FALSE))</f>
        <v/>
      </c>
      <c r="AJ126" t="str">
        <f>IF(ISERROR(MATCH(AJ$1,'CSC Mitre'!DU$1:DU$220,0)),"",VLOOKUP(AJ$1,'Tactic Recode'!$A$1:$B$547,2,FALSE))</f>
        <v/>
      </c>
      <c r="AK126" t="str">
        <f>IF(ISERROR(MATCH(AK$1,'CSC Mitre'!DU$1:DU$220,0)),"",VLOOKUP(AK$1,'Tactic Recode'!$A$1:$B$547,2,FALSE))</f>
        <v/>
      </c>
      <c r="AL126" t="str">
        <f>IF(ISERROR(MATCH(AL$1,'CSC Mitre'!DU$1:DU$220,0)),"",VLOOKUP(AL$1,'Tactic Recode'!$A$1:$B$547,2,FALSE))</f>
        <v/>
      </c>
      <c r="AM126" t="str">
        <f>IF(ISERROR(MATCH(AM$1,'CSC Mitre'!DU$1:DU$220,0)),"",VLOOKUP(AM$1,'Tactic Recode'!$A$1:$B$547,2,FALSE))</f>
        <v/>
      </c>
      <c r="AN126" t="str">
        <f>IF(ISERROR(MATCH(AN$1,'CSC Mitre'!DU$1:DU$220,0)),"",VLOOKUP(AN$1,'Tactic Recode'!$A$1:$B$547,2,FALSE))</f>
        <v/>
      </c>
      <c r="AO126" t="str">
        <f>IF(ISERROR(MATCH(AO$1,'CSC Mitre'!DU$1:DU$220,0)),"",VLOOKUP(AO$1,'Tactic Recode'!$A$1:$B$547,2,FALSE))</f>
        <v/>
      </c>
      <c r="AP126" t="str">
        <f>IF(ISERROR(MATCH(AP$1,'CSC Mitre'!DU$1:DU$220,0)),"",VLOOKUP(AP$1,'Tactic Recode'!$A$1:$B$547,2,FALSE))</f>
        <v/>
      </c>
      <c r="AQ126" t="str">
        <f>IF(ISERROR(MATCH(AQ$1,'CSC Mitre'!DU$1:DU$220,0)),"",VLOOKUP(AQ$1,'Tactic Recode'!$A$1:$B$547,2,FALSE))</f>
        <v/>
      </c>
      <c r="AR126" t="str">
        <f>IF(ISERROR(MATCH(AR$1,'CSC Mitre'!DU$1:DU$220,0)),"",VLOOKUP(AR$1,'Tactic Recode'!$A$1:$B$547,2,FALSE))</f>
        <v/>
      </c>
      <c r="AS126" t="str">
        <f>IF(ISERROR(MATCH(AS$1,'CSC Mitre'!DU$1:DU$220,0)),"",VLOOKUP(AS$1,'Tactic Recode'!$A$1:$B$547,2,FALSE))</f>
        <v/>
      </c>
      <c r="AT126" t="str">
        <f>IF(ISERROR(MATCH(AT$1,'CSC Mitre'!DU$1:DU$220,0)),"",VLOOKUP(AT$1,'Tactic Recode'!$A$1:$B$547,2,FALSE))</f>
        <v/>
      </c>
      <c r="AU126" t="str">
        <f>IF(ISERROR(MATCH(AU$1,'CSC Mitre'!DU$1:DU$220,0)),"",VLOOKUP(AU$1,'Tactic Recode'!$A$1:$B$547,2,FALSE))</f>
        <v/>
      </c>
      <c r="AV126" t="str">
        <f>IF(ISERROR(MATCH(AV$1,'CSC Mitre'!DU$1:DU$220,0)),"",VLOOKUP(AV$1,'Tactic Recode'!$A$1:$B$547,2,FALSE))</f>
        <v/>
      </c>
      <c r="AW126" t="str">
        <f>IF(ISERROR(MATCH(AW$1,'CSC Mitre'!DU$1:DU$220,0)),"",VLOOKUP(AW$1,'Tactic Recode'!$A$1:$B$547,2,FALSE))</f>
        <v/>
      </c>
      <c r="AX126" t="str">
        <f>IF(ISERROR(MATCH(AX$1,'CSC Mitre'!DU$1:DU$220,0)),"",VLOOKUP(AX$1,'Tactic Recode'!$A$1:$B$547,2,FALSE))</f>
        <v/>
      </c>
      <c r="AY126" t="str">
        <f>IF(ISERROR(MATCH(AY$1,'CSC Mitre'!DU$1:DU$220,0)),"",VLOOKUP(AY$1,'Tactic Recode'!$A$1:$B$547,2,FALSE))</f>
        <v/>
      </c>
      <c r="AZ126" t="str">
        <f>IF(ISERROR(MATCH(AZ$1,'CSC Mitre'!DU$1:DU$220,0)),"",VLOOKUP(AZ$1,'Tactic Recode'!$A$1:$B$547,2,FALSE))</f>
        <v/>
      </c>
      <c r="BA126" t="str">
        <f>IF(ISERROR(MATCH(BA$1,'CSC Mitre'!DU$1:DU$220,0)),"",VLOOKUP(BA$1,'Tactic Recode'!$A$1:$B$547,2,FALSE))</f>
        <v/>
      </c>
      <c r="BB126" t="str">
        <f>IF(ISERROR(MATCH(BB$1,'CSC Mitre'!DU$1:DU$220,0)),"",VLOOKUP(BB$1,'Tactic Recode'!$A$1:$B$547,2,FALSE))</f>
        <v/>
      </c>
      <c r="BC126" t="str">
        <f>IF(ISERROR(MATCH(BC$1,'CSC Mitre'!DU$1:DU$220,0)),"",VLOOKUP(BC$1,'Tactic Recode'!$A$1:$B$547,2,FALSE))</f>
        <v/>
      </c>
      <c r="BD126" t="str">
        <f>IF(ISERROR(MATCH(BD$1,'CSC Mitre'!DU$1:DU$220,0)),"",VLOOKUP(BD$1,'Tactic Recode'!$A$1:$B$547,2,FALSE))</f>
        <v/>
      </c>
      <c r="BE126" t="str">
        <f>IF(ISERROR(MATCH(BE$1,'CSC Mitre'!DU$1:DU$220,0)),"",VLOOKUP(BE$1,'Tactic Recode'!$A$1:$B$547,2,FALSE))</f>
        <v/>
      </c>
      <c r="BF126" t="str">
        <f>IF(ISERROR(MATCH(BF$1,'CSC Mitre'!DU$1:DU$220,0)),"",VLOOKUP(BF$1,'Tactic Recode'!$A$1:$B$547,2,FALSE))</f>
        <v/>
      </c>
      <c r="BG126" t="str">
        <f>IF(ISERROR(MATCH(BG$1,'CSC Mitre'!DU$1:DU$220,0)),"",VLOOKUP(BG$1,'Tactic Recode'!$A$1:$B$547,2,FALSE))</f>
        <v/>
      </c>
      <c r="BH126" t="str">
        <f>IF(ISERROR(MATCH(BH$1,'CSC Mitre'!DU$1:DU$220,0)),"",VLOOKUP(BH$1,'Tactic Recode'!$A$1:$B$547,2,FALSE))</f>
        <v/>
      </c>
      <c r="BI126" t="str">
        <f>IF(ISERROR(MATCH(BI$1,'CSC Mitre'!DU$1:DU$220,0)),"",VLOOKUP(BI$1,'Tactic Recode'!$A$1:$B$547,2,FALSE))</f>
        <v/>
      </c>
      <c r="BJ126" t="str">
        <f>IF(ISERROR(MATCH(BJ$1,'CSC Mitre'!DU$1:DU$220,0)),"",VLOOKUP(BJ$1,'Tactic Recode'!$A$1:$B$547,2,FALSE))</f>
        <v/>
      </c>
      <c r="BK126" t="str">
        <f>IF(ISERROR(MATCH(BK$1,'CSC Mitre'!DU$1:DU$220,0)),"",VLOOKUP(BK$1,'Tactic Recode'!$A$1:$B$547,2,FALSE))</f>
        <v/>
      </c>
      <c r="BL126" t="str">
        <f>IF(ISERROR(MATCH(BL$1,'CSC Mitre'!DU$1:DU$220,0)),"",VLOOKUP(BL$1,'Tactic Recode'!$A$1:$B$547,2,FALSE))</f>
        <v/>
      </c>
      <c r="BM126" t="str">
        <f>IF(ISERROR(MATCH(BM$1,'CSC Mitre'!DU$1:DU$220,0)),"",VLOOKUP(BM$1,'Tactic Recode'!$A$1:$B$547,2,FALSE))</f>
        <v/>
      </c>
      <c r="BN126" t="str">
        <f>IF(ISERROR(MATCH(BN$1,'CSC Mitre'!DU$1:DU$220,0)),"",VLOOKUP(BN$1,'Tactic Recode'!$A$1:$B$547,2,FALSE))</f>
        <v/>
      </c>
      <c r="BO126" t="str">
        <f>IF(ISERROR(MATCH(BO$1,'CSC Mitre'!DU$1:DU$220,0)),"",VLOOKUP(BO$1,'Tactic Recode'!$A$1:$B$547,2,FALSE))</f>
        <v/>
      </c>
      <c r="BP126" t="str">
        <f>IF(ISERROR(MATCH(BP$1,'CSC Mitre'!DU$1:DU$220,0)),"",VLOOKUP(BP$1,'Tactic Recode'!$A$1:$B$547,2,FALSE))</f>
        <v/>
      </c>
      <c r="BQ126" t="str">
        <f>IF(ISERROR(MATCH(BQ$1,'CSC Mitre'!DU$1:DU$220,0)),"",VLOOKUP(BQ$1,'Tactic Recode'!$A$1:$B$547,2,FALSE))</f>
        <v/>
      </c>
      <c r="BR126" t="str">
        <f>IF(ISERROR(MATCH(BR$1,'CSC Mitre'!DU$1:DU$220,0)),"",VLOOKUP(BR$1,'Tactic Recode'!$A$1:$B$547,2,FALSE))</f>
        <v/>
      </c>
      <c r="BS126" t="str">
        <f>IF(ISERROR(MATCH(BS$1,'CSC Mitre'!DU$1:DU$220,0)),"",VLOOKUP(BS$1,'Tactic Recode'!$A$1:$B$547,2,FALSE))</f>
        <v/>
      </c>
      <c r="BT126" t="str">
        <f>IF(ISERROR(MATCH(BT$1,'CSC Mitre'!DU$1:DU$220,0)),"",VLOOKUP(BT$1,'Tactic Recode'!$A$1:$B$547,2,FALSE))</f>
        <v/>
      </c>
      <c r="BU126" t="str">
        <f>IF(ISERROR(MATCH(BU$1,'CSC Mitre'!DU$1:DU$220,0)),"",VLOOKUP(BU$1,'Tactic Recode'!$A$1:$B$547,2,FALSE))</f>
        <v/>
      </c>
      <c r="BV126" t="str">
        <f>IF(ISERROR(MATCH(BV$1,'CSC Mitre'!DU$1:DU$220,0)),"",VLOOKUP(BV$1,'Tactic Recode'!$A$1:$B$547,2,FALSE))</f>
        <v/>
      </c>
      <c r="BW126" t="str">
        <f>IF(ISERROR(MATCH(BW$1,'CSC Mitre'!DU$1:DU$220,0)),"",VLOOKUP(BW$1,'Tactic Recode'!$A$1:$B$547,2,FALSE))</f>
        <v/>
      </c>
      <c r="BX126" t="str">
        <f>IF(ISERROR(MATCH(BX$1,'CSC Mitre'!DU$1:DU$220,0)),"",VLOOKUP(BX$1,'Tactic Recode'!$A$1:$B$547,2,FALSE))</f>
        <v/>
      </c>
      <c r="BY126" t="str">
        <f>IF(ISERROR(MATCH(BY$1,'CSC Mitre'!DU$1:DU$220,0)),"",VLOOKUP(BY$1,'Tactic Recode'!$A$1:$B$547,2,FALSE))</f>
        <v/>
      </c>
      <c r="BZ126" t="str">
        <f>IF(ISERROR(MATCH(BZ$1,'CSC Mitre'!DU$1:DU$220,0)),"",VLOOKUP(BZ$1,'Tactic Recode'!$A$1:$B$547,2,FALSE))</f>
        <v/>
      </c>
      <c r="CA126" t="str">
        <f>IF(ISERROR(MATCH(CA$1,'CSC Mitre'!DU$1:DU$220,0)),"",VLOOKUP(CA$1,'Tactic Recode'!$A$1:$B$547,2,FALSE))</f>
        <v/>
      </c>
      <c r="CB126" t="str">
        <f>IF(ISERROR(MATCH(CB$1,'CSC Mitre'!DU$1:DU$220,0)),"",VLOOKUP(CB$1,'Tactic Recode'!$A$1:$B$547,2,FALSE))</f>
        <v/>
      </c>
      <c r="CC126" t="str">
        <f>IF(ISERROR(MATCH(CC$1,'CSC Mitre'!DU$1:DU$220,0)),"",VLOOKUP(CC$1,'Tactic Recode'!$A$1:$B$547,2,FALSE))</f>
        <v/>
      </c>
      <c r="CD126" t="str">
        <f>IF(ISERROR(MATCH(CD$1,'CSC Mitre'!DU$1:DU$220,0)),"",VLOOKUP(CD$1,'Tactic Recode'!$A$1:$B$547,2,FALSE))</f>
        <v/>
      </c>
      <c r="CE126" t="str">
        <f>IF(ISERROR(MATCH(CE$1,'CSC Mitre'!DU$1:DU$220,0)),"",VLOOKUP(CE$1,'Tactic Recode'!$A$1:$B$547,2,FALSE))</f>
        <v/>
      </c>
      <c r="CF126" t="str">
        <f>IF(ISERROR(MATCH(CF$1,'CSC Mitre'!DU$1:DU$220,0)),"",VLOOKUP(CF$1,'Tactic Recode'!$A$1:$B$547,2,FALSE))</f>
        <v/>
      </c>
      <c r="CG126" t="str">
        <f>IF(ISERROR(MATCH(CG$1,'CSC Mitre'!DU$1:DU$220,0)),"",VLOOKUP(CG$1,'Tactic Recode'!$A$1:$B$547,2,FALSE))</f>
        <v/>
      </c>
      <c r="CH126" t="str">
        <f>IF(ISERROR(MATCH(CH$1,'CSC Mitre'!DU$1:DU$220,0)),"",VLOOKUP(CH$1,'Tactic Recode'!$A$1:$B$547,2,FALSE))</f>
        <v/>
      </c>
      <c r="CI126" t="str">
        <f>IF(ISERROR(MATCH(CI$1,'CSC Mitre'!DU$1:DU$220,0)),"",VLOOKUP(CI$1,'Tactic Recode'!$A$1:$B$547,2,FALSE))</f>
        <v/>
      </c>
      <c r="CJ126" t="str">
        <f>IF(ISERROR(MATCH(CJ$1,'CSC Mitre'!DU$1:DU$220,0)),"",VLOOKUP(CJ$1,'Tactic Recode'!$A$1:$B$547,2,FALSE))</f>
        <v/>
      </c>
      <c r="CK126" t="str">
        <f>IF(ISERROR(MATCH(CK$1,'CSC Mitre'!DU$1:DU$220,0)),"",VLOOKUP(CK$1,'Tactic Recode'!$A$1:$B$547,2,FALSE))</f>
        <v/>
      </c>
      <c r="CL126" t="str">
        <f>IF(ISERROR(MATCH(CL$1,'CSC Mitre'!DU$1:DU$220,0)),"",VLOOKUP(CL$1,'Tactic Recode'!$A$1:$B$547,2,FALSE))</f>
        <v/>
      </c>
      <c r="CM126" t="str">
        <f>IF(ISERROR(MATCH(CM$1,'CSC Mitre'!DU$1:DU$220,0)),"",VLOOKUP(CM$1,'Tactic Recode'!$A$1:$B$547,2,FALSE))</f>
        <v/>
      </c>
      <c r="CN126" t="str">
        <f>IF(ISERROR(MATCH(CN$1,'CSC Mitre'!DU$1:DU$220,0)),"",VLOOKUP(CN$1,'Tactic Recode'!$A$1:$B$547,2,FALSE))</f>
        <v/>
      </c>
      <c r="CO126" t="str">
        <f>IF(ISERROR(MATCH(CO$1,'CSC Mitre'!DU$1:DU$220,0)),"",VLOOKUP(CO$1,'Tactic Recode'!$A$1:$B$547,2,FALSE))</f>
        <v/>
      </c>
      <c r="CP126" t="str">
        <f>IF(ISERROR(MATCH(CP$1,'CSC Mitre'!DU$1:DU$220,0)),"",VLOOKUP(CP$1,'Tactic Recode'!$A$1:$B$547,2,FALSE))</f>
        <v/>
      </c>
      <c r="CQ126" t="str">
        <f>IF(ISERROR(MATCH(CQ$1,'CSC Mitre'!DU$1:DU$220,0)),"",VLOOKUP(CQ$1,'Tactic Recode'!$A$1:$B$547,2,FALSE))</f>
        <v/>
      </c>
      <c r="CR126" t="str">
        <f>IF(ISERROR(MATCH(CR$1,'CSC Mitre'!DU$1:DU$220,0)),"",VLOOKUP(CR$1,'Tactic Recode'!$A$1:$B$547,2,FALSE))</f>
        <v/>
      </c>
      <c r="CS126" t="str">
        <f>IF(ISERROR(MATCH(CS$1,'CSC Mitre'!DU$1:DU$220,0)),"",VLOOKUP(CS$1,'Tactic Recode'!$A$1:$B$547,2,FALSE))</f>
        <v/>
      </c>
      <c r="CT126" t="str">
        <f>IF(ISERROR(MATCH(CT$1,'CSC Mitre'!DU$1:DU$220,0)),"",VLOOKUP(CT$1,'Tactic Recode'!$A$1:$B$547,2,FALSE))</f>
        <v/>
      </c>
      <c r="CU126" t="str">
        <f>IF(ISERROR(MATCH(CU$1,'CSC Mitre'!DU$1:DU$220,0)),"",VLOOKUP(CU$1,'Tactic Recode'!$A$1:$B$547,2,FALSE))</f>
        <v/>
      </c>
      <c r="CV126" t="str">
        <f>IF(ISERROR(MATCH(CV$1,'CSC Mitre'!DU$1:DU$220,0)),"",VLOOKUP(CV$1,'Tactic Recode'!$A$1:$B$547,2,FALSE))</f>
        <v/>
      </c>
      <c r="CW126" t="str">
        <f>IF(ISERROR(MATCH(CW$1,'CSC Mitre'!DU$1:DU$220,0)),"",VLOOKUP(CW$1,'Tactic Recode'!$A$1:$B$547,2,FALSE))</f>
        <v/>
      </c>
      <c r="CX126" t="str">
        <f>IF(ISERROR(MATCH(CX$1,'CSC Mitre'!DU$1:DU$220,0)),"",VLOOKUP(CX$1,'Tactic Recode'!$A$1:$B$547,2,FALSE))</f>
        <v/>
      </c>
      <c r="CY126" t="str">
        <f>IF(ISERROR(MATCH(CY$1,'CSC Mitre'!DU$1:DU$220,0)),"",VLOOKUP(CY$1,'Tactic Recode'!$A$1:$B$547,2,FALSE))</f>
        <v/>
      </c>
      <c r="CZ126" t="str">
        <f>IF(ISERROR(MATCH(CZ$1,'CSC Mitre'!DU$1:DU$220,0)),"",VLOOKUP(CZ$1,'Tactic Recode'!$A$1:$B$547,2,FALSE))</f>
        <v/>
      </c>
      <c r="DA126" t="str">
        <f>IF(ISERROR(MATCH(DA$1,'CSC Mitre'!DU$1:DU$220,0)),"",VLOOKUP(DA$1,'Tactic Recode'!$A$1:$B$547,2,FALSE))</f>
        <v/>
      </c>
      <c r="DB126" t="str">
        <f>IF(ISERROR(MATCH(DB$1,'CSC Mitre'!DU$1:DU$220,0)),"",VLOOKUP(DB$1,'Tactic Recode'!$A$1:$B$547,2,FALSE))</f>
        <v/>
      </c>
      <c r="DC126" t="str">
        <f>IF(ISERROR(MATCH(DC$1,'CSC Mitre'!DU$1:DU$220,0)),"",VLOOKUP(DC$1,'Tactic Recode'!$A$1:$B$547,2,FALSE))</f>
        <v/>
      </c>
      <c r="DD126" t="str">
        <f>IF(ISERROR(MATCH(DD$1,'CSC Mitre'!DU$1:DU$220,0)),"",VLOOKUP(DD$1,'Tactic Recode'!$A$1:$B$547,2,FALSE))</f>
        <v/>
      </c>
      <c r="DE126" t="str">
        <f>IF(ISERROR(MATCH(DE$1,'CSC Mitre'!DU$1:DU$220,0)),"",VLOOKUP(DE$1,'Tactic Recode'!$A$1:$B$547,2,FALSE))</f>
        <v/>
      </c>
      <c r="DF126" t="str">
        <f>IF(ISERROR(MATCH(DF$1,'CSC Mitre'!DU$1:DU$220,0)),"",VLOOKUP(DF$1,'Tactic Recode'!$A$1:$B$547,2,FALSE))</f>
        <v/>
      </c>
      <c r="DG126" t="str">
        <f>IF(ISERROR(MATCH(DG$1,'CSC Mitre'!DU$1:DU$220,0)),"",VLOOKUP(DG$1,'Tactic Recode'!$A$1:$B$547,2,FALSE))</f>
        <v/>
      </c>
      <c r="DH126" t="str">
        <f>IF(ISERROR(MATCH(DH$1,'CSC Mitre'!DU$1:DU$220,0)),"",VLOOKUP(DH$1,'Tactic Recode'!$A$1:$B$547,2,FALSE))</f>
        <v/>
      </c>
      <c r="DI126" t="str">
        <f>IF(ISERROR(MATCH(DI$1,'CSC Mitre'!DU$1:DU$220,0)),"",VLOOKUP(DI$1,'Tactic Recode'!$A$1:$B$547,2,FALSE))</f>
        <v/>
      </c>
      <c r="DJ126" t="str">
        <f>IF(ISERROR(MATCH(DJ$1,'CSC Mitre'!DU$1:DU$220,0)),"",VLOOKUP(DJ$1,'Tactic Recode'!$A$1:$B$547,2,FALSE))</f>
        <v/>
      </c>
      <c r="DK126" t="str">
        <f>IF(ISERROR(MATCH(DK$1,'CSC Mitre'!DU$1:DU$220,0)),"",VLOOKUP(DK$1,'Tactic Recode'!$A$1:$B$547,2,FALSE))</f>
        <v/>
      </c>
      <c r="DL126" t="str">
        <f>IF(ISERROR(MATCH(DL$1,'CSC Mitre'!DU$1:DU$220,0)),"",VLOOKUP(DL$1,'Tactic Recode'!$A$1:$B$547,2,FALSE))</f>
        <v/>
      </c>
      <c r="DM126" t="str">
        <f>IF(ISERROR(MATCH(DM$1,'CSC Mitre'!DU$1:DU$220,0)),"",VLOOKUP(DM$1,'Tactic Recode'!$A$1:$B$547,2,FALSE))</f>
        <v/>
      </c>
      <c r="DN126" t="str">
        <f>IF(ISERROR(MATCH(DN$1,'CSC Mitre'!DU$1:DU$220,0)),"",VLOOKUP(DN$1,'Tactic Recode'!$A$1:$B$547,2,FALSE))</f>
        <v/>
      </c>
      <c r="DO126" t="str">
        <f>IF(ISERROR(MATCH(DO$1,'CSC Mitre'!DU$1:DU$220,0)),"",VLOOKUP(DO$1,'Tactic Recode'!$A$1:$B$547,2,FALSE))</f>
        <v/>
      </c>
      <c r="DP126" t="str">
        <f>IF(ISERROR(MATCH(DP$1,'CSC Mitre'!DU$1:DU$220,0)),"",VLOOKUP(DP$1,'Tactic Recode'!$A$1:$B$547,2,FALSE))</f>
        <v/>
      </c>
      <c r="DQ126" t="str">
        <f>IF(ISERROR(MATCH(DQ$1,'CSC Mitre'!DU$1:DU$220,0)),"",VLOOKUP(DQ$1,'Tactic Recode'!$A$1:$B$547,2,FALSE))</f>
        <v/>
      </c>
      <c r="DR126" t="str">
        <f>IF(ISERROR(MATCH(DR$1,'CSC Mitre'!DU$1:DU$220,0)),"",VLOOKUP(DR$1,'Tactic Recode'!$A$1:$B$547,2,FALSE))</f>
        <v/>
      </c>
      <c r="DS126" t="str">
        <f>IF(ISERROR(MATCH(DS$1,'CSC Mitre'!DU$1:DU$220,0)),"",VLOOKUP(DS$1,'Tactic Recode'!$A$1:$B$547,2,FALSE))</f>
        <v>Execution, Lateral Movement</v>
      </c>
      <c r="DT126" t="str">
        <f>IF(ISERROR(MATCH(DT$1,'CSC Mitre'!DU$1:DU$220,0)),"",VLOOKUP(DT$1,'Tactic Recode'!$A$1:$B$547,2,FALSE))</f>
        <v/>
      </c>
      <c r="DU126" t="str">
        <f>IF(ISERROR(MATCH(DU$1,'CSC Mitre'!DU$1:DU$220,0)),"",VLOOKUP(DU$1,'Tactic Recode'!$A$1:$B$547,2,FALSE))</f>
        <v/>
      </c>
      <c r="DV126" t="str">
        <f>IF(ISERROR(MATCH(DV$1,'CSC Mitre'!DU$1:DU$220,0)),"",VLOOKUP(DV$1,'Tactic Recode'!$A$1:$B$547,2,FALSE))</f>
        <v/>
      </c>
      <c r="DW126" t="str">
        <f>IF(ISERROR(MATCH(DW$1,'CSC Mitre'!DU$1:DU$220,0)),"",VLOOKUP(DW$1,'Tactic Recode'!$A$1:$B$547,2,FALSE))</f>
        <v/>
      </c>
      <c r="DX126" t="str">
        <f>IF(ISERROR(MATCH(DX$1,'CSC Mitre'!DU$1:DU$220,0)),"",VLOOKUP(DX$1,'Tactic Recode'!$A$1:$B$547,2,FALSE))</f>
        <v/>
      </c>
      <c r="DY126" t="str">
        <f>IF(ISERROR(MATCH(DY$1,'CSC Mitre'!DU$1:DU$220,0)),"",VLOOKUP(DY$1,'Tactic Recode'!$A$1:$B$547,2,FALSE))</f>
        <v/>
      </c>
      <c r="DZ126" t="str">
        <f>IF(ISERROR(MATCH(DZ$1,'CSC Mitre'!DU$1:DU$220,0)),"",VLOOKUP(DZ$1,'Tactic Recode'!$A$1:$B$547,2,FALSE))</f>
        <v/>
      </c>
      <c r="EA126" t="str">
        <f>IF(ISERROR(MATCH(EA$1,'CSC Mitre'!DU$1:DU$220,0)),"",VLOOKUP(EA$1,'Tactic Recode'!$A$1:$B$547,2,FALSE))</f>
        <v/>
      </c>
      <c r="EB126" t="str">
        <f>IF(ISERROR(MATCH(EB$1,'CSC Mitre'!DU$1:DU$220,0)),"",VLOOKUP(EB$1,'Tactic Recode'!$A$1:$B$547,2,FALSE))</f>
        <v/>
      </c>
      <c r="EC126" t="str">
        <f>IF(ISERROR(MATCH(EC$1,'CSC Mitre'!DU$1:DU$220,0)),"",VLOOKUP(EC$1,'Tactic Recode'!$A$1:$B$547,2,FALSE))</f>
        <v/>
      </c>
      <c r="ED126" t="str">
        <f>IF(ISERROR(MATCH(ED$1,'CSC Mitre'!DU$1:DU$220,0)),"",VLOOKUP(ED$1,'Tactic Recode'!$A$1:$B$547,2,FALSE))</f>
        <v/>
      </c>
      <c r="EE126" t="str">
        <f>IF(ISERROR(MATCH(EE$1,'CSC Mitre'!DU$1:DU$220,0)),"",VLOOKUP(EE$1,'Tactic Recode'!$A$1:$B$547,2,FALSE))</f>
        <v/>
      </c>
      <c r="EF126" t="str">
        <f>IF(ISERROR(MATCH(EF$1,'CSC Mitre'!DU$1:DU$220,0)),"",VLOOKUP(EF$1,'Tactic Recode'!$A$1:$B$547,2,FALSE))</f>
        <v/>
      </c>
      <c r="EG126" t="str">
        <f>IF(ISERROR(MATCH(EG$1,'CSC Mitre'!DU$1:DU$220,0)),"",VLOOKUP(EG$1,'Tactic Recode'!$A$1:$B$547,2,FALSE))</f>
        <v/>
      </c>
      <c r="EH126" t="str">
        <f>IF(ISERROR(MATCH(EH$1,'CSC Mitre'!DU$1:DU$220,0)),"",VLOOKUP(EH$1,'Tactic Recode'!$A$1:$B$547,2,FALSE))</f>
        <v/>
      </c>
      <c r="EI126" t="str">
        <f>IF(ISERROR(MATCH(EI$1,'CSC Mitre'!DU$1:DU$220,0)),"",VLOOKUP(EI$1,'Tactic Recode'!$A$1:$B$547,2,FALSE))</f>
        <v/>
      </c>
      <c r="EJ126" t="str">
        <f>IF(ISERROR(MATCH(EJ$1,'CSC Mitre'!DU$1:DU$220,0)),"",VLOOKUP(EJ$1,'Tactic Recode'!$A$1:$B$547,2,FALSE))</f>
        <v/>
      </c>
      <c r="EK126" t="str">
        <f>IF(ISERROR(MATCH(EK$1,'CSC Mitre'!DU$1:DU$220,0)),"",VLOOKUP(EK$1,'Tactic Recode'!$A$1:$B$547,2,FALSE))</f>
        <v/>
      </c>
      <c r="EL126" t="str">
        <f>IF(ISERROR(MATCH(EL$1,'CSC Mitre'!DU$1:DU$220,0)),"",VLOOKUP(EL$1,'Tactic Recode'!$A$1:$B$547,2,FALSE))</f>
        <v/>
      </c>
      <c r="EM126" t="str">
        <f>IF(ISERROR(MATCH(EM$1,'CSC Mitre'!DU$1:DU$220,0)),"",VLOOKUP(EM$1,'Tactic Recode'!$A$1:$B$547,2,FALSE))</f>
        <v/>
      </c>
      <c r="EN126" t="str">
        <f>IF(ISERROR(MATCH(EN$1,'CSC Mitre'!DU$1:DU$220,0)),"",VLOOKUP(EN$1,'Tactic Recode'!$A$1:$B$547,2,FALSE))</f>
        <v/>
      </c>
      <c r="EO126" t="str">
        <f>IF(ISERROR(MATCH(EO$1,'CSC Mitre'!DU$1:DU$220,0)),"",VLOOKUP(EO$1,'Tactic Recode'!$A$1:$B$547,2,FALSE))</f>
        <v/>
      </c>
      <c r="EP126" t="str">
        <f>IF(ISERROR(MATCH(EP$1,'CSC Mitre'!DU$1:DU$220,0)),"",VLOOKUP(EP$1,'Tactic Recode'!$A$1:$B$547,2,FALSE))</f>
        <v/>
      </c>
      <c r="EQ126" t="str">
        <f>IF(ISERROR(MATCH(EQ$1,'CSC Mitre'!DU$1:DU$220,0)),"",VLOOKUP(EQ$1,'Tactic Recode'!$A$1:$B$547,2,FALSE))</f>
        <v/>
      </c>
      <c r="ER126" t="str">
        <f>IF(ISERROR(MATCH(ER$1,'CSC Mitre'!DU$1:DU$220,0)),"",VLOOKUP(ER$1,'Tactic Recode'!$A$1:$B$547,2,FALSE))</f>
        <v/>
      </c>
      <c r="ES126" t="str">
        <f>IF(ISERROR(MATCH(ES$1,'CSC Mitre'!DU$1:DU$220,0)),"",VLOOKUP(ES$1,'Tactic Recode'!$A$1:$B$547,2,FALSE))</f>
        <v/>
      </c>
      <c r="ET126" t="str">
        <f>IF(ISERROR(MATCH(ET$1,'CSC Mitre'!DU$1:DU$220,0)),"",VLOOKUP(ET$1,'Tactic Recode'!$A$1:$B$547,2,FALSE))</f>
        <v/>
      </c>
      <c r="EU126" t="str">
        <f>IF(ISERROR(MATCH(EU$1,'CSC Mitre'!DU$1:DU$220,0)),"",VLOOKUP(EU$1,'Tactic Recode'!$A$1:$B$547,2,FALSE))</f>
        <v/>
      </c>
      <c r="EV126" t="str">
        <f>IF(ISERROR(MATCH(EV$1,'CSC Mitre'!DU$1:DU$220,0)),"",VLOOKUP(EV$1,'Tactic Recode'!$A$1:$B$547,2,FALSE))</f>
        <v/>
      </c>
      <c r="EW126" t="str">
        <f>IF(ISERROR(MATCH(EW$1,'CSC Mitre'!DU$1:DU$220,0)),"",VLOOKUP(EW$1,'Tactic Recode'!$A$1:$B$547,2,FALSE))</f>
        <v/>
      </c>
      <c r="EX126" t="str">
        <f>IF(ISERROR(MATCH(EX$1,'CSC Mitre'!DU$1:DU$220,0)),"",VLOOKUP(EX$1,'Tactic Recode'!$A$1:$B$547,2,FALSE))</f>
        <v/>
      </c>
      <c r="EY126" t="str">
        <f>IF(ISERROR(MATCH(EY$1,'CSC Mitre'!DU$1:DU$220,0)),"",VLOOKUP(EY$1,'Tactic Recode'!$A$1:$B$547,2,FALSE))</f>
        <v/>
      </c>
      <c r="EZ126" t="str">
        <f>IF(ISERROR(MATCH(EZ$1,'CSC Mitre'!DU$1:DU$220,0)),"",VLOOKUP(EZ$1,'Tactic Recode'!$A$1:$B$547,2,FALSE))</f>
        <v/>
      </c>
      <c r="FA126" t="str">
        <f>IF(ISERROR(MATCH(FA$1,'CSC Mitre'!DU$1:DU$220,0)),"",VLOOKUP(FA$1,'Tactic Recode'!$A$1:$B$547,2,FALSE))</f>
        <v/>
      </c>
      <c r="FB126" t="str">
        <f>IF(ISERROR(MATCH(FB$1,'CSC Mitre'!DU$1:DU$220,0)),"",VLOOKUP(FB$1,'Tactic Recode'!$A$1:$B$547,2,FALSE))</f>
        <v/>
      </c>
      <c r="FC126" t="str">
        <f>IF(ISERROR(MATCH(FC$1,'CSC Mitre'!DU$1:DU$220,0)),"",VLOOKUP(FC$1,'Tactic Recode'!$A$1:$B$547,2,FALSE))</f>
        <v/>
      </c>
      <c r="FD126" t="str">
        <f>IF(ISERROR(MATCH(FD$1,'CSC Mitre'!DU$1:DU$220,0)),"",VLOOKUP(FD$1,'Tactic Recode'!$A$1:$B$547,2,FALSE))</f>
        <v/>
      </c>
      <c r="FE126" t="str">
        <f>IF(ISERROR(MATCH(FE$1,'CSC Mitre'!DU$1:DU$220,0)),"",VLOOKUP(FE$1,'Tactic Recode'!$A$1:$B$547,2,FALSE))</f>
        <v/>
      </c>
      <c r="FF126" t="str">
        <f>IF(ISERROR(MATCH(FF$1,'CSC Mitre'!DU$1:DU$220,0)),"",VLOOKUP(FF$1,'Tactic Recode'!$A$1:$B$547,2,FALSE))</f>
        <v/>
      </c>
      <c r="FG126" t="str">
        <f>IF(ISERROR(MATCH(FG$1,'CSC Mitre'!DU$1:DU$220,0)),"",VLOOKUP(FG$1,'Tactic Recode'!$A$1:$B$547,2,FALSE))</f>
        <v/>
      </c>
      <c r="FH126" t="str">
        <f>IF(ISERROR(MATCH(FH$1,'CSC Mitre'!DU$1:DU$220,0)),"",VLOOKUP(FH$1,'Tactic Recode'!$A$1:$B$547,2,FALSE))</f>
        <v/>
      </c>
      <c r="FI126" t="str">
        <f>IF(ISERROR(MATCH(FI$1,'CSC Mitre'!DU$1:DU$220,0)),"",VLOOKUP(FI$1,'Tactic Recode'!$A$1:$B$547,2,FALSE))</f>
        <v/>
      </c>
      <c r="FJ126" t="str">
        <f>IF(ISERROR(MATCH(FJ$1,'CSC Mitre'!DU$1:DU$220,0)),"",VLOOKUP(FJ$1,'Tactic Recode'!$A$1:$B$547,2,FALSE))</f>
        <v/>
      </c>
      <c r="FK126" t="str">
        <f>IF(ISERROR(MATCH(FK$1,'CSC Mitre'!DU$1:DU$220,0)),"",VLOOKUP(FK$1,'Tactic Recode'!$A$1:$B$547,2,FALSE))</f>
        <v/>
      </c>
      <c r="FL126" t="str">
        <f>IF(ISERROR(MATCH(FL$1,'CSC Mitre'!DU$1:DU$220,0)),"",VLOOKUP(FL$1,'Tactic Recode'!$A$1:$B$547,2,FALSE))</f>
        <v/>
      </c>
      <c r="FM126" t="str">
        <f>IF(ISERROR(MATCH(FM$1,'CSC Mitre'!DU$1:DU$220,0)),"",VLOOKUP(FM$1,'Tactic Recode'!$A$1:$B$547,2,FALSE))</f>
        <v/>
      </c>
      <c r="FN126" t="str">
        <f>IF(ISERROR(MATCH(FN$1,'CSC Mitre'!DU$1:DU$220,0)),"",VLOOKUP(FN$1,'Tactic Recode'!$A$1:$B$547,2,FALSE))</f>
        <v/>
      </c>
      <c r="FO126" t="str">
        <f>IF(ISERROR(MATCH(FO$1,'CSC Mitre'!DU$1:DU$220,0)),"",VLOOKUP(FO$1,'Tactic Recode'!$A$1:$B$547,2,FALSE))</f>
        <v/>
      </c>
      <c r="FP126" t="str">
        <f>IF(ISERROR(MATCH(FP$1,'CSC Mitre'!DU$1:DU$220,0)),"",VLOOKUP(FP$1,'Tactic Recode'!$A$1:$B$547,2,FALSE))</f>
        <v/>
      </c>
      <c r="FQ126" t="str">
        <f>IF(ISERROR(MATCH(FQ$1,'CSC Mitre'!DU$1:DU$220,0)),"",VLOOKUP(FQ$1,'Tactic Recode'!$A$1:$B$547,2,FALSE))</f>
        <v/>
      </c>
      <c r="FR126" t="str">
        <f>IF(ISERROR(MATCH(FR$1,'CSC Mitre'!DU$1:DU$220,0)),"",VLOOKUP(FR$1,'Tactic Recode'!$A$1:$B$547,2,FALSE))</f>
        <v/>
      </c>
      <c r="FS126" t="str">
        <f>IF(ISERROR(MATCH(FS$1,'CSC Mitre'!DU$1:DU$220,0)),"",VLOOKUP(FS$1,'Tactic Recode'!$A$1:$B$547,2,FALSE))</f>
        <v/>
      </c>
      <c r="FT126" t="str">
        <f>IF(ISERROR(MATCH(FT$1,'CSC Mitre'!DU$1:DU$220,0)),"",VLOOKUP(FT$1,'Tactic Recode'!$A$1:$B$547,2,FALSE))</f>
        <v/>
      </c>
      <c r="FU126" t="str">
        <f>IF(ISERROR(MATCH(FU$1,'CSC Mitre'!DU$1:DU$220,0)),"",VLOOKUP(FU$1,'Tactic Recode'!$A$1:$B$547,2,FALSE))</f>
        <v/>
      </c>
      <c r="FV126" t="str">
        <f>IF(ISERROR(MATCH(FV$1,'CSC Mitre'!DU$1:DU$220,0)),"",VLOOKUP(FV$1,'Tactic Recode'!$A$1:$B$547,2,FALSE))</f>
        <v/>
      </c>
      <c r="FW126" t="str">
        <f>IF(ISERROR(MATCH(FW$1,'CSC Mitre'!DU$1:DU$220,0)),"",VLOOKUP(FW$1,'Tactic Recode'!$A$1:$B$547,2,FALSE))</f>
        <v/>
      </c>
      <c r="FX126" t="str">
        <f>IF(ISERROR(MATCH(FX$1,'CSC Mitre'!DU$1:DU$220,0)),"",VLOOKUP(FX$1,'Tactic Recode'!$A$1:$B$547,2,FALSE))</f>
        <v/>
      </c>
      <c r="FY126" t="str">
        <f>IF(ISERROR(MATCH(FY$1,'CSC Mitre'!DU$1:DU$220,0)),"",VLOOKUP(FY$1,'Tactic Recode'!$A$1:$B$547,2,FALSE))</f>
        <v/>
      </c>
      <c r="FZ126" t="str">
        <f>IF(ISERROR(MATCH(FZ$1,'CSC Mitre'!DU$1:DU$220,0)),"",VLOOKUP(FZ$1,'Tactic Recode'!$A$1:$B$547,2,FALSE))</f>
        <v/>
      </c>
      <c r="GA126" t="str">
        <f>IF(ISERROR(MATCH(GA$1,'CSC Mitre'!DU$1:DU$220,0)),"",VLOOKUP(GA$1,'Tactic Recode'!$A$1:$B$547,2,FALSE))</f>
        <v/>
      </c>
      <c r="GB126" t="str">
        <f>IF(ISERROR(MATCH(GB$1,'CSC Mitre'!DU$1:DU$220,0)),"",VLOOKUP(GB$1,'Tactic Recode'!$A$1:$B$547,2,FALSE))</f>
        <v/>
      </c>
      <c r="GC126" t="str">
        <f>IF(ISERROR(MATCH(GC$1,'CSC Mitre'!DU$1:DU$220,0)),"",VLOOKUP(GC$1,'Tactic Recode'!$A$1:$B$547,2,FALSE))</f>
        <v/>
      </c>
      <c r="GD126" t="str">
        <f>IF(ISERROR(MATCH(GD$1,'CSC Mitre'!DU$1:DU$220,0)),"",VLOOKUP(GD$1,'Tactic Recode'!$A$1:$B$547,2,FALSE))</f>
        <v/>
      </c>
      <c r="GE126" t="str">
        <f>IF(ISERROR(MATCH(GE$1,'CSC Mitre'!DU$1:DU$220,0)),"",VLOOKUP(GE$1,'Tactic Recode'!$A$1:$B$547,2,FALSE))</f>
        <v/>
      </c>
      <c r="GF126" t="str">
        <f>IF(ISERROR(MATCH(GF$1,'CSC Mitre'!DU$1:DU$220,0)),"",VLOOKUP(GF$1,'Tactic Recode'!$A$1:$B$547,2,FALSE))</f>
        <v/>
      </c>
      <c r="GG126" t="str">
        <f>IF(ISERROR(MATCH(GG$1,'CSC Mitre'!DU$1:DU$220,0)),"",VLOOKUP(GG$1,'Tactic Recode'!$A$1:$B$547,2,FALSE))</f>
        <v/>
      </c>
      <c r="GH126" t="str">
        <f>IF(ISERROR(MATCH(GH$1,'CSC Mitre'!DU$1:DU$220,0)),"",VLOOKUP(GH$1,'Tactic Recode'!$A$1:$B$547,2,FALSE))</f>
        <v/>
      </c>
      <c r="GI126" t="str">
        <f>IF(ISERROR(MATCH(GI$1,'CSC Mitre'!DU$1:DU$220,0)),"",VLOOKUP(GI$1,'Tactic Recode'!$A$1:$B$547,2,FALSE))</f>
        <v/>
      </c>
      <c r="GJ126" t="str">
        <f>IF(ISERROR(MATCH(GJ$1,'CSC Mitre'!DU$1:DU$220,0)),"",VLOOKUP(GJ$1,'Tactic Recode'!$A$1:$B$547,2,FALSE))</f>
        <v/>
      </c>
      <c r="GK126" t="str">
        <f>IF(ISERROR(MATCH(GK$1,'CSC Mitre'!DU$1:DU$220,0)),"",VLOOKUP(GK$1,'Tactic Recode'!$A$1:$B$547,2,FALSE))</f>
        <v/>
      </c>
      <c r="GL126" t="str">
        <f>IF(ISERROR(MATCH(GL$1,'CSC Mitre'!DU$1:DU$220,0)),"",VLOOKUP(GL$1,'Tactic Recode'!$A$1:$B$547,2,FALSE))</f>
        <v/>
      </c>
      <c r="GM126" t="str">
        <f>IF(ISERROR(MATCH(GM$1,'CSC Mitre'!DU$1:DU$220,0)),"",VLOOKUP(GM$1,'Tactic Recode'!$A$1:$B$547,2,FALSE))</f>
        <v/>
      </c>
      <c r="GN126" t="str">
        <f>IF(ISERROR(MATCH(GN$1,'CSC Mitre'!DU$1:DU$220,0)),"",VLOOKUP(GN$1,'Tactic Recode'!$A$1:$B$547,2,FALSE))</f>
        <v/>
      </c>
      <c r="GO126" t="str">
        <f>IF(ISERROR(MATCH(GO$1,'CSC Mitre'!DU$1:DU$220,0)),"",VLOOKUP(GO$1,'Tactic Recode'!$A$1:$B$547,2,FALSE))</f>
        <v/>
      </c>
      <c r="GP126" t="str">
        <f>IF(ISERROR(MATCH(GP$1,'CSC Mitre'!DU$1:DU$220,0)),"",VLOOKUP(GP$1,'Tactic Recode'!$A$1:$B$547,2,FALSE))</f>
        <v/>
      </c>
      <c r="GQ126" t="str">
        <f>IF(ISERROR(MATCH(GQ$1,'CSC Mitre'!DU$1:DU$220,0)),"",VLOOKUP(GQ$1,'Tactic Recode'!$A$1:$B$547,2,FALSE))</f>
        <v/>
      </c>
      <c r="GR126" t="str">
        <f>IF(ISERROR(MATCH(GR$1,'CSC Mitre'!DU$1:DU$220,0)),"",VLOOKUP(GR$1,'Tactic Recode'!$A$1:$B$547,2,FALSE))</f>
        <v/>
      </c>
      <c r="GS126" t="str">
        <f>IF(ISERROR(MATCH(GS$1,'CSC Mitre'!DU$1:DU$220,0)),"",VLOOKUP(GS$1,'Tactic Recode'!$A$1:$B$547,2,FALSE))</f>
        <v/>
      </c>
      <c r="GT126" t="str">
        <f>IF(ISERROR(MATCH(GT$1,'CSC Mitre'!DU$1:DU$220,0)),"",VLOOKUP(GT$1,'Tactic Recode'!$A$1:$B$547,2,FALSE))</f>
        <v/>
      </c>
      <c r="GU126" t="str">
        <f>IF(ISERROR(MATCH(GU$1,'CSC Mitre'!DU$1:DU$220,0)),"",VLOOKUP(GU$1,'Tactic Recode'!$A$1:$B$547,2,FALSE))</f>
        <v/>
      </c>
      <c r="GV126" t="str">
        <f>IF(ISERROR(MATCH(GV$1,'CSC Mitre'!DU$1:DU$220,0)),"",VLOOKUP(GV$1,'Tactic Recode'!$A$1:$B$547,2,FALSE))</f>
        <v/>
      </c>
      <c r="GW126" t="str">
        <f>IF(ISERROR(MATCH(GW$1,'CSC Mitre'!DU$1:DU$220,0)),"",VLOOKUP(GW$1,'Tactic Recode'!$A$1:$B$547,2,FALSE))</f>
        <v/>
      </c>
      <c r="GX126" t="str">
        <f>IF(ISERROR(MATCH(GX$1,'CSC Mitre'!DU$1:DU$220,0)),"",VLOOKUP(GX$1,'Tactic Recode'!$A$1:$B$547,2,FALSE))</f>
        <v/>
      </c>
      <c r="GY126" t="str">
        <f>IF(ISERROR(MATCH(GY$1,'CSC Mitre'!DU$1:DU$220,0)),"",VLOOKUP(GY$1,'Tactic Recode'!$A$1:$B$547,2,FALSE))</f>
        <v/>
      </c>
      <c r="GZ126" t="str">
        <f>IF(ISERROR(MATCH(GZ$1,'CSC Mitre'!DU$1:DU$220,0)),"",VLOOKUP(GZ$1,'Tactic Recode'!$A$1:$B$547,2,FALSE))</f>
        <v/>
      </c>
      <c r="HA126" t="str">
        <f>IF(ISERROR(MATCH(HA$1,'CSC Mitre'!DU$1:DU$220,0)),"",VLOOKUP(HA$1,'Tactic Recode'!$A$1:$B$547,2,FALSE))</f>
        <v/>
      </c>
      <c r="HB126" t="str">
        <f>IF(ISERROR(MATCH(HB$1,'CSC Mitre'!DU$1:DU$220,0)),"",VLOOKUP(HB$1,'Tactic Recode'!$A$1:$B$547,2,FALSE))</f>
        <v/>
      </c>
      <c r="HC126" t="str">
        <f>IF(ISERROR(MATCH(HC$1,'CSC Mitre'!DU$1:DU$220,0)),"",VLOOKUP(HC$1,'Tactic Recode'!$A$1:$B$547,2,FALSE))</f>
        <v/>
      </c>
      <c r="HD126" t="str">
        <f>IF(ISERROR(MATCH(HD$1,'CSC Mitre'!DU$1:DU$220,0)),"",VLOOKUP(HD$1,'Tactic Recode'!$A$1:$B$547,2,FALSE))</f>
        <v/>
      </c>
      <c r="HE126" t="str">
        <f>IF(ISERROR(MATCH(HE$1,'CSC Mitre'!DU$1:DU$220,0)),"",VLOOKUP(HE$1,'Tactic Recode'!$A$1:$B$547,2,FALSE))</f>
        <v/>
      </c>
      <c r="HF126" t="str">
        <f>IF(ISERROR(MATCH(HF$1,'CSC Mitre'!DU$1:DU$220,0)),"",VLOOKUP(HF$1,'Tactic Recode'!$A$1:$B$547,2,FALSE))</f>
        <v/>
      </c>
      <c r="HG126" t="str">
        <f>IF(ISERROR(MATCH(HG$1,'CSC Mitre'!DU$1:DU$220,0)),"",VLOOKUP(HG$1,'Tactic Recode'!$A$1:$B$547,2,FALSE))</f>
        <v>Initial Access</v>
      </c>
      <c r="HH126" t="str">
        <f>IF(ISERROR(MATCH(HH$1,'CSC Mitre'!DU$1:DU$220,0)),"",VLOOKUP(HH$1,'Tactic Recode'!$A$1:$B$547,2,FALSE))</f>
        <v/>
      </c>
      <c r="HI126" t="str">
        <f>IF(ISERROR(MATCH(HI$1,'CSC Mitre'!DU$1:DU$220,0)),"",VLOOKUP(HI$1,'Tactic Recode'!$A$1:$B$547,2,FALSE))</f>
        <v/>
      </c>
      <c r="HJ126" t="str">
        <f>IF(ISERROR(MATCH(HJ$1,'CSC Mitre'!DU$1:DU$220,0)),"",VLOOKUP(HJ$1,'Tactic Recode'!$A$1:$B$547,2,FALSE))</f>
        <v/>
      </c>
      <c r="HK126" t="str">
        <f>IF(ISERROR(MATCH(HK$1,'CSC Mitre'!DU$1:DU$220,0)),"",VLOOKUP(HK$1,'Tactic Recode'!$A$1:$B$547,2,FALSE))</f>
        <v/>
      </c>
      <c r="HL126" t="str">
        <f>IF(ISERROR(MATCH(HL$1,'CSC Mitre'!DU$1:DU$220,0)),"",VLOOKUP(HL$1,'Tactic Recode'!$A$1:$B$547,2,FALSE))</f>
        <v/>
      </c>
      <c r="HM126" t="str">
        <f>IF(ISERROR(MATCH(HM$1,'CSC Mitre'!DU$1:DU$220,0)),"",VLOOKUP(HM$1,'Tactic Recode'!$A$1:$B$547,2,FALSE))</f>
        <v/>
      </c>
      <c r="HN126" t="str">
        <f>IF(ISERROR(MATCH(HN$1,'CSC Mitre'!DU$1:DU$220,0)),"",VLOOKUP(HN$1,'Tactic Recode'!$A$1:$B$547,2,FALSE))</f>
        <v/>
      </c>
      <c r="HO126" t="str">
        <f>IF(ISERROR(MATCH(HO$1,'CSC Mitre'!DU$1:DU$220,0)),"",VLOOKUP(HO$1,'Tactic Recode'!$A$1:$B$547,2,FALSE))</f>
        <v/>
      </c>
      <c r="HP126" t="str">
        <f>IF(ISERROR(MATCH(HP$1,'CSC Mitre'!DU$1:DU$220,0)),"",VLOOKUP(HP$1,'Tactic Recode'!$A$1:$B$547,2,FALSE))</f>
        <v/>
      </c>
      <c r="HQ126" t="str">
        <f>IF(ISERROR(MATCH(HQ$1,'CSC Mitre'!DU$1:DU$220,0)),"",VLOOKUP(HQ$1,'Tactic Recode'!$A$1:$B$547,2,FALSE))</f>
        <v/>
      </c>
      <c r="HR126" t="str">
        <f>IF(ISERROR(MATCH(HR$1,'CSC Mitre'!DU$1:DU$220,0)),"",VLOOKUP(HR$1,'Tactic Recode'!$A$1:$B$547,2,FALSE))</f>
        <v/>
      </c>
      <c r="HS126" t="str">
        <f>IF(ISERROR(MATCH(HS$1,'CSC Mitre'!DU$1:DU$220,0)),"",VLOOKUP(HS$1,'Tactic Recode'!$A$1:$B$547,2,FALSE))</f>
        <v/>
      </c>
      <c r="HT126" t="str">
        <f>IF(ISERROR(MATCH(HT$1,'CSC Mitre'!DU$1:DU$220,0)),"",VLOOKUP(HT$1,'Tactic Recode'!$A$1:$B$547,2,FALSE))</f>
        <v/>
      </c>
      <c r="HU126" t="str">
        <f>IF(ISERROR(MATCH(HU$1,'CSC Mitre'!DU$1:DU$220,0)),"",VLOOKUP(HU$1,'Tactic Recode'!$A$1:$B$547,2,FALSE))</f>
        <v/>
      </c>
      <c r="HV126" t="str">
        <f>IF(ISERROR(MATCH(HV$1,'CSC Mitre'!DU$1:DU$220,0)),"",VLOOKUP(HV$1,'Tactic Recode'!$A$1:$B$547,2,FALSE))</f>
        <v/>
      </c>
      <c r="HW126" t="str">
        <f>IF(ISERROR(MATCH(HW$1,'CSC Mitre'!DU$1:DU$220,0)),"",VLOOKUP(HW$1,'Tactic Recode'!$A$1:$B$547,2,FALSE))</f>
        <v/>
      </c>
      <c r="HX126" t="str">
        <f>IF(ISERROR(MATCH(HX$1,'CSC Mitre'!DU$1:DU$220,0)),"",VLOOKUP(HX$1,'Tactic Recode'!$A$1:$B$547,2,FALSE))</f>
        <v/>
      </c>
      <c r="HY126" t="str">
        <f>IF(ISERROR(MATCH(HY$1,'CSC Mitre'!DU$1:DU$220,0)),"",VLOOKUP(HY$1,'Tactic Recode'!$A$1:$B$547,2,FALSE))</f>
        <v/>
      </c>
      <c r="HZ126" t="str">
        <f>IF(ISERROR(MATCH(HZ$1,'CSC Mitre'!DU$1:DU$220,0)),"",VLOOKUP(HZ$1,'Tactic Recode'!$A$1:$B$547,2,FALSE))</f>
        <v/>
      </c>
      <c r="IA126" t="str">
        <f>IF(ISERROR(MATCH(IA$1,'CSC Mitre'!DU$1:DU$220,0)),"",VLOOKUP(IA$1,'Tactic Recode'!$A$1:$B$547,2,FALSE))</f>
        <v/>
      </c>
      <c r="IB126" t="str">
        <f>IF(ISERROR(MATCH(IB$1,'CSC Mitre'!DU$1:DU$220,0)),"",VLOOKUP(IB$1,'Tactic Recode'!$A$1:$B$547,2,FALSE))</f>
        <v/>
      </c>
      <c r="IC126" t="str">
        <f>IF(ISERROR(MATCH(IC$1,'CSC Mitre'!DU$1:DU$220,0)),"",VLOOKUP(IC$1,'Tactic Recode'!$A$1:$B$547,2,FALSE))</f>
        <v/>
      </c>
      <c r="ID126" t="str">
        <f>IF(ISERROR(MATCH(ID$1,'CSC Mitre'!DU$1:DU$220,0)),"",VLOOKUP(ID$1,'Tactic Recode'!$A$1:$B$547,2,FALSE))</f>
        <v/>
      </c>
      <c r="IE126" t="str">
        <f>IF(ISERROR(MATCH(IE$1,'CSC Mitre'!DU$1:DU$220,0)),"",VLOOKUP(IE$1,'Tactic Recode'!$A$1:$B$547,2,FALSE))</f>
        <v/>
      </c>
      <c r="IF126" t="str">
        <f>IF(ISERROR(MATCH(IF$1,'CSC Mitre'!DU$1:DU$220,0)),"",VLOOKUP(IF$1,'Tactic Recode'!$A$1:$B$547,2,FALSE))</f>
        <v/>
      </c>
      <c r="IG126" t="str">
        <f>IF(ISERROR(MATCH(IG$1,'CSC Mitre'!DU$1:DU$220,0)),"",VLOOKUP(IG$1,'Tactic Recode'!$A$1:$B$547,2,FALSE))</f>
        <v/>
      </c>
      <c r="IH126" t="str">
        <f>IF(ISERROR(MATCH(IH$1,'CSC Mitre'!DU$1:DU$220,0)),"",VLOOKUP(IH$1,'Tactic Recode'!$A$1:$B$547,2,FALSE))</f>
        <v/>
      </c>
      <c r="II126" t="str">
        <f>IF(ISERROR(MATCH(II$1,'CSC Mitre'!DU$1:DU$220,0)),"",VLOOKUP(II$1,'Tactic Recode'!$A$1:$B$547,2,FALSE))</f>
        <v/>
      </c>
      <c r="IJ126" t="str">
        <f>IF(ISERROR(MATCH(IJ$1,'CSC Mitre'!DU$1:DU$220,0)),"",VLOOKUP(IJ$1,'Tactic Recode'!$A$1:$B$547,2,FALSE))</f>
        <v/>
      </c>
      <c r="IK126" t="str">
        <f>IF(ISERROR(MATCH(IK$1,'CSC Mitre'!DU$1:DU$220,0)),"",VLOOKUP(IK$1,'Tactic Recode'!$A$1:$B$547,2,FALSE))</f>
        <v/>
      </c>
      <c r="IL126" t="str">
        <f>IF(ISERROR(MATCH(IL$1,'CSC Mitre'!DU$1:DU$220,0)),"",VLOOKUP(IL$1,'Tactic Recode'!$A$1:$B$547,2,FALSE))</f>
        <v/>
      </c>
      <c r="IM126" t="str">
        <f>IF(ISERROR(MATCH(IM$1,'CSC Mitre'!DU$1:DU$220,0)),"",VLOOKUP(IM$1,'Tactic Recode'!$A$1:$B$547,2,FALSE))</f>
        <v/>
      </c>
      <c r="IN126" t="str">
        <f>IF(ISERROR(MATCH(IN$1,'CSC Mitre'!DU$1:DU$220,0)),"",VLOOKUP(IN$1,'Tactic Recode'!$A$1:$B$547,2,FALSE))</f>
        <v/>
      </c>
      <c r="IO126" t="str">
        <f>IF(ISERROR(MATCH(IO$1,'CSC Mitre'!DU$1:DU$220,0)),"",VLOOKUP(IO$1,'Tactic Recode'!$A$1:$B$547,2,FALSE))</f>
        <v/>
      </c>
      <c r="IP126" t="str">
        <f>IF(ISERROR(MATCH(IP$1,'CSC Mitre'!DU$1:DU$220,0)),"",VLOOKUP(IP$1,'Tactic Recode'!$A$1:$B$547,2,FALSE))</f>
        <v/>
      </c>
      <c r="IQ126" t="str">
        <f>IF(ISERROR(MATCH(IQ$1,'CSC Mitre'!DU$1:DU$220,0)),"",VLOOKUP(IQ$1,'Tactic Recode'!$A$1:$B$547,2,FALSE))</f>
        <v/>
      </c>
      <c r="IR126" t="str">
        <f>IF(ISERROR(MATCH(IR$1,'CSC Mitre'!DU$1:DU$220,0)),"",VLOOKUP(IR$1,'Tactic Recode'!$A$1:$B$547,2,FALSE))</f>
        <v/>
      </c>
      <c r="IS126" t="str">
        <f>IF(ISERROR(MATCH(IS$1,'CSC Mitre'!DU$1:DU$220,0)),"",VLOOKUP(IS$1,'Tactic Recode'!$A$1:$B$547,2,FALSE))</f>
        <v/>
      </c>
      <c r="IT126" t="str">
        <f>IF(ISERROR(MATCH(IT$1,'CSC Mitre'!DU$1:DU$220,0)),"",VLOOKUP(IT$1,'Tactic Recode'!$A$1:$B$547,2,FALSE))</f>
        <v/>
      </c>
      <c r="IU126" t="str">
        <f>IF(ISERROR(MATCH(IU$1,'CSC Mitre'!DU$1:DU$220,0)),"",VLOOKUP(IU$1,'Tactic Recode'!$A$1:$B$547,2,FALSE))</f>
        <v/>
      </c>
      <c r="IV126" t="str">
        <f>IF(ISERROR(MATCH(IV$1,'CSC Mitre'!DU$1:DU$220,0)),"",VLOOKUP(IV$1,'Tactic Recode'!$A$1:$B$547,2,FALSE))</f>
        <v/>
      </c>
      <c r="IW126" t="str">
        <f>IF(ISERROR(MATCH(IW$1,'CSC Mitre'!DU$1:DU$220,0)),"",VLOOKUP(IW$1,'Tactic Recode'!$A$1:$B$547,2,FALSE))</f>
        <v/>
      </c>
      <c r="IX126" t="str">
        <f>IF(ISERROR(MATCH(IX$1,'CSC Mitre'!DU$1:DU$220,0)),"",VLOOKUP(IX$1,'Tactic Recode'!$A$1:$B$547,2,FALSE))</f>
        <v/>
      </c>
      <c r="IY126" t="str">
        <f>IF(ISERROR(MATCH(IY$1,'CSC Mitre'!DU$1:DU$220,0)),"",VLOOKUP(IY$1,'Tactic Recode'!$A$1:$B$547,2,FALSE))</f>
        <v/>
      </c>
      <c r="IZ126" t="str">
        <f>IF(ISERROR(MATCH(IZ$1,'CSC Mitre'!DU$1:DU$220,0)),"",VLOOKUP(IZ$1,'Tactic Recode'!$A$1:$B$547,2,FALSE))</f>
        <v/>
      </c>
      <c r="JA126" t="str">
        <f>IF(ISERROR(MATCH(JA$1,'CSC Mitre'!DU$1:DU$220,0)),"",VLOOKUP(JA$1,'Tactic Recode'!$A$1:$B$547,2,FALSE))</f>
        <v/>
      </c>
      <c r="JB126" t="str">
        <f>IF(ISERROR(MATCH(JB$1,'CSC Mitre'!DU$1:DU$220,0)),"",VLOOKUP(JB$1,'Tactic Recode'!$A$1:$B$547,2,FALSE))</f>
        <v/>
      </c>
      <c r="JC126" t="str">
        <f>IF(ISERROR(MATCH(JC$1,'CSC Mitre'!DU$1:DU$220,0)),"",VLOOKUP(JC$1,'Tactic Recode'!$A$1:$B$547,2,FALSE))</f>
        <v/>
      </c>
      <c r="JD126" t="str">
        <f>IF(ISERROR(MATCH(JD$1,'CSC Mitre'!DU$1:DU$220,0)),"",VLOOKUP(JD$1,'Tactic Recode'!$A$1:$B$547,2,FALSE))</f>
        <v/>
      </c>
      <c r="JE126" t="str">
        <f>IF(ISERROR(MATCH(JE$1,'CSC Mitre'!DU$1:DU$220,0)),"",VLOOKUP(JE$1,'Tactic Recode'!$A$1:$B$547,2,FALSE))</f>
        <v/>
      </c>
      <c r="JF126" t="str">
        <f>IF(ISERROR(MATCH(JF$1,'CSC Mitre'!DU$1:DU$220,0)),"",VLOOKUP(JF$1,'Tactic Recode'!$A$1:$B$547,2,FALSE))</f>
        <v/>
      </c>
      <c r="JG126" t="str">
        <f>IF(ISERROR(MATCH(JG$1,'CSC Mitre'!DU$1:DU$220,0)),"",VLOOKUP(JG$1,'Tactic Recode'!$A$1:$B$547,2,FALSE))</f>
        <v/>
      </c>
      <c r="JH126" t="str">
        <f>IF(ISERROR(MATCH(JH$1,'CSC Mitre'!DU$1:DU$220,0)),"",VLOOKUP(JH$1,'Tactic Recode'!$A$1:$B$547,2,FALSE))</f>
        <v/>
      </c>
      <c r="JI126" t="str">
        <f>IF(ISERROR(MATCH(JI$1,'CSC Mitre'!DU$1:DU$220,0)),"",VLOOKUP(JI$1,'Tactic Recode'!$A$1:$B$547,2,FALSE))</f>
        <v/>
      </c>
      <c r="JJ126" t="str">
        <f>IF(ISERROR(MATCH(JJ$1,'CSC Mitre'!DU$1:DU$220,0)),"",VLOOKUP(JJ$1,'Tactic Recode'!$A$1:$B$547,2,FALSE))</f>
        <v/>
      </c>
      <c r="JK126" t="str">
        <f>IF(ISERROR(MATCH(JK$1,'CSC Mitre'!DU$1:DU$220,0)),"",VLOOKUP(JK$1,'Tactic Recode'!$A$1:$B$547,2,FALSE))</f>
        <v/>
      </c>
      <c r="JL126" t="str">
        <f>IF(ISERROR(MATCH(JL$1,'CSC Mitre'!DU$1:DU$220,0)),"",VLOOKUP(JL$1,'Tactic Recode'!$A$1:$B$547,2,FALSE))</f>
        <v/>
      </c>
      <c r="JM126" t="str">
        <f>IF(ISERROR(MATCH(JM$1,'CSC Mitre'!DU$1:DU$220,0)),"",VLOOKUP(JM$1,'Tactic Recode'!$A$1:$B$547,2,FALSE))</f>
        <v/>
      </c>
      <c r="JN126" t="str">
        <f>IF(ISERROR(MATCH(JN$1,'CSC Mitre'!DU$1:DU$220,0)),"",VLOOKUP(JN$1,'Tactic Recode'!$A$1:$B$547,2,FALSE))</f>
        <v/>
      </c>
      <c r="JO126" t="str">
        <f>IF(ISERROR(MATCH(JO$1,'CSC Mitre'!DU$1:DU$220,0)),"",VLOOKUP(JO$1,'Tactic Recode'!$A$1:$B$547,2,FALSE))</f>
        <v/>
      </c>
      <c r="JP126" t="str">
        <f>IF(ISERROR(MATCH(JP$1,'CSC Mitre'!DU$1:DU$220,0)),"",VLOOKUP(JP$1,'Tactic Recode'!$A$1:$B$547,2,FALSE))</f>
        <v/>
      </c>
      <c r="JQ126" t="str">
        <f>IF(ISERROR(MATCH(JQ$1,'CSC Mitre'!DU$1:DU$220,0)),"",VLOOKUP(JQ$1,'Tactic Recode'!$A$1:$B$547,2,FALSE))</f>
        <v/>
      </c>
      <c r="JR126" t="str">
        <f>IF(ISERROR(MATCH(JR$1,'CSC Mitre'!DU$1:DU$220,0)),"",VLOOKUP(JR$1,'Tactic Recode'!$A$1:$B$547,2,FALSE))</f>
        <v/>
      </c>
      <c r="JS126" t="str">
        <f>IF(ISERROR(MATCH(JS$1,'CSC Mitre'!DU$1:DU$220,0)),"",VLOOKUP(JS$1,'Tactic Recode'!$A$1:$B$547,2,FALSE))</f>
        <v/>
      </c>
      <c r="JT126" t="str">
        <f>IF(ISERROR(MATCH(JT$1,'CSC Mitre'!DU$1:DU$220,0)),"",VLOOKUP(JT$1,'Tactic Recode'!$A$1:$B$547,2,FALSE))</f>
        <v/>
      </c>
      <c r="JU126" t="str">
        <f>IF(ISERROR(MATCH(JU$1,'CSC Mitre'!DU$1:DU$220,0)),"",VLOOKUP(JU$1,'Tactic Recode'!$A$1:$B$547,2,FALSE))</f>
        <v/>
      </c>
      <c r="JV126" t="str">
        <f>IF(ISERROR(MATCH(JV$1,'CSC Mitre'!DU$1:DU$220,0)),"",VLOOKUP(JV$1,'Tactic Recode'!$A$1:$B$547,2,FALSE))</f>
        <v/>
      </c>
      <c r="JW126" t="str">
        <f>IF(ISERROR(MATCH(JW$1,'CSC Mitre'!DU$1:DU$220,0)),"",VLOOKUP(JW$1,'Tactic Recode'!$A$1:$B$547,2,FALSE))</f>
        <v/>
      </c>
      <c r="JX126" t="str">
        <f>IF(ISERROR(MATCH(JX$1,'CSC Mitre'!DU$1:DU$220,0)),"",VLOOKUP(JX$1,'Tactic Recode'!$A$1:$B$547,2,FALSE))</f>
        <v/>
      </c>
      <c r="JY126" t="str">
        <f>IF(ISERROR(MATCH(JY$1,'CSC Mitre'!DU$1:DU$220,0)),"",VLOOKUP(JY$1,'Tactic Recode'!$A$1:$B$547,2,FALSE))</f>
        <v/>
      </c>
      <c r="JZ126" t="str">
        <f>IF(ISERROR(MATCH(JZ$1,'CSC Mitre'!DU$1:DU$220,0)),"",VLOOKUP(JZ$1,'Tactic Recode'!$A$1:$B$547,2,FALSE))</f>
        <v/>
      </c>
      <c r="KA126" t="str">
        <f>IF(ISERROR(MATCH(KA$1,'CSC Mitre'!DU$1:DU$220,0)),"",VLOOKUP(KA$1,'Tactic Recode'!$A$1:$B$547,2,FALSE))</f>
        <v/>
      </c>
      <c r="KB126" t="str">
        <f>IF(ISERROR(MATCH(KB$1,'CSC Mitre'!DU$1:DU$220,0)),"",VLOOKUP(KB$1,'Tactic Recode'!$A$1:$B$547,2,FALSE))</f>
        <v/>
      </c>
      <c r="KC126" t="str">
        <f>IF(ISERROR(MATCH(KC$1,'CSC Mitre'!DU$1:DU$220,0)),"",VLOOKUP(KC$1,'Tactic Recode'!$A$1:$B$547,2,FALSE))</f>
        <v/>
      </c>
      <c r="KD126" t="str">
        <f>IF(ISERROR(MATCH(KD$1,'CSC Mitre'!DU$1:DU$220,0)),"",VLOOKUP(KD$1,'Tactic Recode'!$A$1:$B$547,2,FALSE))</f>
        <v/>
      </c>
      <c r="KE126" t="str">
        <f>IF(ISERROR(MATCH(KE$1,'CSC Mitre'!DU$1:DU$220,0)),"",VLOOKUP(KE$1,'Tactic Recode'!$A$1:$B$547,2,FALSE))</f>
        <v/>
      </c>
      <c r="KF126" t="str">
        <f>IF(ISERROR(MATCH(KF$1,'CSC Mitre'!DU$1:DU$220,0)),"",VLOOKUP(KF$1,'Tactic Recode'!$A$1:$B$547,2,FALSE))</f>
        <v/>
      </c>
      <c r="KG126" t="str">
        <f>IF(ISERROR(MATCH(KG$1,'CSC Mitre'!DU$1:DU$220,0)),"",VLOOKUP(KG$1,'Tactic Recode'!$A$1:$B$547,2,FALSE))</f>
        <v/>
      </c>
      <c r="KH126" t="str">
        <f>IF(ISERROR(MATCH(KH$1,'CSC Mitre'!DU$1:DU$220,0)),"",VLOOKUP(KH$1,'Tactic Recode'!$A$1:$B$547,2,FALSE))</f>
        <v/>
      </c>
      <c r="KI126" t="str">
        <f>IF(ISERROR(MATCH(KI$1,'CSC Mitre'!DU$1:DU$220,0)),"",VLOOKUP(KI$1,'Tactic Recode'!$A$1:$B$547,2,FALSE))</f>
        <v/>
      </c>
      <c r="KJ126" t="str">
        <f>IF(ISERROR(MATCH(KJ$1,'CSC Mitre'!DU$1:DU$220,0)),"",VLOOKUP(KJ$1,'Tactic Recode'!$A$1:$B$547,2,FALSE))</f>
        <v/>
      </c>
      <c r="KK126" t="str">
        <f>IF(ISERROR(MATCH(KK$1,'CSC Mitre'!DU$1:DU$220,0)),"",VLOOKUP(KK$1,'Tactic Recode'!$A$1:$B$547,2,FALSE))</f>
        <v/>
      </c>
      <c r="KL126" t="str">
        <f>IF(ISERROR(MATCH(KL$1,'CSC Mitre'!DU$1:DU$220,0)),"",VLOOKUP(KL$1,'Tactic Recode'!$A$1:$B$547,2,FALSE))</f>
        <v/>
      </c>
      <c r="KM126" t="str">
        <f>IF(ISERROR(MATCH(KM$1,'CSC Mitre'!DU$1:DU$220,0)),"",VLOOKUP(KM$1,'Tactic Recode'!$A$1:$B$547,2,FALSE))</f>
        <v/>
      </c>
      <c r="KN126" t="str">
        <f>IF(ISERROR(MATCH(KN$1,'CSC Mitre'!DU$1:DU$220,0)),"",VLOOKUP(KN$1,'Tactic Recode'!$A$1:$B$547,2,FALSE))</f>
        <v/>
      </c>
      <c r="KO126" t="str">
        <f>IF(ISERROR(MATCH(KO$1,'CSC Mitre'!DU$1:DU$220,0)),"",VLOOKUP(KO$1,'Tactic Recode'!$A$1:$B$547,2,FALSE))</f>
        <v/>
      </c>
      <c r="KP126" t="str">
        <f>IF(ISERROR(MATCH(KP$1,'CSC Mitre'!DU$1:DU$220,0)),"",VLOOKUP(KP$1,'Tactic Recode'!$A$1:$B$547,2,FALSE))</f>
        <v/>
      </c>
      <c r="KQ126" t="str">
        <f>IF(ISERROR(MATCH(KQ$1,'CSC Mitre'!DU$1:DU$220,0)),"",VLOOKUP(KQ$1,'Tactic Recode'!$A$1:$B$547,2,FALSE))</f>
        <v/>
      </c>
      <c r="KR126" t="str">
        <f>IF(ISERROR(MATCH(KR$1,'CSC Mitre'!DU$1:DU$220,0)),"",VLOOKUP(KR$1,'Tactic Recode'!$A$1:$B$547,2,FALSE))</f>
        <v/>
      </c>
      <c r="KS126" t="str">
        <f>IF(ISERROR(MATCH(KS$1,'CSC Mitre'!DU$1:DU$220,0)),"",VLOOKUP(KS$1,'Tactic Recode'!$A$1:$B$547,2,FALSE))</f>
        <v/>
      </c>
      <c r="KT126" t="str">
        <f>IF(ISERROR(MATCH(KT$1,'CSC Mitre'!DU$1:DU$220,0)),"",VLOOKUP(KT$1,'Tactic Recode'!$A$1:$B$547,2,FALSE))</f>
        <v/>
      </c>
      <c r="KU126" t="str">
        <f>IF(ISERROR(MATCH(KU$1,'CSC Mitre'!DU$1:DU$220,0)),"",VLOOKUP(KU$1,'Tactic Recode'!$A$1:$B$547,2,FALSE))</f>
        <v/>
      </c>
      <c r="KV126" t="str">
        <f>IF(ISERROR(MATCH(KV$1,'CSC Mitre'!DU$1:DU$220,0)),"",VLOOKUP(KV$1,'Tactic Recode'!$A$1:$B$547,2,FALSE))</f>
        <v/>
      </c>
      <c r="KW126" t="str">
        <f>IF(ISERROR(MATCH(KW$1,'CSC Mitre'!DU$1:DU$220,0)),"",VLOOKUP(KW$1,'Tactic Recode'!$A$1:$B$547,2,FALSE))</f>
        <v/>
      </c>
      <c r="KX126" t="str">
        <f>IF(ISERROR(MATCH(KX$1,'CSC Mitre'!DU$1:DU$220,0)),"",VLOOKUP(KX$1,'Tactic Recode'!$A$1:$B$547,2,FALSE))</f>
        <v/>
      </c>
      <c r="KY126" t="str">
        <f>IF(ISERROR(MATCH(KY$1,'CSC Mitre'!DU$1:DU$220,0)),"",VLOOKUP(KY$1,'Tactic Recode'!$A$1:$B$547,2,FALSE))</f>
        <v/>
      </c>
      <c r="KZ126" t="str">
        <f>IF(ISERROR(MATCH(KZ$1,'CSC Mitre'!DU$1:DU$220,0)),"",VLOOKUP(KZ$1,'Tactic Recode'!$A$1:$B$547,2,FALSE))</f>
        <v/>
      </c>
      <c r="LA126" t="str">
        <f>IF(ISERROR(MATCH(LA$1,'CSC Mitre'!DU$1:DU$220,0)),"",VLOOKUP(LA$1,'Tactic Recode'!$A$1:$B$547,2,FALSE))</f>
        <v/>
      </c>
      <c r="LB126" t="str">
        <f>IF(ISERROR(MATCH(LB$1,'CSC Mitre'!DU$1:DU$220,0)),"",VLOOKUP(LB$1,'Tactic Recode'!$A$1:$B$547,2,FALSE))</f>
        <v/>
      </c>
      <c r="LC126" t="str">
        <f>IF(ISERROR(MATCH(LC$1,'CSC Mitre'!DU$1:DU$220,0)),"",VLOOKUP(LC$1,'Tactic Recode'!$A$1:$B$547,2,FALSE))</f>
        <v/>
      </c>
      <c r="LD126" t="str">
        <f>IF(ISERROR(MATCH(LD$1,'CSC Mitre'!DU$1:DU$220,0)),"",VLOOKUP(LD$1,'Tactic Recode'!$A$1:$B$547,2,FALSE))</f>
        <v/>
      </c>
      <c r="LE126" t="str">
        <f>IF(ISERROR(MATCH(LE$1,'CSC Mitre'!DU$1:DU$220,0)),"",VLOOKUP(LE$1,'Tactic Recode'!$A$1:$B$547,2,FALSE))</f>
        <v/>
      </c>
      <c r="LF126" t="str">
        <f>IF(ISERROR(MATCH(LF$1,'CSC Mitre'!DU$1:DU$220,0)),"",VLOOKUP(LF$1,'Tactic Recode'!$A$1:$B$547,2,FALSE))</f>
        <v/>
      </c>
      <c r="LG126" t="str">
        <f>IF(ISERROR(MATCH(LG$1,'CSC Mitre'!DU$1:DU$220,0)),"",VLOOKUP(LG$1,'Tactic Recode'!$A$1:$B$547,2,FALSE))</f>
        <v/>
      </c>
      <c r="LH126" t="str">
        <f>IF(ISERROR(MATCH(LH$1,'CSC Mitre'!DU$1:DU$220,0)),"",VLOOKUP(LH$1,'Tactic Recode'!$A$1:$B$547,2,FALSE))</f>
        <v/>
      </c>
      <c r="LI126" t="str">
        <f>IF(ISERROR(MATCH(LI$1,'CSC Mitre'!DU$1:DU$220,0)),"",VLOOKUP(LI$1,'Tactic Recode'!$A$1:$B$547,2,FALSE))</f>
        <v/>
      </c>
      <c r="LJ126" t="str">
        <f>IF(ISERROR(MATCH(LJ$1,'CSC Mitre'!DU$1:DU$220,0)),"",VLOOKUP(LJ$1,'Tactic Recode'!$A$1:$B$547,2,FALSE))</f>
        <v/>
      </c>
      <c r="LK126" t="str">
        <f>IF(ISERROR(MATCH(LK$1,'CSC Mitre'!DU$1:DU$220,0)),"",VLOOKUP(LK$1,'Tactic Recode'!$A$1:$B$547,2,FALSE))</f>
        <v/>
      </c>
      <c r="LL126" t="str">
        <f>IF(ISERROR(MATCH(LL$1,'CSC Mitre'!DU$1:DU$220,0)),"",VLOOKUP(LL$1,'Tactic Recode'!$A$1:$B$547,2,FALSE))</f>
        <v/>
      </c>
      <c r="LM126" t="str">
        <f>IF(ISERROR(MATCH(LM$1,'CSC Mitre'!DU$1:DU$220,0)),"",VLOOKUP(LM$1,'Tactic Recode'!$A$1:$B$547,2,FALSE))</f>
        <v/>
      </c>
      <c r="LN126" t="str">
        <f>IF(ISERROR(MATCH(LN$1,'CSC Mitre'!DU$1:DU$220,0)),"",VLOOKUP(LN$1,'Tactic Recode'!$A$1:$B$547,2,FALSE))</f>
        <v/>
      </c>
      <c r="LO126" t="str">
        <f>IF(ISERROR(MATCH(LO$1,'CSC Mitre'!DU$1:DU$220,0)),"",VLOOKUP(LO$1,'Tactic Recode'!$A$1:$B$547,2,FALSE))</f>
        <v/>
      </c>
      <c r="LP126" t="str">
        <f>IF(ISERROR(MATCH(LP$1,'CSC Mitre'!DU$1:DU$220,0)),"",VLOOKUP(LP$1,'Tactic Recode'!$A$1:$B$547,2,FALSE))</f>
        <v/>
      </c>
      <c r="LQ126" t="str">
        <f>IF(ISERROR(MATCH(LQ$1,'CSC Mitre'!DU$1:DU$220,0)),"",VLOOKUP(LQ$1,'Tactic Recode'!$A$1:$B$547,2,FALSE))</f>
        <v/>
      </c>
      <c r="LR126" t="str">
        <f>IF(ISERROR(MATCH(LR$1,'CSC Mitre'!DU$1:DU$220,0)),"",VLOOKUP(LR$1,'Tactic Recode'!$A$1:$B$547,2,FALSE))</f>
        <v/>
      </c>
      <c r="LS126" t="str">
        <f>IF(ISERROR(MATCH(LS$1,'CSC Mitre'!DU$1:DU$220,0)),"",VLOOKUP(LS$1,'Tactic Recode'!$A$1:$B$547,2,FALSE))</f>
        <v/>
      </c>
      <c r="LT126" t="str">
        <f>IF(ISERROR(MATCH(LT$1,'CSC Mitre'!DU$1:DU$220,0)),"",VLOOKUP(LT$1,'Tactic Recode'!$A$1:$B$547,2,FALSE))</f>
        <v/>
      </c>
      <c r="LU126" t="str">
        <f>IF(ISERROR(MATCH(LU$1,'CSC Mitre'!DU$1:DU$220,0)),"",VLOOKUP(LU$1,'Tactic Recode'!$A$1:$B$547,2,FALSE))</f>
        <v/>
      </c>
      <c r="LV126" t="str">
        <f>IF(ISERROR(MATCH(LV$1,'CSC Mitre'!DU$1:DU$220,0)),"",VLOOKUP(LV$1,'Tactic Recode'!$A$1:$B$547,2,FALSE))</f>
        <v/>
      </c>
      <c r="LW126" t="str">
        <f>IF(ISERROR(MATCH(LW$1,'CSC Mitre'!DU$1:DU$220,0)),"",VLOOKUP(LW$1,'Tactic Recode'!$A$1:$B$547,2,FALSE))</f>
        <v/>
      </c>
      <c r="LX126" t="str">
        <f>IF(ISERROR(MATCH(LX$1,'CSC Mitre'!DU$1:DU$220,0)),"",VLOOKUP(LX$1,'Tactic Recode'!$A$1:$B$547,2,FALSE))</f>
        <v/>
      </c>
      <c r="LY126" t="str">
        <f>IF(ISERROR(MATCH(LY$1,'CSC Mitre'!DU$1:DU$220,0)),"",VLOOKUP(LY$1,'Tactic Recode'!$A$1:$B$547,2,FALSE))</f>
        <v/>
      </c>
      <c r="LZ126" t="str">
        <f>IF(ISERROR(MATCH(LZ$1,'CSC Mitre'!DU$1:DU$220,0)),"",VLOOKUP(LZ$1,'Tactic Recode'!$A$1:$B$547,2,FALSE))</f>
        <v/>
      </c>
      <c r="MA126" t="str">
        <f>IF(ISERROR(MATCH(MA$1,'CSC Mitre'!DU$1:DU$220,0)),"",VLOOKUP(MA$1,'Tactic Recode'!$A$1:$B$547,2,FALSE))</f>
        <v/>
      </c>
      <c r="MB126" t="str">
        <f>IF(ISERROR(MATCH(MB$1,'CSC Mitre'!DU$1:DU$220,0)),"",VLOOKUP(MB$1,'Tactic Recode'!$A$1:$B$547,2,FALSE))</f>
        <v/>
      </c>
      <c r="MC126" t="str">
        <f>IF(ISERROR(MATCH(MC$1,'CSC Mitre'!DU$1:DU$220,0)),"",VLOOKUP(MC$1,'Tactic Recode'!$A$1:$B$547,2,FALSE))</f>
        <v/>
      </c>
      <c r="MD126" t="str">
        <f>IF(ISERROR(MATCH(MD$1,'CSC Mitre'!DU$1:DU$220,0)),"",VLOOKUP(MD$1,'Tactic Recode'!$A$1:$B$547,2,FALSE))</f>
        <v/>
      </c>
      <c r="ME126" t="str">
        <f>IF(ISERROR(MATCH(ME$1,'CSC Mitre'!DU$1:DU$220,0)),"",VLOOKUP(ME$1,'Tactic Recode'!$A$1:$B$547,2,FALSE))</f>
        <v/>
      </c>
      <c r="MF126" t="str">
        <f>IF(ISERROR(MATCH(MF$1,'CSC Mitre'!DU$1:DU$220,0)),"",VLOOKUP(MF$1,'Tactic Recode'!$A$1:$B$547,2,FALSE))</f>
        <v/>
      </c>
      <c r="MG126" t="str">
        <f>IF(ISERROR(MATCH(MG$1,'CSC Mitre'!DU$1:DU$220,0)),"",VLOOKUP(MG$1,'Tactic Recode'!$A$1:$B$547,2,FALSE))</f>
        <v/>
      </c>
      <c r="MH126" t="str">
        <f>IF(ISERROR(MATCH(MH$1,'CSC Mitre'!DU$1:DU$220,0)),"",VLOOKUP(MH$1,'Tactic Recode'!$A$1:$B$547,2,FALSE))</f>
        <v/>
      </c>
      <c r="MI126" t="str">
        <f>IF(ISERROR(MATCH(MI$1,'CSC Mitre'!DU$1:DU$220,0)),"",VLOOKUP(MI$1,'Tactic Recode'!$A$1:$B$547,2,FALSE))</f>
        <v/>
      </c>
      <c r="MJ126" t="str">
        <f>IF(ISERROR(MATCH(MJ$1,'CSC Mitre'!DU$1:DU$220,0)),"",VLOOKUP(MJ$1,'Tactic Recode'!$A$1:$B$547,2,FALSE))</f>
        <v/>
      </c>
      <c r="MK126" t="str">
        <f>IF(ISERROR(MATCH(MK$1,'CSC Mitre'!DU$1:DU$220,0)),"",VLOOKUP(MK$1,'Tactic Recode'!$A$1:$B$547,2,FALSE))</f>
        <v/>
      </c>
      <c r="ML126" t="str">
        <f>IF(ISERROR(MATCH(ML$1,'CSC Mitre'!DU$1:DU$220,0)),"",VLOOKUP(ML$1,'Tactic Recode'!$A$1:$B$547,2,FALSE))</f>
        <v/>
      </c>
      <c r="MM126" t="str">
        <f>IF(ISERROR(MATCH(MM$1,'CSC Mitre'!DU$1:DU$220,0)),"",VLOOKUP(MM$1,'Tactic Recode'!$A$1:$B$547,2,FALSE))</f>
        <v/>
      </c>
      <c r="MN126" t="str">
        <f>IF(ISERROR(MATCH(MN$1,'CSC Mitre'!DU$1:DU$220,0)),"",VLOOKUP(MN$1,'Tactic Recode'!$A$1:$B$547,2,FALSE))</f>
        <v/>
      </c>
      <c r="MO126" t="str">
        <f>IF(ISERROR(MATCH(MO$1,'CSC Mitre'!DU$1:DU$220,0)),"",VLOOKUP(MO$1,'Tactic Recode'!$A$1:$B$547,2,FALSE))</f>
        <v/>
      </c>
      <c r="MP126" t="str">
        <f>IF(ISERROR(MATCH(MP$1,'CSC Mitre'!DU$1:DU$220,0)),"",VLOOKUP(MP$1,'Tactic Recode'!$A$1:$B$547,2,FALSE))</f>
        <v/>
      </c>
      <c r="MQ126" t="str">
        <f>IF(ISERROR(MATCH(MQ$1,'CSC Mitre'!DU$1:DU$220,0)),"",VLOOKUP(MQ$1,'Tactic Recode'!$A$1:$B$547,2,FALSE))</f>
        <v/>
      </c>
      <c r="MR126" t="str">
        <f>IF(ISERROR(MATCH(MR$1,'CSC Mitre'!DU$1:DU$220,0)),"",VLOOKUP(MR$1,'Tactic Recode'!$A$1:$B$547,2,FALSE))</f>
        <v/>
      </c>
      <c r="MS126" t="str">
        <f>IF(ISERROR(MATCH(MS$1,'CSC Mitre'!DU$1:DU$220,0)),"",VLOOKUP(MS$1,'Tactic Recode'!$A$1:$B$547,2,FALSE))</f>
        <v/>
      </c>
      <c r="MT126" t="str">
        <f>IF(ISERROR(MATCH(MT$1,'CSC Mitre'!DU$1:DU$220,0)),"",VLOOKUP(MT$1,'Tactic Recode'!$A$1:$B$547,2,FALSE))</f>
        <v/>
      </c>
      <c r="MU126" t="str">
        <f>IF(ISERROR(MATCH(MU$1,'CSC Mitre'!DU$1:DU$220,0)),"",VLOOKUP(MU$1,'Tactic Recode'!$A$1:$B$547,2,FALSE))</f>
        <v/>
      </c>
      <c r="MV126" t="str">
        <f>IF(ISERROR(MATCH(MV$1,'CSC Mitre'!DU$1:DU$220,0)),"",VLOOKUP(MV$1,'Tactic Recode'!$A$1:$B$547,2,FALSE))</f>
        <v/>
      </c>
      <c r="MW126" t="str">
        <f>IF(ISERROR(MATCH(MW$1,'CSC Mitre'!DU$1:DU$220,0)),"",VLOOKUP(MW$1,'Tactic Recode'!$A$1:$B$547,2,FALSE))</f>
        <v/>
      </c>
      <c r="MX126" t="str">
        <f>IF(ISERROR(MATCH(MX$1,'CSC Mitre'!DU$1:DU$220,0)),"",VLOOKUP(MX$1,'Tactic Recode'!$A$1:$B$547,2,FALSE))</f>
        <v/>
      </c>
      <c r="MY126" t="str">
        <f>IF(ISERROR(MATCH(MY$1,'CSC Mitre'!DU$1:DU$220,0)),"",VLOOKUP(MY$1,'Tactic Recode'!$A$1:$B$547,2,FALSE))</f>
        <v/>
      </c>
      <c r="MZ126" t="str">
        <f>IF(ISERROR(MATCH(MZ$1,'CSC Mitre'!DU$1:DU$220,0)),"",VLOOKUP(MZ$1,'Tactic Recode'!$A$1:$B$547,2,FALSE))</f>
        <v/>
      </c>
      <c r="NA126" t="str">
        <f>IF(ISERROR(MATCH(NA$1,'CSC Mitre'!DU$1:DU$220,0)),"",VLOOKUP(NA$1,'Tactic Recode'!$A$1:$B$547,2,FALSE))</f>
        <v/>
      </c>
      <c r="NB126" t="str">
        <f>IF(ISERROR(MATCH(NB$1,'CSC Mitre'!DU$1:DU$220,0)),"",VLOOKUP(NB$1,'Tactic Recode'!$A$1:$B$547,2,FALSE))</f>
        <v/>
      </c>
      <c r="NC126" t="str">
        <f>IF(ISERROR(MATCH(NC$1,'CSC Mitre'!DU$1:DU$220,0)),"",VLOOKUP(NC$1,'Tactic Recode'!$A$1:$B$547,2,FALSE))</f>
        <v/>
      </c>
      <c r="ND126" t="str">
        <f>IF(ISERROR(MATCH(ND$1,'CSC Mitre'!DU$1:DU$220,0)),"",VLOOKUP(ND$1,'Tactic Recode'!$A$1:$B$547,2,FALSE))</f>
        <v/>
      </c>
      <c r="NE126" t="str">
        <f>IF(ISERROR(MATCH(NE$1,'CSC Mitre'!DU$1:DU$220,0)),"",VLOOKUP(NE$1,'Tactic Recode'!$A$1:$B$547,2,FALSE))</f>
        <v/>
      </c>
      <c r="NF126" t="str">
        <f>IF(ISERROR(MATCH(NF$1,'CSC Mitre'!DU$1:DU$220,0)),"",VLOOKUP(NF$1,'Tactic Recode'!$A$1:$B$547,2,FALSE))</f>
        <v/>
      </c>
      <c r="NG126" t="str">
        <f>IF(ISERROR(MATCH(NG$1,'CSC Mitre'!DU$1:DU$220,0)),"",VLOOKUP(NG$1,'Tactic Recode'!$A$1:$B$547,2,FALSE))</f>
        <v/>
      </c>
      <c r="NH126" t="str">
        <f>IF(ISERROR(MATCH(NH$1,'CSC Mitre'!DU$1:DU$220,0)),"",VLOOKUP(NH$1,'Tactic Recode'!$A$1:$B$547,2,FALSE))</f>
        <v/>
      </c>
      <c r="NI126" t="str">
        <f>IF(ISERROR(MATCH(NI$1,'CSC Mitre'!DU$1:DU$220,0)),"",VLOOKUP(NI$1,'Tactic Recode'!$A$1:$B$547,2,FALSE))</f>
        <v/>
      </c>
      <c r="NJ126" t="str">
        <f>IF(ISERROR(MATCH(NJ$1,'CSC Mitre'!DU$1:DU$220,0)),"",VLOOKUP(NJ$1,'Tactic Recode'!$A$1:$B$547,2,FALSE))</f>
        <v/>
      </c>
      <c r="NK126" t="str">
        <f>IF(ISERROR(MATCH(NK$1,'CSC Mitre'!DU$1:DU$220,0)),"",VLOOKUP(NK$1,'Tactic Recode'!$A$1:$B$547,2,FALSE))</f>
        <v/>
      </c>
      <c r="NL126" t="str">
        <f>IF(ISERROR(MATCH(NL$1,'CSC Mitre'!DU$1:DU$220,0)),"",VLOOKUP(NL$1,'Tactic Recode'!$A$1:$B$547,2,FALSE))</f>
        <v/>
      </c>
      <c r="NM126" t="str">
        <f>IF(ISERROR(MATCH(NM$1,'CSC Mitre'!DU$1:DU$220,0)),"",VLOOKUP(NM$1,'Tactic Recode'!$A$1:$B$547,2,FALSE))</f>
        <v/>
      </c>
      <c r="NN126" t="str">
        <f>IF(ISERROR(MATCH(NN$1,'CSC Mitre'!DU$1:DU$220,0)),"",VLOOKUP(NN$1,'Tactic Recode'!$A$1:$B$547,2,FALSE))</f>
        <v/>
      </c>
      <c r="NO126" t="str">
        <f>IF(ISERROR(MATCH(NO$1,'CSC Mitre'!DU$1:DU$220,0)),"",VLOOKUP(NO$1,'Tactic Recode'!$A$1:$B$547,2,FALSE))</f>
        <v/>
      </c>
      <c r="NP126" t="str">
        <f>IF(ISERROR(MATCH(NP$1,'CSC Mitre'!DU$1:DU$220,0)),"",VLOOKUP(NP$1,'Tactic Recode'!$A$1:$B$547,2,FALSE))</f>
        <v/>
      </c>
      <c r="NQ126" t="str">
        <f>IF(ISERROR(MATCH(NQ$1,'CSC Mitre'!DU$1:DU$220,0)),"",VLOOKUP(NQ$1,'Tactic Recode'!$A$1:$B$547,2,FALSE))</f>
        <v/>
      </c>
      <c r="NR126" t="str">
        <f>IF(ISERROR(MATCH(NR$1,'CSC Mitre'!DU$1:DU$220,0)),"",VLOOKUP(NR$1,'Tactic Recode'!$A$1:$B$547,2,FALSE))</f>
        <v/>
      </c>
      <c r="NS126" t="str">
        <f>IF(ISERROR(MATCH(NS$1,'CSC Mitre'!DU$1:DU$220,0)),"",VLOOKUP(NS$1,'Tactic Recode'!$A$1:$B$547,2,FALSE))</f>
        <v/>
      </c>
      <c r="NT126" t="str">
        <f>IF(ISERROR(MATCH(NT$1,'CSC Mitre'!DU$1:DU$220,0)),"",VLOOKUP(NT$1,'Tactic Recode'!$A$1:$B$547,2,FALSE))</f>
        <v/>
      </c>
      <c r="NU126" t="str">
        <f>IF(ISERROR(MATCH(NU$1,'CSC Mitre'!DU$1:DU$220,0)),"",VLOOKUP(NU$1,'Tactic Recode'!$A$1:$B$547,2,FALSE))</f>
        <v/>
      </c>
      <c r="NV126" t="str">
        <f>IF(ISERROR(MATCH(NV$1,'CSC Mitre'!DU$1:DU$220,0)),"",VLOOKUP(NV$1,'Tactic Recode'!$A$1:$B$547,2,FALSE))</f>
        <v/>
      </c>
      <c r="NW126" t="str">
        <f>IF(ISERROR(MATCH(NW$1,'CSC Mitre'!DU$1:DU$220,0)),"",VLOOKUP(NW$1,'Tactic Recode'!$A$1:$B$547,2,FALSE))</f>
        <v/>
      </c>
      <c r="NX126" t="str">
        <f>IF(ISERROR(MATCH(NX$1,'CSC Mitre'!DU$1:DU$220,0)),"",VLOOKUP(NX$1,'Tactic Recode'!$A$1:$B$547,2,FALSE))</f>
        <v/>
      </c>
      <c r="NY126" t="str">
        <f>IF(ISERROR(MATCH(NY$1,'CSC Mitre'!DU$1:DU$220,0)),"",VLOOKUP(NY$1,'Tactic Recode'!$A$1:$B$547,2,FALSE))</f>
        <v/>
      </c>
      <c r="NZ126" t="str">
        <f>IF(ISERROR(MATCH(NZ$1,'CSC Mitre'!DU$1:DU$220,0)),"",VLOOKUP(NZ$1,'Tactic Recode'!$A$1:$B$547,2,FALSE))</f>
        <v/>
      </c>
      <c r="OA126" t="str">
        <f>IF(ISERROR(MATCH(OA$1,'CSC Mitre'!DU$1:DU$220,0)),"",VLOOKUP(OA$1,'Tactic Recode'!$A$1:$B$547,2,FALSE))</f>
        <v/>
      </c>
      <c r="OB126" t="str">
        <f>IF(ISERROR(MATCH(OB$1,'CSC Mitre'!DU$1:DU$220,0)),"",VLOOKUP(OB$1,'Tactic Recode'!$A$1:$B$547,2,FALSE))</f>
        <v/>
      </c>
      <c r="OC126" t="str">
        <f>IF(ISERROR(MATCH(OC$1,'CSC Mitre'!DU$1:DU$220,0)),"",VLOOKUP(OC$1,'Tactic Recode'!$A$1:$B$547,2,FALSE))</f>
        <v/>
      </c>
      <c r="OD126" t="str">
        <f>IF(ISERROR(MATCH(OD$1,'CSC Mitre'!DU$1:DU$220,0)),"",VLOOKUP(OD$1,'Tactic Recode'!$A$1:$B$547,2,FALSE))</f>
        <v/>
      </c>
      <c r="OE126" t="str">
        <f>IF(ISERROR(MATCH(OE$1,'CSC Mitre'!DU$1:DU$220,0)),"",VLOOKUP(OE$1,'Tactic Recode'!$A$1:$B$547,2,FALSE))</f>
        <v/>
      </c>
      <c r="OF126" t="str">
        <f>IF(ISERROR(MATCH(OF$1,'CSC Mitre'!DU$1:DU$220,0)),"",VLOOKUP(OF$1,'Tactic Recode'!$A$1:$B$547,2,FALSE))</f>
        <v/>
      </c>
      <c r="OG126" t="str">
        <f>IF(ISERROR(MATCH(OG$1,'CSC Mitre'!DU$1:DU$220,0)),"",VLOOKUP(OG$1,'Tactic Recode'!$A$1:$B$547,2,FALSE))</f>
        <v/>
      </c>
      <c r="OH126" t="str">
        <f>IF(ISERROR(MATCH(OH$1,'CSC Mitre'!DU$1:DU$220,0)),"",VLOOKUP(OH$1,'Tactic Recode'!$A$1:$B$547,2,FALSE))</f>
        <v/>
      </c>
      <c r="OI126" t="str">
        <f>IF(ISERROR(MATCH(OI$1,'CSC Mitre'!DU$1:DU$220,0)),"",VLOOKUP(OI$1,'Tactic Recode'!$A$1:$B$547,2,FALSE))</f>
        <v/>
      </c>
      <c r="OJ126" t="str">
        <f>IF(ISERROR(MATCH(OJ$1,'CSC Mitre'!DU$1:DU$220,0)),"",VLOOKUP(OJ$1,'Tactic Recode'!$A$1:$B$547,2,FALSE))</f>
        <v/>
      </c>
      <c r="OK126" t="str">
        <f>IF(ISERROR(MATCH(OK$1,'CSC Mitre'!DU$1:DU$220,0)),"",VLOOKUP(OK$1,'Tactic Recode'!$A$1:$B$547,2,FALSE))</f>
        <v/>
      </c>
      <c r="OL126" t="str">
        <f>IF(ISERROR(MATCH(OL$1,'CSC Mitre'!DU$1:DU$220,0)),"",VLOOKUP(OL$1,'Tactic Recode'!$A$1:$B$547,2,FALSE))</f>
        <v/>
      </c>
      <c r="OM126" t="str">
        <f>IF(ISERROR(MATCH(OM$1,'CSC Mitre'!DU$1:DU$220,0)),"",VLOOKUP(OM$1,'Tactic Recode'!$A$1:$B$547,2,FALSE))</f>
        <v/>
      </c>
      <c r="ON126" t="str">
        <f>IF(ISERROR(MATCH(ON$1,'CSC Mitre'!DU$1:DU$220,0)),"",VLOOKUP(ON$1,'Tactic Recode'!$A$1:$B$547,2,FALSE))</f>
        <v/>
      </c>
      <c r="OO126" t="str">
        <f>IF(ISERROR(MATCH(OO$1,'CSC Mitre'!DU$1:DU$220,0)),"",VLOOKUP(OO$1,'Tactic Recode'!$A$1:$B$547,2,FALSE))</f>
        <v/>
      </c>
      <c r="OP126" t="str">
        <f>IF(ISERROR(MATCH(OP$1,'CSC Mitre'!DU$1:DU$220,0)),"",VLOOKUP(OP$1,'Tactic Recode'!$A$1:$B$547,2,FALSE))</f>
        <v/>
      </c>
      <c r="OQ126" t="str">
        <f>IF(ISERROR(MATCH(OQ$1,'CSC Mitre'!DU$1:DU$220,0)),"",VLOOKUP(OQ$1,'Tactic Recode'!$A$1:$B$547,2,FALSE))</f>
        <v/>
      </c>
      <c r="OR126" t="str">
        <f>IF(ISERROR(MATCH(OR$1,'CSC Mitre'!DU$1:DU$220,0)),"",VLOOKUP(OR$1,'Tactic Recode'!$A$1:$B$547,2,FALSE))</f>
        <v/>
      </c>
      <c r="OS126" t="str">
        <f>IF(ISERROR(MATCH(OS$1,'CSC Mitre'!DU$1:DU$220,0)),"",VLOOKUP(OS$1,'Tactic Recode'!$A$1:$B$547,2,FALSE))</f>
        <v/>
      </c>
      <c r="OT126" t="str">
        <f>IF(ISERROR(MATCH(OT$1,'CSC Mitre'!DU$1:DU$220,0)),"",VLOOKUP(OT$1,'Tactic Recode'!$A$1:$B$547,2,FALSE))</f>
        <v/>
      </c>
      <c r="OU126" t="str">
        <f>IF(ISERROR(MATCH(OU$1,'CSC Mitre'!DU$1:DU$220,0)),"",VLOOKUP(OU$1,'Tactic Recode'!$A$1:$B$547,2,FALSE))</f>
        <v/>
      </c>
      <c r="OV126" t="str">
        <f>IF(ISERROR(MATCH(OV$1,'CSC Mitre'!DU$1:DU$220,0)),"",VLOOKUP(OV$1,'Tactic Recode'!$A$1:$B$547,2,FALSE))</f>
        <v/>
      </c>
      <c r="OW126" t="str">
        <f>IF(ISERROR(MATCH(OW$1,'CSC Mitre'!DU$1:DU$220,0)),"",VLOOKUP(OW$1,'Tactic Recode'!$A$1:$B$547,2,FALSE))</f>
        <v/>
      </c>
      <c r="OX126" t="str">
        <f>IF(ISERROR(MATCH(OX$1,'CSC Mitre'!DU$1:DU$220,0)),"",VLOOKUP(OX$1,'Tactic Recode'!$A$1:$B$547,2,FALSE))</f>
        <v/>
      </c>
      <c r="OY126" t="str">
        <f>IF(ISERROR(MATCH(OY$1,'CSC Mitre'!DU$1:DU$220,0)),"",VLOOKUP(OY$1,'Tactic Recode'!$A$1:$B$547,2,FALSE))</f>
        <v/>
      </c>
      <c r="OZ126" t="str">
        <f>IF(ISERROR(MATCH(OZ$1,'CSC Mitre'!DU$1:DU$220,0)),"",VLOOKUP(OZ$1,'Tactic Recode'!$A$1:$B$547,2,FALSE))</f>
        <v/>
      </c>
      <c r="PA126" t="str">
        <f>IF(ISERROR(MATCH(PA$1,'CSC Mitre'!DU$1:DU$220,0)),"",VLOOKUP(PA$1,'Tactic Recode'!$A$1:$B$547,2,FALSE))</f>
        <v/>
      </c>
      <c r="PB126" t="str">
        <f>IF(ISERROR(MATCH(PB$1,'CSC Mitre'!DU$1:DU$220,0)),"",VLOOKUP(PB$1,'Tactic Recode'!$A$1:$B$547,2,FALSE))</f>
        <v/>
      </c>
      <c r="PC126" t="str">
        <f>IF(ISERROR(MATCH(PC$1,'CSC Mitre'!DU$1:DU$220,0)),"",VLOOKUP(PC$1,'Tactic Recode'!$A$1:$B$547,2,FALSE))</f>
        <v/>
      </c>
      <c r="PD126" t="str">
        <f>IF(ISERROR(MATCH(PD$1,'CSC Mitre'!DU$1:DU$220,0)),"",VLOOKUP(PD$1,'Tactic Recode'!$A$1:$B$547,2,FALSE))</f>
        <v/>
      </c>
      <c r="PE126" t="str">
        <f>IF(ISERROR(MATCH(PE$1,'CSC Mitre'!DU$1:DU$220,0)),"",VLOOKUP(PE$1,'Tactic Recode'!$A$1:$B$547,2,FALSE))</f>
        <v/>
      </c>
      <c r="PF126" t="str">
        <f>IF(ISERROR(MATCH(PF$1,'CSC Mitre'!DU$1:DU$220,0)),"",VLOOKUP(PF$1,'Tactic Recode'!$A$1:$B$547,2,FALSE))</f>
        <v/>
      </c>
      <c r="PG126" t="str">
        <f>IF(ISERROR(MATCH(PG$1,'CSC Mitre'!DU$1:DU$220,0)),"",VLOOKUP(PG$1,'Tactic Recode'!$A$1:$B$547,2,FALSE))</f>
        <v/>
      </c>
      <c r="PH126" t="str">
        <f>IF(ISERROR(MATCH(PH$1,'CSC Mitre'!DU$1:DU$220,0)),"",VLOOKUP(PH$1,'Tactic Recode'!$A$1:$B$547,2,FALSE))</f>
        <v/>
      </c>
      <c r="PI126" t="str">
        <f>IF(ISERROR(MATCH(PI$1,'CSC Mitre'!DU$1:DU$220,0)),"",VLOOKUP(PI$1,'Tactic Recode'!$A$1:$B$547,2,FALSE))</f>
        <v/>
      </c>
      <c r="PJ126" t="str">
        <f>IF(ISERROR(MATCH(PJ$1,'CSC Mitre'!DU$1:DU$220,0)),"",VLOOKUP(PJ$1,'Tactic Recode'!$A$1:$B$547,2,FALSE))</f>
        <v/>
      </c>
      <c r="PK126" t="str">
        <f>IF(ISERROR(MATCH(PK$1,'CSC Mitre'!DU$1:DU$220,0)),"",VLOOKUP(PK$1,'Tactic Recode'!$A$1:$B$547,2,FALSE))</f>
        <v/>
      </c>
      <c r="PL126" t="str">
        <f>IF(ISERROR(MATCH(PL$1,'CSC Mitre'!DU$1:DU$220,0)),"",VLOOKUP(PL$1,'Tactic Recode'!$A$1:$B$547,2,FALSE))</f>
        <v/>
      </c>
      <c r="PM126" t="str">
        <f>IF(ISERROR(MATCH(PM$1,'CSC Mitre'!DU$1:DU$220,0)),"",VLOOKUP(PM$1,'Tactic Recode'!$A$1:$B$547,2,FALSE))</f>
        <v/>
      </c>
      <c r="PN126" t="str">
        <f>IF(ISERROR(MATCH(PN$1,'CSC Mitre'!DU$1:DU$220,0)),"",VLOOKUP(PN$1,'Tactic Recode'!$A$1:$B$547,2,FALSE))</f>
        <v/>
      </c>
      <c r="PO126" t="str">
        <f>IF(ISERROR(MATCH(PO$1,'CSC Mitre'!DU$1:DU$220,0)),"",VLOOKUP(PO$1,'Tactic Recode'!$A$1:$B$547,2,FALSE))</f>
        <v/>
      </c>
      <c r="PP126" t="str">
        <f>IF(ISERROR(MATCH(PP$1,'CSC Mitre'!DU$1:DU$220,0)),"",VLOOKUP(PP$1,'Tactic Recode'!$A$1:$B$547,2,FALSE))</f>
        <v/>
      </c>
      <c r="PQ126" t="str">
        <f>IF(ISERROR(MATCH(PQ$1,'CSC Mitre'!DU$1:DU$220,0)),"",VLOOKUP(PQ$1,'Tactic Recode'!$A$1:$B$547,2,FALSE))</f>
        <v/>
      </c>
      <c r="PR126" t="str">
        <f>IF(ISERROR(MATCH(PR$1,'CSC Mitre'!DU$1:DU$220,0)),"",VLOOKUP(PR$1,'Tactic Recode'!$A$1:$B$547,2,FALSE))</f>
        <v/>
      </c>
      <c r="PS126" t="str">
        <f>IF(ISERROR(MATCH(PS$1,'CSC Mitre'!DU$1:DU$220,0)),"",VLOOKUP(PS$1,'Tactic Recode'!$A$1:$B$547,2,FALSE))</f>
        <v/>
      </c>
      <c r="PT126" t="str">
        <f>IF(ISERROR(MATCH(PT$1,'CSC Mitre'!DU$1:DU$220,0)),"",VLOOKUP(PT$1,'Tactic Recode'!$A$1:$B$547,2,FALSE))</f>
        <v/>
      </c>
      <c r="PU126" t="str">
        <f>IF(ISERROR(MATCH(PU$1,'CSC Mitre'!DU$1:DU$220,0)),"",VLOOKUP(PU$1,'Tactic Recode'!$A$1:$B$547,2,FALSE))</f>
        <v/>
      </c>
      <c r="PV126" t="str">
        <f>IF(ISERROR(MATCH(PV$1,'CSC Mitre'!DU$1:DU$220,0)),"",VLOOKUP(PV$1,'Tactic Recode'!$A$1:$B$547,2,FALSE))</f>
        <v/>
      </c>
      <c r="PW126" t="str">
        <f>IF(ISERROR(MATCH(PW$1,'CSC Mitre'!DU$1:DU$220,0)),"",VLOOKUP(PW$1,'Tactic Recode'!$A$1:$B$547,2,FALSE))</f>
        <v/>
      </c>
      <c r="PX126" t="str">
        <f>IF(ISERROR(MATCH(PX$1,'CSC Mitre'!DU$1:DU$220,0)),"",VLOOKUP(PX$1,'Tactic Recode'!$A$1:$B$547,2,FALSE))</f>
        <v/>
      </c>
      <c r="PY126" t="str">
        <f>IF(ISERROR(MATCH(PY$1,'CSC Mitre'!DU$1:DU$220,0)),"",VLOOKUP(PY$1,'Tactic Recode'!$A$1:$B$547,2,FALSE))</f>
        <v/>
      </c>
      <c r="PZ126" t="str">
        <f>IF(ISERROR(MATCH(PZ$1,'CSC Mitre'!DU$1:DU$220,0)),"",VLOOKUP(PZ$1,'Tactic Recode'!$A$1:$B$547,2,FALSE))</f>
        <v/>
      </c>
      <c r="QA126" t="str">
        <f>IF(ISERROR(MATCH(QA$1,'CSC Mitre'!DU$1:DU$220,0)),"",VLOOKUP(QA$1,'Tactic Recode'!$A$1:$B$547,2,FALSE))</f>
        <v/>
      </c>
      <c r="QB126" t="str">
        <f>IF(ISERROR(MATCH(QB$1,'CSC Mitre'!DU$1:DU$220,0)),"",VLOOKUP(QB$1,'Tactic Recode'!$A$1:$B$547,2,FALSE))</f>
        <v/>
      </c>
      <c r="QC126" t="str">
        <f>IF(ISERROR(MATCH(QC$1,'CSC Mitre'!DU$1:DU$220,0)),"",VLOOKUP(QC$1,'Tactic Recode'!$A$1:$B$547,2,FALSE))</f>
        <v/>
      </c>
      <c r="QD126" t="str">
        <f>IF(ISERROR(MATCH(QD$1,'CSC Mitre'!DU$1:DU$220,0)),"",VLOOKUP(QD$1,'Tactic Recode'!$A$1:$B$547,2,FALSE))</f>
        <v/>
      </c>
      <c r="QE126" t="str">
        <f>IF(ISERROR(MATCH(QE$1,'CSC Mitre'!DU$1:DU$220,0)),"",VLOOKUP(QE$1,'Tactic Recode'!$A$1:$B$547,2,FALSE))</f>
        <v/>
      </c>
      <c r="QF126" t="str">
        <f>IF(ISERROR(MATCH(QF$1,'CSC Mitre'!DU$1:DU$220,0)),"",VLOOKUP(QF$1,'Tactic Recode'!$A$1:$B$547,2,FALSE))</f>
        <v/>
      </c>
      <c r="QG126" t="str">
        <f>IF(ISERROR(MATCH(QG$1,'CSC Mitre'!DU$1:DU$220,0)),"",VLOOKUP(QG$1,'Tactic Recode'!$A$1:$B$547,2,FALSE))</f>
        <v/>
      </c>
      <c r="QH126" t="str">
        <f>IF(ISERROR(MATCH(QH$1,'CSC Mitre'!DU$1:DU$220,0)),"",VLOOKUP(QH$1,'Tactic Recode'!$A$1:$B$547,2,FALSE))</f>
        <v/>
      </c>
      <c r="QI126" t="str">
        <f>IF(ISERROR(MATCH(QI$1,'CSC Mitre'!DU$1:DU$220,0)),"",VLOOKUP(QI$1,'Tactic Recode'!$A$1:$B$547,2,FALSE))</f>
        <v/>
      </c>
      <c r="QJ126" t="str">
        <f>IF(ISERROR(MATCH(QJ$1,'CSC Mitre'!DU$1:DU$220,0)),"",VLOOKUP(QJ$1,'Tactic Recode'!$A$1:$B$547,2,FALSE))</f>
        <v/>
      </c>
      <c r="QK126" t="str">
        <f>IF(ISERROR(MATCH(QK$1,'CSC Mitre'!DU$1:DU$220,0)),"",VLOOKUP(QK$1,'Tactic Recode'!$A$1:$B$547,2,FALSE))</f>
        <v/>
      </c>
      <c r="QL126" t="str">
        <f>IF(ISERROR(MATCH(QL$1,'CSC Mitre'!DU$1:DU$220,0)),"",VLOOKUP(QL$1,'Tactic Recode'!$A$1:$B$547,2,FALSE))</f>
        <v/>
      </c>
      <c r="QM126" t="str">
        <f>IF(ISERROR(MATCH(QM$1,'CSC Mitre'!DU$1:DU$220,0)),"",VLOOKUP(QM$1,'Tactic Recode'!$A$1:$B$547,2,FALSE))</f>
        <v/>
      </c>
      <c r="QN126" t="str">
        <f>IF(ISERROR(MATCH(QN$1,'CSC Mitre'!DU$1:DU$220,0)),"",VLOOKUP(QN$1,'Tactic Recode'!$A$1:$B$547,2,FALSE))</f>
        <v/>
      </c>
      <c r="QO126" t="str">
        <f>IF(ISERROR(MATCH(QO$1,'CSC Mitre'!DU$1:DU$220,0)),"",VLOOKUP(QO$1,'Tactic Recode'!$A$1:$B$547,2,FALSE))</f>
        <v/>
      </c>
      <c r="QP126" t="str">
        <f>IF(ISERROR(MATCH(QP$1,'CSC Mitre'!DU$1:DU$220,0)),"",VLOOKUP(QP$1,'Tactic Recode'!$A$1:$B$547,2,FALSE))</f>
        <v/>
      </c>
      <c r="QQ126" t="str">
        <f>IF(ISERROR(MATCH(QQ$1,'CSC Mitre'!DU$1:DU$220,0)),"",VLOOKUP(QQ$1,'Tactic Recode'!$A$1:$B$547,2,FALSE))</f>
        <v/>
      </c>
      <c r="QR126" t="str">
        <f>IF(ISERROR(MATCH(QR$1,'CSC Mitre'!DU$1:DU$220,0)),"",VLOOKUP(QR$1,'Tactic Recode'!$A$1:$B$547,2,FALSE))</f>
        <v/>
      </c>
      <c r="QS126" t="str">
        <f>IF(ISERROR(MATCH(QS$1,'CSC Mitre'!DU$1:DU$220,0)),"",VLOOKUP(QS$1,'Tactic Recode'!$A$1:$B$547,2,FALSE))</f>
        <v/>
      </c>
      <c r="QT126" t="str">
        <f>IF(ISERROR(MATCH(QT$1,'CSC Mitre'!DU$1:DU$220,0)),"",VLOOKUP(QT$1,'Tactic Recode'!$A$1:$B$547,2,FALSE))</f>
        <v/>
      </c>
      <c r="QU126" t="str">
        <f>IF(ISERROR(MATCH(QU$1,'CSC Mitre'!DU$1:DU$220,0)),"",VLOOKUP(QU$1,'Tactic Recode'!$A$1:$B$547,2,FALSE))</f>
        <v/>
      </c>
      <c r="QV126" t="str">
        <f>IF(ISERROR(MATCH(QV$1,'CSC Mitre'!DU$1:DU$220,0)),"",VLOOKUP(QV$1,'Tactic Recode'!$A$1:$B$547,2,FALSE))</f>
        <v/>
      </c>
      <c r="QW126" t="str">
        <f>IF(ISERROR(MATCH(QW$1,'CSC Mitre'!DU$1:DU$220,0)),"",VLOOKUP(QW$1,'Tactic Recode'!$A$1:$B$547,2,FALSE))</f>
        <v/>
      </c>
      <c r="QX126" t="str">
        <f>IF(ISERROR(MATCH(QX$1,'CSC Mitre'!DU$1:DU$220,0)),"",VLOOKUP(QX$1,'Tactic Recode'!$A$1:$B$547,2,FALSE))</f>
        <v/>
      </c>
      <c r="QY126" t="str">
        <f>IF(ISERROR(MATCH(QY$1,'CSC Mitre'!DU$1:DU$220,0)),"",VLOOKUP(QY$1,'Tactic Recode'!$A$1:$B$547,2,FALSE))</f>
        <v/>
      </c>
      <c r="QZ126" t="str">
        <f>IF(ISERROR(MATCH(QZ$1,'CSC Mitre'!DU$1:DU$220,0)),"",VLOOKUP(QZ$1,'Tactic Recode'!$A$1:$B$547,2,FALSE))</f>
        <v/>
      </c>
      <c r="RA126" t="str">
        <f>IF(ISERROR(MATCH(RA$1,'CSC Mitre'!DU$1:DU$220,0)),"",VLOOKUP(RA$1,'Tactic Recode'!$A$1:$B$547,2,FALSE))</f>
        <v/>
      </c>
      <c r="RB126" t="str">
        <f>IF(ISERROR(MATCH(RB$1,'CSC Mitre'!DU$1:DU$220,0)),"",VLOOKUP(RB$1,'Tactic Recode'!$A$1:$B$547,2,FALSE))</f>
        <v/>
      </c>
      <c r="RC126" t="str">
        <f>IF(ISERROR(MATCH(RC$1,'CSC Mitre'!DU$1:DU$220,0)),"",VLOOKUP(RC$1,'Tactic Recode'!$A$1:$B$547,2,FALSE))</f>
        <v/>
      </c>
      <c r="RD126" t="str">
        <f>IF(ISERROR(MATCH(RD$1,'CSC Mitre'!DU$1:DU$220,0)),"",VLOOKUP(RD$1,'Tactic Recode'!$A$1:$B$547,2,FALSE))</f>
        <v/>
      </c>
      <c r="RE126" t="str">
        <f>IF(ISERROR(MATCH(RE$1,'CSC Mitre'!DU$1:DU$220,0)),"",VLOOKUP(RE$1,'Tactic Recode'!$A$1:$B$547,2,FALSE))</f>
        <v/>
      </c>
      <c r="RF126" t="str">
        <f>IF(ISERROR(MATCH(RF$1,'CSC Mitre'!DU$1:DU$220,0)),"",VLOOKUP(RF$1,'Tactic Recode'!$A$1:$B$547,2,FALSE))</f>
        <v/>
      </c>
      <c r="RG126" t="str">
        <f>IF(ISERROR(MATCH(RG$1,'CSC Mitre'!DU$1:DU$220,0)),"",VLOOKUP(RG$1,'Tactic Recode'!$A$1:$B$547,2,FALSE))</f>
        <v/>
      </c>
      <c r="RH126" t="str">
        <f>IF(ISERROR(MATCH(RH$1,'CSC Mitre'!DU$1:DU$220,0)),"",VLOOKUP(RH$1,'Tactic Recode'!$A$1:$B$547,2,FALSE))</f>
        <v/>
      </c>
      <c r="RI126" t="str">
        <f>IF(ISERROR(MATCH(RI$1,'CSC Mitre'!DU$1:DU$220,0)),"",VLOOKUP(RI$1,'Tactic Recode'!$A$1:$B$547,2,FALSE))</f>
        <v/>
      </c>
      <c r="RJ126" t="str">
        <f>IF(ISERROR(MATCH(RJ$1,'CSC Mitre'!DU$1:DU$220,0)),"",VLOOKUP(RJ$1,'Tactic Recode'!$A$1:$B$547,2,FALSE))</f>
        <v/>
      </c>
      <c r="RK126" t="str">
        <f>IF(ISERROR(MATCH(RK$1,'CSC Mitre'!DU$1:DU$220,0)),"",VLOOKUP(RK$1,'Tactic Recode'!$A$1:$B$547,2,FALSE))</f>
        <v/>
      </c>
      <c r="RL126" t="str">
        <f>IF(ISERROR(MATCH(RL$1,'CSC Mitre'!DU$1:DU$220,0)),"",VLOOKUP(RL$1,'Tactic Recode'!$A$1:$B$547,2,FALSE))</f>
        <v/>
      </c>
      <c r="RM126" t="str">
        <f>IF(ISERROR(MATCH(RM$1,'CSC Mitre'!DU$1:DU$220,0)),"",VLOOKUP(RM$1,'Tactic Recode'!$A$1:$B$547,2,FALSE))</f>
        <v/>
      </c>
      <c r="RN126" t="str">
        <f>IF(ISERROR(MATCH(RN$1,'CSC Mitre'!DU$1:DU$220,0)),"",VLOOKUP(RN$1,'Tactic Recode'!$A$1:$B$547,2,FALSE))</f>
        <v/>
      </c>
      <c r="RO126" t="str">
        <f>IF(ISERROR(MATCH(RO$1,'CSC Mitre'!DU$1:DU$220,0)),"",VLOOKUP(RO$1,'Tactic Recode'!$A$1:$B$547,2,FALSE))</f>
        <v/>
      </c>
      <c r="RP126" t="str">
        <f>IF(ISERROR(MATCH(RP$1,'CSC Mitre'!DU$1:DU$220,0)),"",VLOOKUP(RP$1,'Tactic Recode'!$A$1:$B$547,2,FALSE))</f>
        <v/>
      </c>
      <c r="RQ126" t="str">
        <f>IF(ISERROR(MATCH(RQ$1,'CSC Mitre'!DU$1:DU$220,0)),"",VLOOKUP(RQ$1,'Tactic Recode'!$A$1:$B$547,2,FALSE))</f>
        <v/>
      </c>
      <c r="RR126" t="str">
        <f>IF(ISERROR(MATCH(RR$1,'CSC Mitre'!DU$1:DU$220,0)),"",VLOOKUP(RR$1,'Tactic Recode'!$A$1:$B$547,2,FALSE))</f>
        <v/>
      </c>
      <c r="RS126" t="str">
        <f>IF(ISERROR(MATCH(RS$1,'CSC Mitre'!DU$1:DU$220,0)),"",VLOOKUP(RS$1,'Tactic Recode'!$A$1:$B$547,2,FALSE))</f>
        <v/>
      </c>
      <c r="RT126" t="str">
        <f>IF(ISERROR(MATCH(RT$1,'CSC Mitre'!DU$1:DU$220,0)),"",VLOOKUP(RT$1,'Tactic Recode'!$A$1:$B$547,2,FALSE))</f>
        <v/>
      </c>
      <c r="RU126" t="str">
        <f>IF(ISERROR(MATCH(RU$1,'CSC Mitre'!DU$1:DU$220,0)),"",VLOOKUP(RU$1,'Tactic Recode'!$A$1:$B$547,2,FALSE))</f>
        <v/>
      </c>
      <c r="RV126" t="str">
        <f>IF(ISERROR(MATCH(RV$1,'CSC Mitre'!DU$1:DU$220,0)),"",VLOOKUP(RV$1,'Tactic Recode'!$A$1:$B$547,2,FALSE))</f>
        <v/>
      </c>
      <c r="RW126" t="str">
        <f>IF(ISERROR(MATCH(RW$1,'CSC Mitre'!DU$1:DU$220,0)),"",VLOOKUP(RW$1,'Tactic Recode'!$A$1:$B$547,2,FALSE))</f>
        <v/>
      </c>
      <c r="RX126" t="str">
        <f>IF(ISERROR(MATCH(RX$1,'CSC Mitre'!DU$1:DU$220,0)),"",VLOOKUP(RX$1,'Tactic Recode'!$A$1:$B$547,2,FALSE))</f>
        <v/>
      </c>
      <c r="RY126" t="str">
        <f>IF(ISERROR(MATCH(RY$1,'CSC Mitre'!DU$1:DU$220,0)),"",VLOOKUP(RY$1,'Tactic Recode'!$A$1:$B$547,2,FALSE))</f>
        <v/>
      </c>
      <c r="RZ126" t="str">
        <f>IF(ISERROR(MATCH(RZ$1,'CSC Mitre'!DU$1:DU$220,0)),"",VLOOKUP(RZ$1,'Tactic Recode'!$A$1:$B$547,2,FALSE))</f>
        <v/>
      </c>
      <c r="SA126" t="str">
        <f>IF(ISERROR(MATCH(SA$1,'CSC Mitre'!DU$1:DU$220,0)),"",VLOOKUP(SA$1,'Tactic Recode'!$A$1:$B$547,2,FALSE))</f>
        <v/>
      </c>
      <c r="SB126" t="str">
        <f>IF(ISERROR(MATCH(SB$1,'CSC Mitre'!DU$1:DU$220,0)),"",VLOOKUP(SB$1,'Tactic Recode'!$A$1:$B$547,2,FALSE))</f>
        <v/>
      </c>
      <c r="SC126" t="str">
        <f>IF(ISERROR(MATCH(SC$1,'CSC Mitre'!DU$1:DU$220,0)),"",VLOOKUP(SC$1,'Tactic Recode'!$A$1:$B$547,2,FALSE))</f>
        <v/>
      </c>
      <c r="SD126" t="str">
        <f>IF(ISERROR(MATCH(SD$1,'CSC Mitre'!DU$1:DU$220,0)),"",VLOOKUP(SD$1,'Tactic Recode'!$A$1:$B$547,2,FALSE))</f>
        <v/>
      </c>
      <c r="SE126" t="str">
        <f>IF(ISERROR(MATCH(SE$1,'CSC Mitre'!DU$1:DU$220,0)),"",VLOOKUP(SE$1,'Tactic Recode'!$A$1:$B$547,2,FALSE))</f>
        <v/>
      </c>
      <c r="SF126" t="str">
        <f>IF(ISERROR(MATCH(SF$1,'CSC Mitre'!DU$1:DU$220,0)),"",VLOOKUP(SF$1,'Tactic Recode'!$A$1:$B$547,2,FALSE))</f>
        <v/>
      </c>
      <c r="SG126" t="str">
        <f>IF(ISERROR(MATCH(SG$1,'CSC Mitre'!DU$1:DU$220,0)),"",VLOOKUP(SG$1,'Tactic Recode'!$A$1:$B$547,2,FALSE))</f>
        <v/>
      </c>
      <c r="SH126" t="str">
        <f>IF(ISERROR(MATCH(SH$1,'CSC Mitre'!DU$1:DU$220,0)),"",VLOOKUP(SH$1,'Tactic Recode'!$A$1:$B$547,2,FALSE))</f>
        <v/>
      </c>
      <c r="SI126" t="str">
        <f>IF(ISERROR(MATCH(SI$1,'CSC Mitre'!DU$1:DU$220,0)),"",VLOOKUP(SI$1,'Tactic Recode'!$A$1:$B$547,2,FALSE))</f>
        <v/>
      </c>
      <c r="SJ126" t="str">
        <f>IF(ISERROR(MATCH(SJ$1,'CSC Mitre'!DU$1:DU$220,0)),"",VLOOKUP(SJ$1,'Tactic Recode'!$A$1:$B$547,2,FALSE))</f>
        <v/>
      </c>
      <c r="SK126" t="str">
        <f>IF(ISERROR(MATCH(SK$1,'CSC Mitre'!DU$1:DU$220,0)),"",VLOOKUP(SK$1,'Tactic Recode'!$A$1:$B$547,2,FALSE))</f>
        <v/>
      </c>
      <c r="SL126" t="str">
        <f>IF(ISERROR(MATCH(SL$1,'CSC Mitre'!DU$1:DU$220,0)),"",VLOOKUP(SL$1,'Tactic Recode'!$A$1:$B$547,2,FALSE))</f>
        <v/>
      </c>
      <c r="SM126" t="str">
        <f>IF(ISERROR(MATCH(SM$1,'CSC Mitre'!DU$1:DU$220,0)),"",VLOOKUP(SM$1,'Tactic Recode'!$A$1:$B$547,2,FALSE))</f>
        <v/>
      </c>
      <c r="SN126" t="str">
        <f>IF(ISERROR(MATCH(SN$1,'CSC Mitre'!DU$1:DU$220,0)),"",VLOOKUP(SN$1,'Tactic Recode'!$A$1:$B$547,2,FALSE))</f>
        <v/>
      </c>
      <c r="SO126" t="str">
        <f>IF(ISERROR(MATCH(SO$1,'CSC Mitre'!DU$1:DU$220,0)),"",VLOOKUP(SO$1,'Tactic Recode'!$A$1:$B$547,2,FALSE))</f>
        <v/>
      </c>
      <c r="SP126" t="str">
        <f>IF(ISERROR(MATCH(SP$1,'CSC Mitre'!DU$1:DU$220,0)),"",VLOOKUP(SP$1,'Tactic Recode'!$A$1:$B$547,2,FALSE))</f>
        <v/>
      </c>
      <c r="SQ126" t="str">
        <f>IF(ISERROR(MATCH(SQ$1,'CSC Mitre'!DU$1:DU$220,0)),"",VLOOKUP(SQ$1,'Tactic Recode'!$A$1:$B$547,2,FALSE))</f>
        <v/>
      </c>
      <c r="SR126" t="str">
        <f>IF(ISERROR(MATCH(SR$1,'CSC Mitre'!DU$1:DU$220,0)),"",VLOOKUP(SR$1,'Tactic Recode'!$A$1:$B$547,2,FALSE))</f>
        <v/>
      </c>
      <c r="SS126" t="str">
        <f>IF(ISERROR(MATCH(SS$1,'CSC Mitre'!DU$1:DU$220,0)),"",VLOOKUP(SS$1,'Tactic Recode'!$A$1:$B$547,2,FALSE))</f>
        <v/>
      </c>
      <c r="ST126" t="str">
        <f>IF(ISERROR(MATCH(ST$1,'CSC Mitre'!DU$1:DU$220,0)),"",VLOOKUP(ST$1,'Tactic Recode'!$A$1:$B$547,2,FALSE))</f>
        <v/>
      </c>
      <c r="SU126" t="str">
        <f>IF(ISERROR(MATCH(SU$1,'CSC Mitre'!DU$1:DU$220,0)),"",VLOOKUP(SU$1,'Tactic Recode'!$A$1:$B$547,2,FALSE))</f>
        <v/>
      </c>
      <c r="SV126" t="str">
        <f>IF(ISERROR(MATCH(SV$1,'CSC Mitre'!DU$1:DU$220,0)),"",VLOOKUP(SV$1,'Tactic Recode'!$A$1:$B$547,2,FALSE))</f>
        <v/>
      </c>
      <c r="SW126" t="str">
        <f>IF(ISERROR(MATCH(SW$1,'CSC Mitre'!DU$1:DU$220,0)),"",VLOOKUP(SW$1,'Tactic Recode'!$A$1:$B$547,2,FALSE))</f>
        <v/>
      </c>
      <c r="SX126" t="str">
        <f>IF(ISERROR(MATCH(SX$1,'CSC Mitre'!DU$1:DU$220,0)),"",VLOOKUP(SX$1,'Tactic Recode'!$A$1:$B$547,2,FALSE))</f>
        <v/>
      </c>
      <c r="SY126" t="str">
        <f>IF(ISERROR(MATCH(SY$1,'CSC Mitre'!DU$1:DU$220,0)),"",VLOOKUP(SY$1,'Tactic Recode'!$A$1:$B$547,2,FALSE))</f>
        <v/>
      </c>
      <c r="SZ126" t="str">
        <f>IF(ISERROR(MATCH(SZ$1,'CSC Mitre'!DU$1:DU$220,0)),"",VLOOKUP(SZ$1,'Tactic Recode'!$A$1:$B$547,2,FALSE))</f>
        <v/>
      </c>
      <c r="TA126" t="str">
        <f>IF(ISERROR(MATCH(TA$1,'CSC Mitre'!DU$1:DU$220,0)),"",VLOOKUP(TA$1,'Tactic Recode'!$A$1:$B$547,2,FALSE))</f>
        <v/>
      </c>
      <c r="TB126" t="str">
        <f>IF(ISERROR(MATCH(TB$1,'CSC Mitre'!DU$1:DU$220,0)),"",VLOOKUP(TB$1,'Tactic Recode'!$A$1:$B$547,2,FALSE))</f>
        <v/>
      </c>
      <c r="TC126" t="str">
        <f>IF(ISERROR(MATCH(TC$1,'CSC Mitre'!DU$1:DU$220,0)),"",VLOOKUP(TC$1,'Tactic Recode'!$A$1:$B$547,2,FALSE))</f>
        <v/>
      </c>
      <c r="TD126" t="str">
        <f>IF(ISERROR(MATCH(TD$1,'CSC Mitre'!DU$1:DU$220,0)),"",VLOOKUP(TD$1,'Tactic Recode'!$A$1:$B$547,2,FALSE))</f>
        <v/>
      </c>
      <c r="TE126" t="str">
        <f>IF(ISERROR(MATCH(TE$1,'CSC Mitre'!DU$1:DU$220,0)),"",VLOOKUP(TE$1,'Tactic Recode'!$A$1:$B$547,2,FALSE))</f>
        <v/>
      </c>
      <c r="TF126" t="str">
        <f>IF(ISERROR(MATCH(TF$1,'CSC Mitre'!DU$1:DU$220,0)),"",VLOOKUP(TF$1,'Tactic Recode'!$A$1:$B$547,2,FALSE))</f>
        <v/>
      </c>
      <c r="TG126" t="str">
        <f>IF(ISERROR(MATCH(TG$1,'CSC Mitre'!DU$1:DU$220,0)),"",VLOOKUP(TG$1,'Tactic Recode'!$A$1:$B$547,2,FALSE))</f>
        <v/>
      </c>
      <c r="TH126" t="str">
        <f>IF(ISERROR(MATCH(TH$1,'CSC Mitre'!DU$1:DU$220,0)),"",VLOOKUP(TH$1,'Tactic Recode'!$A$1:$B$547,2,FALSE))</f>
        <v/>
      </c>
      <c r="TI126" t="str">
        <f>IF(ISERROR(MATCH(TI$1,'CSC Mitre'!DU$1:DU$220,0)),"",VLOOKUP(TI$1,'Tactic Recode'!$A$1:$B$547,2,FALSE))</f>
        <v/>
      </c>
      <c r="TJ126" t="str">
        <f>IF(ISERROR(MATCH(TJ$1,'CSC Mitre'!DU$1:DU$220,0)),"",VLOOKUP(TJ$1,'Tactic Recode'!$A$1:$B$547,2,FALSE))</f>
        <v/>
      </c>
      <c r="TK126" t="str">
        <f>IF(ISERROR(MATCH(TK$1,'CSC Mitre'!DU$1:DU$220,0)),"",VLOOKUP(TK$1,'Tactic Recode'!$A$1:$B$547,2,FALSE))</f>
        <v/>
      </c>
      <c r="TL126" t="str">
        <f>IF(ISERROR(MATCH(TL$1,'CSC Mitre'!DU$1:DU$220,0)),"",VLOOKUP(TL$1,'Tactic Recode'!$A$1:$B$547,2,FALSE))</f>
        <v/>
      </c>
      <c r="TM126" t="str">
        <f>IF(ISERROR(MATCH(TM$1,'CSC Mitre'!DU$1:DU$220,0)),"",VLOOKUP(TM$1,'Tactic Recode'!$A$1:$B$547,2,FALSE))</f>
        <v/>
      </c>
      <c r="TN126" t="str">
        <f>IF(ISERROR(MATCH(TN$1,'CSC Mitre'!DU$1:DU$220,0)),"",VLOOKUP(TN$1,'Tactic Recode'!$A$1:$B$547,2,FALSE))</f>
        <v/>
      </c>
      <c r="TO126" t="str">
        <f>IF(ISERROR(MATCH(TO$1,'CSC Mitre'!DU$1:DU$220,0)),"",VLOOKUP(TO$1,'Tactic Recode'!$A$1:$B$547,2,FALSE))</f>
        <v/>
      </c>
      <c r="TP126" t="str">
        <f>IF(ISERROR(MATCH(TP$1,'CSC Mitre'!DU$1:DU$220,0)),"",VLOOKUP(TP$1,'Tactic Recode'!$A$1:$B$547,2,FALSE))</f>
        <v/>
      </c>
      <c r="TQ126" t="str">
        <f>IF(ISERROR(MATCH(TQ$1,'CSC Mitre'!DU$1:DU$220,0)),"",VLOOKUP(TQ$1,'Tactic Recode'!$A$1:$B$547,2,FALSE))</f>
        <v/>
      </c>
      <c r="TR126" t="str">
        <f>IF(ISERROR(MATCH(TR$1,'CSC Mitre'!DU$1:DU$220,0)),"",VLOOKUP(TR$1,'Tactic Recode'!$A$1:$B$547,2,FALSE))</f>
        <v/>
      </c>
      <c r="TS126" t="str">
        <f>IF(ISERROR(MATCH(TS$1,'CSC Mitre'!DU$1:DU$220,0)),"",VLOOKUP(TS$1,'Tactic Recode'!$A$1:$B$547,2,FALSE))</f>
        <v/>
      </c>
      <c r="TT126" t="str">
        <f>IF(ISERROR(MATCH(TT$1,'CSC Mitre'!DU$1:DU$220,0)),"",VLOOKUP(TT$1,'Tactic Recode'!$A$1:$B$547,2,FALSE))</f>
        <v/>
      </c>
      <c r="TU126" t="str">
        <f>IF(ISERROR(MATCH(TU$1,'CSC Mitre'!DU$1:DU$220,0)),"",VLOOKUP(TU$1,'Tactic Recode'!$A$1:$B$547,2,FALSE))</f>
        <v/>
      </c>
      <c r="TV126" t="str">
        <f>IF(ISERROR(MATCH(TV$1,'CSC Mitre'!DU$1:DU$220,0)),"",VLOOKUP(TV$1,'Tactic Recode'!$A$1:$B$547,2,FALSE))</f>
        <v/>
      </c>
      <c r="TW126" t="str">
        <f>IF(ISERROR(MATCH(TW$1,'CSC Mitre'!DU$1:DU$220,0)),"",VLOOKUP(TW$1,'Tactic Recode'!$A$1:$B$547,2,FALSE))</f>
        <v/>
      </c>
      <c r="TX126" t="str">
        <f>IF(ISERROR(MATCH(TX$1,'CSC Mitre'!DU$1:DU$220,0)),"",VLOOKUP(TX$1,'Tactic Recode'!$A$1:$B$547,2,FALSE))</f>
        <v/>
      </c>
      <c r="TY126" t="str">
        <f>IF(ISERROR(MATCH(TY$1,'CSC Mitre'!DU$1:DU$220,0)),"",VLOOKUP(TY$1,'Tactic Recode'!$A$1:$B$547,2,FALSE))</f>
        <v/>
      </c>
      <c r="TZ126" t="str">
        <f>IF(ISERROR(MATCH(TZ$1,'CSC Mitre'!DU$1:DU$220,0)),"",VLOOKUP(TZ$1,'Tactic Recode'!$A$1:$B$547,2,FALSE))</f>
        <v/>
      </c>
      <c r="UA126" t="str">
        <f>IF(ISERROR(MATCH(UA$1,'CSC Mitre'!DU$1:DU$220,0)),"",VLOOKUP(UA$1,'Tactic Recode'!$A$1:$B$547,2,FALSE))</f>
        <v/>
      </c>
      <c r="UB126" t="str">
        <f>IF(ISERROR(MATCH(UB$1,'CSC Mitre'!DU$1:DU$220,0)),"",VLOOKUP(UB$1,'Tactic Recode'!$A$1:$B$547,2,FALSE))</f>
        <v/>
      </c>
    </row>
    <row r="127" spans="1:548" x14ac:dyDescent="0.25">
      <c r="A127" s="59" t="s">
        <v>522</v>
      </c>
      <c r="B127" t="str">
        <f>IF(ISERROR(MATCH(B$1,'CSC Mitre'!DV$1:DV$220,0)),"",VLOOKUP(B$1,'Tactic Recode'!$A$1:$B$547,2,FALSE))</f>
        <v/>
      </c>
      <c r="C127" t="str">
        <f>IF(ISERROR(MATCH(C$1,'CSC Mitre'!DV$1:DV$220,0)),"",VLOOKUP(C$1,'Tactic Recode'!$A$1:$B$547,2,FALSE))</f>
        <v/>
      </c>
      <c r="D127" t="str">
        <f>IF(ISERROR(MATCH(D$1,'CSC Mitre'!DV$1:DV$220,0)),"",VLOOKUP(D$1,'Tactic Recode'!$A$1:$B$547,2,FALSE))</f>
        <v/>
      </c>
      <c r="E127" t="str">
        <f>IF(ISERROR(MATCH(E$1,'CSC Mitre'!DV$1:DV$220,0)),"",VLOOKUP(E$1,'Tactic Recode'!$A$1:$B$547,2,FALSE))</f>
        <v/>
      </c>
      <c r="F127" t="str">
        <f>IF(ISERROR(MATCH(F$1,'CSC Mitre'!DV$1:DV$220,0)),"",VLOOKUP(F$1,'Tactic Recode'!$A$1:$B$547,2,FALSE))</f>
        <v>Credential Access</v>
      </c>
      <c r="G127" t="str">
        <f>IF(ISERROR(MATCH(G$1,'CSC Mitre'!DV$1:DV$220,0)),"",VLOOKUP(G$1,'Tactic Recode'!$A$1:$B$547,2,FALSE))</f>
        <v>Credential Access</v>
      </c>
      <c r="H127" t="str">
        <f>IF(ISERROR(MATCH(H$1,'CSC Mitre'!DV$1:DV$220,0)),"",VLOOKUP(H$1,'Tactic Recode'!$A$1:$B$547,2,FALSE))</f>
        <v>Credential Access</v>
      </c>
      <c r="I127" t="str">
        <f>IF(ISERROR(MATCH(I$1,'CSC Mitre'!DV$1:DV$220,0)),"",VLOOKUP(I$1,'Tactic Recode'!$A$1:$B$547,2,FALSE))</f>
        <v>Credential Access</v>
      </c>
      <c r="J127" t="str">
        <f>IF(ISERROR(MATCH(J$1,'CSC Mitre'!DV$1:DV$220,0)),"",VLOOKUP(J$1,'Tactic Recode'!$A$1:$B$547,2,FALSE))</f>
        <v>Credential Access</v>
      </c>
      <c r="K127" t="str">
        <f>IF(ISERROR(MATCH(K$1,'CSC Mitre'!DV$1:DV$220,0)),"",VLOOKUP(K$1,'Tactic Recode'!$A$1:$B$547,2,FALSE))</f>
        <v>Credential Access</v>
      </c>
      <c r="L127" t="str">
        <f>IF(ISERROR(MATCH(L$1,'CSC Mitre'!DV$1:DV$220,0)),"",VLOOKUP(L$1,'Tactic Recode'!$A$1:$B$547,2,FALSE))</f>
        <v/>
      </c>
      <c r="M127" t="str">
        <f>IF(ISERROR(MATCH(M$1,'CSC Mitre'!DV$1:DV$220,0)),"",VLOOKUP(M$1,'Tactic Recode'!$A$1:$B$547,2,FALSE))</f>
        <v/>
      </c>
      <c r="N127" t="str">
        <f>IF(ISERROR(MATCH(N$1,'CSC Mitre'!DV$1:DV$220,0)),"",VLOOKUP(N$1,'Tactic Recode'!$A$1:$B$547,2,FALSE))</f>
        <v/>
      </c>
      <c r="O127" t="str">
        <f>IF(ISERROR(MATCH(O$1,'CSC Mitre'!DV$1:DV$220,0)),"",VLOOKUP(O$1,'Tactic Recode'!$A$1:$B$547,2,FALSE))</f>
        <v/>
      </c>
      <c r="P127" t="str">
        <f>IF(ISERROR(MATCH(P$1,'CSC Mitre'!DV$1:DV$220,0)),"",VLOOKUP(P$1,'Tactic Recode'!$A$1:$B$547,2,FALSE))</f>
        <v/>
      </c>
      <c r="Q127" t="str">
        <f>IF(ISERROR(MATCH(Q$1,'CSC Mitre'!DV$1:DV$220,0)),"",VLOOKUP(Q$1,'Tactic Recode'!$A$1:$B$547,2,FALSE))</f>
        <v/>
      </c>
      <c r="R127" t="str">
        <f>IF(ISERROR(MATCH(R$1,'CSC Mitre'!DV$1:DV$220,0)),"",VLOOKUP(R$1,'Tactic Recode'!$A$1:$B$547,2,FALSE))</f>
        <v/>
      </c>
      <c r="S127" t="str">
        <f>IF(ISERROR(MATCH(S$1,'CSC Mitre'!DV$1:DV$220,0)),"",VLOOKUP(S$1,'Tactic Recode'!$A$1:$B$547,2,FALSE))</f>
        <v/>
      </c>
      <c r="T127" t="str">
        <f>IF(ISERROR(MATCH(T$1,'CSC Mitre'!DV$1:DV$220,0)),"",VLOOKUP(T$1,'Tactic Recode'!$A$1:$B$547,2,FALSE))</f>
        <v/>
      </c>
      <c r="U127" t="str">
        <f>IF(ISERROR(MATCH(U$1,'CSC Mitre'!DV$1:DV$220,0)),"",VLOOKUP(U$1,'Tactic Recode'!$A$1:$B$547,2,FALSE))</f>
        <v/>
      </c>
      <c r="V127" t="str">
        <f>IF(ISERROR(MATCH(V$1,'CSC Mitre'!DV$1:DV$220,0)),"",VLOOKUP(V$1,'Tactic Recode'!$A$1:$B$547,2,FALSE))</f>
        <v/>
      </c>
      <c r="W127" t="str">
        <f>IF(ISERROR(MATCH(W$1,'CSC Mitre'!DV$1:DV$220,0)),"",VLOOKUP(W$1,'Tactic Recode'!$A$1:$B$547,2,FALSE))</f>
        <v/>
      </c>
      <c r="X127" t="str">
        <f>IF(ISERROR(MATCH(X$1,'CSC Mitre'!DV$1:DV$220,0)),"",VLOOKUP(X$1,'Tactic Recode'!$A$1:$B$547,2,FALSE))</f>
        <v/>
      </c>
      <c r="Y127" t="str">
        <f>IF(ISERROR(MATCH(Y$1,'CSC Mitre'!DV$1:DV$220,0)),"",VLOOKUP(Y$1,'Tactic Recode'!$A$1:$B$547,2,FALSE))</f>
        <v/>
      </c>
      <c r="Z127" t="str">
        <f>IF(ISERROR(MATCH(Z$1,'CSC Mitre'!DV$1:DV$220,0)),"",VLOOKUP(Z$1,'Tactic Recode'!$A$1:$B$547,2,FALSE))</f>
        <v/>
      </c>
      <c r="AA127" t="str">
        <f>IF(ISERROR(MATCH(AA$1,'CSC Mitre'!DV$1:DV$220,0)),"",VLOOKUP(AA$1,'Tactic Recode'!$A$1:$B$547,2,FALSE))</f>
        <v/>
      </c>
      <c r="AB127" t="str">
        <f>IF(ISERROR(MATCH(AB$1,'CSC Mitre'!DV$1:DV$220,0)),"",VLOOKUP(AB$1,'Tactic Recode'!$A$1:$B$547,2,FALSE))</f>
        <v/>
      </c>
      <c r="AC127" t="str">
        <f>IF(ISERROR(MATCH(AC$1,'CSC Mitre'!DV$1:DV$220,0)),"",VLOOKUP(AC$1,'Tactic Recode'!$A$1:$B$547,2,FALSE))</f>
        <v/>
      </c>
      <c r="AD127" t="str">
        <f>IF(ISERROR(MATCH(AD$1,'CSC Mitre'!DV$1:DV$220,0)),"",VLOOKUP(AD$1,'Tactic Recode'!$A$1:$B$547,2,FALSE))</f>
        <v>Lateral Movement</v>
      </c>
      <c r="AE127" t="str">
        <f>IF(ISERROR(MATCH(AE$1,'CSC Mitre'!DV$1:DV$220,0)),"",VLOOKUP(AE$1,'Tactic Recode'!$A$1:$B$547,2,FALSE))</f>
        <v/>
      </c>
      <c r="AF127" t="str">
        <f>IF(ISERROR(MATCH(AF$1,'CSC Mitre'!DV$1:DV$220,0)),"",VLOOKUP(AF$1,'Tactic Recode'!$A$1:$B$547,2,FALSE))</f>
        <v/>
      </c>
      <c r="AG127" t="str">
        <f>IF(ISERROR(MATCH(AG$1,'CSC Mitre'!DV$1:DV$220,0)),"",VLOOKUP(AG$1,'Tactic Recode'!$A$1:$B$547,2,FALSE))</f>
        <v>Lateral Movement</v>
      </c>
      <c r="AH127" t="str">
        <f>IF(ISERROR(MATCH(AH$1,'CSC Mitre'!DV$1:DV$220,0)),"",VLOOKUP(AH$1,'Tactic Recode'!$A$1:$B$547,2,FALSE))</f>
        <v/>
      </c>
      <c r="AI127" t="str">
        <f>IF(ISERROR(MATCH(AI$1,'CSC Mitre'!DV$1:DV$220,0)),"",VLOOKUP(AI$1,'Tactic Recode'!$A$1:$B$547,2,FALSE))</f>
        <v/>
      </c>
      <c r="AJ127" t="str">
        <f>IF(ISERROR(MATCH(AJ$1,'CSC Mitre'!DV$1:DV$220,0)),"",VLOOKUP(AJ$1,'Tactic Recode'!$A$1:$B$547,2,FALSE))</f>
        <v/>
      </c>
      <c r="AK127" t="str">
        <f>IF(ISERROR(MATCH(AK$1,'CSC Mitre'!DV$1:DV$220,0)),"",VLOOKUP(AK$1,'Tactic Recode'!$A$1:$B$547,2,FALSE))</f>
        <v/>
      </c>
      <c r="AL127" t="str">
        <f>IF(ISERROR(MATCH(AL$1,'CSC Mitre'!DV$1:DV$220,0)),"",VLOOKUP(AL$1,'Tactic Recode'!$A$1:$B$547,2,FALSE))</f>
        <v/>
      </c>
      <c r="AM127" t="str">
        <f>IF(ISERROR(MATCH(AM$1,'CSC Mitre'!DV$1:DV$220,0)),"",VLOOKUP(AM$1,'Tactic Recode'!$A$1:$B$547,2,FALSE))</f>
        <v/>
      </c>
      <c r="AN127" t="str">
        <f>IF(ISERROR(MATCH(AN$1,'CSC Mitre'!DV$1:DV$220,0)),"",VLOOKUP(AN$1,'Tactic Recode'!$A$1:$B$547,2,FALSE))</f>
        <v/>
      </c>
      <c r="AO127" t="str">
        <f>IF(ISERROR(MATCH(AO$1,'CSC Mitre'!DV$1:DV$220,0)),"",VLOOKUP(AO$1,'Tactic Recode'!$A$1:$B$547,2,FALSE))</f>
        <v/>
      </c>
      <c r="AP127" t="str">
        <f>IF(ISERROR(MATCH(AP$1,'CSC Mitre'!DV$1:DV$220,0)),"",VLOOKUP(AP$1,'Tactic Recode'!$A$1:$B$547,2,FALSE))</f>
        <v/>
      </c>
      <c r="AQ127" t="str">
        <f>IF(ISERROR(MATCH(AQ$1,'CSC Mitre'!DV$1:DV$220,0)),"",VLOOKUP(AQ$1,'Tactic Recode'!$A$1:$B$547,2,FALSE))</f>
        <v/>
      </c>
      <c r="AR127" t="str">
        <f>IF(ISERROR(MATCH(AR$1,'CSC Mitre'!DV$1:DV$220,0)),"",VLOOKUP(AR$1,'Tactic Recode'!$A$1:$B$547,2,FALSE))</f>
        <v/>
      </c>
      <c r="AS127" t="str">
        <f>IF(ISERROR(MATCH(AS$1,'CSC Mitre'!DV$1:DV$220,0)),"",VLOOKUP(AS$1,'Tactic Recode'!$A$1:$B$547,2,FALSE))</f>
        <v/>
      </c>
      <c r="AT127" t="str">
        <f>IF(ISERROR(MATCH(AT$1,'CSC Mitre'!DV$1:DV$220,0)),"",VLOOKUP(AT$1,'Tactic Recode'!$A$1:$B$547,2,FALSE))</f>
        <v/>
      </c>
      <c r="AU127" t="str">
        <f>IF(ISERROR(MATCH(AU$1,'CSC Mitre'!DV$1:DV$220,0)),"",VLOOKUP(AU$1,'Tactic Recode'!$A$1:$B$547,2,FALSE))</f>
        <v/>
      </c>
      <c r="AV127" t="str">
        <f>IF(ISERROR(MATCH(AV$1,'CSC Mitre'!DV$1:DV$220,0)),"",VLOOKUP(AV$1,'Tactic Recode'!$A$1:$B$547,2,FALSE))</f>
        <v/>
      </c>
      <c r="AW127" t="str">
        <f>IF(ISERROR(MATCH(AW$1,'CSC Mitre'!DV$1:DV$220,0)),"",VLOOKUP(AW$1,'Tactic Recode'!$A$1:$B$547,2,FALSE))</f>
        <v/>
      </c>
      <c r="AX127" t="str">
        <f>IF(ISERROR(MATCH(AX$1,'CSC Mitre'!DV$1:DV$220,0)),"",VLOOKUP(AX$1,'Tactic Recode'!$A$1:$B$547,2,FALSE))</f>
        <v/>
      </c>
      <c r="AY127" t="str">
        <f>IF(ISERROR(MATCH(AY$1,'CSC Mitre'!DV$1:DV$220,0)),"",VLOOKUP(AY$1,'Tactic Recode'!$A$1:$B$547,2,FALSE))</f>
        <v/>
      </c>
      <c r="AZ127" t="str">
        <f>IF(ISERROR(MATCH(AZ$1,'CSC Mitre'!DV$1:DV$220,0)),"",VLOOKUP(AZ$1,'Tactic Recode'!$A$1:$B$547,2,FALSE))</f>
        <v/>
      </c>
      <c r="BA127" t="str">
        <f>IF(ISERROR(MATCH(BA$1,'CSC Mitre'!DV$1:DV$220,0)),"",VLOOKUP(BA$1,'Tactic Recode'!$A$1:$B$547,2,FALSE))</f>
        <v/>
      </c>
      <c r="BB127" t="str">
        <f>IF(ISERROR(MATCH(BB$1,'CSC Mitre'!DV$1:DV$220,0)),"",VLOOKUP(BB$1,'Tactic Recode'!$A$1:$B$547,2,FALSE))</f>
        <v/>
      </c>
      <c r="BC127" t="str">
        <f>IF(ISERROR(MATCH(BC$1,'CSC Mitre'!DV$1:DV$220,0)),"",VLOOKUP(BC$1,'Tactic Recode'!$A$1:$B$547,2,FALSE))</f>
        <v/>
      </c>
      <c r="BD127" t="str">
        <f>IF(ISERROR(MATCH(BD$1,'CSC Mitre'!DV$1:DV$220,0)),"",VLOOKUP(BD$1,'Tactic Recode'!$A$1:$B$547,2,FALSE))</f>
        <v/>
      </c>
      <c r="BE127" t="str">
        <f>IF(ISERROR(MATCH(BE$1,'CSC Mitre'!DV$1:DV$220,0)),"",VLOOKUP(BE$1,'Tactic Recode'!$A$1:$B$547,2,FALSE))</f>
        <v/>
      </c>
      <c r="BF127" t="str">
        <f>IF(ISERROR(MATCH(BF$1,'CSC Mitre'!DV$1:DV$220,0)),"",VLOOKUP(BF$1,'Tactic Recode'!$A$1:$B$547,2,FALSE))</f>
        <v/>
      </c>
      <c r="BG127" t="str">
        <f>IF(ISERROR(MATCH(BG$1,'CSC Mitre'!DV$1:DV$220,0)),"",VLOOKUP(BG$1,'Tactic Recode'!$A$1:$B$547,2,FALSE))</f>
        <v/>
      </c>
      <c r="BH127" t="str">
        <f>IF(ISERROR(MATCH(BH$1,'CSC Mitre'!DV$1:DV$220,0)),"",VLOOKUP(BH$1,'Tactic Recode'!$A$1:$B$547,2,FALSE))</f>
        <v/>
      </c>
      <c r="BI127" t="str">
        <f>IF(ISERROR(MATCH(BI$1,'CSC Mitre'!DV$1:DV$220,0)),"",VLOOKUP(BI$1,'Tactic Recode'!$A$1:$B$547,2,FALSE))</f>
        <v/>
      </c>
      <c r="BJ127" t="str">
        <f>IF(ISERROR(MATCH(BJ$1,'CSC Mitre'!DV$1:DV$220,0)),"",VLOOKUP(BJ$1,'Tactic Recode'!$A$1:$B$547,2,FALSE))</f>
        <v>Discovery</v>
      </c>
      <c r="BK127" t="str">
        <f>IF(ISERROR(MATCH(BK$1,'CSC Mitre'!DV$1:DV$220,0)),"",VLOOKUP(BK$1,'Tactic Recode'!$A$1:$B$547,2,FALSE))</f>
        <v/>
      </c>
      <c r="BL127" t="str">
        <f>IF(ISERROR(MATCH(BL$1,'CSC Mitre'!DV$1:DV$220,0)),"",VLOOKUP(BL$1,'Tactic Recode'!$A$1:$B$547,2,FALSE))</f>
        <v/>
      </c>
      <c r="BM127" t="str">
        <f>IF(ISERROR(MATCH(BM$1,'CSC Mitre'!DV$1:DV$220,0)),"",VLOOKUP(BM$1,'Tactic Recode'!$A$1:$B$547,2,FALSE))</f>
        <v/>
      </c>
      <c r="BN127" t="str">
        <f>IF(ISERROR(MATCH(BN$1,'CSC Mitre'!DV$1:DV$220,0)),"",VLOOKUP(BN$1,'Tactic Recode'!$A$1:$B$547,2,FALSE))</f>
        <v/>
      </c>
      <c r="BO127" t="str">
        <f>IF(ISERROR(MATCH(BO$1,'CSC Mitre'!DV$1:DV$220,0)),"",VLOOKUP(BO$1,'Tactic Recode'!$A$1:$B$547,2,FALSE))</f>
        <v/>
      </c>
      <c r="BP127" t="str">
        <f>IF(ISERROR(MATCH(BP$1,'CSC Mitre'!DV$1:DV$220,0)),"",VLOOKUP(BP$1,'Tactic Recode'!$A$1:$B$547,2,FALSE))</f>
        <v/>
      </c>
      <c r="BQ127" t="str">
        <f>IF(ISERROR(MATCH(BQ$1,'CSC Mitre'!DV$1:DV$220,0)),"",VLOOKUP(BQ$1,'Tactic Recode'!$A$1:$B$547,2,FALSE))</f>
        <v/>
      </c>
      <c r="BR127" t="str">
        <f>IF(ISERROR(MATCH(BR$1,'CSC Mitre'!DV$1:DV$220,0)),"",VLOOKUP(BR$1,'Tactic Recode'!$A$1:$B$547,2,FALSE))</f>
        <v/>
      </c>
      <c r="BS127" t="str">
        <f>IF(ISERROR(MATCH(BS$1,'CSC Mitre'!DV$1:DV$220,0)),"",VLOOKUP(BS$1,'Tactic Recode'!$A$1:$B$547,2,FALSE))</f>
        <v/>
      </c>
      <c r="BT127" t="str">
        <f>IF(ISERROR(MATCH(BT$1,'CSC Mitre'!DV$1:DV$220,0)),"",VLOOKUP(BT$1,'Tactic Recode'!$A$1:$B$547,2,FALSE))</f>
        <v/>
      </c>
      <c r="BU127" t="str">
        <f>IF(ISERROR(MATCH(BU$1,'CSC Mitre'!DV$1:DV$220,0)),"",VLOOKUP(BU$1,'Tactic Recode'!$A$1:$B$547,2,FALSE))</f>
        <v/>
      </c>
      <c r="BV127" t="str">
        <f>IF(ISERROR(MATCH(BV$1,'CSC Mitre'!DV$1:DV$220,0)),"",VLOOKUP(BV$1,'Tactic Recode'!$A$1:$B$547,2,FALSE))</f>
        <v/>
      </c>
      <c r="BW127" t="str">
        <f>IF(ISERROR(MATCH(BW$1,'CSC Mitre'!DV$1:DV$220,0)),"",VLOOKUP(BW$1,'Tactic Recode'!$A$1:$B$547,2,FALSE))</f>
        <v/>
      </c>
      <c r="BX127" t="str">
        <f>IF(ISERROR(MATCH(BX$1,'CSC Mitre'!DV$1:DV$220,0)),"",VLOOKUP(BX$1,'Tactic Recode'!$A$1:$B$547,2,FALSE))</f>
        <v/>
      </c>
      <c r="BY127" t="str">
        <f>IF(ISERROR(MATCH(BY$1,'CSC Mitre'!DV$1:DV$220,0)),"",VLOOKUP(BY$1,'Tactic Recode'!$A$1:$B$547,2,FALSE))</f>
        <v/>
      </c>
      <c r="BZ127" t="str">
        <f>IF(ISERROR(MATCH(BZ$1,'CSC Mitre'!DV$1:DV$220,0)),"",VLOOKUP(BZ$1,'Tactic Recode'!$A$1:$B$547,2,FALSE))</f>
        <v/>
      </c>
      <c r="CA127" t="str">
        <f>IF(ISERROR(MATCH(CA$1,'CSC Mitre'!DV$1:DV$220,0)),"",VLOOKUP(CA$1,'Tactic Recode'!$A$1:$B$547,2,FALSE))</f>
        <v/>
      </c>
      <c r="CB127" t="str">
        <f>IF(ISERROR(MATCH(CB$1,'CSC Mitre'!DV$1:DV$220,0)),"",VLOOKUP(CB$1,'Tactic Recode'!$A$1:$B$547,2,FALSE))</f>
        <v/>
      </c>
      <c r="CC127" t="str">
        <f>IF(ISERROR(MATCH(CC$1,'CSC Mitre'!DV$1:DV$220,0)),"",VLOOKUP(CC$1,'Tactic Recode'!$A$1:$B$547,2,FALSE))</f>
        <v/>
      </c>
      <c r="CD127" t="str">
        <f>IF(ISERROR(MATCH(CD$1,'CSC Mitre'!DV$1:DV$220,0)),"",VLOOKUP(CD$1,'Tactic Recode'!$A$1:$B$547,2,FALSE))</f>
        <v/>
      </c>
      <c r="CE127" t="str">
        <f>IF(ISERROR(MATCH(CE$1,'CSC Mitre'!DV$1:DV$220,0)),"",VLOOKUP(CE$1,'Tactic Recode'!$A$1:$B$547,2,FALSE))</f>
        <v/>
      </c>
      <c r="CF127" t="str">
        <f>IF(ISERROR(MATCH(CF$1,'CSC Mitre'!DV$1:DV$220,0)),"",VLOOKUP(CF$1,'Tactic Recode'!$A$1:$B$547,2,FALSE))</f>
        <v/>
      </c>
      <c r="CG127" t="str">
        <f>IF(ISERROR(MATCH(CG$1,'CSC Mitre'!DV$1:DV$220,0)),"",VLOOKUP(CG$1,'Tactic Recode'!$A$1:$B$547,2,FALSE))</f>
        <v/>
      </c>
      <c r="CH127" t="str">
        <f>IF(ISERROR(MATCH(CH$1,'CSC Mitre'!DV$1:DV$220,0)),"",VLOOKUP(CH$1,'Tactic Recode'!$A$1:$B$547,2,FALSE))</f>
        <v/>
      </c>
      <c r="CI127" t="str">
        <f>IF(ISERROR(MATCH(CI$1,'CSC Mitre'!DV$1:DV$220,0)),"",VLOOKUP(CI$1,'Tactic Recode'!$A$1:$B$547,2,FALSE))</f>
        <v/>
      </c>
      <c r="CJ127" t="str">
        <f>IF(ISERROR(MATCH(CJ$1,'CSC Mitre'!DV$1:DV$220,0)),"",VLOOKUP(CJ$1,'Tactic Recode'!$A$1:$B$547,2,FALSE))</f>
        <v/>
      </c>
      <c r="CK127" t="str">
        <f>IF(ISERROR(MATCH(CK$1,'CSC Mitre'!DV$1:DV$220,0)),"",VLOOKUP(CK$1,'Tactic Recode'!$A$1:$B$547,2,FALSE))</f>
        <v/>
      </c>
      <c r="CL127" t="str">
        <f>IF(ISERROR(MATCH(CL$1,'CSC Mitre'!DV$1:DV$220,0)),"",VLOOKUP(CL$1,'Tactic Recode'!$A$1:$B$547,2,FALSE))</f>
        <v/>
      </c>
      <c r="CM127" t="str">
        <f>IF(ISERROR(MATCH(CM$1,'CSC Mitre'!DV$1:DV$220,0)),"",VLOOKUP(CM$1,'Tactic Recode'!$A$1:$B$547,2,FALSE))</f>
        <v/>
      </c>
      <c r="CN127" t="str">
        <f>IF(ISERROR(MATCH(CN$1,'CSC Mitre'!DV$1:DV$220,0)),"",VLOOKUP(CN$1,'Tactic Recode'!$A$1:$B$547,2,FALSE))</f>
        <v/>
      </c>
      <c r="CO127" t="str">
        <f>IF(ISERROR(MATCH(CO$1,'CSC Mitre'!DV$1:DV$220,0)),"",VLOOKUP(CO$1,'Tactic Recode'!$A$1:$B$547,2,FALSE))</f>
        <v/>
      </c>
      <c r="CP127" t="str">
        <f>IF(ISERROR(MATCH(CP$1,'CSC Mitre'!DV$1:DV$220,0)),"",VLOOKUP(CP$1,'Tactic Recode'!$A$1:$B$547,2,FALSE))</f>
        <v/>
      </c>
      <c r="CQ127" t="str">
        <f>IF(ISERROR(MATCH(CQ$1,'CSC Mitre'!DV$1:DV$220,0)),"",VLOOKUP(CQ$1,'Tactic Recode'!$A$1:$B$547,2,FALSE))</f>
        <v/>
      </c>
      <c r="CR127" t="str">
        <f>IF(ISERROR(MATCH(CR$1,'CSC Mitre'!DV$1:DV$220,0)),"",VLOOKUP(CR$1,'Tactic Recode'!$A$1:$B$547,2,FALSE))</f>
        <v/>
      </c>
      <c r="CS127" t="str">
        <f>IF(ISERROR(MATCH(CS$1,'CSC Mitre'!DV$1:DV$220,0)),"",VLOOKUP(CS$1,'Tactic Recode'!$A$1:$B$547,2,FALSE))</f>
        <v>Execution</v>
      </c>
      <c r="CT127" t="str">
        <f>IF(ISERROR(MATCH(CT$1,'CSC Mitre'!DV$1:DV$220,0)),"",VLOOKUP(CT$1,'Tactic Recode'!$A$1:$B$547,2,FALSE))</f>
        <v>Execution</v>
      </c>
      <c r="CU127" t="str">
        <f>IF(ISERROR(MATCH(CU$1,'CSC Mitre'!DV$1:DV$220,0)),"",VLOOKUP(CU$1,'Tactic Recode'!$A$1:$B$547,2,FALSE))</f>
        <v/>
      </c>
      <c r="CV127" t="str">
        <f>IF(ISERROR(MATCH(CV$1,'CSC Mitre'!DV$1:DV$220,0)),"",VLOOKUP(CV$1,'Tactic Recode'!$A$1:$B$547,2,FALSE))</f>
        <v/>
      </c>
      <c r="CW127" t="str">
        <f>IF(ISERROR(MATCH(CW$1,'CSC Mitre'!DV$1:DV$220,0)),"",VLOOKUP(CW$1,'Tactic Recode'!$A$1:$B$547,2,FALSE))</f>
        <v/>
      </c>
      <c r="CX127" t="str">
        <f>IF(ISERROR(MATCH(CX$1,'CSC Mitre'!DV$1:DV$220,0)),"",VLOOKUP(CX$1,'Tactic Recode'!$A$1:$B$547,2,FALSE))</f>
        <v>Execution</v>
      </c>
      <c r="CY127" t="str">
        <f>IF(ISERROR(MATCH(CY$1,'CSC Mitre'!DV$1:DV$220,0)),"",VLOOKUP(CY$1,'Tactic Recode'!$A$1:$B$547,2,FALSE))</f>
        <v/>
      </c>
      <c r="CZ127" t="str">
        <f>IF(ISERROR(MATCH(CZ$1,'CSC Mitre'!DV$1:DV$220,0)),"",VLOOKUP(CZ$1,'Tactic Recode'!$A$1:$B$547,2,FALSE))</f>
        <v>Execution</v>
      </c>
      <c r="DA127" t="str">
        <f>IF(ISERROR(MATCH(DA$1,'CSC Mitre'!DV$1:DV$220,0)),"",VLOOKUP(DA$1,'Tactic Recode'!$A$1:$B$547,2,FALSE))</f>
        <v/>
      </c>
      <c r="DB127" t="str">
        <f>IF(ISERROR(MATCH(DB$1,'CSC Mitre'!DV$1:DV$220,0)),"",VLOOKUP(DB$1,'Tactic Recode'!$A$1:$B$547,2,FALSE))</f>
        <v/>
      </c>
      <c r="DC127" t="str">
        <f>IF(ISERROR(MATCH(DC$1,'CSC Mitre'!DV$1:DV$220,0)),"",VLOOKUP(DC$1,'Tactic Recode'!$A$1:$B$547,2,FALSE))</f>
        <v/>
      </c>
      <c r="DD127" t="str">
        <f>IF(ISERROR(MATCH(DD$1,'CSC Mitre'!DV$1:DV$220,0)),"",VLOOKUP(DD$1,'Tactic Recode'!$A$1:$B$547,2,FALSE))</f>
        <v/>
      </c>
      <c r="DE127" t="str">
        <f>IF(ISERROR(MATCH(DE$1,'CSC Mitre'!DV$1:DV$220,0)),"",VLOOKUP(DE$1,'Tactic Recode'!$A$1:$B$547,2,FALSE))</f>
        <v/>
      </c>
      <c r="DF127" t="str">
        <f>IF(ISERROR(MATCH(DF$1,'CSC Mitre'!DV$1:DV$220,0)),"",VLOOKUP(DF$1,'Tactic Recode'!$A$1:$B$547,2,FALSE))</f>
        <v/>
      </c>
      <c r="DG127" t="str">
        <f>IF(ISERROR(MATCH(DG$1,'CSC Mitre'!DV$1:DV$220,0)),"",VLOOKUP(DG$1,'Tactic Recode'!$A$1:$B$547,2,FALSE))</f>
        <v/>
      </c>
      <c r="DH127" t="str">
        <f>IF(ISERROR(MATCH(DH$1,'CSC Mitre'!DV$1:DV$220,0)),"",VLOOKUP(DH$1,'Tactic Recode'!$A$1:$B$547,2,FALSE))</f>
        <v/>
      </c>
      <c r="DI127" t="str">
        <f>IF(ISERROR(MATCH(DI$1,'CSC Mitre'!DV$1:DV$220,0)),"",VLOOKUP(DI$1,'Tactic Recode'!$A$1:$B$547,2,FALSE))</f>
        <v/>
      </c>
      <c r="DJ127" t="str">
        <f>IF(ISERROR(MATCH(DJ$1,'CSC Mitre'!DV$1:DV$220,0)),"",VLOOKUP(DJ$1,'Tactic Recode'!$A$1:$B$547,2,FALSE))</f>
        <v/>
      </c>
      <c r="DK127" t="str">
        <f>IF(ISERROR(MATCH(DK$1,'CSC Mitre'!DV$1:DV$220,0)),"",VLOOKUP(DK$1,'Tactic Recode'!$A$1:$B$547,2,FALSE))</f>
        <v/>
      </c>
      <c r="DL127" t="str">
        <f>IF(ISERROR(MATCH(DL$1,'CSC Mitre'!DV$1:DV$220,0)),"",VLOOKUP(DL$1,'Tactic Recode'!$A$1:$B$547,2,FALSE))</f>
        <v/>
      </c>
      <c r="DM127" t="str">
        <f>IF(ISERROR(MATCH(DM$1,'CSC Mitre'!DV$1:DV$220,0)),"",VLOOKUP(DM$1,'Tactic Recode'!$A$1:$B$547,2,FALSE))</f>
        <v/>
      </c>
      <c r="DN127" t="str">
        <f>IF(ISERROR(MATCH(DN$1,'CSC Mitre'!DV$1:DV$220,0)),"",VLOOKUP(DN$1,'Tactic Recode'!$A$1:$B$547,2,FALSE))</f>
        <v/>
      </c>
      <c r="DO127" t="str">
        <f>IF(ISERROR(MATCH(DO$1,'CSC Mitre'!DV$1:DV$220,0)),"",VLOOKUP(DO$1,'Tactic Recode'!$A$1:$B$547,2,FALSE))</f>
        <v/>
      </c>
      <c r="DP127" t="str">
        <f>IF(ISERROR(MATCH(DP$1,'CSC Mitre'!DV$1:DV$220,0)),"",VLOOKUP(DP$1,'Tactic Recode'!$A$1:$B$547,2,FALSE))</f>
        <v/>
      </c>
      <c r="DQ127" t="str">
        <f>IF(ISERROR(MATCH(DQ$1,'CSC Mitre'!DV$1:DV$220,0)),"",VLOOKUP(DQ$1,'Tactic Recode'!$A$1:$B$547,2,FALSE))</f>
        <v/>
      </c>
      <c r="DR127" t="str">
        <f>IF(ISERROR(MATCH(DR$1,'CSC Mitre'!DV$1:DV$220,0)),"",VLOOKUP(DR$1,'Tactic Recode'!$A$1:$B$547,2,FALSE))</f>
        <v/>
      </c>
      <c r="DS127" t="str">
        <f>IF(ISERROR(MATCH(DS$1,'CSC Mitre'!DV$1:DV$220,0)),"",VLOOKUP(DS$1,'Tactic Recode'!$A$1:$B$547,2,FALSE))</f>
        <v>Execution, Lateral Movement</v>
      </c>
      <c r="DT127" t="str">
        <f>IF(ISERROR(MATCH(DT$1,'CSC Mitre'!DV$1:DV$220,0)),"",VLOOKUP(DT$1,'Tactic Recode'!$A$1:$B$547,2,FALSE))</f>
        <v/>
      </c>
      <c r="DU127" t="str">
        <f>IF(ISERROR(MATCH(DU$1,'CSC Mitre'!DV$1:DV$220,0)),"",VLOOKUP(DU$1,'Tactic Recode'!$A$1:$B$547,2,FALSE))</f>
        <v/>
      </c>
      <c r="DV127" t="str">
        <f>IF(ISERROR(MATCH(DV$1,'CSC Mitre'!DV$1:DV$220,0)),"",VLOOKUP(DV$1,'Tactic Recode'!$A$1:$B$547,2,FALSE))</f>
        <v/>
      </c>
      <c r="DW127" t="str">
        <f>IF(ISERROR(MATCH(DW$1,'CSC Mitre'!DV$1:DV$220,0)),"",VLOOKUP(DW$1,'Tactic Recode'!$A$1:$B$547,2,FALSE))</f>
        <v>Defense Evasion, Initial Access, Persistence, Privilage Escalation</v>
      </c>
      <c r="DX127" t="str">
        <f>IF(ISERROR(MATCH(DX$1,'CSC Mitre'!DV$1:DV$220,0)),"",VLOOKUP(DX$1,'Tactic Recode'!$A$1:$B$547,2,FALSE))</f>
        <v/>
      </c>
      <c r="DY127" t="str">
        <f>IF(ISERROR(MATCH(DY$1,'CSC Mitre'!DV$1:DV$220,0)),"",VLOOKUP(DY$1,'Tactic Recode'!$A$1:$B$547,2,FALSE))</f>
        <v/>
      </c>
      <c r="DZ127" t="str">
        <f>IF(ISERROR(MATCH(DZ$1,'CSC Mitre'!DV$1:DV$220,0)),"",VLOOKUP(DZ$1,'Tactic Recode'!$A$1:$B$547,2,FALSE))</f>
        <v/>
      </c>
      <c r="EA127" t="str">
        <f>IF(ISERROR(MATCH(EA$1,'CSC Mitre'!DV$1:DV$220,0)),"",VLOOKUP(EA$1,'Tactic Recode'!$A$1:$B$547,2,FALSE))</f>
        <v/>
      </c>
      <c r="EB127" t="str">
        <f>IF(ISERROR(MATCH(EB$1,'CSC Mitre'!DV$1:DV$220,0)),"",VLOOKUP(EB$1,'Tactic Recode'!$A$1:$B$547,2,FALSE))</f>
        <v/>
      </c>
      <c r="EC127" t="str">
        <f>IF(ISERROR(MATCH(EC$1,'CSC Mitre'!DV$1:DV$220,0)),"",VLOOKUP(EC$1,'Tactic Recode'!$A$1:$B$547,2,FALSE))</f>
        <v/>
      </c>
      <c r="ED127" t="str">
        <f>IF(ISERROR(MATCH(ED$1,'CSC Mitre'!DV$1:DV$220,0)),"",VLOOKUP(ED$1,'Tactic Recode'!$A$1:$B$547,2,FALSE))</f>
        <v/>
      </c>
      <c r="EE127" t="str">
        <f>IF(ISERROR(MATCH(EE$1,'CSC Mitre'!DV$1:DV$220,0)),"",VLOOKUP(EE$1,'Tactic Recode'!$A$1:$B$547,2,FALSE))</f>
        <v/>
      </c>
      <c r="EF127" t="str">
        <f>IF(ISERROR(MATCH(EF$1,'CSC Mitre'!DV$1:DV$220,0)),"",VLOOKUP(EF$1,'Tactic Recode'!$A$1:$B$547,2,FALSE))</f>
        <v/>
      </c>
      <c r="EG127" t="str">
        <f>IF(ISERROR(MATCH(EG$1,'CSC Mitre'!DV$1:DV$220,0)),"",VLOOKUP(EG$1,'Tactic Recode'!$A$1:$B$547,2,FALSE))</f>
        <v/>
      </c>
      <c r="EH127" t="str">
        <f>IF(ISERROR(MATCH(EH$1,'CSC Mitre'!DV$1:DV$220,0)),"",VLOOKUP(EH$1,'Tactic Recode'!$A$1:$B$547,2,FALSE))</f>
        <v/>
      </c>
      <c r="EI127" t="str">
        <f>IF(ISERROR(MATCH(EI$1,'CSC Mitre'!DV$1:DV$220,0)),"",VLOOKUP(EI$1,'Tactic Recode'!$A$1:$B$547,2,FALSE))</f>
        <v/>
      </c>
      <c r="EJ127" t="str">
        <f>IF(ISERROR(MATCH(EJ$1,'CSC Mitre'!DV$1:DV$220,0)),"",VLOOKUP(EJ$1,'Tactic Recode'!$A$1:$B$547,2,FALSE))</f>
        <v/>
      </c>
      <c r="EK127" t="str">
        <f>IF(ISERROR(MATCH(EK$1,'CSC Mitre'!DV$1:DV$220,0)),"",VLOOKUP(EK$1,'Tactic Recode'!$A$1:$B$547,2,FALSE))</f>
        <v/>
      </c>
      <c r="EL127" t="str">
        <f>IF(ISERROR(MATCH(EL$1,'CSC Mitre'!DV$1:DV$220,0)),"",VLOOKUP(EL$1,'Tactic Recode'!$A$1:$B$547,2,FALSE))</f>
        <v/>
      </c>
      <c r="EM127" t="str">
        <f>IF(ISERROR(MATCH(EM$1,'CSC Mitre'!DV$1:DV$220,0)),"",VLOOKUP(EM$1,'Tactic Recode'!$A$1:$B$547,2,FALSE))</f>
        <v/>
      </c>
      <c r="EN127" t="str">
        <f>IF(ISERROR(MATCH(EN$1,'CSC Mitre'!DV$1:DV$220,0)),"",VLOOKUP(EN$1,'Tactic Recode'!$A$1:$B$547,2,FALSE))</f>
        <v/>
      </c>
      <c r="EO127" t="str">
        <f>IF(ISERROR(MATCH(EO$1,'CSC Mitre'!DV$1:DV$220,0)),"",VLOOKUP(EO$1,'Tactic Recode'!$A$1:$B$547,2,FALSE))</f>
        <v/>
      </c>
      <c r="EP127" t="str">
        <f>IF(ISERROR(MATCH(EP$1,'CSC Mitre'!DV$1:DV$220,0)),"",VLOOKUP(EP$1,'Tactic Recode'!$A$1:$B$547,2,FALSE))</f>
        <v/>
      </c>
      <c r="EQ127" t="str">
        <f>IF(ISERROR(MATCH(EQ$1,'CSC Mitre'!DV$1:DV$220,0)),"",VLOOKUP(EQ$1,'Tactic Recode'!$A$1:$B$547,2,FALSE))</f>
        <v/>
      </c>
      <c r="ER127" t="str">
        <f>IF(ISERROR(MATCH(ER$1,'CSC Mitre'!DV$1:DV$220,0)),"",VLOOKUP(ER$1,'Tactic Recode'!$A$1:$B$547,2,FALSE))</f>
        <v/>
      </c>
      <c r="ES127" t="str">
        <f>IF(ISERROR(MATCH(ES$1,'CSC Mitre'!DV$1:DV$220,0)),"",VLOOKUP(ES$1,'Tactic Recode'!$A$1:$B$547,2,FALSE))</f>
        <v/>
      </c>
      <c r="ET127" t="str">
        <f>IF(ISERROR(MATCH(ET$1,'CSC Mitre'!DV$1:DV$220,0)),"",VLOOKUP(ET$1,'Tactic Recode'!$A$1:$B$547,2,FALSE))</f>
        <v/>
      </c>
      <c r="EU127" t="str">
        <f>IF(ISERROR(MATCH(EU$1,'CSC Mitre'!DV$1:DV$220,0)),"",VLOOKUP(EU$1,'Tactic Recode'!$A$1:$B$547,2,FALSE))</f>
        <v/>
      </c>
      <c r="EV127" t="str">
        <f>IF(ISERROR(MATCH(EV$1,'CSC Mitre'!DV$1:DV$220,0)),"",VLOOKUP(EV$1,'Tactic Recode'!$A$1:$B$547,2,FALSE))</f>
        <v/>
      </c>
      <c r="EW127" t="str">
        <f>IF(ISERROR(MATCH(EW$1,'CSC Mitre'!DV$1:DV$220,0)),"",VLOOKUP(EW$1,'Tactic Recode'!$A$1:$B$547,2,FALSE))</f>
        <v/>
      </c>
      <c r="EX127" t="str">
        <f>IF(ISERROR(MATCH(EX$1,'CSC Mitre'!DV$1:DV$220,0)),"",VLOOKUP(EX$1,'Tactic Recode'!$A$1:$B$547,2,FALSE))</f>
        <v/>
      </c>
      <c r="EY127" t="str">
        <f>IF(ISERROR(MATCH(EY$1,'CSC Mitre'!DV$1:DV$220,0)),"",VLOOKUP(EY$1,'Tactic Recode'!$A$1:$B$547,2,FALSE))</f>
        <v/>
      </c>
      <c r="EZ127" t="str">
        <f>IF(ISERROR(MATCH(EZ$1,'CSC Mitre'!DV$1:DV$220,0)),"",VLOOKUP(EZ$1,'Tactic Recode'!$A$1:$B$547,2,FALSE))</f>
        <v/>
      </c>
      <c r="FA127" t="str">
        <f>IF(ISERROR(MATCH(FA$1,'CSC Mitre'!DV$1:DV$220,0)),"",VLOOKUP(FA$1,'Tactic Recode'!$A$1:$B$547,2,FALSE))</f>
        <v/>
      </c>
      <c r="FB127" t="str">
        <f>IF(ISERROR(MATCH(FB$1,'CSC Mitre'!DV$1:DV$220,0)),"",VLOOKUP(FB$1,'Tactic Recode'!$A$1:$B$547,2,FALSE))</f>
        <v/>
      </c>
      <c r="FC127" t="str">
        <f>IF(ISERROR(MATCH(FC$1,'CSC Mitre'!DV$1:DV$220,0)),"",VLOOKUP(FC$1,'Tactic Recode'!$A$1:$B$547,2,FALSE))</f>
        <v/>
      </c>
      <c r="FD127" t="str">
        <f>IF(ISERROR(MATCH(FD$1,'CSC Mitre'!DV$1:DV$220,0)),"",VLOOKUP(FD$1,'Tactic Recode'!$A$1:$B$547,2,FALSE))</f>
        <v/>
      </c>
      <c r="FE127" t="str">
        <f>IF(ISERROR(MATCH(FE$1,'CSC Mitre'!DV$1:DV$220,0)),"",VLOOKUP(FE$1,'Tactic Recode'!$A$1:$B$547,2,FALSE))</f>
        <v/>
      </c>
      <c r="FF127" t="str">
        <f>IF(ISERROR(MATCH(FF$1,'CSC Mitre'!DV$1:DV$220,0)),"",VLOOKUP(FF$1,'Tactic Recode'!$A$1:$B$547,2,FALSE))</f>
        <v/>
      </c>
      <c r="FG127" t="str">
        <f>IF(ISERROR(MATCH(FG$1,'CSC Mitre'!DV$1:DV$220,0)),"",VLOOKUP(FG$1,'Tactic Recode'!$A$1:$B$547,2,FALSE))</f>
        <v/>
      </c>
      <c r="FH127" t="str">
        <f>IF(ISERROR(MATCH(FH$1,'CSC Mitre'!DV$1:DV$220,0)),"",VLOOKUP(FH$1,'Tactic Recode'!$A$1:$B$547,2,FALSE))</f>
        <v/>
      </c>
      <c r="FI127" t="str">
        <f>IF(ISERROR(MATCH(FI$1,'CSC Mitre'!DV$1:DV$220,0)),"",VLOOKUP(FI$1,'Tactic Recode'!$A$1:$B$547,2,FALSE))</f>
        <v/>
      </c>
      <c r="FJ127" t="str">
        <f>IF(ISERROR(MATCH(FJ$1,'CSC Mitre'!DV$1:DV$220,0)),"",VLOOKUP(FJ$1,'Tactic Recode'!$A$1:$B$547,2,FALSE))</f>
        <v/>
      </c>
      <c r="FK127" t="str">
        <f>IF(ISERROR(MATCH(FK$1,'CSC Mitre'!DV$1:DV$220,0)),"",VLOOKUP(FK$1,'Tactic Recode'!$A$1:$B$547,2,FALSE))</f>
        <v/>
      </c>
      <c r="FL127" t="str">
        <f>IF(ISERROR(MATCH(FL$1,'CSC Mitre'!DV$1:DV$220,0)),"",VLOOKUP(FL$1,'Tactic Recode'!$A$1:$B$547,2,FALSE))</f>
        <v/>
      </c>
      <c r="FM127" t="str">
        <f>IF(ISERROR(MATCH(FM$1,'CSC Mitre'!DV$1:DV$220,0)),"",VLOOKUP(FM$1,'Tactic Recode'!$A$1:$B$547,2,FALSE))</f>
        <v/>
      </c>
      <c r="FN127" t="str">
        <f>IF(ISERROR(MATCH(FN$1,'CSC Mitre'!DV$1:DV$220,0)),"",VLOOKUP(FN$1,'Tactic Recode'!$A$1:$B$547,2,FALSE))</f>
        <v/>
      </c>
      <c r="FO127" t="str">
        <f>IF(ISERROR(MATCH(FO$1,'CSC Mitre'!DV$1:DV$220,0)),"",VLOOKUP(FO$1,'Tactic Recode'!$A$1:$B$547,2,FALSE))</f>
        <v/>
      </c>
      <c r="FP127" t="str">
        <f>IF(ISERROR(MATCH(FP$1,'CSC Mitre'!DV$1:DV$220,0)),"",VLOOKUP(FP$1,'Tactic Recode'!$A$1:$B$547,2,FALSE))</f>
        <v/>
      </c>
      <c r="FQ127" t="str">
        <f>IF(ISERROR(MATCH(FQ$1,'CSC Mitre'!DV$1:DV$220,0)),"",VLOOKUP(FQ$1,'Tactic Recode'!$A$1:$B$547,2,FALSE))</f>
        <v/>
      </c>
      <c r="FR127" t="str">
        <f>IF(ISERROR(MATCH(FR$1,'CSC Mitre'!DV$1:DV$220,0)),"",VLOOKUP(FR$1,'Tactic Recode'!$A$1:$B$547,2,FALSE))</f>
        <v/>
      </c>
      <c r="FS127" t="str">
        <f>IF(ISERROR(MATCH(FS$1,'CSC Mitre'!DV$1:DV$220,0)),"",VLOOKUP(FS$1,'Tactic Recode'!$A$1:$B$547,2,FALSE))</f>
        <v/>
      </c>
      <c r="FT127" t="str">
        <f>IF(ISERROR(MATCH(FT$1,'CSC Mitre'!DV$1:DV$220,0)),"",VLOOKUP(FT$1,'Tactic Recode'!$A$1:$B$547,2,FALSE))</f>
        <v/>
      </c>
      <c r="FU127" t="str">
        <f>IF(ISERROR(MATCH(FU$1,'CSC Mitre'!DV$1:DV$220,0)),"",VLOOKUP(FU$1,'Tactic Recode'!$A$1:$B$547,2,FALSE))</f>
        <v>Defense Evasion</v>
      </c>
      <c r="FV127" t="str">
        <f>IF(ISERROR(MATCH(FV$1,'CSC Mitre'!DV$1:DV$220,0)),"",VLOOKUP(FV$1,'Tactic Recode'!$A$1:$B$547,2,FALSE))</f>
        <v/>
      </c>
      <c r="FW127" t="str">
        <f>IF(ISERROR(MATCH(FW$1,'CSC Mitre'!DV$1:DV$220,0)),"",VLOOKUP(FW$1,'Tactic Recode'!$A$1:$B$547,2,FALSE))</f>
        <v/>
      </c>
      <c r="FX127" t="str">
        <f>IF(ISERROR(MATCH(FX$1,'CSC Mitre'!DV$1:DV$220,0)),"",VLOOKUP(FX$1,'Tactic Recode'!$A$1:$B$547,2,FALSE))</f>
        <v/>
      </c>
      <c r="FY127" t="str">
        <f>IF(ISERROR(MATCH(FY$1,'CSC Mitre'!DV$1:DV$220,0)),"",VLOOKUP(FY$1,'Tactic Recode'!$A$1:$B$547,2,FALSE))</f>
        <v/>
      </c>
      <c r="FZ127" t="str">
        <f>IF(ISERROR(MATCH(FZ$1,'CSC Mitre'!DV$1:DV$220,0)),"",VLOOKUP(FZ$1,'Tactic Recode'!$A$1:$B$547,2,FALSE))</f>
        <v/>
      </c>
      <c r="GA127" t="str">
        <f>IF(ISERROR(MATCH(GA$1,'CSC Mitre'!DV$1:DV$220,0)),"",VLOOKUP(GA$1,'Tactic Recode'!$A$1:$B$547,2,FALSE))</f>
        <v>Initial Access, Persistence</v>
      </c>
      <c r="GB127" t="str">
        <f>IF(ISERROR(MATCH(GB$1,'CSC Mitre'!DV$1:DV$220,0)),"",VLOOKUP(GB$1,'Tactic Recode'!$A$1:$B$547,2,FALSE))</f>
        <v/>
      </c>
      <c r="GC127" t="str">
        <f>IF(ISERROR(MATCH(GC$1,'CSC Mitre'!DV$1:DV$220,0)),"",VLOOKUP(GC$1,'Tactic Recode'!$A$1:$B$547,2,FALSE))</f>
        <v/>
      </c>
      <c r="GD127" t="str">
        <f>IF(ISERROR(MATCH(GD$1,'CSC Mitre'!DV$1:DV$220,0)),"",VLOOKUP(GD$1,'Tactic Recode'!$A$1:$B$547,2,FALSE))</f>
        <v/>
      </c>
      <c r="GE127" t="str">
        <f>IF(ISERROR(MATCH(GE$1,'CSC Mitre'!DV$1:DV$220,0)),"",VLOOKUP(GE$1,'Tactic Recode'!$A$1:$B$547,2,FALSE))</f>
        <v/>
      </c>
      <c r="GF127" t="str">
        <f>IF(ISERROR(MATCH(GF$1,'CSC Mitre'!DV$1:DV$220,0)),"",VLOOKUP(GF$1,'Tactic Recode'!$A$1:$B$547,2,FALSE))</f>
        <v/>
      </c>
      <c r="GG127" t="str">
        <f>IF(ISERROR(MATCH(GG$1,'CSC Mitre'!DV$1:DV$220,0)),"",VLOOKUP(GG$1,'Tactic Recode'!$A$1:$B$547,2,FALSE))</f>
        <v/>
      </c>
      <c r="GH127" t="str">
        <f>IF(ISERROR(MATCH(GH$1,'CSC Mitre'!DV$1:DV$220,0)),"",VLOOKUP(GH$1,'Tactic Recode'!$A$1:$B$547,2,FALSE))</f>
        <v/>
      </c>
      <c r="GI127" t="str">
        <f>IF(ISERROR(MATCH(GI$1,'CSC Mitre'!DV$1:DV$220,0)),"",VLOOKUP(GI$1,'Tactic Recode'!$A$1:$B$547,2,FALSE))</f>
        <v/>
      </c>
      <c r="GJ127" t="str">
        <f>IF(ISERROR(MATCH(GJ$1,'CSC Mitre'!DV$1:DV$220,0)),"",VLOOKUP(GJ$1,'Tactic Recode'!$A$1:$B$547,2,FALSE))</f>
        <v/>
      </c>
      <c r="GK127" t="str">
        <f>IF(ISERROR(MATCH(GK$1,'CSC Mitre'!DV$1:DV$220,0)),"",VLOOKUP(GK$1,'Tactic Recode'!$A$1:$B$547,2,FALSE))</f>
        <v/>
      </c>
      <c r="GL127" t="str">
        <f>IF(ISERROR(MATCH(GL$1,'CSC Mitre'!DV$1:DV$220,0)),"",VLOOKUP(GL$1,'Tactic Recode'!$A$1:$B$547,2,FALSE))</f>
        <v/>
      </c>
      <c r="GM127" t="str">
        <f>IF(ISERROR(MATCH(GM$1,'CSC Mitre'!DV$1:DV$220,0)),"",VLOOKUP(GM$1,'Tactic Recode'!$A$1:$B$547,2,FALSE))</f>
        <v/>
      </c>
      <c r="GN127" t="str">
        <f>IF(ISERROR(MATCH(GN$1,'CSC Mitre'!DV$1:DV$220,0)),"",VLOOKUP(GN$1,'Tactic Recode'!$A$1:$B$547,2,FALSE))</f>
        <v/>
      </c>
      <c r="GO127" t="str">
        <f>IF(ISERROR(MATCH(GO$1,'CSC Mitre'!DV$1:DV$220,0)),"",VLOOKUP(GO$1,'Tactic Recode'!$A$1:$B$547,2,FALSE))</f>
        <v/>
      </c>
      <c r="GP127" t="str">
        <f>IF(ISERROR(MATCH(GP$1,'CSC Mitre'!DV$1:DV$220,0)),"",VLOOKUP(GP$1,'Tactic Recode'!$A$1:$B$547,2,FALSE))</f>
        <v/>
      </c>
      <c r="GQ127" t="str">
        <f>IF(ISERROR(MATCH(GQ$1,'CSC Mitre'!DV$1:DV$220,0)),"",VLOOKUP(GQ$1,'Tactic Recode'!$A$1:$B$547,2,FALSE))</f>
        <v/>
      </c>
      <c r="GR127" t="str">
        <f>IF(ISERROR(MATCH(GR$1,'CSC Mitre'!DV$1:DV$220,0)),"",VLOOKUP(GR$1,'Tactic Recode'!$A$1:$B$547,2,FALSE))</f>
        <v/>
      </c>
      <c r="GS127" t="str">
        <f>IF(ISERROR(MATCH(GS$1,'CSC Mitre'!DV$1:DV$220,0)),"",VLOOKUP(GS$1,'Tactic Recode'!$A$1:$B$547,2,FALSE))</f>
        <v/>
      </c>
      <c r="GT127" t="str">
        <f>IF(ISERROR(MATCH(GT$1,'CSC Mitre'!DV$1:DV$220,0)),"",VLOOKUP(GT$1,'Tactic Recode'!$A$1:$B$547,2,FALSE))</f>
        <v/>
      </c>
      <c r="GU127" t="str">
        <f>IF(ISERROR(MATCH(GU$1,'CSC Mitre'!DV$1:DV$220,0)),"",VLOOKUP(GU$1,'Tactic Recode'!$A$1:$B$547,2,FALSE))</f>
        <v/>
      </c>
      <c r="GV127" t="str">
        <f>IF(ISERROR(MATCH(GV$1,'CSC Mitre'!DV$1:DV$220,0)),"",VLOOKUP(GV$1,'Tactic Recode'!$A$1:$B$547,2,FALSE))</f>
        <v/>
      </c>
      <c r="GW127" t="str">
        <f>IF(ISERROR(MATCH(GW$1,'CSC Mitre'!DV$1:DV$220,0)),"",VLOOKUP(GW$1,'Tactic Recode'!$A$1:$B$547,2,FALSE))</f>
        <v/>
      </c>
      <c r="GX127" t="str">
        <f>IF(ISERROR(MATCH(GX$1,'CSC Mitre'!DV$1:DV$220,0)),"",VLOOKUP(GX$1,'Tactic Recode'!$A$1:$B$547,2,FALSE))</f>
        <v/>
      </c>
      <c r="GY127" t="str">
        <f>IF(ISERROR(MATCH(GY$1,'CSC Mitre'!DV$1:DV$220,0)),"",VLOOKUP(GY$1,'Tactic Recode'!$A$1:$B$547,2,FALSE))</f>
        <v/>
      </c>
      <c r="GZ127" t="str">
        <f>IF(ISERROR(MATCH(GZ$1,'CSC Mitre'!DV$1:DV$220,0)),"",VLOOKUP(GZ$1,'Tactic Recode'!$A$1:$B$547,2,FALSE))</f>
        <v/>
      </c>
      <c r="HA127" t="str">
        <f>IF(ISERROR(MATCH(HA$1,'CSC Mitre'!DV$1:DV$220,0)),"",VLOOKUP(HA$1,'Tactic Recode'!$A$1:$B$547,2,FALSE))</f>
        <v/>
      </c>
      <c r="HB127" t="str">
        <f>IF(ISERROR(MATCH(HB$1,'CSC Mitre'!DV$1:DV$220,0)),"",VLOOKUP(HB$1,'Tactic Recode'!$A$1:$B$547,2,FALSE))</f>
        <v>Initial Access</v>
      </c>
      <c r="HC127" t="str">
        <f>IF(ISERROR(MATCH(HC$1,'CSC Mitre'!DV$1:DV$220,0)),"",VLOOKUP(HC$1,'Tactic Recode'!$A$1:$B$547,2,FALSE))</f>
        <v>Initial Access</v>
      </c>
      <c r="HD127" t="str">
        <f>IF(ISERROR(MATCH(HD$1,'CSC Mitre'!DV$1:DV$220,0)),"",VLOOKUP(HD$1,'Tactic Recode'!$A$1:$B$547,2,FALSE))</f>
        <v>Initial Access</v>
      </c>
      <c r="HE127" t="str">
        <f>IF(ISERROR(MATCH(HE$1,'CSC Mitre'!DV$1:DV$220,0)),"",VLOOKUP(HE$1,'Tactic Recode'!$A$1:$B$547,2,FALSE))</f>
        <v/>
      </c>
      <c r="HF127" t="str">
        <f>IF(ISERROR(MATCH(HF$1,'CSC Mitre'!DV$1:DV$220,0)),"",VLOOKUP(HF$1,'Tactic Recode'!$A$1:$B$547,2,FALSE))</f>
        <v/>
      </c>
      <c r="HG127" t="str">
        <f>IF(ISERROR(MATCH(HG$1,'CSC Mitre'!DV$1:DV$220,0)),"",VLOOKUP(HG$1,'Tactic Recode'!$A$1:$B$547,2,FALSE))</f>
        <v/>
      </c>
      <c r="HH127" t="str">
        <f>IF(ISERROR(MATCH(HH$1,'CSC Mitre'!DV$1:DV$220,0)),"",VLOOKUP(HH$1,'Tactic Recode'!$A$1:$B$547,2,FALSE))</f>
        <v/>
      </c>
      <c r="HI127" t="str">
        <f>IF(ISERROR(MATCH(HI$1,'CSC Mitre'!DV$1:DV$220,0)),"",VLOOKUP(HI$1,'Tactic Recode'!$A$1:$B$547,2,FALSE))</f>
        <v/>
      </c>
      <c r="HJ127" t="str">
        <f>IF(ISERROR(MATCH(HJ$1,'CSC Mitre'!DV$1:DV$220,0)),"",VLOOKUP(HJ$1,'Tactic Recode'!$A$1:$B$547,2,FALSE))</f>
        <v/>
      </c>
      <c r="HK127" t="str">
        <f>IF(ISERROR(MATCH(HK$1,'CSC Mitre'!DV$1:DV$220,0)),"",VLOOKUP(HK$1,'Tactic Recode'!$A$1:$B$547,2,FALSE))</f>
        <v/>
      </c>
      <c r="HL127" t="str">
        <f>IF(ISERROR(MATCH(HL$1,'CSC Mitre'!DV$1:DV$220,0)),"",VLOOKUP(HL$1,'Tactic Recode'!$A$1:$B$547,2,FALSE))</f>
        <v/>
      </c>
      <c r="HM127" t="str">
        <f>IF(ISERROR(MATCH(HM$1,'CSC Mitre'!DV$1:DV$220,0)),"",VLOOKUP(HM$1,'Tactic Recode'!$A$1:$B$547,2,FALSE))</f>
        <v/>
      </c>
      <c r="HN127" t="str">
        <f>IF(ISERROR(MATCH(HN$1,'CSC Mitre'!DV$1:DV$220,0)),"",VLOOKUP(HN$1,'Tactic Recode'!$A$1:$B$547,2,FALSE))</f>
        <v/>
      </c>
      <c r="HO127" t="str">
        <f>IF(ISERROR(MATCH(HO$1,'CSC Mitre'!DV$1:DV$220,0)),"",VLOOKUP(HO$1,'Tactic Recode'!$A$1:$B$547,2,FALSE))</f>
        <v/>
      </c>
      <c r="HP127" t="str">
        <f>IF(ISERROR(MATCH(HP$1,'CSC Mitre'!DV$1:DV$220,0)),"",VLOOKUP(HP$1,'Tactic Recode'!$A$1:$B$547,2,FALSE))</f>
        <v/>
      </c>
      <c r="HQ127" t="str">
        <f>IF(ISERROR(MATCH(HQ$1,'CSC Mitre'!DV$1:DV$220,0)),"",VLOOKUP(HQ$1,'Tactic Recode'!$A$1:$B$547,2,FALSE))</f>
        <v/>
      </c>
      <c r="HR127" t="str">
        <f>IF(ISERROR(MATCH(HR$1,'CSC Mitre'!DV$1:DV$220,0)),"",VLOOKUP(HR$1,'Tactic Recode'!$A$1:$B$547,2,FALSE))</f>
        <v/>
      </c>
      <c r="HS127" t="str">
        <f>IF(ISERROR(MATCH(HS$1,'CSC Mitre'!DV$1:DV$220,0)),"",VLOOKUP(HS$1,'Tactic Recode'!$A$1:$B$547,2,FALSE))</f>
        <v>Lateral Movement</v>
      </c>
      <c r="HT127" t="str">
        <f>IF(ISERROR(MATCH(HT$1,'CSC Mitre'!DV$1:DV$220,0)),"",VLOOKUP(HT$1,'Tactic Recode'!$A$1:$B$547,2,FALSE))</f>
        <v/>
      </c>
      <c r="HU127" t="str">
        <f>IF(ISERROR(MATCH(HU$1,'CSC Mitre'!DV$1:DV$220,0)),"",VLOOKUP(HU$1,'Tactic Recode'!$A$1:$B$547,2,FALSE))</f>
        <v/>
      </c>
      <c r="HV127" t="str">
        <f>IF(ISERROR(MATCH(HV$1,'CSC Mitre'!DV$1:DV$220,0)),"",VLOOKUP(HV$1,'Tactic Recode'!$A$1:$B$547,2,FALSE))</f>
        <v>Collection</v>
      </c>
      <c r="HW127" t="str">
        <f>IF(ISERROR(MATCH(HW$1,'CSC Mitre'!DV$1:DV$220,0)),"",VLOOKUP(HW$1,'Tactic Recode'!$A$1:$B$547,2,FALSE))</f>
        <v>Collection</v>
      </c>
      <c r="HX127" t="str">
        <f>IF(ISERROR(MATCH(HX$1,'CSC Mitre'!DV$1:DV$220,0)),"",VLOOKUP(HX$1,'Tactic Recode'!$A$1:$B$547,2,FALSE))</f>
        <v>Collection</v>
      </c>
      <c r="HY127" t="str">
        <f>IF(ISERROR(MATCH(HY$1,'CSC Mitre'!DV$1:DV$220,0)),"",VLOOKUP(HY$1,'Tactic Recode'!$A$1:$B$547,2,FALSE))</f>
        <v/>
      </c>
      <c r="HZ127" t="str">
        <f>IF(ISERROR(MATCH(HZ$1,'CSC Mitre'!DV$1:DV$220,0)),"",VLOOKUP(HZ$1,'Tactic Recode'!$A$1:$B$547,2,FALSE))</f>
        <v/>
      </c>
      <c r="IA127" t="str">
        <f>IF(ISERROR(MATCH(IA$1,'CSC Mitre'!DV$1:DV$220,0)),"",VLOOKUP(IA$1,'Tactic Recode'!$A$1:$B$547,2,FALSE))</f>
        <v/>
      </c>
      <c r="IB127" t="str">
        <f>IF(ISERROR(MATCH(IB$1,'CSC Mitre'!DV$1:DV$220,0)),"",VLOOKUP(IB$1,'Tactic Recode'!$A$1:$B$547,2,FALSE))</f>
        <v/>
      </c>
      <c r="IC127" t="str">
        <f>IF(ISERROR(MATCH(IC$1,'CSC Mitre'!DV$1:DV$220,0)),"",VLOOKUP(IC$1,'Tactic Recode'!$A$1:$B$547,2,FALSE))</f>
        <v/>
      </c>
      <c r="ID127" t="str">
        <f>IF(ISERROR(MATCH(ID$1,'CSC Mitre'!DV$1:DV$220,0)),"",VLOOKUP(ID$1,'Tactic Recode'!$A$1:$B$547,2,FALSE))</f>
        <v/>
      </c>
      <c r="IE127" t="str">
        <f>IF(ISERROR(MATCH(IE$1,'CSC Mitre'!DV$1:DV$220,0)),"",VLOOKUP(IE$1,'Tactic Recode'!$A$1:$B$547,2,FALSE))</f>
        <v/>
      </c>
      <c r="IF127" t="str">
        <f>IF(ISERROR(MATCH(IF$1,'CSC Mitre'!DV$1:DV$220,0)),"",VLOOKUP(IF$1,'Tactic Recode'!$A$1:$B$547,2,FALSE))</f>
        <v/>
      </c>
      <c r="IG127" t="str">
        <f>IF(ISERROR(MATCH(IG$1,'CSC Mitre'!DV$1:DV$220,0)),"",VLOOKUP(IG$1,'Tactic Recode'!$A$1:$B$547,2,FALSE))</f>
        <v/>
      </c>
      <c r="IH127" t="str">
        <f>IF(ISERROR(MATCH(IH$1,'CSC Mitre'!DV$1:DV$220,0)),"",VLOOKUP(IH$1,'Tactic Recode'!$A$1:$B$547,2,FALSE))</f>
        <v/>
      </c>
      <c r="II127" t="str">
        <f>IF(ISERROR(MATCH(II$1,'CSC Mitre'!DV$1:DV$220,0)),"",VLOOKUP(II$1,'Tactic Recode'!$A$1:$B$547,2,FALSE))</f>
        <v/>
      </c>
      <c r="IJ127" t="str">
        <f>IF(ISERROR(MATCH(IJ$1,'CSC Mitre'!DV$1:DV$220,0)),"",VLOOKUP(IJ$1,'Tactic Recode'!$A$1:$B$547,2,FALSE))</f>
        <v/>
      </c>
      <c r="IK127" t="str">
        <f>IF(ISERROR(MATCH(IK$1,'CSC Mitre'!DV$1:DV$220,0)),"",VLOOKUP(IK$1,'Tactic Recode'!$A$1:$B$547,2,FALSE))</f>
        <v/>
      </c>
      <c r="IL127" t="str">
        <f>IF(ISERROR(MATCH(IL$1,'CSC Mitre'!DV$1:DV$220,0)),"",VLOOKUP(IL$1,'Tactic Recode'!$A$1:$B$547,2,FALSE))</f>
        <v/>
      </c>
      <c r="IM127" t="str">
        <f>IF(ISERROR(MATCH(IM$1,'CSC Mitre'!DV$1:DV$220,0)),"",VLOOKUP(IM$1,'Tactic Recode'!$A$1:$B$547,2,FALSE))</f>
        <v/>
      </c>
      <c r="IN127" t="str">
        <f>IF(ISERROR(MATCH(IN$1,'CSC Mitre'!DV$1:DV$220,0)),"",VLOOKUP(IN$1,'Tactic Recode'!$A$1:$B$547,2,FALSE))</f>
        <v/>
      </c>
      <c r="IO127" t="str">
        <f>IF(ISERROR(MATCH(IO$1,'CSC Mitre'!DV$1:DV$220,0)),"",VLOOKUP(IO$1,'Tactic Recode'!$A$1:$B$547,2,FALSE))</f>
        <v/>
      </c>
      <c r="IP127" t="str">
        <f>IF(ISERROR(MATCH(IP$1,'CSC Mitre'!DV$1:DV$220,0)),"",VLOOKUP(IP$1,'Tactic Recode'!$A$1:$B$547,2,FALSE))</f>
        <v/>
      </c>
      <c r="IQ127" t="str">
        <f>IF(ISERROR(MATCH(IQ$1,'CSC Mitre'!DV$1:DV$220,0)),"",VLOOKUP(IQ$1,'Tactic Recode'!$A$1:$B$547,2,FALSE))</f>
        <v/>
      </c>
      <c r="IR127" t="str">
        <f>IF(ISERROR(MATCH(IR$1,'CSC Mitre'!DV$1:DV$220,0)),"",VLOOKUP(IR$1,'Tactic Recode'!$A$1:$B$547,2,FALSE))</f>
        <v/>
      </c>
      <c r="IS127" t="str">
        <f>IF(ISERROR(MATCH(IS$1,'CSC Mitre'!DV$1:DV$220,0)),"",VLOOKUP(IS$1,'Tactic Recode'!$A$1:$B$547,2,FALSE))</f>
        <v/>
      </c>
      <c r="IT127" t="str">
        <f>IF(ISERROR(MATCH(IT$1,'CSC Mitre'!DV$1:DV$220,0)),"",VLOOKUP(IT$1,'Tactic Recode'!$A$1:$B$547,2,FALSE))</f>
        <v/>
      </c>
      <c r="IU127" t="str">
        <f>IF(ISERROR(MATCH(IU$1,'CSC Mitre'!DV$1:DV$220,0)),"",VLOOKUP(IU$1,'Tactic Recode'!$A$1:$B$547,2,FALSE))</f>
        <v/>
      </c>
      <c r="IV127" t="str">
        <f>IF(ISERROR(MATCH(IV$1,'CSC Mitre'!DV$1:DV$220,0)),"",VLOOKUP(IV$1,'Tactic Recode'!$A$1:$B$547,2,FALSE))</f>
        <v/>
      </c>
      <c r="IW127" t="str">
        <f>IF(ISERROR(MATCH(IW$1,'CSC Mitre'!DV$1:DV$220,0)),"",VLOOKUP(IW$1,'Tactic Recode'!$A$1:$B$547,2,FALSE))</f>
        <v/>
      </c>
      <c r="IX127" t="str">
        <f>IF(ISERROR(MATCH(IX$1,'CSC Mitre'!DV$1:DV$220,0)),"",VLOOKUP(IX$1,'Tactic Recode'!$A$1:$B$547,2,FALSE))</f>
        <v/>
      </c>
      <c r="IY127" t="str">
        <f>IF(ISERROR(MATCH(IY$1,'CSC Mitre'!DV$1:DV$220,0)),"",VLOOKUP(IY$1,'Tactic Recode'!$A$1:$B$547,2,FALSE))</f>
        <v/>
      </c>
      <c r="IZ127" t="str">
        <f>IF(ISERROR(MATCH(IZ$1,'CSC Mitre'!DV$1:DV$220,0)),"",VLOOKUP(IZ$1,'Tactic Recode'!$A$1:$B$547,2,FALSE))</f>
        <v/>
      </c>
      <c r="JA127" t="str">
        <f>IF(ISERROR(MATCH(JA$1,'CSC Mitre'!DV$1:DV$220,0)),"",VLOOKUP(JA$1,'Tactic Recode'!$A$1:$B$547,2,FALSE))</f>
        <v/>
      </c>
      <c r="JB127" t="str">
        <f>IF(ISERROR(MATCH(JB$1,'CSC Mitre'!DV$1:DV$220,0)),"",VLOOKUP(JB$1,'Tactic Recode'!$A$1:$B$547,2,FALSE))</f>
        <v/>
      </c>
      <c r="JC127" t="str">
        <f>IF(ISERROR(MATCH(JC$1,'CSC Mitre'!DV$1:DV$220,0)),"",VLOOKUP(JC$1,'Tactic Recode'!$A$1:$B$547,2,FALSE))</f>
        <v/>
      </c>
      <c r="JD127" t="str">
        <f>IF(ISERROR(MATCH(JD$1,'CSC Mitre'!DV$1:DV$220,0)),"",VLOOKUP(JD$1,'Tactic Recode'!$A$1:$B$547,2,FALSE))</f>
        <v/>
      </c>
      <c r="JE127" t="str">
        <f>IF(ISERROR(MATCH(JE$1,'CSC Mitre'!DV$1:DV$220,0)),"",VLOOKUP(JE$1,'Tactic Recode'!$A$1:$B$547,2,FALSE))</f>
        <v/>
      </c>
      <c r="JF127" t="str">
        <f>IF(ISERROR(MATCH(JF$1,'CSC Mitre'!DV$1:DV$220,0)),"",VLOOKUP(JF$1,'Tactic Recode'!$A$1:$B$547,2,FALSE))</f>
        <v/>
      </c>
      <c r="JG127" t="str">
        <f>IF(ISERROR(MATCH(JG$1,'CSC Mitre'!DV$1:DV$220,0)),"",VLOOKUP(JG$1,'Tactic Recode'!$A$1:$B$547,2,FALSE))</f>
        <v/>
      </c>
      <c r="JH127" t="str">
        <f>IF(ISERROR(MATCH(JH$1,'CSC Mitre'!DV$1:DV$220,0)),"",VLOOKUP(JH$1,'Tactic Recode'!$A$1:$B$547,2,FALSE))</f>
        <v/>
      </c>
      <c r="JI127" t="str">
        <f>IF(ISERROR(MATCH(JI$1,'CSC Mitre'!DV$1:DV$220,0)),"",VLOOKUP(JI$1,'Tactic Recode'!$A$1:$B$547,2,FALSE))</f>
        <v/>
      </c>
      <c r="JJ127" t="str">
        <f>IF(ISERROR(MATCH(JJ$1,'CSC Mitre'!DV$1:DV$220,0)),"",VLOOKUP(JJ$1,'Tactic Recode'!$A$1:$B$547,2,FALSE))</f>
        <v/>
      </c>
      <c r="JK127" t="str">
        <f>IF(ISERROR(MATCH(JK$1,'CSC Mitre'!DV$1:DV$220,0)),"",VLOOKUP(JK$1,'Tactic Recode'!$A$1:$B$547,2,FALSE))</f>
        <v/>
      </c>
      <c r="JL127" t="str">
        <f>IF(ISERROR(MATCH(JL$1,'CSC Mitre'!DV$1:DV$220,0)),"",VLOOKUP(JL$1,'Tactic Recode'!$A$1:$B$547,2,FALSE))</f>
        <v/>
      </c>
      <c r="JM127" t="str">
        <f>IF(ISERROR(MATCH(JM$1,'CSC Mitre'!DV$1:DV$220,0)),"",VLOOKUP(JM$1,'Tactic Recode'!$A$1:$B$547,2,FALSE))</f>
        <v/>
      </c>
      <c r="JN127" t="str">
        <f>IF(ISERROR(MATCH(JN$1,'CSC Mitre'!DV$1:DV$220,0)),"",VLOOKUP(JN$1,'Tactic Recode'!$A$1:$B$547,2,FALSE))</f>
        <v/>
      </c>
      <c r="JO127" t="str">
        <f>IF(ISERROR(MATCH(JO$1,'CSC Mitre'!DV$1:DV$220,0)),"",VLOOKUP(JO$1,'Tactic Recode'!$A$1:$B$547,2,FALSE))</f>
        <v/>
      </c>
      <c r="JP127" t="str">
        <f>IF(ISERROR(MATCH(JP$1,'CSC Mitre'!DV$1:DV$220,0)),"",VLOOKUP(JP$1,'Tactic Recode'!$A$1:$B$547,2,FALSE))</f>
        <v/>
      </c>
      <c r="JQ127" t="str">
        <f>IF(ISERROR(MATCH(JQ$1,'CSC Mitre'!DV$1:DV$220,0)),"",VLOOKUP(JQ$1,'Tactic Recode'!$A$1:$B$547,2,FALSE))</f>
        <v/>
      </c>
      <c r="JR127" t="str">
        <f>IF(ISERROR(MATCH(JR$1,'CSC Mitre'!DV$1:DV$220,0)),"",VLOOKUP(JR$1,'Tactic Recode'!$A$1:$B$547,2,FALSE))</f>
        <v/>
      </c>
      <c r="JS127" t="str">
        <f>IF(ISERROR(MATCH(JS$1,'CSC Mitre'!DV$1:DV$220,0)),"",VLOOKUP(JS$1,'Tactic Recode'!$A$1:$B$547,2,FALSE))</f>
        <v/>
      </c>
      <c r="JT127" t="str">
        <f>IF(ISERROR(MATCH(JT$1,'CSC Mitre'!DV$1:DV$220,0)),"",VLOOKUP(JT$1,'Tactic Recode'!$A$1:$B$547,2,FALSE))</f>
        <v/>
      </c>
      <c r="JU127" t="str">
        <f>IF(ISERROR(MATCH(JU$1,'CSC Mitre'!DV$1:DV$220,0)),"",VLOOKUP(JU$1,'Tactic Recode'!$A$1:$B$547,2,FALSE))</f>
        <v/>
      </c>
      <c r="JV127" t="str">
        <f>IF(ISERROR(MATCH(JV$1,'CSC Mitre'!DV$1:DV$220,0)),"",VLOOKUP(JV$1,'Tactic Recode'!$A$1:$B$547,2,FALSE))</f>
        <v/>
      </c>
      <c r="JW127" t="str">
        <f>IF(ISERROR(MATCH(JW$1,'CSC Mitre'!DV$1:DV$220,0)),"",VLOOKUP(JW$1,'Tactic Recode'!$A$1:$B$547,2,FALSE))</f>
        <v/>
      </c>
      <c r="JX127" t="str">
        <f>IF(ISERROR(MATCH(JX$1,'CSC Mitre'!DV$1:DV$220,0)),"",VLOOKUP(JX$1,'Tactic Recode'!$A$1:$B$547,2,FALSE))</f>
        <v/>
      </c>
      <c r="JY127" t="str">
        <f>IF(ISERROR(MATCH(JY$1,'CSC Mitre'!DV$1:DV$220,0)),"",VLOOKUP(JY$1,'Tactic Recode'!$A$1:$B$547,2,FALSE))</f>
        <v/>
      </c>
      <c r="JZ127" t="str">
        <f>IF(ISERROR(MATCH(JZ$1,'CSC Mitre'!DV$1:DV$220,0)),"",VLOOKUP(JZ$1,'Tactic Recode'!$A$1:$B$547,2,FALSE))</f>
        <v/>
      </c>
      <c r="KA127" t="str">
        <f>IF(ISERROR(MATCH(KA$1,'CSC Mitre'!DV$1:DV$220,0)),"",VLOOKUP(KA$1,'Tactic Recode'!$A$1:$B$547,2,FALSE))</f>
        <v/>
      </c>
      <c r="KB127" t="str">
        <f>IF(ISERROR(MATCH(KB$1,'CSC Mitre'!DV$1:DV$220,0)),"",VLOOKUP(KB$1,'Tactic Recode'!$A$1:$B$547,2,FALSE))</f>
        <v/>
      </c>
      <c r="KC127" t="str">
        <f>IF(ISERROR(MATCH(KC$1,'CSC Mitre'!DV$1:DV$220,0)),"",VLOOKUP(KC$1,'Tactic Recode'!$A$1:$B$547,2,FALSE))</f>
        <v/>
      </c>
      <c r="KD127" t="str">
        <f>IF(ISERROR(MATCH(KD$1,'CSC Mitre'!DV$1:DV$220,0)),"",VLOOKUP(KD$1,'Tactic Recode'!$A$1:$B$547,2,FALSE))</f>
        <v/>
      </c>
      <c r="KE127" t="str">
        <f>IF(ISERROR(MATCH(KE$1,'CSC Mitre'!DV$1:DV$220,0)),"",VLOOKUP(KE$1,'Tactic Recode'!$A$1:$B$547,2,FALSE))</f>
        <v/>
      </c>
      <c r="KF127" t="str">
        <f>IF(ISERROR(MATCH(KF$1,'CSC Mitre'!DV$1:DV$220,0)),"",VLOOKUP(KF$1,'Tactic Recode'!$A$1:$B$547,2,FALSE))</f>
        <v/>
      </c>
      <c r="KG127" t="str">
        <f>IF(ISERROR(MATCH(KG$1,'CSC Mitre'!DV$1:DV$220,0)),"",VLOOKUP(KG$1,'Tactic Recode'!$A$1:$B$547,2,FALSE))</f>
        <v/>
      </c>
      <c r="KH127" t="str">
        <f>IF(ISERROR(MATCH(KH$1,'CSC Mitre'!DV$1:DV$220,0)),"",VLOOKUP(KH$1,'Tactic Recode'!$A$1:$B$547,2,FALSE))</f>
        <v/>
      </c>
      <c r="KI127" t="str">
        <f>IF(ISERROR(MATCH(KI$1,'CSC Mitre'!DV$1:DV$220,0)),"",VLOOKUP(KI$1,'Tactic Recode'!$A$1:$B$547,2,FALSE))</f>
        <v/>
      </c>
      <c r="KJ127" t="str">
        <f>IF(ISERROR(MATCH(KJ$1,'CSC Mitre'!DV$1:DV$220,0)),"",VLOOKUP(KJ$1,'Tactic Recode'!$A$1:$B$547,2,FALSE))</f>
        <v/>
      </c>
      <c r="KK127" t="str">
        <f>IF(ISERROR(MATCH(KK$1,'CSC Mitre'!DV$1:DV$220,0)),"",VLOOKUP(KK$1,'Tactic Recode'!$A$1:$B$547,2,FALSE))</f>
        <v/>
      </c>
      <c r="KL127" t="str">
        <f>IF(ISERROR(MATCH(KL$1,'CSC Mitre'!DV$1:DV$220,0)),"",VLOOKUP(KL$1,'Tactic Recode'!$A$1:$B$547,2,FALSE))</f>
        <v/>
      </c>
      <c r="KM127" t="str">
        <f>IF(ISERROR(MATCH(KM$1,'CSC Mitre'!DV$1:DV$220,0)),"",VLOOKUP(KM$1,'Tactic Recode'!$A$1:$B$547,2,FALSE))</f>
        <v/>
      </c>
      <c r="KN127" t="str">
        <f>IF(ISERROR(MATCH(KN$1,'CSC Mitre'!DV$1:DV$220,0)),"",VLOOKUP(KN$1,'Tactic Recode'!$A$1:$B$547,2,FALSE))</f>
        <v/>
      </c>
      <c r="KO127" t="str">
        <f>IF(ISERROR(MATCH(KO$1,'CSC Mitre'!DV$1:DV$220,0)),"",VLOOKUP(KO$1,'Tactic Recode'!$A$1:$B$547,2,FALSE))</f>
        <v/>
      </c>
      <c r="KP127" t="str">
        <f>IF(ISERROR(MATCH(KP$1,'CSC Mitre'!DV$1:DV$220,0)),"",VLOOKUP(KP$1,'Tactic Recode'!$A$1:$B$547,2,FALSE))</f>
        <v/>
      </c>
      <c r="KQ127" t="str">
        <f>IF(ISERROR(MATCH(KQ$1,'CSC Mitre'!DV$1:DV$220,0)),"",VLOOKUP(KQ$1,'Tactic Recode'!$A$1:$B$547,2,FALSE))</f>
        <v/>
      </c>
      <c r="KR127" t="str">
        <f>IF(ISERROR(MATCH(KR$1,'CSC Mitre'!DV$1:DV$220,0)),"",VLOOKUP(KR$1,'Tactic Recode'!$A$1:$B$547,2,FALSE))</f>
        <v/>
      </c>
      <c r="KS127" t="str">
        <f>IF(ISERROR(MATCH(KS$1,'CSC Mitre'!DV$1:DV$220,0)),"",VLOOKUP(KS$1,'Tactic Recode'!$A$1:$B$547,2,FALSE))</f>
        <v/>
      </c>
      <c r="KT127" t="str">
        <f>IF(ISERROR(MATCH(KT$1,'CSC Mitre'!DV$1:DV$220,0)),"",VLOOKUP(KT$1,'Tactic Recode'!$A$1:$B$547,2,FALSE))</f>
        <v/>
      </c>
      <c r="KU127" t="str">
        <f>IF(ISERROR(MATCH(KU$1,'CSC Mitre'!DV$1:DV$220,0)),"",VLOOKUP(KU$1,'Tactic Recode'!$A$1:$B$547,2,FALSE))</f>
        <v/>
      </c>
      <c r="KV127" t="str">
        <f>IF(ISERROR(MATCH(KV$1,'CSC Mitre'!DV$1:DV$220,0)),"",VLOOKUP(KV$1,'Tactic Recode'!$A$1:$B$547,2,FALSE))</f>
        <v/>
      </c>
      <c r="KW127" t="str">
        <f>IF(ISERROR(MATCH(KW$1,'CSC Mitre'!DV$1:DV$220,0)),"",VLOOKUP(KW$1,'Tactic Recode'!$A$1:$B$547,2,FALSE))</f>
        <v/>
      </c>
      <c r="KX127" t="str">
        <f>IF(ISERROR(MATCH(KX$1,'CSC Mitre'!DV$1:DV$220,0)),"",VLOOKUP(KX$1,'Tactic Recode'!$A$1:$B$547,2,FALSE))</f>
        <v/>
      </c>
      <c r="KY127" t="str">
        <f>IF(ISERROR(MATCH(KY$1,'CSC Mitre'!DV$1:DV$220,0)),"",VLOOKUP(KY$1,'Tactic Recode'!$A$1:$B$547,2,FALSE))</f>
        <v/>
      </c>
      <c r="KZ127" t="str">
        <f>IF(ISERROR(MATCH(KZ$1,'CSC Mitre'!DV$1:DV$220,0)),"",VLOOKUP(KZ$1,'Tactic Recode'!$A$1:$B$547,2,FALSE))</f>
        <v/>
      </c>
      <c r="LA127" t="str">
        <f>IF(ISERROR(MATCH(LA$1,'CSC Mitre'!DV$1:DV$220,0)),"",VLOOKUP(LA$1,'Tactic Recode'!$A$1:$B$547,2,FALSE))</f>
        <v/>
      </c>
      <c r="LB127" t="str">
        <f>IF(ISERROR(MATCH(LB$1,'CSC Mitre'!DV$1:DV$220,0)),"",VLOOKUP(LB$1,'Tactic Recode'!$A$1:$B$547,2,FALSE))</f>
        <v/>
      </c>
      <c r="LC127" t="str">
        <f>IF(ISERROR(MATCH(LC$1,'CSC Mitre'!DV$1:DV$220,0)),"",VLOOKUP(LC$1,'Tactic Recode'!$A$1:$B$547,2,FALSE))</f>
        <v/>
      </c>
      <c r="LD127" t="str">
        <f>IF(ISERROR(MATCH(LD$1,'CSC Mitre'!DV$1:DV$220,0)),"",VLOOKUP(LD$1,'Tactic Recode'!$A$1:$B$547,2,FALSE))</f>
        <v/>
      </c>
      <c r="LE127" t="str">
        <f>IF(ISERROR(MATCH(LE$1,'CSC Mitre'!DV$1:DV$220,0)),"",VLOOKUP(LE$1,'Tactic Recode'!$A$1:$B$547,2,FALSE))</f>
        <v/>
      </c>
      <c r="LF127" t="str">
        <f>IF(ISERROR(MATCH(LF$1,'CSC Mitre'!DV$1:DV$220,0)),"",VLOOKUP(LF$1,'Tactic Recode'!$A$1:$B$547,2,FALSE))</f>
        <v/>
      </c>
      <c r="LG127" t="str">
        <f>IF(ISERROR(MATCH(LG$1,'CSC Mitre'!DV$1:DV$220,0)),"",VLOOKUP(LG$1,'Tactic Recode'!$A$1:$B$547,2,FALSE))</f>
        <v/>
      </c>
      <c r="LH127" t="str">
        <f>IF(ISERROR(MATCH(LH$1,'CSC Mitre'!DV$1:DV$220,0)),"",VLOOKUP(LH$1,'Tactic Recode'!$A$1:$B$547,2,FALSE))</f>
        <v/>
      </c>
      <c r="LI127" t="str">
        <f>IF(ISERROR(MATCH(LI$1,'CSC Mitre'!DV$1:DV$220,0)),"",VLOOKUP(LI$1,'Tactic Recode'!$A$1:$B$547,2,FALSE))</f>
        <v/>
      </c>
      <c r="LJ127" t="str">
        <f>IF(ISERROR(MATCH(LJ$1,'CSC Mitre'!DV$1:DV$220,0)),"",VLOOKUP(LJ$1,'Tactic Recode'!$A$1:$B$547,2,FALSE))</f>
        <v/>
      </c>
      <c r="LK127" t="str">
        <f>IF(ISERROR(MATCH(LK$1,'CSC Mitre'!DV$1:DV$220,0)),"",VLOOKUP(LK$1,'Tactic Recode'!$A$1:$B$547,2,FALSE))</f>
        <v/>
      </c>
      <c r="LL127" t="str">
        <f>IF(ISERROR(MATCH(LL$1,'CSC Mitre'!DV$1:DV$220,0)),"",VLOOKUP(LL$1,'Tactic Recode'!$A$1:$B$547,2,FALSE))</f>
        <v/>
      </c>
      <c r="LM127" t="str">
        <f>IF(ISERROR(MATCH(LM$1,'CSC Mitre'!DV$1:DV$220,0)),"",VLOOKUP(LM$1,'Tactic Recode'!$A$1:$B$547,2,FALSE))</f>
        <v/>
      </c>
      <c r="LN127" t="str">
        <f>IF(ISERROR(MATCH(LN$1,'CSC Mitre'!DV$1:DV$220,0)),"",VLOOKUP(LN$1,'Tactic Recode'!$A$1:$B$547,2,FALSE))</f>
        <v/>
      </c>
      <c r="LO127" t="str">
        <f>IF(ISERROR(MATCH(LO$1,'CSC Mitre'!DV$1:DV$220,0)),"",VLOOKUP(LO$1,'Tactic Recode'!$A$1:$B$547,2,FALSE))</f>
        <v/>
      </c>
      <c r="LP127" t="str">
        <f>IF(ISERROR(MATCH(LP$1,'CSC Mitre'!DV$1:DV$220,0)),"",VLOOKUP(LP$1,'Tactic Recode'!$A$1:$B$547,2,FALSE))</f>
        <v/>
      </c>
      <c r="LQ127" t="str">
        <f>IF(ISERROR(MATCH(LQ$1,'CSC Mitre'!DV$1:DV$220,0)),"",VLOOKUP(LQ$1,'Tactic Recode'!$A$1:$B$547,2,FALSE))</f>
        <v/>
      </c>
      <c r="LR127" t="str">
        <f>IF(ISERROR(MATCH(LR$1,'CSC Mitre'!DV$1:DV$220,0)),"",VLOOKUP(LR$1,'Tactic Recode'!$A$1:$B$547,2,FALSE))</f>
        <v/>
      </c>
      <c r="LS127" t="str">
        <f>IF(ISERROR(MATCH(LS$1,'CSC Mitre'!DV$1:DV$220,0)),"",VLOOKUP(LS$1,'Tactic Recode'!$A$1:$B$547,2,FALSE))</f>
        <v/>
      </c>
      <c r="LT127" t="str">
        <f>IF(ISERROR(MATCH(LT$1,'CSC Mitre'!DV$1:DV$220,0)),"",VLOOKUP(LT$1,'Tactic Recode'!$A$1:$B$547,2,FALSE))</f>
        <v/>
      </c>
      <c r="LU127" t="str">
        <f>IF(ISERROR(MATCH(LU$1,'CSC Mitre'!DV$1:DV$220,0)),"",VLOOKUP(LU$1,'Tactic Recode'!$A$1:$B$547,2,FALSE))</f>
        <v/>
      </c>
      <c r="LV127" t="str">
        <f>IF(ISERROR(MATCH(LV$1,'CSC Mitre'!DV$1:DV$220,0)),"",VLOOKUP(LV$1,'Tactic Recode'!$A$1:$B$547,2,FALSE))</f>
        <v/>
      </c>
      <c r="LW127" t="str">
        <f>IF(ISERROR(MATCH(LW$1,'CSC Mitre'!DV$1:DV$220,0)),"",VLOOKUP(LW$1,'Tactic Recode'!$A$1:$B$547,2,FALSE))</f>
        <v/>
      </c>
      <c r="LX127" t="str">
        <f>IF(ISERROR(MATCH(LX$1,'CSC Mitre'!DV$1:DV$220,0)),"",VLOOKUP(LX$1,'Tactic Recode'!$A$1:$B$547,2,FALSE))</f>
        <v/>
      </c>
      <c r="LY127" t="str">
        <f>IF(ISERROR(MATCH(LY$1,'CSC Mitre'!DV$1:DV$220,0)),"",VLOOKUP(LY$1,'Tactic Recode'!$A$1:$B$547,2,FALSE))</f>
        <v/>
      </c>
      <c r="LZ127" t="str">
        <f>IF(ISERROR(MATCH(LZ$1,'CSC Mitre'!DV$1:DV$220,0)),"",VLOOKUP(LZ$1,'Tactic Recode'!$A$1:$B$547,2,FALSE))</f>
        <v/>
      </c>
      <c r="MA127" t="str">
        <f>IF(ISERROR(MATCH(MA$1,'CSC Mitre'!DV$1:DV$220,0)),"",VLOOKUP(MA$1,'Tactic Recode'!$A$1:$B$547,2,FALSE))</f>
        <v/>
      </c>
      <c r="MB127" t="str">
        <f>IF(ISERROR(MATCH(MB$1,'CSC Mitre'!DV$1:DV$220,0)),"",VLOOKUP(MB$1,'Tactic Recode'!$A$1:$B$547,2,FALSE))</f>
        <v/>
      </c>
      <c r="MC127" t="str">
        <f>IF(ISERROR(MATCH(MC$1,'CSC Mitre'!DV$1:DV$220,0)),"",VLOOKUP(MC$1,'Tactic Recode'!$A$1:$B$547,2,FALSE))</f>
        <v/>
      </c>
      <c r="MD127" t="str">
        <f>IF(ISERROR(MATCH(MD$1,'CSC Mitre'!DV$1:DV$220,0)),"",VLOOKUP(MD$1,'Tactic Recode'!$A$1:$B$547,2,FALSE))</f>
        <v/>
      </c>
      <c r="ME127" t="str">
        <f>IF(ISERROR(MATCH(ME$1,'CSC Mitre'!DV$1:DV$220,0)),"",VLOOKUP(ME$1,'Tactic Recode'!$A$1:$B$547,2,FALSE))</f>
        <v/>
      </c>
      <c r="MF127" t="str">
        <f>IF(ISERROR(MATCH(MF$1,'CSC Mitre'!DV$1:DV$220,0)),"",VLOOKUP(MF$1,'Tactic Recode'!$A$1:$B$547,2,FALSE))</f>
        <v/>
      </c>
      <c r="MG127" t="str">
        <f>IF(ISERROR(MATCH(MG$1,'CSC Mitre'!DV$1:DV$220,0)),"",VLOOKUP(MG$1,'Tactic Recode'!$A$1:$B$547,2,FALSE))</f>
        <v/>
      </c>
      <c r="MH127" t="str">
        <f>IF(ISERROR(MATCH(MH$1,'CSC Mitre'!DV$1:DV$220,0)),"",VLOOKUP(MH$1,'Tactic Recode'!$A$1:$B$547,2,FALSE))</f>
        <v/>
      </c>
      <c r="MI127" t="str">
        <f>IF(ISERROR(MATCH(MI$1,'CSC Mitre'!DV$1:DV$220,0)),"",VLOOKUP(MI$1,'Tactic Recode'!$A$1:$B$547,2,FALSE))</f>
        <v/>
      </c>
      <c r="MJ127" t="str">
        <f>IF(ISERROR(MATCH(MJ$1,'CSC Mitre'!DV$1:DV$220,0)),"",VLOOKUP(MJ$1,'Tactic Recode'!$A$1:$B$547,2,FALSE))</f>
        <v/>
      </c>
      <c r="MK127" t="str">
        <f>IF(ISERROR(MATCH(MK$1,'CSC Mitre'!DV$1:DV$220,0)),"",VLOOKUP(MK$1,'Tactic Recode'!$A$1:$B$547,2,FALSE))</f>
        <v/>
      </c>
      <c r="ML127" t="str">
        <f>IF(ISERROR(MATCH(ML$1,'CSC Mitre'!DV$1:DV$220,0)),"",VLOOKUP(ML$1,'Tactic Recode'!$A$1:$B$547,2,FALSE))</f>
        <v>Credential Access</v>
      </c>
      <c r="MM127" t="str">
        <f>IF(ISERROR(MATCH(MM$1,'CSC Mitre'!DV$1:DV$220,0)),"",VLOOKUP(MM$1,'Tactic Recode'!$A$1:$B$547,2,FALSE))</f>
        <v>Credential Access</v>
      </c>
      <c r="MN127" t="str">
        <f>IF(ISERROR(MATCH(MN$1,'CSC Mitre'!DV$1:DV$220,0)),"",VLOOKUP(MN$1,'Tactic Recode'!$A$1:$B$547,2,FALSE))</f>
        <v/>
      </c>
      <c r="MO127" t="str">
        <f>IF(ISERROR(MATCH(MO$1,'CSC Mitre'!DV$1:DV$220,0)),"",VLOOKUP(MO$1,'Tactic Recode'!$A$1:$B$547,2,FALSE))</f>
        <v/>
      </c>
      <c r="MP127" t="str">
        <f>IF(ISERROR(MATCH(MP$1,'CSC Mitre'!DV$1:DV$220,0)),"",VLOOKUP(MP$1,'Tactic Recode'!$A$1:$B$547,2,FALSE))</f>
        <v/>
      </c>
      <c r="MQ127" t="str">
        <f>IF(ISERROR(MATCH(MQ$1,'CSC Mitre'!DV$1:DV$220,0)),"",VLOOKUP(MQ$1,'Tactic Recode'!$A$1:$B$547,2,FALSE))</f>
        <v/>
      </c>
      <c r="MR127" t="str">
        <f>IF(ISERROR(MATCH(MR$1,'CSC Mitre'!DV$1:DV$220,0)),"",VLOOKUP(MR$1,'Tactic Recode'!$A$1:$B$547,2,FALSE))</f>
        <v/>
      </c>
      <c r="MS127" t="str">
        <f>IF(ISERROR(MATCH(MS$1,'CSC Mitre'!DV$1:DV$220,0)),"",VLOOKUP(MS$1,'Tactic Recode'!$A$1:$B$547,2,FALSE))</f>
        <v/>
      </c>
      <c r="MT127" t="str">
        <f>IF(ISERROR(MATCH(MT$1,'CSC Mitre'!DV$1:DV$220,0)),"",VLOOKUP(MT$1,'Tactic Recode'!$A$1:$B$547,2,FALSE))</f>
        <v/>
      </c>
      <c r="MU127" t="str">
        <f>IF(ISERROR(MATCH(MU$1,'CSC Mitre'!DV$1:DV$220,0)),"",VLOOKUP(MU$1,'Tactic Recode'!$A$1:$B$547,2,FALSE))</f>
        <v/>
      </c>
      <c r="MV127" t="str">
        <f>IF(ISERROR(MATCH(MV$1,'CSC Mitre'!DV$1:DV$220,0)),"",VLOOKUP(MV$1,'Tactic Recode'!$A$1:$B$547,2,FALSE))</f>
        <v/>
      </c>
      <c r="MW127" t="str">
        <f>IF(ISERROR(MATCH(MW$1,'CSC Mitre'!DV$1:DV$220,0)),"",VLOOKUP(MW$1,'Tactic Recode'!$A$1:$B$547,2,FALSE))</f>
        <v/>
      </c>
      <c r="MX127" t="str">
        <f>IF(ISERROR(MATCH(MX$1,'CSC Mitre'!DV$1:DV$220,0)),"",VLOOKUP(MX$1,'Tactic Recode'!$A$1:$B$547,2,FALSE))</f>
        <v/>
      </c>
      <c r="MY127" t="str">
        <f>IF(ISERROR(MATCH(MY$1,'CSC Mitre'!DV$1:DV$220,0)),"",VLOOKUP(MY$1,'Tactic Recode'!$A$1:$B$547,2,FALSE))</f>
        <v/>
      </c>
      <c r="MZ127" t="str">
        <f>IF(ISERROR(MATCH(MZ$1,'CSC Mitre'!DV$1:DV$220,0)),"",VLOOKUP(MZ$1,'Tactic Recode'!$A$1:$B$547,2,FALSE))</f>
        <v/>
      </c>
      <c r="NA127" t="str">
        <f>IF(ISERROR(MATCH(NA$1,'CSC Mitre'!DV$1:DV$220,0)),"",VLOOKUP(NA$1,'Tactic Recode'!$A$1:$B$547,2,FALSE))</f>
        <v/>
      </c>
      <c r="NB127" t="str">
        <f>IF(ISERROR(MATCH(NB$1,'CSC Mitre'!DV$1:DV$220,0)),"",VLOOKUP(NB$1,'Tactic Recode'!$A$1:$B$547,2,FALSE))</f>
        <v/>
      </c>
      <c r="NC127" t="str">
        <f>IF(ISERROR(MATCH(NC$1,'CSC Mitre'!DV$1:DV$220,0)),"",VLOOKUP(NC$1,'Tactic Recode'!$A$1:$B$547,2,FALSE))</f>
        <v/>
      </c>
      <c r="ND127" t="str">
        <f>IF(ISERROR(MATCH(ND$1,'CSC Mitre'!DV$1:DV$220,0)),"",VLOOKUP(ND$1,'Tactic Recode'!$A$1:$B$547,2,FALSE))</f>
        <v/>
      </c>
      <c r="NE127" t="str">
        <f>IF(ISERROR(MATCH(NE$1,'CSC Mitre'!DV$1:DV$220,0)),"",VLOOKUP(NE$1,'Tactic Recode'!$A$1:$B$547,2,FALSE))</f>
        <v/>
      </c>
      <c r="NF127" t="str">
        <f>IF(ISERROR(MATCH(NF$1,'CSC Mitre'!DV$1:DV$220,0)),"",VLOOKUP(NF$1,'Tactic Recode'!$A$1:$B$547,2,FALSE))</f>
        <v/>
      </c>
      <c r="NG127" t="str">
        <f>IF(ISERROR(MATCH(NG$1,'CSC Mitre'!DV$1:DV$220,0)),"",VLOOKUP(NG$1,'Tactic Recode'!$A$1:$B$547,2,FALSE))</f>
        <v/>
      </c>
      <c r="NH127" t="str">
        <f>IF(ISERROR(MATCH(NH$1,'CSC Mitre'!DV$1:DV$220,0)),"",VLOOKUP(NH$1,'Tactic Recode'!$A$1:$B$547,2,FALSE))</f>
        <v/>
      </c>
      <c r="NI127" t="str">
        <f>IF(ISERROR(MATCH(NI$1,'CSC Mitre'!DV$1:DV$220,0)),"",VLOOKUP(NI$1,'Tactic Recode'!$A$1:$B$547,2,FALSE))</f>
        <v/>
      </c>
      <c r="NJ127" t="str">
        <f>IF(ISERROR(MATCH(NJ$1,'CSC Mitre'!DV$1:DV$220,0)),"",VLOOKUP(NJ$1,'Tactic Recode'!$A$1:$B$547,2,FALSE))</f>
        <v/>
      </c>
      <c r="NK127" t="str">
        <f>IF(ISERROR(MATCH(NK$1,'CSC Mitre'!DV$1:DV$220,0)),"",VLOOKUP(NK$1,'Tactic Recode'!$A$1:$B$547,2,FALSE))</f>
        <v/>
      </c>
      <c r="NL127" t="str">
        <f>IF(ISERROR(MATCH(NL$1,'CSC Mitre'!DV$1:DV$220,0)),"",VLOOKUP(NL$1,'Tactic Recode'!$A$1:$B$547,2,FALSE))</f>
        <v/>
      </c>
      <c r="NM127" t="str">
        <f>IF(ISERROR(MATCH(NM$1,'CSC Mitre'!DV$1:DV$220,0)),"",VLOOKUP(NM$1,'Tactic Recode'!$A$1:$B$547,2,FALSE))</f>
        <v>Collection, Credential Access</v>
      </c>
      <c r="NN127" t="str">
        <f>IF(ISERROR(MATCH(NN$1,'CSC Mitre'!DV$1:DV$220,0)),"",VLOOKUP(NN$1,'Tactic Recode'!$A$1:$B$547,2,FALSE))</f>
        <v/>
      </c>
      <c r="NO127" t="str">
        <f>IF(ISERROR(MATCH(NO$1,'CSC Mitre'!DV$1:DV$220,0)),"",VLOOKUP(NO$1,'Tactic Recode'!$A$1:$B$547,2,FALSE))</f>
        <v/>
      </c>
      <c r="NP127" t="str">
        <f>IF(ISERROR(MATCH(NP$1,'CSC Mitre'!DV$1:DV$220,0)),"",VLOOKUP(NP$1,'Tactic Recode'!$A$1:$B$547,2,FALSE))</f>
        <v/>
      </c>
      <c r="NQ127" t="str">
        <f>IF(ISERROR(MATCH(NQ$1,'CSC Mitre'!DV$1:DV$220,0)),"",VLOOKUP(NQ$1,'Tactic Recode'!$A$1:$B$547,2,FALSE))</f>
        <v/>
      </c>
      <c r="NR127" t="str">
        <f>IF(ISERROR(MATCH(NR$1,'CSC Mitre'!DV$1:DV$220,0)),"",VLOOKUP(NR$1,'Tactic Recode'!$A$1:$B$547,2,FALSE))</f>
        <v/>
      </c>
      <c r="NS127" t="str">
        <f>IF(ISERROR(MATCH(NS$1,'CSC Mitre'!DV$1:DV$220,0)),"",VLOOKUP(NS$1,'Tactic Recode'!$A$1:$B$547,2,FALSE))</f>
        <v/>
      </c>
      <c r="NT127" t="str">
        <f>IF(ISERROR(MATCH(NT$1,'CSC Mitre'!DV$1:DV$220,0)),"",VLOOKUP(NT$1,'Tactic Recode'!$A$1:$B$547,2,FALSE))</f>
        <v/>
      </c>
      <c r="NU127" t="str">
        <f>IF(ISERROR(MATCH(NU$1,'CSC Mitre'!DV$1:DV$220,0)),"",VLOOKUP(NU$1,'Tactic Recode'!$A$1:$B$547,2,FALSE))</f>
        <v/>
      </c>
      <c r="NV127" t="str">
        <f>IF(ISERROR(MATCH(NV$1,'CSC Mitre'!DV$1:DV$220,0)),"",VLOOKUP(NV$1,'Tactic Recode'!$A$1:$B$547,2,FALSE))</f>
        <v/>
      </c>
      <c r="NW127" t="str">
        <f>IF(ISERROR(MATCH(NW$1,'CSC Mitre'!DV$1:DV$220,0)),"",VLOOKUP(NW$1,'Tactic Recode'!$A$1:$B$547,2,FALSE))</f>
        <v/>
      </c>
      <c r="NX127" t="str">
        <f>IF(ISERROR(MATCH(NX$1,'CSC Mitre'!DV$1:DV$220,0)),"",VLOOKUP(NX$1,'Tactic Recode'!$A$1:$B$547,2,FALSE))</f>
        <v/>
      </c>
      <c r="NY127" t="str">
        <f>IF(ISERROR(MATCH(NY$1,'CSC Mitre'!DV$1:DV$220,0)),"",VLOOKUP(NY$1,'Tactic Recode'!$A$1:$B$547,2,FALSE))</f>
        <v/>
      </c>
      <c r="NZ127" t="str">
        <f>IF(ISERROR(MATCH(NZ$1,'CSC Mitre'!DV$1:DV$220,0)),"",VLOOKUP(NZ$1,'Tactic Recode'!$A$1:$B$547,2,FALSE))</f>
        <v/>
      </c>
      <c r="OA127" t="str">
        <f>IF(ISERROR(MATCH(OA$1,'CSC Mitre'!DV$1:DV$220,0)),"",VLOOKUP(OA$1,'Tactic Recode'!$A$1:$B$547,2,FALSE))</f>
        <v/>
      </c>
      <c r="OB127" t="str">
        <f>IF(ISERROR(MATCH(OB$1,'CSC Mitre'!DV$1:DV$220,0)),"",VLOOKUP(OB$1,'Tactic Recode'!$A$1:$B$547,2,FALSE))</f>
        <v/>
      </c>
      <c r="OC127" t="str">
        <f>IF(ISERROR(MATCH(OC$1,'CSC Mitre'!DV$1:DV$220,0)),"",VLOOKUP(OC$1,'Tactic Recode'!$A$1:$B$547,2,FALSE))</f>
        <v/>
      </c>
      <c r="OD127" t="str">
        <f>IF(ISERROR(MATCH(OD$1,'CSC Mitre'!DV$1:DV$220,0)),"",VLOOKUP(OD$1,'Tactic Recode'!$A$1:$B$547,2,FALSE))</f>
        <v/>
      </c>
      <c r="OE127" t="str">
        <f>IF(ISERROR(MATCH(OE$1,'CSC Mitre'!DV$1:DV$220,0)),"",VLOOKUP(OE$1,'Tactic Recode'!$A$1:$B$547,2,FALSE))</f>
        <v/>
      </c>
      <c r="OF127" t="str">
        <f>IF(ISERROR(MATCH(OF$1,'CSC Mitre'!DV$1:DV$220,0)),"",VLOOKUP(OF$1,'Tactic Recode'!$A$1:$B$547,2,FALSE))</f>
        <v/>
      </c>
      <c r="OG127" t="str">
        <f>IF(ISERROR(MATCH(OG$1,'CSC Mitre'!DV$1:DV$220,0)),"",VLOOKUP(OG$1,'Tactic Recode'!$A$1:$B$547,2,FALSE))</f>
        <v/>
      </c>
      <c r="OH127" t="str">
        <f>IF(ISERROR(MATCH(OH$1,'CSC Mitre'!DV$1:DV$220,0)),"",VLOOKUP(OH$1,'Tactic Recode'!$A$1:$B$547,2,FALSE))</f>
        <v/>
      </c>
      <c r="OI127" t="str">
        <f>IF(ISERROR(MATCH(OI$1,'CSC Mitre'!DV$1:DV$220,0)),"",VLOOKUP(OI$1,'Tactic Recode'!$A$1:$B$547,2,FALSE))</f>
        <v/>
      </c>
      <c r="OJ127" t="str">
        <f>IF(ISERROR(MATCH(OJ$1,'CSC Mitre'!DV$1:DV$220,0)),"",VLOOKUP(OJ$1,'Tactic Recode'!$A$1:$B$547,2,FALSE))</f>
        <v/>
      </c>
      <c r="OK127" t="str">
        <f>IF(ISERROR(MATCH(OK$1,'CSC Mitre'!DV$1:DV$220,0)),"",VLOOKUP(OK$1,'Tactic Recode'!$A$1:$B$547,2,FALSE))</f>
        <v/>
      </c>
      <c r="OL127" t="str">
        <f>IF(ISERROR(MATCH(OL$1,'CSC Mitre'!DV$1:DV$220,0)),"",VLOOKUP(OL$1,'Tactic Recode'!$A$1:$B$547,2,FALSE))</f>
        <v/>
      </c>
      <c r="OM127" t="str">
        <f>IF(ISERROR(MATCH(OM$1,'CSC Mitre'!DV$1:DV$220,0)),"",VLOOKUP(OM$1,'Tactic Recode'!$A$1:$B$547,2,FALSE))</f>
        <v>Lateral Movement</v>
      </c>
      <c r="ON127" t="str">
        <f>IF(ISERROR(MATCH(ON$1,'CSC Mitre'!DV$1:DV$220,0)),"",VLOOKUP(ON$1,'Tactic Recode'!$A$1:$B$547,2,FALSE))</f>
        <v>Lateral Movement</v>
      </c>
      <c r="OO127" t="str">
        <f>IF(ISERROR(MATCH(OO$1,'CSC Mitre'!DV$1:DV$220,0)),"",VLOOKUP(OO$1,'Tactic Recode'!$A$1:$B$547,2,FALSE))</f>
        <v>Lateral Movement</v>
      </c>
      <c r="OP127" t="str">
        <f>IF(ISERROR(MATCH(OP$1,'CSC Mitre'!DV$1:DV$220,0)),"",VLOOKUP(OP$1,'Tactic Recode'!$A$1:$B$547,2,FALSE))</f>
        <v/>
      </c>
      <c r="OQ127" t="str">
        <f>IF(ISERROR(MATCH(OQ$1,'CSC Mitre'!DV$1:DV$220,0)),"",VLOOKUP(OQ$1,'Tactic Recode'!$A$1:$B$547,2,FALSE))</f>
        <v/>
      </c>
      <c r="OR127" t="str">
        <f>IF(ISERROR(MATCH(OR$1,'CSC Mitre'!DV$1:DV$220,0)),"",VLOOKUP(OR$1,'Tactic Recode'!$A$1:$B$547,2,FALSE))</f>
        <v/>
      </c>
      <c r="OS127" t="str">
        <f>IF(ISERROR(MATCH(OS$1,'CSC Mitre'!DV$1:DV$220,0)),"",VLOOKUP(OS$1,'Tactic Recode'!$A$1:$B$547,2,FALSE))</f>
        <v/>
      </c>
      <c r="OT127" t="str">
        <f>IF(ISERROR(MATCH(OT$1,'CSC Mitre'!DV$1:DV$220,0)),"",VLOOKUP(OT$1,'Tactic Recode'!$A$1:$B$547,2,FALSE))</f>
        <v/>
      </c>
      <c r="OU127" t="str">
        <f>IF(ISERROR(MATCH(OU$1,'CSC Mitre'!DV$1:DV$220,0)),"",VLOOKUP(OU$1,'Tactic Recode'!$A$1:$B$547,2,FALSE))</f>
        <v/>
      </c>
      <c r="OV127" t="str">
        <f>IF(ISERROR(MATCH(OV$1,'CSC Mitre'!DV$1:DV$220,0)),"",VLOOKUP(OV$1,'Tactic Recode'!$A$1:$B$547,2,FALSE))</f>
        <v/>
      </c>
      <c r="OW127" t="str">
        <f>IF(ISERROR(MATCH(OW$1,'CSC Mitre'!DV$1:DV$220,0)),"",VLOOKUP(OW$1,'Tactic Recode'!$A$1:$B$547,2,FALSE))</f>
        <v/>
      </c>
      <c r="OX127" t="str">
        <f>IF(ISERROR(MATCH(OX$1,'CSC Mitre'!DV$1:DV$220,0)),"",VLOOKUP(OX$1,'Tactic Recode'!$A$1:$B$547,2,FALSE))</f>
        <v/>
      </c>
      <c r="OY127" t="str">
        <f>IF(ISERROR(MATCH(OY$1,'CSC Mitre'!DV$1:DV$220,0)),"",VLOOKUP(OY$1,'Tactic Recode'!$A$1:$B$547,2,FALSE))</f>
        <v/>
      </c>
      <c r="OZ127" t="str">
        <f>IF(ISERROR(MATCH(OZ$1,'CSC Mitre'!DV$1:DV$220,0)),"",VLOOKUP(OZ$1,'Tactic Recode'!$A$1:$B$547,2,FALSE))</f>
        <v/>
      </c>
      <c r="PA127" t="str">
        <f>IF(ISERROR(MATCH(PA$1,'CSC Mitre'!DV$1:DV$220,0)),"",VLOOKUP(PA$1,'Tactic Recode'!$A$1:$B$547,2,FALSE))</f>
        <v/>
      </c>
      <c r="PB127" t="str">
        <f>IF(ISERROR(MATCH(PB$1,'CSC Mitre'!DV$1:DV$220,0)),"",VLOOKUP(PB$1,'Tactic Recode'!$A$1:$B$547,2,FALSE))</f>
        <v/>
      </c>
      <c r="PC127" t="str">
        <f>IF(ISERROR(MATCH(PC$1,'CSC Mitre'!DV$1:DV$220,0)),"",VLOOKUP(PC$1,'Tactic Recode'!$A$1:$B$547,2,FALSE))</f>
        <v/>
      </c>
      <c r="PD127" t="str">
        <f>IF(ISERROR(MATCH(PD$1,'CSC Mitre'!DV$1:DV$220,0)),"",VLOOKUP(PD$1,'Tactic Recode'!$A$1:$B$547,2,FALSE))</f>
        <v/>
      </c>
      <c r="PE127" t="str">
        <f>IF(ISERROR(MATCH(PE$1,'CSC Mitre'!DV$1:DV$220,0)),"",VLOOKUP(PE$1,'Tactic Recode'!$A$1:$B$547,2,FALSE))</f>
        <v/>
      </c>
      <c r="PF127" t="str">
        <f>IF(ISERROR(MATCH(PF$1,'CSC Mitre'!DV$1:DV$220,0)),"",VLOOKUP(PF$1,'Tactic Recode'!$A$1:$B$547,2,FALSE))</f>
        <v/>
      </c>
      <c r="PG127" t="str">
        <f>IF(ISERROR(MATCH(PG$1,'CSC Mitre'!DV$1:DV$220,0)),"",VLOOKUP(PG$1,'Tactic Recode'!$A$1:$B$547,2,FALSE))</f>
        <v/>
      </c>
      <c r="PH127" t="str">
        <f>IF(ISERROR(MATCH(PH$1,'CSC Mitre'!DV$1:DV$220,0)),"",VLOOKUP(PH$1,'Tactic Recode'!$A$1:$B$547,2,FALSE))</f>
        <v/>
      </c>
      <c r="PI127" t="str">
        <f>IF(ISERROR(MATCH(PI$1,'CSC Mitre'!DV$1:DV$220,0)),"",VLOOKUP(PI$1,'Tactic Recode'!$A$1:$B$547,2,FALSE))</f>
        <v/>
      </c>
      <c r="PJ127" t="str">
        <f>IF(ISERROR(MATCH(PJ$1,'CSC Mitre'!DV$1:DV$220,0)),"",VLOOKUP(PJ$1,'Tactic Recode'!$A$1:$B$547,2,FALSE))</f>
        <v/>
      </c>
      <c r="PK127" t="str">
        <f>IF(ISERROR(MATCH(PK$1,'CSC Mitre'!DV$1:DV$220,0)),"",VLOOKUP(PK$1,'Tactic Recode'!$A$1:$B$547,2,FALSE))</f>
        <v/>
      </c>
      <c r="PL127" t="str">
        <f>IF(ISERROR(MATCH(PL$1,'CSC Mitre'!DV$1:DV$220,0)),"",VLOOKUP(PL$1,'Tactic Recode'!$A$1:$B$547,2,FALSE))</f>
        <v/>
      </c>
      <c r="PM127" t="str">
        <f>IF(ISERROR(MATCH(PM$1,'CSC Mitre'!DV$1:DV$220,0)),"",VLOOKUP(PM$1,'Tactic Recode'!$A$1:$B$547,2,FALSE))</f>
        <v/>
      </c>
      <c r="PN127" t="str">
        <f>IF(ISERROR(MATCH(PN$1,'CSC Mitre'!DV$1:DV$220,0)),"",VLOOKUP(PN$1,'Tactic Recode'!$A$1:$B$547,2,FALSE))</f>
        <v/>
      </c>
      <c r="PO127" t="str">
        <f>IF(ISERROR(MATCH(PO$1,'CSC Mitre'!DV$1:DV$220,0)),"",VLOOKUP(PO$1,'Tactic Recode'!$A$1:$B$547,2,FALSE))</f>
        <v/>
      </c>
      <c r="PP127" t="str">
        <f>IF(ISERROR(MATCH(PP$1,'CSC Mitre'!DV$1:DV$220,0)),"",VLOOKUP(PP$1,'Tactic Recode'!$A$1:$B$547,2,FALSE))</f>
        <v/>
      </c>
      <c r="PQ127" t="str">
        <f>IF(ISERROR(MATCH(PQ$1,'CSC Mitre'!DV$1:DV$220,0)),"",VLOOKUP(PQ$1,'Tactic Recode'!$A$1:$B$547,2,FALSE))</f>
        <v/>
      </c>
      <c r="PR127" t="str">
        <f>IF(ISERROR(MATCH(PR$1,'CSC Mitre'!DV$1:DV$220,0)),"",VLOOKUP(PR$1,'Tactic Recode'!$A$1:$B$547,2,FALSE))</f>
        <v/>
      </c>
      <c r="PS127" t="str">
        <f>IF(ISERROR(MATCH(PS$1,'CSC Mitre'!DV$1:DV$220,0)),"",VLOOKUP(PS$1,'Tactic Recode'!$A$1:$B$547,2,FALSE))</f>
        <v/>
      </c>
      <c r="PT127" t="str">
        <f>IF(ISERROR(MATCH(PT$1,'CSC Mitre'!DV$1:DV$220,0)),"",VLOOKUP(PT$1,'Tactic Recode'!$A$1:$B$547,2,FALSE))</f>
        <v/>
      </c>
      <c r="PU127" t="str">
        <f>IF(ISERROR(MATCH(PU$1,'CSC Mitre'!DV$1:DV$220,0)),"",VLOOKUP(PU$1,'Tactic Recode'!$A$1:$B$547,2,FALSE))</f>
        <v/>
      </c>
      <c r="PV127" t="str">
        <f>IF(ISERROR(MATCH(PV$1,'CSC Mitre'!DV$1:DV$220,0)),"",VLOOKUP(PV$1,'Tactic Recode'!$A$1:$B$547,2,FALSE))</f>
        <v/>
      </c>
      <c r="PW127" t="str">
        <f>IF(ISERROR(MATCH(PW$1,'CSC Mitre'!DV$1:DV$220,0)),"",VLOOKUP(PW$1,'Tactic Recode'!$A$1:$B$547,2,FALSE))</f>
        <v/>
      </c>
      <c r="PX127" t="str">
        <f>IF(ISERROR(MATCH(PX$1,'CSC Mitre'!DV$1:DV$220,0)),"",VLOOKUP(PX$1,'Tactic Recode'!$A$1:$B$547,2,FALSE))</f>
        <v/>
      </c>
      <c r="PY127" t="str">
        <f>IF(ISERROR(MATCH(PY$1,'CSC Mitre'!DV$1:DV$220,0)),"",VLOOKUP(PY$1,'Tactic Recode'!$A$1:$B$547,2,FALSE))</f>
        <v/>
      </c>
      <c r="PZ127" t="str">
        <f>IF(ISERROR(MATCH(PZ$1,'CSC Mitre'!DV$1:DV$220,0)),"",VLOOKUP(PZ$1,'Tactic Recode'!$A$1:$B$547,2,FALSE))</f>
        <v/>
      </c>
      <c r="QA127" t="str">
        <f>IF(ISERROR(MATCH(QA$1,'CSC Mitre'!DV$1:DV$220,0)),"",VLOOKUP(QA$1,'Tactic Recode'!$A$1:$B$547,2,FALSE))</f>
        <v/>
      </c>
      <c r="QB127" t="str">
        <f>IF(ISERROR(MATCH(QB$1,'CSC Mitre'!DV$1:DV$220,0)),"",VLOOKUP(QB$1,'Tactic Recode'!$A$1:$B$547,2,FALSE))</f>
        <v/>
      </c>
      <c r="QC127" t="str">
        <f>IF(ISERROR(MATCH(QC$1,'CSC Mitre'!DV$1:DV$220,0)),"",VLOOKUP(QC$1,'Tactic Recode'!$A$1:$B$547,2,FALSE))</f>
        <v/>
      </c>
      <c r="QD127" t="str">
        <f>IF(ISERROR(MATCH(QD$1,'CSC Mitre'!DV$1:DV$220,0)),"",VLOOKUP(QD$1,'Tactic Recode'!$A$1:$B$547,2,FALSE))</f>
        <v/>
      </c>
      <c r="QE127" t="str">
        <f>IF(ISERROR(MATCH(QE$1,'CSC Mitre'!DV$1:DV$220,0)),"",VLOOKUP(QE$1,'Tactic Recode'!$A$1:$B$547,2,FALSE))</f>
        <v/>
      </c>
      <c r="QF127" t="str">
        <f>IF(ISERROR(MATCH(QF$1,'CSC Mitre'!DV$1:DV$220,0)),"",VLOOKUP(QF$1,'Tactic Recode'!$A$1:$B$547,2,FALSE))</f>
        <v/>
      </c>
      <c r="QG127" t="str">
        <f>IF(ISERROR(MATCH(QG$1,'CSC Mitre'!DV$1:DV$220,0)),"",VLOOKUP(QG$1,'Tactic Recode'!$A$1:$B$547,2,FALSE))</f>
        <v/>
      </c>
      <c r="QH127" t="str">
        <f>IF(ISERROR(MATCH(QH$1,'CSC Mitre'!DV$1:DV$220,0)),"",VLOOKUP(QH$1,'Tactic Recode'!$A$1:$B$547,2,FALSE))</f>
        <v/>
      </c>
      <c r="QI127" t="str">
        <f>IF(ISERROR(MATCH(QI$1,'CSC Mitre'!DV$1:DV$220,0)),"",VLOOKUP(QI$1,'Tactic Recode'!$A$1:$B$547,2,FALSE))</f>
        <v/>
      </c>
      <c r="QJ127" t="str">
        <f>IF(ISERROR(MATCH(QJ$1,'CSC Mitre'!DV$1:DV$220,0)),"",VLOOKUP(QJ$1,'Tactic Recode'!$A$1:$B$547,2,FALSE))</f>
        <v/>
      </c>
      <c r="QK127" t="str">
        <f>IF(ISERROR(MATCH(QK$1,'CSC Mitre'!DV$1:DV$220,0)),"",VLOOKUP(QK$1,'Tactic Recode'!$A$1:$B$547,2,FALSE))</f>
        <v/>
      </c>
      <c r="QL127" t="str">
        <f>IF(ISERROR(MATCH(QL$1,'CSC Mitre'!DV$1:DV$220,0)),"",VLOOKUP(QL$1,'Tactic Recode'!$A$1:$B$547,2,FALSE))</f>
        <v/>
      </c>
      <c r="QM127" t="str">
        <f>IF(ISERROR(MATCH(QM$1,'CSC Mitre'!DV$1:DV$220,0)),"",VLOOKUP(QM$1,'Tactic Recode'!$A$1:$B$547,2,FALSE))</f>
        <v/>
      </c>
      <c r="QN127" t="str">
        <f>IF(ISERROR(MATCH(QN$1,'CSC Mitre'!DV$1:DV$220,0)),"",VLOOKUP(QN$1,'Tactic Recode'!$A$1:$B$547,2,FALSE))</f>
        <v/>
      </c>
      <c r="QO127" t="str">
        <f>IF(ISERROR(MATCH(QO$1,'CSC Mitre'!DV$1:DV$220,0)),"",VLOOKUP(QO$1,'Tactic Recode'!$A$1:$B$547,2,FALSE))</f>
        <v/>
      </c>
      <c r="QP127" t="str">
        <f>IF(ISERROR(MATCH(QP$1,'CSC Mitre'!DV$1:DV$220,0)),"",VLOOKUP(QP$1,'Tactic Recode'!$A$1:$B$547,2,FALSE))</f>
        <v/>
      </c>
      <c r="QQ127" t="str">
        <f>IF(ISERROR(MATCH(QQ$1,'CSC Mitre'!DV$1:DV$220,0)),"",VLOOKUP(QQ$1,'Tactic Recode'!$A$1:$B$547,2,FALSE))</f>
        <v/>
      </c>
      <c r="QR127" t="str">
        <f>IF(ISERROR(MATCH(QR$1,'CSC Mitre'!DV$1:DV$220,0)),"",VLOOKUP(QR$1,'Tactic Recode'!$A$1:$B$547,2,FALSE))</f>
        <v/>
      </c>
      <c r="QS127" t="str">
        <f>IF(ISERROR(MATCH(QS$1,'CSC Mitre'!DV$1:DV$220,0)),"",VLOOKUP(QS$1,'Tactic Recode'!$A$1:$B$547,2,FALSE))</f>
        <v/>
      </c>
      <c r="QT127" t="str">
        <f>IF(ISERROR(MATCH(QT$1,'CSC Mitre'!DV$1:DV$220,0)),"",VLOOKUP(QT$1,'Tactic Recode'!$A$1:$B$547,2,FALSE))</f>
        <v/>
      </c>
      <c r="QU127" t="str">
        <f>IF(ISERROR(MATCH(QU$1,'CSC Mitre'!DV$1:DV$220,0)),"",VLOOKUP(QU$1,'Tactic Recode'!$A$1:$B$547,2,FALSE))</f>
        <v/>
      </c>
      <c r="QV127" t="str">
        <f>IF(ISERROR(MATCH(QV$1,'CSC Mitre'!DV$1:DV$220,0)),"",VLOOKUP(QV$1,'Tactic Recode'!$A$1:$B$547,2,FALSE))</f>
        <v/>
      </c>
      <c r="QW127" t="str">
        <f>IF(ISERROR(MATCH(QW$1,'CSC Mitre'!DV$1:DV$220,0)),"",VLOOKUP(QW$1,'Tactic Recode'!$A$1:$B$547,2,FALSE))</f>
        <v/>
      </c>
      <c r="QX127" t="str">
        <f>IF(ISERROR(MATCH(QX$1,'CSC Mitre'!DV$1:DV$220,0)),"",VLOOKUP(QX$1,'Tactic Recode'!$A$1:$B$547,2,FALSE))</f>
        <v/>
      </c>
      <c r="QY127" t="str">
        <f>IF(ISERROR(MATCH(QY$1,'CSC Mitre'!DV$1:DV$220,0)),"",VLOOKUP(QY$1,'Tactic Recode'!$A$1:$B$547,2,FALSE))</f>
        <v/>
      </c>
      <c r="QZ127" t="str">
        <f>IF(ISERROR(MATCH(QZ$1,'CSC Mitre'!DV$1:DV$220,0)),"",VLOOKUP(QZ$1,'Tactic Recode'!$A$1:$B$547,2,FALSE))</f>
        <v/>
      </c>
      <c r="RA127" t="str">
        <f>IF(ISERROR(MATCH(RA$1,'CSC Mitre'!DV$1:DV$220,0)),"",VLOOKUP(RA$1,'Tactic Recode'!$A$1:$B$547,2,FALSE))</f>
        <v/>
      </c>
      <c r="RB127" t="str">
        <f>IF(ISERROR(MATCH(RB$1,'CSC Mitre'!DV$1:DV$220,0)),"",VLOOKUP(RB$1,'Tactic Recode'!$A$1:$B$547,2,FALSE))</f>
        <v/>
      </c>
      <c r="RC127" t="str">
        <f>IF(ISERROR(MATCH(RC$1,'CSC Mitre'!DV$1:DV$220,0)),"",VLOOKUP(RC$1,'Tactic Recode'!$A$1:$B$547,2,FALSE))</f>
        <v/>
      </c>
      <c r="RD127" t="str">
        <f>IF(ISERROR(MATCH(RD$1,'CSC Mitre'!DV$1:DV$220,0)),"",VLOOKUP(RD$1,'Tactic Recode'!$A$1:$B$547,2,FALSE))</f>
        <v/>
      </c>
      <c r="RE127" t="str">
        <f>IF(ISERROR(MATCH(RE$1,'CSC Mitre'!DV$1:DV$220,0)),"",VLOOKUP(RE$1,'Tactic Recode'!$A$1:$B$547,2,FALSE))</f>
        <v/>
      </c>
      <c r="RF127" t="str">
        <f>IF(ISERROR(MATCH(RF$1,'CSC Mitre'!DV$1:DV$220,0)),"",VLOOKUP(RF$1,'Tactic Recode'!$A$1:$B$547,2,FALSE))</f>
        <v/>
      </c>
      <c r="RG127" t="str">
        <f>IF(ISERROR(MATCH(RG$1,'CSC Mitre'!DV$1:DV$220,0)),"",VLOOKUP(RG$1,'Tactic Recode'!$A$1:$B$547,2,FALSE))</f>
        <v/>
      </c>
      <c r="RH127" t="str">
        <f>IF(ISERROR(MATCH(RH$1,'CSC Mitre'!DV$1:DV$220,0)),"",VLOOKUP(RH$1,'Tactic Recode'!$A$1:$B$547,2,FALSE))</f>
        <v/>
      </c>
      <c r="RI127" t="str">
        <f>IF(ISERROR(MATCH(RI$1,'CSC Mitre'!DV$1:DV$220,0)),"",VLOOKUP(RI$1,'Tactic Recode'!$A$1:$B$547,2,FALSE))</f>
        <v/>
      </c>
      <c r="RJ127" t="str">
        <f>IF(ISERROR(MATCH(RJ$1,'CSC Mitre'!DV$1:DV$220,0)),"",VLOOKUP(RJ$1,'Tactic Recode'!$A$1:$B$547,2,FALSE))</f>
        <v/>
      </c>
      <c r="RK127" t="str">
        <f>IF(ISERROR(MATCH(RK$1,'CSC Mitre'!DV$1:DV$220,0)),"",VLOOKUP(RK$1,'Tactic Recode'!$A$1:$B$547,2,FALSE))</f>
        <v/>
      </c>
      <c r="RL127" t="str">
        <f>IF(ISERROR(MATCH(RL$1,'CSC Mitre'!DV$1:DV$220,0)),"",VLOOKUP(RL$1,'Tactic Recode'!$A$1:$B$547,2,FALSE))</f>
        <v/>
      </c>
      <c r="RM127" t="str">
        <f>IF(ISERROR(MATCH(RM$1,'CSC Mitre'!DV$1:DV$220,0)),"",VLOOKUP(RM$1,'Tactic Recode'!$A$1:$B$547,2,FALSE))</f>
        <v/>
      </c>
      <c r="RN127" t="str">
        <f>IF(ISERROR(MATCH(RN$1,'CSC Mitre'!DV$1:DV$220,0)),"",VLOOKUP(RN$1,'Tactic Recode'!$A$1:$B$547,2,FALSE))</f>
        <v/>
      </c>
      <c r="RO127" t="str">
        <f>IF(ISERROR(MATCH(RO$1,'CSC Mitre'!DV$1:DV$220,0)),"",VLOOKUP(RO$1,'Tactic Recode'!$A$1:$B$547,2,FALSE))</f>
        <v/>
      </c>
      <c r="RP127" t="str">
        <f>IF(ISERROR(MATCH(RP$1,'CSC Mitre'!DV$1:DV$220,0)),"",VLOOKUP(RP$1,'Tactic Recode'!$A$1:$B$547,2,FALSE))</f>
        <v/>
      </c>
      <c r="RQ127" t="str">
        <f>IF(ISERROR(MATCH(RQ$1,'CSC Mitre'!DV$1:DV$220,0)),"",VLOOKUP(RQ$1,'Tactic Recode'!$A$1:$B$547,2,FALSE))</f>
        <v/>
      </c>
      <c r="RR127" t="str">
        <f>IF(ISERROR(MATCH(RR$1,'CSC Mitre'!DV$1:DV$220,0)),"",VLOOKUP(RR$1,'Tactic Recode'!$A$1:$B$547,2,FALSE))</f>
        <v/>
      </c>
      <c r="RS127" t="str">
        <f>IF(ISERROR(MATCH(RS$1,'CSC Mitre'!DV$1:DV$220,0)),"",VLOOKUP(RS$1,'Tactic Recode'!$A$1:$B$547,2,FALSE))</f>
        <v/>
      </c>
      <c r="RT127" t="str">
        <f>IF(ISERROR(MATCH(RT$1,'CSC Mitre'!DV$1:DV$220,0)),"",VLOOKUP(RT$1,'Tactic Recode'!$A$1:$B$547,2,FALSE))</f>
        <v/>
      </c>
      <c r="RU127" t="str">
        <f>IF(ISERROR(MATCH(RU$1,'CSC Mitre'!DV$1:DV$220,0)),"",VLOOKUP(RU$1,'Tactic Recode'!$A$1:$B$547,2,FALSE))</f>
        <v/>
      </c>
      <c r="RV127" t="str">
        <f>IF(ISERROR(MATCH(RV$1,'CSC Mitre'!DV$1:DV$220,0)),"",VLOOKUP(RV$1,'Tactic Recode'!$A$1:$B$547,2,FALSE))</f>
        <v/>
      </c>
      <c r="RW127" t="str">
        <f>IF(ISERROR(MATCH(RW$1,'CSC Mitre'!DV$1:DV$220,0)),"",VLOOKUP(RW$1,'Tactic Recode'!$A$1:$B$547,2,FALSE))</f>
        <v/>
      </c>
      <c r="RX127" t="str">
        <f>IF(ISERROR(MATCH(RX$1,'CSC Mitre'!DV$1:DV$220,0)),"",VLOOKUP(RX$1,'Tactic Recode'!$A$1:$B$547,2,FALSE))</f>
        <v/>
      </c>
      <c r="RY127" t="str">
        <f>IF(ISERROR(MATCH(RY$1,'CSC Mitre'!DV$1:DV$220,0)),"",VLOOKUP(RY$1,'Tactic Recode'!$A$1:$B$547,2,FALSE))</f>
        <v/>
      </c>
      <c r="RZ127" t="str">
        <f>IF(ISERROR(MATCH(RZ$1,'CSC Mitre'!DV$1:DV$220,0)),"",VLOOKUP(RZ$1,'Tactic Recode'!$A$1:$B$547,2,FALSE))</f>
        <v/>
      </c>
      <c r="SA127" t="str">
        <f>IF(ISERROR(MATCH(SA$1,'CSC Mitre'!DV$1:DV$220,0)),"",VLOOKUP(SA$1,'Tactic Recode'!$A$1:$B$547,2,FALSE))</f>
        <v/>
      </c>
      <c r="SB127" t="str">
        <f>IF(ISERROR(MATCH(SB$1,'CSC Mitre'!DV$1:DV$220,0)),"",VLOOKUP(SB$1,'Tactic Recode'!$A$1:$B$547,2,FALSE))</f>
        <v/>
      </c>
      <c r="SC127" t="str">
        <f>IF(ISERROR(MATCH(SC$1,'CSC Mitre'!DV$1:DV$220,0)),"",VLOOKUP(SC$1,'Tactic Recode'!$A$1:$B$547,2,FALSE))</f>
        <v/>
      </c>
      <c r="SD127" t="str">
        <f>IF(ISERROR(MATCH(SD$1,'CSC Mitre'!DV$1:DV$220,0)),"",VLOOKUP(SD$1,'Tactic Recode'!$A$1:$B$547,2,FALSE))</f>
        <v/>
      </c>
      <c r="SE127" t="str">
        <f>IF(ISERROR(MATCH(SE$1,'CSC Mitre'!DV$1:DV$220,0)),"",VLOOKUP(SE$1,'Tactic Recode'!$A$1:$B$547,2,FALSE))</f>
        <v/>
      </c>
      <c r="SF127" t="str">
        <f>IF(ISERROR(MATCH(SF$1,'CSC Mitre'!DV$1:DV$220,0)),"",VLOOKUP(SF$1,'Tactic Recode'!$A$1:$B$547,2,FALSE))</f>
        <v/>
      </c>
      <c r="SG127" t="str">
        <f>IF(ISERROR(MATCH(SG$1,'CSC Mitre'!DV$1:DV$220,0)),"",VLOOKUP(SG$1,'Tactic Recode'!$A$1:$B$547,2,FALSE))</f>
        <v/>
      </c>
      <c r="SH127" t="str">
        <f>IF(ISERROR(MATCH(SH$1,'CSC Mitre'!DV$1:DV$220,0)),"",VLOOKUP(SH$1,'Tactic Recode'!$A$1:$B$547,2,FALSE))</f>
        <v/>
      </c>
      <c r="SI127" t="str">
        <f>IF(ISERROR(MATCH(SI$1,'CSC Mitre'!DV$1:DV$220,0)),"",VLOOKUP(SI$1,'Tactic Recode'!$A$1:$B$547,2,FALSE))</f>
        <v/>
      </c>
      <c r="SJ127" t="str">
        <f>IF(ISERROR(MATCH(SJ$1,'CSC Mitre'!DV$1:DV$220,0)),"",VLOOKUP(SJ$1,'Tactic Recode'!$A$1:$B$547,2,FALSE))</f>
        <v/>
      </c>
      <c r="SK127" t="str">
        <f>IF(ISERROR(MATCH(SK$1,'CSC Mitre'!DV$1:DV$220,0)),"",VLOOKUP(SK$1,'Tactic Recode'!$A$1:$B$547,2,FALSE))</f>
        <v/>
      </c>
      <c r="SL127" t="str">
        <f>IF(ISERROR(MATCH(SL$1,'CSC Mitre'!DV$1:DV$220,0)),"",VLOOKUP(SL$1,'Tactic Recode'!$A$1:$B$547,2,FALSE))</f>
        <v/>
      </c>
      <c r="SM127" t="str">
        <f>IF(ISERROR(MATCH(SM$1,'CSC Mitre'!DV$1:DV$220,0)),"",VLOOKUP(SM$1,'Tactic Recode'!$A$1:$B$547,2,FALSE))</f>
        <v/>
      </c>
      <c r="SN127" t="str">
        <f>IF(ISERROR(MATCH(SN$1,'CSC Mitre'!DV$1:DV$220,0)),"",VLOOKUP(SN$1,'Tactic Recode'!$A$1:$B$547,2,FALSE))</f>
        <v/>
      </c>
      <c r="SO127" t="str">
        <f>IF(ISERROR(MATCH(SO$1,'CSC Mitre'!DV$1:DV$220,0)),"",VLOOKUP(SO$1,'Tactic Recode'!$A$1:$B$547,2,FALSE))</f>
        <v/>
      </c>
      <c r="SP127" t="str">
        <f>IF(ISERROR(MATCH(SP$1,'CSC Mitre'!DV$1:DV$220,0)),"",VLOOKUP(SP$1,'Tactic Recode'!$A$1:$B$547,2,FALSE))</f>
        <v/>
      </c>
      <c r="SQ127" t="str">
        <f>IF(ISERROR(MATCH(SQ$1,'CSC Mitre'!DV$1:DV$220,0)),"",VLOOKUP(SQ$1,'Tactic Recode'!$A$1:$B$547,2,FALSE))</f>
        <v/>
      </c>
      <c r="SR127" t="str">
        <f>IF(ISERROR(MATCH(SR$1,'CSC Mitre'!DV$1:DV$220,0)),"",VLOOKUP(SR$1,'Tactic Recode'!$A$1:$B$547,2,FALSE))</f>
        <v/>
      </c>
      <c r="SS127" t="str">
        <f>IF(ISERROR(MATCH(SS$1,'CSC Mitre'!DV$1:DV$220,0)),"",VLOOKUP(SS$1,'Tactic Recode'!$A$1:$B$547,2,FALSE))</f>
        <v/>
      </c>
      <c r="ST127" t="str">
        <f>IF(ISERROR(MATCH(ST$1,'CSC Mitre'!DV$1:DV$220,0)),"",VLOOKUP(ST$1,'Tactic Recode'!$A$1:$B$547,2,FALSE))</f>
        <v/>
      </c>
      <c r="SU127" t="str">
        <f>IF(ISERROR(MATCH(SU$1,'CSC Mitre'!DV$1:DV$220,0)),"",VLOOKUP(SU$1,'Tactic Recode'!$A$1:$B$547,2,FALSE))</f>
        <v/>
      </c>
      <c r="SV127" t="str">
        <f>IF(ISERROR(MATCH(SV$1,'CSC Mitre'!DV$1:DV$220,0)),"",VLOOKUP(SV$1,'Tactic Recode'!$A$1:$B$547,2,FALSE))</f>
        <v/>
      </c>
      <c r="SW127" t="str">
        <f>IF(ISERROR(MATCH(SW$1,'CSC Mitre'!DV$1:DV$220,0)),"",VLOOKUP(SW$1,'Tactic Recode'!$A$1:$B$547,2,FALSE))</f>
        <v/>
      </c>
      <c r="SX127" t="str">
        <f>IF(ISERROR(MATCH(SX$1,'CSC Mitre'!DV$1:DV$220,0)),"",VLOOKUP(SX$1,'Tactic Recode'!$A$1:$B$547,2,FALSE))</f>
        <v/>
      </c>
      <c r="SY127" t="str">
        <f>IF(ISERROR(MATCH(SY$1,'CSC Mitre'!DV$1:DV$220,0)),"",VLOOKUP(SY$1,'Tactic Recode'!$A$1:$B$547,2,FALSE))</f>
        <v/>
      </c>
      <c r="SZ127" t="str">
        <f>IF(ISERROR(MATCH(SZ$1,'CSC Mitre'!DV$1:DV$220,0)),"",VLOOKUP(SZ$1,'Tactic Recode'!$A$1:$B$547,2,FALSE))</f>
        <v/>
      </c>
      <c r="TA127" t="str">
        <f>IF(ISERROR(MATCH(TA$1,'CSC Mitre'!DV$1:DV$220,0)),"",VLOOKUP(TA$1,'Tactic Recode'!$A$1:$B$547,2,FALSE))</f>
        <v/>
      </c>
      <c r="TB127" t="str">
        <f>IF(ISERROR(MATCH(TB$1,'CSC Mitre'!DV$1:DV$220,0)),"",VLOOKUP(TB$1,'Tactic Recode'!$A$1:$B$547,2,FALSE))</f>
        <v/>
      </c>
      <c r="TC127" t="str">
        <f>IF(ISERROR(MATCH(TC$1,'CSC Mitre'!DV$1:DV$220,0)),"",VLOOKUP(TC$1,'Tactic Recode'!$A$1:$B$547,2,FALSE))</f>
        <v/>
      </c>
      <c r="TD127" t="str">
        <f>IF(ISERROR(MATCH(TD$1,'CSC Mitre'!DV$1:DV$220,0)),"",VLOOKUP(TD$1,'Tactic Recode'!$A$1:$B$547,2,FALSE))</f>
        <v/>
      </c>
      <c r="TE127" t="str">
        <f>IF(ISERROR(MATCH(TE$1,'CSC Mitre'!DV$1:DV$220,0)),"",VLOOKUP(TE$1,'Tactic Recode'!$A$1:$B$547,2,FALSE))</f>
        <v/>
      </c>
      <c r="TF127" t="str">
        <f>IF(ISERROR(MATCH(TF$1,'CSC Mitre'!DV$1:DV$220,0)),"",VLOOKUP(TF$1,'Tactic Recode'!$A$1:$B$547,2,FALSE))</f>
        <v/>
      </c>
      <c r="TG127" t="str">
        <f>IF(ISERROR(MATCH(TG$1,'CSC Mitre'!DV$1:DV$220,0)),"",VLOOKUP(TG$1,'Tactic Recode'!$A$1:$B$547,2,FALSE))</f>
        <v/>
      </c>
      <c r="TH127" t="str">
        <f>IF(ISERROR(MATCH(TH$1,'CSC Mitre'!DV$1:DV$220,0)),"",VLOOKUP(TH$1,'Tactic Recode'!$A$1:$B$547,2,FALSE))</f>
        <v/>
      </c>
      <c r="TI127" t="str">
        <f>IF(ISERROR(MATCH(TI$1,'CSC Mitre'!DV$1:DV$220,0)),"",VLOOKUP(TI$1,'Tactic Recode'!$A$1:$B$547,2,FALSE))</f>
        <v/>
      </c>
      <c r="TJ127" t="str">
        <f>IF(ISERROR(MATCH(TJ$1,'CSC Mitre'!DV$1:DV$220,0)),"",VLOOKUP(TJ$1,'Tactic Recode'!$A$1:$B$547,2,FALSE))</f>
        <v/>
      </c>
      <c r="TK127" t="str">
        <f>IF(ISERROR(MATCH(TK$1,'CSC Mitre'!DV$1:DV$220,0)),"",VLOOKUP(TK$1,'Tactic Recode'!$A$1:$B$547,2,FALSE))</f>
        <v/>
      </c>
      <c r="TL127" t="str">
        <f>IF(ISERROR(MATCH(TL$1,'CSC Mitre'!DV$1:DV$220,0)),"",VLOOKUP(TL$1,'Tactic Recode'!$A$1:$B$547,2,FALSE))</f>
        <v/>
      </c>
      <c r="TM127" t="str">
        <f>IF(ISERROR(MATCH(TM$1,'CSC Mitre'!DV$1:DV$220,0)),"",VLOOKUP(TM$1,'Tactic Recode'!$A$1:$B$547,2,FALSE))</f>
        <v/>
      </c>
      <c r="TN127" t="str">
        <f>IF(ISERROR(MATCH(TN$1,'CSC Mitre'!DV$1:DV$220,0)),"",VLOOKUP(TN$1,'Tactic Recode'!$A$1:$B$547,2,FALSE))</f>
        <v/>
      </c>
      <c r="TO127" t="str">
        <f>IF(ISERROR(MATCH(TO$1,'CSC Mitre'!DV$1:DV$220,0)),"",VLOOKUP(TO$1,'Tactic Recode'!$A$1:$B$547,2,FALSE))</f>
        <v/>
      </c>
      <c r="TP127" t="str">
        <f>IF(ISERROR(MATCH(TP$1,'CSC Mitre'!DV$1:DV$220,0)),"",VLOOKUP(TP$1,'Tactic Recode'!$A$1:$B$547,2,FALSE))</f>
        <v/>
      </c>
      <c r="TQ127" t="str">
        <f>IF(ISERROR(MATCH(TQ$1,'CSC Mitre'!DV$1:DV$220,0)),"",VLOOKUP(TQ$1,'Tactic Recode'!$A$1:$B$547,2,FALSE))</f>
        <v/>
      </c>
      <c r="TR127" t="str">
        <f>IF(ISERROR(MATCH(TR$1,'CSC Mitre'!DV$1:DV$220,0)),"",VLOOKUP(TR$1,'Tactic Recode'!$A$1:$B$547,2,FALSE))</f>
        <v/>
      </c>
      <c r="TS127" t="str">
        <f>IF(ISERROR(MATCH(TS$1,'CSC Mitre'!DV$1:DV$220,0)),"",VLOOKUP(TS$1,'Tactic Recode'!$A$1:$B$547,2,FALSE))</f>
        <v/>
      </c>
      <c r="TT127" t="str">
        <f>IF(ISERROR(MATCH(TT$1,'CSC Mitre'!DV$1:DV$220,0)),"",VLOOKUP(TT$1,'Tactic Recode'!$A$1:$B$547,2,FALSE))</f>
        <v/>
      </c>
      <c r="TU127" t="str">
        <f>IF(ISERROR(MATCH(TU$1,'CSC Mitre'!DV$1:DV$220,0)),"",VLOOKUP(TU$1,'Tactic Recode'!$A$1:$B$547,2,FALSE))</f>
        <v/>
      </c>
      <c r="TV127" t="str">
        <f>IF(ISERROR(MATCH(TV$1,'CSC Mitre'!DV$1:DV$220,0)),"",VLOOKUP(TV$1,'Tactic Recode'!$A$1:$B$547,2,FALSE))</f>
        <v/>
      </c>
      <c r="TW127" t="str">
        <f>IF(ISERROR(MATCH(TW$1,'CSC Mitre'!DV$1:DV$220,0)),"",VLOOKUP(TW$1,'Tactic Recode'!$A$1:$B$547,2,FALSE))</f>
        <v/>
      </c>
      <c r="TX127" t="str">
        <f>IF(ISERROR(MATCH(TX$1,'CSC Mitre'!DV$1:DV$220,0)),"",VLOOKUP(TX$1,'Tactic Recode'!$A$1:$B$547,2,FALSE))</f>
        <v/>
      </c>
      <c r="TY127" t="str">
        <f>IF(ISERROR(MATCH(TY$1,'CSC Mitre'!DV$1:DV$220,0)),"",VLOOKUP(TY$1,'Tactic Recode'!$A$1:$B$547,2,FALSE))</f>
        <v/>
      </c>
      <c r="TZ127" t="str">
        <f>IF(ISERROR(MATCH(TZ$1,'CSC Mitre'!DV$1:DV$220,0)),"",VLOOKUP(TZ$1,'Tactic Recode'!$A$1:$B$547,2,FALSE))</f>
        <v/>
      </c>
      <c r="UA127" t="str">
        <f>IF(ISERROR(MATCH(UA$1,'CSC Mitre'!DV$1:DV$220,0)),"",VLOOKUP(UA$1,'Tactic Recode'!$A$1:$B$547,2,FALSE))</f>
        <v/>
      </c>
      <c r="UB127" t="str">
        <f>IF(ISERROR(MATCH(UB$1,'CSC Mitre'!DV$1:DV$220,0)),"",VLOOKUP(UB$1,'Tactic Recode'!$A$1:$B$547,2,FALSE))</f>
        <v/>
      </c>
    </row>
    <row r="128" spans="1:548" x14ac:dyDescent="0.25">
      <c r="A128" s="59" t="s">
        <v>523</v>
      </c>
      <c r="B128" t="str">
        <f>IF(ISERROR(MATCH(B$1,'CSC Mitre'!DW$1:DW$220,0)),"",VLOOKUP(B$1,'Tactic Recode'!$A$1:$B$547,2,FALSE))</f>
        <v/>
      </c>
      <c r="C128" t="str">
        <f>IF(ISERROR(MATCH(C$1,'CSC Mitre'!DW$1:DW$220,0)),"",VLOOKUP(C$1,'Tactic Recode'!$A$1:$B$547,2,FALSE))</f>
        <v/>
      </c>
      <c r="D128" t="str">
        <f>IF(ISERROR(MATCH(D$1,'CSC Mitre'!DW$1:DW$220,0)),"",VLOOKUP(D$1,'Tactic Recode'!$A$1:$B$547,2,FALSE))</f>
        <v/>
      </c>
      <c r="E128" t="str">
        <f>IF(ISERROR(MATCH(E$1,'CSC Mitre'!DW$1:DW$220,0)),"",VLOOKUP(E$1,'Tactic Recode'!$A$1:$B$547,2,FALSE))</f>
        <v/>
      </c>
      <c r="F128" t="str">
        <f>IF(ISERROR(MATCH(F$1,'CSC Mitre'!DW$1:DW$220,0)),"",VLOOKUP(F$1,'Tactic Recode'!$A$1:$B$547,2,FALSE))</f>
        <v/>
      </c>
      <c r="G128" t="str">
        <f>IF(ISERROR(MATCH(G$1,'CSC Mitre'!DW$1:DW$220,0)),"",VLOOKUP(G$1,'Tactic Recode'!$A$1:$B$547,2,FALSE))</f>
        <v/>
      </c>
      <c r="H128" t="str">
        <f>IF(ISERROR(MATCH(H$1,'CSC Mitre'!DW$1:DW$220,0)),"",VLOOKUP(H$1,'Tactic Recode'!$A$1:$B$547,2,FALSE))</f>
        <v/>
      </c>
      <c r="I128" t="str">
        <f>IF(ISERROR(MATCH(I$1,'CSC Mitre'!DW$1:DW$220,0)),"",VLOOKUP(I$1,'Tactic Recode'!$A$1:$B$547,2,FALSE))</f>
        <v/>
      </c>
      <c r="J128" t="str">
        <f>IF(ISERROR(MATCH(J$1,'CSC Mitre'!DW$1:DW$220,0)),"",VLOOKUP(J$1,'Tactic Recode'!$A$1:$B$547,2,FALSE))</f>
        <v/>
      </c>
      <c r="K128" t="str">
        <f>IF(ISERROR(MATCH(K$1,'CSC Mitre'!DW$1:DW$220,0)),"",VLOOKUP(K$1,'Tactic Recode'!$A$1:$B$547,2,FALSE))</f>
        <v/>
      </c>
      <c r="L128" t="str">
        <f>IF(ISERROR(MATCH(L$1,'CSC Mitre'!DW$1:DW$220,0)),"",VLOOKUP(L$1,'Tactic Recode'!$A$1:$B$547,2,FALSE))</f>
        <v/>
      </c>
      <c r="M128" t="str">
        <f>IF(ISERROR(MATCH(M$1,'CSC Mitre'!DW$1:DW$220,0)),"",VLOOKUP(M$1,'Tactic Recode'!$A$1:$B$547,2,FALSE))</f>
        <v/>
      </c>
      <c r="N128" t="str">
        <f>IF(ISERROR(MATCH(N$1,'CSC Mitre'!DW$1:DW$220,0)),"",VLOOKUP(N$1,'Tactic Recode'!$A$1:$B$547,2,FALSE))</f>
        <v/>
      </c>
      <c r="O128" t="str">
        <f>IF(ISERROR(MATCH(O$1,'CSC Mitre'!DW$1:DW$220,0)),"",VLOOKUP(O$1,'Tactic Recode'!$A$1:$B$547,2,FALSE))</f>
        <v/>
      </c>
      <c r="P128" t="str">
        <f>IF(ISERROR(MATCH(P$1,'CSC Mitre'!DW$1:DW$220,0)),"",VLOOKUP(P$1,'Tactic Recode'!$A$1:$B$547,2,FALSE))</f>
        <v/>
      </c>
      <c r="Q128" t="str">
        <f>IF(ISERROR(MATCH(Q$1,'CSC Mitre'!DW$1:DW$220,0)),"",VLOOKUP(Q$1,'Tactic Recode'!$A$1:$B$547,2,FALSE))</f>
        <v/>
      </c>
      <c r="R128" t="str">
        <f>IF(ISERROR(MATCH(R$1,'CSC Mitre'!DW$1:DW$220,0)),"",VLOOKUP(R$1,'Tactic Recode'!$A$1:$B$547,2,FALSE))</f>
        <v/>
      </c>
      <c r="S128" t="str">
        <f>IF(ISERROR(MATCH(S$1,'CSC Mitre'!DW$1:DW$220,0)),"",VLOOKUP(S$1,'Tactic Recode'!$A$1:$B$547,2,FALSE))</f>
        <v/>
      </c>
      <c r="T128" t="str">
        <f>IF(ISERROR(MATCH(T$1,'CSC Mitre'!DW$1:DW$220,0)),"",VLOOKUP(T$1,'Tactic Recode'!$A$1:$B$547,2,FALSE))</f>
        <v/>
      </c>
      <c r="U128" t="str">
        <f>IF(ISERROR(MATCH(U$1,'CSC Mitre'!DW$1:DW$220,0)),"",VLOOKUP(U$1,'Tactic Recode'!$A$1:$B$547,2,FALSE))</f>
        <v/>
      </c>
      <c r="V128" t="str">
        <f>IF(ISERROR(MATCH(V$1,'CSC Mitre'!DW$1:DW$220,0)),"",VLOOKUP(V$1,'Tactic Recode'!$A$1:$B$547,2,FALSE))</f>
        <v/>
      </c>
      <c r="W128" t="str">
        <f>IF(ISERROR(MATCH(W$1,'CSC Mitre'!DW$1:DW$220,0)),"",VLOOKUP(W$1,'Tactic Recode'!$A$1:$B$547,2,FALSE))</f>
        <v/>
      </c>
      <c r="X128" t="str">
        <f>IF(ISERROR(MATCH(X$1,'CSC Mitre'!DW$1:DW$220,0)),"",VLOOKUP(X$1,'Tactic Recode'!$A$1:$B$547,2,FALSE))</f>
        <v/>
      </c>
      <c r="Y128" t="str">
        <f>IF(ISERROR(MATCH(Y$1,'CSC Mitre'!DW$1:DW$220,0)),"",VLOOKUP(Y$1,'Tactic Recode'!$A$1:$B$547,2,FALSE))</f>
        <v/>
      </c>
      <c r="Z128" t="str">
        <f>IF(ISERROR(MATCH(Z$1,'CSC Mitre'!DW$1:DW$220,0)),"",VLOOKUP(Z$1,'Tactic Recode'!$A$1:$B$547,2,FALSE))</f>
        <v/>
      </c>
      <c r="AA128" t="str">
        <f>IF(ISERROR(MATCH(AA$1,'CSC Mitre'!DW$1:DW$220,0)),"",VLOOKUP(AA$1,'Tactic Recode'!$A$1:$B$547,2,FALSE))</f>
        <v/>
      </c>
      <c r="AB128" t="str">
        <f>IF(ISERROR(MATCH(AB$1,'CSC Mitre'!DW$1:DW$220,0)),"",VLOOKUP(AB$1,'Tactic Recode'!$A$1:$B$547,2,FALSE))</f>
        <v/>
      </c>
      <c r="AC128" t="str">
        <f>IF(ISERROR(MATCH(AC$1,'CSC Mitre'!DW$1:DW$220,0)),"",VLOOKUP(AC$1,'Tactic Recode'!$A$1:$B$547,2,FALSE))</f>
        <v/>
      </c>
      <c r="AD128" t="str">
        <f>IF(ISERROR(MATCH(AD$1,'CSC Mitre'!DW$1:DW$220,0)),"",VLOOKUP(AD$1,'Tactic Recode'!$A$1:$B$547,2,FALSE))</f>
        <v/>
      </c>
      <c r="AE128" t="str">
        <f>IF(ISERROR(MATCH(AE$1,'CSC Mitre'!DW$1:DW$220,0)),"",VLOOKUP(AE$1,'Tactic Recode'!$A$1:$B$547,2,FALSE))</f>
        <v/>
      </c>
      <c r="AF128" t="str">
        <f>IF(ISERROR(MATCH(AF$1,'CSC Mitre'!DW$1:DW$220,0)),"",VLOOKUP(AF$1,'Tactic Recode'!$A$1:$B$547,2,FALSE))</f>
        <v/>
      </c>
      <c r="AG128" t="str">
        <f>IF(ISERROR(MATCH(AG$1,'CSC Mitre'!DW$1:DW$220,0)),"",VLOOKUP(AG$1,'Tactic Recode'!$A$1:$B$547,2,FALSE))</f>
        <v/>
      </c>
      <c r="AH128" t="str">
        <f>IF(ISERROR(MATCH(AH$1,'CSC Mitre'!DW$1:DW$220,0)),"",VLOOKUP(AH$1,'Tactic Recode'!$A$1:$B$547,2,FALSE))</f>
        <v/>
      </c>
      <c r="AI128" t="str">
        <f>IF(ISERROR(MATCH(AI$1,'CSC Mitre'!DW$1:DW$220,0)),"",VLOOKUP(AI$1,'Tactic Recode'!$A$1:$B$547,2,FALSE))</f>
        <v/>
      </c>
      <c r="AJ128" t="str">
        <f>IF(ISERROR(MATCH(AJ$1,'CSC Mitre'!DW$1:DW$220,0)),"",VLOOKUP(AJ$1,'Tactic Recode'!$A$1:$B$547,2,FALSE))</f>
        <v/>
      </c>
      <c r="AK128" t="str">
        <f>IF(ISERROR(MATCH(AK$1,'CSC Mitre'!DW$1:DW$220,0)),"",VLOOKUP(AK$1,'Tactic Recode'!$A$1:$B$547,2,FALSE))</f>
        <v/>
      </c>
      <c r="AL128" t="str">
        <f>IF(ISERROR(MATCH(AL$1,'CSC Mitre'!DW$1:DW$220,0)),"",VLOOKUP(AL$1,'Tactic Recode'!$A$1:$B$547,2,FALSE))</f>
        <v/>
      </c>
      <c r="AM128" t="str">
        <f>IF(ISERROR(MATCH(AM$1,'CSC Mitre'!DW$1:DW$220,0)),"",VLOOKUP(AM$1,'Tactic Recode'!$A$1:$B$547,2,FALSE))</f>
        <v/>
      </c>
      <c r="AN128" t="str">
        <f>IF(ISERROR(MATCH(AN$1,'CSC Mitre'!DW$1:DW$220,0)),"",VLOOKUP(AN$1,'Tactic Recode'!$A$1:$B$547,2,FALSE))</f>
        <v/>
      </c>
      <c r="AO128" t="str">
        <f>IF(ISERROR(MATCH(AO$1,'CSC Mitre'!DW$1:DW$220,0)),"",VLOOKUP(AO$1,'Tactic Recode'!$A$1:$B$547,2,FALSE))</f>
        <v/>
      </c>
      <c r="AP128" t="str">
        <f>IF(ISERROR(MATCH(AP$1,'CSC Mitre'!DW$1:DW$220,0)),"",VLOOKUP(AP$1,'Tactic Recode'!$A$1:$B$547,2,FALSE))</f>
        <v/>
      </c>
      <c r="AQ128" t="str">
        <f>IF(ISERROR(MATCH(AQ$1,'CSC Mitre'!DW$1:DW$220,0)),"",VLOOKUP(AQ$1,'Tactic Recode'!$A$1:$B$547,2,FALSE))</f>
        <v/>
      </c>
      <c r="AR128" t="str">
        <f>IF(ISERROR(MATCH(AR$1,'CSC Mitre'!DW$1:DW$220,0)),"",VLOOKUP(AR$1,'Tactic Recode'!$A$1:$B$547,2,FALSE))</f>
        <v/>
      </c>
      <c r="AS128" t="str">
        <f>IF(ISERROR(MATCH(AS$1,'CSC Mitre'!DW$1:DW$220,0)),"",VLOOKUP(AS$1,'Tactic Recode'!$A$1:$B$547,2,FALSE))</f>
        <v/>
      </c>
      <c r="AT128" t="str">
        <f>IF(ISERROR(MATCH(AT$1,'CSC Mitre'!DW$1:DW$220,0)),"",VLOOKUP(AT$1,'Tactic Recode'!$A$1:$B$547,2,FALSE))</f>
        <v/>
      </c>
      <c r="AU128" t="str">
        <f>IF(ISERROR(MATCH(AU$1,'CSC Mitre'!DW$1:DW$220,0)),"",VLOOKUP(AU$1,'Tactic Recode'!$A$1:$B$547,2,FALSE))</f>
        <v/>
      </c>
      <c r="AV128" t="str">
        <f>IF(ISERROR(MATCH(AV$1,'CSC Mitre'!DW$1:DW$220,0)),"",VLOOKUP(AV$1,'Tactic Recode'!$A$1:$B$547,2,FALSE))</f>
        <v/>
      </c>
      <c r="AW128" t="str">
        <f>IF(ISERROR(MATCH(AW$1,'CSC Mitre'!DW$1:DW$220,0)),"",VLOOKUP(AW$1,'Tactic Recode'!$A$1:$B$547,2,FALSE))</f>
        <v/>
      </c>
      <c r="AX128" t="str">
        <f>IF(ISERROR(MATCH(AX$1,'CSC Mitre'!DW$1:DW$220,0)),"",VLOOKUP(AX$1,'Tactic Recode'!$A$1:$B$547,2,FALSE))</f>
        <v/>
      </c>
      <c r="AY128" t="str">
        <f>IF(ISERROR(MATCH(AY$1,'CSC Mitre'!DW$1:DW$220,0)),"",VLOOKUP(AY$1,'Tactic Recode'!$A$1:$B$547,2,FALSE))</f>
        <v/>
      </c>
      <c r="AZ128" t="str">
        <f>IF(ISERROR(MATCH(AZ$1,'CSC Mitre'!DW$1:DW$220,0)),"",VLOOKUP(AZ$1,'Tactic Recode'!$A$1:$B$547,2,FALSE))</f>
        <v/>
      </c>
      <c r="BA128" t="str">
        <f>IF(ISERROR(MATCH(BA$1,'CSC Mitre'!DW$1:DW$220,0)),"",VLOOKUP(BA$1,'Tactic Recode'!$A$1:$B$547,2,FALSE))</f>
        <v/>
      </c>
      <c r="BB128" t="str">
        <f>IF(ISERROR(MATCH(BB$1,'CSC Mitre'!DW$1:DW$220,0)),"",VLOOKUP(BB$1,'Tactic Recode'!$A$1:$B$547,2,FALSE))</f>
        <v/>
      </c>
      <c r="BC128" t="str">
        <f>IF(ISERROR(MATCH(BC$1,'CSC Mitre'!DW$1:DW$220,0)),"",VLOOKUP(BC$1,'Tactic Recode'!$A$1:$B$547,2,FALSE))</f>
        <v/>
      </c>
      <c r="BD128" t="str">
        <f>IF(ISERROR(MATCH(BD$1,'CSC Mitre'!DW$1:DW$220,0)),"",VLOOKUP(BD$1,'Tactic Recode'!$A$1:$B$547,2,FALSE))</f>
        <v/>
      </c>
      <c r="BE128" t="str">
        <f>IF(ISERROR(MATCH(BE$1,'CSC Mitre'!DW$1:DW$220,0)),"",VLOOKUP(BE$1,'Tactic Recode'!$A$1:$B$547,2,FALSE))</f>
        <v/>
      </c>
      <c r="BF128" t="str">
        <f>IF(ISERROR(MATCH(BF$1,'CSC Mitre'!DW$1:DW$220,0)),"",VLOOKUP(BF$1,'Tactic Recode'!$A$1:$B$547,2,FALSE))</f>
        <v/>
      </c>
      <c r="BG128" t="str">
        <f>IF(ISERROR(MATCH(BG$1,'CSC Mitre'!DW$1:DW$220,0)),"",VLOOKUP(BG$1,'Tactic Recode'!$A$1:$B$547,2,FALSE))</f>
        <v/>
      </c>
      <c r="BH128" t="str">
        <f>IF(ISERROR(MATCH(BH$1,'CSC Mitre'!DW$1:DW$220,0)),"",VLOOKUP(BH$1,'Tactic Recode'!$A$1:$B$547,2,FALSE))</f>
        <v/>
      </c>
      <c r="BI128" t="str">
        <f>IF(ISERROR(MATCH(BI$1,'CSC Mitre'!DW$1:DW$220,0)),"",VLOOKUP(BI$1,'Tactic Recode'!$A$1:$B$547,2,FALSE))</f>
        <v/>
      </c>
      <c r="BJ128" t="str">
        <f>IF(ISERROR(MATCH(BJ$1,'CSC Mitre'!DW$1:DW$220,0)),"",VLOOKUP(BJ$1,'Tactic Recode'!$A$1:$B$547,2,FALSE))</f>
        <v/>
      </c>
      <c r="BK128" t="str">
        <f>IF(ISERROR(MATCH(BK$1,'CSC Mitre'!DW$1:DW$220,0)),"",VLOOKUP(BK$1,'Tactic Recode'!$A$1:$B$547,2,FALSE))</f>
        <v/>
      </c>
      <c r="BL128" t="str">
        <f>IF(ISERROR(MATCH(BL$1,'CSC Mitre'!DW$1:DW$220,0)),"",VLOOKUP(BL$1,'Tactic Recode'!$A$1:$B$547,2,FALSE))</f>
        <v/>
      </c>
      <c r="BM128" t="str">
        <f>IF(ISERROR(MATCH(BM$1,'CSC Mitre'!DW$1:DW$220,0)),"",VLOOKUP(BM$1,'Tactic Recode'!$A$1:$B$547,2,FALSE))</f>
        <v/>
      </c>
      <c r="BN128" t="str">
        <f>IF(ISERROR(MATCH(BN$1,'CSC Mitre'!DW$1:DW$220,0)),"",VLOOKUP(BN$1,'Tactic Recode'!$A$1:$B$547,2,FALSE))</f>
        <v/>
      </c>
      <c r="BO128" t="str">
        <f>IF(ISERROR(MATCH(BO$1,'CSC Mitre'!DW$1:DW$220,0)),"",VLOOKUP(BO$1,'Tactic Recode'!$A$1:$B$547,2,FALSE))</f>
        <v/>
      </c>
      <c r="BP128" t="str">
        <f>IF(ISERROR(MATCH(BP$1,'CSC Mitre'!DW$1:DW$220,0)),"",VLOOKUP(BP$1,'Tactic Recode'!$A$1:$B$547,2,FALSE))</f>
        <v/>
      </c>
      <c r="BQ128" t="str">
        <f>IF(ISERROR(MATCH(BQ$1,'CSC Mitre'!DW$1:DW$220,0)),"",VLOOKUP(BQ$1,'Tactic Recode'!$A$1:$B$547,2,FALSE))</f>
        <v/>
      </c>
      <c r="BR128" t="str">
        <f>IF(ISERROR(MATCH(BR$1,'CSC Mitre'!DW$1:DW$220,0)),"",VLOOKUP(BR$1,'Tactic Recode'!$A$1:$B$547,2,FALSE))</f>
        <v/>
      </c>
      <c r="BS128" t="str">
        <f>IF(ISERROR(MATCH(BS$1,'CSC Mitre'!DW$1:DW$220,0)),"",VLOOKUP(BS$1,'Tactic Recode'!$A$1:$B$547,2,FALSE))</f>
        <v/>
      </c>
      <c r="BT128" t="str">
        <f>IF(ISERROR(MATCH(BT$1,'CSC Mitre'!DW$1:DW$220,0)),"",VLOOKUP(BT$1,'Tactic Recode'!$A$1:$B$547,2,FALSE))</f>
        <v/>
      </c>
      <c r="BU128" t="str">
        <f>IF(ISERROR(MATCH(BU$1,'CSC Mitre'!DW$1:DW$220,0)),"",VLOOKUP(BU$1,'Tactic Recode'!$A$1:$B$547,2,FALSE))</f>
        <v/>
      </c>
      <c r="BV128" t="str">
        <f>IF(ISERROR(MATCH(BV$1,'CSC Mitre'!DW$1:DW$220,0)),"",VLOOKUP(BV$1,'Tactic Recode'!$A$1:$B$547,2,FALSE))</f>
        <v/>
      </c>
      <c r="BW128" t="str">
        <f>IF(ISERROR(MATCH(BW$1,'CSC Mitre'!DW$1:DW$220,0)),"",VLOOKUP(BW$1,'Tactic Recode'!$A$1:$B$547,2,FALSE))</f>
        <v/>
      </c>
      <c r="BX128" t="str">
        <f>IF(ISERROR(MATCH(BX$1,'CSC Mitre'!DW$1:DW$220,0)),"",VLOOKUP(BX$1,'Tactic Recode'!$A$1:$B$547,2,FALSE))</f>
        <v/>
      </c>
      <c r="BY128" t="str">
        <f>IF(ISERROR(MATCH(BY$1,'CSC Mitre'!DW$1:DW$220,0)),"",VLOOKUP(BY$1,'Tactic Recode'!$A$1:$B$547,2,FALSE))</f>
        <v/>
      </c>
      <c r="BZ128" t="str">
        <f>IF(ISERROR(MATCH(BZ$1,'CSC Mitre'!DW$1:DW$220,0)),"",VLOOKUP(BZ$1,'Tactic Recode'!$A$1:$B$547,2,FALSE))</f>
        <v/>
      </c>
      <c r="CA128" t="str">
        <f>IF(ISERROR(MATCH(CA$1,'CSC Mitre'!DW$1:DW$220,0)),"",VLOOKUP(CA$1,'Tactic Recode'!$A$1:$B$547,2,FALSE))</f>
        <v/>
      </c>
      <c r="CB128" t="str">
        <f>IF(ISERROR(MATCH(CB$1,'CSC Mitre'!DW$1:DW$220,0)),"",VLOOKUP(CB$1,'Tactic Recode'!$A$1:$B$547,2,FALSE))</f>
        <v/>
      </c>
      <c r="CC128" t="str">
        <f>IF(ISERROR(MATCH(CC$1,'CSC Mitre'!DW$1:DW$220,0)),"",VLOOKUP(CC$1,'Tactic Recode'!$A$1:$B$547,2,FALSE))</f>
        <v/>
      </c>
      <c r="CD128" t="str">
        <f>IF(ISERROR(MATCH(CD$1,'CSC Mitre'!DW$1:DW$220,0)),"",VLOOKUP(CD$1,'Tactic Recode'!$A$1:$B$547,2,FALSE))</f>
        <v/>
      </c>
      <c r="CE128" t="str">
        <f>IF(ISERROR(MATCH(CE$1,'CSC Mitre'!DW$1:DW$220,0)),"",VLOOKUP(CE$1,'Tactic Recode'!$A$1:$B$547,2,FALSE))</f>
        <v/>
      </c>
      <c r="CF128" t="str">
        <f>IF(ISERROR(MATCH(CF$1,'CSC Mitre'!DW$1:DW$220,0)),"",VLOOKUP(CF$1,'Tactic Recode'!$A$1:$B$547,2,FALSE))</f>
        <v/>
      </c>
      <c r="CG128" t="str">
        <f>IF(ISERROR(MATCH(CG$1,'CSC Mitre'!DW$1:DW$220,0)),"",VLOOKUP(CG$1,'Tactic Recode'!$A$1:$B$547,2,FALSE))</f>
        <v/>
      </c>
      <c r="CH128" t="str">
        <f>IF(ISERROR(MATCH(CH$1,'CSC Mitre'!DW$1:DW$220,0)),"",VLOOKUP(CH$1,'Tactic Recode'!$A$1:$B$547,2,FALSE))</f>
        <v/>
      </c>
      <c r="CI128" t="str">
        <f>IF(ISERROR(MATCH(CI$1,'CSC Mitre'!DW$1:DW$220,0)),"",VLOOKUP(CI$1,'Tactic Recode'!$A$1:$B$547,2,FALSE))</f>
        <v/>
      </c>
      <c r="CJ128" t="str">
        <f>IF(ISERROR(MATCH(CJ$1,'CSC Mitre'!DW$1:DW$220,0)),"",VLOOKUP(CJ$1,'Tactic Recode'!$A$1:$B$547,2,FALSE))</f>
        <v/>
      </c>
      <c r="CK128" t="str">
        <f>IF(ISERROR(MATCH(CK$1,'CSC Mitre'!DW$1:DW$220,0)),"",VLOOKUP(CK$1,'Tactic Recode'!$A$1:$B$547,2,FALSE))</f>
        <v/>
      </c>
      <c r="CL128" t="str">
        <f>IF(ISERROR(MATCH(CL$1,'CSC Mitre'!DW$1:DW$220,0)),"",VLOOKUP(CL$1,'Tactic Recode'!$A$1:$B$547,2,FALSE))</f>
        <v/>
      </c>
      <c r="CM128" t="str">
        <f>IF(ISERROR(MATCH(CM$1,'CSC Mitre'!DW$1:DW$220,0)),"",VLOOKUP(CM$1,'Tactic Recode'!$A$1:$B$547,2,FALSE))</f>
        <v/>
      </c>
      <c r="CN128" t="str">
        <f>IF(ISERROR(MATCH(CN$1,'CSC Mitre'!DW$1:DW$220,0)),"",VLOOKUP(CN$1,'Tactic Recode'!$A$1:$B$547,2,FALSE))</f>
        <v/>
      </c>
      <c r="CO128" t="str">
        <f>IF(ISERROR(MATCH(CO$1,'CSC Mitre'!DW$1:DW$220,0)),"",VLOOKUP(CO$1,'Tactic Recode'!$A$1:$B$547,2,FALSE))</f>
        <v/>
      </c>
      <c r="CP128" t="str">
        <f>IF(ISERROR(MATCH(CP$1,'CSC Mitre'!DW$1:DW$220,0)),"",VLOOKUP(CP$1,'Tactic Recode'!$A$1:$B$547,2,FALSE))</f>
        <v/>
      </c>
      <c r="CQ128" t="str">
        <f>IF(ISERROR(MATCH(CQ$1,'CSC Mitre'!DW$1:DW$220,0)),"",VLOOKUP(CQ$1,'Tactic Recode'!$A$1:$B$547,2,FALSE))</f>
        <v/>
      </c>
      <c r="CR128" t="str">
        <f>IF(ISERROR(MATCH(CR$1,'CSC Mitre'!DW$1:DW$220,0)),"",VLOOKUP(CR$1,'Tactic Recode'!$A$1:$B$547,2,FALSE))</f>
        <v/>
      </c>
      <c r="CS128" t="str">
        <f>IF(ISERROR(MATCH(CS$1,'CSC Mitre'!DW$1:DW$220,0)),"",VLOOKUP(CS$1,'Tactic Recode'!$A$1:$B$547,2,FALSE))</f>
        <v/>
      </c>
      <c r="CT128" t="str">
        <f>IF(ISERROR(MATCH(CT$1,'CSC Mitre'!DW$1:DW$220,0)),"",VLOOKUP(CT$1,'Tactic Recode'!$A$1:$B$547,2,FALSE))</f>
        <v/>
      </c>
      <c r="CU128" t="str">
        <f>IF(ISERROR(MATCH(CU$1,'CSC Mitre'!DW$1:DW$220,0)),"",VLOOKUP(CU$1,'Tactic Recode'!$A$1:$B$547,2,FALSE))</f>
        <v/>
      </c>
      <c r="CV128" t="str">
        <f>IF(ISERROR(MATCH(CV$1,'CSC Mitre'!DW$1:DW$220,0)),"",VLOOKUP(CV$1,'Tactic Recode'!$A$1:$B$547,2,FALSE))</f>
        <v/>
      </c>
      <c r="CW128" t="str">
        <f>IF(ISERROR(MATCH(CW$1,'CSC Mitre'!DW$1:DW$220,0)),"",VLOOKUP(CW$1,'Tactic Recode'!$A$1:$B$547,2,FALSE))</f>
        <v/>
      </c>
      <c r="CX128" t="str">
        <f>IF(ISERROR(MATCH(CX$1,'CSC Mitre'!DW$1:DW$220,0)),"",VLOOKUP(CX$1,'Tactic Recode'!$A$1:$B$547,2,FALSE))</f>
        <v/>
      </c>
      <c r="CY128" t="str">
        <f>IF(ISERROR(MATCH(CY$1,'CSC Mitre'!DW$1:DW$220,0)),"",VLOOKUP(CY$1,'Tactic Recode'!$A$1:$B$547,2,FALSE))</f>
        <v/>
      </c>
      <c r="CZ128" t="str">
        <f>IF(ISERROR(MATCH(CZ$1,'CSC Mitre'!DW$1:DW$220,0)),"",VLOOKUP(CZ$1,'Tactic Recode'!$A$1:$B$547,2,FALSE))</f>
        <v/>
      </c>
      <c r="DA128" t="str">
        <f>IF(ISERROR(MATCH(DA$1,'CSC Mitre'!DW$1:DW$220,0)),"",VLOOKUP(DA$1,'Tactic Recode'!$A$1:$B$547,2,FALSE))</f>
        <v/>
      </c>
      <c r="DB128" t="str">
        <f>IF(ISERROR(MATCH(DB$1,'CSC Mitre'!DW$1:DW$220,0)),"",VLOOKUP(DB$1,'Tactic Recode'!$A$1:$B$547,2,FALSE))</f>
        <v/>
      </c>
      <c r="DC128" t="str">
        <f>IF(ISERROR(MATCH(DC$1,'CSC Mitre'!DW$1:DW$220,0)),"",VLOOKUP(DC$1,'Tactic Recode'!$A$1:$B$547,2,FALSE))</f>
        <v/>
      </c>
      <c r="DD128" t="str">
        <f>IF(ISERROR(MATCH(DD$1,'CSC Mitre'!DW$1:DW$220,0)),"",VLOOKUP(DD$1,'Tactic Recode'!$A$1:$B$547,2,FALSE))</f>
        <v/>
      </c>
      <c r="DE128" t="str">
        <f>IF(ISERROR(MATCH(DE$1,'CSC Mitre'!DW$1:DW$220,0)),"",VLOOKUP(DE$1,'Tactic Recode'!$A$1:$B$547,2,FALSE))</f>
        <v/>
      </c>
      <c r="DF128" t="str">
        <f>IF(ISERROR(MATCH(DF$1,'CSC Mitre'!DW$1:DW$220,0)),"",VLOOKUP(DF$1,'Tactic Recode'!$A$1:$B$547,2,FALSE))</f>
        <v/>
      </c>
      <c r="DG128" t="str">
        <f>IF(ISERROR(MATCH(DG$1,'CSC Mitre'!DW$1:DW$220,0)),"",VLOOKUP(DG$1,'Tactic Recode'!$A$1:$B$547,2,FALSE))</f>
        <v/>
      </c>
      <c r="DH128" t="str">
        <f>IF(ISERROR(MATCH(DH$1,'CSC Mitre'!DW$1:DW$220,0)),"",VLOOKUP(DH$1,'Tactic Recode'!$A$1:$B$547,2,FALSE))</f>
        <v/>
      </c>
      <c r="DI128" t="str">
        <f>IF(ISERROR(MATCH(DI$1,'CSC Mitre'!DW$1:DW$220,0)),"",VLOOKUP(DI$1,'Tactic Recode'!$A$1:$B$547,2,FALSE))</f>
        <v/>
      </c>
      <c r="DJ128" t="str">
        <f>IF(ISERROR(MATCH(DJ$1,'CSC Mitre'!DW$1:DW$220,0)),"",VLOOKUP(DJ$1,'Tactic Recode'!$A$1:$B$547,2,FALSE))</f>
        <v/>
      </c>
      <c r="DK128" t="str">
        <f>IF(ISERROR(MATCH(DK$1,'CSC Mitre'!DW$1:DW$220,0)),"",VLOOKUP(DK$1,'Tactic Recode'!$A$1:$B$547,2,FALSE))</f>
        <v/>
      </c>
      <c r="DL128" t="str">
        <f>IF(ISERROR(MATCH(DL$1,'CSC Mitre'!DW$1:DW$220,0)),"",VLOOKUP(DL$1,'Tactic Recode'!$A$1:$B$547,2,FALSE))</f>
        <v/>
      </c>
      <c r="DM128" t="str">
        <f>IF(ISERROR(MATCH(DM$1,'CSC Mitre'!DW$1:DW$220,0)),"",VLOOKUP(DM$1,'Tactic Recode'!$A$1:$B$547,2,FALSE))</f>
        <v/>
      </c>
      <c r="DN128" t="str">
        <f>IF(ISERROR(MATCH(DN$1,'CSC Mitre'!DW$1:DW$220,0)),"",VLOOKUP(DN$1,'Tactic Recode'!$A$1:$B$547,2,FALSE))</f>
        <v/>
      </c>
      <c r="DO128" t="str">
        <f>IF(ISERROR(MATCH(DO$1,'CSC Mitre'!DW$1:DW$220,0)),"",VLOOKUP(DO$1,'Tactic Recode'!$A$1:$B$547,2,FALSE))</f>
        <v/>
      </c>
      <c r="DP128" t="str">
        <f>IF(ISERROR(MATCH(DP$1,'CSC Mitre'!DW$1:DW$220,0)),"",VLOOKUP(DP$1,'Tactic Recode'!$A$1:$B$547,2,FALSE))</f>
        <v/>
      </c>
      <c r="DQ128" t="str">
        <f>IF(ISERROR(MATCH(DQ$1,'CSC Mitre'!DW$1:DW$220,0)),"",VLOOKUP(DQ$1,'Tactic Recode'!$A$1:$B$547,2,FALSE))</f>
        <v/>
      </c>
      <c r="DR128" t="str">
        <f>IF(ISERROR(MATCH(DR$1,'CSC Mitre'!DW$1:DW$220,0)),"",VLOOKUP(DR$1,'Tactic Recode'!$A$1:$B$547,2,FALSE))</f>
        <v/>
      </c>
      <c r="DS128" t="str">
        <f>IF(ISERROR(MATCH(DS$1,'CSC Mitre'!DW$1:DW$220,0)),"",VLOOKUP(DS$1,'Tactic Recode'!$A$1:$B$547,2,FALSE))</f>
        <v/>
      </c>
      <c r="DT128" t="str">
        <f>IF(ISERROR(MATCH(DT$1,'CSC Mitre'!DW$1:DW$220,0)),"",VLOOKUP(DT$1,'Tactic Recode'!$A$1:$B$547,2,FALSE))</f>
        <v/>
      </c>
      <c r="DU128" t="str">
        <f>IF(ISERROR(MATCH(DU$1,'CSC Mitre'!DW$1:DW$220,0)),"",VLOOKUP(DU$1,'Tactic Recode'!$A$1:$B$547,2,FALSE))</f>
        <v/>
      </c>
      <c r="DV128" t="str">
        <f>IF(ISERROR(MATCH(DV$1,'CSC Mitre'!DW$1:DW$220,0)),"",VLOOKUP(DV$1,'Tactic Recode'!$A$1:$B$547,2,FALSE))</f>
        <v/>
      </c>
      <c r="DW128" t="str">
        <f>IF(ISERROR(MATCH(DW$1,'CSC Mitre'!DW$1:DW$220,0)),"",VLOOKUP(DW$1,'Tactic Recode'!$A$1:$B$547,2,FALSE))</f>
        <v/>
      </c>
      <c r="DX128" t="str">
        <f>IF(ISERROR(MATCH(DX$1,'CSC Mitre'!DW$1:DW$220,0)),"",VLOOKUP(DX$1,'Tactic Recode'!$A$1:$B$547,2,FALSE))</f>
        <v/>
      </c>
      <c r="DY128" t="str">
        <f>IF(ISERROR(MATCH(DY$1,'CSC Mitre'!DW$1:DW$220,0)),"",VLOOKUP(DY$1,'Tactic Recode'!$A$1:$B$547,2,FALSE))</f>
        <v/>
      </c>
      <c r="DZ128" t="str">
        <f>IF(ISERROR(MATCH(DZ$1,'CSC Mitre'!DW$1:DW$220,0)),"",VLOOKUP(DZ$1,'Tactic Recode'!$A$1:$B$547,2,FALSE))</f>
        <v/>
      </c>
      <c r="EA128" t="str">
        <f>IF(ISERROR(MATCH(EA$1,'CSC Mitre'!DW$1:DW$220,0)),"",VLOOKUP(EA$1,'Tactic Recode'!$A$1:$B$547,2,FALSE))</f>
        <v/>
      </c>
      <c r="EB128" t="str">
        <f>IF(ISERROR(MATCH(EB$1,'CSC Mitre'!DW$1:DW$220,0)),"",VLOOKUP(EB$1,'Tactic Recode'!$A$1:$B$547,2,FALSE))</f>
        <v/>
      </c>
      <c r="EC128" t="str">
        <f>IF(ISERROR(MATCH(EC$1,'CSC Mitre'!DW$1:DW$220,0)),"",VLOOKUP(EC$1,'Tactic Recode'!$A$1:$B$547,2,FALSE))</f>
        <v/>
      </c>
      <c r="ED128" t="str">
        <f>IF(ISERROR(MATCH(ED$1,'CSC Mitre'!DW$1:DW$220,0)),"",VLOOKUP(ED$1,'Tactic Recode'!$A$1:$B$547,2,FALSE))</f>
        <v/>
      </c>
      <c r="EE128" t="str">
        <f>IF(ISERROR(MATCH(EE$1,'CSC Mitre'!DW$1:DW$220,0)),"",VLOOKUP(EE$1,'Tactic Recode'!$A$1:$B$547,2,FALSE))</f>
        <v/>
      </c>
      <c r="EF128" t="str">
        <f>IF(ISERROR(MATCH(EF$1,'CSC Mitre'!DW$1:DW$220,0)),"",VLOOKUP(EF$1,'Tactic Recode'!$A$1:$B$547,2,FALSE))</f>
        <v/>
      </c>
      <c r="EG128" t="str">
        <f>IF(ISERROR(MATCH(EG$1,'CSC Mitre'!DW$1:DW$220,0)),"",VLOOKUP(EG$1,'Tactic Recode'!$A$1:$B$547,2,FALSE))</f>
        <v/>
      </c>
      <c r="EH128" t="str">
        <f>IF(ISERROR(MATCH(EH$1,'CSC Mitre'!DW$1:DW$220,0)),"",VLOOKUP(EH$1,'Tactic Recode'!$A$1:$B$547,2,FALSE))</f>
        <v/>
      </c>
      <c r="EI128" t="str">
        <f>IF(ISERROR(MATCH(EI$1,'CSC Mitre'!DW$1:DW$220,0)),"",VLOOKUP(EI$1,'Tactic Recode'!$A$1:$B$547,2,FALSE))</f>
        <v/>
      </c>
      <c r="EJ128" t="str">
        <f>IF(ISERROR(MATCH(EJ$1,'CSC Mitre'!DW$1:DW$220,0)),"",VLOOKUP(EJ$1,'Tactic Recode'!$A$1:$B$547,2,FALSE))</f>
        <v/>
      </c>
      <c r="EK128" t="str">
        <f>IF(ISERROR(MATCH(EK$1,'CSC Mitre'!DW$1:DW$220,0)),"",VLOOKUP(EK$1,'Tactic Recode'!$A$1:$B$547,2,FALSE))</f>
        <v/>
      </c>
      <c r="EL128" t="str">
        <f>IF(ISERROR(MATCH(EL$1,'CSC Mitre'!DW$1:DW$220,0)),"",VLOOKUP(EL$1,'Tactic Recode'!$A$1:$B$547,2,FALSE))</f>
        <v/>
      </c>
      <c r="EM128" t="str">
        <f>IF(ISERROR(MATCH(EM$1,'CSC Mitre'!DW$1:DW$220,0)),"",VLOOKUP(EM$1,'Tactic Recode'!$A$1:$B$547,2,FALSE))</f>
        <v/>
      </c>
      <c r="EN128" t="str">
        <f>IF(ISERROR(MATCH(EN$1,'CSC Mitre'!DW$1:DW$220,0)),"",VLOOKUP(EN$1,'Tactic Recode'!$A$1:$B$547,2,FALSE))</f>
        <v/>
      </c>
      <c r="EO128" t="str">
        <f>IF(ISERROR(MATCH(EO$1,'CSC Mitre'!DW$1:DW$220,0)),"",VLOOKUP(EO$1,'Tactic Recode'!$A$1:$B$547,2,FALSE))</f>
        <v/>
      </c>
      <c r="EP128" t="str">
        <f>IF(ISERROR(MATCH(EP$1,'CSC Mitre'!DW$1:DW$220,0)),"",VLOOKUP(EP$1,'Tactic Recode'!$A$1:$B$547,2,FALSE))</f>
        <v/>
      </c>
      <c r="EQ128" t="str">
        <f>IF(ISERROR(MATCH(EQ$1,'CSC Mitre'!DW$1:DW$220,0)),"",VLOOKUP(EQ$1,'Tactic Recode'!$A$1:$B$547,2,FALSE))</f>
        <v/>
      </c>
      <c r="ER128" t="str">
        <f>IF(ISERROR(MATCH(ER$1,'CSC Mitre'!DW$1:DW$220,0)),"",VLOOKUP(ER$1,'Tactic Recode'!$A$1:$B$547,2,FALSE))</f>
        <v/>
      </c>
      <c r="ES128" t="str">
        <f>IF(ISERROR(MATCH(ES$1,'CSC Mitre'!DW$1:DW$220,0)),"",VLOOKUP(ES$1,'Tactic Recode'!$A$1:$B$547,2,FALSE))</f>
        <v/>
      </c>
      <c r="ET128" t="str">
        <f>IF(ISERROR(MATCH(ET$1,'CSC Mitre'!DW$1:DW$220,0)),"",VLOOKUP(ET$1,'Tactic Recode'!$A$1:$B$547,2,FALSE))</f>
        <v/>
      </c>
      <c r="EU128" t="str">
        <f>IF(ISERROR(MATCH(EU$1,'CSC Mitre'!DW$1:DW$220,0)),"",VLOOKUP(EU$1,'Tactic Recode'!$A$1:$B$547,2,FALSE))</f>
        <v/>
      </c>
      <c r="EV128" t="str">
        <f>IF(ISERROR(MATCH(EV$1,'CSC Mitre'!DW$1:DW$220,0)),"",VLOOKUP(EV$1,'Tactic Recode'!$A$1:$B$547,2,FALSE))</f>
        <v/>
      </c>
      <c r="EW128" t="str">
        <f>IF(ISERROR(MATCH(EW$1,'CSC Mitre'!DW$1:DW$220,0)),"",VLOOKUP(EW$1,'Tactic Recode'!$A$1:$B$547,2,FALSE))</f>
        <v/>
      </c>
      <c r="EX128" t="str">
        <f>IF(ISERROR(MATCH(EX$1,'CSC Mitre'!DW$1:DW$220,0)),"",VLOOKUP(EX$1,'Tactic Recode'!$A$1:$B$547,2,FALSE))</f>
        <v/>
      </c>
      <c r="EY128" t="str">
        <f>IF(ISERROR(MATCH(EY$1,'CSC Mitre'!DW$1:DW$220,0)),"",VLOOKUP(EY$1,'Tactic Recode'!$A$1:$B$547,2,FALSE))</f>
        <v/>
      </c>
      <c r="EZ128" t="str">
        <f>IF(ISERROR(MATCH(EZ$1,'CSC Mitre'!DW$1:DW$220,0)),"",VLOOKUP(EZ$1,'Tactic Recode'!$A$1:$B$547,2,FALSE))</f>
        <v/>
      </c>
      <c r="FA128" t="str">
        <f>IF(ISERROR(MATCH(FA$1,'CSC Mitre'!DW$1:DW$220,0)),"",VLOOKUP(FA$1,'Tactic Recode'!$A$1:$B$547,2,FALSE))</f>
        <v/>
      </c>
      <c r="FB128" t="str">
        <f>IF(ISERROR(MATCH(FB$1,'CSC Mitre'!DW$1:DW$220,0)),"",VLOOKUP(FB$1,'Tactic Recode'!$A$1:$B$547,2,FALSE))</f>
        <v/>
      </c>
      <c r="FC128" t="str">
        <f>IF(ISERROR(MATCH(FC$1,'CSC Mitre'!DW$1:DW$220,0)),"",VLOOKUP(FC$1,'Tactic Recode'!$A$1:$B$547,2,FALSE))</f>
        <v/>
      </c>
      <c r="FD128" t="str">
        <f>IF(ISERROR(MATCH(FD$1,'CSC Mitre'!DW$1:DW$220,0)),"",VLOOKUP(FD$1,'Tactic Recode'!$A$1:$B$547,2,FALSE))</f>
        <v/>
      </c>
      <c r="FE128" t="str">
        <f>IF(ISERROR(MATCH(FE$1,'CSC Mitre'!DW$1:DW$220,0)),"",VLOOKUP(FE$1,'Tactic Recode'!$A$1:$B$547,2,FALSE))</f>
        <v/>
      </c>
      <c r="FF128" t="str">
        <f>IF(ISERROR(MATCH(FF$1,'CSC Mitre'!DW$1:DW$220,0)),"",VLOOKUP(FF$1,'Tactic Recode'!$A$1:$B$547,2,FALSE))</f>
        <v/>
      </c>
      <c r="FG128" t="str">
        <f>IF(ISERROR(MATCH(FG$1,'CSC Mitre'!DW$1:DW$220,0)),"",VLOOKUP(FG$1,'Tactic Recode'!$A$1:$B$547,2,FALSE))</f>
        <v/>
      </c>
      <c r="FH128" t="str">
        <f>IF(ISERROR(MATCH(FH$1,'CSC Mitre'!DW$1:DW$220,0)),"",VLOOKUP(FH$1,'Tactic Recode'!$A$1:$B$547,2,FALSE))</f>
        <v/>
      </c>
      <c r="FI128" t="str">
        <f>IF(ISERROR(MATCH(FI$1,'CSC Mitre'!DW$1:DW$220,0)),"",VLOOKUP(FI$1,'Tactic Recode'!$A$1:$B$547,2,FALSE))</f>
        <v/>
      </c>
      <c r="FJ128" t="str">
        <f>IF(ISERROR(MATCH(FJ$1,'CSC Mitre'!DW$1:DW$220,0)),"",VLOOKUP(FJ$1,'Tactic Recode'!$A$1:$B$547,2,FALSE))</f>
        <v/>
      </c>
      <c r="FK128" t="str">
        <f>IF(ISERROR(MATCH(FK$1,'CSC Mitre'!DW$1:DW$220,0)),"",VLOOKUP(FK$1,'Tactic Recode'!$A$1:$B$547,2,FALSE))</f>
        <v/>
      </c>
      <c r="FL128" t="str">
        <f>IF(ISERROR(MATCH(FL$1,'CSC Mitre'!DW$1:DW$220,0)),"",VLOOKUP(FL$1,'Tactic Recode'!$A$1:$B$547,2,FALSE))</f>
        <v/>
      </c>
      <c r="FM128" t="str">
        <f>IF(ISERROR(MATCH(FM$1,'CSC Mitre'!DW$1:DW$220,0)),"",VLOOKUP(FM$1,'Tactic Recode'!$A$1:$B$547,2,FALSE))</f>
        <v/>
      </c>
      <c r="FN128" t="str">
        <f>IF(ISERROR(MATCH(FN$1,'CSC Mitre'!DW$1:DW$220,0)),"",VLOOKUP(FN$1,'Tactic Recode'!$A$1:$B$547,2,FALSE))</f>
        <v/>
      </c>
      <c r="FO128" t="str">
        <f>IF(ISERROR(MATCH(FO$1,'CSC Mitre'!DW$1:DW$220,0)),"",VLOOKUP(FO$1,'Tactic Recode'!$A$1:$B$547,2,FALSE))</f>
        <v/>
      </c>
      <c r="FP128" t="str">
        <f>IF(ISERROR(MATCH(FP$1,'CSC Mitre'!DW$1:DW$220,0)),"",VLOOKUP(FP$1,'Tactic Recode'!$A$1:$B$547,2,FALSE))</f>
        <v/>
      </c>
      <c r="FQ128" t="str">
        <f>IF(ISERROR(MATCH(FQ$1,'CSC Mitre'!DW$1:DW$220,0)),"",VLOOKUP(FQ$1,'Tactic Recode'!$A$1:$B$547,2,FALSE))</f>
        <v/>
      </c>
      <c r="FR128" t="str">
        <f>IF(ISERROR(MATCH(FR$1,'CSC Mitre'!DW$1:DW$220,0)),"",VLOOKUP(FR$1,'Tactic Recode'!$A$1:$B$547,2,FALSE))</f>
        <v/>
      </c>
      <c r="FS128" t="str">
        <f>IF(ISERROR(MATCH(FS$1,'CSC Mitre'!DW$1:DW$220,0)),"",VLOOKUP(FS$1,'Tactic Recode'!$A$1:$B$547,2,FALSE))</f>
        <v/>
      </c>
      <c r="FT128" t="str">
        <f>IF(ISERROR(MATCH(FT$1,'CSC Mitre'!DW$1:DW$220,0)),"",VLOOKUP(FT$1,'Tactic Recode'!$A$1:$B$547,2,FALSE))</f>
        <v/>
      </c>
      <c r="FU128" t="str">
        <f>IF(ISERROR(MATCH(FU$1,'CSC Mitre'!DW$1:DW$220,0)),"",VLOOKUP(FU$1,'Tactic Recode'!$A$1:$B$547,2,FALSE))</f>
        <v/>
      </c>
      <c r="FV128" t="str">
        <f>IF(ISERROR(MATCH(FV$1,'CSC Mitre'!DW$1:DW$220,0)),"",VLOOKUP(FV$1,'Tactic Recode'!$A$1:$B$547,2,FALSE))</f>
        <v/>
      </c>
      <c r="FW128" t="str">
        <f>IF(ISERROR(MATCH(FW$1,'CSC Mitre'!DW$1:DW$220,0)),"",VLOOKUP(FW$1,'Tactic Recode'!$A$1:$B$547,2,FALSE))</f>
        <v/>
      </c>
      <c r="FX128" t="str">
        <f>IF(ISERROR(MATCH(FX$1,'CSC Mitre'!DW$1:DW$220,0)),"",VLOOKUP(FX$1,'Tactic Recode'!$A$1:$B$547,2,FALSE))</f>
        <v/>
      </c>
      <c r="FY128" t="str">
        <f>IF(ISERROR(MATCH(FY$1,'CSC Mitre'!DW$1:DW$220,0)),"",VLOOKUP(FY$1,'Tactic Recode'!$A$1:$B$547,2,FALSE))</f>
        <v/>
      </c>
      <c r="FZ128" t="str">
        <f>IF(ISERROR(MATCH(FZ$1,'CSC Mitre'!DW$1:DW$220,0)),"",VLOOKUP(FZ$1,'Tactic Recode'!$A$1:$B$547,2,FALSE))</f>
        <v/>
      </c>
      <c r="GA128" t="str">
        <f>IF(ISERROR(MATCH(GA$1,'CSC Mitre'!DW$1:DW$220,0)),"",VLOOKUP(GA$1,'Tactic Recode'!$A$1:$B$547,2,FALSE))</f>
        <v/>
      </c>
      <c r="GB128" t="str">
        <f>IF(ISERROR(MATCH(GB$1,'CSC Mitre'!DW$1:DW$220,0)),"",VLOOKUP(GB$1,'Tactic Recode'!$A$1:$B$547,2,FALSE))</f>
        <v/>
      </c>
      <c r="GC128" t="str">
        <f>IF(ISERROR(MATCH(GC$1,'CSC Mitre'!DW$1:DW$220,0)),"",VLOOKUP(GC$1,'Tactic Recode'!$A$1:$B$547,2,FALSE))</f>
        <v/>
      </c>
      <c r="GD128" t="str">
        <f>IF(ISERROR(MATCH(GD$1,'CSC Mitre'!DW$1:DW$220,0)),"",VLOOKUP(GD$1,'Tactic Recode'!$A$1:$B$547,2,FALSE))</f>
        <v/>
      </c>
      <c r="GE128" t="str">
        <f>IF(ISERROR(MATCH(GE$1,'CSC Mitre'!DW$1:DW$220,0)),"",VLOOKUP(GE$1,'Tactic Recode'!$A$1:$B$547,2,FALSE))</f>
        <v/>
      </c>
      <c r="GF128" t="str">
        <f>IF(ISERROR(MATCH(GF$1,'CSC Mitre'!DW$1:DW$220,0)),"",VLOOKUP(GF$1,'Tactic Recode'!$A$1:$B$547,2,FALSE))</f>
        <v/>
      </c>
      <c r="GG128" t="str">
        <f>IF(ISERROR(MATCH(GG$1,'CSC Mitre'!DW$1:DW$220,0)),"",VLOOKUP(GG$1,'Tactic Recode'!$A$1:$B$547,2,FALSE))</f>
        <v/>
      </c>
      <c r="GH128" t="str">
        <f>IF(ISERROR(MATCH(GH$1,'CSC Mitre'!DW$1:DW$220,0)),"",VLOOKUP(GH$1,'Tactic Recode'!$A$1:$B$547,2,FALSE))</f>
        <v/>
      </c>
      <c r="GI128" t="str">
        <f>IF(ISERROR(MATCH(GI$1,'CSC Mitre'!DW$1:DW$220,0)),"",VLOOKUP(GI$1,'Tactic Recode'!$A$1:$B$547,2,FALSE))</f>
        <v/>
      </c>
      <c r="GJ128" t="str">
        <f>IF(ISERROR(MATCH(GJ$1,'CSC Mitre'!DW$1:DW$220,0)),"",VLOOKUP(GJ$1,'Tactic Recode'!$A$1:$B$547,2,FALSE))</f>
        <v/>
      </c>
      <c r="GK128" t="str">
        <f>IF(ISERROR(MATCH(GK$1,'CSC Mitre'!DW$1:DW$220,0)),"",VLOOKUP(GK$1,'Tactic Recode'!$A$1:$B$547,2,FALSE))</f>
        <v/>
      </c>
      <c r="GL128" t="str">
        <f>IF(ISERROR(MATCH(GL$1,'CSC Mitre'!DW$1:DW$220,0)),"",VLOOKUP(GL$1,'Tactic Recode'!$A$1:$B$547,2,FALSE))</f>
        <v/>
      </c>
      <c r="GM128" t="str">
        <f>IF(ISERROR(MATCH(GM$1,'CSC Mitre'!DW$1:DW$220,0)),"",VLOOKUP(GM$1,'Tactic Recode'!$A$1:$B$547,2,FALSE))</f>
        <v/>
      </c>
      <c r="GN128" t="str">
        <f>IF(ISERROR(MATCH(GN$1,'CSC Mitre'!DW$1:DW$220,0)),"",VLOOKUP(GN$1,'Tactic Recode'!$A$1:$B$547,2,FALSE))</f>
        <v/>
      </c>
      <c r="GO128" t="str">
        <f>IF(ISERROR(MATCH(GO$1,'CSC Mitre'!DW$1:DW$220,0)),"",VLOOKUP(GO$1,'Tactic Recode'!$A$1:$B$547,2,FALSE))</f>
        <v/>
      </c>
      <c r="GP128" t="str">
        <f>IF(ISERROR(MATCH(GP$1,'CSC Mitre'!DW$1:DW$220,0)),"",VLOOKUP(GP$1,'Tactic Recode'!$A$1:$B$547,2,FALSE))</f>
        <v/>
      </c>
      <c r="GQ128" t="str">
        <f>IF(ISERROR(MATCH(GQ$1,'CSC Mitre'!DW$1:DW$220,0)),"",VLOOKUP(GQ$1,'Tactic Recode'!$A$1:$B$547,2,FALSE))</f>
        <v/>
      </c>
      <c r="GR128" t="str">
        <f>IF(ISERROR(MATCH(GR$1,'CSC Mitre'!DW$1:DW$220,0)),"",VLOOKUP(GR$1,'Tactic Recode'!$A$1:$B$547,2,FALSE))</f>
        <v/>
      </c>
      <c r="GS128" t="str">
        <f>IF(ISERROR(MATCH(GS$1,'CSC Mitre'!DW$1:DW$220,0)),"",VLOOKUP(GS$1,'Tactic Recode'!$A$1:$B$547,2,FALSE))</f>
        <v/>
      </c>
      <c r="GT128" t="str">
        <f>IF(ISERROR(MATCH(GT$1,'CSC Mitre'!DW$1:DW$220,0)),"",VLOOKUP(GT$1,'Tactic Recode'!$A$1:$B$547,2,FALSE))</f>
        <v/>
      </c>
      <c r="GU128" t="str">
        <f>IF(ISERROR(MATCH(GU$1,'CSC Mitre'!DW$1:DW$220,0)),"",VLOOKUP(GU$1,'Tactic Recode'!$A$1:$B$547,2,FALSE))</f>
        <v/>
      </c>
      <c r="GV128" t="str">
        <f>IF(ISERROR(MATCH(GV$1,'CSC Mitre'!DW$1:DW$220,0)),"",VLOOKUP(GV$1,'Tactic Recode'!$A$1:$B$547,2,FALSE))</f>
        <v/>
      </c>
      <c r="GW128" t="str">
        <f>IF(ISERROR(MATCH(GW$1,'CSC Mitre'!DW$1:DW$220,0)),"",VLOOKUP(GW$1,'Tactic Recode'!$A$1:$B$547,2,FALSE))</f>
        <v/>
      </c>
      <c r="GX128" t="str">
        <f>IF(ISERROR(MATCH(GX$1,'CSC Mitre'!DW$1:DW$220,0)),"",VLOOKUP(GX$1,'Tactic Recode'!$A$1:$B$547,2,FALSE))</f>
        <v/>
      </c>
      <c r="GY128" t="str">
        <f>IF(ISERROR(MATCH(GY$1,'CSC Mitre'!DW$1:DW$220,0)),"",VLOOKUP(GY$1,'Tactic Recode'!$A$1:$B$547,2,FALSE))</f>
        <v/>
      </c>
      <c r="GZ128" t="str">
        <f>IF(ISERROR(MATCH(GZ$1,'CSC Mitre'!DW$1:DW$220,0)),"",VLOOKUP(GZ$1,'Tactic Recode'!$A$1:$B$547,2,FALSE))</f>
        <v/>
      </c>
      <c r="HA128" t="str">
        <f>IF(ISERROR(MATCH(HA$1,'CSC Mitre'!DW$1:DW$220,0)),"",VLOOKUP(HA$1,'Tactic Recode'!$A$1:$B$547,2,FALSE))</f>
        <v/>
      </c>
      <c r="HB128" t="str">
        <f>IF(ISERROR(MATCH(HB$1,'CSC Mitre'!DW$1:DW$220,0)),"",VLOOKUP(HB$1,'Tactic Recode'!$A$1:$B$547,2,FALSE))</f>
        <v>Initial Access</v>
      </c>
      <c r="HC128" t="str">
        <f>IF(ISERROR(MATCH(HC$1,'CSC Mitre'!DW$1:DW$220,0)),"",VLOOKUP(HC$1,'Tactic Recode'!$A$1:$B$547,2,FALSE))</f>
        <v>Initial Access</v>
      </c>
      <c r="HD128" t="str">
        <f>IF(ISERROR(MATCH(HD$1,'CSC Mitre'!DW$1:DW$220,0)),"",VLOOKUP(HD$1,'Tactic Recode'!$A$1:$B$547,2,FALSE))</f>
        <v>Initial Access</v>
      </c>
      <c r="HE128" t="str">
        <f>IF(ISERROR(MATCH(HE$1,'CSC Mitre'!DW$1:DW$220,0)),"",VLOOKUP(HE$1,'Tactic Recode'!$A$1:$B$547,2,FALSE))</f>
        <v/>
      </c>
      <c r="HF128" t="str">
        <f>IF(ISERROR(MATCH(HF$1,'CSC Mitre'!DW$1:DW$220,0)),"",VLOOKUP(HF$1,'Tactic Recode'!$A$1:$B$547,2,FALSE))</f>
        <v/>
      </c>
      <c r="HG128" t="str">
        <f>IF(ISERROR(MATCH(HG$1,'CSC Mitre'!DW$1:DW$220,0)),"",VLOOKUP(HG$1,'Tactic Recode'!$A$1:$B$547,2,FALSE))</f>
        <v/>
      </c>
      <c r="HH128" t="str">
        <f>IF(ISERROR(MATCH(HH$1,'CSC Mitre'!DW$1:DW$220,0)),"",VLOOKUP(HH$1,'Tactic Recode'!$A$1:$B$547,2,FALSE))</f>
        <v/>
      </c>
      <c r="HI128" t="str">
        <f>IF(ISERROR(MATCH(HI$1,'CSC Mitre'!DW$1:DW$220,0)),"",VLOOKUP(HI$1,'Tactic Recode'!$A$1:$B$547,2,FALSE))</f>
        <v/>
      </c>
      <c r="HJ128" t="str">
        <f>IF(ISERROR(MATCH(HJ$1,'CSC Mitre'!DW$1:DW$220,0)),"",VLOOKUP(HJ$1,'Tactic Recode'!$A$1:$B$547,2,FALSE))</f>
        <v/>
      </c>
      <c r="HK128" t="str">
        <f>IF(ISERROR(MATCH(HK$1,'CSC Mitre'!DW$1:DW$220,0)),"",VLOOKUP(HK$1,'Tactic Recode'!$A$1:$B$547,2,FALSE))</f>
        <v/>
      </c>
      <c r="HL128" t="str">
        <f>IF(ISERROR(MATCH(HL$1,'CSC Mitre'!DW$1:DW$220,0)),"",VLOOKUP(HL$1,'Tactic Recode'!$A$1:$B$547,2,FALSE))</f>
        <v/>
      </c>
      <c r="HM128" t="str">
        <f>IF(ISERROR(MATCH(HM$1,'CSC Mitre'!DW$1:DW$220,0)),"",VLOOKUP(HM$1,'Tactic Recode'!$A$1:$B$547,2,FALSE))</f>
        <v/>
      </c>
      <c r="HN128" t="str">
        <f>IF(ISERROR(MATCH(HN$1,'CSC Mitre'!DW$1:DW$220,0)),"",VLOOKUP(HN$1,'Tactic Recode'!$A$1:$B$547,2,FALSE))</f>
        <v/>
      </c>
      <c r="HO128" t="str">
        <f>IF(ISERROR(MATCH(HO$1,'CSC Mitre'!DW$1:DW$220,0)),"",VLOOKUP(HO$1,'Tactic Recode'!$A$1:$B$547,2,FALSE))</f>
        <v/>
      </c>
      <c r="HP128" t="str">
        <f>IF(ISERROR(MATCH(HP$1,'CSC Mitre'!DW$1:DW$220,0)),"",VLOOKUP(HP$1,'Tactic Recode'!$A$1:$B$547,2,FALSE))</f>
        <v/>
      </c>
      <c r="HQ128" t="str">
        <f>IF(ISERROR(MATCH(HQ$1,'CSC Mitre'!DW$1:DW$220,0)),"",VLOOKUP(HQ$1,'Tactic Recode'!$A$1:$B$547,2,FALSE))</f>
        <v/>
      </c>
      <c r="HR128" t="str">
        <f>IF(ISERROR(MATCH(HR$1,'CSC Mitre'!DW$1:DW$220,0)),"",VLOOKUP(HR$1,'Tactic Recode'!$A$1:$B$547,2,FALSE))</f>
        <v/>
      </c>
      <c r="HS128" t="str">
        <f>IF(ISERROR(MATCH(HS$1,'CSC Mitre'!DW$1:DW$220,0)),"",VLOOKUP(HS$1,'Tactic Recode'!$A$1:$B$547,2,FALSE))</f>
        <v/>
      </c>
      <c r="HT128" t="str">
        <f>IF(ISERROR(MATCH(HT$1,'CSC Mitre'!DW$1:DW$220,0)),"",VLOOKUP(HT$1,'Tactic Recode'!$A$1:$B$547,2,FALSE))</f>
        <v/>
      </c>
      <c r="HU128" t="str">
        <f>IF(ISERROR(MATCH(HU$1,'CSC Mitre'!DW$1:DW$220,0)),"",VLOOKUP(HU$1,'Tactic Recode'!$A$1:$B$547,2,FALSE))</f>
        <v/>
      </c>
      <c r="HV128" t="str">
        <f>IF(ISERROR(MATCH(HV$1,'CSC Mitre'!DW$1:DW$220,0)),"",VLOOKUP(HV$1,'Tactic Recode'!$A$1:$B$547,2,FALSE))</f>
        <v/>
      </c>
      <c r="HW128" t="str">
        <f>IF(ISERROR(MATCH(HW$1,'CSC Mitre'!DW$1:DW$220,0)),"",VLOOKUP(HW$1,'Tactic Recode'!$A$1:$B$547,2,FALSE))</f>
        <v/>
      </c>
      <c r="HX128" t="str">
        <f>IF(ISERROR(MATCH(HX$1,'CSC Mitre'!DW$1:DW$220,0)),"",VLOOKUP(HX$1,'Tactic Recode'!$A$1:$B$547,2,FALSE))</f>
        <v/>
      </c>
      <c r="HY128" t="str">
        <f>IF(ISERROR(MATCH(HY$1,'CSC Mitre'!DW$1:DW$220,0)),"",VLOOKUP(HY$1,'Tactic Recode'!$A$1:$B$547,2,FALSE))</f>
        <v/>
      </c>
      <c r="HZ128" t="str">
        <f>IF(ISERROR(MATCH(HZ$1,'CSC Mitre'!DW$1:DW$220,0)),"",VLOOKUP(HZ$1,'Tactic Recode'!$A$1:$B$547,2,FALSE))</f>
        <v/>
      </c>
      <c r="IA128" t="str">
        <f>IF(ISERROR(MATCH(IA$1,'CSC Mitre'!DW$1:DW$220,0)),"",VLOOKUP(IA$1,'Tactic Recode'!$A$1:$B$547,2,FALSE))</f>
        <v/>
      </c>
      <c r="IB128" t="str">
        <f>IF(ISERROR(MATCH(IB$1,'CSC Mitre'!DW$1:DW$220,0)),"",VLOOKUP(IB$1,'Tactic Recode'!$A$1:$B$547,2,FALSE))</f>
        <v/>
      </c>
      <c r="IC128" t="str">
        <f>IF(ISERROR(MATCH(IC$1,'CSC Mitre'!DW$1:DW$220,0)),"",VLOOKUP(IC$1,'Tactic Recode'!$A$1:$B$547,2,FALSE))</f>
        <v/>
      </c>
      <c r="ID128" t="str">
        <f>IF(ISERROR(MATCH(ID$1,'CSC Mitre'!DW$1:DW$220,0)),"",VLOOKUP(ID$1,'Tactic Recode'!$A$1:$B$547,2,FALSE))</f>
        <v/>
      </c>
      <c r="IE128" t="str">
        <f>IF(ISERROR(MATCH(IE$1,'CSC Mitre'!DW$1:DW$220,0)),"",VLOOKUP(IE$1,'Tactic Recode'!$A$1:$B$547,2,FALSE))</f>
        <v/>
      </c>
      <c r="IF128" t="str">
        <f>IF(ISERROR(MATCH(IF$1,'CSC Mitre'!DW$1:DW$220,0)),"",VLOOKUP(IF$1,'Tactic Recode'!$A$1:$B$547,2,FALSE))</f>
        <v/>
      </c>
      <c r="IG128" t="str">
        <f>IF(ISERROR(MATCH(IG$1,'CSC Mitre'!DW$1:DW$220,0)),"",VLOOKUP(IG$1,'Tactic Recode'!$A$1:$B$547,2,FALSE))</f>
        <v/>
      </c>
      <c r="IH128" t="str">
        <f>IF(ISERROR(MATCH(IH$1,'CSC Mitre'!DW$1:DW$220,0)),"",VLOOKUP(IH$1,'Tactic Recode'!$A$1:$B$547,2,FALSE))</f>
        <v/>
      </c>
      <c r="II128" t="str">
        <f>IF(ISERROR(MATCH(II$1,'CSC Mitre'!DW$1:DW$220,0)),"",VLOOKUP(II$1,'Tactic Recode'!$A$1:$B$547,2,FALSE))</f>
        <v/>
      </c>
      <c r="IJ128" t="str">
        <f>IF(ISERROR(MATCH(IJ$1,'CSC Mitre'!DW$1:DW$220,0)),"",VLOOKUP(IJ$1,'Tactic Recode'!$A$1:$B$547,2,FALSE))</f>
        <v/>
      </c>
      <c r="IK128" t="str">
        <f>IF(ISERROR(MATCH(IK$1,'CSC Mitre'!DW$1:DW$220,0)),"",VLOOKUP(IK$1,'Tactic Recode'!$A$1:$B$547,2,FALSE))</f>
        <v/>
      </c>
      <c r="IL128" t="str">
        <f>IF(ISERROR(MATCH(IL$1,'CSC Mitre'!DW$1:DW$220,0)),"",VLOOKUP(IL$1,'Tactic Recode'!$A$1:$B$547,2,FALSE))</f>
        <v/>
      </c>
      <c r="IM128" t="str">
        <f>IF(ISERROR(MATCH(IM$1,'CSC Mitre'!DW$1:DW$220,0)),"",VLOOKUP(IM$1,'Tactic Recode'!$A$1:$B$547,2,FALSE))</f>
        <v/>
      </c>
      <c r="IN128" t="str">
        <f>IF(ISERROR(MATCH(IN$1,'CSC Mitre'!DW$1:DW$220,0)),"",VLOOKUP(IN$1,'Tactic Recode'!$A$1:$B$547,2,FALSE))</f>
        <v/>
      </c>
      <c r="IO128" t="str">
        <f>IF(ISERROR(MATCH(IO$1,'CSC Mitre'!DW$1:DW$220,0)),"",VLOOKUP(IO$1,'Tactic Recode'!$A$1:$B$547,2,FALSE))</f>
        <v/>
      </c>
      <c r="IP128" t="str">
        <f>IF(ISERROR(MATCH(IP$1,'CSC Mitre'!DW$1:DW$220,0)),"",VLOOKUP(IP$1,'Tactic Recode'!$A$1:$B$547,2,FALSE))</f>
        <v/>
      </c>
      <c r="IQ128" t="str">
        <f>IF(ISERROR(MATCH(IQ$1,'CSC Mitre'!DW$1:DW$220,0)),"",VLOOKUP(IQ$1,'Tactic Recode'!$A$1:$B$547,2,FALSE))</f>
        <v/>
      </c>
      <c r="IR128" t="str">
        <f>IF(ISERROR(MATCH(IR$1,'CSC Mitre'!DW$1:DW$220,0)),"",VLOOKUP(IR$1,'Tactic Recode'!$A$1:$B$547,2,FALSE))</f>
        <v/>
      </c>
      <c r="IS128" t="str">
        <f>IF(ISERROR(MATCH(IS$1,'CSC Mitre'!DW$1:DW$220,0)),"",VLOOKUP(IS$1,'Tactic Recode'!$A$1:$B$547,2,FALSE))</f>
        <v/>
      </c>
      <c r="IT128" t="str">
        <f>IF(ISERROR(MATCH(IT$1,'CSC Mitre'!DW$1:DW$220,0)),"",VLOOKUP(IT$1,'Tactic Recode'!$A$1:$B$547,2,FALSE))</f>
        <v/>
      </c>
      <c r="IU128" t="str">
        <f>IF(ISERROR(MATCH(IU$1,'CSC Mitre'!DW$1:DW$220,0)),"",VLOOKUP(IU$1,'Tactic Recode'!$A$1:$B$547,2,FALSE))</f>
        <v/>
      </c>
      <c r="IV128" t="str">
        <f>IF(ISERROR(MATCH(IV$1,'CSC Mitre'!DW$1:DW$220,0)),"",VLOOKUP(IV$1,'Tactic Recode'!$A$1:$B$547,2,FALSE))</f>
        <v/>
      </c>
      <c r="IW128" t="str">
        <f>IF(ISERROR(MATCH(IW$1,'CSC Mitre'!DW$1:DW$220,0)),"",VLOOKUP(IW$1,'Tactic Recode'!$A$1:$B$547,2,FALSE))</f>
        <v/>
      </c>
      <c r="IX128" t="str">
        <f>IF(ISERROR(MATCH(IX$1,'CSC Mitre'!DW$1:DW$220,0)),"",VLOOKUP(IX$1,'Tactic Recode'!$A$1:$B$547,2,FALSE))</f>
        <v/>
      </c>
      <c r="IY128" t="str">
        <f>IF(ISERROR(MATCH(IY$1,'CSC Mitre'!DW$1:DW$220,0)),"",VLOOKUP(IY$1,'Tactic Recode'!$A$1:$B$547,2,FALSE))</f>
        <v/>
      </c>
      <c r="IZ128" t="str">
        <f>IF(ISERROR(MATCH(IZ$1,'CSC Mitre'!DW$1:DW$220,0)),"",VLOOKUP(IZ$1,'Tactic Recode'!$A$1:$B$547,2,FALSE))</f>
        <v/>
      </c>
      <c r="JA128" t="str">
        <f>IF(ISERROR(MATCH(JA$1,'CSC Mitre'!DW$1:DW$220,0)),"",VLOOKUP(JA$1,'Tactic Recode'!$A$1:$B$547,2,FALSE))</f>
        <v/>
      </c>
      <c r="JB128" t="str">
        <f>IF(ISERROR(MATCH(JB$1,'CSC Mitre'!DW$1:DW$220,0)),"",VLOOKUP(JB$1,'Tactic Recode'!$A$1:$B$547,2,FALSE))</f>
        <v/>
      </c>
      <c r="JC128" t="str">
        <f>IF(ISERROR(MATCH(JC$1,'CSC Mitre'!DW$1:DW$220,0)),"",VLOOKUP(JC$1,'Tactic Recode'!$A$1:$B$547,2,FALSE))</f>
        <v/>
      </c>
      <c r="JD128" t="str">
        <f>IF(ISERROR(MATCH(JD$1,'CSC Mitre'!DW$1:DW$220,0)),"",VLOOKUP(JD$1,'Tactic Recode'!$A$1:$B$547,2,FALSE))</f>
        <v/>
      </c>
      <c r="JE128" t="str">
        <f>IF(ISERROR(MATCH(JE$1,'CSC Mitre'!DW$1:DW$220,0)),"",VLOOKUP(JE$1,'Tactic Recode'!$A$1:$B$547,2,FALSE))</f>
        <v/>
      </c>
      <c r="JF128" t="str">
        <f>IF(ISERROR(MATCH(JF$1,'CSC Mitre'!DW$1:DW$220,0)),"",VLOOKUP(JF$1,'Tactic Recode'!$A$1:$B$547,2,FALSE))</f>
        <v/>
      </c>
      <c r="JG128" t="str">
        <f>IF(ISERROR(MATCH(JG$1,'CSC Mitre'!DW$1:DW$220,0)),"",VLOOKUP(JG$1,'Tactic Recode'!$A$1:$B$547,2,FALSE))</f>
        <v/>
      </c>
      <c r="JH128" t="str">
        <f>IF(ISERROR(MATCH(JH$1,'CSC Mitre'!DW$1:DW$220,0)),"",VLOOKUP(JH$1,'Tactic Recode'!$A$1:$B$547,2,FALSE))</f>
        <v/>
      </c>
      <c r="JI128" t="str">
        <f>IF(ISERROR(MATCH(JI$1,'CSC Mitre'!DW$1:DW$220,0)),"",VLOOKUP(JI$1,'Tactic Recode'!$A$1:$B$547,2,FALSE))</f>
        <v/>
      </c>
      <c r="JJ128" t="str">
        <f>IF(ISERROR(MATCH(JJ$1,'CSC Mitre'!DW$1:DW$220,0)),"",VLOOKUP(JJ$1,'Tactic Recode'!$A$1:$B$547,2,FALSE))</f>
        <v/>
      </c>
      <c r="JK128" t="str">
        <f>IF(ISERROR(MATCH(JK$1,'CSC Mitre'!DW$1:DW$220,0)),"",VLOOKUP(JK$1,'Tactic Recode'!$A$1:$B$547,2,FALSE))</f>
        <v/>
      </c>
      <c r="JL128" t="str">
        <f>IF(ISERROR(MATCH(JL$1,'CSC Mitre'!DW$1:DW$220,0)),"",VLOOKUP(JL$1,'Tactic Recode'!$A$1:$B$547,2,FALSE))</f>
        <v/>
      </c>
      <c r="JM128" t="str">
        <f>IF(ISERROR(MATCH(JM$1,'CSC Mitre'!DW$1:DW$220,0)),"",VLOOKUP(JM$1,'Tactic Recode'!$A$1:$B$547,2,FALSE))</f>
        <v/>
      </c>
      <c r="JN128" t="str">
        <f>IF(ISERROR(MATCH(JN$1,'CSC Mitre'!DW$1:DW$220,0)),"",VLOOKUP(JN$1,'Tactic Recode'!$A$1:$B$547,2,FALSE))</f>
        <v/>
      </c>
      <c r="JO128" t="str">
        <f>IF(ISERROR(MATCH(JO$1,'CSC Mitre'!DW$1:DW$220,0)),"",VLOOKUP(JO$1,'Tactic Recode'!$A$1:$B$547,2,FALSE))</f>
        <v/>
      </c>
      <c r="JP128" t="str">
        <f>IF(ISERROR(MATCH(JP$1,'CSC Mitre'!DW$1:DW$220,0)),"",VLOOKUP(JP$1,'Tactic Recode'!$A$1:$B$547,2,FALSE))</f>
        <v/>
      </c>
      <c r="JQ128" t="str">
        <f>IF(ISERROR(MATCH(JQ$1,'CSC Mitre'!DW$1:DW$220,0)),"",VLOOKUP(JQ$1,'Tactic Recode'!$A$1:$B$547,2,FALSE))</f>
        <v/>
      </c>
      <c r="JR128" t="str">
        <f>IF(ISERROR(MATCH(JR$1,'CSC Mitre'!DW$1:DW$220,0)),"",VLOOKUP(JR$1,'Tactic Recode'!$A$1:$B$547,2,FALSE))</f>
        <v/>
      </c>
      <c r="JS128" t="str">
        <f>IF(ISERROR(MATCH(JS$1,'CSC Mitre'!DW$1:DW$220,0)),"",VLOOKUP(JS$1,'Tactic Recode'!$A$1:$B$547,2,FALSE))</f>
        <v/>
      </c>
      <c r="JT128" t="str">
        <f>IF(ISERROR(MATCH(JT$1,'CSC Mitre'!DW$1:DW$220,0)),"",VLOOKUP(JT$1,'Tactic Recode'!$A$1:$B$547,2,FALSE))</f>
        <v/>
      </c>
      <c r="JU128" t="str">
        <f>IF(ISERROR(MATCH(JU$1,'CSC Mitre'!DW$1:DW$220,0)),"",VLOOKUP(JU$1,'Tactic Recode'!$A$1:$B$547,2,FALSE))</f>
        <v/>
      </c>
      <c r="JV128" t="str">
        <f>IF(ISERROR(MATCH(JV$1,'CSC Mitre'!DW$1:DW$220,0)),"",VLOOKUP(JV$1,'Tactic Recode'!$A$1:$B$547,2,FALSE))</f>
        <v/>
      </c>
      <c r="JW128" t="str">
        <f>IF(ISERROR(MATCH(JW$1,'CSC Mitre'!DW$1:DW$220,0)),"",VLOOKUP(JW$1,'Tactic Recode'!$A$1:$B$547,2,FALSE))</f>
        <v/>
      </c>
      <c r="JX128" t="str">
        <f>IF(ISERROR(MATCH(JX$1,'CSC Mitre'!DW$1:DW$220,0)),"",VLOOKUP(JX$1,'Tactic Recode'!$A$1:$B$547,2,FALSE))</f>
        <v/>
      </c>
      <c r="JY128" t="str">
        <f>IF(ISERROR(MATCH(JY$1,'CSC Mitre'!DW$1:DW$220,0)),"",VLOOKUP(JY$1,'Tactic Recode'!$A$1:$B$547,2,FALSE))</f>
        <v/>
      </c>
      <c r="JZ128" t="str">
        <f>IF(ISERROR(MATCH(JZ$1,'CSC Mitre'!DW$1:DW$220,0)),"",VLOOKUP(JZ$1,'Tactic Recode'!$A$1:$B$547,2,FALSE))</f>
        <v/>
      </c>
      <c r="KA128" t="str">
        <f>IF(ISERROR(MATCH(KA$1,'CSC Mitre'!DW$1:DW$220,0)),"",VLOOKUP(KA$1,'Tactic Recode'!$A$1:$B$547,2,FALSE))</f>
        <v/>
      </c>
      <c r="KB128" t="str">
        <f>IF(ISERROR(MATCH(KB$1,'CSC Mitre'!DW$1:DW$220,0)),"",VLOOKUP(KB$1,'Tactic Recode'!$A$1:$B$547,2,FALSE))</f>
        <v/>
      </c>
      <c r="KC128" t="str">
        <f>IF(ISERROR(MATCH(KC$1,'CSC Mitre'!DW$1:DW$220,0)),"",VLOOKUP(KC$1,'Tactic Recode'!$A$1:$B$547,2,FALSE))</f>
        <v/>
      </c>
      <c r="KD128" t="str">
        <f>IF(ISERROR(MATCH(KD$1,'CSC Mitre'!DW$1:DW$220,0)),"",VLOOKUP(KD$1,'Tactic Recode'!$A$1:$B$547,2,FALSE))</f>
        <v/>
      </c>
      <c r="KE128" t="str">
        <f>IF(ISERROR(MATCH(KE$1,'CSC Mitre'!DW$1:DW$220,0)),"",VLOOKUP(KE$1,'Tactic Recode'!$A$1:$B$547,2,FALSE))</f>
        <v/>
      </c>
      <c r="KF128" t="str">
        <f>IF(ISERROR(MATCH(KF$1,'CSC Mitre'!DW$1:DW$220,0)),"",VLOOKUP(KF$1,'Tactic Recode'!$A$1:$B$547,2,FALSE))</f>
        <v/>
      </c>
      <c r="KG128" t="str">
        <f>IF(ISERROR(MATCH(KG$1,'CSC Mitre'!DW$1:DW$220,0)),"",VLOOKUP(KG$1,'Tactic Recode'!$A$1:$B$547,2,FALSE))</f>
        <v/>
      </c>
      <c r="KH128" t="str">
        <f>IF(ISERROR(MATCH(KH$1,'CSC Mitre'!DW$1:DW$220,0)),"",VLOOKUP(KH$1,'Tactic Recode'!$A$1:$B$547,2,FALSE))</f>
        <v/>
      </c>
      <c r="KI128" t="str">
        <f>IF(ISERROR(MATCH(KI$1,'CSC Mitre'!DW$1:DW$220,0)),"",VLOOKUP(KI$1,'Tactic Recode'!$A$1:$B$547,2,FALSE))</f>
        <v/>
      </c>
      <c r="KJ128" t="str">
        <f>IF(ISERROR(MATCH(KJ$1,'CSC Mitre'!DW$1:DW$220,0)),"",VLOOKUP(KJ$1,'Tactic Recode'!$A$1:$B$547,2,FALSE))</f>
        <v/>
      </c>
      <c r="KK128" t="str">
        <f>IF(ISERROR(MATCH(KK$1,'CSC Mitre'!DW$1:DW$220,0)),"",VLOOKUP(KK$1,'Tactic Recode'!$A$1:$B$547,2,FALSE))</f>
        <v/>
      </c>
      <c r="KL128" t="str">
        <f>IF(ISERROR(MATCH(KL$1,'CSC Mitre'!DW$1:DW$220,0)),"",VLOOKUP(KL$1,'Tactic Recode'!$A$1:$B$547,2,FALSE))</f>
        <v/>
      </c>
      <c r="KM128" t="str">
        <f>IF(ISERROR(MATCH(KM$1,'CSC Mitre'!DW$1:DW$220,0)),"",VLOOKUP(KM$1,'Tactic Recode'!$A$1:$B$547,2,FALSE))</f>
        <v/>
      </c>
      <c r="KN128" t="str">
        <f>IF(ISERROR(MATCH(KN$1,'CSC Mitre'!DW$1:DW$220,0)),"",VLOOKUP(KN$1,'Tactic Recode'!$A$1:$B$547,2,FALSE))</f>
        <v/>
      </c>
      <c r="KO128" t="str">
        <f>IF(ISERROR(MATCH(KO$1,'CSC Mitre'!DW$1:DW$220,0)),"",VLOOKUP(KO$1,'Tactic Recode'!$A$1:$B$547,2,FALSE))</f>
        <v/>
      </c>
      <c r="KP128" t="str">
        <f>IF(ISERROR(MATCH(KP$1,'CSC Mitre'!DW$1:DW$220,0)),"",VLOOKUP(KP$1,'Tactic Recode'!$A$1:$B$547,2,FALSE))</f>
        <v/>
      </c>
      <c r="KQ128" t="str">
        <f>IF(ISERROR(MATCH(KQ$1,'CSC Mitre'!DW$1:DW$220,0)),"",VLOOKUP(KQ$1,'Tactic Recode'!$A$1:$B$547,2,FALSE))</f>
        <v/>
      </c>
      <c r="KR128" t="str">
        <f>IF(ISERROR(MATCH(KR$1,'CSC Mitre'!DW$1:DW$220,0)),"",VLOOKUP(KR$1,'Tactic Recode'!$A$1:$B$547,2,FALSE))</f>
        <v/>
      </c>
      <c r="KS128" t="str">
        <f>IF(ISERROR(MATCH(KS$1,'CSC Mitre'!DW$1:DW$220,0)),"",VLOOKUP(KS$1,'Tactic Recode'!$A$1:$B$547,2,FALSE))</f>
        <v/>
      </c>
      <c r="KT128" t="str">
        <f>IF(ISERROR(MATCH(KT$1,'CSC Mitre'!DW$1:DW$220,0)),"",VLOOKUP(KT$1,'Tactic Recode'!$A$1:$B$547,2,FALSE))</f>
        <v/>
      </c>
      <c r="KU128" t="str">
        <f>IF(ISERROR(MATCH(KU$1,'CSC Mitre'!DW$1:DW$220,0)),"",VLOOKUP(KU$1,'Tactic Recode'!$A$1:$B$547,2,FALSE))</f>
        <v/>
      </c>
      <c r="KV128" t="str">
        <f>IF(ISERROR(MATCH(KV$1,'CSC Mitre'!DW$1:DW$220,0)),"",VLOOKUP(KV$1,'Tactic Recode'!$A$1:$B$547,2,FALSE))</f>
        <v/>
      </c>
      <c r="KW128" t="str">
        <f>IF(ISERROR(MATCH(KW$1,'CSC Mitre'!DW$1:DW$220,0)),"",VLOOKUP(KW$1,'Tactic Recode'!$A$1:$B$547,2,FALSE))</f>
        <v/>
      </c>
      <c r="KX128" t="str">
        <f>IF(ISERROR(MATCH(KX$1,'CSC Mitre'!DW$1:DW$220,0)),"",VLOOKUP(KX$1,'Tactic Recode'!$A$1:$B$547,2,FALSE))</f>
        <v/>
      </c>
      <c r="KY128" t="str">
        <f>IF(ISERROR(MATCH(KY$1,'CSC Mitre'!DW$1:DW$220,0)),"",VLOOKUP(KY$1,'Tactic Recode'!$A$1:$B$547,2,FALSE))</f>
        <v/>
      </c>
      <c r="KZ128" t="str">
        <f>IF(ISERROR(MATCH(KZ$1,'CSC Mitre'!DW$1:DW$220,0)),"",VLOOKUP(KZ$1,'Tactic Recode'!$A$1:$B$547,2,FALSE))</f>
        <v/>
      </c>
      <c r="LA128" t="str">
        <f>IF(ISERROR(MATCH(LA$1,'CSC Mitre'!DW$1:DW$220,0)),"",VLOOKUP(LA$1,'Tactic Recode'!$A$1:$B$547,2,FALSE))</f>
        <v/>
      </c>
      <c r="LB128" t="str">
        <f>IF(ISERROR(MATCH(LB$1,'CSC Mitre'!DW$1:DW$220,0)),"",VLOOKUP(LB$1,'Tactic Recode'!$A$1:$B$547,2,FALSE))</f>
        <v/>
      </c>
      <c r="LC128" t="str">
        <f>IF(ISERROR(MATCH(LC$1,'CSC Mitre'!DW$1:DW$220,0)),"",VLOOKUP(LC$1,'Tactic Recode'!$A$1:$B$547,2,FALSE))</f>
        <v/>
      </c>
      <c r="LD128" t="str">
        <f>IF(ISERROR(MATCH(LD$1,'CSC Mitre'!DW$1:DW$220,0)),"",VLOOKUP(LD$1,'Tactic Recode'!$A$1:$B$547,2,FALSE))</f>
        <v/>
      </c>
      <c r="LE128" t="str">
        <f>IF(ISERROR(MATCH(LE$1,'CSC Mitre'!DW$1:DW$220,0)),"",VLOOKUP(LE$1,'Tactic Recode'!$A$1:$B$547,2,FALSE))</f>
        <v/>
      </c>
      <c r="LF128" t="str">
        <f>IF(ISERROR(MATCH(LF$1,'CSC Mitre'!DW$1:DW$220,0)),"",VLOOKUP(LF$1,'Tactic Recode'!$A$1:$B$547,2,FALSE))</f>
        <v/>
      </c>
      <c r="LG128" t="str">
        <f>IF(ISERROR(MATCH(LG$1,'CSC Mitre'!DW$1:DW$220,0)),"",VLOOKUP(LG$1,'Tactic Recode'!$A$1:$B$547,2,FALSE))</f>
        <v/>
      </c>
      <c r="LH128" t="str">
        <f>IF(ISERROR(MATCH(LH$1,'CSC Mitre'!DW$1:DW$220,0)),"",VLOOKUP(LH$1,'Tactic Recode'!$A$1:$B$547,2,FALSE))</f>
        <v/>
      </c>
      <c r="LI128" t="str">
        <f>IF(ISERROR(MATCH(LI$1,'CSC Mitre'!DW$1:DW$220,0)),"",VLOOKUP(LI$1,'Tactic Recode'!$A$1:$B$547,2,FALSE))</f>
        <v/>
      </c>
      <c r="LJ128" t="str">
        <f>IF(ISERROR(MATCH(LJ$1,'CSC Mitre'!DW$1:DW$220,0)),"",VLOOKUP(LJ$1,'Tactic Recode'!$A$1:$B$547,2,FALSE))</f>
        <v/>
      </c>
      <c r="LK128" t="str">
        <f>IF(ISERROR(MATCH(LK$1,'CSC Mitre'!DW$1:DW$220,0)),"",VLOOKUP(LK$1,'Tactic Recode'!$A$1:$B$547,2,FALSE))</f>
        <v/>
      </c>
      <c r="LL128" t="str">
        <f>IF(ISERROR(MATCH(LL$1,'CSC Mitre'!DW$1:DW$220,0)),"",VLOOKUP(LL$1,'Tactic Recode'!$A$1:$B$547,2,FALSE))</f>
        <v/>
      </c>
      <c r="LM128" t="str">
        <f>IF(ISERROR(MATCH(LM$1,'CSC Mitre'!DW$1:DW$220,0)),"",VLOOKUP(LM$1,'Tactic Recode'!$A$1:$B$547,2,FALSE))</f>
        <v/>
      </c>
      <c r="LN128" t="str">
        <f>IF(ISERROR(MATCH(LN$1,'CSC Mitre'!DW$1:DW$220,0)),"",VLOOKUP(LN$1,'Tactic Recode'!$A$1:$B$547,2,FALSE))</f>
        <v/>
      </c>
      <c r="LO128" t="str">
        <f>IF(ISERROR(MATCH(LO$1,'CSC Mitre'!DW$1:DW$220,0)),"",VLOOKUP(LO$1,'Tactic Recode'!$A$1:$B$547,2,FALSE))</f>
        <v/>
      </c>
      <c r="LP128" t="str">
        <f>IF(ISERROR(MATCH(LP$1,'CSC Mitre'!DW$1:DW$220,0)),"",VLOOKUP(LP$1,'Tactic Recode'!$A$1:$B$547,2,FALSE))</f>
        <v/>
      </c>
      <c r="LQ128" t="str">
        <f>IF(ISERROR(MATCH(LQ$1,'CSC Mitre'!DW$1:DW$220,0)),"",VLOOKUP(LQ$1,'Tactic Recode'!$A$1:$B$547,2,FALSE))</f>
        <v/>
      </c>
      <c r="LR128" t="str">
        <f>IF(ISERROR(MATCH(LR$1,'CSC Mitre'!DW$1:DW$220,0)),"",VLOOKUP(LR$1,'Tactic Recode'!$A$1:$B$547,2,FALSE))</f>
        <v/>
      </c>
      <c r="LS128" t="str">
        <f>IF(ISERROR(MATCH(LS$1,'CSC Mitre'!DW$1:DW$220,0)),"",VLOOKUP(LS$1,'Tactic Recode'!$A$1:$B$547,2,FALSE))</f>
        <v/>
      </c>
      <c r="LT128" t="str">
        <f>IF(ISERROR(MATCH(LT$1,'CSC Mitre'!DW$1:DW$220,0)),"",VLOOKUP(LT$1,'Tactic Recode'!$A$1:$B$547,2,FALSE))</f>
        <v/>
      </c>
      <c r="LU128" t="str">
        <f>IF(ISERROR(MATCH(LU$1,'CSC Mitre'!DW$1:DW$220,0)),"",VLOOKUP(LU$1,'Tactic Recode'!$A$1:$B$547,2,FALSE))</f>
        <v/>
      </c>
      <c r="LV128" t="str">
        <f>IF(ISERROR(MATCH(LV$1,'CSC Mitre'!DW$1:DW$220,0)),"",VLOOKUP(LV$1,'Tactic Recode'!$A$1:$B$547,2,FALSE))</f>
        <v/>
      </c>
      <c r="LW128" t="str">
        <f>IF(ISERROR(MATCH(LW$1,'CSC Mitre'!DW$1:DW$220,0)),"",VLOOKUP(LW$1,'Tactic Recode'!$A$1:$B$547,2,FALSE))</f>
        <v/>
      </c>
      <c r="LX128" t="str">
        <f>IF(ISERROR(MATCH(LX$1,'CSC Mitre'!DW$1:DW$220,0)),"",VLOOKUP(LX$1,'Tactic Recode'!$A$1:$B$547,2,FALSE))</f>
        <v/>
      </c>
      <c r="LY128" t="str">
        <f>IF(ISERROR(MATCH(LY$1,'CSC Mitre'!DW$1:DW$220,0)),"",VLOOKUP(LY$1,'Tactic Recode'!$A$1:$B$547,2,FALSE))</f>
        <v/>
      </c>
      <c r="LZ128" t="str">
        <f>IF(ISERROR(MATCH(LZ$1,'CSC Mitre'!DW$1:DW$220,0)),"",VLOOKUP(LZ$1,'Tactic Recode'!$A$1:$B$547,2,FALSE))</f>
        <v/>
      </c>
      <c r="MA128" t="str">
        <f>IF(ISERROR(MATCH(MA$1,'CSC Mitre'!DW$1:DW$220,0)),"",VLOOKUP(MA$1,'Tactic Recode'!$A$1:$B$547,2,FALSE))</f>
        <v/>
      </c>
      <c r="MB128" t="str">
        <f>IF(ISERROR(MATCH(MB$1,'CSC Mitre'!DW$1:DW$220,0)),"",VLOOKUP(MB$1,'Tactic Recode'!$A$1:$B$547,2,FALSE))</f>
        <v/>
      </c>
      <c r="MC128" t="str">
        <f>IF(ISERROR(MATCH(MC$1,'CSC Mitre'!DW$1:DW$220,0)),"",VLOOKUP(MC$1,'Tactic Recode'!$A$1:$B$547,2,FALSE))</f>
        <v/>
      </c>
      <c r="MD128" t="str">
        <f>IF(ISERROR(MATCH(MD$1,'CSC Mitre'!DW$1:DW$220,0)),"",VLOOKUP(MD$1,'Tactic Recode'!$A$1:$B$547,2,FALSE))</f>
        <v/>
      </c>
      <c r="ME128" t="str">
        <f>IF(ISERROR(MATCH(ME$1,'CSC Mitre'!DW$1:DW$220,0)),"",VLOOKUP(ME$1,'Tactic Recode'!$A$1:$B$547,2,FALSE))</f>
        <v/>
      </c>
      <c r="MF128" t="str">
        <f>IF(ISERROR(MATCH(MF$1,'CSC Mitre'!DW$1:DW$220,0)),"",VLOOKUP(MF$1,'Tactic Recode'!$A$1:$B$547,2,FALSE))</f>
        <v/>
      </c>
      <c r="MG128" t="str">
        <f>IF(ISERROR(MATCH(MG$1,'CSC Mitre'!DW$1:DW$220,0)),"",VLOOKUP(MG$1,'Tactic Recode'!$A$1:$B$547,2,FALSE))</f>
        <v/>
      </c>
      <c r="MH128" t="str">
        <f>IF(ISERROR(MATCH(MH$1,'CSC Mitre'!DW$1:DW$220,0)),"",VLOOKUP(MH$1,'Tactic Recode'!$A$1:$B$547,2,FALSE))</f>
        <v/>
      </c>
      <c r="MI128" t="str">
        <f>IF(ISERROR(MATCH(MI$1,'CSC Mitre'!DW$1:DW$220,0)),"",VLOOKUP(MI$1,'Tactic Recode'!$A$1:$B$547,2,FALSE))</f>
        <v/>
      </c>
      <c r="MJ128" t="str">
        <f>IF(ISERROR(MATCH(MJ$1,'CSC Mitre'!DW$1:DW$220,0)),"",VLOOKUP(MJ$1,'Tactic Recode'!$A$1:$B$547,2,FALSE))</f>
        <v/>
      </c>
      <c r="MK128" t="str">
        <f>IF(ISERROR(MATCH(MK$1,'CSC Mitre'!DW$1:DW$220,0)),"",VLOOKUP(MK$1,'Tactic Recode'!$A$1:$B$547,2,FALSE))</f>
        <v/>
      </c>
      <c r="ML128" t="str">
        <f>IF(ISERROR(MATCH(ML$1,'CSC Mitre'!DW$1:DW$220,0)),"",VLOOKUP(ML$1,'Tactic Recode'!$A$1:$B$547,2,FALSE))</f>
        <v/>
      </c>
      <c r="MM128" t="str">
        <f>IF(ISERROR(MATCH(MM$1,'CSC Mitre'!DW$1:DW$220,0)),"",VLOOKUP(MM$1,'Tactic Recode'!$A$1:$B$547,2,FALSE))</f>
        <v/>
      </c>
      <c r="MN128" t="str">
        <f>IF(ISERROR(MATCH(MN$1,'CSC Mitre'!DW$1:DW$220,0)),"",VLOOKUP(MN$1,'Tactic Recode'!$A$1:$B$547,2,FALSE))</f>
        <v/>
      </c>
      <c r="MO128" t="str">
        <f>IF(ISERROR(MATCH(MO$1,'CSC Mitre'!DW$1:DW$220,0)),"",VLOOKUP(MO$1,'Tactic Recode'!$A$1:$B$547,2,FALSE))</f>
        <v/>
      </c>
      <c r="MP128" t="str">
        <f>IF(ISERROR(MATCH(MP$1,'CSC Mitre'!DW$1:DW$220,0)),"",VLOOKUP(MP$1,'Tactic Recode'!$A$1:$B$547,2,FALSE))</f>
        <v/>
      </c>
      <c r="MQ128" t="str">
        <f>IF(ISERROR(MATCH(MQ$1,'CSC Mitre'!DW$1:DW$220,0)),"",VLOOKUP(MQ$1,'Tactic Recode'!$A$1:$B$547,2,FALSE))</f>
        <v/>
      </c>
      <c r="MR128" t="str">
        <f>IF(ISERROR(MATCH(MR$1,'CSC Mitre'!DW$1:DW$220,0)),"",VLOOKUP(MR$1,'Tactic Recode'!$A$1:$B$547,2,FALSE))</f>
        <v/>
      </c>
      <c r="MS128" t="str">
        <f>IF(ISERROR(MATCH(MS$1,'CSC Mitre'!DW$1:DW$220,0)),"",VLOOKUP(MS$1,'Tactic Recode'!$A$1:$B$547,2,FALSE))</f>
        <v/>
      </c>
      <c r="MT128" t="str">
        <f>IF(ISERROR(MATCH(MT$1,'CSC Mitre'!DW$1:DW$220,0)),"",VLOOKUP(MT$1,'Tactic Recode'!$A$1:$B$547,2,FALSE))</f>
        <v/>
      </c>
      <c r="MU128" t="str">
        <f>IF(ISERROR(MATCH(MU$1,'CSC Mitre'!DW$1:DW$220,0)),"",VLOOKUP(MU$1,'Tactic Recode'!$A$1:$B$547,2,FALSE))</f>
        <v/>
      </c>
      <c r="MV128" t="str">
        <f>IF(ISERROR(MATCH(MV$1,'CSC Mitre'!DW$1:DW$220,0)),"",VLOOKUP(MV$1,'Tactic Recode'!$A$1:$B$547,2,FALSE))</f>
        <v/>
      </c>
      <c r="MW128" t="str">
        <f>IF(ISERROR(MATCH(MW$1,'CSC Mitre'!DW$1:DW$220,0)),"",VLOOKUP(MW$1,'Tactic Recode'!$A$1:$B$547,2,FALSE))</f>
        <v/>
      </c>
      <c r="MX128" t="str">
        <f>IF(ISERROR(MATCH(MX$1,'CSC Mitre'!DW$1:DW$220,0)),"",VLOOKUP(MX$1,'Tactic Recode'!$A$1:$B$547,2,FALSE))</f>
        <v/>
      </c>
      <c r="MY128" t="str">
        <f>IF(ISERROR(MATCH(MY$1,'CSC Mitre'!DW$1:DW$220,0)),"",VLOOKUP(MY$1,'Tactic Recode'!$A$1:$B$547,2,FALSE))</f>
        <v/>
      </c>
      <c r="MZ128" t="str">
        <f>IF(ISERROR(MATCH(MZ$1,'CSC Mitre'!DW$1:DW$220,0)),"",VLOOKUP(MZ$1,'Tactic Recode'!$A$1:$B$547,2,FALSE))</f>
        <v/>
      </c>
      <c r="NA128" t="str">
        <f>IF(ISERROR(MATCH(NA$1,'CSC Mitre'!DW$1:DW$220,0)),"",VLOOKUP(NA$1,'Tactic Recode'!$A$1:$B$547,2,FALSE))</f>
        <v/>
      </c>
      <c r="NB128" t="str">
        <f>IF(ISERROR(MATCH(NB$1,'CSC Mitre'!DW$1:DW$220,0)),"",VLOOKUP(NB$1,'Tactic Recode'!$A$1:$B$547,2,FALSE))</f>
        <v/>
      </c>
      <c r="NC128" t="str">
        <f>IF(ISERROR(MATCH(NC$1,'CSC Mitre'!DW$1:DW$220,0)),"",VLOOKUP(NC$1,'Tactic Recode'!$A$1:$B$547,2,FALSE))</f>
        <v/>
      </c>
      <c r="ND128" t="str">
        <f>IF(ISERROR(MATCH(ND$1,'CSC Mitre'!DW$1:DW$220,0)),"",VLOOKUP(ND$1,'Tactic Recode'!$A$1:$B$547,2,FALSE))</f>
        <v/>
      </c>
      <c r="NE128" t="str">
        <f>IF(ISERROR(MATCH(NE$1,'CSC Mitre'!DW$1:DW$220,0)),"",VLOOKUP(NE$1,'Tactic Recode'!$A$1:$B$547,2,FALSE))</f>
        <v/>
      </c>
      <c r="NF128" t="str">
        <f>IF(ISERROR(MATCH(NF$1,'CSC Mitre'!DW$1:DW$220,0)),"",VLOOKUP(NF$1,'Tactic Recode'!$A$1:$B$547,2,FALSE))</f>
        <v/>
      </c>
      <c r="NG128" t="str">
        <f>IF(ISERROR(MATCH(NG$1,'CSC Mitre'!DW$1:DW$220,0)),"",VLOOKUP(NG$1,'Tactic Recode'!$A$1:$B$547,2,FALSE))</f>
        <v/>
      </c>
      <c r="NH128" t="str">
        <f>IF(ISERROR(MATCH(NH$1,'CSC Mitre'!DW$1:DW$220,0)),"",VLOOKUP(NH$1,'Tactic Recode'!$A$1:$B$547,2,FALSE))</f>
        <v/>
      </c>
      <c r="NI128" t="str">
        <f>IF(ISERROR(MATCH(NI$1,'CSC Mitre'!DW$1:DW$220,0)),"",VLOOKUP(NI$1,'Tactic Recode'!$A$1:$B$547,2,FALSE))</f>
        <v/>
      </c>
      <c r="NJ128" t="str">
        <f>IF(ISERROR(MATCH(NJ$1,'CSC Mitre'!DW$1:DW$220,0)),"",VLOOKUP(NJ$1,'Tactic Recode'!$A$1:$B$547,2,FALSE))</f>
        <v/>
      </c>
      <c r="NK128" t="str">
        <f>IF(ISERROR(MATCH(NK$1,'CSC Mitre'!DW$1:DW$220,0)),"",VLOOKUP(NK$1,'Tactic Recode'!$A$1:$B$547,2,FALSE))</f>
        <v/>
      </c>
      <c r="NL128" t="str">
        <f>IF(ISERROR(MATCH(NL$1,'CSC Mitre'!DW$1:DW$220,0)),"",VLOOKUP(NL$1,'Tactic Recode'!$A$1:$B$547,2,FALSE))</f>
        <v/>
      </c>
      <c r="NM128" t="str">
        <f>IF(ISERROR(MATCH(NM$1,'CSC Mitre'!DW$1:DW$220,0)),"",VLOOKUP(NM$1,'Tactic Recode'!$A$1:$B$547,2,FALSE))</f>
        <v/>
      </c>
      <c r="NN128" t="str">
        <f>IF(ISERROR(MATCH(NN$1,'CSC Mitre'!DW$1:DW$220,0)),"",VLOOKUP(NN$1,'Tactic Recode'!$A$1:$B$547,2,FALSE))</f>
        <v/>
      </c>
      <c r="NO128" t="str">
        <f>IF(ISERROR(MATCH(NO$1,'CSC Mitre'!DW$1:DW$220,0)),"",VLOOKUP(NO$1,'Tactic Recode'!$A$1:$B$547,2,FALSE))</f>
        <v/>
      </c>
      <c r="NP128" t="str">
        <f>IF(ISERROR(MATCH(NP$1,'CSC Mitre'!DW$1:DW$220,0)),"",VLOOKUP(NP$1,'Tactic Recode'!$A$1:$B$547,2,FALSE))</f>
        <v/>
      </c>
      <c r="NQ128" t="str">
        <f>IF(ISERROR(MATCH(NQ$1,'CSC Mitre'!DW$1:DW$220,0)),"",VLOOKUP(NQ$1,'Tactic Recode'!$A$1:$B$547,2,FALSE))</f>
        <v/>
      </c>
      <c r="NR128" t="str">
        <f>IF(ISERROR(MATCH(NR$1,'CSC Mitre'!DW$1:DW$220,0)),"",VLOOKUP(NR$1,'Tactic Recode'!$A$1:$B$547,2,FALSE))</f>
        <v/>
      </c>
      <c r="NS128" t="str">
        <f>IF(ISERROR(MATCH(NS$1,'CSC Mitre'!DW$1:DW$220,0)),"",VLOOKUP(NS$1,'Tactic Recode'!$A$1:$B$547,2,FALSE))</f>
        <v/>
      </c>
      <c r="NT128" t="str">
        <f>IF(ISERROR(MATCH(NT$1,'CSC Mitre'!DW$1:DW$220,0)),"",VLOOKUP(NT$1,'Tactic Recode'!$A$1:$B$547,2,FALSE))</f>
        <v/>
      </c>
      <c r="NU128" t="str">
        <f>IF(ISERROR(MATCH(NU$1,'CSC Mitre'!DW$1:DW$220,0)),"",VLOOKUP(NU$1,'Tactic Recode'!$A$1:$B$547,2,FALSE))</f>
        <v/>
      </c>
      <c r="NV128" t="str">
        <f>IF(ISERROR(MATCH(NV$1,'CSC Mitre'!DW$1:DW$220,0)),"",VLOOKUP(NV$1,'Tactic Recode'!$A$1:$B$547,2,FALSE))</f>
        <v/>
      </c>
      <c r="NW128" t="str">
        <f>IF(ISERROR(MATCH(NW$1,'CSC Mitre'!DW$1:DW$220,0)),"",VLOOKUP(NW$1,'Tactic Recode'!$A$1:$B$547,2,FALSE))</f>
        <v/>
      </c>
      <c r="NX128" t="str">
        <f>IF(ISERROR(MATCH(NX$1,'CSC Mitre'!DW$1:DW$220,0)),"",VLOOKUP(NX$1,'Tactic Recode'!$A$1:$B$547,2,FALSE))</f>
        <v/>
      </c>
      <c r="NY128" t="str">
        <f>IF(ISERROR(MATCH(NY$1,'CSC Mitre'!DW$1:DW$220,0)),"",VLOOKUP(NY$1,'Tactic Recode'!$A$1:$B$547,2,FALSE))</f>
        <v/>
      </c>
      <c r="NZ128" t="str">
        <f>IF(ISERROR(MATCH(NZ$1,'CSC Mitre'!DW$1:DW$220,0)),"",VLOOKUP(NZ$1,'Tactic Recode'!$A$1:$B$547,2,FALSE))</f>
        <v/>
      </c>
      <c r="OA128" t="str">
        <f>IF(ISERROR(MATCH(OA$1,'CSC Mitre'!DW$1:DW$220,0)),"",VLOOKUP(OA$1,'Tactic Recode'!$A$1:$B$547,2,FALSE))</f>
        <v/>
      </c>
      <c r="OB128" t="str">
        <f>IF(ISERROR(MATCH(OB$1,'CSC Mitre'!DW$1:DW$220,0)),"",VLOOKUP(OB$1,'Tactic Recode'!$A$1:$B$547,2,FALSE))</f>
        <v/>
      </c>
      <c r="OC128" t="str">
        <f>IF(ISERROR(MATCH(OC$1,'CSC Mitre'!DW$1:DW$220,0)),"",VLOOKUP(OC$1,'Tactic Recode'!$A$1:$B$547,2,FALSE))</f>
        <v/>
      </c>
      <c r="OD128" t="str">
        <f>IF(ISERROR(MATCH(OD$1,'CSC Mitre'!DW$1:DW$220,0)),"",VLOOKUP(OD$1,'Tactic Recode'!$A$1:$B$547,2,FALSE))</f>
        <v/>
      </c>
      <c r="OE128" t="str">
        <f>IF(ISERROR(MATCH(OE$1,'CSC Mitre'!DW$1:DW$220,0)),"",VLOOKUP(OE$1,'Tactic Recode'!$A$1:$B$547,2,FALSE))</f>
        <v/>
      </c>
      <c r="OF128" t="str">
        <f>IF(ISERROR(MATCH(OF$1,'CSC Mitre'!DW$1:DW$220,0)),"",VLOOKUP(OF$1,'Tactic Recode'!$A$1:$B$547,2,FALSE))</f>
        <v/>
      </c>
      <c r="OG128" t="str">
        <f>IF(ISERROR(MATCH(OG$1,'CSC Mitre'!DW$1:DW$220,0)),"",VLOOKUP(OG$1,'Tactic Recode'!$A$1:$B$547,2,FALSE))</f>
        <v/>
      </c>
      <c r="OH128" t="str">
        <f>IF(ISERROR(MATCH(OH$1,'CSC Mitre'!DW$1:DW$220,0)),"",VLOOKUP(OH$1,'Tactic Recode'!$A$1:$B$547,2,FALSE))</f>
        <v/>
      </c>
      <c r="OI128" t="str">
        <f>IF(ISERROR(MATCH(OI$1,'CSC Mitre'!DW$1:DW$220,0)),"",VLOOKUP(OI$1,'Tactic Recode'!$A$1:$B$547,2,FALSE))</f>
        <v/>
      </c>
      <c r="OJ128" t="str">
        <f>IF(ISERROR(MATCH(OJ$1,'CSC Mitre'!DW$1:DW$220,0)),"",VLOOKUP(OJ$1,'Tactic Recode'!$A$1:$B$547,2,FALSE))</f>
        <v/>
      </c>
      <c r="OK128" t="str">
        <f>IF(ISERROR(MATCH(OK$1,'CSC Mitre'!DW$1:DW$220,0)),"",VLOOKUP(OK$1,'Tactic Recode'!$A$1:$B$547,2,FALSE))</f>
        <v/>
      </c>
      <c r="OL128" t="str">
        <f>IF(ISERROR(MATCH(OL$1,'CSC Mitre'!DW$1:DW$220,0)),"",VLOOKUP(OL$1,'Tactic Recode'!$A$1:$B$547,2,FALSE))</f>
        <v/>
      </c>
      <c r="OM128" t="str">
        <f>IF(ISERROR(MATCH(OM$1,'CSC Mitre'!DW$1:DW$220,0)),"",VLOOKUP(OM$1,'Tactic Recode'!$A$1:$B$547,2,FALSE))</f>
        <v/>
      </c>
      <c r="ON128" t="str">
        <f>IF(ISERROR(MATCH(ON$1,'CSC Mitre'!DW$1:DW$220,0)),"",VLOOKUP(ON$1,'Tactic Recode'!$A$1:$B$547,2,FALSE))</f>
        <v/>
      </c>
      <c r="OO128" t="str">
        <f>IF(ISERROR(MATCH(OO$1,'CSC Mitre'!DW$1:DW$220,0)),"",VLOOKUP(OO$1,'Tactic Recode'!$A$1:$B$547,2,FALSE))</f>
        <v/>
      </c>
      <c r="OP128" t="str">
        <f>IF(ISERROR(MATCH(OP$1,'CSC Mitre'!DW$1:DW$220,0)),"",VLOOKUP(OP$1,'Tactic Recode'!$A$1:$B$547,2,FALSE))</f>
        <v/>
      </c>
      <c r="OQ128" t="str">
        <f>IF(ISERROR(MATCH(OQ$1,'CSC Mitre'!DW$1:DW$220,0)),"",VLOOKUP(OQ$1,'Tactic Recode'!$A$1:$B$547,2,FALSE))</f>
        <v/>
      </c>
      <c r="OR128" t="str">
        <f>IF(ISERROR(MATCH(OR$1,'CSC Mitre'!DW$1:DW$220,0)),"",VLOOKUP(OR$1,'Tactic Recode'!$A$1:$B$547,2,FALSE))</f>
        <v/>
      </c>
      <c r="OS128" t="str">
        <f>IF(ISERROR(MATCH(OS$1,'CSC Mitre'!DW$1:DW$220,0)),"",VLOOKUP(OS$1,'Tactic Recode'!$A$1:$B$547,2,FALSE))</f>
        <v/>
      </c>
      <c r="OT128" t="str">
        <f>IF(ISERROR(MATCH(OT$1,'CSC Mitre'!DW$1:DW$220,0)),"",VLOOKUP(OT$1,'Tactic Recode'!$A$1:$B$547,2,FALSE))</f>
        <v/>
      </c>
      <c r="OU128" t="str">
        <f>IF(ISERROR(MATCH(OU$1,'CSC Mitre'!DW$1:DW$220,0)),"",VLOOKUP(OU$1,'Tactic Recode'!$A$1:$B$547,2,FALSE))</f>
        <v/>
      </c>
      <c r="OV128" t="str">
        <f>IF(ISERROR(MATCH(OV$1,'CSC Mitre'!DW$1:DW$220,0)),"",VLOOKUP(OV$1,'Tactic Recode'!$A$1:$B$547,2,FALSE))</f>
        <v/>
      </c>
      <c r="OW128" t="str">
        <f>IF(ISERROR(MATCH(OW$1,'CSC Mitre'!DW$1:DW$220,0)),"",VLOOKUP(OW$1,'Tactic Recode'!$A$1:$B$547,2,FALSE))</f>
        <v/>
      </c>
      <c r="OX128" t="str">
        <f>IF(ISERROR(MATCH(OX$1,'CSC Mitre'!DW$1:DW$220,0)),"",VLOOKUP(OX$1,'Tactic Recode'!$A$1:$B$547,2,FALSE))</f>
        <v/>
      </c>
      <c r="OY128" t="str">
        <f>IF(ISERROR(MATCH(OY$1,'CSC Mitre'!DW$1:DW$220,0)),"",VLOOKUP(OY$1,'Tactic Recode'!$A$1:$B$547,2,FALSE))</f>
        <v/>
      </c>
      <c r="OZ128" t="str">
        <f>IF(ISERROR(MATCH(OZ$1,'CSC Mitre'!DW$1:DW$220,0)),"",VLOOKUP(OZ$1,'Tactic Recode'!$A$1:$B$547,2,FALSE))</f>
        <v/>
      </c>
      <c r="PA128" t="str">
        <f>IF(ISERROR(MATCH(PA$1,'CSC Mitre'!DW$1:DW$220,0)),"",VLOOKUP(PA$1,'Tactic Recode'!$A$1:$B$547,2,FALSE))</f>
        <v/>
      </c>
      <c r="PB128" t="str">
        <f>IF(ISERROR(MATCH(PB$1,'CSC Mitre'!DW$1:DW$220,0)),"",VLOOKUP(PB$1,'Tactic Recode'!$A$1:$B$547,2,FALSE))</f>
        <v/>
      </c>
      <c r="PC128" t="str">
        <f>IF(ISERROR(MATCH(PC$1,'CSC Mitre'!DW$1:DW$220,0)),"",VLOOKUP(PC$1,'Tactic Recode'!$A$1:$B$547,2,FALSE))</f>
        <v/>
      </c>
      <c r="PD128" t="str">
        <f>IF(ISERROR(MATCH(PD$1,'CSC Mitre'!DW$1:DW$220,0)),"",VLOOKUP(PD$1,'Tactic Recode'!$A$1:$B$547,2,FALSE))</f>
        <v/>
      </c>
      <c r="PE128" t="str">
        <f>IF(ISERROR(MATCH(PE$1,'CSC Mitre'!DW$1:DW$220,0)),"",VLOOKUP(PE$1,'Tactic Recode'!$A$1:$B$547,2,FALSE))</f>
        <v/>
      </c>
      <c r="PF128" t="str">
        <f>IF(ISERROR(MATCH(PF$1,'CSC Mitre'!DW$1:DW$220,0)),"",VLOOKUP(PF$1,'Tactic Recode'!$A$1:$B$547,2,FALSE))</f>
        <v/>
      </c>
      <c r="PG128" t="str">
        <f>IF(ISERROR(MATCH(PG$1,'CSC Mitre'!DW$1:DW$220,0)),"",VLOOKUP(PG$1,'Tactic Recode'!$A$1:$B$547,2,FALSE))</f>
        <v/>
      </c>
      <c r="PH128" t="str">
        <f>IF(ISERROR(MATCH(PH$1,'CSC Mitre'!DW$1:DW$220,0)),"",VLOOKUP(PH$1,'Tactic Recode'!$A$1:$B$547,2,FALSE))</f>
        <v/>
      </c>
      <c r="PI128" t="str">
        <f>IF(ISERROR(MATCH(PI$1,'CSC Mitre'!DW$1:DW$220,0)),"",VLOOKUP(PI$1,'Tactic Recode'!$A$1:$B$547,2,FALSE))</f>
        <v/>
      </c>
      <c r="PJ128" t="str">
        <f>IF(ISERROR(MATCH(PJ$1,'CSC Mitre'!DW$1:DW$220,0)),"",VLOOKUP(PJ$1,'Tactic Recode'!$A$1:$B$547,2,FALSE))</f>
        <v/>
      </c>
      <c r="PK128" t="str">
        <f>IF(ISERROR(MATCH(PK$1,'CSC Mitre'!DW$1:DW$220,0)),"",VLOOKUP(PK$1,'Tactic Recode'!$A$1:$B$547,2,FALSE))</f>
        <v/>
      </c>
      <c r="PL128" t="str">
        <f>IF(ISERROR(MATCH(PL$1,'CSC Mitre'!DW$1:DW$220,0)),"",VLOOKUP(PL$1,'Tactic Recode'!$A$1:$B$547,2,FALSE))</f>
        <v/>
      </c>
      <c r="PM128" t="str">
        <f>IF(ISERROR(MATCH(PM$1,'CSC Mitre'!DW$1:DW$220,0)),"",VLOOKUP(PM$1,'Tactic Recode'!$A$1:$B$547,2,FALSE))</f>
        <v/>
      </c>
      <c r="PN128" t="str">
        <f>IF(ISERROR(MATCH(PN$1,'CSC Mitre'!DW$1:DW$220,0)),"",VLOOKUP(PN$1,'Tactic Recode'!$A$1:$B$547,2,FALSE))</f>
        <v/>
      </c>
      <c r="PO128" t="str">
        <f>IF(ISERROR(MATCH(PO$1,'CSC Mitre'!DW$1:DW$220,0)),"",VLOOKUP(PO$1,'Tactic Recode'!$A$1:$B$547,2,FALSE))</f>
        <v/>
      </c>
      <c r="PP128" t="str">
        <f>IF(ISERROR(MATCH(PP$1,'CSC Mitre'!DW$1:DW$220,0)),"",VLOOKUP(PP$1,'Tactic Recode'!$A$1:$B$547,2,FALSE))</f>
        <v/>
      </c>
      <c r="PQ128" t="str">
        <f>IF(ISERROR(MATCH(PQ$1,'CSC Mitre'!DW$1:DW$220,0)),"",VLOOKUP(PQ$1,'Tactic Recode'!$A$1:$B$547,2,FALSE))</f>
        <v/>
      </c>
      <c r="PR128" t="str">
        <f>IF(ISERROR(MATCH(PR$1,'CSC Mitre'!DW$1:DW$220,0)),"",VLOOKUP(PR$1,'Tactic Recode'!$A$1:$B$547,2,FALSE))</f>
        <v/>
      </c>
      <c r="PS128" t="str">
        <f>IF(ISERROR(MATCH(PS$1,'CSC Mitre'!DW$1:DW$220,0)),"",VLOOKUP(PS$1,'Tactic Recode'!$A$1:$B$547,2,FALSE))</f>
        <v/>
      </c>
      <c r="PT128" t="str">
        <f>IF(ISERROR(MATCH(PT$1,'CSC Mitre'!DW$1:DW$220,0)),"",VLOOKUP(PT$1,'Tactic Recode'!$A$1:$B$547,2,FALSE))</f>
        <v/>
      </c>
      <c r="PU128" t="str">
        <f>IF(ISERROR(MATCH(PU$1,'CSC Mitre'!DW$1:DW$220,0)),"",VLOOKUP(PU$1,'Tactic Recode'!$A$1:$B$547,2,FALSE))</f>
        <v/>
      </c>
      <c r="PV128" t="str">
        <f>IF(ISERROR(MATCH(PV$1,'CSC Mitre'!DW$1:DW$220,0)),"",VLOOKUP(PV$1,'Tactic Recode'!$A$1:$B$547,2,FALSE))</f>
        <v/>
      </c>
      <c r="PW128" t="str">
        <f>IF(ISERROR(MATCH(PW$1,'CSC Mitre'!DW$1:DW$220,0)),"",VLOOKUP(PW$1,'Tactic Recode'!$A$1:$B$547,2,FALSE))</f>
        <v/>
      </c>
      <c r="PX128" t="str">
        <f>IF(ISERROR(MATCH(PX$1,'CSC Mitre'!DW$1:DW$220,0)),"",VLOOKUP(PX$1,'Tactic Recode'!$A$1:$B$547,2,FALSE))</f>
        <v/>
      </c>
      <c r="PY128" t="str">
        <f>IF(ISERROR(MATCH(PY$1,'CSC Mitre'!DW$1:DW$220,0)),"",VLOOKUP(PY$1,'Tactic Recode'!$A$1:$B$547,2,FALSE))</f>
        <v/>
      </c>
      <c r="PZ128" t="str">
        <f>IF(ISERROR(MATCH(PZ$1,'CSC Mitre'!DW$1:DW$220,0)),"",VLOOKUP(PZ$1,'Tactic Recode'!$A$1:$B$547,2,FALSE))</f>
        <v/>
      </c>
      <c r="QA128" t="str">
        <f>IF(ISERROR(MATCH(QA$1,'CSC Mitre'!DW$1:DW$220,0)),"",VLOOKUP(QA$1,'Tactic Recode'!$A$1:$B$547,2,FALSE))</f>
        <v/>
      </c>
      <c r="QB128" t="str">
        <f>IF(ISERROR(MATCH(QB$1,'CSC Mitre'!DW$1:DW$220,0)),"",VLOOKUP(QB$1,'Tactic Recode'!$A$1:$B$547,2,FALSE))</f>
        <v/>
      </c>
      <c r="QC128" t="str">
        <f>IF(ISERROR(MATCH(QC$1,'CSC Mitre'!DW$1:DW$220,0)),"",VLOOKUP(QC$1,'Tactic Recode'!$A$1:$B$547,2,FALSE))</f>
        <v/>
      </c>
      <c r="QD128" t="str">
        <f>IF(ISERROR(MATCH(QD$1,'CSC Mitre'!DW$1:DW$220,0)),"",VLOOKUP(QD$1,'Tactic Recode'!$A$1:$B$547,2,FALSE))</f>
        <v/>
      </c>
      <c r="QE128" t="str">
        <f>IF(ISERROR(MATCH(QE$1,'CSC Mitre'!DW$1:DW$220,0)),"",VLOOKUP(QE$1,'Tactic Recode'!$A$1:$B$547,2,FALSE))</f>
        <v/>
      </c>
      <c r="QF128" t="str">
        <f>IF(ISERROR(MATCH(QF$1,'CSC Mitre'!DW$1:DW$220,0)),"",VLOOKUP(QF$1,'Tactic Recode'!$A$1:$B$547,2,FALSE))</f>
        <v/>
      </c>
      <c r="QG128" t="str">
        <f>IF(ISERROR(MATCH(QG$1,'CSC Mitre'!DW$1:DW$220,0)),"",VLOOKUP(QG$1,'Tactic Recode'!$A$1:$B$547,2,FALSE))</f>
        <v/>
      </c>
      <c r="QH128" t="str">
        <f>IF(ISERROR(MATCH(QH$1,'CSC Mitre'!DW$1:DW$220,0)),"",VLOOKUP(QH$1,'Tactic Recode'!$A$1:$B$547,2,FALSE))</f>
        <v/>
      </c>
      <c r="QI128" t="str">
        <f>IF(ISERROR(MATCH(QI$1,'CSC Mitre'!DW$1:DW$220,0)),"",VLOOKUP(QI$1,'Tactic Recode'!$A$1:$B$547,2,FALSE))</f>
        <v/>
      </c>
      <c r="QJ128" t="str">
        <f>IF(ISERROR(MATCH(QJ$1,'CSC Mitre'!DW$1:DW$220,0)),"",VLOOKUP(QJ$1,'Tactic Recode'!$A$1:$B$547,2,FALSE))</f>
        <v/>
      </c>
      <c r="QK128" t="str">
        <f>IF(ISERROR(MATCH(QK$1,'CSC Mitre'!DW$1:DW$220,0)),"",VLOOKUP(QK$1,'Tactic Recode'!$A$1:$B$547,2,FALSE))</f>
        <v/>
      </c>
      <c r="QL128" t="str">
        <f>IF(ISERROR(MATCH(QL$1,'CSC Mitre'!DW$1:DW$220,0)),"",VLOOKUP(QL$1,'Tactic Recode'!$A$1:$B$547,2,FALSE))</f>
        <v/>
      </c>
      <c r="QM128" t="str">
        <f>IF(ISERROR(MATCH(QM$1,'CSC Mitre'!DW$1:DW$220,0)),"",VLOOKUP(QM$1,'Tactic Recode'!$A$1:$B$547,2,FALSE))</f>
        <v/>
      </c>
      <c r="QN128" t="str">
        <f>IF(ISERROR(MATCH(QN$1,'CSC Mitre'!DW$1:DW$220,0)),"",VLOOKUP(QN$1,'Tactic Recode'!$A$1:$B$547,2,FALSE))</f>
        <v/>
      </c>
      <c r="QO128" t="str">
        <f>IF(ISERROR(MATCH(QO$1,'CSC Mitre'!DW$1:DW$220,0)),"",VLOOKUP(QO$1,'Tactic Recode'!$A$1:$B$547,2,FALSE))</f>
        <v/>
      </c>
      <c r="QP128" t="str">
        <f>IF(ISERROR(MATCH(QP$1,'CSC Mitre'!DW$1:DW$220,0)),"",VLOOKUP(QP$1,'Tactic Recode'!$A$1:$B$547,2,FALSE))</f>
        <v/>
      </c>
      <c r="QQ128" t="str">
        <f>IF(ISERROR(MATCH(QQ$1,'CSC Mitre'!DW$1:DW$220,0)),"",VLOOKUP(QQ$1,'Tactic Recode'!$A$1:$B$547,2,FALSE))</f>
        <v/>
      </c>
      <c r="QR128" t="str">
        <f>IF(ISERROR(MATCH(QR$1,'CSC Mitre'!DW$1:DW$220,0)),"",VLOOKUP(QR$1,'Tactic Recode'!$A$1:$B$547,2,FALSE))</f>
        <v/>
      </c>
      <c r="QS128" t="str">
        <f>IF(ISERROR(MATCH(QS$1,'CSC Mitre'!DW$1:DW$220,0)),"",VLOOKUP(QS$1,'Tactic Recode'!$A$1:$B$547,2,FALSE))</f>
        <v/>
      </c>
      <c r="QT128" t="str">
        <f>IF(ISERROR(MATCH(QT$1,'CSC Mitre'!DW$1:DW$220,0)),"",VLOOKUP(QT$1,'Tactic Recode'!$A$1:$B$547,2,FALSE))</f>
        <v/>
      </c>
      <c r="QU128" t="str">
        <f>IF(ISERROR(MATCH(QU$1,'CSC Mitre'!DW$1:DW$220,0)),"",VLOOKUP(QU$1,'Tactic Recode'!$A$1:$B$547,2,FALSE))</f>
        <v/>
      </c>
      <c r="QV128" t="str">
        <f>IF(ISERROR(MATCH(QV$1,'CSC Mitre'!DW$1:DW$220,0)),"",VLOOKUP(QV$1,'Tactic Recode'!$A$1:$B$547,2,FALSE))</f>
        <v/>
      </c>
      <c r="QW128" t="str">
        <f>IF(ISERROR(MATCH(QW$1,'CSC Mitre'!DW$1:DW$220,0)),"",VLOOKUP(QW$1,'Tactic Recode'!$A$1:$B$547,2,FALSE))</f>
        <v/>
      </c>
      <c r="QX128" t="str">
        <f>IF(ISERROR(MATCH(QX$1,'CSC Mitre'!DW$1:DW$220,0)),"",VLOOKUP(QX$1,'Tactic Recode'!$A$1:$B$547,2,FALSE))</f>
        <v/>
      </c>
      <c r="QY128" t="str">
        <f>IF(ISERROR(MATCH(QY$1,'CSC Mitre'!DW$1:DW$220,0)),"",VLOOKUP(QY$1,'Tactic Recode'!$A$1:$B$547,2,FALSE))</f>
        <v/>
      </c>
      <c r="QZ128" t="str">
        <f>IF(ISERROR(MATCH(QZ$1,'CSC Mitre'!DW$1:DW$220,0)),"",VLOOKUP(QZ$1,'Tactic Recode'!$A$1:$B$547,2,FALSE))</f>
        <v/>
      </c>
      <c r="RA128" t="str">
        <f>IF(ISERROR(MATCH(RA$1,'CSC Mitre'!DW$1:DW$220,0)),"",VLOOKUP(RA$1,'Tactic Recode'!$A$1:$B$547,2,FALSE))</f>
        <v/>
      </c>
      <c r="RB128" t="str">
        <f>IF(ISERROR(MATCH(RB$1,'CSC Mitre'!DW$1:DW$220,0)),"",VLOOKUP(RB$1,'Tactic Recode'!$A$1:$B$547,2,FALSE))</f>
        <v/>
      </c>
      <c r="RC128" t="str">
        <f>IF(ISERROR(MATCH(RC$1,'CSC Mitre'!DW$1:DW$220,0)),"",VLOOKUP(RC$1,'Tactic Recode'!$A$1:$B$547,2,FALSE))</f>
        <v/>
      </c>
      <c r="RD128" t="str">
        <f>IF(ISERROR(MATCH(RD$1,'CSC Mitre'!DW$1:DW$220,0)),"",VLOOKUP(RD$1,'Tactic Recode'!$A$1:$B$547,2,FALSE))</f>
        <v/>
      </c>
      <c r="RE128" t="str">
        <f>IF(ISERROR(MATCH(RE$1,'CSC Mitre'!DW$1:DW$220,0)),"",VLOOKUP(RE$1,'Tactic Recode'!$A$1:$B$547,2,FALSE))</f>
        <v/>
      </c>
      <c r="RF128" t="str">
        <f>IF(ISERROR(MATCH(RF$1,'CSC Mitre'!DW$1:DW$220,0)),"",VLOOKUP(RF$1,'Tactic Recode'!$A$1:$B$547,2,FALSE))</f>
        <v/>
      </c>
      <c r="RG128" t="str">
        <f>IF(ISERROR(MATCH(RG$1,'CSC Mitre'!DW$1:DW$220,0)),"",VLOOKUP(RG$1,'Tactic Recode'!$A$1:$B$547,2,FALSE))</f>
        <v/>
      </c>
      <c r="RH128" t="str">
        <f>IF(ISERROR(MATCH(RH$1,'CSC Mitre'!DW$1:DW$220,0)),"",VLOOKUP(RH$1,'Tactic Recode'!$A$1:$B$547,2,FALSE))</f>
        <v/>
      </c>
      <c r="RI128" t="str">
        <f>IF(ISERROR(MATCH(RI$1,'CSC Mitre'!DW$1:DW$220,0)),"",VLOOKUP(RI$1,'Tactic Recode'!$A$1:$B$547,2,FALSE))</f>
        <v/>
      </c>
      <c r="RJ128" t="str">
        <f>IF(ISERROR(MATCH(RJ$1,'CSC Mitre'!DW$1:DW$220,0)),"",VLOOKUP(RJ$1,'Tactic Recode'!$A$1:$B$547,2,FALSE))</f>
        <v/>
      </c>
      <c r="RK128" t="str">
        <f>IF(ISERROR(MATCH(RK$1,'CSC Mitre'!DW$1:DW$220,0)),"",VLOOKUP(RK$1,'Tactic Recode'!$A$1:$B$547,2,FALSE))</f>
        <v/>
      </c>
      <c r="RL128" t="str">
        <f>IF(ISERROR(MATCH(RL$1,'CSC Mitre'!DW$1:DW$220,0)),"",VLOOKUP(RL$1,'Tactic Recode'!$A$1:$B$547,2,FALSE))</f>
        <v/>
      </c>
      <c r="RM128" t="str">
        <f>IF(ISERROR(MATCH(RM$1,'CSC Mitre'!DW$1:DW$220,0)),"",VLOOKUP(RM$1,'Tactic Recode'!$A$1:$B$547,2,FALSE))</f>
        <v/>
      </c>
      <c r="RN128" t="str">
        <f>IF(ISERROR(MATCH(RN$1,'CSC Mitre'!DW$1:DW$220,0)),"",VLOOKUP(RN$1,'Tactic Recode'!$A$1:$B$547,2,FALSE))</f>
        <v/>
      </c>
      <c r="RO128" t="str">
        <f>IF(ISERROR(MATCH(RO$1,'CSC Mitre'!DW$1:DW$220,0)),"",VLOOKUP(RO$1,'Tactic Recode'!$A$1:$B$547,2,FALSE))</f>
        <v/>
      </c>
      <c r="RP128" t="str">
        <f>IF(ISERROR(MATCH(RP$1,'CSC Mitre'!DW$1:DW$220,0)),"",VLOOKUP(RP$1,'Tactic Recode'!$A$1:$B$547,2,FALSE))</f>
        <v/>
      </c>
      <c r="RQ128" t="str">
        <f>IF(ISERROR(MATCH(RQ$1,'CSC Mitre'!DW$1:DW$220,0)),"",VLOOKUP(RQ$1,'Tactic Recode'!$A$1:$B$547,2,FALSE))</f>
        <v/>
      </c>
      <c r="RR128" t="str">
        <f>IF(ISERROR(MATCH(RR$1,'CSC Mitre'!DW$1:DW$220,0)),"",VLOOKUP(RR$1,'Tactic Recode'!$A$1:$B$547,2,FALSE))</f>
        <v/>
      </c>
      <c r="RS128" t="str">
        <f>IF(ISERROR(MATCH(RS$1,'CSC Mitre'!DW$1:DW$220,0)),"",VLOOKUP(RS$1,'Tactic Recode'!$A$1:$B$547,2,FALSE))</f>
        <v/>
      </c>
      <c r="RT128" t="str">
        <f>IF(ISERROR(MATCH(RT$1,'CSC Mitre'!DW$1:DW$220,0)),"",VLOOKUP(RT$1,'Tactic Recode'!$A$1:$B$547,2,FALSE))</f>
        <v/>
      </c>
      <c r="RU128" t="str">
        <f>IF(ISERROR(MATCH(RU$1,'CSC Mitre'!DW$1:DW$220,0)),"",VLOOKUP(RU$1,'Tactic Recode'!$A$1:$B$547,2,FALSE))</f>
        <v/>
      </c>
      <c r="RV128" t="str">
        <f>IF(ISERROR(MATCH(RV$1,'CSC Mitre'!DW$1:DW$220,0)),"",VLOOKUP(RV$1,'Tactic Recode'!$A$1:$B$547,2,FALSE))</f>
        <v/>
      </c>
      <c r="RW128" t="str">
        <f>IF(ISERROR(MATCH(RW$1,'CSC Mitre'!DW$1:DW$220,0)),"",VLOOKUP(RW$1,'Tactic Recode'!$A$1:$B$547,2,FALSE))</f>
        <v/>
      </c>
      <c r="RX128" t="str">
        <f>IF(ISERROR(MATCH(RX$1,'CSC Mitre'!DW$1:DW$220,0)),"",VLOOKUP(RX$1,'Tactic Recode'!$A$1:$B$547,2,FALSE))</f>
        <v/>
      </c>
      <c r="RY128" t="str">
        <f>IF(ISERROR(MATCH(RY$1,'CSC Mitre'!DW$1:DW$220,0)),"",VLOOKUP(RY$1,'Tactic Recode'!$A$1:$B$547,2,FALSE))</f>
        <v/>
      </c>
      <c r="RZ128" t="str">
        <f>IF(ISERROR(MATCH(RZ$1,'CSC Mitre'!DW$1:DW$220,0)),"",VLOOKUP(RZ$1,'Tactic Recode'!$A$1:$B$547,2,FALSE))</f>
        <v/>
      </c>
      <c r="SA128" t="str">
        <f>IF(ISERROR(MATCH(SA$1,'CSC Mitre'!DW$1:DW$220,0)),"",VLOOKUP(SA$1,'Tactic Recode'!$A$1:$B$547,2,FALSE))</f>
        <v/>
      </c>
      <c r="SB128" t="str">
        <f>IF(ISERROR(MATCH(SB$1,'CSC Mitre'!DW$1:DW$220,0)),"",VLOOKUP(SB$1,'Tactic Recode'!$A$1:$B$547,2,FALSE))</f>
        <v/>
      </c>
      <c r="SC128" t="str">
        <f>IF(ISERROR(MATCH(SC$1,'CSC Mitre'!DW$1:DW$220,0)),"",VLOOKUP(SC$1,'Tactic Recode'!$A$1:$B$547,2,FALSE))</f>
        <v/>
      </c>
      <c r="SD128" t="str">
        <f>IF(ISERROR(MATCH(SD$1,'CSC Mitre'!DW$1:DW$220,0)),"",VLOOKUP(SD$1,'Tactic Recode'!$A$1:$B$547,2,FALSE))</f>
        <v/>
      </c>
      <c r="SE128" t="str">
        <f>IF(ISERROR(MATCH(SE$1,'CSC Mitre'!DW$1:DW$220,0)),"",VLOOKUP(SE$1,'Tactic Recode'!$A$1:$B$547,2,FALSE))</f>
        <v/>
      </c>
      <c r="SF128" t="str">
        <f>IF(ISERROR(MATCH(SF$1,'CSC Mitre'!DW$1:DW$220,0)),"",VLOOKUP(SF$1,'Tactic Recode'!$A$1:$B$547,2,FALSE))</f>
        <v/>
      </c>
      <c r="SG128" t="str">
        <f>IF(ISERROR(MATCH(SG$1,'CSC Mitre'!DW$1:DW$220,0)),"",VLOOKUP(SG$1,'Tactic Recode'!$A$1:$B$547,2,FALSE))</f>
        <v/>
      </c>
      <c r="SH128" t="str">
        <f>IF(ISERROR(MATCH(SH$1,'CSC Mitre'!DW$1:DW$220,0)),"",VLOOKUP(SH$1,'Tactic Recode'!$A$1:$B$547,2,FALSE))</f>
        <v/>
      </c>
      <c r="SI128" t="str">
        <f>IF(ISERROR(MATCH(SI$1,'CSC Mitre'!DW$1:DW$220,0)),"",VLOOKUP(SI$1,'Tactic Recode'!$A$1:$B$547,2,FALSE))</f>
        <v/>
      </c>
      <c r="SJ128" t="str">
        <f>IF(ISERROR(MATCH(SJ$1,'CSC Mitre'!DW$1:DW$220,0)),"",VLOOKUP(SJ$1,'Tactic Recode'!$A$1:$B$547,2,FALSE))</f>
        <v/>
      </c>
      <c r="SK128" t="str">
        <f>IF(ISERROR(MATCH(SK$1,'CSC Mitre'!DW$1:DW$220,0)),"",VLOOKUP(SK$1,'Tactic Recode'!$A$1:$B$547,2,FALSE))</f>
        <v/>
      </c>
      <c r="SL128" t="str">
        <f>IF(ISERROR(MATCH(SL$1,'CSC Mitre'!DW$1:DW$220,0)),"",VLOOKUP(SL$1,'Tactic Recode'!$A$1:$B$547,2,FALSE))</f>
        <v/>
      </c>
      <c r="SM128" t="str">
        <f>IF(ISERROR(MATCH(SM$1,'CSC Mitre'!DW$1:DW$220,0)),"",VLOOKUP(SM$1,'Tactic Recode'!$A$1:$B$547,2,FALSE))</f>
        <v/>
      </c>
      <c r="SN128" t="str">
        <f>IF(ISERROR(MATCH(SN$1,'CSC Mitre'!DW$1:DW$220,0)),"",VLOOKUP(SN$1,'Tactic Recode'!$A$1:$B$547,2,FALSE))</f>
        <v/>
      </c>
      <c r="SO128" t="str">
        <f>IF(ISERROR(MATCH(SO$1,'CSC Mitre'!DW$1:DW$220,0)),"",VLOOKUP(SO$1,'Tactic Recode'!$A$1:$B$547,2,FALSE))</f>
        <v/>
      </c>
      <c r="SP128" t="str">
        <f>IF(ISERROR(MATCH(SP$1,'CSC Mitre'!DW$1:DW$220,0)),"",VLOOKUP(SP$1,'Tactic Recode'!$A$1:$B$547,2,FALSE))</f>
        <v/>
      </c>
      <c r="SQ128" t="str">
        <f>IF(ISERROR(MATCH(SQ$1,'CSC Mitre'!DW$1:DW$220,0)),"",VLOOKUP(SQ$1,'Tactic Recode'!$A$1:$B$547,2,FALSE))</f>
        <v/>
      </c>
      <c r="SR128" t="str">
        <f>IF(ISERROR(MATCH(SR$1,'CSC Mitre'!DW$1:DW$220,0)),"",VLOOKUP(SR$1,'Tactic Recode'!$A$1:$B$547,2,FALSE))</f>
        <v/>
      </c>
      <c r="SS128" t="str">
        <f>IF(ISERROR(MATCH(SS$1,'CSC Mitre'!DW$1:DW$220,0)),"",VLOOKUP(SS$1,'Tactic Recode'!$A$1:$B$547,2,FALSE))</f>
        <v/>
      </c>
      <c r="ST128" t="str">
        <f>IF(ISERROR(MATCH(ST$1,'CSC Mitre'!DW$1:DW$220,0)),"",VLOOKUP(ST$1,'Tactic Recode'!$A$1:$B$547,2,FALSE))</f>
        <v/>
      </c>
      <c r="SU128" t="str">
        <f>IF(ISERROR(MATCH(SU$1,'CSC Mitre'!DW$1:DW$220,0)),"",VLOOKUP(SU$1,'Tactic Recode'!$A$1:$B$547,2,FALSE))</f>
        <v/>
      </c>
      <c r="SV128" t="str">
        <f>IF(ISERROR(MATCH(SV$1,'CSC Mitre'!DW$1:DW$220,0)),"",VLOOKUP(SV$1,'Tactic Recode'!$A$1:$B$547,2,FALSE))</f>
        <v/>
      </c>
      <c r="SW128" t="str">
        <f>IF(ISERROR(MATCH(SW$1,'CSC Mitre'!DW$1:DW$220,0)),"",VLOOKUP(SW$1,'Tactic Recode'!$A$1:$B$547,2,FALSE))</f>
        <v/>
      </c>
      <c r="SX128" t="str">
        <f>IF(ISERROR(MATCH(SX$1,'CSC Mitre'!DW$1:DW$220,0)),"",VLOOKUP(SX$1,'Tactic Recode'!$A$1:$B$547,2,FALSE))</f>
        <v/>
      </c>
      <c r="SY128" t="str">
        <f>IF(ISERROR(MATCH(SY$1,'CSC Mitre'!DW$1:DW$220,0)),"",VLOOKUP(SY$1,'Tactic Recode'!$A$1:$B$547,2,FALSE))</f>
        <v/>
      </c>
      <c r="SZ128" t="str">
        <f>IF(ISERROR(MATCH(SZ$1,'CSC Mitre'!DW$1:DW$220,0)),"",VLOOKUP(SZ$1,'Tactic Recode'!$A$1:$B$547,2,FALSE))</f>
        <v/>
      </c>
      <c r="TA128" t="str">
        <f>IF(ISERROR(MATCH(TA$1,'CSC Mitre'!DW$1:DW$220,0)),"",VLOOKUP(TA$1,'Tactic Recode'!$A$1:$B$547,2,FALSE))</f>
        <v/>
      </c>
      <c r="TB128" t="str">
        <f>IF(ISERROR(MATCH(TB$1,'CSC Mitre'!DW$1:DW$220,0)),"",VLOOKUP(TB$1,'Tactic Recode'!$A$1:$B$547,2,FALSE))</f>
        <v/>
      </c>
      <c r="TC128" t="str">
        <f>IF(ISERROR(MATCH(TC$1,'CSC Mitre'!DW$1:DW$220,0)),"",VLOOKUP(TC$1,'Tactic Recode'!$A$1:$B$547,2,FALSE))</f>
        <v/>
      </c>
      <c r="TD128" t="str">
        <f>IF(ISERROR(MATCH(TD$1,'CSC Mitre'!DW$1:DW$220,0)),"",VLOOKUP(TD$1,'Tactic Recode'!$A$1:$B$547,2,FALSE))</f>
        <v/>
      </c>
      <c r="TE128" t="str">
        <f>IF(ISERROR(MATCH(TE$1,'CSC Mitre'!DW$1:DW$220,0)),"",VLOOKUP(TE$1,'Tactic Recode'!$A$1:$B$547,2,FALSE))</f>
        <v/>
      </c>
      <c r="TF128" t="str">
        <f>IF(ISERROR(MATCH(TF$1,'CSC Mitre'!DW$1:DW$220,0)),"",VLOOKUP(TF$1,'Tactic Recode'!$A$1:$B$547,2,FALSE))</f>
        <v/>
      </c>
      <c r="TG128" t="str">
        <f>IF(ISERROR(MATCH(TG$1,'CSC Mitre'!DW$1:DW$220,0)),"",VLOOKUP(TG$1,'Tactic Recode'!$A$1:$B$547,2,FALSE))</f>
        <v/>
      </c>
      <c r="TH128" t="str">
        <f>IF(ISERROR(MATCH(TH$1,'CSC Mitre'!DW$1:DW$220,0)),"",VLOOKUP(TH$1,'Tactic Recode'!$A$1:$B$547,2,FALSE))</f>
        <v/>
      </c>
      <c r="TI128" t="str">
        <f>IF(ISERROR(MATCH(TI$1,'CSC Mitre'!DW$1:DW$220,0)),"",VLOOKUP(TI$1,'Tactic Recode'!$A$1:$B$547,2,FALSE))</f>
        <v/>
      </c>
      <c r="TJ128" t="str">
        <f>IF(ISERROR(MATCH(TJ$1,'CSC Mitre'!DW$1:DW$220,0)),"",VLOOKUP(TJ$1,'Tactic Recode'!$A$1:$B$547,2,FALSE))</f>
        <v/>
      </c>
      <c r="TK128" t="str">
        <f>IF(ISERROR(MATCH(TK$1,'CSC Mitre'!DW$1:DW$220,0)),"",VLOOKUP(TK$1,'Tactic Recode'!$A$1:$B$547,2,FALSE))</f>
        <v/>
      </c>
      <c r="TL128" t="str">
        <f>IF(ISERROR(MATCH(TL$1,'CSC Mitre'!DW$1:DW$220,0)),"",VLOOKUP(TL$1,'Tactic Recode'!$A$1:$B$547,2,FALSE))</f>
        <v/>
      </c>
      <c r="TM128" t="str">
        <f>IF(ISERROR(MATCH(TM$1,'CSC Mitre'!DW$1:DW$220,0)),"",VLOOKUP(TM$1,'Tactic Recode'!$A$1:$B$547,2,FALSE))</f>
        <v/>
      </c>
      <c r="TN128" t="str">
        <f>IF(ISERROR(MATCH(TN$1,'CSC Mitre'!DW$1:DW$220,0)),"",VLOOKUP(TN$1,'Tactic Recode'!$A$1:$B$547,2,FALSE))</f>
        <v/>
      </c>
      <c r="TO128" t="str">
        <f>IF(ISERROR(MATCH(TO$1,'CSC Mitre'!DW$1:DW$220,0)),"",VLOOKUP(TO$1,'Tactic Recode'!$A$1:$B$547,2,FALSE))</f>
        <v/>
      </c>
      <c r="TP128" t="str">
        <f>IF(ISERROR(MATCH(TP$1,'CSC Mitre'!DW$1:DW$220,0)),"",VLOOKUP(TP$1,'Tactic Recode'!$A$1:$B$547,2,FALSE))</f>
        <v/>
      </c>
      <c r="TQ128" t="str">
        <f>IF(ISERROR(MATCH(TQ$1,'CSC Mitre'!DW$1:DW$220,0)),"",VLOOKUP(TQ$1,'Tactic Recode'!$A$1:$B$547,2,FALSE))</f>
        <v/>
      </c>
      <c r="TR128" t="str">
        <f>IF(ISERROR(MATCH(TR$1,'CSC Mitre'!DW$1:DW$220,0)),"",VLOOKUP(TR$1,'Tactic Recode'!$A$1:$B$547,2,FALSE))</f>
        <v/>
      </c>
      <c r="TS128" t="str">
        <f>IF(ISERROR(MATCH(TS$1,'CSC Mitre'!DW$1:DW$220,0)),"",VLOOKUP(TS$1,'Tactic Recode'!$A$1:$B$547,2,FALSE))</f>
        <v/>
      </c>
      <c r="TT128" t="str">
        <f>IF(ISERROR(MATCH(TT$1,'CSC Mitre'!DW$1:DW$220,0)),"",VLOOKUP(TT$1,'Tactic Recode'!$A$1:$B$547,2,FALSE))</f>
        <v/>
      </c>
      <c r="TU128" t="str">
        <f>IF(ISERROR(MATCH(TU$1,'CSC Mitre'!DW$1:DW$220,0)),"",VLOOKUP(TU$1,'Tactic Recode'!$A$1:$B$547,2,FALSE))</f>
        <v/>
      </c>
      <c r="TV128" t="str">
        <f>IF(ISERROR(MATCH(TV$1,'CSC Mitre'!DW$1:DW$220,0)),"",VLOOKUP(TV$1,'Tactic Recode'!$A$1:$B$547,2,FALSE))</f>
        <v/>
      </c>
      <c r="TW128" t="str">
        <f>IF(ISERROR(MATCH(TW$1,'CSC Mitre'!DW$1:DW$220,0)),"",VLOOKUP(TW$1,'Tactic Recode'!$A$1:$B$547,2,FALSE))</f>
        <v/>
      </c>
      <c r="TX128" t="str">
        <f>IF(ISERROR(MATCH(TX$1,'CSC Mitre'!DW$1:DW$220,0)),"",VLOOKUP(TX$1,'Tactic Recode'!$A$1:$B$547,2,FALSE))</f>
        <v/>
      </c>
      <c r="TY128" t="str">
        <f>IF(ISERROR(MATCH(TY$1,'CSC Mitre'!DW$1:DW$220,0)),"",VLOOKUP(TY$1,'Tactic Recode'!$A$1:$B$547,2,FALSE))</f>
        <v/>
      </c>
      <c r="TZ128" t="str">
        <f>IF(ISERROR(MATCH(TZ$1,'CSC Mitre'!DW$1:DW$220,0)),"",VLOOKUP(TZ$1,'Tactic Recode'!$A$1:$B$547,2,FALSE))</f>
        <v/>
      </c>
      <c r="UA128" t="str">
        <f>IF(ISERROR(MATCH(UA$1,'CSC Mitre'!DW$1:DW$220,0)),"",VLOOKUP(UA$1,'Tactic Recode'!$A$1:$B$547,2,FALSE))</f>
        <v/>
      </c>
      <c r="UB128" t="str">
        <f>IF(ISERROR(MATCH(UB$1,'CSC Mitre'!DW$1:DW$220,0)),"",VLOOKUP(UB$1,'Tactic Recode'!$A$1:$B$547,2,FALSE))</f>
        <v/>
      </c>
    </row>
    <row r="129" spans="1:548" x14ac:dyDescent="0.25">
      <c r="A129" s="59" t="s">
        <v>524</v>
      </c>
      <c r="B129" t="str">
        <f>IF(ISERROR(MATCH(B$1,'CSC Mitre'!DX$1:DX$220,0)),"",VLOOKUP(B$1,'Tactic Recode'!$A$1:$B$547,2,FALSE))</f>
        <v/>
      </c>
      <c r="C129" t="str">
        <f>IF(ISERROR(MATCH(C$1,'CSC Mitre'!DX$1:DX$220,0)),"",VLOOKUP(C$1,'Tactic Recode'!$A$1:$B$547,2,FALSE))</f>
        <v/>
      </c>
      <c r="D129" t="str">
        <f>IF(ISERROR(MATCH(D$1,'CSC Mitre'!DX$1:DX$220,0)),"",VLOOKUP(D$1,'Tactic Recode'!$A$1:$B$547,2,FALSE))</f>
        <v/>
      </c>
      <c r="E129" t="str">
        <f>IF(ISERROR(MATCH(E$1,'CSC Mitre'!DX$1:DX$220,0)),"",VLOOKUP(E$1,'Tactic Recode'!$A$1:$B$547,2,FALSE))</f>
        <v/>
      </c>
      <c r="F129" t="str">
        <f>IF(ISERROR(MATCH(F$1,'CSC Mitre'!DX$1:DX$220,0)),"",VLOOKUP(F$1,'Tactic Recode'!$A$1:$B$547,2,FALSE))</f>
        <v/>
      </c>
      <c r="G129" t="str">
        <f>IF(ISERROR(MATCH(G$1,'CSC Mitre'!DX$1:DX$220,0)),"",VLOOKUP(G$1,'Tactic Recode'!$A$1:$B$547,2,FALSE))</f>
        <v/>
      </c>
      <c r="H129" t="str">
        <f>IF(ISERROR(MATCH(H$1,'CSC Mitre'!DX$1:DX$220,0)),"",VLOOKUP(H$1,'Tactic Recode'!$A$1:$B$547,2,FALSE))</f>
        <v/>
      </c>
      <c r="I129" t="str">
        <f>IF(ISERROR(MATCH(I$1,'CSC Mitre'!DX$1:DX$220,0)),"",VLOOKUP(I$1,'Tactic Recode'!$A$1:$B$547,2,FALSE))</f>
        <v/>
      </c>
      <c r="J129" t="str">
        <f>IF(ISERROR(MATCH(J$1,'CSC Mitre'!DX$1:DX$220,0)),"",VLOOKUP(J$1,'Tactic Recode'!$A$1:$B$547,2,FALSE))</f>
        <v/>
      </c>
      <c r="K129" t="str">
        <f>IF(ISERROR(MATCH(K$1,'CSC Mitre'!DX$1:DX$220,0)),"",VLOOKUP(K$1,'Tactic Recode'!$A$1:$B$547,2,FALSE))</f>
        <v/>
      </c>
      <c r="L129" t="str">
        <f>IF(ISERROR(MATCH(L$1,'CSC Mitre'!DX$1:DX$220,0)),"",VLOOKUP(L$1,'Tactic Recode'!$A$1:$B$547,2,FALSE))</f>
        <v/>
      </c>
      <c r="M129" t="str">
        <f>IF(ISERROR(MATCH(M$1,'CSC Mitre'!DX$1:DX$220,0)),"",VLOOKUP(M$1,'Tactic Recode'!$A$1:$B$547,2,FALSE))</f>
        <v/>
      </c>
      <c r="N129" t="str">
        <f>IF(ISERROR(MATCH(N$1,'CSC Mitre'!DX$1:DX$220,0)),"",VLOOKUP(N$1,'Tactic Recode'!$A$1:$B$547,2,FALSE))</f>
        <v/>
      </c>
      <c r="O129" t="str">
        <f>IF(ISERROR(MATCH(O$1,'CSC Mitre'!DX$1:DX$220,0)),"",VLOOKUP(O$1,'Tactic Recode'!$A$1:$B$547,2,FALSE))</f>
        <v/>
      </c>
      <c r="P129" t="str">
        <f>IF(ISERROR(MATCH(P$1,'CSC Mitre'!DX$1:DX$220,0)),"",VLOOKUP(P$1,'Tactic Recode'!$A$1:$B$547,2,FALSE))</f>
        <v/>
      </c>
      <c r="Q129" t="str">
        <f>IF(ISERROR(MATCH(Q$1,'CSC Mitre'!DX$1:DX$220,0)),"",VLOOKUP(Q$1,'Tactic Recode'!$A$1:$B$547,2,FALSE))</f>
        <v/>
      </c>
      <c r="R129" t="str">
        <f>IF(ISERROR(MATCH(R$1,'CSC Mitre'!DX$1:DX$220,0)),"",VLOOKUP(R$1,'Tactic Recode'!$A$1:$B$547,2,FALSE))</f>
        <v/>
      </c>
      <c r="S129" t="str">
        <f>IF(ISERROR(MATCH(S$1,'CSC Mitre'!DX$1:DX$220,0)),"",VLOOKUP(S$1,'Tactic Recode'!$A$1:$B$547,2,FALSE))</f>
        <v/>
      </c>
      <c r="T129" t="str">
        <f>IF(ISERROR(MATCH(T$1,'CSC Mitre'!DX$1:DX$220,0)),"",VLOOKUP(T$1,'Tactic Recode'!$A$1:$B$547,2,FALSE))</f>
        <v/>
      </c>
      <c r="U129" t="str">
        <f>IF(ISERROR(MATCH(U$1,'CSC Mitre'!DX$1:DX$220,0)),"",VLOOKUP(U$1,'Tactic Recode'!$A$1:$B$547,2,FALSE))</f>
        <v/>
      </c>
      <c r="V129" t="str">
        <f>IF(ISERROR(MATCH(V$1,'CSC Mitre'!DX$1:DX$220,0)),"",VLOOKUP(V$1,'Tactic Recode'!$A$1:$B$547,2,FALSE))</f>
        <v/>
      </c>
      <c r="W129" t="str">
        <f>IF(ISERROR(MATCH(W$1,'CSC Mitre'!DX$1:DX$220,0)),"",VLOOKUP(W$1,'Tactic Recode'!$A$1:$B$547,2,FALSE))</f>
        <v/>
      </c>
      <c r="X129" t="str">
        <f>IF(ISERROR(MATCH(X$1,'CSC Mitre'!DX$1:DX$220,0)),"",VLOOKUP(X$1,'Tactic Recode'!$A$1:$B$547,2,FALSE))</f>
        <v/>
      </c>
      <c r="Y129" t="str">
        <f>IF(ISERROR(MATCH(Y$1,'CSC Mitre'!DX$1:DX$220,0)),"",VLOOKUP(Y$1,'Tactic Recode'!$A$1:$B$547,2,FALSE))</f>
        <v/>
      </c>
      <c r="Z129" t="str">
        <f>IF(ISERROR(MATCH(Z$1,'CSC Mitre'!DX$1:DX$220,0)),"",VLOOKUP(Z$1,'Tactic Recode'!$A$1:$B$547,2,FALSE))</f>
        <v/>
      </c>
      <c r="AA129" t="str">
        <f>IF(ISERROR(MATCH(AA$1,'CSC Mitre'!DX$1:DX$220,0)),"",VLOOKUP(AA$1,'Tactic Recode'!$A$1:$B$547,2,FALSE))</f>
        <v/>
      </c>
      <c r="AB129" t="str">
        <f>IF(ISERROR(MATCH(AB$1,'CSC Mitre'!DX$1:DX$220,0)),"",VLOOKUP(AB$1,'Tactic Recode'!$A$1:$B$547,2,FALSE))</f>
        <v/>
      </c>
      <c r="AC129" t="str">
        <f>IF(ISERROR(MATCH(AC$1,'CSC Mitre'!DX$1:DX$220,0)),"",VLOOKUP(AC$1,'Tactic Recode'!$A$1:$B$547,2,FALSE))</f>
        <v/>
      </c>
      <c r="AD129" t="str">
        <f>IF(ISERROR(MATCH(AD$1,'CSC Mitre'!DX$1:DX$220,0)),"",VLOOKUP(AD$1,'Tactic Recode'!$A$1:$B$547,2,FALSE))</f>
        <v/>
      </c>
      <c r="AE129" t="str">
        <f>IF(ISERROR(MATCH(AE$1,'CSC Mitre'!DX$1:DX$220,0)),"",VLOOKUP(AE$1,'Tactic Recode'!$A$1:$B$547,2,FALSE))</f>
        <v/>
      </c>
      <c r="AF129" t="str">
        <f>IF(ISERROR(MATCH(AF$1,'CSC Mitre'!DX$1:DX$220,0)),"",VLOOKUP(AF$1,'Tactic Recode'!$A$1:$B$547,2,FALSE))</f>
        <v/>
      </c>
      <c r="AG129" t="str">
        <f>IF(ISERROR(MATCH(AG$1,'CSC Mitre'!DX$1:DX$220,0)),"",VLOOKUP(AG$1,'Tactic Recode'!$A$1:$B$547,2,FALSE))</f>
        <v/>
      </c>
      <c r="AH129" t="str">
        <f>IF(ISERROR(MATCH(AH$1,'CSC Mitre'!DX$1:DX$220,0)),"",VLOOKUP(AH$1,'Tactic Recode'!$A$1:$B$547,2,FALSE))</f>
        <v/>
      </c>
      <c r="AI129" t="str">
        <f>IF(ISERROR(MATCH(AI$1,'CSC Mitre'!DX$1:DX$220,0)),"",VLOOKUP(AI$1,'Tactic Recode'!$A$1:$B$547,2,FALSE))</f>
        <v/>
      </c>
      <c r="AJ129" t="str">
        <f>IF(ISERROR(MATCH(AJ$1,'CSC Mitre'!DX$1:DX$220,0)),"",VLOOKUP(AJ$1,'Tactic Recode'!$A$1:$B$547,2,FALSE))</f>
        <v/>
      </c>
      <c r="AK129" t="str">
        <f>IF(ISERROR(MATCH(AK$1,'CSC Mitre'!DX$1:DX$220,0)),"",VLOOKUP(AK$1,'Tactic Recode'!$A$1:$B$547,2,FALSE))</f>
        <v/>
      </c>
      <c r="AL129" t="str">
        <f>IF(ISERROR(MATCH(AL$1,'CSC Mitre'!DX$1:DX$220,0)),"",VLOOKUP(AL$1,'Tactic Recode'!$A$1:$B$547,2,FALSE))</f>
        <v/>
      </c>
      <c r="AM129" t="str">
        <f>IF(ISERROR(MATCH(AM$1,'CSC Mitre'!DX$1:DX$220,0)),"",VLOOKUP(AM$1,'Tactic Recode'!$A$1:$B$547,2,FALSE))</f>
        <v/>
      </c>
      <c r="AN129" t="str">
        <f>IF(ISERROR(MATCH(AN$1,'CSC Mitre'!DX$1:DX$220,0)),"",VLOOKUP(AN$1,'Tactic Recode'!$A$1:$B$547,2,FALSE))</f>
        <v/>
      </c>
      <c r="AO129" t="str">
        <f>IF(ISERROR(MATCH(AO$1,'CSC Mitre'!DX$1:DX$220,0)),"",VLOOKUP(AO$1,'Tactic Recode'!$A$1:$B$547,2,FALSE))</f>
        <v/>
      </c>
      <c r="AP129" t="str">
        <f>IF(ISERROR(MATCH(AP$1,'CSC Mitre'!DX$1:DX$220,0)),"",VLOOKUP(AP$1,'Tactic Recode'!$A$1:$B$547,2,FALSE))</f>
        <v/>
      </c>
      <c r="AQ129" t="str">
        <f>IF(ISERROR(MATCH(AQ$1,'CSC Mitre'!DX$1:DX$220,0)),"",VLOOKUP(AQ$1,'Tactic Recode'!$A$1:$B$547,2,FALSE))</f>
        <v/>
      </c>
      <c r="AR129" t="str">
        <f>IF(ISERROR(MATCH(AR$1,'CSC Mitre'!DX$1:DX$220,0)),"",VLOOKUP(AR$1,'Tactic Recode'!$A$1:$B$547,2,FALSE))</f>
        <v/>
      </c>
      <c r="AS129" t="str">
        <f>IF(ISERROR(MATCH(AS$1,'CSC Mitre'!DX$1:DX$220,0)),"",VLOOKUP(AS$1,'Tactic Recode'!$A$1:$B$547,2,FALSE))</f>
        <v/>
      </c>
      <c r="AT129" t="str">
        <f>IF(ISERROR(MATCH(AT$1,'CSC Mitre'!DX$1:DX$220,0)),"",VLOOKUP(AT$1,'Tactic Recode'!$A$1:$B$547,2,FALSE))</f>
        <v/>
      </c>
      <c r="AU129" t="str">
        <f>IF(ISERROR(MATCH(AU$1,'CSC Mitre'!DX$1:DX$220,0)),"",VLOOKUP(AU$1,'Tactic Recode'!$A$1:$B$547,2,FALSE))</f>
        <v/>
      </c>
      <c r="AV129" t="str">
        <f>IF(ISERROR(MATCH(AV$1,'CSC Mitre'!DX$1:DX$220,0)),"",VLOOKUP(AV$1,'Tactic Recode'!$A$1:$B$547,2,FALSE))</f>
        <v/>
      </c>
      <c r="AW129" t="str">
        <f>IF(ISERROR(MATCH(AW$1,'CSC Mitre'!DX$1:DX$220,0)),"",VLOOKUP(AW$1,'Tactic Recode'!$A$1:$B$547,2,FALSE))</f>
        <v/>
      </c>
      <c r="AX129" t="str">
        <f>IF(ISERROR(MATCH(AX$1,'CSC Mitre'!DX$1:DX$220,0)),"",VLOOKUP(AX$1,'Tactic Recode'!$A$1:$B$547,2,FALSE))</f>
        <v/>
      </c>
      <c r="AY129" t="str">
        <f>IF(ISERROR(MATCH(AY$1,'CSC Mitre'!DX$1:DX$220,0)),"",VLOOKUP(AY$1,'Tactic Recode'!$A$1:$B$547,2,FALSE))</f>
        <v/>
      </c>
      <c r="AZ129" t="str">
        <f>IF(ISERROR(MATCH(AZ$1,'CSC Mitre'!DX$1:DX$220,0)),"",VLOOKUP(AZ$1,'Tactic Recode'!$A$1:$B$547,2,FALSE))</f>
        <v/>
      </c>
      <c r="BA129" t="str">
        <f>IF(ISERROR(MATCH(BA$1,'CSC Mitre'!DX$1:DX$220,0)),"",VLOOKUP(BA$1,'Tactic Recode'!$A$1:$B$547,2,FALSE))</f>
        <v/>
      </c>
      <c r="BB129" t="str">
        <f>IF(ISERROR(MATCH(BB$1,'CSC Mitre'!DX$1:DX$220,0)),"",VLOOKUP(BB$1,'Tactic Recode'!$A$1:$B$547,2,FALSE))</f>
        <v/>
      </c>
      <c r="BC129" t="str">
        <f>IF(ISERROR(MATCH(BC$1,'CSC Mitre'!DX$1:DX$220,0)),"",VLOOKUP(BC$1,'Tactic Recode'!$A$1:$B$547,2,FALSE))</f>
        <v/>
      </c>
      <c r="BD129" t="str">
        <f>IF(ISERROR(MATCH(BD$1,'CSC Mitre'!DX$1:DX$220,0)),"",VLOOKUP(BD$1,'Tactic Recode'!$A$1:$B$547,2,FALSE))</f>
        <v/>
      </c>
      <c r="BE129" t="str">
        <f>IF(ISERROR(MATCH(BE$1,'CSC Mitre'!DX$1:DX$220,0)),"",VLOOKUP(BE$1,'Tactic Recode'!$A$1:$B$547,2,FALSE))</f>
        <v/>
      </c>
      <c r="BF129" t="str">
        <f>IF(ISERROR(MATCH(BF$1,'CSC Mitre'!DX$1:DX$220,0)),"",VLOOKUP(BF$1,'Tactic Recode'!$A$1:$B$547,2,FALSE))</f>
        <v/>
      </c>
      <c r="BG129" t="str">
        <f>IF(ISERROR(MATCH(BG$1,'CSC Mitre'!DX$1:DX$220,0)),"",VLOOKUP(BG$1,'Tactic Recode'!$A$1:$B$547,2,FALSE))</f>
        <v/>
      </c>
      <c r="BH129" t="str">
        <f>IF(ISERROR(MATCH(BH$1,'CSC Mitre'!DX$1:DX$220,0)),"",VLOOKUP(BH$1,'Tactic Recode'!$A$1:$B$547,2,FALSE))</f>
        <v/>
      </c>
      <c r="BI129" t="str">
        <f>IF(ISERROR(MATCH(BI$1,'CSC Mitre'!DX$1:DX$220,0)),"",VLOOKUP(BI$1,'Tactic Recode'!$A$1:$B$547,2,FALSE))</f>
        <v/>
      </c>
      <c r="BJ129" t="str">
        <f>IF(ISERROR(MATCH(BJ$1,'CSC Mitre'!DX$1:DX$220,0)),"",VLOOKUP(BJ$1,'Tactic Recode'!$A$1:$B$547,2,FALSE))</f>
        <v/>
      </c>
      <c r="BK129" t="str">
        <f>IF(ISERROR(MATCH(BK$1,'CSC Mitre'!DX$1:DX$220,0)),"",VLOOKUP(BK$1,'Tactic Recode'!$A$1:$B$547,2,FALSE))</f>
        <v/>
      </c>
      <c r="BL129" t="str">
        <f>IF(ISERROR(MATCH(BL$1,'CSC Mitre'!DX$1:DX$220,0)),"",VLOOKUP(BL$1,'Tactic Recode'!$A$1:$B$547,2,FALSE))</f>
        <v/>
      </c>
      <c r="BM129" t="str">
        <f>IF(ISERROR(MATCH(BM$1,'CSC Mitre'!DX$1:DX$220,0)),"",VLOOKUP(BM$1,'Tactic Recode'!$A$1:$B$547,2,FALSE))</f>
        <v/>
      </c>
      <c r="BN129" t="str">
        <f>IF(ISERROR(MATCH(BN$1,'CSC Mitre'!DX$1:DX$220,0)),"",VLOOKUP(BN$1,'Tactic Recode'!$A$1:$B$547,2,FALSE))</f>
        <v/>
      </c>
      <c r="BO129" t="str">
        <f>IF(ISERROR(MATCH(BO$1,'CSC Mitre'!DX$1:DX$220,0)),"",VLOOKUP(BO$1,'Tactic Recode'!$A$1:$B$547,2,FALSE))</f>
        <v/>
      </c>
      <c r="BP129" t="str">
        <f>IF(ISERROR(MATCH(BP$1,'CSC Mitre'!DX$1:DX$220,0)),"",VLOOKUP(BP$1,'Tactic Recode'!$A$1:$B$547,2,FALSE))</f>
        <v/>
      </c>
      <c r="BQ129" t="str">
        <f>IF(ISERROR(MATCH(BQ$1,'CSC Mitre'!DX$1:DX$220,0)),"",VLOOKUP(BQ$1,'Tactic Recode'!$A$1:$B$547,2,FALSE))</f>
        <v/>
      </c>
      <c r="BR129" t="str">
        <f>IF(ISERROR(MATCH(BR$1,'CSC Mitre'!DX$1:DX$220,0)),"",VLOOKUP(BR$1,'Tactic Recode'!$A$1:$B$547,2,FALSE))</f>
        <v/>
      </c>
      <c r="BS129" t="str">
        <f>IF(ISERROR(MATCH(BS$1,'CSC Mitre'!DX$1:DX$220,0)),"",VLOOKUP(BS$1,'Tactic Recode'!$A$1:$B$547,2,FALSE))</f>
        <v/>
      </c>
      <c r="BT129" t="str">
        <f>IF(ISERROR(MATCH(BT$1,'CSC Mitre'!DX$1:DX$220,0)),"",VLOOKUP(BT$1,'Tactic Recode'!$A$1:$B$547,2,FALSE))</f>
        <v/>
      </c>
      <c r="BU129" t="str">
        <f>IF(ISERROR(MATCH(BU$1,'CSC Mitre'!DX$1:DX$220,0)),"",VLOOKUP(BU$1,'Tactic Recode'!$A$1:$B$547,2,FALSE))</f>
        <v/>
      </c>
      <c r="BV129" t="str">
        <f>IF(ISERROR(MATCH(BV$1,'CSC Mitre'!DX$1:DX$220,0)),"",VLOOKUP(BV$1,'Tactic Recode'!$A$1:$B$547,2,FALSE))</f>
        <v/>
      </c>
      <c r="BW129" t="str">
        <f>IF(ISERROR(MATCH(BW$1,'CSC Mitre'!DX$1:DX$220,0)),"",VLOOKUP(BW$1,'Tactic Recode'!$A$1:$B$547,2,FALSE))</f>
        <v/>
      </c>
      <c r="BX129" t="str">
        <f>IF(ISERROR(MATCH(BX$1,'CSC Mitre'!DX$1:DX$220,0)),"",VLOOKUP(BX$1,'Tactic Recode'!$A$1:$B$547,2,FALSE))</f>
        <v/>
      </c>
      <c r="BY129" t="str">
        <f>IF(ISERROR(MATCH(BY$1,'CSC Mitre'!DX$1:DX$220,0)),"",VLOOKUP(BY$1,'Tactic Recode'!$A$1:$B$547,2,FALSE))</f>
        <v/>
      </c>
      <c r="BZ129" t="str">
        <f>IF(ISERROR(MATCH(BZ$1,'CSC Mitre'!DX$1:DX$220,0)),"",VLOOKUP(BZ$1,'Tactic Recode'!$A$1:$B$547,2,FALSE))</f>
        <v/>
      </c>
      <c r="CA129" t="str">
        <f>IF(ISERROR(MATCH(CA$1,'CSC Mitre'!DX$1:DX$220,0)),"",VLOOKUP(CA$1,'Tactic Recode'!$A$1:$B$547,2,FALSE))</f>
        <v/>
      </c>
      <c r="CB129" t="str">
        <f>IF(ISERROR(MATCH(CB$1,'CSC Mitre'!DX$1:DX$220,0)),"",VLOOKUP(CB$1,'Tactic Recode'!$A$1:$B$547,2,FALSE))</f>
        <v/>
      </c>
      <c r="CC129" t="str">
        <f>IF(ISERROR(MATCH(CC$1,'CSC Mitre'!DX$1:DX$220,0)),"",VLOOKUP(CC$1,'Tactic Recode'!$A$1:$B$547,2,FALSE))</f>
        <v/>
      </c>
      <c r="CD129" t="str">
        <f>IF(ISERROR(MATCH(CD$1,'CSC Mitre'!DX$1:DX$220,0)),"",VLOOKUP(CD$1,'Tactic Recode'!$A$1:$B$547,2,FALSE))</f>
        <v/>
      </c>
      <c r="CE129" t="str">
        <f>IF(ISERROR(MATCH(CE$1,'CSC Mitre'!DX$1:DX$220,0)),"",VLOOKUP(CE$1,'Tactic Recode'!$A$1:$B$547,2,FALSE))</f>
        <v/>
      </c>
      <c r="CF129" t="str">
        <f>IF(ISERROR(MATCH(CF$1,'CSC Mitre'!DX$1:DX$220,0)),"",VLOOKUP(CF$1,'Tactic Recode'!$A$1:$B$547,2,FALSE))</f>
        <v/>
      </c>
      <c r="CG129" t="str">
        <f>IF(ISERROR(MATCH(CG$1,'CSC Mitre'!DX$1:DX$220,0)),"",VLOOKUP(CG$1,'Tactic Recode'!$A$1:$B$547,2,FALSE))</f>
        <v/>
      </c>
      <c r="CH129" t="str">
        <f>IF(ISERROR(MATCH(CH$1,'CSC Mitre'!DX$1:DX$220,0)),"",VLOOKUP(CH$1,'Tactic Recode'!$A$1:$B$547,2,FALSE))</f>
        <v/>
      </c>
      <c r="CI129" t="str">
        <f>IF(ISERROR(MATCH(CI$1,'CSC Mitre'!DX$1:DX$220,0)),"",VLOOKUP(CI$1,'Tactic Recode'!$A$1:$B$547,2,FALSE))</f>
        <v/>
      </c>
      <c r="CJ129" t="str">
        <f>IF(ISERROR(MATCH(CJ$1,'CSC Mitre'!DX$1:DX$220,0)),"",VLOOKUP(CJ$1,'Tactic Recode'!$A$1:$B$547,2,FALSE))</f>
        <v/>
      </c>
      <c r="CK129" t="str">
        <f>IF(ISERROR(MATCH(CK$1,'CSC Mitre'!DX$1:DX$220,0)),"",VLOOKUP(CK$1,'Tactic Recode'!$A$1:$B$547,2,FALSE))</f>
        <v/>
      </c>
      <c r="CL129" t="str">
        <f>IF(ISERROR(MATCH(CL$1,'CSC Mitre'!DX$1:DX$220,0)),"",VLOOKUP(CL$1,'Tactic Recode'!$A$1:$B$547,2,FALSE))</f>
        <v/>
      </c>
      <c r="CM129" t="str">
        <f>IF(ISERROR(MATCH(CM$1,'CSC Mitre'!DX$1:DX$220,0)),"",VLOOKUP(CM$1,'Tactic Recode'!$A$1:$B$547,2,FALSE))</f>
        <v/>
      </c>
      <c r="CN129" t="str">
        <f>IF(ISERROR(MATCH(CN$1,'CSC Mitre'!DX$1:DX$220,0)),"",VLOOKUP(CN$1,'Tactic Recode'!$A$1:$B$547,2,FALSE))</f>
        <v/>
      </c>
      <c r="CO129" t="str">
        <f>IF(ISERROR(MATCH(CO$1,'CSC Mitre'!DX$1:DX$220,0)),"",VLOOKUP(CO$1,'Tactic Recode'!$A$1:$B$547,2,FALSE))</f>
        <v/>
      </c>
      <c r="CP129" t="str">
        <f>IF(ISERROR(MATCH(CP$1,'CSC Mitre'!DX$1:DX$220,0)),"",VLOOKUP(CP$1,'Tactic Recode'!$A$1:$B$547,2,FALSE))</f>
        <v/>
      </c>
      <c r="CQ129" t="str">
        <f>IF(ISERROR(MATCH(CQ$1,'CSC Mitre'!DX$1:DX$220,0)),"",VLOOKUP(CQ$1,'Tactic Recode'!$A$1:$B$547,2,FALSE))</f>
        <v/>
      </c>
      <c r="CR129" t="str">
        <f>IF(ISERROR(MATCH(CR$1,'CSC Mitre'!DX$1:DX$220,0)),"",VLOOKUP(CR$1,'Tactic Recode'!$A$1:$B$547,2,FALSE))</f>
        <v/>
      </c>
      <c r="CS129" t="str">
        <f>IF(ISERROR(MATCH(CS$1,'CSC Mitre'!DX$1:DX$220,0)),"",VLOOKUP(CS$1,'Tactic Recode'!$A$1:$B$547,2,FALSE))</f>
        <v/>
      </c>
      <c r="CT129" t="str">
        <f>IF(ISERROR(MATCH(CT$1,'CSC Mitre'!DX$1:DX$220,0)),"",VLOOKUP(CT$1,'Tactic Recode'!$A$1:$B$547,2,FALSE))</f>
        <v/>
      </c>
      <c r="CU129" t="str">
        <f>IF(ISERROR(MATCH(CU$1,'CSC Mitre'!DX$1:DX$220,0)),"",VLOOKUP(CU$1,'Tactic Recode'!$A$1:$B$547,2,FALSE))</f>
        <v/>
      </c>
      <c r="CV129" t="str">
        <f>IF(ISERROR(MATCH(CV$1,'CSC Mitre'!DX$1:DX$220,0)),"",VLOOKUP(CV$1,'Tactic Recode'!$A$1:$B$547,2,FALSE))</f>
        <v/>
      </c>
      <c r="CW129" t="str">
        <f>IF(ISERROR(MATCH(CW$1,'CSC Mitre'!DX$1:DX$220,0)),"",VLOOKUP(CW$1,'Tactic Recode'!$A$1:$B$547,2,FALSE))</f>
        <v/>
      </c>
      <c r="CX129" t="str">
        <f>IF(ISERROR(MATCH(CX$1,'CSC Mitre'!DX$1:DX$220,0)),"",VLOOKUP(CX$1,'Tactic Recode'!$A$1:$B$547,2,FALSE))</f>
        <v/>
      </c>
      <c r="CY129" t="str">
        <f>IF(ISERROR(MATCH(CY$1,'CSC Mitre'!DX$1:DX$220,0)),"",VLOOKUP(CY$1,'Tactic Recode'!$A$1:$B$547,2,FALSE))</f>
        <v/>
      </c>
      <c r="CZ129" t="str">
        <f>IF(ISERROR(MATCH(CZ$1,'CSC Mitre'!DX$1:DX$220,0)),"",VLOOKUP(CZ$1,'Tactic Recode'!$A$1:$B$547,2,FALSE))</f>
        <v/>
      </c>
      <c r="DA129" t="str">
        <f>IF(ISERROR(MATCH(DA$1,'CSC Mitre'!DX$1:DX$220,0)),"",VLOOKUP(DA$1,'Tactic Recode'!$A$1:$B$547,2,FALSE))</f>
        <v/>
      </c>
      <c r="DB129" t="str">
        <f>IF(ISERROR(MATCH(DB$1,'CSC Mitre'!DX$1:DX$220,0)),"",VLOOKUP(DB$1,'Tactic Recode'!$A$1:$B$547,2,FALSE))</f>
        <v/>
      </c>
      <c r="DC129" t="str">
        <f>IF(ISERROR(MATCH(DC$1,'CSC Mitre'!DX$1:DX$220,0)),"",VLOOKUP(DC$1,'Tactic Recode'!$A$1:$B$547,2,FALSE))</f>
        <v/>
      </c>
      <c r="DD129" t="str">
        <f>IF(ISERROR(MATCH(DD$1,'CSC Mitre'!DX$1:DX$220,0)),"",VLOOKUP(DD$1,'Tactic Recode'!$A$1:$B$547,2,FALSE))</f>
        <v/>
      </c>
      <c r="DE129" t="str">
        <f>IF(ISERROR(MATCH(DE$1,'CSC Mitre'!DX$1:DX$220,0)),"",VLOOKUP(DE$1,'Tactic Recode'!$A$1:$B$547,2,FALSE))</f>
        <v/>
      </c>
      <c r="DF129" t="str">
        <f>IF(ISERROR(MATCH(DF$1,'CSC Mitre'!DX$1:DX$220,0)),"",VLOOKUP(DF$1,'Tactic Recode'!$A$1:$B$547,2,FALSE))</f>
        <v/>
      </c>
      <c r="DG129" t="str">
        <f>IF(ISERROR(MATCH(DG$1,'CSC Mitre'!DX$1:DX$220,0)),"",VLOOKUP(DG$1,'Tactic Recode'!$A$1:$B$547,2,FALSE))</f>
        <v/>
      </c>
      <c r="DH129" t="str">
        <f>IF(ISERROR(MATCH(DH$1,'CSC Mitre'!DX$1:DX$220,0)),"",VLOOKUP(DH$1,'Tactic Recode'!$A$1:$B$547,2,FALSE))</f>
        <v/>
      </c>
      <c r="DI129" t="str">
        <f>IF(ISERROR(MATCH(DI$1,'CSC Mitre'!DX$1:DX$220,0)),"",VLOOKUP(DI$1,'Tactic Recode'!$A$1:$B$547,2,FALSE))</f>
        <v/>
      </c>
      <c r="DJ129" t="str">
        <f>IF(ISERROR(MATCH(DJ$1,'CSC Mitre'!DX$1:DX$220,0)),"",VLOOKUP(DJ$1,'Tactic Recode'!$A$1:$B$547,2,FALSE))</f>
        <v/>
      </c>
      <c r="DK129" t="str">
        <f>IF(ISERROR(MATCH(DK$1,'CSC Mitre'!DX$1:DX$220,0)),"",VLOOKUP(DK$1,'Tactic Recode'!$A$1:$B$547,2,FALSE))</f>
        <v/>
      </c>
      <c r="DL129" t="str">
        <f>IF(ISERROR(MATCH(DL$1,'CSC Mitre'!DX$1:DX$220,0)),"",VLOOKUP(DL$1,'Tactic Recode'!$A$1:$B$547,2,FALSE))</f>
        <v/>
      </c>
      <c r="DM129" t="str">
        <f>IF(ISERROR(MATCH(DM$1,'CSC Mitre'!DX$1:DX$220,0)),"",VLOOKUP(DM$1,'Tactic Recode'!$A$1:$B$547,2,FALSE))</f>
        <v/>
      </c>
      <c r="DN129" t="str">
        <f>IF(ISERROR(MATCH(DN$1,'CSC Mitre'!DX$1:DX$220,0)),"",VLOOKUP(DN$1,'Tactic Recode'!$A$1:$B$547,2,FALSE))</f>
        <v/>
      </c>
      <c r="DO129" t="str">
        <f>IF(ISERROR(MATCH(DO$1,'CSC Mitre'!DX$1:DX$220,0)),"",VLOOKUP(DO$1,'Tactic Recode'!$A$1:$B$547,2,FALSE))</f>
        <v/>
      </c>
      <c r="DP129" t="str">
        <f>IF(ISERROR(MATCH(DP$1,'CSC Mitre'!DX$1:DX$220,0)),"",VLOOKUP(DP$1,'Tactic Recode'!$A$1:$B$547,2,FALSE))</f>
        <v/>
      </c>
      <c r="DQ129" t="str">
        <f>IF(ISERROR(MATCH(DQ$1,'CSC Mitre'!DX$1:DX$220,0)),"",VLOOKUP(DQ$1,'Tactic Recode'!$A$1:$B$547,2,FALSE))</f>
        <v/>
      </c>
      <c r="DR129" t="str">
        <f>IF(ISERROR(MATCH(DR$1,'CSC Mitre'!DX$1:DX$220,0)),"",VLOOKUP(DR$1,'Tactic Recode'!$A$1:$B$547,2,FALSE))</f>
        <v/>
      </c>
      <c r="DS129" t="str">
        <f>IF(ISERROR(MATCH(DS$1,'CSC Mitre'!DX$1:DX$220,0)),"",VLOOKUP(DS$1,'Tactic Recode'!$A$1:$B$547,2,FALSE))</f>
        <v/>
      </c>
      <c r="DT129" t="str">
        <f>IF(ISERROR(MATCH(DT$1,'CSC Mitre'!DX$1:DX$220,0)),"",VLOOKUP(DT$1,'Tactic Recode'!$A$1:$B$547,2,FALSE))</f>
        <v/>
      </c>
      <c r="DU129" t="str">
        <f>IF(ISERROR(MATCH(DU$1,'CSC Mitre'!DX$1:DX$220,0)),"",VLOOKUP(DU$1,'Tactic Recode'!$A$1:$B$547,2,FALSE))</f>
        <v/>
      </c>
      <c r="DV129" t="str">
        <f>IF(ISERROR(MATCH(DV$1,'CSC Mitre'!DX$1:DX$220,0)),"",VLOOKUP(DV$1,'Tactic Recode'!$A$1:$B$547,2,FALSE))</f>
        <v/>
      </c>
      <c r="DW129" t="str">
        <f>IF(ISERROR(MATCH(DW$1,'CSC Mitre'!DX$1:DX$220,0)),"",VLOOKUP(DW$1,'Tactic Recode'!$A$1:$B$547,2,FALSE))</f>
        <v/>
      </c>
      <c r="DX129" t="str">
        <f>IF(ISERROR(MATCH(DX$1,'CSC Mitre'!DX$1:DX$220,0)),"",VLOOKUP(DX$1,'Tactic Recode'!$A$1:$B$547,2,FALSE))</f>
        <v/>
      </c>
      <c r="DY129" t="str">
        <f>IF(ISERROR(MATCH(DY$1,'CSC Mitre'!DX$1:DX$220,0)),"",VLOOKUP(DY$1,'Tactic Recode'!$A$1:$B$547,2,FALSE))</f>
        <v/>
      </c>
      <c r="DZ129" t="str">
        <f>IF(ISERROR(MATCH(DZ$1,'CSC Mitre'!DX$1:DX$220,0)),"",VLOOKUP(DZ$1,'Tactic Recode'!$A$1:$B$547,2,FALSE))</f>
        <v/>
      </c>
      <c r="EA129" t="str">
        <f>IF(ISERROR(MATCH(EA$1,'CSC Mitre'!DX$1:DX$220,0)),"",VLOOKUP(EA$1,'Tactic Recode'!$A$1:$B$547,2,FALSE))</f>
        <v/>
      </c>
      <c r="EB129" t="str">
        <f>IF(ISERROR(MATCH(EB$1,'CSC Mitre'!DX$1:DX$220,0)),"",VLOOKUP(EB$1,'Tactic Recode'!$A$1:$B$547,2,FALSE))</f>
        <v/>
      </c>
      <c r="EC129" t="str">
        <f>IF(ISERROR(MATCH(EC$1,'CSC Mitre'!DX$1:DX$220,0)),"",VLOOKUP(EC$1,'Tactic Recode'!$A$1:$B$547,2,FALSE))</f>
        <v/>
      </c>
      <c r="ED129" t="str">
        <f>IF(ISERROR(MATCH(ED$1,'CSC Mitre'!DX$1:DX$220,0)),"",VLOOKUP(ED$1,'Tactic Recode'!$A$1:$B$547,2,FALSE))</f>
        <v/>
      </c>
      <c r="EE129" t="str">
        <f>IF(ISERROR(MATCH(EE$1,'CSC Mitre'!DX$1:DX$220,0)),"",VLOOKUP(EE$1,'Tactic Recode'!$A$1:$B$547,2,FALSE))</f>
        <v/>
      </c>
      <c r="EF129" t="str">
        <f>IF(ISERROR(MATCH(EF$1,'CSC Mitre'!DX$1:DX$220,0)),"",VLOOKUP(EF$1,'Tactic Recode'!$A$1:$B$547,2,FALSE))</f>
        <v/>
      </c>
      <c r="EG129" t="str">
        <f>IF(ISERROR(MATCH(EG$1,'CSC Mitre'!DX$1:DX$220,0)),"",VLOOKUP(EG$1,'Tactic Recode'!$A$1:$B$547,2,FALSE))</f>
        <v/>
      </c>
      <c r="EH129" t="str">
        <f>IF(ISERROR(MATCH(EH$1,'CSC Mitre'!DX$1:DX$220,0)),"",VLOOKUP(EH$1,'Tactic Recode'!$A$1:$B$547,2,FALSE))</f>
        <v/>
      </c>
      <c r="EI129" t="str">
        <f>IF(ISERROR(MATCH(EI$1,'CSC Mitre'!DX$1:DX$220,0)),"",VLOOKUP(EI$1,'Tactic Recode'!$A$1:$B$547,2,FALSE))</f>
        <v/>
      </c>
      <c r="EJ129" t="str">
        <f>IF(ISERROR(MATCH(EJ$1,'CSC Mitre'!DX$1:DX$220,0)),"",VLOOKUP(EJ$1,'Tactic Recode'!$A$1:$B$547,2,FALSE))</f>
        <v/>
      </c>
      <c r="EK129" t="str">
        <f>IF(ISERROR(MATCH(EK$1,'CSC Mitre'!DX$1:DX$220,0)),"",VLOOKUP(EK$1,'Tactic Recode'!$A$1:$B$547,2,FALSE))</f>
        <v/>
      </c>
      <c r="EL129" t="str">
        <f>IF(ISERROR(MATCH(EL$1,'CSC Mitre'!DX$1:DX$220,0)),"",VLOOKUP(EL$1,'Tactic Recode'!$A$1:$B$547,2,FALSE))</f>
        <v/>
      </c>
      <c r="EM129" t="str">
        <f>IF(ISERROR(MATCH(EM$1,'CSC Mitre'!DX$1:DX$220,0)),"",VLOOKUP(EM$1,'Tactic Recode'!$A$1:$B$547,2,FALSE))</f>
        <v/>
      </c>
      <c r="EN129" t="str">
        <f>IF(ISERROR(MATCH(EN$1,'CSC Mitre'!DX$1:DX$220,0)),"",VLOOKUP(EN$1,'Tactic Recode'!$A$1:$B$547,2,FALSE))</f>
        <v/>
      </c>
      <c r="EO129" t="str">
        <f>IF(ISERROR(MATCH(EO$1,'CSC Mitre'!DX$1:DX$220,0)),"",VLOOKUP(EO$1,'Tactic Recode'!$A$1:$B$547,2,FALSE))</f>
        <v/>
      </c>
      <c r="EP129" t="str">
        <f>IF(ISERROR(MATCH(EP$1,'CSC Mitre'!DX$1:DX$220,0)),"",VLOOKUP(EP$1,'Tactic Recode'!$A$1:$B$547,2,FALSE))</f>
        <v/>
      </c>
      <c r="EQ129" t="str">
        <f>IF(ISERROR(MATCH(EQ$1,'CSC Mitre'!DX$1:DX$220,0)),"",VLOOKUP(EQ$1,'Tactic Recode'!$A$1:$B$547,2,FALSE))</f>
        <v/>
      </c>
      <c r="ER129" t="str">
        <f>IF(ISERROR(MATCH(ER$1,'CSC Mitre'!DX$1:DX$220,0)),"",VLOOKUP(ER$1,'Tactic Recode'!$A$1:$B$547,2,FALSE))</f>
        <v/>
      </c>
      <c r="ES129" t="str">
        <f>IF(ISERROR(MATCH(ES$1,'CSC Mitre'!DX$1:DX$220,0)),"",VLOOKUP(ES$1,'Tactic Recode'!$A$1:$B$547,2,FALSE))</f>
        <v/>
      </c>
      <c r="ET129" t="str">
        <f>IF(ISERROR(MATCH(ET$1,'CSC Mitre'!DX$1:DX$220,0)),"",VLOOKUP(ET$1,'Tactic Recode'!$A$1:$B$547,2,FALSE))</f>
        <v/>
      </c>
      <c r="EU129" t="str">
        <f>IF(ISERROR(MATCH(EU$1,'CSC Mitre'!DX$1:DX$220,0)),"",VLOOKUP(EU$1,'Tactic Recode'!$A$1:$B$547,2,FALSE))</f>
        <v/>
      </c>
      <c r="EV129" t="str">
        <f>IF(ISERROR(MATCH(EV$1,'CSC Mitre'!DX$1:DX$220,0)),"",VLOOKUP(EV$1,'Tactic Recode'!$A$1:$B$547,2,FALSE))</f>
        <v/>
      </c>
      <c r="EW129" t="str">
        <f>IF(ISERROR(MATCH(EW$1,'CSC Mitre'!DX$1:DX$220,0)),"",VLOOKUP(EW$1,'Tactic Recode'!$A$1:$B$547,2,FALSE))</f>
        <v/>
      </c>
      <c r="EX129" t="str">
        <f>IF(ISERROR(MATCH(EX$1,'CSC Mitre'!DX$1:DX$220,0)),"",VLOOKUP(EX$1,'Tactic Recode'!$A$1:$B$547,2,FALSE))</f>
        <v/>
      </c>
      <c r="EY129" t="str">
        <f>IF(ISERROR(MATCH(EY$1,'CSC Mitre'!DX$1:DX$220,0)),"",VLOOKUP(EY$1,'Tactic Recode'!$A$1:$B$547,2,FALSE))</f>
        <v/>
      </c>
      <c r="EZ129" t="str">
        <f>IF(ISERROR(MATCH(EZ$1,'CSC Mitre'!DX$1:DX$220,0)),"",VLOOKUP(EZ$1,'Tactic Recode'!$A$1:$B$547,2,FALSE))</f>
        <v/>
      </c>
      <c r="FA129" t="str">
        <f>IF(ISERROR(MATCH(FA$1,'CSC Mitre'!DX$1:DX$220,0)),"",VLOOKUP(FA$1,'Tactic Recode'!$A$1:$B$547,2,FALSE))</f>
        <v/>
      </c>
      <c r="FB129" t="str">
        <f>IF(ISERROR(MATCH(FB$1,'CSC Mitre'!DX$1:DX$220,0)),"",VLOOKUP(FB$1,'Tactic Recode'!$A$1:$B$547,2,FALSE))</f>
        <v/>
      </c>
      <c r="FC129" t="str">
        <f>IF(ISERROR(MATCH(FC$1,'CSC Mitre'!DX$1:DX$220,0)),"",VLOOKUP(FC$1,'Tactic Recode'!$A$1:$B$547,2,FALSE))</f>
        <v/>
      </c>
      <c r="FD129" t="str">
        <f>IF(ISERROR(MATCH(FD$1,'CSC Mitre'!DX$1:DX$220,0)),"",VLOOKUP(FD$1,'Tactic Recode'!$A$1:$B$547,2,FALSE))</f>
        <v/>
      </c>
      <c r="FE129" t="str">
        <f>IF(ISERROR(MATCH(FE$1,'CSC Mitre'!DX$1:DX$220,0)),"",VLOOKUP(FE$1,'Tactic Recode'!$A$1:$B$547,2,FALSE))</f>
        <v/>
      </c>
      <c r="FF129" t="str">
        <f>IF(ISERROR(MATCH(FF$1,'CSC Mitre'!DX$1:DX$220,0)),"",VLOOKUP(FF$1,'Tactic Recode'!$A$1:$B$547,2,FALSE))</f>
        <v/>
      </c>
      <c r="FG129" t="str">
        <f>IF(ISERROR(MATCH(FG$1,'CSC Mitre'!DX$1:DX$220,0)),"",VLOOKUP(FG$1,'Tactic Recode'!$A$1:$B$547,2,FALSE))</f>
        <v/>
      </c>
      <c r="FH129" t="str">
        <f>IF(ISERROR(MATCH(FH$1,'CSC Mitre'!DX$1:DX$220,0)),"",VLOOKUP(FH$1,'Tactic Recode'!$A$1:$B$547,2,FALSE))</f>
        <v/>
      </c>
      <c r="FI129" t="str">
        <f>IF(ISERROR(MATCH(FI$1,'CSC Mitre'!DX$1:DX$220,0)),"",VLOOKUP(FI$1,'Tactic Recode'!$A$1:$B$547,2,FALSE))</f>
        <v/>
      </c>
      <c r="FJ129" t="str">
        <f>IF(ISERROR(MATCH(FJ$1,'CSC Mitre'!DX$1:DX$220,0)),"",VLOOKUP(FJ$1,'Tactic Recode'!$A$1:$B$547,2,FALSE))</f>
        <v/>
      </c>
      <c r="FK129" t="str">
        <f>IF(ISERROR(MATCH(FK$1,'CSC Mitre'!DX$1:DX$220,0)),"",VLOOKUP(FK$1,'Tactic Recode'!$A$1:$B$547,2,FALSE))</f>
        <v/>
      </c>
      <c r="FL129" t="str">
        <f>IF(ISERROR(MATCH(FL$1,'CSC Mitre'!DX$1:DX$220,0)),"",VLOOKUP(FL$1,'Tactic Recode'!$A$1:$B$547,2,FALSE))</f>
        <v/>
      </c>
      <c r="FM129" t="str">
        <f>IF(ISERROR(MATCH(FM$1,'CSC Mitre'!DX$1:DX$220,0)),"",VLOOKUP(FM$1,'Tactic Recode'!$A$1:$B$547,2,FALSE))</f>
        <v/>
      </c>
      <c r="FN129" t="str">
        <f>IF(ISERROR(MATCH(FN$1,'CSC Mitre'!DX$1:DX$220,0)),"",VLOOKUP(FN$1,'Tactic Recode'!$A$1:$B$547,2,FALSE))</f>
        <v/>
      </c>
      <c r="FO129" t="str">
        <f>IF(ISERROR(MATCH(FO$1,'CSC Mitre'!DX$1:DX$220,0)),"",VLOOKUP(FO$1,'Tactic Recode'!$A$1:$B$547,2,FALSE))</f>
        <v/>
      </c>
      <c r="FP129" t="str">
        <f>IF(ISERROR(MATCH(FP$1,'CSC Mitre'!DX$1:DX$220,0)),"",VLOOKUP(FP$1,'Tactic Recode'!$A$1:$B$547,2,FALSE))</f>
        <v/>
      </c>
      <c r="FQ129" t="str">
        <f>IF(ISERROR(MATCH(FQ$1,'CSC Mitre'!DX$1:DX$220,0)),"",VLOOKUP(FQ$1,'Tactic Recode'!$A$1:$B$547,2,FALSE))</f>
        <v/>
      </c>
      <c r="FR129" t="str">
        <f>IF(ISERROR(MATCH(FR$1,'CSC Mitre'!DX$1:DX$220,0)),"",VLOOKUP(FR$1,'Tactic Recode'!$A$1:$B$547,2,FALSE))</f>
        <v/>
      </c>
      <c r="FS129" t="str">
        <f>IF(ISERROR(MATCH(FS$1,'CSC Mitre'!DX$1:DX$220,0)),"",VLOOKUP(FS$1,'Tactic Recode'!$A$1:$B$547,2,FALSE))</f>
        <v/>
      </c>
      <c r="FT129" t="str">
        <f>IF(ISERROR(MATCH(FT$1,'CSC Mitre'!DX$1:DX$220,0)),"",VLOOKUP(FT$1,'Tactic Recode'!$A$1:$B$547,2,FALSE))</f>
        <v/>
      </c>
      <c r="FU129" t="str">
        <f>IF(ISERROR(MATCH(FU$1,'CSC Mitre'!DX$1:DX$220,0)),"",VLOOKUP(FU$1,'Tactic Recode'!$A$1:$B$547,2,FALSE))</f>
        <v/>
      </c>
      <c r="FV129" t="str">
        <f>IF(ISERROR(MATCH(FV$1,'CSC Mitre'!DX$1:DX$220,0)),"",VLOOKUP(FV$1,'Tactic Recode'!$A$1:$B$547,2,FALSE))</f>
        <v/>
      </c>
      <c r="FW129" t="str">
        <f>IF(ISERROR(MATCH(FW$1,'CSC Mitre'!DX$1:DX$220,0)),"",VLOOKUP(FW$1,'Tactic Recode'!$A$1:$B$547,2,FALSE))</f>
        <v/>
      </c>
      <c r="FX129" t="str">
        <f>IF(ISERROR(MATCH(FX$1,'CSC Mitre'!DX$1:DX$220,0)),"",VLOOKUP(FX$1,'Tactic Recode'!$A$1:$B$547,2,FALSE))</f>
        <v/>
      </c>
      <c r="FY129" t="str">
        <f>IF(ISERROR(MATCH(FY$1,'CSC Mitre'!DX$1:DX$220,0)),"",VLOOKUP(FY$1,'Tactic Recode'!$A$1:$B$547,2,FALSE))</f>
        <v/>
      </c>
      <c r="FZ129" t="str">
        <f>IF(ISERROR(MATCH(FZ$1,'CSC Mitre'!DX$1:DX$220,0)),"",VLOOKUP(FZ$1,'Tactic Recode'!$A$1:$B$547,2,FALSE))</f>
        <v/>
      </c>
      <c r="GA129" t="str">
        <f>IF(ISERROR(MATCH(GA$1,'CSC Mitre'!DX$1:DX$220,0)),"",VLOOKUP(GA$1,'Tactic Recode'!$A$1:$B$547,2,FALSE))</f>
        <v/>
      </c>
      <c r="GB129" t="str">
        <f>IF(ISERROR(MATCH(GB$1,'CSC Mitre'!DX$1:DX$220,0)),"",VLOOKUP(GB$1,'Tactic Recode'!$A$1:$B$547,2,FALSE))</f>
        <v/>
      </c>
      <c r="GC129" t="str">
        <f>IF(ISERROR(MATCH(GC$1,'CSC Mitre'!DX$1:DX$220,0)),"",VLOOKUP(GC$1,'Tactic Recode'!$A$1:$B$547,2,FALSE))</f>
        <v/>
      </c>
      <c r="GD129" t="str">
        <f>IF(ISERROR(MATCH(GD$1,'CSC Mitre'!DX$1:DX$220,0)),"",VLOOKUP(GD$1,'Tactic Recode'!$A$1:$B$547,2,FALSE))</f>
        <v/>
      </c>
      <c r="GE129" t="str">
        <f>IF(ISERROR(MATCH(GE$1,'CSC Mitre'!DX$1:DX$220,0)),"",VLOOKUP(GE$1,'Tactic Recode'!$A$1:$B$547,2,FALSE))</f>
        <v/>
      </c>
      <c r="GF129" t="str">
        <f>IF(ISERROR(MATCH(GF$1,'CSC Mitre'!DX$1:DX$220,0)),"",VLOOKUP(GF$1,'Tactic Recode'!$A$1:$B$547,2,FALSE))</f>
        <v/>
      </c>
      <c r="GG129" t="str">
        <f>IF(ISERROR(MATCH(GG$1,'CSC Mitre'!DX$1:DX$220,0)),"",VLOOKUP(GG$1,'Tactic Recode'!$A$1:$B$547,2,FALSE))</f>
        <v/>
      </c>
      <c r="GH129" t="str">
        <f>IF(ISERROR(MATCH(GH$1,'CSC Mitre'!DX$1:DX$220,0)),"",VLOOKUP(GH$1,'Tactic Recode'!$A$1:$B$547,2,FALSE))</f>
        <v/>
      </c>
      <c r="GI129" t="str">
        <f>IF(ISERROR(MATCH(GI$1,'CSC Mitre'!DX$1:DX$220,0)),"",VLOOKUP(GI$1,'Tactic Recode'!$A$1:$B$547,2,FALSE))</f>
        <v/>
      </c>
      <c r="GJ129" t="str">
        <f>IF(ISERROR(MATCH(GJ$1,'CSC Mitre'!DX$1:DX$220,0)),"",VLOOKUP(GJ$1,'Tactic Recode'!$A$1:$B$547,2,FALSE))</f>
        <v/>
      </c>
      <c r="GK129" t="str">
        <f>IF(ISERROR(MATCH(GK$1,'CSC Mitre'!DX$1:DX$220,0)),"",VLOOKUP(GK$1,'Tactic Recode'!$A$1:$B$547,2,FALSE))</f>
        <v/>
      </c>
      <c r="GL129" t="str">
        <f>IF(ISERROR(MATCH(GL$1,'CSC Mitre'!DX$1:DX$220,0)),"",VLOOKUP(GL$1,'Tactic Recode'!$A$1:$B$547,2,FALSE))</f>
        <v/>
      </c>
      <c r="GM129" t="str">
        <f>IF(ISERROR(MATCH(GM$1,'CSC Mitre'!DX$1:DX$220,0)),"",VLOOKUP(GM$1,'Tactic Recode'!$A$1:$B$547,2,FALSE))</f>
        <v/>
      </c>
      <c r="GN129" t="str">
        <f>IF(ISERROR(MATCH(GN$1,'CSC Mitre'!DX$1:DX$220,0)),"",VLOOKUP(GN$1,'Tactic Recode'!$A$1:$B$547,2,FALSE))</f>
        <v/>
      </c>
      <c r="GO129" t="str">
        <f>IF(ISERROR(MATCH(GO$1,'CSC Mitre'!DX$1:DX$220,0)),"",VLOOKUP(GO$1,'Tactic Recode'!$A$1:$B$547,2,FALSE))</f>
        <v/>
      </c>
      <c r="GP129" t="str">
        <f>IF(ISERROR(MATCH(GP$1,'CSC Mitre'!DX$1:DX$220,0)),"",VLOOKUP(GP$1,'Tactic Recode'!$A$1:$B$547,2,FALSE))</f>
        <v/>
      </c>
      <c r="GQ129" t="str">
        <f>IF(ISERROR(MATCH(GQ$1,'CSC Mitre'!DX$1:DX$220,0)),"",VLOOKUP(GQ$1,'Tactic Recode'!$A$1:$B$547,2,FALSE))</f>
        <v/>
      </c>
      <c r="GR129" t="str">
        <f>IF(ISERROR(MATCH(GR$1,'CSC Mitre'!DX$1:DX$220,0)),"",VLOOKUP(GR$1,'Tactic Recode'!$A$1:$B$547,2,FALSE))</f>
        <v/>
      </c>
      <c r="GS129" t="str">
        <f>IF(ISERROR(MATCH(GS$1,'CSC Mitre'!DX$1:DX$220,0)),"",VLOOKUP(GS$1,'Tactic Recode'!$A$1:$B$547,2,FALSE))</f>
        <v/>
      </c>
      <c r="GT129" t="str">
        <f>IF(ISERROR(MATCH(GT$1,'CSC Mitre'!DX$1:DX$220,0)),"",VLOOKUP(GT$1,'Tactic Recode'!$A$1:$B$547,2,FALSE))</f>
        <v/>
      </c>
      <c r="GU129" t="str">
        <f>IF(ISERROR(MATCH(GU$1,'CSC Mitre'!DX$1:DX$220,0)),"",VLOOKUP(GU$1,'Tactic Recode'!$A$1:$B$547,2,FALSE))</f>
        <v/>
      </c>
      <c r="GV129" t="str">
        <f>IF(ISERROR(MATCH(GV$1,'CSC Mitre'!DX$1:DX$220,0)),"",VLOOKUP(GV$1,'Tactic Recode'!$A$1:$B$547,2,FALSE))</f>
        <v/>
      </c>
      <c r="GW129" t="str">
        <f>IF(ISERROR(MATCH(GW$1,'CSC Mitre'!DX$1:DX$220,0)),"",VLOOKUP(GW$1,'Tactic Recode'!$A$1:$B$547,2,FALSE))</f>
        <v/>
      </c>
      <c r="GX129" t="str">
        <f>IF(ISERROR(MATCH(GX$1,'CSC Mitre'!DX$1:DX$220,0)),"",VLOOKUP(GX$1,'Tactic Recode'!$A$1:$B$547,2,FALSE))</f>
        <v/>
      </c>
      <c r="GY129" t="str">
        <f>IF(ISERROR(MATCH(GY$1,'CSC Mitre'!DX$1:DX$220,0)),"",VLOOKUP(GY$1,'Tactic Recode'!$A$1:$B$547,2,FALSE))</f>
        <v/>
      </c>
      <c r="GZ129" t="str">
        <f>IF(ISERROR(MATCH(GZ$1,'CSC Mitre'!DX$1:DX$220,0)),"",VLOOKUP(GZ$1,'Tactic Recode'!$A$1:$B$547,2,FALSE))</f>
        <v/>
      </c>
      <c r="HA129" t="str">
        <f>IF(ISERROR(MATCH(HA$1,'CSC Mitre'!DX$1:DX$220,0)),"",VLOOKUP(HA$1,'Tactic Recode'!$A$1:$B$547,2,FALSE))</f>
        <v/>
      </c>
      <c r="HB129" t="str">
        <f>IF(ISERROR(MATCH(HB$1,'CSC Mitre'!DX$1:DX$220,0)),"",VLOOKUP(HB$1,'Tactic Recode'!$A$1:$B$547,2,FALSE))</f>
        <v>Initial Access</v>
      </c>
      <c r="HC129" t="str">
        <f>IF(ISERROR(MATCH(HC$1,'CSC Mitre'!DX$1:DX$220,0)),"",VLOOKUP(HC$1,'Tactic Recode'!$A$1:$B$547,2,FALSE))</f>
        <v>Initial Access</v>
      </c>
      <c r="HD129" t="str">
        <f>IF(ISERROR(MATCH(HD$1,'CSC Mitre'!DX$1:DX$220,0)),"",VLOOKUP(HD$1,'Tactic Recode'!$A$1:$B$547,2,FALSE))</f>
        <v>Initial Access</v>
      </c>
      <c r="HE129" t="str">
        <f>IF(ISERROR(MATCH(HE$1,'CSC Mitre'!DX$1:DX$220,0)),"",VLOOKUP(HE$1,'Tactic Recode'!$A$1:$B$547,2,FALSE))</f>
        <v/>
      </c>
      <c r="HF129" t="str">
        <f>IF(ISERROR(MATCH(HF$1,'CSC Mitre'!DX$1:DX$220,0)),"",VLOOKUP(HF$1,'Tactic Recode'!$A$1:$B$547,2,FALSE))</f>
        <v/>
      </c>
      <c r="HG129" t="str">
        <f>IF(ISERROR(MATCH(HG$1,'CSC Mitre'!DX$1:DX$220,0)),"",VLOOKUP(HG$1,'Tactic Recode'!$A$1:$B$547,2,FALSE))</f>
        <v/>
      </c>
      <c r="HH129" t="str">
        <f>IF(ISERROR(MATCH(HH$1,'CSC Mitre'!DX$1:DX$220,0)),"",VLOOKUP(HH$1,'Tactic Recode'!$A$1:$B$547,2,FALSE))</f>
        <v/>
      </c>
      <c r="HI129" t="str">
        <f>IF(ISERROR(MATCH(HI$1,'CSC Mitre'!DX$1:DX$220,0)),"",VLOOKUP(HI$1,'Tactic Recode'!$A$1:$B$547,2,FALSE))</f>
        <v/>
      </c>
      <c r="HJ129" t="str">
        <f>IF(ISERROR(MATCH(HJ$1,'CSC Mitre'!DX$1:DX$220,0)),"",VLOOKUP(HJ$1,'Tactic Recode'!$A$1:$B$547,2,FALSE))</f>
        <v/>
      </c>
      <c r="HK129" t="str">
        <f>IF(ISERROR(MATCH(HK$1,'CSC Mitre'!DX$1:DX$220,0)),"",VLOOKUP(HK$1,'Tactic Recode'!$A$1:$B$547,2,FALSE))</f>
        <v/>
      </c>
      <c r="HL129" t="str">
        <f>IF(ISERROR(MATCH(HL$1,'CSC Mitre'!DX$1:DX$220,0)),"",VLOOKUP(HL$1,'Tactic Recode'!$A$1:$B$547,2,FALSE))</f>
        <v/>
      </c>
      <c r="HM129" t="str">
        <f>IF(ISERROR(MATCH(HM$1,'CSC Mitre'!DX$1:DX$220,0)),"",VLOOKUP(HM$1,'Tactic Recode'!$A$1:$B$547,2,FALSE))</f>
        <v/>
      </c>
      <c r="HN129" t="str">
        <f>IF(ISERROR(MATCH(HN$1,'CSC Mitre'!DX$1:DX$220,0)),"",VLOOKUP(HN$1,'Tactic Recode'!$A$1:$B$547,2,FALSE))</f>
        <v/>
      </c>
      <c r="HO129" t="str">
        <f>IF(ISERROR(MATCH(HO$1,'CSC Mitre'!DX$1:DX$220,0)),"",VLOOKUP(HO$1,'Tactic Recode'!$A$1:$B$547,2,FALSE))</f>
        <v/>
      </c>
      <c r="HP129" t="str">
        <f>IF(ISERROR(MATCH(HP$1,'CSC Mitre'!DX$1:DX$220,0)),"",VLOOKUP(HP$1,'Tactic Recode'!$A$1:$B$547,2,FALSE))</f>
        <v/>
      </c>
      <c r="HQ129" t="str">
        <f>IF(ISERROR(MATCH(HQ$1,'CSC Mitre'!DX$1:DX$220,0)),"",VLOOKUP(HQ$1,'Tactic Recode'!$A$1:$B$547,2,FALSE))</f>
        <v/>
      </c>
      <c r="HR129" t="str">
        <f>IF(ISERROR(MATCH(HR$1,'CSC Mitre'!DX$1:DX$220,0)),"",VLOOKUP(HR$1,'Tactic Recode'!$A$1:$B$547,2,FALSE))</f>
        <v/>
      </c>
      <c r="HS129" t="str">
        <f>IF(ISERROR(MATCH(HS$1,'CSC Mitre'!DX$1:DX$220,0)),"",VLOOKUP(HS$1,'Tactic Recode'!$A$1:$B$547,2,FALSE))</f>
        <v/>
      </c>
      <c r="HT129" t="str">
        <f>IF(ISERROR(MATCH(HT$1,'CSC Mitre'!DX$1:DX$220,0)),"",VLOOKUP(HT$1,'Tactic Recode'!$A$1:$B$547,2,FALSE))</f>
        <v/>
      </c>
      <c r="HU129" t="str">
        <f>IF(ISERROR(MATCH(HU$1,'CSC Mitre'!DX$1:DX$220,0)),"",VLOOKUP(HU$1,'Tactic Recode'!$A$1:$B$547,2,FALSE))</f>
        <v/>
      </c>
      <c r="HV129" t="str">
        <f>IF(ISERROR(MATCH(HV$1,'CSC Mitre'!DX$1:DX$220,0)),"",VLOOKUP(HV$1,'Tactic Recode'!$A$1:$B$547,2,FALSE))</f>
        <v/>
      </c>
      <c r="HW129" t="str">
        <f>IF(ISERROR(MATCH(HW$1,'CSC Mitre'!DX$1:DX$220,0)),"",VLOOKUP(HW$1,'Tactic Recode'!$A$1:$B$547,2,FALSE))</f>
        <v/>
      </c>
      <c r="HX129" t="str">
        <f>IF(ISERROR(MATCH(HX$1,'CSC Mitre'!DX$1:DX$220,0)),"",VLOOKUP(HX$1,'Tactic Recode'!$A$1:$B$547,2,FALSE))</f>
        <v/>
      </c>
      <c r="HY129" t="str">
        <f>IF(ISERROR(MATCH(HY$1,'CSC Mitre'!DX$1:DX$220,0)),"",VLOOKUP(HY$1,'Tactic Recode'!$A$1:$B$547,2,FALSE))</f>
        <v/>
      </c>
      <c r="HZ129" t="str">
        <f>IF(ISERROR(MATCH(HZ$1,'CSC Mitre'!DX$1:DX$220,0)),"",VLOOKUP(HZ$1,'Tactic Recode'!$A$1:$B$547,2,FALSE))</f>
        <v/>
      </c>
      <c r="IA129" t="str">
        <f>IF(ISERROR(MATCH(IA$1,'CSC Mitre'!DX$1:DX$220,0)),"",VLOOKUP(IA$1,'Tactic Recode'!$A$1:$B$547,2,FALSE))</f>
        <v/>
      </c>
      <c r="IB129" t="str">
        <f>IF(ISERROR(MATCH(IB$1,'CSC Mitre'!DX$1:DX$220,0)),"",VLOOKUP(IB$1,'Tactic Recode'!$A$1:$B$547,2,FALSE))</f>
        <v/>
      </c>
      <c r="IC129" t="str">
        <f>IF(ISERROR(MATCH(IC$1,'CSC Mitre'!DX$1:DX$220,0)),"",VLOOKUP(IC$1,'Tactic Recode'!$A$1:$B$547,2,FALSE))</f>
        <v/>
      </c>
      <c r="ID129" t="str">
        <f>IF(ISERROR(MATCH(ID$1,'CSC Mitre'!DX$1:DX$220,0)),"",VLOOKUP(ID$1,'Tactic Recode'!$A$1:$B$547,2,FALSE))</f>
        <v/>
      </c>
      <c r="IE129" t="str">
        <f>IF(ISERROR(MATCH(IE$1,'CSC Mitre'!DX$1:DX$220,0)),"",VLOOKUP(IE$1,'Tactic Recode'!$A$1:$B$547,2,FALSE))</f>
        <v/>
      </c>
      <c r="IF129" t="str">
        <f>IF(ISERROR(MATCH(IF$1,'CSC Mitre'!DX$1:DX$220,0)),"",VLOOKUP(IF$1,'Tactic Recode'!$A$1:$B$547,2,FALSE))</f>
        <v/>
      </c>
      <c r="IG129" t="str">
        <f>IF(ISERROR(MATCH(IG$1,'CSC Mitre'!DX$1:DX$220,0)),"",VLOOKUP(IG$1,'Tactic Recode'!$A$1:$B$547,2,FALSE))</f>
        <v/>
      </c>
      <c r="IH129" t="str">
        <f>IF(ISERROR(MATCH(IH$1,'CSC Mitre'!DX$1:DX$220,0)),"",VLOOKUP(IH$1,'Tactic Recode'!$A$1:$B$547,2,FALSE))</f>
        <v/>
      </c>
      <c r="II129" t="str">
        <f>IF(ISERROR(MATCH(II$1,'CSC Mitre'!DX$1:DX$220,0)),"",VLOOKUP(II$1,'Tactic Recode'!$A$1:$B$547,2,FALSE))</f>
        <v/>
      </c>
      <c r="IJ129" t="str">
        <f>IF(ISERROR(MATCH(IJ$1,'CSC Mitre'!DX$1:DX$220,0)),"",VLOOKUP(IJ$1,'Tactic Recode'!$A$1:$B$547,2,FALSE))</f>
        <v/>
      </c>
      <c r="IK129" t="str">
        <f>IF(ISERROR(MATCH(IK$1,'CSC Mitre'!DX$1:DX$220,0)),"",VLOOKUP(IK$1,'Tactic Recode'!$A$1:$B$547,2,FALSE))</f>
        <v/>
      </c>
      <c r="IL129" t="str">
        <f>IF(ISERROR(MATCH(IL$1,'CSC Mitre'!DX$1:DX$220,0)),"",VLOOKUP(IL$1,'Tactic Recode'!$A$1:$B$547,2,FALSE))</f>
        <v/>
      </c>
      <c r="IM129" t="str">
        <f>IF(ISERROR(MATCH(IM$1,'CSC Mitre'!DX$1:DX$220,0)),"",VLOOKUP(IM$1,'Tactic Recode'!$A$1:$B$547,2,FALSE))</f>
        <v/>
      </c>
      <c r="IN129" t="str">
        <f>IF(ISERROR(MATCH(IN$1,'CSC Mitre'!DX$1:DX$220,0)),"",VLOOKUP(IN$1,'Tactic Recode'!$A$1:$B$547,2,FALSE))</f>
        <v/>
      </c>
      <c r="IO129" t="str">
        <f>IF(ISERROR(MATCH(IO$1,'CSC Mitre'!DX$1:DX$220,0)),"",VLOOKUP(IO$1,'Tactic Recode'!$A$1:$B$547,2,FALSE))</f>
        <v/>
      </c>
      <c r="IP129" t="str">
        <f>IF(ISERROR(MATCH(IP$1,'CSC Mitre'!DX$1:DX$220,0)),"",VLOOKUP(IP$1,'Tactic Recode'!$A$1:$B$547,2,FALSE))</f>
        <v/>
      </c>
      <c r="IQ129" t="str">
        <f>IF(ISERROR(MATCH(IQ$1,'CSC Mitre'!DX$1:DX$220,0)),"",VLOOKUP(IQ$1,'Tactic Recode'!$A$1:$B$547,2,FALSE))</f>
        <v/>
      </c>
      <c r="IR129" t="str">
        <f>IF(ISERROR(MATCH(IR$1,'CSC Mitre'!DX$1:DX$220,0)),"",VLOOKUP(IR$1,'Tactic Recode'!$A$1:$B$547,2,FALSE))</f>
        <v/>
      </c>
      <c r="IS129" t="str">
        <f>IF(ISERROR(MATCH(IS$1,'CSC Mitre'!DX$1:DX$220,0)),"",VLOOKUP(IS$1,'Tactic Recode'!$A$1:$B$547,2,FALSE))</f>
        <v/>
      </c>
      <c r="IT129" t="str">
        <f>IF(ISERROR(MATCH(IT$1,'CSC Mitre'!DX$1:DX$220,0)),"",VLOOKUP(IT$1,'Tactic Recode'!$A$1:$B$547,2,FALSE))</f>
        <v/>
      </c>
      <c r="IU129" t="str">
        <f>IF(ISERROR(MATCH(IU$1,'CSC Mitre'!DX$1:DX$220,0)),"",VLOOKUP(IU$1,'Tactic Recode'!$A$1:$B$547,2,FALSE))</f>
        <v/>
      </c>
      <c r="IV129" t="str">
        <f>IF(ISERROR(MATCH(IV$1,'CSC Mitre'!DX$1:DX$220,0)),"",VLOOKUP(IV$1,'Tactic Recode'!$A$1:$B$547,2,FALSE))</f>
        <v/>
      </c>
      <c r="IW129" t="str">
        <f>IF(ISERROR(MATCH(IW$1,'CSC Mitre'!DX$1:DX$220,0)),"",VLOOKUP(IW$1,'Tactic Recode'!$A$1:$B$547,2,FALSE))</f>
        <v/>
      </c>
      <c r="IX129" t="str">
        <f>IF(ISERROR(MATCH(IX$1,'CSC Mitre'!DX$1:DX$220,0)),"",VLOOKUP(IX$1,'Tactic Recode'!$A$1:$B$547,2,FALSE))</f>
        <v/>
      </c>
      <c r="IY129" t="str">
        <f>IF(ISERROR(MATCH(IY$1,'CSC Mitre'!DX$1:DX$220,0)),"",VLOOKUP(IY$1,'Tactic Recode'!$A$1:$B$547,2,FALSE))</f>
        <v/>
      </c>
      <c r="IZ129" t="str">
        <f>IF(ISERROR(MATCH(IZ$1,'CSC Mitre'!DX$1:DX$220,0)),"",VLOOKUP(IZ$1,'Tactic Recode'!$A$1:$B$547,2,FALSE))</f>
        <v/>
      </c>
      <c r="JA129" t="str">
        <f>IF(ISERROR(MATCH(JA$1,'CSC Mitre'!DX$1:DX$220,0)),"",VLOOKUP(JA$1,'Tactic Recode'!$A$1:$B$547,2,FALSE))</f>
        <v/>
      </c>
      <c r="JB129" t="str">
        <f>IF(ISERROR(MATCH(JB$1,'CSC Mitre'!DX$1:DX$220,0)),"",VLOOKUP(JB$1,'Tactic Recode'!$A$1:$B$547,2,FALSE))</f>
        <v/>
      </c>
      <c r="JC129" t="str">
        <f>IF(ISERROR(MATCH(JC$1,'CSC Mitre'!DX$1:DX$220,0)),"",VLOOKUP(JC$1,'Tactic Recode'!$A$1:$B$547,2,FALSE))</f>
        <v/>
      </c>
      <c r="JD129" t="str">
        <f>IF(ISERROR(MATCH(JD$1,'CSC Mitre'!DX$1:DX$220,0)),"",VLOOKUP(JD$1,'Tactic Recode'!$A$1:$B$547,2,FALSE))</f>
        <v/>
      </c>
      <c r="JE129" t="str">
        <f>IF(ISERROR(MATCH(JE$1,'CSC Mitre'!DX$1:DX$220,0)),"",VLOOKUP(JE$1,'Tactic Recode'!$A$1:$B$547,2,FALSE))</f>
        <v/>
      </c>
      <c r="JF129" t="str">
        <f>IF(ISERROR(MATCH(JF$1,'CSC Mitre'!DX$1:DX$220,0)),"",VLOOKUP(JF$1,'Tactic Recode'!$A$1:$B$547,2,FALSE))</f>
        <v/>
      </c>
      <c r="JG129" t="str">
        <f>IF(ISERROR(MATCH(JG$1,'CSC Mitre'!DX$1:DX$220,0)),"",VLOOKUP(JG$1,'Tactic Recode'!$A$1:$B$547,2,FALSE))</f>
        <v/>
      </c>
      <c r="JH129" t="str">
        <f>IF(ISERROR(MATCH(JH$1,'CSC Mitre'!DX$1:DX$220,0)),"",VLOOKUP(JH$1,'Tactic Recode'!$A$1:$B$547,2,FALSE))</f>
        <v/>
      </c>
      <c r="JI129" t="str">
        <f>IF(ISERROR(MATCH(JI$1,'CSC Mitre'!DX$1:DX$220,0)),"",VLOOKUP(JI$1,'Tactic Recode'!$A$1:$B$547,2,FALSE))</f>
        <v/>
      </c>
      <c r="JJ129" t="str">
        <f>IF(ISERROR(MATCH(JJ$1,'CSC Mitre'!DX$1:DX$220,0)),"",VLOOKUP(JJ$1,'Tactic Recode'!$A$1:$B$547,2,FALSE))</f>
        <v/>
      </c>
      <c r="JK129" t="str">
        <f>IF(ISERROR(MATCH(JK$1,'CSC Mitre'!DX$1:DX$220,0)),"",VLOOKUP(JK$1,'Tactic Recode'!$A$1:$B$547,2,FALSE))</f>
        <v/>
      </c>
      <c r="JL129" t="str">
        <f>IF(ISERROR(MATCH(JL$1,'CSC Mitre'!DX$1:DX$220,0)),"",VLOOKUP(JL$1,'Tactic Recode'!$A$1:$B$547,2,FALSE))</f>
        <v/>
      </c>
      <c r="JM129" t="str">
        <f>IF(ISERROR(MATCH(JM$1,'CSC Mitre'!DX$1:DX$220,0)),"",VLOOKUP(JM$1,'Tactic Recode'!$A$1:$B$547,2,FALSE))</f>
        <v/>
      </c>
      <c r="JN129" t="str">
        <f>IF(ISERROR(MATCH(JN$1,'CSC Mitre'!DX$1:DX$220,0)),"",VLOOKUP(JN$1,'Tactic Recode'!$A$1:$B$547,2,FALSE))</f>
        <v/>
      </c>
      <c r="JO129" t="str">
        <f>IF(ISERROR(MATCH(JO$1,'CSC Mitre'!DX$1:DX$220,0)),"",VLOOKUP(JO$1,'Tactic Recode'!$A$1:$B$547,2,FALSE))</f>
        <v/>
      </c>
      <c r="JP129" t="str">
        <f>IF(ISERROR(MATCH(JP$1,'CSC Mitre'!DX$1:DX$220,0)),"",VLOOKUP(JP$1,'Tactic Recode'!$A$1:$B$547,2,FALSE))</f>
        <v/>
      </c>
      <c r="JQ129" t="str">
        <f>IF(ISERROR(MATCH(JQ$1,'CSC Mitre'!DX$1:DX$220,0)),"",VLOOKUP(JQ$1,'Tactic Recode'!$A$1:$B$547,2,FALSE))</f>
        <v/>
      </c>
      <c r="JR129" t="str">
        <f>IF(ISERROR(MATCH(JR$1,'CSC Mitre'!DX$1:DX$220,0)),"",VLOOKUP(JR$1,'Tactic Recode'!$A$1:$B$547,2,FALSE))</f>
        <v/>
      </c>
      <c r="JS129" t="str">
        <f>IF(ISERROR(MATCH(JS$1,'CSC Mitre'!DX$1:DX$220,0)),"",VLOOKUP(JS$1,'Tactic Recode'!$A$1:$B$547,2,FALSE))</f>
        <v/>
      </c>
      <c r="JT129" t="str">
        <f>IF(ISERROR(MATCH(JT$1,'CSC Mitre'!DX$1:DX$220,0)),"",VLOOKUP(JT$1,'Tactic Recode'!$A$1:$B$547,2,FALSE))</f>
        <v/>
      </c>
      <c r="JU129" t="str">
        <f>IF(ISERROR(MATCH(JU$1,'CSC Mitre'!DX$1:DX$220,0)),"",VLOOKUP(JU$1,'Tactic Recode'!$A$1:$B$547,2,FALSE))</f>
        <v/>
      </c>
      <c r="JV129" t="str">
        <f>IF(ISERROR(MATCH(JV$1,'CSC Mitre'!DX$1:DX$220,0)),"",VLOOKUP(JV$1,'Tactic Recode'!$A$1:$B$547,2,FALSE))</f>
        <v/>
      </c>
      <c r="JW129" t="str">
        <f>IF(ISERROR(MATCH(JW$1,'CSC Mitre'!DX$1:DX$220,0)),"",VLOOKUP(JW$1,'Tactic Recode'!$A$1:$B$547,2,FALSE))</f>
        <v/>
      </c>
      <c r="JX129" t="str">
        <f>IF(ISERROR(MATCH(JX$1,'CSC Mitre'!DX$1:DX$220,0)),"",VLOOKUP(JX$1,'Tactic Recode'!$A$1:$B$547,2,FALSE))</f>
        <v/>
      </c>
      <c r="JY129" t="str">
        <f>IF(ISERROR(MATCH(JY$1,'CSC Mitre'!DX$1:DX$220,0)),"",VLOOKUP(JY$1,'Tactic Recode'!$A$1:$B$547,2,FALSE))</f>
        <v/>
      </c>
      <c r="JZ129" t="str">
        <f>IF(ISERROR(MATCH(JZ$1,'CSC Mitre'!DX$1:DX$220,0)),"",VLOOKUP(JZ$1,'Tactic Recode'!$A$1:$B$547,2,FALSE))</f>
        <v/>
      </c>
      <c r="KA129" t="str">
        <f>IF(ISERROR(MATCH(KA$1,'CSC Mitre'!DX$1:DX$220,0)),"",VLOOKUP(KA$1,'Tactic Recode'!$A$1:$B$547,2,FALSE))</f>
        <v/>
      </c>
      <c r="KB129" t="str">
        <f>IF(ISERROR(MATCH(KB$1,'CSC Mitre'!DX$1:DX$220,0)),"",VLOOKUP(KB$1,'Tactic Recode'!$A$1:$B$547,2,FALSE))</f>
        <v/>
      </c>
      <c r="KC129" t="str">
        <f>IF(ISERROR(MATCH(KC$1,'CSC Mitre'!DX$1:DX$220,0)),"",VLOOKUP(KC$1,'Tactic Recode'!$A$1:$B$547,2,FALSE))</f>
        <v/>
      </c>
      <c r="KD129" t="str">
        <f>IF(ISERROR(MATCH(KD$1,'CSC Mitre'!DX$1:DX$220,0)),"",VLOOKUP(KD$1,'Tactic Recode'!$A$1:$B$547,2,FALSE))</f>
        <v/>
      </c>
      <c r="KE129" t="str">
        <f>IF(ISERROR(MATCH(KE$1,'CSC Mitre'!DX$1:DX$220,0)),"",VLOOKUP(KE$1,'Tactic Recode'!$A$1:$B$547,2,FALSE))</f>
        <v/>
      </c>
      <c r="KF129" t="str">
        <f>IF(ISERROR(MATCH(KF$1,'CSC Mitre'!DX$1:DX$220,0)),"",VLOOKUP(KF$1,'Tactic Recode'!$A$1:$B$547,2,FALSE))</f>
        <v/>
      </c>
      <c r="KG129" t="str">
        <f>IF(ISERROR(MATCH(KG$1,'CSC Mitre'!DX$1:DX$220,0)),"",VLOOKUP(KG$1,'Tactic Recode'!$A$1:$B$547,2,FALSE))</f>
        <v/>
      </c>
      <c r="KH129" t="str">
        <f>IF(ISERROR(MATCH(KH$1,'CSC Mitre'!DX$1:DX$220,0)),"",VLOOKUP(KH$1,'Tactic Recode'!$A$1:$B$547,2,FALSE))</f>
        <v/>
      </c>
      <c r="KI129" t="str">
        <f>IF(ISERROR(MATCH(KI$1,'CSC Mitre'!DX$1:DX$220,0)),"",VLOOKUP(KI$1,'Tactic Recode'!$A$1:$B$547,2,FALSE))</f>
        <v/>
      </c>
      <c r="KJ129" t="str">
        <f>IF(ISERROR(MATCH(KJ$1,'CSC Mitre'!DX$1:DX$220,0)),"",VLOOKUP(KJ$1,'Tactic Recode'!$A$1:$B$547,2,FALSE))</f>
        <v/>
      </c>
      <c r="KK129" t="str">
        <f>IF(ISERROR(MATCH(KK$1,'CSC Mitre'!DX$1:DX$220,0)),"",VLOOKUP(KK$1,'Tactic Recode'!$A$1:$B$547,2,FALSE))</f>
        <v/>
      </c>
      <c r="KL129" t="str">
        <f>IF(ISERROR(MATCH(KL$1,'CSC Mitre'!DX$1:DX$220,0)),"",VLOOKUP(KL$1,'Tactic Recode'!$A$1:$B$547,2,FALSE))</f>
        <v/>
      </c>
      <c r="KM129" t="str">
        <f>IF(ISERROR(MATCH(KM$1,'CSC Mitre'!DX$1:DX$220,0)),"",VLOOKUP(KM$1,'Tactic Recode'!$A$1:$B$547,2,FALSE))</f>
        <v/>
      </c>
      <c r="KN129" t="str">
        <f>IF(ISERROR(MATCH(KN$1,'CSC Mitre'!DX$1:DX$220,0)),"",VLOOKUP(KN$1,'Tactic Recode'!$A$1:$B$547,2,FALSE))</f>
        <v/>
      </c>
      <c r="KO129" t="str">
        <f>IF(ISERROR(MATCH(KO$1,'CSC Mitre'!DX$1:DX$220,0)),"",VLOOKUP(KO$1,'Tactic Recode'!$A$1:$B$547,2,FALSE))</f>
        <v/>
      </c>
      <c r="KP129" t="str">
        <f>IF(ISERROR(MATCH(KP$1,'CSC Mitre'!DX$1:DX$220,0)),"",VLOOKUP(KP$1,'Tactic Recode'!$A$1:$B$547,2,FALSE))</f>
        <v/>
      </c>
      <c r="KQ129" t="str">
        <f>IF(ISERROR(MATCH(KQ$1,'CSC Mitre'!DX$1:DX$220,0)),"",VLOOKUP(KQ$1,'Tactic Recode'!$A$1:$B$547,2,FALSE))</f>
        <v/>
      </c>
      <c r="KR129" t="str">
        <f>IF(ISERROR(MATCH(KR$1,'CSC Mitre'!DX$1:DX$220,0)),"",VLOOKUP(KR$1,'Tactic Recode'!$A$1:$B$547,2,FALSE))</f>
        <v/>
      </c>
      <c r="KS129" t="str">
        <f>IF(ISERROR(MATCH(KS$1,'CSC Mitre'!DX$1:DX$220,0)),"",VLOOKUP(KS$1,'Tactic Recode'!$A$1:$B$547,2,FALSE))</f>
        <v/>
      </c>
      <c r="KT129" t="str">
        <f>IF(ISERROR(MATCH(KT$1,'CSC Mitre'!DX$1:DX$220,0)),"",VLOOKUP(KT$1,'Tactic Recode'!$A$1:$B$547,2,FALSE))</f>
        <v/>
      </c>
      <c r="KU129" t="str">
        <f>IF(ISERROR(MATCH(KU$1,'CSC Mitre'!DX$1:DX$220,0)),"",VLOOKUP(KU$1,'Tactic Recode'!$A$1:$B$547,2,FALSE))</f>
        <v/>
      </c>
      <c r="KV129" t="str">
        <f>IF(ISERROR(MATCH(KV$1,'CSC Mitre'!DX$1:DX$220,0)),"",VLOOKUP(KV$1,'Tactic Recode'!$A$1:$B$547,2,FALSE))</f>
        <v/>
      </c>
      <c r="KW129" t="str">
        <f>IF(ISERROR(MATCH(KW$1,'CSC Mitre'!DX$1:DX$220,0)),"",VLOOKUP(KW$1,'Tactic Recode'!$A$1:$B$547,2,FALSE))</f>
        <v/>
      </c>
      <c r="KX129" t="str">
        <f>IF(ISERROR(MATCH(KX$1,'CSC Mitre'!DX$1:DX$220,0)),"",VLOOKUP(KX$1,'Tactic Recode'!$A$1:$B$547,2,FALSE))</f>
        <v/>
      </c>
      <c r="KY129" t="str">
        <f>IF(ISERROR(MATCH(KY$1,'CSC Mitre'!DX$1:DX$220,0)),"",VLOOKUP(KY$1,'Tactic Recode'!$A$1:$B$547,2,FALSE))</f>
        <v/>
      </c>
      <c r="KZ129" t="str">
        <f>IF(ISERROR(MATCH(KZ$1,'CSC Mitre'!DX$1:DX$220,0)),"",VLOOKUP(KZ$1,'Tactic Recode'!$A$1:$B$547,2,FALSE))</f>
        <v/>
      </c>
      <c r="LA129" t="str">
        <f>IF(ISERROR(MATCH(LA$1,'CSC Mitre'!DX$1:DX$220,0)),"",VLOOKUP(LA$1,'Tactic Recode'!$A$1:$B$547,2,FALSE))</f>
        <v/>
      </c>
      <c r="LB129" t="str">
        <f>IF(ISERROR(MATCH(LB$1,'CSC Mitre'!DX$1:DX$220,0)),"",VLOOKUP(LB$1,'Tactic Recode'!$A$1:$B$547,2,FALSE))</f>
        <v/>
      </c>
      <c r="LC129" t="str">
        <f>IF(ISERROR(MATCH(LC$1,'CSC Mitre'!DX$1:DX$220,0)),"",VLOOKUP(LC$1,'Tactic Recode'!$A$1:$B$547,2,FALSE))</f>
        <v/>
      </c>
      <c r="LD129" t="str">
        <f>IF(ISERROR(MATCH(LD$1,'CSC Mitre'!DX$1:DX$220,0)),"",VLOOKUP(LD$1,'Tactic Recode'!$A$1:$B$547,2,FALSE))</f>
        <v/>
      </c>
      <c r="LE129" t="str">
        <f>IF(ISERROR(MATCH(LE$1,'CSC Mitre'!DX$1:DX$220,0)),"",VLOOKUP(LE$1,'Tactic Recode'!$A$1:$B$547,2,FALSE))</f>
        <v/>
      </c>
      <c r="LF129" t="str">
        <f>IF(ISERROR(MATCH(LF$1,'CSC Mitre'!DX$1:DX$220,0)),"",VLOOKUP(LF$1,'Tactic Recode'!$A$1:$B$547,2,FALSE))</f>
        <v/>
      </c>
      <c r="LG129" t="str">
        <f>IF(ISERROR(MATCH(LG$1,'CSC Mitre'!DX$1:DX$220,0)),"",VLOOKUP(LG$1,'Tactic Recode'!$A$1:$B$547,2,FALSE))</f>
        <v/>
      </c>
      <c r="LH129" t="str">
        <f>IF(ISERROR(MATCH(LH$1,'CSC Mitre'!DX$1:DX$220,0)),"",VLOOKUP(LH$1,'Tactic Recode'!$A$1:$B$547,2,FALSE))</f>
        <v/>
      </c>
      <c r="LI129" t="str">
        <f>IF(ISERROR(MATCH(LI$1,'CSC Mitre'!DX$1:DX$220,0)),"",VLOOKUP(LI$1,'Tactic Recode'!$A$1:$B$547,2,FALSE))</f>
        <v/>
      </c>
      <c r="LJ129" t="str">
        <f>IF(ISERROR(MATCH(LJ$1,'CSC Mitre'!DX$1:DX$220,0)),"",VLOOKUP(LJ$1,'Tactic Recode'!$A$1:$B$547,2,FALSE))</f>
        <v/>
      </c>
      <c r="LK129" t="str">
        <f>IF(ISERROR(MATCH(LK$1,'CSC Mitre'!DX$1:DX$220,0)),"",VLOOKUP(LK$1,'Tactic Recode'!$A$1:$B$547,2,FALSE))</f>
        <v/>
      </c>
      <c r="LL129" t="str">
        <f>IF(ISERROR(MATCH(LL$1,'CSC Mitre'!DX$1:DX$220,0)),"",VLOOKUP(LL$1,'Tactic Recode'!$A$1:$B$547,2,FALSE))</f>
        <v/>
      </c>
      <c r="LM129" t="str">
        <f>IF(ISERROR(MATCH(LM$1,'CSC Mitre'!DX$1:DX$220,0)),"",VLOOKUP(LM$1,'Tactic Recode'!$A$1:$B$547,2,FALSE))</f>
        <v/>
      </c>
      <c r="LN129" t="str">
        <f>IF(ISERROR(MATCH(LN$1,'CSC Mitre'!DX$1:DX$220,0)),"",VLOOKUP(LN$1,'Tactic Recode'!$A$1:$B$547,2,FALSE))</f>
        <v/>
      </c>
      <c r="LO129" t="str">
        <f>IF(ISERROR(MATCH(LO$1,'CSC Mitre'!DX$1:DX$220,0)),"",VLOOKUP(LO$1,'Tactic Recode'!$A$1:$B$547,2,FALSE))</f>
        <v/>
      </c>
      <c r="LP129" t="str">
        <f>IF(ISERROR(MATCH(LP$1,'CSC Mitre'!DX$1:DX$220,0)),"",VLOOKUP(LP$1,'Tactic Recode'!$A$1:$B$547,2,FALSE))</f>
        <v/>
      </c>
      <c r="LQ129" t="str">
        <f>IF(ISERROR(MATCH(LQ$1,'CSC Mitre'!DX$1:DX$220,0)),"",VLOOKUP(LQ$1,'Tactic Recode'!$A$1:$B$547,2,FALSE))</f>
        <v/>
      </c>
      <c r="LR129" t="str">
        <f>IF(ISERROR(MATCH(LR$1,'CSC Mitre'!DX$1:DX$220,0)),"",VLOOKUP(LR$1,'Tactic Recode'!$A$1:$B$547,2,FALSE))</f>
        <v/>
      </c>
      <c r="LS129" t="str">
        <f>IF(ISERROR(MATCH(LS$1,'CSC Mitre'!DX$1:DX$220,0)),"",VLOOKUP(LS$1,'Tactic Recode'!$A$1:$B$547,2,FALSE))</f>
        <v/>
      </c>
      <c r="LT129" t="str">
        <f>IF(ISERROR(MATCH(LT$1,'CSC Mitre'!DX$1:DX$220,0)),"",VLOOKUP(LT$1,'Tactic Recode'!$A$1:$B$547,2,FALSE))</f>
        <v/>
      </c>
      <c r="LU129" t="str">
        <f>IF(ISERROR(MATCH(LU$1,'CSC Mitre'!DX$1:DX$220,0)),"",VLOOKUP(LU$1,'Tactic Recode'!$A$1:$B$547,2,FALSE))</f>
        <v/>
      </c>
      <c r="LV129" t="str">
        <f>IF(ISERROR(MATCH(LV$1,'CSC Mitre'!DX$1:DX$220,0)),"",VLOOKUP(LV$1,'Tactic Recode'!$A$1:$B$547,2,FALSE))</f>
        <v/>
      </c>
      <c r="LW129" t="str">
        <f>IF(ISERROR(MATCH(LW$1,'CSC Mitre'!DX$1:DX$220,0)),"",VLOOKUP(LW$1,'Tactic Recode'!$A$1:$B$547,2,FALSE))</f>
        <v/>
      </c>
      <c r="LX129" t="str">
        <f>IF(ISERROR(MATCH(LX$1,'CSC Mitre'!DX$1:DX$220,0)),"",VLOOKUP(LX$1,'Tactic Recode'!$A$1:$B$547,2,FALSE))</f>
        <v/>
      </c>
      <c r="LY129" t="str">
        <f>IF(ISERROR(MATCH(LY$1,'CSC Mitre'!DX$1:DX$220,0)),"",VLOOKUP(LY$1,'Tactic Recode'!$A$1:$B$547,2,FALSE))</f>
        <v/>
      </c>
      <c r="LZ129" t="str">
        <f>IF(ISERROR(MATCH(LZ$1,'CSC Mitre'!DX$1:DX$220,0)),"",VLOOKUP(LZ$1,'Tactic Recode'!$A$1:$B$547,2,FALSE))</f>
        <v/>
      </c>
      <c r="MA129" t="str">
        <f>IF(ISERROR(MATCH(MA$1,'CSC Mitre'!DX$1:DX$220,0)),"",VLOOKUP(MA$1,'Tactic Recode'!$A$1:$B$547,2,FALSE))</f>
        <v/>
      </c>
      <c r="MB129" t="str">
        <f>IF(ISERROR(MATCH(MB$1,'CSC Mitre'!DX$1:DX$220,0)),"",VLOOKUP(MB$1,'Tactic Recode'!$A$1:$B$547,2,FALSE))</f>
        <v/>
      </c>
      <c r="MC129" t="str">
        <f>IF(ISERROR(MATCH(MC$1,'CSC Mitre'!DX$1:DX$220,0)),"",VLOOKUP(MC$1,'Tactic Recode'!$A$1:$B$547,2,FALSE))</f>
        <v/>
      </c>
      <c r="MD129" t="str">
        <f>IF(ISERROR(MATCH(MD$1,'CSC Mitre'!DX$1:DX$220,0)),"",VLOOKUP(MD$1,'Tactic Recode'!$A$1:$B$547,2,FALSE))</f>
        <v/>
      </c>
      <c r="ME129" t="str">
        <f>IF(ISERROR(MATCH(ME$1,'CSC Mitre'!DX$1:DX$220,0)),"",VLOOKUP(ME$1,'Tactic Recode'!$A$1:$B$547,2,FALSE))</f>
        <v/>
      </c>
      <c r="MF129" t="str">
        <f>IF(ISERROR(MATCH(MF$1,'CSC Mitre'!DX$1:DX$220,0)),"",VLOOKUP(MF$1,'Tactic Recode'!$A$1:$B$547,2,FALSE))</f>
        <v/>
      </c>
      <c r="MG129" t="str">
        <f>IF(ISERROR(MATCH(MG$1,'CSC Mitre'!DX$1:DX$220,0)),"",VLOOKUP(MG$1,'Tactic Recode'!$A$1:$B$547,2,FALSE))</f>
        <v/>
      </c>
      <c r="MH129" t="str">
        <f>IF(ISERROR(MATCH(MH$1,'CSC Mitre'!DX$1:DX$220,0)),"",VLOOKUP(MH$1,'Tactic Recode'!$A$1:$B$547,2,FALSE))</f>
        <v/>
      </c>
      <c r="MI129" t="str">
        <f>IF(ISERROR(MATCH(MI$1,'CSC Mitre'!DX$1:DX$220,0)),"",VLOOKUP(MI$1,'Tactic Recode'!$A$1:$B$547,2,FALSE))</f>
        <v/>
      </c>
      <c r="MJ129" t="str">
        <f>IF(ISERROR(MATCH(MJ$1,'CSC Mitre'!DX$1:DX$220,0)),"",VLOOKUP(MJ$1,'Tactic Recode'!$A$1:$B$547,2,FALSE))</f>
        <v/>
      </c>
      <c r="MK129" t="str">
        <f>IF(ISERROR(MATCH(MK$1,'CSC Mitre'!DX$1:DX$220,0)),"",VLOOKUP(MK$1,'Tactic Recode'!$A$1:$B$547,2,FALSE))</f>
        <v/>
      </c>
      <c r="ML129" t="str">
        <f>IF(ISERROR(MATCH(ML$1,'CSC Mitre'!DX$1:DX$220,0)),"",VLOOKUP(ML$1,'Tactic Recode'!$A$1:$B$547,2,FALSE))</f>
        <v/>
      </c>
      <c r="MM129" t="str">
        <f>IF(ISERROR(MATCH(MM$1,'CSC Mitre'!DX$1:DX$220,0)),"",VLOOKUP(MM$1,'Tactic Recode'!$A$1:$B$547,2,FALSE))</f>
        <v/>
      </c>
      <c r="MN129" t="str">
        <f>IF(ISERROR(MATCH(MN$1,'CSC Mitre'!DX$1:DX$220,0)),"",VLOOKUP(MN$1,'Tactic Recode'!$A$1:$B$547,2,FALSE))</f>
        <v/>
      </c>
      <c r="MO129" t="str">
        <f>IF(ISERROR(MATCH(MO$1,'CSC Mitre'!DX$1:DX$220,0)),"",VLOOKUP(MO$1,'Tactic Recode'!$A$1:$B$547,2,FALSE))</f>
        <v/>
      </c>
      <c r="MP129" t="str">
        <f>IF(ISERROR(MATCH(MP$1,'CSC Mitre'!DX$1:DX$220,0)),"",VLOOKUP(MP$1,'Tactic Recode'!$A$1:$B$547,2,FALSE))</f>
        <v/>
      </c>
      <c r="MQ129" t="str">
        <f>IF(ISERROR(MATCH(MQ$1,'CSC Mitre'!DX$1:DX$220,0)),"",VLOOKUP(MQ$1,'Tactic Recode'!$A$1:$B$547,2,FALSE))</f>
        <v/>
      </c>
      <c r="MR129" t="str">
        <f>IF(ISERROR(MATCH(MR$1,'CSC Mitre'!DX$1:DX$220,0)),"",VLOOKUP(MR$1,'Tactic Recode'!$A$1:$B$547,2,FALSE))</f>
        <v/>
      </c>
      <c r="MS129" t="str">
        <f>IF(ISERROR(MATCH(MS$1,'CSC Mitre'!DX$1:DX$220,0)),"",VLOOKUP(MS$1,'Tactic Recode'!$A$1:$B$547,2,FALSE))</f>
        <v/>
      </c>
      <c r="MT129" t="str">
        <f>IF(ISERROR(MATCH(MT$1,'CSC Mitre'!DX$1:DX$220,0)),"",VLOOKUP(MT$1,'Tactic Recode'!$A$1:$B$547,2,FALSE))</f>
        <v/>
      </c>
      <c r="MU129" t="str">
        <f>IF(ISERROR(MATCH(MU$1,'CSC Mitre'!DX$1:DX$220,0)),"",VLOOKUP(MU$1,'Tactic Recode'!$A$1:$B$547,2,FALSE))</f>
        <v/>
      </c>
      <c r="MV129" t="str">
        <f>IF(ISERROR(MATCH(MV$1,'CSC Mitre'!DX$1:DX$220,0)),"",VLOOKUP(MV$1,'Tactic Recode'!$A$1:$B$547,2,FALSE))</f>
        <v/>
      </c>
      <c r="MW129" t="str">
        <f>IF(ISERROR(MATCH(MW$1,'CSC Mitre'!DX$1:DX$220,0)),"",VLOOKUP(MW$1,'Tactic Recode'!$A$1:$B$547,2,FALSE))</f>
        <v/>
      </c>
      <c r="MX129" t="str">
        <f>IF(ISERROR(MATCH(MX$1,'CSC Mitre'!DX$1:DX$220,0)),"",VLOOKUP(MX$1,'Tactic Recode'!$A$1:$B$547,2,FALSE))</f>
        <v/>
      </c>
      <c r="MY129" t="str">
        <f>IF(ISERROR(MATCH(MY$1,'CSC Mitre'!DX$1:DX$220,0)),"",VLOOKUP(MY$1,'Tactic Recode'!$A$1:$B$547,2,FALSE))</f>
        <v/>
      </c>
      <c r="MZ129" t="str">
        <f>IF(ISERROR(MATCH(MZ$1,'CSC Mitre'!DX$1:DX$220,0)),"",VLOOKUP(MZ$1,'Tactic Recode'!$A$1:$B$547,2,FALSE))</f>
        <v/>
      </c>
      <c r="NA129" t="str">
        <f>IF(ISERROR(MATCH(NA$1,'CSC Mitre'!DX$1:DX$220,0)),"",VLOOKUP(NA$1,'Tactic Recode'!$A$1:$B$547,2,FALSE))</f>
        <v/>
      </c>
      <c r="NB129" t="str">
        <f>IF(ISERROR(MATCH(NB$1,'CSC Mitre'!DX$1:DX$220,0)),"",VLOOKUP(NB$1,'Tactic Recode'!$A$1:$B$547,2,FALSE))</f>
        <v/>
      </c>
      <c r="NC129" t="str">
        <f>IF(ISERROR(MATCH(NC$1,'CSC Mitre'!DX$1:DX$220,0)),"",VLOOKUP(NC$1,'Tactic Recode'!$A$1:$B$547,2,FALSE))</f>
        <v/>
      </c>
      <c r="ND129" t="str">
        <f>IF(ISERROR(MATCH(ND$1,'CSC Mitre'!DX$1:DX$220,0)),"",VLOOKUP(ND$1,'Tactic Recode'!$A$1:$B$547,2,FALSE))</f>
        <v/>
      </c>
      <c r="NE129" t="str">
        <f>IF(ISERROR(MATCH(NE$1,'CSC Mitre'!DX$1:DX$220,0)),"",VLOOKUP(NE$1,'Tactic Recode'!$A$1:$B$547,2,FALSE))</f>
        <v/>
      </c>
      <c r="NF129" t="str">
        <f>IF(ISERROR(MATCH(NF$1,'CSC Mitre'!DX$1:DX$220,0)),"",VLOOKUP(NF$1,'Tactic Recode'!$A$1:$B$547,2,FALSE))</f>
        <v/>
      </c>
      <c r="NG129" t="str">
        <f>IF(ISERROR(MATCH(NG$1,'CSC Mitre'!DX$1:DX$220,0)),"",VLOOKUP(NG$1,'Tactic Recode'!$A$1:$B$547,2,FALSE))</f>
        <v/>
      </c>
      <c r="NH129" t="str">
        <f>IF(ISERROR(MATCH(NH$1,'CSC Mitre'!DX$1:DX$220,0)),"",VLOOKUP(NH$1,'Tactic Recode'!$A$1:$B$547,2,FALSE))</f>
        <v/>
      </c>
      <c r="NI129" t="str">
        <f>IF(ISERROR(MATCH(NI$1,'CSC Mitre'!DX$1:DX$220,0)),"",VLOOKUP(NI$1,'Tactic Recode'!$A$1:$B$547,2,FALSE))</f>
        <v/>
      </c>
      <c r="NJ129" t="str">
        <f>IF(ISERROR(MATCH(NJ$1,'CSC Mitre'!DX$1:DX$220,0)),"",VLOOKUP(NJ$1,'Tactic Recode'!$A$1:$B$547,2,FALSE))</f>
        <v/>
      </c>
      <c r="NK129" t="str">
        <f>IF(ISERROR(MATCH(NK$1,'CSC Mitre'!DX$1:DX$220,0)),"",VLOOKUP(NK$1,'Tactic Recode'!$A$1:$B$547,2,FALSE))</f>
        <v/>
      </c>
      <c r="NL129" t="str">
        <f>IF(ISERROR(MATCH(NL$1,'CSC Mitre'!DX$1:DX$220,0)),"",VLOOKUP(NL$1,'Tactic Recode'!$A$1:$B$547,2,FALSE))</f>
        <v/>
      </c>
      <c r="NM129" t="str">
        <f>IF(ISERROR(MATCH(NM$1,'CSC Mitre'!DX$1:DX$220,0)),"",VLOOKUP(NM$1,'Tactic Recode'!$A$1:$B$547,2,FALSE))</f>
        <v/>
      </c>
      <c r="NN129" t="str">
        <f>IF(ISERROR(MATCH(NN$1,'CSC Mitre'!DX$1:DX$220,0)),"",VLOOKUP(NN$1,'Tactic Recode'!$A$1:$B$547,2,FALSE))</f>
        <v/>
      </c>
      <c r="NO129" t="str">
        <f>IF(ISERROR(MATCH(NO$1,'CSC Mitre'!DX$1:DX$220,0)),"",VLOOKUP(NO$1,'Tactic Recode'!$A$1:$B$547,2,FALSE))</f>
        <v/>
      </c>
      <c r="NP129" t="str">
        <f>IF(ISERROR(MATCH(NP$1,'CSC Mitre'!DX$1:DX$220,0)),"",VLOOKUP(NP$1,'Tactic Recode'!$A$1:$B$547,2,FALSE))</f>
        <v/>
      </c>
      <c r="NQ129" t="str">
        <f>IF(ISERROR(MATCH(NQ$1,'CSC Mitre'!DX$1:DX$220,0)),"",VLOOKUP(NQ$1,'Tactic Recode'!$A$1:$B$547,2,FALSE))</f>
        <v/>
      </c>
      <c r="NR129" t="str">
        <f>IF(ISERROR(MATCH(NR$1,'CSC Mitre'!DX$1:DX$220,0)),"",VLOOKUP(NR$1,'Tactic Recode'!$A$1:$B$547,2,FALSE))</f>
        <v/>
      </c>
      <c r="NS129" t="str">
        <f>IF(ISERROR(MATCH(NS$1,'CSC Mitre'!DX$1:DX$220,0)),"",VLOOKUP(NS$1,'Tactic Recode'!$A$1:$B$547,2,FALSE))</f>
        <v/>
      </c>
      <c r="NT129" t="str">
        <f>IF(ISERROR(MATCH(NT$1,'CSC Mitre'!DX$1:DX$220,0)),"",VLOOKUP(NT$1,'Tactic Recode'!$A$1:$B$547,2,FALSE))</f>
        <v/>
      </c>
      <c r="NU129" t="str">
        <f>IF(ISERROR(MATCH(NU$1,'CSC Mitre'!DX$1:DX$220,0)),"",VLOOKUP(NU$1,'Tactic Recode'!$A$1:$B$547,2,FALSE))</f>
        <v/>
      </c>
      <c r="NV129" t="str">
        <f>IF(ISERROR(MATCH(NV$1,'CSC Mitre'!DX$1:DX$220,0)),"",VLOOKUP(NV$1,'Tactic Recode'!$A$1:$B$547,2,FALSE))</f>
        <v/>
      </c>
      <c r="NW129" t="str">
        <f>IF(ISERROR(MATCH(NW$1,'CSC Mitre'!DX$1:DX$220,0)),"",VLOOKUP(NW$1,'Tactic Recode'!$A$1:$B$547,2,FALSE))</f>
        <v/>
      </c>
      <c r="NX129" t="str">
        <f>IF(ISERROR(MATCH(NX$1,'CSC Mitre'!DX$1:DX$220,0)),"",VLOOKUP(NX$1,'Tactic Recode'!$A$1:$B$547,2,FALSE))</f>
        <v/>
      </c>
      <c r="NY129" t="str">
        <f>IF(ISERROR(MATCH(NY$1,'CSC Mitre'!DX$1:DX$220,0)),"",VLOOKUP(NY$1,'Tactic Recode'!$A$1:$B$547,2,FALSE))</f>
        <v/>
      </c>
      <c r="NZ129" t="str">
        <f>IF(ISERROR(MATCH(NZ$1,'CSC Mitre'!DX$1:DX$220,0)),"",VLOOKUP(NZ$1,'Tactic Recode'!$A$1:$B$547,2,FALSE))</f>
        <v/>
      </c>
      <c r="OA129" t="str">
        <f>IF(ISERROR(MATCH(OA$1,'CSC Mitre'!DX$1:DX$220,0)),"",VLOOKUP(OA$1,'Tactic Recode'!$A$1:$B$547,2,FALSE))</f>
        <v/>
      </c>
      <c r="OB129" t="str">
        <f>IF(ISERROR(MATCH(OB$1,'CSC Mitre'!DX$1:DX$220,0)),"",VLOOKUP(OB$1,'Tactic Recode'!$A$1:$B$547,2,FALSE))</f>
        <v/>
      </c>
      <c r="OC129" t="str">
        <f>IF(ISERROR(MATCH(OC$1,'CSC Mitre'!DX$1:DX$220,0)),"",VLOOKUP(OC$1,'Tactic Recode'!$A$1:$B$547,2,FALSE))</f>
        <v/>
      </c>
      <c r="OD129" t="str">
        <f>IF(ISERROR(MATCH(OD$1,'CSC Mitre'!DX$1:DX$220,0)),"",VLOOKUP(OD$1,'Tactic Recode'!$A$1:$B$547,2,FALSE))</f>
        <v/>
      </c>
      <c r="OE129" t="str">
        <f>IF(ISERROR(MATCH(OE$1,'CSC Mitre'!DX$1:DX$220,0)),"",VLOOKUP(OE$1,'Tactic Recode'!$A$1:$B$547,2,FALSE))</f>
        <v/>
      </c>
      <c r="OF129" t="str">
        <f>IF(ISERROR(MATCH(OF$1,'CSC Mitre'!DX$1:DX$220,0)),"",VLOOKUP(OF$1,'Tactic Recode'!$A$1:$B$547,2,FALSE))</f>
        <v/>
      </c>
      <c r="OG129" t="str">
        <f>IF(ISERROR(MATCH(OG$1,'CSC Mitre'!DX$1:DX$220,0)),"",VLOOKUP(OG$1,'Tactic Recode'!$A$1:$B$547,2,FALSE))</f>
        <v/>
      </c>
      <c r="OH129" t="str">
        <f>IF(ISERROR(MATCH(OH$1,'CSC Mitre'!DX$1:DX$220,0)),"",VLOOKUP(OH$1,'Tactic Recode'!$A$1:$B$547,2,FALSE))</f>
        <v/>
      </c>
      <c r="OI129" t="str">
        <f>IF(ISERROR(MATCH(OI$1,'CSC Mitre'!DX$1:DX$220,0)),"",VLOOKUP(OI$1,'Tactic Recode'!$A$1:$B$547,2,FALSE))</f>
        <v/>
      </c>
      <c r="OJ129" t="str">
        <f>IF(ISERROR(MATCH(OJ$1,'CSC Mitre'!DX$1:DX$220,0)),"",VLOOKUP(OJ$1,'Tactic Recode'!$A$1:$B$547,2,FALSE))</f>
        <v/>
      </c>
      <c r="OK129" t="str">
        <f>IF(ISERROR(MATCH(OK$1,'CSC Mitre'!DX$1:DX$220,0)),"",VLOOKUP(OK$1,'Tactic Recode'!$A$1:$B$547,2,FALSE))</f>
        <v/>
      </c>
      <c r="OL129" t="str">
        <f>IF(ISERROR(MATCH(OL$1,'CSC Mitre'!DX$1:DX$220,0)),"",VLOOKUP(OL$1,'Tactic Recode'!$A$1:$B$547,2,FALSE))</f>
        <v/>
      </c>
      <c r="OM129" t="str">
        <f>IF(ISERROR(MATCH(OM$1,'CSC Mitre'!DX$1:DX$220,0)),"",VLOOKUP(OM$1,'Tactic Recode'!$A$1:$B$547,2,FALSE))</f>
        <v/>
      </c>
      <c r="ON129" t="str">
        <f>IF(ISERROR(MATCH(ON$1,'CSC Mitre'!DX$1:DX$220,0)),"",VLOOKUP(ON$1,'Tactic Recode'!$A$1:$B$547,2,FALSE))</f>
        <v/>
      </c>
      <c r="OO129" t="str">
        <f>IF(ISERROR(MATCH(OO$1,'CSC Mitre'!DX$1:DX$220,0)),"",VLOOKUP(OO$1,'Tactic Recode'!$A$1:$B$547,2,FALSE))</f>
        <v/>
      </c>
      <c r="OP129" t="str">
        <f>IF(ISERROR(MATCH(OP$1,'CSC Mitre'!DX$1:DX$220,0)),"",VLOOKUP(OP$1,'Tactic Recode'!$A$1:$B$547,2,FALSE))</f>
        <v/>
      </c>
      <c r="OQ129" t="str">
        <f>IF(ISERROR(MATCH(OQ$1,'CSC Mitre'!DX$1:DX$220,0)),"",VLOOKUP(OQ$1,'Tactic Recode'!$A$1:$B$547,2,FALSE))</f>
        <v/>
      </c>
      <c r="OR129" t="str">
        <f>IF(ISERROR(MATCH(OR$1,'CSC Mitre'!DX$1:DX$220,0)),"",VLOOKUP(OR$1,'Tactic Recode'!$A$1:$B$547,2,FALSE))</f>
        <v/>
      </c>
      <c r="OS129" t="str">
        <f>IF(ISERROR(MATCH(OS$1,'CSC Mitre'!DX$1:DX$220,0)),"",VLOOKUP(OS$1,'Tactic Recode'!$A$1:$B$547,2,FALSE))</f>
        <v/>
      </c>
      <c r="OT129" t="str">
        <f>IF(ISERROR(MATCH(OT$1,'CSC Mitre'!DX$1:DX$220,0)),"",VLOOKUP(OT$1,'Tactic Recode'!$A$1:$B$547,2,FALSE))</f>
        <v/>
      </c>
      <c r="OU129" t="str">
        <f>IF(ISERROR(MATCH(OU$1,'CSC Mitre'!DX$1:DX$220,0)),"",VLOOKUP(OU$1,'Tactic Recode'!$A$1:$B$547,2,FALSE))</f>
        <v/>
      </c>
      <c r="OV129" t="str">
        <f>IF(ISERROR(MATCH(OV$1,'CSC Mitre'!DX$1:DX$220,0)),"",VLOOKUP(OV$1,'Tactic Recode'!$A$1:$B$547,2,FALSE))</f>
        <v/>
      </c>
      <c r="OW129" t="str">
        <f>IF(ISERROR(MATCH(OW$1,'CSC Mitre'!DX$1:DX$220,0)),"",VLOOKUP(OW$1,'Tactic Recode'!$A$1:$B$547,2,FALSE))</f>
        <v/>
      </c>
      <c r="OX129" t="str">
        <f>IF(ISERROR(MATCH(OX$1,'CSC Mitre'!DX$1:DX$220,0)),"",VLOOKUP(OX$1,'Tactic Recode'!$A$1:$B$547,2,FALSE))</f>
        <v/>
      </c>
      <c r="OY129" t="str">
        <f>IF(ISERROR(MATCH(OY$1,'CSC Mitre'!DX$1:DX$220,0)),"",VLOOKUP(OY$1,'Tactic Recode'!$A$1:$B$547,2,FALSE))</f>
        <v/>
      </c>
      <c r="OZ129" t="str">
        <f>IF(ISERROR(MATCH(OZ$1,'CSC Mitre'!DX$1:DX$220,0)),"",VLOOKUP(OZ$1,'Tactic Recode'!$A$1:$B$547,2,FALSE))</f>
        <v/>
      </c>
      <c r="PA129" t="str">
        <f>IF(ISERROR(MATCH(PA$1,'CSC Mitre'!DX$1:DX$220,0)),"",VLOOKUP(PA$1,'Tactic Recode'!$A$1:$B$547,2,FALSE))</f>
        <v/>
      </c>
      <c r="PB129" t="str">
        <f>IF(ISERROR(MATCH(PB$1,'CSC Mitre'!DX$1:DX$220,0)),"",VLOOKUP(PB$1,'Tactic Recode'!$A$1:$B$547,2,FALSE))</f>
        <v/>
      </c>
      <c r="PC129" t="str">
        <f>IF(ISERROR(MATCH(PC$1,'CSC Mitre'!DX$1:DX$220,0)),"",VLOOKUP(PC$1,'Tactic Recode'!$A$1:$B$547,2,FALSE))</f>
        <v/>
      </c>
      <c r="PD129" t="str">
        <f>IF(ISERROR(MATCH(PD$1,'CSC Mitre'!DX$1:DX$220,0)),"",VLOOKUP(PD$1,'Tactic Recode'!$A$1:$B$547,2,FALSE))</f>
        <v/>
      </c>
      <c r="PE129" t="str">
        <f>IF(ISERROR(MATCH(PE$1,'CSC Mitre'!DX$1:DX$220,0)),"",VLOOKUP(PE$1,'Tactic Recode'!$A$1:$B$547,2,FALSE))</f>
        <v/>
      </c>
      <c r="PF129" t="str">
        <f>IF(ISERROR(MATCH(PF$1,'CSC Mitre'!DX$1:DX$220,0)),"",VLOOKUP(PF$1,'Tactic Recode'!$A$1:$B$547,2,FALSE))</f>
        <v/>
      </c>
      <c r="PG129" t="str">
        <f>IF(ISERROR(MATCH(PG$1,'CSC Mitre'!DX$1:DX$220,0)),"",VLOOKUP(PG$1,'Tactic Recode'!$A$1:$B$547,2,FALSE))</f>
        <v/>
      </c>
      <c r="PH129" t="str">
        <f>IF(ISERROR(MATCH(PH$1,'CSC Mitre'!DX$1:DX$220,0)),"",VLOOKUP(PH$1,'Tactic Recode'!$A$1:$B$547,2,FALSE))</f>
        <v/>
      </c>
      <c r="PI129" t="str">
        <f>IF(ISERROR(MATCH(PI$1,'CSC Mitre'!DX$1:DX$220,0)),"",VLOOKUP(PI$1,'Tactic Recode'!$A$1:$B$547,2,FALSE))</f>
        <v/>
      </c>
      <c r="PJ129" t="str">
        <f>IF(ISERROR(MATCH(PJ$1,'CSC Mitre'!DX$1:DX$220,0)),"",VLOOKUP(PJ$1,'Tactic Recode'!$A$1:$B$547,2,FALSE))</f>
        <v/>
      </c>
      <c r="PK129" t="str">
        <f>IF(ISERROR(MATCH(PK$1,'CSC Mitre'!DX$1:DX$220,0)),"",VLOOKUP(PK$1,'Tactic Recode'!$A$1:$B$547,2,FALSE))</f>
        <v/>
      </c>
      <c r="PL129" t="str">
        <f>IF(ISERROR(MATCH(PL$1,'CSC Mitre'!DX$1:DX$220,0)),"",VLOOKUP(PL$1,'Tactic Recode'!$A$1:$B$547,2,FALSE))</f>
        <v/>
      </c>
      <c r="PM129" t="str">
        <f>IF(ISERROR(MATCH(PM$1,'CSC Mitre'!DX$1:DX$220,0)),"",VLOOKUP(PM$1,'Tactic Recode'!$A$1:$B$547,2,FALSE))</f>
        <v/>
      </c>
      <c r="PN129" t="str">
        <f>IF(ISERROR(MATCH(PN$1,'CSC Mitre'!DX$1:DX$220,0)),"",VLOOKUP(PN$1,'Tactic Recode'!$A$1:$B$547,2,FALSE))</f>
        <v/>
      </c>
      <c r="PO129" t="str">
        <f>IF(ISERROR(MATCH(PO$1,'CSC Mitre'!DX$1:DX$220,0)),"",VLOOKUP(PO$1,'Tactic Recode'!$A$1:$B$547,2,FALSE))</f>
        <v/>
      </c>
      <c r="PP129" t="str">
        <f>IF(ISERROR(MATCH(PP$1,'CSC Mitre'!DX$1:DX$220,0)),"",VLOOKUP(PP$1,'Tactic Recode'!$A$1:$B$547,2,FALSE))</f>
        <v/>
      </c>
      <c r="PQ129" t="str">
        <f>IF(ISERROR(MATCH(PQ$1,'CSC Mitre'!DX$1:DX$220,0)),"",VLOOKUP(PQ$1,'Tactic Recode'!$A$1:$B$547,2,FALSE))</f>
        <v/>
      </c>
      <c r="PR129" t="str">
        <f>IF(ISERROR(MATCH(PR$1,'CSC Mitre'!DX$1:DX$220,0)),"",VLOOKUP(PR$1,'Tactic Recode'!$A$1:$B$547,2,FALSE))</f>
        <v/>
      </c>
      <c r="PS129" t="str">
        <f>IF(ISERROR(MATCH(PS$1,'CSC Mitre'!DX$1:DX$220,0)),"",VLOOKUP(PS$1,'Tactic Recode'!$A$1:$B$547,2,FALSE))</f>
        <v/>
      </c>
      <c r="PT129" t="str">
        <f>IF(ISERROR(MATCH(PT$1,'CSC Mitre'!DX$1:DX$220,0)),"",VLOOKUP(PT$1,'Tactic Recode'!$A$1:$B$547,2,FALSE))</f>
        <v/>
      </c>
      <c r="PU129" t="str">
        <f>IF(ISERROR(MATCH(PU$1,'CSC Mitre'!DX$1:DX$220,0)),"",VLOOKUP(PU$1,'Tactic Recode'!$A$1:$B$547,2,FALSE))</f>
        <v/>
      </c>
      <c r="PV129" t="str">
        <f>IF(ISERROR(MATCH(PV$1,'CSC Mitre'!DX$1:DX$220,0)),"",VLOOKUP(PV$1,'Tactic Recode'!$A$1:$B$547,2,FALSE))</f>
        <v/>
      </c>
      <c r="PW129" t="str">
        <f>IF(ISERROR(MATCH(PW$1,'CSC Mitre'!DX$1:DX$220,0)),"",VLOOKUP(PW$1,'Tactic Recode'!$A$1:$B$547,2,FALSE))</f>
        <v/>
      </c>
      <c r="PX129" t="str">
        <f>IF(ISERROR(MATCH(PX$1,'CSC Mitre'!DX$1:DX$220,0)),"",VLOOKUP(PX$1,'Tactic Recode'!$A$1:$B$547,2,FALSE))</f>
        <v/>
      </c>
      <c r="PY129" t="str">
        <f>IF(ISERROR(MATCH(PY$1,'CSC Mitre'!DX$1:DX$220,0)),"",VLOOKUP(PY$1,'Tactic Recode'!$A$1:$B$547,2,FALSE))</f>
        <v/>
      </c>
      <c r="PZ129" t="str">
        <f>IF(ISERROR(MATCH(PZ$1,'CSC Mitre'!DX$1:DX$220,0)),"",VLOOKUP(PZ$1,'Tactic Recode'!$A$1:$B$547,2,FALSE))</f>
        <v/>
      </c>
      <c r="QA129" t="str">
        <f>IF(ISERROR(MATCH(QA$1,'CSC Mitre'!DX$1:DX$220,0)),"",VLOOKUP(QA$1,'Tactic Recode'!$A$1:$B$547,2,FALSE))</f>
        <v/>
      </c>
      <c r="QB129" t="str">
        <f>IF(ISERROR(MATCH(QB$1,'CSC Mitre'!DX$1:DX$220,0)),"",VLOOKUP(QB$1,'Tactic Recode'!$A$1:$B$547,2,FALSE))</f>
        <v/>
      </c>
      <c r="QC129" t="str">
        <f>IF(ISERROR(MATCH(QC$1,'CSC Mitre'!DX$1:DX$220,0)),"",VLOOKUP(QC$1,'Tactic Recode'!$A$1:$B$547,2,FALSE))</f>
        <v/>
      </c>
      <c r="QD129" t="str">
        <f>IF(ISERROR(MATCH(QD$1,'CSC Mitre'!DX$1:DX$220,0)),"",VLOOKUP(QD$1,'Tactic Recode'!$A$1:$B$547,2,FALSE))</f>
        <v/>
      </c>
      <c r="QE129" t="str">
        <f>IF(ISERROR(MATCH(QE$1,'CSC Mitre'!DX$1:DX$220,0)),"",VLOOKUP(QE$1,'Tactic Recode'!$A$1:$B$547,2,FALSE))</f>
        <v/>
      </c>
      <c r="QF129" t="str">
        <f>IF(ISERROR(MATCH(QF$1,'CSC Mitre'!DX$1:DX$220,0)),"",VLOOKUP(QF$1,'Tactic Recode'!$A$1:$B$547,2,FALSE))</f>
        <v/>
      </c>
      <c r="QG129" t="str">
        <f>IF(ISERROR(MATCH(QG$1,'CSC Mitre'!DX$1:DX$220,0)),"",VLOOKUP(QG$1,'Tactic Recode'!$A$1:$B$547,2,FALSE))</f>
        <v/>
      </c>
      <c r="QH129" t="str">
        <f>IF(ISERROR(MATCH(QH$1,'CSC Mitre'!DX$1:DX$220,0)),"",VLOOKUP(QH$1,'Tactic Recode'!$A$1:$B$547,2,FALSE))</f>
        <v/>
      </c>
      <c r="QI129" t="str">
        <f>IF(ISERROR(MATCH(QI$1,'CSC Mitre'!DX$1:DX$220,0)),"",VLOOKUP(QI$1,'Tactic Recode'!$A$1:$B$547,2,FALSE))</f>
        <v/>
      </c>
      <c r="QJ129" t="str">
        <f>IF(ISERROR(MATCH(QJ$1,'CSC Mitre'!DX$1:DX$220,0)),"",VLOOKUP(QJ$1,'Tactic Recode'!$A$1:$B$547,2,FALSE))</f>
        <v/>
      </c>
      <c r="QK129" t="str">
        <f>IF(ISERROR(MATCH(QK$1,'CSC Mitre'!DX$1:DX$220,0)),"",VLOOKUP(QK$1,'Tactic Recode'!$A$1:$B$547,2,FALSE))</f>
        <v/>
      </c>
      <c r="QL129" t="str">
        <f>IF(ISERROR(MATCH(QL$1,'CSC Mitre'!DX$1:DX$220,0)),"",VLOOKUP(QL$1,'Tactic Recode'!$A$1:$B$547,2,FALSE))</f>
        <v/>
      </c>
      <c r="QM129" t="str">
        <f>IF(ISERROR(MATCH(QM$1,'CSC Mitre'!DX$1:DX$220,0)),"",VLOOKUP(QM$1,'Tactic Recode'!$A$1:$B$547,2,FALSE))</f>
        <v/>
      </c>
      <c r="QN129" t="str">
        <f>IF(ISERROR(MATCH(QN$1,'CSC Mitre'!DX$1:DX$220,0)),"",VLOOKUP(QN$1,'Tactic Recode'!$A$1:$B$547,2,FALSE))</f>
        <v/>
      </c>
      <c r="QO129" t="str">
        <f>IF(ISERROR(MATCH(QO$1,'CSC Mitre'!DX$1:DX$220,0)),"",VLOOKUP(QO$1,'Tactic Recode'!$A$1:$B$547,2,FALSE))</f>
        <v/>
      </c>
      <c r="QP129" t="str">
        <f>IF(ISERROR(MATCH(QP$1,'CSC Mitre'!DX$1:DX$220,0)),"",VLOOKUP(QP$1,'Tactic Recode'!$A$1:$B$547,2,FALSE))</f>
        <v/>
      </c>
      <c r="QQ129" t="str">
        <f>IF(ISERROR(MATCH(QQ$1,'CSC Mitre'!DX$1:DX$220,0)),"",VLOOKUP(QQ$1,'Tactic Recode'!$A$1:$B$547,2,FALSE))</f>
        <v/>
      </c>
      <c r="QR129" t="str">
        <f>IF(ISERROR(MATCH(QR$1,'CSC Mitre'!DX$1:DX$220,0)),"",VLOOKUP(QR$1,'Tactic Recode'!$A$1:$B$547,2,FALSE))</f>
        <v/>
      </c>
      <c r="QS129" t="str">
        <f>IF(ISERROR(MATCH(QS$1,'CSC Mitre'!DX$1:DX$220,0)),"",VLOOKUP(QS$1,'Tactic Recode'!$A$1:$B$547,2,FALSE))</f>
        <v/>
      </c>
      <c r="QT129" t="str">
        <f>IF(ISERROR(MATCH(QT$1,'CSC Mitre'!DX$1:DX$220,0)),"",VLOOKUP(QT$1,'Tactic Recode'!$A$1:$B$547,2,FALSE))</f>
        <v/>
      </c>
      <c r="QU129" t="str">
        <f>IF(ISERROR(MATCH(QU$1,'CSC Mitre'!DX$1:DX$220,0)),"",VLOOKUP(QU$1,'Tactic Recode'!$A$1:$B$547,2,FALSE))</f>
        <v/>
      </c>
      <c r="QV129" t="str">
        <f>IF(ISERROR(MATCH(QV$1,'CSC Mitre'!DX$1:DX$220,0)),"",VLOOKUP(QV$1,'Tactic Recode'!$A$1:$B$547,2,FALSE))</f>
        <v/>
      </c>
      <c r="QW129" t="str">
        <f>IF(ISERROR(MATCH(QW$1,'CSC Mitre'!DX$1:DX$220,0)),"",VLOOKUP(QW$1,'Tactic Recode'!$A$1:$B$547,2,FALSE))</f>
        <v/>
      </c>
      <c r="QX129" t="str">
        <f>IF(ISERROR(MATCH(QX$1,'CSC Mitre'!DX$1:DX$220,0)),"",VLOOKUP(QX$1,'Tactic Recode'!$A$1:$B$547,2,FALSE))</f>
        <v/>
      </c>
      <c r="QY129" t="str">
        <f>IF(ISERROR(MATCH(QY$1,'CSC Mitre'!DX$1:DX$220,0)),"",VLOOKUP(QY$1,'Tactic Recode'!$A$1:$B$547,2,FALSE))</f>
        <v/>
      </c>
      <c r="QZ129" t="str">
        <f>IF(ISERROR(MATCH(QZ$1,'CSC Mitre'!DX$1:DX$220,0)),"",VLOOKUP(QZ$1,'Tactic Recode'!$A$1:$B$547,2,FALSE))</f>
        <v/>
      </c>
      <c r="RA129" t="str">
        <f>IF(ISERROR(MATCH(RA$1,'CSC Mitre'!DX$1:DX$220,0)),"",VLOOKUP(RA$1,'Tactic Recode'!$A$1:$B$547,2,FALSE))</f>
        <v/>
      </c>
      <c r="RB129" t="str">
        <f>IF(ISERROR(MATCH(RB$1,'CSC Mitre'!DX$1:DX$220,0)),"",VLOOKUP(RB$1,'Tactic Recode'!$A$1:$B$547,2,FALSE))</f>
        <v/>
      </c>
      <c r="RC129" t="str">
        <f>IF(ISERROR(MATCH(RC$1,'CSC Mitre'!DX$1:DX$220,0)),"",VLOOKUP(RC$1,'Tactic Recode'!$A$1:$B$547,2,FALSE))</f>
        <v/>
      </c>
      <c r="RD129" t="str">
        <f>IF(ISERROR(MATCH(RD$1,'CSC Mitre'!DX$1:DX$220,0)),"",VLOOKUP(RD$1,'Tactic Recode'!$A$1:$B$547,2,FALSE))</f>
        <v/>
      </c>
      <c r="RE129" t="str">
        <f>IF(ISERROR(MATCH(RE$1,'CSC Mitre'!DX$1:DX$220,0)),"",VLOOKUP(RE$1,'Tactic Recode'!$A$1:$B$547,2,FALSE))</f>
        <v/>
      </c>
      <c r="RF129" t="str">
        <f>IF(ISERROR(MATCH(RF$1,'CSC Mitre'!DX$1:DX$220,0)),"",VLOOKUP(RF$1,'Tactic Recode'!$A$1:$B$547,2,FALSE))</f>
        <v/>
      </c>
      <c r="RG129" t="str">
        <f>IF(ISERROR(MATCH(RG$1,'CSC Mitre'!DX$1:DX$220,0)),"",VLOOKUP(RG$1,'Tactic Recode'!$A$1:$B$547,2,FALSE))</f>
        <v/>
      </c>
      <c r="RH129" t="str">
        <f>IF(ISERROR(MATCH(RH$1,'CSC Mitre'!DX$1:DX$220,0)),"",VLOOKUP(RH$1,'Tactic Recode'!$A$1:$B$547,2,FALSE))</f>
        <v/>
      </c>
      <c r="RI129" t="str">
        <f>IF(ISERROR(MATCH(RI$1,'CSC Mitre'!DX$1:DX$220,0)),"",VLOOKUP(RI$1,'Tactic Recode'!$A$1:$B$547,2,FALSE))</f>
        <v/>
      </c>
      <c r="RJ129" t="str">
        <f>IF(ISERROR(MATCH(RJ$1,'CSC Mitre'!DX$1:DX$220,0)),"",VLOOKUP(RJ$1,'Tactic Recode'!$A$1:$B$547,2,FALSE))</f>
        <v/>
      </c>
      <c r="RK129" t="str">
        <f>IF(ISERROR(MATCH(RK$1,'CSC Mitre'!DX$1:DX$220,0)),"",VLOOKUP(RK$1,'Tactic Recode'!$A$1:$B$547,2,FALSE))</f>
        <v/>
      </c>
      <c r="RL129" t="str">
        <f>IF(ISERROR(MATCH(RL$1,'CSC Mitre'!DX$1:DX$220,0)),"",VLOOKUP(RL$1,'Tactic Recode'!$A$1:$B$547,2,FALSE))</f>
        <v/>
      </c>
      <c r="RM129" t="str">
        <f>IF(ISERROR(MATCH(RM$1,'CSC Mitre'!DX$1:DX$220,0)),"",VLOOKUP(RM$1,'Tactic Recode'!$A$1:$B$547,2,FALSE))</f>
        <v/>
      </c>
      <c r="RN129" t="str">
        <f>IF(ISERROR(MATCH(RN$1,'CSC Mitre'!DX$1:DX$220,0)),"",VLOOKUP(RN$1,'Tactic Recode'!$A$1:$B$547,2,FALSE))</f>
        <v/>
      </c>
      <c r="RO129" t="str">
        <f>IF(ISERROR(MATCH(RO$1,'CSC Mitre'!DX$1:DX$220,0)),"",VLOOKUP(RO$1,'Tactic Recode'!$A$1:$B$547,2,FALSE))</f>
        <v/>
      </c>
      <c r="RP129" t="str">
        <f>IF(ISERROR(MATCH(RP$1,'CSC Mitre'!DX$1:DX$220,0)),"",VLOOKUP(RP$1,'Tactic Recode'!$A$1:$B$547,2,FALSE))</f>
        <v/>
      </c>
      <c r="RQ129" t="str">
        <f>IF(ISERROR(MATCH(RQ$1,'CSC Mitre'!DX$1:DX$220,0)),"",VLOOKUP(RQ$1,'Tactic Recode'!$A$1:$B$547,2,FALSE))</f>
        <v/>
      </c>
      <c r="RR129" t="str">
        <f>IF(ISERROR(MATCH(RR$1,'CSC Mitre'!DX$1:DX$220,0)),"",VLOOKUP(RR$1,'Tactic Recode'!$A$1:$B$547,2,FALSE))</f>
        <v/>
      </c>
      <c r="RS129" t="str">
        <f>IF(ISERROR(MATCH(RS$1,'CSC Mitre'!DX$1:DX$220,0)),"",VLOOKUP(RS$1,'Tactic Recode'!$A$1:$B$547,2,FALSE))</f>
        <v/>
      </c>
      <c r="RT129" t="str">
        <f>IF(ISERROR(MATCH(RT$1,'CSC Mitre'!DX$1:DX$220,0)),"",VLOOKUP(RT$1,'Tactic Recode'!$A$1:$B$547,2,FALSE))</f>
        <v/>
      </c>
      <c r="RU129" t="str">
        <f>IF(ISERROR(MATCH(RU$1,'CSC Mitre'!DX$1:DX$220,0)),"",VLOOKUP(RU$1,'Tactic Recode'!$A$1:$B$547,2,FALSE))</f>
        <v/>
      </c>
      <c r="RV129" t="str">
        <f>IF(ISERROR(MATCH(RV$1,'CSC Mitre'!DX$1:DX$220,0)),"",VLOOKUP(RV$1,'Tactic Recode'!$A$1:$B$547,2,FALSE))</f>
        <v/>
      </c>
      <c r="RW129" t="str">
        <f>IF(ISERROR(MATCH(RW$1,'CSC Mitre'!DX$1:DX$220,0)),"",VLOOKUP(RW$1,'Tactic Recode'!$A$1:$B$547,2,FALSE))</f>
        <v/>
      </c>
      <c r="RX129" t="str">
        <f>IF(ISERROR(MATCH(RX$1,'CSC Mitre'!DX$1:DX$220,0)),"",VLOOKUP(RX$1,'Tactic Recode'!$A$1:$B$547,2,FALSE))</f>
        <v/>
      </c>
      <c r="RY129" t="str">
        <f>IF(ISERROR(MATCH(RY$1,'CSC Mitre'!DX$1:DX$220,0)),"",VLOOKUP(RY$1,'Tactic Recode'!$A$1:$B$547,2,FALSE))</f>
        <v/>
      </c>
      <c r="RZ129" t="str">
        <f>IF(ISERROR(MATCH(RZ$1,'CSC Mitre'!DX$1:DX$220,0)),"",VLOOKUP(RZ$1,'Tactic Recode'!$A$1:$B$547,2,FALSE))</f>
        <v/>
      </c>
      <c r="SA129" t="str">
        <f>IF(ISERROR(MATCH(SA$1,'CSC Mitre'!DX$1:DX$220,0)),"",VLOOKUP(SA$1,'Tactic Recode'!$A$1:$B$547,2,FALSE))</f>
        <v/>
      </c>
      <c r="SB129" t="str">
        <f>IF(ISERROR(MATCH(SB$1,'CSC Mitre'!DX$1:DX$220,0)),"",VLOOKUP(SB$1,'Tactic Recode'!$A$1:$B$547,2,FALSE))</f>
        <v/>
      </c>
      <c r="SC129" t="str">
        <f>IF(ISERROR(MATCH(SC$1,'CSC Mitre'!DX$1:DX$220,0)),"",VLOOKUP(SC$1,'Tactic Recode'!$A$1:$B$547,2,FALSE))</f>
        <v/>
      </c>
      <c r="SD129" t="str">
        <f>IF(ISERROR(MATCH(SD$1,'CSC Mitre'!DX$1:DX$220,0)),"",VLOOKUP(SD$1,'Tactic Recode'!$A$1:$B$547,2,FALSE))</f>
        <v/>
      </c>
      <c r="SE129" t="str">
        <f>IF(ISERROR(MATCH(SE$1,'CSC Mitre'!DX$1:DX$220,0)),"",VLOOKUP(SE$1,'Tactic Recode'!$A$1:$B$547,2,FALSE))</f>
        <v/>
      </c>
      <c r="SF129" t="str">
        <f>IF(ISERROR(MATCH(SF$1,'CSC Mitre'!DX$1:DX$220,0)),"",VLOOKUP(SF$1,'Tactic Recode'!$A$1:$B$547,2,FALSE))</f>
        <v/>
      </c>
      <c r="SG129" t="str">
        <f>IF(ISERROR(MATCH(SG$1,'CSC Mitre'!DX$1:DX$220,0)),"",VLOOKUP(SG$1,'Tactic Recode'!$A$1:$B$547,2,FALSE))</f>
        <v/>
      </c>
      <c r="SH129" t="str">
        <f>IF(ISERROR(MATCH(SH$1,'CSC Mitre'!DX$1:DX$220,0)),"",VLOOKUP(SH$1,'Tactic Recode'!$A$1:$B$547,2,FALSE))</f>
        <v/>
      </c>
      <c r="SI129" t="str">
        <f>IF(ISERROR(MATCH(SI$1,'CSC Mitre'!DX$1:DX$220,0)),"",VLOOKUP(SI$1,'Tactic Recode'!$A$1:$B$547,2,FALSE))</f>
        <v/>
      </c>
      <c r="SJ129" t="str">
        <f>IF(ISERROR(MATCH(SJ$1,'CSC Mitre'!DX$1:DX$220,0)),"",VLOOKUP(SJ$1,'Tactic Recode'!$A$1:$B$547,2,FALSE))</f>
        <v/>
      </c>
      <c r="SK129" t="str">
        <f>IF(ISERROR(MATCH(SK$1,'CSC Mitre'!DX$1:DX$220,0)),"",VLOOKUP(SK$1,'Tactic Recode'!$A$1:$B$547,2,FALSE))</f>
        <v/>
      </c>
      <c r="SL129" t="str">
        <f>IF(ISERROR(MATCH(SL$1,'CSC Mitre'!DX$1:DX$220,0)),"",VLOOKUP(SL$1,'Tactic Recode'!$A$1:$B$547,2,FALSE))</f>
        <v/>
      </c>
      <c r="SM129" t="str">
        <f>IF(ISERROR(MATCH(SM$1,'CSC Mitre'!DX$1:DX$220,0)),"",VLOOKUP(SM$1,'Tactic Recode'!$A$1:$B$547,2,FALSE))</f>
        <v/>
      </c>
      <c r="SN129" t="str">
        <f>IF(ISERROR(MATCH(SN$1,'CSC Mitre'!DX$1:DX$220,0)),"",VLOOKUP(SN$1,'Tactic Recode'!$A$1:$B$547,2,FALSE))</f>
        <v/>
      </c>
      <c r="SO129" t="str">
        <f>IF(ISERROR(MATCH(SO$1,'CSC Mitre'!DX$1:DX$220,0)),"",VLOOKUP(SO$1,'Tactic Recode'!$A$1:$B$547,2,FALSE))</f>
        <v/>
      </c>
      <c r="SP129" t="str">
        <f>IF(ISERROR(MATCH(SP$1,'CSC Mitre'!DX$1:DX$220,0)),"",VLOOKUP(SP$1,'Tactic Recode'!$A$1:$B$547,2,FALSE))</f>
        <v/>
      </c>
      <c r="SQ129" t="str">
        <f>IF(ISERROR(MATCH(SQ$1,'CSC Mitre'!DX$1:DX$220,0)),"",VLOOKUP(SQ$1,'Tactic Recode'!$A$1:$B$547,2,FALSE))</f>
        <v/>
      </c>
      <c r="SR129" t="str">
        <f>IF(ISERROR(MATCH(SR$1,'CSC Mitre'!DX$1:DX$220,0)),"",VLOOKUP(SR$1,'Tactic Recode'!$A$1:$B$547,2,FALSE))</f>
        <v/>
      </c>
      <c r="SS129" t="str">
        <f>IF(ISERROR(MATCH(SS$1,'CSC Mitre'!DX$1:DX$220,0)),"",VLOOKUP(SS$1,'Tactic Recode'!$A$1:$B$547,2,FALSE))</f>
        <v/>
      </c>
      <c r="ST129" t="str">
        <f>IF(ISERROR(MATCH(ST$1,'CSC Mitre'!DX$1:DX$220,0)),"",VLOOKUP(ST$1,'Tactic Recode'!$A$1:$B$547,2,FALSE))</f>
        <v/>
      </c>
      <c r="SU129" t="str">
        <f>IF(ISERROR(MATCH(SU$1,'CSC Mitre'!DX$1:DX$220,0)),"",VLOOKUP(SU$1,'Tactic Recode'!$A$1:$B$547,2,FALSE))</f>
        <v/>
      </c>
      <c r="SV129" t="str">
        <f>IF(ISERROR(MATCH(SV$1,'CSC Mitre'!DX$1:DX$220,0)),"",VLOOKUP(SV$1,'Tactic Recode'!$A$1:$B$547,2,FALSE))</f>
        <v/>
      </c>
      <c r="SW129" t="str">
        <f>IF(ISERROR(MATCH(SW$1,'CSC Mitre'!DX$1:DX$220,0)),"",VLOOKUP(SW$1,'Tactic Recode'!$A$1:$B$547,2,FALSE))</f>
        <v/>
      </c>
      <c r="SX129" t="str">
        <f>IF(ISERROR(MATCH(SX$1,'CSC Mitre'!DX$1:DX$220,0)),"",VLOOKUP(SX$1,'Tactic Recode'!$A$1:$B$547,2,FALSE))</f>
        <v/>
      </c>
      <c r="SY129" t="str">
        <f>IF(ISERROR(MATCH(SY$1,'CSC Mitre'!DX$1:DX$220,0)),"",VLOOKUP(SY$1,'Tactic Recode'!$A$1:$B$547,2,FALSE))</f>
        <v/>
      </c>
      <c r="SZ129" t="str">
        <f>IF(ISERROR(MATCH(SZ$1,'CSC Mitre'!DX$1:DX$220,0)),"",VLOOKUP(SZ$1,'Tactic Recode'!$A$1:$B$547,2,FALSE))</f>
        <v/>
      </c>
      <c r="TA129" t="str">
        <f>IF(ISERROR(MATCH(TA$1,'CSC Mitre'!DX$1:DX$220,0)),"",VLOOKUP(TA$1,'Tactic Recode'!$A$1:$B$547,2,FALSE))</f>
        <v/>
      </c>
      <c r="TB129" t="str">
        <f>IF(ISERROR(MATCH(TB$1,'CSC Mitre'!DX$1:DX$220,0)),"",VLOOKUP(TB$1,'Tactic Recode'!$A$1:$B$547,2,FALSE))</f>
        <v/>
      </c>
      <c r="TC129" t="str">
        <f>IF(ISERROR(MATCH(TC$1,'CSC Mitre'!DX$1:DX$220,0)),"",VLOOKUP(TC$1,'Tactic Recode'!$A$1:$B$547,2,FALSE))</f>
        <v/>
      </c>
      <c r="TD129" t="str">
        <f>IF(ISERROR(MATCH(TD$1,'CSC Mitre'!DX$1:DX$220,0)),"",VLOOKUP(TD$1,'Tactic Recode'!$A$1:$B$547,2,FALSE))</f>
        <v/>
      </c>
      <c r="TE129" t="str">
        <f>IF(ISERROR(MATCH(TE$1,'CSC Mitre'!DX$1:DX$220,0)),"",VLOOKUP(TE$1,'Tactic Recode'!$A$1:$B$547,2,FALSE))</f>
        <v/>
      </c>
      <c r="TF129" t="str">
        <f>IF(ISERROR(MATCH(TF$1,'CSC Mitre'!DX$1:DX$220,0)),"",VLOOKUP(TF$1,'Tactic Recode'!$A$1:$B$547,2,FALSE))</f>
        <v/>
      </c>
      <c r="TG129" t="str">
        <f>IF(ISERROR(MATCH(TG$1,'CSC Mitre'!DX$1:DX$220,0)),"",VLOOKUP(TG$1,'Tactic Recode'!$A$1:$B$547,2,FALSE))</f>
        <v/>
      </c>
      <c r="TH129" t="str">
        <f>IF(ISERROR(MATCH(TH$1,'CSC Mitre'!DX$1:DX$220,0)),"",VLOOKUP(TH$1,'Tactic Recode'!$A$1:$B$547,2,FALSE))</f>
        <v/>
      </c>
      <c r="TI129" t="str">
        <f>IF(ISERROR(MATCH(TI$1,'CSC Mitre'!DX$1:DX$220,0)),"",VLOOKUP(TI$1,'Tactic Recode'!$A$1:$B$547,2,FALSE))</f>
        <v/>
      </c>
      <c r="TJ129" t="str">
        <f>IF(ISERROR(MATCH(TJ$1,'CSC Mitre'!DX$1:DX$220,0)),"",VLOOKUP(TJ$1,'Tactic Recode'!$A$1:$B$547,2,FALSE))</f>
        <v/>
      </c>
      <c r="TK129" t="str">
        <f>IF(ISERROR(MATCH(TK$1,'CSC Mitre'!DX$1:DX$220,0)),"",VLOOKUP(TK$1,'Tactic Recode'!$A$1:$B$547,2,FALSE))</f>
        <v/>
      </c>
      <c r="TL129" t="str">
        <f>IF(ISERROR(MATCH(TL$1,'CSC Mitre'!DX$1:DX$220,0)),"",VLOOKUP(TL$1,'Tactic Recode'!$A$1:$B$547,2,FALSE))</f>
        <v/>
      </c>
      <c r="TM129" t="str">
        <f>IF(ISERROR(MATCH(TM$1,'CSC Mitre'!DX$1:DX$220,0)),"",VLOOKUP(TM$1,'Tactic Recode'!$A$1:$B$547,2,FALSE))</f>
        <v/>
      </c>
      <c r="TN129" t="str">
        <f>IF(ISERROR(MATCH(TN$1,'CSC Mitre'!DX$1:DX$220,0)),"",VLOOKUP(TN$1,'Tactic Recode'!$A$1:$B$547,2,FALSE))</f>
        <v/>
      </c>
      <c r="TO129" t="str">
        <f>IF(ISERROR(MATCH(TO$1,'CSC Mitre'!DX$1:DX$220,0)),"",VLOOKUP(TO$1,'Tactic Recode'!$A$1:$B$547,2,FALSE))</f>
        <v/>
      </c>
      <c r="TP129" t="str">
        <f>IF(ISERROR(MATCH(TP$1,'CSC Mitre'!DX$1:DX$220,0)),"",VLOOKUP(TP$1,'Tactic Recode'!$A$1:$B$547,2,FALSE))</f>
        <v/>
      </c>
      <c r="TQ129" t="str">
        <f>IF(ISERROR(MATCH(TQ$1,'CSC Mitre'!DX$1:DX$220,0)),"",VLOOKUP(TQ$1,'Tactic Recode'!$A$1:$B$547,2,FALSE))</f>
        <v/>
      </c>
      <c r="TR129" t="str">
        <f>IF(ISERROR(MATCH(TR$1,'CSC Mitre'!DX$1:DX$220,0)),"",VLOOKUP(TR$1,'Tactic Recode'!$A$1:$B$547,2,FALSE))</f>
        <v/>
      </c>
      <c r="TS129" t="str">
        <f>IF(ISERROR(MATCH(TS$1,'CSC Mitre'!DX$1:DX$220,0)),"",VLOOKUP(TS$1,'Tactic Recode'!$A$1:$B$547,2,FALSE))</f>
        <v/>
      </c>
      <c r="TT129" t="str">
        <f>IF(ISERROR(MATCH(TT$1,'CSC Mitre'!DX$1:DX$220,0)),"",VLOOKUP(TT$1,'Tactic Recode'!$A$1:$B$547,2,FALSE))</f>
        <v/>
      </c>
      <c r="TU129" t="str">
        <f>IF(ISERROR(MATCH(TU$1,'CSC Mitre'!DX$1:DX$220,0)),"",VLOOKUP(TU$1,'Tactic Recode'!$A$1:$B$547,2,FALSE))</f>
        <v/>
      </c>
      <c r="TV129" t="str">
        <f>IF(ISERROR(MATCH(TV$1,'CSC Mitre'!DX$1:DX$220,0)),"",VLOOKUP(TV$1,'Tactic Recode'!$A$1:$B$547,2,FALSE))</f>
        <v/>
      </c>
      <c r="TW129" t="str">
        <f>IF(ISERROR(MATCH(TW$1,'CSC Mitre'!DX$1:DX$220,0)),"",VLOOKUP(TW$1,'Tactic Recode'!$A$1:$B$547,2,FALSE))</f>
        <v/>
      </c>
      <c r="TX129" t="str">
        <f>IF(ISERROR(MATCH(TX$1,'CSC Mitre'!DX$1:DX$220,0)),"",VLOOKUP(TX$1,'Tactic Recode'!$A$1:$B$547,2,FALSE))</f>
        <v/>
      </c>
      <c r="TY129" t="str">
        <f>IF(ISERROR(MATCH(TY$1,'CSC Mitre'!DX$1:DX$220,0)),"",VLOOKUP(TY$1,'Tactic Recode'!$A$1:$B$547,2,FALSE))</f>
        <v/>
      </c>
      <c r="TZ129" t="str">
        <f>IF(ISERROR(MATCH(TZ$1,'CSC Mitre'!DX$1:DX$220,0)),"",VLOOKUP(TZ$1,'Tactic Recode'!$A$1:$B$547,2,FALSE))</f>
        <v/>
      </c>
      <c r="UA129" t="str">
        <f>IF(ISERROR(MATCH(UA$1,'CSC Mitre'!DX$1:DX$220,0)),"",VLOOKUP(UA$1,'Tactic Recode'!$A$1:$B$547,2,FALSE))</f>
        <v/>
      </c>
      <c r="UB129" t="str">
        <f>IF(ISERROR(MATCH(UB$1,'CSC Mitre'!DX$1:DX$220,0)),"",VLOOKUP(UB$1,'Tactic Recode'!$A$1:$B$547,2,FALSE))</f>
        <v/>
      </c>
    </row>
    <row r="130" spans="1:548" x14ac:dyDescent="0.25">
      <c r="A130" s="59" t="s">
        <v>525</v>
      </c>
      <c r="B130" t="str">
        <f>IF(ISERROR(MATCH(B$1,'CSC Mitre'!DY$1:DY$220,0)),"",VLOOKUP(B$1,'Tactic Recode'!$A$1:$B$547,2,FALSE))</f>
        <v/>
      </c>
      <c r="C130" t="str">
        <f>IF(ISERROR(MATCH(C$1,'CSC Mitre'!DY$1:DY$220,0)),"",VLOOKUP(C$1,'Tactic Recode'!$A$1:$B$547,2,FALSE))</f>
        <v/>
      </c>
      <c r="D130" t="str">
        <f>IF(ISERROR(MATCH(D$1,'CSC Mitre'!DY$1:DY$220,0)),"",VLOOKUP(D$1,'Tactic Recode'!$A$1:$B$547,2,FALSE))</f>
        <v/>
      </c>
      <c r="E130" t="str">
        <f>IF(ISERROR(MATCH(E$1,'CSC Mitre'!DY$1:DY$220,0)),"",VLOOKUP(E$1,'Tactic Recode'!$A$1:$B$547,2,FALSE))</f>
        <v/>
      </c>
      <c r="F130" t="str">
        <f>IF(ISERROR(MATCH(F$1,'CSC Mitre'!DY$1:DY$220,0)),"",VLOOKUP(F$1,'Tactic Recode'!$A$1:$B$547,2,FALSE))</f>
        <v/>
      </c>
      <c r="G130" t="str">
        <f>IF(ISERROR(MATCH(G$1,'CSC Mitre'!DY$1:DY$220,0)),"",VLOOKUP(G$1,'Tactic Recode'!$A$1:$B$547,2,FALSE))</f>
        <v/>
      </c>
      <c r="H130" t="str">
        <f>IF(ISERROR(MATCH(H$1,'CSC Mitre'!DY$1:DY$220,0)),"",VLOOKUP(H$1,'Tactic Recode'!$A$1:$B$547,2,FALSE))</f>
        <v/>
      </c>
      <c r="I130" t="str">
        <f>IF(ISERROR(MATCH(I$1,'CSC Mitre'!DY$1:DY$220,0)),"",VLOOKUP(I$1,'Tactic Recode'!$A$1:$B$547,2,FALSE))</f>
        <v/>
      </c>
      <c r="J130" t="str">
        <f>IF(ISERROR(MATCH(J$1,'CSC Mitre'!DY$1:DY$220,0)),"",VLOOKUP(J$1,'Tactic Recode'!$A$1:$B$547,2,FALSE))</f>
        <v/>
      </c>
      <c r="K130" t="str">
        <f>IF(ISERROR(MATCH(K$1,'CSC Mitre'!DY$1:DY$220,0)),"",VLOOKUP(K$1,'Tactic Recode'!$A$1:$B$547,2,FALSE))</f>
        <v/>
      </c>
      <c r="L130" t="str">
        <f>IF(ISERROR(MATCH(L$1,'CSC Mitre'!DY$1:DY$220,0)),"",VLOOKUP(L$1,'Tactic Recode'!$A$1:$B$547,2,FALSE))</f>
        <v/>
      </c>
      <c r="M130" t="str">
        <f>IF(ISERROR(MATCH(M$1,'CSC Mitre'!DY$1:DY$220,0)),"",VLOOKUP(M$1,'Tactic Recode'!$A$1:$B$547,2,FALSE))</f>
        <v/>
      </c>
      <c r="N130" t="str">
        <f>IF(ISERROR(MATCH(N$1,'CSC Mitre'!DY$1:DY$220,0)),"",VLOOKUP(N$1,'Tactic Recode'!$A$1:$B$547,2,FALSE))</f>
        <v/>
      </c>
      <c r="O130" t="str">
        <f>IF(ISERROR(MATCH(O$1,'CSC Mitre'!DY$1:DY$220,0)),"",VLOOKUP(O$1,'Tactic Recode'!$A$1:$B$547,2,FALSE))</f>
        <v/>
      </c>
      <c r="P130" t="str">
        <f>IF(ISERROR(MATCH(P$1,'CSC Mitre'!DY$1:DY$220,0)),"",VLOOKUP(P$1,'Tactic Recode'!$A$1:$B$547,2,FALSE))</f>
        <v/>
      </c>
      <c r="Q130" t="str">
        <f>IF(ISERROR(MATCH(Q$1,'CSC Mitre'!DY$1:DY$220,0)),"",VLOOKUP(Q$1,'Tactic Recode'!$A$1:$B$547,2,FALSE))</f>
        <v/>
      </c>
      <c r="R130" t="str">
        <f>IF(ISERROR(MATCH(R$1,'CSC Mitre'!DY$1:DY$220,0)),"",VLOOKUP(R$1,'Tactic Recode'!$A$1:$B$547,2,FALSE))</f>
        <v/>
      </c>
      <c r="S130" t="str">
        <f>IF(ISERROR(MATCH(S$1,'CSC Mitre'!DY$1:DY$220,0)),"",VLOOKUP(S$1,'Tactic Recode'!$A$1:$B$547,2,FALSE))</f>
        <v/>
      </c>
      <c r="T130" t="str">
        <f>IF(ISERROR(MATCH(T$1,'CSC Mitre'!DY$1:DY$220,0)),"",VLOOKUP(T$1,'Tactic Recode'!$A$1:$B$547,2,FALSE))</f>
        <v/>
      </c>
      <c r="U130" t="str">
        <f>IF(ISERROR(MATCH(U$1,'CSC Mitre'!DY$1:DY$220,0)),"",VLOOKUP(U$1,'Tactic Recode'!$A$1:$B$547,2,FALSE))</f>
        <v/>
      </c>
      <c r="V130" t="str">
        <f>IF(ISERROR(MATCH(V$1,'CSC Mitre'!DY$1:DY$220,0)),"",VLOOKUP(V$1,'Tactic Recode'!$A$1:$B$547,2,FALSE))</f>
        <v/>
      </c>
      <c r="W130" t="str">
        <f>IF(ISERROR(MATCH(W$1,'CSC Mitre'!DY$1:DY$220,0)),"",VLOOKUP(W$1,'Tactic Recode'!$A$1:$B$547,2,FALSE))</f>
        <v/>
      </c>
      <c r="X130" t="str">
        <f>IF(ISERROR(MATCH(X$1,'CSC Mitre'!DY$1:DY$220,0)),"",VLOOKUP(X$1,'Tactic Recode'!$A$1:$B$547,2,FALSE))</f>
        <v/>
      </c>
      <c r="Y130" t="str">
        <f>IF(ISERROR(MATCH(Y$1,'CSC Mitre'!DY$1:DY$220,0)),"",VLOOKUP(Y$1,'Tactic Recode'!$A$1:$B$547,2,FALSE))</f>
        <v/>
      </c>
      <c r="Z130" t="str">
        <f>IF(ISERROR(MATCH(Z$1,'CSC Mitre'!DY$1:DY$220,0)),"",VLOOKUP(Z$1,'Tactic Recode'!$A$1:$B$547,2,FALSE))</f>
        <v/>
      </c>
      <c r="AA130" t="str">
        <f>IF(ISERROR(MATCH(AA$1,'CSC Mitre'!DY$1:DY$220,0)),"",VLOOKUP(AA$1,'Tactic Recode'!$A$1:$B$547,2,FALSE))</f>
        <v/>
      </c>
      <c r="AB130" t="str">
        <f>IF(ISERROR(MATCH(AB$1,'CSC Mitre'!DY$1:DY$220,0)),"",VLOOKUP(AB$1,'Tactic Recode'!$A$1:$B$547,2,FALSE))</f>
        <v/>
      </c>
      <c r="AC130" t="str">
        <f>IF(ISERROR(MATCH(AC$1,'CSC Mitre'!DY$1:DY$220,0)),"",VLOOKUP(AC$1,'Tactic Recode'!$A$1:$B$547,2,FALSE))</f>
        <v/>
      </c>
      <c r="AD130" t="str">
        <f>IF(ISERROR(MATCH(AD$1,'CSC Mitre'!DY$1:DY$220,0)),"",VLOOKUP(AD$1,'Tactic Recode'!$A$1:$B$547,2,FALSE))</f>
        <v/>
      </c>
      <c r="AE130" t="str">
        <f>IF(ISERROR(MATCH(AE$1,'CSC Mitre'!DY$1:DY$220,0)),"",VLOOKUP(AE$1,'Tactic Recode'!$A$1:$B$547,2,FALSE))</f>
        <v/>
      </c>
      <c r="AF130" t="str">
        <f>IF(ISERROR(MATCH(AF$1,'CSC Mitre'!DY$1:DY$220,0)),"",VLOOKUP(AF$1,'Tactic Recode'!$A$1:$B$547,2,FALSE))</f>
        <v/>
      </c>
      <c r="AG130" t="str">
        <f>IF(ISERROR(MATCH(AG$1,'CSC Mitre'!DY$1:DY$220,0)),"",VLOOKUP(AG$1,'Tactic Recode'!$A$1:$B$547,2,FALSE))</f>
        <v/>
      </c>
      <c r="AH130" t="str">
        <f>IF(ISERROR(MATCH(AH$1,'CSC Mitre'!DY$1:DY$220,0)),"",VLOOKUP(AH$1,'Tactic Recode'!$A$1:$B$547,2,FALSE))</f>
        <v/>
      </c>
      <c r="AI130" t="str">
        <f>IF(ISERROR(MATCH(AI$1,'CSC Mitre'!DY$1:DY$220,0)),"",VLOOKUP(AI$1,'Tactic Recode'!$A$1:$B$547,2,FALSE))</f>
        <v/>
      </c>
      <c r="AJ130" t="str">
        <f>IF(ISERROR(MATCH(AJ$1,'CSC Mitre'!DY$1:DY$220,0)),"",VLOOKUP(AJ$1,'Tactic Recode'!$A$1:$B$547,2,FALSE))</f>
        <v/>
      </c>
      <c r="AK130" t="str">
        <f>IF(ISERROR(MATCH(AK$1,'CSC Mitre'!DY$1:DY$220,0)),"",VLOOKUP(AK$1,'Tactic Recode'!$A$1:$B$547,2,FALSE))</f>
        <v/>
      </c>
      <c r="AL130" t="str">
        <f>IF(ISERROR(MATCH(AL$1,'CSC Mitre'!DY$1:DY$220,0)),"",VLOOKUP(AL$1,'Tactic Recode'!$A$1:$B$547,2,FALSE))</f>
        <v/>
      </c>
      <c r="AM130" t="str">
        <f>IF(ISERROR(MATCH(AM$1,'CSC Mitre'!DY$1:DY$220,0)),"",VLOOKUP(AM$1,'Tactic Recode'!$A$1:$B$547,2,FALSE))</f>
        <v/>
      </c>
      <c r="AN130" t="str">
        <f>IF(ISERROR(MATCH(AN$1,'CSC Mitre'!DY$1:DY$220,0)),"",VLOOKUP(AN$1,'Tactic Recode'!$A$1:$B$547,2,FALSE))</f>
        <v/>
      </c>
      <c r="AO130" t="str">
        <f>IF(ISERROR(MATCH(AO$1,'CSC Mitre'!DY$1:DY$220,0)),"",VLOOKUP(AO$1,'Tactic Recode'!$A$1:$B$547,2,FALSE))</f>
        <v/>
      </c>
      <c r="AP130" t="str">
        <f>IF(ISERROR(MATCH(AP$1,'CSC Mitre'!DY$1:DY$220,0)),"",VLOOKUP(AP$1,'Tactic Recode'!$A$1:$B$547,2,FALSE))</f>
        <v/>
      </c>
      <c r="AQ130" t="str">
        <f>IF(ISERROR(MATCH(AQ$1,'CSC Mitre'!DY$1:DY$220,0)),"",VLOOKUP(AQ$1,'Tactic Recode'!$A$1:$B$547,2,FALSE))</f>
        <v/>
      </c>
      <c r="AR130" t="str">
        <f>IF(ISERROR(MATCH(AR$1,'CSC Mitre'!DY$1:DY$220,0)),"",VLOOKUP(AR$1,'Tactic Recode'!$A$1:$B$547,2,FALSE))</f>
        <v/>
      </c>
      <c r="AS130" t="str">
        <f>IF(ISERROR(MATCH(AS$1,'CSC Mitre'!DY$1:DY$220,0)),"",VLOOKUP(AS$1,'Tactic Recode'!$A$1:$B$547,2,FALSE))</f>
        <v/>
      </c>
      <c r="AT130" t="str">
        <f>IF(ISERROR(MATCH(AT$1,'CSC Mitre'!DY$1:DY$220,0)),"",VLOOKUP(AT$1,'Tactic Recode'!$A$1:$B$547,2,FALSE))</f>
        <v/>
      </c>
      <c r="AU130" t="str">
        <f>IF(ISERROR(MATCH(AU$1,'CSC Mitre'!DY$1:DY$220,0)),"",VLOOKUP(AU$1,'Tactic Recode'!$A$1:$B$547,2,FALSE))</f>
        <v/>
      </c>
      <c r="AV130" t="str">
        <f>IF(ISERROR(MATCH(AV$1,'CSC Mitre'!DY$1:DY$220,0)),"",VLOOKUP(AV$1,'Tactic Recode'!$A$1:$B$547,2,FALSE))</f>
        <v/>
      </c>
      <c r="AW130" t="str">
        <f>IF(ISERROR(MATCH(AW$1,'CSC Mitre'!DY$1:DY$220,0)),"",VLOOKUP(AW$1,'Tactic Recode'!$A$1:$B$547,2,FALSE))</f>
        <v/>
      </c>
      <c r="AX130" t="str">
        <f>IF(ISERROR(MATCH(AX$1,'CSC Mitre'!DY$1:DY$220,0)),"",VLOOKUP(AX$1,'Tactic Recode'!$A$1:$B$547,2,FALSE))</f>
        <v/>
      </c>
      <c r="AY130" t="str">
        <f>IF(ISERROR(MATCH(AY$1,'CSC Mitre'!DY$1:DY$220,0)),"",VLOOKUP(AY$1,'Tactic Recode'!$A$1:$B$547,2,FALSE))</f>
        <v/>
      </c>
      <c r="AZ130" t="str">
        <f>IF(ISERROR(MATCH(AZ$1,'CSC Mitre'!DY$1:DY$220,0)),"",VLOOKUP(AZ$1,'Tactic Recode'!$A$1:$B$547,2,FALSE))</f>
        <v/>
      </c>
      <c r="BA130" t="str">
        <f>IF(ISERROR(MATCH(BA$1,'CSC Mitre'!DY$1:DY$220,0)),"",VLOOKUP(BA$1,'Tactic Recode'!$A$1:$B$547,2,FALSE))</f>
        <v/>
      </c>
      <c r="BB130" t="str">
        <f>IF(ISERROR(MATCH(BB$1,'CSC Mitre'!DY$1:DY$220,0)),"",VLOOKUP(BB$1,'Tactic Recode'!$A$1:$B$547,2,FALSE))</f>
        <v/>
      </c>
      <c r="BC130" t="str">
        <f>IF(ISERROR(MATCH(BC$1,'CSC Mitre'!DY$1:DY$220,0)),"",VLOOKUP(BC$1,'Tactic Recode'!$A$1:$B$547,2,FALSE))</f>
        <v/>
      </c>
      <c r="BD130" t="str">
        <f>IF(ISERROR(MATCH(BD$1,'CSC Mitre'!DY$1:DY$220,0)),"",VLOOKUP(BD$1,'Tactic Recode'!$A$1:$B$547,2,FALSE))</f>
        <v/>
      </c>
      <c r="BE130" t="str">
        <f>IF(ISERROR(MATCH(BE$1,'CSC Mitre'!DY$1:DY$220,0)),"",VLOOKUP(BE$1,'Tactic Recode'!$A$1:$B$547,2,FALSE))</f>
        <v/>
      </c>
      <c r="BF130" t="str">
        <f>IF(ISERROR(MATCH(BF$1,'CSC Mitre'!DY$1:DY$220,0)),"",VLOOKUP(BF$1,'Tactic Recode'!$A$1:$B$547,2,FALSE))</f>
        <v/>
      </c>
      <c r="BG130" t="str">
        <f>IF(ISERROR(MATCH(BG$1,'CSC Mitre'!DY$1:DY$220,0)),"",VLOOKUP(BG$1,'Tactic Recode'!$A$1:$B$547,2,FALSE))</f>
        <v/>
      </c>
      <c r="BH130" t="str">
        <f>IF(ISERROR(MATCH(BH$1,'CSC Mitre'!DY$1:DY$220,0)),"",VLOOKUP(BH$1,'Tactic Recode'!$A$1:$B$547,2,FALSE))</f>
        <v/>
      </c>
      <c r="BI130" t="str">
        <f>IF(ISERROR(MATCH(BI$1,'CSC Mitre'!DY$1:DY$220,0)),"",VLOOKUP(BI$1,'Tactic Recode'!$A$1:$B$547,2,FALSE))</f>
        <v/>
      </c>
      <c r="BJ130" t="str">
        <f>IF(ISERROR(MATCH(BJ$1,'CSC Mitre'!DY$1:DY$220,0)),"",VLOOKUP(BJ$1,'Tactic Recode'!$A$1:$B$547,2,FALSE))</f>
        <v/>
      </c>
      <c r="BK130" t="str">
        <f>IF(ISERROR(MATCH(BK$1,'CSC Mitre'!DY$1:DY$220,0)),"",VLOOKUP(BK$1,'Tactic Recode'!$A$1:$B$547,2,FALSE))</f>
        <v/>
      </c>
      <c r="BL130" t="str">
        <f>IF(ISERROR(MATCH(BL$1,'CSC Mitre'!DY$1:DY$220,0)),"",VLOOKUP(BL$1,'Tactic Recode'!$A$1:$B$547,2,FALSE))</f>
        <v/>
      </c>
      <c r="BM130" t="str">
        <f>IF(ISERROR(MATCH(BM$1,'CSC Mitre'!DY$1:DY$220,0)),"",VLOOKUP(BM$1,'Tactic Recode'!$A$1:$B$547,2,FALSE))</f>
        <v/>
      </c>
      <c r="BN130" t="str">
        <f>IF(ISERROR(MATCH(BN$1,'CSC Mitre'!DY$1:DY$220,0)),"",VLOOKUP(BN$1,'Tactic Recode'!$A$1:$B$547,2,FALSE))</f>
        <v/>
      </c>
      <c r="BO130" t="str">
        <f>IF(ISERROR(MATCH(BO$1,'CSC Mitre'!DY$1:DY$220,0)),"",VLOOKUP(BO$1,'Tactic Recode'!$A$1:$B$547,2,FALSE))</f>
        <v/>
      </c>
      <c r="BP130" t="str">
        <f>IF(ISERROR(MATCH(BP$1,'CSC Mitre'!DY$1:DY$220,0)),"",VLOOKUP(BP$1,'Tactic Recode'!$A$1:$B$547,2,FALSE))</f>
        <v/>
      </c>
      <c r="BQ130" t="str">
        <f>IF(ISERROR(MATCH(BQ$1,'CSC Mitre'!DY$1:DY$220,0)),"",VLOOKUP(BQ$1,'Tactic Recode'!$A$1:$B$547,2,FALSE))</f>
        <v/>
      </c>
      <c r="BR130" t="str">
        <f>IF(ISERROR(MATCH(BR$1,'CSC Mitre'!DY$1:DY$220,0)),"",VLOOKUP(BR$1,'Tactic Recode'!$A$1:$B$547,2,FALSE))</f>
        <v/>
      </c>
      <c r="BS130" t="str">
        <f>IF(ISERROR(MATCH(BS$1,'CSC Mitre'!DY$1:DY$220,0)),"",VLOOKUP(BS$1,'Tactic Recode'!$A$1:$B$547,2,FALSE))</f>
        <v/>
      </c>
      <c r="BT130" t="str">
        <f>IF(ISERROR(MATCH(BT$1,'CSC Mitre'!DY$1:DY$220,0)),"",VLOOKUP(BT$1,'Tactic Recode'!$A$1:$B$547,2,FALSE))</f>
        <v/>
      </c>
      <c r="BU130" t="str">
        <f>IF(ISERROR(MATCH(BU$1,'CSC Mitre'!DY$1:DY$220,0)),"",VLOOKUP(BU$1,'Tactic Recode'!$A$1:$B$547,2,FALSE))</f>
        <v/>
      </c>
      <c r="BV130" t="str">
        <f>IF(ISERROR(MATCH(BV$1,'CSC Mitre'!DY$1:DY$220,0)),"",VLOOKUP(BV$1,'Tactic Recode'!$A$1:$B$547,2,FALSE))</f>
        <v/>
      </c>
      <c r="BW130" t="str">
        <f>IF(ISERROR(MATCH(BW$1,'CSC Mitre'!DY$1:DY$220,0)),"",VLOOKUP(BW$1,'Tactic Recode'!$A$1:$B$547,2,FALSE))</f>
        <v/>
      </c>
      <c r="BX130" t="str">
        <f>IF(ISERROR(MATCH(BX$1,'CSC Mitre'!DY$1:DY$220,0)),"",VLOOKUP(BX$1,'Tactic Recode'!$A$1:$B$547,2,FALSE))</f>
        <v/>
      </c>
      <c r="BY130" t="str">
        <f>IF(ISERROR(MATCH(BY$1,'CSC Mitre'!DY$1:DY$220,0)),"",VLOOKUP(BY$1,'Tactic Recode'!$A$1:$B$547,2,FALSE))</f>
        <v/>
      </c>
      <c r="BZ130" t="str">
        <f>IF(ISERROR(MATCH(BZ$1,'CSC Mitre'!DY$1:DY$220,0)),"",VLOOKUP(BZ$1,'Tactic Recode'!$A$1:$B$547,2,FALSE))</f>
        <v/>
      </c>
      <c r="CA130" t="str">
        <f>IF(ISERROR(MATCH(CA$1,'CSC Mitre'!DY$1:DY$220,0)),"",VLOOKUP(CA$1,'Tactic Recode'!$A$1:$B$547,2,FALSE))</f>
        <v/>
      </c>
      <c r="CB130" t="str">
        <f>IF(ISERROR(MATCH(CB$1,'CSC Mitre'!DY$1:DY$220,0)),"",VLOOKUP(CB$1,'Tactic Recode'!$A$1:$B$547,2,FALSE))</f>
        <v/>
      </c>
      <c r="CC130" t="str">
        <f>IF(ISERROR(MATCH(CC$1,'CSC Mitre'!DY$1:DY$220,0)),"",VLOOKUP(CC$1,'Tactic Recode'!$A$1:$B$547,2,FALSE))</f>
        <v/>
      </c>
      <c r="CD130" t="str">
        <f>IF(ISERROR(MATCH(CD$1,'CSC Mitre'!DY$1:DY$220,0)),"",VLOOKUP(CD$1,'Tactic Recode'!$A$1:$B$547,2,FALSE))</f>
        <v/>
      </c>
      <c r="CE130" t="str">
        <f>IF(ISERROR(MATCH(CE$1,'CSC Mitre'!DY$1:DY$220,0)),"",VLOOKUP(CE$1,'Tactic Recode'!$A$1:$B$547,2,FALSE))</f>
        <v/>
      </c>
      <c r="CF130" t="str">
        <f>IF(ISERROR(MATCH(CF$1,'CSC Mitre'!DY$1:DY$220,0)),"",VLOOKUP(CF$1,'Tactic Recode'!$A$1:$B$547,2,FALSE))</f>
        <v/>
      </c>
      <c r="CG130" t="str">
        <f>IF(ISERROR(MATCH(CG$1,'CSC Mitre'!DY$1:DY$220,0)),"",VLOOKUP(CG$1,'Tactic Recode'!$A$1:$B$547,2,FALSE))</f>
        <v/>
      </c>
      <c r="CH130" t="str">
        <f>IF(ISERROR(MATCH(CH$1,'CSC Mitre'!DY$1:DY$220,0)),"",VLOOKUP(CH$1,'Tactic Recode'!$A$1:$B$547,2,FALSE))</f>
        <v/>
      </c>
      <c r="CI130" t="str">
        <f>IF(ISERROR(MATCH(CI$1,'CSC Mitre'!DY$1:DY$220,0)),"",VLOOKUP(CI$1,'Tactic Recode'!$A$1:$B$547,2,FALSE))</f>
        <v/>
      </c>
      <c r="CJ130" t="str">
        <f>IF(ISERROR(MATCH(CJ$1,'CSC Mitre'!DY$1:DY$220,0)),"",VLOOKUP(CJ$1,'Tactic Recode'!$A$1:$B$547,2,FALSE))</f>
        <v/>
      </c>
      <c r="CK130" t="str">
        <f>IF(ISERROR(MATCH(CK$1,'CSC Mitre'!DY$1:DY$220,0)),"",VLOOKUP(CK$1,'Tactic Recode'!$A$1:$B$547,2,FALSE))</f>
        <v/>
      </c>
      <c r="CL130" t="str">
        <f>IF(ISERROR(MATCH(CL$1,'CSC Mitre'!DY$1:DY$220,0)),"",VLOOKUP(CL$1,'Tactic Recode'!$A$1:$B$547,2,FALSE))</f>
        <v/>
      </c>
      <c r="CM130" t="str">
        <f>IF(ISERROR(MATCH(CM$1,'CSC Mitre'!DY$1:DY$220,0)),"",VLOOKUP(CM$1,'Tactic Recode'!$A$1:$B$547,2,FALSE))</f>
        <v/>
      </c>
      <c r="CN130" t="str">
        <f>IF(ISERROR(MATCH(CN$1,'CSC Mitre'!DY$1:DY$220,0)),"",VLOOKUP(CN$1,'Tactic Recode'!$A$1:$B$547,2,FALSE))</f>
        <v/>
      </c>
      <c r="CO130" t="str">
        <f>IF(ISERROR(MATCH(CO$1,'CSC Mitre'!DY$1:DY$220,0)),"",VLOOKUP(CO$1,'Tactic Recode'!$A$1:$B$547,2,FALSE))</f>
        <v/>
      </c>
      <c r="CP130" t="str">
        <f>IF(ISERROR(MATCH(CP$1,'CSC Mitre'!DY$1:DY$220,0)),"",VLOOKUP(CP$1,'Tactic Recode'!$A$1:$B$547,2,FALSE))</f>
        <v/>
      </c>
      <c r="CQ130" t="str">
        <f>IF(ISERROR(MATCH(CQ$1,'CSC Mitre'!DY$1:DY$220,0)),"",VLOOKUP(CQ$1,'Tactic Recode'!$A$1:$B$547,2,FALSE))</f>
        <v/>
      </c>
      <c r="CR130" t="str">
        <f>IF(ISERROR(MATCH(CR$1,'CSC Mitre'!DY$1:DY$220,0)),"",VLOOKUP(CR$1,'Tactic Recode'!$A$1:$B$547,2,FALSE))</f>
        <v/>
      </c>
      <c r="CS130" t="str">
        <f>IF(ISERROR(MATCH(CS$1,'CSC Mitre'!DY$1:DY$220,0)),"",VLOOKUP(CS$1,'Tactic Recode'!$A$1:$B$547,2,FALSE))</f>
        <v/>
      </c>
      <c r="CT130" t="str">
        <f>IF(ISERROR(MATCH(CT$1,'CSC Mitre'!DY$1:DY$220,0)),"",VLOOKUP(CT$1,'Tactic Recode'!$A$1:$B$547,2,FALSE))</f>
        <v/>
      </c>
      <c r="CU130" t="str">
        <f>IF(ISERROR(MATCH(CU$1,'CSC Mitre'!DY$1:DY$220,0)),"",VLOOKUP(CU$1,'Tactic Recode'!$A$1:$B$547,2,FALSE))</f>
        <v/>
      </c>
      <c r="CV130" t="str">
        <f>IF(ISERROR(MATCH(CV$1,'CSC Mitre'!DY$1:DY$220,0)),"",VLOOKUP(CV$1,'Tactic Recode'!$A$1:$B$547,2,FALSE))</f>
        <v/>
      </c>
      <c r="CW130" t="str">
        <f>IF(ISERROR(MATCH(CW$1,'CSC Mitre'!DY$1:DY$220,0)),"",VLOOKUP(CW$1,'Tactic Recode'!$A$1:$B$547,2,FALSE))</f>
        <v/>
      </c>
      <c r="CX130" t="str">
        <f>IF(ISERROR(MATCH(CX$1,'CSC Mitre'!DY$1:DY$220,0)),"",VLOOKUP(CX$1,'Tactic Recode'!$A$1:$B$547,2,FALSE))</f>
        <v/>
      </c>
      <c r="CY130" t="str">
        <f>IF(ISERROR(MATCH(CY$1,'CSC Mitre'!DY$1:DY$220,0)),"",VLOOKUP(CY$1,'Tactic Recode'!$A$1:$B$547,2,FALSE))</f>
        <v/>
      </c>
      <c r="CZ130" t="str">
        <f>IF(ISERROR(MATCH(CZ$1,'CSC Mitre'!DY$1:DY$220,0)),"",VLOOKUP(CZ$1,'Tactic Recode'!$A$1:$B$547,2,FALSE))</f>
        <v/>
      </c>
      <c r="DA130" t="str">
        <f>IF(ISERROR(MATCH(DA$1,'CSC Mitre'!DY$1:DY$220,0)),"",VLOOKUP(DA$1,'Tactic Recode'!$A$1:$B$547,2,FALSE))</f>
        <v/>
      </c>
      <c r="DB130" t="str">
        <f>IF(ISERROR(MATCH(DB$1,'CSC Mitre'!DY$1:DY$220,0)),"",VLOOKUP(DB$1,'Tactic Recode'!$A$1:$B$547,2,FALSE))</f>
        <v/>
      </c>
      <c r="DC130" t="str">
        <f>IF(ISERROR(MATCH(DC$1,'CSC Mitre'!DY$1:DY$220,0)),"",VLOOKUP(DC$1,'Tactic Recode'!$A$1:$B$547,2,FALSE))</f>
        <v/>
      </c>
      <c r="DD130" t="str">
        <f>IF(ISERROR(MATCH(DD$1,'CSC Mitre'!DY$1:DY$220,0)),"",VLOOKUP(DD$1,'Tactic Recode'!$A$1:$B$547,2,FALSE))</f>
        <v/>
      </c>
      <c r="DE130" t="str">
        <f>IF(ISERROR(MATCH(DE$1,'CSC Mitre'!DY$1:DY$220,0)),"",VLOOKUP(DE$1,'Tactic Recode'!$A$1:$B$547,2,FALSE))</f>
        <v/>
      </c>
      <c r="DF130" t="str">
        <f>IF(ISERROR(MATCH(DF$1,'CSC Mitre'!DY$1:DY$220,0)),"",VLOOKUP(DF$1,'Tactic Recode'!$A$1:$B$547,2,FALSE))</f>
        <v/>
      </c>
      <c r="DG130" t="str">
        <f>IF(ISERROR(MATCH(DG$1,'CSC Mitre'!DY$1:DY$220,0)),"",VLOOKUP(DG$1,'Tactic Recode'!$A$1:$B$547,2,FALSE))</f>
        <v/>
      </c>
      <c r="DH130" t="str">
        <f>IF(ISERROR(MATCH(DH$1,'CSC Mitre'!DY$1:DY$220,0)),"",VLOOKUP(DH$1,'Tactic Recode'!$A$1:$B$547,2,FALSE))</f>
        <v/>
      </c>
      <c r="DI130" t="str">
        <f>IF(ISERROR(MATCH(DI$1,'CSC Mitre'!DY$1:DY$220,0)),"",VLOOKUP(DI$1,'Tactic Recode'!$A$1:$B$547,2,FALSE))</f>
        <v/>
      </c>
      <c r="DJ130" t="str">
        <f>IF(ISERROR(MATCH(DJ$1,'CSC Mitre'!DY$1:DY$220,0)),"",VLOOKUP(DJ$1,'Tactic Recode'!$A$1:$B$547,2,FALSE))</f>
        <v/>
      </c>
      <c r="DK130" t="str">
        <f>IF(ISERROR(MATCH(DK$1,'CSC Mitre'!DY$1:DY$220,0)),"",VLOOKUP(DK$1,'Tactic Recode'!$A$1:$B$547,2,FALSE))</f>
        <v/>
      </c>
      <c r="DL130" t="str">
        <f>IF(ISERROR(MATCH(DL$1,'CSC Mitre'!DY$1:DY$220,0)),"",VLOOKUP(DL$1,'Tactic Recode'!$A$1:$B$547,2,FALSE))</f>
        <v/>
      </c>
      <c r="DM130" t="str">
        <f>IF(ISERROR(MATCH(DM$1,'CSC Mitre'!DY$1:DY$220,0)),"",VLOOKUP(DM$1,'Tactic Recode'!$A$1:$B$547,2,FALSE))</f>
        <v/>
      </c>
      <c r="DN130" t="str">
        <f>IF(ISERROR(MATCH(DN$1,'CSC Mitre'!DY$1:DY$220,0)),"",VLOOKUP(DN$1,'Tactic Recode'!$A$1:$B$547,2,FALSE))</f>
        <v/>
      </c>
      <c r="DO130" t="str">
        <f>IF(ISERROR(MATCH(DO$1,'CSC Mitre'!DY$1:DY$220,0)),"",VLOOKUP(DO$1,'Tactic Recode'!$A$1:$B$547,2,FALSE))</f>
        <v/>
      </c>
      <c r="DP130" t="str">
        <f>IF(ISERROR(MATCH(DP$1,'CSC Mitre'!DY$1:DY$220,0)),"",VLOOKUP(DP$1,'Tactic Recode'!$A$1:$B$547,2,FALSE))</f>
        <v/>
      </c>
      <c r="DQ130" t="str">
        <f>IF(ISERROR(MATCH(DQ$1,'CSC Mitre'!DY$1:DY$220,0)),"",VLOOKUP(DQ$1,'Tactic Recode'!$A$1:$B$547,2,FALSE))</f>
        <v/>
      </c>
      <c r="DR130" t="str">
        <f>IF(ISERROR(MATCH(DR$1,'CSC Mitre'!DY$1:DY$220,0)),"",VLOOKUP(DR$1,'Tactic Recode'!$A$1:$B$547,2,FALSE))</f>
        <v/>
      </c>
      <c r="DS130" t="str">
        <f>IF(ISERROR(MATCH(DS$1,'CSC Mitre'!DY$1:DY$220,0)),"",VLOOKUP(DS$1,'Tactic Recode'!$A$1:$B$547,2,FALSE))</f>
        <v/>
      </c>
      <c r="DT130" t="str">
        <f>IF(ISERROR(MATCH(DT$1,'CSC Mitre'!DY$1:DY$220,0)),"",VLOOKUP(DT$1,'Tactic Recode'!$A$1:$B$547,2,FALSE))</f>
        <v/>
      </c>
      <c r="DU130" t="str">
        <f>IF(ISERROR(MATCH(DU$1,'CSC Mitre'!DY$1:DY$220,0)),"",VLOOKUP(DU$1,'Tactic Recode'!$A$1:$B$547,2,FALSE))</f>
        <v/>
      </c>
      <c r="DV130" t="str">
        <f>IF(ISERROR(MATCH(DV$1,'CSC Mitre'!DY$1:DY$220,0)),"",VLOOKUP(DV$1,'Tactic Recode'!$A$1:$B$547,2,FALSE))</f>
        <v/>
      </c>
      <c r="DW130" t="str">
        <f>IF(ISERROR(MATCH(DW$1,'CSC Mitre'!DY$1:DY$220,0)),"",VLOOKUP(DW$1,'Tactic Recode'!$A$1:$B$547,2,FALSE))</f>
        <v/>
      </c>
      <c r="DX130" t="str">
        <f>IF(ISERROR(MATCH(DX$1,'CSC Mitre'!DY$1:DY$220,0)),"",VLOOKUP(DX$1,'Tactic Recode'!$A$1:$B$547,2,FALSE))</f>
        <v/>
      </c>
      <c r="DY130" t="str">
        <f>IF(ISERROR(MATCH(DY$1,'CSC Mitre'!DY$1:DY$220,0)),"",VLOOKUP(DY$1,'Tactic Recode'!$A$1:$B$547,2,FALSE))</f>
        <v/>
      </c>
      <c r="DZ130" t="str">
        <f>IF(ISERROR(MATCH(DZ$1,'CSC Mitre'!DY$1:DY$220,0)),"",VLOOKUP(DZ$1,'Tactic Recode'!$A$1:$B$547,2,FALSE))</f>
        <v/>
      </c>
      <c r="EA130" t="str">
        <f>IF(ISERROR(MATCH(EA$1,'CSC Mitre'!DY$1:DY$220,0)),"",VLOOKUP(EA$1,'Tactic Recode'!$A$1:$B$547,2,FALSE))</f>
        <v/>
      </c>
      <c r="EB130" t="str">
        <f>IF(ISERROR(MATCH(EB$1,'CSC Mitre'!DY$1:DY$220,0)),"",VLOOKUP(EB$1,'Tactic Recode'!$A$1:$B$547,2,FALSE))</f>
        <v/>
      </c>
      <c r="EC130" t="str">
        <f>IF(ISERROR(MATCH(EC$1,'CSC Mitre'!DY$1:DY$220,0)),"",VLOOKUP(EC$1,'Tactic Recode'!$A$1:$B$547,2,FALSE))</f>
        <v/>
      </c>
      <c r="ED130" t="str">
        <f>IF(ISERROR(MATCH(ED$1,'CSC Mitre'!DY$1:DY$220,0)),"",VLOOKUP(ED$1,'Tactic Recode'!$A$1:$B$547,2,FALSE))</f>
        <v/>
      </c>
      <c r="EE130" t="str">
        <f>IF(ISERROR(MATCH(EE$1,'CSC Mitre'!DY$1:DY$220,0)),"",VLOOKUP(EE$1,'Tactic Recode'!$A$1:$B$547,2,FALSE))</f>
        <v/>
      </c>
      <c r="EF130" t="str">
        <f>IF(ISERROR(MATCH(EF$1,'CSC Mitre'!DY$1:DY$220,0)),"",VLOOKUP(EF$1,'Tactic Recode'!$A$1:$B$547,2,FALSE))</f>
        <v/>
      </c>
      <c r="EG130" t="str">
        <f>IF(ISERROR(MATCH(EG$1,'CSC Mitre'!DY$1:DY$220,0)),"",VLOOKUP(EG$1,'Tactic Recode'!$A$1:$B$547,2,FALSE))</f>
        <v/>
      </c>
      <c r="EH130" t="str">
        <f>IF(ISERROR(MATCH(EH$1,'CSC Mitre'!DY$1:DY$220,0)),"",VLOOKUP(EH$1,'Tactic Recode'!$A$1:$B$547,2,FALSE))</f>
        <v/>
      </c>
      <c r="EI130" t="str">
        <f>IF(ISERROR(MATCH(EI$1,'CSC Mitre'!DY$1:DY$220,0)),"",VLOOKUP(EI$1,'Tactic Recode'!$A$1:$B$547,2,FALSE))</f>
        <v/>
      </c>
      <c r="EJ130" t="str">
        <f>IF(ISERROR(MATCH(EJ$1,'CSC Mitre'!DY$1:DY$220,0)),"",VLOOKUP(EJ$1,'Tactic Recode'!$A$1:$B$547,2,FALSE))</f>
        <v/>
      </c>
      <c r="EK130" t="str">
        <f>IF(ISERROR(MATCH(EK$1,'CSC Mitre'!DY$1:DY$220,0)),"",VLOOKUP(EK$1,'Tactic Recode'!$A$1:$B$547,2,FALSE))</f>
        <v/>
      </c>
      <c r="EL130" t="str">
        <f>IF(ISERROR(MATCH(EL$1,'CSC Mitre'!DY$1:DY$220,0)),"",VLOOKUP(EL$1,'Tactic Recode'!$A$1:$B$547,2,FALSE))</f>
        <v/>
      </c>
      <c r="EM130" t="str">
        <f>IF(ISERROR(MATCH(EM$1,'CSC Mitre'!DY$1:DY$220,0)),"",VLOOKUP(EM$1,'Tactic Recode'!$A$1:$B$547,2,FALSE))</f>
        <v/>
      </c>
      <c r="EN130" t="str">
        <f>IF(ISERROR(MATCH(EN$1,'CSC Mitre'!DY$1:DY$220,0)),"",VLOOKUP(EN$1,'Tactic Recode'!$A$1:$B$547,2,FALSE))</f>
        <v/>
      </c>
      <c r="EO130" t="str">
        <f>IF(ISERROR(MATCH(EO$1,'CSC Mitre'!DY$1:DY$220,0)),"",VLOOKUP(EO$1,'Tactic Recode'!$A$1:$B$547,2,FALSE))</f>
        <v/>
      </c>
      <c r="EP130" t="str">
        <f>IF(ISERROR(MATCH(EP$1,'CSC Mitre'!DY$1:DY$220,0)),"",VLOOKUP(EP$1,'Tactic Recode'!$A$1:$B$547,2,FALSE))</f>
        <v/>
      </c>
      <c r="EQ130" t="str">
        <f>IF(ISERROR(MATCH(EQ$1,'CSC Mitre'!DY$1:DY$220,0)),"",VLOOKUP(EQ$1,'Tactic Recode'!$A$1:$B$547,2,FALSE))</f>
        <v/>
      </c>
      <c r="ER130" t="str">
        <f>IF(ISERROR(MATCH(ER$1,'CSC Mitre'!DY$1:DY$220,0)),"",VLOOKUP(ER$1,'Tactic Recode'!$A$1:$B$547,2,FALSE))</f>
        <v/>
      </c>
      <c r="ES130" t="str">
        <f>IF(ISERROR(MATCH(ES$1,'CSC Mitre'!DY$1:DY$220,0)),"",VLOOKUP(ES$1,'Tactic Recode'!$A$1:$B$547,2,FALSE))</f>
        <v/>
      </c>
      <c r="ET130" t="str">
        <f>IF(ISERROR(MATCH(ET$1,'CSC Mitre'!DY$1:DY$220,0)),"",VLOOKUP(ET$1,'Tactic Recode'!$A$1:$B$547,2,FALSE))</f>
        <v/>
      </c>
      <c r="EU130" t="str">
        <f>IF(ISERROR(MATCH(EU$1,'CSC Mitre'!DY$1:DY$220,0)),"",VLOOKUP(EU$1,'Tactic Recode'!$A$1:$B$547,2,FALSE))</f>
        <v/>
      </c>
      <c r="EV130" t="str">
        <f>IF(ISERROR(MATCH(EV$1,'CSC Mitre'!DY$1:DY$220,0)),"",VLOOKUP(EV$1,'Tactic Recode'!$A$1:$B$547,2,FALSE))</f>
        <v/>
      </c>
      <c r="EW130" t="str">
        <f>IF(ISERROR(MATCH(EW$1,'CSC Mitre'!DY$1:DY$220,0)),"",VLOOKUP(EW$1,'Tactic Recode'!$A$1:$B$547,2,FALSE))</f>
        <v/>
      </c>
      <c r="EX130" t="str">
        <f>IF(ISERROR(MATCH(EX$1,'CSC Mitre'!DY$1:DY$220,0)),"",VLOOKUP(EX$1,'Tactic Recode'!$A$1:$B$547,2,FALSE))</f>
        <v/>
      </c>
      <c r="EY130" t="str">
        <f>IF(ISERROR(MATCH(EY$1,'CSC Mitre'!DY$1:DY$220,0)),"",VLOOKUP(EY$1,'Tactic Recode'!$A$1:$B$547,2,FALSE))</f>
        <v/>
      </c>
      <c r="EZ130" t="str">
        <f>IF(ISERROR(MATCH(EZ$1,'CSC Mitre'!DY$1:DY$220,0)),"",VLOOKUP(EZ$1,'Tactic Recode'!$A$1:$B$547,2,FALSE))</f>
        <v/>
      </c>
      <c r="FA130" t="str">
        <f>IF(ISERROR(MATCH(FA$1,'CSC Mitre'!DY$1:DY$220,0)),"",VLOOKUP(FA$1,'Tactic Recode'!$A$1:$B$547,2,FALSE))</f>
        <v/>
      </c>
      <c r="FB130" t="str">
        <f>IF(ISERROR(MATCH(FB$1,'CSC Mitre'!DY$1:DY$220,0)),"",VLOOKUP(FB$1,'Tactic Recode'!$A$1:$B$547,2,FALSE))</f>
        <v/>
      </c>
      <c r="FC130" t="str">
        <f>IF(ISERROR(MATCH(FC$1,'CSC Mitre'!DY$1:DY$220,0)),"",VLOOKUP(FC$1,'Tactic Recode'!$A$1:$B$547,2,FALSE))</f>
        <v/>
      </c>
      <c r="FD130" t="str">
        <f>IF(ISERROR(MATCH(FD$1,'CSC Mitre'!DY$1:DY$220,0)),"",VLOOKUP(FD$1,'Tactic Recode'!$A$1:$B$547,2,FALSE))</f>
        <v/>
      </c>
      <c r="FE130" t="str">
        <f>IF(ISERROR(MATCH(FE$1,'CSC Mitre'!DY$1:DY$220,0)),"",VLOOKUP(FE$1,'Tactic Recode'!$A$1:$B$547,2,FALSE))</f>
        <v/>
      </c>
      <c r="FF130" t="str">
        <f>IF(ISERROR(MATCH(FF$1,'CSC Mitre'!DY$1:DY$220,0)),"",VLOOKUP(FF$1,'Tactic Recode'!$A$1:$B$547,2,FALSE))</f>
        <v/>
      </c>
      <c r="FG130" t="str">
        <f>IF(ISERROR(MATCH(FG$1,'CSC Mitre'!DY$1:DY$220,0)),"",VLOOKUP(FG$1,'Tactic Recode'!$A$1:$B$547,2,FALSE))</f>
        <v/>
      </c>
      <c r="FH130" t="str">
        <f>IF(ISERROR(MATCH(FH$1,'CSC Mitre'!DY$1:DY$220,0)),"",VLOOKUP(FH$1,'Tactic Recode'!$A$1:$B$547,2,FALSE))</f>
        <v/>
      </c>
      <c r="FI130" t="str">
        <f>IF(ISERROR(MATCH(FI$1,'CSC Mitre'!DY$1:DY$220,0)),"",VLOOKUP(FI$1,'Tactic Recode'!$A$1:$B$547,2,FALSE))</f>
        <v/>
      </c>
      <c r="FJ130" t="str">
        <f>IF(ISERROR(MATCH(FJ$1,'CSC Mitre'!DY$1:DY$220,0)),"",VLOOKUP(FJ$1,'Tactic Recode'!$A$1:$B$547,2,FALSE))</f>
        <v/>
      </c>
      <c r="FK130" t="str">
        <f>IF(ISERROR(MATCH(FK$1,'CSC Mitre'!DY$1:DY$220,0)),"",VLOOKUP(FK$1,'Tactic Recode'!$A$1:$B$547,2,FALSE))</f>
        <v/>
      </c>
      <c r="FL130" t="str">
        <f>IF(ISERROR(MATCH(FL$1,'CSC Mitre'!DY$1:DY$220,0)),"",VLOOKUP(FL$1,'Tactic Recode'!$A$1:$B$547,2,FALSE))</f>
        <v/>
      </c>
      <c r="FM130" t="str">
        <f>IF(ISERROR(MATCH(FM$1,'CSC Mitre'!DY$1:DY$220,0)),"",VLOOKUP(FM$1,'Tactic Recode'!$A$1:$B$547,2,FALSE))</f>
        <v/>
      </c>
      <c r="FN130" t="str">
        <f>IF(ISERROR(MATCH(FN$1,'CSC Mitre'!DY$1:DY$220,0)),"",VLOOKUP(FN$1,'Tactic Recode'!$A$1:$B$547,2,FALSE))</f>
        <v/>
      </c>
      <c r="FO130" t="str">
        <f>IF(ISERROR(MATCH(FO$1,'CSC Mitre'!DY$1:DY$220,0)),"",VLOOKUP(FO$1,'Tactic Recode'!$A$1:$B$547,2,FALSE))</f>
        <v/>
      </c>
      <c r="FP130" t="str">
        <f>IF(ISERROR(MATCH(FP$1,'CSC Mitre'!DY$1:DY$220,0)),"",VLOOKUP(FP$1,'Tactic Recode'!$A$1:$B$547,2,FALSE))</f>
        <v/>
      </c>
      <c r="FQ130" t="str">
        <f>IF(ISERROR(MATCH(FQ$1,'CSC Mitre'!DY$1:DY$220,0)),"",VLOOKUP(FQ$1,'Tactic Recode'!$A$1:$B$547,2,FALSE))</f>
        <v/>
      </c>
      <c r="FR130" t="str">
        <f>IF(ISERROR(MATCH(FR$1,'CSC Mitre'!DY$1:DY$220,0)),"",VLOOKUP(FR$1,'Tactic Recode'!$A$1:$B$547,2,FALSE))</f>
        <v/>
      </c>
      <c r="FS130" t="str">
        <f>IF(ISERROR(MATCH(FS$1,'CSC Mitre'!DY$1:DY$220,0)),"",VLOOKUP(FS$1,'Tactic Recode'!$A$1:$B$547,2,FALSE))</f>
        <v/>
      </c>
      <c r="FT130" t="str">
        <f>IF(ISERROR(MATCH(FT$1,'CSC Mitre'!DY$1:DY$220,0)),"",VLOOKUP(FT$1,'Tactic Recode'!$A$1:$B$547,2,FALSE))</f>
        <v/>
      </c>
      <c r="FU130" t="str">
        <f>IF(ISERROR(MATCH(FU$1,'CSC Mitre'!DY$1:DY$220,0)),"",VLOOKUP(FU$1,'Tactic Recode'!$A$1:$B$547,2,FALSE))</f>
        <v/>
      </c>
      <c r="FV130" t="str">
        <f>IF(ISERROR(MATCH(FV$1,'CSC Mitre'!DY$1:DY$220,0)),"",VLOOKUP(FV$1,'Tactic Recode'!$A$1:$B$547,2,FALSE))</f>
        <v/>
      </c>
      <c r="FW130" t="str">
        <f>IF(ISERROR(MATCH(FW$1,'CSC Mitre'!DY$1:DY$220,0)),"",VLOOKUP(FW$1,'Tactic Recode'!$A$1:$B$547,2,FALSE))</f>
        <v/>
      </c>
      <c r="FX130" t="str">
        <f>IF(ISERROR(MATCH(FX$1,'CSC Mitre'!DY$1:DY$220,0)),"",VLOOKUP(FX$1,'Tactic Recode'!$A$1:$B$547,2,FALSE))</f>
        <v/>
      </c>
      <c r="FY130" t="str">
        <f>IF(ISERROR(MATCH(FY$1,'CSC Mitre'!DY$1:DY$220,0)),"",VLOOKUP(FY$1,'Tactic Recode'!$A$1:$B$547,2,FALSE))</f>
        <v/>
      </c>
      <c r="FZ130" t="str">
        <f>IF(ISERROR(MATCH(FZ$1,'CSC Mitre'!DY$1:DY$220,0)),"",VLOOKUP(FZ$1,'Tactic Recode'!$A$1:$B$547,2,FALSE))</f>
        <v/>
      </c>
      <c r="GA130" t="str">
        <f>IF(ISERROR(MATCH(GA$1,'CSC Mitre'!DY$1:DY$220,0)),"",VLOOKUP(GA$1,'Tactic Recode'!$A$1:$B$547,2,FALSE))</f>
        <v/>
      </c>
      <c r="GB130" t="str">
        <f>IF(ISERROR(MATCH(GB$1,'CSC Mitre'!DY$1:DY$220,0)),"",VLOOKUP(GB$1,'Tactic Recode'!$A$1:$B$547,2,FALSE))</f>
        <v/>
      </c>
      <c r="GC130" t="str">
        <f>IF(ISERROR(MATCH(GC$1,'CSC Mitre'!DY$1:DY$220,0)),"",VLOOKUP(GC$1,'Tactic Recode'!$A$1:$B$547,2,FALSE))</f>
        <v/>
      </c>
      <c r="GD130" t="str">
        <f>IF(ISERROR(MATCH(GD$1,'CSC Mitre'!DY$1:DY$220,0)),"",VLOOKUP(GD$1,'Tactic Recode'!$A$1:$B$547,2,FALSE))</f>
        <v/>
      </c>
      <c r="GE130" t="str">
        <f>IF(ISERROR(MATCH(GE$1,'CSC Mitre'!DY$1:DY$220,0)),"",VLOOKUP(GE$1,'Tactic Recode'!$A$1:$B$547,2,FALSE))</f>
        <v/>
      </c>
      <c r="GF130" t="str">
        <f>IF(ISERROR(MATCH(GF$1,'CSC Mitre'!DY$1:DY$220,0)),"",VLOOKUP(GF$1,'Tactic Recode'!$A$1:$B$547,2,FALSE))</f>
        <v/>
      </c>
      <c r="GG130" t="str">
        <f>IF(ISERROR(MATCH(GG$1,'CSC Mitre'!DY$1:DY$220,0)),"",VLOOKUP(GG$1,'Tactic Recode'!$A$1:$B$547,2,FALSE))</f>
        <v/>
      </c>
      <c r="GH130" t="str">
        <f>IF(ISERROR(MATCH(GH$1,'CSC Mitre'!DY$1:DY$220,0)),"",VLOOKUP(GH$1,'Tactic Recode'!$A$1:$B$547,2,FALSE))</f>
        <v/>
      </c>
      <c r="GI130" t="str">
        <f>IF(ISERROR(MATCH(GI$1,'CSC Mitre'!DY$1:DY$220,0)),"",VLOOKUP(GI$1,'Tactic Recode'!$A$1:$B$547,2,FALSE))</f>
        <v/>
      </c>
      <c r="GJ130" t="str">
        <f>IF(ISERROR(MATCH(GJ$1,'CSC Mitre'!DY$1:DY$220,0)),"",VLOOKUP(GJ$1,'Tactic Recode'!$A$1:$B$547,2,FALSE))</f>
        <v/>
      </c>
      <c r="GK130" t="str">
        <f>IF(ISERROR(MATCH(GK$1,'CSC Mitre'!DY$1:DY$220,0)),"",VLOOKUP(GK$1,'Tactic Recode'!$A$1:$B$547,2,FALSE))</f>
        <v/>
      </c>
      <c r="GL130" t="str">
        <f>IF(ISERROR(MATCH(GL$1,'CSC Mitre'!DY$1:DY$220,0)),"",VLOOKUP(GL$1,'Tactic Recode'!$A$1:$B$547,2,FALSE))</f>
        <v/>
      </c>
      <c r="GM130" t="str">
        <f>IF(ISERROR(MATCH(GM$1,'CSC Mitre'!DY$1:DY$220,0)),"",VLOOKUP(GM$1,'Tactic Recode'!$A$1:$B$547,2,FALSE))</f>
        <v/>
      </c>
      <c r="GN130" t="str">
        <f>IF(ISERROR(MATCH(GN$1,'CSC Mitre'!DY$1:DY$220,0)),"",VLOOKUP(GN$1,'Tactic Recode'!$A$1:$B$547,2,FALSE))</f>
        <v/>
      </c>
      <c r="GO130" t="str">
        <f>IF(ISERROR(MATCH(GO$1,'CSC Mitre'!DY$1:DY$220,0)),"",VLOOKUP(GO$1,'Tactic Recode'!$A$1:$B$547,2,FALSE))</f>
        <v/>
      </c>
      <c r="GP130" t="str">
        <f>IF(ISERROR(MATCH(GP$1,'CSC Mitre'!DY$1:DY$220,0)),"",VLOOKUP(GP$1,'Tactic Recode'!$A$1:$B$547,2,FALSE))</f>
        <v/>
      </c>
      <c r="GQ130" t="str">
        <f>IF(ISERROR(MATCH(GQ$1,'CSC Mitre'!DY$1:DY$220,0)),"",VLOOKUP(GQ$1,'Tactic Recode'!$A$1:$B$547,2,FALSE))</f>
        <v/>
      </c>
      <c r="GR130" t="str">
        <f>IF(ISERROR(MATCH(GR$1,'CSC Mitre'!DY$1:DY$220,0)),"",VLOOKUP(GR$1,'Tactic Recode'!$A$1:$B$547,2,FALSE))</f>
        <v/>
      </c>
      <c r="GS130" t="str">
        <f>IF(ISERROR(MATCH(GS$1,'CSC Mitre'!DY$1:DY$220,0)),"",VLOOKUP(GS$1,'Tactic Recode'!$A$1:$B$547,2,FALSE))</f>
        <v/>
      </c>
      <c r="GT130" t="str">
        <f>IF(ISERROR(MATCH(GT$1,'CSC Mitre'!DY$1:DY$220,0)),"",VLOOKUP(GT$1,'Tactic Recode'!$A$1:$B$547,2,FALSE))</f>
        <v/>
      </c>
      <c r="GU130" t="str">
        <f>IF(ISERROR(MATCH(GU$1,'CSC Mitre'!DY$1:DY$220,0)),"",VLOOKUP(GU$1,'Tactic Recode'!$A$1:$B$547,2,FALSE))</f>
        <v/>
      </c>
      <c r="GV130" t="str">
        <f>IF(ISERROR(MATCH(GV$1,'CSC Mitre'!DY$1:DY$220,0)),"",VLOOKUP(GV$1,'Tactic Recode'!$A$1:$B$547,2,FALSE))</f>
        <v/>
      </c>
      <c r="GW130" t="str">
        <f>IF(ISERROR(MATCH(GW$1,'CSC Mitre'!DY$1:DY$220,0)),"",VLOOKUP(GW$1,'Tactic Recode'!$A$1:$B$547,2,FALSE))</f>
        <v/>
      </c>
      <c r="GX130" t="str">
        <f>IF(ISERROR(MATCH(GX$1,'CSC Mitre'!DY$1:DY$220,0)),"",VLOOKUP(GX$1,'Tactic Recode'!$A$1:$B$547,2,FALSE))</f>
        <v/>
      </c>
      <c r="GY130" t="str">
        <f>IF(ISERROR(MATCH(GY$1,'CSC Mitre'!DY$1:DY$220,0)),"",VLOOKUP(GY$1,'Tactic Recode'!$A$1:$B$547,2,FALSE))</f>
        <v/>
      </c>
      <c r="GZ130" t="str">
        <f>IF(ISERROR(MATCH(GZ$1,'CSC Mitre'!DY$1:DY$220,0)),"",VLOOKUP(GZ$1,'Tactic Recode'!$A$1:$B$547,2,FALSE))</f>
        <v/>
      </c>
      <c r="HA130" t="str">
        <f>IF(ISERROR(MATCH(HA$1,'CSC Mitre'!DY$1:DY$220,0)),"",VLOOKUP(HA$1,'Tactic Recode'!$A$1:$B$547,2,FALSE))</f>
        <v/>
      </c>
      <c r="HB130" t="str">
        <f>IF(ISERROR(MATCH(HB$1,'CSC Mitre'!DY$1:DY$220,0)),"",VLOOKUP(HB$1,'Tactic Recode'!$A$1:$B$547,2,FALSE))</f>
        <v>Initial Access</v>
      </c>
      <c r="HC130" t="str">
        <f>IF(ISERROR(MATCH(HC$1,'CSC Mitre'!DY$1:DY$220,0)),"",VLOOKUP(HC$1,'Tactic Recode'!$A$1:$B$547,2,FALSE))</f>
        <v>Initial Access</v>
      </c>
      <c r="HD130" t="str">
        <f>IF(ISERROR(MATCH(HD$1,'CSC Mitre'!DY$1:DY$220,0)),"",VLOOKUP(HD$1,'Tactic Recode'!$A$1:$B$547,2,FALSE))</f>
        <v>Initial Access</v>
      </c>
      <c r="HE130" t="str">
        <f>IF(ISERROR(MATCH(HE$1,'CSC Mitre'!DY$1:DY$220,0)),"",VLOOKUP(HE$1,'Tactic Recode'!$A$1:$B$547,2,FALSE))</f>
        <v/>
      </c>
      <c r="HF130" t="str">
        <f>IF(ISERROR(MATCH(HF$1,'CSC Mitre'!DY$1:DY$220,0)),"",VLOOKUP(HF$1,'Tactic Recode'!$A$1:$B$547,2,FALSE))</f>
        <v/>
      </c>
      <c r="HG130" t="str">
        <f>IF(ISERROR(MATCH(HG$1,'CSC Mitre'!DY$1:DY$220,0)),"",VLOOKUP(HG$1,'Tactic Recode'!$A$1:$B$547,2,FALSE))</f>
        <v/>
      </c>
      <c r="HH130" t="str">
        <f>IF(ISERROR(MATCH(HH$1,'CSC Mitre'!DY$1:DY$220,0)),"",VLOOKUP(HH$1,'Tactic Recode'!$A$1:$B$547,2,FALSE))</f>
        <v/>
      </c>
      <c r="HI130" t="str">
        <f>IF(ISERROR(MATCH(HI$1,'CSC Mitre'!DY$1:DY$220,0)),"",VLOOKUP(HI$1,'Tactic Recode'!$A$1:$B$547,2,FALSE))</f>
        <v/>
      </c>
      <c r="HJ130" t="str">
        <f>IF(ISERROR(MATCH(HJ$1,'CSC Mitre'!DY$1:DY$220,0)),"",VLOOKUP(HJ$1,'Tactic Recode'!$A$1:$B$547,2,FALSE))</f>
        <v/>
      </c>
      <c r="HK130" t="str">
        <f>IF(ISERROR(MATCH(HK$1,'CSC Mitre'!DY$1:DY$220,0)),"",VLOOKUP(HK$1,'Tactic Recode'!$A$1:$B$547,2,FALSE))</f>
        <v/>
      </c>
      <c r="HL130" t="str">
        <f>IF(ISERROR(MATCH(HL$1,'CSC Mitre'!DY$1:DY$220,0)),"",VLOOKUP(HL$1,'Tactic Recode'!$A$1:$B$547,2,FALSE))</f>
        <v/>
      </c>
      <c r="HM130" t="str">
        <f>IF(ISERROR(MATCH(HM$1,'CSC Mitre'!DY$1:DY$220,0)),"",VLOOKUP(HM$1,'Tactic Recode'!$A$1:$B$547,2,FALSE))</f>
        <v/>
      </c>
      <c r="HN130" t="str">
        <f>IF(ISERROR(MATCH(HN$1,'CSC Mitre'!DY$1:DY$220,0)),"",VLOOKUP(HN$1,'Tactic Recode'!$A$1:$B$547,2,FALSE))</f>
        <v/>
      </c>
      <c r="HO130" t="str">
        <f>IF(ISERROR(MATCH(HO$1,'CSC Mitre'!DY$1:DY$220,0)),"",VLOOKUP(HO$1,'Tactic Recode'!$A$1:$B$547,2,FALSE))</f>
        <v/>
      </c>
      <c r="HP130" t="str">
        <f>IF(ISERROR(MATCH(HP$1,'CSC Mitre'!DY$1:DY$220,0)),"",VLOOKUP(HP$1,'Tactic Recode'!$A$1:$B$547,2,FALSE))</f>
        <v/>
      </c>
      <c r="HQ130" t="str">
        <f>IF(ISERROR(MATCH(HQ$1,'CSC Mitre'!DY$1:DY$220,0)),"",VLOOKUP(HQ$1,'Tactic Recode'!$A$1:$B$547,2,FALSE))</f>
        <v/>
      </c>
      <c r="HR130" t="str">
        <f>IF(ISERROR(MATCH(HR$1,'CSC Mitre'!DY$1:DY$220,0)),"",VLOOKUP(HR$1,'Tactic Recode'!$A$1:$B$547,2,FALSE))</f>
        <v/>
      </c>
      <c r="HS130" t="str">
        <f>IF(ISERROR(MATCH(HS$1,'CSC Mitre'!DY$1:DY$220,0)),"",VLOOKUP(HS$1,'Tactic Recode'!$A$1:$B$547,2,FALSE))</f>
        <v/>
      </c>
      <c r="HT130" t="str">
        <f>IF(ISERROR(MATCH(HT$1,'CSC Mitre'!DY$1:DY$220,0)),"",VLOOKUP(HT$1,'Tactic Recode'!$A$1:$B$547,2,FALSE))</f>
        <v/>
      </c>
      <c r="HU130" t="str">
        <f>IF(ISERROR(MATCH(HU$1,'CSC Mitre'!DY$1:DY$220,0)),"",VLOOKUP(HU$1,'Tactic Recode'!$A$1:$B$547,2,FALSE))</f>
        <v/>
      </c>
      <c r="HV130" t="str">
        <f>IF(ISERROR(MATCH(HV$1,'CSC Mitre'!DY$1:DY$220,0)),"",VLOOKUP(HV$1,'Tactic Recode'!$A$1:$B$547,2,FALSE))</f>
        <v/>
      </c>
      <c r="HW130" t="str">
        <f>IF(ISERROR(MATCH(HW$1,'CSC Mitre'!DY$1:DY$220,0)),"",VLOOKUP(HW$1,'Tactic Recode'!$A$1:$B$547,2,FALSE))</f>
        <v/>
      </c>
      <c r="HX130" t="str">
        <f>IF(ISERROR(MATCH(HX$1,'CSC Mitre'!DY$1:DY$220,0)),"",VLOOKUP(HX$1,'Tactic Recode'!$A$1:$B$547,2,FALSE))</f>
        <v/>
      </c>
      <c r="HY130" t="str">
        <f>IF(ISERROR(MATCH(HY$1,'CSC Mitre'!DY$1:DY$220,0)),"",VLOOKUP(HY$1,'Tactic Recode'!$A$1:$B$547,2,FALSE))</f>
        <v/>
      </c>
      <c r="HZ130" t="str">
        <f>IF(ISERROR(MATCH(HZ$1,'CSC Mitre'!DY$1:DY$220,0)),"",VLOOKUP(HZ$1,'Tactic Recode'!$A$1:$B$547,2,FALSE))</f>
        <v/>
      </c>
      <c r="IA130" t="str">
        <f>IF(ISERROR(MATCH(IA$1,'CSC Mitre'!DY$1:DY$220,0)),"",VLOOKUP(IA$1,'Tactic Recode'!$A$1:$B$547,2,FALSE))</f>
        <v/>
      </c>
      <c r="IB130" t="str">
        <f>IF(ISERROR(MATCH(IB$1,'CSC Mitre'!DY$1:DY$220,0)),"",VLOOKUP(IB$1,'Tactic Recode'!$A$1:$B$547,2,FALSE))</f>
        <v/>
      </c>
      <c r="IC130" t="str">
        <f>IF(ISERROR(MATCH(IC$1,'CSC Mitre'!DY$1:DY$220,0)),"",VLOOKUP(IC$1,'Tactic Recode'!$A$1:$B$547,2,FALSE))</f>
        <v/>
      </c>
      <c r="ID130" t="str">
        <f>IF(ISERROR(MATCH(ID$1,'CSC Mitre'!DY$1:DY$220,0)),"",VLOOKUP(ID$1,'Tactic Recode'!$A$1:$B$547,2,FALSE))</f>
        <v/>
      </c>
      <c r="IE130" t="str">
        <f>IF(ISERROR(MATCH(IE$1,'CSC Mitre'!DY$1:DY$220,0)),"",VLOOKUP(IE$1,'Tactic Recode'!$A$1:$B$547,2,FALSE))</f>
        <v/>
      </c>
      <c r="IF130" t="str">
        <f>IF(ISERROR(MATCH(IF$1,'CSC Mitre'!DY$1:DY$220,0)),"",VLOOKUP(IF$1,'Tactic Recode'!$A$1:$B$547,2,FALSE))</f>
        <v/>
      </c>
      <c r="IG130" t="str">
        <f>IF(ISERROR(MATCH(IG$1,'CSC Mitre'!DY$1:DY$220,0)),"",VLOOKUP(IG$1,'Tactic Recode'!$A$1:$B$547,2,FALSE))</f>
        <v/>
      </c>
      <c r="IH130" t="str">
        <f>IF(ISERROR(MATCH(IH$1,'CSC Mitre'!DY$1:DY$220,0)),"",VLOOKUP(IH$1,'Tactic Recode'!$A$1:$B$547,2,FALSE))</f>
        <v/>
      </c>
      <c r="II130" t="str">
        <f>IF(ISERROR(MATCH(II$1,'CSC Mitre'!DY$1:DY$220,0)),"",VLOOKUP(II$1,'Tactic Recode'!$A$1:$B$547,2,FALSE))</f>
        <v/>
      </c>
      <c r="IJ130" t="str">
        <f>IF(ISERROR(MATCH(IJ$1,'CSC Mitre'!DY$1:DY$220,0)),"",VLOOKUP(IJ$1,'Tactic Recode'!$A$1:$B$547,2,FALSE))</f>
        <v/>
      </c>
      <c r="IK130" t="str">
        <f>IF(ISERROR(MATCH(IK$1,'CSC Mitre'!DY$1:DY$220,0)),"",VLOOKUP(IK$1,'Tactic Recode'!$A$1:$B$547,2,FALSE))</f>
        <v/>
      </c>
      <c r="IL130" t="str">
        <f>IF(ISERROR(MATCH(IL$1,'CSC Mitre'!DY$1:DY$220,0)),"",VLOOKUP(IL$1,'Tactic Recode'!$A$1:$B$547,2,FALSE))</f>
        <v/>
      </c>
      <c r="IM130" t="str">
        <f>IF(ISERROR(MATCH(IM$1,'CSC Mitre'!DY$1:DY$220,0)),"",VLOOKUP(IM$1,'Tactic Recode'!$A$1:$B$547,2,FALSE))</f>
        <v/>
      </c>
      <c r="IN130" t="str">
        <f>IF(ISERROR(MATCH(IN$1,'CSC Mitre'!DY$1:DY$220,0)),"",VLOOKUP(IN$1,'Tactic Recode'!$A$1:$B$547,2,FALSE))</f>
        <v/>
      </c>
      <c r="IO130" t="str">
        <f>IF(ISERROR(MATCH(IO$1,'CSC Mitre'!DY$1:DY$220,0)),"",VLOOKUP(IO$1,'Tactic Recode'!$A$1:$B$547,2,FALSE))</f>
        <v/>
      </c>
      <c r="IP130" t="str">
        <f>IF(ISERROR(MATCH(IP$1,'CSC Mitre'!DY$1:DY$220,0)),"",VLOOKUP(IP$1,'Tactic Recode'!$A$1:$B$547,2,FALSE))</f>
        <v/>
      </c>
      <c r="IQ130" t="str">
        <f>IF(ISERROR(MATCH(IQ$1,'CSC Mitre'!DY$1:DY$220,0)),"",VLOOKUP(IQ$1,'Tactic Recode'!$A$1:$B$547,2,FALSE))</f>
        <v/>
      </c>
      <c r="IR130" t="str">
        <f>IF(ISERROR(MATCH(IR$1,'CSC Mitre'!DY$1:DY$220,0)),"",VLOOKUP(IR$1,'Tactic Recode'!$A$1:$B$547,2,FALSE))</f>
        <v/>
      </c>
      <c r="IS130" t="str">
        <f>IF(ISERROR(MATCH(IS$1,'CSC Mitre'!DY$1:DY$220,0)),"",VLOOKUP(IS$1,'Tactic Recode'!$A$1:$B$547,2,FALSE))</f>
        <v/>
      </c>
      <c r="IT130" t="str">
        <f>IF(ISERROR(MATCH(IT$1,'CSC Mitre'!DY$1:DY$220,0)),"",VLOOKUP(IT$1,'Tactic Recode'!$A$1:$B$547,2,FALSE))</f>
        <v/>
      </c>
      <c r="IU130" t="str">
        <f>IF(ISERROR(MATCH(IU$1,'CSC Mitre'!DY$1:DY$220,0)),"",VLOOKUP(IU$1,'Tactic Recode'!$A$1:$B$547,2,FALSE))</f>
        <v/>
      </c>
      <c r="IV130" t="str">
        <f>IF(ISERROR(MATCH(IV$1,'CSC Mitre'!DY$1:DY$220,0)),"",VLOOKUP(IV$1,'Tactic Recode'!$A$1:$B$547,2,FALSE))</f>
        <v/>
      </c>
      <c r="IW130" t="str">
        <f>IF(ISERROR(MATCH(IW$1,'CSC Mitre'!DY$1:DY$220,0)),"",VLOOKUP(IW$1,'Tactic Recode'!$A$1:$B$547,2,FALSE))</f>
        <v/>
      </c>
      <c r="IX130" t="str">
        <f>IF(ISERROR(MATCH(IX$1,'CSC Mitre'!DY$1:DY$220,0)),"",VLOOKUP(IX$1,'Tactic Recode'!$A$1:$B$547,2,FALSE))</f>
        <v/>
      </c>
      <c r="IY130" t="str">
        <f>IF(ISERROR(MATCH(IY$1,'CSC Mitre'!DY$1:DY$220,0)),"",VLOOKUP(IY$1,'Tactic Recode'!$A$1:$B$547,2,FALSE))</f>
        <v/>
      </c>
      <c r="IZ130" t="str">
        <f>IF(ISERROR(MATCH(IZ$1,'CSC Mitre'!DY$1:DY$220,0)),"",VLOOKUP(IZ$1,'Tactic Recode'!$A$1:$B$547,2,FALSE))</f>
        <v/>
      </c>
      <c r="JA130" t="str">
        <f>IF(ISERROR(MATCH(JA$1,'CSC Mitre'!DY$1:DY$220,0)),"",VLOOKUP(JA$1,'Tactic Recode'!$A$1:$B$547,2,FALSE))</f>
        <v/>
      </c>
      <c r="JB130" t="str">
        <f>IF(ISERROR(MATCH(JB$1,'CSC Mitre'!DY$1:DY$220,0)),"",VLOOKUP(JB$1,'Tactic Recode'!$A$1:$B$547,2,FALSE))</f>
        <v/>
      </c>
      <c r="JC130" t="str">
        <f>IF(ISERROR(MATCH(JC$1,'CSC Mitre'!DY$1:DY$220,0)),"",VLOOKUP(JC$1,'Tactic Recode'!$A$1:$B$547,2,FALSE))</f>
        <v/>
      </c>
      <c r="JD130" t="str">
        <f>IF(ISERROR(MATCH(JD$1,'CSC Mitre'!DY$1:DY$220,0)),"",VLOOKUP(JD$1,'Tactic Recode'!$A$1:$B$547,2,FALSE))</f>
        <v/>
      </c>
      <c r="JE130" t="str">
        <f>IF(ISERROR(MATCH(JE$1,'CSC Mitre'!DY$1:DY$220,0)),"",VLOOKUP(JE$1,'Tactic Recode'!$A$1:$B$547,2,FALSE))</f>
        <v/>
      </c>
      <c r="JF130" t="str">
        <f>IF(ISERROR(MATCH(JF$1,'CSC Mitre'!DY$1:DY$220,0)),"",VLOOKUP(JF$1,'Tactic Recode'!$A$1:$B$547,2,FALSE))</f>
        <v/>
      </c>
      <c r="JG130" t="str">
        <f>IF(ISERROR(MATCH(JG$1,'CSC Mitre'!DY$1:DY$220,0)),"",VLOOKUP(JG$1,'Tactic Recode'!$A$1:$B$547,2,FALSE))</f>
        <v/>
      </c>
      <c r="JH130" t="str">
        <f>IF(ISERROR(MATCH(JH$1,'CSC Mitre'!DY$1:DY$220,0)),"",VLOOKUP(JH$1,'Tactic Recode'!$A$1:$B$547,2,FALSE))</f>
        <v/>
      </c>
      <c r="JI130" t="str">
        <f>IF(ISERROR(MATCH(JI$1,'CSC Mitre'!DY$1:DY$220,0)),"",VLOOKUP(JI$1,'Tactic Recode'!$A$1:$B$547,2,FALSE))</f>
        <v/>
      </c>
      <c r="JJ130" t="str">
        <f>IF(ISERROR(MATCH(JJ$1,'CSC Mitre'!DY$1:DY$220,0)),"",VLOOKUP(JJ$1,'Tactic Recode'!$A$1:$B$547,2,FALSE))</f>
        <v/>
      </c>
      <c r="JK130" t="str">
        <f>IF(ISERROR(MATCH(JK$1,'CSC Mitre'!DY$1:DY$220,0)),"",VLOOKUP(JK$1,'Tactic Recode'!$A$1:$B$547,2,FALSE))</f>
        <v/>
      </c>
      <c r="JL130" t="str">
        <f>IF(ISERROR(MATCH(JL$1,'CSC Mitre'!DY$1:DY$220,0)),"",VLOOKUP(JL$1,'Tactic Recode'!$A$1:$B$547,2,FALSE))</f>
        <v/>
      </c>
      <c r="JM130" t="str">
        <f>IF(ISERROR(MATCH(JM$1,'CSC Mitre'!DY$1:DY$220,0)),"",VLOOKUP(JM$1,'Tactic Recode'!$A$1:$B$547,2,FALSE))</f>
        <v/>
      </c>
      <c r="JN130" t="str">
        <f>IF(ISERROR(MATCH(JN$1,'CSC Mitre'!DY$1:DY$220,0)),"",VLOOKUP(JN$1,'Tactic Recode'!$A$1:$B$547,2,FALSE))</f>
        <v/>
      </c>
      <c r="JO130" t="str">
        <f>IF(ISERROR(MATCH(JO$1,'CSC Mitre'!DY$1:DY$220,0)),"",VLOOKUP(JO$1,'Tactic Recode'!$A$1:$B$547,2,FALSE))</f>
        <v/>
      </c>
      <c r="JP130" t="str">
        <f>IF(ISERROR(MATCH(JP$1,'CSC Mitre'!DY$1:DY$220,0)),"",VLOOKUP(JP$1,'Tactic Recode'!$A$1:$B$547,2,FALSE))</f>
        <v/>
      </c>
      <c r="JQ130" t="str">
        <f>IF(ISERROR(MATCH(JQ$1,'CSC Mitre'!DY$1:DY$220,0)),"",VLOOKUP(JQ$1,'Tactic Recode'!$A$1:$B$547,2,FALSE))</f>
        <v/>
      </c>
      <c r="JR130" t="str">
        <f>IF(ISERROR(MATCH(JR$1,'CSC Mitre'!DY$1:DY$220,0)),"",VLOOKUP(JR$1,'Tactic Recode'!$A$1:$B$547,2,FALSE))</f>
        <v/>
      </c>
      <c r="JS130" t="str">
        <f>IF(ISERROR(MATCH(JS$1,'CSC Mitre'!DY$1:DY$220,0)),"",VLOOKUP(JS$1,'Tactic Recode'!$A$1:$B$547,2,FALSE))</f>
        <v/>
      </c>
      <c r="JT130" t="str">
        <f>IF(ISERROR(MATCH(JT$1,'CSC Mitre'!DY$1:DY$220,0)),"",VLOOKUP(JT$1,'Tactic Recode'!$A$1:$B$547,2,FALSE))</f>
        <v/>
      </c>
      <c r="JU130" t="str">
        <f>IF(ISERROR(MATCH(JU$1,'CSC Mitre'!DY$1:DY$220,0)),"",VLOOKUP(JU$1,'Tactic Recode'!$A$1:$B$547,2,FALSE))</f>
        <v/>
      </c>
      <c r="JV130" t="str">
        <f>IF(ISERROR(MATCH(JV$1,'CSC Mitre'!DY$1:DY$220,0)),"",VLOOKUP(JV$1,'Tactic Recode'!$A$1:$B$547,2,FALSE))</f>
        <v/>
      </c>
      <c r="JW130" t="str">
        <f>IF(ISERROR(MATCH(JW$1,'CSC Mitre'!DY$1:DY$220,0)),"",VLOOKUP(JW$1,'Tactic Recode'!$A$1:$B$547,2,FALSE))</f>
        <v/>
      </c>
      <c r="JX130" t="str">
        <f>IF(ISERROR(MATCH(JX$1,'CSC Mitre'!DY$1:DY$220,0)),"",VLOOKUP(JX$1,'Tactic Recode'!$A$1:$B$547,2,FALSE))</f>
        <v/>
      </c>
      <c r="JY130" t="str">
        <f>IF(ISERROR(MATCH(JY$1,'CSC Mitre'!DY$1:DY$220,0)),"",VLOOKUP(JY$1,'Tactic Recode'!$A$1:$B$547,2,FALSE))</f>
        <v/>
      </c>
      <c r="JZ130" t="str">
        <f>IF(ISERROR(MATCH(JZ$1,'CSC Mitre'!DY$1:DY$220,0)),"",VLOOKUP(JZ$1,'Tactic Recode'!$A$1:$B$547,2,FALSE))</f>
        <v/>
      </c>
      <c r="KA130" t="str">
        <f>IF(ISERROR(MATCH(KA$1,'CSC Mitre'!DY$1:DY$220,0)),"",VLOOKUP(KA$1,'Tactic Recode'!$A$1:$B$547,2,FALSE))</f>
        <v/>
      </c>
      <c r="KB130" t="str">
        <f>IF(ISERROR(MATCH(KB$1,'CSC Mitre'!DY$1:DY$220,0)),"",VLOOKUP(KB$1,'Tactic Recode'!$A$1:$B$547,2,FALSE))</f>
        <v/>
      </c>
      <c r="KC130" t="str">
        <f>IF(ISERROR(MATCH(KC$1,'CSC Mitre'!DY$1:DY$220,0)),"",VLOOKUP(KC$1,'Tactic Recode'!$A$1:$B$547,2,FALSE))</f>
        <v/>
      </c>
      <c r="KD130" t="str">
        <f>IF(ISERROR(MATCH(KD$1,'CSC Mitre'!DY$1:DY$220,0)),"",VLOOKUP(KD$1,'Tactic Recode'!$A$1:$B$547,2,FALSE))</f>
        <v/>
      </c>
      <c r="KE130" t="str">
        <f>IF(ISERROR(MATCH(KE$1,'CSC Mitre'!DY$1:DY$220,0)),"",VLOOKUP(KE$1,'Tactic Recode'!$A$1:$B$547,2,FALSE))</f>
        <v/>
      </c>
      <c r="KF130" t="str">
        <f>IF(ISERROR(MATCH(KF$1,'CSC Mitre'!DY$1:DY$220,0)),"",VLOOKUP(KF$1,'Tactic Recode'!$A$1:$B$547,2,FALSE))</f>
        <v/>
      </c>
      <c r="KG130" t="str">
        <f>IF(ISERROR(MATCH(KG$1,'CSC Mitre'!DY$1:DY$220,0)),"",VLOOKUP(KG$1,'Tactic Recode'!$A$1:$B$547,2,FALSE))</f>
        <v/>
      </c>
      <c r="KH130" t="str">
        <f>IF(ISERROR(MATCH(KH$1,'CSC Mitre'!DY$1:DY$220,0)),"",VLOOKUP(KH$1,'Tactic Recode'!$A$1:$B$547,2,FALSE))</f>
        <v/>
      </c>
      <c r="KI130" t="str">
        <f>IF(ISERROR(MATCH(KI$1,'CSC Mitre'!DY$1:DY$220,0)),"",VLOOKUP(KI$1,'Tactic Recode'!$A$1:$B$547,2,FALSE))</f>
        <v/>
      </c>
      <c r="KJ130" t="str">
        <f>IF(ISERROR(MATCH(KJ$1,'CSC Mitre'!DY$1:DY$220,0)),"",VLOOKUP(KJ$1,'Tactic Recode'!$A$1:$B$547,2,FALSE))</f>
        <v/>
      </c>
      <c r="KK130" t="str">
        <f>IF(ISERROR(MATCH(KK$1,'CSC Mitre'!DY$1:DY$220,0)),"",VLOOKUP(KK$1,'Tactic Recode'!$A$1:$B$547,2,FALSE))</f>
        <v/>
      </c>
      <c r="KL130" t="str">
        <f>IF(ISERROR(MATCH(KL$1,'CSC Mitre'!DY$1:DY$220,0)),"",VLOOKUP(KL$1,'Tactic Recode'!$A$1:$B$547,2,FALSE))</f>
        <v/>
      </c>
      <c r="KM130" t="str">
        <f>IF(ISERROR(MATCH(KM$1,'CSC Mitre'!DY$1:DY$220,0)),"",VLOOKUP(KM$1,'Tactic Recode'!$A$1:$B$547,2,FALSE))</f>
        <v/>
      </c>
      <c r="KN130" t="str">
        <f>IF(ISERROR(MATCH(KN$1,'CSC Mitre'!DY$1:DY$220,0)),"",VLOOKUP(KN$1,'Tactic Recode'!$A$1:$B$547,2,FALSE))</f>
        <v/>
      </c>
      <c r="KO130" t="str">
        <f>IF(ISERROR(MATCH(KO$1,'CSC Mitre'!DY$1:DY$220,0)),"",VLOOKUP(KO$1,'Tactic Recode'!$A$1:$B$547,2,FALSE))</f>
        <v/>
      </c>
      <c r="KP130" t="str">
        <f>IF(ISERROR(MATCH(KP$1,'CSC Mitre'!DY$1:DY$220,0)),"",VLOOKUP(KP$1,'Tactic Recode'!$A$1:$B$547,2,FALSE))</f>
        <v/>
      </c>
      <c r="KQ130" t="str">
        <f>IF(ISERROR(MATCH(KQ$1,'CSC Mitre'!DY$1:DY$220,0)),"",VLOOKUP(KQ$1,'Tactic Recode'!$A$1:$B$547,2,FALSE))</f>
        <v/>
      </c>
      <c r="KR130" t="str">
        <f>IF(ISERROR(MATCH(KR$1,'CSC Mitre'!DY$1:DY$220,0)),"",VLOOKUP(KR$1,'Tactic Recode'!$A$1:$B$547,2,FALSE))</f>
        <v/>
      </c>
      <c r="KS130" t="str">
        <f>IF(ISERROR(MATCH(KS$1,'CSC Mitre'!DY$1:DY$220,0)),"",VLOOKUP(KS$1,'Tactic Recode'!$A$1:$B$547,2,FALSE))</f>
        <v/>
      </c>
      <c r="KT130" t="str">
        <f>IF(ISERROR(MATCH(KT$1,'CSC Mitre'!DY$1:DY$220,0)),"",VLOOKUP(KT$1,'Tactic Recode'!$A$1:$B$547,2,FALSE))</f>
        <v/>
      </c>
      <c r="KU130" t="str">
        <f>IF(ISERROR(MATCH(KU$1,'CSC Mitre'!DY$1:DY$220,0)),"",VLOOKUP(KU$1,'Tactic Recode'!$A$1:$B$547,2,FALSE))</f>
        <v/>
      </c>
      <c r="KV130" t="str">
        <f>IF(ISERROR(MATCH(KV$1,'CSC Mitre'!DY$1:DY$220,0)),"",VLOOKUP(KV$1,'Tactic Recode'!$A$1:$B$547,2,FALSE))</f>
        <v/>
      </c>
      <c r="KW130" t="str">
        <f>IF(ISERROR(MATCH(KW$1,'CSC Mitre'!DY$1:DY$220,0)),"",VLOOKUP(KW$1,'Tactic Recode'!$A$1:$B$547,2,FALSE))</f>
        <v/>
      </c>
      <c r="KX130" t="str">
        <f>IF(ISERROR(MATCH(KX$1,'CSC Mitre'!DY$1:DY$220,0)),"",VLOOKUP(KX$1,'Tactic Recode'!$A$1:$B$547,2,FALSE))</f>
        <v/>
      </c>
      <c r="KY130" t="str">
        <f>IF(ISERROR(MATCH(KY$1,'CSC Mitre'!DY$1:DY$220,0)),"",VLOOKUP(KY$1,'Tactic Recode'!$A$1:$B$547,2,FALSE))</f>
        <v/>
      </c>
      <c r="KZ130" t="str">
        <f>IF(ISERROR(MATCH(KZ$1,'CSC Mitre'!DY$1:DY$220,0)),"",VLOOKUP(KZ$1,'Tactic Recode'!$A$1:$B$547,2,FALSE))</f>
        <v/>
      </c>
      <c r="LA130" t="str">
        <f>IF(ISERROR(MATCH(LA$1,'CSC Mitre'!DY$1:DY$220,0)),"",VLOOKUP(LA$1,'Tactic Recode'!$A$1:$B$547,2,FALSE))</f>
        <v/>
      </c>
      <c r="LB130" t="str">
        <f>IF(ISERROR(MATCH(LB$1,'CSC Mitre'!DY$1:DY$220,0)),"",VLOOKUP(LB$1,'Tactic Recode'!$A$1:$B$547,2,FALSE))</f>
        <v/>
      </c>
      <c r="LC130" t="str">
        <f>IF(ISERROR(MATCH(LC$1,'CSC Mitre'!DY$1:DY$220,0)),"",VLOOKUP(LC$1,'Tactic Recode'!$A$1:$B$547,2,FALSE))</f>
        <v/>
      </c>
      <c r="LD130" t="str">
        <f>IF(ISERROR(MATCH(LD$1,'CSC Mitre'!DY$1:DY$220,0)),"",VLOOKUP(LD$1,'Tactic Recode'!$A$1:$B$547,2,FALSE))</f>
        <v/>
      </c>
      <c r="LE130" t="str">
        <f>IF(ISERROR(MATCH(LE$1,'CSC Mitre'!DY$1:DY$220,0)),"",VLOOKUP(LE$1,'Tactic Recode'!$A$1:$B$547,2,FALSE))</f>
        <v/>
      </c>
      <c r="LF130" t="str">
        <f>IF(ISERROR(MATCH(LF$1,'CSC Mitre'!DY$1:DY$220,0)),"",VLOOKUP(LF$1,'Tactic Recode'!$A$1:$B$547,2,FALSE))</f>
        <v/>
      </c>
      <c r="LG130" t="str">
        <f>IF(ISERROR(MATCH(LG$1,'CSC Mitre'!DY$1:DY$220,0)),"",VLOOKUP(LG$1,'Tactic Recode'!$A$1:$B$547,2,FALSE))</f>
        <v/>
      </c>
      <c r="LH130" t="str">
        <f>IF(ISERROR(MATCH(LH$1,'CSC Mitre'!DY$1:DY$220,0)),"",VLOOKUP(LH$1,'Tactic Recode'!$A$1:$B$547,2,FALSE))</f>
        <v/>
      </c>
      <c r="LI130" t="str">
        <f>IF(ISERROR(MATCH(LI$1,'CSC Mitre'!DY$1:DY$220,0)),"",VLOOKUP(LI$1,'Tactic Recode'!$A$1:$B$547,2,FALSE))</f>
        <v/>
      </c>
      <c r="LJ130" t="str">
        <f>IF(ISERROR(MATCH(LJ$1,'CSC Mitre'!DY$1:DY$220,0)),"",VLOOKUP(LJ$1,'Tactic Recode'!$A$1:$B$547,2,FALSE))</f>
        <v/>
      </c>
      <c r="LK130" t="str">
        <f>IF(ISERROR(MATCH(LK$1,'CSC Mitre'!DY$1:DY$220,0)),"",VLOOKUP(LK$1,'Tactic Recode'!$A$1:$B$547,2,FALSE))</f>
        <v/>
      </c>
      <c r="LL130" t="str">
        <f>IF(ISERROR(MATCH(LL$1,'CSC Mitre'!DY$1:DY$220,0)),"",VLOOKUP(LL$1,'Tactic Recode'!$A$1:$B$547,2,FALSE))</f>
        <v/>
      </c>
      <c r="LM130" t="str">
        <f>IF(ISERROR(MATCH(LM$1,'CSC Mitre'!DY$1:DY$220,0)),"",VLOOKUP(LM$1,'Tactic Recode'!$A$1:$B$547,2,FALSE))</f>
        <v/>
      </c>
      <c r="LN130" t="str">
        <f>IF(ISERROR(MATCH(LN$1,'CSC Mitre'!DY$1:DY$220,0)),"",VLOOKUP(LN$1,'Tactic Recode'!$A$1:$B$547,2,FALSE))</f>
        <v/>
      </c>
      <c r="LO130" t="str">
        <f>IF(ISERROR(MATCH(LO$1,'CSC Mitre'!DY$1:DY$220,0)),"",VLOOKUP(LO$1,'Tactic Recode'!$A$1:$B$547,2,FALSE))</f>
        <v/>
      </c>
      <c r="LP130" t="str">
        <f>IF(ISERROR(MATCH(LP$1,'CSC Mitre'!DY$1:DY$220,0)),"",VLOOKUP(LP$1,'Tactic Recode'!$A$1:$B$547,2,FALSE))</f>
        <v/>
      </c>
      <c r="LQ130" t="str">
        <f>IF(ISERROR(MATCH(LQ$1,'CSC Mitre'!DY$1:DY$220,0)),"",VLOOKUP(LQ$1,'Tactic Recode'!$A$1:$B$547,2,FALSE))</f>
        <v/>
      </c>
      <c r="LR130" t="str">
        <f>IF(ISERROR(MATCH(LR$1,'CSC Mitre'!DY$1:DY$220,0)),"",VLOOKUP(LR$1,'Tactic Recode'!$A$1:$B$547,2,FALSE))</f>
        <v/>
      </c>
      <c r="LS130" t="str">
        <f>IF(ISERROR(MATCH(LS$1,'CSC Mitre'!DY$1:DY$220,0)),"",VLOOKUP(LS$1,'Tactic Recode'!$A$1:$B$547,2,FALSE))</f>
        <v/>
      </c>
      <c r="LT130" t="str">
        <f>IF(ISERROR(MATCH(LT$1,'CSC Mitre'!DY$1:DY$220,0)),"",VLOOKUP(LT$1,'Tactic Recode'!$A$1:$B$547,2,FALSE))</f>
        <v/>
      </c>
      <c r="LU130" t="str">
        <f>IF(ISERROR(MATCH(LU$1,'CSC Mitre'!DY$1:DY$220,0)),"",VLOOKUP(LU$1,'Tactic Recode'!$A$1:$B$547,2,FALSE))</f>
        <v/>
      </c>
      <c r="LV130" t="str">
        <f>IF(ISERROR(MATCH(LV$1,'CSC Mitre'!DY$1:DY$220,0)),"",VLOOKUP(LV$1,'Tactic Recode'!$A$1:$B$547,2,FALSE))</f>
        <v/>
      </c>
      <c r="LW130" t="str">
        <f>IF(ISERROR(MATCH(LW$1,'CSC Mitre'!DY$1:DY$220,0)),"",VLOOKUP(LW$1,'Tactic Recode'!$A$1:$B$547,2,FALSE))</f>
        <v/>
      </c>
      <c r="LX130" t="str">
        <f>IF(ISERROR(MATCH(LX$1,'CSC Mitre'!DY$1:DY$220,0)),"",VLOOKUP(LX$1,'Tactic Recode'!$A$1:$B$547,2,FALSE))</f>
        <v/>
      </c>
      <c r="LY130" t="str">
        <f>IF(ISERROR(MATCH(LY$1,'CSC Mitre'!DY$1:DY$220,0)),"",VLOOKUP(LY$1,'Tactic Recode'!$A$1:$B$547,2,FALSE))</f>
        <v/>
      </c>
      <c r="LZ130" t="str">
        <f>IF(ISERROR(MATCH(LZ$1,'CSC Mitre'!DY$1:DY$220,0)),"",VLOOKUP(LZ$1,'Tactic Recode'!$A$1:$B$547,2,FALSE))</f>
        <v/>
      </c>
      <c r="MA130" t="str">
        <f>IF(ISERROR(MATCH(MA$1,'CSC Mitre'!DY$1:DY$220,0)),"",VLOOKUP(MA$1,'Tactic Recode'!$A$1:$B$547,2,FALSE))</f>
        <v/>
      </c>
      <c r="MB130" t="str">
        <f>IF(ISERROR(MATCH(MB$1,'CSC Mitre'!DY$1:DY$220,0)),"",VLOOKUP(MB$1,'Tactic Recode'!$A$1:$B$547,2,FALSE))</f>
        <v/>
      </c>
      <c r="MC130" t="str">
        <f>IF(ISERROR(MATCH(MC$1,'CSC Mitre'!DY$1:DY$220,0)),"",VLOOKUP(MC$1,'Tactic Recode'!$A$1:$B$547,2,FALSE))</f>
        <v/>
      </c>
      <c r="MD130" t="str">
        <f>IF(ISERROR(MATCH(MD$1,'CSC Mitre'!DY$1:DY$220,0)),"",VLOOKUP(MD$1,'Tactic Recode'!$A$1:$B$547,2,FALSE))</f>
        <v/>
      </c>
      <c r="ME130" t="str">
        <f>IF(ISERROR(MATCH(ME$1,'CSC Mitre'!DY$1:DY$220,0)),"",VLOOKUP(ME$1,'Tactic Recode'!$A$1:$B$547,2,FALSE))</f>
        <v/>
      </c>
      <c r="MF130" t="str">
        <f>IF(ISERROR(MATCH(MF$1,'CSC Mitre'!DY$1:DY$220,0)),"",VLOOKUP(MF$1,'Tactic Recode'!$A$1:$B$547,2,FALSE))</f>
        <v/>
      </c>
      <c r="MG130" t="str">
        <f>IF(ISERROR(MATCH(MG$1,'CSC Mitre'!DY$1:DY$220,0)),"",VLOOKUP(MG$1,'Tactic Recode'!$A$1:$B$547,2,FALSE))</f>
        <v/>
      </c>
      <c r="MH130" t="str">
        <f>IF(ISERROR(MATCH(MH$1,'CSC Mitre'!DY$1:DY$220,0)),"",VLOOKUP(MH$1,'Tactic Recode'!$A$1:$B$547,2,FALSE))</f>
        <v/>
      </c>
      <c r="MI130" t="str">
        <f>IF(ISERROR(MATCH(MI$1,'CSC Mitre'!DY$1:DY$220,0)),"",VLOOKUP(MI$1,'Tactic Recode'!$A$1:$B$547,2,FALSE))</f>
        <v/>
      </c>
      <c r="MJ130" t="str">
        <f>IF(ISERROR(MATCH(MJ$1,'CSC Mitre'!DY$1:DY$220,0)),"",VLOOKUP(MJ$1,'Tactic Recode'!$A$1:$B$547,2,FALSE))</f>
        <v/>
      </c>
      <c r="MK130" t="str">
        <f>IF(ISERROR(MATCH(MK$1,'CSC Mitre'!DY$1:DY$220,0)),"",VLOOKUP(MK$1,'Tactic Recode'!$A$1:$B$547,2,FALSE))</f>
        <v/>
      </c>
      <c r="ML130" t="str">
        <f>IF(ISERROR(MATCH(ML$1,'CSC Mitre'!DY$1:DY$220,0)),"",VLOOKUP(ML$1,'Tactic Recode'!$A$1:$B$547,2,FALSE))</f>
        <v/>
      </c>
      <c r="MM130" t="str">
        <f>IF(ISERROR(MATCH(MM$1,'CSC Mitre'!DY$1:DY$220,0)),"",VLOOKUP(MM$1,'Tactic Recode'!$A$1:$B$547,2,FALSE))</f>
        <v/>
      </c>
      <c r="MN130" t="str">
        <f>IF(ISERROR(MATCH(MN$1,'CSC Mitre'!DY$1:DY$220,0)),"",VLOOKUP(MN$1,'Tactic Recode'!$A$1:$B$547,2,FALSE))</f>
        <v/>
      </c>
      <c r="MO130" t="str">
        <f>IF(ISERROR(MATCH(MO$1,'CSC Mitre'!DY$1:DY$220,0)),"",VLOOKUP(MO$1,'Tactic Recode'!$A$1:$B$547,2,FALSE))</f>
        <v/>
      </c>
      <c r="MP130" t="str">
        <f>IF(ISERROR(MATCH(MP$1,'CSC Mitre'!DY$1:DY$220,0)),"",VLOOKUP(MP$1,'Tactic Recode'!$A$1:$B$547,2,FALSE))</f>
        <v/>
      </c>
      <c r="MQ130" t="str">
        <f>IF(ISERROR(MATCH(MQ$1,'CSC Mitre'!DY$1:DY$220,0)),"",VLOOKUP(MQ$1,'Tactic Recode'!$A$1:$B$547,2,FALSE))</f>
        <v/>
      </c>
      <c r="MR130" t="str">
        <f>IF(ISERROR(MATCH(MR$1,'CSC Mitre'!DY$1:DY$220,0)),"",VLOOKUP(MR$1,'Tactic Recode'!$A$1:$B$547,2,FALSE))</f>
        <v/>
      </c>
      <c r="MS130" t="str">
        <f>IF(ISERROR(MATCH(MS$1,'CSC Mitre'!DY$1:DY$220,0)),"",VLOOKUP(MS$1,'Tactic Recode'!$A$1:$B$547,2,FALSE))</f>
        <v/>
      </c>
      <c r="MT130" t="str">
        <f>IF(ISERROR(MATCH(MT$1,'CSC Mitre'!DY$1:DY$220,0)),"",VLOOKUP(MT$1,'Tactic Recode'!$A$1:$B$547,2,FALSE))</f>
        <v/>
      </c>
      <c r="MU130" t="str">
        <f>IF(ISERROR(MATCH(MU$1,'CSC Mitre'!DY$1:DY$220,0)),"",VLOOKUP(MU$1,'Tactic Recode'!$A$1:$B$547,2,FALSE))</f>
        <v/>
      </c>
      <c r="MV130" t="str">
        <f>IF(ISERROR(MATCH(MV$1,'CSC Mitre'!DY$1:DY$220,0)),"",VLOOKUP(MV$1,'Tactic Recode'!$A$1:$B$547,2,FALSE))</f>
        <v/>
      </c>
      <c r="MW130" t="str">
        <f>IF(ISERROR(MATCH(MW$1,'CSC Mitre'!DY$1:DY$220,0)),"",VLOOKUP(MW$1,'Tactic Recode'!$A$1:$B$547,2,FALSE))</f>
        <v/>
      </c>
      <c r="MX130" t="str">
        <f>IF(ISERROR(MATCH(MX$1,'CSC Mitre'!DY$1:DY$220,0)),"",VLOOKUP(MX$1,'Tactic Recode'!$A$1:$B$547,2,FALSE))</f>
        <v/>
      </c>
      <c r="MY130" t="str">
        <f>IF(ISERROR(MATCH(MY$1,'CSC Mitre'!DY$1:DY$220,0)),"",VLOOKUP(MY$1,'Tactic Recode'!$A$1:$B$547,2,FALSE))</f>
        <v/>
      </c>
      <c r="MZ130" t="str">
        <f>IF(ISERROR(MATCH(MZ$1,'CSC Mitre'!DY$1:DY$220,0)),"",VLOOKUP(MZ$1,'Tactic Recode'!$A$1:$B$547,2,FALSE))</f>
        <v/>
      </c>
      <c r="NA130" t="str">
        <f>IF(ISERROR(MATCH(NA$1,'CSC Mitre'!DY$1:DY$220,0)),"",VLOOKUP(NA$1,'Tactic Recode'!$A$1:$B$547,2,FALSE))</f>
        <v/>
      </c>
      <c r="NB130" t="str">
        <f>IF(ISERROR(MATCH(NB$1,'CSC Mitre'!DY$1:DY$220,0)),"",VLOOKUP(NB$1,'Tactic Recode'!$A$1:$B$547,2,FALSE))</f>
        <v/>
      </c>
      <c r="NC130" t="str">
        <f>IF(ISERROR(MATCH(NC$1,'CSC Mitre'!DY$1:DY$220,0)),"",VLOOKUP(NC$1,'Tactic Recode'!$A$1:$B$547,2,FALSE))</f>
        <v/>
      </c>
      <c r="ND130" t="str">
        <f>IF(ISERROR(MATCH(ND$1,'CSC Mitre'!DY$1:DY$220,0)),"",VLOOKUP(ND$1,'Tactic Recode'!$A$1:$B$547,2,FALSE))</f>
        <v/>
      </c>
      <c r="NE130" t="str">
        <f>IF(ISERROR(MATCH(NE$1,'CSC Mitre'!DY$1:DY$220,0)),"",VLOOKUP(NE$1,'Tactic Recode'!$A$1:$B$547,2,FALSE))</f>
        <v/>
      </c>
      <c r="NF130" t="str">
        <f>IF(ISERROR(MATCH(NF$1,'CSC Mitre'!DY$1:DY$220,0)),"",VLOOKUP(NF$1,'Tactic Recode'!$A$1:$B$547,2,FALSE))</f>
        <v/>
      </c>
      <c r="NG130" t="str">
        <f>IF(ISERROR(MATCH(NG$1,'CSC Mitre'!DY$1:DY$220,0)),"",VLOOKUP(NG$1,'Tactic Recode'!$A$1:$B$547,2,FALSE))</f>
        <v/>
      </c>
      <c r="NH130" t="str">
        <f>IF(ISERROR(MATCH(NH$1,'CSC Mitre'!DY$1:DY$220,0)),"",VLOOKUP(NH$1,'Tactic Recode'!$A$1:$B$547,2,FALSE))</f>
        <v/>
      </c>
      <c r="NI130" t="str">
        <f>IF(ISERROR(MATCH(NI$1,'CSC Mitre'!DY$1:DY$220,0)),"",VLOOKUP(NI$1,'Tactic Recode'!$A$1:$B$547,2,FALSE))</f>
        <v/>
      </c>
      <c r="NJ130" t="str">
        <f>IF(ISERROR(MATCH(NJ$1,'CSC Mitre'!DY$1:DY$220,0)),"",VLOOKUP(NJ$1,'Tactic Recode'!$A$1:$B$547,2,FALSE))</f>
        <v/>
      </c>
      <c r="NK130" t="str">
        <f>IF(ISERROR(MATCH(NK$1,'CSC Mitre'!DY$1:DY$220,0)),"",VLOOKUP(NK$1,'Tactic Recode'!$A$1:$B$547,2,FALSE))</f>
        <v/>
      </c>
      <c r="NL130" t="str">
        <f>IF(ISERROR(MATCH(NL$1,'CSC Mitre'!DY$1:DY$220,0)),"",VLOOKUP(NL$1,'Tactic Recode'!$A$1:$B$547,2,FALSE))</f>
        <v/>
      </c>
      <c r="NM130" t="str">
        <f>IF(ISERROR(MATCH(NM$1,'CSC Mitre'!DY$1:DY$220,0)),"",VLOOKUP(NM$1,'Tactic Recode'!$A$1:$B$547,2,FALSE))</f>
        <v/>
      </c>
      <c r="NN130" t="str">
        <f>IF(ISERROR(MATCH(NN$1,'CSC Mitre'!DY$1:DY$220,0)),"",VLOOKUP(NN$1,'Tactic Recode'!$A$1:$B$547,2,FALSE))</f>
        <v/>
      </c>
      <c r="NO130" t="str">
        <f>IF(ISERROR(MATCH(NO$1,'CSC Mitre'!DY$1:DY$220,0)),"",VLOOKUP(NO$1,'Tactic Recode'!$A$1:$B$547,2,FALSE))</f>
        <v/>
      </c>
      <c r="NP130" t="str">
        <f>IF(ISERROR(MATCH(NP$1,'CSC Mitre'!DY$1:DY$220,0)),"",VLOOKUP(NP$1,'Tactic Recode'!$A$1:$B$547,2,FALSE))</f>
        <v/>
      </c>
      <c r="NQ130" t="str">
        <f>IF(ISERROR(MATCH(NQ$1,'CSC Mitre'!DY$1:DY$220,0)),"",VLOOKUP(NQ$1,'Tactic Recode'!$A$1:$B$547,2,FALSE))</f>
        <v/>
      </c>
      <c r="NR130" t="str">
        <f>IF(ISERROR(MATCH(NR$1,'CSC Mitre'!DY$1:DY$220,0)),"",VLOOKUP(NR$1,'Tactic Recode'!$A$1:$B$547,2,FALSE))</f>
        <v/>
      </c>
      <c r="NS130" t="str">
        <f>IF(ISERROR(MATCH(NS$1,'CSC Mitre'!DY$1:DY$220,0)),"",VLOOKUP(NS$1,'Tactic Recode'!$A$1:$B$547,2,FALSE))</f>
        <v/>
      </c>
      <c r="NT130" t="str">
        <f>IF(ISERROR(MATCH(NT$1,'CSC Mitre'!DY$1:DY$220,0)),"",VLOOKUP(NT$1,'Tactic Recode'!$A$1:$B$547,2,FALSE))</f>
        <v/>
      </c>
      <c r="NU130" t="str">
        <f>IF(ISERROR(MATCH(NU$1,'CSC Mitre'!DY$1:DY$220,0)),"",VLOOKUP(NU$1,'Tactic Recode'!$A$1:$B$547,2,FALSE))</f>
        <v/>
      </c>
      <c r="NV130" t="str">
        <f>IF(ISERROR(MATCH(NV$1,'CSC Mitre'!DY$1:DY$220,0)),"",VLOOKUP(NV$1,'Tactic Recode'!$A$1:$B$547,2,FALSE))</f>
        <v/>
      </c>
      <c r="NW130" t="str">
        <f>IF(ISERROR(MATCH(NW$1,'CSC Mitre'!DY$1:DY$220,0)),"",VLOOKUP(NW$1,'Tactic Recode'!$A$1:$B$547,2,FALSE))</f>
        <v/>
      </c>
      <c r="NX130" t="str">
        <f>IF(ISERROR(MATCH(NX$1,'CSC Mitre'!DY$1:DY$220,0)),"",VLOOKUP(NX$1,'Tactic Recode'!$A$1:$B$547,2,FALSE))</f>
        <v/>
      </c>
      <c r="NY130" t="str">
        <f>IF(ISERROR(MATCH(NY$1,'CSC Mitre'!DY$1:DY$220,0)),"",VLOOKUP(NY$1,'Tactic Recode'!$A$1:$B$547,2,FALSE))</f>
        <v/>
      </c>
      <c r="NZ130" t="str">
        <f>IF(ISERROR(MATCH(NZ$1,'CSC Mitre'!DY$1:DY$220,0)),"",VLOOKUP(NZ$1,'Tactic Recode'!$A$1:$B$547,2,FALSE))</f>
        <v/>
      </c>
      <c r="OA130" t="str">
        <f>IF(ISERROR(MATCH(OA$1,'CSC Mitre'!DY$1:DY$220,0)),"",VLOOKUP(OA$1,'Tactic Recode'!$A$1:$B$547,2,FALSE))</f>
        <v/>
      </c>
      <c r="OB130" t="str">
        <f>IF(ISERROR(MATCH(OB$1,'CSC Mitre'!DY$1:DY$220,0)),"",VLOOKUP(OB$1,'Tactic Recode'!$A$1:$B$547,2,FALSE))</f>
        <v/>
      </c>
      <c r="OC130" t="str">
        <f>IF(ISERROR(MATCH(OC$1,'CSC Mitre'!DY$1:DY$220,0)),"",VLOOKUP(OC$1,'Tactic Recode'!$A$1:$B$547,2,FALSE))</f>
        <v/>
      </c>
      <c r="OD130" t="str">
        <f>IF(ISERROR(MATCH(OD$1,'CSC Mitre'!DY$1:DY$220,0)),"",VLOOKUP(OD$1,'Tactic Recode'!$A$1:$B$547,2,FALSE))</f>
        <v/>
      </c>
      <c r="OE130" t="str">
        <f>IF(ISERROR(MATCH(OE$1,'CSC Mitre'!DY$1:DY$220,0)),"",VLOOKUP(OE$1,'Tactic Recode'!$A$1:$B$547,2,FALSE))</f>
        <v/>
      </c>
      <c r="OF130" t="str">
        <f>IF(ISERROR(MATCH(OF$1,'CSC Mitre'!DY$1:DY$220,0)),"",VLOOKUP(OF$1,'Tactic Recode'!$A$1:$B$547,2,FALSE))</f>
        <v/>
      </c>
      <c r="OG130" t="str">
        <f>IF(ISERROR(MATCH(OG$1,'CSC Mitre'!DY$1:DY$220,0)),"",VLOOKUP(OG$1,'Tactic Recode'!$A$1:$B$547,2,FALSE))</f>
        <v/>
      </c>
      <c r="OH130" t="str">
        <f>IF(ISERROR(MATCH(OH$1,'CSC Mitre'!DY$1:DY$220,0)),"",VLOOKUP(OH$1,'Tactic Recode'!$A$1:$B$547,2,FALSE))</f>
        <v/>
      </c>
      <c r="OI130" t="str">
        <f>IF(ISERROR(MATCH(OI$1,'CSC Mitre'!DY$1:DY$220,0)),"",VLOOKUP(OI$1,'Tactic Recode'!$A$1:$B$547,2,FALSE))</f>
        <v/>
      </c>
      <c r="OJ130" t="str">
        <f>IF(ISERROR(MATCH(OJ$1,'CSC Mitre'!DY$1:DY$220,0)),"",VLOOKUP(OJ$1,'Tactic Recode'!$A$1:$B$547,2,FALSE))</f>
        <v/>
      </c>
      <c r="OK130" t="str">
        <f>IF(ISERROR(MATCH(OK$1,'CSC Mitre'!DY$1:DY$220,0)),"",VLOOKUP(OK$1,'Tactic Recode'!$A$1:$B$547,2,FALSE))</f>
        <v/>
      </c>
      <c r="OL130" t="str">
        <f>IF(ISERROR(MATCH(OL$1,'CSC Mitre'!DY$1:DY$220,0)),"",VLOOKUP(OL$1,'Tactic Recode'!$A$1:$B$547,2,FALSE))</f>
        <v/>
      </c>
      <c r="OM130" t="str">
        <f>IF(ISERROR(MATCH(OM$1,'CSC Mitre'!DY$1:DY$220,0)),"",VLOOKUP(OM$1,'Tactic Recode'!$A$1:$B$547,2,FALSE))</f>
        <v/>
      </c>
      <c r="ON130" t="str">
        <f>IF(ISERROR(MATCH(ON$1,'CSC Mitre'!DY$1:DY$220,0)),"",VLOOKUP(ON$1,'Tactic Recode'!$A$1:$B$547,2,FALSE))</f>
        <v/>
      </c>
      <c r="OO130" t="str">
        <f>IF(ISERROR(MATCH(OO$1,'CSC Mitre'!DY$1:DY$220,0)),"",VLOOKUP(OO$1,'Tactic Recode'!$A$1:$B$547,2,FALSE))</f>
        <v/>
      </c>
      <c r="OP130" t="str">
        <f>IF(ISERROR(MATCH(OP$1,'CSC Mitre'!DY$1:DY$220,0)),"",VLOOKUP(OP$1,'Tactic Recode'!$A$1:$B$547,2,FALSE))</f>
        <v/>
      </c>
      <c r="OQ130" t="str">
        <f>IF(ISERROR(MATCH(OQ$1,'CSC Mitre'!DY$1:DY$220,0)),"",VLOOKUP(OQ$1,'Tactic Recode'!$A$1:$B$547,2,FALSE))</f>
        <v/>
      </c>
      <c r="OR130" t="str">
        <f>IF(ISERROR(MATCH(OR$1,'CSC Mitre'!DY$1:DY$220,0)),"",VLOOKUP(OR$1,'Tactic Recode'!$A$1:$B$547,2,FALSE))</f>
        <v/>
      </c>
      <c r="OS130" t="str">
        <f>IF(ISERROR(MATCH(OS$1,'CSC Mitre'!DY$1:DY$220,0)),"",VLOOKUP(OS$1,'Tactic Recode'!$A$1:$B$547,2,FALSE))</f>
        <v/>
      </c>
      <c r="OT130" t="str">
        <f>IF(ISERROR(MATCH(OT$1,'CSC Mitre'!DY$1:DY$220,0)),"",VLOOKUP(OT$1,'Tactic Recode'!$A$1:$B$547,2,FALSE))</f>
        <v/>
      </c>
      <c r="OU130" t="str">
        <f>IF(ISERROR(MATCH(OU$1,'CSC Mitre'!DY$1:DY$220,0)),"",VLOOKUP(OU$1,'Tactic Recode'!$A$1:$B$547,2,FALSE))</f>
        <v/>
      </c>
      <c r="OV130" t="str">
        <f>IF(ISERROR(MATCH(OV$1,'CSC Mitre'!DY$1:DY$220,0)),"",VLOOKUP(OV$1,'Tactic Recode'!$A$1:$B$547,2,FALSE))</f>
        <v/>
      </c>
      <c r="OW130" t="str">
        <f>IF(ISERROR(MATCH(OW$1,'CSC Mitre'!DY$1:DY$220,0)),"",VLOOKUP(OW$1,'Tactic Recode'!$A$1:$B$547,2,FALSE))</f>
        <v/>
      </c>
      <c r="OX130" t="str">
        <f>IF(ISERROR(MATCH(OX$1,'CSC Mitre'!DY$1:DY$220,0)),"",VLOOKUP(OX$1,'Tactic Recode'!$A$1:$B$547,2,FALSE))</f>
        <v/>
      </c>
      <c r="OY130" t="str">
        <f>IF(ISERROR(MATCH(OY$1,'CSC Mitre'!DY$1:DY$220,0)),"",VLOOKUP(OY$1,'Tactic Recode'!$A$1:$B$547,2,FALSE))</f>
        <v/>
      </c>
      <c r="OZ130" t="str">
        <f>IF(ISERROR(MATCH(OZ$1,'CSC Mitre'!DY$1:DY$220,0)),"",VLOOKUP(OZ$1,'Tactic Recode'!$A$1:$B$547,2,FALSE))</f>
        <v/>
      </c>
      <c r="PA130" t="str">
        <f>IF(ISERROR(MATCH(PA$1,'CSC Mitre'!DY$1:DY$220,0)),"",VLOOKUP(PA$1,'Tactic Recode'!$A$1:$B$547,2,FALSE))</f>
        <v/>
      </c>
      <c r="PB130" t="str">
        <f>IF(ISERROR(MATCH(PB$1,'CSC Mitre'!DY$1:DY$220,0)),"",VLOOKUP(PB$1,'Tactic Recode'!$A$1:$B$547,2,FALSE))</f>
        <v/>
      </c>
      <c r="PC130" t="str">
        <f>IF(ISERROR(MATCH(PC$1,'CSC Mitre'!DY$1:DY$220,0)),"",VLOOKUP(PC$1,'Tactic Recode'!$A$1:$B$547,2,FALSE))</f>
        <v/>
      </c>
      <c r="PD130" t="str">
        <f>IF(ISERROR(MATCH(PD$1,'CSC Mitre'!DY$1:DY$220,0)),"",VLOOKUP(PD$1,'Tactic Recode'!$A$1:$B$547,2,FALSE))</f>
        <v/>
      </c>
      <c r="PE130" t="str">
        <f>IF(ISERROR(MATCH(PE$1,'CSC Mitre'!DY$1:DY$220,0)),"",VLOOKUP(PE$1,'Tactic Recode'!$A$1:$B$547,2,FALSE))</f>
        <v/>
      </c>
      <c r="PF130" t="str">
        <f>IF(ISERROR(MATCH(PF$1,'CSC Mitre'!DY$1:DY$220,0)),"",VLOOKUP(PF$1,'Tactic Recode'!$A$1:$B$547,2,FALSE))</f>
        <v/>
      </c>
      <c r="PG130" t="str">
        <f>IF(ISERROR(MATCH(PG$1,'CSC Mitre'!DY$1:DY$220,0)),"",VLOOKUP(PG$1,'Tactic Recode'!$A$1:$B$547,2,FALSE))</f>
        <v/>
      </c>
      <c r="PH130" t="str">
        <f>IF(ISERROR(MATCH(PH$1,'CSC Mitre'!DY$1:DY$220,0)),"",VLOOKUP(PH$1,'Tactic Recode'!$A$1:$B$547,2,FALSE))</f>
        <v/>
      </c>
      <c r="PI130" t="str">
        <f>IF(ISERROR(MATCH(PI$1,'CSC Mitre'!DY$1:DY$220,0)),"",VLOOKUP(PI$1,'Tactic Recode'!$A$1:$B$547,2,FALSE))</f>
        <v/>
      </c>
      <c r="PJ130" t="str">
        <f>IF(ISERROR(MATCH(PJ$1,'CSC Mitre'!DY$1:DY$220,0)),"",VLOOKUP(PJ$1,'Tactic Recode'!$A$1:$B$547,2,FALSE))</f>
        <v/>
      </c>
      <c r="PK130" t="str">
        <f>IF(ISERROR(MATCH(PK$1,'CSC Mitre'!DY$1:DY$220,0)),"",VLOOKUP(PK$1,'Tactic Recode'!$A$1:$B$547,2,FALSE))</f>
        <v/>
      </c>
      <c r="PL130" t="str">
        <f>IF(ISERROR(MATCH(PL$1,'CSC Mitre'!DY$1:DY$220,0)),"",VLOOKUP(PL$1,'Tactic Recode'!$A$1:$B$547,2,FALSE))</f>
        <v/>
      </c>
      <c r="PM130" t="str">
        <f>IF(ISERROR(MATCH(PM$1,'CSC Mitre'!DY$1:DY$220,0)),"",VLOOKUP(PM$1,'Tactic Recode'!$A$1:$B$547,2,FALSE))</f>
        <v/>
      </c>
      <c r="PN130" t="str">
        <f>IF(ISERROR(MATCH(PN$1,'CSC Mitre'!DY$1:DY$220,0)),"",VLOOKUP(PN$1,'Tactic Recode'!$A$1:$B$547,2,FALSE))</f>
        <v/>
      </c>
      <c r="PO130" t="str">
        <f>IF(ISERROR(MATCH(PO$1,'CSC Mitre'!DY$1:DY$220,0)),"",VLOOKUP(PO$1,'Tactic Recode'!$A$1:$B$547,2,FALSE))</f>
        <v/>
      </c>
      <c r="PP130" t="str">
        <f>IF(ISERROR(MATCH(PP$1,'CSC Mitre'!DY$1:DY$220,0)),"",VLOOKUP(PP$1,'Tactic Recode'!$A$1:$B$547,2,FALSE))</f>
        <v/>
      </c>
      <c r="PQ130" t="str">
        <f>IF(ISERROR(MATCH(PQ$1,'CSC Mitre'!DY$1:DY$220,0)),"",VLOOKUP(PQ$1,'Tactic Recode'!$A$1:$B$547,2,FALSE))</f>
        <v/>
      </c>
      <c r="PR130" t="str">
        <f>IF(ISERROR(MATCH(PR$1,'CSC Mitre'!DY$1:DY$220,0)),"",VLOOKUP(PR$1,'Tactic Recode'!$A$1:$B$547,2,FALSE))</f>
        <v/>
      </c>
      <c r="PS130" t="str">
        <f>IF(ISERROR(MATCH(PS$1,'CSC Mitre'!DY$1:DY$220,0)),"",VLOOKUP(PS$1,'Tactic Recode'!$A$1:$B$547,2,FALSE))</f>
        <v/>
      </c>
      <c r="PT130" t="str">
        <f>IF(ISERROR(MATCH(PT$1,'CSC Mitre'!DY$1:DY$220,0)),"",VLOOKUP(PT$1,'Tactic Recode'!$A$1:$B$547,2,FALSE))</f>
        <v/>
      </c>
      <c r="PU130" t="str">
        <f>IF(ISERROR(MATCH(PU$1,'CSC Mitre'!DY$1:DY$220,0)),"",VLOOKUP(PU$1,'Tactic Recode'!$A$1:$B$547,2,FALSE))</f>
        <v/>
      </c>
      <c r="PV130" t="str">
        <f>IF(ISERROR(MATCH(PV$1,'CSC Mitre'!DY$1:DY$220,0)),"",VLOOKUP(PV$1,'Tactic Recode'!$A$1:$B$547,2,FALSE))</f>
        <v/>
      </c>
      <c r="PW130" t="str">
        <f>IF(ISERROR(MATCH(PW$1,'CSC Mitre'!DY$1:DY$220,0)),"",VLOOKUP(PW$1,'Tactic Recode'!$A$1:$B$547,2,FALSE))</f>
        <v/>
      </c>
      <c r="PX130" t="str">
        <f>IF(ISERROR(MATCH(PX$1,'CSC Mitre'!DY$1:DY$220,0)),"",VLOOKUP(PX$1,'Tactic Recode'!$A$1:$B$547,2,FALSE))</f>
        <v/>
      </c>
      <c r="PY130" t="str">
        <f>IF(ISERROR(MATCH(PY$1,'CSC Mitre'!DY$1:DY$220,0)),"",VLOOKUP(PY$1,'Tactic Recode'!$A$1:$B$547,2,FALSE))</f>
        <v/>
      </c>
      <c r="PZ130" t="str">
        <f>IF(ISERROR(MATCH(PZ$1,'CSC Mitre'!DY$1:DY$220,0)),"",VLOOKUP(PZ$1,'Tactic Recode'!$A$1:$B$547,2,FALSE))</f>
        <v/>
      </c>
      <c r="QA130" t="str">
        <f>IF(ISERROR(MATCH(QA$1,'CSC Mitre'!DY$1:DY$220,0)),"",VLOOKUP(QA$1,'Tactic Recode'!$A$1:$B$547,2,FALSE))</f>
        <v/>
      </c>
      <c r="QB130" t="str">
        <f>IF(ISERROR(MATCH(QB$1,'CSC Mitre'!DY$1:DY$220,0)),"",VLOOKUP(QB$1,'Tactic Recode'!$A$1:$B$547,2,FALSE))</f>
        <v/>
      </c>
      <c r="QC130" t="str">
        <f>IF(ISERROR(MATCH(QC$1,'CSC Mitre'!DY$1:DY$220,0)),"",VLOOKUP(QC$1,'Tactic Recode'!$A$1:$B$547,2,FALSE))</f>
        <v/>
      </c>
      <c r="QD130" t="str">
        <f>IF(ISERROR(MATCH(QD$1,'CSC Mitre'!DY$1:DY$220,0)),"",VLOOKUP(QD$1,'Tactic Recode'!$A$1:$B$547,2,FALSE))</f>
        <v/>
      </c>
      <c r="QE130" t="str">
        <f>IF(ISERROR(MATCH(QE$1,'CSC Mitre'!DY$1:DY$220,0)),"",VLOOKUP(QE$1,'Tactic Recode'!$A$1:$B$547,2,FALSE))</f>
        <v/>
      </c>
      <c r="QF130" t="str">
        <f>IF(ISERROR(MATCH(QF$1,'CSC Mitre'!DY$1:DY$220,0)),"",VLOOKUP(QF$1,'Tactic Recode'!$A$1:$B$547,2,FALSE))</f>
        <v/>
      </c>
      <c r="QG130" t="str">
        <f>IF(ISERROR(MATCH(QG$1,'CSC Mitre'!DY$1:DY$220,0)),"",VLOOKUP(QG$1,'Tactic Recode'!$A$1:$B$547,2,FALSE))</f>
        <v/>
      </c>
      <c r="QH130" t="str">
        <f>IF(ISERROR(MATCH(QH$1,'CSC Mitre'!DY$1:DY$220,0)),"",VLOOKUP(QH$1,'Tactic Recode'!$A$1:$B$547,2,FALSE))</f>
        <v/>
      </c>
      <c r="QI130" t="str">
        <f>IF(ISERROR(MATCH(QI$1,'CSC Mitre'!DY$1:DY$220,0)),"",VLOOKUP(QI$1,'Tactic Recode'!$A$1:$B$547,2,FALSE))</f>
        <v/>
      </c>
      <c r="QJ130" t="str">
        <f>IF(ISERROR(MATCH(QJ$1,'CSC Mitre'!DY$1:DY$220,0)),"",VLOOKUP(QJ$1,'Tactic Recode'!$A$1:$B$547,2,FALSE))</f>
        <v/>
      </c>
      <c r="QK130" t="str">
        <f>IF(ISERROR(MATCH(QK$1,'CSC Mitre'!DY$1:DY$220,0)),"",VLOOKUP(QK$1,'Tactic Recode'!$A$1:$B$547,2,FALSE))</f>
        <v/>
      </c>
      <c r="QL130" t="str">
        <f>IF(ISERROR(MATCH(QL$1,'CSC Mitre'!DY$1:DY$220,0)),"",VLOOKUP(QL$1,'Tactic Recode'!$A$1:$B$547,2,FALSE))</f>
        <v/>
      </c>
      <c r="QM130" t="str">
        <f>IF(ISERROR(MATCH(QM$1,'CSC Mitre'!DY$1:DY$220,0)),"",VLOOKUP(QM$1,'Tactic Recode'!$A$1:$B$547,2,FALSE))</f>
        <v/>
      </c>
      <c r="QN130" t="str">
        <f>IF(ISERROR(MATCH(QN$1,'CSC Mitre'!DY$1:DY$220,0)),"",VLOOKUP(QN$1,'Tactic Recode'!$A$1:$B$547,2,FALSE))</f>
        <v/>
      </c>
      <c r="QO130" t="str">
        <f>IF(ISERROR(MATCH(QO$1,'CSC Mitre'!DY$1:DY$220,0)),"",VLOOKUP(QO$1,'Tactic Recode'!$A$1:$B$547,2,FALSE))</f>
        <v/>
      </c>
      <c r="QP130" t="str">
        <f>IF(ISERROR(MATCH(QP$1,'CSC Mitre'!DY$1:DY$220,0)),"",VLOOKUP(QP$1,'Tactic Recode'!$A$1:$B$547,2,FALSE))</f>
        <v/>
      </c>
      <c r="QQ130" t="str">
        <f>IF(ISERROR(MATCH(QQ$1,'CSC Mitre'!DY$1:DY$220,0)),"",VLOOKUP(QQ$1,'Tactic Recode'!$A$1:$B$547,2,FALSE))</f>
        <v/>
      </c>
      <c r="QR130" t="str">
        <f>IF(ISERROR(MATCH(QR$1,'CSC Mitre'!DY$1:DY$220,0)),"",VLOOKUP(QR$1,'Tactic Recode'!$A$1:$B$547,2,FALSE))</f>
        <v/>
      </c>
      <c r="QS130" t="str">
        <f>IF(ISERROR(MATCH(QS$1,'CSC Mitre'!DY$1:DY$220,0)),"",VLOOKUP(QS$1,'Tactic Recode'!$A$1:$B$547,2,FALSE))</f>
        <v/>
      </c>
      <c r="QT130" t="str">
        <f>IF(ISERROR(MATCH(QT$1,'CSC Mitre'!DY$1:DY$220,0)),"",VLOOKUP(QT$1,'Tactic Recode'!$A$1:$B$547,2,FALSE))</f>
        <v/>
      </c>
      <c r="QU130" t="str">
        <f>IF(ISERROR(MATCH(QU$1,'CSC Mitre'!DY$1:DY$220,0)),"",VLOOKUP(QU$1,'Tactic Recode'!$A$1:$B$547,2,FALSE))</f>
        <v/>
      </c>
      <c r="QV130" t="str">
        <f>IF(ISERROR(MATCH(QV$1,'CSC Mitre'!DY$1:DY$220,0)),"",VLOOKUP(QV$1,'Tactic Recode'!$A$1:$B$547,2,FALSE))</f>
        <v/>
      </c>
      <c r="QW130" t="str">
        <f>IF(ISERROR(MATCH(QW$1,'CSC Mitre'!DY$1:DY$220,0)),"",VLOOKUP(QW$1,'Tactic Recode'!$A$1:$B$547,2,FALSE))</f>
        <v/>
      </c>
      <c r="QX130" t="str">
        <f>IF(ISERROR(MATCH(QX$1,'CSC Mitre'!DY$1:DY$220,0)),"",VLOOKUP(QX$1,'Tactic Recode'!$A$1:$B$547,2,FALSE))</f>
        <v/>
      </c>
      <c r="QY130" t="str">
        <f>IF(ISERROR(MATCH(QY$1,'CSC Mitre'!DY$1:DY$220,0)),"",VLOOKUP(QY$1,'Tactic Recode'!$A$1:$B$547,2,FALSE))</f>
        <v/>
      </c>
      <c r="QZ130" t="str">
        <f>IF(ISERROR(MATCH(QZ$1,'CSC Mitre'!DY$1:DY$220,0)),"",VLOOKUP(QZ$1,'Tactic Recode'!$A$1:$B$547,2,FALSE))</f>
        <v/>
      </c>
      <c r="RA130" t="str">
        <f>IF(ISERROR(MATCH(RA$1,'CSC Mitre'!DY$1:DY$220,0)),"",VLOOKUP(RA$1,'Tactic Recode'!$A$1:$B$547,2,FALSE))</f>
        <v/>
      </c>
      <c r="RB130" t="str">
        <f>IF(ISERROR(MATCH(RB$1,'CSC Mitre'!DY$1:DY$220,0)),"",VLOOKUP(RB$1,'Tactic Recode'!$A$1:$B$547,2,FALSE))</f>
        <v/>
      </c>
      <c r="RC130" t="str">
        <f>IF(ISERROR(MATCH(RC$1,'CSC Mitre'!DY$1:DY$220,0)),"",VLOOKUP(RC$1,'Tactic Recode'!$A$1:$B$547,2,FALSE))</f>
        <v/>
      </c>
      <c r="RD130" t="str">
        <f>IF(ISERROR(MATCH(RD$1,'CSC Mitre'!DY$1:DY$220,0)),"",VLOOKUP(RD$1,'Tactic Recode'!$A$1:$B$547,2,FALSE))</f>
        <v/>
      </c>
      <c r="RE130" t="str">
        <f>IF(ISERROR(MATCH(RE$1,'CSC Mitre'!DY$1:DY$220,0)),"",VLOOKUP(RE$1,'Tactic Recode'!$A$1:$B$547,2,FALSE))</f>
        <v/>
      </c>
      <c r="RF130" t="str">
        <f>IF(ISERROR(MATCH(RF$1,'CSC Mitre'!DY$1:DY$220,0)),"",VLOOKUP(RF$1,'Tactic Recode'!$A$1:$B$547,2,FALSE))</f>
        <v/>
      </c>
      <c r="RG130" t="str">
        <f>IF(ISERROR(MATCH(RG$1,'CSC Mitre'!DY$1:DY$220,0)),"",VLOOKUP(RG$1,'Tactic Recode'!$A$1:$B$547,2,FALSE))</f>
        <v/>
      </c>
      <c r="RH130" t="str">
        <f>IF(ISERROR(MATCH(RH$1,'CSC Mitre'!DY$1:DY$220,0)),"",VLOOKUP(RH$1,'Tactic Recode'!$A$1:$B$547,2,FALSE))</f>
        <v/>
      </c>
      <c r="RI130" t="str">
        <f>IF(ISERROR(MATCH(RI$1,'CSC Mitre'!DY$1:DY$220,0)),"",VLOOKUP(RI$1,'Tactic Recode'!$A$1:$B$547,2,FALSE))</f>
        <v/>
      </c>
      <c r="RJ130" t="str">
        <f>IF(ISERROR(MATCH(RJ$1,'CSC Mitre'!DY$1:DY$220,0)),"",VLOOKUP(RJ$1,'Tactic Recode'!$A$1:$B$547,2,FALSE))</f>
        <v/>
      </c>
      <c r="RK130" t="str">
        <f>IF(ISERROR(MATCH(RK$1,'CSC Mitre'!DY$1:DY$220,0)),"",VLOOKUP(RK$1,'Tactic Recode'!$A$1:$B$547,2,FALSE))</f>
        <v/>
      </c>
      <c r="RL130" t="str">
        <f>IF(ISERROR(MATCH(RL$1,'CSC Mitre'!DY$1:DY$220,0)),"",VLOOKUP(RL$1,'Tactic Recode'!$A$1:$B$547,2,FALSE))</f>
        <v/>
      </c>
      <c r="RM130" t="str">
        <f>IF(ISERROR(MATCH(RM$1,'CSC Mitre'!DY$1:DY$220,0)),"",VLOOKUP(RM$1,'Tactic Recode'!$A$1:$B$547,2,FALSE))</f>
        <v/>
      </c>
      <c r="RN130" t="str">
        <f>IF(ISERROR(MATCH(RN$1,'CSC Mitre'!DY$1:DY$220,0)),"",VLOOKUP(RN$1,'Tactic Recode'!$A$1:$B$547,2,FALSE))</f>
        <v/>
      </c>
      <c r="RO130" t="str">
        <f>IF(ISERROR(MATCH(RO$1,'CSC Mitre'!DY$1:DY$220,0)),"",VLOOKUP(RO$1,'Tactic Recode'!$A$1:$B$547,2,FALSE))</f>
        <v/>
      </c>
      <c r="RP130" t="str">
        <f>IF(ISERROR(MATCH(RP$1,'CSC Mitre'!DY$1:DY$220,0)),"",VLOOKUP(RP$1,'Tactic Recode'!$A$1:$B$547,2,FALSE))</f>
        <v/>
      </c>
      <c r="RQ130" t="str">
        <f>IF(ISERROR(MATCH(RQ$1,'CSC Mitre'!DY$1:DY$220,0)),"",VLOOKUP(RQ$1,'Tactic Recode'!$A$1:$B$547,2,FALSE))</f>
        <v/>
      </c>
      <c r="RR130" t="str">
        <f>IF(ISERROR(MATCH(RR$1,'CSC Mitre'!DY$1:DY$220,0)),"",VLOOKUP(RR$1,'Tactic Recode'!$A$1:$B$547,2,FALSE))</f>
        <v/>
      </c>
      <c r="RS130" t="str">
        <f>IF(ISERROR(MATCH(RS$1,'CSC Mitre'!DY$1:DY$220,0)),"",VLOOKUP(RS$1,'Tactic Recode'!$A$1:$B$547,2,FALSE))</f>
        <v/>
      </c>
      <c r="RT130" t="str">
        <f>IF(ISERROR(MATCH(RT$1,'CSC Mitre'!DY$1:DY$220,0)),"",VLOOKUP(RT$1,'Tactic Recode'!$A$1:$B$547,2,FALSE))</f>
        <v/>
      </c>
      <c r="RU130" t="str">
        <f>IF(ISERROR(MATCH(RU$1,'CSC Mitre'!DY$1:DY$220,0)),"",VLOOKUP(RU$1,'Tactic Recode'!$A$1:$B$547,2,FALSE))</f>
        <v/>
      </c>
      <c r="RV130" t="str">
        <f>IF(ISERROR(MATCH(RV$1,'CSC Mitre'!DY$1:DY$220,0)),"",VLOOKUP(RV$1,'Tactic Recode'!$A$1:$B$547,2,FALSE))</f>
        <v/>
      </c>
      <c r="RW130" t="str">
        <f>IF(ISERROR(MATCH(RW$1,'CSC Mitre'!DY$1:DY$220,0)),"",VLOOKUP(RW$1,'Tactic Recode'!$A$1:$B$547,2,FALSE))</f>
        <v/>
      </c>
      <c r="RX130" t="str">
        <f>IF(ISERROR(MATCH(RX$1,'CSC Mitre'!DY$1:DY$220,0)),"",VLOOKUP(RX$1,'Tactic Recode'!$A$1:$B$547,2,FALSE))</f>
        <v/>
      </c>
      <c r="RY130" t="str">
        <f>IF(ISERROR(MATCH(RY$1,'CSC Mitre'!DY$1:DY$220,0)),"",VLOOKUP(RY$1,'Tactic Recode'!$A$1:$B$547,2,FALSE))</f>
        <v/>
      </c>
      <c r="RZ130" t="str">
        <f>IF(ISERROR(MATCH(RZ$1,'CSC Mitre'!DY$1:DY$220,0)),"",VLOOKUP(RZ$1,'Tactic Recode'!$A$1:$B$547,2,FALSE))</f>
        <v/>
      </c>
      <c r="SA130" t="str">
        <f>IF(ISERROR(MATCH(SA$1,'CSC Mitre'!DY$1:DY$220,0)),"",VLOOKUP(SA$1,'Tactic Recode'!$A$1:$B$547,2,FALSE))</f>
        <v/>
      </c>
      <c r="SB130" t="str">
        <f>IF(ISERROR(MATCH(SB$1,'CSC Mitre'!DY$1:DY$220,0)),"",VLOOKUP(SB$1,'Tactic Recode'!$A$1:$B$547,2,FALSE))</f>
        <v/>
      </c>
      <c r="SC130" t="str">
        <f>IF(ISERROR(MATCH(SC$1,'CSC Mitre'!DY$1:DY$220,0)),"",VLOOKUP(SC$1,'Tactic Recode'!$A$1:$B$547,2,FALSE))</f>
        <v/>
      </c>
      <c r="SD130" t="str">
        <f>IF(ISERROR(MATCH(SD$1,'CSC Mitre'!DY$1:DY$220,0)),"",VLOOKUP(SD$1,'Tactic Recode'!$A$1:$B$547,2,FALSE))</f>
        <v/>
      </c>
      <c r="SE130" t="str">
        <f>IF(ISERROR(MATCH(SE$1,'CSC Mitre'!DY$1:DY$220,0)),"",VLOOKUP(SE$1,'Tactic Recode'!$A$1:$B$547,2,FALSE))</f>
        <v/>
      </c>
      <c r="SF130" t="str">
        <f>IF(ISERROR(MATCH(SF$1,'CSC Mitre'!DY$1:DY$220,0)),"",VLOOKUP(SF$1,'Tactic Recode'!$A$1:$B$547,2,FALSE))</f>
        <v/>
      </c>
      <c r="SG130" t="str">
        <f>IF(ISERROR(MATCH(SG$1,'CSC Mitre'!DY$1:DY$220,0)),"",VLOOKUP(SG$1,'Tactic Recode'!$A$1:$B$547,2,FALSE))</f>
        <v/>
      </c>
      <c r="SH130" t="str">
        <f>IF(ISERROR(MATCH(SH$1,'CSC Mitre'!DY$1:DY$220,0)),"",VLOOKUP(SH$1,'Tactic Recode'!$A$1:$B$547,2,FALSE))</f>
        <v/>
      </c>
      <c r="SI130" t="str">
        <f>IF(ISERROR(MATCH(SI$1,'CSC Mitre'!DY$1:DY$220,0)),"",VLOOKUP(SI$1,'Tactic Recode'!$A$1:$B$547,2,FALSE))</f>
        <v/>
      </c>
      <c r="SJ130" t="str">
        <f>IF(ISERROR(MATCH(SJ$1,'CSC Mitre'!DY$1:DY$220,0)),"",VLOOKUP(SJ$1,'Tactic Recode'!$A$1:$B$547,2,FALSE))</f>
        <v/>
      </c>
      <c r="SK130" t="str">
        <f>IF(ISERROR(MATCH(SK$1,'CSC Mitre'!DY$1:DY$220,0)),"",VLOOKUP(SK$1,'Tactic Recode'!$A$1:$B$547,2,FALSE))</f>
        <v/>
      </c>
      <c r="SL130" t="str">
        <f>IF(ISERROR(MATCH(SL$1,'CSC Mitre'!DY$1:DY$220,0)),"",VLOOKUP(SL$1,'Tactic Recode'!$A$1:$B$547,2,FALSE))</f>
        <v/>
      </c>
      <c r="SM130" t="str">
        <f>IF(ISERROR(MATCH(SM$1,'CSC Mitre'!DY$1:DY$220,0)),"",VLOOKUP(SM$1,'Tactic Recode'!$A$1:$B$547,2,FALSE))</f>
        <v/>
      </c>
      <c r="SN130" t="str">
        <f>IF(ISERROR(MATCH(SN$1,'CSC Mitre'!DY$1:DY$220,0)),"",VLOOKUP(SN$1,'Tactic Recode'!$A$1:$B$547,2,FALSE))</f>
        <v/>
      </c>
      <c r="SO130" t="str">
        <f>IF(ISERROR(MATCH(SO$1,'CSC Mitre'!DY$1:DY$220,0)),"",VLOOKUP(SO$1,'Tactic Recode'!$A$1:$B$547,2,FALSE))</f>
        <v/>
      </c>
      <c r="SP130" t="str">
        <f>IF(ISERROR(MATCH(SP$1,'CSC Mitre'!DY$1:DY$220,0)),"",VLOOKUP(SP$1,'Tactic Recode'!$A$1:$B$547,2,FALSE))</f>
        <v/>
      </c>
      <c r="SQ130" t="str">
        <f>IF(ISERROR(MATCH(SQ$1,'CSC Mitre'!DY$1:DY$220,0)),"",VLOOKUP(SQ$1,'Tactic Recode'!$A$1:$B$547,2,FALSE))</f>
        <v/>
      </c>
      <c r="SR130" t="str">
        <f>IF(ISERROR(MATCH(SR$1,'CSC Mitre'!DY$1:DY$220,0)),"",VLOOKUP(SR$1,'Tactic Recode'!$A$1:$B$547,2,FALSE))</f>
        <v/>
      </c>
      <c r="SS130" t="str">
        <f>IF(ISERROR(MATCH(SS$1,'CSC Mitre'!DY$1:DY$220,0)),"",VLOOKUP(SS$1,'Tactic Recode'!$A$1:$B$547,2,FALSE))</f>
        <v/>
      </c>
      <c r="ST130" t="str">
        <f>IF(ISERROR(MATCH(ST$1,'CSC Mitre'!DY$1:DY$220,0)),"",VLOOKUP(ST$1,'Tactic Recode'!$A$1:$B$547,2,FALSE))</f>
        <v/>
      </c>
      <c r="SU130" t="str">
        <f>IF(ISERROR(MATCH(SU$1,'CSC Mitre'!DY$1:DY$220,0)),"",VLOOKUP(SU$1,'Tactic Recode'!$A$1:$B$547,2,FALSE))</f>
        <v/>
      </c>
      <c r="SV130" t="str">
        <f>IF(ISERROR(MATCH(SV$1,'CSC Mitre'!DY$1:DY$220,0)),"",VLOOKUP(SV$1,'Tactic Recode'!$A$1:$B$547,2,FALSE))</f>
        <v/>
      </c>
      <c r="SW130" t="str">
        <f>IF(ISERROR(MATCH(SW$1,'CSC Mitre'!DY$1:DY$220,0)),"",VLOOKUP(SW$1,'Tactic Recode'!$A$1:$B$547,2,FALSE))</f>
        <v/>
      </c>
      <c r="SX130" t="str">
        <f>IF(ISERROR(MATCH(SX$1,'CSC Mitre'!DY$1:DY$220,0)),"",VLOOKUP(SX$1,'Tactic Recode'!$A$1:$B$547,2,FALSE))</f>
        <v/>
      </c>
      <c r="SY130" t="str">
        <f>IF(ISERROR(MATCH(SY$1,'CSC Mitre'!DY$1:DY$220,0)),"",VLOOKUP(SY$1,'Tactic Recode'!$A$1:$B$547,2,FALSE))</f>
        <v/>
      </c>
      <c r="SZ130" t="str">
        <f>IF(ISERROR(MATCH(SZ$1,'CSC Mitre'!DY$1:DY$220,0)),"",VLOOKUP(SZ$1,'Tactic Recode'!$A$1:$B$547,2,FALSE))</f>
        <v/>
      </c>
      <c r="TA130" t="str">
        <f>IF(ISERROR(MATCH(TA$1,'CSC Mitre'!DY$1:DY$220,0)),"",VLOOKUP(TA$1,'Tactic Recode'!$A$1:$B$547,2,FALSE))</f>
        <v/>
      </c>
      <c r="TB130" t="str">
        <f>IF(ISERROR(MATCH(TB$1,'CSC Mitre'!DY$1:DY$220,0)),"",VLOOKUP(TB$1,'Tactic Recode'!$A$1:$B$547,2,FALSE))</f>
        <v/>
      </c>
      <c r="TC130" t="str">
        <f>IF(ISERROR(MATCH(TC$1,'CSC Mitre'!DY$1:DY$220,0)),"",VLOOKUP(TC$1,'Tactic Recode'!$A$1:$B$547,2,FALSE))</f>
        <v/>
      </c>
      <c r="TD130" t="str">
        <f>IF(ISERROR(MATCH(TD$1,'CSC Mitre'!DY$1:DY$220,0)),"",VLOOKUP(TD$1,'Tactic Recode'!$A$1:$B$547,2,FALSE))</f>
        <v/>
      </c>
      <c r="TE130" t="str">
        <f>IF(ISERROR(MATCH(TE$1,'CSC Mitre'!DY$1:DY$220,0)),"",VLOOKUP(TE$1,'Tactic Recode'!$A$1:$B$547,2,FALSE))</f>
        <v/>
      </c>
      <c r="TF130" t="str">
        <f>IF(ISERROR(MATCH(TF$1,'CSC Mitre'!DY$1:DY$220,0)),"",VLOOKUP(TF$1,'Tactic Recode'!$A$1:$B$547,2,FALSE))</f>
        <v/>
      </c>
      <c r="TG130" t="str">
        <f>IF(ISERROR(MATCH(TG$1,'CSC Mitre'!DY$1:DY$220,0)),"",VLOOKUP(TG$1,'Tactic Recode'!$A$1:$B$547,2,FALSE))</f>
        <v/>
      </c>
      <c r="TH130" t="str">
        <f>IF(ISERROR(MATCH(TH$1,'CSC Mitre'!DY$1:DY$220,0)),"",VLOOKUP(TH$1,'Tactic Recode'!$A$1:$B$547,2,FALSE))</f>
        <v/>
      </c>
      <c r="TI130" t="str">
        <f>IF(ISERROR(MATCH(TI$1,'CSC Mitre'!DY$1:DY$220,0)),"",VLOOKUP(TI$1,'Tactic Recode'!$A$1:$B$547,2,FALSE))</f>
        <v/>
      </c>
      <c r="TJ130" t="str">
        <f>IF(ISERROR(MATCH(TJ$1,'CSC Mitre'!DY$1:DY$220,0)),"",VLOOKUP(TJ$1,'Tactic Recode'!$A$1:$B$547,2,FALSE))</f>
        <v/>
      </c>
      <c r="TK130" t="str">
        <f>IF(ISERROR(MATCH(TK$1,'CSC Mitre'!DY$1:DY$220,0)),"",VLOOKUP(TK$1,'Tactic Recode'!$A$1:$B$547,2,FALSE))</f>
        <v/>
      </c>
      <c r="TL130" t="str">
        <f>IF(ISERROR(MATCH(TL$1,'CSC Mitre'!DY$1:DY$220,0)),"",VLOOKUP(TL$1,'Tactic Recode'!$A$1:$B$547,2,FALSE))</f>
        <v/>
      </c>
      <c r="TM130" t="str">
        <f>IF(ISERROR(MATCH(TM$1,'CSC Mitre'!DY$1:DY$220,0)),"",VLOOKUP(TM$1,'Tactic Recode'!$A$1:$B$547,2,FALSE))</f>
        <v/>
      </c>
      <c r="TN130" t="str">
        <f>IF(ISERROR(MATCH(TN$1,'CSC Mitre'!DY$1:DY$220,0)),"",VLOOKUP(TN$1,'Tactic Recode'!$A$1:$B$547,2,FALSE))</f>
        <v/>
      </c>
      <c r="TO130" t="str">
        <f>IF(ISERROR(MATCH(TO$1,'CSC Mitre'!DY$1:DY$220,0)),"",VLOOKUP(TO$1,'Tactic Recode'!$A$1:$B$547,2,FALSE))</f>
        <v/>
      </c>
      <c r="TP130" t="str">
        <f>IF(ISERROR(MATCH(TP$1,'CSC Mitre'!DY$1:DY$220,0)),"",VLOOKUP(TP$1,'Tactic Recode'!$A$1:$B$547,2,FALSE))</f>
        <v/>
      </c>
      <c r="TQ130" t="str">
        <f>IF(ISERROR(MATCH(TQ$1,'CSC Mitre'!DY$1:DY$220,0)),"",VLOOKUP(TQ$1,'Tactic Recode'!$A$1:$B$547,2,FALSE))</f>
        <v/>
      </c>
      <c r="TR130" t="str">
        <f>IF(ISERROR(MATCH(TR$1,'CSC Mitre'!DY$1:DY$220,0)),"",VLOOKUP(TR$1,'Tactic Recode'!$A$1:$B$547,2,FALSE))</f>
        <v/>
      </c>
      <c r="TS130" t="str">
        <f>IF(ISERROR(MATCH(TS$1,'CSC Mitre'!DY$1:DY$220,0)),"",VLOOKUP(TS$1,'Tactic Recode'!$A$1:$B$547,2,FALSE))</f>
        <v/>
      </c>
      <c r="TT130" t="str">
        <f>IF(ISERROR(MATCH(TT$1,'CSC Mitre'!DY$1:DY$220,0)),"",VLOOKUP(TT$1,'Tactic Recode'!$A$1:$B$547,2,FALSE))</f>
        <v/>
      </c>
      <c r="TU130" t="str">
        <f>IF(ISERROR(MATCH(TU$1,'CSC Mitre'!DY$1:DY$220,0)),"",VLOOKUP(TU$1,'Tactic Recode'!$A$1:$B$547,2,FALSE))</f>
        <v/>
      </c>
      <c r="TV130" t="str">
        <f>IF(ISERROR(MATCH(TV$1,'CSC Mitre'!DY$1:DY$220,0)),"",VLOOKUP(TV$1,'Tactic Recode'!$A$1:$B$547,2,FALSE))</f>
        <v/>
      </c>
      <c r="TW130" t="str">
        <f>IF(ISERROR(MATCH(TW$1,'CSC Mitre'!DY$1:DY$220,0)),"",VLOOKUP(TW$1,'Tactic Recode'!$A$1:$B$547,2,FALSE))</f>
        <v/>
      </c>
      <c r="TX130" t="str">
        <f>IF(ISERROR(MATCH(TX$1,'CSC Mitre'!DY$1:DY$220,0)),"",VLOOKUP(TX$1,'Tactic Recode'!$A$1:$B$547,2,FALSE))</f>
        <v/>
      </c>
      <c r="TY130" t="str">
        <f>IF(ISERROR(MATCH(TY$1,'CSC Mitre'!DY$1:DY$220,0)),"",VLOOKUP(TY$1,'Tactic Recode'!$A$1:$B$547,2,FALSE))</f>
        <v/>
      </c>
      <c r="TZ130" t="str">
        <f>IF(ISERROR(MATCH(TZ$1,'CSC Mitre'!DY$1:DY$220,0)),"",VLOOKUP(TZ$1,'Tactic Recode'!$A$1:$B$547,2,FALSE))</f>
        <v/>
      </c>
      <c r="UA130" t="str">
        <f>IF(ISERROR(MATCH(UA$1,'CSC Mitre'!DY$1:DY$220,0)),"",VLOOKUP(UA$1,'Tactic Recode'!$A$1:$B$547,2,FALSE))</f>
        <v/>
      </c>
      <c r="UB130" t="str">
        <f>IF(ISERROR(MATCH(UB$1,'CSC Mitre'!DY$1:DY$220,0)),"",VLOOKUP(UB$1,'Tactic Recode'!$A$1:$B$547,2,FALSE))</f>
        <v/>
      </c>
    </row>
    <row r="131" spans="1:548" x14ac:dyDescent="0.25">
      <c r="A131" s="59" t="s">
        <v>526</v>
      </c>
      <c r="B131" t="str">
        <f>IF(ISERROR(MATCH(B$1,'CSC Mitre'!DZ$1:DZ$220,0)),"",VLOOKUP(B$1,'Tactic Recode'!$A$1:$B$547,2,FALSE))</f>
        <v/>
      </c>
      <c r="C131" t="str">
        <f>IF(ISERROR(MATCH(C$1,'CSC Mitre'!DZ$1:DZ$220,0)),"",VLOOKUP(C$1,'Tactic Recode'!$A$1:$B$547,2,FALSE))</f>
        <v/>
      </c>
      <c r="D131" t="str">
        <f>IF(ISERROR(MATCH(D$1,'CSC Mitre'!DZ$1:DZ$220,0)),"",VLOOKUP(D$1,'Tactic Recode'!$A$1:$B$547,2,FALSE))</f>
        <v/>
      </c>
      <c r="E131" t="str">
        <f>IF(ISERROR(MATCH(E$1,'CSC Mitre'!DZ$1:DZ$220,0)),"",VLOOKUP(E$1,'Tactic Recode'!$A$1:$B$547,2,FALSE))</f>
        <v/>
      </c>
      <c r="F131" t="str">
        <f>IF(ISERROR(MATCH(F$1,'CSC Mitre'!DZ$1:DZ$220,0)),"",VLOOKUP(F$1,'Tactic Recode'!$A$1:$B$547,2,FALSE))</f>
        <v/>
      </c>
      <c r="G131" t="str">
        <f>IF(ISERROR(MATCH(G$1,'CSC Mitre'!DZ$1:DZ$220,0)),"",VLOOKUP(G$1,'Tactic Recode'!$A$1:$B$547,2,FALSE))</f>
        <v/>
      </c>
      <c r="H131" t="str">
        <f>IF(ISERROR(MATCH(H$1,'CSC Mitre'!DZ$1:DZ$220,0)),"",VLOOKUP(H$1,'Tactic Recode'!$A$1:$B$547,2,FALSE))</f>
        <v/>
      </c>
      <c r="I131" t="str">
        <f>IF(ISERROR(MATCH(I$1,'CSC Mitre'!DZ$1:DZ$220,0)),"",VLOOKUP(I$1,'Tactic Recode'!$A$1:$B$547,2,FALSE))</f>
        <v/>
      </c>
      <c r="J131" t="str">
        <f>IF(ISERROR(MATCH(J$1,'CSC Mitre'!DZ$1:DZ$220,0)),"",VLOOKUP(J$1,'Tactic Recode'!$A$1:$B$547,2,FALSE))</f>
        <v/>
      </c>
      <c r="K131" t="str">
        <f>IF(ISERROR(MATCH(K$1,'CSC Mitre'!DZ$1:DZ$220,0)),"",VLOOKUP(K$1,'Tactic Recode'!$A$1:$B$547,2,FALSE))</f>
        <v/>
      </c>
      <c r="L131" t="str">
        <f>IF(ISERROR(MATCH(L$1,'CSC Mitre'!DZ$1:DZ$220,0)),"",VLOOKUP(L$1,'Tactic Recode'!$A$1:$B$547,2,FALSE))</f>
        <v/>
      </c>
      <c r="M131" t="str">
        <f>IF(ISERROR(MATCH(M$1,'CSC Mitre'!DZ$1:DZ$220,0)),"",VLOOKUP(M$1,'Tactic Recode'!$A$1:$B$547,2,FALSE))</f>
        <v/>
      </c>
      <c r="N131" t="str">
        <f>IF(ISERROR(MATCH(N$1,'CSC Mitre'!DZ$1:DZ$220,0)),"",VLOOKUP(N$1,'Tactic Recode'!$A$1:$B$547,2,FALSE))</f>
        <v/>
      </c>
      <c r="O131" t="str">
        <f>IF(ISERROR(MATCH(O$1,'CSC Mitre'!DZ$1:DZ$220,0)),"",VLOOKUP(O$1,'Tactic Recode'!$A$1:$B$547,2,FALSE))</f>
        <v/>
      </c>
      <c r="P131" t="str">
        <f>IF(ISERROR(MATCH(P$1,'CSC Mitre'!DZ$1:DZ$220,0)),"",VLOOKUP(P$1,'Tactic Recode'!$A$1:$B$547,2,FALSE))</f>
        <v/>
      </c>
      <c r="Q131" t="str">
        <f>IF(ISERROR(MATCH(Q$1,'CSC Mitre'!DZ$1:DZ$220,0)),"",VLOOKUP(Q$1,'Tactic Recode'!$A$1:$B$547,2,FALSE))</f>
        <v/>
      </c>
      <c r="R131" t="str">
        <f>IF(ISERROR(MATCH(R$1,'CSC Mitre'!DZ$1:DZ$220,0)),"",VLOOKUP(R$1,'Tactic Recode'!$A$1:$B$547,2,FALSE))</f>
        <v/>
      </c>
      <c r="S131" t="str">
        <f>IF(ISERROR(MATCH(S$1,'CSC Mitre'!DZ$1:DZ$220,0)),"",VLOOKUP(S$1,'Tactic Recode'!$A$1:$B$547,2,FALSE))</f>
        <v/>
      </c>
      <c r="T131" t="str">
        <f>IF(ISERROR(MATCH(T$1,'CSC Mitre'!DZ$1:DZ$220,0)),"",VLOOKUP(T$1,'Tactic Recode'!$A$1:$B$547,2,FALSE))</f>
        <v/>
      </c>
      <c r="U131" t="str">
        <f>IF(ISERROR(MATCH(U$1,'CSC Mitre'!DZ$1:DZ$220,0)),"",VLOOKUP(U$1,'Tactic Recode'!$A$1:$B$547,2,FALSE))</f>
        <v/>
      </c>
      <c r="V131" t="str">
        <f>IF(ISERROR(MATCH(V$1,'CSC Mitre'!DZ$1:DZ$220,0)),"",VLOOKUP(V$1,'Tactic Recode'!$A$1:$B$547,2,FALSE))</f>
        <v/>
      </c>
      <c r="W131" t="str">
        <f>IF(ISERROR(MATCH(W$1,'CSC Mitre'!DZ$1:DZ$220,0)),"",VLOOKUP(W$1,'Tactic Recode'!$A$1:$B$547,2,FALSE))</f>
        <v/>
      </c>
      <c r="X131" t="str">
        <f>IF(ISERROR(MATCH(X$1,'CSC Mitre'!DZ$1:DZ$220,0)),"",VLOOKUP(X$1,'Tactic Recode'!$A$1:$B$547,2,FALSE))</f>
        <v/>
      </c>
      <c r="Y131" t="str">
        <f>IF(ISERROR(MATCH(Y$1,'CSC Mitre'!DZ$1:DZ$220,0)),"",VLOOKUP(Y$1,'Tactic Recode'!$A$1:$B$547,2,FALSE))</f>
        <v/>
      </c>
      <c r="Z131" t="str">
        <f>IF(ISERROR(MATCH(Z$1,'CSC Mitre'!DZ$1:DZ$220,0)),"",VLOOKUP(Z$1,'Tactic Recode'!$A$1:$B$547,2,FALSE))</f>
        <v/>
      </c>
      <c r="AA131" t="str">
        <f>IF(ISERROR(MATCH(AA$1,'CSC Mitre'!DZ$1:DZ$220,0)),"",VLOOKUP(AA$1,'Tactic Recode'!$A$1:$B$547,2,FALSE))</f>
        <v/>
      </c>
      <c r="AB131" t="str">
        <f>IF(ISERROR(MATCH(AB$1,'CSC Mitre'!DZ$1:DZ$220,0)),"",VLOOKUP(AB$1,'Tactic Recode'!$A$1:$B$547,2,FALSE))</f>
        <v/>
      </c>
      <c r="AC131" t="str">
        <f>IF(ISERROR(MATCH(AC$1,'CSC Mitre'!DZ$1:DZ$220,0)),"",VLOOKUP(AC$1,'Tactic Recode'!$A$1:$B$547,2,FALSE))</f>
        <v/>
      </c>
      <c r="AD131" t="str">
        <f>IF(ISERROR(MATCH(AD$1,'CSC Mitre'!DZ$1:DZ$220,0)),"",VLOOKUP(AD$1,'Tactic Recode'!$A$1:$B$547,2,FALSE))</f>
        <v/>
      </c>
      <c r="AE131" t="str">
        <f>IF(ISERROR(MATCH(AE$1,'CSC Mitre'!DZ$1:DZ$220,0)),"",VLOOKUP(AE$1,'Tactic Recode'!$A$1:$B$547,2,FALSE))</f>
        <v/>
      </c>
      <c r="AF131" t="str">
        <f>IF(ISERROR(MATCH(AF$1,'CSC Mitre'!DZ$1:DZ$220,0)),"",VLOOKUP(AF$1,'Tactic Recode'!$A$1:$B$547,2,FALSE))</f>
        <v/>
      </c>
      <c r="AG131" t="str">
        <f>IF(ISERROR(MATCH(AG$1,'CSC Mitre'!DZ$1:DZ$220,0)),"",VLOOKUP(AG$1,'Tactic Recode'!$A$1:$B$547,2,FALSE))</f>
        <v/>
      </c>
      <c r="AH131" t="str">
        <f>IF(ISERROR(MATCH(AH$1,'CSC Mitre'!DZ$1:DZ$220,0)),"",VLOOKUP(AH$1,'Tactic Recode'!$A$1:$B$547,2,FALSE))</f>
        <v/>
      </c>
      <c r="AI131" t="str">
        <f>IF(ISERROR(MATCH(AI$1,'CSC Mitre'!DZ$1:DZ$220,0)),"",VLOOKUP(AI$1,'Tactic Recode'!$A$1:$B$547,2,FALSE))</f>
        <v/>
      </c>
      <c r="AJ131" t="str">
        <f>IF(ISERROR(MATCH(AJ$1,'CSC Mitre'!DZ$1:DZ$220,0)),"",VLOOKUP(AJ$1,'Tactic Recode'!$A$1:$B$547,2,FALSE))</f>
        <v/>
      </c>
      <c r="AK131" t="str">
        <f>IF(ISERROR(MATCH(AK$1,'CSC Mitre'!DZ$1:DZ$220,0)),"",VLOOKUP(AK$1,'Tactic Recode'!$A$1:$B$547,2,FALSE))</f>
        <v/>
      </c>
      <c r="AL131" t="str">
        <f>IF(ISERROR(MATCH(AL$1,'CSC Mitre'!DZ$1:DZ$220,0)),"",VLOOKUP(AL$1,'Tactic Recode'!$A$1:$B$547,2,FALSE))</f>
        <v/>
      </c>
      <c r="AM131" t="str">
        <f>IF(ISERROR(MATCH(AM$1,'CSC Mitre'!DZ$1:DZ$220,0)),"",VLOOKUP(AM$1,'Tactic Recode'!$A$1:$B$547,2,FALSE))</f>
        <v/>
      </c>
      <c r="AN131" t="str">
        <f>IF(ISERROR(MATCH(AN$1,'CSC Mitre'!DZ$1:DZ$220,0)),"",VLOOKUP(AN$1,'Tactic Recode'!$A$1:$B$547,2,FALSE))</f>
        <v/>
      </c>
      <c r="AO131" t="str">
        <f>IF(ISERROR(MATCH(AO$1,'CSC Mitre'!DZ$1:DZ$220,0)),"",VLOOKUP(AO$1,'Tactic Recode'!$A$1:$B$547,2,FALSE))</f>
        <v/>
      </c>
      <c r="AP131" t="str">
        <f>IF(ISERROR(MATCH(AP$1,'CSC Mitre'!DZ$1:DZ$220,0)),"",VLOOKUP(AP$1,'Tactic Recode'!$A$1:$B$547,2,FALSE))</f>
        <v/>
      </c>
      <c r="AQ131" t="str">
        <f>IF(ISERROR(MATCH(AQ$1,'CSC Mitre'!DZ$1:DZ$220,0)),"",VLOOKUP(AQ$1,'Tactic Recode'!$A$1:$B$547,2,FALSE))</f>
        <v/>
      </c>
      <c r="AR131" t="str">
        <f>IF(ISERROR(MATCH(AR$1,'CSC Mitre'!DZ$1:DZ$220,0)),"",VLOOKUP(AR$1,'Tactic Recode'!$A$1:$B$547,2,FALSE))</f>
        <v/>
      </c>
      <c r="AS131" t="str">
        <f>IF(ISERROR(MATCH(AS$1,'CSC Mitre'!DZ$1:DZ$220,0)),"",VLOOKUP(AS$1,'Tactic Recode'!$A$1:$B$547,2,FALSE))</f>
        <v/>
      </c>
      <c r="AT131" t="str">
        <f>IF(ISERROR(MATCH(AT$1,'CSC Mitre'!DZ$1:DZ$220,0)),"",VLOOKUP(AT$1,'Tactic Recode'!$A$1:$B$547,2,FALSE))</f>
        <v/>
      </c>
      <c r="AU131" t="str">
        <f>IF(ISERROR(MATCH(AU$1,'CSC Mitre'!DZ$1:DZ$220,0)),"",VLOOKUP(AU$1,'Tactic Recode'!$A$1:$B$547,2,FALSE))</f>
        <v/>
      </c>
      <c r="AV131" t="str">
        <f>IF(ISERROR(MATCH(AV$1,'CSC Mitre'!DZ$1:DZ$220,0)),"",VLOOKUP(AV$1,'Tactic Recode'!$A$1:$B$547,2,FALSE))</f>
        <v/>
      </c>
      <c r="AW131" t="str">
        <f>IF(ISERROR(MATCH(AW$1,'CSC Mitre'!DZ$1:DZ$220,0)),"",VLOOKUP(AW$1,'Tactic Recode'!$A$1:$B$547,2,FALSE))</f>
        <v/>
      </c>
      <c r="AX131" t="str">
        <f>IF(ISERROR(MATCH(AX$1,'CSC Mitre'!DZ$1:DZ$220,0)),"",VLOOKUP(AX$1,'Tactic Recode'!$A$1:$B$547,2,FALSE))</f>
        <v/>
      </c>
      <c r="AY131" t="str">
        <f>IF(ISERROR(MATCH(AY$1,'CSC Mitre'!DZ$1:DZ$220,0)),"",VLOOKUP(AY$1,'Tactic Recode'!$A$1:$B$547,2,FALSE))</f>
        <v/>
      </c>
      <c r="AZ131" t="str">
        <f>IF(ISERROR(MATCH(AZ$1,'CSC Mitre'!DZ$1:DZ$220,0)),"",VLOOKUP(AZ$1,'Tactic Recode'!$A$1:$B$547,2,FALSE))</f>
        <v/>
      </c>
      <c r="BA131" t="str">
        <f>IF(ISERROR(MATCH(BA$1,'CSC Mitre'!DZ$1:DZ$220,0)),"",VLOOKUP(BA$1,'Tactic Recode'!$A$1:$B$547,2,FALSE))</f>
        <v/>
      </c>
      <c r="BB131" t="str">
        <f>IF(ISERROR(MATCH(BB$1,'CSC Mitre'!DZ$1:DZ$220,0)),"",VLOOKUP(BB$1,'Tactic Recode'!$A$1:$B$547,2,FALSE))</f>
        <v/>
      </c>
      <c r="BC131" t="str">
        <f>IF(ISERROR(MATCH(BC$1,'CSC Mitre'!DZ$1:DZ$220,0)),"",VLOOKUP(BC$1,'Tactic Recode'!$A$1:$B$547,2,FALSE))</f>
        <v/>
      </c>
      <c r="BD131" t="str">
        <f>IF(ISERROR(MATCH(BD$1,'CSC Mitre'!DZ$1:DZ$220,0)),"",VLOOKUP(BD$1,'Tactic Recode'!$A$1:$B$547,2,FALSE))</f>
        <v/>
      </c>
      <c r="BE131" t="str">
        <f>IF(ISERROR(MATCH(BE$1,'CSC Mitre'!DZ$1:DZ$220,0)),"",VLOOKUP(BE$1,'Tactic Recode'!$A$1:$B$547,2,FALSE))</f>
        <v/>
      </c>
      <c r="BF131" t="str">
        <f>IF(ISERROR(MATCH(BF$1,'CSC Mitre'!DZ$1:DZ$220,0)),"",VLOOKUP(BF$1,'Tactic Recode'!$A$1:$B$547,2,FALSE))</f>
        <v/>
      </c>
      <c r="BG131" t="str">
        <f>IF(ISERROR(MATCH(BG$1,'CSC Mitre'!DZ$1:DZ$220,0)),"",VLOOKUP(BG$1,'Tactic Recode'!$A$1:$B$547,2,FALSE))</f>
        <v/>
      </c>
      <c r="BH131" t="str">
        <f>IF(ISERROR(MATCH(BH$1,'CSC Mitre'!DZ$1:DZ$220,0)),"",VLOOKUP(BH$1,'Tactic Recode'!$A$1:$B$547,2,FALSE))</f>
        <v/>
      </c>
      <c r="BI131" t="str">
        <f>IF(ISERROR(MATCH(BI$1,'CSC Mitre'!DZ$1:DZ$220,0)),"",VLOOKUP(BI$1,'Tactic Recode'!$A$1:$B$547,2,FALSE))</f>
        <v/>
      </c>
      <c r="BJ131" t="str">
        <f>IF(ISERROR(MATCH(BJ$1,'CSC Mitre'!DZ$1:DZ$220,0)),"",VLOOKUP(BJ$1,'Tactic Recode'!$A$1:$B$547,2,FALSE))</f>
        <v/>
      </c>
      <c r="BK131" t="str">
        <f>IF(ISERROR(MATCH(BK$1,'CSC Mitre'!DZ$1:DZ$220,0)),"",VLOOKUP(BK$1,'Tactic Recode'!$A$1:$B$547,2,FALSE))</f>
        <v/>
      </c>
      <c r="BL131" t="str">
        <f>IF(ISERROR(MATCH(BL$1,'CSC Mitre'!DZ$1:DZ$220,0)),"",VLOOKUP(BL$1,'Tactic Recode'!$A$1:$B$547,2,FALSE))</f>
        <v/>
      </c>
      <c r="BM131" t="str">
        <f>IF(ISERROR(MATCH(BM$1,'CSC Mitre'!DZ$1:DZ$220,0)),"",VLOOKUP(BM$1,'Tactic Recode'!$A$1:$B$547,2,FALSE))</f>
        <v/>
      </c>
      <c r="BN131" t="str">
        <f>IF(ISERROR(MATCH(BN$1,'CSC Mitre'!DZ$1:DZ$220,0)),"",VLOOKUP(BN$1,'Tactic Recode'!$A$1:$B$547,2,FALSE))</f>
        <v/>
      </c>
      <c r="BO131" t="str">
        <f>IF(ISERROR(MATCH(BO$1,'CSC Mitre'!DZ$1:DZ$220,0)),"",VLOOKUP(BO$1,'Tactic Recode'!$A$1:$B$547,2,FALSE))</f>
        <v/>
      </c>
      <c r="BP131" t="str">
        <f>IF(ISERROR(MATCH(BP$1,'CSC Mitre'!DZ$1:DZ$220,0)),"",VLOOKUP(BP$1,'Tactic Recode'!$A$1:$B$547,2,FALSE))</f>
        <v/>
      </c>
      <c r="BQ131" t="str">
        <f>IF(ISERROR(MATCH(BQ$1,'CSC Mitre'!DZ$1:DZ$220,0)),"",VLOOKUP(BQ$1,'Tactic Recode'!$A$1:$B$547,2,FALSE))</f>
        <v/>
      </c>
      <c r="BR131" t="str">
        <f>IF(ISERROR(MATCH(BR$1,'CSC Mitre'!DZ$1:DZ$220,0)),"",VLOOKUP(BR$1,'Tactic Recode'!$A$1:$B$547,2,FALSE))</f>
        <v/>
      </c>
      <c r="BS131" t="str">
        <f>IF(ISERROR(MATCH(BS$1,'CSC Mitre'!DZ$1:DZ$220,0)),"",VLOOKUP(BS$1,'Tactic Recode'!$A$1:$B$547,2,FALSE))</f>
        <v/>
      </c>
      <c r="BT131" t="str">
        <f>IF(ISERROR(MATCH(BT$1,'CSC Mitre'!DZ$1:DZ$220,0)),"",VLOOKUP(BT$1,'Tactic Recode'!$A$1:$B$547,2,FALSE))</f>
        <v/>
      </c>
      <c r="BU131" t="str">
        <f>IF(ISERROR(MATCH(BU$1,'CSC Mitre'!DZ$1:DZ$220,0)),"",VLOOKUP(BU$1,'Tactic Recode'!$A$1:$B$547,2,FALSE))</f>
        <v/>
      </c>
      <c r="BV131" t="str">
        <f>IF(ISERROR(MATCH(BV$1,'CSC Mitre'!DZ$1:DZ$220,0)),"",VLOOKUP(BV$1,'Tactic Recode'!$A$1:$B$547,2,FALSE))</f>
        <v/>
      </c>
      <c r="BW131" t="str">
        <f>IF(ISERROR(MATCH(BW$1,'CSC Mitre'!DZ$1:DZ$220,0)),"",VLOOKUP(BW$1,'Tactic Recode'!$A$1:$B$547,2,FALSE))</f>
        <v/>
      </c>
      <c r="BX131" t="str">
        <f>IF(ISERROR(MATCH(BX$1,'CSC Mitre'!DZ$1:DZ$220,0)),"",VLOOKUP(BX$1,'Tactic Recode'!$A$1:$B$547,2,FALSE))</f>
        <v/>
      </c>
      <c r="BY131" t="str">
        <f>IF(ISERROR(MATCH(BY$1,'CSC Mitre'!DZ$1:DZ$220,0)),"",VLOOKUP(BY$1,'Tactic Recode'!$A$1:$B$547,2,FALSE))</f>
        <v/>
      </c>
      <c r="BZ131" t="str">
        <f>IF(ISERROR(MATCH(BZ$1,'CSC Mitre'!DZ$1:DZ$220,0)),"",VLOOKUP(BZ$1,'Tactic Recode'!$A$1:$B$547,2,FALSE))</f>
        <v/>
      </c>
      <c r="CA131" t="str">
        <f>IF(ISERROR(MATCH(CA$1,'CSC Mitre'!DZ$1:DZ$220,0)),"",VLOOKUP(CA$1,'Tactic Recode'!$A$1:$B$547,2,FALSE))</f>
        <v/>
      </c>
      <c r="CB131" t="str">
        <f>IF(ISERROR(MATCH(CB$1,'CSC Mitre'!DZ$1:DZ$220,0)),"",VLOOKUP(CB$1,'Tactic Recode'!$A$1:$B$547,2,FALSE))</f>
        <v/>
      </c>
      <c r="CC131" t="str">
        <f>IF(ISERROR(MATCH(CC$1,'CSC Mitre'!DZ$1:DZ$220,0)),"",VLOOKUP(CC$1,'Tactic Recode'!$A$1:$B$547,2,FALSE))</f>
        <v/>
      </c>
      <c r="CD131" t="str">
        <f>IF(ISERROR(MATCH(CD$1,'CSC Mitre'!DZ$1:DZ$220,0)),"",VLOOKUP(CD$1,'Tactic Recode'!$A$1:$B$547,2,FALSE))</f>
        <v/>
      </c>
      <c r="CE131" t="str">
        <f>IF(ISERROR(MATCH(CE$1,'CSC Mitre'!DZ$1:DZ$220,0)),"",VLOOKUP(CE$1,'Tactic Recode'!$A$1:$B$547,2,FALSE))</f>
        <v/>
      </c>
      <c r="CF131" t="str">
        <f>IF(ISERROR(MATCH(CF$1,'CSC Mitre'!DZ$1:DZ$220,0)),"",VLOOKUP(CF$1,'Tactic Recode'!$A$1:$B$547,2,FALSE))</f>
        <v/>
      </c>
      <c r="CG131" t="str">
        <f>IF(ISERROR(MATCH(CG$1,'CSC Mitre'!DZ$1:DZ$220,0)),"",VLOOKUP(CG$1,'Tactic Recode'!$A$1:$B$547,2,FALSE))</f>
        <v/>
      </c>
      <c r="CH131" t="str">
        <f>IF(ISERROR(MATCH(CH$1,'CSC Mitre'!DZ$1:DZ$220,0)),"",VLOOKUP(CH$1,'Tactic Recode'!$A$1:$B$547,2,FALSE))</f>
        <v/>
      </c>
      <c r="CI131" t="str">
        <f>IF(ISERROR(MATCH(CI$1,'CSC Mitre'!DZ$1:DZ$220,0)),"",VLOOKUP(CI$1,'Tactic Recode'!$A$1:$B$547,2,FALSE))</f>
        <v/>
      </c>
      <c r="CJ131" t="str">
        <f>IF(ISERROR(MATCH(CJ$1,'CSC Mitre'!DZ$1:DZ$220,0)),"",VLOOKUP(CJ$1,'Tactic Recode'!$A$1:$B$547,2,FALSE))</f>
        <v/>
      </c>
      <c r="CK131" t="str">
        <f>IF(ISERROR(MATCH(CK$1,'CSC Mitre'!DZ$1:DZ$220,0)),"",VLOOKUP(CK$1,'Tactic Recode'!$A$1:$B$547,2,FALSE))</f>
        <v/>
      </c>
      <c r="CL131" t="str">
        <f>IF(ISERROR(MATCH(CL$1,'CSC Mitre'!DZ$1:DZ$220,0)),"",VLOOKUP(CL$1,'Tactic Recode'!$A$1:$B$547,2,FALSE))</f>
        <v/>
      </c>
      <c r="CM131" t="str">
        <f>IF(ISERROR(MATCH(CM$1,'CSC Mitre'!DZ$1:DZ$220,0)),"",VLOOKUP(CM$1,'Tactic Recode'!$A$1:$B$547,2,FALSE))</f>
        <v/>
      </c>
      <c r="CN131" t="str">
        <f>IF(ISERROR(MATCH(CN$1,'CSC Mitre'!DZ$1:DZ$220,0)),"",VLOOKUP(CN$1,'Tactic Recode'!$A$1:$B$547,2,FALSE))</f>
        <v/>
      </c>
      <c r="CO131" t="str">
        <f>IF(ISERROR(MATCH(CO$1,'CSC Mitre'!DZ$1:DZ$220,0)),"",VLOOKUP(CO$1,'Tactic Recode'!$A$1:$B$547,2,FALSE))</f>
        <v/>
      </c>
      <c r="CP131" t="str">
        <f>IF(ISERROR(MATCH(CP$1,'CSC Mitre'!DZ$1:DZ$220,0)),"",VLOOKUP(CP$1,'Tactic Recode'!$A$1:$B$547,2,FALSE))</f>
        <v/>
      </c>
      <c r="CQ131" t="str">
        <f>IF(ISERROR(MATCH(CQ$1,'CSC Mitre'!DZ$1:DZ$220,0)),"",VLOOKUP(CQ$1,'Tactic Recode'!$A$1:$B$547,2,FALSE))</f>
        <v/>
      </c>
      <c r="CR131" t="str">
        <f>IF(ISERROR(MATCH(CR$1,'CSC Mitre'!DZ$1:DZ$220,0)),"",VLOOKUP(CR$1,'Tactic Recode'!$A$1:$B$547,2,FALSE))</f>
        <v/>
      </c>
      <c r="CS131" t="str">
        <f>IF(ISERROR(MATCH(CS$1,'CSC Mitre'!DZ$1:DZ$220,0)),"",VLOOKUP(CS$1,'Tactic Recode'!$A$1:$B$547,2,FALSE))</f>
        <v/>
      </c>
      <c r="CT131" t="str">
        <f>IF(ISERROR(MATCH(CT$1,'CSC Mitre'!DZ$1:DZ$220,0)),"",VLOOKUP(CT$1,'Tactic Recode'!$A$1:$B$547,2,FALSE))</f>
        <v/>
      </c>
      <c r="CU131" t="str">
        <f>IF(ISERROR(MATCH(CU$1,'CSC Mitre'!DZ$1:DZ$220,0)),"",VLOOKUP(CU$1,'Tactic Recode'!$A$1:$B$547,2,FALSE))</f>
        <v/>
      </c>
      <c r="CV131" t="str">
        <f>IF(ISERROR(MATCH(CV$1,'CSC Mitre'!DZ$1:DZ$220,0)),"",VLOOKUP(CV$1,'Tactic Recode'!$A$1:$B$547,2,FALSE))</f>
        <v/>
      </c>
      <c r="CW131" t="str">
        <f>IF(ISERROR(MATCH(CW$1,'CSC Mitre'!DZ$1:DZ$220,0)),"",VLOOKUP(CW$1,'Tactic Recode'!$A$1:$B$547,2,FALSE))</f>
        <v/>
      </c>
      <c r="CX131" t="str">
        <f>IF(ISERROR(MATCH(CX$1,'CSC Mitre'!DZ$1:DZ$220,0)),"",VLOOKUP(CX$1,'Tactic Recode'!$A$1:$B$547,2,FALSE))</f>
        <v/>
      </c>
      <c r="CY131" t="str">
        <f>IF(ISERROR(MATCH(CY$1,'CSC Mitre'!DZ$1:DZ$220,0)),"",VLOOKUP(CY$1,'Tactic Recode'!$A$1:$B$547,2,FALSE))</f>
        <v/>
      </c>
      <c r="CZ131" t="str">
        <f>IF(ISERROR(MATCH(CZ$1,'CSC Mitre'!DZ$1:DZ$220,0)),"",VLOOKUP(CZ$1,'Tactic Recode'!$A$1:$B$547,2,FALSE))</f>
        <v/>
      </c>
      <c r="DA131" t="str">
        <f>IF(ISERROR(MATCH(DA$1,'CSC Mitre'!DZ$1:DZ$220,0)),"",VLOOKUP(DA$1,'Tactic Recode'!$A$1:$B$547,2,FALSE))</f>
        <v/>
      </c>
      <c r="DB131" t="str">
        <f>IF(ISERROR(MATCH(DB$1,'CSC Mitre'!DZ$1:DZ$220,0)),"",VLOOKUP(DB$1,'Tactic Recode'!$A$1:$B$547,2,FALSE))</f>
        <v/>
      </c>
      <c r="DC131" t="str">
        <f>IF(ISERROR(MATCH(DC$1,'CSC Mitre'!DZ$1:DZ$220,0)),"",VLOOKUP(DC$1,'Tactic Recode'!$A$1:$B$547,2,FALSE))</f>
        <v/>
      </c>
      <c r="DD131" t="str">
        <f>IF(ISERROR(MATCH(DD$1,'CSC Mitre'!DZ$1:DZ$220,0)),"",VLOOKUP(DD$1,'Tactic Recode'!$A$1:$B$547,2,FALSE))</f>
        <v/>
      </c>
      <c r="DE131" t="str">
        <f>IF(ISERROR(MATCH(DE$1,'CSC Mitre'!DZ$1:DZ$220,0)),"",VLOOKUP(DE$1,'Tactic Recode'!$A$1:$B$547,2,FALSE))</f>
        <v/>
      </c>
      <c r="DF131" t="str">
        <f>IF(ISERROR(MATCH(DF$1,'CSC Mitre'!DZ$1:DZ$220,0)),"",VLOOKUP(DF$1,'Tactic Recode'!$A$1:$B$547,2,FALSE))</f>
        <v/>
      </c>
      <c r="DG131" t="str">
        <f>IF(ISERROR(MATCH(DG$1,'CSC Mitre'!DZ$1:DZ$220,0)),"",VLOOKUP(DG$1,'Tactic Recode'!$A$1:$B$547,2,FALSE))</f>
        <v/>
      </c>
      <c r="DH131" t="str">
        <f>IF(ISERROR(MATCH(DH$1,'CSC Mitre'!DZ$1:DZ$220,0)),"",VLOOKUP(DH$1,'Tactic Recode'!$A$1:$B$547,2,FALSE))</f>
        <v/>
      </c>
      <c r="DI131" t="str">
        <f>IF(ISERROR(MATCH(DI$1,'CSC Mitre'!DZ$1:DZ$220,0)),"",VLOOKUP(DI$1,'Tactic Recode'!$A$1:$B$547,2,FALSE))</f>
        <v/>
      </c>
      <c r="DJ131" t="str">
        <f>IF(ISERROR(MATCH(DJ$1,'CSC Mitre'!DZ$1:DZ$220,0)),"",VLOOKUP(DJ$1,'Tactic Recode'!$A$1:$B$547,2,FALSE))</f>
        <v/>
      </c>
      <c r="DK131" t="str">
        <f>IF(ISERROR(MATCH(DK$1,'CSC Mitre'!DZ$1:DZ$220,0)),"",VLOOKUP(DK$1,'Tactic Recode'!$A$1:$B$547,2,FALSE))</f>
        <v/>
      </c>
      <c r="DL131" t="str">
        <f>IF(ISERROR(MATCH(DL$1,'CSC Mitre'!DZ$1:DZ$220,0)),"",VLOOKUP(DL$1,'Tactic Recode'!$A$1:$B$547,2,FALSE))</f>
        <v/>
      </c>
      <c r="DM131" t="str">
        <f>IF(ISERROR(MATCH(DM$1,'CSC Mitre'!DZ$1:DZ$220,0)),"",VLOOKUP(DM$1,'Tactic Recode'!$A$1:$B$547,2,FALSE))</f>
        <v/>
      </c>
      <c r="DN131" t="str">
        <f>IF(ISERROR(MATCH(DN$1,'CSC Mitre'!DZ$1:DZ$220,0)),"",VLOOKUP(DN$1,'Tactic Recode'!$A$1:$B$547,2,FALSE))</f>
        <v/>
      </c>
      <c r="DO131" t="str">
        <f>IF(ISERROR(MATCH(DO$1,'CSC Mitre'!DZ$1:DZ$220,0)),"",VLOOKUP(DO$1,'Tactic Recode'!$A$1:$B$547,2,FALSE))</f>
        <v/>
      </c>
      <c r="DP131" t="str">
        <f>IF(ISERROR(MATCH(DP$1,'CSC Mitre'!DZ$1:DZ$220,0)),"",VLOOKUP(DP$1,'Tactic Recode'!$A$1:$B$547,2,FALSE))</f>
        <v/>
      </c>
      <c r="DQ131" t="str">
        <f>IF(ISERROR(MATCH(DQ$1,'CSC Mitre'!DZ$1:DZ$220,0)),"",VLOOKUP(DQ$1,'Tactic Recode'!$A$1:$B$547,2,FALSE))</f>
        <v/>
      </c>
      <c r="DR131" t="str">
        <f>IF(ISERROR(MATCH(DR$1,'CSC Mitre'!DZ$1:DZ$220,0)),"",VLOOKUP(DR$1,'Tactic Recode'!$A$1:$B$547,2,FALSE))</f>
        <v/>
      </c>
      <c r="DS131" t="str">
        <f>IF(ISERROR(MATCH(DS$1,'CSC Mitre'!DZ$1:DZ$220,0)),"",VLOOKUP(DS$1,'Tactic Recode'!$A$1:$B$547,2,FALSE))</f>
        <v/>
      </c>
      <c r="DT131" t="str">
        <f>IF(ISERROR(MATCH(DT$1,'CSC Mitre'!DZ$1:DZ$220,0)),"",VLOOKUP(DT$1,'Tactic Recode'!$A$1:$B$547,2,FALSE))</f>
        <v/>
      </c>
      <c r="DU131" t="str">
        <f>IF(ISERROR(MATCH(DU$1,'CSC Mitre'!DZ$1:DZ$220,0)),"",VLOOKUP(DU$1,'Tactic Recode'!$A$1:$B$547,2,FALSE))</f>
        <v/>
      </c>
      <c r="DV131" t="str">
        <f>IF(ISERROR(MATCH(DV$1,'CSC Mitre'!DZ$1:DZ$220,0)),"",VLOOKUP(DV$1,'Tactic Recode'!$A$1:$B$547,2,FALSE))</f>
        <v/>
      </c>
      <c r="DW131" t="str">
        <f>IF(ISERROR(MATCH(DW$1,'CSC Mitre'!DZ$1:DZ$220,0)),"",VLOOKUP(DW$1,'Tactic Recode'!$A$1:$B$547,2,FALSE))</f>
        <v/>
      </c>
      <c r="DX131" t="str">
        <f>IF(ISERROR(MATCH(DX$1,'CSC Mitre'!DZ$1:DZ$220,0)),"",VLOOKUP(DX$1,'Tactic Recode'!$A$1:$B$547,2,FALSE))</f>
        <v/>
      </c>
      <c r="DY131" t="str">
        <f>IF(ISERROR(MATCH(DY$1,'CSC Mitre'!DZ$1:DZ$220,0)),"",VLOOKUP(DY$1,'Tactic Recode'!$A$1:$B$547,2,FALSE))</f>
        <v/>
      </c>
      <c r="DZ131" t="str">
        <f>IF(ISERROR(MATCH(DZ$1,'CSC Mitre'!DZ$1:DZ$220,0)),"",VLOOKUP(DZ$1,'Tactic Recode'!$A$1:$B$547,2,FALSE))</f>
        <v/>
      </c>
      <c r="EA131" t="str">
        <f>IF(ISERROR(MATCH(EA$1,'CSC Mitre'!DZ$1:DZ$220,0)),"",VLOOKUP(EA$1,'Tactic Recode'!$A$1:$B$547,2,FALSE))</f>
        <v/>
      </c>
      <c r="EB131" t="str">
        <f>IF(ISERROR(MATCH(EB$1,'CSC Mitre'!DZ$1:DZ$220,0)),"",VLOOKUP(EB$1,'Tactic Recode'!$A$1:$B$547,2,FALSE))</f>
        <v/>
      </c>
      <c r="EC131" t="str">
        <f>IF(ISERROR(MATCH(EC$1,'CSC Mitre'!DZ$1:DZ$220,0)),"",VLOOKUP(EC$1,'Tactic Recode'!$A$1:$B$547,2,FALSE))</f>
        <v/>
      </c>
      <c r="ED131" t="str">
        <f>IF(ISERROR(MATCH(ED$1,'CSC Mitre'!DZ$1:DZ$220,0)),"",VLOOKUP(ED$1,'Tactic Recode'!$A$1:$B$547,2,FALSE))</f>
        <v/>
      </c>
      <c r="EE131" t="str">
        <f>IF(ISERROR(MATCH(EE$1,'CSC Mitre'!DZ$1:DZ$220,0)),"",VLOOKUP(EE$1,'Tactic Recode'!$A$1:$B$547,2,FALSE))</f>
        <v/>
      </c>
      <c r="EF131" t="str">
        <f>IF(ISERROR(MATCH(EF$1,'CSC Mitre'!DZ$1:DZ$220,0)),"",VLOOKUP(EF$1,'Tactic Recode'!$A$1:$B$547,2,FALSE))</f>
        <v/>
      </c>
      <c r="EG131" t="str">
        <f>IF(ISERROR(MATCH(EG$1,'CSC Mitre'!DZ$1:DZ$220,0)),"",VLOOKUP(EG$1,'Tactic Recode'!$A$1:$B$547,2,FALSE))</f>
        <v/>
      </c>
      <c r="EH131" t="str">
        <f>IF(ISERROR(MATCH(EH$1,'CSC Mitre'!DZ$1:DZ$220,0)),"",VLOOKUP(EH$1,'Tactic Recode'!$A$1:$B$547,2,FALSE))</f>
        <v/>
      </c>
      <c r="EI131" t="str">
        <f>IF(ISERROR(MATCH(EI$1,'CSC Mitre'!DZ$1:DZ$220,0)),"",VLOOKUP(EI$1,'Tactic Recode'!$A$1:$B$547,2,FALSE))</f>
        <v/>
      </c>
      <c r="EJ131" t="str">
        <f>IF(ISERROR(MATCH(EJ$1,'CSC Mitre'!DZ$1:DZ$220,0)),"",VLOOKUP(EJ$1,'Tactic Recode'!$A$1:$B$547,2,FALSE))</f>
        <v/>
      </c>
      <c r="EK131" t="str">
        <f>IF(ISERROR(MATCH(EK$1,'CSC Mitre'!DZ$1:DZ$220,0)),"",VLOOKUP(EK$1,'Tactic Recode'!$A$1:$B$547,2,FALSE))</f>
        <v/>
      </c>
      <c r="EL131" t="str">
        <f>IF(ISERROR(MATCH(EL$1,'CSC Mitre'!DZ$1:DZ$220,0)),"",VLOOKUP(EL$1,'Tactic Recode'!$A$1:$B$547,2,FALSE))</f>
        <v/>
      </c>
      <c r="EM131" t="str">
        <f>IF(ISERROR(MATCH(EM$1,'CSC Mitre'!DZ$1:DZ$220,0)),"",VLOOKUP(EM$1,'Tactic Recode'!$A$1:$B$547,2,FALSE))</f>
        <v/>
      </c>
      <c r="EN131" t="str">
        <f>IF(ISERROR(MATCH(EN$1,'CSC Mitre'!DZ$1:DZ$220,0)),"",VLOOKUP(EN$1,'Tactic Recode'!$A$1:$B$547,2,FALSE))</f>
        <v/>
      </c>
      <c r="EO131" t="str">
        <f>IF(ISERROR(MATCH(EO$1,'CSC Mitre'!DZ$1:DZ$220,0)),"",VLOOKUP(EO$1,'Tactic Recode'!$A$1:$B$547,2,FALSE))</f>
        <v/>
      </c>
      <c r="EP131" t="str">
        <f>IF(ISERROR(MATCH(EP$1,'CSC Mitre'!DZ$1:DZ$220,0)),"",VLOOKUP(EP$1,'Tactic Recode'!$A$1:$B$547,2,FALSE))</f>
        <v/>
      </c>
      <c r="EQ131" t="str">
        <f>IF(ISERROR(MATCH(EQ$1,'CSC Mitre'!DZ$1:DZ$220,0)),"",VLOOKUP(EQ$1,'Tactic Recode'!$A$1:$B$547,2,FALSE))</f>
        <v/>
      </c>
      <c r="ER131" t="str">
        <f>IF(ISERROR(MATCH(ER$1,'CSC Mitre'!DZ$1:DZ$220,0)),"",VLOOKUP(ER$1,'Tactic Recode'!$A$1:$B$547,2,FALSE))</f>
        <v/>
      </c>
      <c r="ES131" t="str">
        <f>IF(ISERROR(MATCH(ES$1,'CSC Mitre'!DZ$1:DZ$220,0)),"",VLOOKUP(ES$1,'Tactic Recode'!$A$1:$B$547,2,FALSE))</f>
        <v/>
      </c>
      <c r="ET131" t="str">
        <f>IF(ISERROR(MATCH(ET$1,'CSC Mitre'!DZ$1:DZ$220,0)),"",VLOOKUP(ET$1,'Tactic Recode'!$A$1:$B$547,2,FALSE))</f>
        <v/>
      </c>
      <c r="EU131" t="str">
        <f>IF(ISERROR(MATCH(EU$1,'CSC Mitre'!DZ$1:DZ$220,0)),"",VLOOKUP(EU$1,'Tactic Recode'!$A$1:$B$547,2,FALSE))</f>
        <v/>
      </c>
      <c r="EV131" t="str">
        <f>IF(ISERROR(MATCH(EV$1,'CSC Mitre'!DZ$1:DZ$220,0)),"",VLOOKUP(EV$1,'Tactic Recode'!$A$1:$B$547,2,FALSE))</f>
        <v/>
      </c>
      <c r="EW131" t="str">
        <f>IF(ISERROR(MATCH(EW$1,'CSC Mitre'!DZ$1:DZ$220,0)),"",VLOOKUP(EW$1,'Tactic Recode'!$A$1:$B$547,2,FALSE))</f>
        <v/>
      </c>
      <c r="EX131" t="str">
        <f>IF(ISERROR(MATCH(EX$1,'CSC Mitre'!DZ$1:DZ$220,0)),"",VLOOKUP(EX$1,'Tactic Recode'!$A$1:$B$547,2,FALSE))</f>
        <v/>
      </c>
      <c r="EY131" t="str">
        <f>IF(ISERROR(MATCH(EY$1,'CSC Mitre'!DZ$1:DZ$220,0)),"",VLOOKUP(EY$1,'Tactic Recode'!$A$1:$B$547,2,FALSE))</f>
        <v/>
      </c>
      <c r="EZ131" t="str">
        <f>IF(ISERROR(MATCH(EZ$1,'CSC Mitre'!DZ$1:DZ$220,0)),"",VLOOKUP(EZ$1,'Tactic Recode'!$A$1:$B$547,2,FALSE))</f>
        <v/>
      </c>
      <c r="FA131" t="str">
        <f>IF(ISERROR(MATCH(FA$1,'CSC Mitre'!DZ$1:DZ$220,0)),"",VLOOKUP(FA$1,'Tactic Recode'!$A$1:$B$547,2,FALSE))</f>
        <v/>
      </c>
      <c r="FB131" t="str">
        <f>IF(ISERROR(MATCH(FB$1,'CSC Mitre'!DZ$1:DZ$220,0)),"",VLOOKUP(FB$1,'Tactic Recode'!$A$1:$B$547,2,FALSE))</f>
        <v/>
      </c>
      <c r="FC131" t="str">
        <f>IF(ISERROR(MATCH(FC$1,'CSC Mitre'!DZ$1:DZ$220,0)),"",VLOOKUP(FC$1,'Tactic Recode'!$A$1:$B$547,2,FALSE))</f>
        <v/>
      </c>
      <c r="FD131" t="str">
        <f>IF(ISERROR(MATCH(FD$1,'CSC Mitre'!DZ$1:DZ$220,0)),"",VLOOKUP(FD$1,'Tactic Recode'!$A$1:$B$547,2,FALSE))</f>
        <v/>
      </c>
      <c r="FE131" t="str">
        <f>IF(ISERROR(MATCH(FE$1,'CSC Mitre'!DZ$1:DZ$220,0)),"",VLOOKUP(FE$1,'Tactic Recode'!$A$1:$B$547,2,FALSE))</f>
        <v/>
      </c>
      <c r="FF131" t="str">
        <f>IF(ISERROR(MATCH(FF$1,'CSC Mitre'!DZ$1:DZ$220,0)),"",VLOOKUP(FF$1,'Tactic Recode'!$A$1:$B$547,2,FALSE))</f>
        <v/>
      </c>
      <c r="FG131" t="str">
        <f>IF(ISERROR(MATCH(FG$1,'CSC Mitre'!DZ$1:DZ$220,0)),"",VLOOKUP(FG$1,'Tactic Recode'!$A$1:$B$547,2,FALSE))</f>
        <v/>
      </c>
      <c r="FH131" t="str">
        <f>IF(ISERROR(MATCH(FH$1,'CSC Mitre'!DZ$1:DZ$220,0)),"",VLOOKUP(FH$1,'Tactic Recode'!$A$1:$B$547,2,FALSE))</f>
        <v/>
      </c>
      <c r="FI131" t="str">
        <f>IF(ISERROR(MATCH(FI$1,'CSC Mitre'!DZ$1:DZ$220,0)),"",VLOOKUP(FI$1,'Tactic Recode'!$A$1:$B$547,2,FALSE))</f>
        <v/>
      </c>
      <c r="FJ131" t="str">
        <f>IF(ISERROR(MATCH(FJ$1,'CSC Mitre'!DZ$1:DZ$220,0)),"",VLOOKUP(FJ$1,'Tactic Recode'!$A$1:$B$547,2,FALSE))</f>
        <v/>
      </c>
      <c r="FK131" t="str">
        <f>IF(ISERROR(MATCH(FK$1,'CSC Mitre'!DZ$1:DZ$220,0)),"",VLOOKUP(FK$1,'Tactic Recode'!$A$1:$B$547,2,FALSE))</f>
        <v/>
      </c>
      <c r="FL131" t="str">
        <f>IF(ISERROR(MATCH(FL$1,'CSC Mitre'!DZ$1:DZ$220,0)),"",VLOOKUP(FL$1,'Tactic Recode'!$A$1:$B$547,2,FALSE))</f>
        <v/>
      </c>
      <c r="FM131" t="str">
        <f>IF(ISERROR(MATCH(FM$1,'CSC Mitre'!DZ$1:DZ$220,0)),"",VLOOKUP(FM$1,'Tactic Recode'!$A$1:$B$547,2,FALSE))</f>
        <v/>
      </c>
      <c r="FN131" t="str">
        <f>IF(ISERROR(MATCH(FN$1,'CSC Mitre'!DZ$1:DZ$220,0)),"",VLOOKUP(FN$1,'Tactic Recode'!$A$1:$B$547,2,FALSE))</f>
        <v/>
      </c>
      <c r="FO131" t="str">
        <f>IF(ISERROR(MATCH(FO$1,'CSC Mitre'!DZ$1:DZ$220,0)),"",VLOOKUP(FO$1,'Tactic Recode'!$A$1:$B$547,2,FALSE))</f>
        <v/>
      </c>
      <c r="FP131" t="str">
        <f>IF(ISERROR(MATCH(FP$1,'CSC Mitre'!DZ$1:DZ$220,0)),"",VLOOKUP(FP$1,'Tactic Recode'!$A$1:$B$547,2,FALSE))</f>
        <v/>
      </c>
      <c r="FQ131" t="str">
        <f>IF(ISERROR(MATCH(FQ$1,'CSC Mitre'!DZ$1:DZ$220,0)),"",VLOOKUP(FQ$1,'Tactic Recode'!$A$1:$B$547,2,FALSE))</f>
        <v/>
      </c>
      <c r="FR131" t="str">
        <f>IF(ISERROR(MATCH(FR$1,'CSC Mitre'!DZ$1:DZ$220,0)),"",VLOOKUP(FR$1,'Tactic Recode'!$A$1:$B$547,2,FALSE))</f>
        <v/>
      </c>
      <c r="FS131" t="str">
        <f>IF(ISERROR(MATCH(FS$1,'CSC Mitre'!DZ$1:DZ$220,0)),"",VLOOKUP(FS$1,'Tactic Recode'!$A$1:$B$547,2,FALSE))</f>
        <v/>
      </c>
      <c r="FT131" t="str">
        <f>IF(ISERROR(MATCH(FT$1,'CSC Mitre'!DZ$1:DZ$220,0)),"",VLOOKUP(FT$1,'Tactic Recode'!$A$1:$B$547,2,FALSE))</f>
        <v/>
      </c>
      <c r="FU131" t="str">
        <f>IF(ISERROR(MATCH(FU$1,'CSC Mitre'!DZ$1:DZ$220,0)),"",VLOOKUP(FU$1,'Tactic Recode'!$A$1:$B$547,2,FALSE))</f>
        <v/>
      </c>
      <c r="FV131" t="str">
        <f>IF(ISERROR(MATCH(FV$1,'CSC Mitre'!DZ$1:DZ$220,0)),"",VLOOKUP(FV$1,'Tactic Recode'!$A$1:$B$547,2,FALSE))</f>
        <v/>
      </c>
      <c r="FW131" t="str">
        <f>IF(ISERROR(MATCH(FW$1,'CSC Mitre'!DZ$1:DZ$220,0)),"",VLOOKUP(FW$1,'Tactic Recode'!$A$1:$B$547,2,FALSE))</f>
        <v/>
      </c>
      <c r="FX131" t="str">
        <f>IF(ISERROR(MATCH(FX$1,'CSC Mitre'!DZ$1:DZ$220,0)),"",VLOOKUP(FX$1,'Tactic Recode'!$A$1:$B$547,2,FALSE))</f>
        <v/>
      </c>
      <c r="FY131" t="str">
        <f>IF(ISERROR(MATCH(FY$1,'CSC Mitre'!DZ$1:DZ$220,0)),"",VLOOKUP(FY$1,'Tactic Recode'!$A$1:$B$547,2,FALSE))</f>
        <v/>
      </c>
      <c r="FZ131" t="str">
        <f>IF(ISERROR(MATCH(FZ$1,'CSC Mitre'!DZ$1:DZ$220,0)),"",VLOOKUP(FZ$1,'Tactic Recode'!$A$1:$B$547,2,FALSE))</f>
        <v/>
      </c>
      <c r="GA131" t="str">
        <f>IF(ISERROR(MATCH(GA$1,'CSC Mitre'!DZ$1:DZ$220,0)),"",VLOOKUP(GA$1,'Tactic Recode'!$A$1:$B$547,2,FALSE))</f>
        <v/>
      </c>
      <c r="GB131" t="str">
        <f>IF(ISERROR(MATCH(GB$1,'CSC Mitre'!DZ$1:DZ$220,0)),"",VLOOKUP(GB$1,'Tactic Recode'!$A$1:$B$547,2,FALSE))</f>
        <v/>
      </c>
      <c r="GC131" t="str">
        <f>IF(ISERROR(MATCH(GC$1,'CSC Mitre'!DZ$1:DZ$220,0)),"",VLOOKUP(GC$1,'Tactic Recode'!$A$1:$B$547,2,FALSE))</f>
        <v/>
      </c>
      <c r="GD131" t="str">
        <f>IF(ISERROR(MATCH(GD$1,'CSC Mitre'!DZ$1:DZ$220,0)),"",VLOOKUP(GD$1,'Tactic Recode'!$A$1:$B$547,2,FALSE))</f>
        <v/>
      </c>
      <c r="GE131" t="str">
        <f>IF(ISERROR(MATCH(GE$1,'CSC Mitre'!DZ$1:DZ$220,0)),"",VLOOKUP(GE$1,'Tactic Recode'!$A$1:$B$547,2,FALSE))</f>
        <v/>
      </c>
      <c r="GF131" t="str">
        <f>IF(ISERROR(MATCH(GF$1,'CSC Mitre'!DZ$1:DZ$220,0)),"",VLOOKUP(GF$1,'Tactic Recode'!$A$1:$B$547,2,FALSE))</f>
        <v/>
      </c>
      <c r="GG131" t="str">
        <f>IF(ISERROR(MATCH(GG$1,'CSC Mitre'!DZ$1:DZ$220,0)),"",VLOOKUP(GG$1,'Tactic Recode'!$A$1:$B$547,2,FALSE))</f>
        <v/>
      </c>
      <c r="GH131" t="str">
        <f>IF(ISERROR(MATCH(GH$1,'CSC Mitre'!DZ$1:DZ$220,0)),"",VLOOKUP(GH$1,'Tactic Recode'!$A$1:$B$547,2,FALSE))</f>
        <v/>
      </c>
      <c r="GI131" t="str">
        <f>IF(ISERROR(MATCH(GI$1,'CSC Mitre'!DZ$1:DZ$220,0)),"",VLOOKUP(GI$1,'Tactic Recode'!$A$1:$B$547,2,FALSE))</f>
        <v/>
      </c>
      <c r="GJ131" t="str">
        <f>IF(ISERROR(MATCH(GJ$1,'CSC Mitre'!DZ$1:DZ$220,0)),"",VLOOKUP(GJ$1,'Tactic Recode'!$A$1:$B$547,2,FALSE))</f>
        <v/>
      </c>
      <c r="GK131" t="str">
        <f>IF(ISERROR(MATCH(GK$1,'CSC Mitre'!DZ$1:DZ$220,0)),"",VLOOKUP(GK$1,'Tactic Recode'!$A$1:$B$547,2,FALSE))</f>
        <v/>
      </c>
      <c r="GL131" t="str">
        <f>IF(ISERROR(MATCH(GL$1,'CSC Mitre'!DZ$1:DZ$220,0)),"",VLOOKUP(GL$1,'Tactic Recode'!$A$1:$B$547,2,FALSE))</f>
        <v/>
      </c>
      <c r="GM131" t="str">
        <f>IF(ISERROR(MATCH(GM$1,'CSC Mitre'!DZ$1:DZ$220,0)),"",VLOOKUP(GM$1,'Tactic Recode'!$A$1:$B$547,2,FALSE))</f>
        <v/>
      </c>
      <c r="GN131" t="str">
        <f>IF(ISERROR(MATCH(GN$1,'CSC Mitre'!DZ$1:DZ$220,0)),"",VLOOKUP(GN$1,'Tactic Recode'!$A$1:$B$547,2,FALSE))</f>
        <v/>
      </c>
      <c r="GO131" t="str">
        <f>IF(ISERROR(MATCH(GO$1,'CSC Mitre'!DZ$1:DZ$220,0)),"",VLOOKUP(GO$1,'Tactic Recode'!$A$1:$B$547,2,FALSE))</f>
        <v/>
      </c>
      <c r="GP131" t="str">
        <f>IF(ISERROR(MATCH(GP$1,'CSC Mitre'!DZ$1:DZ$220,0)),"",VLOOKUP(GP$1,'Tactic Recode'!$A$1:$B$547,2,FALSE))</f>
        <v/>
      </c>
      <c r="GQ131" t="str">
        <f>IF(ISERROR(MATCH(GQ$1,'CSC Mitre'!DZ$1:DZ$220,0)),"",VLOOKUP(GQ$1,'Tactic Recode'!$A$1:$B$547,2,FALSE))</f>
        <v/>
      </c>
      <c r="GR131" t="str">
        <f>IF(ISERROR(MATCH(GR$1,'CSC Mitre'!DZ$1:DZ$220,0)),"",VLOOKUP(GR$1,'Tactic Recode'!$A$1:$B$547,2,FALSE))</f>
        <v/>
      </c>
      <c r="GS131" t="str">
        <f>IF(ISERROR(MATCH(GS$1,'CSC Mitre'!DZ$1:DZ$220,0)),"",VLOOKUP(GS$1,'Tactic Recode'!$A$1:$B$547,2,FALSE))</f>
        <v/>
      </c>
      <c r="GT131" t="str">
        <f>IF(ISERROR(MATCH(GT$1,'CSC Mitre'!DZ$1:DZ$220,0)),"",VLOOKUP(GT$1,'Tactic Recode'!$A$1:$B$547,2,FALSE))</f>
        <v/>
      </c>
      <c r="GU131" t="str">
        <f>IF(ISERROR(MATCH(GU$1,'CSC Mitre'!DZ$1:DZ$220,0)),"",VLOOKUP(GU$1,'Tactic Recode'!$A$1:$B$547,2,FALSE))</f>
        <v/>
      </c>
      <c r="GV131" t="str">
        <f>IF(ISERROR(MATCH(GV$1,'CSC Mitre'!DZ$1:DZ$220,0)),"",VLOOKUP(GV$1,'Tactic Recode'!$A$1:$B$547,2,FALSE))</f>
        <v/>
      </c>
      <c r="GW131" t="str">
        <f>IF(ISERROR(MATCH(GW$1,'CSC Mitre'!DZ$1:DZ$220,0)),"",VLOOKUP(GW$1,'Tactic Recode'!$A$1:$B$547,2,FALSE))</f>
        <v/>
      </c>
      <c r="GX131" t="str">
        <f>IF(ISERROR(MATCH(GX$1,'CSC Mitre'!DZ$1:DZ$220,0)),"",VLOOKUP(GX$1,'Tactic Recode'!$A$1:$B$547,2,FALSE))</f>
        <v/>
      </c>
      <c r="GY131" t="str">
        <f>IF(ISERROR(MATCH(GY$1,'CSC Mitre'!DZ$1:DZ$220,0)),"",VLOOKUP(GY$1,'Tactic Recode'!$A$1:$B$547,2,FALSE))</f>
        <v/>
      </c>
      <c r="GZ131" t="str">
        <f>IF(ISERROR(MATCH(GZ$1,'CSC Mitre'!DZ$1:DZ$220,0)),"",VLOOKUP(GZ$1,'Tactic Recode'!$A$1:$B$547,2,FALSE))</f>
        <v/>
      </c>
      <c r="HA131" t="str">
        <f>IF(ISERROR(MATCH(HA$1,'CSC Mitre'!DZ$1:DZ$220,0)),"",VLOOKUP(HA$1,'Tactic Recode'!$A$1:$B$547,2,FALSE))</f>
        <v/>
      </c>
      <c r="HB131" t="str">
        <f>IF(ISERROR(MATCH(HB$1,'CSC Mitre'!DZ$1:DZ$220,0)),"",VLOOKUP(HB$1,'Tactic Recode'!$A$1:$B$547,2,FALSE))</f>
        <v>Initial Access</v>
      </c>
      <c r="HC131" t="str">
        <f>IF(ISERROR(MATCH(HC$1,'CSC Mitre'!DZ$1:DZ$220,0)),"",VLOOKUP(HC$1,'Tactic Recode'!$A$1:$B$547,2,FALSE))</f>
        <v>Initial Access</v>
      </c>
      <c r="HD131" t="str">
        <f>IF(ISERROR(MATCH(HD$1,'CSC Mitre'!DZ$1:DZ$220,0)),"",VLOOKUP(HD$1,'Tactic Recode'!$A$1:$B$547,2,FALSE))</f>
        <v>Initial Access</v>
      </c>
      <c r="HE131" t="str">
        <f>IF(ISERROR(MATCH(HE$1,'CSC Mitre'!DZ$1:DZ$220,0)),"",VLOOKUP(HE$1,'Tactic Recode'!$A$1:$B$547,2,FALSE))</f>
        <v/>
      </c>
      <c r="HF131" t="str">
        <f>IF(ISERROR(MATCH(HF$1,'CSC Mitre'!DZ$1:DZ$220,0)),"",VLOOKUP(HF$1,'Tactic Recode'!$A$1:$B$547,2,FALSE))</f>
        <v/>
      </c>
      <c r="HG131" t="str">
        <f>IF(ISERROR(MATCH(HG$1,'CSC Mitre'!DZ$1:DZ$220,0)),"",VLOOKUP(HG$1,'Tactic Recode'!$A$1:$B$547,2,FALSE))</f>
        <v/>
      </c>
      <c r="HH131" t="str">
        <f>IF(ISERROR(MATCH(HH$1,'CSC Mitre'!DZ$1:DZ$220,0)),"",VLOOKUP(HH$1,'Tactic Recode'!$A$1:$B$547,2,FALSE))</f>
        <v/>
      </c>
      <c r="HI131" t="str">
        <f>IF(ISERROR(MATCH(HI$1,'CSC Mitre'!DZ$1:DZ$220,0)),"",VLOOKUP(HI$1,'Tactic Recode'!$A$1:$B$547,2,FALSE))</f>
        <v/>
      </c>
      <c r="HJ131" t="str">
        <f>IF(ISERROR(MATCH(HJ$1,'CSC Mitre'!DZ$1:DZ$220,0)),"",VLOOKUP(HJ$1,'Tactic Recode'!$A$1:$B$547,2,FALSE))</f>
        <v/>
      </c>
      <c r="HK131" t="str">
        <f>IF(ISERROR(MATCH(HK$1,'CSC Mitre'!DZ$1:DZ$220,0)),"",VLOOKUP(HK$1,'Tactic Recode'!$A$1:$B$547,2,FALSE))</f>
        <v/>
      </c>
      <c r="HL131" t="str">
        <f>IF(ISERROR(MATCH(HL$1,'CSC Mitre'!DZ$1:DZ$220,0)),"",VLOOKUP(HL$1,'Tactic Recode'!$A$1:$B$547,2,FALSE))</f>
        <v/>
      </c>
      <c r="HM131" t="str">
        <f>IF(ISERROR(MATCH(HM$1,'CSC Mitre'!DZ$1:DZ$220,0)),"",VLOOKUP(HM$1,'Tactic Recode'!$A$1:$B$547,2,FALSE))</f>
        <v/>
      </c>
      <c r="HN131" t="str">
        <f>IF(ISERROR(MATCH(HN$1,'CSC Mitre'!DZ$1:DZ$220,0)),"",VLOOKUP(HN$1,'Tactic Recode'!$A$1:$B$547,2,FALSE))</f>
        <v/>
      </c>
      <c r="HO131" t="str">
        <f>IF(ISERROR(MATCH(HO$1,'CSC Mitre'!DZ$1:DZ$220,0)),"",VLOOKUP(HO$1,'Tactic Recode'!$A$1:$B$547,2,FALSE))</f>
        <v/>
      </c>
      <c r="HP131" t="str">
        <f>IF(ISERROR(MATCH(HP$1,'CSC Mitre'!DZ$1:DZ$220,0)),"",VLOOKUP(HP$1,'Tactic Recode'!$A$1:$B$547,2,FALSE))</f>
        <v/>
      </c>
      <c r="HQ131" t="str">
        <f>IF(ISERROR(MATCH(HQ$1,'CSC Mitre'!DZ$1:DZ$220,0)),"",VLOOKUP(HQ$1,'Tactic Recode'!$A$1:$B$547,2,FALSE))</f>
        <v/>
      </c>
      <c r="HR131" t="str">
        <f>IF(ISERROR(MATCH(HR$1,'CSC Mitre'!DZ$1:DZ$220,0)),"",VLOOKUP(HR$1,'Tactic Recode'!$A$1:$B$547,2,FALSE))</f>
        <v/>
      </c>
      <c r="HS131" t="str">
        <f>IF(ISERROR(MATCH(HS$1,'CSC Mitre'!DZ$1:DZ$220,0)),"",VLOOKUP(HS$1,'Tactic Recode'!$A$1:$B$547,2,FALSE))</f>
        <v/>
      </c>
      <c r="HT131" t="str">
        <f>IF(ISERROR(MATCH(HT$1,'CSC Mitre'!DZ$1:DZ$220,0)),"",VLOOKUP(HT$1,'Tactic Recode'!$A$1:$B$547,2,FALSE))</f>
        <v/>
      </c>
      <c r="HU131" t="str">
        <f>IF(ISERROR(MATCH(HU$1,'CSC Mitre'!DZ$1:DZ$220,0)),"",VLOOKUP(HU$1,'Tactic Recode'!$A$1:$B$547,2,FALSE))</f>
        <v/>
      </c>
      <c r="HV131" t="str">
        <f>IF(ISERROR(MATCH(HV$1,'CSC Mitre'!DZ$1:DZ$220,0)),"",VLOOKUP(HV$1,'Tactic Recode'!$A$1:$B$547,2,FALSE))</f>
        <v/>
      </c>
      <c r="HW131" t="str">
        <f>IF(ISERROR(MATCH(HW$1,'CSC Mitre'!DZ$1:DZ$220,0)),"",VLOOKUP(HW$1,'Tactic Recode'!$A$1:$B$547,2,FALSE))</f>
        <v/>
      </c>
      <c r="HX131" t="str">
        <f>IF(ISERROR(MATCH(HX$1,'CSC Mitre'!DZ$1:DZ$220,0)),"",VLOOKUP(HX$1,'Tactic Recode'!$A$1:$B$547,2,FALSE))</f>
        <v/>
      </c>
      <c r="HY131" t="str">
        <f>IF(ISERROR(MATCH(HY$1,'CSC Mitre'!DZ$1:DZ$220,0)),"",VLOOKUP(HY$1,'Tactic Recode'!$A$1:$B$547,2,FALSE))</f>
        <v/>
      </c>
      <c r="HZ131" t="str">
        <f>IF(ISERROR(MATCH(HZ$1,'CSC Mitre'!DZ$1:DZ$220,0)),"",VLOOKUP(HZ$1,'Tactic Recode'!$A$1:$B$547,2,FALSE))</f>
        <v/>
      </c>
      <c r="IA131" t="str">
        <f>IF(ISERROR(MATCH(IA$1,'CSC Mitre'!DZ$1:DZ$220,0)),"",VLOOKUP(IA$1,'Tactic Recode'!$A$1:$B$547,2,FALSE))</f>
        <v/>
      </c>
      <c r="IB131" t="str">
        <f>IF(ISERROR(MATCH(IB$1,'CSC Mitre'!DZ$1:DZ$220,0)),"",VLOOKUP(IB$1,'Tactic Recode'!$A$1:$B$547,2,FALSE))</f>
        <v/>
      </c>
      <c r="IC131" t="str">
        <f>IF(ISERROR(MATCH(IC$1,'CSC Mitre'!DZ$1:DZ$220,0)),"",VLOOKUP(IC$1,'Tactic Recode'!$A$1:$B$547,2,FALSE))</f>
        <v/>
      </c>
      <c r="ID131" t="str">
        <f>IF(ISERROR(MATCH(ID$1,'CSC Mitre'!DZ$1:DZ$220,0)),"",VLOOKUP(ID$1,'Tactic Recode'!$A$1:$B$547,2,FALSE))</f>
        <v/>
      </c>
      <c r="IE131" t="str">
        <f>IF(ISERROR(MATCH(IE$1,'CSC Mitre'!DZ$1:DZ$220,0)),"",VLOOKUP(IE$1,'Tactic Recode'!$A$1:$B$547,2,FALSE))</f>
        <v/>
      </c>
      <c r="IF131" t="str">
        <f>IF(ISERROR(MATCH(IF$1,'CSC Mitre'!DZ$1:DZ$220,0)),"",VLOOKUP(IF$1,'Tactic Recode'!$A$1:$B$547,2,FALSE))</f>
        <v/>
      </c>
      <c r="IG131" t="str">
        <f>IF(ISERROR(MATCH(IG$1,'CSC Mitre'!DZ$1:DZ$220,0)),"",VLOOKUP(IG$1,'Tactic Recode'!$A$1:$B$547,2,FALSE))</f>
        <v/>
      </c>
      <c r="IH131" t="str">
        <f>IF(ISERROR(MATCH(IH$1,'CSC Mitre'!DZ$1:DZ$220,0)),"",VLOOKUP(IH$1,'Tactic Recode'!$A$1:$B$547,2,FALSE))</f>
        <v/>
      </c>
      <c r="II131" t="str">
        <f>IF(ISERROR(MATCH(II$1,'CSC Mitre'!DZ$1:DZ$220,0)),"",VLOOKUP(II$1,'Tactic Recode'!$A$1:$B$547,2,FALSE))</f>
        <v/>
      </c>
      <c r="IJ131" t="str">
        <f>IF(ISERROR(MATCH(IJ$1,'CSC Mitre'!DZ$1:DZ$220,0)),"",VLOOKUP(IJ$1,'Tactic Recode'!$A$1:$B$547,2,FALSE))</f>
        <v/>
      </c>
      <c r="IK131" t="str">
        <f>IF(ISERROR(MATCH(IK$1,'CSC Mitre'!DZ$1:DZ$220,0)),"",VLOOKUP(IK$1,'Tactic Recode'!$A$1:$B$547,2,FALSE))</f>
        <v/>
      </c>
      <c r="IL131" t="str">
        <f>IF(ISERROR(MATCH(IL$1,'CSC Mitre'!DZ$1:DZ$220,0)),"",VLOOKUP(IL$1,'Tactic Recode'!$A$1:$B$547,2,FALSE))</f>
        <v/>
      </c>
      <c r="IM131" t="str">
        <f>IF(ISERROR(MATCH(IM$1,'CSC Mitre'!DZ$1:DZ$220,0)),"",VLOOKUP(IM$1,'Tactic Recode'!$A$1:$B$547,2,FALSE))</f>
        <v/>
      </c>
      <c r="IN131" t="str">
        <f>IF(ISERROR(MATCH(IN$1,'CSC Mitre'!DZ$1:DZ$220,0)),"",VLOOKUP(IN$1,'Tactic Recode'!$A$1:$B$547,2,FALSE))</f>
        <v/>
      </c>
      <c r="IO131" t="str">
        <f>IF(ISERROR(MATCH(IO$1,'CSC Mitre'!DZ$1:DZ$220,0)),"",VLOOKUP(IO$1,'Tactic Recode'!$A$1:$B$547,2,FALSE))</f>
        <v/>
      </c>
      <c r="IP131" t="str">
        <f>IF(ISERROR(MATCH(IP$1,'CSC Mitre'!DZ$1:DZ$220,0)),"",VLOOKUP(IP$1,'Tactic Recode'!$A$1:$B$547,2,FALSE))</f>
        <v/>
      </c>
      <c r="IQ131" t="str">
        <f>IF(ISERROR(MATCH(IQ$1,'CSC Mitre'!DZ$1:DZ$220,0)),"",VLOOKUP(IQ$1,'Tactic Recode'!$A$1:$B$547,2,FALSE))</f>
        <v/>
      </c>
      <c r="IR131" t="str">
        <f>IF(ISERROR(MATCH(IR$1,'CSC Mitre'!DZ$1:DZ$220,0)),"",VLOOKUP(IR$1,'Tactic Recode'!$A$1:$B$547,2,FALSE))</f>
        <v/>
      </c>
      <c r="IS131" t="str">
        <f>IF(ISERROR(MATCH(IS$1,'CSC Mitre'!DZ$1:DZ$220,0)),"",VLOOKUP(IS$1,'Tactic Recode'!$A$1:$B$547,2,FALSE))</f>
        <v/>
      </c>
      <c r="IT131" t="str">
        <f>IF(ISERROR(MATCH(IT$1,'CSC Mitre'!DZ$1:DZ$220,0)),"",VLOOKUP(IT$1,'Tactic Recode'!$A$1:$B$547,2,FALSE))</f>
        <v/>
      </c>
      <c r="IU131" t="str">
        <f>IF(ISERROR(MATCH(IU$1,'CSC Mitre'!DZ$1:DZ$220,0)),"",VLOOKUP(IU$1,'Tactic Recode'!$A$1:$B$547,2,FALSE))</f>
        <v/>
      </c>
      <c r="IV131" t="str">
        <f>IF(ISERROR(MATCH(IV$1,'CSC Mitre'!DZ$1:DZ$220,0)),"",VLOOKUP(IV$1,'Tactic Recode'!$A$1:$B$547,2,FALSE))</f>
        <v/>
      </c>
      <c r="IW131" t="str">
        <f>IF(ISERROR(MATCH(IW$1,'CSC Mitre'!DZ$1:DZ$220,0)),"",VLOOKUP(IW$1,'Tactic Recode'!$A$1:$B$547,2,FALSE))</f>
        <v/>
      </c>
      <c r="IX131" t="str">
        <f>IF(ISERROR(MATCH(IX$1,'CSC Mitre'!DZ$1:DZ$220,0)),"",VLOOKUP(IX$1,'Tactic Recode'!$A$1:$B$547,2,FALSE))</f>
        <v/>
      </c>
      <c r="IY131" t="str">
        <f>IF(ISERROR(MATCH(IY$1,'CSC Mitre'!DZ$1:DZ$220,0)),"",VLOOKUP(IY$1,'Tactic Recode'!$A$1:$B$547,2,FALSE))</f>
        <v/>
      </c>
      <c r="IZ131" t="str">
        <f>IF(ISERROR(MATCH(IZ$1,'CSC Mitre'!DZ$1:DZ$220,0)),"",VLOOKUP(IZ$1,'Tactic Recode'!$A$1:$B$547,2,FALSE))</f>
        <v/>
      </c>
      <c r="JA131" t="str">
        <f>IF(ISERROR(MATCH(JA$1,'CSC Mitre'!DZ$1:DZ$220,0)),"",VLOOKUP(JA$1,'Tactic Recode'!$A$1:$B$547,2,FALSE))</f>
        <v/>
      </c>
      <c r="JB131" t="str">
        <f>IF(ISERROR(MATCH(JB$1,'CSC Mitre'!DZ$1:DZ$220,0)),"",VLOOKUP(JB$1,'Tactic Recode'!$A$1:$B$547,2,FALSE))</f>
        <v/>
      </c>
      <c r="JC131" t="str">
        <f>IF(ISERROR(MATCH(JC$1,'CSC Mitre'!DZ$1:DZ$220,0)),"",VLOOKUP(JC$1,'Tactic Recode'!$A$1:$B$547,2,FALSE))</f>
        <v/>
      </c>
      <c r="JD131" t="str">
        <f>IF(ISERROR(MATCH(JD$1,'CSC Mitre'!DZ$1:DZ$220,0)),"",VLOOKUP(JD$1,'Tactic Recode'!$A$1:$B$547,2,FALSE))</f>
        <v/>
      </c>
      <c r="JE131" t="str">
        <f>IF(ISERROR(MATCH(JE$1,'CSC Mitre'!DZ$1:DZ$220,0)),"",VLOOKUP(JE$1,'Tactic Recode'!$A$1:$B$547,2,FALSE))</f>
        <v/>
      </c>
      <c r="JF131" t="str">
        <f>IF(ISERROR(MATCH(JF$1,'CSC Mitre'!DZ$1:DZ$220,0)),"",VLOOKUP(JF$1,'Tactic Recode'!$A$1:$B$547,2,FALSE))</f>
        <v/>
      </c>
      <c r="JG131" t="str">
        <f>IF(ISERROR(MATCH(JG$1,'CSC Mitre'!DZ$1:DZ$220,0)),"",VLOOKUP(JG$1,'Tactic Recode'!$A$1:$B$547,2,FALSE))</f>
        <v/>
      </c>
      <c r="JH131" t="str">
        <f>IF(ISERROR(MATCH(JH$1,'CSC Mitre'!DZ$1:DZ$220,0)),"",VLOOKUP(JH$1,'Tactic Recode'!$A$1:$B$547,2,FALSE))</f>
        <v/>
      </c>
      <c r="JI131" t="str">
        <f>IF(ISERROR(MATCH(JI$1,'CSC Mitre'!DZ$1:DZ$220,0)),"",VLOOKUP(JI$1,'Tactic Recode'!$A$1:$B$547,2,FALSE))</f>
        <v/>
      </c>
      <c r="JJ131" t="str">
        <f>IF(ISERROR(MATCH(JJ$1,'CSC Mitre'!DZ$1:DZ$220,0)),"",VLOOKUP(JJ$1,'Tactic Recode'!$A$1:$B$547,2,FALSE))</f>
        <v/>
      </c>
      <c r="JK131" t="str">
        <f>IF(ISERROR(MATCH(JK$1,'CSC Mitre'!DZ$1:DZ$220,0)),"",VLOOKUP(JK$1,'Tactic Recode'!$A$1:$B$547,2,FALSE))</f>
        <v/>
      </c>
      <c r="JL131" t="str">
        <f>IF(ISERROR(MATCH(JL$1,'CSC Mitre'!DZ$1:DZ$220,0)),"",VLOOKUP(JL$1,'Tactic Recode'!$A$1:$B$547,2,FALSE))</f>
        <v/>
      </c>
      <c r="JM131" t="str">
        <f>IF(ISERROR(MATCH(JM$1,'CSC Mitre'!DZ$1:DZ$220,0)),"",VLOOKUP(JM$1,'Tactic Recode'!$A$1:$B$547,2,FALSE))</f>
        <v/>
      </c>
      <c r="JN131" t="str">
        <f>IF(ISERROR(MATCH(JN$1,'CSC Mitre'!DZ$1:DZ$220,0)),"",VLOOKUP(JN$1,'Tactic Recode'!$A$1:$B$547,2,FALSE))</f>
        <v/>
      </c>
      <c r="JO131" t="str">
        <f>IF(ISERROR(MATCH(JO$1,'CSC Mitre'!DZ$1:DZ$220,0)),"",VLOOKUP(JO$1,'Tactic Recode'!$A$1:$B$547,2,FALSE))</f>
        <v/>
      </c>
      <c r="JP131" t="str">
        <f>IF(ISERROR(MATCH(JP$1,'CSC Mitre'!DZ$1:DZ$220,0)),"",VLOOKUP(JP$1,'Tactic Recode'!$A$1:$B$547,2,FALSE))</f>
        <v/>
      </c>
      <c r="JQ131" t="str">
        <f>IF(ISERROR(MATCH(JQ$1,'CSC Mitre'!DZ$1:DZ$220,0)),"",VLOOKUP(JQ$1,'Tactic Recode'!$A$1:$B$547,2,FALSE))</f>
        <v/>
      </c>
      <c r="JR131" t="str">
        <f>IF(ISERROR(MATCH(JR$1,'CSC Mitre'!DZ$1:DZ$220,0)),"",VLOOKUP(JR$1,'Tactic Recode'!$A$1:$B$547,2,FALSE))</f>
        <v/>
      </c>
      <c r="JS131" t="str">
        <f>IF(ISERROR(MATCH(JS$1,'CSC Mitre'!DZ$1:DZ$220,0)),"",VLOOKUP(JS$1,'Tactic Recode'!$A$1:$B$547,2,FALSE))</f>
        <v/>
      </c>
      <c r="JT131" t="str">
        <f>IF(ISERROR(MATCH(JT$1,'CSC Mitre'!DZ$1:DZ$220,0)),"",VLOOKUP(JT$1,'Tactic Recode'!$A$1:$B$547,2,FALSE))</f>
        <v/>
      </c>
      <c r="JU131" t="str">
        <f>IF(ISERROR(MATCH(JU$1,'CSC Mitre'!DZ$1:DZ$220,0)),"",VLOOKUP(JU$1,'Tactic Recode'!$A$1:$B$547,2,FALSE))</f>
        <v/>
      </c>
      <c r="JV131" t="str">
        <f>IF(ISERROR(MATCH(JV$1,'CSC Mitre'!DZ$1:DZ$220,0)),"",VLOOKUP(JV$1,'Tactic Recode'!$A$1:$B$547,2,FALSE))</f>
        <v/>
      </c>
      <c r="JW131" t="str">
        <f>IF(ISERROR(MATCH(JW$1,'CSC Mitre'!DZ$1:DZ$220,0)),"",VLOOKUP(JW$1,'Tactic Recode'!$A$1:$B$547,2,FALSE))</f>
        <v/>
      </c>
      <c r="JX131" t="str">
        <f>IF(ISERROR(MATCH(JX$1,'CSC Mitre'!DZ$1:DZ$220,0)),"",VLOOKUP(JX$1,'Tactic Recode'!$A$1:$B$547,2,FALSE))</f>
        <v/>
      </c>
      <c r="JY131" t="str">
        <f>IF(ISERROR(MATCH(JY$1,'CSC Mitre'!DZ$1:DZ$220,0)),"",VLOOKUP(JY$1,'Tactic Recode'!$A$1:$B$547,2,FALSE))</f>
        <v/>
      </c>
      <c r="JZ131" t="str">
        <f>IF(ISERROR(MATCH(JZ$1,'CSC Mitre'!DZ$1:DZ$220,0)),"",VLOOKUP(JZ$1,'Tactic Recode'!$A$1:$B$547,2,FALSE))</f>
        <v/>
      </c>
      <c r="KA131" t="str">
        <f>IF(ISERROR(MATCH(KA$1,'CSC Mitre'!DZ$1:DZ$220,0)),"",VLOOKUP(KA$1,'Tactic Recode'!$A$1:$B$547,2,FALSE))</f>
        <v/>
      </c>
      <c r="KB131" t="str">
        <f>IF(ISERROR(MATCH(KB$1,'CSC Mitre'!DZ$1:DZ$220,0)),"",VLOOKUP(KB$1,'Tactic Recode'!$A$1:$B$547,2,FALSE))</f>
        <v/>
      </c>
      <c r="KC131" t="str">
        <f>IF(ISERROR(MATCH(KC$1,'CSC Mitre'!DZ$1:DZ$220,0)),"",VLOOKUP(KC$1,'Tactic Recode'!$A$1:$B$547,2,FALSE))</f>
        <v/>
      </c>
      <c r="KD131" t="str">
        <f>IF(ISERROR(MATCH(KD$1,'CSC Mitre'!DZ$1:DZ$220,0)),"",VLOOKUP(KD$1,'Tactic Recode'!$A$1:$B$547,2,FALSE))</f>
        <v/>
      </c>
      <c r="KE131" t="str">
        <f>IF(ISERROR(MATCH(KE$1,'CSC Mitre'!DZ$1:DZ$220,0)),"",VLOOKUP(KE$1,'Tactic Recode'!$A$1:$B$547,2,FALSE))</f>
        <v/>
      </c>
      <c r="KF131" t="str">
        <f>IF(ISERROR(MATCH(KF$1,'CSC Mitre'!DZ$1:DZ$220,0)),"",VLOOKUP(KF$1,'Tactic Recode'!$A$1:$B$547,2,FALSE))</f>
        <v/>
      </c>
      <c r="KG131" t="str">
        <f>IF(ISERROR(MATCH(KG$1,'CSC Mitre'!DZ$1:DZ$220,0)),"",VLOOKUP(KG$1,'Tactic Recode'!$A$1:$B$547,2,FALSE))</f>
        <v/>
      </c>
      <c r="KH131" t="str">
        <f>IF(ISERROR(MATCH(KH$1,'CSC Mitre'!DZ$1:DZ$220,0)),"",VLOOKUP(KH$1,'Tactic Recode'!$A$1:$B$547,2,FALSE))</f>
        <v/>
      </c>
      <c r="KI131" t="str">
        <f>IF(ISERROR(MATCH(KI$1,'CSC Mitre'!DZ$1:DZ$220,0)),"",VLOOKUP(KI$1,'Tactic Recode'!$A$1:$B$547,2,FALSE))</f>
        <v/>
      </c>
      <c r="KJ131" t="str">
        <f>IF(ISERROR(MATCH(KJ$1,'CSC Mitre'!DZ$1:DZ$220,0)),"",VLOOKUP(KJ$1,'Tactic Recode'!$A$1:$B$547,2,FALSE))</f>
        <v/>
      </c>
      <c r="KK131" t="str">
        <f>IF(ISERROR(MATCH(KK$1,'CSC Mitre'!DZ$1:DZ$220,0)),"",VLOOKUP(KK$1,'Tactic Recode'!$A$1:$B$547,2,FALSE))</f>
        <v/>
      </c>
      <c r="KL131" t="str">
        <f>IF(ISERROR(MATCH(KL$1,'CSC Mitre'!DZ$1:DZ$220,0)),"",VLOOKUP(KL$1,'Tactic Recode'!$A$1:$B$547,2,FALSE))</f>
        <v/>
      </c>
      <c r="KM131" t="str">
        <f>IF(ISERROR(MATCH(KM$1,'CSC Mitre'!DZ$1:DZ$220,0)),"",VLOOKUP(KM$1,'Tactic Recode'!$A$1:$B$547,2,FALSE))</f>
        <v/>
      </c>
      <c r="KN131" t="str">
        <f>IF(ISERROR(MATCH(KN$1,'CSC Mitre'!DZ$1:DZ$220,0)),"",VLOOKUP(KN$1,'Tactic Recode'!$A$1:$B$547,2,FALSE))</f>
        <v/>
      </c>
      <c r="KO131" t="str">
        <f>IF(ISERROR(MATCH(KO$1,'CSC Mitre'!DZ$1:DZ$220,0)),"",VLOOKUP(KO$1,'Tactic Recode'!$A$1:$B$547,2,FALSE))</f>
        <v/>
      </c>
      <c r="KP131" t="str">
        <f>IF(ISERROR(MATCH(KP$1,'CSC Mitre'!DZ$1:DZ$220,0)),"",VLOOKUP(KP$1,'Tactic Recode'!$A$1:$B$547,2,FALSE))</f>
        <v/>
      </c>
      <c r="KQ131" t="str">
        <f>IF(ISERROR(MATCH(KQ$1,'CSC Mitre'!DZ$1:DZ$220,0)),"",VLOOKUP(KQ$1,'Tactic Recode'!$A$1:$B$547,2,FALSE))</f>
        <v/>
      </c>
      <c r="KR131" t="str">
        <f>IF(ISERROR(MATCH(KR$1,'CSC Mitre'!DZ$1:DZ$220,0)),"",VLOOKUP(KR$1,'Tactic Recode'!$A$1:$B$547,2,FALSE))</f>
        <v/>
      </c>
      <c r="KS131" t="str">
        <f>IF(ISERROR(MATCH(KS$1,'CSC Mitre'!DZ$1:DZ$220,0)),"",VLOOKUP(KS$1,'Tactic Recode'!$A$1:$B$547,2,FALSE))</f>
        <v/>
      </c>
      <c r="KT131" t="str">
        <f>IF(ISERROR(MATCH(KT$1,'CSC Mitre'!DZ$1:DZ$220,0)),"",VLOOKUP(KT$1,'Tactic Recode'!$A$1:$B$547,2,FALSE))</f>
        <v/>
      </c>
      <c r="KU131" t="str">
        <f>IF(ISERROR(MATCH(KU$1,'CSC Mitre'!DZ$1:DZ$220,0)),"",VLOOKUP(KU$1,'Tactic Recode'!$A$1:$B$547,2,FALSE))</f>
        <v/>
      </c>
      <c r="KV131" t="str">
        <f>IF(ISERROR(MATCH(KV$1,'CSC Mitre'!DZ$1:DZ$220,0)),"",VLOOKUP(KV$1,'Tactic Recode'!$A$1:$B$547,2,FALSE))</f>
        <v/>
      </c>
      <c r="KW131" t="str">
        <f>IF(ISERROR(MATCH(KW$1,'CSC Mitre'!DZ$1:DZ$220,0)),"",VLOOKUP(KW$1,'Tactic Recode'!$A$1:$B$547,2,FALSE))</f>
        <v/>
      </c>
      <c r="KX131" t="str">
        <f>IF(ISERROR(MATCH(KX$1,'CSC Mitre'!DZ$1:DZ$220,0)),"",VLOOKUP(KX$1,'Tactic Recode'!$A$1:$B$547,2,FALSE))</f>
        <v/>
      </c>
      <c r="KY131" t="str">
        <f>IF(ISERROR(MATCH(KY$1,'CSC Mitre'!DZ$1:DZ$220,0)),"",VLOOKUP(KY$1,'Tactic Recode'!$A$1:$B$547,2,FALSE))</f>
        <v/>
      </c>
      <c r="KZ131" t="str">
        <f>IF(ISERROR(MATCH(KZ$1,'CSC Mitre'!DZ$1:DZ$220,0)),"",VLOOKUP(KZ$1,'Tactic Recode'!$A$1:$B$547,2,FALSE))</f>
        <v/>
      </c>
      <c r="LA131" t="str">
        <f>IF(ISERROR(MATCH(LA$1,'CSC Mitre'!DZ$1:DZ$220,0)),"",VLOOKUP(LA$1,'Tactic Recode'!$A$1:$B$547,2,FALSE))</f>
        <v/>
      </c>
      <c r="LB131" t="str">
        <f>IF(ISERROR(MATCH(LB$1,'CSC Mitre'!DZ$1:DZ$220,0)),"",VLOOKUP(LB$1,'Tactic Recode'!$A$1:$B$547,2,FALSE))</f>
        <v/>
      </c>
      <c r="LC131" t="str">
        <f>IF(ISERROR(MATCH(LC$1,'CSC Mitre'!DZ$1:DZ$220,0)),"",VLOOKUP(LC$1,'Tactic Recode'!$A$1:$B$547,2,FALSE))</f>
        <v/>
      </c>
      <c r="LD131" t="str">
        <f>IF(ISERROR(MATCH(LD$1,'CSC Mitre'!DZ$1:DZ$220,0)),"",VLOOKUP(LD$1,'Tactic Recode'!$A$1:$B$547,2,FALSE))</f>
        <v/>
      </c>
      <c r="LE131" t="str">
        <f>IF(ISERROR(MATCH(LE$1,'CSC Mitre'!DZ$1:DZ$220,0)),"",VLOOKUP(LE$1,'Tactic Recode'!$A$1:$B$547,2,FALSE))</f>
        <v/>
      </c>
      <c r="LF131" t="str">
        <f>IF(ISERROR(MATCH(LF$1,'CSC Mitre'!DZ$1:DZ$220,0)),"",VLOOKUP(LF$1,'Tactic Recode'!$A$1:$B$547,2,FALSE))</f>
        <v/>
      </c>
      <c r="LG131" t="str">
        <f>IF(ISERROR(MATCH(LG$1,'CSC Mitre'!DZ$1:DZ$220,0)),"",VLOOKUP(LG$1,'Tactic Recode'!$A$1:$B$547,2,FALSE))</f>
        <v/>
      </c>
      <c r="LH131" t="str">
        <f>IF(ISERROR(MATCH(LH$1,'CSC Mitre'!DZ$1:DZ$220,0)),"",VLOOKUP(LH$1,'Tactic Recode'!$A$1:$B$547,2,FALSE))</f>
        <v/>
      </c>
      <c r="LI131" t="str">
        <f>IF(ISERROR(MATCH(LI$1,'CSC Mitre'!DZ$1:DZ$220,0)),"",VLOOKUP(LI$1,'Tactic Recode'!$A$1:$B$547,2,FALSE))</f>
        <v/>
      </c>
      <c r="LJ131" t="str">
        <f>IF(ISERROR(MATCH(LJ$1,'CSC Mitre'!DZ$1:DZ$220,0)),"",VLOOKUP(LJ$1,'Tactic Recode'!$A$1:$B$547,2,FALSE))</f>
        <v/>
      </c>
      <c r="LK131" t="str">
        <f>IF(ISERROR(MATCH(LK$1,'CSC Mitre'!DZ$1:DZ$220,0)),"",VLOOKUP(LK$1,'Tactic Recode'!$A$1:$B$547,2,FALSE))</f>
        <v/>
      </c>
      <c r="LL131" t="str">
        <f>IF(ISERROR(MATCH(LL$1,'CSC Mitre'!DZ$1:DZ$220,0)),"",VLOOKUP(LL$1,'Tactic Recode'!$A$1:$B$547,2,FALSE))</f>
        <v/>
      </c>
      <c r="LM131" t="str">
        <f>IF(ISERROR(MATCH(LM$1,'CSC Mitre'!DZ$1:DZ$220,0)),"",VLOOKUP(LM$1,'Tactic Recode'!$A$1:$B$547,2,FALSE))</f>
        <v/>
      </c>
      <c r="LN131" t="str">
        <f>IF(ISERROR(MATCH(LN$1,'CSC Mitre'!DZ$1:DZ$220,0)),"",VLOOKUP(LN$1,'Tactic Recode'!$A$1:$B$547,2,FALSE))</f>
        <v/>
      </c>
      <c r="LO131" t="str">
        <f>IF(ISERROR(MATCH(LO$1,'CSC Mitre'!DZ$1:DZ$220,0)),"",VLOOKUP(LO$1,'Tactic Recode'!$A$1:$B$547,2,FALSE))</f>
        <v/>
      </c>
      <c r="LP131" t="str">
        <f>IF(ISERROR(MATCH(LP$1,'CSC Mitre'!DZ$1:DZ$220,0)),"",VLOOKUP(LP$1,'Tactic Recode'!$A$1:$B$547,2,FALSE))</f>
        <v/>
      </c>
      <c r="LQ131" t="str">
        <f>IF(ISERROR(MATCH(LQ$1,'CSC Mitre'!DZ$1:DZ$220,0)),"",VLOOKUP(LQ$1,'Tactic Recode'!$A$1:$B$547,2,FALSE))</f>
        <v/>
      </c>
      <c r="LR131" t="str">
        <f>IF(ISERROR(MATCH(LR$1,'CSC Mitre'!DZ$1:DZ$220,0)),"",VLOOKUP(LR$1,'Tactic Recode'!$A$1:$B$547,2,FALSE))</f>
        <v/>
      </c>
      <c r="LS131" t="str">
        <f>IF(ISERROR(MATCH(LS$1,'CSC Mitre'!DZ$1:DZ$220,0)),"",VLOOKUP(LS$1,'Tactic Recode'!$A$1:$B$547,2,FALSE))</f>
        <v/>
      </c>
      <c r="LT131" t="str">
        <f>IF(ISERROR(MATCH(LT$1,'CSC Mitre'!DZ$1:DZ$220,0)),"",VLOOKUP(LT$1,'Tactic Recode'!$A$1:$B$547,2,FALSE))</f>
        <v/>
      </c>
      <c r="LU131" t="str">
        <f>IF(ISERROR(MATCH(LU$1,'CSC Mitre'!DZ$1:DZ$220,0)),"",VLOOKUP(LU$1,'Tactic Recode'!$A$1:$B$547,2,FALSE))</f>
        <v/>
      </c>
      <c r="LV131" t="str">
        <f>IF(ISERROR(MATCH(LV$1,'CSC Mitre'!DZ$1:DZ$220,0)),"",VLOOKUP(LV$1,'Tactic Recode'!$A$1:$B$547,2,FALSE))</f>
        <v/>
      </c>
      <c r="LW131" t="str">
        <f>IF(ISERROR(MATCH(LW$1,'CSC Mitre'!DZ$1:DZ$220,0)),"",VLOOKUP(LW$1,'Tactic Recode'!$A$1:$B$547,2,FALSE))</f>
        <v/>
      </c>
      <c r="LX131" t="str">
        <f>IF(ISERROR(MATCH(LX$1,'CSC Mitre'!DZ$1:DZ$220,0)),"",VLOOKUP(LX$1,'Tactic Recode'!$A$1:$B$547,2,FALSE))</f>
        <v/>
      </c>
      <c r="LY131" t="str">
        <f>IF(ISERROR(MATCH(LY$1,'CSC Mitre'!DZ$1:DZ$220,0)),"",VLOOKUP(LY$1,'Tactic Recode'!$A$1:$B$547,2,FALSE))</f>
        <v/>
      </c>
      <c r="LZ131" t="str">
        <f>IF(ISERROR(MATCH(LZ$1,'CSC Mitre'!DZ$1:DZ$220,0)),"",VLOOKUP(LZ$1,'Tactic Recode'!$A$1:$B$547,2,FALSE))</f>
        <v/>
      </c>
      <c r="MA131" t="str">
        <f>IF(ISERROR(MATCH(MA$1,'CSC Mitre'!DZ$1:DZ$220,0)),"",VLOOKUP(MA$1,'Tactic Recode'!$A$1:$B$547,2,FALSE))</f>
        <v/>
      </c>
      <c r="MB131" t="str">
        <f>IF(ISERROR(MATCH(MB$1,'CSC Mitre'!DZ$1:DZ$220,0)),"",VLOOKUP(MB$1,'Tactic Recode'!$A$1:$B$547,2,FALSE))</f>
        <v/>
      </c>
      <c r="MC131" t="str">
        <f>IF(ISERROR(MATCH(MC$1,'CSC Mitre'!DZ$1:DZ$220,0)),"",VLOOKUP(MC$1,'Tactic Recode'!$A$1:$B$547,2,FALSE))</f>
        <v/>
      </c>
      <c r="MD131" t="str">
        <f>IF(ISERROR(MATCH(MD$1,'CSC Mitre'!DZ$1:DZ$220,0)),"",VLOOKUP(MD$1,'Tactic Recode'!$A$1:$B$547,2,FALSE))</f>
        <v/>
      </c>
      <c r="ME131" t="str">
        <f>IF(ISERROR(MATCH(ME$1,'CSC Mitre'!DZ$1:DZ$220,0)),"",VLOOKUP(ME$1,'Tactic Recode'!$A$1:$B$547,2,FALSE))</f>
        <v/>
      </c>
      <c r="MF131" t="str">
        <f>IF(ISERROR(MATCH(MF$1,'CSC Mitre'!DZ$1:DZ$220,0)),"",VLOOKUP(MF$1,'Tactic Recode'!$A$1:$B$547,2,FALSE))</f>
        <v/>
      </c>
      <c r="MG131" t="str">
        <f>IF(ISERROR(MATCH(MG$1,'CSC Mitre'!DZ$1:DZ$220,0)),"",VLOOKUP(MG$1,'Tactic Recode'!$A$1:$B$547,2,FALSE))</f>
        <v/>
      </c>
      <c r="MH131" t="str">
        <f>IF(ISERROR(MATCH(MH$1,'CSC Mitre'!DZ$1:DZ$220,0)),"",VLOOKUP(MH$1,'Tactic Recode'!$A$1:$B$547,2,FALSE))</f>
        <v/>
      </c>
      <c r="MI131" t="str">
        <f>IF(ISERROR(MATCH(MI$1,'CSC Mitre'!DZ$1:DZ$220,0)),"",VLOOKUP(MI$1,'Tactic Recode'!$A$1:$B$547,2,FALSE))</f>
        <v/>
      </c>
      <c r="MJ131" t="str">
        <f>IF(ISERROR(MATCH(MJ$1,'CSC Mitre'!DZ$1:DZ$220,0)),"",VLOOKUP(MJ$1,'Tactic Recode'!$A$1:$B$547,2,FALSE))</f>
        <v/>
      </c>
      <c r="MK131" t="str">
        <f>IF(ISERROR(MATCH(MK$1,'CSC Mitre'!DZ$1:DZ$220,0)),"",VLOOKUP(MK$1,'Tactic Recode'!$A$1:$B$547,2,FALSE))</f>
        <v/>
      </c>
      <c r="ML131" t="str">
        <f>IF(ISERROR(MATCH(ML$1,'CSC Mitre'!DZ$1:DZ$220,0)),"",VLOOKUP(ML$1,'Tactic Recode'!$A$1:$B$547,2,FALSE))</f>
        <v/>
      </c>
      <c r="MM131" t="str">
        <f>IF(ISERROR(MATCH(MM$1,'CSC Mitre'!DZ$1:DZ$220,0)),"",VLOOKUP(MM$1,'Tactic Recode'!$A$1:$B$547,2,FALSE))</f>
        <v/>
      </c>
      <c r="MN131" t="str">
        <f>IF(ISERROR(MATCH(MN$1,'CSC Mitre'!DZ$1:DZ$220,0)),"",VLOOKUP(MN$1,'Tactic Recode'!$A$1:$B$547,2,FALSE))</f>
        <v/>
      </c>
      <c r="MO131" t="str">
        <f>IF(ISERROR(MATCH(MO$1,'CSC Mitre'!DZ$1:DZ$220,0)),"",VLOOKUP(MO$1,'Tactic Recode'!$A$1:$B$547,2,FALSE))</f>
        <v/>
      </c>
      <c r="MP131" t="str">
        <f>IF(ISERROR(MATCH(MP$1,'CSC Mitre'!DZ$1:DZ$220,0)),"",VLOOKUP(MP$1,'Tactic Recode'!$A$1:$B$547,2,FALSE))</f>
        <v/>
      </c>
      <c r="MQ131" t="str">
        <f>IF(ISERROR(MATCH(MQ$1,'CSC Mitre'!DZ$1:DZ$220,0)),"",VLOOKUP(MQ$1,'Tactic Recode'!$A$1:$B$547,2,FALSE))</f>
        <v/>
      </c>
      <c r="MR131" t="str">
        <f>IF(ISERROR(MATCH(MR$1,'CSC Mitre'!DZ$1:DZ$220,0)),"",VLOOKUP(MR$1,'Tactic Recode'!$A$1:$B$547,2,FALSE))</f>
        <v/>
      </c>
      <c r="MS131" t="str">
        <f>IF(ISERROR(MATCH(MS$1,'CSC Mitre'!DZ$1:DZ$220,0)),"",VLOOKUP(MS$1,'Tactic Recode'!$A$1:$B$547,2,FALSE))</f>
        <v/>
      </c>
      <c r="MT131" t="str">
        <f>IF(ISERROR(MATCH(MT$1,'CSC Mitre'!DZ$1:DZ$220,0)),"",VLOOKUP(MT$1,'Tactic Recode'!$A$1:$B$547,2,FALSE))</f>
        <v/>
      </c>
      <c r="MU131" t="str">
        <f>IF(ISERROR(MATCH(MU$1,'CSC Mitre'!DZ$1:DZ$220,0)),"",VLOOKUP(MU$1,'Tactic Recode'!$A$1:$B$547,2,FALSE))</f>
        <v/>
      </c>
      <c r="MV131" t="str">
        <f>IF(ISERROR(MATCH(MV$1,'CSC Mitre'!DZ$1:DZ$220,0)),"",VLOOKUP(MV$1,'Tactic Recode'!$A$1:$B$547,2,FALSE))</f>
        <v/>
      </c>
      <c r="MW131" t="str">
        <f>IF(ISERROR(MATCH(MW$1,'CSC Mitre'!DZ$1:DZ$220,0)),"",VLOOKUP(MW$1,'Tactic Recode'!$A$1:$B$547,2,FALSE))</f>
        <v/>
      </c>
      <c r="MX131" t="str">
        <f>IF(ISERROR(MATCH(MX$1,'CSC Mitre'!DZ$1:DZ$220,0)),"",VLOOKUP(MX$1,'Tactic Recode'!$A$1:$B$547,2,FALSE))</f>
        <v/>
      </c>
      <c r="MY131" t="str">
        <f>IF(ISERROR(MATCH(MY$1,'CSC Mitre'!DZ$1:DZ$220,0)),"",VLOOKUP(MY$1,'Tactic Recode'!$A$1:$B$547,2,FALSE))</f>
        <v/>
      </c>
      <c r="MZ131" t="str">
        <f>IF(ISERROR(MATCH(MZ$1,'CSC Mitre'!DZ$1:DZ$220,0)),"",VLOOKUP(MZ$1,'Tactic Recode'!$A$1:$B$547,2,FALSE))</f>
        <v/>
      </c>
      <c r="NA131" t="str">
        <f>IF(ISERROR(MATCH(NA$1,'CSC Mitre'!DZ$1:DZ$220,0)),"",VLOOKUP(NA$1,'Tactic Recode'!$A$1:$B$547,2,FALSE))</f>
        <v/>
      </c>
      <c r="NB131" t="str">
        <f>IF(ISERROR(MATCH(NB$1,'CSC Mitre'!DZ$1:DZ$220,0)),"",VLOOKUP(NB$1,'Tactic Recode'!$A$1:$B$547,2,FALSE))</f>
        <v/>
      </c>
      <c r="NC131" t="str">
        <f>IF(ISERROR(MATCH(NC$1,'CSC Mitre'!DZ$1:DZ$220,0)),"",VLOOKUP(NC$1,'Tactic Recode'!$A$1:$B$547,2,FALSE))</f>
        <v/>
      </c>
      <c r="ND131" t="str">
        <f>IF(ISERROR(MATCH(ND$1,'CSC Mitre'!DZ$1:DZ$220,0)),"",VLOOKUP(ND$1,'Tactic Recode'!$A$1:$B$547,2,FALSE))</f>
        <v/>
      </c>
      <c r="NE131" t="str">
        <f>IF(ISERROR(MATCH(NE$1,'CSC Mitre'!DZ$1:DZ$220,0)),"",VLOOKUP(NE$1,'Tactic Recode'!$A$1:$B$547,2,FALSE))</f>
        <v/>
      </c>
      <c r="NF131" t="str">
        <f>IF(ISERROR(MATCH(NF$1,'CSC Mitre'!DZ$1:DZ$220,0)),"",VLOOKUP(NF$1,'Tactic Recode'!$A$1:$B$547,2,FALSE))</f>
        <v/>
      </c>
      <c r="NG131" t="str">
        <f>IF(ISERROR(MATCH(NG$1,'CSC Mitre'!DZ$1:DZ$220,0)),"",VLOOKUP(NG$1,'Tactic Recode'!$A$1:$B$547,2,FALSE))</f>
        <v/>
      </c>
      <c r="NH131" t="str">
        <f>IF(ISERROR(MATCH(NH$1,'CSC Mitre'!DZ$1:DZ$220,0)),"",VLOOKUP(NH$1,'Tactic Recode'!$A$1:$B$547,2,FALSE))</f>
        <v/>
      </c>
      <c r="NI131" t="str">
        <f>IF(ISERROR(MATCH(NI$1,'CSC Mitre'!DZ$1:DZ$220,0)),"",VLOOKUP(NI$1,'Tactic Recode'!$A$1:$B$547,2,FALSE))</f>
        <v/>
      </c>
      <c r="NJ131" t="str">
        <f>IF(ISERROR(MATCH(NJ$1,'CSC Mitre'!DZ$1:DZ$220,0)),"",VLOOKUP(NJ$1,'Tactic Recode'!$A$1:$B$547,2,FALSE))</f>
        <v/>
      </c>
      <c r="NK131" t="str">
        <f>IF(ISERROR(MATCH(NK$1,'CSC Mitre'!DZ$1:DZ$220,0)),"",VLOOKUP(NK$1,'Tactic Recode'!$A$1:$B$547,2,FALSE))</f>
        <v/>
      </c>
      <c r="NL131" t="str">
        <f>IF(ISERROR(MATCH(NL$1,'CSC Mitre'!DZ$1:DZ$220,0)),"",VLOOKUP(NL$1,'Tactic Recode'!$A$1:$B$547,2,FALSE))</f>
        <v/>
      </c>
      <c r="NM131" t="str">
        <f>IF(ISERROR(MATCH(NM$1,'CSC Mitre'!DZ$1:DZ$220,0)),"",VLOOKUP(NM$1,'Tactic Recode'!$A$1:$B$547,2,FALSE))</f>
        <v/>
      </c>
      <c r="NN131" t="str">
        <f>IF(ISERROR(MATCH(NN$1,'CSC Mitre'!DZ$1:DZ$220,0)),"",VLOOKUP(NN$1,'Tactic Recode'!$A$1:$B$547,2,FALSE))</f>
        <v/>
      </c>
      <c r="NO131" t="str">
        <f>IF(ISERROR(MATCH(NO$1,'CSC Mitre'!DZ$1:DZ$220,0)),"",VLOOKUP(NO$1,'Tactic Recode'!$A$1:$B$547,2,FALSE))</f>
        <v/>
      </c>
      <c r="NP131" t="str">
        <f>IF(ISERROR(MATCH(NP$1,'CSC Mitre'!DZ$1:DZ$220,0)),"",VLOOKUP(NP$1,'Tactic Recode'!$A$1:$B$547,2,FALSE))</f>
        <v/>
      </c>
      <c r="NQ131" t="str">
        <f>IF(ISERROR(MATCH(NQ$1,'CSC Mitre'!DZ$1:DZ$220,0)),"",VLOOKUP(NQ$1,'Tactic Recode'!$A$1:$B$547,2,FALSE))</f>
        <v/>
      </c>
      <c r="NR131" t="str">
        <f>IF(ISERROR(MATCH(NR$1,'CSC Mitre'!DZ$1:DZ$220,0)),"",VLOOKUP(NR$1,'Tactic Recode'!$A$1:$B$547,2,FALSE))</f>
        <v/>
      </c>
      <c r="NS131" t="str">
        <f>IF(ISERROR(MATCH(NS$1,'CSC Mitre'!DZ$1:DZ$220,0)),"",VLOOKUP(NS$1,'Tactic Recode'!$A$1:$B$547,2,FALSE))</f>
        <v/>
      </c>
      <c r="NT131" t="str">
        <f>IF(ISERROR(MATCH(NT$1,'CSC Mitre'!DZ$1:DZ$220,0)),"",VLOOKUP(NT$1,'Tactic Recode'!$A$1:$B$547,2,FALSE))</f>
        <v/>
      </c>
      <c r="NU131" t="str">
        <f>IF(ISERROR(MATCH(NU$1,'CSC Mitre'!DZ$1:DZ$220,0)),"",VLOOKUP(NU$1,'Tactic Recode'!$A$1:$B$547,2,FALSE))</f>
        <v/>
      </c>
      <c r="NV131" t="str">
        <f>IF(ISERROR(MATCH(NV$1,'CSC Mitre'!DZ$1:DZ$220,0)),"",VLOOKUP(NV$1,'Tactic Recode'!$A$1:$B$547,2,FALSE))</f>
        <v/>
      </c>
      <c r="NW131" t="str">
        <f>IF(ISERROR(MATCH(NW$1,'CSC Mitre'!DZ$1:DZ$220,0)),"",VLOOKUP(NW$1,'Tactic Recode'!$A$1:$B$547,2,FALSE))</f>
        <v/>
      </c>
      <c r="NX131" t="str">
        <f>IF(ISERROR(MATCH(NX$1,'CSC Mitre'!DZ$1:DZ$220,0)),"",VLOOKUP(NX$1,'Tactic Recode'!$A$1:$B$547,2,FALSE))</f>
        <v/>
      </c>
      <c r="NY131" t="str">
        <f>IF(ISERROR(MATCH(NY$1,'CSC Mitre'!DZ$1:DZ$220,0)),"",VLOOKUP(NY$1,'Tactic Recode'!$A$1:$B$547,2,FALSE))</f>
        <v/>
      </c>
      <c r="NZ131" t="str">
        <f>IF(ISERROR(MATCH(NZ$1,'CSC Mitre'!DZ$1:DZ$220,0)),"",VLOOKUP(NZ$1,'Tactic Recode'!$A$1:$B$547,2,FALSE))</f>
        <v/>
      </c>
      <c r="OA131" t="str">
        <f>IF(ISERROR(MATCH(OA$1,'CSC Mitre'!DZ$1:DZ$220,0)),"",VLOOKUP(OA$1,'Tactic Recode'!$A$1:$B$547,2,FALSE))</f>
        <v/>
      </c>
      <c r="OB131" t="str">
        <f>IF(ISERROR(MATCH(OB$1,'CSC Mitre'!DZ$1:DZ$220,0)),"",VLOOKUP(OB$1,'Tactic Recode'!$A$1:$B$547,2,FALSE))</f>
        <v/>
      </c>
      <c r="OC131" t="str">
        <f>IF(ISERROR(MATCH(OC$1,'CSC Mitre'!DZ$1:DZ$220,0)),"",VLOOKUP(OC$1,'Tactic Recode'!$A$1:$B$547,2,FALSE))</f>
        <v/>
      </c>
      <c r="OD131" t="str">
        <f>IF(ISERROR(MATCH(OD$1,'CSC Mitre'!DZ$1:DZ$220,0)),"",VLOOKUP(OD$1,'Tactic Recode'!$A$1:$B$547,2,FALSE))</f>
        <v/>
      </c>
      <c r="OE131" t="str">
        <f>IF(ISERROR(MATCH(OE$1,'CSC Mitre'!DZ$1:DZ$220,0)),"",VLOOKUP(OE$1,'Tactic Recode'!$A$1:$B$547,2,FALSE))</f>
        <v/>
      </c>
      <c r="OF131" t="str">
        <f>IF(ISERROR(MATCH(OF$1,'CSC Mitre'!DZ$1:DZ$220,0)),"",VLOOKUP(OF$1,'Tactic Recode'!$A$1:$B$547,2,FALSE))</f>
        <v/>
      </c>
      <c r="OG131" t="str">
        <f>IF(ISERROR(MATCH(OG$1,'CSC Mitre'!DZ$1:DZ$220,0)),"",VLOOKUP(OG$1,'Tactic Recode'!$A$1:$B$547,2,FALSE))</f>
        <v/>
      </c>
      <c r="OH131" t="str">
        <f>IF(ISERROR(MATCH(OH$1,'CSC Mitre'!DZ$1:DZ$220,0)),"",VLOOKUP(OH$1,'Tactic Recode'!$A$1:$B$547,2,FALSE))</f>
        <v/>
      </c>
      <c r="OI131" t="str">
        <f>IF(ISERROR(MATCH(OI$1,'CSC Mitre'!DZ$1:DZ$220,0)),"",VLOOKUP(OI$1,'Tactic Recode'!$A$1:$B$547,2,FALSE))</f>
        <v/>
      </c>
      <c r="OJ131" t="str">
        <f>IF(ISERROR(MATCH(OJ$1,'CSC Mitre'!DZ$1:DZ$220,0)),"",VLOOKUP(OJ$1,'Tactic Recode'!$A$1:$B$547,2,FALSE))</f>
        <v/>
      </c>
      <c r="OK131" t="str">
        <f>IF(ISERROR(MATCH(OK$1,'CSC Mitre'!DZ$1:DZ$220,0)),"",VLOOKUP(OK$1,'Tactic Recode'!$A$1:$B$547,2,FALSE))</f>
        <v/>
      </c>
      <c r="OL131" t="str">
        <f>IF(ISERROR(MATCH(OL$1,'CSC Mitre'!DZ$1:DZ$220,0)),"",VLOOKUP(OL$1,'Tactic Recode'!$A$1:$B$547,2,FALSE))</f>
        <v/>
      </c>
      <c r="OM131" t="str">
        <f>IF(ISERROR(MATCH(OM$1,'CSC Mitre'!DZ$1:DZ$220,0)),"",VLOOKUP(OM$1,'Tactic Recode'!$A$1:$B$547,2,FALSE))</f>
        <v/>
      </c>
      <c r="ON131" t="str">
        <f>IF(ISERROR(MATCH(ON$1,'CSC Mitre'!DZ$1:DZ$220,0)),"",VLOOKUP(ON$1,'Tactic Recode'!$A$1:$B$547,2,FALSE))</f>
        <v/>
      </c>
      <c r="OO131" t="str">
        <f>IF(ISERROR(MATCH(OO$1,'CSC Mitre'!DZ$1:DZ$220,0)),"",VLOOKUP(OO$1,'Tactic Recode'!$A$1:$B$547,2,FALSE))</f>
        <v/>
      </c>
      <c r="OP131" t="str">
        <f>IF(ISERROR(MATCH(OP$1,'CSC Mitre'!DZ$1:DZ$220,0)),"",VLOOKUP(OP$1,'Tactic Recode'!$A$1:$B$547,2,FALSE))</f>
        <v/>
      </c>
      <c r="OQ131" t="str">
        <f>IF(ISERROR(MATCH(OQ$1,'CSC Mitre'!DZ$1:DZ$220,0)),"",VLOOKUP(OQ$1,'Tactic Recode'!$A$1:$B$547,2,FALSE))</f>
        <v/>
      </c>
      <c r="OR131" t="str">
        <f>IF(ISERROR(MATCH(OR$1,'CSC Mitre'!DZ$1:DZ$220,0)),"",VLOOKUP(OR$1,'Tactic Recode'!$A$1:$B$547,2,FALSE))</f>
        <v/>
      </c>
      <c r="OS131" t="str">
        <f>IF(ISERROR(MATCH(OS$1,'CSC Mitre'!DZ$1:DZ$220,0)),"",VLOOKUP(OS$1,'Tactic Recode'!$A$1:$B$547,2,FALSE))</f>
        <v/>
      </c>
      <c r="OT131" t="str">
        <f>IF(ISERROR(MATCH(OT$1,'CSC Mitre'!DZ$1:DZ$220,0)),"",VLOOKUP(OT$1,'Tactic Recode'!$A$1:$B$547,2,FALSE))</f>
        <v/>
      </c>
      <c r="OU131" t="str">
        <f>IF(ISERROR(MATCH(OU$1,'CSC Mitre'!DZ$1:DZ$220,0)),"",VLOOKUP(OU$1,'Tactic Recode'!$A$1:$B$547,2,FALSE))</f>
        <v/>
      </c>
      <c r="OV131" t="str">
        <f>IF(ISERROR(MATCH(OV$1,'CSC Mitre'!DZ$1:DZ$220,0)),"",VLOOKUP(OV$1,'Tactic Recode'!$A$1:$B$547,2,FALSE))</f>
        <v/>
      </c>
      <c r="OW131" t="str">
        <f>IF(ISERROR(MATCH(OW$1,'CSC Mitre'!DZ$1:DZ$220,0)),"",VLOOKUP(OW$1,'Tactic Recode'!$A$1:$B$547,2,FALSE))</f>
        <v/>
      </c>
      <c r="OX131" t="str">
        <f>IF(ISERROR(MATCH(OX$1,'CSC Mitre'!DZ$1:DZ$220,0)),"",VLOOKUP(OX$1,'Tactic Recode'!$A$1:$B$547,2,FALSE))</f>
        <v/>
      </c>
      <c r="OY131" t="str">
        <f>IF(ISERROR(MATCH(OY$1,'CSC Mitre'!DZ$1:DZ$220,0)),"",VLOOKUP(OY$1,'Tactic Recode'!$A$1:$B$547,2,FALSE))</f>
        <v/>
      </c>
      <c r="OZ131" t="str">
        <f>IF(ISERROR(MATCH(OZ$1,'CSC Mitre'!DZ$1:DZ$220,0)),"",VLOOKUP(OZ$1,'Tactic Recode'!$A$1:$B$547,2,FALSE))</f>
        <v/>
      </c>
      <c r="PA131" t="str">
        <f>IF(ISERROR(MATCH(PA$1,'CSC Mitre'!DZ$1:DZ$220,0)),"",VLOOKUP(PA$1,'Tactic Recode'!$A$1:$B$547,2,FALSE))</f>
        <v/>
      </c>
      <c r="PB131" t="str">
        <f>IF(ISERROR(MATCH(PB$1,'CSC Mitre'!DZ$1:DZ$220,0)),"",VLOOKUP(PB$1,'Tactic Recode'!$A$1:$B$547,2,FALSE))</f>
        <v/>
      </c>
      <c r="PC131" t="str">
        <f>IF(ISERROR(MATCH(PC$1,'CSC Mitre'!DZ$1:DZ$220,0)),"",VLOOKUP(PC$1,'Tactic Recode'!$A$1:$B$547,2,FALSE))</f>
        <v/>
      </c>
      <c r="PD131" t="str">
        <f>IF(ISERROR(MATCH(PD$1,'CSC Mitre'!DZ$1:DZ$220,0)),"",VLOOKUP(PD$1,'Tactic Recode'!$A$1:$B$547,2,FALSE))</f>
        <v/>
      </c>
      <c r="PE131" t="str">
        <f>IF(ISERROR(MATCH(PE$1,'CSC Mitre'!DZ$1:DZ$220,0)),"",VLOOKUP(PE$1,'Tactic Recode'!$A$1:$B$547,2,FALSE))</f>
        <v/>
      </c>
      <c r="PF131" t="str">
        <f>IF(ISERROR(MATCH(PF$1,'CSC Mitre'!DZ$1:DZ$220,0)),"",VLOOKUP(PF$1,'Tactic Recode'!$A$1:$B$547,2,FALSE))</f>
        <v/>
      </c>
      <c r="PG131" t="str">
        <f>IF(ISERROR(MATCH(PG$1,'CSC Mitre'!DZ$1:DZ$220,0)),"",VLOOKUP(PG$1,'Tactic Recode'!$A$1:$B$547,2,FALSE))</f>
        <v/>
      </c>
      <c r="PH131" t="str">
        <f>IF(ISERROR(MATCH(PH$1,'CSC Mitre'!DZ$1:DZ$220,0)),"",VLOOKUP(PH$1,'Tactic Recode'!$A$1:$B$547,2,FALSE))</f>
        <v/>
      </c>
      <c r="PI131" t="str">
        <f>IF(ISERROR(MATCH(PI$1,'CSC Mitre'!DZ$1:DZ$220,0)),"",VLOOKUP(PI$1,'Tactic Recode'!$A$1:$B$547,2,FALSE))</f>
        <v/>
      </c>
      <c r="PJ131" t="str">
        <f>IF(ISERROR(MATCH(PJ$1,'CSC Mitre'!DZ$1:DZ$220,0)),"",VLOOKUP(PJ$1,'Tactic Recode'!$A$1:$B$547,2,FALSE))</f>
        <v/>
      </c>
      <c r="PK131" t="str">
        <f>IF(ISERROR(MATCH(PK$1,'CSC Mitre'!DZ$1:DZ$220,0)),"",VLOOKUP(PK$1,'Tactic Recode'!$A$1:$B$547,2,FALSE))</f>
        <v/>
      </c>
      <c r="PL131" t="str">
        <f>IF(ISERROR(MATCH(PL$1,'CSC Mitre'!DZ$1:DZ$220,0)),"",VLOOKUP(PL$1,'Tactic Recode'!$A$1:$B$547,2,FALSE))</f>
        <v/>
      </c>
      <c r="PM131" t="str">
        <f>IF(ISERROR(MATCH(PM$1,'CSC Mitre'!DZ$1:DZ$220,0)),"",VLOOKUP(PM$1,'Tactic Recode'!$A$1:$B$547,2,FALSE))</f>
        <v/>
      </c>
      <c r="PN131" t="str">
        <f>IF(ISERROR(MATCH(PN$1,'CSC Mitre'!DZ$1:DZ$220,0)),"",VLOOKUP(PN$1,'Tactic Recode'!$A$1:$B$547,2,FALSE))</f>
        <v/>
      </c>
      <c r="PO131" t="str">
        <f>IF(ISERROR(MATCH(PO$1,'CSC Mitre'!DZ$1:DZ$220,0)),"",VLOOKUP(PO$1,'Tactic Recode'!$A$1:$B$547,2,FALSE))</f>
        <v/>
      </c>
      <c r="PP131" t="str">
        <f>IF(ISERROR(MATCH(PP$1,'CSC Mitre'!DZ$1:DZ$220,0)),"",VLOOKUP(PP$1,'Tactic Recode'!$A$1:$B$547,2,FALSE))</f>
        <v/>
      </c>
      <c r="PQ131" t="str">
        <f>IF(ISERROR(MATCH(PQ$1,'CSC Mitre'!DZ$1:DZ$220,0)),"",VLOOKUP(PQ$1,'Tactic Recode'!$A$1:$B$547,2,FALSE))</f>
        <v/>
      </c>
      <c r="PR131" t="str">
        <f>IF(ISERROR(MATCH(PR$1,'CSC Mitre'!DZ$1:DZ$220,0)),"",VLOOKUP(PR$1,'Tactic Recode'!$A$1:$B$547,2,FALSE))</f>
        <v/>
      </c>
      <c r="PS131" t="str">
        <f>IF(ISERROR(MATCH(PS$1,'CSC Mitre'!DZ$1:DZ$220,0)),"",VLOOKUP(PS$1,'Tactic Recode'!$A$1:$B$547,2,FALSE))</f>
        <v/>
      </c>
      <c r="PT131" t="str">
        <f>IF(ISERROR(MATCH(PT$1,'CSC Mitre'!DZ$1:DZ$220,0)),"",VLOOKUP(PT$1,'Tactic Recode'!$A$1:$B$547,2,FALSE))</f>
        <v/>
      </c>
      <c r="PU131" t="str">
        <f>IF(ISERROR(MATCH(PU$1,'CSC Mitre'!DZ$1:DZ$220,0)),"",VLOOKUP(PU$1,'Tactic Recode'!$A$1:$B$547,2,FALSE))</f>
        <v/>
      </c>
      <c r="PV131" t="str">
        <f>IF(ISERROR(MATCH(PV$1,'CSC Mitre'!DZ$1:DZ$220,0)),"",VLOOKUP(PV$1,'Tactic Recode'!$A$1:$B$547,2,FALSE))</f>
        <v/>
      </c>
      <c r="PW131" t="str">
        <f>IF(ISERROR(MATCH(PW$1,'CSC Mitre'!DZ$1:DZ$220,0)),"",VLOOKUP(PW$1,'Tactic Recode'!$A$1:$B$547,2,FALSE))</f>
        <v/>
      </c>
      <c r="PX131" t="str">
        <f>IF(ISERROR(MATCH(PX$1,'CSC Mitre'!DZ$1:DZ$220,0)),"",VLOOKUP(PX$1,'Tactic Recode'!$A$1:$B$547,2,FALSE))</f>
        <v/>
      </c>
      <c r="PY131" t="str">
        <f>IF(ISERROR(MATCH(PY$1,'CSC Mitre'!DZ$1:DZ$220,0)),"",VLOOKUP(PY$1,'Tactic Recode'!$A$1:$B$547,2,FALSE))</f>
        <v/>
      </c>
      <c r="PZ131" t="str">
        <f>IF(ISERROR(MATCH(PZ$1,'CSC Mitre'!DZ$1:DZ$220,0)),"",VLOOKUP(PZ$1,'Tactic Recode'!$A$1:$B$547,2,FALSE))</f>
        <v/>
      </c>
      <c r="QA131" t="str">
        <f>IF(ISERROR(MATCH(QA$1,'CSC Mitre'!DZ$1:DZ$220,0)),"",VLOOKUP(QA$1,'Tactic Recode'!$A$1:$B$547,2,FALSE))</f>
        <v/>
      </c>
      <c r="QB131" t="str">
        <f>IF(ISERROR(MATCH(QB$1,'CSC Mitre'!DZ$1:DZ$220,0)),"",VLOOKUP(QB$1,'Tactic Recode'!$A$1:$B$547,2,FALSE))</f>
        <v/>
      </c>
      <c r="QC131" t="str">
        <f>IF(ISERROR(MATCH(QC$1,'CSC Mitre'!DZ$1:DZ$220,0)),"",VLOOKUP(QC$1,'Tactic Recode'!$A$1:$B$547,2,FALSE))</f>
        <v/>
      </c>
      <c r="QD131" t="str">
        <f>IF(ISERROR(MATCH(QD$1,'CSC Mitre'!DZ$1:DZ$220,0)),"",VLOOKUP(QD$1,'Tactic Recode'!$A$1:$B$547,2,FALSE))</f>
        <v/>
      </c>
      <c r="QE131" t="str">
        <f>IF(ISERROR(MATCH(QE$1,'CSC Mitre'!DZ$1:DZ$220,0)),"",VLOOKUP(QE$1,'Tactic Recode'!$A$1:$B$547,2,FALSE))</f>
        <v/>
      </c>
      <c r="QF131" t="str">
        <f>IF(ISERROR(MATCH(QF$1,'CSC Mitre'!DZ$1:DZ$220,0)),"",VLOOKUP(QF$1,'Tactic Recode'!$A$1:$B$547,2,FALSE))</f>
        <v/>
      </c>
      <c r="QG131" t="str">
        <f>IF(ISERROR(MATCH(QG$1,'CSC Mitre'!DZ$1:DZ$220,0)),"",VLOOKUP(QG$1,'Tactic Recode'!$A$1:$B$547,2,FALSE))</f>
        <v/>
      </c>
      <c r="QH131" t="str">
        <f>IF(ISERROR(MATCH(QH$1,'CSC Mitre'!DZ$1:DZ$220,0)),"",VLOOKUP(QH$1,'Tactic Recode'!$A$1:$B$547,2,FALSE))</f>
        <v/>
      </c>
      <c r="QI131" t="str">
        <f>IF(ISERROR(MATCH(QI$1,'CSC Mitre'!DZ$1:DZ$220,0)),"",VLOOKUP(QI$1,'Tactic Recode'!$A$1:$B$547,2,FALSE))</f>
        <v/>
      </c>
      <c r="QJ131" t="str">
        <f>IF(ISERROR(MATCH(QJ$1,'CSC Mitre'!DZ$1:DZ$220,0)),"",VLOOKUP(QJ$1,'Tactic Recode'!$A$1:$B$547,2,FALSE))</f>
        <v/>
      </c>
      <c r="QK131" t="str">
        <f>IF(ISERROR(MATCH(QK$1,'CSC Mitre'!DZ$1:DZ$220,0)),"",VLOOKUP(QK$1,'Tactic Recode'!$A$1:$B$547,2,FALSE))</f>
        <v/>
      </c>
      <c r="QL131" t="str">
        <f>IF(ISERROR(MATCH(QL$1,'CSC Mitre'!DZ$1:DZ$220,0)),"",VLOOKUP(QL$1,'Tactic Recode'!$A$1:$B$547,2,FALSE))</f>
        <v/>
      </c>
      <c r="QM131" t="str">
        <f>IF(ISERROR(MATCH(QM$1,'CSC Mitre'!DZ$1:DZ$220,0)),"",VLOOKUP(QM$1,'Tactic Recode'!$A$1:$B$547,2,FALSE))</f>
        <v/>
      </c>
      <c r="QN131" t="str">
        <f>IF(ISERROR(MATCH(QN$1,'CSC Mitre'!DZ$1:DZ$220,0)),"",VLOOKUP(QN$1,'Tactic Recode'!$A$1:$B$547,2,FALSE))</f>
        <v/>
      </c>
      <c r="QO131" t="str">
        <f>IF(ISERROR(MATCH(QO$1,'CSC Mitre'!DZ$1:DZ$220,0)),"",VLOOKUP(QO$1,'Tactic Recode'!$A$1:$B$547,2,FALSE))</f>
        <v/>
      </c>
      <c r="QP131" t="str">
        <f>IF(ISERROR(MATCH(QP$1,'CSC Mitre'!DZ$1:DZ$220,0)),"",VLOOKUP(QP$1,'Tactic Recode'!$A$1:$B$547,2,FALSE))</f>
        <v/>
      </c>
      <c r="QQ131" t="str">
        <f>IF(ISERROR(MATCH(QQ$1,'CSC Mitre'!DZ$1:DZ$220,0)),"",VLOOKUP(QQ$1,'Tactic Recode'!$A$1:$B$547,2,FALSE))</f>
        <v/>
      </c>
      <c r="QR131" t="str">
        <f>IF(ISERROR(MATCH(QR$1,'CSC Mitre'!DZ$1:DZ$220,0)),"",VLOOKUP(QR$1,'Tactic Recode'!$A$1:$B$547,2,FALSE))</f>
        <v/>
      </c>
      <c r="QS131" t="str">
        <f>IF(ISERROR(MATCH(QS$1,'CSC Mitre'!DZ$1:DZ$220,0)),"",VLOOKUP(QS$1,'Tactic Recode'!$A$1:$B$547,2,FALSE))</f>
        <v/>
      </c>
      <c r="QT131" t="str">
        <f>IF(ISERROR(MATCH(QT$1,'CSC Mitre'!DZ$1:DZ$220,0)),"",VLOOKUP(QT$1,'Tactic Recode'!$A$1:$B$547,2,FALSE))</f>
        <v/>
      </c>
      <c r="QU131" t="str">
        <f>IF(ISERROR(MATCH(QU$1,'CSC Mitre'!DZ$1:DZ$220,0)),"",VLOOKUP(QU$1,'Tactic Recode'!$A$1:$B$547,2,FALSE))</f>
        <v/>
      </c>
      <c r="QV131" t="str">
        <f>IF(ISERROR(MATCH(QV$1,'CSC Mitre'!DZ$1:DZ$220,0)),"",VLOOKUP(QV$1,'Tactic Recode'!$A$1:$B$547,2,FALSE))</f>
        <v/>
      </c>
      <c r="QW131" t="str">
        <f>IF(ISERROR(MATCH(QW$1,'CSC Mitre'!DZ$1:DZ$220,0)),"",VLOOKUP(QW$1,'Tactic Recode'!$A$1:$B$547,2,FALSE))</f>
        <v/>
      </c>
      <c r="QX131" t="str">
        <f>IF(ISERROR(MATCH(QX$1,'CSC Mitre'!DZ$1:DZ$220,0)),"",VLOOKUP(QX$1,'Tactic Recode'!$A$1:$B$547,2,FALSE))</f>
        <v/>
      </c>
      <c r="QY131" t="str">
        <f>IF(ISERROR(MATCH(QY$1,'CSC Mitre'!DZ$1:DZ$220,0)),"",VLOOKUP(QY$1,'Tactic Recode'!$A$1:$B$547,2,FALSE))</f>
        <v/>
      </c>
      <c r="QZ131" t="str">
        <f>IF(ISERROR(MATCH(QZ$1,'CSC Mitre'!DZ$1:DZ$220,0)),"",VLOOKUP(QZ$1,'Tactic Recode'!$A$1:$B$547,2,FALSE))</f>
        <v/>
      </c>
      <c r="RA131" t="str">
        <f>IF(ISERROR(MATCH(RA$1,'CSC Mitre'!DZ$1:DZ$220,0)),"",VLOOKUP(RA$1,'Tactic Recode'!$A$1:$B$547,2,FALSE))</f>
        <v/>
      </c>
      <c r="RB131" t="str">
        <f>IF(ISERROR(MATCH(RB$1,'CSC Mitre'!DZ$1:DZ$220,0)),"",VLOOKUP(RB$1,'Tactic Recode'!$A$1:$B$547,2,FALSE))</f>
        <v/>
      </c>
      <c r="RC131" t="str">
        <f>IF(ISERROR(MATCH(RC$1,'CSC Mitre'!DZ$1:DZ$220,0)),"",VLOOKUP(RC$1,'Tactic Recode'!$A$1:$B$547,2,FALSE))</f>
        <v/>
      </c>
      <c r="RD131" t="str">
        <f>IF(ISERROR(MATCH(RD$1,'CSC Mitre'!DZ$1:DZ$220,0)),"",VLOOKUP(RD$1,'Tactic Recode'!$A$1:$B$547,2,FALSE))</f>
        <v/>
      </c>
      <c r="RE131" t="str">
        <f>IF(ISERROR(MATCH(RE$1,'CSC Mitre'!DZ$1:DZ$220,0)),"",VLOOKUP(RE$1,'Tactic Recode'!$A$1:$B$547,2,FALSE))</f>
        <v/>
      </c>
      <c r="RF131" t="str">
        <f>IF(ISERROR(MATCH(RF$1,'CSC Mitre'!DZ$1:DZ$220,0)),"",VLOOKUP(RF$1,'Tactic Recode'!$A$1:$B$547,2,FALSE))</f>
        <v/>
      </c>
      <c r="RG131" t="str">
        <f>IF(ISERROR(MATCH(RG$1,'CSC Mitre'!DZ$1:DZ$220,0)),"",VLOOKUP(RG$1,'Tactic Recode'!$A$1:$B$547,2,FALSE))</f>
        <v/>
      </c>
      <c r="RH131" t="str">
        <f>IF(ISERROR(MATCH(RH$1,'CSC Mitre'!DZ$1:DZ$220,0)),"",VLOOKUP(RH$1,'Tactic Recode'!$A$1:$B$547,2,FALSE))</f>
        <v/>
      </c>
      <c r="RI131" t="str">
        <f>IF(ISERROR(MATCH(RI$1,'CSC Mitre'!DZ$1:DZ$220,0)),"",VLOOKUP(RI$1,'Tactic Recode'!$A$1:$B$547,2,FALSE))</f>
        <v/>
      </c>
      <c r="RJ131" t="str">
        <f>IF(ISERROR(MATCH(RJ$1,'CSC Mitre'!DZ$1:DZ$220,0)),"",VLOOKUP(RJ$1,'Tactic Recode'!$A$1:$B$547,2,FALSE))</f>
        <v/>
      </c>
      <c r="RK131" t="str">
        <f>IF(ISERROR(MATCH(RK$1,'CSC Mitre'!DZ$1:DZ$220,0)),"",VLOOKUP(RK$1,'Tactic Recode'!$A$1:$B$547,2,FALSE))</f>
        <v/>
      </c>
      <c r="RL131" t="str">
        <f>IF(ISERROR(MATCH(RL$1,'CSC Mitre'!DZ$1:DZ$220,0)),"",VLOOKUP(RL$1,'Tactic Recode'!$A$1:$B$547,2,FALSE))</f>
        <v/>
      </c>
      <c r="RM131" t="str">
        <f>IF(ISERROR(MATCH(RM$1,'CSC Mitre'!DZ$1:DZ$220,0)),"",VLOOKUP(RM$1,'Tactic Recode'!$A$1:$B$547,2,FALSE))</f>
        <v/>
      </c>
      <c r="RN131" t="str">
        <f>IF(ISERROR(MATCH(RN$1,'CSC Mitre'!DZ$1:DZ$220,0)),"",VLOOKUP(RN$1,'Tactic Recode'!$A$1:$B$547,2,FALSE))</f>
        <v/>
      </c>
      <c r="RO131" t="str">
        <f>IF(ISERROR(MATCH(RO$1,'CSC Mitre'!DZ$1:DZ$220,0)),"",VLOOKUP(RO$1,'Tactic Recode'!$A$1:$B$547,2,FALSE))</f>
        <v/>
      </c>
      <c r="RP131" t="str">
        <f>IF(ISERROR(MATCH(RP$1,'CSC Mitre'!DZ$1:DZ$220,0)),"",VLOOKUP(RP$1,'Tactic Recode'!$A$1:$B$547,2,FALSE))</f>
        <v/>
      </c>
      <c r="RQ131" t="str">
        <f>IF(ISERROR(MATCH(RQ$1,'CSC Mitre'!DZ$1:DZ$220,0)),"",VLOOKUP(RQ$1,'Tactic Recode'!$A$1:$B$547,2,FALSE))</f>
        <v/>
      </c>
      <c r="RR131" t="str">
        <f>IF(ISERROR(MATCH(RR$1,'CSC Mitre'!DZ$1:DZ$220,0)),"",VLOOKUP(RR$1,'Tactic Recode'!$A$1:$B$547,2,FALSE))</f>
        <v/>
      </c>
      <c r="RS131" t="str">
        <f>IF(ISERROR(MATCH(RS$1,'CSC Mitre'!DZ$1:DZ$220,0)),"",VLOOKUP(RS$1,'Tactic Recode'!$A$1:$B$547,2,FALSE))</f>
        <v/>
      </c>
      <c r="RT131" t="str">
        <f>IF(ISERROR(MATCH(RT$1,'CSC Mitre'!DZ$1:DZ$220,0)),"",VLOOKUP(RT$1,'Tactic Recode'!$A$1:$B$547,2,FALSE))</f>
        <v/>
      </c>
      <c r="RU131" t="str">
        <f>IF(ISERROR(MATCH(RU$1,'CSC Mitre'!DZ$1:DZ$220,0)),"",VLOOKUP(RU$1,'Tactic Recode'!$A$1:$B$547,2,FALSE))</f>
        <v/>
      </c>
      <c r="RV131" t="str">
        <f>IF(ISERROR(MATCH(RV$1,'CSC Mitre'!DZ$1:DZ$220,0)),"",VLOOKUP(RV$1,'Tactic Recode'!$A$1:$B$547,2,FALSE))</f>
        <v/>
      </c>
      <c r="RW131" t="str">
        <f>IF(ISERROR(MATCH(RW$1,'CSC Mitre'!DZ$1:DZ$220,0)),"",VLOOKUP(RW$1,'Tactic Recode'!$A$1:$B$547,2,FALSE))</f>
        <v/>
      </c>
      <c r="RX131" t="str">
        <f>IF(ISERROR(MATCH(RX$1,'CSC Mitre'!DZ$1:DZ$220,0)),"",VLOOKUP(RX$1,'Tactic Recode'!$A$1:$B$547,2,FALSE))</f>
        <v/>
      </c>
      <c r="RY131" t="str">
        <f>IF(ISERROR(MATCH(RY$1,'CSC Mitre'!DZ$1:DZ$220,0)),"",VLOOKUP(RY$1,'Tactic Recode'!$A$1:$B$547,2,FALSE))</f>
        <v/>
      </c>
      <c r="RZ131" t="str">
        <f>IF(ISERROR(MATCH(RZ$1,'CSC Mitre'!DZ$1:DZ$220,0)),"",VLOOKUP(RZ$1,'Tactic Recode'!$A$1:$B$547,2,FALSE))</f>
        <v/>
      </c>
      <c r="SA131" t="str">
        <f>IF(ISERROR(MATCH(SA$1,'CSC Mitre'!DZ$1:DZ$220,0)),"",VLOOKUP(SA$1,'Tactic Recode'!$A$1:$B$547,2,FALSE))</f>
        <v/>
      </c>
      <c r="SB131" t="str">
        <f>IF(ISERROR(MATCH(SB$1,'CSC Mitre'!DZ$1:DZ$220,0)),"",VLOOKUP(SB$1,'Tactic Recode'!$A$1:$B$547,2,FALSE))</f>
        <v/>
      </c>
      <c r="SC131" t="str">
        <f>IF(ISERROR(MATCH(SC$1,'CSC Mitre'!DZ$1:DZ$220,0)),"",VLOOKUP(SC$1,'Tactic Recode'!$A$1:$B$547,2,FALSE))</f>
        <v/>
      </c>
      <c r="SD131" t="str">
        <f>IF(ISERROR(MATCH(SD$1,'CSC Mitre'!DZ$1:DZ$220,0)),"",VLOOKUP(SD$1,'Tactic Recode'!$A$1:$B$547,2,FALSE))</f>
        <v/>
      </c>
      <c r="SE131" t="str">
        <f>IF(ISERROR(MATCH(SE$1,'CSC Mitre'!DZ$1:DZ$220,0)),"",VLOOKUP(SE$1,'Tactic Recode'!$A$1:$B$547,2,FALSE))</f>
        <v/>
      </c>
      <c r="SF131" t="str">
        <f>IF(ISERROR(MATCH(SF$1,'CSC Mitre'!DZ$1:DZ$220,0)),"",VLOOKUP(SF$1,'Tactic Recode'!$A$1:$B$547,2,FALSE))</f>
        <v/>
      </c>
      <c r="SG131" t="str">
        <f>IF(ISERROR(MATCH(SG$1,'CSC Mitre'!DZ$1:DZ$220,0)),"",VLOOKUP(SG$1,'Tactic Recode'!$A$1:$B$547,2,FALSE))</f>
        <v/>
      </c>
      <c r="SH131" t="str">
        <f>IF(ISERROR(MATCH(SH$1,'CSC Mitre'!DZ$1:DZ$220,0)),"",VLOOKUP(SH$1,'Tactic Recode'!$A$1:$B$547,2,FALSE))</f>
        <v/>
      </c>
      <c r="SI131" t="str">
        <f>IF(ISERROR(MATCH(SI$1,'CSC Mitre'!DZ$1:DZ$220,0)),"",VLOOKUP(SI$1,'Tactic Recode'!$A$1:$B$547,2,FALSE))</f>
        <v/>
      </c>
      <c r="SJ131" t="str">
        <f>IF(ISERROR(MATCH(SJ$1,'CSC Mitre'!DZ$1:DZ$220,0)),"",VLOOKUP(SJ$1,'Tactic Recode'!$A$1:$B$547,2,FALSE))</f>
        <v/>
      </c>
      <c r="SK131" t="str">
        <f>IF(ISERROR(MATCH(SK$1,'CSC Mitre'!DZ$1:DZ$220,0)),"",VLOOKUP(SK$1,'Tactic Recode'!$A$1:$B$547,2,FALSE))</f>
        <v/>
      </c>
      <c r="SL131" t="str">
        <f>IF(ISERROR(MATCH(SL$1,'CSC Mitre'!DZ$1:DZ$220,0)),"",VLOOKUP(SL$1,'Tactic Recode'!$A$1:$B$547,2,FALSE))</f>
        <v/>
      </c>
      <c r="SM131" t="str">
        <f>IF(ISERROR(MATCH(SM$1,'CSC Mitre'!DZ$1:DZ$220,0)),"",VLOOKUP(SM$1,'Tactic Recode'!$A$1:$B$547,2,FALSE))</f>
        <v/>
      </c>
      <c r="SN131" t="str">
        <f>IF(ISERROR(MATCH(SN$1,'CSC Mitre'!DZ$1:DZ$220,0)),"",VLOOKUP(SN$1,'Tactic Recode'!$A$1:$B$547,2,FALSE))</f>
        <v/>
      </c>
      <c r="SO131" t="str">
        <f>IF(ISERROR(MATCH(SO$1,'CSC Mitre'!DZ$1:DZ$220,0)),"",VLOOKUP(SO$1,'Tactic Recode'!$A$1:$B$547,2,FALSE))</f>
        <v/>
      </c>
      <c r="SP131" t="str">
        <f>IF(ISERROR(MATCH(SP$1,'CSC Mitre'!DZ$1:DZ$220,0)),"",VLOOKUP(SP$1,'Tactic Recode'!$A$1:$B$547,2,FALSE))</f>
        <v/>
      </c>
      <c r="SQ131" t="str">
        <f>IF(ISERROR(MATCH(SQ$1,'CSC Mitre'!DZ$1:DZ$220,0)),"",VLOOKUP(SQ$1,'Tactic Recode'!$A$1:$B$547,2,FALSE))</f>
        <v/>
      </c>
      <c r="SR131" t="str">
        <f>IF(ISERROR(MATCH(SR$1,'CSC Mitre'!DZ$1:DZ$220,0)),"",VLOOKUP(SR$1,'Tactic Recode'!$A$1:$B$547,2,FALSE))</f>
        <v/>
      </c>
      <c r="SS131" t="str">
        <f>IF(ISERROR(MATCH(SS$1,'CSC Mitre'!DZ$1:DZ$220,0)),"",VLOOKUP(SS$1,'Tactic Recode'!$A$1:$B$547,2,FALSE))</f>
        <v/>
      </c>
      <c r="ST131" t="str">
        <f>IF(ISERROR(MATCH(ST$1,'CSC Mitre'!DZ$1:DZ$220,0)),"",VLOOKUP(ST$1,'Tactic Recode'!$A$1:$B$547,2,FALSE))</f>
        <v/>
      </c>
      <c r="SU131" t="str">
        <f>IF(ISERROR(MATCH(SU$1,'CSC Mitre'!DZ$1:DZ$220,0)),"",VLOOKUP(SU$1,'Tactic Recode'!$A$1:$B$547,2,FALSE))</f>
        <v/>
      </c>
      <c r="SV131" t="str">
        <f>IF(ISERROR(MATCH(SV$1,'CSC Mitre'!DZ$1:DZ$220,0)),"",VLOOKUP(SV$1,'Tactic Recode'!$A$1:$B$547,2,FALSE))</f>
        <v/>
      </c>
      <c r="SW131" t="str">
        <f>IF(ISERROR(MATCH(SW$1,'CSC Mitre'!DZ$1:DZ$220,0)),"",VLOOKUP(SW$1,'Tactic Recode'!$A$1:$B$547,2,FALSE))</f>
        <v/>
      </c>
      <c r="SX131" t="str">
        <f>IF(ISERROR(MATCH(SX$1,'CSC Mitre'!DZ$1:DZ$220,0)),"",VLOOKUP(SX$1,'Tactic Recode'!$A$1:$B$547,2,FALSE))</f>
        <v/>
      </c>
      <c r="SY131" t="str">
        <f>IF(ISERROR(MATCH(SY$1,'CSC Mitre'!DZ$1:DZ$220,0)),"",VLOOKUP(SY$1,'Tactic Recode'!$A$1:$B$547,2,FALSE))</f>
        <v/>
      </c>
      <c r="SZ131" t="str">
        <f>IF(ISERROR(MATCH(SZ$1,'CSC Mitre'!DZ$1:DZ$220,0)),"",VLOOKUP(SZ$1,'Tactic Recode'!$A$1:$B$547,2,FALSE))</f>
        <v/>
      </c>
      <c r="TA131" t="str">
        <f>IF(ISERROR(MATCH(TA$1,'CSC Mitre'!DZ$1:DZ$220,0)),"",VLOOKUP(TA$1,'Tactic Recode'!$A$1:$B$547,2,FALSE))</f>
        <v/>
      </c>
      <c r="TB131" t="str">
        <f>IF(ISERROR(MATCH(TB$1,'CSC Mitre'!DZ$1:DZ$220,0)),"",VLOOKUP(TB$1,'Tactic Recode'!$A$1:$B$547,2,FALSE))</f>
        <v/>
      </c>
      <c r="TC131" t="str">
        <f>IF(ISERROR(MATCH(TC$1,'CSC Mitre'!DZ$1:DZ$220,0)),"",VLOOKUP(TC$1,'Tactic Recode'!$A$1:$B$547,2,FALSE))</f>
        <v/>
      </c>
      <c r="TD131" t="str">
        <f>IF(ISERROR(MATCH(TD$1,'CSC Mitre'!DZ$1:DZ$220,0)),"",VLOOKUP(TD$1,'Tactic Recode'!$A$1:$B$547,2,FALSE))</f>
        <v/>
      </c>
      <c r="TE131" t="str">
        <f>IF(ISERROR(MATCH(TE$1,'CSC Mitre'!DZ$1:DZ$220,0)),"",VLOOKUP(TE$1,'Tactic Recode'!$A$1:$B$547,2,FALSE))</f>
        <v/>
      </c>
      <c r="TF131" t="str">
        <f>IF(ISERROR(MATCH(TF$1,'CSC Mitre'!DZ$1:DZ$220,0)),"",VLOOKUP(TF$1,'Tactic Recode'!$A$1:$B$547,2,FALSE))</f>
        <v/>
      </c>
      <c r="TG131" t="str">
        <f>IF(ISERROR(MATCH(TG$1,'CSC Mitre'!DZ$1:DZ$220,0)),"",VLOOKUP(TG$1,'Tactic Recode'!$A$1:$B$547,2,FALSE))</f>
        <v/>
      </c>
      <c r="TH131" t="str">
        <f>IF(ISERROR(MATCH(TH$1,'CSC Mitre'!DZ$1:DZ$220,0)),"",VLOOKUP(TH$1,'Tactic Recode'!$A$1:$B$547,2,FALSE))</f>
        <v/>
      </c>
      <c r="TI131" t="str">
        <f>IF(ISERROR(MATCH(TI$1,'CSC Mitre'!DZ$1:DZ$220,0)),"",VLOOKUP(TI$1,'Tactic Recode'!$A$1:$B$547,2,FALSE))</f>
        <v/>
      </c>
      <c r="TJ131" t="str">
        <f>IF(ISERROR(MATCH(TJ$1,'CSC Mitre'!DZ$1:DZ$220,0)),"",VLOOKUP(TJ$1,'Tactic Recode'!$A$1:$B$547,2,FALSE))</f>
        <v/>
      </c>
      <c r="TK131" t="str">
        <f>IF(ISERROR(MATCH(TK$1,'CSC Mitre'!DZ$1:DZ$220,0)),"",VLOOKUP(TK$1,'Tactic Recode'!$A$1:$B$547,2,FALSE))</f>
        <v/>
      </c>
      <c r="TL131" t="str">
        <f>IF(ISERROR(MATCH(TL$1,'CSC Mitre'!DZ$1:DZ$220,0)),"",VLOOKUP(TL$1,'Tactic Recode'!$A$1:$B$547,2,FALSE))</f>
        <v/>
      </c>
      <c r="TM131" t="str">
        <f>IF(ISERROR(MATCH(TM$1,'CSC Mitre'!DZ$1:DZ$220,0)),"",VLOOKUP(TM$1,'Tactic Recode'!$A$1:$B$547,2,FALSE))</f>
        <v/>
      </c>
      <c r="TN131" t="str">
        <f>IF(ISERROR(MATCH(TN$1,'CSC Mitre'!DZ$1:DZ$220,0)),"",VLOOKUP(TN$1,'Tactic Recode'!$A$1:$B$547,2,FALSE))</f>
        <v/>
      </c>
      <c r="TO131" t="str">
        <f>IF(ISERROR(MATCH(TO$1,'CSC Mitre'!DZ$1:DZ$220,0)),"",VLOOKUP(TO$1,'Tactic Recode'!$A$1:$B$547,2,FALSE))</f>
        <v/>
      </c>
      <c r="TP131" t="str">
        <f>IF(ISERROR(MATCH(TP$1,'CSC Mitre'!DZ$1:DZ$220,0)),"",VLOOKUP(TP$1,'Tactic Recode'!$A$1:$B$547,2,FALSE))</f>
        <v/>
      </c>
      <c r="TQ131" t="str">
        <f>IF(ISERROR(MATCH(TQ$1,'CSC Mitre'!DZ$1:DZ$220,0)),"",VLOOKUP(TQ$1,'Tactic Recode'!$A$1:$B$547,2,FALSE))</f>
        <v/>
      </c>
      <c r="TR131" t="str">
        <f>IF(ISERROR(MATCH(TR$1,'CSC Mitre'!DZ$1:DZ$220,0)),"",VLOOKUP(TR$1,'Tactic Recode'!$A$1:$B$547,2,FALSE))</f>
        <v/>
      </c>
      <c r="TS131" t="str">
        <f>IF(ISERROR(MATCH(TS$1,'CSC Mitre'!DZ$1:DZ$220,0)),"",VLOOKUP(TS$1,'Tactic Recode'!$A$1:$B$547,2,FALSE))</f>
        <v/>
      </c>
      <c r="TT131" t="str">
        <f>IF(ISERROR(MATCH(TT$1,'CSC Mitre'!DZ$1:DZ$220,0)),"",VLOOKUP(TT$1,'Tactic Recode'!$A$1:$B$547,2,FALSE))</f>
        <v/>
      </c>
      <c r="TU131" t="str">
        <f>IF(ISERROR(MATCH(TU$1,'CSC Mitre'!DZ$1:DZ$220,0)),"",VLOOKUP(TU$1,'Tactic Recode'!$A$1:$B$547,2,FALSE))</f>
        <v/>
      </c>
      <c r="TV131" t="str">
        <f>IF(ISERROR(MATCH(TV$1,'CSC Mitre'!DZ$1:DZ$220,0)),"",VLOOKUP(TV$1,'Tactic Recode'!$A$1:$B$547,2,FALSE))</f>
        <v/>
      </c>
      <c r="TW131" t="str">
        <f>IF(ISERROR(MATCH(TW$1,'CSC Mitre'!DZ$1:DZ$220,0)),"",VLOOKUP(TW$1,'Tactic Recode'!$A$1:$B$547,2,FALSE))</f>
        <v/>
      </c>
      <c r="TX131" t="str">
        <f>IF(ISERROR(MATCH(TX$1,'CSC Mitre'!DZ$1:DZ$220,0)),"",VLOOKUP(TX$1,'Tactic Recode'!$A$1:$B$547,2,FALSE))</f>
        <v/>
      </c>
      <c r="TY131" t="str">
        <f>IF(ISERROR(MATCH(TY$1,'CSC Mitre'!DZ$1:DZ$220,0)),"",VLOOKUP(TY$1,'Tactic Recode'!$A$1:$B$547,2,FALSE))</f>
        <v/>
      </c>
      <c r="TZ131" t="str">
        <f>IF(ISERROR(MATCH(TZ$1,'CSC Mitre'!DZ$1:DZ$220,0)),"",VLOOKUP(TZ$1,'Tactic Recode'!$A$1:$B$547,2,FALSE))</f>
        <v/>
      </c>
      <c r="UA131" t="str">
        <f>IF(ISERROR(MATCH(UA$1,'CSC Mitre'!DZ$1:DZ$220,0)),"",VLOOKUP(UA$1,'Tactic Recode'!$A$1:$B$547,2,FALSE))</f>
        <v/>
      </c>
      <c r="UB131" t="str">
        <f>IF(ISERROR(MATCH(UB$1,'CSC Mitre'!DZ$1:DZ$220,0)),"",VLOOKUP(UB$1,'Tactic Recode'!$A$1:$B$547,2,FALSE))</f>
        <v/>
      </c>
    </row>
    <row r="132" spans="1:548" x14ac:dyDescent="0.25">
      <c r="A132" s="59" t="s">
        <v>527</v>
      </c>
      <c r="B132" t="str">
        <f>IF(ISERROR(MATCH(B$1,'CSC Mitre'!EA$1:EA$220,0)),"",VLOOKUP(B$1,'Tactic Recode'!$A$1:$B$547,2,FALSE))</f>
        <v/>
      </c>
      <c r="C132" t="str">
        <f>IF(ISERROR(MATCH(C$1,'CSC Mitre'!EA$1:EA$220,0)),"",VLOOKUP(C$1,'Tactic Recode'!$A$1:$B$547,2,FALSE))</f>
        <v/>
      </c>
      <c r="D132" t="str">
        <f>IF(ISERROR(MATCH(D$1,'CSC Mitre'!EA$1:EA$220,0)),"",VLOOKUP(D$1,'Tactic Recode'!$A$1:$B$547,2,FALSE))</f>
        <v/>
      </c>
      <c r="E132" t="str">
        <f>IF(ISERROR(MATCH(E$1,'CSC Mitre'!EA$1:EA$220,0)),"",VLOOKUP(E$1,'Tactic Recode'!$A$1:$B$547,2,FALSE))</f>
        <v/>
      </c>
      <c r="F132" t="str">
        <f>IF(ISERROR(MATCH(F$1,'CSC Mitre'!EA$1:EA$220,0)),"",VLOOKUP(F$1,'Tactic Recode'!$A$1:$B$547,2,FALSE))</f>
        <v/>
      </c>
      <c r="G132" t="str">
        <f>IF(ISERROR(MATCH(G$1,'CSC Mitre'!EA$1:EA$220,0)),"",VLOOKUP(G$1,'Tactic Recode'!$A$1:$B$547,2,FALSE))</f>
        <v/>
      </c>
      <c r="H132" t="str">
        <f>IF(ISERROR(MATCH(H$1,'CSC Mitre'!EA$1:EA$220,0)),"",VLOOKUP(H$1,'Tactic Recode'!$A$1:$B$547,2,FALSE))</f>
        <v/>
      </c>
      <c r="I132" t="str">
        <f>IF(ISERROR(MATCH(I$1,'CSC Mitre'!EA$1:EA$220,0)),"",VLOOKUP(I$1,'Tactic Recode'!$A$1:$B$547,2,FALSE))</f>
        <v/>
      </c>
      <c r="J132" t="str">
        <f>IF(ISERROR(MATCH(J$1,'CSC Mitre'!EA$1:EA$220,0)),"",VLOOKUP(J$1,'Tactic Recode'!$A$1:$B$547,2,FALSE))</f>
        <v/>
      </c>
      <c r="K132" t="str">
        <f>IF(ISERROR(MATCH(K$1,'CSC Mitre'!EA$1:EA$220,0)),"",VLOOKUP(K$1,'Tactic Recode'!$A$1:$B$547,2,FALSE))</f>
        <v/>
      </c>
      <c r="L132" t="str">
        <f>IF(ISERROR(MATCH(L$1,'CSC Mitre'!EA$1:EA$220,0)),"",VLOOKUP(L$1,'Tactic Recode'!$A$1:$B$547,2,FALSE))</f>
        <v/>
      </c>
      <c r="M132" t="str">
        <f>IF(ISERROR(MATCH(M$1,'CSC Mitre'!EA$1:EA$220,0)),"",VLOOKUP(M$1,'Tactic Recode'!$A$1:$B$547,2,FALSE))</f>
        <v/>
      </c>
      <c r="N132" t="str">
        <f>IF(ISERROR(MATCH(N$1,'CSC Mitre'!EA$1:EA$220,0)),"",VLOOKUP(N$1,'Tactic Recode'!$A$1:$B$547,2,FALSE))</f>
        <v/>
      </c>
      <c r="O132" t="str">
        <f>IF(ISERROR(MATCH(O$1,'CSC Mitre'!EA$1:EA$220,0)),"",VLOOKUP(O$1,'Tactic Recode'!$A$1:$B$547,2,FALSE))</f>
        <v/>
      </c>
      <c r="P132" t="str">
        <f>IF(ISERROR(MATCH(P$1,'CSC Mitre'!EA$1:EA$220,0)),"",VLOOKUP(P$1,'Tactic Recode'!$A$1:$B$547,2,FALSE))</f>
        <v/>
      </c>
      <c r="Q132" t="str">
        <f>IF(ISERROR(MATCH(Q$1,'CSC Mitre'!EA$1:EA$220,0)),"",VLOOKUP(Q$1,'Tactic Recode'!$A$1:$B$547,2,FALSE))</f>
        <v/>
      </c>
      <c r="R132" t="str">
        <f>IF(ISERROR(MATCH(R$1,'CSC Mitre'!EA$1:EA$220,0)),"",VLOOKUP(R$1,'Tactic Recode'!$A$1:$B$547,2,FALSE))</f>
        <v/>
      </c>
      <c r="S132" t="str">
        <f>IF(ISERROR(MATCH(S$1,'CSC Mitre'!EA$1:EA$220,0)),"",VLOOKUP(S$1,'Tactic Recode'!$A$1:$B$547,2,FALSE))</f>
        <v/>
      </c>
      <c r="T132" t="str">
        <f>IF(ISERROR(MATCH(T$1,'CSC Mitre'!EA$1:EA$220,0)),"",VLOOKUP(T$1,'Tactic Recode'!$A$1:$B$547,2,FALSE))</f>
        <v/>
      </c>
      <c r="U132" t="str">
        <f>IF(ISERROR(MATCH(U$1,'CSC Mitre'!EA$1:EA$220,0)),"",VLOOKUP(U$1,'Tactic Recode'!$A$1:$B$547,2,FALSE))</f>
        <v/>
      </c>
      <c r="V132" t="str">
        <f>IF(ISERROR(MATCH(V$1,'CSC Mitre'!EA$1:EA$220,0)),"",VLOOKUP(V$1,'Tactic Recode'!$A$1:$B$547,2,FALSE))</f>
        <v/>
      </c>
      <c r="W132" t="str">
        <f>IF(ISERROR(MATCH(W$1,'CSC Mitre'!EA$1:EA$220,0)),"",VLOOKUP(W$1,'Tactic Recode'!$A$1:$B$547,2,FALSE))</f>
        <v/>
      </c>
      <c r="X132" t="str">
        <f>IF(ISERROR(MATCH(X$1,'CSC Mitre'!EA$1:EA$220,0)),"",VLOOKUP(X$1,'Tactic Recode'!$A$1:$B$547,2,FALSE))</f>
        <v/>
      </c>
      <c r="Y132" t="str">
        <f>IF(ISERROR(MATCH(Y$1,'CSC Mitre'!EA$1:EA$220,0)),"",VLOOKUP(Y$1,'Tactic Recode'!$A$1:$B$547,2,FALSE))</f>
        <v/>
      </c>
      <c r="Z132" t="str">
        <f>IF(ISERROR(MATCH(Z$1,'CSC Mitre'!EA$1:EA$220,0)),"",VLOOKUP(Z$1,'Tactic Recode'!$A$1:$B$547,2,FALSE))</f>
        <v/>
      </c>
      <c r="AA132" t="str">
        <f>IF(ISERROR(MATCH(AA$1,'CSC Mitre'!EA$1:EA$220,0)),"",VLOOKUP(AA$1,'Tactic Recode'!$A$1:$B$547,2,FALSE))</f>
        <v/>
      </c>
      <c r="AB132" t="str">
        <f>IF(ISERROR(MATCH(AB$1,'CSC Mitre'!EA$1:EA$220,0)),"",VLOOKUP(AB$1,'Tactic Recode'!$A$1:$B$547,2,FALSE))</f>
        <v/>
      </c>
      <c r="AC132" t="str">
        <f>IF(ISERROR(MATCH(AC$1,'CSC Mitre'!EA$1:EA$220,0)),"",VLOOKUP(AC$1,'Tactic Recode'!$A$1:$B$547,2,FALSE))</f>
        <v/>
      </c>
      <c r="AD132" t="str">
        <f>IF(ISERROR(MATCH(AD$1,'CSC Mitre'!EA$1:EA$220,0)),"",VLOOKUP(AD$1,'Tactic Recode'!$A$1:$B$547,2,FALSE))</f>
        <v/>
      </c>
      <c r="AE132" t="str">
        <f>IF(ISERROR(MATCH(AE$1,'CSC Mitre'!EA$1:EA$220,0)),"",VLOOKUP(AE$1,'Tactic Recode'!$A$1:$B$547,2,FALSE))</f>
        <v/>
      </c>
      <c r="AF132" t="str">
        <f>IF(ISERROR(MATCH(AF$1,'CSC Mitre'!EA$1:EA$220,0)),"",VLOOKUP(AF$1,'Tactic Recode'!$A$1:$B$547,2,FALSE))</f>
        <v/>
      </c>
      <c r="AG132" t="str">
        <f>IF(ISERROR(MATCH(AG$1,'CSC Mitre'!EA$1:EA$220,0)),"",VLOOKUP(AG$1,'Tactic Recode'!$A$1:$B$547,2,FALSE))</f>
        <v/>
      </c>
      <c r="AH132" t="str">
        <f>IF(ISERROR(MATCH(AH$1,'CSC Mitre'!EA$1:EA$220,0)),"",VLOOKUP(AH$1,'Tactic Recode'!$A$1:$B$547,2,FALSE))</f>
        <v/>
      </c>
      <c r="AI132" t="str">
        <f>IF(ISERROR(MATCH(AI$1,'CSC Mitre'!EA$1:EA$220,0)),"",VLOOKUP(AI$1,'Tactic Recode'!$A$1:$B$547,2,FALSE))</f>
        <v/>
      </c>
      <c r="AJ132" t="str">
        <f>IF(ISERROR(MATCH(AJ$1,'CSC Mitre'!EA$1:EA$220,0)),"",VLOOKUP(AJ$1,'Tactic Recode'!$A$1:$B$547,2,FALSE))</f>
        <v/>
      </c>
      <c r="AK132" t="str">
        <f>IF(ISERROR(MATCH(AK$1,'CSC Mitre'!EA$1:EA$220,0)),"",VLOOKUP(AK$1,'Tactic Recode'!$A$1:$B$547,2,FALSE))</f>
        <v/>
      </c>
      <c r="AL132" t="str">
        <f>IF(ISERROR(MATCH(AL$1,'CSC Mitre'!EA$1:EA$220,0)),"",VLOOKUP(AL$1,'Tactic Recode'!$A$1:$B$547,2,FALSE))</f>
        <v/>
      </c>
      <c r="AM132" t="str">
        <f>IF(ISERROR(MATCH(AM$1,'CSC Mitre'!EA$1:EA$220,0)),"",VLOOKUP(AM$1,'Tactic Recode'!$A$1:$B$547,2,FALSE))</f>
        <v/>
      </c>
      <c r="AN132" t="str">
        <f>IF(ISERROR(MATCH(AN$1,'CSC Mitre'!EA$1:EA$220,0)),"",VLOOKUP(AN$1,'Tactic Recode'!$A$1:$B$547,2,FALSE))</f>
        <v/>
      </c>
      <c r="AO132" t="str">
        <f>IF(ISERROR(MATCH(AO$1,'CSC Mitre'!EA$1:EA$220,0)),"",VLOOKUP(AO$1,'Tactic Recode'!$A$1:$B$547,2,FALSE))</f>
        <v/>
      </c>
      <c r="AP132" t="str">
        <f>IF(ISERROR(MATCH(AP$1,'CSC Mitre'!EA$1:EA$220,0)),"",VLOOKUP(AP$1,'Tactic Recode'!$A$1:$B$547,2,FALSE))</f>
        <v/>
      </c>
      <c r="AQ132" t="str">
        <f>IF(ISERROR(MATCH(AQ$1,'CSC Mitre'!EA$1:EA$220,0)),"",VLOOKUP(AQ$1,'Tactic Recode'!$A$1:$B$547,2,FALSE))</f>
        <v/>
      </c>
      <c r="AR132" t="str">
        <f>IF(ISERROR(MATCH(AR$1,'CSC Mitre'!EA$1:EA$220,0)),"",VLOOKUP(AR$1,'Tactic Recode'!$A$1:$B$547,2,FALSE))</f>
        <v/>
      </c>
      <c r="AS132" t="str">
        <f>IF(ISERROR(MATCH(AS$1,'CSC Mitre'!EA$1:EA$220,0)),"",VLOOKUP(AS$1,'Tactic Recode'!$A$1:$B$547,2,FALSE))</f>
        <v/>
      </c>
      <c r="AT132" t="str">
        <f>IF(ISERROR(MATCH(AT$1,'CSC Mitre'!EA$1:EA$220,0)),"",VLOOKUP(AT$1,'Tactic Recode'!$A$1:$B$547,2,FALSE))</f>
        <v/>
      </c>
      <c r="AU132" t="str">
        <f>IF(ISERROR(MATCH(AU$1,'CSC Mitre'!EA$1:EA$220,0)),"",VLOOKUP(AU$1,'Tactic Recode'!$A$1:$B$547,2,FALSE))</f>
        <v/>
      </c>
      <c r="AV132" t="str">
        <f>IF(ISERROR(MATCH(AV$1,'CSC Mitre'!EA$1:EA$220,0)),"",VLOOKUP(AV$1,'Tactic Recode'!$A$1:$B$547,2,FALSE))</f>
        <v/>
      </c>
      <c r="AW132" t="str">
        <f>IF(ISERROR(MATCH(AW$1,'CSC Mitre'!EA$1:EA$220,0)),"",VLOOKUP(AW$1,'Tactic Recode'!$A$1:$B$547,2,FALSE))</f>
        <v/>
      </c>
      <c r="AX132" t="str">
        <f>IF(ISERROR(MATCH(AX$1,'CSC Mitre'!EA$1:EA$220,0)),"",VLOOKUP(AX$1,'Tactic Recode'!$A$1:$B$547,2,FALSE))</f>
        <v/>
      </c>
      <c r="AY132" t="str">
        <f>IF(ISERROR(MATCH(AY$1,'CSC Mitre'!EA$1:EA$220,0)),"",VLOOKUP(AY$1,'Tactic Recode'!$A$1:$B$547,2,FALSE))</f>
        <v/>
      </c>
      <c r="AZ132" t="str">
        <f>IF(ISERROR(MATCH(AZ$1,'CSC Mitre'!EA$1:EA$220,0)),"",VLOOKUP(AZ$1,'Tactic Recode'!$A$1:$B$547,2,FALSE))</f>
        <v/>
      </c>
      <c r="BA132" t="str">
        <f>IF(ISERROR(MATCH(BA$1,'CSC Mitre'!EA$1:EA$220,0)),"",VLOOKUP(BA$1,'Tactic Recode'!$A$1:$B$547,2,FALSE))</f>
        <v/>
      </c>
      <c r="BB132" t="str">
        <f>IF(ISERROR(MATCH(BB$1,'CSC Mitre'!EA$1:EA$220,0)),"",VLOOKUP(BB$1,'Tactic Recode'!$A$1:$B$547,2,FALSE))</f>
        <v/>
      </c>
      <c r="BC132" t="str">
        <f>IF(ISERROR(MATCH(BC$1,'CSC Mitre'!EA$1:EA$220,0)),"",VLOOKUP(BC$1,'Tactic Recode'!$A$1:$B$547,2,FALSE))</f>
        <v/>
      </c>
      <c r="BD132" t="str">
        <f>IF(ISERROR(MATCH(BD$1,'CSC Mitre'!EA$1:EA$220,0)),"",VLOOKUP(BD$1,'Tactic Recode'!$A$1:$B$547,2,FALSE))</f>
        <v/>
      </c>
      <c r="BE132" t="str">
        <f>IF(ISERROR(MATCH(BE$1,'CSC Mitre'!EA$1:EA$220,0)),"",VLOOKUP(BE$1,'Tactic Recode'!$A$1:$B$547,2,FALSE))</f>
        <v/>
      </c>
      <c r="BF132" t="str">
        <f>IF(ISERROR(MATCH(BF$1,'CSC Mitre'!EA$1:EA$220,0)),"",VLOOKUP(BF$1,'Tactic Recode'!$A$1:$B$547,2,FALSE))</f>
        <v/>
      </c>
      <c r="BG132" t="str">
        <f>IF(ISERROR(MATCH(BG$1,'CSC Mitre'!EA$1:EA$220,0)),"",VLOOKUP(BG$1,'Tactic Recode'!$A$1:$B$547,2,FALSE))</f>
        <v/>
      </c>
      <c r="BH132" t="str">
        <f>IF(ISERROR(MATCH(BH$1,'CSC Mitre'!EA$1:EA$220,0)),"",VLOOKUP(BH$1,'Tactic Recode'!$A$1:$B$547,2,FALSE))</f>
        <v/>
      </c>
      <c r="BI132" t="str">
        <f>IF(ISERROR(MATCH(BI$1,'CSC Mitre'!EA$1:EA$220,0)),"",VLOOKUP(BI$1,'Tactic Recode'!$A$1:$B$547,2,FALSE))</f>
        <v/>
      </c>
      <c r="BJ132" t="str">
        <f>IF(ISERROR(MATCH(BJ$1,'CSC Mitre'!EA$1:EA$220,0)),"",VLOOKUP(BJ$1,'Tactic Recode'!$A$1:$B$547,2,FALSE))</f>
        <v/>
      </c>
      <c r="BK132" t="str">
        <f>IF(ISERROR(MATCH(BK$1,'CSC Mitre'!EA$1:EA$220,0)),"",VLOOKUP(BK$1,'Tactic Recode'!$A$1:$B$547,2,FALSE))</f>
        <v/>
      </c>
      <c r="BL132" t="str">
        <f>IF(ISERROR(MATCH(BL$1,'CSC Mitre'!EA$1:EA$220,0)),"",VLOOKUP(BL$1,'Tactic Recode'!$A$1:$B$547,2,FALSE))</f>
        <v/>
      </c>
      <c r="BM132" t="str">
        <f>IF(ISERROR(MATCH(BM$1,'CSC Mitre'!EA$1:EA$220,0)),"",VLOOKUP(BM$1,'Tactic Recode'!$A$1:$B$547,2,FALSE))</f>
        <v/>
      </c>
      <c r="BN132" t="str">
        <f>IF(ISERROR(MATCH(BN$1,'CSC Mitre'!EA$1:EA$220,0)),"",VLOOKUP(BN$1,'Tactic Recode'!$A$1:$B$547,2,FALSE))</f>
        <v/>
      </c>
      <c r="BO132" t="str">
        <f>IF(ISERROR(MATCH(BO$1,'CSC Mitre'!EA$1:EA$220,0)),"",VLOOKUP(BO$1,'Tactic Recode'!$A$1:$B$547,2,FALSE))</f>
        <v/>
      </c>
      <c r="BP132" t="str">
        <f>IF(ISERROR(MATCH(BP$1,'CSC Mitre'!EA$1:EA$220,0)),"",VLOOKUP(BP$1,'Tactic Recode'!$A$1:$B$547,2,FALSE))</f>
        <v/>
      </c>
      <c r="BQ132" t="str">
        <f>IF(ISERROR(MATCH(BQ$1,'CSC Mitre'!EA$1:EA$220,0)),"",VLOOKUP(BQ$1,'Tactic Recode'!$A$1:$B$547,2,FALSE))</f>
        <v/>
      </c>
      <c r="BR132" t="str">
        <f>IF(ISERROR(MATCH(BR$1,'CSC Mitre'!EA$1:EA$220,0)),"",VLOOKUP(BR$1,'Tactic Recode'!$A$1:$B$547,2,FALSE))</f>
        <v/>
      </c>
      <c r="BS132" t="str">
        <f>IF(ISERROR(MATCH(BS$1,'CSC Mitre'!EA$1:EA$220,0)),"",VLOOKUP(BS$1,'Tactic Recode'!$A$1:$B$547,2,FALSE))</f>
        <v/>
      </c>
      <c r="BT132" t="str">
        <f>IF(ISERROR(MATCH(BT$1,'CSC Mitre'!EA$1:EA$220,0)),"",VLOOKUP(BT$1,'Tactic Recode'!$A$1:$B$547,2,FALSE))</f>
        <v/>
      </c>
      <c r="BU132" t="str">
        <f>IF(ISERROR(MATCH(BU$1,'CSC Mitre'!EA$1:EA$220,0)),"",VLOOKUP(BU$1,'Tactic Recode'!$A$1:$B$547,2,FALSE))</f>
        <v/>
      </c>
      <c r="BV132" t="str">
        <f>IF(ISERROR(MATCH(BV$1,'CSC Mitre'!EA$1:EA$220,0)),"",VLOOKUP(BV$1,'Tactic Recode'!$A$1:$B$547,2,FALSE))</f>
        <v/>
      </c>
      <c r="BW132" t="str">
        <f>IF(ISERROR(MATCH(BW$1,'CSC Mitre'!EA$1:EA$220,0)),"",VLOOKUP(BW$1,'Tactic Recode'!$A$1:$B$547,2,FALSE))</f>
        <v/>
      </c>
      <c r="BX132" t="str">
        <f>IF(ISERROR(MATCH(BX$1,'CSC Mitre'!EA$1:EA$220,0)),"",VLOOKUP(BX$1,'Tactic Recode'!$A$1:$B$547,2,FALSE))</f>
        <v/>
      </c>
      <c r="BY132" t="str">
        <f>IF(ISERROR(MATCH(BY$1,'CSC Mitre'!EA$1:EA$220,0)),"",VLOOKUP(BY$1,'Tactic Recode'!$A$1:$B$547,2,FALSE))</f>
        <v/>
      </c>
      <c r="BZ132" t="str">
        <f>IF(ISERROR(MATCH(BZ$1,'CSC Mitre'!EA$1:EA$220,0)),"",VLOOKUP(BZ$1,'Tactic Recode'!$A$1:$B$547,2,FALSE))</f>
        <v/>
      </c>
      <c r="CA132" t="str">
        <f>IF(ISERROR(MATCH(CA$1,'CSC Mitre'!EA$1:EA$220,0)),"",VLOOKUP(CA$1,'Tactic Recode'!$A$1:$B$547,2,FALSE))</f>
        <v/>
      </c>
      <c r="CB132" t="str">
        <f>IF(ISERROR(MATCH(CB$1,'CSC Mitre'!EA$1:EA$220,0)),"",VLOOKUP(CB$1,'Tactic Recode'!$A$1:$B$547,2,FALSE))</f>
        <v/>
      </c>
      <c r="CC132" t="str">
        <f>IF(ISERROR(MATCH(CC$1,'CSC Mitre'!EA$1:EA$220,0)),"",VLOOKUP(CC$1,'Tactic Recode'!$A$1:$B$547,2,FALSE))</f>
        <v/>
      </c>
      <c r="CD132" t="str">
        <f>IF(ISERROR(MATCH(CD$1,'CSC Mitre'!EA$1:EA$220,0)),"",VLOOKUP(CD$1,'Tactic Recode'!$A$1:$B$547,2,FALSE))</f>
        <v/>
      </c>
      <c r="CE132" t="str">
        <f>IF(ISERROR(MATCH(CE$1,'CSC Mitre'!EA$1:EA$220,0)),"",VLOOKUP(CE$1,'Tactic Recode'!$A$1:$B$547,2,FALSE))</f>
        <v/>
      </c>
      <c r="CF132" t="str">
        <f>IF(ISERROR(MATCH(CF$1,'CSC Mitre'!EA$1:EA$220,0)),"",VLOOKUP(CF$1,'Tactic Recode'!$A$1:$B$547,2,FALSE))</f>
        <v/>
      </c>
      <c r="CG132" t="str">
        <f>IF(ISERROR(MATCH(CG$1,'CSC Mitre'!EA$1:EA$220,0)),"",VLOOKUP(CG$1,'Tactic Recode'!$A$1:$B$547,2,FALSE))</f>
        <v/>
      </c>
      <c r="CH132" t="str">
        <f>IF(ISERROR(MATCH(CH$1,'CSC Mitre'!EA$1:EA$220,0)),"",VLOOKUP(CH$1,'Tactic Recode'!$A$1:$B$547,2,FALSE))</f>
        <v/>
      </c>
      <c r="CI132" t="str">
        <f>IF(ISERROR(MATCH(CI$1,'CSC Mitre'!EA$1:EA$220,0)),"",VLOOKUP(CI$1,'Tactic Recode'!$A$1:$B$547,2,FALSE))</f>
        <v/>
      </c>
      <c r="CJ132" t="str">
        <f>IF(ISERROR(MATCH(CJ$1,'CSC Mitre'!EA$1:EA$220,0)),"",VLOOKUP(CJ$1,'Tactic Recode'!$A$1:$B$547,2,FALSE))</f>
        <v/>
      </c>
      <c r="CK132" t="str">
        <f>IF(ISERROR(MATCH(CK$1,'CSC Mitre'!EA$1:EA$220,0)),"",VLOOKUP(CK$1,'Tactic Recode'!$A$1:$B$547,2,FALSE))</f>
        <v/>
      </c>
      <c r="CL132" t="str">
        <f>IF(ISERROR(MATCH(CL$1,'CSC Mitre'!EA$1:EA$220,0)),"",VLOOKUP(CL$1,'Tactic Recode'!$A$1:$B$547,2,FALSE))</f>
        <v/>
      </c>
      <c r="CM132" t="str">
        <f>IF(ISERROR(MATCH(CM$1,'CSC Mitre'!EA$1:EA$220,0)),"",VLOOKUP(CM$1,'Tactic Recode'!$A$1:$B$547,2,FALSE))</f>
        <v/>
      </c>
      <c r="CN132" t="str">
        <f>IF(ISERROR(MATCH(CN$1,'CSC Mitre'!EA$1:EA$220,0)),"",VLOOKUP(CN$1,'Tactic Recode'!$A$1:$B$547,2,FALSE))</f>
        <v/>
      </c>
      <c r="CO132" t="str">
        <f>IF(ISERROR(MATCH(CO$1,'CSC Mitre'!EA$1:EA$220,0)),"",VLOOKUP(CO$1,'Tactic Recode'!$A$1:$B$547,2,FALSE))</f>
        <v/>
      </c>
      <c r="CP132" t="str">
        <f>IF(ISERROR(MATCH(CP$1,'CSC Mitre'!EA$1:EA$220,0)),"",VLOOKUP(CP$1,'Tactic Recode'!$A$1:$B$547,2,FALSE))</f>
        <v/>
      </c>
      <c r="CQ132" t="str">
        <f>IF(ISERROR(MATCH(CQ$1,'CSC Mitre'!EA$1:EA$220,0)),"",VLOOKUP(CQ$1,'Tactic Recode'!$A$1:$B$547,2,FALSE))</f>
        <v/>
      </c>
      <c r="CR132" t="str">
        <f>IF(ISERROR(MATCH(CR$1,'CSC Mitre'!EA$1:EA$220,0)),"",VLOOKUP(CR$1,'Tactic Recode'!$A$1:$B$547,2,FALSE))</f>
        <v/>
      </c>
      <c r="CS132" t="str">
        <f>IF(ISERROR(MATCH(CS$1,'CSC Mitre'!EA$1:EA$220,0)),"",VLOOKUP(CS$1,'Tactic Recode'!$A$1:$B$547,2,FALSE))</f>
        <v/>
      </c>
      <c r="CT132" t="str">
        <f>IF(ISERROR(MATCH(CT$1,'CSC Mitre'!EA$1:EA$220,0)),"",VLOOKUP(CT$1,'Tactic Recode'!$A$1:$B$547,2,FALSE))</f>
        <v/>
      </c>
      <c r="CU132" t="str">
        <f>IF(ISERROR(MATCH(CU$1,'CSC Mitre'!EA$1:EA$220,0)),"",VLOOKUP(CU$1,'Tactic Recode'!$A$1:$B$547,2,FALSE))</f>
        <v/>
      </c>
      <c r="CV132" t="str">
        <f>IF(ISERROR(MATCH(CV$1,'CSC Mitre'!EA$1:EA$220,0)),"",VLOOKUP(CV$1,'Tactic Recode'!$A$1:$B$547,2,FALSE))</f>
        <v/>
      </c>
      <c r="CW132" t="str">
        <f>IF(ISERROR(MATCH(CW$1,'CSC Mitre'!EA$1:EA$220,0)),"",VLOOKUP(CW$1,'Tactic Recode'!$A$1:$B$547,2,FALSE))</f>
        <v/>
      </c>
      <c r="CX132" t="str">
        <f>IF(ISERROR(MATCH(CX$1,'CSC Mitre'!EA$1:EA$220,0)),"",VLOOKUP(CX$1,'Tactic Recode'!$A$1:$B$547,2,FALSE))</f>
        <v/>
      </c>
      <c r="CY132" t="str">
        <f>IF(ISERROR(MATCH(CY$1,'CSC Mitre'!EA$1:EA$220,0)),"",VLOOKUP(CY$1,'Tactic Recode'!$A$1:$B$547,2,FALSE))</f>
        <v/>
      </c>
      <c r="CZ132" t="str">
        <f>IF(ISERROR(MATCH(CZ$1,'CSC Mitre'!EA$1:EA$220,0)),"",VLOOKUP(CZ$1,'Tactic Recode'!$A$1:$B$547,2,FALSE))</f>
        <v/>
      </c>
      <c r="DA132" t="str">
        <f>IF(ISERROR(MATCH(DA$1,'CSC Mitre'!EA$1:EA$220,0)),"",VLOOKUP(DA$1,'Tactic Recode'!$A$1:$B$547,2,FALSE))</f>
        <v/>
      </c>
      <c r="DB132" t="str">
        <f>IF(ISERROR(MATCH(DB$1,'CSC Mitre'!EA$1:EA$220,0)),"",VLOOKUP(DB$1,'Tactic Recode'!$A$1:$B$547,2,FALSE))</f>
        <v/>
      </c>
      <c r="DC132" t="str">
        <f>IF(ISERROR(MATCH(DC$1,'CSC Mitre'!EA$1:EA$220,0)),"",VLOOKUP(DC$1,'Tactic Recode'!$A$1:$B$547,2,FALSE))</f>
        <v/>
      </c>
      <c r="DD132" t="str">
        <f>IF(ISERROR(MATCH(DD$1,'CSC Mitre'!EA$1:EA$220,0)),"",VLOOKUP(DD$1,'Tactic Recode'!$A$1:$B$547,2,FALSE))</f>
        <v/>
      </c>
      <c r="DE132" t="str">
        <f>IF(ISERROR(MATCH(DE$1,'CSC Mitre'!EA$1:EA$220,0)),"",VLOOKUP(DE$1,'Tactic Recode'!$A$1:$B$547,2,FALSE))</f>
        <v/>
      </c>
      <c r="DF132" t="str">
        <f>IF(ISERROR(MATCH(DF$1,'CSC Mitre'!EA$1:EA$220,0)),"",VLOOKUP(DF$1,'Tactic Recode'!$A$1:$B$547,2,FALSE))</f>
        <v/>
      </c>
      <c r="DG132" t="str">
        <f>IF(ISERROR(MATCH(DG$1,'CSC Mitre'!EA$1:EA$220,0)),"",VLOOKUP(DG$1,'Tactic Recode'!$A$1:$B$547,2,FALSE))</f>
        <v/>
      </c>
      <c r="DH132" t="str">
        <f>IF(ISERROR(MATCH(DH$1,'CSC Mitre'!EA$1:EA$220,0)),"",VLOOKUP(DH$1,'Tactic Recode'!$A$1:$B$547,2,FALSE))</f>
        <v/>
      </c>
      <c r="DI132" t="str">
        <f>IF(ISERROR(MATCH(DI$1,'CSC Mitre'!EA$1:EA$220,0)),"",VLOOKUP(DI$1,'Tactic Recode'!$A$1:$B$547,2,FALSE))</f>
        <v/>
      </c>
      <c r="DJ132" t="str">
        <f>IF(ISERROR(MATCH(DJ$1,'CSC Mitre'!EA$1:EA$220,0)),"",VLOOKUP(DJ$1,'Tactic Recode'!$A$1:$B$547,2,FALSE))</f>
        <v/>
      </c>
      <c r="DK132" t="str">
        <f>IF(ISERROR(MATCH(DK$1,'CSC Mitre'!EA$1:EA$220,0)),"",VLOOKUP(DK$1,'Tactic Recode'!$A$1:$B$547,2,FALSE))</f>
        <v/>
      </c>
      <c r="DL132" t="str">
        <f>IF(ISERROR(MATCH(DL$1,'CSC Mitre'!EA$1:EA$220,0)),"",VLOOKUP(DL$1,'Tactic Recode'!$A$1:$B$547,2,FALSE))</f>
        <v/>
      </c>
      <c r="DM132" t="str">
        <f>IF(ISERROR(MATCH(DM$1,'CSC Mitre'!EA$1:EA$220,0)),"",VLOOKUP(DM$1,'Tactic Recode'!$A$1:$B$547,2,FALSE))</f>
        <v/>
      </c>
      <c r="DN132" t="str">
        <f>IF(ISERROR(MATCH(DN$1,'CSC Mitre'!EA$1:EA$220,0)),"",VLOOKUP(DN$1,'Tactic Recode'!$A$1:$B$547,2,FALSE))</f>
        <v/>
      </c>
      <c r="DO132" t="str">
        <f>IF(ISERROR(MATCH(DO$1,'CSC Mitre'!EA$1:EA$220,0)),"",VLOOKUP(DO$1,'Tactic Recode'!$A$1:$B$547,2,FALSE))</f>
        <v/>
      </c>
      <c r="DP132" t="str">
        <f>IF(ISERROR(MATCH(DP$1,'CSC Mitre'!EA$1:EA$220,0)),"",VLOOKUP(DP$1,'Tactic Recode'!$A$1:$B$547,2,FALSE))</f>
        <v/>
      </c>
      <c r="DQ132" t="str">
        <f>IF(ISERROR(MATCH(DQ$1,'CSC Mitre'!EA$1:EA$220,0)),"",VLOOKUP(DQ$1,'Tactic Recode'!$A$1:$B$547,2,FALSE))</f>
        <v/>
      </c>
      <c r="DR132" t="str">
        <f>IF(ISERROR(MATCH(DR$1,'CSC Mitre'!EA$1:EA$220,0)),"",VLOOKUP(DR$1,'Tactic Recode'!$A$1:$B$547,2,FALSE))</f>
        <v/>
      </c>
      <c r="DS132" t="str">
        <f>IF(ISERROR(MATCH(DS$1,'CSC Mitre'!EA$1:EA$220,0)),"",VLOOKUP(DS$1,'Tactic Recode'!$A$1:$B$547,2,FALSE))</f>
        <v/>
      </c>
      <c r="DT132" t="str">
        <f>IF(ISERROR(MATCH(DT$1,'CSC Mitre'!EA$1:EA$220,0)),"",VLOOKUP(DT$1,'Tactic Recode'!$A$1:$B$547,2,FALSE))</f>
        <v/>
      </c>
      <c r="DU132" t="str">
        <f>IF(ISERROR(MATCH(DU$1,'CSC Mitre'!EA$1:EA$220,0)),"",VLOOKUP(DU$1,'Tactic Recode'!$A$1:$B$547,2,FALSE))</f>
        <v/>
      </c>
      <c r="DV132" t="str">
        <f>IF(ISERROR(MATCH(DV$1,'CSC Mitre'!EA$1:EA$220,0)),"",VLOOKUP(DV$1,'Tactic Recode'!$A$1:$B$547,2,FALSE))</f>
        <v/>
      </c>
      <c r="DW132" t="str">
        <f>IF(ISERROR(MATCH(DW$1,'CSC Mitre'!EA$1:EA$220,0)),"",VLOOKUP(DW$1,'Tactic Recode'!$A$1:$B$547,2,FALSE))</f>
        <v/>
      </c>
      <c r="DX132" t="str">
        <f>IF(ISERROR(MATCH(DX$1,'CSC Mitre'!EA$1:EA$220,0)),"",VLOOKUP(DX$1,'Tactic Recode'!$A$1:$B$547,2,FALSE))</f>
        <v/>
      </c>
      <c r="DY132" t="str">
        <f>IF(ISERROR(MATCH(DY$1,'CSC Mitre'!EA$1:EA$220,0)),"",VLOOKUP(DY$1,'Tactic Recode'!$A$1:$B$547,2,FALSE))</f>
        <v/>
      </c>
      <c r="DZ132" t="str">
        <f>IF(ISERROR(MATCH(DZ$1,'CSC Mitre'!EA$1:EA$220,0)),"",VLOOKUP(DZ$1,'Tactic Recode'!$A$1:$B$547,2,FALSE))</f>
        <v/>
      </c>
      <c r="EA132" t="str">
        <f>IF(ISERROR(MATCH(EA$1,'CSC Mitre'!EA$1:EA$220,0)),"",VLOOKUP(EA$1,'Tactic Recode'!$A$1:$B$547,2,FALSE))</f>
        <v/>
      </c>
      <c r="EB132" t="str">
        <f>IF(ISERROR(MATCH(EB$1,'CSC Mitre'!EA$1:EA$220,0)),"",VLOOKUP(EB$1,'Tactic Recode'!$A$1:$B$547,2,FALSE))</f>
        <v/>
      </c>
      <c r="EC132" t="str">
        <f>IF(ISERROR(MATCH(EC$1,'CSC Mitre'!EA$1:EA$220,0)),"",VLOOKUP(EC$1,'Tactic Recode'!$A$1:$B$547,2,FALSE))</f>
        <v/>
      </c>
      <c r="ED132" t="str">
        <f>IF(ISERROR(MATCH(ED$1,'CSC Mitre'!EA$1:EA$220,0)),"",VLOOKUP(ED$1,'Tactic Recode'!$A$1:$B$547,2,FALSE))</f>
        <v/>
      </c>
      <c r="EE132" t="str">
        <f>IF(ISERROR(MATCH(EE$1,'CSC Mitre'!EA$1:EA$220,0)),"",VLOOKUP(EE$1,'Tactic Recode'!$A$1:$B$547,2,FALSE))</f>
        <v/>
      </c>
      <c r="EF132" t="str">
        <f>IF(ISERROR(MATCH(EF$1,'CSC Mitre'!EA$1:EA$220,0)),"",VLOOKUP(EF$1,'Tactic Recode'!$A$1:$B$547,2,FALSE))</f>
        <v/>
      </c>
      <c r="EG132" t="str">
        <f>IF(ISERROR(MATCH(EG$1,'CSC Mitre'!EA$1:EA$220,0)),"",VLOOKUP(EG$1,'Tactic Recode'!$A$1:$B$547,2,FALSE))</f>
        <v/>
      </c>
      <c r="EH132" t="str">
        <f>IF(ISERROR(MATCH(EH$1,'CSC Mitre'!EA$1:EA$220,0)),"",VLOOKUP(EH$1,'Tactic Recode'!$A$1:$B$547,2,FALSE))</f>
        <v/>
      </c>
      <c r="EI132" t="str">
        <f>IF(ISERROR(MATCH(EI$1,'CSC Mitre'!EA$1:EA$220,0)),"",VLOOKUP(EI$1,'Tactic Recode'!$A$1:$B$547,2,FALSE))</f>
        <v/>
      </c>
      <c r="EJ132" t="str">
        <f>IF(ISERROR(MATCH(EJ$1,'CSC Mitre'!EA$1:EA$220,0)),"",VLOOKUP(EJ$1,'Tactic Recode'!$A$1:$B$547,2,FALSE))</f>
        <v/>
      </c>
      <c r="EK132" t="str">
        <f>IF(ISERROR(MATCH(EK$1,'CSC Mitre'!EA$1:EA$220,0)),"",VLOOKUP(EK$1,'Tactic Recode'!$A$1:$B$547,2,FALSE))</f>
        <v/>
      </c>
      <c r="EL132" t="str">
        <f>IF(ISERROR(MATCH(EL$1,'CSC Mitre'!EA$1:EA$220,0)),"",VLOOKUP(EL$1,'Tactic Recode'!$A$1:$B$547,2,FALSE))</f>
        <v/>
      </c>
      <c r="EM132" t="str">
        <f>IF(ISERROR(MATCH(EM$1,'CSC Mitre'!EA$1:EA$220,0)),"",VLOOKUP(EM$1,'Tactic Recode'!$A$1:$B$547,2,FALSE))</f>
        <v/>
      </c>
      <c r="EN132" t="str">
        <f>IF(ISERROR(MATCH(EN$1,'CSC Mitre'!EA$1:EA$220,0)),"",VLOOKUP(EN$1,'Tactic Recode'!$A$1:$B$547,2,FALSE))</f>
        <v/>
      </c>
      <c r="EO132" t="str">
        <f>IF(ISERROR(MATCH(EO$1,'CSC Mitre'!EA$1:EA$220,0)),"",VLOOKUP(EO$1,'Tactic Recode'!$A$1:$B$547,2,FALSE))</f>
        <v/>
      </c>
      <c r="EP132" t="str">
        <f>IF(ISERROR(MATCH(EP$1,'CSC Mitre'!EA$1:EA$220,0)),"",VLOOKUP(EP$1,'Tactic Recode'!$A$1:$B$547,2,FALSE))</f>
        <v/>
      </c>
      <c r="EQ132" t="str">
        <f>IF(ISERROR(MATCH(EQ$1,'CSC Mitre'!EA$1:EA$220,0)),"",VLOOKUP(EQ$1,'Tactic Recode'!$A$1:$B$547,2,FALSE))</f>
        <v/>
      </c>
      <c r="ER132" t="str">
        <f>IF(ISERROR(MATCH(ER$1,'CSC Mitre'!EA$1:EA$220,0)),"",VLOOKUP(ER$1,'Tactic Recode'!$A$1:$B$547,2,FALSE))</f>
        <v/>
      </c>
      <c r="ES132" t="str">
        <f>IF(ISERROR(MATCH(ES$1,'CSC Mitre'!EA$1:EA$220,0)),"",VLOOKUP(ES$1,'Tactic Recode'!$A$1:$B$547,2,FALSE))</f>
        <v/>
      </c>
      <c r="ET132" t="str">
        <f>IF(ISERROR(MATCH(ET$1,'CSC Mitre'!EA$1:EA$220,0)),"",VLOOKUP(ET$1,'Tactic Recode'!$A$1:$B$547,2,FALSE))</f>
        <v/>
      </c>
      <c r="EU132" t="str">
        <f>IF(ISERROR(MATCH(EU$1,'CSC Mitre'!EA$1:EA$220,0)),"",VLOOKUP(EU$1,'Tactic Recode'!$A$1:$B$547,2,FALSE))</f>
        <v/>
      </c>
      <c r="EV132" t="str">
        <f>IF(ISERROR(MATCH(EV$1,'CSC Mitre'!EA$1:EA$220,0)),"",VLOOKUP(EV$1,'Tactic Recode'!$A$1:$B$547,2,FALSE))</f>
        <v/>
      </c>
      <c r="EW132" t="str">
        <f>IF(ISERROR(MATCH(EW$1,'CSC Mitre'!EA$1:EA$220,0)),"",VLOOKUP(EW$1,'Tactic Recode'!$A$1:$B$547,2,FALSE))</f>
        <v/>
      </c>
      <c r="EX132" t="str">
        <f>IF(ISERROR(MATCH(EX$1,'CSC Mitre'!EA$1:EA$220,0)),"",VLOOKUP(EX$1,'Tactic Recode'!$A$1:$B$547,2,FALSE))</f>
        <v/>
      </c>
      <c r="EY132" t="str">
        <f>IF(ISERROR(MATCH(EY$1,'CSC Mitre'!EA$1:EA$220,0)),"",VLOOKUP(EY$1,'Tactic Recode'!$A$1:$B$547,2,FALSE))</f>
        <v/>
      </c>
      <c r="EZ132" t="str">
        <f>IF(ISERROR(MATCH(EZ$1,'CSC Mitre'!EA$1:EA$220,0)),"",VLOOKUP(EZ$1,'Tactic Recode'!$A$1:$B$547,2,FALSE))</f>
        <v/>
      </c>
      <c r="FA132" t="str">
        <f>IF(ISERROR(MATCH(FA$1,'CSC Mitre'!EA$1:EA$220,0)),"",VLOOKUP(FA$1,'Tactic Recode'!$A$1:$B$547,2,FALSE))</f>
        <v/>
      </c>
      <c r="FB132" t="str">
        <f>IF(ISERROR(MATCH(FB$1,'CSC Mitre'!EA$1:EA$220,0)),"",VLOOKUP(FB$1,'Tactic Recode'!$A$1:$B$547,2,FALSE))</f>
        <v/>
      </c>
      <c r="FC132" t="str">
        <f>IF(ISERROR(MATCH(FC$1,'CSC Mitre'!EA$1:EA$220,0)),"",VLOOKUP(FC$1,'Tactic Recode'!$A$1:$B$547,2,FALSE))</f>
        <v/>
      </c>
      <c r="FD132" t="str">
        <f>IF(ISERROR(MATCH(FD$1,'CSC Mitre'!EA$1:EA$220,0)),"",VLOOKUP(FD$1,'Tactic Recode'!$A$1:$B$547,2,FALSE))</f>
        <v/>
      </c>
      <c r="FE132" t="str">
        <f>IF(ISERROR(MATCH(FE$1,'CSC Mitre'!EA$1:EA$220,0)),"",VLOOKUP(FE$1,'Tactic Recode'!$A$1:$B$547,2,FALSE))</f>
        <v/>
      </c>
      <c r="FF132" t="str">
        <f>IF(ISERROR(MATCH(FF$1,'CSC Mitre'!EA$1:EA$220,0)),"",VLOOKUP(FF$1,'Tactic Recode'!$A$1:$B$547,2,FALSE))</f>
        <v/>
      </c>
      <c r="FG132" t="str">
        <f>IF(ISERROR(MATCH(FG$1,'CSC Mitre'!EA$1:EA$220,0)),"",VLOOKUP(FG$1,'Tactic Recode'!$A$1:$B$547,2,FALSE))</f>
        <v/>
      </c>
      <c r="FH132" t="str">
        <f>IF(ISERROR(MATCH(FH$1,'CSC Mitre'!EA$1:EA$220,0)),"",VLOOKUP(FH$1,'Tactic Recode'!$A$1:$B$547,2,FALSE))</f>
        <v/>
      </c>
      <c r="FI132" t="str">
        <f>IF(ISERROR(MATCH(FI$1,'CSC Mitre'!EA$1:EA$220,0)),"",VLOOKUP(FI$1,'Tactic Recode'!$A$1:$B$547,2,FALSE))</f>
        <v/>
      </c>
      <c r="FJ132" t="str">
        <f>IF(ISERROR(MATCH(FJ$1,'CSC Mitre'!EA$1:EA$220,0)),"",VLOOKUP(FJ$1,'Tactic Recode'!$A$1:$B$547,2,FALSE))</f>
        <v/>
      </c>
      <c r="FK132" t="str">
        <f>IF(ISERROR(MATCH(FK$1,'CSC Mitre'!EA$1:EA$220,0)),"",VLOOKUP(FK$1,'Tactic Recode'!$A$1:$B$547,2,FALSE))</f>
        <v/>
      </c>
      <c r="FL132" t="str">
        <f>IF(ISERROR(MATCH(FL$1,'CSC Mitre'!EA$1:EA$220,0)),"",VLOOKUP(FL$1,'Tactic Recode'!$A$1:$B$547,2,FALSE))</f>
        <v/>
      </c>
      <c r="FM132" t="str">
        <f>IF(ISERROR(MATCH(FM$1,'CSC Mitre'!EA$1:EA$220,0)),"",VLOOKUP(FM$1,'Tactic Recode'!$A$1:$B$547,2,FALSE))</f>
        <v/>
      </c>
      <c r="FN132" t="str">
        <f>IF(ISERROR(MATCH(FN$1,'CSC Mitre'!EA$1:EA$220,0)),"",VLOOKUP(FN$1,'Tactic Recode'!$A$1:$B$547,2,FALSE))</f>
        <v/>
      </c>
      <c r="FO132" t="str">
        <f>IF(ISERROR(MATCH(FO$1,'CSC Mitre'!EA$1:EA$220,0)),"",VLOOKUP(FO$1,'Tactic Recode'!$A$1:$B$547,2,FALSE))</f>
        <v/>
      </c>
      <c r="FP132" t="str">
        <f>IF(ISERROR(MATCH(FP$1,'CSC Mitre'!EA$1:EA$220,0)),"",VLOOKUP(FP$1,'Tactic Recode'!$A$1:$B$547,2,FALSE))</f>
        <v/>
      </c>
      <c r="FQ132" t="str">
        <f>IF(ISERROR(MATCH(FQ$1,'CSC Mitre'!EA$1:EA$220,0)),"",VLOOKUP(FQ$1,'Tactic Recode'!$A$1:$B$547,2,FALSE))</f>
        <v/>
      </c>
      <c r="FR132" t="str">
        <f>IF(ISERROR(MATCH(FR$1,'CSC Mitre'!EA$1:EA$220,0)),"",VLOOKUP(FR$1,'Tactic Recode'!$A$1:$B$547,2,FALSE))</f>
        <v/>
      </c>
      <c r="FS132" t="str">
        <f>IF(ISERROR(MATCH(FS$1,'CSC Mitre'!EA$1:EA$220,0)),"",VLOOKUP(FS$1,'Tactic Recode'!$A$1:$B$547,2,FALSE))</f>
        <v/>
      </c>
      <c r="FT132" t="str">
        <f>IF(ISERROR(MATCH(FT$1,'CSC Mitre'!EA$1:EA$220,0)),"",VLOOKUP(FT$1,'Tactic Recode'!$A$1:$B$547,2,FALSE))</f>
        <v/>
      </c>
      <c r="FU132" t="str">
        <f>IF(ISERROR(MATCH(FU$1,'CSC Mitre'!EA$1:EA$220,0)),"",VLOOKUP(FU$1,'Tactic Recode'!$A$1:$B$547,2,FALSE))</f>
        <v/>
      </c>
      <c r="FV132" t="str">
        <f>IF(ISERROR(MATCH(FV$1,'CSC Mitre'!EA$1:EA$220,0)),"",VLOOKUP(FV$1,'Tactic Recode'!$A$1:$B$547,2,FALSE))</f>
        <v/>
      </c>
      <c r="FW132" t="str">
        <f>IF(ISERROR(MATCH(FW$1,'CSC Mitre'!EA$1:EA$220,0)),"",VLOOKUP(FW$1,'Tactic Recode'!$A$1:$B$547,2,FALSE))</f>
        <v/>
      </c>
      <c r="FX132" t="str">
        <f>IF(ISERROR(MATCH(FX$1,'CSC Mitre'!EA$1:EA$220,0)),"",VLOOKUP(FX$1,'Tactic Recode'!$A$1:$B$547,2,FALSE))</f>
        <v/>
      </c>
      <c r="FY132" t="str">
        <f>IF(ISERROR(MATCH(FY$1,'CSC Mitre'!EA$1:EA$220,0)),"",VLOOKUP(FY$1,'Tactic Recode'!$A$1:$B$547,2,FALSE))</f>
        <v/>
      </c>
      <c r="FZ132" t="str">
        <f>IF(ISERROR(MATCH(FZ$1,'CSC Mitre'!EA$1:EA$220,0)),"",VLOOKUP(FZ$1,'Tactic Recode'!$A$1:$B$547,2,FALSE))</f>
        <v/>
      </c>
      <c r="GA132" t="str">
        <f>IF(ISERROR(MATCH(GA$1,'CSC Mitre'!EA$1:EA$220,0)),"",VLOOKUP(GA$1,'Tactic Recode'!$A$1:$B$547,2,FALSE))</f>
        <v/>
      </c>
      <c r="GB132" t="str">
        <f>IF(ISERROR(MATCH(GB$1,'CSC Mitre'!EA$1:EA$220,0)),"",VLOOKUP(GB$1,'Tactic Recode'!$A$1:$B$547,2,FALSE))</f>
        <v/>
      </c>
      <c r="GC132" t="str">
        <f>IF(ISERROR(MATCH(GC$1,'CSC Mitre'!EA$1:EA$220,0)),"",VLOOKUP(GC$1,'Tactic Recode'!$A$1:$B$547,2,FALSE))</f>
        <v/>
      </c>
      <c r="GD132" t="str">
        <f>IF(ISERROR(MATCH(GD$1,'CSC Mitre'!EA$1:EA$220,0)),"",VLOOKUP(GD$1,'Tactic Recode'!$A$1:$B$547,2,FALSE))</f>
        <v/>
      </c>
      <c r="GE132" t="str">
        <f>IF(ISERROR(MATCH(GE$1,'CSC Mitre'!EA$1:EA$220,0)),"",VLOOKUP(GE$1,'Tactic Recode'!$A$1:$B$547,2,FALSE))</f>
        <v/>
      </c>
      <c r="GF132" t="str">
        <f>IF(ISERROR(MATCH(GF$1,'CSC Mitre'!EA$1:EA$220,0)),"",VLOOKUP(GF$1,'Tactic Recode'!$A$1:$B$547,2,FALSE))</f>
        <v/>
      </c>
      <c r="GG132" t="str">
        <f>IF(ISERROR(MATCH(GG$1,'CSC Mitre'!EA$1:EA$220,0)),"",VLOOKUP(GG$1,'Tactic Recode'!$A$1:$B$547,2,FALSE))</f>
        <v/>
      </c>
      <c r="GH132" t="str">
        <f>IF(ISERROR(MATCH(GH$1,'CSC Mitre'!EA$1:EA$220,0)),"",VLOOKUP(GH$1,'Tactic Recode'!$A$1:$B$547,2,FALSE))</f>
        <v/>
      </c>
      <c r="GI132" t="str">
        <f>IF(ISERROR(MATCH(GI$1,'CSC Mitre'!EA$1:EA$220,0)),"",VLOOKUP(GI$1,'Tactic Recode'!$A$1:$B$547,2,FALSE))</f>
        <v/>
      </c>
      <c r="GJ132" t="str">
        <f>IF(ISERROR(MATCH(GJ$1,'CSC Mitre'!EA$1:EA$220,0)),"",VLOOKUP(GJ$1,'Tactic Recode'!$A$1:$B$547,2,FALSE))</f>
        <v/>
      </c>
      <c r="GK132" t="str">
        <f>IF(ISERROR(MATCH(GK$1,'CSC Mitre'!EA$1:EA$220,0)),"",VLOOKUP(GK$1,'Tactic Recode'!$A$1:$B$547,2,FALSE))</f>
        <v/>
      </c>
      <c r="GL132" t="str">
        <f>IF(ISERROR(MATCH(GL$1,'CSC Mitre'!EA$1:EA$220,0)),"",VLOOKUP(GL$1,'Tactic Recode'!$A$1:$B$547,2,FALSE))</f>
        <v/>
      </c>
      <c r="GM132" t="str">
        <f>IF(ISERROR(MATCH(GM$1,'CSC Mitre'!EA$1:EA$220,0)),"",VLOOKUP(GM$1,'Tactic Recode'!$A$1:$B$547,2,FALSE))</f>
        <v/>
      </c>
      <c r="GN132" t="str">
        <f>IF(ISERROR(MATCH(GN$1,'CSC Mitre'!EA$1:EA$220,0)),"",VLOOKUP(GN$1,'Tactic Recode'!$A$1:$B$547,2,FALSE))</f>
        <v/>
      </c>
      <c r="GO132" t="str">
        <f>IF(ISERROR(MATCH(GO$1,'CSC Mitre'!EA$1:EA$220,0)),"",VLOOKUP(GO$1,'Tactic Recode'!$A$1:$B$547,2,FALSE))</f>
        <v/>
      </c>
      <c r="GP132" t="str">
        <f>IF(ISERROR(MATCH(GP$1,'CSC Mitre'!EA$1:EA$220,0)),"",VLOOKUP(GP$1,'Tactic Recode'!$A$1:$B$547,2,FALSE))</f>
        <v/>
      </c>
      <c r="GQ132" t="str">
        <f>IF(ISERROR(MATCH(GQ$1,'CSC Mitre'!EA$1:EA$220,0)),"",VLOOKUP(GQ$1,'Tactic Recode'!$A$1:$B$547,2,FALSE))</f>
        <v/>
      </c>
      <c r="GR132" t="str">
        <f>IF(ISERROR(MATCH(GR$1,'CSC Mitre'!EA$1:EA$220,0)),"",VLOOKUP(GR$1,'Tactic Recode'!$A$1:$B$547,2,FALSE))</f>
        <v/>
      </c>
      <c r="GS132" t="str">
        <f>IF(ISERROR(MATCH(GS$1,'CSC Mitre'!EA$1:EA$220,0)),"",VLOOKUP(GS$1,'Tactic Recode'!$A$1:$B$547,2,FALSE))</f>
        <v/>
      </c>
      <c r="GT132" t="str">
        <f>IF(ISERROR(MATCH(GT$1,'CSC Mitre'!EA$1:EA$220,0)),"",VLOOKUP(GT$1,'Tactic Recode'!$A$1:$B$547,2,FALSE))</f>
        <v/>
      </c>
      <c r="GU132" t="str">
        <f>IF(ISERROR(MATCH(GU$1,'CSC Mitre'!EA$1:EA$220,0)),"",VLOOKUP(GU$1,'Tactic Recode'!$A$1:$B$547,2,FALSE))</f>
        <v/>
      </c>
      <c r="GV132" t="str">
        <f>IF(ISERROR(MATCH(GV$1,'CSC Mitre'!EA$1:EA$220,0)),"",VLOOKUP(GV$1,'Tactic Recode'!$A$1:$B$547,2,FALSE))</f>
        <v/>
      </c>
      <c r="GW132" t="str">
        <f>IF(ISERROR(MATCH(GW$1,'CSC Mitre'!EA$1:EA$220,0)),"",VLOOKUP(GW$1,'Tactic Recode'!$A$1:$B$547,2,FALSE))</f>
        <v/>
      </c>
      <c r="GX132" t="str">
        <f>IF(ISERROR(MATCH(GX$1,'CSC Mitre'!EA$1:EA$220,0)),"",VLOOKUP(GX$1,'Tactic Recode'!$A$1:$B$547,2,FALSE))</f>
        <v/>
      </c>
      <c r="GY132" t="str">
        <f>IF(ISERROR(MATCH(GY$1,'CSC Mitre'!EA$1:EA$220,0)),"",VLOOKUP(GY$1,'Tactic Recode'!$A$1:$B$547,2,FALSE))</f>
        <v/>
      </c>
      <c r="GZ132" t="str">
        <f>IF(ISERROR(MATCH(GZ$1,'CSC Mitre'!EA$1:EA$220,0)),"",VLOOKUP(GZ$1,'Tactic Recode'!$A$1:$B$547,2,FALSE))</f>
        <v/>
      </c>
      <c r="HA132" t="str">
        <f>IF(ISERROR(MATCH(HA$1,'CSC Mitre'!EA$1:EA$220,0)),"",VLOOKUP(HA$1,'Tactic Recode'!$A$1:$B$547,2,FALSE))</f>
        <v/>
      </c>
      <c r="HB132" t="str">
        <f>IF(ISERROR(MATCH(HB$1,'CSC Mitre'!EA$1:EA$220,0)),"",VLOOKUP(HB$1,'Tactic Recode'!$A$1:$B$547,2,FALSE))</f>
        <v/>
      </c>
      <c r="HC132" t="str">
        <f>IF(ISERROR(MATCH(HC$1,'CSC Mitre'!EA$1:EA$220,0)),"",VLOOKUP(HC$1,'Tactic Recode'!$A$1:$B$547,2,FALSE))</f>
        <v/>
      </c>
      <c r="HD132" t="str">
        <f>IF(ISERROR(MATCH(HD$1,'CSC Mitre'!EA$1:EA$220,0)),"",VLOOKUP(HD$1,'Tactic Recode'!$A$1:$B$547,2,FALSE))</f>
        <v/>
      </c>
      <c r="HE132" t="str">
        <f>IF(ISERROR(MATCH(HE$1,'CSC Mitre'!EA$1:EA$220,0)),"",VLOOKUP(HE$1,'Tactic Recode'!$A$1:$B$547,2,FALSE))</f>
        <v/>
      </c>
      <c r="HF132" t="str">
        <f>IF(ISERROR(MATCH(HF$1,'CSC Mitre'!EA$1:EA$220,0)),"",VLOOKUP(HF$1,'Tactic Recode'!$A$1:$B$547,2,FALSE))</f>
        <v/>
      </c>
      <c r="HG132" t="str">
        <f>IF(ISERROR(MATCH(HG$1,'CSC Mitre'!EA$1:EA$220,0)),"",VLOOKUP(HG$1,'Tactic Recode'!$A$1:$B$547,2,FALSE))</f>
        <v/>
      </c>
      <c r="HH132" t="str">
        <f>IF(ISERROR(MATCH(HH$1,'CSC Mitre'!EA$1:EA$220,0)),"",VLOOKUP(HH$1,'Tactic Recode'!$A$1:$B$547,2,FALSE))</f>
        <v/>
      </c>
      <c r="HI132" t="str">
        <f>IF(ISERROR(MATCH(HI$1,'CSC Mitre'!EA$1:EA$220,0)),"",VLOOKUP(HI$1,'Tactic Recode'!$A$1:$B$547,2,FALSE))</f>
        <v/>
      </c>
      <c r="HJ132" t="str">
        <f>IF(ISERROR(MATCH(HJ$1,'CSC Mitre'!EA$1:EA$220,0)),"",VLOOKUP(HJ$1,'Tactic Recode'!$A$1:$B$547,2,FALSE))</f>
        <v/>
      </c>
      <c r="HK132" t="str">
        <f>IF(ISERROR(MATCH(HK$1,'CSC Mitre'!EA$1:EA$220,0)),"",VLOOKUP(HK$1,'Tactic Recode'!$A$1:$B$547,2,FALSE))</f>
        <v/>
      </c>
      <c r="HL132" t="str">
        <f>IF(ISERROR(MATCH(HL$1,'CSC Mitre'!EA$1:EA$220,0)),"",VLOOKUP(HL$1,'Tactic Recode'!$A$1:$B$547,2,FALSE))</f>
        <v/>
      </c>
      <c r="HM132" t="str">
        <f>IF(ISERROR(MATCH(HM$1,'CSC Mitre'!EA$1:EA$220,0)),"",VLOOKUP(HM$1,'Tactic Recode'!$A$1:$B$547,2,FALSE))</f>
        <v/>
      </c>
      <c r="HN132" t="str">
        <f>IF(ISERROR(MATCH(HN$1,'CSC Mitre'!EA$1:EA$220,0)),"",VLOOKUP(HN$1,'Tactic Recode'!$A$1:$B$547,2,FALSE))</f>
        <v/>
      </c>
      <c r="HO132" t="str">
        <f>IF(ISERROR(MATCH(HO$1,'CSC Mitre'!EA$1:EA$220,0)),"",VLOOKUP(HO$1,'Tactic Recode'!$A$1:$B$547,2,FALSE))</f>
        <v/>
      </c>
      <c r="HP132" t="str">
        <f>IF(ISERROR(MATCH(HP$1,'CSC Mitre'!EA$1:EA$220,0)),"",VLOOKUP(HP$1,'Tactic Recode'!$A$1:$B$547,2,FALSE))</f>
        <v/>
      </c>
      <c r="HQ132" t="str">
        <f>IF(ISERROR(MATCH(HQ$1,'CSC Mitre'!EA$1:EA$220,0)),"",VLOOKUP(HQ$1,'Tactic Recode'!$A$1:$B$547,2,FALSE))</f>
        <v/>
      </c>
      <c r="HR132" t="str">
        <f>IF(ISERROR(MATCH(HR$1,'CSC Mitre'!EA$1:EA$220,0)),"",VLOOKUP(HR$1,'Tactic Recode'!$A$1:$B$547,2,FALSE))</f>
        <v/>
      </c>
      <c r="HS132" t="str">
        <f>IF(ISERROR(MATCH(HS$1,'CSC Mitre'!EA$1:EA$220,0)),"",VLOOKUP(HS$1,'Tactic Recode'!$A$1:$B$547,2,FALSE))</f>
        <v/>
      </c>
      <c r="HT132" t="str">
        <f>IF(ISERROR(MATCH(HT$1,'CSC Mitre'!EA$1:EA$220,0)),"",VLOOKUP(HT$1,'Tactic Recode'!$A$1:$B$547,2,FALSE))</f>
        <v/>
      </c>
      <c r="HU132" t="str">
        <f>IF(ISERROR(MATCH(HU$1,'CSC Mitre'!EA$1:EA$220,0)),"",VLOOKUP(HU$1,'Tactic Recode'!$A$1:$B$547,2,FALSE))</f>
        <v/>
      </c>
      <c r="HV132" t="str">
        <f>IF(ISERROR(MATCH(HV$1,'CSC Mitre'!EA$1:EA$220,0)),"",VLOOKUP(HV$1,'Tactic Recode'!$A$1:$B$547,2,FALSE))</f>
        <v/>
      </c>
      <c r="HW132" t="str">
        <f>IF(ISERROR(MATCH(HW$1,'CSC Mitre'!EA$1:EA$220,0)),"",VLOOKUP(HW$1,'Tactic Recode'!$A$1:$B$547,2,FALSE))</f>
        <v/>
      </c>
      <c r="HX132" t="str">
        <f>IF(ISERROR(MATCH(HX$1,'CSC Mitre'!EA$1:EA$220,0)),"",VLOOKUP(HX$1,'Tactic Recode'!$A$1:$B$547,2,FALSE))</f>
        <v/>
      </c>
      <c r="HY132" t="str">
        <f>IF(ISERROR(MATCH(HY$1,'CSC Mitre'!EA$1:EA$220,0)),"",VLOOKUP(HY$1,'Tactic Recode'!$A$1:$B$547,2,FALSE))</f>
        <v/>
      </c>
      <c r="HZ132" t="str">
        <f>IF(ISERROR(MATCH(HZ$1,'CSC Mitre'!EA$1:EA$220,0)),"",VLOOKUP(HZ$1,'Tactic Recode'!$A$1:$B$547,2,FALSE))</f>
        <v/>
      </c>
      <c r="IA132" t="str">
        <f>IF(ISERROR(MATCH(IA$1,'CSC Mitre'!EA$1:EA$220,0)),"",VLOOKUP(IA$1,'Tactic Recode'!$A$1:$B$547,2,FALSE))</f>
        <v/>
      </c>
      <c r="IB132" t="str">
        <f>IF(ISERROR(MATCH(IB$1,'CSC Mitre'!EA$1:EA$220,0)),"",VLOOKUP(IB$1,'Tactic Recode'!$A$1:$B$547,2,FALSE))</f>
        <v/>
      </c>
      <c r="IC132" t="str">
        <f>IF(ISERROR(MATCH(IC$1,'CSC Mitre'!EA$1:EA$220,0)),"",VLOOKUP(IC$1,'Tactic Recode'!$A$1:$B$547,2,FALSE))</f>
        <v/>
      </c>
      <c r="ID132" t="str">
        <f>IF(ISERROR(MATCH(ID$1,'CSC Mitre'!EA$1:EA$220,0)),"",VLOOKUP(ID$1,'Tactic Recode'!$A$1:$B$547,2,FALSE))</f>
        <v/>
      </c>
      <c r="IE132" t="str">
        <f>IF(ISERROR(MATCH(IE$1,'CSC Mitre'!EA$1:EA$220,0)),"",VLOOKUP(IE$1,'Tactic Recode'!$A$1:$B$547,2,FALSE))</f>
        <v/>
      </c>
      <c r="IF132" t="str">
        <f>IF(ISERROR(MATCH(IF$1,'CSC Mitre'!EA$1:EA$220,0)),"",VLOOKUP(IF$1,'Tactic Recode'!$A$1:$B$547,2,FALSE))</f>
        <v/>
      </c>
      <c r="IG132" t="str">
        <f>IF(ISERROR(MATCH(IG$1,'CSC Mitre'!EA$1:EA$220,0)),"",VLOOKUP(IG$1,'Tactic Recode'!$A$1:$B$547,2,FALSE))</f>
        <v/>
      </c>
      <c r="IH132" t="str">
        <f>IF(ISERROR(MATCH(IH$1,'CSC Mitre'!EA$1:EA$220,0)),"",VLOOKUP(IH$1,'Tactic Recode'!$A$1:$B$547,2,FALSE))</f>
        <v/>
      </c>
      <c r="II132" t="str">
        <f>IF(ISERROR(MATCH(II$1,'CSC Mitre'!EA$1:EA$220,0)),"",VLOOKUP(II$1,'Tactic Recode'!$A$1:$B$547,2,FALSE))</f>
        <v/>
      </c>
      <c r="IJ132" t="str">
        <f>IF(ISERROR(MATCH(IJ$1,'CSC Mitre'!EA$1:EA$220,0)),"",VLOOKUP(IJ$1,'Tactic Recode'!$A$1:$B$547,2,FALSE))</f>
        <v/>
      </c>
      <c r="IK132" t="str">
        <f>IF(ISERROR(MATCH(IK$1,'CSC Mitre'!EA$1:EA$220,0)),"",VLOOKUP(IK$1,'Tactic Recode'!$A$1:$B$547,2,FALSE))</f>
        <v/>
      </c>
      <c r="IL132" t="str">
        <f>IF(ISERROR(MATCH(IL$1,'CSC Mitre'!EA$1:EA$220,0)),"",VLOOKUP(IL$1,'Tactic Recode'!$A$1:$B$547,2,FALSE))</f>
        <v/>
      </c>
      <c r="IM132" t="str">
        <f>IF(ISERROR(MATCH(IM$1,'CSC Mitre'!EA$1:EA$220,0)),"",VLOOKUP(IM$1,'Tactic Recode'!$A$1:$B$547,2,FALSE))</f>
        <v/>
      </c>
      <c r="IN132" t="str">
        <f>IF(ISERROR(MATCH(IN$1,'CSC Mitre'!EA$1:EA$220,0)),"",VLOOKUP(IN$1,'Tactic Recode'!$A$1:$B$547,2,FALSE))</f>
        <v/>
      </c>
      <c r="IO132" t="str">
        <f>IF(ISERROR(MATCH(IO$1,'CSC Mitre'!EA$1:EA$220,0)),"",VLOOKUP(IO$1,'Tactic Recode'!$A$1:$B$547,2,FALSE))</f>
        <v/>
      </c>
      <c r="IP132" t="str">
        <f>IF(ISERROR(MATCH(IP$1,'CSC Mitre'!EA$1:EA$220,0)),"",VLOOKUP(IP$1,'Tactic Recode'!$A$1:$B$547,2,FALSE))</f>
        <v/>
      </c>
      <c r="IQ132" t="str">
        <f>IF(ISERROR(MATCH(IQ$1,'CSC Mitre'!EA$1:EA$220,0)),"",VLOOKUP(IQ$1,'Tactic Recode'!$A$1:$B$547,2,FALSE))</f>
        <v/>
      </c>
      <c r="IR132" t="str">
        <f>IF(ISERROR(MATCH(IR$1,'CSC Mitre'!EA$1:EA$220,0)),"",VLOOKUP(IR$1,'Tactic Recode'!$A$1:$B$547,2,FALSE))</f>
        <v/>
      </c>
      <c r="IS132" t="str">
        <f>IF(ISERROR(MATCH(IS$1,'CSC Mitre'!EA$1:EA$220,0)),"",VLOOKUP(IS$1,'Tactic Recode'!$A$1:$B$547,2,FALSE))</f>
        <v/>
      </c>
      <c r="IT132" t="str">
        <f>IF(ISERROR(MATCH(IT$1,'CSC Mitre'!EA$1:EA$220,0)),"",VLOOKUP(IT$1,'Tactic Recode'!$A$1:$B$547,2,FALSE))</f>
        <v/>
      </c>
      <c r="IU132" t="str">
        <f>IF(ISERROR(MATCH(IU$1,'CSC Mitre'!EA$1:EA$220,0)),"",VLOOKUP(IU$1,'Tactic Recode'!$A$1:$B$547,2,FALSE))</f>
        <v/>
      </c>
      <c r="IV132" t="str">
        <f>IF(ISERROR(MATCH(IV$1,'CSC Mitre'!EA$1:EA$220,0)),"",VLOOKUP(IV$1,'Tactic Recode'!$A$1:$B$547,2,FALSE))</f>
        <v/>
      </c>
      <c r="IW132" t="str">
        <f>IF(ISERROR(MATCH(IW$1,'CSC Mitre'!EA$1:EA$220,0)),"",VLOOKUP(IW$1,'Tactic Recode'!$A$1:$B$547,2,FALSE))</f>
        <v/>
      </c>
      <c r="IX132" t="str">
        <f>IF(ISERROR(MATCH(IX$1,'CSC Mitre'!EA$1:EA$220,0)),"",VLOOKUP(IX$1,'Tactic Recode'!$A$1:$B$547,2,FALSE))</f>
        <v/>
      </c>
      <c r="IY132" t="str">
        <f>IF(ISERROR(MATCH(IY$1,'CSC Mitre'!EA$1:EA$220,0)),"",VLOOKUP(IY$1,'Tactic Recode'!$A$1:$B$547,2,FALSE))</f>
        <v/>
      </c>
      <c r="IZ132" t="str">
        <f>IF(ISERROR(MATCH(IZ$1,'CSC Mitre'!EA$1:EA$220,0)),"",VLOOKUP(IZ$1,'Tactic Recode'!$A$1:$B$547,2,FALSE))</f>
        <v/>
      </c>
      <c r="JA132" t="str">
        <f>IF(ISERROR(MATCH(JA$1,'CSC Mitre'!EA$1:EA$220,0)),"",VLOOKUP(JA$1,'Tactic Recode'!$A$1:$B$547,2,FALSE))</f>
        <v/>
      </c>
      <c r="JB132" t="str">
        <f>IF(ISERROR(MATCH(JB$1,'CSC Mitre'!EA$1:EA$220,0)),"",VLOOKUP(JB$1,'Tactic Recode'!$A$1:$B$547,2,FALSE))</f>
        <v/>
      </c>
      <c r="JC132" t="str">
        <f>IF(ISERROR(MATCH(JC$1,'CSC Mitre'!EA$1:EA$220,0)),"",VLOOKUP(JC$1,'Tactic Recode'!$A$1:$B$547,2,FALSE))</f>
        <v/>
      </c>
      <c r="JD132" t="str">
        <f>IF(ISERROR(MATCH(JD$1,'CSC Mitre'!EA$1:EA$220,0)),"",VLOOKUP(JD$1,'Tactic Recode'!$A$1:$B$547,2,FALSE))</f>
        <v/>
      </c>
      <c r="JE132" t="str">
        <f>IF(ISERROR(MATCH(JE$1,'CSC Mitre'!EA$1:EA$220,0)),"",VLOOKUP(JE$1,'Tactic Recode'!$A$1:$B$547,2,FALSE))</f>
        <v/>
      </c>
      <c r="JF132" t="str">
        <f>IF(ISERROR(MATCH(JF$1,'CSC Mitre'!EA$1:EA$220,0)),"",VLOOKUP(JF$1,'Tactic Recode'!$A$1:$B$547,2,FALSE))</f>
        <v/>
      </c>
      <c r="JG132" t="str">
        <f>IF(ISERROR(MATCH(JG$1,'CSC Mitre'!EA$1:EA$220,0)),"",VLOOKUP(JG$1,'Tactic Recode'!$A$1:$B$547,2,FALSE))</f>
        <v/>
      </c>
      <c r="JH132" t="str">
        <f>IF(ISERROR(MATCH(JH$1,'CSC Mitre'!EA$1:EA$220,0)),"",VLOOKUP(JH$1,'Tactic Recode'!$A$1:$B$547,2,FALSE))</f>
        <v/>
      </c>
      <c r="JI132" t="str">
        <f>IF(ISERROR(MATCH(JI$1,'CSC Mitre'!EA$1:EA$220,0)),"",VLOOKUP(JI$1,'Tactic Recode'!$A$1:$B$547,2,FALSE))</f>
        <v/>
      </c>
      <c r="JJ132" t="str">
        <f>IF(ISERROR(MATCH(JJ$1,'CSC Mitre'!EA$1:EA$220,0)),"",VLOOKUP(JJ$1,'Tactic Recode'!$A$1:$B$547,2,FALSE))</f>
        <v/>
      </c>
      <c r="JK132" t="str">
        <f>IF(ISERROR(MATCH(JK$1,'CSC Mitre'!EA$1:EA$220,0)),"",VLOOKUP(JK$1,'Tactic Recode'!$A$1:$B$547,2,FALSE))</f>
        <v/>
      </c>
      <c r="JL132" t="str">
        <f>IF(ISERROR(MATCH(JL$1,'CSC Mitre'!EA$1:EA$220,0)),"",VLOOKUP(JL$1,'Tactic Recode'!$A$1:$B$547,2,FALSE))</f>
        <v/>
      </c>
      <c r="JM132" t="str">
        <f>IF(ISERROR(MATCH(JM$1,'CSC Mitre'!EA$1:EA$220,0)),"",VLOOKUP(JM$1,'Tactic Recode'!$A$1:$B$547,2,FALSE))</f>
        <v/>
      </c>
      <c r="JN132" t="str">
        <f>IF(ISERROR(MATCH(JN$1,'CSC Mitre'!EA$1:EA$220,0)),"",VLOOKUP(JN$1,'Tactic Recode'!$A$1:$B$547,2,FALSE))</f>
        <v/>
      </c>
      <c r="JO132" t="str">
        <f>IF(ISERROR(MATCH(JO$1,'CSC Mitre'!EA$1:EA$220,0)),"",VLOOKUP(JO$1,'Tactic Recode'!$A$1:$B$547,2,FALSE))</f>
        <v/>
      </c>
      <c r="JP132" t="str">
        <f>IF(ISERROR(MATCH(JP$1,'CSC Mitre'!EA$1:EA$220,0)),"",VLOOKUP(JP$1,'Tactic Recode'!$A$1:$B$547,2,FALSE))</f>
        <v/>
      </c>
      <c r="JQ132" t="str">
        <f>IF(ISERROR(MATCH(JQ$1,'CSC Mitre'!EA$1:EA$220,0)),"",VLOOKUP(JQ$1,'Tactic Recode'!$A$1:$B$547,2,FALSE))</f>
        <v/>
      </c>
      <c r="JR132" t="str">
        <f>IF(ISERROR(MATCH(JR$1,'CSC Mitre'!EA$1:EA$220,0)),"",VLOOKUP(JR$1,'Tactic Recode'!$A$1:$B$547,2,FALSE))</f>
        <v/>
      </c>
      <c r="JS132" t="str">
        <f>IF(ISERROR(MATCH(JS$1,'CSC Mitre'!EA$1:EA$220,0)),"",VLOOKUP(JS$1,'Tactic Recode'!$A$1:$B$547,2,FALSE))</f>
        <v/>
      </c>
      <c r="JT132" t="str">
        <f>IF(ISERROR(MATCH(JT$1,'CSC Mitre'!EA$1:EA$220,0)),"",VLOOKUP(JT$1,'Tactic Recode'!$A$1:$B$547,2,FALSE))</f>
        <v/>
      </c>
      <c r="JU132" t="str">
        <f>IF(ISERROR(MATCH(JU$1,'CSC Mitre'!EA$1:EA$220,0)),"",VLOOKUP(JU$1,'Tactic Recode'!$A$1:$B$547,2,FALSE))</f>
        <v/>
      </c>
      <c r="JV132" t="str">
        <f>IF(ISERROR(MATCH(JV$1,'CSC Mitre'!EA$1:EA$220,0)),"",VLOOKUP(JV$1,'Tactic Recode'!$A$1:$B$547,2,FALSE))</f>
        <v/>
      </c>
      <c r="JW132" t="str">
        <f>IF(ISERROR(MATCH(JW$1,'CSC Mitre'!EA$1:EA$220,0)),"",VLOOKUP(JW$1,'Tactic Recode'!$A$1:$B$547,2,FALSE))</f>
        <v/>
      </c>
      <c r="JX132" t="str">
        <f>IF(ISERROR(MATCH(JX$1,'CSC Mitre'!EA$1:EA$220,0)),"",VLOOKUP(JX$1,'Tactic Recode'!$A$1:$B$547,2,FALSE))</f>
        <v/>
      </c>
      <c r="JY132" t="str">
        <f>IF(ISERROR(MATCH(JY$1,'CSC Mitre'!EA$1:EA$220,0)),"",VLOOKUP(JY$1,'Tactic Recode'!$A$1:$B$547,2,FALSE))</f>
        <v/>
      </c>
      <c r="JZ132" t="str">
        <f>IF(ISERROR(MATCH(JZ$1,'CSC Mitre'!EA$1:EA$220,0)),"",VLOOKUP(JZ$1,'Tactic Recode'!$A$1:$B$547,2,FALSE))</f>
        <v/>
      </c>
      <c r="KA132" t="str">
        <f>IF(ISERROR(MATCH(KA$1,'CSC Mitre'!EA$1:EA$220,0)),"",VLOOKUP(KA$1,'Tactic Recode'!$A$1:$B$547,2,FALSE))</f>
        <v/>
      </c>
      <c r="KB132" t="str">
        <f>IF(ISERROR(MATCH(KB$1,'CSC Mitre'!EA$1:EA$220,0)),"",VLOOKUP(KB$1,'Tactic Recode'!$A$1:$B$547,2,FALSE))</f>
        <v/>
      </c>
      <c r="KC132" t="str">
        <f>IF(ISERROR(MATCH(KC$1,'CSC Mitre'!EA$1:EA$220,0)),"",VLOOKUP(KC$1,'Tactic Recode'!$A$1:$B$547,2,FALSE))</f>
        <v/>
      </c>
      <c r="KD132" t="str">
        <f>IF(ISERROR(MATCH(KD$1,'CSC Mitre'!EA$1:EA$220,0)),"",VLOOKUP(KD$1,'Tactic Recode'!$A$1:$B$547,2,FALSE))</f>
        <v/>
      </c>
      <c r="KE132" t="str">
        <f>IF(ISERROR(MATCH(KE$1,'CSC Mitre'!EA$1:EA$220,0)),"",VLOOKUP(KE$1,'Tactic Recode'!$A$1:$B$547,2,FALSE))</f>
        <v/>
      </c>
      <c r="KF132" t="str">
        <f>IF(ISERROR(MATCH(KF$1,'CSC Mitre'!EA$1:EA$220,0)),"",VLOOKUP(KF$1,'Tactic Recode'!$A$1:$B$547,2,FALSE))</f>
        <v/>
      </c>
      <c r="KG132" t="str">
        <f>IF(ISERROR(MATCH(KG$1,'CSC Mitre'!EA$1:EA$220,0)),"",VLOOKUP(KG$1,'Tactic Recode'!$A$1:$B$547,2,FALSE))</f>
        <v/>
      </c>
      <c r="KH132" t="str">
        <f>IF(ISERROR(MATCH(KH$1,'CSC Mitre'!EA$1:EA$220,0)),"",VLOOKUP(KH$1,'Tactic Recode'!$A$1:$B$547,2,FALSE))</f>
        <v/>
      </c>
      <c r="KI132" t="str">
        <f>IF(ISERROR(MATCH(KI$1,'CSC Mitre'!EA$1:EA$220,0)),"",VLOOKUP(KI$1,'Tactic Recode'!$A$1:$B$547,2,FALSE))</f>
        <v/>
      </c>
      <c r="KJ132" t="str">
        <f>IF(ISERROR(MATCH(KJ$1,'CSC Mitre'!EA$1:EA$220,0)),"",VLOOKUP(KJ$1,'Tactic Recode'!$A$1:$B$547,2,FALSE))</f>
        <v/>
      </c>
      <c r="KK132" t="str">
        <f>IF(ISERROR(MATCH(KK$1,'CSC Mitre'!EA$1:EA$220,0)),"",VLOOKUP(KK$1,'Tactic Recode'!$A$1:$B$547,2,FALSE))</f>
        <v/>
      </c>
      <c r="KL132" t="str">
        <f>IF(ISERROR(MATCH(KL$1,'CSC Mitre'!EA$1:EA$220,0)),"",VLOOKUP(KL$1,'Tactic Recode'!$A$1:$B$547,2,FALSE))</f>
        <v/>
      </c>
      <c r="KM132" t="str">
        <f>IF(ISERROR(MATCH(KM$1,'CSC Mitre'!EA$1:EA$220,0)),"",VLOOKUP(KM$1,'Tactic Recode'!$A$1:$B$547,2,FALSE))</f>
        <v/>
      </c>
      <c r="KN132" t="str">
        <f>IF(ISERROR(MATCH(KN$1,'CSC Mitre'!EA$1:EA$220,0)),"",VLOOKUP(KN$1,'Tactic Recode'!$A$1:$B$547,2,FALSE))</f>
        <v/>
      </c>
      <c r="KO132" t="str">
        <f>IF(ISERROR(MATCH(KO$1,'CSC Mitre'!EA$1:EA$220,0)),"",VLOOKUP(KO$1,'Tactic Recode'!$A$1:$B$547,2,FALSE))</f>
        <v/>
      </c>
      <c r="KP132" t="str">
        <f>IF(ISERROR(MATCH(KP$1,'CSC Mitre'!EA$1:EA$220,0)),"",VLOOKUP(KP$1,'Tactic Recode'!$A$1:$B$547,2,FALSE))</f>
        <v/>
      </c>
      <c r="KQ132" t="str">
        <f>IF(ISERROR(MATCH(KQ$1,'CSC Mitre'!EA$1:EA$220,0)),"",VLOOKUP(KQ$1,'Tactic Recode'!$A$1:$B$547,2,FALSE))</f>
        <v/>
      </c>
      <c r="KR132" t="str">
        <f>IF(ISERROR(MATCH(KR$1,'CSC Mitre'!EA$1:EA$220,0)),"",VLOOKUP(KR$1,'Tactic Recode'!$A$1:$B$547,2,FALSE))</f>
        <v/>
      </c>
      <c r="KS132" t="str">
        <f>IF(ISERROR(MATCH(KS$1,'CSC Mitre'!EA$1:EA$220,0)),"",VLOOKUP(KS$1,'Tactic Recode'!$A$1:$B$547,2,FALSE))</f>
        <v/>
      </c>
      <c r="KT132" t="str">
        <f>IF(ISERROR(MATCH(KT$1,'CSC Mitre'!EA$1:EA$220,0)),"",VLOOKUP(KT$1,'Tactic Recode'!$A$1:$B$547,2,FALSE))</f>
        <v/>
      </c>
      <c r="KU132" t="str">
        <f>IF(ISERROR(MATCH(KU$1,'CSC Mitre'!EA$1:EA$220,0)),"",VLOOKUP(KU$1,'Tactic Recode'!$A$1:$B$547,2,FALSE))</f>
        <v/>
      </c>
      <c r="KV132" t="str">
        <f>IF(ISERROR(MATCH(KV$1,'CSC Mitre'!EA$1:EA$220,0)),"",VLOOKUP(KV$1,'Tactic Recode'!$A$1:$B$547,2,FALSE))</f>
        <v/>
      </c>
      <c r="KW132" t="str">
        <f>IF(ISERROR(MATCH(KW$1,'CSC Mitre'!EA$1:EA$220,0)),"",VLOOKUP(KW$1,'Tactic Recode'!$A$1:$B$547,2,FALSE))</f>
        <v/>
      </c>
      <c r="KX132" t="str">
        <f>IF(ISERROR(MATCH(KX$1,'CSC Mitre'!EA$1:EA$220,0)),"",VLOOKUP(KX$1,'Tactic Recode'!$A$1:$B$547,2,FALSE))</f>
        <v/>
      </c>
      <c r="KY132" t="str">
        <f>IF(ISERROR(MATCH(KY$1,'CSC Mitre'!EA$1:EA$220,0)),"",VLOOKUP(KY$1,'Tactic Recode'!$A$1:$B$547,2,FALSE))</f>
        <v/>
      </c>
      <c r="KZ132" t="str">
        <f>IF(ISERROR(MATCH(KZ$1,'CSC Mitre'!EA$1:EA$220,0)),"",VLOOKUP(KZ$1,'Tactic Recode'!$A$1:$B$547,2,FALSE))</f>
        <v/>
      </c>
      <c r="LA132" t="str">
        <f>IF(ISERROR(MATCH(LA$1,'CSC Mitre'!EA$1:EA$220,0)),"",VLOOKUP(LA$1,'Tactic Recode'!$A$1:$B$547,2,FALSE))</f>
        <v/>
      </c>
      <c r="LB132" t="str">
        <f>IF(ISERROR(MATCH(LB$1,'CSC Mitre'!EA$1:EA$220,0)),"",VLOOKUP(LB$1,'Tactic Recode'!$A$1:$B$547,2,FALSE))</f>
        <v/>
      </c>
      <c r="LC132" t="str">
        <f>IF(ISERROR(MATCH(LC$1,'CSC Mitre'!EA$1:EA$220,0)),"",VLOOKUP(LC$1,'Tactic Recode'!$A$1:$B$547,2,FALSE))</f>
        <v/>
      </c>
      <c r="LD132" t="str">
        <f>IF(ISERROR(MATCH(LD$1,'CSC Mitre'!EA$1:EA$220,0)),"",VLOOKUP(LD$1,'Tactic Recode'!$A$1:$B$547,2,FALSE))</f>
        <v/>
      </c>
      <c r="LE132" t="str">
        <f>IF(ISERROR(MATCH(LE$1,'CSC Mitre'!EA$1:EA$220,0)),"",VLOOKUP(LE$1,'Tactic Recode'!$A$1:$B$547,2,FALSE))</f>
        <v/>
      </c>
      <c r="LF132" t="str">
        <f>IF(ISERROR(MATCH(LF$1,'CSC Mitre'!EA$1:EA$220,0)),"",VLOOKUP(LF$1,'Tactic Recode'!$A$1:$B$547,2,FALSE))</f>
        <v/>
      </c>
      <c r="LG132" t="str">
        <f>IF(ISERROR(MATCH(LG$1,'CSC Mitre'!EA$1:EA$220,0)),"",VLOOKUP(LG$1,'Tactic Recode'!$A$1:$B$547,2,FALSE))</f>
        <v/>
      </c>
      <c r="LH132" t="str">
        <f>IF(ISERROR(MATCH(LH$1,'CSC Mitre'!EA$1:EA$220,0)),"",VLOOKUP(LH$1,'Tactic Recode'!$A$1:$B$547,2,FALSE))</f>
        <v/>
      </c>
      <c r="LI132" t="str">
        <f>IF(ISERROR(MATCH(LI$1,'CSC Mitre'!EA$1:EA$220,0)),"",VLOOKUP(LI$1,'Tactic Recode'!$A$1:$B$547,2,FALSE))</f>
        <v/>
      </c>
      <c r="LJ132" t="str">
        <f>IF(ISERROR(MATCH(LJ$1,'CSC Mitre'!EA$1:EA$220,0)),"",VLOOKUP(LJ$1,'Tactic Recode'!$A$1:$B$547,2,FALSE))</f>
        <v/>
      </c>
      <c r="LK132" t="str">
        <f>IF(ISERROR(MATCH(LK$1,'CSC Mitre'!EA$1:EA$220,0)),"",VLOOKUP(LK$1,'Tactic Recode'!$A$1:$B$547,2,FALSE))</f>
        <v/>
      </c>
      <c r="LL132" t="str">
        <f>IF(ISERROR(MATCH(LL$1,'CSC Mitre'!EA$1:EA$220,0)),"",VLOOKUP(LL$1,'Tactic Recode'!$A$1:$B$547,2,FALSE))</f>
        <v/>
      </c>
      <c r="LM132" t="str">
        <f>IF(ISERROR(MATCH(LM$1,'CSC Mitre'!EA$1:EA$220,0)),"",VLOOKUP(LM$1,'Tactic Recode'!$A$1:$B$547,2,FALSE))</f>
        <v/>
      </c>
      <c r="LN132" t="str">
        <f>IF(ISERROR(MATCH(LN$1,'CSC Mitre'!EA$1:EA$220,0)),"",VLOOKUP(LN$1,'Tactic Recode'!$A$1:$B$547,2,FALSE))</f>
        <v/>
      </c>
      <c r="LO132" t="str">
        <f>IF(ISERROR(MATCH(LO$1,'CSC Mitre'!EA$1:EA$220,0)),"",VLOOKUP(LO$1,'Tactic Recode'!$A$1:$B$547,2,FALSE))</f>
        <v/>
      </c>
      <c r="LP132" t="str">
        <f>IF(ISERROR(MATCH(LP$1,'CSC Mitre'!EA$1:EA$220,0)),"",VLOOKUP(LP$1,'Tactic Recode'!$A$1:$B$547,2,FALSE))</f>
        <v/>
      </c>
      <c r="LQ132" t="str">
        <f>IF(ISERROR(MATCH(LQ$1,'CSC Mitre'!EA$1:EA$220,0)),"",VLOOKUP(LQ$1,'Tactic Recode'!$A$1:$B$547,2,FALSE))</f>
        <v/>
      </c>
      <c r="LR132" t="str">
        <f>IF(ISERROR(MATCH(LR$1,'CSC Mitre'!EA$1:EA$220,0)),"",VLOOKUP(LR$1,'Tactic Recode'!$A$1:$B$547,2,FALSE))</f>
        <v/>
      </c>
      <c r="LS132" t="str">
        <f>IF(ISERROR(MATCH(LS$1,'CSC Mitre'!EA$1:EA$220,0)),"",VLOOKUP(LS$1,'Tactic Recode'!$A$1:$B$547,2,FALSE))</f>
        <v/>
      </c>
      <c r="LT132" t="str">
        <f>IF(ISERROR(MATCH(LT$1,'CSC Mitre'!EA$1:EA$220,0)),"",VLOOKUP(LT$1,'Tactic Recode'!$A$1:$B$547,2,FALSE))</f>
        <v/>
      </c>
      <c r="LU132" t="str">
        <f>IF(ISERROR(MATCH(LU$1,'CSC Mitre'!EA$1:EA$220,0)),"",VLOOKUP(LU$1,'Tactic Recode'!$A$1:$B$547,2,FALSE))</f>
        <v/>
      </c>
      <c r="LV132" t="str">
        <f>IF(ISERROR(MATCH(LV$1,'CSC Mitre'!EA$1:EA$220,0)),"",VLOOKUP(LV$1,'Tactic Recode'!$A$1:$B$547,2,FALSE))</f>
        <v/>
      </c>
      <c r="LW132" t="str">
        <f>IF(ISERROR(MATCH(LW$1,'CSC Mitre'!EA$1:EA$220,0)),"",VLOOKUP(LW$1,'Tactic Recode'!$A$1:$B$547,2,FALSE))</f>
        <v/>
      </c>
      <c r="LX132" t="str">
        <f>IF(ISERROR(MATCH(LX$1,'CSC Mitre'!EA$1:EA$220,0)),"",VLOOKUP(LX$1,'Tactic Recode'!$A$1:$B$547,2,FALSE))</f>
        <v/>
      </c>
      <c r="LY132" t="str">
        <f>IF(ISERROR(MATCH(LY$1,'CSC Mitre'!EA$1:EA$220,0)),"",VLOOKUP(LY$1,'Tactic Recode'!$A$1:$B$547,2,FALSE))</f>
        <v/>
      </c>
      <c r="LZ132" t="str">
        <f>IF(ISERROR(MATCH(LZ$1,'CSC Mitre'!EA$1:EA$220,0)),"",VLOOKUP(LZ$1,'Tactic Recode'!$A$1:$B$547,2,FALSE))</f>
        <v/>
      </c>
      <c r="MA132" t="str">
        <f>IF(ISERROR(MATCH(MA$1,'CSC Mitre'!EA$1:EA$220,0)),"",VLOOKUP(MA$1,'Tactic Recode'!$A$1:$B$547,2,FALSE))</f>
        <v/>
      </c>
      <c r="MB132" t="str">
        <f>IF(ISERROR(MATCH(MB$1,'CSC Mitre'!EA$1:EA$220,0)),"",VLOOKUP(MB$1,'Tactic Recode'!$A$1:$B$547,2,FALSE))</f>
        <v/>
      </c>
      <c r="MC132" t="str">
        <f>IF(ISERROR(MATCH(MC$1,'CSC Mitre'!EA$1:EA$220,0)),"",VLOOKUP(MC$1,'Tactic Recode'!$A$1:$B$547,2,FALSE))</f>
        <v/>
      </c>
      <c r="MD132" t="str">
        <f>IF(ISERROR(MATCH(MD$1,'CSC Mitre'!EA$1:EA$220,0)),"",VLOOKUP(MD$1,'Tactic Recode'!$A$1:$B$547,2,FALSE))</f>
        <v/>
      </c>
      <c r="ME132" t="str">
        <f>IF(ISERROR(MATCH(ME$1,'CSC Mitre'!EA$1:EA$220,0)),"",VLOOKUP(ME$1,'Tactic Recode'!$A$1:$B$547,2,FALSE))</f>
        <v/>
      </c>
      <c r="MF132" t="str">
        <f>IF(ISERROR(MATCH(MF$1,'CSC Mitre'!EA$1:EA$220,0)),"",VLOOKUP(MF$1,'Tactic Recode'!$A$1:$B$547,2,FALSE))</f>
        <v/>
      </c>
      <c r="MG132" t="str">
        <f>IF(ISERROR(MATCH(MG$1,'CSC Mitre'!EA$1:EA$220,0)),"",VLOOKUP(MG$1,'Tactic Recode'!$A$1:$B$547,2,FALSE))</f>
        <v/>
      </c>
      <c r="MH132" t="str">
        <f>IF(ISERROR(MATCH(MH$1,'CSC Mitre'!EA$1:EA$220,0)),"",VLOOKUP(MH$1,'Tactic Recode'!$A$1:$B$547,2,FALSE))</f>
        <v/>
      </c>
      <c r="MI132" t="str">
        <f>IF(ISERROR(MATCH(MI$1,'CSC Mitre'!EA$1:EA$220,0)),"",VLOOKUP(MI$1,'Tactic Recode'!$A$1:$B$547,2,FALSE))</f>
        <v/>
      </c>
      <c r="MJ132" t="str">
        <f>IF(ISERROR(MATCH(MJ$1,'CSC Mitre'!EA$1:EA$220,0)),"",VLOOKUP(MJ$1,'Tactic Recode'!$A$1:$B$547,2,FALSE))</f>
        <v/>
      </c>
      <c r="MK132" t="str">
        <f>IF(ISERROR(MATCH(MK$1,'CSC Mitre'!EA$1:EA$220,0)),"",VLOOKUP(MK$1,'Tactic Recode'!$A$1:$B$547,2,FALSE))</f>
        <v/>
      </c>
      <c r="ML132" t="str">
        <f>IF(ISERROR(MATCH(ML$1,'CSC Mitre'!EA$1:EA$220,0)),"",VLOOKUP(ML$1,'Tactic Recode'!$A$1:$B$547,2,FALSE))</f>
        <v/>
      </c>
      <c r="MM132" t="str">
        <f>IF(ISERROR(MATCH(MM$1,'CSC Mitre'!EA$1:EA$220,0)),"",VLOOKUP(MM$1,'Tactic Recode'!$A$1:$B$547,2,FALSE))</f>
        <v/>
      </c>
      <c r="MN132" t="str">
        <f>IF(ISERROR(MATCH(MN$1,'CSC Mitre'!EA$1:EA$220,0)),"",VLOOKUP(MN$1,'Tactic Recode'!$A$1:$B$547,2,FALSE))</f>
        <v/>
      </c>
      <c r="MO132" t="str">
        <f>IF(ISERROR(MATCH(MO$1,'CSC Mitre'!EA$1:EA$220,0)),"",VLOOKUP(MO$1,'Tactic Recode'!$A$1:$B$547,2,FALSE))</f>
        <v/>
      </c>
      <c r="MP132" t="str">
        <f>IF(ISERROR(MATCH(MP$1,'CSC Mitre'!EA$1:EA$220,0)),"",VLOOKUP(MP$1,'Tactic Recode'!$A$1:$B$547,2,FALSE))</f>
        <v/>
      </c>
      <c r="MQ132" t="str">
        <f>IF(ISERROR(MATCH(MQ$1,'CSC Mitre'!EA$1:EA$220,0)),"",VLOOKUP(MQ$1,'Tactic Recode'!$A$1:$B$547,2,FALSE))</f>
        <v/>
      </c>
      <c r="MR132" t="str">
        <f>IF(ISERROR(MATCH(MR$1,'CSC Mitre'!EA$1:EA$220,0)),"",VLOOKUP(MR$1,'Tactic Recode'!$A$1:$B$547,2,FALSE))</f>
        <v/>
      </c>
      <c r="MS132" t="str">
        <f>IF(ISERROR(MATCH(MS$1,'CSC Mitre'!EA$1:EA$220,0)),"",VLOOKUP(MS$1,'Tactic Recode'!$A$1:$B$547,2,FALSE))</f>
        <v/>
      </c>
      <c r="MT132" t="str">
        <f>IF(ISERROR(MATCH(MT$1,'CSC Mitre'!EA$1:EA$220,0)),"",VLOOKUP(MT$1,'Tactic Recode'!$A$1:$B$547,2,FALSE))</f>
        <v/>
      </c>
      <c r="MU132" t="str">
        <f>IF(ISERROR(MATCH(MU$1,'CSC Mitre'!EA$1:EA$220,0)),"",VLOOKUP(MU$1,'Tactic Recode'!$A$1:$B$547,2,FALSE))</f>
        <v/>
      </c>
      <c r="MV132" t="str">
        <f>IF(ISERROR(MATCH(MV$1,'CSC Mitre'!EA$1:EA$220,0)),"",VLOOKUP(MV$1,'Tactic Recode'!$A$1:$B$547,2,FALSE))</f>
        <v/>
      </c>
      <c r="MW132" t="str">
        <f>IF(ISERROR(MATCH(MW$1,'CSC Mitre'!EA$1:EA$220,0)),"",VLOOKUP(MW$1,'Tactic Recode'!$A$1:$B$547,2,FALSE))</f>
        <v/>
      </c>
      <c r="MX132" t="str">
        <f>IF(ISERROR(MATCH(MX$1,'CSC Mitre'!EA$1:EA$220,0)),"",VLOOKUP(MX$1,'Tactic Recode'!$A$1:$B$547,2,FALSE))</f>
        <v/>
      </c>
      <c r="MY132" t="str">
        <f>IF(ISERROR(MATCH(MY$1,'CSC Mitre'!EA$1:EA$220,0)),"",VLOOKUP(MY$1,'Tactic Recode'!$A$1:$B$547,2,FALSE))</f>
        <v/>
      </c>
      <c r="MZ132" t="str">
        <f>IF(ISERROR(MATCH(MZ$1,'CSC Mitre'!EA$1:EA$220,0)),"",VLOOKUP(MZ$1,'Tactic Recode'!$A$1:$B$547,2,FALSE))</f>
        <v/>
      </c>
      <c r="NA132" t="str">
        <f>IF(ISERROR(MATCH(NA$1,'CSC Mitre'!EA$1:EA$220,0)),"",VLOOKUP(NA$1,'Tactic Recode'!$A$1:$B$547,2,FALSE))</f>
        <v/>
      </c>
      <c r="NB132" t="str">
        <f>IF(ISERROR(MATCH(NB$1,'CSC Mitre'!EA$1:EA$220,0)),"",VLOOKUP(NB$1,'Tactic Recode'!$A$1:$B$547,2,FALSE))</f>
        <v/>
      </c>
      <c r="NC132" t="str">
        <f>IF(ISERROR(MATCH(NC$1,'CSC Mitre'!EA$1:EA$220,0)),"",VLOOKUP(NC$1,'Tactic Recode'!$A$1:$B$547,2,FALSE))</f>
        <v/>
      </c>
      <c r="ND132" t="str">
        <f>IF(ISERROR(MATCH(ND$1,'CSC Mitre'!EA$1:EA$220,0)),"",VLOOKUP(ND$1,'Tactic Recode'!$A$1:$B$547,2,FALSE))</f>
        <v/>
      </c>
      <c r="NE132" t="str">
        <f>IF(ISERROR(MATCH(NE$1,'CSC Mitre'!EA$1:EA$220,0)),"",VLOOKUP(NE$1,'Tactic Recode'!$A$1:$B$547,2,FALSE))</f>
        <v/>
      </c>
      <c r="NF132" t="str">
        <f>IF(ISERROR(MATCH(NF$1,'CSC Mitre'!EA$1:EA$220,0)),"",VLOOKUP(NF$1,'Tactic Recode'!$A$1:$B$547,2,FALSE))</f>
        <v/>
      </c>
      <c r="NG132" t="str">
        <f>IF(ISERROR(MATCH(NG$1,'CSC Mitre'!EA$1:EA$220,0)),"",VLOOKUP(NG$1,'Tactic Recode'!$A$1:$B$547,2,FALSE))</f>
        <v/>
      </c>
      <c r="NH132" t="str">
        <f>IF(ISERROR(MATCH(NH$1,'CSC Mitre'!EA$1:EA$220,0)),"",VLOOKUP(NH$1,'Tactic Recode'!$A$1:$B$547,2,FALSE))</f>
        <v/>
      </c>
      <c r="NI132" t="str">
        <f>IF(ISERROR(MATCH(NI$1,'CSC Mitre'!EA$1:EA$220,0)),"",VLOOKUP(NI$1,'Tactic Recode'!$A$1:$B$547,2,FALSE))</f>
        <v/>
      </c>
      <c r="NJ132" t="str">
        <f>IF(ISERROR(MATCH(NJ$1,'CSC Mitre'!EA$1:EA$220,0)),"",VLOOKUP(NJ$1,'Tactic Recode'!$A$1:$B$547,2,FALSE))</f>
        <v/>
      </c>
      <c r="NK132" t="str">
        <f>IF(ISERROR(MATCH(NK$1,'CSC Mitre'!EA$1:EA$220,0)),"",VLOOKUP(NK$1,'Tactic Recode'!$A$1:$B$547,2,FALSE))</f>
        <v/>
      </c>
      <c r="NL132" t="str">
        <f>IF(ISERROR(MATCH(NL$1,'CSC Mitre'!EA$1:EA$220,0)),"",VLOOKUP(NL$1,'Tactic Recode'!$A$1:$B$547,2,FALSE))</f>
        <v/>
      </c>
      <c r="NM132" t="str">
        <f>IF(ISERROR(MATCH(NM$1,'CSC Mitre'!EA$1:EA$220,0)),"",VLOOKUP(NM$1,'Tactic Recode'!$A$1:$B$547,2,FALSE))</f>
        <v/>
      </c>
      <c r="NN132" t="str">
        <f>IF(ISERROR(MATCH(NN$1,'CSC Mitre'!EA$1:EA$220,0)),"",VLOOKUP(NN$1,'Tactic Recode'!$A$1:$B$547,2,FALSE))</f>
        <v/>
      </c>
      <c r="NO132" t="str">
        <f>IF(ISERROR(MATCH(NO$1,'CSC Mitre'!EA$1:EA$220,0)),"",VLOOKUP(NO$1,'Tactic Recode'!$A$1:$B$547,2,FALSE))</f>
        <v/>
      </c>
      <c r="NP132" t="str">
        <f>IF(ISERROR(MATCH(NP$1,'CSC Mitre'!EA$1:EA$220,0)),"",VLOOKUP(NP$1,'Tactic Recode'!$A$1:$B$547,2,FALSE))</f>
        <v/>
      </c>
      <c r="NQ132" t="str">
        <f>IF(ISERROR(MATCH(NQ$1,'CSC Mitre'!EA$1:EA$220,0)),"",VLOOKUP(NQ$1,'Tactic Recode'!$A$1:$B$547,2,FALSE))</f>
        <v/>
      </c>
      <c r="NR132" t="str">
        <f>IF(ISERROR(MATCH(NR$1,'CSC Mitre'!EA$1:EA$220,0)),"",VLOOKUP(NR$1,'Tactic Recode'!$A$1:$B$547,2,FALSE))</f>
        <v/>
      </c>
      <c r="NS132" t="str">
        <f>IF(ISERROR(MATCH(NS$1,'CSC Mitre'!EA$1:EA$220,0)),"",VLOOKUP(NS$1,'Tactic Recode'!$A$1:$B$547,2,FALSE))</f>
        <v/>
      </c>
      <c r="NT132" t="str">
        <f>IF(ISERROR(MATCH(NT$1,'CSC Mitre'!EA$1:EA$220,0)),"",VLOOKUP(NT$1,'Tactic Recode'!$A$1:$B$547,2,FALSE))</f>
        <v/>
      </c>
      <c r="NU132" t="str">
        <f>IF(ISERROR(MATCH(NU$1,'CSC Mitre'!EA$1:EA$220,0)),"",VLOOKUP(NU$1,'Tactic Recode'!$A$1:$B$547,2,FALSE))</f>
        <v/>
      </c>
      <c r="NV132" t="str">
        <f>IF(ISERROR(MATCH(NV$1,'CSC Mitre'!EA$1:EA$220,0)),"",VLOOKUP(NV$1,'Tactic Recode'!$A$1:$B$547,2,FALSE))</f>
        <v/>
      </c>
      <c r="NW132" t="str">
        <f>IF(ISERROR(MATCH(NW$1,'CSC Mitre'!EA$1:EA$220,0)),"",VLOOKUP(NW$1,'Tactic Recode'!$A$1:$B$547,2,FALSE))</f>
        <v/>
      </c>
      <c r="NX132" t="str">
        <f>IF(ISERROR(MATCH(NX$1,'CSC Mitre'!EA$1:EA$220,0)),"",VLOOKUP(NX$1,'Tactic Recode'!$A$1:$B$547,2,FALSE))</f>
        <v/>
      </c>
      <c r="NY132" t="str">
        <f>IF(ISERROR(MATCH(NY$1,'CSC Mitre'!EA$1:EA$220,0)),"",VLOOKUP(NY$1,'Tactic Recode'!$A$1:$B$547,2,FALSE))</f>
        <v/>
      </c>
      <c r="NZ132" t="str">
        <f>IF(ISERROR(MATCH(NZ$1,'CSC Mitre'!EA$1:EA$220,0)),"",VLOOKUP(NZ$1,'Tactic Recode'!$A$1:$B$547,2,FALSE))</f>
        <v/>
      </c>
      <c r="OA132" t="str">
        <f>IF(ISERROR(MATCH(OA$1,'CSC Mitre'!EA$1:EA$220,0)),"",VLOOKUP(OA$1,'Tactic Recode'!$A$1:$B$547,2,FALSE))</f>
        <v/>
      </c>
      <c r="OB132" t="str">
        <f>IF(ISERROR(MATCH(OB$1,'CSC Mitre'!EA$1:EA$220,0)),"",VLOOKUP(OB$1,'Tactic Recode'!$A$1:$B$547,2,FALSE))</f>
        <v/>
      </c>
      <c r="OC132" t="str">
        <f>IF(ISERROR(MATCH(OC$1,'CSC Mitre'!EA$1:EA$220,0)),"",VLOOKUP(OC$1,'Tactic Recode'!$A$1:$B$547,2,FALSE))</f>
        <v/>
      </c>
      <c r="OD132" t="str">
        <f>IF(ISERROR(MATCH(OD$1,'CSC Mitre'!EA$1:EA$220,0)),"",VLOOKUP(OD$1,'Tactic Recode'!$A$1:$B$547,2,FALSE))</f>
        <v/>
      </c>
      <c r="OE132" t="str">
        <f>IF(ISERROR(MATCH(OE$1,'CSC Mitre'!EA$1:EA$220,0)),"",VLOOKUP(OE$1,'Tactic Recode'!$A$1:$B$547,2,FALSE))</f>
        <v/>
      </c>
      <c r="OF132" t="str">
        <f>IF(ISERROR(MATCH(OF$1,'CSC Mitre'!EA$1:EA$220,0)),"",VLOOKUP(OF$1,'Tactic Recode'!$A$1:$B$547,2,FALSE))</f>
        <v/>
      </c>
      <c r="OG132" t="str">
        <f>IF(ISERROR(MATCH(OG$1,'CSC Mitre'!EA$1:EA$220,0)),"",VLOOKUP(OG$1,'Tactic Recode'!$A$1:$B$547,2,FALSE))</f>
        <v/>
      </c>
      <c r="OH132" t="str">
        <f>IF(ISERROR(MATCH(OH$1,'CSC Mitre'!EA$1:EA$220,0)),"",VLOOKUP(OH$1,'Tactic Recode'!$A$1:$B$547,2,FALSE))</f>
        <v/>
      </c>
      <c r="OI132" t="str">
        <f>IF(ISERROR(MATCH(OI$1,'CSC Mitre'!EA$1:EA$220,0)),"",VLOOKUP(OI$1,'Tactic Recode'!$A$1:$B$547,2,FALSE))</f>
        <v/>
      </c>
      <c r="OJ132" t="str">
        <f>IF(ISERROR(MATCH(OJ$1,'CSC Mitre'!EA$1:EA$220,0)),"",VLOOKUP(OJ$1,'Tactic Recode'!$A$1:$B$547,2,FALSE))</f>
        <v/>
      </c>
      <c r="OK132" t="str">
        <f>IF(ISERROR(MATCH(OK$1,'CSC Mitre'!EA$1:EA$220,0)),"",VLOOKUP(OK$1,'Tactic Recode'!$A$1:$B$547,2,FALSE))</f>
        <v/>
      </c>
      <c r="OL132" t="str">
        <f>IF(ISERROR(MATCH(OL$1,'CSC Mitre'!EA$1:EA$220,0)),"",VLOOKUP(OL$1,'Tactic Recode'!$A$1:$B$547,2,FALSE))</f>
        <v/>
      </c>
      <c r="OM132" t="str">
        <f>IF(ISERROR(MATCH(OM$1,'CSC Mitre'!EA$1:EA$220,0)),"",VLOOKUP(OM$1,'Tactic Recode'!$A$1:$B$547,2,FALSE))</f>
        <v/>
      </c>
      <c r="ON132" t="str">
        <f>IF(ISERROR(MATCH(ON$1,'CSC Mitre'!EA$1:EA$220,0)),"",VLOOKUP(ON$1,'Tactic Recode'!$A$1:$B$547,2,FALSE))</f>
        <v/>
      </c>
      <c r="OO132" t="str">
        <f>IF(ISERROR(MATCH(OO$1,'CSC Mitre'!EA$1:EA$220,0)),"",VLOOKUP(OO$1,'Tactic Recode'!$A$1:$B$547,2,FALSE))</f>
        <v/>
      </c>
      <c r="OP132" t="str">
        <f>IF(ISERROR(MATCH(OP$1,'CSC Mitre'!EA$1:EA$220,0)),"",VLOOKUP(OP$1,'Tactic Recode'!$A$1:$B$547,2,FALSE))</f>
        <v/>
      </c>
      <c r="OQ132" t="str">
        <f>IF(ISERROR(MATCH(OQ$1,'CSC Mitre'!EA$1:EA$220,0)),"",VLOOKUP(OQ$1,'Tactic Recode'!$A$1:$B$547,2,FALSE))</f>
        <v/>
      </c>
      <c r="OR132" t="str">
        <f>IF(ISERROR(MATCH(OR$1,'CSC Mitre'!EA$1:EA$220,0)),"",VLOOKUP(OR$1,'Tactic Recode'!$A$1:$B$547,2,FALSE))</f>
        <v/>
      </c>
      <c r="OS132" t="str">
        <f>IF(ISERROR(MATCH(OS$1,'CSC Mitre'!EA$1:EA$220,0)),"",VLOOKUP(OS$1,'Tactic Recode'!$A$1:$B$547,2,FALSE))</f>
        <v/>
      </c>
      <c r="OT132" t="str">
        <f>IF(ISERROR(MATCH(OT$1,'CSC Mitre'!EA$1:EA$220,0)),"",VLOOKUP(OT$1,'Tactic Recode'!$A$1:$B$547,2,FALSE))</f>
        <v/>
      </c>
      <c r="OU132" t="str">
        <f>IF(ISERROR(MATCH(OU$1,'CSC Mitre'!EA$1:EA$220,0)),"",VLOOKUP(OU$1,'Tactic Recode'!$A$1:$B$547,2,FALSE))</f>
        <v/>
      </c>
      <c r="OV132" t="str">
        <f>IF(ISERROR(MATCH(OV$1,'CSC Mitre'!EA$1:EA$220,0)),"",VLOOKUP(OV$1,'Tactic Recode'!$A$1:$B$547,2,FALSE))</f>
        <v/>
      </c>
      <c r="OW132" t="str">
        <f>IF(ISERROR(MATCH(OW$1,'CSC Mitre'!EA$1:EA$220,0)),"",VLOOKUP(OW$1,'Tactic Recode'!$A$1:$B$547,2,FALSE))</f>
        <v/>
      </c>
      <c r="OX132" t="str">
        <f>IF(ISERROR(MATCH(OX$1,'CSC Mitre'!EA$1:EA$220,0)),"",VLOOKUP(OX$1,'Tactic Recode'!$A$1:$B$547,2,FALSE))</f>
        <v/>
      </c>
      <c r="OY132" t="str">
        <f>IF(ISERROR(MATCH(OY$1,'CSC Mitre'!EA$1:EA$220,0)),"",VLOOKUP(OY$1,'Tactic Recode'!$A$1:$B$547,2,FALSE))</f>
        <v/>
      </c>
      <c r="OZ132" t="str">
        <f>IF(ISERROR(MATCH(OZ$1,'CSC Mitre'!EA$1:EA$220,0)),"",VLOOKUP(OZ$1,'Tactic Recode'!$A$1:$B$547,2,FALSE))</f>
        <v/>
      </c>
      <c r="PA132" t="str">
        <f>IF(ISERROR(MATCH(PA$1,'CSC Mitre'!EA$1:EA$220,0)),"",VLOOKUP(PA$1,'Tactic Recode'!$A$1:$B$547,2,FALSE))</f>
        <v/>
      </c>
      <c r="PB132" t="str">
        <f>IF(ISERROR(MATCH(PB$1,'CSC Mitre'!EA$1:EA$220,0)),"",VLOOKUP(PB$1,'Tactic Recode'!$A$1:$B$547,2,FALSE))</f>
        <v/>
      </c>
      <c r="PC132" t="str">
        <f>IF(ISERROR(MATCH(PC$1,'CSC Mitre'!EA$1:EA$220,0)),"",VLOOKUP(PC$1,'Tactic Recode'!$A$1:$B$547,2,FALSE))</f>
        <v/>
      </c>
      <c r="PD132" t="str">
        <f>IF(ISERROR(MATCH(PD$1,'CSC Mitre'!EA$1:EA$220,0)),"",VLOOKUP(PD$1,'Tactic Recode'!$A$1:$B$547,2,FALSE))</f>
        <v/>
      </c>
      <c r="PE132" t="str">
        <f>IF(ISERROR(MATCH(PE$1,'CSC Mitre'!EA$1:EA$220,0)),"",VLOOKUP(PE$1,'Tactic Recode'!$A$1:$B$547,2,FALSE))</f>
        <v/>
      </c>
      <c r="PF132" t="str">
        <f>IF(ISERROR(MATCH(PF$1,'CSC Mitre'!EA$1:EA$220,0)),"",VLOOKUP(PF$1,'Tactic Recode'!$A$1:$B$547,2,FALSE))</f>
        <v/>
      </c>
      <c r="PG132" t="str">
        <f>IF(ISERROR(MATCH(PG$1,'CSC Mitre'!EA$1:EA$220,0)),"",VLOOKUP(PG$1,'Tactic Recode'!$A$1:$B$547,2,FALSE))</f>
        <v/>
      </c>
      <c r="PH132" t="str">
        <f>IF(ISERROR(MATCH(PH$1,'CSC Mitre'!EA$1:EA$220,0)),"",VLOOKUP(PH$1,'Tactic Recode'!$A$1:$B$547,2,FALSE))</f>
        <v/>
      </c>
      <c r="PI132" t="str">
        <f>IF(ISERROR(MATCH(PI$1,'CSC Mitre'!EA$1:EA$220,0)),"",VLOOKUP(PI$1,'Tactic Recode'!$A$1:$B$547,2,FALSE))</f>
        <v/>
      </c>
      <c r="PJ132" t="str">
        <f>IF(ISERROR(MATCH(PJ$1,'CSC Mitre'!EA$1:EA$220,0)),"",VLOOKUP(PJ$1,'Tactic Recode'!$A$1:$B$547,2,FALSE))</f>
        <v/>
      </c>
      <c r="PK132" t="str">
        <f>IF(ISERROR(MATCH(PK$1,'CSC Mitre'!EA$1:EA$220,0)),"",VLOOKUP(PK$1,'Tactic Recode'!$A$1:$B$547,2,FALSE))</f>
        <v/>
      </c>
      <c r="PL132" t="str">
        <f>IF(ISERROR(MATCH(PL$1,'CSC Mitre'!EA$1:EA$220,0)),"",VLOOKUP(PL$1,'Tactic Recode'!$A$1:$B$547,2,FALSE))</f>
        <v/>
      </c>
      <c r="PM132" t="str">
        <f>IF(ISERROR(MATCH(PM$1,'CSC Mitre'!EA$1:EA$220,0)),"",VLOOKUP(PM$1,'Tactic Recode'!$A$1:$B$547,2,FALSE))</f>
        <v/>
      </c>
      <c r="PN132" t="str">
        <f>IF(ISERROR(MATCH(PN$1,'CSC Mitre'!EA$1:EA$220,0)),"",VLOOKUP(PN$1,'Tactic Recode'!$A$1:$B$547,2,FALSE))</f>
        <v/>
      </c>
      <c r="PO132" t="str">
        <f>IF(ISERROR(MATCH(PO$1,'CSC Mitre'!EA$1:EA$220,0)),"",VLOOKUP(PO$1,'Tactic Recode'!$A$1:$B$547,2,FALSE))</f>
        <v/>
      </c>
      <c r="PP132" t="str">
        <f>IF(ISERROR(MATCH(PP$1,'CSC Mitre'!EA$1:EA$220,0)),"",VLOOKUP(PP$1,'Tactic Recode'!$A$1:$B$547,2,FALSE))</f>
        <v/>
      </c>
      <c r="PQ132" t="str">
        <f>IF(ISERROR(MATCH(PQ$1,'CSC Mitre'!EA$1:EA$220,0)),"",VLOOKUP(PQ$1,'Tactic Recode'!$A$1:$B$547,2,FALSE))</f>
        <v/>
      </c>
      <c r="PR132" t="str">
        <f>IF(ISERROR(MATCH(PR$1,'CSC Mitre'!EA$1:EA$220,0)),"",VLOOKUP(PR$1,'Tactic Recode'!$A$1:$B$547,2,FALSE))</f>
        <v/>
      </c>
      <c r="PS132" t="str">
        <f>IF(ISERROR(MATCH(PS$1,'CSC Mitre'!EA$1:EA$220,0)),"",VLOOKUP(PS$1,'Tactic Recode'!$A$1:$B$547,2,FALSE))</f>
        <v/>
      </c>
      <c r="PT132" t="str">
        <f>IF(ISERROR(MATCH(PT$1,'CSC Mitre'!EA$1:EA$220,0)),"",VLOOKUP(PT$1,'Tactic Recode'!$A$1:$B$547,2,FALSE))</f>
        <v/>
      </c>
      <c r="PU132" t="str">
        <f>IF(ISERROR(MATCH(PU$1,'CSC Mitre'!EA$1:EA$220,0)),"",VLOOKUP(PU$1,'Tactic Recode'!$A$1:$B$547,2,FALSE))</f>
        <v/>
      </c>
      <c r="PV132" t="str">
        <f>IF(ISERROR(MATCH(PV$1,'CSC Mitre'!EA$1:EA$220,0)),"",VLOOKUP(PV$1,'Tactic Recode'!$A$1:$B$547,2,FALSE))</f>
        <v/>
      </c>
      <c r="PW132" t="str">
        <f>IF(ISERROR(MATCH(PW$1,'CSC Mitre'!EA$1:EA$220,0)),"",VLOOKUP(PW$1,'Tactic Recode'!$A$1:$B$547,2,FALSE))</f>
        <v/>
      </c>
      <c r="PX132" t="str">
        <f>IF(ISERROR(MATCH(PX$1,'CSC Mitre'!EA$1:EA$220,0)),"",VLOOKUP(PX$1,'Tactic Recode'!$A$1:$B$547,2,FALSE))</f>
        <v/>
      </c>
      <c r="PY132" t="str">
        <f>IF(ISERROR(MATCH(PY$1,'CSC Mitre'!EA$1:EA$220,0)),"",VLOOKUP(PY$1,'Tactic Recode'!$A$1:$B$547,2,FALSE))</f>
        <v/>
      </c>
      <c r="PZ132" t="str">
        <f>IF(ISERROR(MATCH(PZ$1,'CSC Mitre'!EA$1:EA$220,0)),"",VLOOKUP(PZ$1,'Tactic Recode'!$A$1:$B$547,2,FALSE))</f>
        <v/>
      </c>
      <c r="QA132" t="str">
        <f>IF(ISERROR(MATCH(QA$1,'CSC Mitre'!EA$1:EA$220,0)),"",VLOOKUP(QA$1,'Tactic Recode'!$A$1:$B$547,2,FALSE))</f>
        <v/>
      </c>
      <c r="QB132" t="str">
        <f>IF(ISERROR(MATCH(QB$1,'CSC Mitre'!EA$1:EA$220,0)),"",VLOOKUP(QB$1,'Tactic Recode'!$A$1:$B$547,2,FALSE))</f>
        <v/>
      </c>
      <c r="QC132" t="str">
        <f>IF(ISERROR(MATCH(QC$1,'CSC Mitre'!EA$1:EA$220,0)),"",VLOOKUP(QC$1,'Tactic Recode'!$A$1:$B$547,2,FALSE))</f>
        <v/>
      </c>
      <c r="QD132" t="str">
        <f>IF(ISERROR(MATCH(QD$1,'CSC Mitre'!EA$1:EA$220,0)),"",VLOOKUP(QD$1,'Tactic Recode'!$A$1:$B$547,2,FALSE))</f>
        <v/>
      </c>
      <c r="QE132" t="str">
        <f>IF(ISERROR(MATCH(QE$1,'CSC Mitre'!EA$1:EA$220,0)),"",VLOOKUP(QE$1,'Tactic Recode'!$A$1:$B$547,2,FALSE))</f>
        <v/>
      </c>
      <c r="QF132" t="str">
        <f>IF(ISERROR(MATCH(QF$1,'CSC Mitre'!EA$1:EA$220,0)),"",VLOOKUP(QF$1,'Tactic Recode'!$A$1:$B$547,2,FALSE))</f>
        <v/>
      </c>
      <c r="QG132" t="str">
        <f>IF(ISERROR(MATCH(QG$1,'CSC Mitre'!EA$1:EA$220,0)),"",VLOOKUP(QG$1,'Tactic Recode'!$A$1:$B$547,2,FALSE))</f>
        <v/>
      </c>
      <c r="QH132" t="str">
        <f>IF(ISERROR(MATCH(QH$1,'CSC Mitre'!EA$1:EA$220,0)),"",VLOOKUP(QH$1,'Tactic Recode'!$A$1:$B$547,2,FALSE))</f>
        <v/>
      </c>
      <c r="QI132" t="str">
        <f>IF(ISERROR(MATCH(QI$1,'CSC Mitre'!EA$1:EA$220,0)),"",VLOOKUP(QI$1,'Tactic Recode'!$A$1:$B$547,2,FALSE))</f>
        <v/>
      </c>
      <c r="QJ132" t="str">
        <f>IF(ISERROR(MATCH(QJ$1,'CSC Mitre'!EA$1:EA$220,0)),"",VLOOKUP(QJ$1,'Tactic Recode'!$A$1:$B$547,2,FALSE))</f>
        <v/>
      </c>
      <c r="QK132" t="str">
        <f>IF(ISERROR(MATCH(QK$1,'CSC Mitre'!EA$1:EA$220,0)),"",VLOOKUP(QK$1,'Tactic Recode'!$A$1:$B$547,2,FALSE))</f>
        <v/>
      </c>
      <c r="QL132" t="str">
        <f>IF(ISERROR(MATCH(QL$1,'CSC Mitre'!EA$1:EA$220,0)),"",VLOOKUP(QL$1,'Tactic Recode'!$A$1:$B$547,2,FALSE))</f>
        <v/>
      </c>
      <c r="QM132" t="str">
        <f>IF(ISERROR(MATCH(QM$1,'CSC Mitre'!EA$1:EA$220,0)),"",VLOOKUP(QM$1,'Tactic Recode'!$A$1:$B$547,2,FALSE))</f>
        <v/>
      </c>
      <c r="QN132" t="str">
        <f>IF(ISERROR(MATCH(QN$1,'CSC Mitre'!EA$1:EA$220,0)),"",VLOOKUP(QN$1,'Tactic Recode'!$A$1:$B$547,2,FALSE))</f>
        <v/>
      </c>
      <c r="QO132" t="str">
        <f>IF(ISERROR(MATCH(QO$1,'CSC Mitre'!EA$1:EA$220,0)),"",VLOOKUP(QO$1,'Tactic Recode'!$A$1:$B$547,2,FALSE))</f>
        <v/>
      </c>
      <c r="QP132" t="str">
        <f>IF(ISERROR(MATCH(QP$1,'CSC Mitre'!EA$1:EA$220,0)),"",VLOOKUP(QP$1,'Tactic Recode'!$A$1:$B$547,2,FALSE))</f>
        <v/>
      </c>
      <c r="QQ132" t="str">
        <f>IF(ISERROR(MATCH(QQ$1,'CSC Mitre'!EA$1:EA$220,0)),"",VLOOKUP(QQ$1,'Tactic Recode'!$A$1:$B$547,2,FALSE))</f>
        <v/>
      </c>
      <c r="QR132" t="str">
        <f>IF(ISERROR(MATCH(QR$1,'CSC Mitre'!EA$1:EA$220,0)),"",VLOOKUP(QR$1,'Tactic Recode'!$A$1:$B$547,2,FALSE))</f>
        <v/>
      </c>
      <c r="QS132" t="str">
        <f>IF(ISERROR(MATCH(QS$1,'CSC Mitre'!EA$1:EA$220,0)),"",VLOOKUP(QS$1,'Tactic Recode'!$A$1:$B$547,2,FALSE))</f>
        <v/>
      </c>
      <c r="QT132" t="str">
        <f>IF(ISERROR(MATCH(QT$1,'CSC Mitre'!EA$1:EA$220,0)),"",VLOOKUP(QT$1,'Tactic Recode'!$A$1:$B$547,2,FALSE))</f>
        <v/>
      </c>
      <c r="QU132" t="str">
        <f>IF(ISERROR(MATCH(QU$1,'CSC Mitre'!EA$1:EA$220,0)),"",VLOOKUP(QU$1,'Tactic Recode'!$A$1:$B$547,2,FALSE))</f>
        <v/>
      </c>
      <c r="QV132" t="str">
        <f>IF(ISERROR(MATCH(QV$1,'CSC Mitre'!EA$1:EA$220,0)),"",VLOOKUP(QV$1,'Tactic Recode'!$A$1:$B$547,2,FALSE))</f>
        <v/>
      </c>
      <c r="QW132" t="str">
        <f>IF(ISERROR(MATCH(QW$1,'CSC Mitre'!EA$1:EA$220,0)),"",VLOOKUP(QW$1,'Tactic Recode'!$A$1:$B$547,2,FALSE))</f>
        <v/>
      </c>
      <c r="QX132" t="str">
        <f>IF(ISERROR(MATCH(QX$1,'CSC Mitre'!EA$1:EA$220,0)),"",VLOOKUP(QX$1,'Tactic Recode'!$A$1:$B$547,2,FALSE))</f>
        <v/>
      </c>
      <c r="QY132" t="str">
        <f>IF(ISERROR(MATCH(QY$1,'CSC Mitre'!EA$1:EA$220,0)),"",VLOOKUP(QY$1,'Tactic Recode'!$A$1:$B$547,2,FALSE))</f>
        <v/>
      </c>
      <c r="QZ132" t="str">
        <f>IF(ISERROR(MATCH(QZ$1,'CSC Mitre'!EA$1:EA$220,0)),"",VLOOKUP(QZ$1,'Tactic Recode'!$A$1:$B$547,2,FALSE))</f>
        <v/>
      </c>
      <c r="RA132" t="str">
        <f>IF(ISERROR(MATCH(RA$1,'CSC Mitre'!EA$1:EA$220,0)),"",VLOOKUP(RA$1,'Tactic Recode'!$A$1:$B$547,2,FALSE))</f>
        <v/>
      </c>
      <c r="RB132" t="str">
        <f>IF(ISERROR(MATCH(RB$1,'CSC Mitre'!EA$1:EA$220,0)),"",VLOOKUP(RB$1,'Tactic Recode'!$A$1:$B$547,2,FALSE))</f>
        <v/>
      </c>
      <c r="RC132" t="str">
        <f>IF(ISERROR(MATCH(RC$1,'CSC Mitre'!EA$1:EA$220,0)),"",VLOOKUP(RC$1,'Tactic Recode'!$A$1:$B$547,2,FALSE))</f>
        <v/>
      </c>
      <c r="RD132" t="str">
        <f>IF(ISERROR(MATCH(RD$1,'CSC Mitre'!EA$1:EA$220,0)),"",VLOOKUP(RD$1,'Tactic Recode'!$A$1:$B$547,2,FALSE))</f>
        <v/>
      </c>
      <c r="RE132" t="str">
        <f>IF(ISERROR(MATCH(RE$1,'CSC Mitre'!EA$1:EA$220,0)),"",VLOOKUP(RE$1,'Tactic Recode'!$A$1:$B$547,2,FALSE))</f>
        <v/>
      </c>
      <c r="RF132" t="str">
        <f>IF(ISERROR(MATCH(RF$1,'CSC Mitre'!EA$1:EA$220,0)),"",VLOOKUP(RF$1,'Tactic Recode'!$A$1:$B$547,2,FALSE))</f>
        <v/>
      </c>
      <c r="RG132" t="str">
        <f>IF(ISERROR(MATCH(RG$1,'CSC Mitre'!EA$1:EA$220,0)),"",VLOOKUP(RG$1,'Tactic Recode'!$A$1:$B$547,2,FALSE))</f>
        <v/>
      </c>
      <c r="RH132" t="str">
        <f>IF(ISERROR(MATCH(RH$1,'CSC Mitre'!EA$1:EA$220,0)),"",VLOOKUP(RH$1,'Tactic Recode'!$A$1:$B$547,2,FALSE))</f>
        <v/>
      </c>
      <c r="RI132" t="str">
        <f>IF(ISERROR(MATCH(RI$1,'CSC Mitre'!EA$1:EA$220,0)),"",VLOOKUP(RI$1,'Tactic Recode'!$A$1:$B$547,2,FALSE))</f>
        <v/>
      </c>
      <c r="RJ132" t="str">
        <f>IF(ISERROR(MATCH(RJ$1,'CSC Mitre'!EA$1:EA$220,0)),"",VLOOKUP(RJ$1,'Tactic Recode'!$A$1:$B$547,2,FALSE))</f>
        <v/>
      </c>
      <c r="RK132" t="str">
        <f>IF(ISERROR(MATCH(RK$1,'CSC Mitre'!EA$1:EA$220,0)),"",VLOOKUP(RK$1,'Tactic Recode'!$A$1:$B$547,2,FALSE))</f>
        <v/>
      </c>
      <c r="RL132" t="str">
        <f>IF(ISERROR(MATCH(RL$1,'CSC Mitre'!EA$1:EA$220,0)),"",VLOOKUP(RL$1,'Tactic Recode'!$A$1:$B$547,2,FALSE))</f>
        <v/>
      </c>
      <c r="RM132" t="str">
        <f>IF(ISERROR(MATCH(RM$1,'CSC Mitre'!EA$1:EA$220,0)),"",VLOOKUP(RM$1,'Tactic Recode'!$A$1:$B$547,2,FALSE))</f>
        <v/>
      </c>
      <c r="RN132" t="str">
        <f>IF(ISERROR(MATCH(RN$1,'CSC Mitre'!EA$1:EA$220,0)),"",VLOOKUP(RN$1,'Tactic Recode'!$A$1:$B$547,2,FALSE))</f>
        <v/>
      </c>
      <c r="RO132" t="str">
        <f>IF(ISERROR(MATCH(RO$1,'CSC Mitre'!EA$1:EA$220,0)),"",VLOOKUP(RO$1,'Tactic Recode'!$A$1:$B$547,2,FALSE))</f>
        <v/>
      </c>
      <c r="RP132" t="str">
        <f>IF(ISERROR(MATCH(RP$1,'CSC Mitre'!EA$1:EA$220,0)),"",VLOOKUP(RP$1,'Tactic Recode'!$A$1:$B$547,2,FALSE))</f>
        <v/>
      </c>
      <c r="RQ132" t="str">
        <f>IF(ISERROR(MATCH(RQ$1,'CSC Mitre'!EA$1:EA$220,0)),"",VLOOKUP(RQ$1,'Tactic Recode'!$A$1:$B$547,2,FALSE))</f>
        <v/>
      </c>
      <c r="RR132" t="str">
        <f>IF(ISERROR(MATCH(RR$1,'CSC Mitre'!EA$1:EA$220,0)),"",VLOOKUP(RR$1,'Tactic Recode'!$A$1:$B$547,2,FALSE))</f>
        <v/>
      </c>
      <c r="RS132" t="str">
        <f>IF(ISERROR(MATCH(RS$1,'CSC Mitre'!EA$1:EA$220,0)),"",VLOOKUP(RS$1,'Tactic Recode'!$A$1:$B$547,2,FALSE))</f>
        <v/>
      </c>
      <c r="RT132" t="str">
        <f>IF(ISERROR(MATCH(RT$1,'CSC Mitre'!EA$1:EA$220,0)),"",VLOOKUP(RT$1,'Tactic Recode'!$A$1:$B$547,2,FALSE))</f>
        <v/>
      </c>
      <c r="RU132" t="str">
        <f>IF(ISERROR(MATCH(RU$1,'CSC Mitre'!EA$1:EA$220,0)),"",VLOOKUP(RU$1,'Tactic Recode'!$A$1:$B$547,2,FALSE))</f>
        <v/>
      </c>
      <c r="RV132" t="str">
        <f>IF(ISERROR(MATCH(RV$1,'CSC Mitre'!EA$1:EA$220,0)),"",VLOOKUP(RV$1,'Tactic Recode'!$A$1:$B$547,2,FALSE))</f>
        <v/>
      </c>
      <c r="RW132" t="str">
        <f>IF(ISERROR(MATCH(RW$1,'CSC Mitre'!EA$1:EA$220,0)),"",VLOOKUP(RW$1,'Tactic Recode'!$A$1:$B$547,2,FALSE))</f>
        <v/>
      </c>
      <c r="RX132" t="str">
        <f>IF(ISERROR(MATCH(RX$1,'CSC Mitre'!EA$1:EA$220,0)),"",VLOOKUP(RX$1,'Tactic Recode'!$A$1:$B$547,2,FALSE))</f>
        <v/>
      </c>
      <c r="RY132" t="str">
        <f>IF(ISERROR(MATCH(RY$1,'CSC Mitre'!EA$1:EA$220,0)),"",VLOOKUP(RY$1,'Tactic Recode'!$A$1:$B$547,2,FALSE))</f>
        <v/>
      </c>
      <c r="RZ132" t="str">
        <f>IF(ISERROR(MATCH(RZ$1,'CSC Mitre'!EA$1:EA$220,0)),"",VLOOKUP(RZ$1,'Tactic Recode'!$A$1:$B$547,2,FALSE))</f>
        <v/>
      </c>
      <c r="SA132" t="str">
        <f>IF(ISERROR(MATCH(SA$1,'CSC Mitre'!EA$1:EA$220,0)),"",VLOOKUP(SA$1,'Tactic Recode'!$A$1:$B$547,2,FALSE))</f>
        <v/>
      </c>
      <c r="SB132" t="str">
        <f>IF(ISERROR(MATCH(SB$1,'CSC Mitre'!EA$1:EA$220,0)),"",VLOOKUP(SB$1,'Tactic Recode'!$A$1:$B$547,2,FALSE))</f>
        <v/>
      </c>
      <c r="SC132" t="str">
        <f>IF(ISERROR(MATCH(SC$1,'CSC Mitre'!EA$1:EA$220,0)),"",VLOOKUP(SC$1,'Tactic Recode'!$A$1:$B$547,2,FALSE))</f>
        <v/>
      </c>
      <c r="SD132" t="str">
        <f>IF(ISERROR(MATCH(SD$1,'CSC Mitre'!EA$1:EA$220,0)),"",VLOOKUP(SD$1,'Tactic Recode'!$A$1:$B$547,2,FALSE))</f>
        <v/>
      </c>
      <c r="SE132" t="str">
        <f>IF(ISERROR(MATCH(SE$1,'CSC Mitre'!EA$1:EA$220,0)),"",VLOOKUP(SE$1,'Tactic Recode'!$A$1:$B$547,2,FALSE))</f>
        <v/>
      </c>
      <c r="SF132" t="str">
        <f>IF(ISERROR(MATCH(SF$1,'CSC Mitre'!EA$1:EA$220,0)),"",VLOOKUP(SF$1,'Tactic Recode'!$A$1:$B$547,2,FALSE))</f>
        <v/>
      </c>
      <c r="SG132" t="str">
        <f>IF(ISERROR(MATCH(SG$1,'CSC Mitre'!EA$1:EA$220,0)),"",VLOOKUP(SG$1,'Tactic Recode'!$A$1:$B$547,2,FALSE))</f>
        <v/>
      </c>
      <c r="SH132" t="str">
        <f>IF(ISERROR(MATCH(SH$1,'CSC Mitre'!EA$1:EA$220,0)),"",VLOOKUP(SH$1,'Tactic Recode'!$A$1:$B$547,2,FALSE))</f>
        <v/>
      </c>
      <c r="SI132" t="str">
        <f>IF(ISERROR(MATCH(SI$1,'CSC Mitre'!EA$1:EA$220,0)),"",VLOOKUP(SI$1,'Tactic Recode'!$A$1:$B$547,2,FALSE))</f>
        <v/>
      </c>
      <c r="SJ132" t="str">
        <f>IF(ISERROR(MATCH(SJ$1,'CSC Mitre'!EA$1:EA$220,0)),"",VLOOKUP(SJ$1,'Tactic Recode'!$A$1:$B$547,2,FALSE))</f>
        <v/>
      </c>
      <c r="SK132" t="str">
        <f>IF(ISERROR(MATCH(SK$1,'CSC Mitre'!EA$1:EA$220,0)),"",VLOOKUP(SK$1,'Tactic Recode'!$A$1:$B$547,2,FALSE))</f>
        <v/>
      </c>
      <c r="SL132" t="str">
        <f>IF(ISERROR(MATCH(SL$1,'CSC Mitre'!EA$1:EA$220,0)),"",VLOOKUP(SL$1,'Tactic Recode'!$A$1:$B$547,2,FALSE))</f>
        <v/>
      </c>
      <c r="SM132" t="str">
        <f>IF(ISERROR(MATCH(SM$1,'CSC Mitre'!EA$1:EA$220,0)),"",VLOOKUP(SM$1,'Tactic Recode'!$A$1:$B$547,2,FALSE))</f>
        <v/>
      </c>
      <c r="SN132" t="str">
        <f>IF(ISERROR(MATCH(SN$1,'CSC Mitre'!EA$1:EA$220,0)),"",VLOOKUP(SN$1,'Tactic Recode'!$A$1:$B$547,2,FALSE))</f>
        <v/>
      </c>
      <c r="SO132" t="str">
        <f>IF(ISERROR(MATCH(SO$1,'CSC Mitre'!EA$1:EA$220,0)),"",VLOOKUP(SO$1,'Tactic Recode'!$A$1:$B$547,2,FALSE))</f>
        <v/>
      </c>
      <c r="SP132" t="str">
        <f>IF(ISERROR(MATCH(SP$1,'CSC Mitre'!EA$1:EA$220,0)),"",VLOOKUP(SP$1,'Tactic Recode'!$A$1:$B$547,2,FALSE))</f>
        <v/>
      </c>
      <c r="SQ132" t="str">
        <f>IF(ISERROR(MATCH(SQ$1,'CSC Mitre'!EA$1:EA$220,0)),"",VLOOKUP(SQ$1,'Tactic Recode'!$A$1:$B$547,2,FALSE))</f>
        <v/>
      </c>
      <c r="SR132" t="str">
        <f>IF(ISERROR(MATCH(SR$1,'CSC Mitre'!EA$1:EA$220,0)),"",VLOOKUP(SR$1,'Tactic Recode'!$A$1:$B$547,2,FALSE))</f>
        <v/>
      </c>
      <c r="SS132" t="str">
        <f>IF(ISERROR(MATCH(SS$1,'CSC Mitre'!EA$1:EA$220,0)),"",VLOOKUP(SS$1,'Tactic Recode'!$A$1:$B$547,2,FALSE))</f>
        <v/>
      </c>
      <c r="ST132" t="str">
        <f>IF(ISERROR(MATCH(ST$1,'CSC Mitre'!EA$1:EA$220,0)),"",VLOOKUP(ST$1,'Tactic Recode'!$A$1:$B$547,2,FALSE))</f>
        <v/>
      </c>
      <c r="SU132" t="str">
        <f>IF(ISERROR(MATCH(SU$1,'CSC Mitre'!EA$1:EA$220,0)),"",VLOOKUP(SU$1,'Tactic Recode'!$A$1:$B$547,2,FALSE))</f>
        <v/>
      </c>
      <c r="SV132" t="str">
        <f>IF(ISERROR(MATCH(SV$1,'CSC Mitre'!EA$1:EA$220,0)),"",VLOOKUP(SV$1,'Tactic Recode'!$A$1:$B$547,2,FALSE))</f>
        <v/>
      </c>
      <c r="SW132" t="str">
        <f>IF(ISERROR(MATCH(SW$1,'CSC Mitre'!EA$1:EA$220,0)),"",VLOOKUP(SW$1,'Tactic Recode'!$A$1:$B$547,2,FALSE))</f>
        <v/>
      </c>
      <c r="SX132" t="str">
        <f>IF(ISERROR(MATCH(SX$1,'CSC Mitre'!EA$1:EA$220,0)),"",VLOOKUP(SX$1,'Tactic Recode'!$A$1:$B$547,2,FALSE))</f>
        <v/>
      </c>
      <c r="SY132" t="str">
        <f>IF(ISERROR(MATCH(SY$1,'CSC Mitre'!EA$1:EA$220,0)),"",VLOOKUP(SY$1,'Tactic Recode'!$A$1:$B$547,2,FALSE))</f>
        <v/>
      </c>
      <c r="SZ132" t="str">
        <f>IF(ISERROR(MATCH(SZ$1,'CSC Mitre'!EA$1:EA$220,0)),"",VLOOKUP(SZ$1,'Tactic Recode'!$A$1:$B$547,2,FALSE))</f>
        <v/>
      </c>
      <c r="TA132" t="str">
        <f>IF(ISERROR(MATCH(TA$1,'CSC Mitre'!EA$1:EA$220,0)),"",VLOOKUP(TA$1,'Tactic Recode'!$A$1:$B$547,2,FALSE))</f>
        <v/>
      </c>
      <c r="TB132" t="str">
        <f>IF(ISERROR(MATCH(TB$1,'CSC Mitre'!EA$1:EA$220,0)),"",VLOOKUP(TB$1,'Tactic Recode'!$A$1:$B$547,2,FALSE))</f>
        <v/>
      </c>
      <c r="TC132" t="str">
        <f>IF(ISERROR(MATCH(TC$1,'CSC Mitre'!EA$1:EA$220,0)),"",VLOOKUP(TC$1,'Tactic Recode'!$A$1:$B$547,2,FALSE))</f>
        <v/>
      </c>
      <c r="TD132" t="str">
        <f>IF(ISERROR(MATCH(TD$1,'CSC Mitre'!EA$1:EA$220,0)),"",VLOOKUP(TD$1,'Tactic Recode'!$A$1:$B$547,2,FALSE))</f>
        <v/>
      </c>
      <c r="TE132" t="str">
        <f>IF(ISERROR(MATCH(TE$1,'CSC Mitre'!EA$1:EA$220,0)),"",VLOOKUP(TE$1,'Tactic Recode'!$A$1:$B$547,2,FALSE))</f>
        <v/>
      </c>
      <c r="TF132" t="str">
        <f>IF(ISERROR(MATCH(TF$1,'CSC Mitre'!EA$1:EA$220,0)),"",VLOOKUP(TF$1,'Tactic Recode'!$A$1:$B$547,2,FALSE))</f>
        <v/>
      </c>
      <c r="TG132" t="str">
        <f>IF(ISERROR(MATCH(TG$1,'CSC Mitre'!EA$1:EA$220,0)),"",VLOOKUP(TG$1,'Tactic Recode'!$A$1:$B$547,2,FALSE))</f>
        <v/>
      </c>
      <c r="TH132" t="str">
        <f>IF(ISERROR(MATCH(TH$1,'CSC Mitre'!EA$1:EA$220,0)),"",VLOOKUP(TH$1,'Tactic Recode'!$A$1:$B$547,2,FALSE))</f>
        <v/>
      </c>
      <c r="TI132" t="str">
        <f>IF(ISERROR(MATCH(TI$1,'CSC Mitre'!EA$1:EA$220,0)),"",VLOOKUP(TI$1,'Tactic Recode'!$A$1:$B$547,2,FALSE))</f>
        <v/>
      </c>
      <c r="TJ132" t="str">
        <f>IF(ISERROR(MATCH(TJ$1,'CSC Mitre'!EA$1:EA$220,0)),"",VLOOKUP(TJ$1,'Tactic Recode'!$A$1:$B$547,2,FALSE))</f>
        <v/>
      </c>
      <c r="TK132" t="str">
        <f>IF(ISERROR(MATCH(TK$1,'CSC Mitre'!EA$1:EA$220,0)),"",VLOOKUP(TK$1,'Tactic Recode'!$A$1:$B$547,2,FALSE))</f>
        <v/>
      </c>
      <c r="TL132" t="str">
        <f>IF(ISERROR(MATCH(TL$1,'CSC Mitre'!EA$1:EA$220,0)),"",VLOOKUP(TL$1,'Tactic Recode'!$A$1:$B$547,2,FALSE))</f>
        <v/>
      </c>
      <c r="TM132" t="str">
        <f>IF(ISERROR(MATCH(TM$1,'CSC Mitre'!EA$1:EA$220,0)),"",VLOOKUP(TM$1,'Tactic Recode'!$A$1:$B$547,2,FALSE))</f>
        <v/>
      </c>
      <c r="TN132" t="str">
        <f>IF(ISERROR(MATCH(TN$1,'CSC Mitre'!EA$1:EA$220,0)),"",VLOOKUP(TN$1,'Tactic Recode'!$A$1:$B$547,2,FALSE))</f>
        <v/>
      </c>
      <c r="TO132" t="str">
        <f>IF(ISERROR(MATCH(TO$1,'CSC Mitre'!EA$1:EA$220,0)),"",VLOOKUP(TO$1,'Tactic Recode'!$A$1:$B$547,2,FALSE))</f>
        <v/>
      </c>
      <c r="TP132" t="str">
        <f>IF(ISERROR(MATCH(TP$1,'CSC Mitre'!EA$1:EA$220,0)),"",VLOOKUP(TP$1,'Tactic Recode'!$A$1:$B$547,2,FALSE))</f>
        <v/>
      </c>
      <c r="TQ132" t="str">
        <f>IF(ISERROR(MATCH(TQ$1,'CSC Mitre'!EA$1:EA$220,0)),"",VLOOKUP(TQ$1,'Tactic Recode'!$A$1:$B$547,2,FALSE))</f>
        <v/>
      </c>
      <c r="TR132" t="str">
        <f>IF(ISERROR(MATCH(TR$1,'CSC Mitre'!EA$1:EA$220,0)),"",VLOOKUP(TR$1,'Tactic Recode'!$A$1:$B$547,2,FALSE))</f>
        <v/>
      </c>
      <c r="TS132" t="str">
        <f>IF(ISERROR(MATCH(TS$1,'CSC Mitre'!EA$1:EA$220,0)),"",VLOOKUP(TS$1,'Tactic Recode'!$A$1:$B$547,2,FALSE))</f>
        <v/>
      </c>
      <c r="TT132" t="str">
        <f>IF(ISERROR(MATCH(TT$1,'CSC Mitre'!EA$1:EA$220,0)),"",VLOOKUP(TT$1,'Tactic Recode'!$A$1:$B$547,2,FALSE))</f>
        <v/>
      </c>
      <c r="TU132" t="str">
        <f>IF(ISERROR(MATCH(TU$1,'CSC Mitre'!EA$1:EA$220,0)),"",VLOOKUP(TU$1,'Tactic Recode'!$A$1:$B$547,2,FALSE))</f>
        <v/>
      </c>
      <c r="TV132" t="str">
        <f>IF(ISERROR(MATCH(TV$1,'CSC Mitre'!EA$1:EA$220,0)),"",VLOOKUP(TV$1,'Tactic Recode'!$A$1:$B$547,2,FALSE))</f>
        <v/>
      </c>
      <c r="TW132" t="str">
        <f>IF(ISERROR(MATCH(TW$1,'CSC Mitre'!EA$1:EA$220,0)),"",VLOOKUP(TW$1,'Tactic Recode'!$A$1:$B$547,2,FALSE))</f>
        <v/>
      </c>
      <c r="TX132" t="str">
        <f>IF(ISERROR(MATCH(TX$1,'CSC Mitre'!EA$1:EA$220,0)),"",VLOOKUP(TX$1,'Tactic Recode'!$A$1:$B$547,2,FALSE))</f>
        <v/>
      </c>
      <c r="TY132" t="str">
        <f>IF(ISERROR(MATCH(TY$1,'CSC Mitre'!EA$1:EA$220,0)),"",VLOOKUP(TY$1,'Tactic Recode'!$A$1:$B$547,2,FALSE))</f>
        <v/>
      </c>
      <c r="TZ132" t="str">
        <f>IF(ISERROR(MATCH(TZ$1,'CSC Mitre'!EA$1:EA$220,0)),"",VLOOKUP(TZ$1,'Tactic Recode'!$A$1:$B$547,2,FALSE))</f>
        <v/>
      </c>
      <c r="UA132" t="str">
        <f>IF(ISERROR(MATCH(UA$1,'CSC Mitre'!EA$1:EA$220,0)),"",VLOOKUP(UA$1,'Tactic Recode'!$A$1:$B$547,2,FALSE))</f>
        <v/>
      </c>
      <c r="UB132" t="str">
        <f>IF(ISERROR(MATCH(UB$1,'CSC Mitre'!EA$1:EA$220,0)),"",VLOOKUP(UB$1,'Tactic Recode'!$A$1:$B$547,2,FALSE))</f>
        <v/>
      </c>
    </row>
    <row r="133" spans="1:548" x14ac:dyDescent="0.25">
      <c r="A133" s="59" t="s">
        <v>528</v>
      </c>
      <c r="B133" t="str">
        <f>IF(ISERROR(MATCH(B$1,'CSC Mitre'!EB$1:EB$220,0)),"",VLOOKUP(B$1,'Tactic Recode'!$A$1:$B$547,2,FALSE))</f>
        <v/>
      </c>
      <c r="C133" t="str">
        <f>IF(ISERROR(MATCH(C$1,'CSC Mitre'!EB$1:EB$220,0)),"",VLOOKUP(C$1,'Tactic Recode'!$A$1:$B$547,2,FALSE))</f>
        <v/>
      </c>
      <c r="D133" t="str">
        <f>IF(ISERROR(MATCH(D$1,'CSC Mitre'!EB$1:EB$220,0)),"",VLOOKUP(D$1,'Tactic Recode'!$A$1:$B$547,2,FALSE))</f>
        <v/>
      </c>
      <c r="E133" t="str">
        <f>IF(ISERROR(MATCH(E$1,'CSC Mitre'!EB$1:EB$220,0)),"",VLOOKUP(E$1,'Tactic Recode'!$A$1:$B$547,2,FALSE))</f>
        <v/>
      </c>
      <c r="F133" t="str">
        <f>IF(ISERROR(MATCH(F$1,'CSC Mitre'!EB$1:EB$220,0)),"",VLOOKUP(F$1,'Tactic Recode'!$A$1:$B$547,2,FALSE))</f>
        <v/>
      </c>
      <c r="G133" t="str">
        <f>IF(ISERROR(MATCH(G$1,'CSC Mitre'!EB$1:EB$220,0)),"",VLOOKUP(G$1,'Tactic Recode'!$A$1:$B$547,2,FALSE))</f>
        <v/>
      </c>
      <c r="H133" t="str">
        <f>IF(ISERROR(MATCH(H$1,'CSC Mitre'!EB$1:EB$220,0)),"",VLOOKUP(H$1,'Tactic Recode'!$A$1:$B$547,2,FALSE))</f>
        <v/>
      </c>
      <c r="I133" t="str">
        <f>IF(ISERROR(MATCH(I$1,'CSC Mitre'!EB$1:EB$220,0)),"",VLOOKUP(I$1,'Tactic Recode'!$A$1:$B$547,2,FALSE))</f>
        <v/>
      </c>
      <c r="J133" t="str">
        <f>IF(ISERROR(MATCH(J$1,'CSC Mitre'!EB$1:EB$220,0)),"",VLOOKUP(J$1,'Tactic Recode'!$A$1:$B$547,2,FALSE))</f>
        <v/>
      </c>
      <c r="K133" t="str">
        <f>IF(ISERROR(MATCH(K$1,'CSC Mitre'!EB$1:EB$220,0)),"",VLOOKUP(K$1,'Tactic Recode'!$A$1:$B$547,2,FALSE))</f>
        <v/>
      </c>
      <c r="L133" t="str">
        <f>IF(ISERROR(MATCH(L$1,'CSC Mitre'!EB$1:EB$220,0)),"",VLOOKUP(L$1,'Tactic Recode'!$A$1:$B$547,2,FALSE))</f>
        <v/>
      </c>
      <c r="M133" t="str">
        <f>IF(ISERROR(MATCH(M$1,'CSC Mitre'!EB$1:EB$220,0)),"",VLOOKUP(M$1,'Tactic Recode'!$A$1:$B$547,2,FALSE))</f>
        <v/>
      </c>
      <c r="N133" t="str">
        <f>IF(ISERROR(MATCH(N$1,'CSC Mitre'!EB$1:EB$220,0)),"",VLOOKUP(N$1,'Tactic Recode'!$A$1:$B$547,2,FALSE))</f>
        <v/>
      </c>
      <c r="O133" t="str">
        <f>IF(ISERROR(MATCH(O$1,'CSC Mitre'!EB$1:EB$220,0)),"",VLOOKUP(O$1,'Tactic Recode'!$A$1:$B$547,2,FALSE))</f>
        <v/>
      </c>
      <c r="P133" t="str">
        <f>IF(ISERROR(MATCH(P$1,'CSC Mitre'!EB$1:EB$220,0)),"",VLOOKUP(P$1,'Tactic Recode'!$A$1:$B$547,2,FALSE))</f>
        <v/>
      </c>
      <c r="Q133" t="str">
        <f>IF(ISERROR(MATCH(Q$1,'CSC Mitre'!EB$1:EB$220,0)),"",VLOOKUP(Q$1,'Tactic Recode'!$A$1:$B$547,2,FALSE))</f>
        <v/>
      </c>
      <c r="R133" t="str">
        <f>IF(ISERROR(MATCH(R$1,'CSC Mitre'!EB$1:EB$220,0)),"",VLOOKUP(R$1,'Tactic Recode'!$A$1:$B$547,2,FALSE))</f>
        <v/>
      </c>
      <c r="S133" t="str">
        <f>IF(ISERROR(MATCH(S$1,'CSC Mitre'!EB$1:EB$220,0)),"",VLOOKUP(S$1,'Tactic Recode'!$A$1:$B$547,2,FALSE))</f>
        <v/>
      </c>
      <c r="T133" t="str">
        <f>IF(ISERROR(MATCH(T$1,'CSC Mitre'!EB$1:EB$220,0)),"",VLOOKUP(T$1,'Tactic Recode'!$A$1:$B$547,2,FALSE))</f>
        <v/>
      </c>
      <c r="U133" t="str">
        <f>IF(ISERROR(MATCH(U$1,'CSC Mitre'!EB$1:EB$220,0)),"",VLOOKUP(U$1,'Tactic Recode'!$A$1:$B$547,2,FALSE))</f>
        <v/>
      </c>
      <c r="V133" t="str">
        <f>IF(ISERROR(MATCH(V$1,'CSC Mitre'!EB$1:EB$220,0)),"",VLOOKUP(V$1,'Tactic Recode'!$A$1:$B$547,2,FALSE))</f>
        <v/>
      </c>
      <c r="W133" t="str">
        <f>IF(ISERROR(MATCH(W$1,'CSC Mitre'!EB$1:EB$220,0)),"",VLOOKUP(W$1,'Tactic Recode'!$A$1:$B$547,2,FALSE))</f>
        <v/>
      </c>
      <c r="X133" t="str">
        <f>IF(ISERROR(MATCH(X$1,'CSC Mitre'!EB$1:EB$220,0)),"",VLOOKUP(X$1,'Tactic Recode'!$A$1:$B$547,2,FALSE))</f>
        <v/>
      </c>
      <c r="Y133" t="str">
        <f>IF(ISERROR(MATCH(Y$1,'CSC Mitre'!EB$1:EB$220,0)),"",VLOOKUP(Y$1,'Tactic Recode'!$A$1:$B$547,2,FALSE))</f>
        <v/>
      </c>
      <c r="Z133" t="str">
        <f>IF(ISERROR(MATCH(Z$1,'CSC Mitre'!EB$1:EB$220,0)),"",VLOOKUP(Z$1,'Tactic Recode'!$A$1:$B$547,2,FALSE))</f>
        <v/>
      </c>
      <c r="AA133" t="str">
        <f>IF(ISERROR(MATCH(AA$1,'CSC Mitre'!EB$1:EB$220,0)),"",VLOOKUP(AA$1,'Tactic Recode'!$A$1:$B$547,2,FALSE))</f>
        <v/>
      </c>
      <c r="AB133" t="str">
        <f>IF(ISERROR(MATCH(AB$1,'CSC Mitre'!EB$1:EB$220,0)),"",VLOOKUP(AB$1,'Tactic Recode'!$A$1:$B$547,2,FALSE))</f>
        <v/>
      </c>
      <c r="AC133" t="str">
        <f>IF(ISERROR(MATCH(AC$1,'CSC Mitre'!EB$1:EB$220,0)),"",VLOOKUP(AC$1,'Tactic Recode'!$A$1:$B$547,2,FALSE))</f>
        <v/>
      </c>
      <c r="AD133" t="str">
        <f>IF(ISERROR(MATCH(AD$1,'CSC Mitre'!EB$1:EB$220,0)),"",VLOOKUP(AD$1,'Tactic Recode'!$A$1:$B$547,2,FALSE))</f>
        <v/>
      </c>
      <c r="AE133" t="str">
        <f>IF(ISERROR(MATCH(AE$1,'CSC Mitre'!EB$1:EB$220,0)),"",VLOOKUP(AE$1,'Tactic Recode'!$A$1:$B$547,2,FALSE))</f>
        <v/>
      </c>
      <c r="AF133" t="str">
        <f>IF(ISERROR(MATCH(AF$1,'CSC Mitre'!EB$1:EB$220,0)),"",VLOOKUP(AF$1,'Tactic Recode'!$A$1:$B$547,2,FALSE))</f>
        <v/>
      </c>
      <c r="AG133" t="str">
        <f>IF(ISERROR(MATCH(AG$1,'CSC Mitre'!EB$1:EB$220,0)),"",VLOOKUP(AG$1,'Tactic Recode'!$A$1:$B$547,2,FALSE))</f>
        <v/>
      </c>
      <c r="AH133" t="str">
        <f>IF(ISERROR(MATCH(AH$1,'CSC Mitre'!EB$1:EB$220,0)),"",VLOOKUP(AH$1,'Tactic Recode'!$A$1:$B$547,2,FALSE))</f>
        <v/>
      </c>
      <c r="AI133" t="str">
        <f>IF(ISERROR(MATCH(AI$1,'CSC Mitre'!EB$1:EB$220,0)),"",VLOOKUP(AI$1,'Tactic Recode'!$A$1:$B$547,2,FALSE))</f>
        <v/>
      </c>
      <c r="AJ133" t="str">
        <f>IF(ISERROR(MATCH(AJ$1,'CSC Mitre'!EB$1:EB$220,0)),"",VLOOKUP(AJ$1,'Tactic Recode'!$A$1:$B$547,2,FALSE))</f>
        <v/>
      </c>
      <c r="AK133" t="str">
        <f>IF(ISERROR(MATCH(AK$1,'CSC Mitre'!EB$1:EB$220,0)),"",VLOOKUP(AK$1,'Tactic Recode'!$A$1:$B$547,2,FALSE))</f>
        <v/>
      </c>
      <c r="AL133" t="str">
        <f>IF(ISERROR(MATCH(AL$1,'CSC Mitre'!EB$1:EB$220,0)),"",VLOOKUP(AL$1,'Tactic Recode'!$A$1:$B$547,2,FALSE))</f>
        <v/>
      </c>
      <c r="AM133" t="str">
        <f>IF(ISERROR(MATCH(AM$1,'CSC Mitre'!EB$1:EB$220,0)),"",VLOOKUP(AM$1,'Tactic Recode'!$A$1:$B$547,2,FALSE))</f>
        <v/>
      </c>
      <c r="AN133" t="str">
        <f>IF(ISERROR(MATCH(AN$1,'CSC Mitre'!EB$1:EB$220,0)),"",VLOOKUP(AN$1,'Tactic Recode'!$A$1:$B$547,2,FALSE))</f>
        <v/>
      </c>
      <c r="AO133" t="str">
        <f>IF(ISERROR(MATCH(AO$1,'CSC Mitre'!EB$1:EB$220,0)),"",VLOOKUP(AO$1,'Tactic Recode'!$A$1:$B$547,2,FALSE))</f>
        <v/>
      </c>
      <c r="AP133" t="str">
        <f>IF(ISERROR(MATCH(AP$1,'CSC Mitre'!EB$1:EB$220,0)),"",VLOOKUP(AP$1,'Tactic Recode'!$A$1:$B$547,2,FALSE))</f>
        <v/>
      </c>
      <c r="AQ133" t="str">
        <f>IF(ISERROR(MATCH(AQ$1,'CSC Mitre'!EB$1:EB$220,0)),"",VLOOKUP(AQ$1,'Tactic Recode'!$A$1:$B$547,2,FALSE))</f>
        <v/>
      </c>
      <c r="AR133" t="str">
        <f>IF(ISERROR(MATCH(AR$1,'CSC Mitre'!EB$1:EB$220,0)),"",VLOOKUP(AR$1,'Tactic Recode'!$A$1:$B$547,2,FALSE))</f>
        <v/>
      </c>
      <c r="AS133" t="str">
        <f>IF(ISERROR(MATCH(AS$1,'CSC Mitre'!EB$1:EB$220,0)),"",VLOOKUP(AS$1,'Tactic Recode'!$A$1:$B$547,2,FALSE))</f>
        <v/>
      </c>
      <c r="AT133" t="str">
        <f>IF(ISERROR(MATCH(AT$1,'CSC Mitre'!EB$1:EB$220,0)),"",VLOOKUP(AT$1,'Tactic Recode'!$A$1:$B$547,2,FALSE))</f>
        <v/>
      </c>
      <c r="AU133" t="str">
        <f>IF(ISERROR(MATCH(AU$1,'CSC Mitre'!EB$1:EB$220,0)),"",VLOOKUP(AU$1,'Tactic Recode'!$A$1:$B$547,2,FALSE))</f>
        <v/>
      </c>
      <c r="AV133" t="str">
        <f>IF(ISERROR(MATCH(AV$1,'CSC Mitre'!EB$1:EB$220,0)),"",VLOOKUP(AV$1,'Tactic Recode'!$A$1:$B$547,2,FALSE))</f>
        <v/>
      </c>
      <c r="AW133" t="str">
        <f>IF(ISERROR(MATCH(AW$1,'CSC Mitre'!EB$1:EB$220,0)),"",VLOOKUP(AW$1,'Tactic Recode'!$A$1:$B$547,2,FALSE))</f>
        <v/>
      </c>
      <c r="AX133" t="str">
        <f>IF(ISERROR(MATCH(AX$1,'CSC Mitre'!EB$1:EB$220,0)),"",VLOOKUP(AX$1,'Tactic Recode'!$A$1:$B$547,2,FALSE))</f>
        <v/>
      </c>
      <c r="AY133" t="str">
        <f>IF(ISERROR(MATCH(AY$1,'CSC Mitre'!EB$1:EB$220,0)),"",VLOOKUP(AY$1,'Tactic Recode'!$A$1:$B$547,2,FALSE))</f>
        <v/>
      </c>
      <c r="AZ133" t="str">
        <f>IF(ISERROR(MATCH(AZ$1,'CSC Mitre'!EB$1:EB$220,0)),"",VLOOKUP(AZ$1,'Tactic Recode'!$A$1:$B$547,2,FALSE))</f>
        <v/>
      </c>
      <c r="BA133" t="str">
        <f>IF(ISERROR(MATCH(BA$1,'CSC Mitre'!EB$1:EB$220,0)),"",VLOOKUP(BA$1,'Tactic Recode'!$A$1:$B$547,2,FALSE))</f>
        <v/>
      </c>
      <c r="BB133" t="str">
        <f>IF(ISERROR(MATCH(BB$1,'CSC Mitre'!EB$1:EB$220,0)),"",VLOOKUP(BB$1,'Tactic Recode'!$A$1:$B$547,2,FALSE))</f>
        <v/>
      </c>
      <c r="BC133" t="str">
        <f>IF(ISERROR(MATCH(BC$1,'CSC Mitre'!EB$1:EB$220,0)),"",VLOOKUP(BC$1,'Tactic Recode'!$A$1:$B$547,2,FALSE))</f>
        <v/>
      </c>
      <c r="BD133" t="str">
        <f>IF(ISERROR(MATCH(BD$1,'CSC Mitre'!EB$1:EB$220,0)),"",VLOOKUP(BD$1,'Tactic Recode'!$A$1:$B$547,2,FALSE))</f>
        <v/>
      </c>
      <c r="BE133" t="str">
        <f>IF(ISERROR(MATCH(BE$1,'CSC Mitre'!EB$1:EB$220,0)),"",VLOOKUP(BE$1,'Tactic Recode'!$A$1:$B$547,2,FALSE))</f>
        <v/>
      </c>
      <c r="BF133" t="str">
        <f>IF(ISERROR(MATCH(BF$1,'CSC Mitre'!EB$1:EB$220,0)),"",VLOOKUP(BF$1,'Tactic Recode'!$A$1:$B$547,2,FALSE))</f>
        <v/>
      </c>
      <c r="BG133" t="str">
        <f>IF(ISERROR(MATCH(BG$1,'CSC Mitre'!EB$1:EB$220,0)),"",VLOOKUP(BG$1,'Tactic Recode'!$A$1:$B$547,2,FALSE))</f>
        <v/>
      </c>
      <c r="BH133" t="str">
        <f>IF(ISERROR(MATCH(BH$1,'CSC Mitre'!EB$1:EB$220,0)),"",VLOOKUP(BH$1,'Tactic Recode'!$A$1:$B$547,2,FALSE))</f>
        <v/>
      </c>
      <c r="BI133" t="str">
        <f>IF(ISERROR(MATCH(BI$1,'CSC Mitre'!EB$1:EB$220,0)),"",VLOOKUP(BI$1,'Tactic Recode'!$A$1:$B$547,2,FALSE))</f>
        <v/>
      </c>
      <c r="BJ133" t="str">
        <f>IF(ISERROR(MATCH(BJ$1,'CSC Mitre'!EB$1:EB$220,0)),"",VLOOKUP(BJ$1,'Tactic Recode'!$A$1:$B$547,2,FALSE))</f>
        <v/>
      </c>
      <c r="BK133" t="str">
        <f>IF(ISERROR(MATCH(BK$1,'CSC Mitre'!EB$1:EB$220,0)),"",VLOOKUP(BK$1,'Tactic Recode'!$A$1:$B$547,2,FALSE))</f>
        <v/>
      </c>
      <c r="BL133" t="str">
        <f>IF(ISERROR(MATCH(BL$1,'CSC Mitre'!EB$1:EB$220,0)),"",VLOOKUP(BL$1,'Tactic Recode'!$A$1:$B$547,2,FALSE))</f>
        <v/>
      </c>
      <c r="BM133" t="str">
        <f>IF(ISERROR(MATCH(BM$1,'CSC Mitre'!EB$1:EB$220,0)),"",VLOOKUP(BM$1,'Tactic Recode'!$A$1:$B$547,2,FALSE))</f>
        <v/>
      </c>
      <c r="BN133" t="str">
        <f>IF(ISERROR(MATCH(BN$1,'CSC Mitre'!EB$1:EB$220,0)),"",VLOOKUP(BN$1,'Tactic Recode'!$A$1:$B$547,2,FALSE))</f>
        <v/>
      </c>
      <c r="BO133" t="str">
        <f>IF(ISERROR(MATCH(BO$1,'CSC Mitre'!EB$1:EB$220,0)),"",VLOOKUP(BO$1,'Tactic Recode'!$A$1:$B$547,2,FALSE))</f>
        <v/>
      </c>
      <c r="BP133" t="str">
        <f>IF(ISERROR(MATCH(BP$1,'CSC Mitre'!EB$1:EB$220,0)),"",VLOOKUP(BP$1,'Tactic Recode'!$A$1:$B$547,2,FALSE))</f>
        <v/>
      </c>
      <c r="BQ133" t="str">
        <f>IF(ISERROR(MATCH(BQ$1,'CSC Mitre'!EB$1:EB$220,0)),"",VLOOKUP(BQ$1,'Tactic Recode'!$A$1:$B$547,2,FALSE))</f>
        <v/>
      </c>
      <c r="BR133" t="str">
        <f>IF(ISERROR(MATCH(BR$1,'CSC Mitre'!EB$1:EB$220,0)),"",VLOOKUP(BR$1,'Tactic Recode'!$A$1:$B$547,2,FALSE))</f>
        <v/>
      </c>
      <c r="BS133" t="str">
        <f>IF(ISERROR(MATCH(BS$1,'CSC Mitre'!EB$1:EB$220,0)),"",VLOOKUP(BS$1,'Tactic Recode'!$A$1:$B$547,2,FALSE))</f>
        <v/>
      </c>
      <c r="BT133" t="str">
        <f>IF(ISERROR(MATCH(BT$1,'CSC Mitre'!EB$1:EB$220,0)),"",VLOOKUP(BT$1,'Tactic Recode'!$A$1:$B$547,2,FALSE))</f>
        <v/>
      </c>
      <c r="BU133" t="str">
        <f>IF(ISERROR(MATCH(BU$1,'CSC Mitre'!EB$1:EB$220,0)),"",VLOOKUP(BU$1,'Tactic Recode'!$A$1:$B$547,2,FALSE))</f>
        <v/>
      </c>
      <c r="BV133" t="str">
        <f>IF(ISERROR(MATCH(BV$1,'CSC Mitre'!EB$1:EB$220,0)),"",VLOOKUP(BV$1,'Tactic Recode'!$A$1:$B$547,2,FALSE))</f>
        <v/>
      </c>
      <c r="BW133" t="str">
        <f>IF(ISERROR(MATCH(BW$1,'CSC Mitre'!EB$1:EB$220,0)),"",VLOOKUP(BW$1,'Tactic Recode'!$A$1:$B$547,2,FALSE))</f>
        <v/>
      </c>
      <c r="BX133" t="str">
        <f>IF(ISERROR(MATCH(BX$1,'CSC Mitre'!EB$1:EB$220,0)),"",VLOOKUP(BX$1,'Tactic Recode'!$A$1:$B$547,2,FALSE))</f>
        <v/>
      </c>
      <c r="BY133" t="str">
        <f>IF(ISERROR(MATCH(BY$1,'CSC Mitre'!EB$1:EB$220,0)),"",VLOOKUP(BY$1,'Tactic Recode'!$A$1:$B$547,2,FALSE))</f>
        <v/>
      </c>
      <c r="BZ133" t="str">
        <f>IF(ISERROR(MATCH(BZ$1,'CSC Mitre'!EB$1:EB$220,0)),"",VLOOKUP(BZ$1,'Tactic Recode'!$A$1:$B$547,2,FALSE))</f>
        <v/>
      </c>
      <c r="CA133" t="str">
        <f>IF(ISERROR(MATCH(CA$1,'CSC Mitre'!EB$1:EB$220,0)),"",VLOOKUP(CA$1,'Tactic Recode'!$A$1:$B$547,2,FALSE))</f>
        <v/>
      </c>
      <c r="CB133" t="str">
        <f>IF(ISERROR(MATCH(CB$1,'CSC Mitre'!EB$1:EB$220,0)),"",VLOOKUP(CB$1,'Tactic Recode'!$A$1:$B$547,2,FALSE))</f>
        <v/>
      </c>
      <c r="CC133" t="str">
        <f>IF(ISERROR(MATCH(CC$1,'CSC Mitre'!EB$1:EB$220,0)),"",VLOOKUP(CC$1,'Tactic Recode'!$A$1:$B$547,2,FALSE))</f>
        <v/>
      </c>
      <c r="CD133" t="str">
        <f>IF(ISERROR(MATCH(CD$1,'CSC Mitre'!EB$1:EB$220,0)),"",VLOOKUP(CD$1,'Tactic Recode'!$A$1:$B$547,2,FALSE))</f>
        <v/>
      </c>
      <c r="CE133" t="str">
        <f>IF(ISERROR(MATCH(CE$1,'CSC Mitre'!EB$1:EB$220,0)),"",VLOOKUP(CE$1,'Tactic Recode'!$A$1:$B$547,2,FALSE))</f>
        <v/>
      </c>
      <c r="CF133" t="str">
        <f>IF(ISERROR(MATCH(CF$1,'CSC Mitre'!EB$1:EB$220,0)),"",VLOOKUP(CF$1,'Tactic Recode'!$A$1:$B$547,2,FALSE))</f>
        <v/>
      </c>
      <c r="CG133" t="str">
        <f>IF(ISERROR(MATCH(CG$1,'CSC Mitre'!EB$1:EB$220,0)),"",VLOOKUP(CG$1,'Tactic Recode'!$A$1:$B$547,2,FALSE))</f>
        <v/>
      </c>
      <c r="CH133" t="str">
        <f>IF(ISERROR(MATCH(CH$1,'CSC Mitre'!EB$1:EB$220,0)),"",VLOOKUP(CH$1,'Tactic Recode'!$A$1:$B$547,2,FALSE))</f>
        <v/>
      </c>
      <c r="CI133" t="str">
        <f>IF(ISERROR(MATCH(CI$1,'CSC Mitre'!EB$1:EB$220,0)),"",VLOOKUP(CI$1,'Tactic Recode'!$A$1:$B$547,2,FALSE))</f>
        <v/>
      </c>
      <c r="CJ133" t="str">
        <f>IF(ISERROR(MATCH(CJ$1,'CSC Mitre'!EB$1:EB$220,0)),"",VLOOKUP(CJ$1,'Tactic Recode'!$A$1:$B$547,2,FALSE))</f>
        <v/>
      </c>
      <c r="CK133" t="str">
        <f>IF(ISERROR(MATCH(CK$1,'CSC Mitre'!EB$1:EB$220,0)),"",VLOOKUP(CK$1,'Tactic Recode'!$A$1:$B$547,2,FALSE))</f>
        <v/>
      </c>
      <c r="CL133" t="str">
        <f>IF(ISERROR(MATCH(CL$1,'CSC Mitre'!EB$1:EB$220,0)),"",VLOOKUP(CL$1,'Tactic Recode'!$A$1:$B$547,2,FALSE))</f>
        <v/>
      </c>
      <c r="CM133" t="str">
        <f>IF(ISERROR(MATCH(CM$1,'CSC Mitre'!EB$1:EB$220,0)),"",VLOOKUP(CM$1,'Tactic Recode'!$A$1:$B$547,2,FALSE))</f>
        <v/>
      </c>
      <c r="CN133" t="str">
        <f>IF(ISERROR(MATCH(CN$1,'CSC Mitre'!EB$1:EB$220,0)),"",VLOOKUP(CN$1,'Tactic Recode'!$A$1:$B$547,2,FALSE))</f>
        <v/>
      </c>
      <c r="CO133" t="str">
        <f>IF(ISERROR(MATCH(CO$1,'CSC Mitre'!EB$1:EB$220,0)),"",VLOOKUP(CO$1,'Tactic Recode'!$A$1:$B$547,2,FALSE))</f>
        <v/>
      </c>
      <c r="CP133" t="str">
        <f>IF(ISERROR(MATCH(CP$1,'CSC Mitre'!EB$1:EB$220,0)),"",VLOOKUP(CP$1,'Tactic Recode'!$A$1:$B$547,2,FALSE))</f>
        <v/>
      </c>
      <c r="CQ133" t="str">
        <f>IF(ISERROR(MATCH(CQ$1,'CSC Mitre'!EB$1:EB$220,0)),"",VLOOKUP(CQ$1,'Tactic Recode'!$A$1:$B$547,2,FALSE))</f>
        <v/>
      </c>
      <c r="CR133" t="str">
        <f>IF(ISERROR(MATCH(CR$1,'CSC Mitre'!EB$1:EB$220,0)),"",VLOOKUP(CR$1,'Tactic Recode'!$A$1:$B$547,2,FALSE))</f>
        <v/>
      </c>
      <c r="CS133" t="str">
        <f>IF(ISERROR(MATCH(CS$1,'CSC Mitre'!EB$1:EB$220,0)),"",VLOOKUP(CS$1,'Tactic Recode'!$A$1:$B$547,2,FALSE))</f>
        <v/>
      </c>
      <c r="CT133" t="str">
        <f>IF(ISERROR(MATCH(CT$1,'CSC Mitre'!EB$1:EB$220,0)),"",VLOOKUP(CT$1,'Tactic Recode'!$A$1:$B$547,2,FALSE))</f>
        <v/>
      </c>
      <c r="CU133" t="str">
        <f>IF(ISERROR(MATCH(CU$1,'CSC Mitre'!EB$1:EB$220,0)),"",VLOOKUP(CU$1,'Tactic Recode'!$A$1:$B$547,2,FALSE))</f>
        <v/>
      </c>
      <c r="CV133" t="str">
        <f>IF(ISERROR(MATCH(CV$1,'CSC Mitre'!EB$1:EB$220,0)),"",VLOOKUP(CV$1,'Tactic Recode'!$A$1:$B$547,2,FALSE))</f>
        <v/>
      </c>
      <c r="CW133" t="str">
        <f>IF(ISERROR(MATCH(CW$1,'CSC Mitre'!EB$1:EB$220,0)),"",VLOOKUP(CW$1,'Tactic Recode'!$A$1:$B$547,2,FALSE))</f>
        <v/>
      </c>
      <c r="CX133" t="str">
        <f>IF(ISERROR(MATCH(CX$1,'CSC Mitre'!EB$1:EB$220,0)),"",VLOOKUP(CX$1,'Tactic Recode'!$A$1:$B$547,2,FALSE))</f>
        <v/>
      </c>
      <c r="CY133" t="str">
        <f>IF(ISERROR(MATCH(CY$1,'CSC Mitre'!EB$1:EB$220,0)),"",VLOOKUP(CY$1,'Tactic Recode'!$A$1:$B$547,2,FALSE))</f>
        <v/>
      </c>
      <c r="CZ133" t="str">
        <f>IF(ISERROR(MATCH(CZ$1,'CSC Mitre'!EB$1:EB$220,0)),"",VLOOKUP(CZ$1,'Tactic Recode'!$A$1:$B$547,2,FALSE))</f>
        <v/>
      </c>
      <c r="DA133" t="str">
        <f>IF(ISERROR(MATCH(DA$1,'CSC Mitre'!EB$1:EB$220,0)),"",VLOOKUP(DA$1,'Tactic Recode'!$A$1:$B$547,2,FALSE))</f>
        <v/>
      </c>
      <c r="DB133" t="str">
        <f>IF(ISERROR(MATCH(DB$1,'CSC Mitre'!EB$1:EB$220,0)),"",VLOOKUP(DB$1,'Tactic Recode'!$A$1:$B$547,2,FALSE))</f>
        <v/>
      </c>
      <c r="DC133" t="str">
        <f>IF(ISERROR(MATCH(DC$1,'CSC Mitre'!EB$1:EB$220,0)),"",VLOOKUP(DC$1,'Tactic Recode'!$A$1:$B$547,2,FALSE))</f>
        <v/>
      </c>
      <c r="DD133" t="str">
        <f>IF(ISERROR(MATCH(DD$1,'CSC Mitre'!EB$1:EB$220,0)),"",VLOOKUP(DD$1,'Tactic Recode'!$A$1:$B$547,2,FALSE))</f>
        <v/>
      </c>
      <c r="DE133" t="str">
        <f>IF(ISERROR(MATCH(DE$1,'CSC Mitre'!EB$1:EB$220,0)),"",VLOOKUP(DE$1,'Tactic Recode'!$A$1:$B$547,2,FALSE))</f>
        <v/>
      </c>
      <c r="DF133" t="str">
        <f>IF(ISERROR(MATCH(DF$1,'CSC Mitre'!EB$1:EB$220,0)),"",VLOOKUP(DF$1,'Tactic Recode'!$A$1:$B$547,2,FALSE))</f>
        <v/>
      </c>
      <c r="DG133" t="str">
        <f>IF(ISERROR(MATCH(DG$1,'CSC Mitre'!EB$1:EB$220,0)),"",VLOOKUP(DG$1,'Tactic Recode'!$A$1:$B$547,2,FALSE))</f>
        <v/>
      </c>
      <c r="DH133" t="str">
        <f>IF(ISERROR(MATCH(DH$1,'CSC Mitre'!EB$1:EB$220,0)),"",VLOOKUP(DH$1,'Tactic Recode'!$A$1:$B$547,2,FALSE))</f>
        <v/>
      </c>
      <c r="DI133" t="str">
        <f>IF(ISERROR(MATCH(DI$1,'CSC Mitre'!EB$1:EB$220,0)),"",VLOOKUP(DI$1,'Tactic Recode'!$A$1:$B$547,2,FALSE))</f>
        <v/>
      </c>
      <c r="DJ133" t="str">
        <f>IF(ISERROR(MATCH(DJ$1,'CSC Mitre'!EB$1:EB$220,0)),"",VLOOKUP(DJ$1,'Tactic Recode'!$A$1:$B$547,2,FALSE))</f>
        <v/>
      </c>
      <c r="DK133" t="str">
        <f>IF(ISERROR(MATCH(DK$1,'CSC Mitre'!EB$1:EB$220,0)),"",VLOOKUP(DK$1,'Tactic Recode'!$A$1:$B$547,2,FALSE))</f>
        <v/>
      </c>
      <c r="DL133" t="str">
        <f>IF(ISERROR(MATCH(DL$1,'CSC Mitre'!EB$1:EB$220,0)),"",VLOOKUP(DL$1,'Tactic Recode'!$A$1:$B$547,2,FALSE))</f>
        <v/>
      </c>
      <c r="DM133" t="str">
        <f>IF(ISERROR(MATCH(DM$1,'CSC Mitre'!EB$1:EB$220,0)),"",VLOOKUP(DM$1,'Tactic Recode'!$A$1:$B$547,2,FALSE))</f>
        <v/>
      </c>
      <c r="DN133" t="str">
        <f>IF(ISERROR(MATCH(DN$1,'CSC Mitre'!EB$1:EB$220,0)),"",VLOOKUP(DN$1,'Tactic Recode'!$A$1:$B$547,2,FALSE))</f>
        <v/>
      </c>
      <c r="DO133" t="str">
        <f>IF(ISERROR(MATCH(DO$1,'CSC Mitre'!EB$1:EB$220,0)),"",VLOOKUP(DO$1,'Tactic Recode'!$A$1:$B$547,2,FALSE))</f>
        <v/>
      </c>
      <c r="DP133" t="str">
        <f>IF(ISERROR(MATCH(DP$1,'CSC Mitre'!EB$1:EB$220,0)),"",VLOOKUP(DP$1,'Tactic Recode'!$A$1:$B$547,2,FALSE))</f>
        <v/>
      </c>
      <c r="DQ133" t="str">
        <f>IF(ISERROR(MATCH(DQ$1,'CSC Mitre'!EB$1:EB$220,0)),"",VLOOKUP(DQ$1,'Tactic Recode'!$A$1:$B$547,2,FALSE))</f>
        <v/>
      </c>
      <c r="DR133" t="str">
        <f>IF(ISERROR(MATCH(DR$1,'CSC Mitre'!EB$1:EB$220,0)),"",VLOOKUP(DR$1,'Tactic Recode'!$A$1:$B$547,2,FALSE))</f>
        <v/>
      </c>
      <c r="DS133" t="str">
        <f>IF(ISERROR(MATCH(DS$1,'CSC Mitre'!EB$1:EB$220,0)),"",VLOOKUP(DS$1,'Tactic Recode'!$A$1:$B$547,2,FALSE))</f>
        <v/>
      </c>
      <c r="DT133" t="str">
        <f>IF(ISERROR(MATCH(DT$1,'CSC Mitre'!EB$1:EB$220,0)),"",VLOOKUP(DT$1,'Tactic Recode'!$A$1:$B$547,2,FALSE))</f>
        <v/>
      </c>
      <c r="DU133" t="str">
        <f>IF(ISERROR(MATCH(DU$1,'CSC Mitre'!EB$1:EB$220,0)),"",VLOOKUP(DU$1,'Tactic Recode'!$A$1:$B$547,2,FALSE))</f>
        <v/>
      </c>
      <c r="DV133" t="str">
        <f>IF(ISERROR(MATCH(DV$1,'CSC Mitre'!EB$1:EB$220,0)),"",VLOOKUP(DV$1,'Tactic Recode'!$A$1:$B$547,2,FALSE))</f>
        <v/>
      </c>
      <c r="DW133" t="str">
        <f>IF(ISERROR(MATCH(DW$1,'CSC Mitre'!EB$1:EB$220,0)),"",VLOOKUP(DW$1,'Tactic Recode'!$A$1:$B$547,2,FALSE))</f>
        <v/>
      </c>
      <c r="DX133" t="str">
        <f>IF(ISERROR(MATCH(DX$1,'CSC Mitre'!EB$1:EB$220,0)),"",VLOOKUP(DX$1,'Tactic Recode'!$A$1:$B$547,2,FALSE))</f>
        <v/>
      </c>
      <c r="DY133" t="str">
        <f>IF(ISERROR(MATCH(DY$1,'CSC Mitre'!EB$1:EB$220,0)),"",VLOOKUP(DY$1,'Tactic Recode'!$A$1:$B$547,2,FALSE))</f>
        <v/>
      </c>
      <c r="DZ133" t="str">
        <f>IF(ISERROR(MATCH(DZ$1,'CSC Mitre'!EB$1:EB$220,0)),"",VLOOKUP(DZ$1,'Tactic Recode'!$A$1:$B$547,2,FALSE))</f>
        <v/>
      </c>
      <c r="EA133" t="str">
        <f>IF(ISERROR(MATCH(EA$1,'CSC Mitre'!EB$1:EB$220,0)),"",VLOOKUP(EA$1,'Tactic Recode'!$A$1:$B$547,2,FALSE))</f>
        <v/>
      </c>
      <c r="EB133" t="str">
        <f>IF(ISERROR(MATCH(EB$1,'CSC Mitre'!EB$1:EB$220,0)),"",VLOOKUP(EB$1,'Tactic Recode'!$A$1:$B$547,2,FALSE))</f>
        <v/>
      </c>
      <c r="EC133" t="str">
        <f>IF(ISERROR(MATCH(EC$1,'CSC Mitre'!EB$1:EB$220,0)),"",VLOOKUP(EC$1,'Tactic Recode'!$A$1:$B$547,2,FALSE))</f>
        <v/>
      </c>
      <c r="ED133" t="str">
        <f>IF(ISERROR(MATCH(ED$1,'CSC Mitre'!EB$1:EB$220,0)),"",VLOOKUP(ED$1,'Tactic Recode'!$A$1:$B$547,2,FALSE))</f>
        <v/>
      </c>
      <c r="EE133" t="str">
        <f>IF(ISERROR(MATCH(EE$1,'CSC Mitre'!EB$1:EB$220,0)),"",VLOOKUP(EE$1,'Tactic Recode'!$A$1:$B$547,2,FALSE))</f>
        <v/>
      </c>
      <c r="EF133" t="str">
        <f>IF(ISERROR(MATCH(EF$1,'CSC Mitre'!EB$1:EB$220,0)),"",VLOOKUP(EF$1,'Tactic Recode'!$A$1:$B$547,2,FALSE))</f>
        <v/>
      </c>
      <c r="EG133" t="str">
        <f>IF(ISERROR(MATCH(EG$1,'CSC Mitre'!EB$1:EB$220,0)),"",VLOOKUP(EG$1,'Tactic Recode'!$A$1:$B$547,2,FALSE))</f>
        <v/>
      </c>
      <c r="EH133" t="str">
        <f>IF(ISERROR(MATCH(EH$1,'CSC Mitre'!EB$1:EB$220,0)),"",VLOOKUP(EH$1,'Tactic Recode'!$A$1:$B$547,2,FALSE))</f>
        <v/>
      </c>
      <c r="EI133" t="str">
        <f>IF(ISERROR(MATCH(EI$1,'CSC Mitre'!EB$1:EB$220,0)),"",VLOOKUP(EI$1,'Tactic Recode'!$A$1:$B$547,2,FALSE))</f>
        <v/>
      </c>
      <c r="EJ133" t="str">
        <f>IF(ISERROR(MATCH(EJ$1,'CSC Mitre'!EB$1:EB$220,0)),"",VLOOKUP(EJ$1,'Tactic Recode'!$A$1:$B$547,2,FALSE))</f>
        <v/>
      </c>
      <c r="EK133" t="str">
        <f>IF(ISERROR(MATCH(EK$1,'CSC Mitre'!EB$1:EB$220,0)),"",VLOOKUP(EK$1,'Tactic Recode'!$A$1:$B$547,2,FALSE))</f>
        <v/>
      </c>
      <c r="EL133" t="str">
        <f>IF(ISERROR(MATCH(EL$1,'CSC Mitre'!EB$1:EB$220,0)),"",VLOOKUP(EL$1,'Tactic Recode'!$A$1:$B$547,2,FALSE))</f>
        <v/>
      </c>
      <c r="EM133" t="str">
        <f>IF(ISERROR(MATCH(EM$1,'CSC Mitre'!EB$1:EB$220,0)),"",VLOOKUP(EM$1,'Tactic Recode'!$A$1:$B$547,2,FALSE))</f>
        <v/>
      </c>
      <c r="EN133" t="str">
        <f>IF(ISERROR(MATCH(EN$1,'CSC Mitre'!EB$1:EB$220,0)),"",VLOOKUP(EN$1,'Tactic Recode'!$A$1:$B$547,2,FALSE))</f>
        <v/>
      </c>
      <c r="EO133" t="str">
        <f>IF(ISERROR(MATCH(EO$1,'CSC Mitre'!EB$1:EB$220,0)),"",VLOOKUP(EO$1,'Tactic Recode'!$A$1:$B$547,2,FALSE))</f>
        <v/>
      </c>
      <c r="EP133" t="str">
        <f>IF(ISERROR(MATCH(EP$1,'CSC Mitre'!EB$1:EB$220,0)),"",VLOOKUP(EP$1,'Tactic Recode'!$A$1:$B$547,2,FALSE))</f>
        <v/>
      </c>
      <c r="EQ133" t="str">
        <f>IF(ISERROR(MATCH(EQ$1,'CSC Mitre'!EB$1:EB$220,0)),"",VLOOKUP(EQ$1,'Tactic Recode'!$A$1:$B$547,2,FALSE))</f>
        <v/>
      </c>
      <c r="ER133" t="str">
        <f>IF(ISERROR(MATCH(ER$1,'CSC Mitre'!EB$1:EB$220,0)),"",VLOOKUP(ER$1,'Tactic Recode'!$A$1:$B$547,2,FALSE))</f>
        <v/>
      </c>
      <c r="ES133" t="str">
        <f>IF(ISERROR(MATCH(ES$1,'CSC Mitre'!EB$1:EB$220,0)),"",VLOOKUP(ES$1,'Tactic Recode'!$A$1:$B$547,2,FALSE))</f>
        <v/>
      </c>
      <c r="ET133" t="str">
        <f>IF(ISERROR(MATCH(ET$1,'CSC Mitre'!EB$1:EB$220,0)),"",VLOOKUP(ET$1,'Tactic Recode'!$A$1:$B$547,2,FALSE))</f>
        <v/>
      </c>
      <c r="EU133" t="str">
        <f>IF(ISERROR(MATCH(EU$1,'CSC Mitre'!EB$1:EB$220,0)),"",VLOOKUP(EU$1,'Tactic Recode'!$A$1:$B$547,2,FALSE))</f>
        <v/>
      </c>
      <c r="EV133" t="str">
        <f>IF(ISERROR(MATCH(EV$1,'CSC Mitre'!EB$1:EB$220,0)),"",VLOOKUP(EV$1,'Tactic Recode'!$A$1:$B$547,2,FALSE))</f>
        <v/>
      </c>
      <c r="EW133" t="str">
        <f>IF(ISERROR(MATCH(EW$1,'CSC Mitre'!EB$1:EB$220,0)),"",VLOOKUP(EW$1,'Tactic Recode'!$A$1:$B$547,2,FALSE))</f>
        <v/>
      </c>
      <c r="EX133" t="str">
        <f>IF(ISERROR(MATCH(EX$1,'CSC Mitre'!EB$1:EB$220,0)),"",VLOOKUP(EX$1,'Tactic Recode'!$A$1:$B$547,2,FALSE))</f>
        <v/>
      </c>
      <c r="EY133" t="str">
        <f>IF(ISERROR(MATCH(EY$1,'CSC Mitre'!EB$1:EB$220,0)),"",VLOOKUP(EY$1,'Tactic Recode'!$A$1:$B$547,2,FALSE))</f>
        <v/>
      </c>
      <c r="EZ133" t="str">
        <f>IF(ISERROR(MATCH(EZ$1,'CSC Mitre'!EB$1:EB$220,0)),"",VLOOKUP(EZ$1,'Tactic Recode'!$A$1:$B$547,2,FALSE))</f>
        <v/>
      </c>
      <c r="FA133" t="str">
        <f>IF(ISERROR(MATCH(FA$1,'CSC Mitre'!EB$1:EB$220,0)),"",VLOOKUP(FA$1,'Tactic Recode'!$A$1:$B$547,2,FALSE))</f>
        <v/>
      </c>
      <c r="FB133" t="str">
        <f>IF(ISERROR(MATCH(FB$1,'CSC Mitre'!EB$1:EB$220,0)),"",VLOOKUP(FB$1,'Tactic Recode'!$A$1:$B$547,2,FALSE))</f>
        <v/>
      </c>
      <c r="FC133" t="str">
        <f>IF(ISERROR(MATCH(FC$1,'CSC Mitre'!EB$1:EB$220,0)),"",VLOOKUP(FC$1,'Tactic Recode'!$A$1:$B$547,2,FALSE))</f>
        <v/>
      </c>
      <c r="FD133" t="str">
        <f>IF(ISERROR(MATCH(FD$1,'CSC Mitre'!EB$1:EB$220,0)),"",VLOOKUP(FD$1,'Tactic Recode'!$A$1:$B$547,2,FALSE))</f>
        <v/>
      </c>
      <c r="FE133" t="str">
        <f>IF(ISERROR(MATCH(FE$1,'CSC Mitre'!EB$1:EB$220,0)),"",VLOOKUP(FE$1,'Tactic Recode'!$A$1:$B$547,2,FALSE))</f>
        <v/>
      </c>
      <c r="FF133" t="str">
        <f>IF(ISERROR(MATCH(FF$1,'CSC Mitre'!EB$1:EB$220,0)),"",VLOOKUP(FF$1,'Tactic Recode'!$A$1:$B$547,2,FALSE))</f>
        <v/>
      </c>
      <c r="FG133" t="str">
        <f>IF(ISERROR(MATCH(FG$1,'CSC Mitre'!EB$1:EB$220,0)),"",VLOOKUP(FG$1,'Tactic Recode'!$A$1:$B$547,2,FALSE))</f>
        <v/>
      </c>
      <c r="FH133" t="str">
        <f>IF(ISERROR(MATCH(FH$1,'CSC Mitre'!EB$1:EB$220,0)),"",VLOOKUP(FH$1,'Tactic Recode'!$A$1:$B$547,2,FALSE))</f>
        <v/>
      </c>
      <c r="FI133" t="str">
        <f>IF(ISERROR(MATCH(FI$1,'CSC Mitre'!EB$1:EB$220,0)),"",VLOOKUP(FI$1,'Tactic Recode'!$A$1:$B$547,2,FALSE))</f>
        <v/>
      </c>
      <c r="FJ133" t="str">
        <f>IF(ISERROR(MATCH(FJ$1,'CSC Mitre'!EB$1:EB$220,0)),"",VLOOKUP(FJ$1,'Tactic Recode'!$A$1:$B$547,2,FALSE))</f>
        <v/>
      </c>
      <c r="FK133" t="str">
        <f>IF(ISERROR(MATCH(FK$1,'CSC Mitre'!EB$1:EB$220,0)),"",VLOOKUP(FK$1,'Tactic Recode'!$A$1:$B$547,2,FALSE))</f>
        <v/>
      </c>
      <c r="FL133" t="str">
        <f>IF(ISERROR(MATCH(FL$1,'CSC Mitre'!EB$1:EB$220,0)),"",VLOOKUP(FL$1,'Tactic Recode'!$A$1:$B$547,2,FALSE))</f>
        <v/>
      </c>
      <c r="FM133" t="str">
        <f>IF(ISERROR(MATCH(FM$1,'CSC Mitre'!EB$1:EB$220,0)),"",VLOOKUP(FM$1,'Tactic Recode'!$A$1:$B$547,2,FALSE))</f>
        <v/>
      </c>
      <c r="FN133" t="str">
        <f>IF(ISERROR(MATCH(FN$1,'CSC Mitre'!EB$1:EB$220,0)),"",VLOOKUP(FN$1,'Tactic Recode'!$A$1:$B$547,2,FALSE))</f>
        <v/>
      </c>
      <c r="FO133" t="str">
        <f>IF(ISERROR(MATCH(FO$1,'CSC Mitre'!EB$1:EB$220,0)),"",VLOOKUP(FO$1,'Tactic Recode'!$A$1:$B$547,2,FALSE))</f>
        <v/>
      </c>
      <c r="FP133" t="str">
        <f>IF(ISERROR(MATCH(FP$1,'CSC Mitre'!EB$1:EB$220,0)),"",VLOOKUP(FP$1,'Tactic Recode'!$A$1:$B$547,2,FALSE))</f>
        <v/>
      </c>
      <c r="FQ133" t="str">
        <f>IF(ISERROR(MATCH(FQ$1,'CSC Mitre'!EB$1:EB$220,0)),"",VLOOKUP(FQ$1,'Tactic Recode'!$A$1:$B$547,2,FALSE))</f>
        <v/>
      </c>
      <c r="FR133" t="str">
        <f>IF(ISERROR(MATCH(FR$1,'CSC Mitre'!EB$1:EB$220,0)),"",VLOOKUP(FR$1,'Tactic Recode'!$A$1:$B$547,2,FALSE))</f>
        <v/>
      </c>
      <c r="FS133" t="str">
        <f>IF(ISERROR(MATCH(FS$1,'CSC Mitre'!EB$1:EB$220,0)),"",VLOOKUP(FS$1,'Tactic Recode'!$A$1:$B$547,2,FALSE))</f>
        <v/>
      </c>
      <c r="FT133" t="str">
        <f>IF(ISERROR(MATCH(FT$1,'CSC Mitre'!EB$1:EB$220,0)),"",VLOOKUP(FT$1,'Tactic Recode'!$A$1:$B$547,2,FALSE))</f>
        <v/>
      </c>
      <c r="FU133" t="str">
        <f>IF(ISERROR(MATCH(FU$1,'CSC Mitre'!EB$1:EB$220,0)),"",VLOOKUP(FU$1,'Tactic Recode'!$A$1:$B$547,2,FALSE))</f>
        <v/>
      </c>
      <c r="FV133" t="str">
        <f>IF(ISERROR(MATCH(FV$1,'CSC Mitre'!EB$1:EB$220,0)),"",VLOOKUP(FV$1,'Tactic Recode'!$A$1:$B$547,2,FALSE))</f>
        <v/>
      </c>
      <c r="FW133" t="str">
        <f>IF(ISERROR(MATCH(FW$1,'CSC Mitre'!EB$1:EB$220,0)),"",VLOOKUP(FW$1,'Tactic Recode'!$A$1:$B$547,2,FALSE))</f>
        <v/>
      </c>
      <c r="FX133" t="str">
        <f>IF(ISERROR(MATCH(FX$1,'CSC Mitre'!EB$1:EB$220,0)),"",VLOOKUP(FX$1,'Tactic Recode'!$A$1:$B$547,2,FALSE))</f>
        <v/>
      </c>
      <c r="FY133" t="str">
        <f>IF(ISERROR(MATCH(FY$1,'CSC Mitre'!EB$1:EB$220,0)),"",VLOOKUP(FY$1,'Tactic Recode'!$A$1:$B$547,2,FALSE))</f>
        <v/>
      </c>
      <c r="FZ133" t="str">
        <f>IF(ISERROR(MATCH(FZ$1,'CSC Mitre'!EB$1:EB$220,0)),"",VLOOKUP(FZ$1,'Tactic Recode'!$A$1:$B$547,2,FALSE))</f>
        <v/>
      </c>
      <c r="GA133" t="str">
        <f>IF(ISERROR(MATCH(GA$1,'CSC Mitre'!EB$1:EB$220,0)),"",VLOOKUP(GA$1,'Tactic Recode'!$A$1:$B$547,2,FALSE))</f>
        <v/>
      </c>
      <c r="GB133" t="str">
        <f>IF(ISERROR(MATCH(GB$1,'CSC Mitre'!EB$1:EB$220,0)),"",VLOOKUP(GB$1,'Tactic Recode'!$A$1:$B$547,2,FALSE))</f>
        <v/>
      </c>
      <c r="GC133" t="str">
        <f>IF(ISERROR(MATCH(GC$1,'CSC Mitre'!EB$1:EB$220,0)),"",VLOOKUP(GC$1,'Tactic Recode'!$A$1:$B$547,2,FALSE))</f>
        <v/>
      </c>
      <c r="GD133" t="str">
        <f>IF(ISERROR(MATCH(GD$1,'CSC Mitre'!EB$1:EB$220,0)),"",VLOOKUP(GD$1,'Tactic Recode'!$A$1:$B$547,2,FALSE))</f>
        <v/>
      </c>
      <c r="GE133" t="str">
        <f>IF(ISERROR(MATCH(GE$1,'CSC Mitre'!EB$1:EB$220,0)),"",VLOOKUP(GE$1,'Tactic Recode'!$A$1:$B$547,2,FALSE))</f>
        <v/>
      </c>
      <c r="GF133" t="str">
        <f>IF(ISERROR(MATCH(GF$1,'CSC Mitre'!EB$1:EB$220,0)),"",VLOOKUP(GF$1,'Tactic Recode'!$A$1:$B$547,2,FALSE))</f>
        <v/>
      </c>
      <c r="GG133" t="str">
        <f>IF(ISERROR(MATCH(GG$1,'CSC Mitre'!EB$1:EB$220,0)),"",VLOOKUP(GG$1,'Tactic Recode'!$A$1:$B$547,2,FALSE))</f>
        <v/>
      </c>
      <c r="GH133" t="str">
        <f>IF(ISERROR(MATCH(GH$1,'CSC Mitre'!EB$1:EB$220,0)),"",VLOOKUP(GH$1,'Tactic Recode'!$A$1:$B$547,2,FALSE))</f>
        <v/>
      </c>
      <c r="GI133" t="str">
        <f>IF(ISERROR(MATCH(GI$1,'CSC Mitre'!EB$1:EB$220,0)),"",VLOOKUP(GI$1,'Tactic Recode'!$A$1:$B$547,2,FALSE))</f>
        <v/>
      </c>
      <c r="GJ133" t="str">
        <f>IF(ISERROR(MATCH(GJ$1,'CSC Mitre'!EB$1:EB$220,0)),"",VLOOKUP(GJ$1,'Tactic Recode'!$A$1:$B$547,2,FALSE))</f>
        <v/>
      </c>
      <c r="GK133" t="str">
        <f>IF(ISERROR(MATCH(GK$1,'CSC Mitre'!EB$1:EB$220,0)),"",VLOOKUP(GK$1,'Tactic Recode'!$A$1:$B$547,2,FALSE))</f>
        <v/>
      </c>
      <c r="GL133" t="str">
        <f>IF(ISERROR(MATCH(GL$1,'CSC Mitre'!EB$1:EB$220,0)),"",VLOOKUP(GL$1,'Tactic Recode'!$A$1:$B$547,2,FALSE))</f>
        <v/>
      </c>
      <c r="GM133" t="str">
        <f>IF(ISERROR(MATCH(GM$1,'CSC Mitre'!EB$1:EB$220,0)),"",VLOOKUP(GM$1,'Tactic Recode'!$A$1:$B$547,2,FALSE))</f>
        <v/>
      </c>
      <c r="GN133" t="str">
        <f>IF(ISERROR(MATCH(GN$1,'CSC Mitre'!EB$1:EB$220,0)),"",VLOOKUP(GN$1,'Tactic Recode'!$A$1:$B$547,2,FALSE))</f>
        <v/>
      </c>
      <c r="GO133" t="str">
        <f>IF(ISERROR(MATCH(GO$1,'CSC Mitre'!EB$1:EB$220,0)),"",VLOOKUP(GO$1,'Tactic Recode'!$A$1:$B$547,2,FALSE))</f>
        <v/>
      </c>
      <c r="GP133" t="str">
        <f>IF(ISERROR(MATCH(GP$1,'CSC Mitre'!EB$1:EB$220,0)),"",VLOOKUP(GP$1,'Tactic Recode'!$A$1:$B$547,2,FALSE))</f>
        <v/>
      </c>
      <c r="GQ133" t="str">
        <f>IF(ISERROR(MATCH(GQ$1,'CSC Mitre'!EB$1:EB$220,0)),"",VLOOKUP(GQ$1,'Tactic Recode'!$A$1:$B$547,2,FALSE))</f>
        <v/>
      </c>
      <c r="GR133" t="str">
        <f>IF(ISERROR(MATCH(GR$1,'CSC Mitre'!EB$1:EB$220,0)),"",VLOOKUP(GR$1,'Tactic Recode'!$A$1:$B$547,2,FALSE))</f>
        <v/>
      </c>
      <c r="GS133" t="str">
        <f>IF(ISERROR(MATCH(GS$1,'CSC Mitre'!EB$1:EB$220,0)),"",VLOOKUP(GS$1,'Tactic Recode'!$A$1:$B$547,2,FALSE))</f>
        <v/>
      </c>
      <c r="GT133" t="str">
        <f>IF(ISERROR(MATCH(GT$1,'CSC Mitre'!EB$1:EB$220,0)),"",VLOOKUP(GT$1,'Tactic Recode'!$A$1:$B$547,2,FALSE))</f>
        <v/>
      </c>
      <c r="GU133" t="str">
        <f>IF(ISERROR(MATCH(GU$1,'CSC Mitre'!EB$1:EB$220,0)),"",VLOOKUP(GU$1,'Tactic Recode'!$A$1:$B$547,2,FALSE))</f>
        <v/>
      </c>
      <c r="GV133" t="str">
        <f>IF(ISERROR(MATCH(GV$1,'CSC Mitre'!EB$1:EB$220,0)),"",VLOOKUP(GV$1,'Tactic Recode'!$A$1:$B$547,2,FALSE))</f>
        <v/>
      </c>
      <c r="GW133" t="str">
        <f>IF(ISERROR(MATCH(GW$1,'CSC Mitre'!EB$1:EB$220,0)),"",VLOOKUP(GW$1,'Tactic Recode'!$A$1:$B$547,2,FALSE))</f>
        <v/>
      </c>
      <c r="GX133" t="str">
        <f>IF(ISERROR(MATCH(GX$1,'CSC Mitre'!EB$1:EB$220,0)),"",VLOOKUP(GX$1,'Tactic Recode'!$A$1:$B$547,2,FALSE))</f>
        <v/>
      </c>
      <c r="GY133" t="str">
        <f>IF(ISERROR(MATCH(GY$1,'CSC Mitre'!EB$1:EB$220,0)),"",VLOOKUP(GY$1,'Tactic Recode'!$A$1:$B$547,2,FALSE))</f>
        <v/>
      </c>
      <c r="GZ133" t="str">
        <f>IF(ISERROR(MATCH(GZ$1,'CSC Mitre'!EB$1:EB$220,0)),"",VLOOKUP(GZ$1,'Tactic Recode'!$A$1:$B$547,2,FALSE))</f>
        <v/>
      </c>
      <c r="HA133" t="str">
        <f>IF(ISERROR(MATCH(HA$1,'CSC Mitre'!EB$1:EB$220,0)),"",VLOOKUP(HA$1,'Tactic Recode'!$A$1:$B$547,2,FALSE))</f>
        <v/>
      </c>
      <c r="HB133" t="str">
        <f>IF(ISERROR(MATCH(HB$1,'CSC Mitre'!EB$1:EB$220,0)),"",VLOOKUP(HB$1,'Tactic Recode'!$A$1:$B$547,2,FALSE))</f>
        <v/>
      </c>
      <c r="HC133" t="str">
        <f>IF(ISERROR(MATCH(HC$1,'CSC Mitre'!EB$1:EB$220,0)),"",VLOOKUP(HC$1,'Tactic Recode'!$A$1:$B$547,2,FALSE))</f>
        <v/>
      </c>
      <c r="HD133" t="str">
        <f>IF(ISERROR(MATCH(HD$1,'CSC Mitre'!EB$1:EB$220,0)),"",VLOOKUP(HD$1,'Tactic Recode'!$A$1:$B$547,2,FALSE))</f>
        <v/>
      </c>
      <c r="HE133" t="str">
        <f>IF(ISERROR(MATCH(HE$1,'CSC Mitre'!EB$1:EB$220,0)),"",VLOOKUP(HE$1,'Tactic Recode'!$A$1:$B$547,2,FALSE))</f>
        <v/>
      </c>
      <c r="HF133" t="str">
        <f>IF(ISERROR(MATCH(HF$1,'CSC Mitre'!EB$1:EB$220,0)),"",VLOOKUP(HF$1,'Tactic Recode'!$A$1:$B$547,2,FALSE))</f>
        <v/>
      </c>
      <c r="HG133" t="str">
        <f>IF(ISERROR(MATCH(HG$1,'CSC Mitre'!EB$1:EB$220,0)),"",VLOOKUP(HG$1,'Tactic Recode'!$A$1:$B$547,2,FALSE))</f>
        <v/>
      </c>
      <c r="HH133" t="str">
        <f>IF(ISERROR(MATCH(HH$1,'CSC Mitre'!EB$1:EB$220,0)),"",VLOOKUP(HH$1,'Tactic Recode'!$A$1:$B$547,2,FALSE))</f>
        <v/>
      </c>
      <c r="HI133" t="str">
        <f>IF(ISERROR(MATCH(HI$1,'CSC Mitre'!EB$1:EB$220,0)),"",VLOOKUP(HI$1,'Tactic Recode'!$A$1:$B$547,2,FALSE))</f>
        <v/>
      </c>
      <c r="HJ133" t="str">
        <f>IF(ISERROR(MATCH(HJ$1,'CSC Mitre'!EB$1:EB$220,0)),"",VLOOKUP(HJ$1,'Tactic Recode'!$A$1:$B$547,2,FALSE))</f>
        <v/>
      </c>
      <c r="HK133" t="str">
        <f>IF(ISERROR(MATCH(HK$1,'CSC Mitre'!EB$1:EB$220,0)),"",VLOOKUP(HK$1,'Tactic Recode'!$A$1:$B$547,2,FALSE))</f>
        <v/>
      </c>
      <c r="HL133" t="str">
        <f>IF(ISERROR(MATCH(HL$1,'CSC Mitre'!EB$1:EB$220,0)),"",VLOOKUP(HL$1,'Tactic Recode'!$A$1:$B$547,2,FALSE))</f>
        <v/>
      </c>
      <c r="HM133" t="str">
        <f>IF(ISERROR(MATCH(HM$1,'CSC Mitre'!EB$1:EB$220,0)),"",VLOOKUP(HM$1,'Tactic Recode'!$A$1:$B$547,2,FALSE))</f>
        <v/>
      </c>
      <c r="HN133" t="str">
        <f>IF(ISERROR(MATCH(HN$1,'CSC Mitre'!EB$1:EB$220,0)),"",VLOOKUP(HN$1,'Tactic Recode'!$A$1:$B$547,2,FALSE))</f>
        <v/>
      </c>
      <c r="HO133" t="str">
        <f>IF(ISERROR(MATCH(HO$1,'CSC Mitre'!EB$1:EB$220,0)),"",VLOOKUP(HO$1,'Tactic Recode'!$A$1:$B$547,2,FALSE))</f>
        <v/>
      </c>
      <c r="HP133" t="str">
        <f>IF(ISERROR(MATCH(HP$1,'CSC Mitre'!EB$1:EB$220,0)),"",VLOOKUP(HP$1,'Tactic Recode'!$A$1:$B$547,2,FALSE))</f>
        <v/>
      </c>
      <c r="HQ133" t="str">
        <f>IF(ISERROR(MATCH(HQ$1,'CSC Mitre'!EB$1:EB$220,0)),"",VLOOKUP(HQ$1,'Tactic Recode'!$A$1:$B$547,2,FALSE))</f>
        <v/>
      </c>
      <c r="HR133" t="str">
        <f>IF(ISERROR(MATCH(HR$1,'CSC Mitre'!EB$1:EB$220,0)),"",VLOOKUP(HR$1,'Tactic Recode'!$A$1:$B$547,2,FALSE))</f>
        <v/>
      </c>
      <c r="HS133" t="str">
        <f>IF(ISERROR(MATCH(HS$1,'CSC Mitre'!EB$1:EB$220,0)),"",VLOOKUP(HS$1,'Tactic Recode'!$A$1:$B$547,2,FALSE))</f>
        <v/>
      </c>
      <c r="HT133" t="str">
        <f>IF(ISERROR(MATCH(HT$1,'CSC Mitre'!EB$1:EB$220,0)),"",VLOOKUP(HT$1,'Tactic Recode'!$A$1:$B$547,2,FALSE))</f>
        <v/>
      </c>
      <c r="HU133" t="str">
        <f>IF(ISERROR(MATCH(HU$1,'CSC Mitre'!EB$1:EB$220,0)),"",VLOOKUP(HU$1,'Tactic Recode'!$A$1:$B$547,2,FALSE))</f>
        <v/>
      </c>
      <c r="HV133" t="str">
        <f>IF(ISERROR(MATCH(HV$1,'CSC Mitre'!EB$1:EB$220,0)),"",VLOOKUP(HV$1,'Tactic Recode'!$A$1:$B$547,2,FALSE))</f>
        <v/>
      </c>
      <c r="HW133" t="str">
        <f>IF(ISERROR(MATCH(HW$1,'CSC Mitre'!EB$1:EB$220,0)),"",VLOOKUP(HW$1,'Tactic Recode'!$A$1:$B$547,2,FALSE))</f>
        <v/>
      </c>
      <c r="HX133" t="str">
        <f>IF(ISERROR(MATCH(HX$1,'CSC Mitre'!EB$1:EB$220,0)),"",VLOOKUP(HX$1,'Tactic Recode'!$A$1:$B$547,2,FALSE))</f>
        <v/>
      </c>
      <c r="HY133" t="str">
        <f>IF(ISERROR(MATCH(HY$1,'CSC Mitre'!EB$1:EB$220,0)),"",VLOOKUP(HY$1,'Tactic Recode'!$A$1:$B$547,2,FALSE))</f>
        <v/>
      </c>
      <c r="HZ133" t="str">
        <f>IF(ISERROR(MATCH(HZ$1,'CSC Mitre'!EB$1:EB$220,0)),"",VLOOKUP(HZ$1,'Tactic Recode'!$A$1:$B$547,2,FALSE))</f>
        <v/>
      </c>
      <c r="IA133" t="str">
        <f>IF(ISERROR(MATCH(IA$1,'CSC Mitre'!EB$1:EB$220,0)),"",VLOOKUP(IA$1,'Tactic Recode'!$A$1:$B$547,2,FALSE))</f>
        <v/>
      </c>
      <c r="IB133" t="str">
        <f>IF(ISERROR(MATCH(IB$1,'CSC Mitre'!EB$1:EB$220,0)),"",VLOOKUP(IB$1,'Tactic Recode'!$A$1:$B$547,2,FALSE))</f>
        <v/>
      </c>
      <c r="IC133" t="str">
        <f>IF(ISERROR(MATCH(IC$1,'CSC Mitre'!EB$1:EB$220,0)),"",VLOOKUP(IC$1,'Tactic Recode'!$A$1:$B$547,2,FALSE))</f>
        <v/>
      </c>
      <c r="ID133" t="str">
        <f>IF(ISERROR(MATCH(ID$1,'CSC Mitre'!EB$1:EB$220,0)),"",VLOOKUP(ID$1,'Tactic Recode'!$A$1:$B$547,2,FALSE))</f>
        <v/>
      </c>
      <c r="IE133" t="str">
        <f>IF(ISERROR(MATCH(IE$1,'CSC Mitre'!EB$1:EB$220,0)),"",VLOOKUP(IE$1,'Tactic Recode'!$A$1:$B$547,2,FALSE))</f>
        <v/>
      </c>
      <c r="IF133" t="str">
        <f>IF(ISERROR(MATCH(IF$1,'CSC Mitre'!EB$1:EB$220,0)),"",VLOOKUP(IF$1,'Tactic Recode'!$A$1:$B$547,2,FALSE))</f>
        <v/>
      </c>
      <c r="IG133" t="str">
        <f>IF(ISERROR(MATCH(IG$1,'CSC Mitre'!EB$1:EB$220,0)),"",VLOOKUP(IG$1,'Tactic Recode'!$A$1:$B$547,2,FALSE))</f>
        <v/>
      </c>
      <c r="IH133" t="str">
        <f>IF(ISERROR(MATCH(IH$1,'CSC Mitre'!EB$1:EB$220,0)),"",VLOOKUP(IH$1,'Tactic Recode'!$A$1:$B$547,2,FALSE))</f>
        <v/>
      </c>
      <c r="II133" t="str">
        <f>IF(ISERROR(MATCH(II$1,'CSC Mitre'!EB$1:EB$220,0)),"",VLOOKUP(II$1,'Tactic Recode'!$A$1:$B$547,2,FALSE))</f>
        <v/>
      </c>
      <c r="IJ133" t="str">
        <f>IF(ISERROR(MATCH(IJ$1,'CSC Mitre'!EB$1:EB$220,0)),"",VLOOKUP(IJ$1,'Tactic Recode'!$A$1:$B$547,2,FALSE))</f>
        <v/>
      </c>
      <c r="IK133" t="str">
        <f>IF(ISERROR(MATCH(IK$1,'CSC Mitre'!EB$1:EB$220,0)),"",VLOOKUP(IK$1,'Tactic Recode'!$A$1:$B$547,2,FALSE))</f>
        <v/>
      </c>
      <c r="IL133" t="str">
        <f>IF(ISERROR(MATCH(IL$1,'CSC Mitre'!EB$1:EB$220,0)),"",VLOOKUP(IL$1,'Tactic Recode'!$A$1:$B$547,2,FALSE))</f>
        <v/>
      </c>
      <c r="IM133" t="str">
        <f>IF(ISERROR(MATCH(IM$1,'CSC Mitre'!EB$1:EB$220,0)),"",VLOOKUP(IM$1,'Tactic Recode'!$A$1:$B$547,2,FALSE))</f>
        <v/>
      </c>
      <c r="IN133" t="str">
        <f>IF(ISERROR(MATCH(IN$1,'CSC Mitre'!EB$1:EB$220,0)),"",VLOOKUP(IN$1,'Tactic Recode'!$A$1:$B$547,2,FALSE))</f>
        <v/>
      </c>
      <c r="IO133" t="str">
        <f>IF(ISERROR(MATCH(IO$1,'CSC Mitre'!EB$1:EB$220,0)),"",VLOOKUP(IO$1,'Tactic Recode'!$A$1:$B$547,2,FALSE))</f>
        <v/>
      </c>
      <c r="IP133" t="str">
        <f>IF(ISERROR(MATCH(IP$1,'CSC Mitre'!EB$1:EB$220,0)),"",VLOOKUP(IP$1,'Tactic Recode'!$A$1:$B$547,2,FALSE))</f>
        <v/>
      </c>
      <c r="IQ133" t="str">
        <f>IF(ISERROR(MATCH(IQ$1,'CSC Mitre'!EB$1:EB$220,0)),"",VLOOKUP(IQ$1,'Tactic Recode'!$A$1:$B$547,2,FALSE))</f>
        <v/>
      </c>
      <c r="IR133" t="str">
        <f>IF(ISERROR(MATCH(IR$1,'CSC Mitre'!EB$1:EB$220,0)),"",VLOOKUP(IR$1,'Tactic Recode'!$A$1:$B$547,2,FALSE))</f>
        <v/>
      </c>
      <c r="IS133" t="str">
        <f>IF(ISERROR(MATCH(IS$1,'CSC Mitre'!EB$1:EB$220,0)),"",VLOOKUP(IS$1,'Tactic Recode'!$A$1:$B$547,2,FALSE))</f>
        <v/>
      </c>
      <c r="IT133" t="str">
        <f>IF(ISERROR(MATCH(IT$1,'CSC Mitre'!EB$1:EB$220,0)),"",VLOOKUP(IT$1,'Tactic Recode'!$A$1:$B$547,2,FALSE))</f>
        <v/>
      </c>
      <c r="IU133" t="str">
        <f>IF(ISERROR(MATCH(IU$1,'CSC Mitre'!EB$1:EB$220,0)),"",VLOOKUP(IU$1,'Tactic Recode'!$A$1:$B$547,2,FALSE))</f>
        <v/>
      </c>
      <c r="IV133" t="str">
        <f>IF(ISERROR(MATCH(IV$1,'CSC Mitre'!EB$1:EB$220,0)),"",VLOOKUP(IV$1,'Tactic Recode'!$A$1:$B$547,2,FALSE))</f>
        <v/>
      </c>
      <c r="IW133" t="str">
        <f>IF(ISERROR(MATCH(IW$1,'CSC Mitre'!EB$1:EB$220,0)),"",VLOOKUP(IW$1,'Tactic Recode'!$A$1:$B$547,2,FALSE))</f>
        <v/>
      </c>
      <c r="IX133" t="str">
        <f>IF(ISERROR(MATCH(IX$1,'CSC Mitre'!EB$1:EB$220,0)),"",VLOOKUP(IX$1,'Tactic Recode'!$A$1:$B$547,2,FALSE))</f>
        <v/>
      </c>
      <c r="IY133" t="str">
        <f>IF(ISERROR(MATCH(IY$1,'CSC Mitre'!EB$1:EB$220,0)),"",VLOOKUP(IY$1,'Tactic Recode'!$A$1:$B$547,2,FALSE))</f>
        <v/>
      </c>
      <c r="IZ133" t="str">
        <f>IF(ISERROR(MATCH(IZ$1,'CSC Mitre'!EB$1:EB$220,0)),"",VLOOKUP(IZ$1,'Tactic Recode'!$A$1:$B$547,2,FALSE))</f>
        <v/>
      </c>
      <c r="JA133" t="str">
        <f>IF(ISERROR(MATCH(JA$1,'CSC Mitre'!EB$1:EB$220,0)),"",VLOOKUP(JA$1,'Tactic Recode'!$A$1:$B$547,2,FALSE))</f>
        <v/>
      </c>
      <c r="JB133" t="str">
        <f>IF(ISERROR(MATCH(JB$1,'CSC Mitre'!EB$1:EB$220,0)),"",VLOOKUP(JB$1,'Tactic Recode'!$A$1:$B$547,2,FALSE))</f>
        <v/>
      </c>
      <c r="JC133" t="str">
        <f>IF(ISERROR(MATCH(JC$1,'CSC Mitre'!EB$1:EB$220,0)),"",VLOOKUP(JC$1,'Tactic Recode'!$A$1:$B$547,2,FALSE))</f>
        <v/>
      </c>
      <c r="JD133" t="str">
        <f>IF(ISERROR(MATCH(JD$1,'CSC Mitre'!EB$1:EB$220,0)),"",VLOOKUP(JD$1,'Tactic Recode'!$A$1:$B$547,2,FALSE))</f>
        <v/>
      </c>
      <c r="JE133" t="str">
        <f>IF(ISERROR(MATCH(JE$1,'CSC Mitre'!EB$1:EB$220,0)),"",VLOOKUP(JE$1,'Tactic Recode'!$A$1:$B$547,2,FALSE))</f>
        <v/>
      </c>
      <c r="JF133" t="str">
        <f>IF(ISERROR(MATCH(JF$1,'CSC Mitre'!EB$1:EB$220,0)),"",VLOOKUP(JF$1,'Tactic Recode'!$A$1:$B$547,2,FALSE))</f>
        <v/>
      </c>
      <c r="JG133" t="str">
        <f>IF(ISERROR(MATCH(JG$1,'CSC Mitre'!EB$1:EB$220,0)),"",VLOOKUP(JG$1,'Tactic Recode'!$A$1:$B$547,2,FALSE))</f>
        <v/>
      </c>
      <c r="JH133" t="str">
        <f>IF(ISERROR(MATCH(JH$1,'CSC Mitre'!EB$1:EB$220,0)),"",VLOOKUP(JH$1,'Tactic Recode'!$A$1:$B$547,2,FALSE))</f>
        <v/>
      </c>
      <c r="JI133" t="str">
        <f>IF(ISERROR(MATCH(JI$1,'CSC Mitre'!EB$1:EB$220,0)),"",VLOOKUP(JI$1,'Tactic Recode'!$A$1:$B$547,2,FALSE))</f>
        <v/>
      </c>
      <c r="JJ133" t="str">
        <f>IF(ISERROR(MATCH(JJ$1,'CSC Mitre'!EB$1:EB$220,0)),"",VLOOKUP(JJ$1,'Tactic Recode'!$A$1:$B$547,2,FALSE))</f>
        <v/>
      </c>
      <c r="JK133" t="str">
        <f>IF(ISERROR(MATCH(JK$1,'CSC Mitre'!EB$1:EB$220,0)),"",VLOOKUP(JK$1,'Tactic Recode'!$A$1:$B$547,2,FALSE))</f>
        <v/>
      </c>
      <c r="JL133" t="str">
        <f>IF(ISERROR(MATCH(JL$1,'CSC Mitre'!EB$1:EB$220,0)),"",VLOOKUP(JL$1,'Tactic Recode'!$A$1:$B$547,2,FALSE))</f>
        <v/>
      </c>
      <c r="JM133" t="str">
        <f>IF(ISERROR(MATCH(JM$1,'CSC Mitre'!EB$1:EB$220,0)),"",VLOOKUP(JM$1,'Tactic Recode'!$A$1:$B$547,2,FALSE))</f>
        <v/>
      </c>
      <c r="JN133" t="str">
        <f>IF(ISERROR(MATCH(JN$1,'CSC Mitre'!EB$1:EB$220,0)),"",VLOOKUP(JN$1,'Tactic Recode'!$A$1:$B$547,2,FALSE))</f>
        <v/>
      </c>
      <c r="JO133" t="str">
        <f>IF(ISERROR(MATCH(JO$1,'CSC Mitre'!EB$1:EB$220,0)),"",VLOOKUP(JO$1,'Tactic Recode'!$A$1:$B$547,2,FALSE))</f>
        <v/>
      </c>
      <c r="JP133" t="str">
        <f>IF(ISERROR(MATCH(JP$1,'CSC Mitre'!EB$1:EB$220,0)),"",VLOOKUP(JP$1,'Tactic Recode'!$A$1:$B$547,2,FALSE))</f>
        <v/>
      </c>
      <c r="JQ133" t="str">
        <f>IF(ISERROR(MATCH(JQ$1,'CSC Mitre'!EB$1:EB$220,0)),"",VLOOKUP(JQ$1,'Tactic Recode'!$A$1:$B$547,2,FALSE))</f>
        <v/>
      </c>
      <c r="JR133" t="str">
        <f>IF(ISERROR(MATCH(JR$1,'CSC Mitre'!EB$1:EB$220,0)),"",VLOOKUP(JR$1,'Tactic Recode'!$A$1:$B$547,2,FALSE))</f>
        <v/>
      </c>
      <c r="JS133" t="str">
        <f>IF(ISERROR(MATCH(JS$1,'CSC Mitre'!EB$1:EB$220,0)),"",VLOOKUP(JS$1,'Tactic Recode'!$A$1:$B$547,2,FALSE))</f>
        <v/>
      </c>
      <c r="JT133" t="str">
        <f>IF(ISERROR(MATCH(JT$1,'CSC Mitre'!EB$1:EB$220,0)),"",VLOOKUP(JT$1,'Tactic Recode'!$A$1:$B$547,2,FALSE))</f>
        <v/>
      </c>
      <c r="JU133" t="str">
        <f>IF(ISERROR(MATCH(JU$1,'CSC Mitre'!EB$1:EB$220,0)),"",VLOOKUP(JU$1,'Tactic Recode'!$A$1:$B$547,2,FALSE))</f>
        <v/>
      </c>
      <c r="JV133" t="str">
        <f>IF(ISERROR(MATCH(JV$1,'CSC Mitre'!EB$1:EB$220,0)),"",VLOOKUP(JV$1,'Tactic Recode'!$A$1:$B$547,2,FALSE))</f>
        <v/>
      </c>
      <c r="JW133" t="str">
        <f>IF(ISERROR(MATCH(JW$1,'CSC Mitre'!EB$1:EB$220,0)),"",VLOOKUP(JW$1,'Tactic Recode'!$A$1:$B$547,2,FALSE))</f>
        <v/>
      </c>
      <c r="JX133" t="str">
        <f>IF(ISERROR(MATCH(JX$1,'CSC Mitre'!EB$1:EB$220,0)),"",VLOOKUP(JX$1,'Tactic Recode'!$A$1:$B$547,2,FALSE))</f>
        <v/>
      </c>
      <c r="JY133" t="str">
        <f>IF(ISERROR(MATCH(JY$1,'CSC Mitre'!EB$1:EB$220,0)),"",VLOOKUP(JY$1,'Tactic Recode'!$A$1:$B$547,2,FALSE))</f>
        <v/>
      </c>
      <c r="JZ133" t="str">
        <f>IF(ISERROR(MATCH(JZ$1,'CSC Mitre'!EB$1:EB$220,0)),"",VLOOKUP(JZ$1,'Tactic Recode'!$A$1:$B$547,2,FALSE))</f>
        <v/>
      </c>
      <c r="KA133" t="str">
        <f>IF(ISERROR(MATCH(KA$1,'CSC Mitre'!EB$1:EB$220,0)),"",VLOOKUP(KA$1,'Tactic Recode'!$A$1:$B$547,2,FALSE))</f>
        <v/>
      </c>
      <c r="KB133" t="str">
        <f>IF(ISERROR(MATCH(KB$1,'CSC Mitre'!EB$1:EB$220,0)),"",VLOOKUP(KB$1,'Tactic Recode'!$A$1:$B$547,2,FALSE))</f>
        <v/>
      </c>
      <c r="KC133" t="str">
        <f>IF(ISERROR(MATCH(KC$1,'CSC Mitre'!EB$1:EB$220,0)),"",VLOOKUP(KC$1,'Tactic Recode'!$A$1:$B$547,2,FALSE))</f>
        <v/>
      </c>
      <c r="KD133" t="str">
        <f>IF(ISERROR(MATCH(KD$1,'CSC Mitre'!EB$1:EB$220,0)),"",VLOOKUP(KD$1,'Tactic Recode'!$A$1:$B$547,2,FALSE))</f>
        <v/>
      </c>
      <c r="KE133" t="str">
        <f>IF(ISERROR(MATCH(KE$1,'CSC Mitre'!EB$1:EB$220,0)),"",VLOOKUP(KE$1,'Tactic Recode'!$A$1:$B$547,2,FALSE))</f>
        <v/>
      </c>
      <c r="KF133" t="str">
        <f>IF(ISERROR(MATCH(KF$1,'CSC Mitre'!EB$1:EB$220,0)),"",VLOOKUP(KF$1,'Tactic Recode'!$A$1:$B$547,2,FALSE))</f>
        <v/>
      </c>
      <c r="KG133" t="str">
        <f>IF(ISERROR(MATCH(KG$1,'CSC Mitre'!EB$1:EB$220,0)),"",VLOOKUP(KG$1,'Tactic Recode'!$A$1:$B$547,2,FALSE))</f>
        <v/>
      </c>
      <c r="KH133" t="str">
        <f>IF(ISERROR(MATCH(KH$1,'CSC Mitre'!EB$1:EB$220,0)),"",VLOOKUP(KH$1,'Tactic Recode'!$A$1:$B$547,2,FALSE))</f>
        <v/>
      </c>
      <c r="KI133" t="str">
        <f>IF(ISERROR(MATCH(KI$1,'CSC Mitre'!EB$1:EB$220,0)),"",VLOOKUP(KI$1,'Tactic Recode'!$A$1:$B$547,2,FALSE))</f>
        <v/>
      </c>
      <c r="KJ133" t="str">
        <f>IF(ISERROR(MATCH(KJ$1,'CSC Mitre'!EB$1:EB$220,0)),"",VLOOKUP(KJ$1,'Tactic Recode'!$A$1:$B$547,2,FALSE))</f>
        <v/>
      </c>
      <c r="KK133" t="str">
        <f>IF(ISERROR(MATCH(KK$1,'CSC Mitre'!EB$1:EB$220,0)),"",VLOOKUP(KK$1,'Tactic Recode'!$A$1:$B$547,2,FALSE))</f>
        <v/>
      </c>
      <c r="KL133" t="str">
        <f>IF(ISERROR(MATCH(KL$1,'CSC Mitre'!EB$1:EB$220,0)),"",VLOOKUP(KL$1,'Tactic Recode'!$A$1:$B$547,2,FALSE))</f>
        <v/>
      </c>
      <c r="KM133" t="str">
        <f>IF(ISERROR(MATCH(KM$1,'CSC Mitre'!EB$1:EB$220,0)),"",VLOOKUP(KM$1,'Tactic Recode'!$A$1:$B$547,2,FALSE))</f>
        <v/>
      </c>
      <c r="KN133" t="str">
        <f>IF(ISERROR(MATCH(KN$1,'CSC Mitre'!EB$1:EB$220,0)),"",VLOOKUP(KN$1,'Tactic Recode'!$A$1:$B$547,2,FALSE))</f>
        <v/>
      </c>
      <c r="KO133" t="str">
        <f>IF(ISERROR(MATCH(KO$1,'CSC Mitre'!EB$1:EB$220,0)),"",VLOOKUP(KO$1,'Tactic Recode'!$A$1:$B$547,2,FALSE))</f>
        <v/>
      </c>
      <c r="KP133" t="str">
        <f>IF(ISERROR(MATCH(KP$1,'CSC Mitre'!EB$1:EB$220,0)),"",VLOOKUP(KP$1,'Tactic Recode'!$A$1:$B$547,2,FALSE))</f>
        <v/>
      </c>
      <c r="KQ133" t="str">
        <f>IF(ISERROR(MATCH(KQ$1,'CSC Mitre'!EB$1:EB$220,0)),"",VLOOKUP(KQ$1,'Tactic Recode'!$A$1:$B$547,2,FALSE))</f>
        <v/>
      </c>
      <c r="KR133" t="str">
        <f>IF(ISERROR(MATCH(KR$1,'CSC Mitre'!EB$1:EB$220,0)),"",VLOOKUP(KR$1,'Tactic Recode'!$A$1:$B$547,2,FALSE))</f>
        <v/>
      </c>
      <c r="KS133" t="str">
        <f>IF(ISERROR(MATCH(KS$1,'CSC Mitre'!EB$1:EB$220,0)),"",VLOOKUP(KS$1,'Tactic Recode'!$A$1:$B$547,2,FALSE))</f>
        <v/>
      </c>
      <c r="KT133" t="str">
        <f>IF(ISERROR(MATCH(KT$1,'CSC Mitre'!EB$1:EB$220,0)),"",VLOOKUP(KT$1,'Tactic Recode'!$A$1:$B$547,2,FALSE))</f>
        <v/>
      </c>
      <c r="KU133" t="str">
        <f>IF(ISERROR(MATCH(KU$1,'CSC Mitre'!EB$1:EB$220,0)),"",VLOOKUP(KU$1,'Tactic Recode'!$A$1:$B$547,2,FALSE))</f>
        <v/>
      </c>
      <c r="KV133" t="str">
        <f>IF(ISERROR(MATCH(KV$1,'CSC Mitre'!EB$1:EB$220,0)),"",VLOOKUP(KV$1,'Tactic Recode'!$A$1:$B$547,2,FALSE))</f>
        <v/>
      </c>
      <c r="KW133" t="str">
        <f>IF(ISERROR(MATCH(KW$1,'CSC Mitre'!EB$1:EB$220,0)),"",VLOOKUP(KW$1,'Tactic Recode'!$A$1:$B$547,2,FALSE))</f>
        <v/>
      </c>
      <c r="KX133" t="str">
        <f>IF(ISERROR(MATCH(KX$1,'CSC Mitre'!EB$1:EB$220,0)),"",VLOOKUP(KX$1,'Tactic Recode'!$A$1:$B$547,2,FALSE))</f>
        <v/>
      </c>
      <c r="KY133" t="str">
        <f>IF(ISERROR(MATCH(KY$1,'CSC Mitre'!EB$1:EB$220,0)),"",VLOOKUP(KY$1,'Tactic Recode'!$A$1:$B$547,2,FALSE))</f>
        <v/>
      </c>
      <c r="KZ133" t="str">
        <f>IF(ISERROR(MATCH(KZ$1,'CSC Mitre'!EB$1:EB$220,0)),"",VLOOKUP(KZ$1,'Tactic Recode'!$A$1:$B$547,2,FALSE))</f>
        <v/>
      </c>
      <c r="LA133" t="str">
        <f>IF(ISERROR(MATCH(LA$1,'CSC Mitre'!EB$1:EB$220,0)),"",VLOOKUP(LA$1,'Tactic Recode'!$A$1:$B$547,2,FALSE))</f>
        <v/>
      </c>
      <c r="LB133" t="str">
        <f>IF(ISERROR(MATCH(LB$1,'CSC Mitre'!EB$1:EB$220,0)),"",VLOOKUP(LB$1,'Tactic Recode'!$A$1:$B$547,2,FALSE))</f>
        <v/>
      </c>
      <c r="LC133" t="str">
        <f>IF(ISERROR(MATCH(LC$1,'CSC Mitre'!EB$1:EB$220,0)),"",VLOOKUP(LC$1,'Tactic Recode'!$A$1:$B$547,2,FALSE))</f>
        <v/>
      </c>
      <c r="LD133" t="str">
        <f>IF(ISERROR(MATCH(LD$1,'CSC Mitre'!EB$1:EB$220,0)),"",VLOOKUP(LD$1,'Tactic Recode'!$A$1:$B$547,2,FALSE))</f>
        <v/>
      </c>
      <c r="LE133" t="str">
        <f>IF(ISERROR(MATCH(LE$1,'CSC Mitre'!EB$1:EB$220,0)),"",VLOOKUP(LE$1,'Tactic Recode'!$A$1:$B$547,2,FALSE))</f>
        <v/>
      </c>
      <c r="LF133" t="str">
        <f>IF(ISERROR(MATCH(LF$1,'CSC Mitre'!EB$1:EB$220,0)),"",VLOOKUP(LF$1,'Tactic Recode'!$A$1:$B$547,2,FALSE))</f>
        <v/>
      </c>
      <c r="LG133" t="str">
        <f>IF(ISERROR(MATCH(LG$1,'CSC Mitre'!EB$1:EB$220,0)),"",VLOOKUP(LG$1,'Tactic Recode'!$A$1:$B$547,2,FALSE))</f>
        <v/>
      </c>
      <c r="LH133" t="str">
        <f>IF(ISERROR(MATCH(LH$1,'CSC Mitre'!EB$1:EB$220,0)),"",VLOOKUP(LH$1,'Tactic Recode'!$A$1:$B$547,2,FALSE))</f>
        <v/>
      </c>
      <c r="LI133" t="str">
        <f>IF(ISERROR(MATCH(LI$1,'CSC Mitre'!EB$1:EB$220,0)),"",VLOOKUP(LI$1,'Tactic Recode'!$A$1:$B$547,2,FALSE))</f>
        <v/>
      </c>
      <c r="LJ133" t="str">
        <f>IF(ISERROR(MATCH(LJ$1,'CSC Mitre'!EB$1:EB$220,0)),"",VLOOKUP(LJ$1,'Tactic Recode'!$A$1:$B$547,2,FALSE))</f>
        <v/>
      </c>
      <c r="LK133" t="str">
        <f>IF(ISERROR(MATCH(LK$1,'CSC Mitre'!EB$1:EB$220,0)),"",VLOOKUP(LK$1,'Tactic Recode'!$A$1:$B$547,2,FALSE))</f>
        <v/>
      </c>
      <c r="LL133" t="str">
        <f>IF(ISERROR(MATCH(LL$1,'CSC Mitre'!EB$1:EB$220,0)),"",VLOOKUP(LL$1,'Tactic Recode'!$A$1:$B$547,2,FALSE))</f>
        <v/>
      </c>
      <c r="LM133" t="str">
        <f>IF(ISERROR(MATCH(LM$1,'CSC Mitre'!EB$1:EB$220,0)),"",VLOOKUP(LM$1,'Tactic Recode'!$A$1:$B$547,2,FALSE))</f>
        <v/>
      </c>
      <c r="LN133" t="str">
        <f>IF(ISERROR(MATCH(LN$1,'CSC Mitre'!EB$1:EB$220,0)),"",VLOOKUP(LN$1,'Tactic Recode'!$A$1:$B$547,2,FALSE))</f>
        <v/>
      </c>
      <c r="LO133" t="str">
        <f>IF(ISERROR(MATCH(LO$1,'CSC Mitre'!EB$1:EB$220,0)),"",VLOOKUP(LO$1,'Tactic Recode'!$A$1:$B$547,2,FALSE))</f>
        <v/>
      </c>
      <c r="LP133" t="str">
        <f>IF(ISERROR(MATCH(LP$1,'CSC Mitre'!EB$1:EB$220,0)),"",VLOOKUP(LP$1,'Tactic Recode'!$A$1:$B$547,2,FALSE))</f>
        <v/>
      </c>
      <c r="LQ133" t="str">
        <f>IF(ISERROR(MATCH(LQ$1,'CSC Mitre'!EB$1:EB$220,0)),"",VLOOKUP(LQ$1,'Tactic Recode'!$A$1:$B$547,2,FALSE))</f>
        <v/>
      </c>
      <c r="LR133" t="str">
        <f>IF(ISERROR(MATCH(LR$1,'CSC Mitre'!EB$1:EB$220,0)),"",VLOOKUP(LR$1,'Tactic Recode'!$A$1:$B$547,2,FALSE))</f>
        <v/>
      </c>
      <c r="LS133" t="str">
        <f>IF(ISERROR(MATCH(LS$1,'CSC Mitre'!EB$1:EB$220,0)),"",VLOOKUP(LS$1,'Tactic Recode'!$A$1:$B$547,2,FALSE))</f>
        <v/>
      </c>
      <c r="LT133" t="str">
        <f>IF(ISERROR(MATCH(LT$1,'CSC Mitre'!EB$1:EB$220,0)),"",VLOOKUP(LT$1,'Tactic Recode'!$A$1:$B$547,2,FALSE))</f>
        <v/>
      </c>
      <c r="LU133" t="str">
        <f>IF(ISERROR(MATCH(LU$1,'CSC Mitre'!EB$1:EB$220,0)),"",VLOOKUP(LU$1,'Tactic Recode'!$A$1:$B$547,2,FALSE))</f>
        <v/>
      </c>
      <c r="LV133" t="str">
        <f>IF(ISERROR(MATCH(LV$1,'CSC Mitre'!EB$1:EB$220,0)),"",VLOOKUP(LV$1,'Tactic Recode'!$A$1:$B$547,2,FALSE))</f>
        <v/>
      </c>
      <c r="LW133" t="str">
        <f>IF(ISERROR(MATCH(LW$1,'CSC Mitre'!EB$1:EB$220,0)),"",VLOOKUP(LW$1,'Tactic Recode'!$A$1:$B$547,2,FALSE))</f>
        <v/>
      </c>
      <c r="LX133" t="str">
        <f>IF(ISERROR(MATCH(LX$1,'CSC Mitre'!EB$1:EB$220,0)),"",VLOOKUP(LX$1,'Tactic Recode'!$A$1:$B$547,2,FALSE))</f>
        <v/>
      </c>
      <c r="LY133" t="str">
        <f>IF(ISERROR(MATCH(LY$1,'CSC Mitre'!EB$1:EB$220,0)),"",VLOOKUP(LY$1,'Tactic Recode'!$A$1:$B$547,2,FALSE))</f>
        <v/>
      </c>
      <c r="LZ133" t="str">
        <f>IF(ISERROR(MATCH(LZ$1,'CSC Mitre'!EB$1:EB$220,0)),"",VLOOKUP(LZ$1,'Tactic Recode'!$A$1:$B$547,2,FALSE))</f>
        <v/>
      </c>
      <c r="MA133" t="str">
        <f>IF(ISERROR(MATCH(MA$1,'CSC Mitre'!EB$1:EB$220,0)),"",VLOOKUP(MA$1,'Tactic Recode'!$A$1:$B$547,2,FALSE))</f>
        <v/>
      </c>
      <c r="MB133" t="str">
        <f>IF(ISERROR(MATCH(MB$1,'CSC Mitre'!EB$1:EB$220,0)),"",VLOOKUP(MB$1,'Tactic Recode'!$A$1:$B$547,2,FALSE))</f>
        <v/>
      </c>
      <c r="MC133" t="str">
        <f>IF(ISERROR(MATCH(MC$1,'CSC Mitre'!EB$1:EB$220,0)),"",VLOOKUP(MC$1,'Tactic Recode'!$A$1:$B$547,2,FALSE))</f>
        <v/>
      </c>
      <c r="MD133" t="str">
        <f>IF(ISERROR(MATCH(MD$1,'CSC Mitre'!EB$1:EB$220,0)),"",VLOOKUP(MD$1,'Tactic Recode'!$A$1:$B$547,2,FALSE))</f>
        <v/>
      </c>
      <c r="ME133" t="str">
        <f>IF(ISERROR(MATCH(ME$1,'CSC Mitre'!EB$1:EB$220,0)),"",VLOOKUP(ME$1,'Tactic Recode'!$A$1:$B$547,2,FALSE))</f>
        <v/>
      </c>
      <c r="MF133" t="str">
        <f>IF(ISERROR(MATCH(MF$1,'CSC Mitre'!EB$1:EB$220,0)),"",VLOOKUP(MF$1,'Tactic Recode'!$A$1:$B$547,2,FALSE))</f>
        <v/>
      </c>
      <c r="MG133" t="str">
        <f>IF(ISERROR(MATCH(MG$1,'CSC Mitre'!EB$1:EB$220,0)),"",VLOOKUP(MG$1,'Tactic Recode'!$A$1:$B$547,2,FALSE))</f>
        <v/>
      </c>
      <c r="MH133" t="str">
        <f>IF(ISERROR(MATCH(MH$1,'CSC Mitre'!EB$1:EB$220,0)),"",VLOOKUP(MH$1,'Tactic Recode'!$A$1:$B$547,2,FALSE))</f>
        <v/>
      </c>
      <c r="MI133" t="str">
        <f>IF(ISERROR(MATCH(MI$1,'CSC Mitre'!EB$1:EB$220,0)),"",VLOOKUP(MI$1,'Tactic Recode'!$A$1:$B$547,2,FALSE))</f>
        <v/>
      </c>
      <c r="MJ133" t="str">
        <f>IF(ISERROR(MATCH(MJ$1,'CSC Mitre'!EB$1:EB$220,0)),"",VLOOKUP(MJ$1,'Tactic Recode'!$A$1:$B$547,2,FALSE))</f>
        <v/>
      </c>
      <c r="MK133" t="str">
        <f>IF(ISERROR(MATCH(MK$1,'CSC Mitre'!EB$1:EB$220,0)),"",VLOOKUP(MK$1,'Tactic Recode'!$A$1:$B$547,2,FALSE))</f>
        <v/>
      </c>
      <c r="ML133" t="str">
        <f>IF(ISERROR(MATCH(ML$1,'CSC Mitre'!EB$1:EB$220,0)),"",VLOOKUP(ML$1,'Tactic Recode'!$A$1:$B$547,2,FALSE))</f>
        <v/>
      </c>
      <c r="MM133" t="str">
        <f>IF(ISERROR(MATCH(MM$1,'CSC Mitre'!EB$1:EB$220,0)),"",VLOOKUP(MM$1,'Tactic Recode'!$A$1:$B$547,2,FALSE))</f>
        <v/>
      </c>
      <c r="MN133" t="str">
        <f>IF(ISERROR(MATCH(MN$1,'CSC Mitre'!EB$1:EB$220,0)),"",VLOOKUP(MN$1,'Tactic Recode'!$A$1:$B$547,2,FALSE))</f>
        <v/>
      </c>
      <c r="MO133" t="str">
        <f>IF(ISERROR(MATCH(MO$1,'CSC Mitre'!EB$1:EB$220,0)),"",VLOOKUP(MO$1,'Tactic Recode'!$A$1:$B$547,2,FALSE))</f>
        <v/>
      </c>
      <c r="MP133" t="str">
        <f>IF(ISERROR(MATCH(MP$1,'CSC Mitre'!EB$1:EB$220,0)),"",VLOOKUP(MP$1,'Tactic Recode'!$A$1:$B$547,2,FALSE))</f>
        <v/>
      </c>
      <c r="MQ133" t="str">
        <f>IF(ISERROR(MATCH(MQ$1,'CSC Mitre'!EB$1:EB$220,0)),"",VLOOKUP(MQ$1,'Tactic Recode'!$A$1:$B$547,2,FALSE))</f>
        <v/>
      </c>
      <c r="MR133" t="str">
        <f>IF(ISERROR(MATCH(MR$1,'CSC Mitre'!EB$1:EB$220,0)),"",VLOOKUP(MR$1,'Tactic Recode'!$A$1:$B$547,2,FALSE))</f>
        <v/>
      </c>
      <c r="MS133" t="str">
        <f>IF(ISERROR(MATCH(MS$1,'CSC Mitre'!EB$1:EB$220,0)),"",VLOOKUP(MS$1,'Tactic Recode'!$A$1:$B$547,2,FALSE))</f>
        <v/>
      </c>
      <c r="MT133" t="str">
        <f>IF(ISERROR(MATCH(MT$1,'CSC Mitre'!EB$1:EB$220,0)),"",VLOOKUP(MT$1,'Tactic Recode'!$A$1:$B$547,2,FALSE))</f>
        <v/>
      </c>
      <c r="MU133" t="str">
        <f>IF(ISERROR(MATCH(MU$1,'CSC Mitre'!EB$1:EB$220,0)),"",VLOOKUP(MU$1,'Tactic Recode'!$A$1:$B$547,2,FALSE))</f>
        <v/>
      </c>
      <c r="MV133" t="str">
        <f>IF(ISERROR(MATCH(MV$1,'CSC Mitre'!EB$1:EB$220,0)),"",VLOOKUP(MV$1,'Tactic Recode'!$A$1:$B$547,2,FALSE))</f>
        <v/>
      </c>
      <c r="MW133" t="str">
        <f>IF(ISERROR(MATCH(MW$1,'CSC Mitre'!EB$1:EB$220,0)),"",VLOOKUP(MW$1,'Tactic Recode'!$A$1:$B$547,2,FALSE))</f>
        <v/>
      </c>
      <c r="MX133" t="str">
        <f>IF(ISERROR(MATCH(MX$1,'CSC Mitre'!EB$1:EB$220,0)),"",VLOOKUP(MX$1,'Tactic Recode'!$A$1:$B$547,2,FALSE))</f>
        <v/>
      </c>
      <c r="MY133" t="str">
        <f>IF(ISERROR(MATCH(MY$1,'CSC Mitre'!EB$1:EB$220,0)),"",VLOOKUP(MY$1,'Tactic Recode'!$A$1:$B$547,2,FALSE))</f>
        <v/>
      </c>
      <c r="MZ133" t="str">
        <f>IF(ISERROR(MATCH(MZ$1,'CSC Mitre'!EB$1:EB$220,0)),"",VLOOKUP(MZ$1,'Tactic Recode'!$A$1:$B$547,2,FALSE))</f>
        <v/>
      </c>
      <c r="NA133" t="str">
        <f>IF(ISERROR(MATCH(NA$1,'CSC Mitre'!EB$1:EB$220,0)),"",VLOOKUP(NA$1,'Tactic Recode'!$A$1:$B$547,2,FALSE))</f>
        <v/>
      </c>
      <c r="NB133" t="str">
        <f>IF(ISERROR(MATCH(NB$1,'CSC Mitre'!EB$1:EB$220,0)),"",VLOOKUP(NB$1,'Tactic Recode'!$A$1:$B$547,2,FALSE))</f>
        <v/>
      </c>
      <c r="NC133" t="str">
        <f>IF(ISERROR(MATCH(NC$1,'CSC Mitre'!EB$1:EB$220,0)),"",VLOOKUP(NC$1,'Tactic Recode'!$A$1:$B$547,2,FALSE))</f>
        <v/>
      </c>
      <c r="ND133" t="str">
        <f>IF(ISERROR(MATCH(ND$1,'CSC Mitre'!EB$1:EB$220,0)),"",VLOOKUP(ND$1,'Tactic Recode'!$A$1:$B$547,2,FALSE))</f>
        <v/>
      </c>
      <c r="NE133" t="str">
        <f>IF(ISERROR(MATCH(NE$1,'CSC Mitre'!EB$1:EB$220,0)),"",VLOOKUP(NE$1,'Tactic Recode'!$A$1:$B$547,2,FALSE))</f>
        <v/>
      </c>
      <c r="NF133" t="str">
        <f>IF(ISERROR(MATCH(NF$1,'CSC Mitre'!EB$1:EB$220,0)),"",VLOOKUP(NF$1,'Tactic Recode'!$A$1:$B$547,2,FALSE))</f>
        <v/>
      </c>
      <c r="NG133" t="str">
        <f>IF(ISERROR(MATCH(NG$1,'CSC Mitre'!EB$1:EB$220,0)),"",VLOOKUP(NG$1,'Tactic Recode'!$A$1:$B$547,2,FALSE))</f>
        <v/>
      </c>
      <c r="NH133" t="str">
        <f>IF(ISERROR(MATCH(NH$1,'CSC Mitre'!EB$1:EB$220,0)),"",VLOOKUP(NH$1,'Tactic Recode'!$A$1:$B$547,2,FALSE))</f>
        <v/>
      </c>
      <c r="NI133" t="str">
        <f>IF(ISERROR(MATCH(NI$1,'CSC Mitre'!EB$1:EB$220,0)),"",VLOOKUP(NI$1,'Tactic Recode'!$A$1:$B$547,2,FALSE))</f>
        <v/>
      </c>
      <c r="NJ133" t="str">
        <f>IF(ISERROR(MATCH(NJ$1,'CSC Mitre'!EB$1:EB$220,0)),"",VLOOKUP(NJ$1,'Tactic Recode'!$A$1:$B$547,2,FALSE))</f>
        <v/>
      </c>
      <c r="NK133" t="str">
        <f>IF(ISERROR(MATCH(NK$1,'CSC Mitre'!EB$1:EB$220,0)),"",VLOOKUP(NK$1,'Tactic Recode'!$A$1:$B$547,2,FALSE))</f>
        <v/>
      </c>
      <c r="NL133" t="str">
        <f>IF(ISERROR(MATCH(NL$1,'CSC Mitre'!EB$1:EB$220,0)),"",VLOOKUP(NL$1,'Tactic Recode'!$A$1:$B$547,2,FALSE))</f>
        <v/>
      </c>
      <c r="NM133" t="str">
        <f>IF(ISERROR(MATCH(NM$1,'CSC Mitre'!EB$1:EB$220,0)),"",VLOOKUP(NM$1,'Tactic Recode'!$A$1:$B$547,2,FALSE))</f>
        <v/>
      </c>
      <c r="NN133" t="str">
        <f>IF(ISERROR(MATCH(NN$1,'CSC Mitre'!EB$1:EB$220,0)),"",VLOOKUP(NN$1,'Tactic Recode'!$A$1:$B$547,2,FALSE))</f>
        <v/>
      </c>
      <c r="NO133" t="str">
        <f>IF(ISERROR(MATCH(NO$1,'CSC Mitre'!EB$1:EB$220,0)),"",VLOOKUP(NO$1,'Tactic Recode'!$A$1:$B$547,2,FALSE))</f>
        <v/>
      </c>
      <c r="NP133" t="str">
        <f>IF(ISERROR(MATCH(NP$1,'CSC Mitre'!EB$1:EB$220,0)),"",VLOOKUP(NP$1,'Tactic Recode'!$A$1:$B$547,2,FALSE))</f>
        <v/>
      </c>
      <c r="NQ133" t="str">
        <f>IF(ISERROR(MATCH(NQ$1,'CSC Mitre'!EB$1:EB$220,0)),"",VLOOKUP(NQ$1,'Tactic Recode'!$A$1:$B$547,2,FALSE))</f>
        <v/>
      </c>
      <c r="NR133" t="str">
        <f>IF(ISERROR(MATCH(NR$1,'CSC Mitre'!EB$1:EB$220,0)),"",VLOOKUP(NR$1,'Tactic Recode'!$A$1:$B$547,2,FALSE))</f>
        <v/>
      </c>
      <c r="NS133" t="str">
        <f>IF(ISERROR(MATCH(NS$1,'CSC Mitre'!EB$1:EB$220,0)),"",VLOOKUP(NS$1,'Tactic Recode'!$A$1:$B$547,2,FALSE))</f>
        <v/>
      </c>
      <c r="NT133" t="str">
        <f>IF(ISERROR(MATCH(NT$1,'CSC Mitre'!EB$1:EB$220,0)),"",VLOOKUP(NT$1,'Tactic Recode'!$A$1:$B$547,2,FALSE))</f>
        <v/>
      </c>
      <c r="NU133" t="str">
        <f>IF(ISERROR(MATCH(NU$1,'CSC Mitre'!EB$1:EB$220,0)),"",VLOOKUP(NU$1,'Tactic Recode'!$A$1:$B$547,2,FALSE))</f>
        <v/>
      </c>
      <c r="NV133" t="str">
        <f>IF(ISERROR(MATCH(NV$1,'CSC Mitre'!EB$1:EB$220,0)),"",VLOOKUP(NV$1,'Tactic Recode'!$A$1:$B$547,2,FALSE))</f>
        <v/>
      </c>
      <c r="NW133" t="str">
        <f>IF(ISERROR(MATCH(NW$1,'CSC Mitre'!EB$1:EB$220,0)),"",VLOOKUP(NW$1,'Tactic Recode'!$A$1:$B$547,2,FALSE))</f>
        <v/>
      </c>
      <c r="NX133" t="str">
        <f>IF(ISERROR(MATCH(NX$1,'CSC Mitre'!EB$1:EB$220,0)),"",VLOOKUP(NX$1,'Tactic Recode'!$A$1:$B$547,2,FALSE))</f>
        <v/>
      </c>
      <c r="NY133" t="str">
        <f>IF(ISERROR(MATCH(NY$1,'CSC Mitre'!EB$1:EB$220,0)),"",VLOOKUP(NY$1,'Tactic Recode'!$A$1:$B$547,2,FALSE))</f>
        <v/>
      </c>
      <c r="NZ133" t="str">
        <f>IF(ISERROR(MATCH(NZ$1,'CSC Mitre'!EB$1:EB$220,0)),"",VLOOKUP(NZ$1,'Tactic Recode'!$A$1:$B$547,2,FALSE))</f>
        <v/>
      </c>
      <c r="OA133" t="str">
        <f>IF(ISERROR(MATCH(OA$1,'CSC Mitre'!EB$1:EB$220,0)),"",VLOOKUP(OA$1,'Tactic Recode'!$A$1:$B$547,2,FALSE))</f>
        <v/>
      </c>
      <c r="OB133" t="str">
        <f>IF(ISERROR(MATCH(OB$1,'CSC Mitre'!EB$1:EB$220,0)),"",VLOOKUP(OB$1,'Tactic Recode'!$A$1:$B$547,2,FALSE))</f>
        <v/>
      </c>
      <c r="OC133" t="str">
        <f>IF(ISERROR(MATCH(OC$1,'CSC Mitre'!EB$1:EB$220,0)),"",VLOOKUP(OC$1,'Tactic Recode'!$A$1:$B$547,2,FALSE))</f>
        <v/>
      </c>
      <c r="OD133" t="str">
        <f>IF(ISERROR(MATCH(OD$1,'CSC Mitre'!EB$1:EB$220,0)),"",VLOOKUP(OD$1,'Tactic Recode'!$A$1:$B$547,2,FALSE))</f>
        <v/>
      </c>
      <c r="OE133" t="str">
        <f>IF(ISERROR(MATCH(OE$1,'CSC Mitre'!EB$1:EB$220,0)),"",VLOOKUP(OE$1,'Tactic Recode'!$A$1:$B$547,2,FALSE))</f>
        <v/>
      </c>
      <c r="OF133" t="str">
        <f>IF(ISERROR(MATCH(OF$1,'CSC Mitre'!EB$1:EB$220,0)),"",VLOOKUP(OF$1,'Tactic Recode'!$A$1:$B$547,2,FALSE))</f>
        <v/>
      </c>
      <c r="OG133" t="str">
        <f>IF(ISERROR(MATCH(OG$1,'CSC Mitre'!EB$1:EB$220,0)),"",VLOOKUP(OG$1,'Tactic Recode'!$A$1:$B$547,2,FALSE))</f>
        <v/>
      </c>
      <c r="OH133" t="str">
        <f>IF(ISERROR(MATCH(OH$1,'CSC Mitre'!EB$1:EB$220,0)),"",VLOOKUP(OH$1,'Tactic Recode'!$A$1:$B$547,2,FALSE))</f>
        <v/>
      </c>
      <c r="OI133" t="str">
        <f>IF(ISERROR(MATCH(OI$1,'CSC Mitre'!EB$1:EB$220,0)),"",VLOOKUP(OI$1,'Tactic Recode'!$A$1:$B$547,2,FALSE))</f>
        <v/>
      </c>
      <c r="OJ133" t="str">
        <f>IF(ISERROR(MATCH(OJ$1,'CSC Mitre'!EB$1:EB$220,0)),"",VLOOKUP(OJ$1,'Tactic Recode'!$A$1:$B$547,2,FALSE))</f>
        <v/>
      </c>
      <c r="OK133" t="str">
        <f>IF(ISERROR(MATCH(OK$1,'CSC Mitre'!EB$1:EB$220,0)),"",VLOOKUP(OK$1,'Tactic Recode'!$A$1:$B$547,2,FALSE))</f>
        <v/>
      </c>
      <c r="OL133" t="str">
        <f>IF(ISERROR(MATCH(OL$1,'CSC Mitre'!EB$1:EB$220,0)),"",VLOOKUP(OL$1,'Tactic Recode'!$A$1:$B$547,2,FALSE))</f>
        <v/>
      </c>
      <c r="OM133" t="str">
        <f>IF(ISERROR(MATCH(OM$1,'CSC Mitre'!EB$1:EB$220,0)),"",VLOOKUP(OM$1,'Tactic Recode'!$A$1:$B$547,2,FALSE))</f>
        <v/>
      </c>
      <c r="ON133" t="str">
        <f>IF(ISERROR(MATCH(ON$1,'CSC Mitre'!EB$1:EB$220,0)),"",VLOOKUP(ON$1,'Tactic Recode'!$A$1:$B$547,2,FALSE))</f>
        <v/>
      </c>
      <c r="OO133" t="str">
        <f>IF(ISERROR(MATCH(OO$1,'CSC Mitre'!EB$1:EB$220,0)),"",VLOOKUP(OO$1,'Tactic Recode'!$A$1:$B$547,2,FALSE))</f>
        <v/>
      </c>
      <c r="OP133" t="str">
        <f>IF(ISERROR(MATCH(OP$1,'CSC Mitre'!EB$1:EB$220,0)),"",VLOOKUP(OP$1,'Tactic Recode'!$A$1:$B$547,2,FALSE))</f>
        <v/>
      </c>
      <c r="OQ133" t="str">
        <f>IF(ISERROR(MATCH(OQ$1,'CSC Mitre'!EB$1:EB$220,0)),"",VLOOKUP(OQ$1,'Tactic Recode'!$A$1:$B$547,2,FALSE))</f>
        <v/>
      </c>
      <c r="OR133" t="str">
        <f>IF(ISERROR(MATCH(OR$1,'CSC Mitre'!EB$1:EB$220,0)),"",VLOOKUP(OR$1,'Tactic Recode'!$A$1:$B$547,2,FALSE))</f>
        <v/>
      </c>
      <c r="OS133" t="str">
        <f>IF(ISERROR(MATCH(OS$1,'CSC Mitre'!EB$1:EB$220,0)),"",VLOOKUP(OS$1,'Tactic Recode'!$A$1:$B$547,2,FALSE))</f>
        <v/>
      </c>
      <c r="OT133" t="str">
        <f>IF(ISERROR(MATCH(OT$1,'CSC Mitre'!EB$1:EB$220,0)),"",VLOOKUP(OT$1,'Tactic Recode'!$A$1:$B$547,2,FALSE))</f>
        <v/>
      </c>
      <c r="OU133" t="str">
        <f>IF(ISERROR(MATCH(OU$1,'CSC Mitre'!EB$1:EB$220,0)),"",VLOOKUP(OU$1,'Tactic Recode'!$A$1:$B$547,2,FALSE))</f>
        <v/>
      </c>
      <c r="OV133" t="str">
        <f>IF(ISERROR(MATCH(OV$1,'CSC Mitre'!EB$1:EB$220,0)),"",VLOOKUP(OV$1,'Tactic Recode'!$A$1:$B$547,2,FALSE))</f>
        <v/>
      </c>
      <c r="OW133" t="str">
        <f>IF(ISERROR(MATCH(OW$1,'CSC Mitre'!EB$1:EB$220,0)),"",VLOOKUP(OW$1,'Tactic Recode'!$A$1:$B$547,2,FALSE))</f>
        <v/>
      </c>
      <c r="OX133" t="str">
        <f>IF(ISERROR(MATCH(OX$1,'CSC Mitre'!EB$1:EB$220,0)),"",VLOOKUP(OX$1,'Tactic Recode'!$A$1:$B$547,2,FALSE))</f>
        <v/>
      </c>
      <c r="OY133" t="str">
        <f>IF(ISERROR(MATCH(OY$1,'CSC Mitre'!EB$1:EB$220,0)),"",VLOOKUP(OY$1,'Tactic Recode'!$A$1:$B$547,2,FALSE))</f>
        <v/>
      </c>
      <c r="OZ133" t="str">
        <f>IF(ISERROR(MATCH(OZ$1,'CSC Mitre'!EB$1:EB$220,0)),"",VLOOKUP(OZ$1,'Tactic Recode'!$A$1:$B$547,2,FALSE))</f>
        <v/>
      </c>
      <c r="PA133" t="str">
        <f>IF(ISERROR(MATCH(PA$1,'CSC Mitre'!EB$1:EB$220,0)),"",VLOOKUP(PA$1,'Tactic Recode'!$A$1:$B$547,2,FALSE))</f>
        <v/>
      </c>
      <c r="PB133" t="str">
        <f>IF(ISERROR(MATCH(PB$1,'CSC Mitre'!EB$1:EB$220,0)),"",VLOOKUP(PB$1,'Tactic Recode'!$A$1:$B$547,2,FALSE))</f>
        <v/>
      </c>
      <c r="PC133" t="str">
        <f>IF(ISERROR(MATCH(PC$1,'CSC Mitre'!EB$1:EB$220,0)),"",VLOOKUP(PC$1,'Tactic Recode'!$A$1:$B$547,2,FALSE))</f>
        <v/>
      </c>
      <c r="PD133" t="str">
        <f>IF(ISERROR(MATCH(PD$1,'CSC Mitre'!EB$1:EB$220,0)),"",VLOOKUP(PD$1,'Tactic Recode'!$A$1:$B$547,2,FALSE))</f>
        <v/>
      </c>
      <c r="PE133" t="str">
        <f>IF(ISERROR(MATCH(PE$1,'CSC Mitre'!EB$1:EB$220,0)),"",VLOOKUP(PE$1,'Tactic Recode'!$A$1:$B$547,2,FALSE))</f>
        <v/>
      </c>
      <c r="PF133" t="str">
        <f>IF(ISERROR(MATCH(PF$1,'CSC Mitre'!EB$1:EB$220,0)),"",VLOOKUP(PF$1,'Tactic Recode'!$A$1:$B$547,2,FALSE))</f>
        <v/>
      </c>
      <c r="PG133" t="str">
        <f>IF(ISERROR(MATCH(PG$1,'CSC Mitre'!EB$1:EB$220,0)),"",VLOOKUP(PG$1,'Tactic Recode'!$A$1:$B$547,2,FALSE))</f>
        <v/>
      </c>
      <c r="PH133" t="str">
        <f>IF(ISERROR(MATCH(PH$1,'CSC Mitre'!EB$1:EB$220,0)),"",VLOOKUP(PH$1,'Tactic Recode'!$A$1:$B$547,2,FALSE))</f>
        <v/>
      </c>
      <c r="PI133" t="str">
        <f>IF(ISERROR(MATCH(PI$1,'CSC Mitre'!EB$1:EB$220,0)),"",VLOOKUP(PI$1,'Tactic Recode'!$A$1:$B$547,2,FALSE))</f>
        <v/>
      </c>
      <c r="PJ133" t="str">
        <f>IF(ISERROR(MATCH(PJ$1,'CSC Mitre'!EB$1:EB$220,0)),"",VLOOKUP(PJ$1,'Tactic Recode'!$A$1:$B$547,2,FALSE))</f>
        <v/>
      </c>
      <c r="PK133" t="str">
        <f>IF(ISERROR(MATCH(PK$1,'CSC Mitre'!EB$1:EB$220,0)),"",VLOOKUP(PK$1,'Tactic Recode'!$A$1:$B$547,2,FALSE))</f>
        <v/>
      </c>
      <c r="PL133" t="str">
        <f>IF(ISERROR(MATCH(PL$1,'CSC Mitre'!EB$1:EB$220,0)),"",VLOOKUP(PL$1,'Tactic Recode'!$A$1:$B$547,2,FALSE))</f>
        <v/>
      </c>
      <c r="PM133" t="str">
        <f>IF(ISERROR(MATCH(PM$1,'CSC Mitre'!EB$1:EB$220,0)),"",VLOOKUP(PM$1,'Tactic Recode'!$A$1:$B$547,2,FALSE))</f>
        <v/>
      </c>
      <c r="PN133" t="str">
        <f>IF(ISERROR(MATCH(PN$1,'CSC Mitre'!EB$1:EB$220,0)),"",VLOOKUP(PN$1,'Tactic Recode'!$A$1:$B$547,2,FALSE))</f>
        <v/>
      </c>
      <c r="PO133" t="str">
        <f>IF(ISERROR(MATCH(PO$1,'CSC Mitre'!EB$1:EB$220,0)),"",VLOOKUP(PO$1,'Tactic Recode'!$A$1:$B$547,2,FALSE))</f>
        <v/>
      </c>
      <c r="PP133" t="str">
        <f>IF(ISERROR(MATCH(PP$1,'CSC Mitre'!EB$1:EB$220,0)),"",VLOOKUP(PP$1,'Tactic Recode'!$A$1:$B$547,2,FALSE))</f>
        <v/>
      </c>
      <c r="PQ133" t="str">
        <f>IF(ISERROR(MATCH(PQ$1,'CSC Mitre'!EB$1:EB$220,0)),"",VLOOKUP(PQ$1,'Tactic Recode'!$A$1:$B$547,2,FALSE))</f>
        <v/>
      </c>
      <c r="PR133" t="str">
        <f>IF(ISERROR(MATCH(PR$1,'CSC Mitre'!EB$1:EB$220,0)),"",VLOOKUP(PR$1,'Tactic Recode'!$A$1:$B$547,2,FALSE))</f>
        <v/>
      </c>
      <c r="PS133" t="str">
        <f>IF(ISERROR(MATCH(PS$1,'CSC Mitre'!EB$1:EB$220,0)),"",VLOOKUP(PS$1,'Tactic Recode'!$A$1:$B$547,2,FALSE))</f>
        <v/>
      </c>
      <c r="PT133" t="str">
        <f>IF(ISERROR(MATCH(PT$1,'CSC Mitre'!EB$1:EB$220,0)),"",VLOOKUP(PT$1,'Tactic Recode'!$A$1:$B$547,2,FALSE))</f>
        <v/>
      </c>
      <c r="PU133" t="str">
        <f>IF(ISERROR(MATCH(PU$1,'CSC Mitre'!EB$1:EB$220,0)),"",VLOOKUP(PU$1,'Tactic Recode'!$A$1:$B$547,2,FALSE))</f>
        <v/>
      </c>
      <c r="PV133" t="str">
        <f>IF(ISERROR(MATCH(PV$1,'CSC Mitre'!EB$1:EB$220,0)),"",VLOOKUP(PV$1,'Tactic Recode'!$A$1:$B$547,2,FALSE))</f>
        <v/>
      </c>
      <c r="PW133" t="str">
        <f>IF(ISERROR(MATCH(PW$1,'CSC Mitre'!EB$1:EB$220,0)),"",VLOOKUP(PW$1,'Tactic Recode'!$A$1:$B$547,2,FALSE))</f>
        <v/>
      </c>
      <c r="PX133" t="str">
        <f>IF(ISERROR(MATCH(PX$1,'CSC Mitre'!EB$1:EB$220,0)),"",VLOOKUP(PX$1,'Tactic Recode'!$A$1:$B$547,2,FALSE))</f>
        <v/>
      </c>
      <c r="PY133" t="str">
        <f>IF(ISERROR(MATCH(PY$1,'CSC Mitre'!EB$1:EB$220,0)),"",VLOOKUP(PY$1,'Tactic Recode'!$A$1:$B$547,2,FALSE))</f>
        <v/>
      </c>
      <c r="PZ133" t="str">
        <f>IF(ISERROR(MATCH(PZ$1,'CSC Mitre'!EB$1:EB$220,0)),"",VLOOKUP(PZ$1,'Tactic Recode'!$A$1:$B$547,2,FALSE))</f>
        <v/>
      </c>
      <c r="QA133" t="str">
        <f>IF(ISERROR(MATCH(QA$1,'CSC Mitre'!EB$1:EB$220,0)),"",VLOOKUP(QA$1,'Tactic Recode'!$A$1:$B$547,2,FALSE))</f>
        <v/>
      </c>
      <c r="QB133" t="str">
        <f>IF(ISERROR(MATCH(QB$1,'CSC Mitre'!EB$1:EB$220,0)),"",VLOOKUP(QB$1,'Tactic Recode'!$A$1:$B$547,2,FALSE))</f>
        <v/>
      </c>
      <c r="QC133" t="str">
        <f>IF(ISERROR(MATCH(QC$1,'CSC Mitre'!EB$1:EB$220,0)),"",VLOOKUP(QC$1,'Tactic Recode'!$A$1:$B$547,2,FALSE))</f>
        <v/>
      </c>
      <c r="QD133" t="str">
        <f>IF(ISERROR(MATCH(QD$1,'CSC Mitre'!EB$1:EB$220,0)),"",VLOOKUP(QD$1,'Tactic Recode'!$A$1:$B$547,2,FALSE))</f>
        <v/>
      </c>
      <c r="QE133" t="str">
        <f>IF(ISERROR(MATCH(QE$1,'CSC Mitre'!EB$1:EB$220,0)),"",VLOOKUP(QE$1,'Tactic Recode'!$A$1:$B$547,2,FALSE))</f>
        <v/>
      </c>
      <c r="QF133" t="str">
        <f>IF(ISERROR(MATCH(QF$1,'CSC Mitre'!EB$1:EB$220,0)),"",VLOOKUP(QF$1,'Tactic Recode'!$A$1:$B$547,2,FALSE))</f>
        <v/>
      </c>
      <c r="QG133" t="str">
        <f>IF(ISERROR(MATCH(QG$1,'CSC Mitre'!EB$1:EB$220,0)),"",VLOOKUP(QG$1,'Tactic Recode'!$A$1:$B$547,2,FALSE))</f>
        <v/>
      </c>
      <c r="QH133" t="str">
        <f>IF(ISERROR(MATCH(QH$1,'CSC Mitre'!EB$1:EB$220,0)),"",VLOOKUP(QH$1,'Tactic Recode'!$A$1:$B$547,2,FALSE))</f>
        <v/>
      </c>
      <c r="QI133" t="str">
        <f>IF(ISERROR(MATCH(QI$1,'CSC Mitre'!EB$1:EB$220,0)),"",VLOOKUP(QI$1,'Tactic Recode'!$A$1:$B$547,2,FALSE))</f>
        <v/>
      </c>
      <c r="QJ133" t="str">
        <f>IF(ISERROR(MATCH(QJ$1,'CSC Mitre'!EB$1:EB$220,0)),"",VLOOKUP(QJ$1,'Tactic Recode'!$A$1:$B$547,2,FALSE))</f>
        <v/>
      </c>
      <c r="QK133" t="str">
        <f>IF(ISERROR(MATCH(QK$1,'CSC Mitre'!EB$1:EB$220,0)),"",VLOOKUP(QK$1,'Tactic Recode'!$A$1:$B$547,2,FALSE))</f>
        <v/>
      </c>
      <c r="QL133" t="str">
        <f>IF(ISERROR(MATCH(QL$1,'CSC Mitre'!EB$1:EB$220,0)),"",VLOOKUP(QL$1,'Tactic Recode'!$A$1:$B$547,2,FALSE))</f>
        <v/>
      </c>
      <c r="QM133" t="str">
        <f>IF(ISERROR(MATCH(QM$1,'CSC Mitre'!EB$1:EB$220,0)),"",VLOOKUP(QM$1,'Tactic Recode'!$A$1:$B$547,2,FALSE))</f>
        <v/>
      </c>
      <c r="QN133" t="str">
        <f>IF(ISERROR(MATCH(QN$1,'CSC Mitre'!EB$1:EB$220,0)),"",VLOOKUP(QN$1,'Tactic Recode'!$A$1:$B$547,2,FALSE))</f>
        <v/>
      </c>
      <c r="QO133" t="str">
        <f>IF(ISERROR(MATCH(QO$1,'CSC Mitre'!EB$1:EB$220,0)),"",VLOOKUP(QO$1,'Tactic Recode'!$A$1:$B$547,2,FALSE))</f>
        <v/>
      </c>
      <c r="QP133" t="str">
        <f>IF(ISERROR(MATCH(QP$1,'CSC Mitre'!EB$1:EB$220,0)),"",VLOOKUP(QP$1,'Tactic Recode'!$A$1:$B$547,2,FALSE))</f>
        <v/>
      </c>
      <c r="QQ133" t="str">
        <f>IF(ISERROR(MATCH(QQ$1,'CSC Mitre'!EB$1:EB$220,0)),"",VLOOKUP(QQ$1,'Tactic Recode'!$A$1:$B$547,2,FALSE))</f>
        <v/>
      </c>
      <c r="QR133" t="str">
        <f>IF(ISERROR(MATCH(QR$1,'CSC Mitre'!EB$1:EB$220,0)),"",VLOOKUP(QR$1,'Tactic Recode'!$A$1:$B$547,2,FALSE))</f>
        <v/>
      </c>
      <c r="QS133" t="str">
        <f>IF(ISERROR(MATCH(QS$1,'CSC Mitre'!EB$1:EB$220,0)),"",VLOOKUP(QS$1,'Tactic Recode'!$A$1:$B$547,2,FALSE))</f>
        <v/>
      </c>
      <c r="QT133" t="str">
        <f>IF(ISERROR(MATCH(QT$1,'CSC Mitre'!EB$1:EB$220,0)),"",VLOOKUP(QT$1,'Tactic Recode'!$A$1:$B$547,2,FALSE))</f>
        <v/>
      </c>
      <c r="QU133" t="str">
        <f>IF(ISERROR(MATCH(QU$1,'CSC Mitre'!EB$1:EB$220,0)),"",VLOOKUP(QU$1,'Tactic Recode'!$A$1:$B$547,2,FALSE))</f>
        <v/>
      </c>
      <c r="QV133" t="str">
        <f>IF(ISERROR(MATCH(QV$1,'CSC Mitre'!EB$1:EB$220,0)),"",VLOOKUP(QV$1,'Tactic Recode'!$A$1:$B$547,2,FALSE))</f>
        <v/>
      </c>
      <c r="QW133" t="str">
        <f>IF(ISERROR(MATCH(QW$1,'CSC Mitre'!EB$1:EB$220,0)),"",VLOOKUP(QW$1,'Tactic Recode'!$A$1:$B$547,2,FALSE))</f>
        <v/>
      </c>
      <c r="QX133" t="str">
        <f>IF(ISERROR(MATCH(QX$1,'CSC Mitre'!EB$1:EB$220,0)),"",VLOOKUP(QX$1,'Tactic Recode'!$A$1:$B$547,2,FALSE))</f>
        <v/>
      </c>
      <c r="QY133" t="str">
        <f>IF(ISERROR(MATCH(QY$1,'CSC Mitre'!EB$1:EB$220,0)),"",VLOOKUP(QY$1,'Tactic Recode'!$A$1:$B$547,2,FALSE))</f>
        <v/>
      </c>
      <c r="QZ133" t="str">
        <f>IF(ISERROR(MATCH(QZ$1,'CSC Mitre'!EB$1:EB$220,0)),"",VLOOKUP(QZ$1,'Tactic Recode'!$A$1:$B$547,2,FALSE))</f>
        <v/>
      </c>
      <c r="RA133" t="str">
        <f>IF(ISERROR(MATCH(RA$1,'CSC Mitre'!EB$1:EB$220,0)),"",VLOOKUP(RA$1,'Tactic Recode'!$A$1:$B$547,2,FALSE))</f>
        <v/>
      </c>
      <c r="RB133" t="str">
        <f>IF(ISERROR(MATCH(RB$1,'CSC Mitre'!EB$1:EB$220,0)),"",VLOOKUP(RB$1,'Tactic Recode'!$A$1:$B$547,2,FALSE))</f>
        <v/>
      </c>
      <c r="RC133" t="str">
        <f>IF(ISERROR(MATCH(RC$1,'CSC Mitre'!EB$1:EB$220,0)),"",VLOOKUP(RC$1,'Tactic Recode'!$A$1:$B$547,2,FALSE))</f>
        <v/>
      </c>
      <c r="RD133" t="str">
        <f>IF(ISERROR(MATCH(RD$1,'CSC Mitre'!EB$1:EB$220,0)),"",VLOOKUP(RD$1,'Tactic Recode'!$A$1:$B$547,2,FALSE))</f>
        <v/>
      </c>
      <c r="RE133" t="str">
        <f>IF(ISERROR(MATCH(RE$1,'CSC Mitre'!EB$1:EB$220,0)),"",VLOOKUP(RE$1,'Tactic Recode'!$A$1:$B$547,2,FALSE))</f>
        <v/>
      </c>
      <c r="RF133" t="str">
        <f>IF(ISERROR(MATCH(RF$1,'CSC Mitre'!EB$1:EB$220,0)),"",VLOOKUP(RF$1,'Tactic Recode'!$A$1:$B$547,2,FALSE))</f>
        <v/>
      </c>
      <c r="RG133" t="str">
        <f>IF(ISERROR(MATCH(RG$1,'CSC Mitre'!EB$1:EB$220,0)),"",VLOOKUP(RG$1,'Tactic Recode'!$A$1:$B$547,2,FALSE))</f>
        <v/>
      </c>
      <c r="RH133" t="str">
        <f>IF(ISERROR(MATCH(RH$1,'CSC Mitre'!EB$1:EB$220,0)),"",VLOOKUP(RH$1,'Tactic Recode'!$A$1:$B$547,2,FALSE))</f>
        <v/>
      </c>
      <c r="RI133" t="str">
        <f>IF(ISERROR(MATCH(RI$1,'CSC Mitre'!EB$1:EB$220,0)),"",VLOOKUP(RI$1,'Tactic Recode'!$A$1:$B$547,2,FALSE))</f>
        <v/>
      </c>
      <c r="RJ133" t="str">
        <f>IF(ISERROR(MATCH(RJ$1,'CSC Mitre'!EB$1:EB$220,0)),"",VLOOKUP(RJ$1,'Tactic Recode'!$A$1:$B$547,2,FALSE))</f>
        <v/>
      </c>
      <c r="RK133" t="str">
        <f>IF(ISERROR(MATCH(RK$1,'CSC Mitre'!EB$1:EB$220,0)),"",VLOOKUP(RK$1,'Tactic Recode'!$A$1:$B$547,2,FALSE))</f>
        <v/>
      </c>
      <c r="RL133" t="str">
        <f>IF(ISERROR(MATCH(RL$1,'CSC Mitre'!EB$1:EB$220,0)),"",VLOOKUP(RL$1,'Tactic Recode'!$A$1:$B$547,2,FALSE))</f>
        <v/>
      </c>
      <c r="RM133" t="str">
        <f>IF(ISERROR(MATCH(RM$1,'CSC Mitre'!EB$1:EB$220,0)),"",VLOOKUP(RM$1,'Tactic Recode'!$A$1:$B$547,2,FALSE))</f>
        <v/>
      </c>
      <c r="RN133" t="str">
        <f>IF(ISERROR(MATCH(RN$1,'CSC Mitre'!EB$1:EB$220,0)),"",VLOOKUP(RN$1,'Tactic Recode'!$A$1:$B$547,2,FALSE))</f>
        <v/>
      </c>
      <c r="RO133" t="str">
        <f>IF(ISERROR(MATCH(RO$1,'CSC Mitre'!EB$1:EB$220,0)),"",VLOOKUP(RO$1,'Tactic Recode'!$A$1:$B$547,2,FALSE))</f>
        <v/>
      </c>
      <c r="RP133" t="str">
        <f>IF(ISERROR(MATCH(RP$1,'CSC Mitre'!EB$1:EB$220,0)),"",VLOOKUP(RP$1,'Tactic Recode'!$A$1:$B$547,2,FALSE))</f>
        <v/>
      </c>
      <c r="RQ133" t="str">
        <f>IF(ISERROR(MATCH(RQ$1,'CSC Mitre'!EB$1:EB$220,0)),"",VLOOKUP(RQ$1,'Tactic Recode'!$A$1:$B$547,2,FALSE))</f>
        <v/>
      </c>
      <c r="RR133" t="str">
        <f>IF(ISERROR(MATCH(RR$1,'CSC Mitre'!EB$1:EB$220,0)),"",VLOOKUP(RR$1,'Tactic Recode'!$A$1:$B$547,2,FALSE))</f>
        <v/>
      </c>
      <c r="RS133" t="str">
        <f>IF(ISERROR(MATCH(RS$1,'CSC Mitre'!EB$1:EB$220,0)),"",VLOOKUP(RS$1,'Tactic Recode'!$A$1:$B$547,2,FALSE))</f>
        <v/>
      </c>
      <c r="RT133" t="str">
        <f>IF(ISERROR(MATCH(RT$1,'CSC Mitre'!EB$1:EB$220,0)),"",VLOOKUP(RT$1,'Tactic Recode'!$A$1:$B$547,2,FALSE))</f>
        <v/>
      </c>
      <c r="RU133" t="str">
        <f>IF(ISERROR(MATCH(RU$1,'CSC Mitre'!EB$1:EB$220,0)),"",VLOOKUP(RU$1,'Tactic Recode'!$A$1:$B$547,2,FALSE))</f>
        <v/>
      </c>
      <c r="RV133" t="str">
        <f>IF(ISERROR(MATCH(RV$1,'CSC Mitre'!EB$1:EB$220,0)),"",VLOOKUP(RV$1,'Tactic Recode'!$A$1:$B$547,2,FALSE))</f>
        <v/>
      </c>
      <c r="RW133" t="str">
        <f>IF(ISERROR(MATCH(RW$1,'CSC Mitre'!EB$1:EB$220,0)),"",VLOOKUP(RW$1,'Tactic Recode'!$A$1:$B$547,2,FALSE))</f>
        <v/>
      </c>
      <c r="RX133" t="str">
        <f>IF(ISERROR(MATCH(RX$1,'CSC Mitre'!EB$1:EB$220,0)),"",VLOOKUP(RX$1,'Tactic Recode'!$A$1:$B$547,2,FALSE))</f>
        <v/>
      </c>
      <c r="RY133" t="str">
        <f>IF(ISERROR(MATCH(RY$1,'CSC Mitre'!EB$1:EB$220,0)),"",VLOOKUP(RY$1,'Tactic Recode'!$A$1:$B$547,2,FALSE))</f>
        <v/>
      </c>
      <c r="RZ133" t="str">
        <f>IF(ISERROR(MATCH(RZ$1,'CSC Mitre'!EB$1:EB$220,0)),"",VLOOKUP(RZ$1,'Tactic Recode'!$A$1:$B$547,2,FALSE))</f>
        <v/>
      </c>
      <c r="SA133" t="str">
        <f>IF(ISERROR(MATCH(SA$1,'CSC Mitre'!EB$1:EB$220,0)),"",VLOOKUP(SA$1,'Tactic Recode'!$A$1:$B$547,2,FALSE))</f>
        <v/>
      </c>
      <c r="SB133" t="str">
        <f>IF(ISERROR(MATCH(SB$1,'CSC Mitre'!EB$1:EB$220,0)),"",VLOOKUP(SB$1,'Tactic Recode'!$A$1:$B$547,2,FALSE))</f>
        <v/>
      </c>
      <c r="SC133" t="str">
        <f>IF(ISERROR(MATCH(SC$1,'CSC Mitre'!EB$1:EB$220,0)),"",VLOOKUP(SC$1,'Tactic Recode'!$A$1:$B$547,2,FALSE))</f>
        <v/>
      </c>
      <c r="SD133" t="str">
        <f>IF(ISERROR(MATCH(SD$1,'CSC Mitre'!EB$1:EB$220,0)),"",VLOOKUP(SD$1,'Tactic Recode'!$A$1:$B$547,2,FALSE))</f>
        <v/>
      </c>
      <c r="SE133" t="str">
        <f>IF(ISERROR(MATCH(SE$1,'CSC Mitre'!EB$1:EB$220,0)),"",VLOOKUP(SE$1,'Tactic Recode'!$A$1:$B$547,2,FALSE))</f>
        <v/>
      </c>
      <c r="SF133" t="str">
        <f>IF(ISERROR(MATCH(SF$1,'CSC Mitre'!EB$1:EB$220,0)),"",VLOOKUP(SF$1,'Tactic Recode'!$A$1:$B$547,2,FALSE))</f>
        <v/>
      </c>
      <c r="SG133" t="str">
        <f>IF(ISERROR(MATCH(SG$1,'CSC Mitre'!EB$1:EB$220,0)),"",VLOOKUP(SG$1,'Tactic Recode'!$A$1:$B$547,2,FALSE))</f>
        <v/>
      </c>
      <c r="SH133" t="str">
        <f>IF(ISERROR(MATCH(SH$1,'CSC Mitre'!EB$1:EB$220,0)),"",VLOOKUP(SH$1,'Tactic Recode'!$A$1:$B$547,2,FALSE))</f>
        <v/>
      </c>
      <c r="SI133" t="str">
        <f>IF(ISERROR(MATCH(SI$1,'CSC Mitre'!EB$1:EB$220,0)),"",VLOOKUP(SI$1,'Tactic Recode'!$A$1:$B$547,2,FALSE))</f>
        <v/>
      </c>
      <c r="SJ133" t="str">
        <f>IF(ISERROR(MATCH(SJ$1,'CSC Mitre'!EB$1:EB$220,0)),"",VLOOKUP(SJ$1,'Tactic Recode'!$A$1:$B$547,2,FALSE))</f>
        <v/>
      </c>
      <c r="SK133" t="str">
        <f>IF(ISERROR(MATCH(SK$1,'CSC Mitre'!EB$1:EB$220,0)),"",VLOOKUP(SK$1,'Tactic Recode'!$A$1:$B$547,2,FALSE))</f>
        <v/>
      </c>
      <c r="SL133" t="str">
        <f>IF(ISERROR(MATCH(SL$1,'CSC Mitre'!EB$1:EB$220,0)),"",VLOOKUP(SL$1,'Tactic Recode'!$A$1:$B$547,2,FALSE))</f>
        <v/>
      </c>
      <c r="SM133" t="str">
        <f>IF(ISERROR(MATCH(SM$1,'CSC Mitre'!EB$1:EB$220,0)),"",VLOOKUP(SM$1,'Tactic Recode'!$A$1:$B$547,2,FALSE))</f>
        <v/>
      </c>
      <c r="SN133" t="str">
        <f>IF(ISERROR(MATCH(SN$1,'CSC Mitre'!EB$1:EB$220,0)),"",VLOOKUP(SN$1,'Tactic Recode'!$A$1:$B$547,2,FALSE))</f>
        <v/>
      </c>
      <c r="SO133" t="str">
        <f>IF(ISERROR(MATCH(SO$1,'CSC Mitre'!EB$1:EB$220,0)),"",VLOOKUP(SO$1,'Tactic Recode'!$A$1:$B$547,2,FALSE))</f>
        <v/>
      </c>
      <c r="SP133" t="str">
        <f>IF(ISERROR(MATCH(SP$1,'CSC Mitre'!EB$1:EB$220,0)),"",VLOOKUP(SP$1,'Tactic Recode'!$A$1:$B$547,2,FALSE))</f>
        <v/>
      </c>
      <c r="SQ133" t="str">
        <f>IF(ISERROR(MATCH(SQ$1,'CSC Mitre'!EB$1:EB$220,0)),"",VLOOKUP(SQ$1,'Tactic Recode'!$A$1:$B$547,2,FALSE))</f>
        <v/>
      </c>
      <c r="SR133" t="str">
        <f>IF(ISERROR(MATCH(SR$1,'CSC Mitre'!EB$1:EB$220,0)),"",VLOOKUP(SR$1,'Tactic Recode'!$A$1:$B$547,2,FALSE))</f>
        <v/>
      </c>
      <c r="SS133" t="str">
        <f>IF(ISERROR(MATCH(SS$1,'CSC Mitre'!EB$1:EB$220,0)),"",VLOOKUP(SS$1,'Tactic Recode'!$A$1:$B$547,2,FALSE))</f>
        <v/>
      </c>
      <c r="ST133" t="str">
        <f>IF(ISERROR(MATCH(ST$1,'CSC Mitre'!EB$1:EB$220,0)),"",VLOOKUP(ST$1,'Tactic Recode'!$A$1:$B$547,2,FALSE))</f>
        <v/>
      </c>
      <c r="SU133" t="str">
        <f>IF(ISERROR(MATCH(SU$1,'CSC Mitre'!EB$1:EB$220,0)),"",VLOOKUP(SU$1,'Tactic Recode'!$A$1:$B$547,2,FALSE))</f>
        <v/>
      </c>
      <c r="SV133" t="str">
        <f>IF(ISERROR(MATCH(SV$1,'CSC Mitre'!EB$1:EB$220,0)),"",VLOOKUP(SV$1,'Tactic Recode'!$A$1:$B$547,2,FALSE))</f>
        <v/>
      </c>
      <c r="SW133" t="str">
        <f>IF(ISERROR(MATCH(SW$1,'CSC Mitre'!EB$1:EB$220,0)),"",VLOOKUP(SW$1,'Tactic Recode'!$A$1:$B$547,2,FALSE))</f>
        <v/>
      </c>
      <c r="SX133" t="str">
        <f>IF(ISERROR(MATCH(SX$1,'CSC Mitre'!EB$1:EB$220,0)),"",VLOOKUP(SX$1,'Tactic Recode'!$A$1:$B$547,2,FALSE))</f>
        <v/>
      </c>
      <c r="SY133" t="str">
        <f>IF(ISERROR(MATCH(SY$1,'CSC Mitre'!EB$1:EB$220,0)),"",VLOOKUP(SY$1,'Tactic Recode'!$A$1:$B$547,2,FALSE))</f>
        <v/>
      </c>
      <c r="SZ133" t="str">
        <f>IF(ISERROR(MATCH(SZ$1,'CSC Mitre'!EB$1:EB$220,0)),"",VLOOKUP(SZ$1,'Tactic Recode'!$A$1:$B$547,2,FALSE))</f>
        <v/>
      </c>
      <c r="TA133" t="str">
        <f>IF(ISERROR(MATCH(TA$1,'CSC Mitre'!EB$1:EB$220,0)),"",VLOOKUP(TA$1,'Tactic Recode'!$A$1:$B$547,2,FALSE))</f>
        <v/>
      </c>
      <c r="TB133" t="str">
        <f>IF(ISERROR(MATCH(TB$1,'CSC Mitre'!EB$1:EB$220,0)),"",VLOOKUP(TB$1,'Tactic Recode'!$A$1:$B$547,2,FALSE))</f>
        <v/>
      </c>
      <c r="TC133" t="str">
        <f>IF(ISERROR(MATCH(TC$1,'CSC Mitre'!EB$1:EB$220,0)),"",VLOOKUP(TC$1,'Tactic Recode'!$A$1:$B$547,2,FALSE))</f>
        <v/>
      </c>
      <c r="TD133" t="str">
        <f>IF(ISERROR(MATCH(TD$1,'CSC Mitre'!EB$1:EB$220,0)),"",VLOOKUP(TD$1,'Tactic Recode'!$A$1:$B$547,2,FALSE))</f>
        <v/>
      </c>
      <c r="TE133" t="str">
        <f>IF(ISERROR(MATCH(TE$1,'CSC Mitre'!EB$1:EB$220,0)),"",VLOOKUP(TE$1,'Tactic Recode'!$A$1:$B$547,2,FALSE))</f>
        <v/>
      </c>
      <c r="TF133" t="str">
        <f>IF(ISERROR(MATCH(TF$1,'CSC Mitre'!EB$1:EB$220,0)),"",VLOOKUP(TF$1,'Tactic Recode'!$A$1:$B$547,2,FALSE))</f>
        <v/>
      </c>
      <c r="TG133" t="str">
        <f>IF(ISERROR(MATCH(TG$1,'CSC Mitre'!EB$1:EB$220,0)),"",VLOOKUP(TG$1,'Tactic Recode'!$A$1:$B$547,2,FALSE))</f>
        <v/>
      </c>
      <c r="TH133" t="str">
        <f>IF(ISERROR(MATCH(TH$1,'CSC Mitre'!EB$1:EB$220,0)),"",VLOOKUP(TH$1,'Tactic Recode'!$A$1:$B$547,2,FALSE))</f>
        <v/>
      </c>
      <c r="TI133" t="str">
        <f>IF(ISERROR(MATCH(TI$1,'CSC Mitre'!EB$1:EB$220,0)),"",VLOOKUP(TI$1,'Tactic Recode'!$A$1:$B$547,2,FALSE))</f>
        <v/>
      </c>
      <c r="TJ133" t="str">
        <f>IF(ISERROR(MATCH(TJ$1,'CSC Mitre'!EB$1:EB$220,0)),"",VLOOKUP(TJ$1,'Tactic Recode'!$A$1:$B$547,2,FALSE))</f>
        <v/>
      </c>
      <c r="TK133" t="str">
        <f>IF(ISERROR(MATCH(TK$1,'CSC Mitre'!EB$1:EB$220,0)),"",VLOOKUP(TK$1,'Tactic Recode'!$A$1:$B$547,2,FALSE))</f>
        <v/>
      </c>
      <c r="TL133" t="str">
        <f>IF(ISERROR(MATCH(TL$1,'CSC Mitre'!EB$1:EB$220,0)),"",VLOOKUP(TL$1,'Tactic Recode'!$A$1:$B$547,2,FALSE))</f>
        <v/>
      </c>
      <c r="TM133" t="str">
        <f>IF(ISERROR(MATCH(TM$1,'CSC Mitre'!EB$1:EB$220,0)),"",VLOOKUP(TM$1,'Tactic Recode'!$A$1:$B$547,2,FALSE))</f>
        <v/>
      </c>
      <c r="TN133" t="str">
        <f>IF(ISERROR(MATCH(TN$1,'CSC Mitre'!EB$1:EB$220,0)),"",VLOOKUP(TN$1,'Tactic Recode'!$A$1:$B$547,2,FALSE))</f>
        <v/>
      </c>
      <c r="TO133" t="str">
        <f>IF(ISERROR(MATCH(TO$1,'CSC Mitre'!EB$1:EB$220,0)),"",VLOOKUP(TO$1,'Tactic Recode'!$A$1:$B$547,2,FALSE))</f>
        <v/>
      </c>
      <c r="TP133" t="str">
        <f>IF(ISERROR(MATCH(TP$1,'CSC Mitre'!EB$1:EB$220,0)),"",VLOOKUP(TP$1,'Tactic Recode'!$A$1:$B$547,2,FALSE))</f>
        <v/>
      </c>
      <c r="TQ133" t="str">
        <f>IF(ISERROR(MATCH(TQ$1,'CSC Mitre'!EB$1:EB$220,0)),"",VLOOKUP(TQ$1,'Tactic Recode'!$A$1:$B$547,2,FALSE))</f>
        <v/>
      </c>
      <c r="TR133" t="str">
        <f>IF(ISERROR(MATCH(TR$1,'CSC Mitre'!EB$1:EB$220,0)),"",VLOOKUP(TR$1,'Tactic Recode'!$A$1:$B$547,2,FALSE))</f>
        <v/>
      </c>
      <c r="TS133" t="str">
        <f>IF(ISERROR(MATCH(TS$1,'CSC Mitre'!EB$1:EB$220,0)),"",VLOOKUP(TS$1,'Tactic Recode'!$A$1:$B$547,2,FALSE))</f>
        <v/>
      </c>
      <c r="TT133" t="str">
        <f>IF(ISERROR(MATCH(TT$1,'CSC Mitre'!EB$1:EB$220,0)),"",VLOOKUP(TT$1,'Tactic Recode'!$A$1:$B$547,2,FALSE))</f>
        <v/>
      </c>
      <c r="TU133" t="str">
        <f>IF(ISERROR(MATCH(TU$1,'CSC Mitre'!EB$1:EB$220,0)),"",VLOOKUP(TU$1,'Tactic Recode'!$A$1:$B$547,2,FALSE))</f>
        <v/>
      </c>
      <c r="TV133" t="str">
        <f>IF(ISERROR(MATCH(TV$1,'CSC Mitre'!EB$1:EB$220,0)),"",VLOOKUP(TV$1,'Tactic Recode'!$A$1:$B$547,2,FALSE))</f>
        <v/>
      </c>
      <c r="TW133" t="str">
        <f>IF(ISERROR(MATCH(TW$1,'CSC Mitre'!EB$1:EB$220,0)),"",VLOOKUP(TW$1,'Tactic Recode'!$A$1:$B$547,2,FALSE))</f>
        <v/>
      </c>
      <c r="TX133" t="str">
        <f>IF(ISERROR(MATCH(TX$1,'CSC Mitre'!EB$1:EB$220,0)),"",VLOOKUP(TX$1,'Tactic Recode'!$A$1:$B$547,2,FALSE))</f>
        <v/>
      </c>
      <c r="TY133" t="str">
        <f>IF(ISERROR(MATCH(TY$1,'CSC Mitre'!EB$1:EB$220,0)),"",VLOOKUP(TY$1,'Tactic Recode'!$A$1:$B$547,2,FALSE))</f>
        <v/>
      </c>
      <c r="TZ133" t="str">
        <f>IF(ISERROR(MATCH(TZ$1,'CSC Mitre'!EB$1:EB$220,0)),"",VLOOKUP(TZ$1,'Tactic Recode'!$A$1:$B$547,2,FALSE))</f>
        <v/>
      </c>
      <c r="UA133" t="str">
        <f>IF(ISERROR(MATCH(UA$1,'CSC Mitre'!EB$1:EB$220,0)),"",VLOOKUP(UA$1,'Tactic Recode'!$A$1:$B$547,2,FALSE))</f>
        <v/>
      </c>
      <c r="UB133" t="str">
        <f>IF(ISERROR(MATCH(UB$1,'CSC Mitre'!EB$1:EB$220,0)),"",VLOOKUP(UB$1,'Tactic Recode'!$A$1:$B$547,2,FALSE))</f>
        <v/>
      </c>
    </row>
    <row r="134" spans="1:548" x14ac:dyDescent="0.25">
      <c r="A134" s="59" t="s">
        <v>529</v>
      </c>
      <c r="B134" t="str">
        <f>IF(ISERROR(MATCH(B$1,'CSC Mitre'!EC$1:EC$220,0)),"",VLOOKUP(B$1,'Tactic Recode'!$A$1:$B$547,2,FALSE))</f>
        <v/>
      </c>
      <c r="C134" t="str">
        <f>IF(ISERROR(MATCH(C$1,'CSC Mitre'!EC$1:EC$220,0)),"",VLOOKUP(C$1,'Tactic Recode'!$A$1:$B$547,2,FALSE))</f>
        <v/>
      </c>
      <c r="D134" t="str">
        <f>IF(ISERROR(MATCH(D$1,'CSC Mitre'!EC$1:EC$220,0)),"",VLOOKUP(D$1,'Tactic Recode'!$A$1:$B$547,2,FALSE))</f>
        <v/>
      </c>
      <c r="E134" t="str">
        <f>IF(ISERROR(MATCH(E$1,'CSC Mitre'!EC$1:EC$220,0)),"",VLOOKUP(E$1,'Tactic Recode'!$A$1:$B$547,2,FALSE))</f>
        <v/>
      </c>
      <c r="F134" t="str">
        <f>IF(ISERROR(MATCH(F$1,'CSC Mitre'!EC$1:EC$220,0)),"",VLOOKUP(F$1,'Tactic Recode'!$A$1:$B$547,2,FALSE))</f>
        <v/>
      </c>
      <c r="G134" t="str">
        <f>IF(ISERROR(MATCH(G$1,'CSC Mitre'!EC$1:EC$220,0)),"",VLOOKUP(G$1,'Tactic Recode'!$A$1:$B$547,2,FALSE))</f>
        <v/>
      </c>
      <c r="H134" t="str">
        <f>IF(ISERROR(MATCH(H$1,'CSC Mitre'!EC$1:EC$220,0)),"",VLOOKUP(H$1,'Tactic Recode'!$A$1:$B$547,2,FALSE))</f>
        <v/>
      </c>
      <c r="I134" t="str">
        <f>IF(ISERROR(MATCH(I$1,'CSC Mitre'!EC$1:EC$220,0)),"",VLOOKUP(I$1,'Tactic Recode'!$A$1:$B$547,2,FALSE))</f>
        <v/>
      </c>
      <c r="J134" t="str">
        <f>IF(ISERROR(MATCH(J$1,'CSC Mitre'!EC$1:EC$220,0)),"",VLOOKUP(J$1,'Tactic Recode'!$A$1:$B$547,2,FALSE))</f>
        <v/>
      </c>
      <c r="K134" t="str">
        <f>IF(ISERROR(MATCH(K$1,'CSC Mitre'!EC$1:EC$220,0)),"",VLOOKUP(K$1,'Tactic Recode'!$A$1:$B$547,2,FALSE))</f>
        <v/>
      </c>
      <c r="L134" t="str">
        <f>IF(ISERROR(MATCH(L$1,'CSC Mitre'!EC$1:EC$220,0)),"",VLOOKUP(L$1,'Tactic Recode'!$A$1:$B$547,2,FALSE))</f>
        <v/>
      </c>
      <c r="M134" t="str">
        <f>IF(ISERROR(MATCH(M$1,'CSC Mitre'!EC$1:EC$220,0)),"",VLOOKUP(M$1,'Tactic Recode'!$A$1:$B$547,2,FALSE))</f>
        <v/>
      </c>
      <c r="N134" t="str">
        <f>IF(ISERROR(MATCH(N$1,'CSC Mitre'!EC$1:EC$220,0)),"",VLOOKUP(N$1,'Tactic Recode'!$A$1:$B$547,2,FALSE))</f>
        <v/>
      </c>
      <c r="O134" t="str">
        <f>IF(ISERROR(MATCH(O$1,'CSC Mitre'!EC$1:EC$220,0)),"",VLOOKUP(O$1,'Tactic Recode'!$A$1:$B$547,2,FALSE))</f>
        <v/>
      </c>
      <c r="P134" t="str">
        <f>IF(ISERROR(MATCH(P$1,'CSC Mitre'!EC$1:EC$220,0)),"",VLOOKUP(P$1,'Tactic Recode'!$A$1:$B$547,2,FALSE))</f>
        <v/>
      </c>
      <c r="Q134" t="str">
        <f>IF(ISERROR(MATCH(Q$1,'CSC Mitre'!EC$1:EC$220,0)),"",VLOOKUP(Q$1,'Tactic Recode'!$A$1:$B$547,2,FALSE))</f>
        <v/>
      </c>
      <c r="R134" t="str">
        <f>IF(ISERROR(MATCH(R$1,'CSC Mitre'!EC$1:EC$220,0)),"",VLOOKUP(R$1,'Tactic Recode'!$A$1:$B$547,2,FALSE))</f>
        <v/>
      </c>
      <c r="S134" t="str">
        <f>IF(ISERROR(MATCH(S$1,'CSC Mitre'!EC$1:EC$220,0)),"",VLOOKUP(S$1,'Tactic Recode'!$A$1:$B$547,2,FALSE))</f>
        <v/>
      </c>
      <c r="T134" t="str">
        <f>IF(ISERROR(MATCH(T$1,'CSC Mitre'!EC$1:EC$220,0)),"",VLOOKUP(T$1,'Tactic Recode'!$A$1:$B$547,2,FALSE))</f>
        <v/>
      </c>
      <c r="U134" t="str">
        <f>IF(ISERROR(MATCH(U$1,'CSC Mitre'!EC$1:EC$220,0)),"",VLOOKUP(U$1,'Tactic Recode'!$A$1:$B$547,2,FALSE))</f>
        <v/>
      </c>
      <c r="V134" t="str">
        <f>IF(ISERROR(MATCH(V$1,'CSC Mitre'!EC$1:EC$220,0)),"",VLOOKUP(V$1,'Tactic Recode'!$A$1:$B$547,2,FALSE))</f>
        <v/>
      </c>
      <c r="W134" t="str">
        <f>IF(ISERROR(MATCH(W$1,'CSC Mitre'!EC$1:EC$220,0)),"",VLOOKUP(W$1,'Tactic Recode'!$A$1:$B$547,2,FALSE))</f>
        <v/>
      </c>
      <c r="X134" t="str">
        <f>IF(ISERROR(MATCH(X$1,'CSC Mitre'!EC$1:EC$220,0)),"",VLOOKUP(X$1,'Tactic Recode'!$A$1:$B$547,2,FALSE))</f>
        <v/>
      </c>
      <c r="Y134" t="str">
        <f>IF(ISERROR(MATCH(Y$1,'CSC Mitre'!EC$1:EC$220,0)),"",VLOOKUP(Y$1,'Tactic Recode'!$A$1:$B$547,2,FALSE))</f>
        <v/>
      </c>
      <c r="Z134" t="str">
        <f>IF(ISERROR(MATCH(Z$1,'CSC Mitre'!EC$1:EC$220,0)),"",VLOOKUP(Z$1,'Tactic Recode'!$A$1:$B$547,2,FALSE))</f>
        <v/>
      </c>
      <c r="AA134" t="str">
        <f>IF(ISERROR(MATCH(AA$1,'CSC Mitre'!EC$1:EC$220,0)),"",VLOOKUP(AA$1,'Tactic Recode'!$A$1:$B$547,2,FALSE))</f>
        <v/>
      </c>
      <c r="AB134" t="str">
        <f>IF(ISERROR(MATCH(AB$1,'CSC Mitre'!EC$1:EC$220,0)),"",VLOOKUP(AB$1,'Tactic Recode'!$A$1:$B$547,2,FALSE))</f>
        <v/>
      </c>
      <c r="AC134" t="str">
        <f>IF(ISERROR(MATCH(AC$1,'CSC Mitre'!EC$1:EC$220,0)),"",VLOOKUP(AC$1,'Tactic Recode'!$A$1:$B$547,2,FALSE))</f>
        <v/>
      </c>
      <c r="AD134" t="str">
        <f>IF(ISERROR(MATCH(AD$1,'CSC Mitre'!EC$1:EC$220,0)),"",VLOOKUP(AD$1,'Tactic Recode'!$A$1:$B$547,2,FALSE))</f>
        <v/>
      </c>
      <c r="AE134" t="str">
        <f>IF(ISERROR(MATCH(AE$1,'CSC Mitre'!EC$1:EC$220,0)),"",VLOOKUP(AE$1,'Tactic Recode'!$A$1:$B$547,2,FALSE))</f>
        <v/>
      </c>
      <c r="AF134" t="str">
        <f>IF(ISERROR(MATCH(AF$1,'CSC Mitre'!EC$1:EC$220,0)),"",VLOOKUP(AF$1,'Tactic Recode'!$A$1:$B$547,2,FALSE))</f>
        <v/>
      </c>
      <c r="AG134" t="str">
        <f>IF(ISERROR(MATCH(AG$1,'CSC Mitre'!EC$1:EC$220,0)),"",VLOOKUP(AG$1,'Tactic Recode'!$A$1:$B$547,2,FALSE))</f>
        <v/>
      </c>
      <c r="AH134" t="str">
        <f>IF(ISERROR(MATCH(AH$1,'CSC Mitre'!EC$1:EC$220,0)),"",VLOOKUP(AH$1,'Tactic Recode'!$A$1:$B$547,2,FALSE))</f>
        <v/>
      </c>
      <c r="AI134" t="str">
        <f>IF(ISERROR(MATCH(AI$1,'CSC Mitre'!EC$1:EC$220,0)),"",VLOOKUP(AI$1,'Tactic Recode'!$A$1:$B$547,2,FALSE))</f>
        <v/>
      </c>
      <c r="AJ134" t="str">
        <f>IF(ISERROR(MATCH(AJ$1,'CSC Mitre'!EC$1:EC$220,0)),"",VLOOKUP(AJ$1,'Tactic Recode'!$A$1:$B$547,2,FALSE))</f>
        <v/>
      </c>
      <c r="AK134" t="str">
        <f>IF(ISERROR(MATCH(AK$1,'CSC Mitre'!EC$1:EC$220,0)),"",VLOOKUP(AK$1,'Tactic Recode'!$A$1:$B$547,2,FALSE))</f>
        <v/>
      </c>
      <c r="AL134" t="str">
        <f>IF(ISERROR(MATCH(AL$1,'CSC Mitre'!EC$1:EC$220,0)),"",VLOOKUP(AL$1,'Tactic Recode'!$A$1:$B$547,2,FALSE))</f>
        <v/>
      </c>
      <c r="AM134" t="str">
        <f>IF(ISERROR(MATCH(AM$1,'CSC Mitre'!EC$1:EC$220,0)),"",VLOOKUP(AM$1,'Tactic Recode'!$A$1:$B$547,2,FALSE))</f>
        <v/>
      </c>
      <c r="AN134" t="str">
        <f>IF(ISERROR(MATCH(AN$1,'CSC Mitre'!EC$1:EC$220,0)),"",VLOOKUP(AN$1,'Tactic Recode'!$A$1:$B$547,2,FALSE))</f>
        <v/>
      </c>
      <c r="AO134" t="str">
        <f>IF(ISERROR(MATCH(AO$1,'CSC Mitre'!EC$1:EC$220,0)),"",VLOOKUP(AO$1,'Tactic Recode'!$A$1:$B$547,2,FALSE))</f>
        <v/>
      </c>
      <c r="AP134" t="str">
        <f>IF(ISERROR(MATCH(AP$1,'CSC Mitre'!EC$1:EC$220,0)),"",VLOOKUP(AP$1,'Tactic Recode'!$A$1:$B$547,2,FALSE))</f>
        <v/>
      </c>
      <c r="AQ134" t="str">
        <f>IF(ISERROR(MATCH(AQ$1,'CSC Mitre'!EC$1:EC$220,0)),"",VLOOKUP(AQ$1,'Tactic Recode'!$A$1:$B$547,2,FALSE))</f>
        <v/>
      </c>
      <c r="AR134" t="str">
        <f>IF(ISERROR(MATCH(AR$1,'CSC Mitre'!EC$1:EC$220,0)),"",VLOOKUP(AR$1,'Tactic Recode'!$A$1:$B$547,2,FALSE))</f>
        <v/>
      </c>
      <c r="AS134" t="str">
        <f>IF(ISERROR(MATCH(AS$1,'CSC Mitre'!EC$1:EC$220,0)),"",VLOOKUP(AS$1,'Tactic Recode'!$A$1:$B$547,2,FALSE))</f>
        <v/>
      </c>
      <c r="AT134" t="str">
        <f>IF(ISERROR(MATCH(AT$1,'CSC Mitre'!EC$1:EC$220,0)),"",VLOOKUP(AT$1,'Tactic Recode'!$A$1:$B$547,2,FALSE))</f>
        <v/>
      </c>
      <c r="AU134" t="str">
        <f>IF(ISERROR(MATCH(AU$1,'CSC Mitre'!EC$1:EC$220,0)),"",VLOOKUP(AU$1,'Tactic Recode'!$A$1:$B$547,2,FALSE))</f>
        <v/>
      </c>
      <c r="AV134" t="str">
        <f>IF(ISERROR(MATCH(AV$1,'CSC Mitre'!EC$1:EC$220,0)),"",VLOOKUP(AV$1,'Tactic Recode'!$A$1:$B$547,2,FALSE))</f>
        <v/>
      </c>
      <c r="AW134" t="str">
        <f>IF(ISERROR(MATCH(AW$1,'CSC Mitre'!EC$1:EC$220,0)),"",VLOOKUP(AW$1,'Tactic Recode'!$A$1:$B$547,2,FALSE))</f>
        <v/>
      </c>
      <c r="AX134" t="str">
        <f>IF(ISERROR(MATCH(AX$1,'CSC Mitre'!EC$1:EC$220,0)),"",VLOOKUP(AX$1,'Tactic Recode'!$A$1:$B$547,2,FALSE))</f>
        <v/>
      </c>
      <c r="AY134" t="str">
        <f>IF(ISERROR(MATCH(AY$1,'CSC Mitre'!EC$1:EC$220,0)),"",VLOOKUP(AY$1,'Tactic Recode'!$A$1:$B$547,2,FALSE))</f>
        <v/>
      </c>
      <c r="AZ134" t="str">
        <f>IF(ISERROR(MATCH(AZ$1,'CSC Mitre'!EC$1:EC$220,0)),"",VLOOKUP(AZ$1,'Tactic Recode'!$A$1:$B$547,2,FALSE))</f>
        <v/>
      </c>
      <c r="BA134" t="str">
        <f>IF(ISERROR(MATCH(BA$1,'CSC Mitre'!EC$1:EC$220,0)),"",VLOOKUP(BA$1,'Tactic Recode'!$A$1:$B$547,2,FALSE))</f>
        <v/>
      </c>
      <c r="BB134" t="str">
        <f>IF(ISERROR(MATCH(BB$1,'CSC Mitre'!EC$1:EC$220,0)),"",VLOOKUP(BB$1,'Tactic Recode'!$A$1:$B$547,2,FALSE))</f>
        <v/>
      </c>
      <c r="BC134" t="str">
        <f>IF(ISERROR(MATCH(BC$1,'CSC Mitre'!EC$1:EC$220,0)),"",VLOOKUP(BC$1,'Tactic Recode'!$A$1:$B$547,2,FALSE))</f>
        <v/>
      </c>
      <c r="BD134" t="str">
        <f>IF(ISERROR(MATCH(BD$1,'CSC Mitre'!EC$1:EC$220,0)),"",VLOOKUP(BD$1,'Tactic Recode'!$A$1:$B$547,2,FALSE))</f>
        <v/>
      </c>
      <c r="BE134" t="str">
        <f>IF(ISERROR(MATCH(BE$1,'CSC Mitre'!EC$1:EC$220,0)),"",VLOOKUP(BE$1,'Tactic Recode'!$A$1:$B$547,2,FALSE))</f>
        <v/>
      </c>
      <c r="BF134" t="str">
        <f>IF(ISERROR(MATCH(BF$1,'CSC Mitre'!EC$1:EC$220,0)),"",VLOOKUP(BF$1,'Tactic Recode'!$A$1:$B$547,2,FALSE))</f>
        <v/>
      </c>
      <c r="BG134" t="str">
        <f>IF(ISERROR(MATCH(BG$1,'CSC Mitre'!EC$1:EC$220,0)),"",VLOOKUP(BG$1,'Tactic Recode'!$A$1:$B$547,2,FALSE))</f>
        <v/>
      </c>
      <c r="BH134" t="str">
        <f>IF(ISERROR(MATCH(BH$1,'CSC Mitre'!EC$1:EC$220,0)),"",VLOOKUP(BH$1,'Tactic Recode'!$A$1:$B$547,2,FALSE))</f>
        <v/>
      </c>
      <c r="BI134" t="str">
        <f>IF(ISERROR(MATCH(BI$1,'CSC Mitre'!EC$1:EC$220,0)),"",VLOOKUP(BI$1,'Tactic Recode'!$A$1:$B$547,2,FALSE))</f>
        <v/>
      </c>
      <c r="BJ134" t="str">
        <f>IF(ISERROR(MATCH(BJ$1,'CSC Mitre'!EC$1:EC$220,0)),"",VLOOKUP(BJ$1,'Tactic Recode'!$A$1:$B$547,2,FALSE))</f>
        <v>Discovery</v>
      </c>
      <c r="BK134" t="str">
        <f>IF(ISERROR(MATCH(BK$1,'CSC Mitre'!EC$1:EC$220,0)),"",VLOOKUP(BK$1,'Tactic Recode'!$A$1:$B$547,2,FALSE))</f>
        <v/>
      </c>
      <c r="BL134" t="str">
        <f>IF(ISERROR(MATCH(BL$1,'CSC Mitre'!EC$1:EC$220,0)),"",VLOOKUP(BL$1,'Tactic Recode'!$A$1:$B$547,2,FALSE))</f>
        <v/>
      </c>
      <c r="BM134" t="str">
        <f>IF(ISERROR(MATCH(BM$1,'CSC Mitre'!EC$1:EC$220,0)),"",VLOOKUP(BM$1,'Tactic Recode'!$A$1:$B$547,2,FALSE))</f>
        <v/>
      </c>
      <c r="BN134" t="str">
        <f>IF(ISERROR(MATCH(BN$1,'CSC Mitre'!EC$1:EC$220,0)),"",VLOOKUP(BN$1,'Tactic Recode'!$A$1:$B$547,2,FALSE))</f>
        <v/>
      </c>
      <c r="BO134" t="str">
        <f>IF(ISERROR(MATCH(BO$1,'CSC Mitre'!EC$1:EC$220,0)),"",VLOOKUP(BO$1,'Tactic Recode'!$A$1:$B$547,2,FALSE))</f>
        <v/>
      </c>
      <c r="BP134" t="str">
        <f>IF(ISERROR(MATCH(BP$1,'CSC Mitre'!EC$1:EC$220,0)),"",VLOOKUP(BP$1,'Tactic Recode'!$A$1:$B$547,2,FALSE))</f>
        <v/>
      </c>
      <c r="BQ134" t="str">
        <f>IF(ISERROR(MATCH(BQ$1,'CSC Mitre'!EC$1:EC$220,0)),"",VLOOKUP(BQ$1,'Tactic Recode'!$A$1:$B$547,2,FALSE))</f>
        <v/>
      </c>
      <c r="BR134" t="str">
        <f>IF(ISERROR(MATCH(BR$1,'CSC Mitre'!EC$1:EC$220,0)),"",VLOOKUP(BR$1,'Tactic Recode'!$A$1:$B$547,2,FALSE))</f>
        <v/>
      </c>
      <c r="BS134" t="str">
        <f>IF(ISERROR(MATCH(BS$1,'CSC Mitre'!EC$1:EC$220,0)),"",VLOOKUP(BS$1,'Tactic Recode'!$A$1:$B$547,2,FALSE))</f>
        <v/>
      </c>
      <c r="BT134" t="str">
        <f>IF(ISERROR(MATCH(BT$1,'CSC Mitre'!EC$1:EC$220,0)),"",VLOOKUP(BT$1,'Tactic Recode'!$A$1:$B$547,2,FALSE))</f>
        <v/>
      </c>
      <c r="BU134" t="str">
        <f>IF(ISERROR(MATCH(BU$1,'CSC Mitre'!EC$1:EC$220,0)),"",VLOOKUP(BU$1,'Tactic Recode'!$A$1:$B$547,2,FALSE))</f>
        <v/>
      </c>
      <c r="BV134" t="str">
        <f>IF(ISERROR(MATCH(BV$1,'CSC Mitre'!EC$1:EC$220,0)),"",VLOOKUP(BV$1,'Tactic Recode'!$A$1:$B$547,2,FALSE))</f>
        <v/>
      </c>
      <c r="BW134" t="str">
        <f>IF(ISERROR(MATCH(BW$1,'CSC Mitre'!EC$1:EC$220,0)),"",VLOOKUP(BW$1,'Tactic Recode'!$A$1:$B$547,2,FALSE))</f>
        <v/>
      </c>
      <c r="BX134" t="str">
        <f>IF(ISERROR(MATCH(BX$1,'CSC Mitre'!EC$1:EC$220,0)),"",VLOOKUP(BX$1,'Tactic Recode'!$A$1:$B$547,2,FALSE))</f>
        <v/>
      </c>
      <c r="BY134" t="str">
        <f>IF(ISERROR(MATCH(BY$1,'CSC Mitre'!EC$1:EC$220,0)),"",VLOOKUP(BY$1,'Tactic Recode'!$A$1:$B$547,2,FALSE))</f>
        <v/>
      </c>
      <c r="BZ134" t="str">
        <f>IF(ISERROR(MATCH(BZ$1,'CSC Mitre'!EC$1:EC$220,0)),"",VLOOKUP(BZ$1,'Tactic Recode'!$A$1:$B$547,2,FALSE))</f>
        <v/>
      </c>
      <c r="CA134" t="str">
        <f>IF(ISERROR(MATCH(CA$1,'CSC Mitre'!EC$1:EC$220,0)),"",VLOOKUP(CA$1,'Tactic Recode'!$A$1:$B$547,2,FALSE))</f>
        <v/>
      </c>
      <c r="CB134" t="str">
        <f>IF(ISERROR(MATCH(CB$1,'CSC Mitre'!EC$1:EC$220,0)),"",VLOOKUP(CB$1,'Tactic Recode'!$A$1:$B$547,2,FALSE))</f>
        <v/>
      </c>
      <c r="CC134" t="str">
        <f>IF(ISERROR(MATCH(CC$1,'CSC Mitre'!EC$1:EC$220,0)),"",VLOOKUP(CC$1,'Tactic Recode'!$A$1:$B$547,2,FALSE))</f>
        <v/>
      </c>
      <c r="CD134" t="str">
        <f>IF(ISERROR(MATCH(CD$1,'CSC Mitre'!EC$1:EC$220,0)),"",VLOOKUP(CD$1,'Tactic Recode'!$A$1:$B$547,2,FALSE))</f>
        <v/>
      </c>
      <c r="CE134" t="str">
        <f>IF(ISERROR(MATCH(CE$1,'CSC Mitre'!EC$1:EC$220,0)),"",VLOOKUP(CE$1,'Tactic Recode'!$A$1:$B$547,2,FALSE))</f>
        <v/>
      </c>
      <c r="CF134" t="str">
        <f>IF(ISERROR(MATCH(CF$1,'CSC Mitre'!EC$1:EC$220,0)),"",VLOOKUP(CF$1,'Tactic Recode'!$A$1:$B$547,2,FALSE))</f>
        <v/>
      </c>
      <c r="CG134" t="str">
        <f>IF(ISERROR(MATCH(CG$1,'CSC Mitre'!EC$1:EC$220,0)),"",VLOOKUP(CG$1,'Tactic Recode'!$A$1:$B$547,2,FALSE))</f>
        <v/>
      </c>
      <c r="CH134" t="str">
        <f>IF(ISERROR(MATCH(CH$1,'CSC Mitre'!EC$1:EC$220,0)),"",VLOOKUP(CH$1,'Tactic Recode'!$A$1:$B$547,2,FALSE))</f>
        <v/>
      </c>
      <c r="CI134" t="str">
        <f>IF(ISERROR(MATCH(CI$1,'CSC Mitre'!EC$1:EC$220,0)),"",VLOOKUP(CI$1,'Tactic Recode'!$A$1:$B$547,2,FALSE))</f>
        <v/>
      </c>
      <c r="CJ134" t="str">
        <f>IF(ISERROR(MATCH(CJ$1,'CSC Mitre'!EC$1:EC$220,0)),"",VLOOKUP(CJ$1,'Tactic Recode'!$A$1:$B$547,2,FALSE))</f>
        <v/>
      </c>
      <c r="CK134" t="str">
        <f>IF(ISERROR(MATCH(CK$1,'CSC Mitre'!EC$1:EC$220,0)),"",VLOOKUP(CK$1,'Tactic Recode'!$A$1:$B$547,2,FALSE))</f>
        <v/>
      </c>
      <c r="CL134" t="str">
        <f>IF(ISERROR(MATCH(CL$1,'CSC Mitre'!EC$1:EC$220,0)),"",VLOOKUP(CL$1,'Tactic Recode'!$A$1:$B$547,2,FALSE))</f>
        <v/>
      </c>
      <c r="CM134" t="str">
        <f>IF(ISERROR(MATCH(CM$1,'CSC Mitre'!EC$1:EC$220,0)),"",VLOOKUP(CM$1,'Tactic Recode'!$A$1:$B$547,2,FALSE))</f>
        <v/>
      </c>
      <c r="CN134" t="str">
        <f>IF(ISERROR(MATCH(CN$1,'CSC Mitre'!EC$1:EC$220,0)),"",VLOOKUP(CN$1,'Tactic Recode'!$A$1:$B$547,2,FALSE))</f>
        <v/>
      </c>
      <c r="CO134" t="str">
        <f>IF(ISERROR(MATCH(CO$1,'CSC Mitre'!EC$1:EC$220,0)),"",VLOOKUP(CO$1,'Tactic Recode'!$A$1:$B$547,2,FALSE))</f>
        <v/>
      </c>
      <c r="CP134" t="str">
        <f>IF(ISERROR(MATCH(CP$1,'CSC Mitre'!EC$1:EC$220,0)),"",VLOOKUP(CP$1,'Tactic Recode'!$A$1:$B$547,2,FALSE))</f>
        <v/>
      </c>
      <c r="CQ134" t="str">
        <f>IF(ISERROR(MATCH(CQ$1,'CSC Mitre'!EC$1:EC$220,0)),"",VLOOKUP(CQ$1,'Tactic Recode'!$A$1:$B$547,2,FALSE))</f>
        <v/>
      </c>
      <c r="CR134" t="str">
        <f>IF(ISERROR(MATCH(CR$1,'CSC Mitre'!EC$1:EC$220,0)),"",VLOOKUP(CR$1,'Tactic Recode'!$A$1:$B$547,2,FALSE))</f>
        <v/>
      </c>
      <c r="CS134" t="str">
        <f>IF(ISERROR(MATCH(CS$1,'CSC Mitre'!EC$1:EC$220,0)),"",VLOOKUP(CS$1,'Tactic Recode'!$A$1:$B$547,2,FALSE))</f>
        <v/>
      </c>
      <c r="CT134" t="str">
        <f>IF(ISERROR(MATCH(CT$1,'CSC Mitre'!EC$1:EC$220,0)),"",VLOOKUP(CT$1,'Tactic Recode'!$A$1:$B$547,2,FALSE))</f>
        <v/>
      </c>
      <c r="CU134" t="str">
        <f>IF(ISERROR(MATCH(CU$1,'CSC Mitre'!EC$1:EC$220,0)),"",VLOOKUP(CU$1,'Tactic Recode'!$A$1:$B$547,2,FALSE))</f>
        <v/>
      </c>
      <c r="CV134" t="str">
        <f>IF(ISERROR(MATCH(CV$1,'CSC Mitre'!EC$1:EC$220,0)),"",VLOOKUP(CV$1,'Tactic Recode'!$A$1:$B$547,2,FALSE))</f>
        <v/>
      </c>
      <c r="CW134" t="str">
        <f>IF(ISERROR(MATCH(CW$1,'CSC Mitre'!EC$1:EC$220,0)),"",VLOOKUP(CW$1,'Tactic Recode'!$A$1:$B$547,2,FALSE))</f>
        <v/>
      </c>
      <c r="CX134" t="str">
        <f>IF(ISERROR(MATCH(CX$1,'CSC Mitre'!EC$1:EC$220,0)),"",VLOOKUP(CX$1,'Tactic Recode'!$A$1:$B$547,2,FALSE))</f>
        <v/>
      </c>
      <c r="CY134" t="str">
        <f>IF(ISERROR(MATCH(CY$1,'CSC Mitre'!EC$1:EC$220,0)),"",VLOOKUP(CY$1,'Tactic Recode'!$A$1:$B$547,2,FALSE))</f>
        <v/>
      </c>
      <c r="CZ134" t="str">
        <f>IF(ISERROR(MATCH(CZ$1,'CSC Mitre'!EC$1:EC$220,0)),"",VLOOKUP(CZ$1,'Tactic Recode'!$A$1:$B$547,2,FALSE))</f>
        <v/>
      </c>
      <c r="DA134" t="str">
        <f>IF(ISERROR(MATCH(DA$1,'CSC Mitre'!EC$1:EC$220,0)),"",VLOOKUP(DA$1,'Tactic Recode'!$A$1:$B$547,2,FALSE))</f>
        <v/>
      </c>
      <c r="DB134" t="str">
        <f>IF(ISERROR(MATCH(DB$1,'CSC Mitre'!EC$1:EC$220,0)),"",VLOOKUP(DB$1,'Tactic Recode'!$A$1:$B$547,2,FALSE))</f>
        <v/>
      </c>
      <c r="DC134" t="str">
        <f>IF(ISERROR(MATCH(DC$1,'CSC Mitre'!EC$1:EC$220,0)),"",VLOOKUP(DC$1,'Tactic Recode'!$A$1:$B$547,2,FALSE))</f>
        <v/>
      </c>
      <c r="DD134" t="str">
        <f>IF(ISERROR(MATCH(DD$1,'CSC Mitre'!EC$1:EC$220,0)),"",VLOOKUP(DD$1,'Tactic Recode'!$A$1:$B$547,2,FALSE))</f>
        <v/>
      </c>
      <c r="DE134" t="str">
        <f>IF(ISERROR(MATCH(DE$1,'CSC Mitre'!EC$1:EC$220,0)),"",VLOOKUP(DE$1,'Tactic Recode'!$A$1:$B$547,2,FALSE))</f>
        <v/>
      </c>
      <c r="DF134" t="str">
        <f>IF(ISERROR(MATCH(DF$1,'CSC Mitre'!EC$1:EC$220,0)),"",VLOOKUP(DF$1,'Tactic Recode'!$A$1:$B$547,2,FALSE))</f>
        <v/>
      </c>
      <c r="DG134" t="str">
        <f>IF(ISERROR(MATCH(DG$1,'CSC Mitre'!EC$1:EC$220,0)),"",VLOOKUP(DG$1,'Tactic Recode'!$A$1:$B$547,2,FALSE))</f>
        <v/>
      </c>
      <c r="DH134" t="str">
        <f>IF(ISERROR(MATCH(DH$1,'CSC Mitre'!EC$1:EC$220,0)),"",VLOOKUP(DH$1,'Tactic Recode'!$A$1:$B$547,2,FALSE))</f>
        <v/>
      </c>
      <c r="DI134" t="str">
        <f>IF(ISERROR(MATCH(DI$1,'CSC Mitre'!EC$1:EC$220,0)),"",VLOOKUP(DI$1,'Tactic Recode'!$A$1:$B$547,2,FALSE))</f>
        <v/>
      </c>
      <c r="DJ134" t="str">
        <f>IF(ISERROR(MATCH(DJ$1,'CSC Mitre'!EC$1:EC$220,0)),"",VLOOKUP(DJ$1,'Tactic Recode'!$A$1:$B$547,2,FALSE))</f>
        <v/>
      </c>
      <c r="DK134" t="str">
        <f>IF(ISERROR(MATCH(DK$1,'CSC Mitre'!EC$1:EC$220,0)),"",VLOOKUP(DK$1,'Tactic Recode'!$A$1:$B$547,2,FALSE))</f>
        <v/>
      </c>
      <c r="DL134" t="str">
        <f>IF(ISERROR(MATCH(DL$1,'CSC Mitre'!EC$1:EC$220,0)),"",VLOOKUP(DL$1,'Tactic Recode'!$A$1:$B$547,2,FALSE))</f>
        <v/>
      </c>
      <c r="DM134" t="str">
        <f>IF(ISERROR(MATCH(DM$1,'CSC Mitre'!EC$1:EC$220,0)),"",VLOOKUP(DM$1,'Tactic Recode'!$A$1:$B$547,2,FALSE))</f>
        <v/>
      </c>
      <c r="DN134" t="str">
        <f>IF(ISERROR(MATCH(DN$1,'CSC Mitre'!EC$1:EC$220,0)),"",VLOOKUP(DN$1,'Tactic Recode'!$A$1:$B$547,2,FALSE))</f>
        <v/>
      </c>
      <c r="DO134" t="str">
        <f>IF(ISERROR(MATCH(DO$1,'CSC Mitre'!EC$1:EC$220,0)),"",VLOOKUP(DO$1,'Tactic Recode'!$A$1:$B$547,2,FALSE))</f>
        <v/>
      </c>
      <c r="DP134" t="str">
        <f>IF(ISERROR(MATCH(DP$1,'CSC Mitre'!EC$1:EC$220,0)),"",VLOOKUP(DP$1,'Tactic Recode'!$A$1:$B$547,2,FALSE))</f>
        <v/>
      </c>
      <c r="DQ134" t="str">
        <f>IF(ISERROR(MATCH(DQ$1,'CSC Mitre'!EC$1:EC$220,0)),"",VLOOKUP(DQ$1,'Tactic Recode'!$A$1:$B$547,2,FALSE))</f>
        <v/>
      </c>
      <c r="DR134" t="str">
        <f>IF(ISERROR(MATCH(DR$1,'CSC Mitre'!EC$1:EC$220,0)),"",VLOOKUP(DR$1,'Tactic Recode'!$A$1:$B$547,2,FALSE))</f>
        <v/>
      </c>
      <c r="DS134" t="str">
        <f>IF(ISERROR(MATCH(DS$1,'CSC Mitre'!EC$1:EC$220,0)),"",VLOOKUP(DS$1,'Tactic Recode'!$A$1:$B$547,2,FALSE))</f>
        <v>Execution, Lateral Movement</v>
      </c>
      <c r="DT134" t="str">
        <f>IF(ISERROR(MATCH(DT$1,'CSC Mitre'!EC$1:EC$220,0)),"",VLOOKUP(DT$1,'Tactic Recode'!$A$1:$B$547,2,FALSE))</f>
        <v/>
      </c>
      <c r="DU134" t="str">
        <f>IF(ISERROR(MATCH(DU$1,'CSC Mitre'!EC$1:EC$220,0)),"",VLOOKUP(DU$1,'Tactic Recode'!$A$1:$B$547,2,FALSE))</f>
        <v/>
      </c>
      <c r="DV134" t="str">
        <f>IF(ISERROR(MATCH(DV$1,'CSC Mitre'!EC$1:EC$220,0)),"",VLOOKUP(DV$1,'Tactic Recode'!$A$1:$B$547,2,FALSE))</f>
        <v/>
      </c>
      <c r="DW134" t="str">
        <f>IF(ISERROR(MATCH(DW$1,'CSC Mitre'!EC$1:EC$220,0)),"",VLOOKUP(DW$1,'Tactic Recode'!$A$1:$B$547,2,FALSE))</f>
        <v/>
      </c>
      <c r="DX134" t="str">
        <f>IF(ISERROR(MATCH(DX$1,'CSC Mitre'!EC$1:EC$220,0)),"",VLOOKUP(DX$1,'Tactic Recode'!$A$1:$B$547,2,FALSE))</f>
        <v/>
      </c>
      <c r="DY134" t="str">
        <f>IF(ISERROR(MATCH(DY$1,'CSC Mitre'!EC$1:EC$220,0)),"",VLOOKUP(DY$1,'Tactic Recode'!$A$1:$B$547,2,FALSE))</f>
        <v/>
      </c>
      <c r="DZ134" t="str">
        <f>IF(ISERROR(MATCH(DZ$1,'CSC Mitre'!EC$1:EC$220,0)),"",VLOOKUP(DZ$1,'Tactic Recode'!$A$1:$B$547,2,FALSE))</f>
        <v/>
      </c>
      <c r="EA134" t="str">
        <f>IF(ISERROR(MATCH(EA$1,'CSC Mitre'!EC$1:EC$220,0)),"",VLOOKUP(EA$1,'Tactic Recode'!$A$1:$B$547,2,FALSE))</f>
        <v/>
      </c>
      <c r="EB134" t="str">
        <f>IF(ISERROR(MATCH(EB$1,'CSC Mitre'!EC$1:EC$220,0)),"",VLOOKUP(EB$1,'Tactic Recode'!$A$1:$B$547,2,FALSE))</f>
        <v/>
      </c>
      <c r="EC134" t="str">
        <f>IF(ISERROR(MATCH(EC$1,'CSC Mitre'!EC$1:EC$220,0)),"",VLOOKUP(EC$1,'Tactic Recode'!$A$1:$B$547,2,FALSE))</f>
        <v/>
      </c>
      <c r="ED134" t="str">
        <f>IF(ISERROR(MATCH(ED$1,'CSC Mitre'!EC$1:EC$220,0)),"",VLOOKUP(ED$1,'Tactic Recode'!$A$1:$B$547,2,FALSE))</f>
        <v/>
      </c>
      <c r="EE134" t="str">
        <f>IF(ISERROR(MATCH(EE$1,'CSC Mitre'!EC$1:EC$220,0)),"",VLOOKUP(EE$1,'Tactic Recode'!$A$1:$B$547,2,FALSE))</f>
        <v/>
      </c>
      <c r="EF134" t="str">
        <f>IF(ISERROR(MATCH(EF$1,'CSC Mitre'!EC$1:EC$220,0)),"",VLOOKUP(EF$1,'Tactic Recode'!$A$1:$B$547,2,FALSE))</f>
        <v/>
      </c>
      <c r="EG134" t="str">
        <f>IF(ISERROR(MATCH(EG$1,'CSC Mitre'!EC$1:EC$220,0)),"",VLOOKUP(EG$1,'Tactic Recode'!$A$1:$B$547,2,FALSE))</f>
        <v/>
      </c>
      <c r="EH134" t="str">
        <f>IF(ISERROR(MATCH(EH$1,'CSC Mitre'!EC$1:EC$220,0)),"",VLOOKUP(EH$1,'Tactic Recode'!$A$1:$B$547,2,FALSE))</f>
        <v/>
      </c>
      <c r="EI134" t="str">
        <f>IF(ISERROR(MATCH(EI$1,'CSC Mitre'!EC$1:EC$220,0)),"",VLOOKUP(EI$1,'Tactic Recode'!$A$1:$B$547,2,FALSE))</f>
        <v/>
      </c>
      <c r="EJ134" t="str">
        <f>IF(ISERROR(MATCH(EJ$1,'CSC Mitre'!EC$1:EC$220,0)),"",VLOOKUP(EJ$1,'Tactic Recode'!$A$1:$B$547,2,FALSE))</f>
        <v/>
      </c>
      <c r="EK134" t="str">
        <f>IF(ISERROR(MATCH(EK$1,'CSC Mitre'!EC$1:EC$220,0)),"",VLOOKUP(EK$1,'Tactic Recode'!$A$1:$B$547,2,FALSE))</f>
        <v/>
      </c>
      <c r="EL134" t="str">
        <f>IF(ISERROR(MATCH(EL$1,'CSC Mitre'!EC$1:EC$220,0)),"",VLOOKUP(EL$1,'Tactic Recode'!$A$1:$B$547,2,FALSE))</f>
        <v/>
      </c>
      <c r="EM134" t="str">
        <f>IF(ISERROR(MATCH(EM$1,'CSC Mitre'!EC$1:EC$220,0)),"",VLOOKUP(EM$1,'Tactic Recode'!$A$1:$B$547,2,FALSE))</f>
        <v/>
      </c>
      <c r="EN134" t="str">
        <f>IF(ISERROR(MATCH(EN$1,'CSC Mitre'!EC$1:EC$220,0)),"",VLOOKUP(EN$1,'Tactic Recode'!$A$1:$B$547,2,FALSE))</f>
        <v/>
      </c>
      <c r="EO134" t="str">
        <f>IF(ISERROR(MATCH(EO$1,'CSC Mitre'!EC$1:EC$220,0)),"",VLOOKUP(EO$1,'Tactic Recode'!$A$1:$B$547,2,FALSE))</f>
        <v/>
      </c>
      <c r="EP134" t="str">
        <f>IF(ISERROR(MATCH(EP$1,'CSC Mitre'!EC$1:EC$220,0)),"",VLOOKUP(EP$1,'Tactic Recode'!$A$1:$B$547,2,FALSE))</f>
        <v/>
      </c>
      <c r="EQ134" t="str">
        <f>IF(ISERROR(MATCH(EQ$1,'CSC Mitre'!EC$1:EC$220,0)),"",VLOOKUP(EQ$1,'Tactic Recode'!$A$1:$B$547,2,FALSE))</f>
        <v/>
      </c>
      <c r="ER134" t="str">
        <f>IF(ISERROR(MATCH(ER$1,'CSC Mitre'!EC$1:EC$220,0)),"",VLOOKUP(ER$1,'Tactic Recode'!$A$1:$B$547,2,FALSE))</f>
        <v>Persistence</v>
      </c>
      <c r="ES134" t="str">
        <f>IF(ISERROR(MATCH(ES$1,'CSC Mitre'!EC$1:EC$220,0)),"",VLOOKUP(ES$1,'Tactic Recode'!$A$1:$B$547,2,FALSE))</f>
        <v>Persistence</v>
      </c>
      <c r="ET134" t="str">
        <f>IF(ISERROR(MATCH(ET$1,'CSC Mitre'!EC$1:EC$220,0)),"",VLOOKUP(ET$1,'Tactic Recode'!$A$1:$B$547,2,FALSE))</f>
        <v/>
      </c>
      <c r="EU134" t="str">
        <f>IF(ISERROR(MATCH(EU$1,'CSC Mitre'!EC$1:EC$220,0)),"",VLOOKUP(EU$1,'Tactic Recode'!$A$1:$B$547,2,FALSE))</f>
        <v/>
      </c>
      <c r="EV134" t="str">
        <f>IF(ISERROR(MATCH(EV$1,'CSC Mitre'!EC$1:EC$220,0)),"",VLOOKUP(EV$1,'Tactic Recode'!$A$1:$B$547,2,FALSE))</f>
        <v/>
      </c>
      <c r="EW134" t="str">
        <f>IF(ISERROR(MATCH(EW$1,'CSC Mitre'!EC$1:EC$220,0)),"",VLOOKUP(EW$1,'Tactic Recode'!$A$1:$B$547,2,FALSE))</f>
        <v/>
      </c>
      <c r="EX134" t="str">
        <f>IF(ISERROR(MATCH(EX$1,'CSC Mitre'!EC$1:EC$220,0)),"",VLOOKUP(EX$1,'Tactic Recode'!$A$1:$B$547,2,FALSE))</f>
        <v/>
      </c>
      <c r="EY134" t="str">
        <f>IF(ISERROR(MATCH(EY$1,'CSC Mitre'!EC$1:EC$220,0)),"",VLOOKUP(EY$1,'Tactic Recode'!$A$1:$B$547,2,FALSE))</f>
        <v/>
      </c>
      <c r="EZ134" t="str">
        <f>IF(ISERROR(MATCH(EZ$1,'CSC Mitre'!EC$1:EC$220,0)),"",VLOOKUP(EZ$1,'Tactic Recode'!$A$1:$B$547,2,FALSE))</f>
        <v/>
      </c>
      <c r="FA134" t="str">
        <f>IF(ISERROR(MATCH(FA$1,'CSC Mitre'!EC$1:EC$220,0)),"",VLOOKUP(FA$1,'Tactic Recode'!$A$1:$B$547,2,FALSE))</f>
        <v/>
      </c>
      <c r="FB134" t="str">
        <f>IF(ISERROR(MATCH(FB$1,'CSC Mitre'!EC$1:EC$220,0)),"",VLOOKUP(FB$1,'Tactic Recode'!$A$1:$B$547,2,FALSE))</f>
        <v/>
      </c>
      <c r="FC134" t="str">
        <f>IF(ISERROR(MATCH(FC$1,'CSC Mitre'!EC$1:EC$220,0)),"",VLOOKUP(FC$1,'Tactic Recode'!$A$1:$B$547,2,FALSE))</f>
        <v/>
      </c>
      <c r="FD134" t="str">
        <f>IF(ISERROR(MATCH(FD$1,'CSC Mitre'!EC$1:EC$220,0)),"",VLOOKUP(FD$1,'Tactic Recode'!$A$1:$B$547,2,FALSE))</f>
        <v/>
      </c>
      <c r="FE134" t="str">
        <f>IF(ISERROR(MATCH(FE$1,'CSC Mitre'!EC$1:EC$220,0)),"",VLOOKUP(FE$1,'Tactic Recode'!$A$1:$B$547,2,FALSE))</f>
        <v/>
      </c>
      <c r="FF134" t="str">
        <f>IF(ISERROR(MATCH(FF$1,'CSC Mitre'!EC$1:EC$220,0)),"",VLOOKUP(FF$1,'Tactic Recode'!$A$1:$B$547,2,FALSE))</f>
        <v/>
      </c>
      <c r="FG134" t="str">
        <f>IF(ISERROR(MATCH(FG$1,'CSC Mitre'!EC$1:EC$220,0)),"",VLOOKUP(FG$1,'Tactic Recode'!$A$1:$B$547,2,FALSE))</f>
        <v/>
      </c>
      <c r="FH134" t="str">
        <f>IF(ISERROR(MATCH(FH$1,'CSC Mitre'!EC$1:EC$220,0)),"",VLOOKUP(FH$1,'Tactic Recode'!$A$1:$B$547,2,FALSE))</f>
        <v/>
      </c>
      <c r="FI134" t="str">
        <f>IF(ISERROR(MATCH(FI$1,'CSC Mitre'!EC$1:EC$220,0)),"",VLOOKUP(FI$1,'Tactic Recode'!$A$1:$B$547,2,FALSE))</f>
        <v/>
      </c>
      <c r="FJ134" t="str">
        <f>IF(ISERROR(MATCH(FJ$1,'CSC Mitre'!EC$1:EC$220,0)),"",VLOOKUP(FJ$1,'Tactic Recode'!$A$1:$B$547,2,FALSE))</f>
        <v/>
      </c>
      <c r="FK134" t="str">
        <f>IF(ISERROR(MATCH(FK$1,'CSC Mitre'!EC$1:EC$220,0)),"",VLOOKUP(FK$1,'Tactic Recode'!$A$1:$B$547,2,FALSE))</f>
        <v/>
      </c>
      <c r="FL134" t="str">
        <f>IF(ISERROR(MATCH(FL$1,'CSC Mitre'!EC$1:EC$220,0)),"",VLOOKUP(FL$1,'Tactic Recode'!$A$1:$B$547,2,FALSE))</f>
        <v/>
      </c>
      <c r="FM134" t="str">
        <f>IF(ISERROR(MATCH(FM$1,'CSC Mitre'!EC$1:EC$220,0)),"",VLOOKUP(FM$1,'Tactic Recode'!$A$1:$B$547,2,FALSE))</f>
        <v/>
      </c>
      <c r="FN134" t="str">
        <f>IF(ISERROR(MATCH(FN$1,'CSC Mitre'!EC$1:EC$220,0)),"",VLOOKUP(FN$1,'Tactic Recode'!$A$1:$B$547,2,FALSE))</f>
        <v/>
      </c>
      <c r="FO134" t="str">
        <f>IF(ISERROR(MATCH(FO$1,'CSC Mitre'!EC$1:EC$220,0)),"",VLOOKUP(FO$1,'Tactic Recode'!$A$1:$B$547,2,FALSE))</f>
        <v/>
      </c>
      <c r="FP134" t="str">
        <f>IF(ISERROR(MATCH(FP$1,'CSC Mitre'!EC$1:EC$220,0)),"",VLOOKUP(FP$1,'Tactic Recode'!$A$1:$B$547,2,FALSE))</f>
        <v/>
      </c>
      <c r="FQ134" t="str">
        <f>IF(ISERROR(MATCH(FQ$1,'CSC Mitre'!EC$1:EC$220,0)),"",VLOOKUP(FQ$1,'Tactic Recode'!$A$1:$B$547,2,FALSE))</f>
        <v/>
      </c>
      <c r="FR134" t="str">
        <f>IF(ISERROR(MATCH(FR$1,'CSC Mitre'!EC$1:EC$220,0)),"",VLOOKUP(FR$1,'Tactic Recode'!$A$1:$B$547,2,FALSE))</f>
        <v/>
      </c>
      <c r="FS134" t="str">
        <f>IF(ISERROR(MATCH(FS$1,'CSC Mitre'!EC$1:EC$220,0)),"",VLOOKUP(FS$1,'Tactic Recode'!$A$1:$B$547,2,FALSE))</f>
        <v/>
      </c>
      <c r="FT134" t="str">
        <f>IF(ISERROR(MATCH(FT$1,'CSC Mitre'!EC$1:EC$220,0)),"",VLOOKUP(FT$1,'Tactic Recode'!$A$1:$B$547,2,FALSE))</f>
        <v/>
      </c>
      <c r="FU134" t="str">
        <f>IF(ISERROR(MATCH(FU$1,'CSC Mitre'!EC$1:EC$220,0)),"",VLOOKUP(FU$1,'Tactic Recode'!$A$1:$B$547,2,FALSE))</f>
        <v/>
      </c>
      <c r="FV134" t="str">
        <f>IF(ISERROR(MATCH(FV$1,'CSC Mitre'!EC$1:EC$220,0)),"",VLOOKUP(FV$1,'Tactic Recode'!$A$1:$B$547,2,FALSE))</f>
        <v/>
      </c>
      <c r="FW134" t="str">
        <f>IF(ISERROR(MATCH(FW$1,'CSC Mitre'!EC$1:EC$220,0)),"",VLOOKUP(FW$1,'Tactic Recode'!$A$1:$B$547,2,FALSE))</f>
        <v/>
      </c>
      <c r="FX134" t="str">
        <f>IF(ISERROR(MATCH(FX$1,'CSC Mitre'!EC$1:EC$220,0)),"",VLOOKUP(FX$1,'Tactic Recode'!$A$1:$B$547,2,FALSE))</f>
        <v/>
      </c>
      <c r="FY134" t="str">
        <f>IF(ISERROR(MATCH(FY$1,'CSC Mitre'!EC$1:EC$220,0)),"",VLOOKUP(FY$1,'Tactic Recode'!$A$1:$B$547,2,FALSE))</f>
        <v/>
      </c>
      <c r="FZ134" t="str">
        <f>IF(ISERROR(MATCH(FZ$1,'CSC Mitre'!EC$1:EC$220,0)),"",VLOOKUP(FZ$1,'Tactic Recode'!$A$1:$B$547,2,FALSE))</f>
        <v/>
      </c>
      <c r="GA134" t="str">
        <f>IF(ISERROR(MATCH(GA$1,'CSC Mitre'!EC$1:EC$220,0)),"",VLOOKUP(GA$1,'Tactic Recode'!$A$1:$B$547,2,FALSE))</f>
        <v>Initial Access, Persistence</v>
      </c>
      <c r="GB134" t="str">
        <f>IF(ISERROR(MATCH(GB$1,'CSC Mitre'!EC$1:EC$220,0)),"",VLOOKUP(GB$1,'Tactic Recode'!$A$1:$B$547,2,FALSE))</f>
        <v/>
      </c>
      <c r="GC134" t="str">
        <f>IF(ISERROR(MATCH(GC$1,'CSC Mitre'!EC$1:EC$220,0)),"",VLOOKUP(GC$1,'Tactic Recode'!$A$1:$B$547,2,FALSE))</f>
        <v/>
      </c>
      <c r="GD134" t="str">
        <f>IF(ISERROR(MATCH(GD$1,'CSC Mitre'!EC$1:EC$220,0)),"",VLOOKUP(GD$1,'Tactic Recode'!$A$1:$B$547,2,FALSE))</f>
        <v/>
      </c>
      <c r="GE134" t="str">
        <f>IF(ISERROR(MATCH(GE$1,'CSC Mitre'!EC$1:EC$220,0)),"",VLOOKUP(GE$1,'Tactic Recode'!$A$1:$B$547,2,FALSE))</f>
        <v/>
      </c>
      <c r="GF134" t="str">
        <f>IF(ISERROR(MATCH(GF$1,'CSC Mitre'!EC$1:EC$220,0)),"",VLOOKUP(GF$1,'Tactic Recode'!$A$1:$B$547,2,FALSE))</f>
        <v/>
      </c>
      <c r="GG134" t="str">
        <f>IF(ISERROR(MATCH(GG$1,'CSC Mitre'!EC$1:EC$220,0)),"",VLOOKUP(GG$1,'Tactic Recode'!$A$1:$B$547,2,FALSE))</f>
        <v/>
      </c>
      <c r="GH134" t="str">
        <f>IF(ISERROR(MATCH(GH$1,'CSC Mitre'!EC$1:EC$220,0)),"",VLOOKUP(GH$1,'Tactic Recode'!$A$1:$B$547,2,FALSE))</f>
        <v/>
      </c>
      <c r="GI134" t="str">
        <f>IF(ISERROR(MATCH(GI$1,'CSC Mitre'!EC$1:EC$220,0)),"",VLOOKUP(GI$1,'Tactic Recode'!$A$1:$B$547,2,FALSE))</f>
        <v/>
      </c>
      <c r="GJ134" t="str">
        <f>IF(ISERROR(MATCH(GJ$1,'CSC Mitre'!EC$1:EC$220,0)),"",VLOOKUP(GJ$1,'Tactic Recode'!$A$1:$B$547,2,FALSE))</f>
        <v/>
      </c>
      <c r="GK134" t="str">
        <f>IF(ISERROR(MATCH(GK$1,'CSC Mitre'!EC$1:EC$220,0)),"",VLOOKUP(GK$1,'Tactic Recode'!$A$1:$B$547,2,FALSE))</f>
        <v/>
      </c>
      <c r="GL134" t="str">
        <f>IF(ISERROR(MATCH(GL$1,'CSC Mitre'!EC$1:EC$220,0)),"",VLOOKUP(GL$1,'Tactic Recode'!$A$1:$B$547,2,FALSE))</f>
        <v>Persistence</v>
      </c>
      <c r="GM134" t="str">
        <f>IF(ISERROR(MATCH(GM$1,'CSC Mitre'!EC$1:EC$220,0)),"",VLOOKUP(GM$1,'Tactic Recode'!$A$1:$B$547,2,FALSE))</f>
        <v/>
      </c>
      <c r="GN134" t="str">
        <f>IF(ISERROR(MATCH(GN$1,'CSC Mitre'!EC$1:EC$220,0)),"",VLOOKUP(GN$1,'Tactic Recode'!$A$1:$B$547,2,FALSE))</f>
        <v/>
      </c>
      <c r="GO134" t="str">
        <f>IF(ISERROR(MATCH(GO$1,'CSC Mitre'!EC$1:EC$220,0)),"",VLOOKUP(GO$1,'Tactic Recode'!$A$1:$B$547,2,FALSE))</f>
        <v/>
      </c>
      <c r="GP134" t="str">
        <f>IF(ISERROR(MATCH(GP$1,'CSC Mitre'!EC$1:EC$220,0)),"",VLOOKUP(GP$1,'Tactic Recode'!$A$1:$B$547,2,FALSE))</f>
        <v/>
      </c>
      <c r="GQ134" t="str">
        <f>IF(ISERROR(MATCH(GQ$1,'CSC Mitre'!EC$1:EC$220,0)),"",VLOOKUP(GQ$1,'Tactic Recode'!$A$1:$B$547,2,FALSE))</f>
        <v/>
      </c>
      <c r="GR134" t="str">
        <f>IF(ISERROR(MATCH(GR$1,'CSC Mitre'!EC$1:EC$220,0)),"",VLOOKUP(GR$1,'Tactic Recode'!$A$1:$B$547,2,FALSE))</f>
        <v/>
      </c>
      <c r="GS134" t="str">
        <f>IF(ISERROR(MATCH(GS$1,'CSC Mitre'!EC$1:EC$220,0)),"",VLOOKUP(GS$1,'Tactic Recode'!$A$1:$B$547,2,FALSE))</f>
        <v/>
      </c>
      <c r="GT134" t="str">
        <f>IF(ISERROR(MATCH(GT$1,'CSC Mitre'!EC$1:EC$220,0)),"",VLOOKUP(GT$1,'Tactic Recode'!$A$1:$B$547,2,FALSE))</f>
        <v/>
      </c>
      <c r="GU134" t="str">
        <f>IF(ISERROR(MATCH(GU$1,'CSC Mitre'!EC$1:EC$220,0)),"",VLOOKUP(GU$1,'Tactic Recode'!$A$1:$B$547,2,FALSE))</f>
        <v/>
      </c>
      <c r="GV134" t="str">
        <f>IF(ISERROR(MATCH(GV$1,'CSC Mitre'!EC$1:EC$220,0)),"",VLOOKUP(GV$1,'Tactic Recode'!$A$1:$B$547,2,FALSE))</f>
        <v/>
      </c>
      <c r="GW134" t="str">
        <f>IF(ISERROR(MATCH(GW$1,'CSC Mitre'!EC$1:EC$220,0)),"",VLOOKUP(GW$1,'Tactic Recode'!$A$1:$B$547,2,FALSE))</f>
        <v/>
      </c>
      <c r="GX134" t="str">
        <f>IF(ISERROR(MATCH(GX$1,'CSC Mitre'!EC$1:EC$220,0)),"",VLOOKUP(GX$1,'Tactic Recode'!$A$1:$B$547,2,FALSE))</f>
        <v/>
      </c>
      <c r="GY134" t="str">
        <f>IF(ISERROR(MATCH(GY$1,'CSC Mitre'!EC$1:EC$220,0)),"",VLOOKUP(GY$1,'Tactic Recode'!$A$1:$B$547,2,FALSE))</f>
        <v/>
      </c>
      <c r="GZ134" t="str">
        <f>IF(ISERROR(MATCH(GZ$1,'CSC Mitre'!EC$1:EC$220,0)),"",VLOOKUP(GZ$1,'Tactic Recode'!$A$1:$B$547,2,FALSE))</f>
        <v/>
      </c>
      <c r="HA134" t="str">
        <f>IF(ISERROR(MATCH(HA$1,'CSC Mitre'!EC$1:EC$220,0)),"",VLOOKUP(HA$1,'Tactic Recode'!$A$1:$B$547,2,FALSE))</f>
        <v>Initial Access</v>
      </c>
      <c r="HB134" t="str">
        <f>IF(ISERROR(MATCH(HB$1,'CSC Mitre'!EC$1:EC$220,0)),"",VLOOKUP(HB$1,'Tactic Recode'!$A$1:$B$547,2,FALSE))</f>
        <v/>
      </c>
      <c r="HC134" t="str">
        <f>IF(ISERROR(MATCH(HC$1,'CSC Mitre'!EC$1:EC$220,0)),"",VLOOKUP(HC$1,'Tactic Recode'!$A$1:$B$547,2,FALSE))</f>
        <v/>
      </c>
      <c r="HD134" t="str">
        <f>IF(ISERROR(MATCH(HD$1,'CSC Mitre'!EC$1:EC$220,0)),"",VLOOKUP(HD$1,'Tactic Recode'!$A$1:$B$547,2,FALSE))</f>
        <v/>
      </c>
      <c r="HE134" t="str">
        <f>IF(ISERROR(MATCH(HE$1,'CSC Mitre'!EC$1:EC$220,0)),"",VLOOKUP(HE$1,'Tactic Recode'!$A$1:$B$547,2,FALSE))</f>
        <v/>
      </c>
      <c r="HF134" t="str">
        <f>IF(ISERROR(MATCH(HF$1,'CSC Mitre'!EC$1:EC$220,0)),"",VLOOKUP(HF$1,'Tactic Recode'!$A$1:$B$547,2,FALSE))</f>
        <v/>
      </c>
      <c r="HG134" t="str">
        <f>IF(ISERROR(MATCH(HG$1,'CSC Mitre'!EC$1:EC$220,0)),"",VLOOKUP(HG$1,'Tactic Recode'!$A$1:$B$547,2,FALSE))</f>
        <v/>
      </c>
      <c r="HH134" t="str">
        <f>IF(ISERROR(MATCH(HH$1,'CSC Mitre'!EC$1:EC$220,0)),"",VLOOKUP(HH$1,'Tactic Recode'!$A$1:$B$547,2,FALSE))</f>
        <v/>
      </c>
      <c r="HI134" t="str">
        <f>IF(ISERROR(MATCH(HI$1,'CSC Mitre'!EC$1:EC$220,0)),"",VLOOKUP(HI$1,'Tactic Recode'!$A$1:$B$547,2,FALSE))</f>
        <v/>
      </c>
      <c r="HJ134" t="str">
        <f>IF(ISERROR(MATCH(HJ$1,'CSC Mitre'!EC$1:EC$220,0)),"",VLOOKUP(HJ$1,'Tactic Recode'!$A$1:$B$547,2,FALSE))</f>
        <v/>
      </c>
      <c r="HK134" t="str">
        <f>IF(ISERROR(MATCH(HK$1,'CSC Mitre'!EC$1:EC$220,0)),"",VLOOKUP(HK$1,'Tactic Recode'!$A$1:$B$547,2,FALSE))</f>
        <v/>
      </c>
      <c r="HL134" t="str">
        <f>IF(ISERROR(MATCH(HL$1,'CSC Mitre'!EC$1:EC$220,0)),"",VLOOKUP(HL$1,'Tactic Recode'!$A$1:$B$547,2,FALSE))</f>
        <v/>
      </c>
      <c r="HM134" t="str">
        <f>IF(ISERROR(MATCH(HM$1,'CSC Mitre'!EC$1:EC$220,0)),"",VLOOKUP(HM$1,'Tactic Recode'!$A$1:$B$547,2,FALSE))</f>
        <v/>
      </c>
      <c r="HN134" t="str">
        <f>IF(ISERROR(MATCH(HN$1,'CSC Mitre'!EC$1:EC$220,0)),"",VLOOKUP(HN$1,'Tactic Recode'!$A$1:$B$547,2,FALSE))</f>
        <v/>
      </c>
      <c r="HO134" t="str">
        <f>IF(ISERROR(MATCH(HO$1,'CSC Mitre'!EC$1:EC$220,0)),"",VLOOKUP(HO$1,'Tactic Recode'!$A$1:$B$547,2,FALSE))</f>
        <v/>
      </c>
      <c r="HP134" t="str">
        <f>IF(ISERROR(MATCH(HP$1,'CSC Mitre'!EC$1:EC$220,0)),"",VLOOKUP(HP$1,'Tactic Recode'!$A$1:$B$547,2,FALSE))</f>
        <v/>
      </c>
      <c r="HQ134" t="str">
        <f>IF(ISERROR(MATCH(HQ$1,'CSC Mitre'!EC$1:EC$220,0)),"",VLOOKUP(HQ$1,'Tactic Recode'!$A$1:$B$547,2,FALSE))</f>
        <v/>
      </c>
      <c r="HR134" t="str">
        <f>IF(ISERROR(MATCH(HR$1,'CSC Mitre'!EC$1:EC$220,0)),"",VLOOKUP(HR$1,'Tactic Recode'!$A$1:$B$547,2,FALSE))</f>
        <v/>
      </c>
      <c r="HS134" t="str">
        <f>IF(ISERROR(MATCH(HS$1,'CSC Mitre'!EC$1:EC$220,0)),"",VLOOKUP(HS$1,'Tactic Recode'!$A$1:$B$547,2,FALSE))</f>
        <v>Lateral Movement</v>
      </c>
      <c r="HT134" t="str">
        <f>IF(ISERROR(MATCH(HT$1,'CSC Mitre'!EC$1:EC$220,0)),"",VLOOKUP(HT$1,'Tactic Recode'!$A$1:$B$547,2,FALSE))</f>
        <v/>
      </c>
      <c r="HU134" t="str">
        <f>IF(ISERROR(MATCH(HU$1,'CSC Mitre'!EC$1:EC$220,0)),"",VLOOKUP(HU$1,'Tactic Recode'!$A$1:$B$547,2,FALSE))</f>
        <v/>
      </c>
      <c r="HV134" t="str">
        <f>IF(ISERROR(MATCH(HV$1,'CSC Mitre'!EC$1:EC$220,0)),"",VLOOKUP(HV$1,'Tactic Recode'!$A$1:$B$547,2,FALSE))</f>
        <v/>
      </c>
      <c r="HW134" t="str">
        <f>IF(ISERROR(MATCH(HW$1,'CSC Mitre'!EC$1:EC$220,0)),"",VLOOKUP(HW$1,'Tactic Recode'!$A$1:$B$547,2,FALSE))</f>
        <v/>
      </c>
      <c r="HX134" t="str">
        <f>IF(ISERROR(MATCH(HX$1,'CSC Mitre'!EC$1:EC$220,0)),"",VLOOKUP(HX$1,'Tactic Recode'!$A$1:$B$547,2,FALSE))</f>
        <v/>
      </c>
      <c r="HY134" t="str">
        <f>IF(ISERROR(MATCH(HY$1,'CSC Mitre'!EC$1:EC$220,0)),"",VLOOKUP(HY$1,'Tactic Recode'!$A$1:$B$547,2,FALSE))</f>
        <v/>
      </c>
      <c r="HZ134" t="str">
        <f>IF(ISERROR(MATCH(HZ$1,'CSC Mitre'!EC$1:EC$220,0)),"",VLOOKUP(HZ$1,'Tactic Recode'!$A$1:$B$547,2,FALSE))</f>
        <v/>
      </c>
      <c r="IA134" t="str">
        <f>IF(ISERROR(MATCH(IA$1,'CSC Mitre'!EC$1:EC$220,0)),"",VLOOKUP(IA$1,'Tactic Recode'!$A$1:$B$547,2,FALSE))</f>
        <v/>
      </c>
      <c r="IB134" t="str">
        <f>IF(ISERROR(MATCH(IB$1,'CSC Mitre'!EC$1:EC$220,0)),"",VLOOKUP(IB$1,'Tactic Recode'!$A$1:$B$547,2,FALSE))</f>
        <v/>
      </c>
      <c r="IC134" t="str">
        <f>IF(ISERROR(MATCH(IC$1,'CSC Mitre'!EC$1:EC$220,0)),"",VLOOKUP(IC$1,'Tactic Recode'!$A$1:$B$547,2,FALSE))</f>
        <v/>
      </c>
      <c r="ID134" t="str">
        <f>IF(ISERROR(MATCH(ID$1,'CSC Mitre'!EC$1:EC$220,0)),"",VLOOKUP(ID$1,'Tactic Recode'!$A$1:$B$547,2,FALSE))</f>
        <v/>
      </c>
      <c r="IE134" t="str">
        <f>IF(ISERROR(MATCH(IE$1,'CSC Mitre'!EC$1:EC$220,0)),"",VLOOKUP(IE$1,'Tactic Recode'!$A$1:$B$547,2,FALSE))</f>
        <v/>
      </c>
      <c r="IF134" t="str">
        <f>IF(ISERROR(MATCH(IF$1,'CSC Mitre'!EC$1:EC$220,0)),"",VLOOKUP(IF$1,'Tactic Recode'!$A$1:$B$547,2,FALSE))</f>
        <v/>
      </c>
      <c r="IG134" t="str">
        <f>IF(ISERROR(MATCH(IG$1,'CSC Mitre'!EC$1:EC$220,0)),"",VLOOKUP(IG$1,'Tactic Recode'!$A$1:$B$547,2,FALSE))</f>
        <v/>
      </c>
      <c r="IH134" t="str">
        <f>IF(ISERROR(MATCH(IH$1,'CSC Mitre'!EC$1:EC$220,0)),"",VLOOKUP(IH$1,'Tactic Recode'!$A$1:$B$547,2,FALSE))</f>
        <v/>
      </c>
      <c r="II134" t="str">
        <f>IF(ISERROR(MATCH(II$1,'CSC Mitre'!EC$1:EC$220,0)),"",VLOOKUP(II$1,'Tactic Recode'!$A$1:$B$547,2,FALSE))</f>
        <v/>
      </c>
      <c r="IJ134" t="str">
        <f>IF(ISERROR(MATCH(IJ$1,'CSC Mitre'!EC$1:EC$220,0)),"",VLOOKUP(IJ$1,'Tactic Recode'!$A$1:$B$547,2,FALSE))</f>
        <v/>
      </c>
      <c r="IK134" t="str">
        <f>IF(ISERROR(MATCH(IK$1,'CSC Mitre'!EC$1:EC$220,0)),"",VLOOKUP(IK$1,'Tactic Recode'!$A$1:$B$547,2,FALSE))</f>
        <v/>
      </c>
      <c r="IL134" t="str">
        <f>IF(ISERROR(MATCH(IL$1,'CSC Mitre'!EC$1:EC$220,0)),"",VLOOKUP(IL$1,'Tactic Recode'!$A$1:$B$547,2,FALSE))</f>
        <v/>
      </c>
      <c r="IM134" t="str">
        <f>IF(ISERROR(MATCH(IM$1,'CSC Mitre'!EC$1:EC$220,0)),"",VLOOKUP(IM$1,'Tactic Recode'!$A$1:$B$547,2,FALSE))</f>
        <v/>
      </c>
      <c r="IN134" t="str">
        <f>IF(ISERROR(MATCH(IN$1,'CSC Mitre'!EC$1:EC$220,0)),"",VLOOKUP(IN$1,'Tactic Recode'!$A$1:$B$547,2,FALSE))</f>
        <v/>
      </c>
      <c r="IO134" t="str">
        <f>IF(ISERROR(MATCH(IO$1,'CSC Mitre'!EC$1:EC$220,0)),"",VLOOKUP(IO$1,'Tactic Recode'!$A$1:$B$547,2,FALSE))</f>
        <v/>
      </c>
      <c r="IP134" t="str">
        <f>IF(ISERROR(MATCH(IP$1,'CSC Mitre'!EC$1:EC$220,0)),"",VLOOKUP(IP$1,'Tactic Recode'!$A$1:$B$547,2,FALSE))</f>
        <v/>
      </c>
      <c r="IQ134" t="str">
        <f>IF(ISERROR(MATCH(IQ$1,'CSC Mitre'!EC$1:EC$220,0)),"",VLOOKUP(IQ$1,'Tactic Recode'!$A$1:$B$547,2,FALSE))</f>
        <v/>
      </c>
      <c r="IR134" t="str">
        <f>IF(ISERROR(MATCH(IR$1,'CSC Mitre'!EC$1:EC$220,0)),"",VLOOKUP(IR$1,'Tactic Recode'!$A$1:$B$547,2,FALSE))</f>
        <v/>
      </c>
      <c r="IS134" t="str">
        <f>IF(ISERROR(MATCH(IS$1,'CSC Mitre'!EC$1:EC$220,0)),"",VLOOKUP(IS$1,'Tactic Recode'!$A$1:$B$547,2,FALSE))</f>
        <v/>
      </c>
      <c r="IT134" t="str">
        <f>IF(ISERROR(MATCH(IT$1,'CSC Mitre'!EC$1:EC$220,0)),"",VLOOKUP(IT$1,'Tactic Recode'!$A$1:$B$547,2,FALSE))</f>
        <v/>
      </c>
      <c r="IU134" t="str">
        <f>IF(ISERROR(MATCH(IU$1,'CSC Mitre'!EC$1:EC$220,0)),"",VLOOKUP(IU$1,'Tactic Recode'!$A$1:$B$547,2,FALSE))</f>
        <v/>
      </c>
      <c r="IV134" t="str">
        <f>IF(ISERROR(MATCH(IV$1,'CSC Mitre'!EC$1:EC$220,0)),"",VLOOKUP(IV$1,'Tactic Recode'!$A$1:$B$547,2,FALSE))</f>
        <v/>
      </c>
      <c r="IW134" t="str">
        <f>IF(ISERROR(MATCH(IW$1,'CSC Mitre'!EC$1:EC$220,0)),"",VLOOKUP(IW$1,'Tactic Recode'!$A$1:$B$547,2,FALSE))</f>
        <v/>
      </c>
      <c r="IX134" t="str">
        <f>IF(ISERROR(MATCH(IX$1,'CSC Mitre'!EC$1:EC$220,0)),"",VLOOKUP(IX$1,'Tactic Recode'!$A$1:$B$547,2,FALSE))</f>
        <v/>
      </c>
      <c r="IY134" t="str">
        <f>IF(ISERROR(MATCH(IY$1,'CSC Mitre'!EC$1:EC$220,0)),"",VLOOKUP(IY$1,'Tactic Recode'!$A$1:$B$547,2,FALSE))</f>
        <v/>
      </c>
      <c r="IZ134" t="str">
        <f>IF(ISERROR(MATCH(IZ$1,'CSC Mitre'!EC$1:EC$220,0)),"",VLOOKUP(IZ$1,'Tactic Recode'!$A$1:$B$547,2,FALSE))</f>
        <v/>
      </c>
      <c r="JA134" t="str">
        <f>IF(ISERROR(MATCH(JA$1,'CSC Mitre'!EC$1:EC$220,0)),"",VLOOKUP(JA$1,'Tactic Recode'!$A$1:$B$547,2,FALSE))</f>
        <v/>
      </c>
      <c r="JB134" t="str">
        <f>IF(ISERROR(MATCH(JB$1,'CSC Mitre'!EC$1:EC$220,0)),"",VLOOKUP(JB$1,'Tactic Recode'!$A$1:$B$547,2,FALSE))</f>
        <v/>
      </c>
      <c r="JC134" t="str">
        <f>IF(ISERROR(MATCH(JC$1,'CSC Mitre'!EC$1:EC$220,0)),"",VLOOKUP(JC$1,'Tactic Recode'!$A$1:$B$547,2,FALSE))</f>
        <v/>
      </c>
      <c r="JD134" t="str">
        <f>IF(ISERROR(MATCH(JD$1,'CSC Mitre'!EC$1:EC$220,0)),"",VLOOKUP(JD$1,'Tactic Recode'!$A$1:$B$547,2,FALSE))</f>
        <v/>
      </c>
      <c r="JE134" t="str">
        <f>IF(ISERROR(MATCH(JE$1,'CSC Mitre'!EC$1:EC$220,0)),"",VLOOKUP(JE$1,'Tactic Recode'!$A$1:$B$547,2,FALSE))</f>
        <v/>
      </c>
      <c r="JF134" t="str">
        <f>IF(ISERROR(MATCH(JF$1,'CSC Mitre'!EC$1:EC$220,0)),"",VLOOKUP(JF$1,'Tactic Recode'!$A$1:$B$547,2,FALSE))</f>
        <v/>
      </c>
      <c r="JG134" t="str">
        <f>IF(ISERROR(MATCH(JG$1,'CSC Mitre'!EC$1:EC$220,0)),"",VLOOKUP(JG$1,'Tactic Recode'!$A$1:$B$547,2,FALSE))</f>
        <v/>
      </c>
      <c r="JH134" t="str">
        <f>IF(ISERROR(MATCH(JH$1,'CSC Mitre'!EC$1:EC$220,0)),"",VLOOKUP(JH$1,'Tactic Recode'!$A$1:$B$547,2,FALSE))</f>
        <v/>
      </c>
      <c r="JI134" t="str">
        <f>IF(ISERROR(MATCH(JI$1,'CSC Mitre'!EC$1:EC$220,0)),"",VLOOKUP(JI$1,'Tactic Recode'!$A$1:$B$547,2,FALSE))</f>
        <v/>
      </c>
      <c r="JJ134" t="str">
        <f>IF(ISERROR(MATCH(JJ$1,'CSC Mitre'!EC$1:EC$220,0)),"",VLOOKUP(JJ$1,'Tactic Recode'!$A$1:$B$547,2,FALSE))</f>
        <v/>
      </c>
      <c r="JK134" t="str">
        <f>IF(ISERROR(MATCH(JK$1,'CSC Mitre'!EC$1:EC$220,0)),"",VLOOKUP(JK$1,'Tactic Recode'!$A$1:$B$547,2,FALSE))</f>
        <v/>
      </c>
      <c r="JL134" t="str">
        <f>IF(ISERROR(MATCH(JL$1,'CSC Mitre'!EC$1:EC$220,0)),"",VLOOKUP(JL$1,'Tactic Recode'!$A$1:$B$547,2,FALSE))</f>
        <v/>
      </c>
      <c r="JM134" t="str">
        <f>IF(ISERROR(MATCH(JM$1,'CSC Mitre'!EC$1:EC$220,0)),"",VLOOKUP(JM$1,'Tactic Recode'!$A$1:$B$547,2,FALSE))</f>
        <v/>
      </c>
      <c r="JN134" t="str">
        <f>IF(ISERROR(MATCH(JN$1,'CSC Mitre'!EC$1:EC$220,0)),"",VLOOKUP(JN$1,'Tactic Recode'!$A$1:$B$547,2,FALSE))</f>
        <v/>
      </c>
      <c r="JO134" t="str">
        <f>IF(ISERROR(MATCH(JO$1,'CSC Mitre'!EC$1:EC$220,0)),"",VLOOKUP(JO$1,'Tactic Recode'!$A$1:$B$547,2,FALSE))</f>
        <v/>
      </c>
      <c r="JP134" t="str">
        <f>IF(ISERROR(MATCH(JP$1,'CSC Mitre'!EC$1:EC$220,0)),"",VLOOKUP(JP$1,'Tactic Recode'!$A$1:$B$547,2,FALSE))</f>
        <v/>
      </c>
      <c r="JQ134" t="str">
        <f>IF(ISERROR(MATCH(JQ$1,'CSC Mitre'!EC$1:EC$220,0)),"",VLOOKUP(JQ$1,'Tactic Recode'!$A$1:$B$547,2,FALSE))</f>
        <v/>
      </c>
      <c r="JR134" t="str">
        <f>IF(ISERROR(MATCH(JR$1,'CSC Mitre'!EC$1:EC$220,0)),"",VLOOKUP(JR$1,'Tactic Recode'!$A$1:$B$547,2,FALSE))</f>
        <v/>
      </c>
      <c r="JS134" t="str">
        <f>IF(ISERROR(MATCH(JS$1,'CSC Mitre'!EC$1:EC$220,0)),"",VLOOKUP(JS$1,'Tactic Recode'!$A$1:$B$547,2,FALSE))</f>
        <v/>
      </c>
      <c r="JT134" t="str">
        <f>IF(ISERROR(MATCH(JT$1,'CSC Mitre'!EC$1:EC$220,0)),"",VLOOKUP(JT$1,'Tactic Recode'!$A$1:$B$547,2,FALSE))</f>
        <v/>
      </c>
      <c r="JU134" t="str">
        <f>IF(ISERROR(MATCH(JU$1,'CSC Mitre'!EC$1:EC$220,0)),"",VLOOKUP(JU$1,'Tactic Recode'!$A$1:$B$547,2,FALSE))</f>
        <v/>
      </c>
      <c r="JV134" t="str">
        <f>IF(ISERROR(MATCH(JV$1,'CSC Mitre'!EC$1:EC$220,0)),"",VLOOKUP(JV$1,'Tactic Recode'!$A$1:$B$547,2,FALSE))</f>
        <v/>
      </c>
      <c r="JW134" t="str">
        <f>IF(ISERROR(MATCH(JW$1,'CSC Mitre'!EC$1:EC$220,0)),"",VLOOKUP(JW$1,'Tactic Recode'!$A$1:$B$547,2,FALSE))</f>
        <v/>
      </c>
      <c r="JX134" t="str">
        <f>IF(ISERROR(MATCH(JX$1,'CSC Mitre'!EC$1:EC$220,0)),"",VLOOKUP(JX$1,'Tactic Recode'!$A$1:$B$547,2,FALSE))</f>
        <v/>
      </c>
      <c r="JY134" t="str">
        <f>IF(ISERROR(MATCH(JY$1,'CSC Mitre'!EC$1:EC$220,0)),"",VLOOKUP(JY$1,'Tactic Recode'!$A$1:$B$547,2,FALSE))</f>
        <v/>
      </c>
      <c r="JZ134" t="str">
        <f>IF(ISERROR(MATCH(JZ$1,'CSC Mitre'!EC$1:EC$220,0)),"",VLOOKUP(JZ$1,'Tactic Recode'!$A$1:$B$547,2,FALSE))</f>
        <v/>
      </c>
      <c r="KA134" t="str">
        <f>IF(ISERROR(MATCH(KA$1,'CSC Mitre'!EC$1:EC$220,0)),"",VLOOKUP(KA$1,'Tactic Recode'!$A$1:$B$547,2,FALSE))</f>
        <v/>
      </c>
      <c r="KB134" t="str">
        <f>IF(ISERROR(MATCH(KB$1,'CSC Mitre'!EC$1:EC$220,0)),"",VLOOKUP(KB$1,'Tactic Recode'!$A$1:$B$547,2,FALSE))</f>
        <v/>
      </c>
      <c r="KC134" t="str">
        <f>IF(ISERROR(MATCH(KC$1,'CSC Mitre'!EC$1:EC$220,0)),"",VLOOKUP(KC$1,'Tactic Recode'!$A$1:$B$547,2,FALSE))</f>
        <v/>
      </c>
      <c r="KD134" t="str">
        <f>IF(ISERROR(MATCH(KD$1,'CSC Mitre'!EC$1:EC$220,0)),"",VLOOKUP(KD$1,'Tactic Recode'!$A$1:$B$547,2,FALSE))</f>
        <v/>
      </c>
      <c r="KE134" t="str">
        <f>IF(ISERROR(MATCH(KE$1,'CSC Mitre'!EC$1:EC$220,0)),"",VLOOKUP(KE$1,'Tactic Recode'!$A$1:$B$547,2,FALSE))</f>
        <v/>
      </c>
      <c r="KF134" t="str">
        <f>IF(ISERROR(MATCH(KF$1,'CSC Mitre'!EC$1:EC$220,0)),"",VLOOKUP(KF$1,'Tactic Recode'!$A$1:$B$547,2,FALSE))</f>
        <v/>
      </c>
      <c r="KG134" t="str">
        <f>IF(ISERROR(MATCH(KG$1,'CSC Mitre'!EC$1:EC$220,0)),"",VLOOKUP(KG$1,'Tactic Recode'!$A$1:$B$547,2,FALSE))</f>
        <v/>
      </c>
      <c r="KH134" t="str">
        <f>IF(ISERROR(MATCH(KH$1,'CSC Mitre'!EC$1:EC$220,0)),"",VLOOKUP(KH$1,'Tactic Recode'!$A$1:$B$547,2,FALSE))</f>
        <v/>
      </c>
      <c r="KI134" t="str">
        <f>IF(ISERROR(MATCH(KI$1,'CSC Mitre'!EC$1:EC$220,0)),"",VLOOKUP(KI$1,'Tactic Recode'!$A$1:$B$547,2,FALSE))</f>
        <v/>
      </c>
      <c r="KJ134" t="str">
        <f>IF(ISERROR(MATCH(KJ$1,'CSC Mitre'!EC$1:EC$220,0)),"",VLOOKUP(KJ$1,'Tactic Recode'!$A$1:$B$547,2,FALSE))</f>
        <v/>
      </c>
      <c r="KK134" t="str">
        <f>IF(ISERROR(MATCH(KK$1,'CSC Mitre'!EC$1:EC$220,0)),"",VLOOKUP(KK$1,'Tactic Recode'!$A$1:$B$547,2,FALSE))</f>
        <v/>
      </c>
      <c r="KL134" t="str">
        <f>IF(ISERROR(MATCH(KL$1,'CSC Mitre'!EC$1:EC$220,0)),"",VLOOKUP(KL$1,'Tactic Recode'!$A$1:$B$547,2,FALSE))</f>
        <v/>
      </c>
      <c r="KM134" t="str">
        <f>IF(ISERROR(MATCH(KM$1,'CSC Mitre'!EC$1:EC$220,0)),"",VLOOKUP(KM$1,'Tactic Recode'!$A$1:$B$547,2,FALSE))</f>
        <v/>
      </c>
      <c r="KN134" t="str">
        <f>IF(ISERROR(MATCH(KN$1,'CSC Mitre'!EC$1:EC$220,0)),"",VLOOKUP(KN$1,'Tactic Recode'!$A$1:$B$547,2,FALSE))</f>
        <v/>
      </c>
      <c r="KO134" t="str">
        <f>IF(ISERROR(MATCH(KO$1,'CSC Mitre'!EC$1:EC$220,0)),"",VLOOKUP(KO$1,'Tactic Recode'!$A$1:$B$547,2,FALSE))</f>
        <v/>
      </c>
      <c r="KP134" t="str">
        <f>IF(ISERROR(MATCH(KP$1,'CSC Mitre'!EC$1:EC$220,0)),"",VLOOKUP(KP$1,'Tactic Recode'!$A$1:$B$547,2,FALSE))</f>
        <v/>
      </c>
      <c r="KQ134" t="str">
        <f>IF(ISERROR(MATCH(KQ$1,'CSC Mitre'!EC$1:EC$220,0)),"",VLOOKUP(KQ$1,'Tactic Recode'!$A$1:$B$547,2,FALSE))</f>
        <v/>
      </c>
      <c r="KR134" t="str">
        <f>IF(ISERROR(MATCH(KR$1,'CSC Mitre'!EC$1:EC$220,0)),"",VLOOKUP(KR$1,'Tactic Recode'!$A$1:$B$547,2,FALSE))</f>
        <v/>
      </c>
      <c r="KS134" t="str">
        <f>IF(ISERROR(MATCH(KS$1,'CSC Mitre'!EC$1:EC$220,0)),"",VLOOKUP(KS$1,'Tactic Recode'!$A$1:$B$547,2,FALSE))</f>
        <v/>
      </c>
      <c r="KT134" t="str">
        <f>IF(ISERROR(MATCH(KT$1,'CSC Mitre'!EC$1:EC$220,0)),"",VLOOKUP(KT$1,'Tactic Recode'!$A$1:$B$547,2,FALSE))</f>
        <v/>
      </c>
      <c r="KU134" t="str">
        <f>IF(ISERROR(MATCH(KU$1,'CSC Mitre'!EC$1:EC$220,0)),"",VLOOKUP(KU$1,'Tactic Recode'!$A$1:$B$547,2,FALSE))</f>
        <v/>
      </c>
      <c r="KV134" t="str">
        <f>IF(ISERROR(MATCH(KV$1,'CSC Mitre'!EC$1:EC$220,0)),"",VLOOKUP(KV$1,'Tactic Recode'!$A$1:$B$547,2,FALSE))</f>
        <v/>
      </c>
      <c r="KW134" t="str">
        <f>IF(ISERROR(MATCH(KW$1,'CSC Mitre'!EC$1:EC$220,0)),"",VLOOKUP(KW$1,'Tactic Recode'!$A$1:$B$547,2,FALSE))</f>
        <v/>
      </c>
      <c r="KX134" t="str">
        <f>IF(ISERROR(MATCH(KX$1,'CSC Mitre'!EC$1:EC$220,0)),"",VLOOKUP(KX$1,'Tactic Recode'!$A$1:$B$547,2,FALSE))</f>
        <v/>
      </c>
      <c r="KY134" t="str">
        <f>IF(ISERROR(MATCH(KY$1,'CSC Mitre'!EC$1:EC$220,0)),"",VLOOKUP(KY$1,'Tactic Recode'!$A$1:$B$547,2,FALSE))</f>
        <v/>
      </c>
      <c r="KZ134" t="str">
        <f>IF(ISERROR(MATCH(KZ$1,'CSC Mitre'!EC$1:EC$220,0)),"",VLOOKUP(KZ$1,'Tactic Recode'!$A$1:$B$547,2,FALSE))</f>
        <v/>
      </c>
      <c r="LA134" t="str">
        <f>IF(ISERROR(MATCH(LA$1,'CSC Mitre'!EC$1:EC$220,0)),"",VLOOKUP(LA$1,'Tactic Recode'!$A$1:$B$547,2,FALSE))</f>
        <v/>
      </c>
      <c r="LB134" t="str">
        <f>IF(ISERROR(MATCH(LB$1,'CSC Mitre'!EC$1:EC$220,0)),"",VLOOKUP(LB$1,'Tactic Recode'!$A$1:$B$547,2,FALSE))</f>
        <v/>
      </c>
      <c r="LC134" t="str">
        <f>IF(ISERROR(MATCH(LC$1,'CSC Mitre'!EC$1:EC$220,0)),"",VLOOKUP(LC$1,'Tactic Recode'!$A$1:$B$547,2,FALSE))</f>
        <v/>
      </c>
      <c r="LD134" t="str">
        <f>IF(ISERROR(MATCH(LD$1,'CSC Mitre'!EC$1:EC$220,0)),"",VLOOKUP(LD$1,'Tactic Recode'!$A$1:$B$547,2,FALSE))</f>
        <v/>
      </c>
      <c r="LE134" t="str">
        <f>IF(ISERROR(MATCH(LE$1,'CSC Mitre'!EC$1:EC$220,0)),"",VLOOKUP(LE$1,'Tactic Recode'!$A$1:$B$547,2,FALSE))</f>
        <v/>
      </c>
      <c r="LF134" t="str">
        <f>IF(ISERROR(MATCH(LF$1,'CSC Mitre'!EC$1:EC$220,0)),"",VLOOKUP(LF$1,'Tactic Recode'!$A$1:$B$547,2,FALSE))</f>
        <v/>
      </c>
      <c r="LG134" t="str">
        <f>IF(ISERROR(MATCH(LG$1,'CSC Mitre'!EC$1:EC$220,0)),"",VLOOKUP(LG$1,'Tactic Recode'!$A$1:$B$547,2,FALSE))</f>
        <v/>
      </c>
      <c r="LH134" t="str">
        <f>IF(ISERROR(MATCH(LH$1,'CSC Mitre'!EC$1:EC$220,0)),"",VLOOKUP(LH$1,'Tactic Recode'!$A$1:$B$547,2,FALSE))</f>
        <v/>
      </c>
      <c r="LI134" t="str">
        <f>IF(ISERROR(MATCH(LI$1,'CSC Mitre'!EC$1:EC$220,0)),"",VLOOKUP(LI$1,'Tactic Recode'!$A$1:$B$547,2,FALSE))</f>
        <v/>
      </c>
      <c r="LJ134" t="str">
        <f>IF(ISERROR(MATCH(LJ$1,'CSC Mitre'!EC$1:EC$220,0)),"",VLOOKUP(LJ$1,'Tactic Recode'!$A$1:$B$547,2,FALSE))</f>
        <v/>
      </c>
      <c r="LK134" t="str">
        <f>IF(ISERROR(MATCH(LK$1,'CSC Mitre'!EC$1:EC$220,0)),"",VLOOKUP(LK$1,'Tactic Recode'!$A$1:$B$547,2,FALSE))</f>
        <v/>
      </c>
      <c r="LL134" t="str">
        <f>IF(ISERROR(MATCH(LL$1,'CSC Mitre'!EC$1:EC$220,0)),"",VLOOKUP(LL$1,'Tactic Recode'!$A$1:$B$547,2,FALSE))</f>
        <v/>
      </c>
      <c r="LM134" t="str">
        <f>IF(ISERROR(MATCH(LM$1,'CSC Mitre'!EC$1:EC$220,0)),"",VLOOKUP(LM$1,'Tactic Recode'!$A$1:$B$547,2,FALSE))</f>
        <v/>
      </c>
      <c r="LN134" t="str">
        <f>IF(ISERROR(MATCH(LN$1,'CSC Mitre'!EC$1:EC$220,0)),"",VLOOKUP(LN$1,'Tactic Recode'!$A$1:$B$547,2,FALSE))</f>
        <v/>
      </c>
      <c r="LO134" t="str">
        <f>IF(ISERROR(MATCH(LO$1,'CSC Mitre'!EC$1:EC$220,0)),"",VLOOKUP(LO$1,'Tactic Recode'!$A$1:$B$547,2,FALSE))</f>
        <v/>
      </c>
      <c r="LP134" t="str">
        <f>IF(ISERROR(MATCH(LP$1,'CSC Mitre'!EC$1:EC$220,0)),"",VLOOKUP(LP$1,'Tactic Recode'!$A$1:$B$547,2,FALSE))</f>
        <v/>
      </c>
      <c r="LQ134" t="str">
        <f>IF(ISERROR(MATCH(LQ$1,'CSC Mitre'!EC$1:EC$220,0)),"",VLOOKUP(LQ$1,'Tactic Recode'!$A$1:$B$547,2,FALSE))</f>
        <v/>
      </c>
      <c r="LR134" t="str">
        <f>IF(ISERROR(MATCH(LR$1,'CSC Mitre'!EC$1:EC$220,0)),"",VLOOKUP(LR$1,'Tactic Recode'!$A$1:$B$547,2,FALSE))</f>
        <v/>
      </c>
      <c r="LS134" t="str">
        <f>IF(ISERROR(MATCH(LS$1,'CSC Mitre'!EC$1:EC$220,0)),"",VLOOKUP(LS$1,'Tactic Recode'!$A$1:$B$547,2,FALSE))</f>
        <v/>
      </c>
      <c r="LT134" t="str">
        <f>IF(ISERROR(MATCH(LT$1,'CSC Mitre'!EC$1:EC$220,0)),"",VLOOKUP(LT$1,'Tactic Recode'!$A$1:$B$547,2,FALSE))</f>
        <v/>
      </c>
      <c r="LU134" t="str">
        <f>IF(ISERROR(MATCH(LU$1,'CSC Mitre'!EC$1:EC$220,0)),"",VLOOKUP(LU$1,'Tactic Recode'!$A$1:$B$547,2,FALSE))</f>
        <v/>
      </c>
      <c r="LV134" t="str">
        <f>IF(ISERROR(MATCH(LV$1,'CSC Mitre'!EC$1:EC$220,0)),"",VLOOKUP(LV$1,'Tactic Recode'!$A$1:$B$547,2,FALSE))</f>
        <v/>
      </c>
      <c r="LW134" t="str">
        <f>IF(ISERROR(MATCH(LW$1,'CSC Mitre'!EC$1:EC$220,0)),"",VLOOKUP(LW$1,'Tactic Recode'!$A$1:$B$547,2,FALSE))</f>
        <v/>
      </c>
      <c r="LX134" t="str">
        <f>IF(ISERROR(MATCH(LX$1,'CSC Mitre'!EC$1:EC$220,0)),"",VLOOKUP(LX$1,'Tactic Recode'!$A$1:$B$547,2,FALSE))</f>
        <v/>
      </c>
      <c r="LY134" t="str">
        <f>IF(ISERROR(MATCH(LY$1,'CSC Mitre'!EC$1:EC$220,0)),"",VLOOKUP(LY$1,'Tactic Recode'!$A$1:$B$547,2,FALSE))</f>
        <v/>
      </c>
      <c r="LZ134" t="str">
        <f>IF(ISERROR(MATCH(LZ$1,'CSC Mitre'!EC$1:EC$220,0)),"",VLOOKUP(LZ$1,'Tactic Recode'!$A$1:$B$547,2,FALSE))</f>
        <v/>
      </c>
      <c r="MA134" t="str">
        <f>IF(ISERROR(MATCH(MA$1,'CSC Mitre'!EC$1:EC$220,0)),"",VLOOKUP(MA$1,'Tactic Recode'!$A$1:$B$547,2,FALSE))</f>
        <v/>
      </c>
      <c r="MB134" t="str">
        <f>IF(ISERROR(MATCH(MB$1,'CSC Mitre'!EC$1:EC$220,0)),"",VLOOKUP(MB$1,'Tactic Recode'!$A$1:$B$547,2,FALSE))</f>
        <v/>
      </c>
      <c r="MC134" t="str">
        <f>IF(ISERROR(MATCH(MC$1,'CSC Mitre'!EC$1:EC$220,0)),"",VLOOKUP(MC$1,'Tactic Recode'!$A$1:$B$547,2,FALSE))</f>
        <v/>
      </c>
      <c r="MD134" t="str">
        <f>IF(ISERROR(MATCH(MD$1,'CSC Mitre'!EC$1:EC$220,0)),"",VLOOKUP(MD$1,'Tactic Recode'!$A$1:$B$547,2,FALSE))</f>
        <v/>
      </c>
      <c r="ME134" t="str">
        <f>IF(ISERROR(MATCH(ME$1,'CSC Mitre'!EC$1:EC$220,0)),"",VLOOKUP(ME$1,'Tactic Recode'!$A$1:$B$547,2,FALSE))</f>
        <v/>
      </c>
      <c r="MF134" t="str">
        <f>IF(ISERROR(MATCH(MF$1,'CSC Mitre'!EC$1:EC$220,0)),"",VLOOKUP(MF$1,'Tactic Recode'!$A$1:$B$547,2,FALSE))</f>
        <v/>
      </c>
      <c r="MG134" t="str">
        <f>IF(ISERROR(MATCH(MG$1,'CSC Mitre'!EC$1:EC$220,0)),"",VLOOKUP(MG$1,'Tactic Recode'!$A$1:$B$547,2,FALSE))</f>
        <v/>
      </c>
      <c r="MH134" t="str">
        <f>IF(ISERROR(MATCH(MH$1,'CSC Mitre'!EC$1:EC$220,0)),"",VLOOKUP(MH$1,'Tactic Recode'!$A$1:$B$547,2,FALSE))</f>
        <v/>
      </c>
      <c r="MI134" t="str">
        <f>IF(ISERROR(MATCH(MI$1,'CSC Mitre'!EC$1:EC$220,0)),"",VLOOKUP(MI$1,'Tactic Recode'!$A$1:$B$547,2,FALSE))</f>
        <v/>
      </c>
      <c r="MJ134" t="str">
        <f>IF(ISERROR(MATCH(MJ$1,'CSC Mitre'!EC$1:EC$220,0)),"",VLOOKUP(MJ$1,'Tactic Recode'!$A$1:$B$547,2,FALSE))</f>
        <v/>
      </c>
      <c r="MK134" t="str">
        <f>IF(ISERROR(MATCH(MK$1,'CSC Mitre'!EC$1:EC$220,0)),"",VLOOKUP(MK$1,'Tactic Recode'!$A$1:$B$547,2,FALSE))</f>
        <v/>
      </c>
      <c r="ML134" t="str">
        <f>IF(ISERROR(MATCH(ML$1,'CSC Mitre'!EC$1:EC$220,0)),"",VLOOKUP(ML$1,'Tactic Recode'!$A$1:$B$547,2,FALSE))</f>
        <v/>
      </c>
      <c r="MM134" t="str">
        <f>IF(ISERROR(MATCH(MM$1,'CSC Mitre'!EC$1:EC$220,0)),"",VLOOKUP(MM$1,'Tactic Recode'!$A$1:$B$547,2,FALSE))</f>
        <v/>
      </c>
      <c r="MN134" t="str">
        <f>IF(ISERROR(MATCH(MN$1,'CSC Mitre'!EC$1:EC$220,0)),"",VLOOKUP(MN$1,'Tactic Recode'!$A$1:$B$547,2,FALSE))</f>
        <v/>
      </c>
      <c r="MO134" t="str">
        <f>IF(ISERROR(MATCH(MO$1,'CSC Mitre'!EC$1:EC$220,0)),"",VLOOKUP(MO$1,'Tactic Recode'!$A$1:$B$547,2,FALSE))</f>
        <v/>
      </c>
      <c r="MP134" t="str">
        <f>IF(ISERROR(MATCH(MP$1,'CSC Mitre'!EC$1:EC$220,0)),"",VLOOKUP(MP$1,'Tactic Recode'!$A$1:$B$547,2,FALSE))</f>
        <v/>
      </c>
      <c r="MQ134" t="str">
        <f>IF(ISERROR(MATCH(MQ$1,'CSC Mitre'!EC$1:EC$220,0)),"",VLOOKUP(MQ$1,'Tactic Recode'!$A$1:$B$547,2,FALSE))</f>
        <v/>
      </c>
      <c r="MR134" t="str">
        <f>IF(ISERROR(MATCH(MR$1,'CSC Mitre'!EC$1:EC$220,0)),"",VLOOKUP(MR$1,'Tactic Recode'!$A$1:$B$547,2,FALSE))</f>
        <v/>
      </c>
      <c r="MS134" t="str">
        <f>IF(ISERROR(MATCH(MS$1,'CSC Mitre'!EC$1:EC$220,0)),"",VLOOKUP(MS$1,'Tactic Recode'!$A$1:$B$547,2,FALSE))</f>
        <v/>
      </c>
      <c r="MT134" t="str">
        <f>IF(ISERROR(MATCH(MT$1,'CSC Mitre'!EC$1:EC$220,0)),"",VLOOKUP(MT$1,'Tactic Recode'!$A$1:$B$547,2,FALSE))</f>
        <v/>
      </c>
      <c r="MU134" t="str">
        <f>IF(ISERROR(MATCH(MU$1,'CSC Mitre'!EC$1:EC$220,0)),"",VLOOKUP(MU$1,'Tactic Recode'!$A$1:$B$547,2,FALSE))</f>
        <v/>
      </c>
      <c r="MV134" t="str">
        <f>IF(ISERROR(MATCH(MV$1,'CSC Mitre'!EC$1:EC$220,0)),"",VLOOKUP(MV$1,'Tactic Recode'!$A$1:$B$547,2,FALSE))</f>
        <v/>
      </c>
      <c r="MW134" t="str">
        <f>IF(ISERROR(MATCH(MW$1,'CSC Mitre'!EC$1:EC$220,0)),"",VLOOKUP(MW$1,'Tactic Recode'!$A$1:$B$547,2,FALSE))</f>
        <v/>
      </c>
      <c r="MX134" t="str">
        <f>IF(ISERROR(MATCH(MX$1,'CSC Mitre'!EC$1:EC$220,0)),"",VLOOKUP(MX$1,'Tactic Recode'!$A$1:$B$547,2,FALSE))</f>
        <v/>
      </c>
      <c r="MY134" t="str">
        <f>IF(ISERROR(MATCH(MY$1,'CSC Mitre'!EC$1:EC$220,0)),"",VLOOKUP(MY$1,'Tactic Recode'!$A$1:$B$547,2,FALSE))</f>
        <v/>
      </c>
      <c r="MZ134" t="str">
        <f>IF(ISERROR(MATCH(MZ$1,'CSC Mitre'!EC$1:EC$220,0)),"",VLOOKUP(MZ$1,'Tactic Recode'!$A$1:$B$547,2,FALSE))</f>
        <v/>
      </c>
      <c r="NA134" t="str">
        <f>IF(ISERROR(MATCH(NA$1,'CSC Mitre'!EC$1:EC$220,0)),"",VLOOKUP(NA$1,'Tactic Recode'!$A$1:$B$547,2,FALSE))</f>
        <v/>
      </c>
      <c r="NB134" t="str">
        <f>IF(ISERROR(MATCH(NB$1,'CSC Mitre'!EC$1:EC$220,0)),"",VLOOKUP(NB$1,'Tactic Recode'!$A$1:$B$547,2,FALSE))</f>
        <v/>
      </c>
      <c r="NC134" t="str">
        <f>IF(ISERROR(MATCH(NC$1,'CSC Mitre'!EC$1:EC$220,0)),"",VLOOKUP(NC$1,'Tactic Recode'!$A$1:$B$547,2,FALSE))</f>
        <v/>
      </c>
      <c r="ND134" t="str">
        <f>IF(ISERROR(MATCH(ND$1,'CSC Mitre'!EC$1:EC$220,0)),"",VLOOKUP(ND$1,'Tactic Recode'!$A$1:$B$547,2,FALSE))</f>
        <v/>
      </c>
      <c r="NE134" t="str">
        <f>IF(ISERROR(MATCH(NE$1,'CSC Mitre'!EC$1:EC$220,0)),"",VLOOKUP(NE$1,'Tactic Recode'!$A$1:$B$547,2,FALSE))</f>
        <v/>
      </c>
      <c r="NF134" t="str">
        <f>IF(ISERROR(MATCH(NF$1,'CSC Mitre'!EC$1:EC$220,0)),"",VLOOKUP(NF$1,'Tactic Recode'!$A$1:$B$547,2,FALSE))</f>
        <v/>
      </c>
      <c r="NG134" t="str">
        <f>IF(ISERROR(MATCH(NG$1,'CSC Mitre'!EC$1:EC$220,0)),"",VLOOKUP(NG$1,'Tactic Recode'!$A$1:$B$547,2,FALSE))</f>
        <v/>
      </c>
      <c r="NH134" t="str">
        <f>IF(ISERROR(MATCH(NH$1,'CSC Mitre'!EC$1:EC$220,0)),"",VLOOKUP(NH$1,'Tactic Recode'!$A$1:$B$547,2,FALSE))</f>
        <v/>
      </c>
      <c r="NI134" t="str">
        <f>IF(ISERROR(MATCH(NI$1,'CSC Mitre'!EC$1:EC$220,0)),"",VLOOKUP(NI$1,'Tactic Recode'!$A$1:$B$547,2,FALSE))</f>
        <v/>
      </c>
      <c r="NJ134" t="str">
        <f>IF(ISERROR(MATCH(NJ$1,'CSC Mitre'!EC$1:EC$220,0)),"",VLOOKUP(NJ$1,'Tactic Recode'!$A$1:$B$547,2,FALSE))</f>
        <v/>
      </c>
      <c r="NK134" t="str">
        <f>IF(ISERROR(MATCH(NK$1,'CSC Mitre'!EC$1:EC$220,0)),"",VLOOKUP(NK$1,'Tactic Recode'!$A$1:$B$547,2,FALSE))</f>
        <v/>
      </c>
      <c r="NL134" t="str">
        <f>IF(ISERROR(MATCH(NL$1,'CSC Mitre'!EC$1:EC$220,0)),"",VLOOKUP(NL$1,'Tactic Recode'!$A$1:$B$547,2,FALSE))</f>
        <v/>
      </c>
      <c r="NM134" t="str">
        <f>IF(ISERROR(MATCH(NM$1,'CSC Mitre'!EC$1:EC$220,0)),"",VLOOKUP(NM$1,'Tactic Recode'!$A$1:$B$547,2,FALSE))</f>
        <v>Collection, Credential Access</v>
      </c>
      <c r="NN134" t="str">
        <f>IF(ISERROR(MATCH(NN$1,'CSC Mitre'!EC$1:EC$220,0)),"",VLOOKUP(NN$1,'Tactic Recode'!$A$1:$B$547,2,FALSE))</f>
        <v>Collection, Credential Access</v>
      </c>
      <c r="NO134" t="str">
        <f>IF(ISERROR(MATCH(NO$1,'CSC Mitre'!EC$1:EC$220,0)),"",VLOOKUP(NO$1,'Tactic Recode'!$A$1:$B$547,2,FALSE))</f>
        <v/>
      </c>
      <c r="NP134" t="str">
        <f>IF(ISERROR(MATCH(NP$1,'CSC Mitre'!EC$1:EC$220,0)),"",VLOOKUP(NP$1,'Tactic Recode'!$A$1:$B$547,2,FALSE))</f>
        <v/>
      </c>
      <c r="NQ134" t="str">
        <f>IF(ISERROR(MATCH(NQ$1,'CSC Mitre'!EC$1:EC$220,0)),"",VLOOKUP(NQ$1,'Tactic Recode'!$A$1:$B$547,2,FALSE))</f>
        <v/>
      </c>
      <c r="NR134" t="str">
        <f>IF(ISERROR(MATCH(NR$1,'CSC Mitre'!EC$1:EC$220,0)),"",VLOOKUP(NR$1,'Tactic Recode'!$A$1:$B$547,2,FALSE))</f>
        <v/>
      </c>
      <c r="NS134" t="str">
        <f>IF(ISERROR(MATCH(NS$1,'CSC Mitre'!EC$1:EC$220,0)),"",VLOOKUP(NS$1,'Tactic Recode'!$A$1:$B$547,2,FALSE))</f>
        <v/>
      </c>
      <c r="NT134" t="str">
        <f>IF(ISERROR(MATCH(NT$1,'CSC Mitre'!EC$1:EC$220,0)),"",VLOOKUP(NT$1,'Tactic Recode'!$A$1:$B$547,2,FALSE))</f>
        <v/>
      </c>
      <c r="NU134" t="str">
        <f>IF(ISERROR(MATCH(NU$1,'CSC Mitre'!EC$1:EC$220,0)),"",VLOOKUP(NU$1,'Tactic Recode'!$A$1:$B$547,2,FALSE))</f>
        <v/>
      </c>
      <c r="NV134" t="str">
        <f>IF(ISERROR(MATCH(NV$1,'CSC Mitre'!EC$1:EC$220,0)),"",VLOOKUP(NV$1,'Tactic Recode'!$A$1:$B$547,2,FALSE))</f>
        <v/>
      </c>
      <c r="NW134" t="str">
        <f>IF(ISERROR(MATCH(NW$1,'CSC Mitre'!EC$1:EC$220,0)),"",VLOOKUP(NW$1,'Tactic Recode'!$A$1:$B$547,2,FALSE))</f>
        <v/>
      </c>
      <c r="NX134" t="str">
        <f>IF(ISERROR(MATCH(NX$1,'CSC Mitre'!EC$1:EC$220,0)),"",VLOOKUP(NX$1,'Tactic Recode'!$A$1:$B$547,2,FALSE))</f>
        <v/>
      </c>
      <c r="NY134" t="str">
        <f>IF(ISERROR(MATCH(NY$1,'CSC Mitre'!EC$1:EC$220,0)),"",VLOOKUP(NY$1,'Tactic Recode'!$A$1:$B$547,2,FALSE))</f>
        <v/>
      </c>
      <c r="NZ134" t="str">
        <f>IF(ISERROR(MATCH(NZ$1,'CSC Mitre'!EC$1:EC$220,0)),"",VLOOKUP(NZ$1,'Tactic Recode'!$A$1:$B$547,2,FALSE))</f>
        <v/>
      </c>
      <c r="OA134" t="str">
        <f>IF(ISERROR(MATCH(OA$1,'CSC Mitre'!EC$1:EC$220,0)),"",VLOOKUP(OA$1,'Tactic Recode'!$A$1:$B$547,2,FALSE))</f>
        <v/>
      </c>
      <c r="OB134" t="str">
        <f>IF(ISERROR(MATCH(OB$1,'CSC Mitre'!EC$1:EC$220,0)),"",VLOOKUP(OB$1,'Tactic Recode'!$A$1:$B$547,2,FALSE))</f>
        <v/>
      </c>
      <c r="OC134" t="str">
        <f>IF(ISERROR(MATCH(OC$1,'CSC Mitre'!EC$1:EC$220,0)),"",VLOOKUP(OC$1,'Tactic Recode'!$A$1:$B$547,2,FALSE))</f>
        <v/>
      </c>
      <c r="OD134" t="str">
        <f>IF(ISERROR(MATCH(OD$1,'CSC Mitre'!EC$1:EC$220,0)),"",VLOOKUP(OD$1,'Tactic Recode'!$A$1:$B$547,2,FALSE))</f>
        <v/>
      </c>
      <c r="OE134" t="str">
        <f>IF(ISERROR(MATCH(OE$1,'CSC Mitre'!EC$1:EC$220,0)),"",VLOOKUP(OE$1,'Tactic Recode'!$A$1:$B$547,2,FALSE))</f>
        <v/>
      </c>
      <c r="OF134" t="str">
        <f>IF(ISERROR(MATCH(OF$1,'CSC Mitre'!EC$1:EC$220,0)),"",VLOOKUP(OF$1,'Tactic Recode'!$A$1:$B$547,2,FALSE))</f>
        <v/>
      </c>
      <c r="OG134" t="str">
        <f>IF(ISERROR(MATCH(OG$1,'CSC Mitre'!EC$1:EC$220,0)),"",VLOOKUP(OG$1,'Tactic Recode'!$A$1:$B$547,2,FALSE))</f>
        <v/>
      </c>
      <c r="OH134" t="str">
        <f>IF(ISERROR(MATCH(OH$1,'CSC Mitre'!EC$1:EC$220,0)),"",VLOOKUP(OH$1,'Tactic Recode'!$A$1:$B$547,2,FALSE))</f>
        <v/>
      </c>
      <c r="OI134" t="str">
        <f>IF(ISERROR(MATCH(OI$1,'CSC Mitre'!EC$1:EC$220,0)),"",VLOOKUP(OI$1,'Tactic Recode'!$A$1:$B$547,2,FALSE))</f>
        <v/>
      </c>
      <c r="OJ134" t="str">
        <f>IF(ISERROR(MATCH(OJ$1,'CSC Mitre'!EC$1:EC$220,0)),"",VLOOKUP(OJ$1,'Tactic Recode'!$A$1:$B$547,2,FALSE))</f>
        <v/>
      </c>
      <c r="OK134" t="str">
        <f>IF(ISERROR(MATCH(OK$1,'CSC Mitre'!EC$1:EC$220,0)),"",VLOOKUP(OK$1,'Tactic Recode'!$A$1:$B$547,2,FALSE))</f>
        <v/>
      </c>
      <c r="OL134" t="str">
        <f>IF(ISERROR(MATCH(OL$1,'CSC Mitre'!EC$1:EC$220,0)),"",VLOOKUP(OL$1,'Tactic Recode'!$A$1:$B$547,2,FALSE))</f>
        <v/>
      </c>
      <c r="OM134" t="str">
        <f>IF(ISERROR(MATCH(OM$1,'CSC Mitre'!EC$1:EC$220,0)),"",VLOOKUP(OM$1,'Tactic Recode'!$A$1:$B$547,2,FALSE))</f>
        <v/>
      </c>
      <c r="ON134" t="str">
        <f>IF(ISERROR(MATCH(ON$1,'CSC Mitre'!EC$1:EC$220,0)),"",VLOOKUP(ON$1,'Tactic Recode'!$A$1:$B$547,2,FALSE))</f>
        <v/>
      </c>
      <c r="OO134" t="str">
        <f>IF(ISERROR(MATCH(OO$1,'CSC Mitre'!EC$1:EC$220,0)),"",VLOOKUP(OO$1,'Tactic Recode'!$A$1:$B$547,2,FALSE))</f>
        <v/>
      </c>
      <c r="OP134" t="str">
        <f>IF(ISERROR(MATCH(OP$1,'CSC Mitre'!EC$1:EC$220,0)),"",VLOOKUP(OP$1,'Tactic Recode'!$A$1:$B$547,2,FALSE))</f>
        <v>Defense Evasion, Impact</v>
      </c>
      <c r="OQ134" t="str">
        <f>IF(ISERROR(MATCH(OQ$1,'CSC Mitre'!EC$1:EC$220,0)),"",VLOOKUP(OQ$1,'Tactic Recode'!$A$1:$B$547,2,FALSE))</f>
        <v/>
      </c>
      <c r="OR134" t="str">
        <f>IF(ISERROR(MATCH(OR$1,'CSC Mitre'!EC$1:EC$220,0)),"",VLOOKUP(OR$1,'Tactic Recode'!$A$1:$B$547,2,FALSE))</f>
        <v/>
      </c>
      <c r="OS134" t="str">
        <f>IF(ISERROR(MATCH(OS$1,'CSC Mitre'!EC$1:EC$220,0)),"",VLOOKUP(OS$1,'Tactic Recode'!$A$1:$B$547,2,FALSE))</f>
        <v>Defense Evasion, Impact</v>
      </c>
      <c r="OT134" t="str">
        <f>IF(ISERROR(MATCH(OT$1,'CSC Mitre'!EC$1:EC$220,0)),"",VLOOKUP(OT$1,'Tactic Recode'!$A$1:$B$547,2,FALSE))</f>
        <v/>
      </c>
      <c r="OU134" t="str">
        <f>IF(ISERROR(MATCH(OU$1,'CSC Mitre'!EC$1:EC$220,0)),"",VLOOKUP(OU$1,'Tactic Recode'!$A$1:$B$547,2,FALSE))</f>
        <v/>
      </c>
      <c r="OV134" t="str">
        <f>IF(ISERROR(MATCH(OV$1,'CSC Mitre'!EC$1:EC$220,0)),"",VLOOKUP(OV$1,'Tactic Recode'!$A$1:$B$547,2,FALSE))</f>
        <v/>
      </c>
      <c r="OW134" t="str">
        <f>IF(ISERROR(MATCH(OW$1,'CSC Mitre'!EC$1:EC$220,0)),"",VLOOKUP(OW$1,'Tactic Recode'!$A$1:$B$547,2,FALSE))</f>
        <v/>
      </c>
      <c r="OX134" t="str">
        <f>IF(ISERROR(MATCH(OX$1,'CSC Mitre'!EC$1:EC$220,0)),"",VLOOKUP(OX$1,'Tactic Recode'!$A$1:$B$547,2,FALSE))</f>
        <v/>
      </c>
      <c r="OY134" t="str">
        <f>IF(ISERROR(MATCH(OY$1,'CSC Mitre'!EC$1:EC$220,0)),"",VLOOKUP(OY$1,'Tactic Recode'!$A$1:$B$547,2,FALSE))</f>
        <v/>
      </c>
      <c r="OZ134" t="str">
        <f>IF(ISERROR(MATCH(OZ$1,'CSC Mitre'!EC$1:EC$220,0)),"",VLOOKUP(OZ$1,'Tactic Recode'!$A$1:$B$547,2,FALSE))</f>
        <v/>
      </c>
      <c r="PA134" t="str">
        <f>IF(ISERROR(MATCH(PA$1,'CSC Mitre'!EC$1:EC$220,0)),"",VLOOKUP(PA$1,'Tactic Recode'!$A$1:$B$547,2,FALSE))</f>
        <v/>
      </c>
      <c r="PB134" t="str">
        <f>IF(ISERROR(MATCH(PB$1,'CSC Mitre'!EC$1:EC$220,0)),"",VLOOKUP(PB$1,'Tactic Recode'!$A$1:$B$547,2,FALSE))</f>
        <v/>
      </c>
      <c r="PC134" t="str">
        <f>IF(ISERROR(MATCH(PC$1,'CSC Mitre'!EC$1:EC$220,0)),"",VLOOKUP(PC$1,'Tactic Recode'!$A$1:$B$547,2,FALSE))</f>
        <v/>
      </c>
      <c r="PD134" t="str">
        <f>IF(ISERROR(MATCH(PD$1,'CSC Mitre'!EC$1:EC$220,0)),"",VLOOKUP(PD$1,'Tactic Recode'!$A$1:$B$547,2,FALSE))</f>
        <v/>
      </c>
      <c r="PE134" t="str">
        <f>IF(ISERROR(MATCH(PE$1,'CSC Mitre'!EC$1:EC$220,0)),"",VLOOKUP(PE$1,'Tactic Recode'!$A$1:$B$547,2,FALSE))</f>
        <v/>
      </c>
      <c r="PF134" t="str">
        <f>IF(ISERROR(MATCH(PF$1,'CSC Mitre'!EC$1:EC$220,0)),"",VLOOKUP(PF$1,'Tactic Recode'!$A$1:$B$547,2,FALSE))</f>
        <v/>
      </c>
      <c r="PG134" t="str">
        <f>IF(ISERROR(MATCH(PG$1,'CSC Mitre'!EC$1:EC$220,0)),"",VLOOKUP(PG$1,'Tactic Recode'!$A$1:$B$547,2,FALSE))</f>
        <v/>
      </c>
      <c r="PH134" t="str">
        <f>IF(ISERROR(MATCH(PH$1,'CSC Mitre'!EC$1:EC$220,0)),"",VLOOKUP(PH$1,'Tactic Recode'!$A$1:$B$547,2,FALSE))</f>
        <v/>
      </c>
      <c r="PI134" t="str">
        <f>IF(ISERROR(MATCH(PI$1,'CSC Mitre'!EC$1:EC$220,0)),"",VLOOKUP(PI$1,'Tactic Recode'!$A$1:$B$547,2,FALSE))</f>
        <v/>
      </c>
      <c r="PJ134" t="str">
        <f>IF(ISERROR(MATCH(PJ$1,'CSC Mitre'!EC$1:EC$220,0)),"",VLOOKUP(PJ$1,'Tactic Recode'!$A$1:$B$547,2,FALSE))</f>
        <v/>
      </c>
      <c r="PK134" t="str">
        <f>IF(ISERROR(MATCH(PK$1,'CSC Mitre'!EC$1:EC$220,0)),"",VLOOKUP(PK$1,'Tactic Recode'!$A$1:$B$547,2,FALSE))</f>
        <v/>
      </c>
      <c r="PL134" t="str">
        <f>IF(ISERROR(MATCH(PL$1,'CSC Mitre'!EC$1:EC$220,0)),"",VLOOKUP(PL$1,'Tactic Recode'!$A$1:$B$547,2,FALSE))</f>
        <v/>
      </c>
      <c r="PM134" t="str">
        <f>IF(ISERROR(MATCH(PM$1,'CSC Mitre'!EC$1:EC$220,0)),"",VLOOKUP(PM$1,'Tactic Recode'!$A$1:$B$547,2,FALSE))</f>
        <v/>
      </c>
      <c r="PN134" t="str">
        <f>IF(ISERROR(MATCH(PN$1,'CSC Mitre'!EC$1:EC$220,0)),"",VLOOKUP(PN$1,'Tactic Recode'!$A$1:$B$547,2,FALSE))</f>
        <v/>
      </c>
      <c r="PO134" t="str">
        <f>IF(ISERROR(MATCH(PO$1,'CSC Mitre'!EC$1:EC$220,0)),"",VLOOKUP(PO$1,'Tactic Recode'!$A$1:$B$547,2,FALSE))</f>
        <v/>
      </c>
      <c r="PP134" t="str">
        <f>IF(ISERROR(MATCH(PP$1,'CSC Mitre'!EC$1:EC$220,0)),"",VLOOKUP(PP$1,'Tactic Recode'!$A$1:$B$547,2,FALSE))</f>
        <v/>
      </c>
      <c r="PQ134" t="str">
        <f>IF(ISERROR(MATCH(PQ$1,'CSC Mitre'!EC$1:EC$220,0)),"",VLOOKUP(PQ$1,'Tactic Recode'!$A$1:$B$547,2,FALSE))</f>
        <v/>
      </c>
      <c r="PR134" t="str">
        <f>IF(ISERROR(MATCH(PR$1,'CSC Mitre'!EC$1:EC$220,0)),"",VLOOKUP(PR$1,'Tactic Recode'!$A$1:$B$547,2,FALSE))</f>
        <v/>
      </c>
      <c r="PS134" t="str">
        <f>IF(ISERROR(MATCH(PS$1,'CSC Mitre'!EC$1:EC$220,0)),"",VLOOKUP(PS$1,'Tactic Recode'!$A$1:$B$547,2,FALSE))</f>
        <v/>
      </c>
      <c r="PT134" t="str">
        <f>IF(ISERROR(MATCH(PT$1,'CSC Mitre'!EC$1:EC$220,0)),"",VLOOKUP(PT$1,'Tactic Recode'!$A$1:$B$547,2,FALSE))</f>
        <v/>
      </c>
      <c r="PU134" t="str">
        <f>IF(ISERROR(MATCH(PU$1,'CSC Mitre'!EC$1:EC$220,0)),"",VLOOKUP(PU$1,'Tactic Recode'!$A$1:$B$547,2,FALSE))</f>
        <v/>
      </c>
      <c r="PV134" t="str">
        <f>IF(ISERROR(MATCH(PV$1,'CSC Mitre'!EC$1:EC$220,0)),"",VLOOKUP(PV$1,'Tactic Recode'!$A$1:$B$547,2,FALSE))</f>
        <v/>
      </c>
      <c r="PW134" t="str">
        <f>IF(ISERROR(MATCH(PW$1,'CSC Mitre'!EC$1:EC$220,0)),"",VLOOKUP(PW$1,'Tactic Recode'!$A$1:$B$547,2,FALSE))</f>
        <v/>
      </c>
      <c r="PX134" t="str">
        <f>IF(ISERROR(MATCH(PX$1,'CSC Mitre'!EC$1:EC$220,0)),"",VLOOKUP(PX$1,'Tactic Recode'!$A$1:$B$547,2,FALSE))</f>
        <v/>
      </c>
      <c r="PY134" t="str">
        <f>IF(ISERROR(MATCH(PY$1,'CSC Mitre'!EC$1:EC$220,0)),"",VLOOKUP(PY$1,'Tactic Recode'!$A$1:$B$547,2,FALSE))</f>
        <v/>
      </c>
      <c r="PZ134" t="str">
        <f>IF(ISERROR(MATCH(PZ$1,'CSC Mitre'!EC$1:EC$220,0)),"",VLOOKUP(PZ$1,'Tactic Recode'!$A$1:$B$547,2,FALSE))</f>
        <v/>
      </c>
      <c r="QA134" t="str">
        <f>IF(ISERROR(MATCH(QA$1,'CSC Mitre'!EC$1:EC$220,0)),"",VLOOKUP(QA$1,'Tactic Recode'!$A$1:$B$547,2,FALSE))</f>
        <v/>
      </c>
      <c r="QB134" t="str">
        <f>IF(ISERROR(MATCH(QB$1,'CSC Mitre'!EC$1:EC$220,0)),"",VLOOKUP(QB$1,'Tactic Recode'!$A$1:$B$547,2,FALSE))</f>
        <v/>
      </c>
      <c r="QC134" t="str">
        <f>IF(ISERROR(MATCH(QC$1,'CSC Mitre'!EC$1:EC$220,0)),"",VLOOKUP(QC$1,'Tactic Recode'!$A$1:$B$547,2,FALSE))</f>
        <v/>
      </c>
      <c r="QD134" t="str">
        <f>IF(ISERROR(MATCH(QD$1,'CSC Mitre'!EC$1:EC$220,0)),"",VLOOKUP(QD$1,'Tactic Recode'!$A$1:$B$547,2,FALSE))</f>
        <v/>
      </c>
      <c r="QE134" t="str">
        <f>IF(ISERROR(MATCH(QE$1,'CSC Mitre'!EC$1:EC$220,0)),"",VLOOKUP(QE$1,'Tactic Recode'!$A$1:$B$547,2,FALSE))</f>
        <v/>
      </c>
      <c r="QF134" t="str">
        <f>IF(ISERROR(MATCH(QF$1,'CSC Mitre'!EC$1:EC$220,0)),"",VLOOKUP(QF$1,'Tactic Recode'!$A$1:$B$547,2,FALSE))</f>
        <v/>
      </c>
      <c r="QG134" t="str">
        <f>IF(ISERROR(MATCH(QG$1,'CSC Mitre'!EC$1:EC$220,0)),"",VLOOKUP(QG$1,'Tactic Recode'!$A$1:$B$547,2,FALSE))</f>
        <v/>
      </c>
      <c r="QH134" t="str">
        <f>IF(ISERROR(MATCH(QH$1,'CSC Mitre'!EC$1:EC$220,0)),"",VLOOKUP(QH$1,'Tactic Recode'!$A$1:$B$547,2,FALSE))</f>
        <v/>
      </c>
      <c r="QI134" t="str">
        <f>IF(ISERROR(MATCH(QI$1,'CSC Mitre'!EC$1:EC$220,0)),"",VLOOKUP(QI$1,'Tactic Recode'!$A$1:$B$547,2,FALSE))</f>
        <v/>
      </c>
      <c r="QJ134" t="str">
        <f>IF(ISERROR(MATCH(QJ$1,'CSC Mitre'!EC$1:EC$220,0)),"",VLOOKUP(QJ$1,'Tactic Recode'!$A$1:$B$547,2,FALSE))</f>
        <v/>
      </c>
      <c r="QK134" t="str">
        <f>IF(ISERROR(MATCH(QK$1,'CSC Mitre'!EC$1:EC$220,0)),"",VLOOKUP(QK$1,'Tactic Recode'!$A$1:$B$547,2,FALSE))</f>
        <v/>
      </c>
      <c r="QL134" t="str">
        <f>IF(ISERROR(MATCH(QL$1,'CSC Mitre'!EC$1:EC$220,0)),"",VLOOKUP(QL$1,'Tactic Recode'!$A$1:$B$547,2,FALSE))</f>
        <v/>
      </c>
      <c r="QM134" t="str">
        <f>IF(ISERROR(MATCH(QM$1,'CSC Mitre'!EC$1:EC$220,0)),"",VLOOKUP(QM$1,'Tactic Recode'!$A$1:$B$547,2,FALSE))</f>
        <v/>
      </c>
      <c r="QN134" t="str">
        <f>IF(ISERROR(MATCH(QN$1,'CSC Mitre'!EC$1:EC$220,0)),"",VLOOKUP(QN$1,'Tactic Recode'!$A$1:$B$547,2,FALSE))</f>
        <v/>
      </c>
      <c r="QO134" t="str">
        <f>IF(ISERROR(MATCH(QO$1,'CSC Mitre'!EC$1:EC$220,0)),"",VLOOKUP(QO$1,'Tactic Recode'!$A$1:$B$547,2,FALSE))</f>
        <v/>
      </c>
      <c r="QP134" t="str">
        <f>IF(ISERROR(MATCH(QP$1,'CSC Mitre'!EC$1:EC$220,0)),"",VLOOKUP(QP$1,'Tactic Recode'!$A$1:$B$547,2,FALSE))</f>
        <v/>
      </c>
      <c r="QQ134" t="str">
        <f>IF(ISERROR(MATCH(QQ$1,'CSC Mitre'!EC$1:EC$220,0)),"",VLOOKUP(QQ$1,'Tactic Recode'!$A$1:$B$547,2,FALSE))</f>
        <v/>
      </c>
      <c r="QR134" t="str">
        <f>IF(ISERROR(MATCH(QR$1,'CSC Mitre'!EC$1:EC$220,0)),"",VLOOKUP(QR$1,'Tactic Recode'!$A$1:$B$547,2,FALSE))</f>
        <v/>
      </c>
      <c r="QS134" t="str">
        <f>IF(ISERROR(MATCH(QS$1,'CSC Mitre'!EC$1:EC$220,0)),"",VLOOKUP(QS$1,'Tactic Recode'!$A$1:$B$547,2,FALSE))</f>
        <v/>
      </c>
      <c r="QT134" t="str">
        <f>IF(ISERROR(MATCH(QT$1,'CSC Mitre'!EC$1:EC$220,0)),"",VLOOKUP(QT$1,'Tactic Recode'!$A$1:$B$547,2,FALSE))</f>
        <v/>
      </c>
      <c r="QU134" t="str">
        <f>IF(ISERROR(MATCH(QU$1,'CSC Mitre'!EC$1:EC$220,0)),"",VLOOKUP(QU$1,'Tactic Recode'!$A$1:$B$547,2,FALSE))</f>
        <v/>
      </c>
      <c r="QV134" t="str">
        <f>IF(ISERROR(MATCH(QV$1,'CSC Mitre'!EC$1:EC$220,0)),"",VLOOKUP(QV$1,'Tactic Recode'!$A$1:$B$547,2,FALSE))</f>
        <v/>
      </c>
      <c r="QW134" t="str">
        <f>IF(ISERROR(MATCH(QW$1,'CSC Mitre'!EC$1:EC$220,0)),"",VLOOKUP(QW$1,'Tactic Recode'!$A$1:$B$547,2,FALSE))</f>
        <v/>
      </c>
      <c r="QX134" t="str">
        <f>IF(ISERROR(MATCH(QX$1,'CSC Mitre'!EC$1:EC$220,0)),"",VLOOKUP(QX$1,'Tactic Recode'!$A$1:$B$547,2,FALSE))</f>
        <v/>
      </c>
      <c r="QY134" t="str">
        <f>IF(ISERROR(MATCH(QY$1,'CSC Mitre'!EC$1:EC$220,0)),"",VLOOKUP(QY$1,'Tactic Recode'!$A$1:$B$547,2,FALSE))</f>
        <v/>
      </c>
      <c r="QZ134" t="str">
        <f>IF(ISERROR(MATCH(QZ$1,'CSC Mitre'!EC$1:EC$220,0)),"",VLOOKUP(QZ$1,'Tactic Recode'!$A$1:$B$547,2,FALSE))</f>
        <v/>
      </c>
      <c r="RA134" t="str">
        <f>IF(ISERROR(MATCH(RA$1,'CSC Mitre'!EC$1:EC$220,0)),"",VLOOKUP(RA$1,'Tactic Recode'!$A$1:$B$547,2,FALSE))</f>
        <v/>
      </c>
      <c r="RB134" t="str">
        <f>IF(ISERROR(MATCH(RB$1,'CSC Mitre'!EC$1:EC$220,0)),"",VLOOKUP(RB$1,'Tactic Recode'!$A$1:$B$547,2,FALSE))</f>
        <v/>
      </c>
      <c r="RC134" t="str">
        <f>IF(ISERROR(MATCH(RC$1,'CSC Mitre'!EC$1:EC$220,0)),"",VLOOKUP(RC$1,'Tactic Recode'!$A$1:$B$547,2,FALSE))</f>
        <v/>
      </c>
      <c r="RD134" t="str">
        <f>IF(ISERROR(MATCH(RD$1,'CSC Mitre'!EC$1:EC$220,0)),"",VLOOKUP(RD$1,'Tactic Recode'!$A$1:$B$547,2,FALSE))</f>
        <v/>
      </c>
      <c r="RE134" t="str">
        <f>IF(ISERROR(MATCH(RE$1,'CSC Mitre'!EC$1:EC$220,0)),"",VLOOKUP(RE$1,'Tactic Recode'!$A$1:$B$547,2,FALSE))</f>
        <v/>
      </c>
      <c r="RF134" t="str">
        <f>IF(ISERROR(MATCH(RF$1,'CSC Mitre'!EC$1:EC$220,0)),"",VLOOKUP(RF$1,'Tactic Recode'!$A$1:$B$547,2,FALSE))</f>
        <v/>
      </c>
      <c r="RG134" t="str">
        <f>IF(ISERROR(MATCH(RG$1,'CSC Mitre'!EC$1:EC$220,0)),"",VLOOKUP(RG$1,'Tactic Recode'!$A$1:$B$547,2,FALSE))</f>
        <v/>
      </c>
      <c r="RH134" t="str">
        <f>IF(ISERROR(MATCH(RH$1,'CSC Mitre'!EC$1:EC$220,0)),"",VLOOKUP(RH$1,'Tactic Recode'!$A$1:$B$547,2,FALSE))</f>
        <v/>
      </c>
      <c r="RI134" t="str">
        <f>IF(ISERROR(MATCH(RI$1,'CSC Mitre'!EC$1:EC$220,0)),"",VLOOKUP(RI$1,'Tactic Recode'!$A$1:$B$547,2,FALSE))</f>
        <v/>
      </c>
      <c r="RJ134" t="str">
        <f>IF(ISERROR(MATCH(RJ$1,'CSC Mitre'!EC$1:EC$220,0)),"",VLOOKUP(RJ$1,'Tactic Recode'!$A$1:$B$547,2,FALSE))</f>
        <v/>
      </c>
      <c r="RK134" t="str">
        <f>IF(ISERROR(MATCH(RK$1,'CSC Mitre'!EC$1:EC$220,0)),"",VLOOKUP(RK$1,'Tactic Recode'!$A$1:$B$547,2,FALSE))</f>
        <v/>
      </c>
      <c r="RL134" t="str">
        <f>IF(ISERROR(MATCH(RL$1,'CSC Mitre'!EC$1:EC$220,0)),"",VLOOKUP(RL$1,'Tactic Recode'!$A$1:$B$547,2,FALSE))</f>
        <v/>
      </c>
      <c r="RM134" t="str">
        <f>IF(ISERROR(MATCH(RM$1,'CSC Mitre'!EC$1:EC$220,0)),"",VLOOKUP(RM$1,'Tactic Recode'!$A$1:$B$547,2,FALSE))</f>
        <v/>
      </c>
      <c r="RN134" t="str">
        <f>IF(ISERROR(MATCH(RN$1,'CSC Mitre'!EC$1:EC$220,0)),"",VLOOKUP(RN$1,'Tactic Recode'!$A$1:$B$547,2,FALSE))</f>
        <v/>
      </c>
      <c r="RO134" t="str">
        <f>IF(ISERROR(MATCH(RO$1,'CSC Mitre'!EC$1:EC$220,0)),"",VLOOKUP(RO$1,'Tactic Recode'!$A$1:$B$547,2,FALSE))</f>
        <v/>
      </c>
      <c r="RP134" t="str">
        <f>IF(ISERROR(MATCH(RP$1,'CSC Mitre'!EC$1:EC$220,0)),"",VLOOKUP(RP$1,'Tactic Recode'!$A$1:$B$547,2,FALSE))</f>
        <v/>
      </c>
      <c r="RQ134" t="str">
        <f>IF(ISERROR(MATCH(RQ$1,'CSC Mitre'!EC$1:EC$220,0)),"",VLOOKUP(RQ$1,'Tactic Recode'!$A$1:$B$547,2,FALSE))</f>
        <v/>
      </c>
      <c r="RR134" t="str">
        <f>IF(ISERROR(MATCH(RR$1,'CSC Mitre'!EC$1:EC$220,0)),"",VLOOKUP(RR$1,'Tactic Recode'!$A$1:$B$547,2,FALSE))</f>
        <v/>
      </c>
      <c r="RS134" t="str">
        <f>IF(ISERROR(MATCH(RS$1,'CSC Mitre'!EC$1:EC$220,0)),"",VLOOKUP(RS$1,'Tactic Recode'!$A$1:$B$547,2,FALSE))</f>
        <v/>
      </c>
      <c r="RT134" t="str">
        <f>IF(ISERROR(MATCH(RT$1,'CSC Mitre'!EC$1:EC$220,0)),"",VLOOKUP(RT$1,'Tactic Recode'!$A$1:$B$547,2,FALSE))</f>
        <v/>
      </c>
      <c r="RU134" t="str">
        <f>IF(ISERROR(MATCH(RU$1,'CSC Mitre'!EC$1:EC$220,0)),"",VLOOKUP(RU$1,'Tactic Recode'!$A$1:$B$547,2,FALSE))</f>
        <v/>
      </c>
      <c r="RV134" t="str">
        <f>IF(ISERROR(MATCH(RV$1,'CSC Mitre'!EC$1:EC$220,0)),"",VLOOKUP(RV$1,'Tactic Recode'!$A$1:$B$547,2,FALSE))</f>
        <v/>
      </c>
      <c r="RW134" t="str">
        <f>IF(ISERROR(MATCH(RW$1,'CSC Mitre'!EC$1:EC$220,0)),"",VLOOKUP(RW$1,'Tactic Recode'!$A$1:$B$547,2,FALSE))</f>
        <v/>
      </c>
      <c r="RX134" t="str">
        <f>IF(ISERROR(MATCH(RX$1,'CSC Mitre'!EC$1:EC$220,0)),"",VLOOKUP(RX$1,'Tactic Recode'!$A$1:$B$547,2,FALSE))</f>
        <v/>
      </c>
      <c r="RY134" t="str">
        <f>IF(ISERROR(MATCH(RY$1,'CSC Mitre'!EC$1:EC$220,0)),"",VLOOKUP(RY$1,'Tactic Recode'!$A$1:$B$547,2,FALSE))</f>
        <v/>
      </c>
      <c r="RZ134" t="str">
        <f>IF(ISERROR(MATCH(RZ$1,'CSC Mitre'!EC$1:EC$220,0)),"",VLOOKUP(RZ$1,'Tactic Recode'!$A$1:$B$547,2,FALSE))</f>
        <v/>
      </c>
      <c r="SA134" t="str">
        <f>IF(ISERROR(MATCH(SA$1,'CSC Mitre'!EC$1:EC$220,0)),"",VLOOKUP(SA$1,'Tactic Recode'!$A$1:$B$547,2,FALSE))</f>
        <v/>
      </c>
      <c r="SB134" t="str">
        <f>IF(ISERROR(MATCH(SB$1,'CSC Mitre'!EC$1:EC$220,0)),"",VLOOKUP(SB$1,'Tactic Recode'!$A$1:$B$547,2,FALSE))</f>
        <v/>
      </c>
      <c r="SC134" t="str">
        <f>IF(ISERROR(MATCH(SC$1,'CSC Mitre'!EC$1:EC$220,0)),"",VLOOKUP(SC$1,'Tactic Recode'!$A$1:$B$547,2,FALSE))</f>
        <v/>
      </c>
      <c r="SD134" t="str">
        <f>IF(ISERROR(MATCH(SD$1,'CSC Mitre'!EC$1:EC$220,0)),"",VLOOKUP(SD$1,'Tactic Recode'!$A$1:$B$547,2,FALSE))</f>
        <v/>
      </c>
      <c r="SE134" t="str">
        <f>IF(ISERROR(MATCH(SE$1,'CSC Mitre'!EC$1:EC$220,0)),"",VLOOKUP(SE$1,'Tactic Recode'!$A$1:$B$547,2,FALSE))</f>
        <v/>
      </c>
      <c r="SF134" t="str">
        <f>IF(ISERROR(MATCH(SF$1,'CSC Mitre'!EC$1:EC$220,0)),"",VLOOKUP(SF$1,'Tactic Recode'!$A$1:$B$547,2,FALSE))</f>
        <v/>
      </c>
      <c r="SG134" t="str">
        <f>IF(ISERROR(MATCH(SG$1,'CSC Mitre'!EC$1:EC$220,0)),"",VLOOKUP(SG$1,'Tactic Recode'!$A$1:$B$547,2,FALSE))</f>
        <v/>
      </c>
      <c r="SH134" t="str">
        <f>IF(ISERROR(MATCH(SH$1,'CSC Mitre'!EC$1:EC$220,0)),"",VLOOKUP(SH$1,'Tactic Recode'!$A$1:$B$547,2,FALSE))</f>
        <v/>
      </c>
      <c r="SI134" t="str">
        <f>IF(ISERROR(MATCH(SI$1,'CSC Mitre'!EC$1:EC$220,0)),"",VLOOKUP(SI$1,'Tactic Recode'!$A$1:$B$547,2,FALSE))</f>
        <v/>
      </c>
      <c r="SJ134" t="str">
        <f>IF(ISERROR(MATCH(SJ$1,'CSC Mitre'!EC$1:EC$220,0)),"",VLOOKUP(SJ$1,'Tactic Recode'!$A$1:$B$547,2,FALSE))</f>
        <v/>
      </c>
      <c r="SK134" t="str">
        <f>IF(ISERROR(MATCH(SK$1,'CSC Mitre'!EC$1:EC$220,0)),"",VLOOKUP(SK$1,'Tactic Recode'!$A$1:$B$547,2,FALSE))</f>
        <v/>
      </c>
      <c r="SL134" t="str">
        <f>IF(ISERROR(MATCH(SL$1,'CSC Mitre'!EC$1:EC$220,0)),"",VLOOKUP(SL$1,'Tactic Recode'!$A$1:$B$547,2,FALSE))</f>
        <v/>
      </c>
      <c r="SM134" t="str">
        <f>IF(ISERROR(MATCH(SM$1,'CSC Mitre'!EC$1:EC$220,0)),"",VLOOKUP(SM$1,'Tactic Recode'!$A$1:$B$547,2,FALSE))</f>
        <v/>
      </c>
      <c r="SN134" t="str">
        <f>IF(ISERROR(MATCH(SN$1,'CSC Mitre'!EC$1:EC$220,0)),"",VLOOKUP(SN$1,'Tactic Recode'!$A$1:$B$547,2,FALSE))</f>
        <v/>
      </c>
      <c r="SO134" t="str">
        <f>IF(ISERROR(MATCH(SO$1,'CSC Mitre'!EC$1:EC$220,0)),"",VLOOKUP(SO$1,'Tactic Recode'!$A$1:$B$547,2,FALSE))</f>
        <v/>
      </c>
      <c r="SP134" t="str">
        <f>IF(ISERROR(MATCH(SP$1,'CSC Mitre'!EC$1:EC$220,0)),"",VLOOKUP(SP$1,'Tactic Recode'!$A$1:$B$547,2,FALSE))</f>
        <v/>
      </c>
      <c r="SQ134" t="str">
        <f>IF(ISERROR(MATCH(SQ$1,'CSC Mitre'!EC$1:EC$220,0)),"",VLOOKUP(SQ$1,'Tactic Recode'!$A$1:$B$547,2,FALSE))</f>
        <v/>
      </c>
      <c r="SR134" t="str">
        <f>IF(ISERROR(MATCH(SR$1,'CSC Mitre'!EC$1:EC$220,0)),"",VLOOKUP(SR$1,'Tactic Recode'!$A$1:$B$547,2,FALSE))</f>
        <v/>
      </c>
      <c r="SS134" t="str">
        <f>IF(ISERROR(MATCH(SS$1,'CSC Mitre'!EC$1:EC$220,0)),"",VLOOKUP(SS$1,'Tactic Recode'!$A$1:$B$547,2,FALSE))</f>
        <v/>
      </c>
      <c r="ST134" t="str">
        <f>IF(ISERROR(MATCH(ST$1,'CSC Mitre'!EC$1:EC$220,0)),"",VLOOKUP(ST$1,'Tactic Recode'!$A$1:$B$547,2,FALSE))</f>
        <v/>
      </c>
      <c r="SU134" t="str">
        <f>IF(ISERROR(MATCH(SU$1,'CSC Mitre'!EC$1:EC$220,0)),"",VLOOKUP(SU$1,'Tactic Recode'!$A$1:$B$547,2,FALSE))</f>
        <v/>
      </c>
      <c r="SV134" t="str">
        <f>IF(ISERROR(MATCH(SV$1,'CSC Mitre'!EC$1:EC$220,0)),"",VLOOKUP(SV$1,'Tactic Recode'!$A$1:$B$547,2,FALSE))</f>
        <v/>
      </c>
      <c r="SW134" t="str">
        <f>IF(ISERROR(MATCH(SW$1,'CSC Mitre'!EC$1:EC$220,0)),"",VLOOKUP(SW$1,'Tactic Recode'!$A$1:$B$547,2,FALSE))</f>
        <v/>
      </c>
      <c r="SX134" t="str">
        <f>IF(ISERROR(MATCH(SX$1,'CSC Mitre'!EC$1:EC$220,0)),"",VLOOKUP(SX$1,'Tactic Recode'!$A$1:$B$547,2,FALSE))</f>
        <v/>
      </c>
      <c r="SY134" t="str">
        <f>IF(ISERROR(MATCH(SY$1,'CSC Mitre'!EC$1:EC$220,0)),"",VLOOKUP(SY$1,'Tactic Recode'!$A$1:$B$547,2,FALSE))</f>
        <v/>
      </c>
      <c r="SZ134" t="str">
        <f>IF(ISERROR(MATCH(SZ$1,'CSC Mitre'!EC$1:EC$220,0)),"",VLOOKUP(SZ$1,'Tactic Recode'!$A$1:$B$547,2,FALSE))</f>
        <v/>
      </c>
      <c r="TA134" t="str">
        <f>IF(ISERROR(MATCH(TA$1,'CSC Mitre'!EC$1:EC$220,0)),"",VLOOKUP(TA$1,'Tactic Recode'!$A$1:$B$547,2,FALSE))</f>
        <v/>
      </c>
      <c r="TB134" t="str">
        <f>IF(ISERROR(MATCH(TB$1,'CSC Mitre'!EC$1:EC$220,0)),"",VLOOKUP(TB$1,'Tactic Recode'!$A$1:$B$547,2,FALSE))</f>
        <v/>
      </c>
      <c r="TC134" t="str">
        <f>IF(ISERROR(MATCH(TC$1,'CSC Mitre'!EC$1:EC$220,0)),"",VLOOKUP(TC$1,'Tactic Recode'!$A$1:$B$547,2,FALSE))</f>
        <v/>
      </c>
      <c r="TD134" t="str">
        <f>IF(ISERROR(MATCH(TD$1,'CSC Mitre'!EC$1:EC$220,0)),"",VLOOKUP(TD$1,'Tactic Recode'!$A$1:$B$547,2,FALSE))</f>
        <v/>
      </c>
      <c r="TE134" t="str">
        <f>IF(ISERROR(MATCH(TE$1,'CSC Mitre'!EC$1:EC$220,0)),"",VLOOKUP(TE$1,'Tactic Recode'!$A$1:$B$547,2,FALSE))</f>
        <v/>
      </c>
      <c r="TF134" t="str">
        <f>IF(ISERROR(MATCH(TF$1,'CSC Mitre'!EC$1:EC$220,0)),"",VLOOKUP(TF$1,'Tactic Recode'!$A$1:$B$547,2,FALSE))</f>
        <v/>
      </c>
      <c r="TG134" t="str">
        <f>IF(ISERROR(MATCH(TG$1,'CSC Mitre'!EC$1:EC$220,0)),"",VLOOKUP(TG$1,'Tactic Recode'!$A$1:$B$547,2,FALSE))</f>
        <v/>
      </c>
      <c r="TH134" t="str">
        <f>IF(ISERROR(MATCH(TH$1,'CSC Mitre'!EC$1:EC$220,0)),"",VLOOKUP(TH$1,'Tactic Recode'!$A$1:$B$547,2,FALSE))</f>
        <v/>
      </c>
      <c r="TI134" t="str">
        <f>IF(ISERROR(MATCH(TI$1,'CSC Mitre'!EC$1:EC$220,0)),"",VLOOKUP(TI$1,'Tactic Recode'!$A$1:$B$547,2,FALSE))</f>
        <v/>
      </c>
      <c r="TJ134" t="str">
        <f>IF(ISERROR(MATCH(TJ$1,'CSC Mitre'!EC$1:EC$220,0)),"",VLOOKUP(TJ$1,'Tactic Recode'!$A$1:$B$547,2,FALSE))</f>
        <v/>
      </c>
      <c r="TK134" t="str">
        <f>IF(ISERROR(MATCH(TK$1,'CSC Mitre'!EC$1:EC$220,0)),"",VLOOKUP(TK$1,'Tactic Recode'!$A$1:$B$547,2,FALSE))</f>
        <v/>
      </c>
      <c r="TL134" t="str">
        <f>IF(ISERROR(MATCH(TL$1,'CSC Mitre'!EC$1:EC$220,0)),"",VLOOKUP(TL$1,'Tactic Recode'!$A$1:$B$547,2,FALSE))</f>
        <v/>
      </c>
      <c r="TM134" t="str">
        <f>IF(ISERROR(MATCH(TM$1,'CSC Mitre'!EC$1:EC$220,0)),"",VLOOKUP(TM$1,'Tactic Recode'!$A$1:$B$547,2,FALSE))</f>
        <v/>
      </c>
      <c r="TN134" t="str">
        <f>IF(ISERROR(MATCH(TN$1,'CSC Mitre'!EC$1:EC$220,0)),"",VLOOKUP(TN$1,'Tactic Recode'!$A$1:$B$547,2,FALSE))</f>
        <v/>
      </c>
      <c r="TO134" t="str">
        <f>IF(ISERROR(MATCH(TO$1,'CSC Mitre'!EC$1:EC$220,0)),"",VLOOKUP(TO$1,'Tactic Recode'!$A$1:$B$547,2,FALSE))</f>
        <v/>
      </c>
      <c r="TP134" t="str">
        <f>IF(ISERROR(MATCH(TP$1,'CSC Mitre'!EC$1:EC$220,0)),"",VLOOKUP(TP$1,'Tactic Recode'!$A$1:$B$547,2,FALSE))</f>
        <v/>
      </c>
      <c r="TQ134" t="str">
        <f>IF(ISERROR(MATCH(TQ$1,'CSC Mitre'!EC$1:EC$220,0)),"",VLOOKUP(TQ$1,'Tactic Recode'!$A$1:$B$547,2,FALSE))</f>
        <v/>
      </c>
      <c r="TR134" t="str">
        <f>IF(ISERROR(MATCH(TR$1,'CSC Mitre'!EC$1:EC$220,0)),"",VLOOKUP(TR$1,'Tactic Recode'!$A$1:$B$547,2,FALSE))</f>
        <v/>
      </c>
      <c r="TS134" t="str">
        <f>IF(ISERROR(MATCH(TS$1,'CSC Mitre'!EC$1:EC$220,0)),"",VLOOKUP(TS$1,'Tactic Recode'!$A$1:$B$547,2,FALSE))</f>
        <v/>
      </c>
      <c r="TT134" t="str">
        <f>IF(ISERROR(MATCH(TT$1,'CSC Mitre'!EC$1:EC$220,0)),"",VLOOKUP(TT$1,'Tactic Recode'!$A$1:$B$547,2,FALSE))</f>
        <v/>
      </c>
      <c r="TU134" t="str">
        <f>IF(ISERROR(MATCH(TU$1,'CSC Mitre'!EC$1:EC$220,0)),"",VLOOKUP(TU$1,'Tactic Recode'!$A$1:$B$547,2,FALSE))</f>
        <v/>
      </c>
      <c r="TV134" t="str">
        <f>IF(ISERROR(MATCH(TV$1,'CSC Mitre'!EC$1:EC$220,0)),"",VLOOKUP(TV$1,'Tactic Recode'!$A$1:$B$547,2,FALSE))</f>
        <v/>
      </c>
      <c r="TW134" t="str">
        <f>IF(ISERROR(MATCH(TW$1,'CSC Mitre'!EC$1:EC$220,0)),"",VLOOKUP(TW$1,'Tactic Recode'!$A$1:$B$547,2,FALSE))</f>
        <v/>
      </c>
      <c r="TX134" t="str">
        <f>IF(ISERROR(MATCH(TX$1,'CSC Mitre'!EC$1:EC$220,0)),"",VLOOKUP(TX$1,'Tactic Recode'!$A$1:$B$547,2,FALSE))</f>
        <v/>
      </c>
      <c r="TY134" t="str">
        <f>IF(ISERROR(MATCH(TY$1,'CSC Mitre'!EC$1:EC$220,0)),"",VLOOKUP(TY$1,'Tactic Recode'!$A$1:$B$547,2,FALSE))</f>
        <v/>
      </c>
      <c r="TZ134" t="str">
        <f>IF(ISERROR(MATCH(TZ$1,'CSC Mitre'!EC$1:EC$220,0)),"",VLOOKUP(TZ$1,'Tactic Recode'!$A$1:$B$547,2,FALSE))</f>
        <v/>
      </c>
      <c r="UA134" t="str">
        <f>IF(ISERROR(MATCH(UA$1,'CSC Mitre'!EC$1:EC$220,0)),"",VLOOKUP(UA$1,'Tactic Recode'!$A$1:$B$547,2,FALSE))</f>
        <v/>
      </c>
      <c r="UB134" t="str">
        <f>IF(ISERROR(MATCH(UB$1,'CSC Mitre'!EC$1:EC$220,0)),"",VLOOKUP(UB$1,'Tactic Recode'!$A$1:$B$547,2,FALSE))</f>
        <v/>
      </c>
    </row>
    <row r="135" spans="1:548" x14ac:dyDescent="0.25">
      <c r="A135" s="59" t="s">
        <v>530</v>
      </c>
      <c r="B135" t="str">
        <f>IF(ISERROR(MATCH(B$1,'CSC Mitre'!ED$1:ED$220,0)),"",VLOOKUP(B$1,'Tactic Recode'!$A$1:$B$547,2,FALSE))</f>
        <v/>
      </c>
      <c r="C135" t="str">
        <f>IF(ISERROR(MATCH(C$1,'CSC Mitre'!ED$1:ED$220,0)),"",VLOOKUP(C$1,'Tactic Recode'!$A$1:$B$547,2,FALSE))</f>
        <v/>
      </c>
      <c r="D135" t="str">
        <f>IF(ISERROR(MATCH(D$1,'CSC Mitre'!ED$1:ED$220,0)),"",VLOOKUP(D$1,'Tactic Recode'!$A$1:$B$547,2,FALSE))</f>
        <v/>
      </c>
      <c r="E135" t="str">
        <f>IF(ISERROR(MATCH(E$1,'CSC Mitre'!ED$1:ED$220,0)),"",VLOOKUP(E$1,'Tactic Recode'!$A$1:$B$547,2,FALSE))</f>
        <v/>
      </c>
      <c r="F135" t="str">
        <f>IF(ISERROR(MATCH(F$1,'CSC Mitre'!ED$1:ED$220,0)),"",VLOOKUP(F$1,'Tactic Recode'!$A$1:$B$547,2,FALSE))</f>
        <v>Credential Access</v>
      </c>
      <c r="G135" t="str">
        <f>IF(ISERROR(MATCH(G$1,'CSC Mitre'!ED$1:ED$220,0)),"",VLOOKUP(G$1,'Tactic Recode'!$A$1:$B$547,2,FALSE))</f>
        <v>Credential Access</v>
      </c>
      <c r="H135" t="str">
        <f>IF(ISERROR(MATCH(H$1,'CSC Mitre'!ED$1:ED$220,0)),"",VLOOKUP(H$1,'Tactic Recode'!$A$1:$B$547,2,FALSE))</f>
        <v>Credential Access</v>
      </c>
      <c r="I135" t="str">
        <f>IF(ISERROR(MATCH(I$1,'CSC Mitre'!ED$1:ED$220,0)),"",VLOOKUP(I$1,'Tactic Recode'!$A$1:$B$547,2,FALSE))</f>
        <v>Credential Access</v>
      </c>
      <c r="J135" t="str">
        <f>IF(ISERROR(MATCH(J$1,'CSC Mitre'!ED$1:ED$220,0)),"",VLOOKUP(J$1,'Tactic Recode'!$A$1:$B$547,2,FALSE))</f>
        <v>Credential Access</v>
      </c>
      <c r="K135" t="str">
        <f>IF(ISERROR(MATCH(K$1,'CSC Mitre'!ED$1:ED$220,0)),"",VLOOKUP(K$1,'Tactic Recode'!$A$1:$B$547,2,FALSE))</f>
        <v>Credential Access</v>
      </c>
      <c r="L135" t="str">
        <f>IF(ISERROR(MATCH(L$1,'CSC Mitre'!ED$1:ED$220,0)),"",VLOOKUP(L$1,'Tactic Recode'!$A$1:$B$547,2,FALSE))</f>
        <v/>
      </c>
      <c r="M135" t="str">
        <f>IF(ISERROR(MATCH(M$1,'CSC Mitre'!ED$1:ED$220,0)),"",VLOOKUP(M$1,'Tactic Recode'!$A$1:$B$547,2,FALSE))</f>
        <v/>
      </c>
      <c r="N135" t="str">
        <f>IF(ISERROR(MATCH(N$1,'CSC Mitre'!ED$1:ED$220,0)),"",VLOOKUP(N$1,'Tactic Recode'!$A$1:$B$547,2,FALSE))</f>
        <v/>
      </c>
      <c r="O135" t="str">
        <f>IF(ISERROR(MATCH(O$1,'CSC Mitre'!ED$1:ED$220,0)),"",VLOOKUP(O$1,'Tactic Recode'!$A$1:$B$547,2,FALSE))</f>
        <v/>
      </c>
      <c r="P135" t="str">
        <f>IF(ISERROR(MATCH(P$1,'CSC Mitre'!ED$1:ED$220,0)),"",VLOOKUP(P$1,'Tactic Recode'!$A$1:$B$547,2,FALSE))</f>
        <v/>
      </c>
      <c r="Q135" t="str">
        <f>IF(ISERROR(MATCH(Q$1,'CSC Mitre'!ED$1:ED$220,0)),"",VLOOKUP(Q$1,'Tactic Recode'!$A$1:$B$547,2,FALSE))</f>
        <v/>
      </c>
      <c r="R135" t="str">
        <f>IF(ISERROR(MATCH(R$1,'CSC Mitre'!ED$1:ED$220,0)),"",VLOOKUP(R$1,'Tactic Recode'!$A$1:$B$547,2,FALSE))</f>
        <v/>
      </c>
      <c r="S135" t="str">
        <f>IF(ISERROR(MATCH(S$1,'CSC Mitre'!ED$1:ED$220,0)),"",VLOOKUP(S$1,'Tactic Recode'!$A$1:$B$547,2,FALSE))</f>
        <v/>
      </c>
      <c r="T135" t="str">
        <f>IF(ISERROR(MATCH(T$1,'CSC Mitre'!ED$1:ED$220,0)),"",VLOOKUP(T$1,'Tactic Recode'!$A$1:$B$547,2,FALSE))</f>
        <v/>
      </c>
      <c r="U135" t="str">
        <f>IF(ISERROR(MATCH(U$1,'CSC Mitre'!ED$1:ED$220,0)),"",VLOOKUP(U$1,'Tactic Recode'!$A$1:$B$547,2,FALSE))</f>
        <v/>
      </c>
      <c r="V135" t="str">
        <f>IF(ISERROR(MATCH(V$1,'CSC Mitre'!ED$1:ED$220,0)),"",VLOOKUP(V$1,'Tactic Recode'!$A$1:$B$547,2,FALSE))</f>
        <v/>
      </c>
      <c r="W135" t="str">
        <f>IF(ISERROR(MATCH(W$1,'CSC Mitre'!ED$1:ED$220,0)),"",VLOOKUP(W$1,'Tactic Recode'!$A$1:$B$547,2,FALSE))</f>
        <v/>
      </c>
      <c r="X135" t="str">
        <f>IF(ISERROR(MATCH(X$1,'CSC Mitre'!ED$1:ED$220,0)),"",VLOOKUP(X$1,'Tactic Recode'!$A$1:$B$547,2,FALSE))</f>
        <v/>
      </c>
      <c r="Y135" t="str">
        <f>IF(ISERROR(MATCH(Y$1,'CSC Mitre'!ED$1:ED$220,0)),"",VLOOKUP(Y$1,'Tactic Recode'!$A$1:$B$547,2,FALSE))</f>
        <v/>
      </c>
      <c r="Z135" t="str">
        <f>IF(ISERROR(MATCH(Z$1,'CSC Mitre'!ED$1:ED$220,0)),"",VLOOKUP(Z$1,'Tactic Recode'!$A$1:$B$547,2,FALSE))</f>
        <v/>
      </c>
      <c r="AA135" t="str">
        <f>IF(ISERROR(MATCH(AA$1,'CSC Mitre'!ED$1:ED$220,0)),"",VLOOKUP(AA$1,'Tactic Recode'!$A$1:$B$547,2,FALSE))</f>
        <v/>
      </c>
      <c r="AB135" t="str">
        <f>IF(ISERROR(MATCH(AB$1,'CSC Mitre'!ED$1:ED$220,0)),"",VLOOKUP(AB$1,'Tactic Recode'!$A$1:$B$547,2,FALSE))</f>
        <v/>
      </c>
      <c r="AC135" t="str">
        <f>IF(ISERROR(MATCH(AC$1,'CSC Mitre'!ED$1:ED$220,0)),"",VLOOKUP(AC$1,'Tactic Recode'!$A$1:$B$547,2,FALSE))</f>
        <v/>
      </c>
      <c r="AD135" t="str">
        <f>IF(ISERROR(MATCH(AD$1,'CSC Mitre'!ED$1:ED$220,0)),"",VLOOKUP(AD$1,'Tactic Recode'!$A$1:$B$547,2,FALSE))</f>
        <v/>
      </c>
      <c r="AE135" t="str">
        <f>IF(ISERROR(MATCH(AE$1,'CSC Mitre'!ED$1:ED$220,0)),"",VLOOKUP(AE$1,'Tactic Recode'!$A$1:$B$547,2,FALSE))</f>
        <v/>
      </c>
      <c r="AF135" t="str">
        <f>IF(ISERROR(MATCH(AF$1,'CSC Mitre'!ED$1:ED$220,0)),"",VLOOKUP(AF$1,'Tactic Recode'!$A$1:$B$547,2,FALSE))</f>
        <v/>
      </c>
      <c r="AG135" t="str">
        <f>IF(ISERROR(MATCH(AG$1,'CSC Mitre'!ED$1:ED$220,0)),"",VLOOKUP(AG$1,'Tactic Recode'!$A$1:$B$547,2,FALSE))</f>
        <v/>
      </c>
      <c r="AH135" t="str">
        <f>IF(ISERROR(MATCH(AH$1,'CSC Mitre'!ED$1:ED$220,0)),"",VLOOKUP(AH$1,'Tactic Recode'!$A$1:$B$547,2,FALSE))</f>
        <v/>
      </c>
      <c r="AI135" t="str">
        <f>IF(ISERROR(MATCH(AI$1,'CSC Mitre'!ED$1:ED$220,0)),"",VLOOKUP(AI$1,'Tactic Recode'!$A$1:$B$547,2,FALSE))</f>
        <v/>
      </c>
      <c r="AJ135" t="str">
        <f>IF(ISERROR(MATCH(AJ$1,'CSC Mitre'!ED$1:ED$220,0)),"",VLOOKUP(AJ$1,'Tactic Recode'!$A$1:$B$547,2,FALSE))</f>
        <v/>
      </c>
      <c r="AK135" t="str">
        <f>IF(ISERROR(MATCH(AK$1,'CSC Mitre'!ED$1:ED$220,0)),"",VLOOKUP(AK$1,'Tactic Recode'!$A$1:$B$547,2,FALSE))</f>
        <v/>
      </c>
      <c r="AL135" t="str">
        <f>IF(ISERROR(MATCH(AL$1,'CSC Mitre'!ED$1:ED$220,0)),"",VLOOKUP(AL$1,'Tactic Recode'!$A$1:$B$547,2,FALSE))</f>
        <v/>
      </c>
      <c r="AM135" t="str">
        <f>IF(ISERROR(MATCH(AM$1,'CSC Mitre'!ED$1:ED$220,0)),"",VLOOKUP(AM$1,'Tactic Recode'!$A$1:$B$547,2,FALSE))</f>
        <v/>
      </c>
      <c r="AN135" t="str">
        <f>IF(ISERROR(MATCH(AN$1,'CSC Mitre'!ED$1:ED$220,0)),"",VLOOKUP(AN$1,'Tactic Recode'!$A$1:$B$547,2,FALSE))</f>
        <v/>
      </c>
      <c r="AO135" t="str">
        <f>IF(ISERROR(MATCH(AO$1,'CSC Mitre'!ED$1:ED$220,0)),"",VLOOKUP(AO$1,'Tactic Recode'!$A$1:$B$547,2,FALSE))</f>
        <v/>
      </c>
      <c r="AP135" t="str">
        <f>IF(ISERROR(MATCH(AP$1,'CSC Mitre'!ED$1:ED$220,0)),"",VLOOKUP(AP$1,'Tactic Recode'!$A$1:$B$547,2,FALSE))</f>
        <v/>
      </c>
      <c r="AQ135" t="str">
        <f>IF(ISERROR(MATCH(AQ$1,'CSC Mitre'!ED$1:ED$220,0)),"",VLOOKUP(AQ$1,'Tactic Recode'!$A$1:$B$547,2,FALSE))</f>
        <v/>
      </c>
      <c r="AR135" t="str">
        <f>IF(ISERROR(MATCH(AR$1,'CSC Mitre'!ED$1:ED$220,0)),"",VLOOKUP(AR$1,'Tactic Recode'!$A$1:$B$547,2,FALSE))</f>
        <v/>
      </c>
      <c r="AS135" t="str">
        <f>IF(ISERROR(MATCH(AS$1,'CSC Mitre'!ED$1:ED$220,0)),"",VLOOKUP(AS$1,'Tactic Recode'!$A$1:$B$547,2,FALSE))</f>
        <v/>
      </c>
      <c r="AT135" t="str">
        <f>IF(ISERROR(MATCH(AT$1,'CSC Mitre'!ED$1:ED$220,0)),"",VLOOKUP(AT$1,'Tactic Recode'!$A$1:$B$547,2,FALSE))</f>
        <v/>
      </c>
      <c r="AU135" t="str">
        <f>IF(ISERROR(MATCH(AU$1,'CSC Mitre'!ED$1:ED$220,0)),"",VLOOKUP(AU$1,'Tactic Recode'!$A$1:$B$547,2,FALSE))</f>
        <v/>
      </c>
      <c r="AV135" t="str">
        <f>IF(ISERROR(MATCH(AV$1,'CSC Mitre'!ED$1:ED$220,0)),"",VLOOKUP(AV$1,'Tactic Recode'!$A$1:$B$547,2,FALSE))</f>
        <v/>
      </c>
      <c r="AW135" t="str">
        <f>IF(ISERROR(MATCH(AW$1,'CSC Mitre'!ED$1:ED$220,0)),"",VLOOKUP(AW$1,'Tactic Recode'!$A$1:$B$547,2,FALSE))</f>
        <v/>
      </c>
      <c r="AX135" t="str">
        <f>IF(ISERROR(MATCH(AX$1,'CSC Mitre'!ED$1:ED$220,0)),"",VLOOKUP(AX$1,'Tactic Recode'!$A$1:$B$547,2,FALSE))</f>
        <v/>
      </c>
      <c r="AY135" t="str">
        <f>IF(ISERROR(MATCH(AY$1,'CSC Mitre'!ED$1:ED$220,0)),"",VLOOKUP(AY$1,'Tactic Recode'!$A$1:$B$547,2,FALSE))</f>
        <v/>
      </c>
      <c r="AZ135" t="str">
        <f>IF(ISERROR(MATCH(AZ$1,'CSC Mitre'!ED$1:ED$220,0)),"",VLOOKUP(AZ$1,'Tactic Recode'!$A$1:$B$547,2,FALSE))</f>
        <v/>
      </c>
      <c r="BA135" t="str">
        <f>IF(ISERROR(MATCH(BA$1,'CSC Mitre'!ED$1:ED$220,0)),"",VLOOKUP(BA$1,'Tactic Recode'!$A$1:$B$547,2,FALSE))</f>
        <v/>
      </c>
      <c r="BB135" t="str">
        <f>IF(ISERROR(MATCH(BB$1,'CSC Mitre'!ED$1:ED$220,0)),"",VLOOKUP(BB$1,'Tactic Recode'!$A$1:$B$547,2,FALSE))</f>
        <v/>
      </c>
      <c r="BC135" t="str">
        <f>IF(ISERROR(MATCH(BC$1,'CSC Mitre'!ED$1:ED$220,0)),"",VLOOKUP(BC$1,'Tactic Recode'!$A$1:$B$547,2,FALSE))</f>
        <v/>
      </c>
      <c r="BD135" t="str">
        <f>IF(ISERROR(MATCH(BD$1,'CSC Mitre'!ED$1:ED$220,0)),"",VLOOKUP(BD$1,'Tactic Recode'!$A$1:$B$547,2,FALSE))</f>
        <v/>
      </c>
      <c r="BE135" t="str">
        <f>IF(ISERROR(MATCH(BE$1,'CSC Mitre'!ED$1:ED$220,0)),"",VLOOKUP(BE$1,'Tactic Recode'!$A$1:$B$547,2,FALSE))</f>
        <v/>
      </c>
      <c r="BF135" t="str">
        <f>IF(ISERROR(MATCH(BF$1,'CSC Mitre'!ED$1:ED$220,0)),"",VLOOKUP(BF$1,'Tactic Recode'!$A$1:$B$547,2,FALSE))</f>
        <v/>
      </c>
      <c r="BG135" t="str">
        <f>IF(ISERROR(MATCH(BG$1,'CSC Mitre'!ED$1:ED$220,0)),"",VLOOKUP(BG$1,'Tactic Recode'!$A$1:$B$547,2,FALSE))</f>
        <v/>
      </c>
      <c r="BH135" t="str">
        <f>IF(ISERROR(MATCH(BH$1,'CSC Mitre'!ED$1:ED$220,0)),"",VLOOKUP(BH$1,'Tactic Recode'!$A$1:$B$547,2,FALSE))</f>
        <v/>
      </c>
      <c r="BI135" t="str">
        <f>IF(ISERROR(MATCH(BI$1,'CSC Mitre'!ED$1:ED$220,0)),"",VLOOKUP(BI$1,'Tactic Recode'!$A$1:$B$547,2,FALSE))</f>
        <v/>
      </c>
      <c r="BJ135" t="str">
        <f>IF(ISERROR(MATCH(BJ$1,'CSC Mitre'!ED$1:ED$220,0)),"",VLOOKUP(BJ$1,'Tactic Recode'!$A$1:$B$547,2,FALSE))</f>
        <v/>
      </c>
      <c r="BK135" t="str">
        <f>IF(ISERROR(MATCH(BK$1,'CSC Mitre'!ED$1:ED$220,0)),"",VLOOKUP(BK$1,'Tactic Recode'!$A$1:$B$547,2,FALSE))</f>
        <v/>
      </c>
      <c r="BL135" t="str">
        <f>IF(ISERROR(MATCH(BL$1,'CSC Mitre'!ED$1:ED$220,0)),"",VLOOKUP(BL$1,'Tactic Recode'!$A$1:$B$547,2,FALSE))</f>
        <v/>
      </c>
      <c r="BM135" t="str">
        <f>IF(ISERROR(MATCH(BM$1,'CSC Mitre'!ED$1:ED$220,0)),"",VLOOKUP(BM$1,'Tactic Recode'!$A$1:$B$547,2,FALSE))</f>
        <v/>
      </c>
      <c r="BN135" t="str">
        <f>IF(ISERROR(MATCH(BN$1,'CSC Mitre'!ED$1:ED$220,0)),"",VLOOKUP(BN$1,'Tactic Recode'!$A$1:$B$547,2,FALSE))</f>
        <v/>
      </c>
      <c r="BO135" t="str">
        <f>IF(ISERROR(MATCH(BO$1,'CSC Mitre'!ED$1:ED$220,0)),"",VLOOKUP(BO$1,'Tactic Recode'!$A$1:$B$547,2,FALSE))</f>
        <v/>
      </c>
      <c r="BP135" t="str">
        <f>IF(ISERROR(MATCH(BP$1,'CSC Mitre'!ED$1:ED$220,0)),"",VLOOKUP(BP$1,'Tactic Recode'!$A$1:$B$547,2,FALSE))</f>
        <v/>
      </c>
      <c r="BQ135" t="str">
        <f>IF(ISERROR(MATCH(BQ$1,'CSC Mitre'!ED$1:ED$220,0)),"",VLOOKUP(BQ$1,'Tactic Recode'!$A$1:$B$547,2,FALSE))</f>
        <v/>
      </c>
      <c r="BR135" t="str">
        <f>IF(ISERROR(MATCH(BR$1,'CSC Mitre'!ED$1:ED$220,0)),"",VLOOKUP(BR$1,'Tactic Recode'!$A$1:$B$547,2,FALSE))</f>
        <v/>
      </c>
      <c r="BS135" t="str">
        <f>IF(ISERROR(MATCH(BS$1,'CSC Mitre'!ED$1:ED$220,0)),"",VLOOKUP(BS$1,'Tactic Recode'!$A$1:$B$547,2,FALSE))</f>
        <v/>
      </c>
      <c r="BT135" t="str">
        <f>IF(ISERROR(MATCH(BT$1,'CSC Mitre'!ED$1:ED$220,0)),"",VLOOKUP(BT$1,'Tactic Recode'!$A$1:$B$547,2,FALSE))</f>
        <v/>
      </c>
      <c r="BU135" t="str">
        <f>IF(ISERROR(MATCH(BU$1,'CSC Mitre'!ED$1:ED$220,0)),"",VLOOKUP(BU$1,'Tactic Recode'!$A$1:$B$547,2,FALSE))</f>
        <v/>
      </c>
      <c r="BV135" t="str">
        <f>IF(ISERROR(MATCH(BV$1,'CSC Mitre'!ED$1:ED$220,0)),"",VLOOKUP(BV$1,'Tactic Recode'!$A$1:$B$547,2,FALSE))</f>
        <v/>
      </c>
      <c r="BW135" t="str">
        <f>IF(ISERROR(MATCH(BW$1,'CSC Mitre'!ED$1:ED$220,0)),"",VLOOKUP(BW$1,'Tactic Recode'!$A$1:$B$547,2,FALSE))</f>
        <v/>
      </c>
      <c r="BX135" t="str">
        <f>IF(ISERROR(MATCH(BX$1,'CSC Mitre'!ED$1:ED$220,0)),"",VLOOKUP(BX$1,'Tactic Recode'!$A$1:$B$547,2,FALSE))</f>
        <v/>
      </c>
      <c r="BY135" t="str">
        <f>IF(ISERROR(MATCH(BY$1,'CSC Mitre'!ED$1:ED$220,0)),"",VLOOKUP(BY$1,'Tactic Recode'!$A$1:$B$547,2,FALSE))</f>
        <v/>
      </c>
      <c r="BZ135" t="str">
        <f>IF(ISERROR(MATCH(BZ$1,'CSC Mitre'!ED$1:ED$220,0)),"",VLOOKUP(BZ$1,'Tactic Recode'!$A$1:$B$547,2,FALSE))</f>
        <v/>
      </c>
      <c r="CA135" t="str">
        <f>IF(ISERROR(MATCH(CA$1,'CSC Mitre'!ED$1:ED$220,0)),"",VLOOKUP(CA$1,'Tactic Recode'!$A$1:$B$547,2,FALSE))</f>
        <v/>
      </c>
      <c r="CB135" t="str">
        <f>IF(ISERROR(MATCH(CB$1,'CSC Mitre'!ED$1:ED$220,0)),"",VLOOKUP(CB$1,'Tactic Recode'!$A$1:$B$547,2,FALSE))</f>
        <v/>
      </c>
      <c r="CC135" t="str">
        <f>IF(ISERROR(MATCH(CC$1,'CSC Mitre'!ED$1:ED$220,0)),"",VLOOKUP(CC$1,'Tactic Recode'!$A$1:$B$547,2,FALSE))</f>
        <v/>
      </c>
      <c r="CD135" t="str">
        <f>IF(ISERROR(MATCH(CD$1,'CSC Mitre'!ED$1:ED$220,0)),"",VLOOKUP(CD$1,'Tactic Recode'!$A$1:$B$547,2,FALSE))</f>
        <v/>
      </c>
      <c r="CE135" t="str">
        <f>IF(ISERROR(MATCH(CE$1,'CSC Mitre'!ED$1:ED$220,0)),"",VLOOKUP(CE$1,'Tactic Recode'!$A$1:$B$547,2,FALSE))</f>
        <v/>
      </c>
      <c r="CF135" t="str">
        <f>IF(ISERROR(MATCH(CF$1,'CSC Mitre'!ED$1:ED$220,0)),"",VLOOKUP(CF$1,'Tactic Recode'!$A$1:$B$547,2,FALSE))</f>
        <v/>
      </c>
      <c r="CG135" t="str">
        <f>IF(ISERROR(MATCH(CG$1,'CSC Mitre'!ED$1:ED$220,0)),"",VLOOKUP(CG$1,'Tactic Recode'!$A$1:$B$547,2,FALSE))</f>
        <v/>
      </c>
      <c r="CH135" t="str">
        <f>IF(ISERROR(MATCH(CH$1,'CSC Mitre'!ED$1:ED$220,0)),"",VLOOKUP(CH$1,'Tactic Recode'!$A$1:$B$547,2,FALSE))</f>
        <v/>
      </c>
      <c r="CI135" t="str">
        <f>IF(ISERROR(MATCH(CI$1,'CSC Mitre'!ED$1:ED$220,0)),"",VLOOKUP(CI$1,'Tactic Recode'!$A$1:$B$547,2,FALSE))</f>
        <v/>
      </c>
      <c r="CJ135" t="str">
        <f>IF(ISERROR(MATCH(CJ$1,'CSC Mitre'!ED$1:ED$220,0)),"",VLOOKUP(CJ$1,'Tactic Recode'!$A$1:$B$547,2,FALSE))</f>
        <v/>
      </c>
      <c r="CK135" t="str">
        <f>IF(ISERROR(MATCH(CK$1,'CSC Mitre'!ED$1:ED$220,0)),"",VLOOKUP(CK$1,'Tactic Recode'!$A$1:$B$547,2,FALSE))</f>
        <v/>
      </c>
      <c r="CL135" t="str">
        <f>IF(ISERROR(MATCH(CL$1,'CSC Mitre'!ED$1:ED$220,0)),"",VLOOKUP(CL$1,'Tactic Recode'!$A$1:$B$547,2,FALSE))</f>
        <v/>
      </c>
      <c r="CM135" t="str">
        <f>IF(ISERROR(MATCH(CM$1,'CSC Mitre'!ED$1:ED$220,0)),"",VLOOKUP(CM$1,'Tactic Recode'!$A$1:$B$547,2,FALSE))</f>
        <v/>
      </c>
      <c r="CN135" t="str">
        <f>IF(ISERROR(MATCH(CN$1,'CSC Mitre'!ED$1:ED$220,0)),"",VLOOKUP(CN$1,'Tactic Recode'!$A$1:$B$547,2,FALSE))</f>
        <v/>
      </c>
      <c r="CO135" t="str">
        <f>IF(ISERROR(MATCH(CO$1,'CSC Mitre'!ED$1:ED$220,0)),"",VLOOKUP(CO$1,'Tactic Recode'!$A$1:$B$547,2,FALSE))</f>
        <v/>
      </c>
      <c r="CP135" t="str">
        <f>IF(ISERROR(MATCH(CP$1,'CSC Mitre'!ED$1:ED$220,0)),"",VLOOKUP(CP$1,'Tactic Recode'!$A$1:$B$547,2,FALSE))</f>
        <v/>
      </c>
      <c r="CQ135" t="str">
        <f>IF(ISERROR(MATCH(CQ$1,'CSC Mitre'!ED$1:ED$220,0)),"",VLOOKUP(CQ$1,'Tactic Recode'!$A$1:$B$547,2,FALSE))</f>
        <v/>
      </c>
      <c r="CR135" t="str">
        <f>IF(ISERROR(MATCH(CR$1,'CSC Mitre'!ED$1:ED$220,0)),"",VLOOKUP(CR$1,'Tactic Recode'!$A$1:$B$547,2,FALSE))</f>
        <v/>
      </c>
      <c r="CS135" t="str">
        <f>IF(ISERROR(MATCH(CS$1,'CSC Mitre'!ED$1:ED$220,0)),"",VLOOKUP(CS$1,'Tactic Recode'!$A$1:$B$547,2,FALSE))</f>
        <v/>
      </c>
      <c r="CT135" t="str">
        <f>IF(ISERROR(MATCH(CT$1,'CSC Mitre'!ED$1:ED$220,0)),"",VLOOKUP(CT$1,'Tactic Recode'!$A$1:$B$547,2,FALSE))</f>
        <v/>
      </c>
      <c r="CU135" t="str">
        <f>IF(ISERROR(MATCH(CU$1,'CSC Mitre'!ED$1:ED$220,0)),"",VLOOKUP(CU$1,'Tactic Recode'!$A$1:$B$547,2,FALSE))</f>
        <v/>
      </c>
      <c r="CV135" t="str">
        <f>IF(ISERROR(MATCH(CV$1,'CSC Mitre'!ED$1:ED$220,0)),"",VLOOKUP(CV$1,'Tactic Recode'!$A$1:$B$547,2,FALSE))</f>
        <v/>
      </c>
      <c r="CW135" t="str">
        <f>IF(ISERROR(MATCH(CW$1,'CSC Mitre'!ED$1:ED$220,0)),"",VLOOKUP(CW$1,'Tactic Recode'!$A$1:$B$547,2,FALSE))</f>
        <v/>
      </c>
      <c r="CX135" t="str">
        <f>IF(ISERROR(MATCH(CX$1,'CSC Mitre'!ED$1:ED$220,0)),"",VLOOKUP(CX$1,'Tactic Recode'!$A$1:$B$547,2,FALSE))</f>
        <v/>
      </c>
      <c r="CY135" t="str">
        <f>IF(ISERROR(MATCH(CY$1,'CSC Mitre'!ED$1:ED$220,0)),"",VLOOKUP(CY$1,'Tactic Recode'!$A$1:$B$547,2,FALSE))</f>
        <v/>
      </c>
      <c r="CZ135" t="str">
        <f>IF(ISERROR(MATCH(CZ$1,'CSC Mitre'!ED$1:ED$220,0)),"",VLOOKUP(CZ$1,'Tactic Recode'!$A$1:$B$547,2,FALSE))</f>
        <v/>
      </c>
      <c r="DA135" t="str">
        <f>IF(ISERROR(MATCH(DA$1,'CSC Mitre'!ED$1:ED$220,0)),"",VLOOKUP(DA$1,'Tactic Recode'!$A$1:$B$547,2,FALSE))</f>
        <v/>
      </c>
      <c r="DB135" t="str">
        <f>IF(ISERROR(MATCH(DB$1,'CSC Mitre'!ED$1:ED$220,0)),"",VLOOKUP(DB$1,'Tactic Recode'!$A$1:$B$547,2,FALSE))</f>
        <v/>
      </c>
      <c r="DC135" t="str">
        <f>IF(ISERROR(MATCH(DC$1,'CSC Mitre'!ED$1:ED$220,0)),"",VLOOKUP(DC$1,'Tactic Recode'!$A$1:$B$547,2,FALSE))</f>
        <v/>
      </c>
      <c r="DD135" t="str">
        <f>IF(ISERROR(MATCH(DD$1,'CSC Mitre'!ED$1:ED$220,0)),"",VLOOKUP(DD$1,'Tactic Recode'!$A$1:$B$547,2,FALSE))</f>
        <v/>
      </c>
      <c r="DE135" t="str">
        <f>IF(ISERROR(MATCH(DE$1,'CSC Mitre'!ED$1:ED$220,0)),"",VLOOKUP(DE$1,'Tactic Recode'!$A$1:$B$547,2,FALSE))</f>
        <v/>
      </c>
      <c r="DF135" t="str">
        <f>IF(ISERROR(MATCH(DF$1,'CSC Mitre'!ED$1:ED$220,0)),"",VLOOKUP(DF$1,'Tactic Recode'!$A$1:$B$547,2,FALSE))</f>
        <v/>
      </c>
      <c r="DG135" t="str">
        <f>IF(ISERROR(MATCH(DG$1,'CSC Mitre'!ED$1:ED$220,0)),"",VLOOKUP(DG$1,'Tactic Recode'!$A$1:$B$547,2,FALSE))</f>
        <v/>
      </c>
      <c r="DH135" t="str">
        <f>IF(ISERROR(MATCH(DH$1,'CSC Mitre'!ED$1:ED$220,0)),"",VLOOKUP(DH$1,'Tactic Recode'!$A$1:$B$547,2,FALSE))</f>
        <v/>
      </c>
      <c r="DI135" t="str">
        <f>IF(ISERROR(MATCH(DI$1,'CSC Mitre'!ED$1:ED$220,0)),"",VLOOKUP(DI$1,'Tactic Recode'!$A$1:$B$547,2,FALSE))</f>
        <v/>
      </c>
      <c r="DJ135" t="str">
        <f>IF(ISERROR(MATCH(DJ$1,'CSC Mitre'!ED$1:ED$220,0)),"",VLOOKUP(DJ$1,'Tactic Recode'!$A$1:$B$547,2,FALSE))</f>
        <v/>
      </c>
      <c r="DK135" t="str">
        <f>IF(ISERROR(MATCH(DK$1,'CSC Mitre'!ED$1:ED$220,0)),"",VLOOKUP(DK$1,'Tactic Recode'!$A$1:$B$547,2,FALSE))</f>
        <v/>
      </c>
      <c r="DL135" t="str">
        <f>IF(ISERROR(MATCH(DL$1,'CSC Mitre'!ED$1:ED$220,0)),"",VLOOKUP(DL$1,'Tactic Recode'!$A$1:$B$547,2,FALSE))</f>
        <v/>
      </c>
      <c r="DM135" t="str">
        <f>IF(ISERROR(MATCH(DM$1,'CSC Mitre'!ED$1:ED$220,0)),"",VLOOKUP(DM$1,'Tactic Recode'!$A$1:$B$547,2,FALSE))</f>
        <v/>
      </c>
      <c r="DN135" t="str">
        <f>IF(ISERROR(MATCH(DN$1,'CSC Mitre'!ED$1:ED$220,0)),"",VLOOKUP(DN$1,'Tactic Recode'!$A$1:$B$547,2,FALSE))</f>
        <v/>
      </c>
      <c r="DO135" t="str">
        <f>IF(ISERROR(MATCH(DO$1,'CSC Mitre'!ED$1:ED$220,0)),"",VLOOKUP(DO$1,'Tactic Recode'!$A$1:$B$547,2,FALSE))</f>
        <v/>
      </c>
      <c r="DP135" t="str">
        <f>IF(ISERROR(MATCH(DP$1,'CSC Mitre'!ED$1:ED$220,0)),"",VLOOKUP(DP$1,'Tactic Recode'!$A$1:$B$547,2,FALSE))</f>
        <v/>
      </c>
      <c r="DQ135" t="str">
        <f>IF(ISERROR(MATCH(DQ$1,'CSC Mitre'!ED$1:ED$220,0)),"",VLOOKUP(DQ$1,'Tactic Recode'!$A$1:$B$547,2,FALSE))</f>
        <v/>
      </c>
      <c r="DR135" t="str">
        <f>IF(ISERROR(MATCH(DR$1,'CSC Mitre'!ED$1:ED$220,0)),"",VLOOKUP(DR$1,'Tactic Recode'!$A$1:$B$547,2,FALSE))</f>
        <v/>
      </c>
      <c r="DS135" t="str">
        <f>IF(ISERROR(MATCH(DS$1,'CSC Mitre'!ED$1:ED$220,0)),"",VLOOKUP(DS$1,'Tactic Recode'!$A$1:$B$547,2,FALSE))</f>
        <v>Execution, Lateral Movement</v>
      </c>
      <c r="DT135" t="str">
        <f>IF(ISERROR(MATCH(DT$1,'CSC Mitre'!ED$1:ED$220,0)),"",VLOOKUP(DT$1,'Tactic Recode'!$A$1:$B$547,2,FALSE))</f>
        <v/>
      </c>
      <c r="DU135" t="str">
        <f>IF(ISERROR(MATCH(DU$1,'CSC Mitre'!ED$1:ED$220,0)),"",VLOOKUP(DU$1,'Tactic Recode'!$A$1:$B$547,2,FALSE))</f>
        <v/>
      </c>
      <c r="DV135" t="str">
        <f>IF(ISERROR(MATCH(DV$1,'CSC Mitre'!ED$1:ED$220,0)),"",VLOOKUP(DV$1,'Tactic Recode'!$A$1:$B$547,2,FALSE))</f>
        <v/>
      </c>
      <c r="DW135" t="str">
        <f>IF(ISERROR(MATCH(DW$1,'CSC Mitre'!ED$1:ED$220,0)),"",VLOOKUP(DW$1,'Tactic Recode'!$A$1:$B$547,2,FALSE))</f>
        <v>Defense Evasion, Initial Access, Persistence, Privilage Escalation</v>
      </c>
      <c r="DX135" t="str">
        <f>IF(ISERROR(MATCH(DX$1,'CSC Mitre'!ED$1:ED$220,0)),"",VLOOKUP(DX$1,'Tactic Recode'!$A$1:$B$547,2,FALSE))</f>
        <v/>
      </c>
      <c r="DY135" t="str">
        <f>IF(ISERROR(MATCH(DY$1,'CSC Mitre'!ED$1:ED$220,0)),"",VLOOKUP(DY$1,'Tactic Recode'!$A$1:$B$547,2,FALSE))</f>
        <v/>
      </c>
      <c r="DZ135" t="str">
        <f>IF(ISERROR(MATCH(DZ$1,'CSC Mitre'!ED$1:ED$220,0)),"",VLOOKUP(DZ$1,'Tactic Recode'!$A$1:$B$547,2,FALSE))</f>
        <v/>
      </c>
      <c r="EA135" t="str">
        <f>IF(ISERROR(MATCH(EA$1,'CSC Mitre'!ED$1:ED$220,0)),"",VLOOKUP(EA$1,'Tactic Recode'!$A$1:$B$547,2,FALSE))</f>
        <v/>
      </c>
      <c r="EB135" t="str">
        <f>IF(ISERROR(MATCH(EB$1,'CSC Mitre'!ED$1:ED$220,0)),"",VLOOKUP(EB$1,'Tactic Recode'!$A$1:$B$547,2,FALSE))</f>
        <v/>
      </c>
      <c r="EC135" t="str">
        <f>IF(ISERROR(MATCH(EC$1,'CSC Mitre'!ED$1:ED$220,0)),"",VLOOKUP(EC$1,'Tactic Recode'!$A$1:$B$547,2,FALSE))</f>
        <v/>
      </c>
      <c r="ED135" t="str">
        <f>IF(ISERROR(MATCH(ED$1,'CSC Mitre'!ED$1:ED$220,0)),"",VLOOKUP(ED$1,'Tactic Recode'!$A$1:$B$547,2,FALSE))</f>
        <v/>
      </c>
      <c r="EE135" t="str">
        <f>IF(ISERROR(MATCH(EE$1,'CSC Mitre'!ED$1:ED$220,0)),"",VLOOKUP(EE$1,'Tactic Recode'!$A$1:$B$547,2,FALSE))</f>
        <v/>
      </c>
      <c r="EF135" t="str">
        <f>IF(ISERROR(MATCH(EF$1,'CSC Mitre'!ED$1:ED$220,0)),"",VLOOKUP(EF$1,'Tactic Recode'!$A$1:$B$547,2,FALSE))</f>
        <v/>
      </c>
      <c r="EG135" t="str">
        <f>IF(ISERROR(MATCH(EG$1,'CSC Mitre'!ED$1:ED$220,0)),"",VLOOKUP(EG$1,'Tactic Recode'!$A$1:$B$547,2,FALSE))</f>
        <v/>
      </c>
      <c r="EH135" t="str">
        <f>IF(ISERROR(MATCH(EH$1,'CSC Mitre'!ED$1:ED$220,0)),"",VLOOKUP(EH$1,'Tactic Recode'!$A$1:$B$547,2,FALSE))</f>
        <v/>
      </c>
      <c r="EI135" t="str">
        <f>IF(ISERROR(MATCH(EI$1,'CSC Mitre'!ED$1:ED$220,0)),"",VLOOKUP(EI$1,'Tactic Recode'!$A$1:$B$547,2,FALSE))</f>
        <v/>
      </c>
      <c r="EJ135" t="str">
        <f>IF(ISERROR(MATCH(EJ$1,'CSC Mitre'!ED$1:ED$220,0)),"",VLOOKUP(EJ$1,'Tactic Recode'!$A$1:$B$547,2,FALSE))</f>
        <v/>
      </c>
      <c r="EK135" t="str">
        <f>IF(ISERROR(MATCH(EK$1,'CSC Mitre'!ED$1:ED$220,0)),"",VLOOKUP(EK$1,'Tactic Recode'!$A$1:$B$547,2,FALSE))</f>
        <v/>
      </c>
      <c r="EL135" t="str">
        <f>IF(ISERROR(MATCH(EL$1,'CSC Mitre'!ED$1:ED$220,0)),"",VLOOKUP(EL$1,'Tactic Recode'!$A$1:$B$547,2,FALSE))</f>
        <v/>
      </c>
      <c r="EM135" t="str">
        <f>IF(ISERROR(MATCH(EM$1,'CSC Mitre'!ED$1:ED$220,0)),"",VLOOKUP(EM$1,'Tactic Recode'!$A$1:$B$547,2,FALSE))</f>
        <v/>
      </c>
      <c r="EN135" t="str">
        <f>IF(ISERROR(MATCH(EN$1,'CSC Mitre'!ED$1:ED$220,0)),"",VLOOKUP(EN$1,'Tactic Recode'!$A$1:$B$547,2,FALSE))</f>
        <v/>
      </c>
      <c r="EO135" t="str">
        <f>IF(ISERROR(MATCH(EO$1,'CSC Mitre'!ED$1:ED$220,0)),"",VLOOKUP(EO$1,'Tactic Recode'!$A$1:$B$547,2,FALSE))</f>
        <v/>
      </c>
      <c r="EP135" t="str">
        <f>IF(ISERROR(MATCH(EP$1,'CSC Mitre'!ED$1:ED$220,0)),"",VLOOKUP(EP$1,'Tactic Recode'!$A$1:$B$547,2,FALSE))</f>
        <v/>
      </c>
      <c r="EQ135" t="str">
        <f>IF(ISERROR(MATCH(EQ$1,'CSC Mitre'!ED$1:ED$220,0)),"",VLOOKUP(EQ$1,'Tactic Recode'!$A$1:$B$547,2,FALSE))</f>
        <v/>
      </c>
      <c r="ER135" t="str">
        <f>IF(ISERROR(MATCH(ER$1,'CSC Mitre'!ED$1:ED$220,0)),"",VLOOKUP(ER$1,'Tactic Recode'!$A$1:$B$547,2,FALSE))</f>
        <v/>
      </c>
      <c r="ES135" t="str">
        <f>IF(ISERROR(MATCH(ES$1,'CSC Mitre'!ED$1:ED$220,0)),"",VLOOKUP(ES$1,'Tactic Recode'!$A$1:$B$547,2,FALSE))</f>
        <v/>
      </c>
      <c r="ET135" t="str">
        <f>IF(ISERROR(MATCH(ET$1,'CSC Mitre'!ED$1:ED$220,0)),"",VLOOKUP(ET$1,'Tactic Recode'!$A$1:$B$547,2,FALSE))</f>
        <v/>
      </c>
      <c r="EU135" t="str">
        <f>IF(ISERROR(MATCH(EU$1,'CSC Mitre'!ED$1:ED$220,0)),"",VLOOKUP(EU$1,'Tactic Recode'!$A$1:$B$547,2,FALSE))</f>
        <v/>
      </c>
      <c r="EV135" t="str">
        <f>IF(ISERROR(MATCH(EV$1,'CSC Mitre'!ED$1:ED$220,0)),"",VLOOKUP(EV$1,'Tactic Recode'!$A$1:$B$547,2,FALSE))</f>
        <v/>
      </c>
      <c r="EW135" t="str">
        <f>IF(ISERROR(MATCH(EW$1,'CSC Mitre'!ED$1:ED$220,0)),"",VLOOKUP(EW$1,'Tactic Recode'!$A$1:$B$547,2,FALSE))</f>
        <v/>
      </c>
      <c r="EX135" t="str">
        <f>IF(ISERROR(MATCH(EX$1,'CSC Mitre'!ED$1:ED$220,0)),"",VLOOKUP(EX$1,'Tactic Recode'!$A$1:$B$547,2,FALSE))</f>
        <v/>
      </c>
      <c r="EY135" t="str">
        <f>IF(ISERROR(MATCH(EY$1,'CSC Mitre'!ED$1:ED$220,0)),"",VLOOKUP(EY$1,'Tactic Recode'!$A$1:$B$547,2,FALSE))</f>
        <v/>
      </c>
      <c r="EZ135" t="str">
        <f>IF(ISERROR(MATCH(EZ$1,'CSC Mitre'!ED$1:ED$220,0)),"",VLOOKUP(EZ$1,'Tactic Recode'!$A$1:$B$547,2,FALSE))</f>
        <v/>
      </c>
      <c r="FA135" t="str">
        <f>IF(ISERROR(MATCH(FA$1,'CSC Mitre'!ED$1:ED$220,0)),"",VLOOKUP(FA$1,'Tactic Recode'!$A$1:$B$547,2,FALSE))</f>
        <v/>
      </c>
      <c r="FB135" t="str">
        <f>IF(ISERROR(MATCH(FB$1,'CSC Mitre'!ED$1:ED$220,0)),"",VLOOKUP(FB$1,'Tactic Recode'!$A$1:$B$547,2,FALSE))</f>
        <v/>
      </c>
      <c r="FC135" t="str">
        <f>IF(ISERROR(MATCH(FC$1,'CSC Mitre'!ED$1:ED$220,0)),"",VLOOKUP(FC$1,'Tactic Recode'!$A$1:$B$547,2,FALSE))</f>
        <v/>
      </c>
      <c r="FD135" t="str">
        <f>IF(ISERROR(MATCH(FD$1,'CSC Mitre'!ED$1:ED$220,0)),"",VLOOKUP(FD$1,'Tactic Recode'!$A$1:$B$547,2,FALSE))</f>
        <v/>
      </c>
      <c r="FE135" t="str">
        <f>IF(ISERROR(MATCH(FE$1,'CSC Mitre'!ED$1:ED$220,0)),"",VLOOKUP(FE$1,'Tactic Recode'!$A$1:$B$547,2,FALSE))</f>
        <v/>
      </c>
      <c r="FF135" t="str">
        <f>IF(ISERROR(MATCH(FF$1,'CSC Mitre'!ED$1:ED$220,0)),"",VLOOKUP(FF$1,'Tactic Recode'!$A$1:$B$547,2,FALSE))</f>
        <v/>
      </c>
      <c r="FG135" t="str">
        <f>IF(ISERROR(MATCH(FG$1,'CSC Mitre'!ED$1:ED$220,0)),"",VLOOKUP(FG$1,'Tactic Recode'!$A$1:$B$547,2,FALSE))</f>
        <v/>
      </c>
      <c r="FH135" t="str">
        <f>IF(ISERROR(MATCH(FH$1,'CSC Mitre'!ED$1:ED$220,0)),"",VLOOKUP(FH$1,'Tactic Recode'!$A$1:$B$547,2,FALSE))</f>
        <v/>
      </c>
      <c r="FI135" t="str">
        <f>IF(ISERROR(MATCH(FI$1,'CSC Mitre'!ED$1:ED$220,0)),"",VLOOKUP(FI$1,'Tactic Recode'!$A$1:$B$547,2,FALSE))</f>
        <v/>
      </c>
      <c r="FJ135" t="str">
        <f>IF(ISERROR(MATCH(FJ$1,'CSC Mitre'!ED$1:ED$220,0)),"",VLOOKUP(FJ$1,'Tactic Recode'!$A$1:$B$547,2,FALSE))</f>
        <v/>
      </c>
      <c r="FK135" t="str">
        <f>IF(ISERROR(MATCH(FK$1,'CSC Mitre'!ED$1:ED$220,0)),"",VLOOKUP(FK$1,'Tactic Recode'!$A$1:$B$547,2,FALSE))</f>
        <v/>
      </c>
      <c r="FL135" t="str">
        <f>IF(ISERROR(MATCH(FL$1,'CSC Mitre'!ED$1:ED$220,0)),"",VLOOKUP(FL$1,'Tactic Recode'!$A$1:$B$547,2,FALSE))</f>
        <v/>
      </c>
      <c r="FM135" t="str">
        <f>IF(ISERROR(MATCH(FM$1,'CSC Mitre'!ED$1:ED$220,0)),"",VLOOKUP(FM$1,'Tactic Recode'!$A$1:$B$547,2,FALSE))</f>
        <v/>
      </c>
      <c r="FN135" t="str">
        <f>IF(ISERROR(MATCH(FN$1,'CSC Mitre'!ED$1:ED$220,0)),"",VLOOKUP(FN$1,'Tactic Recode'!$A$1:$B$547,2,FALSE))</f>
        <v/>
      </c>
      <c r="FO135" t="str">
        <f>IF(ISERROR(MATCH(FO$1,'CSC Mitre'!ED$1:ED$220,0)),"",VLOOKUP(FO$1,'Tactic Recode'!$A$1:$B$547,2,FALSE))</f>
        <v/>
      </c>
      <c r="FP135" t="str">
        <f>IF(ISERROR(MATCH(FP$1,'CSC Mitre'!ED$1:ED$220,0)),"",VLOOKUP(FP$1,'Tactic Recode'!$A$1:$B$547,2,FALSE))</f>
        <v/>
      </c>
      <c r="FQ135" t="str">
        <f>IF(ISERROR(MATCH(FQ$1,'CSC Mitre'!ED$1:ED$220,0)),"",VLOOKUP(FQ$1,'Tactic Recode'!$A$1:$B$547,2,FALSE))</f>
        <v/>
      </c>
      <c r="FR135" t="str">
        <f>IF(ISERROR(MATCH(FR$1,'CSC Mitre'!ED$1:ED$220,0)),"",VLOOKUP(FR$1,'Tactic Recode'!$A$1:$B$547,2,FALSE))</f>
        <v/>
      </c>
      <c r="FS135" t="str">
        <f>IF(ISERROR(MATCH(FS$1,'CSC Mitre'!ED$1:ED$220,0)),"",VLOOKUP(FS$1,'Tactic Recode'!$A$1:$B$547,2,FALSE))</f>
        <v/>
      </c>
      <c r="FT135" t="str">
        <f>IF(ISERROR(MATCH(FT$1,'CSC Mitre'!ED$1:ED$220,0)),"",VLOOKUP(FT$1,'Tactic Recode'!$A$1:$B$547,2,FALSE))</f>
        <v/>
      </c>
      <c r="FU135" t="str">
        <f>IF(ISERROR(MATCH(FU$1,'CSC Mitre'!ED$1:ED$220,0)),"",VLOOKUP(FU$1,'Tactic Recode'!$A$1:$B$547,2,FALSE))</f>
        <v/>
      </c>
      <c r="FV135" t="str">
        <f>IF(ISERROR(MATCH(FV$1,'CSC Mitre'!ED$1:ED$220,0)),"",VLOOKUP(FV$1,'Tactic Recode'!$A$1:$B$547,2,FALSE))</f>
        <v/>
      </c>
      <c r="FW135" t="str">
        <f>IF(ISERROR(MATCH(FW$1,'CSC Mitre'!ED$1:ED$220,0)),"",VLOOKUP(FW$1,'Tactic Recode'!$A$1:$B$547,2,FALSE))</f>
        <v/>
      </c>
      <c r="FX135" t="str">
        <f>IF(ISERROR(MATCH(FX$1,'CSC Mitre'!ED$1:ED$220,0)),"",VLOOKUP(FX$1,'Tactic Recode'!$A$1:$B$547,2,FALSE))</f>
        <v/>
      </c>
      <c r="FY135" t="str">
        <f>IF(ISERROR(MATCH(FY$1,'CSC Mitre'!ED$1:ED$220,0)),"",VLOOKUP(FY$1,'Tactic Recode'!$A$1:$B$547,2,FALSE))</f>
        <v/>
      </c>
      <c r="FZ135" t="str">
        <f>IF(ISERROR(MATCH(FZ$1,'CSC Mitre'!ED$1:ED$220,0)),"",VLOOKUP(FZ$1,'Tactic Recode'!$A$1:$B$547,2,FALSE))</f>
        <v/>
      </c>
      <c r="GA135" t="str">
        <f>IF(ISERROR(MATCH(GA$1,'CSC Mitre'!ED$1:ED$220,0)),"",VLOOKUP(GA$1,'Tactic Recode'!$A$1:$B$547,2,FALSE))</f>
        <v/>
      </c>
      <c r="GB135" t="str">
        <f>IF(ISERROR(MATCH(GB$1,'CSC Mitre'!ED$1:ED$220,0)),"",VLOOKUP(GB$1,'Tactic Recode'!$A$1:$B$547,2,FALSE))</f>
        <v/>
      </c>
      <c r="GC135" t="str">
        <f>IF(ISERROR(MATCH(GC$1,'CSC Mitre'!ED$1:ED$220,0)),"",VLOOKUP(GC$1,'Tactic Recode'!$A$1:$B$547,2,FALSE))</f>
        <v/>
      </c>
      <c r="GD135" t="str">
        <f>IF(ISERROR(MATCH(GD$1,'CSC Mitre'!ED$1:ED$220,0)),"",VLOOKUP(GD$1,'Tactic Recode'!$A$1:$B$547,2,FALSE))</f>
        <v/>
      </c>
      <c r="GE135" t="str">
        <f>IF(ISERROR(MATCH(GE$1,'CSC Mitre'!ED$1:ED$220,0)),"",VLOOKUP(GE$1,'Tactic Recode'!$A$1:$B$547,2,FALSE))</f>
        <v/>
      </c>
      <c r="GF135" t="str">
        <f>IF(ISERROR(MATCH(GF$1,'CSC Mitre'!ED$1:ED$220,0)),"",VLOOKUP(GF$1,'Tactic Recode'!$A$1:$B$547,2,FALSE))</f>
        <v/>
      </c>
      <c r="GG135" t="str">
        <f>IF(ISERROR(MATCH(GG$1,'CSC Mitre'!ED$1:ED$220,0)),"",VLOOKUP(GG$1,'Tactic Recode'!$A$1:$B$547,2,FALSE))</f>
        <v/>
      </c>
      <c r="GH135" t="str">
        <f>IF(ISERROR(MATCH(GH$1,'CSC Mitre'!ED$1:ED$220,0)),"",VLOOKUP(GH$1,'Tactic Recode'!$A$1:$B$547,2,FALSE))</f>
        <v/>
      </c>
      <c r="GI135" t="str">
        <f>IF(ISERROR(MATCH(GI$1,'CSC Mitre'!ED$1:ED$220,0)),"",VLOOKUP(GI$1,'Tactic Recode'!$A$1:$B$547,2,FALSE))</f>
        <v/>
      </c>
      <c r="GJ135" t="str">
        <f>IF(ISERROR(MATCH(GJ$1,'CSC Mitre'!ED$1:ED$220,0)),"",VLOOKUP(GJ$1,'Tactic Recode'!$A$1:$B$547,2,FALSE))</f>
        <v/>
      </c>
      <c r="GK135" t="str">
        <f>IF(ISERROR(MATCH(GK$1,'CSC Mitre'!ED$1:ED$220,0)),"",VLOOKUP(GK$1,'Tactic Recode'!$A$1:$B$547,2,FALSE))</f>
        <v/>
      </c>
      <c r="GL135" t="str">
        <f>IF(ISERROR(MATCH(GL$1,'CSC Mitre'!ED$1:ED$220,0)),"",VLOOKUP(GL$1,'Tactic Recode'!$A$1:$B$547,2,FALSE))</f>
        <v/>
      </c>
      <c r="GM135" t="str">
        <f>IF(ISERROR(MATCH(GM$1,'CSC Mitre'!ED$1:ED$220,0)),"",VLOOKUP(GM$1,'Tactic Recode'!$A$1:$B$547,2,FALSE))</f>
        <v/>
      </c>
      <c r="GN135" t="str">
        <f>IF(ISERROR(MATCH(GN$1,'CSC Mitre'!ED$1:ED$220,0)),"",VLOOKUP(GN$1,'Tactic Recode'!$A$1:$B$547,2,FALSE))</f>
        <v/>
      </c>
      <c r="GO135" t="str">
        <f>IF(ISERROR(MATCH(GO$1,'CSC Mitre'!ED$1:ED$220,0)),"",VLOOKUP(GO$1,'Tactic Recode'!$A$1:$B$547,2,FALSE))</f>
        <v/>
      </c>
      <c r="GP135" t="str">
        <f>IF(ISERROR(MATCH(GP$1,'CSC Mitre'!ED$1:ED$220,0)),"",VLOOKUP(GP$1,'Tactic Recode'!$A$1:$B$547,2,FALSE))</f>
        <v/>
      </c>
      <c r="GQ135" t="str">
        <f>IF(ISERROR(MATCH(GQ$1,'CSC Mitre'!ED$1:ED$220,0)),"",VLOOKUP(GQ$1,'Tactic Recode'!$A$1:$B$547,2,FALSE))</f>
        <v/>
      </c>
      <c r="GR135" t="str">
        <f>IF(ISERROR(MATCH(GR$1,'CSC Mitre'!ED$1:ED$220,0)),"",VLOOKUP(GR$1,'Tactic Recode'!$A$1:$B$547,2,FALSE))</f>
        <v/>
      </c>
      <c r="GS135" t="str">
        <f>IF(ISERROR(MATCH(GS$1,'CSC Mitre'!ED$1:ED$220,0)),"",VLOOKUP(GS$1,'Tactic Recode'!$A$1:$B$547,2,FALSE))</f>
        <v/>
      </c>
      <c r="GT135" t="str">
        <f>IF(ISERROR(MATCH(GT$1,'CSC Mitre'!ED$1:ED$220,0)),"",VLOOKUP(GT$1,'Tactic Recode'!$A$1:$B$547,2,FALSE))</f>
        <v/>
      </c>
      <c r="GU135" t="str">
        <f>IF(ISERROR(MATCH(GU$1,'CSC Mitre'!ED$1:ED$220,0)),"",VLOOKUP(GU$1,'Tactic Recode'!$A$1:$B$547,2,FALSE))</f>
        <v/>
      </c>
      <c r="GV135" t="str">
        <f>IF(ISERROR(MATCH(GV$1,'CSC Mitre'!ED$1:ED$220,0)),"",VLOOKUP(GV$1,'Tactic Recode'!$A$1:$B$547,2,FALSE))</f>
        <v/>
      </c>
      <c r="GW135" t="str">
        <f>IF(ISERROR(MATCH(GW$1,'CSC Mitre'!ED$1:ED$220,0)),"",VLOOKUP(GW$1,'Tactic Recode'!$A$1:$B$547,2,FALSE))</f>
        <v/>
      </c>
      <c r="GX135" t="str">
        <f>IF(ISERROR(MATCH(GX$1,'CSC Mitre'!ED$1:ED$220,0)),"",VLOOKUP(GX$1,'Tactic Recode'!$A$1:$B$547,2,FALSE))</f>
        <v/>
      </c>
      <c r="GY135" t="str">
        <f>IF(ISERROR(MATCH(GY$1,'CSC Mitre'!ED$1:ED$220,0)),"",VLOOKUP(GY$1,'Tactic Recode'!$A$1:$B$547,2,FALSE))</f>
        <v/>
      </c>
      <c r="GZ135" t="str">
        <f>IF(ISERROR(MATCH(GZ$1,'CSC Mitre'!ED$1:ED$220,0)),"",VLOOKUP(GZ$1,'Tactic Recode'!$A$1:$B$547,2,FALSE))</f>
        <v/>
      </c>
      <c r="HA135" t="str">
        <f>IF(ISERROR(MATCH(HA$1,'CSC Mitre'!ED$1:ED$220,0)),"",VLOOKUP(HA$1,'Tactic Recode'!$A$1:$B$547,2,FALSE))</f>
        <v/>
      </c>
      <c r="HB135" t="str">
        <f>IF(ISERROR(MATCH(HB$1,'CSC Mitre'!ED$1:ED$220,0)),"",VLOOKUP(HB$1,'Tactic Recode'!$A$1:$B$547,2,FALSE))</f>
        <v/>
      </c>
      <c r="HC135" t="str">
        <f>IF(ISERROR(MATCH(HC$1,'CSC Mitre'!ED$1:ED$220,0)),"",VLOOKUP(HC$1,'Tactic Recode'!$A$1:$B$547,2,FALSE))</f>
        <v/>
      </c>
      <c r="HD135" t="str">
        <f>IF(ISERROR(MATCH(HD$1,'CSC Mitre'!ED$1:ED$220,0)),"",VLOOKUP(HD$1,'Tactic Recode'!$A$1:$B$547,2,FALSE))</f>
        <v/>
      </c>
      <c r="HE135" t="str">
        <f>IF(ISERROR(MATCH(HE$1,'CSC Mitre'!ED$1:ED$220,0)),"",VLOOKUP(HE$1,'Tactic Recode'!$A$1:$B$547,2,FALSE))</f>
        <v/>
      </c>
      <c r="HF135" t="str">
        <f>IF(ISERROR(MATCH(HF$1,'CSC Mitre'!ED$1:ED$220,0)),"",VLOOKUP(HF$1,'Tactic Recode'!$A$1:$B$547,2,FALSE))</f>
        <v/>
      </c>
      <c r="HG135" t="str">
        <f>IF(ISERROR(MATCH(HG$1,'CSC Mitre'!ED$1:ED$220,0)),"",VLOOKUP(HG$1,'Tactic Recode'!$A$1:$B$547,2,FALSE))</f>
        <v/>
      </c>
      <c r="HH135" t="str">
        <f>IF(ISERROR(MATCH(HH$1,'CSC Mitre'!ED$1:ED$220,0)),"",VLOOKUP(HH$1,'Tactic Recode'!$A$1:$B$547,2,FALSE))</f>
        <v/>
      </c>
      <c r="HI135" t="str">
        <f>IF(ISERROR(MATCH(HI$1,'CSC Mitre'!ED$1:ED$220,0)),"",VLOOKUP(HI$1,'Tactic Recode'!$A$1:$B$547,2,FALSE))</f>
        <v/>
      </c>
      <c r="HJ135" t="str">
        <f>IF(ISERROR(MATCH(HJ$1,'CSC Mitre'!ED$1:ED$220,0)),"",VLOOKUP(HJ$1,'Tactic Recode'!$A$1:$B$547,2,FALSE))</f>
        <v/>
      </c>
      <c r="HK135" t="str">
        <f>IF(ISERROR(MATCH(HK$1,'CSC Mitre'!ED$1:ED$220,0)),"",VLOOKUP(HK$1,'Tactic Recode'!$A$1:$B$547,2,FALSE))</f>
        <v/>
      </c>
      <c r="HL135" t="str">
        <f>IF(ISERROR(MATCH(HL$1,'CSC Mitre'!ED$1:ED$220,0)),"",VLOOKUP(HL$1,'Tactic Recode'!$A$1:$B$547,2,FALSE))</f>
        <v/>
      </c>
      <c r="HM135" t="str">
        <f>IF(ISERROR(MATCH(HM$1,'CSC Mitre'!ED$1:ED$220,0)),"",VLOOKUP(HM$1,'Tactic Recode'!$A$1:$B$547,2,FALSE))</f>
        <v/>
      </c>
      <c r="HN135" t="str">
        <f>IF(ISERROR(MATCH(HN$1,'CSC Mitre'!ED$1:ED$220,0)),"",VLOOKUP(HN$1,'Tactic Recode'!$A$1:$B$547,2,FALSE))</f>
        <v/>
      </c>
      <c r="HO135" t="str">
        <f>IF(ISERROR(MATCH(HO$1,'CSC Mitre'!ED$1:ED$220,0)),"",VLOOKUP(HO$1,'Tactic Recode'!$A$1:$B$547,2,FALSE))</f>
        <v/>
      </c>
      <c r="HP135" t="str">
        <f>IF(ISERROR(MATCH(HP$1,'CSC Mitre'!ED$1:ED$220,0)),"",VLOOKUP(HP$1,'Tactic Recode'!$A$1:$B$547,2,FALSE))</f>
        <v/>
      </c>
      <c r="HQ135" t="str">
        <f>IF(ISERROR(MATCH(HQ$1,'CSC Mitre'!ED$1:ED$220,0)),"",VLOOKUP(HQ$1,'Tactic Recode'!$A$1:$B$547,2,FALSE))</f>
        <v/>
      </c>
      <c r="HR135" t="str">
        <f>IF(ISERROR(MATCH(HR$1,'CSC Mitre'!ED$1:ED$220,0)),"",VLOOKUP(HR$1,'Tactic Recode'!$A$1:$B$547,2,FALSE))</f>
        <v/>
      </c>
      <c r="HS135" t="str">
        <f>IF(ISERROR(MATCH(HS$1,'CSC Mitre'!ED$1:ED$220,0)),"",VLOOKUP(HS$1,'Tactic Recode'!$A$1:$B$547,2,FALSE))</f>
        <v/>
      </c>
      <c r="HT135" t="str">
        <f>IF(ISERROR(MATCH(HT$1,'CSC Mitre'!ED$1:ED$220,0)),"",VLOOKUP(HT$1,'Tactic Recode'!$A$1:$B$547,2,FALSE))</f>
        <v/>
      </c>
      <c r="HU135" t="str">
        <f>IF(ISERROR(MATCH(HU$1,'CSC Mitre'!ED$1:ED$220,0)),"",VLOOKUP(HU$1,'Tactic Recode'!$A$1:$B$547,2,FALSE))</f>
        <v/>
      </c>
      <c r="HV135" t="str">
        <f>IF(ISERROR(MATCH(HV$1,'CSC Mitre'!ED$1:ED$220,0)),"",VLOOKUP(HV$1,'Tactic Recode'!$A$1:$B$547,2,FALSE))</f>
        <v>Collection</v>
      </c>
      <c r="HW135" t="str">
        <f>IF(ISERROR(MATCH(HW$1,'CSC Mitre'!ED$1:ED$220,0)),"",VLOOKUP(HW$1,'Tactic Recode'!$A$1:$B$547,2,FALSE))</f>
        <v>Collection</v>
      </c>
      <c r="HX135" t="str">
        <f>IF(ISERROR(MATCH(HX$1,'CSC Mitre'!ED$1:ED$220,0)),"",VLOOKUP(HX$1,'Tactic Recode'!$A$1:$B$547,2,FALSE))</f>
        <v>Collection</v>
      </c>
      <c r="HY135" t="str">
        <f>IF(ISERROR(MATCH(HY$1,'CSC Mitre'!ED$1:ED$220,0)),"",VLOOKUP(HY$1,'Tactic Recode'!$A$1:$B$547,2,FALSE))</f>
        <v/>
      </c>
      <c r="HZ135" t="str">
        <f>IF(ISERROR(MATCH(HZ$1,'CSC Mitre'!ED$1:ED$220,0)),"",VLOOKUP(HZ$1,'Tactic Recode'!$A$1:$B$547,2,FALSE))</f>
        <v/>
      </c>
      <c r="IA135" t="str">
        <f>IF(ISERROR(MATCH(IA$1,'CSC Mitre'!ED$1:ED$220,0)),"",VLOOKUP(IA$1,'Tactic Recode'!$A$1:$B$547,2,FALSE))</f>
        <v/>
      </c>
      <c r="IB135" t="str">
        <f>IF(ISERROR(MATCH(IB$1,'CSC Mitre'!ED$1:ED$220,0)),"",VLOOKUP(IB$1,'Tactic Recode'!$A$1:$B$547,2,FALSE))</f>
        <v/>
      </c>
      <c r="IC135" t="str">
        <f>IF(ISERROR(MATCH(IC$1,'CSC Mitre'!ED$1:ED$220,0)),"",VLOOKUP(IC$1,'Tactic Recode'!$A$1:$B$547,2,FALSE))</f>
        <v/>
      </c>
      <c r="ID135" t="str">
        <f>IF(ISERROR(MATCH(ID$1,'CSC Mitre'!ED$1:ED$220,0)),"",VLOOKUP(ID$1,'Tactic Recode'!$A$1:$B$547,2,FALSE))</f>
        <v/>
      </c>
      <c r="IE135" t="str">
        <f>IF(ISERROR(MATCH(IE$1,'CSC Mitre'!ED$1:ED$220,0)),"",VLOOKUP(IE$1,'Tactic Recode'!$A$1:$B$547,2,FALSE))</f>
        <v/>
      </c>
      <c r="IF135" t="str">
        <f>IF(ISERROR(MATCH(IF$1,'CSC Mitre'!ED$1:ED$220,0)),"",VLOOKUP(IF$1,'Tactic Recode'!$A$1:$B$547,2,FALSE))</f>
        <v/>
      </c>
      <c r="IG135" t="str">
        <f>IF(ISERROR(MATCH(IG$1,'CSC Mitre'!ED$1:ED$220,0)),"",VLOOKUP(IG$1,'Tactic Recode'!$A$1:$B$547,2,FALSE))</f>
        <v/>
      </c>
      <c r="IH135" t="str">
        <f>IF(ISERROR(MATCH(IH$1,'CSC Mitre'!ED$1:ED$220,0)),"",VLOOKUP(IH$1,'Tactic Recode'!$A$1:$B$547,2,FALSE))</f>
        <v/>
      </c>
      <c r="II135" t="str">
        <f>IF(ISERROR(MATCH(II$1,'CSC Mitre'!ED$1:ED$220,0)),"",VLOOKUP(II$1,'Tactic Recode'!$A$1:$B$547,2,FALSE))</f>
        <v/>
      </c>
      <c r="IJ135" t="str">
        <f>IF(ISERROR(MATCH(IJ$1,'CSC Mitre'!ED$1:ED$220,0)),"",VLOOKUP(IJ$1,'Tactic Recode'!$A$1:$B$547,2,FALSE))</f>
        <v/>
      </c>
      <c r="IK135" t="str">
        <f>IF(ISERROR(MATCH(IK$1,'CSC Mitre'!ED$1:ED$220,0)),"",VLOOKUP(IK$1,'Tactic Recode'!$A$1:$B$547,2,FALSE))</f>
        <v/>
      </c>
      <c r="IL135" t="str">
        <f>IF(ISERROR(MATCH(IL$1,'CSC Mitre'!ED$1:ED$220,0)),"",VLOOKUP(IL$1,'Tactic Recode'!$A$1:$B$547,2,FALSE))</f>
        <v/>
      </c>
      <c r="IM135" t="str">
        <f>IF(ISERROR(MATCH(IM$1,'CSC Mitre'!ED$1:ED$220,0)),"",VLOOKUP(IM$1,'Tactic Recode'!$A$1:$B$547,2,FALSE))</f>
        <v/>
      </c>
      <c r="IN135" t="str">
        <f>IF(ISERROR(MATCH(IN$1,'CSC Mitre'!ED$1:ED$220,0)),"",VLOOKUP(IN$1,'Tactic Recode'!$A$1:$B$547,2,FALSE))</f>
        <v/>
      </c>
      <c r="IO135" t="str">
        <f>IF(ISERROR(MATCH(IO$1,'CSC Mitre'!ED$1:ED$220,0)),"",VLOOKUP(IO$1,'Tactic Recode'!$A$1:$B$547,2,FALSE))</f>
        <v/>
      </c>
      <c r="IP135" t="str">
        <f>IF(ISERROR(MATCH(IP$1,'CSC Mitre'!ED$1:ED$220,0)),"",VLOOKUP(IP$1,'Tactic Recode'!$A$1:$B$547,2,FALSE))</f>
        <v/>
      </c>
      <c r="IQ135" t="str">
        <f>IF(ISERROR(MATCH(IQ$1,'CSC Mitre'!ED$1:ED$220,0)),"",VLOOKUP(IQ$1,'Tactic Recode'!$A$1:$B$547,2,FALSE))</f>
        <v/>
      </c>
      <c r="IR135" t="str">
        <f>IF(ISERROR(MATCH(IR$1,'CSC Mitre'!ED$1:ED$220,0)),"",VLOOKUP(IR$1,'Tactic Recode'!$A$1:$B$547,2,FALSE))</f>
        <v/>
      </c>
      <c r="IS135" t="str">
        <f>IF(ISERROR(MATCH(IS$1,'CSC Mitre'!ED$1:ED$220,0)),"",VLOOKUP(IS$1,'Tactic Recode'!$A$1:$B$547,2,FALSE))</f>
        <v/>
      </c>
      <c r="IT135" t="str">
        <f>IF(ISERROR(MATCH(IT$1,'CSC Mitre'!ED$1:ED$220,0)),"",VLOOKUP(IT$1,'Tactic Recode'!$A$1:$B$547,2,FALSE))</f>
        <v/>
      </c>
      <c r="IU135" t="str">
        <f>IF(ISERROR(MATCH(IU$1,'CSC Mitre'!ED$1:ED$220,0)),"",VLOOKUP(IU$1,'Tactic Recode'!$A$1:$B$547,2,FALSE))</f>
        <v/>
      </c>
      <c r="IV135" t="str">
        <f>IF(ISERROR(MATCH(IV$1,'CSC Mitre'!ED$1:ED$220,0)),"",VLOOKUP(IV$1,'Tactic Recode'!$A$1:$B$547,2,FALSE))</f>
        <v/>
      </c>
      <c r="IW135" t="str">
        <f>IF(ISERROR(MATCH(IW$1,'CSC Mitre'!ED$1:ED$220,0)),"",VLOOKUP(IW$1,'Tactic Recode'!$A$1:$B$547,2,FALSE))</f>
        <v/>
      </c>
      <c r="IX135" t="str">
        <f>IF(ISERROR(MATCH(IX$1,'CSC Mitre'!ED$1:ED$220,0)),"",VLOOKUP(IX$1,'Tactic Recode'!$A$1:$B$547,2,FALSE))</f>
        <v/>
      </c>
      <c r="IY135" t="str">
        <f>IF(ISERROR(MATCH(IY$1,'CSC Mitre'!ED$1:ED$220,0)),"",VLOOKUP(IY$1,'Tactic Recode'!$A$1:$B$547,2,FALSE))</f>
        <v/>
      </c>
      <c r="IZ135" t="str">
        <f>IF(ISERROR(MATCH(IZ$1,'CSC Mitre'!ED$1:ED$220,0)),"",VLOOKUP(IZ$1,'Tactic Recode'!$A$1:$B$547,2,FALSE))</f>
        <v/>
      </c>
      <c r="JA135" t="str">
        <f>IF(ISERROR(MATCH(JA$1,'CSC Mitre'!ED$1:ED$220,0)),"",VLOOKUP(JA$1,'Tactic Recode'!$A$1:$B$547,2,FALSE))</f>
        <v/>
      </c>
      <c r="JB135" t="str">
        <f>IF(ISERROR(MATCH(JB$1,'CSC Mitre'!ED$1:ED$220,0)),"",VLOOKUP(JB$1,'Tactic Recode'!$A$1:$B$547,2,FALSE))</f>
        <v/>
      </c>
      <c r="JC135" t="str">
        <f>IF(ISERROR(MATCH(JC$1,'CSC Mitre'!ED$1:ED$220,0)),"",VLOOKUP(JC$1,'Tactic Recode'!$A$1:$B$547,2,FALSE))</f>
        <v/>
      </c>
      <c r="JD135" t="str">
        <f>IF(ISERROR(MATCH(JD$1,'CSC Mitre'!ED$1:ED$220,0)),"",VLOOKUP(JD$1,'Tactic Recode'!$A$1:$B$547,2,FALSE))</f>
        <v/>
      </c>
      <c r="JE135" t="str">
        <f>IF(ISERROR(MATCH(JE$1,'CSC Mitre'!ED$1:ED$220,0)),"",VLOOKUP(JE$1,'Tactic Recode'!$A$1:$B$547,2,FALSE))</f>
        <v/>
      </c>
      <c r="JF135" t="str">
        <f>IF(ISERROR(MATCH(JF$1,'CSC Mitre'!ED$1:ED$220,0)),"",VLOOKUP(JF$1,'Tactic Recode'!$A$1:$B$547,2,FALSE))</f>
        <v/>
      </c>
      <c r="JG135" t="str">
        <f>IF(ISERROR(MATCH(JG$1,'CSC Mitre'!ED$1:ED$220,0)),"",VLOOKUP(JG$1,'Tactic Recode'!$A$1:$B$547,2,FALSE))</f>
        <v/>
      </c>
      <c r="JH135" t="str">
        <f>IF(ISERROR(MATCH(JH$1,'CSC Mitre'!ED$1:ED$220,0)),"",VLOOKUP(JH$1,'Tactic Recode'!$A$1:$B$547,2,FALSE))</f>
        <v/>
      </c>
      <c r="JI135" t="str">
        <f>IF(ISERROR(MATCH(JI$1,'CSC Mitre'!ED$1:ED$220,0)),"",VLOOKUP(JI$1,'Tactic Recode'!$A$1:$B$547,2,FALSE))</f>
        <v/>
      </c>
      <c r="JJ135" t="str">
        <f>IF(ISERROR(MATCH(JJ$1,'CSC Mitre'!ED$1:ED$220,0)),"",VLOOKUP(JJ$1,'Tactic Recode'!$A$1:$B$547,2,FALSE))</f>
        <v/>
      </c>
      <c r="JK135" t="str">
        <f>IF(ISERROR(MATCH(JK$1,'CSC Mitre'!ED$1:ED$220,0)),"",VLOOKUP(JK$1,'Tactic Recode'!$A$1:$B$547,2,FALSE))</f>
        <v/>
      </c>
      <c r="JL135" t="str">
        <f>IF(ISERROR(MATCH(JL$1,'CSC Mitre'!ED$1:ED$220,0)),"",VLOOKUP(JL$1,'Tactic Recode'!$A$1:$B$547,2,FALSE))</f>
        <v/>
      </c>
      <c r="JM135" t="str">
        <f>IF(ISERROR(MATCH(JM$1,'CSC Mitre'!ED$1:ED$220,0)),"",VLOOKUP(JM$1,'Tactic Recode'!$A$1:$B$547,2,FALSE))</f>
        <v/>
      </c>
      <c r="JN135" t="str">
        <f>IF(ISERROR(MATCH(JN$1,'CSC Mitre'!ED$1:ED$220,0)),"",VLOOKUP(JN$1,'Tactic Recode'!$A$1:$B$547,2,FALSE))</f>
        <v/>
      </c>
      <c r="JO135" t="str">
        <f>IF(ISERROR(MATCH(JO$1,'CSC Mitre'!ED$1:ED$220,0)),"",VLOOKUP(JO$1,'Tactic Recode'!$A$1:$B$547,2,FALSE))</f>
        <v/>
      </c>
      <c r="JP135" t="str">
        <f>IF(ISERROR(MATCH(JP$1,'CSC Mitre'!ED$1:ED$220,0)),"",VLOOKUP(JP$1,'Tactic Recode'!$A$1:$B$547,2,FALSE))</f>
        <v/>
      </c>
      <c r="JQ135" t="str">
        <f>IF(ISERROR(MATCH(JQ$1,'CSC Mitre'!ED$1:ED$220,0)),"",VLOOKUP(JQ$1,'Tactic Recode'!$A$1:$B$547,2,FALSE))</f>
        <v/>
      </c>
      <c r="JR135" t="str">
        <f>IF(ISERROR(MATCH(JR$1,'CSC Mitre'!ED$1:ED$220,0)),"",VLOOKUP(JR$1,'Tactic Recode'!$A$1:$B$547,2,FALSE))</f>
        <v/>
      </c>
      <c r="JS135" t="str">
        <f>IF(ISERROR(MATCH(JS$1,'CSC Mitre'!ED$1:ED$220,0)),"",VLOOKUP(JS$1,'Tactic Recode'!$A$1:$B$547,2,FALSE))</f>
        <v/>
      </c>
      <c r="JT135" t="str">
        <f>IF(ISERROR(MATCH(JT$1,'CSC Mitre'!ED$1:ED$220,0)),"",VLOOKUP(JT$1,'Tactic Recode'!$A$1:$B$547,2,FALSE))</f>
        <v/>
      </c>
      <c r="JU135" t="str">
        <f>IF(ISERROR(MATCH(JU$1,'CSC Mitre'!ED$1:ED$220,0)),"",VLOOKUP(JU$1,'Tactic Recode'!$A$1:$B$547,2,FALSE))</f>
        <v/>
      </c>
      <c r="JV135" t="str">
        <f>IF(ISERROR(MATCH(JV$1,'CSC Mitre'!ED$1:ED$220,0)),"",VLOOKUP(JV$1,'Tactic Recode'!$A$1:$B$547,2,FALSE))</f>
        <v/>
      </c>
      <c r="JW135" t="str">
        <f>IF(ISERROR(MATCH(JW$1,'CSC Mitre'!ED$1:ED$220,0)),"",VLOOKUP(JW$1,'Tactic Recode'!$A$1:$B$547,2,FALSE))</f>
        <v/>
      </c>
      <c r="JX135" t="str">
        <f>IF(ISERROR(MATCH(JX$1,'CSC Mitre'!ED$1:ED$220,0)),"",VLOOKUP(JX$1,'Tactic Recode'!$A$1:$B$547,2,FALSE))</f>
        <v/>
      </c>
      <c r="JY135" t="str">
        <f>IF(ISERROR(MATCH(JY$1,'CSC Mitre'!ED$1:ED$220,0)),"",VLOOKUP(JY$1,'Tactic Recode'!$A$1:$B$547,2,FALSE))</f>
        <v/>
      </c>
      <c r="JZ135" t="str">
        <f>IF(ISERROR(MATCH(JZ$1,'CSC Mitre'!ED$1:ED$220,0)),"",VLOOKUP(JZ$1,'Tactic Recode'!$A$1:$B$547,2,FALSE))</f>
        <v/>
      </c>
      <c r="KA135" t="str">
        <f>IF(ISERROR(MATCH(KA$1,'CSC Mitre'!ED$1:ED$220,0)),"",VLOOKUP(KA$1,'Tactic Recode'!$A$1:$B$547,2,FALSE))</f>
        <v/>
      </c>
      <c r="KB135" t="str">
        <f>IF(ISERROR(MATCH(KB$1,'CSC Mitre'!ED$1:ED$220,0)),"",VLOOKUP(KB$1,'Tactic Recode'!$A$1:$B$547,2,FALSE))</f>
        <v/>
      </c>
      <c r="KC135" t="str">
        <f>IF(ISERROR(MATCH(KC$1,'CSC Mitre'!ED$1:ED$220,0)),"",VLOOKUP(KC$1,'Tactic Recode'!$A$1:$B$547,2,FALSE))</f>
        <v/>
      </c>
      <c r="KD135" t="str">
        <f>IF(ISERROR(MATCH(KD$1,'CSC Mitre'!ED$1:ED$220,0)),"",VLOOKUP(KD$1,'Tactic Recode'!$A$1:$B$547,2,FALSE))</f>
        <v/>
      </c>
      <c r="KE135" t="str">
        <f>IF(ISERROR(MATCH(KE$1,'CSC Mitre'!ED$1:ED$220,0)),"",VLOOKUP(KE$1,'Tactic Recode'!$A$1:$B$547,2,FALSE))</f>
        <v/>
      </c>
      <c r="KF135" t="str">
        <f>IF(ISERROR(MATCH(KF$1,'CSC Mitre'!ED$1:ED$220,0)),"",VLOOKUP(KF$1,'Tactic Recode'!$A$1:$B$547,2,FALSE))</f>
        <v/>
      </c>
      <c r="KG135" t="str">
        <f>IF(ISERROR(MATCH(KG$1,'CSC Mitre'!ED$1:ED$220,0)),"",VLOOKUP(KG$1,'Tactic Recode'!$A$1:$B$547,2,FALSE))</f>
        <v/>
      </c>
      <c r="KH135" t="str">
        <f>IF(ISERROR(MATCH(KH$1,'CSC Mitre'!ED$1:ED$220,0)),"",VLOOKUP(KH$1,'Tactic Recode'!$A$1:$B$547,2,FALSE))</f>
        <v/>
      </c>
      <c r="KI135" t="str">
        <f>IF(ISERROR(MATCH(KI$1,'CSC Mitre'!ED$1:ED$220,0)),"",VLOOKUP(KI$1,'Tactic Recode'!$A$1:$B$547,2,FALSE))</f>
        <v/>
      </c>
      <c r="KJ135" t="str">
        <f>IF(ISERROR(MATCH(KJ$1,'CSC Mitre'!ED$1:ED$220,0)),"",VLOOKUP(KJ$1,'Tactic Recode'!$A$1:$B$547,2,FALSE))</f>
        <v/>
      </c>
      <c r="KK135" t="str">
        <f>IF(ISERROR(MATCH(KK$1,'CSC Mitre'!ED$1:ED$220,0)),"",VLOOKUP(KK$1,'Tactic Recode'!$A$1:$B$547,2,FALSE))</f>
        <v/>
      </c>
      <c r="KL135" t="str">
        <f>IF(ISERROR(MATCH(KL$1,'CSC Mitre'!ED$1:ED$220,0)),"",VLOOKUP(KL$1,'Tactic Recode'!$A$1:$B$547,2,FALSE))</f>
        <v/>
      </c>
      <c r="KM135" t="str">
        <f>IF(ISERROR(MATCH(KM$1,'CSC Mitre'!ED$1:ED$220,0)),"",VLOOKUP(KM$1,'Tactic Recode'!$A$1:$B$547,2,FALSE))</f>
        <v/>
      </c>
      <c r="KN135" t="str">
        <f>IF(ISERROR(MATCH(KN$1,'CSC Mitre'!ED$1:ED$220,0)),"",VLOOKUP(KN$1,'Tactic Recode'!$A$1:$B$547,2,FALSE))</f>
        <v/>
      </c>
      <c r="KO135" t="str">
        <f>IF(ISERROR(MATCH(KO$1,'CSC Mitre'!ED$1:ED$220,0)),"",VLOOKUP(KO$1,'Tactic Recode'!$A$1:$B$547,2,FALSE))</f>
        <v/>
      </c>
      <c r="KP135" t="str">
        <f>IF(ISERROR(MATCH(KP$1,'CSC Mitre'!ED$1:ED$220,0)),"",VLOOKUP(KP$1,'Tactic Recode'!$A$1:$B$547,2,FALSE))</f>
        <v/>
      </c>
      <c r="KQ135" t="str">
        <f>IF(ISERROR(MATCH(KQ$1,'CSC Mitre'!ED$1:ED$220,0)),"",VLOOKUP(KQ$1,'Tactic Recode'!$A$1:$B$547,2,FALSE))</f>
        <v/>
      </c>
      <c r="KR135" t="str">
        <f>IF(ISERROR(MATCH(KR$1,'CSC Mitre'!ED$1:ED$220,0)),"",VLOOKUP(KR$1,'Tactic Recode'!$A$1:$B$547,2,FALSE))</f>
        <v/>
      </c>
      <c r="KS135" t="str">
        <f>IF(ISERROR(MATCH(KS$1,'CSC Mitre'!ED$1:ED$220,0)),"",VLOOKUP(KS$1,'Tactic Recode'!$A$1:$B$547,2,FALSE))</f>
        <v/>
      </c>
      <c r="KT135" t="str">
        <f>IF(ISERROR(MATCH(KT$1,'CSC Mitre'!ED$1:ED$220,0)),"",VLOOKUP(KT$1,'Tactic Recode'!$A$1:$B$547,2,FALSE))</f>
        <v/>
      </c>
      <c r="KU135" t="str">
        <f>IF(ISERROR(MATCH(KU$1,'CSC Mitre'!ED$1:ED$220,0)),"",VLOOKUP(KU$1,'Tactic Recode'!$A$1:$B$547,2,FALSE))</f>
        <v/>
      </c>
      <c r="KV135" t="str">
        <f>IF(ISERROR(MATCH(KV$1,'CSC Mitre'!ED$1:ED$220,0)),"",VLOOKUP(KV$1,'Tactic Recode'!$A$1:$B$547,2,FALSE))</f>
        <v/>
      </c>
      <c r="KW135" t="str">
        <f>IF(ISERROR(MATCH(KW$1,'CSC Mitre'!ED$1:ED$220,0)),"",VLOOKUP(KW$1,'Tactic Recode'!$A$1:$B$547,2,FALSE))</f>
        <v/>
      </c>
      <c r="KX135" t="str">
        <f>IF(ISERROR(MATCH(KX$1,'CSC Mitre'!ED$1:ED$220,0)),"",VLOOKUP(KX$1,'Tactic Recode'!$A$1:$B$547,2,FALSE))</f>
        <v/>
      </c>
      <c r="KY135" t="str">
        <f>IF(ISERROR(MATCH(KY$1,'CSC Mitre'!ED$1:ED$220,0)),"",VLOOKUP(KY$1,'Tactic Recode'!$A$1:$B$547,2,FALSE))</f>
        <v/>
      </c>
      <c r="KZ135" t="str">
        <f>IF(ISERROR(MATCH(KZ$1,'CSC Mitre'!ED$1:ED$220,0)),"",VLOOKUP(KZ$1,'Tactic Recode'!$A$1:$B$547,2,FALSE))</f>
        <v/>
      </c>
      <c r="LA135" t="str">
        <f>IF(ISERROR(MATCH(LA$1,'CSC Mitre'!ED$1:ED$220,0)),"",VLOOKUP(LA$1,'Tactic Recode'!$A$1:$B$547,2,FALSE))</f>
        <v/>
      </c>
      <c r="LB135" t="str">
        <f>IF(ISERROR(MATCH(LB$1,'CSC Mitre'!ED$1:ED$220,0)),"",VLOOKUP(LB$1,'Tactic Recode'!$A$1:$B$547,2,FALSE))</f>
        <v/>
      </c>
      <c r="LC135" t="str">
        <f>IF(ISERROR(MATCH(LC$1,'CSC Mitre'!ED$1:ED$220,0)),"",VLOOKUP(LC$1,'Tactic Recode'!$A$1:$B$547,2,FALSE))</f>
        <v/>
      </c>
      <c r="LD135" t="str">
        <f>IF(ISERROR(MATCH(LD$1,'CSC Mitre'!ED$1:ED$220,0)),"",VLOOKUP(LD$1,'Tactic Recode'!$A$1:$B$547,2,FALSE))</f>
        <v/>
      </c>
      <c r="LE135" t="str">
        <f>IF(ISERROR(MATCH(LE$1,'CSC Mitre'!ED$1:ED$220,0)),"",VLOOKUP(LE$1,'Tactic Recode'!$A$1:$B$547,2,FALSE))</f>
        <v/>
      </c>
      <c r="LF135" t="str">
        <f>IF(ISERROR(MATCH(LF$1,'CSC Mitre'!ED$1:ED$220,0)),"",VLOOKUP(LF$1,'Tactic Recode'!$A$1:$B$547,2,FALSE))</f>
        <v/>
      </c>
      <c r="LG135" t="str">
        <f>IF(ISERROR(MATCH(LG$1,'CSC Mitre'!ED$1:ED$220,0)),"",VLOOKUP(LG$1,'Tactic Recode'!$A$1:$B$547,2,FALSE))</f>
        <v/>
      </c>
      <c r="LH135" t="str">
        <f>IF(ISERROR(MATCH(LH$1,'CSC Mitre'!ED$1:ED$220,0)),"",VLOOKUP(LH$1,'Tactic Recode'!$A$1:$B$547,2,FALSE))</f>
        <v/>
      </c>
      <c r="LI135" t="str">
        <f>IF(ISERROR(MATCH(LI$1,'CSC Mitre'!ED$1:ED$220,0)),"",VLOOKUP(LI$1,'Tactic Recode'!$A$1:$B$547,2,FALSE))</f>
        <v/>
      </c>
      <c r="LJ135" t="str">
        <f>IF(ISERROR(MATCH(LJ$1,'CSC Mitre'!ED$1:ED$220,0)),"",VLOOKUP(LJ$1,'Tactic Recode'!$A$1:$B$547,2,FALSE))</f>
        <v/>
      </c>
      <c r="LK135" t="str">
        <f>IF(ISERROR(MATCH(LK$1,'CSC Mitre'!ED$1:ED$220,0)),"",VLOOKUP(LK$1,'Tactic Recode'!$A$1:$B$547,2,FALSE))</f>
        <v/>
      </c>
      <c r="LL135" t="str">
        <f>IF(ISERROR(MATCH(LL$1,'CSC Mitre'!ED$1:ED$220,0)),"",VLOOKUP(LL$1,'Tactic Recode'!$A$1:$B$547,2,FALSE))</f>
        <v/>
      </c>
      <c r="LM135" t="str">
        <f>IF(ISERROR(MATCH(LM$1,'CSC Mitre'!ED$1:ED$220,0)),"",VLOOKUP(LM$1,'Tactic Recode'!$A$1:$B$547,2,FALSE))</f>
        <v/>
      </c>
      <c r="LN135" t="str">
        <f>IF(ISERROR(MATCH(LN$1,'CSC Mitre'!ED$1:ED$220,0)),"",VLOOKUP(LN$1,'Tactic Recode'!$A$1:$B$547,2,FALSE))</f>
        <v/>
      </c>
      <c r="LO135" t="str">
        <f>IF(ISERROR(MATCH(LO$1,'CSC Mitre'!ED$1:ED$220,0)),"",VLOOKUP(LO$1,'Tactic Recode'!$A$1:$B$547,2,FALSE))</f>
        <v/>
      </c>
      <c r="LP135" t="str">
        <f>IF(ISERROR(MATCH(LP$1,'CSC Mitre'!ED$1:ED$220,0)),"",VLOOKUP(LP$1,'Tactic Recode'!$A$1:$B$547,2,FALSE))</f>
        <v/>
      </c>
      <c r="LQ135" t="str">
        <f>IF(ISERROR(MATCH(LQ$1,'CSC Mitre'!ED$1:ED$220,0)),"",VLOOKUP(LQ$1,'Tactic Recode'!$A$1:$B$547,2,FALSE))</f>
        <v/>
      </c>
      <c r="LR135" t="str">
        <f>IF(ISERROR(MATCH(LR$1,'CSC Mitre'!ED$1:ED$220,0)),"",VLOOKUP(LR$1,'Tactic Recode'!$A$1:$B$547,2,FALSE))</f>
        <v/>
      </c>
      <c r="LS135" t="str">
        <f>IF(ISERROR(MATCH(LS$1,'CSC Mitre'!ED$1:ED$220,0)),"",VLOOKUP(LS$1,'Tactic Recode'!$A$1:$B$547,2,FALSE))</f>
        <v/>
      </c>
      <c r="LT135" t="str">
        <f>IF(ISERROR(MATCH(LT$1,'CSC Mitre'!ED$1:ED$220,0)),"",VLOOKUP(LT$1,'Tactic Recode'!$A$1:$B$547,2,FALSE))</f>
        <v/>
      </c>
      <c r="LU135" t="str">
        <f>IF(ISERROR(MATCH(LU$1,'CSC Mitre'!ED$1:ED$220,0)),"",VLOOKUP(LU$1,'Tactic Recode'!$A$1:$B$547,2,FALSE))</f>
        <v/>
      </c>
      <c r="LV135" t="str">
        <f>IF(ISERROR(MATCH(LV$1,'CSC Mitre'!ED$1:ED$220,0)),"",VLOOKUP(LV$1,'Tactic Recode'!$A$1:$B$547,2,FALSE))</f>
        <v/>
      </c>
      <c r="LW135" t="str">
        <f>IF(ISERROR(MATCH(LW$1,'CSC Mitre'!ED$1:ED$220,0)),"",VLOOKUP(LW$1,'Tactic Recode'!$A$1:$B$547,2,FALSE))</f>
        <v/>
      </c>
      <c r="LX135" t="str">
        <f>IF(ISERROR(MATCH(LX$1,'CSC Mitre'!ED$1:ED$220,0)),"",VLOOKUP(LX$1,'Tactic Recode'!$A$1:$B$547,2,FALSE))</f>
        <v/>
      </c>
      <c r="LY135" t="str">
        <f>IF(ISERROR(MATCH(LY$1,'CSC Mitre'!ED$1:ED$220,0)),"",VLOOKUP(LY$1,'Tactic Recode'!$A$1:$B$547,2,FALSE))</f>
        <v/>
      </c>
      <c r="LZ135" t="str">
        <f>IF(ISERROR(MATCH(LZ$1,'CSC Mitre'!ED$1:ED$220,0)),"",VLOOKUP(LZ$1,'Tactic Recode'!$A$1:$B$547,2,FALSE))</f>
        <v/>
      </c>
      <c r="MA135" t="str">
        <f>IF(ISERROR(MATCH(MA$1,'CSC Mitre'!ED$1:ED$220,0)),"",VLOOKUP(MA$1,'Tactic Recode'!$A$1:$B$547,2,FALSE))</f>
        <v/>
      </c>
      <c r="MB135" t="str">
        <f>IF(ISERROR(MATCH(MB$1,'CSC Mitre'!ED$1:ED$220,0)),"",VLOOKUP(MB$1,'Tactic Recode'!$A$1:$B$547,2,FALSE))</f>
        <v/>
      </c>
      <c r="MC135" t="str">
        <f>IF(ISERROR(MATCH(MC$1,'CSC Mitre'!ED$1:ED$220,0)),"",VLOOKUP(MC$1,'Tactic Recode'!$A$1:$B$547,2,FALSE))</f>
        <v/>
      </c>
      <c r="MD135" t="str">
        <f>IF(ISERROR(MATCH(MD$1,'CSC Mitre'!ED$1:ED$220,0)),"",VLOOKUP(MD$1,'Tactic Recode'!$A$1:$B$547,2,FALSE))</f>
        <v/>
      </c>
      <c r="ME135" t="str">
        <f>IF(ISERROR(MATCH(ME$1,'CSC Mitre'!ED$1:ED$220,0)),"",VLOOKUP(ME$1,'Tactic Recode'!$A$1:$B$547,2,FALSE))</f>
        <v/>
      </c>
      <c r="MF135" t="str">
        <f>IF(ISERROR(MATCH(MF$1,'CSC Mitre'!ED$1:ED$220,0)),"",VLOOKUP(MF$1,'Tactic Recode'!$A$1:$B$547,2,FALSE))</f>
        <v/>
      </c>
      <c r="MG135" t="str">
        <f>IF(ISERROR(MATCH(MG$1,'CSC Mitre'!ED$1:ED$220,0)),"",VLOOKUP(MG$1,'Tactic Recode'!$A$1:$B$547,2,FALSE))</f>
        <v/>
      </c>
      <c r="MH135" t="str">
        <f>IF(ISERROR(MATCH(MH$1,'CSC Mitre'!ED$1:ED$220,0)),"",VLOOKUP(MH$1,'Tactic Recode'!$A$1:$B$547,2,FALSE))</f>
        <v/>
      </c>
      <c r="MI135" t="str">
        <f>IF(ISERROR(MATCH(MI$1,'CSC Mitre'!ED$1:ED$220,0)),"",VLOOKUP(MI$1,'Tactic Recode'!$A$1:$B$547,2,FALSE))</f>
        <v/>
      </c>
      <c r="MJ135" t="str">
        <f>IF(ISERROR(MATCH(MJ$1,'CSC Mitre'!ED$1:ED$220,0)),"",VLOOKUP(MJ$1,'Tactic Recode'!$A$1:$B$547,2,FALSE))</f>
        <v/>
      </c>
      <c r="MK135" t="str">
        <f>IF(ISERROR(MATCH(MK$1,'CSC Mitre'!ED$1:ED$220,0)),"",VLOOKUP(MK$1,'Tactic Recode'!$A$1:$B$547,2,FALSE))</f>
        <v/>
      </c>
      <c r="ML135" t="str">
        <f>IF(ISERROR(MATCH(ML$1,'CSC Mitre'!ED$1:ED$220,0)),"",VLOOKUP(ML$1,'Tactic Recode'!$A$1:$B$547,2,FALSE))</f>
        <v>Credential Access</v>
      </c>
      <c r="MM135" t="str">
        <f>IF(ISERROR(MATCH(MM$1,'CSC Mitre'!ED$1:ED$220,0)),"",VLOOKUP(MM$1,'Tactic Recode'!$A$1:$B$547,2,FALSE))</f>
        <v>Credential Access</v>
      </c>
      <c r="MN135" t="str">
        <f>IF(ISERROR(MATCH(MN$1,'CSC Mitre'!ED$1:ED$220,0)),"",VLOOKUP(MN$1,'Tactic Recode'!$A$1:$B$547,2,FALSE))</f>
        <v/>
      </c>
      <c r="MO135" t="str">
        <f>IF(ISERROR(MATCH(MO$1,'CSC Mitre'!ED$1:ED$220,0)),"",VLOOKUP(MO$1,'Tactic Recode'!$A$1:$B$547,2,FALSE))</f>
        <v/>
      </c>
      <c r="MP135" t="str">
        <f>IF(ISERROR(MATCH(MP$1,'CSC Mitre'!ED$1:ED$220,0)),"",VLOOKUP(MP$1,'Tactic Recode'!$A$1:$B$547,2,FALSE))</f>
        <v/>
      </c>
      <c r="MQ135" t="str">
        <f>IF(ISERROR(MATCH(MQ$1,'CSC Mitre'!ED$1:ED$220,0)),"",VLOOKUP(MQ$1,'Tactic Recode'!$A$1:$B$547,2,FALSE))</f>
        <v/>
      </c>
      <c r="MR135" t="str">
        <f>IF(ISERROR(MATCH(MR$1,'CSC Mitre'!ED$1:ED$220,0)),"",VLOOKUP(MR$1,'Tactic Recode'!$A$1:$B$547,2,FALSE))</f>
        <v/>
      </c>
      <c r="MS135" t="str">
        <f>IF(ISERROR(MATCH(MS$1,'CSC Mitre'!ED$1:ED$220,0)),"",VLOOKUP(MS$1,'Tactic Recode'!$A$1:$B$547,2,FALSE))</f>
        <v/>
      </c>
      <c r="MT135" t="str">
        <f>IF(ISERROR(MATCH(MT$1,'CSC Mitre'!ED$1:ED$220,0)),"",VLOOKUP(MT$1,'Tactic Recode'!$A$1:$B$547,2,FALSE))</f>
        <v/>
      </c>
      <c r="MU135" t="str">
        <f>IF(ISERROR(MATCH(MU$1,'CSC Mitre'!ED$1:ED$220,0)),"",VLOOKUP(MU$1,'Tactic Recode'!$A$1:$B$547,2,FALSE))</f>
        <v/>
      </c>
      <c r="MV135" t="str">
        <f>IF(ISERROR(MATCH(MV$1,'CSC Mitre'!ED$1:ED$220,0)),"",VLOOKUP(MV$1,'Tactic Recode'!$A$1:$B$547,2,FALSE))</f>
        <v/>
      </c>
      <c r="MW135" t="str">
        <f>IF(ISERROR(MATCH(MW$1,'CSC Mitre'!ED$1:ED$220,0)),"",VLOOKUP(MW$1,'Tactic Recode'!$A$1:$B$547,2,FALSE))</f>
        <v/>
      </c>
      <c r="MX135" t="str">
        <f>IF(ISERROR(MATCH(MX$1,'CSC Mitre'!ED$1:ED$220,0)),"",VLOOKUP(MX$1,'Tactic Recode'!$A$1:$B$547,2,FALSE))</f>
        <v/>
      </c>
      <c r="MY135" t="str">
        <f>IF(ISERROR(MATCH(MY$1,'CSC Mitre'!ED$1:ED$220,0)),"",VLOOKUP(MY$1,'Tactic Recode'!$A$1:$B$547,2,FALSE))</f>
        <v/>
      </c>
      <c r="MZ135" t="str">
        <f>IF(ISERROR(MATCH(MZ$1,'CSC Mitre'!ED$1:ED$220,0)),"",VLOOKUP(MZ$1,'Tactic Recode'!$A$1:$B$547,2,FALSE))</f>
        <v/>
      </c>
      <c r="NA135" t="str">
        <f>IF(ISERROR(MATCH(NA$1,'CSC Mitre'!ED$1:ED$220,0)),"",VLOOKUP(NA$1,'Tactic Recode'!$A$1:$B$547,2,FALSE))</f>
        <v/>
      </c>
      <c r="NB135" t="str">
        <f>IF(ISERROR(MATCH(NB$1,'CSC Mitre'!ED$1:ED$220,0)),"",VLOOKUP(NB$1,'Tactic Recode'!$A$1:$B$547,2,FALSE))</f>
        <v/>
      </c>
      <c r="NC135" t="str">
        <f>IF(ISERROR(MATCH(NC$1,'CSC Mitre'!ED$1:ED$220,0)),"",VLOOKUP(NC$1,'Tactic Recode'!$A$1:$B$547,2,FALSE))</f>
        <v/>
      </c>
      <c r="ND135" t="str">
        <f>IF(ISERROR(MATCH(ND$1,'CSC Mitre'!ED$1:ED$220,0)),"",VLOOKUP(ND$1,'Tactic Recode'!$A$1:$B$547,2,FALSE))</f>
        <v/>
      </c>
      <c r="NE135" t="str">
        <f>IF(ISERROR(MATCH(NE$1,'CSC Mitre'!ED$1:ED$220,0)),"",VLOOKUP(NE$1,'Tactic Recode'!$A$1:$B$547,2,FALSE))</f>
        <v/>
      </c>
      <c r="NF135" t="str">
        <f>IF(ISERROR(MATCH(NF$1,'CSC Mitre'!ED$1:ED$220,0)),"",VLOOKUP(NF$1,'Tactic Recode'!$A$1:$B$547,2,FALSE))</f>
        <v/>
      </c>
      <c r="NG135" t="str">
        <f>IF(ISERROR(MATCH(NG$1,'CSC Mitre'!ED$1:ED$220,0)),"",VLOOKUP(NG$1,'Tactic Recode'!$A$1:$B$547,2,FALSE))</f>
        <v/>
      </c>
      <c r="NH135" t="str">
        <f>IF(ISERROR(MATCH(NH$1,'CSC Mitre'!ED$1:ED$220,0)),"",VLOOKUP(NH$1,'Tactic Recode'!$A$1:$B$547,2,FALSE))</f>
        <v/>
      </c>
      <c r="NI135" t="str">
        <f>IF(ISERROR(MATCH(NI$1,'CSC Mitre'!ED$1:ED$220,0)),"",VLOOKUP(NI$1,'Tactic Recode'!$A$1:$B$547,2,FALSE))</f>
        <v/>
      </c>
      <c r="NJ135" t="str">
        <f>IF(ISERROR(MATCH(NJ$1,'CSC Mitre'!ED$1:ED$220,0)),"",VLOOKUP(NJ$1,'Tactic Recode'!$A$1:$B$547,2,FALSE))</f>
        <v/>
      </c>
      <c r="NK135" t="str">
        <f>IF(ISERROR(MATCH(NK$1,'CSC Mitre'!ED$1:ED$220,0)),"",VLOOKUP(NK$1,'Tactic Recode'!$A$1:$B$547,2,FALSE))</f>
        <v/>
      </c>
      <c r="NL135" t="str">
        <f>IF(ISERROR(MATCH(NL$1,'CSC Mitre'!ED$1:ED$220,0)),"",VLOOKUP(NL$1,'Tactic Recode'!$A$1:$B$547,2,FALSE))</f>
        <v/>
      </c>
      <c r="NM135" t="str">
        <f>IF(ISERROR(MATCH(NM$1,'CSC Mitre'!ED$1:ED$220,0)),"",VLOOKUP(NM$1,'Tactic Recode'!$A$1:$B$547,2,FALSE))</f>
        <v/>
      </c>
      <c r="NN135" t="str">
        <f>IF(ISERROR(MATCH(NN$1,'CSC Mitre'!ED$1:ED$220,0)),"",VLOOKUP(NN$1,'Tactic Recode'!$A$1:$B$547,2,FALSE))</f>
        <v/>
      </c>
      <c r="NO135" t="str">
        <f>IF(ISERROR(MATCH(NO$1,'CSC Mitre'!ED$1:ED$220,0)),"",VLOOKUP(NO$1,'Tactic Recode'!$A$1:$B$547,2,FALSE))</f>
        <v/>
      </c>
      <c r="NP135" t="str">
        <f>IF(ISERROR(MATCH(NP$1,'CSC Mitre'!ED$1:ED$220,0)),"",VLOOKUP(NP$1,'Tactic Recode'!$A$1:$B$547,2,FALSE))</f>
        <v/>
      </c>
      <c r="NQ135" t="str">
        <f>IF(ISERROR(MATCH(NQ$1,'CSC Mitre'!ED$1:ED$220,0)),"",VLOOKUP(NQ$1,'Tactic Recode'!$A$1:$B$547,2,FALSE))</f>
        <v/>
      </c>
      <c r="NR135" t="str">
        <f>IF(ISERROR(MATCH(NR$1,'CSC Mitre'!ED$1:ED$220,0)),"",VLOOKUP(NR$1,'Tactic Recode'!$A$1:$B$547,2,FALSE))</f>
        <v/>
      </c>
      <c r="NS135" t="str">
        <f>IF(ISERROR(MATCH(NS$1,'CSC Mitre'!ED$1:ED$220,0)),"",VLOOKUP(NS$1,'Tactic Recode'!$A$1:$B$547,2,FALSE))</f>
        <v/>
      </c>
      <c r="NT135" t="str">
        <f>IF(ISERROR(MATCH(NT$1,'CSC Mitre'!ED$1:ED$220,0)),"",VLOOKUP(NT$1,'Tactic Recode'!$A$1:$B$547,2,FALSE))</f>
        <v/>
      </c>
      <c r="NU135" t="str">
        <f>IF(ISERROR(MATCH(NU$1,'CSC Mitre'!ED$1:ED$220,0)),"",VLOOKUP(NU$1,'Tactic Recode'!$A$1:$B$547,2,FALSE))</f>
        <v/>
      </c>
      <c r="NV135" t="str">
        <f>IF(ISERROR(MATCH(NV$1,'CSC Mitre'!ED$1:ED$220,0)),"",VLOOKUP(NV$1,'Tactic Recode'!$A$1:$B$547,2,FALSE))</f>
        <v/>
      </c>
      <c r="NW135" t="str">
        <f>IF(ISERROR(MATCH(NW$1,'CSC Mitre'!ED$1:ED$220,0)),"",VLOOKUP(NW$1,'Tactic Recode'!$A$1:$B$547,2,FALSE))</f>
        <v/>
      </c>
      <c r="NX135" t="str">
        <f>IF(ISERROR(MATCH(NX$1,'CSC Mitre'!ED$1:ED$220,0)),"",VLOOKUP(NX$1,'Tactic Recode'!$A$1:$B$547,2,FALSE))</f>
        <v/>
      </c>
      <c r="NY135" t="str">
        <f>IF(ISERROR(MATCH(NY$1,'CSC Mitre'!ED$1:ED$220,0)),"",VLOOKUP(NY$1,'Tactic Recode'!$A$1:$B$547,2,FALSE))</f>
        <v/>
      </c>
      <c r="NZ135" t="str">
        <f>IF(ISERROR(MATCH(NZ$1,'CSC Mitre'!ED$1:ED$220,0)),"",VLOOKUP(NZ$1,'Tactic Recode'!$A$1:$B$547,2,FALSE))</f>
        <v/>
      </c>
      <c r="OA135" t="str">
        <f>IF(ISERROR(MATCH(OA$1,'CSC Mitre'!ED$1:ED$220,0)),"",VLOOKUP(OA$1,'Tactic Recode'!$A$1:$B$547,2,FALSE))</f>
        <v/>
      </c>
      <c r="OB135" t="str">
        <f>IF(ISERROR(MATCH(OB$1,'CSC Mitre'!ED$1:ED$220,0)),"",VLOOKUP(OB$1,'Tactic Recode'!$A$1:$B$547,2,FALSE))</f>
        <v/>
      </c>
      <c r="OC135" t="str">
        <f>IF(ISERROR(MATCH(OC$1,'CSC Mitre'!ED$1:ED$220,0)),"",VLOOKUP(OC$1,'Tactic Recode'!$A$1:$B$547,2,FALSE))</f>
        <v/>
      </c>
      <c r="OD135" t="str">
        <f>IF(ISERROR(MATCH(OD$1,'CSC Mitre'!ED$1:ED$220,0)),"",VLOOKUP(OD$1,'Tactic Recode'!$A$1:$B$547,2,FALSE))</f>
        <v/>
      </c>
      <c r="OE135" t="str">
        <f>IF(ISERROR(MATCH(OE$1,'CSC Mitre'!ED$1:ED$220,0)),"",VLOOKUP(OE$1,'Tactic Recode'!$A$1:$B$547,2,FALSE))</f>
        <v/>
      </c>
      <c r="OF135" t="str">
        <f>IF(ISERROR(MATCH(OF$1,'CSC Mitre'!ED$1:ED$220,0)),"",VLOOKUP(OF$1,'Tactic Recode'!$A$1:$B$547,2,FALSE))</f>
        <v/>
      </c>
      <c r="OG135" t="str">
        <f>IF(ISERROR(MATCH(OG$1,'CSC Mitre'!ED$1:ED$220,0)),"",VLOOKUP(OG$1,'Tactic Recode'!$A$1:$B$547,2,FALSE))</f>
        <v/>
      </c>
      <c r="OH135" t="str">
        <f>IF(ISERROR(MATCH(OH$1,'CSC Mitre'!ED$1:ED$220,0)),"",VLOOKUP(OH$1,'Tactic Recode'!$A$1:$B$547,2,FALSE))</f>
        <v/>
      </c>
      <c r="OI135" t="str">
        <f>IF(ISERROR(MATCH(OI$1,'CSC Mitre'!ED$1:ED$220,0)),"",VLOOKUP(OI$1,'Tactic Recode'!$A$1:$B$547,2,FALSE))</f>
        <v/>
      </c>
      <c r="OJ135" t="str">
        <f>IF(ISERROR(MATCH(OJ$1,'CSC Mitre'!ED$1:ED$220,0)),"",VLOOKUP(OJ$1,'Tactic Recode'!$A$1:$B$547,2,FALSE))</f>
        <v/>
      </c>
      <c r="OK135" t="str">
        <f>IF(ISERROR(MATCH(OK$1,'CSC Mitre'!ED$1:ED$220,0)),"",VLOOKUP(OK$1,'Tactic Recode'!$A$1:$B$547,2,FALSE))</f>
        <v/>
      </c>
      <c r="OL135" t="str">
        <f>IF(ISERROR(MATCH(OL$1,'CSC Mitre'!ED$1:ED$220,0)),"",VLOOKUP(OL$1,'Tactic Recode'!$A$1:$B$547,2,FALSE))</f>
        <v/>
      </c>
      <c r="OM135" t="str">
        <f>IF(ISERROR(MATCH(OM$1,'CSC Mitre'!ED$1:ED$220,0)),"",VLOOKUP(OM$1,'Tactic Recode'!$A$1:$B$547,2,FALSE))</f>
        <v/>
      </c>
      <c r="ON135" t="str">
        <f>IF(ISERROR(MATCH(ON$1,'CSC Mitre'!ED$1:ED$220,0)),"",VLOOKUP(ON$1,'Tactic Recode'!$A$1:$B$547,2,FALSE))</f>
        <v/>
      </c>
      <c r="OO135" t="str">
        <f>IF(ISERROR(MATCH(OO$1,'CSC Mitre'!ED$1:ED$220,0)),"",VLOOKUP(OO$1,'Tactic Recode'!$A$1:$B$547,2,FALSE))</f>
        <v/>
      </c>
      <c r="OP135" t="str">
        <f>IF(ISERROR(MATCH(OP$1,'CSC Mitre'!ED$1:ED$220,0)),"",VLOOKUP(OP$1,'Tactic Recode'!$A$1:$B$547,2,FALSE))</f>
        <v/>
      </c>
      <c r="OQ135" t="str">
        <f>IF(ISERROR(MATCH(OQ$1,'CSC Mitre'!ED$1:ED$220,0)),"",VLOOKUP(OQ$1,'Tactic Recode'!$A$1:$B$547,2,FALSE))</f>
        <v/>
      </c>
      <c r="OR135" t="str">
        <f>IF(ISERROR(MATCH(OR$1,'CSC Mitre'!ED$1:ED$220,0)),"",VLOOKUP(OR$1,'Tactic Recode'!$A$1:$B$547,2,FALSE))</f>
        <v/>
      </c>
      <c r="OS135" t="str">
        <f>IF(ISERROR(MATCH(OS$1,'CSC Mitre'!ED$1:ED$220,0)),"",VLOOKUP(OS$1,'Tactic Recode'!$A$1:$B$547,2,FALSE))</f>
        <v/>
      </c>
      <c r="OT135" t="str">
        <f>IF(ISERROR(MATCH(OT$1,'CSC Mitre'!ED$1:ED$220,0)),"",VLOOKUP(OT$1,'Tactic Recode'!$A$1:$B$547,2,FALSE))</f>
        <v/>
      </c>
      <c r="OU135" t="str">
        <f>IF(ISERROR(MATCH(OU$1,'CSC Mitre'!ED$1:ED$220,0)),"",VLOOKUP(OU$1,'Tactic Recode'!$A$1:$B$547,2,FALSE))</f>
        <v/>
      </c>
      <c r="OV135" t="str">
        <f>IF(ISERROR(MATCH(OV$1,'CSC Mitre'!ED$1:ED$220,0)),"",VLOOKUP(OV$1,'Tactic Recode'!$A$1:$B$547,2,FALSE))</f>
        <v/>
      </c>
      <c r="OW135" t="str">
        <f>IF(ISERROR(MATCH(OW$1,'CSC Mitre'!ED$1:ED$220,0)),"",VLOOKUP(OW$1,'Tactic Recode'!$A$1:$B$547,2,FALSE))</f>
        <v/>
      </c>
      <c r="OX135" t="str">
        <f>IF(ISERROR(MATCH(OX$1,'CSC Mitre'!ED$1:ED$220,0)),"",VLOOKUP(OX$1,'Tactic Recode'!$A$1:$B$547,2,FALSE))</f>
        <v/>
      </c>
      <c r="OY135" t="str">
        <f>IF(ISERROR(MATCH(OY$1,'CSC Mitre'!ED$1:ED$220,0)),"",VLOOKUP(OY$1,'Tactic Recode'!$A$1:$B$547,2,FALSE))</f>
        <v/>
      </c>
      <c r="OZ135" t="str">
        <f>IF(ISERROR(MATCH(OZ$1,'CSC Mitre'!ED$1:ED$220,0)),"",VLOOKUP(OZ$1,'Tactic Recode'!$A$1:$B$547,2,FALSE))</f>
        <v/>
      </c>
      <c r="PA135" t="str">
        <f>IF(ISERROR(MATCH(PA$1,'CSC Mitre'!ED$1:ED$220,0)),"",VLOOKUP(PA$1,'Tactic Recode'!$A$1:$B$547,2,FALSE))</f>
        <v/>
      </c>
      <c r="PB135" t="str">
        <f>IF(ISERROR(MATCH(PB$1,'CSC Mitre'!ED$1:ED$220,0)),"",VLOOKUP(PB$1,'Tactic Recode'!$A$1:$B$547,2,FALSE))</f>
        <v/>
      </c>
      <c r="PC135" t="str">
        <f>IF(ISERROR(MATCH(PC$1,'CSC Mitre'!ED$1:ED$220,0)),"",VLOOKUP(PC$1,'Tactic Recode'!$A$1:$B$547,2,FALSE))</f>
        <v/>
      </c>
      <c r="PD135" t="str">
        <f>IF(ISERROR(MATCH(PD$1,'CSC Mitre'!ED$1:ED$220,0)),"",VLOOKUP(PD$1,'Tactic Recode'!$A$1:$B$547,2,FALSE))</f>
        <v/>
      </c>
      <c r="PE135" t="str">
        <f>IF(ISERROR(MATCH(PE$1,'CSC Mitre'!ED$1:ED$220,0)),"",VLOOKUP(PE$1,'Tactic Recode'!$A$1:$B$547,2,FALSE))</f>
        <v/>
      </c>
      <c r="PF135" t="str">
        <f>IF(ISERROR(MATCH(PF$1,'CSC Mitre'!ED$1:ED$220,0)),"",VLOOKUP(PF$1,'Tactic Recode'!$A$1:$B$547,2,FALSE))</f>
        <v/>
      </c>
      <c r="PG135" t="str">
        <f>IF(ISERROR(MATCH(PG$1,'CSC Mitre'!ED$1:ED$220,0)),"",VLOOKUP(PG$1,'Tactic Recode'!$A$1:$B$547,2,FALSE))</f>
        <v/>
      </c>
      <c r="PH135" t="str">
        <f>IF(ISERROR(MATCH(PH$1,'CSC Mitre'!ED$1:ED$220,0)),"",VLOOKUP(PH$1,'Tactic Recode'!$A$1:$B$547,2,FALSE))</f>
        <v/>
      </c>
      <c r="PI135" t="str">
        <f>IF(ISERROR(MATCH(PI$1,'CSC Mitre'!ED$1:ED$220,0)),"",VLOOKUP(PI$1,'Tactic Recode'!$A$1:$B$547,2,FALSE))</f>
        <v/>
      </c>
      <c r="PJ135" t="str">
        <f>IF(ISERROR(MATCH(PJ$1,'CSC Mitre'!ED$1:ED$220,0)),"",VLOOKUP(PJ$1,'Tactic Recode'!$A$1:$B$547,2,FALSE))</f>
        <v/>
      </c>
      <c r="PK135" t="str">
        <f>IF(ISERROR(MATCH(PK$1,'CSC Mitre'!ED$1:ED$220,0)),"",VLOOKUP(PK$1,'Tactic Recode'!$A$1:$B$547,2,FALSE))</f>
        <v/>
      </c>
      <c r="PL135" t="str">
        <f>IF(ISERROR(MATCH(PL$1,'CSC Mitre'!ED$1:ED$220,0)),"",VLOOKUP(PL$1,'Tactic Recode'!$A$1:$B$547,2,FALSE))</f>
        <v/>
      </c>
      <c r="PM135" t="str">
        <f>IF(ISERROR(MATCH(PM$1,'CSC Mitre'!ED$1:ED$220,0)),"",VLOOKUP(PM$1,'Tactic Recode'!$A$1:$B$547,2,FALSE))</f>
        <v/>
      </c>
      <c r="PN135" t="str">
        <f>IF(ISERROR(MATCH(PN$1,'CSC Mitre'!ED$1:ED$220,0)),"",VLOOKUP(PN$1,'Tactic Recode'!$A$1:$B$547,2,FALSE))</f>
        <v/>
      </c>
      <c r="PO135" t="str">
        <f>IF(ISERROR(MATCH(PO$1,'CSC Mitre'!ED$1:ED$220,0)),"",VLOOKUP(PO$1,'Tactic Recode'!$A$1:$B$547,2,FALSE))</f>
        <v/>
      </c>
      <c r="PP135" t="str">
        <f>IF(ISERROR(MATCH(PP$1,'CSC Mitre'!ED$1:ED$220,0)),"",VLOOKUP(PP$1,'Tactic Recode'!$A$1:$B$547,2,FALSE))</f>
        <v/>
      </c>
      <c r="PQ135" t="str">
        <f>IF(ISERROR(MATCH(PQ$1,'CSC Mitre'!ED$1:ED$220,0)),"",VLOOKUP(PQ$1,'Tactic Recode'!$A$1:$B$547,2,FALSE))</f>
        <v/>
      </c>
      <c r="PR135" t="str">
        <f>IF(ISERROR(MATCH(PR$1,'CSC Mitre'!ED$1:ED$220,0)),"",VLOOKUP(PR$1,'Tactic Recode'!$A$1:$B$547,2,FALSE))</f>
        <v/>
      </c>
      <c r="PS135" t="str">
        <f>IF(ISERROR(MATCH(PS$1,'CSC Mitre'!ED$1:ED$220,0)),"",VLOOKUP(PS$1,'Tactic Recode'!$A$1:$B$547,2,FALSE))</f>
        <v/>
      </c>
      <c r="PT135" t="str">
        <f>IF(ISERROR(MATCH(PT$1,'CSC Mitre'!ED$1:ED$220,0)),"",VLOOKUP(PT$1,'Tactic Recode'!$A$1:$B$547,2,FALSE))</f>
        <v/>
      </c>
      <c r="PU135" t="str">
        <f>IF(ISERROR(MATCH(PU$1,'CSC Mitre'!ED$1:ED$220,0)),"",VLOOKUP(PU$1,'Tactic Recode'!$A$1:$B$547,2,FALSE))</f>
        <v/>
      </c>
      <c r="PV135" t="str">
        <f>IF(ISERROR(MATCH(PV$1,'CSC Mitre'!ED$1:ED$220,0)),"",VLOOKUP(PV$1,'Tactic Recode'!$A$1:$B$547,2,FALSE))</f>
        <v/>
      </c>
      <c r="PW135" t="str">
        <f>IF(ISERROR(MATCH(PW$1,'CSC Mitre'!ED$1:ED$220,0)),"",VLOOKUP(PW$1,'Tactic Recode'!$A$1:$B$547,2,FALSE))</f>
        <v/>
      </c>
      <c r="PX135" t="str">
        <f>IF(ISERROR(MATCH(PX$1,'CSC Mitre'!ED$1:ED$220,0)),"",VLOOKUP(PX$1,'Tactic Recode'!$A$1:$B$547,2,FALSE))</f>
        <v/>
      </c>
      <c r="PY135" t="str">
        <f>IF(ISERROR(MATCH(PY$1,'CSC Mitre'!ED$1:ED$220,0)),"",VLOOKUP(PY$1,'Tactic Recode'!$A$1:$B$547,2,FALSE))</f>
        <v/>
      </c>
      <c r="PZ135" t="str">
        <f>IF(ISERROR(MATCH(PZ$1,'CSC Mitre'!ED$1:ED$220,0)),"",VLOOKUP(PZ$1,'Tactic Recode'!$A$1:$B$547,2,FALSE))</f>
        <v/>
      </c>
      <c r="QA135" t="str">
        <f>IF(ISERROR(MATCH(QA$1,'CSC Mitre'!ED$1:ED$220,0)),"",VLOOKUP(QA$1,'Tactic Recode'!$A$1:$B$547,2,FALSE))</f>
        <v/>
      </c>
      <c r="QB135" t="str">
        <f>IF(ISERROR(MATCH(QB$1,'CSC Mitre'!ED$1:ED$220,0)),"",VLOOKUP(QB$1,'Tactic Recode'!$A$1:$B$547,2,FALSE))</f>
        <v/>
      </c>
      <c r="QC135" t="str">
        <f>IF(ISERROR(MATCH(QC$1,'CSC Mitre'!ED$1:ED$220,0)),"",VLOOKUP(QC$1,'Tactic Recode'!$A$1:$B$547,2,FALSE))</f>
        <v/>
      </c>
      <c r="QD135" t="str">
        <f>IF(ISERROR(MATCH(QD$1,'CSC Mitre'!ED$1:ED$220,0)),"",VLOOKUP(QD$1,'Tactic Recode'!$A$1:$B$547,2,FALSE))</f>
        <v/>
      </c>
      <c r="QE135" t="str">
        <f>IF(ISERROR(MATCH(QE$1,'CSC Mitre'!ED$1:ED$220,0)),"",VLOOKUP(QE$1,'Tactic Recode'!$A$1:$B$547,2,FALSE))</f>
        <v/>
      </c>
      <c r="QF135" t="str">
        <f>IF(ISERROR(MATCH(QF$1,'CSC Mitre'!ED$1:ED$220,0)),"",VLOOKUP(QF$1,'Tactic Recode'!$A$1:$B$547,2,FALSE))</f>
        <v/>
      </c>
      <c r="QG135" t="str">
        <f>IF(ISERROR(MATCH(QG$1,'CSC Mitre'!ED$1:ED$220,0)),"",VLOOKUP(QG$1,'Tactic Recode'!$A$1:$B$547,2,FALSE))</f>
        <v/>
      </c>
      <c r="QH135" t="str">
        <f>IF(ISERROR(MATCH(QH$1,'CSC Mitre'!ED$1:ED$220,0)),"",VLOOKUP(QH$1,'Tactic Recode'!$A$1:$B$547,2,FALSE))</f>
        <v/>
      </c>
      <c r="QI135" t="str">
        <f>IF(ISERROR(MATCH(QI$1,'CSC Mitre'!ED$1:ED$220,0)),"",VLOOKUP(QI$1,'Tactic Recode'!$A$1:$B$547,2,FALSE))</f>
        <v/>
      </c>
      <c r="QJ135" t="str">
        <f>IF(ISERROR(MATCH(QJ$1,'CSC Mitre'!ED$1:ED$220,0)),"",VLOOKUP(QJ$1,'Tactic Recode'!$A$1:$B$547,2,FALSE))</f>
        <v/>
      </c>
      <c r="QK135" t="str">
        <f>IF(ISERROR(MATCH(QK$1,'CSC Mitre'!ED$1:ED$220,0)),"",VLOOKUP(QK$1,'Tactic Recode'!$A$1:$B$547,2,FALSE))</f>
        <v/>
      </c>
      <c r="QL135" t="str">
        <f>IF(ISERROR(MATCH(QL$1,'CSC Mitre'!ED$1:ED$220,0)),"",VLOOKUP(QL$1,'Tactic Recode'!$A$1:$B$547,2,FALSE))</f>
        <v/>
      </c>
      <c r="QM135" t="str">
        <f>IF(ISERROR(MATCH(QM$1,'CSC Mitre'!ED$1:ED$220,0)),"",VLOOKUP(QM$1,'Tactic Recode'!$A$1:$B$547,2,FALSE))</f>
        <v/>
      </c>
      <c r="QN135" t="str">
        <f>IF(ISERROR(MATCH(QN$1,'CSC Mitre'!ED$1:ED$220,0)),"",VLOOKUP(QN$1,'Tactic Recode'!$A$1:$B$547,2,FALSE))</f>
        <v/>
      </c>
      <c r="QO135" t="str">
        <f>IF(ISERROR(MATCH(QO$1,'CSC Mitre'!ED$1:ED$220,0)),"",VLOOKUP(QO$1,'Tactic Recode'!$A$1:$B$547,2,FALSE))</f>
        <v/>
      </c>
      <c r="QP135" t="str">
        <f>IF(ISERROR(MATCH(QP$1,'CSC Mitre'!ED$1:ED$220,0)),"",VLOOKUP(QP$1,'Tactic Recode'!$A$1:$B$547,2,FALSE))</f>
        <v/>
      </c>
      <c r="QQ135" t="str">
        <f>IF(ISERROR(MATCH(QQ$1,'CSC Mitre'!ED$1:ED$220,0)),"",VLOOKUP(QQ$1,'Tactic Recode'!$A$1:$B$547,2,FALSE))</f>
        <v/>
      </c>
      <c r="QR135" t="str">
        <f>IF(ISERROR(MATCH(QR$1,'CSC Mitre'!ED$1:ED$220,0)),"",VLOOKUP(QR$1,'Tactic Recode'!$A$1:$B$547,2,FALSE))</f>
        <v/>
      </c>
      <c r="QS135" t="str">
        <f>IF(ISERROR(MATCH(QS$1,'CSC Mitre'!ED$1:ED$220,0)),"",VLOOKUP(QS$1,'Tactic Recode'!$A$1:$B$547,2,FALSE))</f>
        <v/>
      </c>
      <c r="QT135" t="str">
        <f>IF(ISERROR(MATCH(QT$1,'CSC Mitre'!ED$1:ED$220,0)),"",VLOOKUP(QT$1,'Tactic Recode'!$A$1:$B$547,2,FALSE))</f>
        <v/>
      </c>
      <c r="QU135" t="str">
        <f>IF(ISERROR(MATCH(QU$1,'CSC Mitre'!ED$1:ED$220,0)),"",VLOOKUP(QU$1,'Tactic Recode'!$A$1:$B$547,2,FALSE))</f>
        <v/>
      </c>
      <c r="QV135" t="str">
        <f>IF(ISERROR(MATCH(QV$1,'CSC Mitre'!ED$1:ED$220,0)),"",VLOOKUP(QV$1,'Tactic Recode'!$A$1:$B$547,2,FALSE))</f>
        <v/>
      </c>
      <c r="QW135" t="str">
        <f>IF(ISERROR(MATCH(QW$1,'CSC Mitre'!ED$1:ED$220,0)),"",VLOOKUP(QW$1,'Tactic Recode'!$A$1:$B$547,2,FALSE))</f>
        <v/>
      </c>
      <c r="QX135" t="str">
        <f>IF(ISERROR(MATCH(QX$1,'CSC Mitre'!ED$1:ED$220,0)),"",VLOOKUP(QX$1,'Tactic Recode'!$A$1:$B$547,2,FALSE))</f>
        <v/>
      </c>
      <c r="QY135" t="str">
        <f>IF(ISERROR(MATCH(QY$1,'CSC Mitre'!ED$1:ED$220,0)),"",VLOOKUP(QY$1,'Tactic Recode'!$A$1:$B$547,2,FALSE))</f>
        <v/>
      </c>
      <c r="QZ135" t="str">
        <f>IF(ISERROR(MATCH(QZ$1,'CSC Mitre'!ED$1:ED$220,0)),"",VLOOKUP(QZ$1,'Tactic Recode'!$A$1:$B$547,2,FALSE))</f>
        <v/>
      </c>
      <c r="RA135" t="str">
        <f>IF(ISERROR(MATCH(RA$1,'CSC Mitre'!ED$1:ED$220,0)),"",VLOOKUP(RA$1,'Tactic Recode'!$A$1:$B$547,2,FALSE))</f>
        <v/>
      </c>
      <c r="RB135" t="str">
        <f>IF(ISERROR(MATCH(RB$1,'CSC Mitre'!ED$1:ED$220,0)),"",VLOOKUP(RB$1,'Tactic Recode'!$A$1:$B$547,2,FALSE))</f>
        <v/>
      </c>
      <c r="RC135" t="str">
        <f>IF(ISERROR(MATCH(RC$1,'CSC Mitre'!ED$1:ED$220,0)),"",VLOOKUP(RC$1,'Tactic Recode'!$A$1:$B$547,2,FALSE))</f>
        <v/>
      </c>
      <c r="RD135" t="str">
        <f>IF(ISERROR(MATCH(RD$1,'CSC Mitre'!ED$1:ED$220,0)),"",VLOOKUP(RD$1,'Tactic Recode'!$A$1:$B$547,2,FALSE))</f>
        <v/>
      </c>
      <c r="RE135" t="str">
        <f>IF(ISERROR(MATCH(RE$1,'CSC Mitre'!ED$1:ED$220,0)),"",VLOOKUP(RE$1,'Tactic Recode'!$A$1:$B$547,2,FALSE))</f>
        <v/>
      </c>
      <c r="RF135" t="str">
        <f>IF(ISERROR(MATCH(RF$1,'CSC Mitre'!ED$1:ED$220,0)),"",VLOOKUP(RF$1,'Tactic Recode'!$A$1:$B$547,2,FALSE))</f>
        <v/>
      </c>
      <c r="RG135" t="str">
        <f>IF(ISERROR(MATCH(RG$1,'CSC Mitre'!ED$1:ED$220,0)),"",VLOOKUP(RG$1,'Tactic Recode'!$A$1:$B$547,2,FALSE))</f>
        <v/>
      </c>
      <c r="RH135" t="str">
        <f>IF(ISERROR(MATCH(RH$1,'CSC Mitre'!ED$1:ED$220,0)),"",VLOOKUP(RH$1,'Tactic Recode'!$A$1:$B$547,2,FALSE))</f>
        <v/>
      </c>
      <c r="RI135" t="str">
        <f>IF(ISERROR(MATCH(RI$1,'CSC Mitre'!ED$1:ED$220,0)),"",VLOOKUP(RI$1,'Tactic Recode'!$A$1:$B$547,2,FALSE))</f>
        <v/>
      </c>
      <c r="RJ135" t="str">
        <f>IF(ISERROR(MATCH(RJ$1,'CSC Mitre'!ED$1:ED$220,0)),"",VLOOKUP(RJ$1,'Tactic Recode'!$A$1:$B$547,2,FALSE))</f>
        <v/>
      </c>
      <c r="RK135" t="str">
        <f>IF(ISERROR(MATCH(RK$1,'CSC Mitre'!ED$1:ED$220,0)),"",VLOOKUP(RK$1,'Tactic Recode'!$A$1:$B$547,2,FALSE))</f>
        <v/>
      </c>
      <c r="RL135" t="str">
        <f>IF(ISERROR(MATCH(RL$1,'CSC Mitre'!ED$1:ED$220,0)),"",VLOOKUP(RL$1,'Tactic Recode'!$A$1:$B$547,2,FALSE))</f>
        <v/>
      </c>
      <c r="RM135" t="str">
        <f>IF(ISERROR(MATCH(RM$1,'CSC Mitre'!ED$1:ED$220,0)),"",VLOOKUP(RM$1,'Tactic Recode'!$A$1:$B$547,2,FALSE))</f>
        <v/>
      </c>
      <c r="RN135" t="str">
        <f>IF(ISERROR(MATCH(RN$1,'CSC Mitre'!ED$1:ED$220,0)),"",VLOOKUP(RN$1,'Tactic Recode'!$A$1:$B$547,2,FALSE))</f>
        <v/>
      </c>
      <c r="RO135" t="str">
        <f>IF(ISERROR(MATCH(RO$1,'CSC Mitre'!ED$1:ED$220,0)),"",VLOOKUP(RO$1,'Tactic Recode'!$A$1:$B$547,2,FALSE))</f>
        <v/>
      </c>
      <c r="RP135" t="str">
        <f>IF(ISERROR(MATCH(RP$1,'CSC Mitre'!ED$1:ED$220,0)),"",VLOOKUP(RP$1,'Tactic Recode'!$A$1:$B$547,2,FALSE))</f>
        <v/>
      </c>
      <c r="RQ135" t="str">
        <f>IF(ISERROR(MATCH(RQ$1,'CSC Mitre'!ED$1:ED$220,0)),"",VLOOKUP(RQ$1,'Tactic Recode'!$A$1:$B$547,2,FALSE))</f>
        <v/>
      </c>
      <c r="RR135" t="str">
        <f>IF(ISERROR(MATCH(RR$1,'CSC Mitre'!ED$1:ED$220,0)),"",VLOOKUP(RR$1,'Tactic Recode'!$A$1:$B$547,2,FALSE))</f>
        <v/>
      </c>
      <c r="RS135" t="str">
        <f>IF(ISERROR(MATCH(RS$1,'CSC Mitre'!ED$1:ED$220,0)),"",VLOOKUP(RS$1,'Tactic Recode'!$A$1:$B$547,2,FALSE))</f>
        <v/>
      </c>
      <c r="RT135" t="str">
        <f>IF(ISERROR(MATCH(RT$1,'CSC Mitre'!ED$1:ED$220,0)),"",VLOOKUP(RT$1,'Tactic Recode'!$A$1:$B$547,2,FALSE))</f>
        <v/>
      </c>
      <c r="RU135" t="str">
        <f>IF(ISERROR(MATCH(RU$1,'CSC Mitre'!ED$1:ED$220,0)),"",VLOOKUP(RU$1,'Tactic Recode'!$A$1:$B$547,2,FALSE))</f>
        <v/>
      </c>
      <c r="RV135" t="str">
        <f>IF(ISERROR(MATCH(RV$1,'CSC Mitre'!ED$1:ED$220,0)),"",VLOOKUP(RV$1,'Tactic Recode'!$A$1:$B$547,2,FALSE))</f>
        <v/>
      </c>
      <c r="RW135" t="str">
        <f>IF(ISERROR(MATCH(RW$1,'CSC Mitre'!ED$1:ED$220,0)),"",VLOOKUP(RW$1,'Tactic Recode'!$A$1:$B$547,2,FALSE))</f>
        <v/>
      </c>
      <c r="RX135" t="str">
        <f>IF(ISERROR(MATCH(RX$1,'CSC Mitre'!ED$1:ED$220,0)),"",VLOOKUP(RX$1,'Tactic Recode'!$A$1:$B$547,2,FALSE))</f>
        <v/>
      </c>
      <c r="RY135" t="str">
        <f>IF(ISERROR(MATCH(RY$1,'CSC Mitre'!ED$1:ED$220,0)),"",VLOOKUP(RY$1,'Tactic Recode'!$A$1:$B$547,2,FALSE))</f>
        <v/>
      </c>
      <c r="RZ135" t="str">
        <f>IF(ISERROR(MATCH(RZ$1,'CSC Mitre'!ED$1:ED$220,0)),"",VLOOKUP(RZ$1,'Tactic Recode'!$A$1:$B$547,2,FALSE))</f>
        <v/>
      </c>
      <c r="SA135" t="str">
        <f>IF(ISERROR(MATCH(SA$1,'CSC Mitre'!ED$1:ED$220,0)),"",VLOOKUP(SA$1,'Tactic Recode'!$A$1:$B$547,2,FALSE))</f>
        <v/>
      </c>
      <c r="SB135" t="str">
        <f>IF(ISERROR(MATCH(SB$1,'CSC Mitre'!ED$1:ED$220,0)),"",VLOOKUP(SB$1,'Tactic Recode'!$A$1:$B$547,2,FALSE))</f>
        <v/>
      </c>
      <c r="SC135" t="str">
        <f>IF(ISERROR(MATCH(SC$1,'CSC Mitre'!ED$1:ED$220,0)),"",VLOOKUP(SC$1,'Tactic Recode'!$A$1:$B$547,2,FALSE))</f>
        <v/>
      </c>
      <c r="SD135" t="str">
        <f>IF(ISERROR(MATCH(SD$1,'CSC Mitre'!ED$1:ED$220,0)),"",VLOOKUP(SD$1,'Tactic Recode'!$A$1:$B$547,2,FALSE))</f>
        <v/>
      </c>
      <c r="SE135" t="str">
        <f>IF(ISERROR(MATCH(SE$1,'CSC Mitre'!ED$1:ED$220,0)),"",VLOOKUP(SE$1,'Tactic Recode'!$A$1:$B$547,2,FALSE))</f>
        <v/>
      </c>
      <c r="SF135" t="str">
        <f>IF(ISERROR(MATCH(SF$1,'CSC Mitre'!ED$1:ED$220,0)),"",VLOOKUP(SF$1,'Tactic Recode'!$A$1:$B$547,2,FALSE))</f>
        <v/>
      </c>
      <c r="SG135" t="str">
        <f>IF(ISERROR(MATCH(SG$1,'CSC Mitre'!ED$1:ED$220,0)),"",VLOOKUP(SG$1,'Tactic Recode'!$A$1:$B$547,2,FALSE))</f>
        <v/>
      </c>
      <c r="SH135" t="str">
        <f>IF(ISERROR(MATCH(SH$1,'CSC Mitre'!ED$1:ED$220,0)),"",VLOOKUP(SH$1,'Tactic Recode'!$A$1:$B$547,2,FALSE))</f>
        <v/>
      </c>
      <c r="SI135" t="str">
        <f>IF(ISERROR(MATCH(SI$1,'CSC Mitre'!ED$1:ED$220,0)),"",VLOOKUP(SI$1,'Tactic Recode'!$A$1:$B$547,2,FALSE))</f>
        <v/>
      </c>
      <c r="SJ135" t="str">
        <f>IF(ISERROR(MATCH(SJ$1,'CSC Mitre'!ED$1:ED$220,0)),"",VLOOKUP(SJ$1,'Tactic Recode'!$A$1:$B$547,2,FALSE))</f>
        <v/>
      </c>
      <c r="SK135" t="str">
        <f>IF(ISERROR(MATCH(SK$1,'CSC Mitre'!ED$1:ED$220,0)),"",VLOOKUP(SK$1,'Tactic Recode'!$A$1:$B$547,2,FALSE))</f>
        <v/>
      </c>
      <c r="SL135" t="str">
        <f>IF(ISERROR(MATCH(SL$1,'CSC Mitre'!ED$1:ED$220,0)),"",VLOOKUP(SL$1,'Tactic Recode'!$A$1:$B$547,2,FALSE))</f>
        <v/>
      </c>
      <c r="SM135" t="str">
        <f>IF(ISERROR(MATCH(SM$1,'CSC Mitre'!ED$1:ED$220,0)),"",VLOOKUP(SM$1,'Tactic Recode'!$A$1:$B$547,2,FALSE))</f>
        <v/>
      </c>
      <c r="SN135" t="str">
        <f>IF(ISERROR(MATCH(SN$1,'CSC Mitre'!ED$1:ED$220,0)),"",VLOOKUP(SN$1,'Tactic Recode'!$A$1:$B$547,2,FALSE))</f>
        <v/>
      </c>
      <c r="SO135" t="str">
        <f>IF(ISERROR(MATCH(SO$1,'CSC Mitre'!ED$1:ED$220,0)),"",VLOOKUP(SO$1,'Tactic Recode'!$A$1:$B$547,2,FALSE))</f>
        <v/>
      </c>
      <c r="SP135" t="str">
        <f>IF(ISERROR(MATCH(SP$1,'CSC Mitre'!ED$1:ED$220,0)),"",VLOOKUP(SP$1,'Tactic Recode'!$A$1:$B$547,2,FALSE))</f>
        <v/>
      </c>
      <c r="SQ135" t="str">
        <f>IF(ISERROR(MATCH(SQ$1,'CSC Mitre'!ED$1:ED$220,0)),"",VLOOKUP(SQ$1,'Tactic Recode'!$A$1:$B$547,2,FALSE))</f>
        <v/>
      </c>
      <c r="SR135" t="str">
        <f>IF(ISERROR(MATCH(SR$1,'CSC Mitre'!ED$1:ED$220,0)),"",VLOOKUP(SR$1,'Tactic Recode'!$A$1:$B$547,2,FALSE))</f>
        <v/>
      </c>
      <c r="SS135" t="str">
        <f>IF(ISERROR(MATCH(SS$1,'CSC Mitre'!ED$1:ED$220,0)),"",VLOOKUP(SS$1,'Tactic Recode'!$A$1:$B$547,2,FALSE))</f>
        <v/>
      </c>
      <c r="ST135" t="str">
        <f>IF(ISERROR(MATCH(ST$1,'CSC Mitre'!ED$1:ED$220,0)),"",VLOOKUP(ST$1,'Tactic Recode'!$A$1:$B$547,2,FALSE))</f>
        <v/>
      </c>
      <c r="SU135" t="str">
        <f>IF(ISERROR(MATCH(SU$1,'CSC Mitre'!ED$1:ED$220,0)),"",VLOOKUP(SU$1,'Tactic Recode'!$A$1:$B$547,2,FALSE))</f>
        <v/>
      </c>
      <c r="SV135" t="str">
        <f>IF(ISERROR(MATCH(SV$1,'CSC Mitre'!ED$1:ED$220,0)),"",VLOOKUP(SV$1,'Tactic Recode'!$A$1:$B$547,2,FALSE))</f>
        <v/>
      </c>
      <c r="SW135" t="str">
        <f>IF(ISERROR(MATCH(SW$1,'CSC Mitre'!ED$1:ED$220,0)),"",VLOOKUP(SW$1,'Tactic Recode'!$A$1:$B$547,2,FALSE))</f>
        <v/>
      </c>
      <c r="SX135" t="str">
        <f>IF(ISERROR(MATCH(SX$1,'CSC Mitre'!ED$1:ED$220,0)),"",VLOOKUP(SX$1,'Tactic Recode'!$A$1:$B$547,2,FALSE))</f>
        <v/>
      </c>
      <c r="SY135" t="str">
        <f>IF(ISERROR(MATCH(SY$1,'CSC Mitre'!ED$1:ED$220,0)),"",VLOOKUP(SY$1,'Tactic Recode'!$A$1:$B$547,2,FALSE))</f>
        <v/>
      </c>
      <c r="SZ135" t="str">
        <f>IF(ISERROR(MATCH(SZ$1,'CSC Mitre'!ED$1:ED$220,0)),"",VLOOKUP(SZ$1,'Tactic Recode'!$A$1:$B$547,2,FALSE))</f>
        <v/>
      </c>
      <c r="TA135" t="str">
        <f>IF(ISERROR(MATCH(TA$1,'CSC Mitre'!ED$1:ED$220,0)),"",VLOOKUP(TA$1,'Tactic Recode'!$A$1:$B$547,2,FALSE))</f>
        <v/>
      </c>
      <c r="TB135" t="str">
        <f>IF(ISERROR(MATCH(TB$1,'CSC Mitre'!ED$1:ED$220,0)),"",VLOOKUP(TB$1,'Tactic Recode'!$A$1:$B$547,2,FALSE))</f>
        <v/>
      </c>
      <c r="TC135" t="str">
        <f>IF(ISERROR(MATCH(TC$1,'CSC Mitre'!ED$1:ED$220,0)),"",VLOOKUP(TC$1,'Tactic Recode'!$A$1:$B$547,2,FALSE))</f>
        <v/>
      </c>
      <c r="TD135" t="str">
        <f>IF(ISERROR(MATCH(TD$1,'CSC Mitre'!ED$1:ED$220,0)),"",VLOOKUP(TD$1,'Tactic Recode'!$A$1:$B$547,2,FALSE))</f>
        <v/>
      </c>
      <c r="TE135" t="str">
        <f>IF(ISERROR(MATCH(TE$1,'CSC Mitre'!ED$1:ED$220,0)),"",VLOOKUP(TE$1,'Tactic Recode'!$A$1:$B$547,2,FALSE))</f>
        <v/>
      </c>
      <c r="TF135" t="str">
        <f>IF(ISERROR(MATCH(TF$1,'CSC Mitre'!ED$1:ED$220,0)),"",VLOOKUP(TF$1,'Tactic Recode'!$A$1:$B$547,2,FALSE))</f>
        <v/>
      </c>
      <c r="TG135" t="str">
        <f>IF(ISERROR(MATCH(TG$1,'CSC Mitre'!ED$1:ED$220,0)),"",VLOOKUP(TG$1,'Tactic Recode'!$A$1:$B$547,2,FALSE))</f>
        <v/>
      </c>
      <c r="TH135" t="str">
        <f>IF(ISERROR(MATCH(TH$1,'CSC Mitre'!ED$1:ED$220,0)),"",VLOOKUP(TH$1,'Tactic Recode'!$A$1:$B$547,2,FALSE))</f>
        <v/>
      </c>
      <c r="TI135" t="str">
        <f>IF(ISERROR(MATCH(TI$1,'CSC Mitre'!ED$1:ED$220,0)),"",VLOOKUP(TI$1,'Tactic Recode'!$A$1:$B$547,2,FALSE))</f>
        <v/>
      </c>
      <c r="TJ135" t="str">
        <f>IF(ISERROR(MATCH(TJ$1,'CSC Mitre'!ED$1:ED$220,0)),"",VLOOKUP(TJ$1,'Tactic Recode'!$A$1:$B$547,2,FALSE))</f>
        <v/>
      </c>
      <c r="TK135" t="str">
        <f>IF(ISERROR(MATCH(TK$1,'CSC Mitre'!ED$1:ED$220,0)),"",VLOOKUP(TK$1,'Tactic Recode'!$A$1:$B$547,2,FALSE))</f>
        <v/>
      </c>
      <c r="TL135" t="str">
        <f>IF(ISERROR(MATCH(TL$1,'CSC Mitre'!ED$1:ED$220,0)),"",VLOOKUP(TL$1,'Tactic Recode'!$A$1:$B$547,2,FALSE))</f>
        <v/>
      </c>
      <c r="TM135" t="str">
        <f>IF(ISERROR(MATCH(TM$1,'CSC Mitre'!ED$1:ED$220,0)),"",VLOOKUP(TM$1,'Tactic Recode'!$A$1:$B$547,2,FALSE))</f>
        <v/>
      </c>
      <c r="TN135" t="str">
        <f>IF(ISERROR(MATCH(TN$1,'CSC Mitre'!ED$1:ED$220,0)),"",VLOOKUP(TN$1,'Tactic Recode'!$A$1:$B$547,2,FALSE))</f>
        <v/>
      </c>
      <c r="TO135" t="str">
        <f>IF(ISERROR(MATCH(TO$1,'CSC Mitre'!ED$1:ED$220,0)),"",VLOOKUP(TO$1,'Tactic Recode'!$A$1:$B$547,2,FALSE))</f>
        <v/>
      </c>
      <c r="TP135" t="str">
        <f>IF(ISERROR(MATCH(TP$1,'CSC Mitre'!ED$1:ED$220,0)),"",VLOOKUP(TP$1,'Tactic Recode'!$A$1:$B$547,2,FALSE))</f>
        <v/>
      </c>
      <c r="TQ135" t="str">
        <f>IF(ISERROR(MATCH(TQ$1,'CSC Mitre'!ED$1:ED$220,0)),"",VLOOKUP(TQ$1,'Tactic Recode'!$A$1:$B$547,2,FALSE))</f>
        <v/>
      </c>
      <c r="TR135" t="str">
        <f>IF(ISERROR(MATCH(TR$1,'CSC Mitre'!ED$1:ED$220,0)),"",VLOOKUP(TR$1,'Tactic Recode'!$A$1:$B$547,2,FALSE))</f>
        <v/>
      </c>
      <c r="TS135" t="str">
        <f>IF(ISERROR(MATCH(TS$1,'CSC Mitre'!ED$1:ED$220,0)),"",VLOOKUP(TS$1,'Tactic Recode'!$A$1:$B$547,2,FALSE))</f>
        <v/>
      </c>
      <c r="TT135" t="str">
        <f>IF(ISERROR(MATCH(TT$1,'CSC Mitre'!ED$1:ED$220,0)),"",VLOOKUP(TT$1,'Tactic Recode'!$A$1:$B$547,2,FALSE))</f>
        <v/>
      </c>
      <c r="TU135" t="str">
        <f>IF(ISERROR(MATCH(TU$1,'CSC Mitre'!ED$1:ED$220,0)),"",VLOOKUP(TU$1,'Tactic Recode'!$A$1:$B$547,2,FALSE))</f>
        <v/>
      </c>
      <c r="TV135" t="str">
        <f>IF(ISERROR(MATCH(TV$1,'CSC Mitre'!ED$1:ED$220,0)),"",VLOOKUP(TV$1,'Tactic Recode'!$A$1:$B$547,2,FALSE))</f>
        <v/>
      </c>
      <c r="TW135" t="str">
        <f>IF(ISERROR(MATCH(TW$1,'CSC Mitre'!ED$1:ED$220,0)),"",VLOOKUP(TW$1,'Tactic Recode'!$A$1:$B$547,2,FALSE))</f>
        <v/>
      </c>
      <c r="TX135" t="str">
        <f>IF(ISERROR(MATCH(TX$1,'CSC Mitre'!ED$1:ED$220,0)),"",VLOOKUP(TX$1,'Tactic Recode'!$A$1:$B$547,2,FALSE))</f>
        <v/>
      </c>
      <c r="TY135" t="str">
        <f>IF(ISERROR(MATCH(TY$1,'CSC Mitre'!ED$1:ED$220,0)),"",VLOOKUP(TY$1,'Tactic Recode'!$A$1:$B$547,2,FALSE))</f>
        <v/>
      </c>
      <c r="TZ135" t="str">
        <f>IF(ISERROR(MATCH(TZ$1,'CSC Mitre'!ED$1:ED$220,0)),"",VLOOKUP(TZ$1,'Tactic Recode'!$A$1:$B$547,2,FALSE))</f>
        <v/>
      </c>
      <c r="UA135" t="str">
        <f>IF(ISERROR(MATCH(UA$1,'CSC Mitre'!ED$1:ED$220,0)),"",VLOOKUP(UA$1,'Tactic Recode'!$A$1:$B$547,2,FALSE))</f>
        <v/>
      </c>
      <c r="UB135" t="str">
        <f>IF(ISERROR(MATCH(UB$1,'CSC Mitre'!ED$1:ED$220,0)),"",VLOOKUP(UB$1,'Tactic Recode'!$A$1:$B$547,2,FALSE))</f>
        <v/>
      </c>
    </row>
    <row r="136" spans="1:548" x14ac:dyDescent="0.25">
      <c r="A136" s="59" t="s">
        <v>522</v>
      </c>
      <c r="B136" t="str">
        <f>IF(ISERROR(MATCH(B$1,'CSC Mitre'!EE$1:EE$220,0)),"",VLOOKUP(B$1,'Tactic Recode'!$A$1:$B$547,2,FALSE))</f>
        <v/>
      </c>
      <c r="C136" t="str">
        <f>IF(ISERROR(MATCH(C$1,'CSC Mitre'!EE$1:EE$220,0)),"",VLOOKUP(C$1,'Tactic Recode'!$A$1:$B$547,2,FALSE))</f>
        <v/>
      </c>
      <c r="D136" t="str">
        <f>IF(ISERROR(MATCH(D$1,'CSC Mitre'!EE$1:EE$220,0)),"",VLOOKUP(D$1,'Tactic Recode'!$A$1:$B$547,2,FALSE))</f>
        <v/>
      </c>
      <c r="E136" t="str">
        <f>IF(ISERROR(MATCH(E$1,'CSC Mitre'!EE$1:EE$220,0)),"",VLOOKUP(E$1,'Tactic Recode'!$A$1:$B$547,2,FALSE))</f>
        <v/>
      </c>
      <c r="F136" t="str">
        <f>IF(ISERROR(MATCH(F$1,'CSC Mitre'!EE$1:EE$220,0)),"",VLOOKUP(F$1,'Tactic Recode'!$A$1:$B$547,2,FALSE))</f>
        <v/>
      </c>
      <c r="G136" t="str">
        <f>IF(ISERROR(MATCH(G$1,'CSC Mitre'!EE$1:EE$220,0)),"",VLOOKUP(G$1,'Tactic Recode'!$A$1:$B$547,2,FALSE))</f>
        <v/>
      </c>
      <c r="H136" t="str">
        <f>IF(ISERROR(MATCH(H$1,'CSC Mitre'!EE$1:EE$220,0)),"",VLOOKUP(H$1,'Tactic Recode'!$A$1:$B$547,2,FALSE))</f>
        <v/>
      </c>
      <c r="I136" t="str">
        <f>IF(ISERROR(MATCH(I$1,'CSC Mitre'!EE$1:EE$220,0)),"",VLOOKUP(I$1,'Tactic Recode'!$A$1:$B$547,2,FALSE))</f>
        <v/>
      </c>
      <c r="J136" t="str">
        <f>IF(ISERROR(MATCH(J$1,'CSC Mitre'!EE$1:EE$220,0)),"",VLOOKUP(J$1,'Tactic Recode'!$A$1:$B$547,2,FALSE))</f>
        <v/>
      </c>
      <c r="K136" t="str">
        <f>IF(ISERROR(MATCH(K$1,'CSC Mitre'!EE$1:EE$220,0)),"",VLOOKUP(K$1,'Tactic Recode'!$A$1:$B$547,2,FALSE))</f>
        <v/>
      </c>
      <c r="L136" t="str">
        <f>IF(ISERROR(MATCH(L$1,'CSC Mitre'!EE$1:EE$220,0)),"",VLOOKUP(L$1,'Tactic Recode'!$A$1:$B$547,2,FALSE))</f>
        <v/>
      </c>
      <c r="M136" t="str">
        <f>IF(ISERROR(MATCH(M$1,'CSC Mitre'!EE$1:EE$220,0)),"",VLOOKUP(M$1,'Tactic Recode'!$A$1:$B$547,2,FALSE))</f>
        <v/>
      </c>
      <c r="N136" t="str">
        <f>IF(ISERROR(MATCH(N$1,'CSC Mitre'!EE$1:EE$220,0)),"",VLOOKUP(N$1,'Tactic Recode'!$A$1:$B$547,2,FALSE))</f>
        <v/>
      </c>
      <c r="O136" t="str">
        <f>IF(ISERROR(MATCH(O$1,'CSC Mitre'!EE$1:EE$220,0)),"",VLOOKUP(O$1,'Tactic Recode'!$A$1:$B$547,2,FALSE))</f>
        <v/>
      </c>
      <c r="P136" t="str">
        <f>IF(ISERROR(MATCH(P$1,'CSC Mitre'!EE$1:EE$220,0)),"",VLOOKUP(P$1,'Tactic Recode'!$A$1:$B$547,2,FALSE))</f>
        <v/>
      </c>
      <c r="Q136" t="str">
        <f>IF(ISERROR(MATCH(Q$1,'CSC Mitre'!EE$1:EE$220,0)),"",VLOOKUP(Q$1,'Tactic Recode'!$A$1:$B$547,2,FALSE))</f>
        <v/>
      </c>
      <c r="R136" t="str">
        <f>IF(ISERROR(MATCH(R$1,'CSC Mitre'!EE$1:EE$220,0)),"",VLOOKUP(R$1,'Tactic Recode'!$A$1:$B$547,2,FALSE))</f>
        <v/>
      </c>
      <c r="S136" t="str">
        <f>IF(ISERROR(MATCH(S$1,'CSC Mitre'!EE$1:EE$220,0)),"",VLOOKUP(S$1,'Tactic Recode'!$A$1:$B$547,2,FALSE))</f>
        <v/>
      </c>
      <c r="T136" t="str">
        <f>IF(ISERROR(MATCH(T$1,'CSC Mitre'!EE$1:EE$220,0)),"",VLOOKUP(T$1,'Tactic Recode'!$A$1:$B$547,2,FALSE))</f>
        <v/>
      </c>
      <c r="U136" t="str">
        <f>IF(ISERROR(MATCH(U$1,'CSC Mitre'!EE$1:EE$220,0)),"",VLOOKUP(U$1,'Tactic Recode'!$A$1:$B$547,2,FALSE))</f>
        <v/>
      </c>
      <c r="V136" t="str">
        <f>IF(ISERROR(MATCH(V$1,'CSC Mitre'!EE$1:EE$220,0)),"",VLOOKUP(V$1,'Tactic Recode'!$A$1:$B$547,2,FALSE))</f>
        <v/>
      </c>
      <c r="W136" t="str">
        <f>IF(ISERROR(MATCH(W$1,'CSC Mitre'!EE$1:EE$220,0)),"",VLOOKUP(W$1,'Tactic Recode'!$A$1:$B$547,2,FALSE))</f>
        <v/>
      </c>
      <c r="X136" t="str">
        <f>IF(ISERROR(MATCH(X$1,'CSC Mitre'!EE$1:EE$220,0)),"",VLOOKUP(X$1,'Tactic Recode'!$A$1:$B$547,2,FALSE))</f>
        <v/>
      </c>
      <c r="Y136" t="str">
        <f>IF(ISERROR(MATCH(Y$1,'CSC Mitre'!EE$1:EE$220,0)),"",VLOOKUP(Y$1,'Tactic Recode'!$A$1:$B$547,2,FALSE))</f>
        <v/>
      </c>
      <c r="Z136" t="str">
        <f>IF(ISERROR(MATCH(Z$1,'CSC Mitre'!EE$1:EE$220,0)),"",VLOOKUP(Z$1,'Tactic Recode'!$A$1:$B$547,2,FALSE))</f>
        <v/>
      </c>
      <c r="AA136" t="str">
        <f>IF(ISERROR(MATCH(AA$1,'CSC Mitre'!EE$1:EE$220,0)),"",VLOOKUP(AA$1,'Tactic Recode'!$A$1:$B$547,2,FALSE))</f>
        <v/>
      </c>
      <c r="AB136" t="str">
        <f>IF(ISERROR(MATCH(AB$1,'CSC Mitre'!EE$1:EE$220,0)),"",VLOOKUP(AB$1,'Tactic Recode'!$A$1:$B$547,2,FALSE))</f>
        <v/>
      </c>
      <c r="AC136" t="str">
        <f>IF(ISERROR(MATCH(AC$1,'CSC Mitre'!EE$1:EE$220,0)),"",VLOOKUP(AC$1,'Tactic Recode'!$A$1:$B$547,2,FALSE))</f>
        <v/>
      </c>
      <c r="AD136" t="str">
        <f>IF(ISERROR(MATCH(AD$1,'CSC Mitre'!EE$1:EE$220,0)),"",VLOOKUP(AD$1,'Tactic Recode'!$A$1:$B$547,2,FALSE))</f>
        <v/>
      </c>
      <c r="AE136" t="str">
        <f>IF(ISERROR(MATCH(AE$1,'CSC Mitre'!EE$1:EE$220,0)),"",VLOOKUP(AE$1,'Tactic Recode'!$A$1:$B$547,2,FALSE))</f>
        <v/>
      </c>
      <c r="AF136" t="str">
        <f>IF(ISERROR(MATCH(AF$1,'CSC Mitre'!EE$1:EE$220,0)),"",VLOOKUP(AF$1,'Tactic Recode'!$A$1:$B$547,2,FALSE))</f>
        <v/>
      </c>
      <c r="AG136" t="str">
        <f>IF(ISERROR(MATCH(AG$1,'CSC Mitre'!EE$1:EE$220,0)),"",VLOOKUP(AG$1,'Tactic Recode'!$A$1:$B$547,2,FALSE))</f>
        <v/>
      </c>
      <c r="AH136" t="str">
        <f>IF(ISERROR(MATCH(AH$1,'CSC Mitre'!EE$1:EE$220,0)),"",VLOOKUP(AH$1,'Tactic Recode'!$A$1:$B$547,2,FALSE))</f>
        <v/>
      </c>
      <c r="AI136" t="str">
        <f>IF(ISERROR(MATCH(AI$1,'CSC Mitre'!EE$1:EE$220,0)),"",VLOOKUP(AI$1,'Tactic Recode'!$A$1:$B$547,2,FALSE))</f>
        <v/>
      </c>
      <c r="AJ136" t="str">
        <f>IF(ISERROR(MATCH(AJ$1,'CSC Mitre'!EE$1:EE$220,0)),"",VLOOKUP(AJ$1,'Tactic Recode'!$A$1:$B$547,2,FALSE))</f>
        <v/>
      </c>
      <c r="AK136" t="str">
        <f>IF(ISERROR(MATCH(AK$1,'CSC Mitre'!EE$1:EE$220,0)),"",VLOOKUP(AK$1,'Tactic Recode'!$A$1:$B$547,2,FALSE))</f>
        <v/>
      </c>
      <c r="AL136" t="str">
        <f>IF(ISERROR(MATCH(AL$1,'CSC Mitre'!EE$1:EE$220,0)),"",VLOOKUP(AL$1,'Tactic Recode'!$A$1:$B$547,2,FALSE))</f>
        <v/>
      </c>
      <c r="AM136" t="str">
        <f>IF(ISERROR(MATCH(AM$1,'CSC Mitre'!EE$1:EE$220,0)),"",VLOOKUP(AM$1,'Tactic Recode'!$A$1:$B$547,2,FALSE))</f>
        <v/>
      </c>
      <c r="AN136" t="str">
        <f>IF(ISERROR(MATCH(AN$1,'CSC Mitre'!EE$1:EE$220,0)),"",VLOOKUP(AN$1,'Tactic Recode'!$A$1:$B$547,2,FALSE))</f>
        <v/>
      </c>
      <c r="AO136" t="str">
        <f>IF(ISERROR(MATCH(AO$1,'CSC Mitre'!EE$1:EE$220,0)),"",VLOOKUP(AO$1,'Tactic Recode'!$A$1:$B$547,2,FALSE))</f>
        <v/>
      </c>
      <c r="AP136" t="str">
        <f>IF(ISERROR(MATCH(AP$1,'CSC Mitre'!EE$1:EE$220,0)),"",VLOOKUP(AP$1,'Tactic Recode'!$A$1:$B$547,2,FALSE))</f>
        <v/>
      </c>
      <c r="AQ136" t="str">
        <f>IF(ISERROR(MATCH(AQ$1,'CSC Mitre'!EE$1:EE$220,0)),"",VLOOKUP(AQ$1,'Tactic Recode'!$A$1:$B$547,2,FALSE))</f>
        <v/>
      </c>
      <c r="AR136" t="str">
        <f>IF(ISERROR(MATCH(AR$1,'CSC Mitre'!EE$1:EE$220,0)),"",VLOOKUP(AR$1,'Tactic Recode'!$A$1:$B$547,2,FALSE))</f>
        <v/>
      </c>
      <c r="AS136" t="str">
        <f>IF(ISERROR(MATCH(AS$1,'CSC Mitre'!EE$1:EE$220,0)),"",VLOOKUP(AS$1,'Tactic Recode'!$A$1:$B$547,2,FALSE))</f>
        <v/>
      </c>
      <c r="AT136" t="str">
        <f>IF(ISERROR(MATCH(AT$1,'CSC Mitre'!EE$1:EE$220,0)),"",VLOOKUP(AT$1,'Tactic Recode'!$A$1:$B$547,2,FALSE))</f>
        <v/>
      </c>
      <c r="AU136" t="str">
        <f>IF(ISERROR(MATCH(AU$1,'CSC Mitre'!EE$1:EE$220,0)),"",VLOOKUP(AU$1,'Tactic Recode'!$A$1:$B$547,2,FALSE))</f>
        <v/>
      </c>
      <c r="AV136" t="str">
        <f>IF(ISERROR(MATCH(AV$1,'CSC Mitre'!EE$1:EE$220,0)),"",VLOOKUP(AV$1,'Tactic Recode'!$A$1:$B$547,2,FALSE))</f>
        <v/>
      </c>
      <c r="AW136" t="str">
        <f>IF(ISERROR(MATCH(AW$1,'CSC Mitre'!EE$1:EE$220,0)),"",VLOOKUP(AW$1,'Tactic Recode'!$A$1:$B$547,2,FALSE))</f>
        <v/>
      </c>
      <c r="AX136" t="str">
        <f>IF(ISERROR(MATCH(AX$1,'CSC Mitre'!EE$1:EE$220,0)),"",VLOOKUP(AX$1,'Tactic Recode'!$A$1:$B$547,2,FALSE))</f>
        <v/>
      </c>
      <c r="AY136" t="str">
        <f>IF(ISERROR(MATCH(AY$1,'CSC Mitre'!EE$1:EE$220,0)),"",VLOOKUP(AY$1,'Tactic Recode'!$A$1:$B$547,2,FALSE))</f>
        <v/>
      </c>
      <c r="AZ136" t="str">
        <f>IF(ISERROR(MATCH(AZ$1,'CSC Mitre'!EE$1:EE$220,0)),"",VLOOKUP(AZ$1,'Tactic Recode'!$A$1:$B$547,2,FALSE))</f>
        <v/>
      </c>
      <c r="BA136" t="str">
        <f>IF(ISERROR(MATCH(BA$1,'CSC Mitre'!EE$1:EE$220,0)),"",VLOOKUP(BA$1,'Tactic Recode'!$A$1:$B$547,2,FALSE))</f>
        <v/>
      </c>
      <c r="BB136" t="str">
        <f>IF(ISERROR(MATCH(BB$1,'CSC Mitre'!EE$1:EE$220,0)),"",VLOOKUP(BB$1,'Tactic Recode'!$A$1:$B$547,2,FALSE))</f>
        <v/>
      </c>
      <c r="BC136" t="str">
        <f>IF(ISERROR(MATCH(BC$1,'CSC Mitre'!EE$1:EE$220,0)),"",VLOOKUP(BC$1,'Tactic Recode'!$A$1:$B$547,2,FALSE))</f>
        <v/>
      </c>
      <c r="BD136" t="str">
        <f>IF(ISERROR(MATCH(BD$1,'CSC Mitre'!EE$1:EE$220,0)),"",VLOOKUP(BD$1,'Tactic Recode'!$A$1:$B$547,2,FALSE))</f>
        <v/>
      </c>
      <c r="BE136" t="str">
        <f>IF(ISERROR(MATCH(BE$1,'CSC Mitre'!EE$1:EE$220,0)),"",VLOOKUP(BE$1,'Tactic Recode'!$A$1:$B$547,2,FALSE))</f>
        <v/>
      </c>
      <c r="BF136" t="str">
        <f>IF(ISERROR(MATCH(BF$1,'CSC Mitre'!EE$1:EE$220,0)),"",VLOOKUP(BF$1,'Tactic Recode'!$A$1:$B$547,2,FALSE))</f>
        <v/>
      </c>
      <c r="BG136" t="str">
        <f>IF(ISERROR(MATCH(BG$1,'CSC Mitre'!EE$1:EE$220,0)),"",VLOOKUP(BG$1,'Tactic Recode'!$A$1:$B$547,2,FALSE))</f>
        <v/>
      </c>
      <c r="BH136" t="str">
        <f>IF(ISERROR(MATCH(BH$1,'CSC Mitre'!EE$1:EE$220,0)),"",VLOOKUP(BH$1,'Tactic Recode'!$A$1:$B$547,2,FALSE))</f>
        <v/>
      </c>
      <c r="BI136" t="str">
        <f>IF(ISERROR(MATCH(BI$1,'CSC Mitre'!EE$1:EE$220,0)),"",VLOOKUP(BI$1,'Tactic Recode'!$A$1:$B$547,2,FALSE))</f>
        <v/>
      </c>
      <c r="BJ136" t="str">
        <f>IF(ISERROR(MATCH(BJ$1,'CSC Mitre'!EE$1:EE$220,0)),"",VLOOKUP(BJ$1,'Tactic Recode'!$A$1:$B$547,2,FALSE))</f>
        <v/>
      </c>
      <c r="BK136" t="str">
        <f>IF(ISERROR(MATCH(BK$1,'CSC Mitre'!EE$1:EE$220,0)),"",VLOOKUP(BK$1,'Tactic Recode'!$A$1:$B$547,2,FALSE))</f>
        <v/>
      </c>
      <c r="BL136" t="str">
        <f>IF(ISERROR(MATCH(BL$1,'CSC Mitre'!EE$1:EE$220,0)),"",VLOOKUP(BL$1,'Tactic Recode'!$A$1:$B$547,2,FALSE))</f>
        <v/>
      </c>
      <c r="BM136" t="str">
        <f>IF(ISERROR(MATCH(BM$1,'CSC Mitre'!EE$1:EE$220,0)),"",VLOOKUP(BM$1,'Tactic Recode'!$A$1:$B$547,2,FALSE))</f>
        <v/>
      </c>
      <c r="BN136" t="str">
        <f>IF(ISERROR(MATCH(BN$1,'CSC Mitre'!EE$1:EE$220,0)),"",VLOOKUP(BN$1,'Tactic Recode'!$A$1:$B$547,2,FALSE))</f>
        <v/>
      </c>
      <c r="BO136" t="str">
        <f>IF(ISERROR(MATCH(BO$1,'CSC Mitre'!EE$1:EE$220,0)),"",VLOOKUP(BO$1,'Tactic Recode'!$A$1:$B$547,2,FALSE))</f>
        <v/>
      </c>
      <c r="BP136" t="str">
        <f>IF(ISERROR(MATCH(BP$1,'CSC Mitre'!EE$1:EE$220,0)),"",VLOOKUP(BP$1,'Tactic Recode'!$A$1:$B$547,2,FALSE))</f>
        <v/>
      </c>
      <c r="BQ136" t="str">
        <f>IF(ISERROR(MATCH(BQ$1,'CSC Mitre'!EE$1:EE$220,0)),"",VLOOKUP(BQ$1,'Tactic Recode'!$A$1:$B$547,2,FALSE))</f>
        <v/>
      </c>
      <c r="BR136" t="str">
        <f>IF(ISERROR(MATCH(BR$1,'CSC Mitre'!EE$1:EE$220,0)),"",VLOOKUP(BR$1,'Tactic Recode'!$A$1:$B$547,2,FALSE))</f>
        <v/>
      </c>
      <c r="BS136" t="str">
        <f>IF(ISERROR(MATCH(BS$1,'CSC Mitre'!EE$1:EE$220,0)),"",VLOOKUP(BS$1,'Tactic Recode'!$A$1:$B$547,2,FALSE))</f>
        <v/>
      </c>
      <c r="BT136" t="str">
        <f>IF(ISERROR(MATCH(BT$1,'CSC Mitre'!EE$1:EE$220,0)),"",VLOOKUP(BT$1,'Tactic Recode'!$A$1:$B$547,2,FALSE))</f>
        <v/>
      </c>
      <c r="BU136" t="str">
        <f>IF(ISERROR(MATCH(BU$1,'CSC Mitre'!EE$1:EE$220,0)),"",VLOOKUP(BU$1,'Tactic Recode'!$A$1:$B$547,2,FALSE))</f>
        <v/>
      </c>
      <c r="BV136" t="str">
        <f>IF(ISERROR(MATCH(BV$1,'CSC Mitre'!EE$1:EE$220,0)),"",VLOOKUP(BV$1,'Tactic Recode'!$A$1:$B$547,2,FALSE))</f>
        <v/>
      </c>
      <c r="BW136" t="str">
        <f>IF(ISERROR(MATCH(BW$1,'CSC Mitre'!EE$1:EE$220,0)),"",VLOOKUP(BW$1,'Tactic Recode'!$A$1:$B$547,2,FALSE))</f>
        <v/>
      </c>
      <c r="BX136" t="str">
        <f>IF(ISERROR(MATCH(BX$1,'CSC Mitre'!EE$1:EE$220,0)),"",VLOOKUP(BX$1,'Tactic Recode'!$A$1:$B$547,2,FALSE))</f>
        <v/>
      </c>
      <c r="BY136" t="str">
        <f>IF(ISERROR(MATCH(BY$1,'CSC Mitre'!EE$1:EE$220,0)),"",VLOOKUP(BY$1,'Tactic Recode'!$A$1:$B$547,2,FALSE))</f>
        <v/>
      </c>
      <c r="BZ136" t="str">
        <f>IF(ISERROR(MATCH(BZ$1,'CSC Mitre'!EE$1:EE$220,0)),"",VLOOKUP(BZ$1,'Tactic Recode'!$A$1:$B$547,2,FALSE))</f>
        <v/>
      </c>
      <c r="CA136" t="str">
        <f>IF(ISERROR(MATCH(CA$1,'CSC Mitre'!EE$1:EE$220,0)),"",VLOOKUP(CA$1,'Tactic Recode'!$A$1:$B$547,2,FALSE))</f>
        <v/>
      </c>
      <c r="CB136" t="str">
        <f>IF(ISERROR(MATCH(CB$1,'CSC Mitre'!EE$1:EE$220,0)),"",VLOOKUP(CB$1,'Tactic Recode'!$A$1:$B$547,2,FALSE))</f>
        <v/>
      </c>
      <c r="CC136" t="str">
        <f>IF(ISERROR(MATCH(CC$1,'CSC Mitre'!EE$1:EE$220,0)),"",VLOOKUP(CC$1,'Tactic Recode'!$A$1:$B$547,2,FALSE))</f>
        <v/>
      </c>
      <c r="CD136" t="str">
        <f>IF(ISERROR(MATCH(CD$1,'CSC Mitre'!EE$1:EE$220,0)),"",VLOOKUP(CD$1,'Tactic Recode'!$A$1:$B$547,2,FALSE))</f>
        <v/>
      </c>
      <c r="CE136" t="str">
        <f>IF(ISERROR(MATCH(CE$1,'CSC Mitre'!EE$1:EE$220,0)),"",VLOOKUP(CE$1,'Tactic Recode'!$A$1:$B$547,2,FALSE))</f>
        <v/>
      </c>
      <c r="CF136" t="str">
        <f>IF(ISERROR(MATCH(CF$1,'CSC Mitre'!EE$1:EE$220,0)),"",VLOOKUP(CF$1,'Tactic Recode'!$A$1:$B$547,2,FALSE))</f>
        <v/>
      </c>
      <c r="CG136" t="str">
        <f>IF(ISERROR(MATCH(CG$1,'CSC Mitre'!EE$1:EE$220,0)),"",VLOOKUP(CG$1,'Tactic Recode'!$A$1:$B$547,2,FALSE))</f>
        <v/>
      </c>
      <c r="CH136" t="str">
        <f>IF(ISERROR(MATCH(CH$1,'CSC Mitre'!EE$1:EE$220,0)),"",VLOOKUP(CH$1,'Tactic Recode'!$A$1:$B$547,2,FALSE))</f>
        <v/>
      </c>
      <c r="CI136" t="str">
        <f>IF(ISERROR(MATCH(CI$1,'CSC Mitre'!EE$1:EE$220,0)),"",VLOOKUP(CI$1,'Tactic Recode'!$A$1:$B$547,2,FALSE))</f>
        <v/>
      </c>
      <c r="CJ136" t="str">
        <f>IF(ISERROR(MATCH(CJ$1,'CSC Mitre'!EE$1:EE$220,0)),"",VLOOKUP(CJ$1,'Tactic Recode'!$A$1:$B$547,2,FALSE))</f>
        <v/>
      </c>
      <c r="CK136" t="str">
        <f>IF(ISERROR(MATCH(CK$1,'CSC Mitre'!EE$1:EE$220,0)),"",VLOOKUP(CK$1,'Tactic Recode'!$A$1:$B$547,2,FALSE))</f>
        <v/>
      </c>
      <c r="CL136" t="str">
        <f>IF(ISERROR(MATCH(CL$1,'CSC Mitre'!EE$1:EE$220,0)),"",VLOOKUP(CL$1,'Tactic Recode'!$A$1:$B$547,2,FALSE))</f>
        <v/>
      </c>
      <c r="CM136" t="str">
        <f>IF(ISERROR(MATCH(CM$1,'CSC Mitre'!EE$1:EE$220,0)),"",VLOOKUP(CM$1,'Tactic Recode'!$A$1:$B$547,2,FALSE))</f>
        <v/>
      </c>
      <c r="CN136" t="str">
        <f>IF(ISERROR(MATCH(CN$1,'CSC Mitre'!EE$1:EE$220,0)),"",VLOOKUP(CN$1,'Tactic Recode'!$A$1:$B$547,2,FALSE))</f>
        <v/>
      </c>
      <c r="CO136" t="str">
        <f>IF(ISERROR(MATCH(CO$1,'CSC Mitre'!EE$1:EE$220,0)),"",VLOOKUP(CO$1,'Tactic Recode'!$A$1:$B$547,2,FALSE))</f>
        <v/>
      </c>
      <c r="CP136" t="str">
        <f>IF(ISERROR(MATCH(CP$1,'CSC Mitre'!EE$1:EE$220,0)),"",VLOOKUP(CP$1,'Tactic Recode'!$A$1:$B$547,2,FALSE))</f>
        <v/>
      </c>
      <c r="CQ136" t="str">
        <f>IF(ISERROR(MATCH(CQ$1,'CSC Mitre'!EE$1:EE$220,0)),"",VLOOKUP(CQ$1,'Tactic Recode'!$A$1:$B$547,2,FALSE))</f>
        <v/>
      </c>
      <c r="CR136" t="str">
        <f>IF(ISERROR(MATCH(CR$1,'CSC Mitre'!EE$1:EE$220,0)),"",VLOOKUP(CR$1,'Tactic Recode'!$A$1:$B$547,2,FALSE))</f>
        <v/>
      </c>
      <c r="CS136" t="str">
        <f>IF(ISERROR(MATCH(CS$1,'CSC Mitre'!EE$1:EE$220,0)),"",VLOOKUP(CS$1,'Tactic Recode'!$A$1:$B$547,2,FALSE))</f>
        <v/>
      </c>
      <c r="CT136" t="str">
        <f>IF(ISERROR(MATCH(CT$1,'CSC Mitre'!EE$1:EE$220,0)),"",VLOOKUP(CT$1,'Tactic Recode'!$A$1:$B$547,2,FALSE))</f>
        <v/>
      </c>
      <c r="CU136" t="str">
        <f>IF(ISERROR(MATCH(CU$1,'CSC Mitre'!EE$1:EE$220,0)),"",VLOOKUP(CU$1,'Tactic Recode'!$A$1:$B$547,2,FALSE))</f>
        <v/>
      </c>
      <c r="CV136" t="str">
        <f>IF(ISERROR(MATCH(CV$1,'CSC Mitre'!EE$1:EE$220,0)),"",VLOOKUP(CV$1,'Tactic Recode'!$A$1:$B$547,2,FALSE))</f>
        <v/>
      </c>
      <c r="CW136" t="str">
        <f>IF(ISERROR(MATCH(CW$1,'CSC Mitre'!EE$1:EE$220,0)),"",VLOOKUP(CW$1,'Tactic Recode'!$A$1:$B$547,2,FALSE))</f>
        <v/>
      </c>
      <c r="CX136" t="str">
        <f>IF(ISERROR(MATCH(CX$1,'CSC Mitre'!EE$1:EE$220,0)),"",VLOOKUP(CX$1,'Tactic Recode'!$A$1:$B$547,2,FALSE))</f>
        <v/>
      </c>
      <c r="CY136" t="str">
        <f>IF(ISERROR(MATCH(CY$1,'CSC Mitre'!EE$1:EE$220,0)),"",VLOOKUP(CY$1,'Tactic Recode'!$A$1:$B$547,2,FALSE))</f>
        <v/>
      </c>
      <c r="CZ136" t="str">
        <f>IF(ISERROR(MATCH(CZ$1,'CSC Mitre'!EE$1:EE$220,0)),"",VLOOKUP(CZ$1,'Tactic Recode'!$A$1:$B$547,2,FALSE))</f>
        <v/>
      </c>
      <c r="DA136" t="str">
        <f>IF(ISERROR(MATCH(DA$1,'CSC Mitre'!EE$1:EE$220,0)),"",VLOOKUP(DA$1,'Tactic Recode'!$A$1:$B$547,2,FALSE))</f>
        <v/>
      </c>
      <c r="DB136" t="str">
        <f>IF(ISERROR(MATCH(DB$1,'CSC Mitre'!EE$1:EE$220,0)),"",VLOOKUP(DB$1,'Tactic Recode'!$A$1:$B$547,2,FALSE))</f>
        <v/>
      </c>
      <c r="DC136" t="str">
        <f>IF(ISERROR(MATCH(DC$1,'CSC Mitre'!EE$1:EE$220,0)),"",VLOOKUP(DC$1,'Tactic Recode'!$A$1:$B$547,2,FALSE))</f>
        <v/>
      </c>
      <c r="DD136" t="str">
        <f>IF(ISERROR(MATCH(DD$1,'CSC Mitre'!EE$1:EE$220,0)),"",VLOOKUP(DD$1,'Tactic Recode'!$A$1:$B$547,2,FALSE))</f>
        <v/>
      </c>
      <c r="DE136" t="str">
        <f>IF(ISERROR(MATCH(DE$1,'CSC Mitre'!EE$1:EE$220,0)),"",VLOOKUP(DE$1,'Tactic Recode'!$A$1:$B$547,2,FALSE))</f>
        <v/>
      </c>
      <c r="DF136" t="str">
        <f>IF(ISERROR(MATCH(DF$1,'CSC Mitre'!EE$1:EE$220,0)),"",VLOOKUP(DF$1,'Tactic Recode'!$A$1:$B$547,2,FALSE))</f>
        <v/>
      </c>
      <c r="DG136" t="str">
        <f>IF(ISERROR(MATCH(DG$1,'CSC Mitre'!EE$1:EE$220,0)),"",VLOOKUP(DG$1,'Tactic Recode'!$A$1:$B$547,2,FALSE))</f>
        <v/>
      </c>
      <c r="DH136" t="str">
        <f>IF(ISERROR(MATCH(DH$1,'CSC Mitre'!EE$1:EE$220,0)),"",VLOOKUP(DH$1,'Tactic Recode'!$A$1:$B$547,2,FALSE))</f>
        <v/>
      </c>
      <c r="DI136" t="str">
        <f>IF(ISERROR(MATCH(DI$1,'CSC Mitre'!EE$1:EE$220,0)),"",VLOOKUP(DI$1,'Tactic Recode'!$A$1:$B$547,2,FALSE))</f>
        <v/>
      </c>
      <c r="DJ136" t="str">
        <f>IF(ISERROR(MATCH(DJ$1,'CSC Mitre'!EE$1:EE$220,0)),"",VLOOKUP(DJ$1,'Tactic Recode'!$A$1:$B$547,2,FALSE))</f>
        <v/>
      </c>
      <c r="DK136" t="str">
        <f>IF(ISERROR(MATCH(DK$1,'CSC Mitre'!EE$1:EE$220,0)),"",VLOOKUP(DK$1,'Tactic Recode'!$A$1:$B$547,2,FALSE))</f>
        <v/>
      </c>
      <c r="DL136" t="str">
        <f>IF(ISERROR(MATCH(DL$1,'CSC Mitre'!EE$1:EE$220,0)),"",VLOOKUP(DL$1,'Tactic Recode'!$A$1:$B$547,2,FALSE))</f>
        <v/>
      </c>
      <c r="DM136" t="str">
        <f>IF(ISERROR(MATCH(DM$1,'CSC Mitre'!EE$1:EE$220,0)),"",VLOOKUP(DM$1,'Tactic Recode'!$A$1:$B$547,2,FALSE))</f>
        <v/>
      </c>
      <c r="DN136" t="str">
        <f>IF(ISERROR(MATCH(DN$1,'CSC Mitre'!EE$1:EE$220,0)),"",VLOOKUP(DN$1,'Tactic Recode'!$A$1:$B$547,2,FALSE))</f>
        <v/>
      </c>
      <c r="DO136" t="str">
        <f>IF(ISERROR(MATCH(DO$1,'CSC Mitre'!EE$1:EE$220,0)),"",VLOOKUP(DO$1,'Tactic Recode'!$A$1:$B$547,2,FALSE))</f>
        <v/>
      </c>
      <c r="DP136" t="str">
        <f>IF(ISERROR(MATCH(DP$1,'CSC Mitre'!EE$1:EE$220,0)),"",VLOOKUP(DP$1,'Tactic Recode'!$A$1:$B$547,2,FALSE))</f>
        <v/>
      </c>
      <c r="DQ136" t="str">
        <f>IF(ISERROR(MATCH(DQ$1,'CSC Mitre'!EE$1:EE$220,0)),"",VLOOKUP(DQ$1,'Tactic Recode'!$A$1:$B$547,2,FALSE))</f>
        <v/>
      </c>
      <c r="DR136" t="str">
        <f>IF(ISERROR(MATCH(DR$1,'CSC Mitre'!EE$1:EE$220,0)),"",VLOOKUP(DR$1,'Tactic Recode'!$A$1:$B$547,2,FALSE))</f>
        <v/>
      </c>
      <c r="DS136" t="str">
        <f>IF(ISERROR(MATCH(DS$1,'CSC Mitre'!EE$1:EE$220,0)),"",VLOOKUP(DS$1,'Tactic Recode'!$A$1:$B$547,2,FALSE))</f>
        <v/>
      </c>
      <c r="DT136" t="str">
        <f>IF(ISERROR(MATCH(DT$1,'CSC Mitre'!EE$1:EE$220,0)),"",VLOOKUP(DT$1,'Tactic Recode'!$A$1:$B$547,2,FALSE))</f>
        <v/>
      </c>
      <c r="DU136" t="str">
        <f>IF(ISERROR(MATCH(DU$1,'CSC Mitre'!EE$1:EE$220,0)),"",VLOOKUP(DU$1,'Tactic Recode'!$A$1:$B$547,2,FALSE))</f>
        <v/>
      </c>
      <c r="DV136" t="str">
        <f>IF(ISERROR(MATCH(DV$1,'CSC Mitre'!EE$1:EE$220,0)),"",VLOOKUP(DV$1,'Tactic Recode'!$A$1:$B$547,2,FALSE))</f>
        <v/>
      </c>
      <c r="DW136" t="str">
        <f>IF(ISERROR(MATCH(DW$1,'CSC Mitre'!EE$1:EE$220,0)),"",VLOOKUP(DW$1,'Tactic Recode'!$A$1:$B$547,2,FALSE))</f>
        <v/>
      </c>
      <c r="DX136" t="str">
        <f>IF(ISERROR(MATCH(DX$1,'CSC Mitre'!EE$1:EE$220,0)),"",VLOOKUP(DX$1,'Tactic Recode'!$A$1:$B$547,2,FALSE))</f>
        <v/>
      </c>
      <c r="DY136" t="str">
        <f>IF(ISERROR(MATCH(DY$1,'CSC Mitre'!EE$1:EE$220,0)),"",VLOOKUP(DY$1,'Tactic Recode'!$A$1:$B$547,2,FALSE))</f>
        <v/>
      </c>
      <c r="DZ136" t="str">
        <f>IF(ISERROR(MATCH(DZ$1,'CSC Mitre'!EE$1:EE$220,0)),"",VLOOKUP(DZ$1,'Tactic Recode'!$A$1:$B$547,2,FALSE))</f>
        <v/>
      </c>
      <c r="EA136" t="str">
        <f>IF(ISERROR(MATCH(EA$1,'CSC Mitre'!EE$1:EE$220,0)),"",VLOOKUP(EA$1,'Tactic Recode'!$A$1:$B$547,2,FALSE))</f>
        <v/>
      </c>
      <c r="EB136" t="str">
        <f>IF(ISERROR(MATCH(EB$1,'CSC Mitre'!EE$1:EE$220,0)),"",VLOOKUP(EB$1,'Tactic Recode'!$A$1:$B$547,2,FALSE))</f>
        <v/>
      </c>
      <c r="EC136" t="str">
        <f>IF(ISERROR(MATCH(EC$1,'CSC Mitre'!EE$1:EE$220,0)),"",VLOOKUP(EC$1,'Tactic Recode'!$A$1:$B$547,2,FALSE))</f>
        <v/>
      </c>
      <c r="ED136" t="str">
        <f>IF(ISERROR(MATCH(ED$1,'CSC Mitre'!EE$1:EE$220,0)),"",VLOOKUP(ED$1,'Tactic Recode'!$A$1:$B$547,2,FALSE))</f>
        <v/>
      </c>
      <c r="EE136" t="str">
        <f>IF(ISERROR(MATCH(EE$1,'CSC Mitre'!EE$1:EE$220,0)),"",VLOOKUP(EE$1,'Tactic Recode'!$A$1:$B$547,2,FALSE))</f>
        <v/>
      </c>
      <c r="EF136" t="str">
        <f>IF(ISERROR(MATCH(EF$1,'CSC Mitre'!EE$1:EE$220,0)),"",VLOOKUP(EF$1,'Tactic Recode'!$A$1:$B$547,2,FALSE))</f>
        <v/>
      </c>
      <c r="EG136" t="str">
        <f>IF(ISERROR(MATCH(EG$1,'CSC Mitre'!EE$1:EE$220,0)),"",VLOOKUP(EG$1,'Tactic Recode'!$A$1:$B$547,2,FALSE))</f>
        <v/>
      </c>
      <c r="EH136" t="str">
        <f>IF(ISERROR(MATCH(EH$1,'CSC Mitre'!EE$1:EE$220,0)),"",VLOOKUP(EH$1,'Tactic Recode'!$A$1:$B$547,2,FALSE))</f>
        <v/>
      </c>
      <c r="EI136" t="str">
        <f>IF(ISERROR(MATCH(EI$1,'CSC Mitre'!EE$1:EE$220,0)),"",VLOOKUP(EI$1,'Tactic Recode'!$A$1:$B$547,2,FALSE))</f>
        <v/>
      </c>
      <c r="EJ136" t="str">
        <f>IF(ISERROR(MATCH(EJ$1,'CSC Mitre'!EE$1:EE$220,0)),"",VLOOKUP(EJ$1,'Tactic Recode'!$A$1:$B$547,2,FALSE))</f>
        <v/>
      </c>
      <c r="EK136" t="str">
        <f>IF(ISERROR(MATCH(EK$1,'CSC Mitre'!EE$1:EE$220,0)),"",VLOOKUP(EK$1,'Tactic Recode'!$A$1:$B$547,2,FALSE))</f>
        <v/>
      </c>
      <c r="EL136" t="str">
        <f>IF(ISERROR(MATCH(EL$1,'CSC Mitre'!EE$1:EE$220,0)),"",VLOOKUP(EL$1,'Tactic Recode'!$A$1:$B$547,2,FALSE))</f>
        <v/>
      </c>
      <c r="EM136" t="str">
        <f>IF(ISERROR(MATCH(EM$1,'CSC Mitre'!EE$1:EE$220,0)),"",VLOOKUP(EM$1,'Tactic Recode'!$A$1:$B$547,2,FALSE))</f>
        <v/>
      </c>
      <c r="EN136" t="str">
        <f>IF(ISERROR(MATCH(EN$1,'CSC Mitre'!EE$1:EE$220,0)),"",VLOOKUP(EN$1,'Tactic Recode'!$A$1:$B$547,2,FALSE))</f>
        <v/>
      </c>
      <c r="EO136" t="str">
        <f>IF(ISERROR(MATCH(EO$1,'CSC Mitre'!EE$1:EE$220,0)),"",VLOOKUP(EO$1,'Tactic Recode'!$A$1:$B$547,2,FALSE))</f>
        <v/>
      </c>
      <c r="EP136" t="str">
        <f>IF(ISERROR(MATCH(EP$1,'CSC Mitre'!EE$1:EE$220,0)),"",VLOOKUP(EP$1,'Tactic Recode'!$A$1:$B$547,2,FALSE))</f>
        <v/>
      </c>
      <c r="EQ136" t="str">
        <f>IF(ISERROR(MATCH(EQ$1,'CSC Mitre'!EE$1:EE$220,0)),"",VLOOKUP(EQ$1,'Tactic Recode'!$A$1:$B$547,2,FALSE))</f>
        <v/>
      </c>
      <c r="ER136" t="str">
        <f>IF(ISERROR(MATCH(ER$1,'CSC Mitre'!EE$1:EE$220,0)),"",VLOOKUP(ER$1,'Tactic Recode'!$A$1:$B$547,2,FALSE))</f>
        <v/>
      </c>
      <c r="ES136" t="str">
        <f>IF(ISERROR(MATCH(ES$1,'CSC Mitre'!EE$1:EE$220,0)),"",VLOOKUP(ES$1,'Tactic Recode'!$A$1:$B$547,2,FALSE))</f>
        <v/>
      </c>
      <c r="ET136" t="str">
        <f>IF(ISERROR(MATCH(ET$1,'CSC Mitre'!EE$1:EE$220,0)),"",VLOOKUP(ET$1,'Tactic Recode'!$A$1:$B$547,2,FALSE))</f>
        <v/>
      </c>
      <c r="EU136" t="str">
        <f>IF(ISERROR(MATCH(EU$1,'CSC Mitre'!EE$1:EE$220,0)),"",VLOOKUP(EU$1,'Tactic Recode'!$A$1:$B$547,2,FALSE))</f>
        <v/>
      </c>
      <c r="EV136" t="str">
        <f>IF(ISERROR(MATCH(EV$1,'CSC Mitre'!EE$1:EE$220,0)),"",VLOOKUP(EV$1,'Tactic Recode'!$A$1:$B$547,2,FALSE))</f>
        <v/>
      </c>
      <c r="EW136" t="str">
        <f>IF(ISERROR(MATCH(EW$1,'CSC Mitre'!EE$1:EE$220,0)),"",VLOOKUP(EW$1,'Tactic Recode'!$A$1:$B$547,2,FALSE))</f>
        <v/>
      </c>
      <c r="EX136" t="str">
        <f>IF(ISERROR(MATCH(EX$1,'CSC Mitre'!EE$1:EE$220,0)),"",VLOOKUP(EX$1,'Tactic Recode'!$A$1:$B$547,2,FALSE))</f>
        <v/>
      </c>
      <c r="EY136" t="str">
        <f>IF(ISERROR(MATCH(EY$1,'CSC Mitre'!EE$1:EE$220,0)),"",VLOOKUP(EY$1,'Tactic Recode'!$A$1:$B$547,2,FALSE))</f>
        <v/>
      </c>
      <c r="EZ136" t="str">
        <f>IF(ISERROR(MATCH(EZ$1,'CSC Mitre'!EE$1:EE$220,0)),"",VLOOKUP(EZ$1,'Tactic Recode'!$A$1:$B$547,2,FALSE))</f>
        <v/>
      </c>
      <c r="FA136" t="str">
        <f>IF(ISERROR(MATCH(FA$1,'CSC Mitre'!EE$1:EE$220,0)),"",VLOOKUP(FA$1,'Tactic Recode'!$A$1:$B$547,2,FALSE))</f>
        <v/>
      </c>
      <c r="FB136" t="str">
        <f>IF(ISERROR(MATCH(FB$1,'CSC Mitre'!EE$1:EE$220,0)),"",VLOOKUP(FB$1,'Tactic Recode'!$A$1:$B$547,2,FALSE))</f>
        <v/>
      </c>
      <c r="FC136" t="str">
        <f>IF(ISERROR(MATCH(FC$1,'CSC Mitre'!EE$1:EE$220,0)),"",VLOOKUP(FC$1,'Tactic Recode'!$A$1:$B$547,2,FALSE))</f>
        <v/>
      </c>
      <c r="FD136" t="str">
        <f>IF(ISERROR(MATCH(FD$1,'CSC Mitre'!EE$1:EE$220,0)),"",VLOOKUP(FD$1,'Tactic Recode'!$A$1:$B$547,2,FALSE))</f>
        <v/>
      </c>
      <c r="FE136" t="str">
        <f>IF(ISERROR(MATCH(FE$1,'CSC Mitre'!EE$1:EE$220,0)),"",VLOOKUP(FE$1,'Tactic Recode'!$A$1:$B$547,2,FALSE))</f>
        <v/>
      </c>
      <c r="FF136" t="str">
        <f>IF(ISERROR(MATCH(FF$1,'CSC Mitre'!EE$1:EE$220,0)),"",VLOOKUP(FF$1,'Tactic Recode'!$A$1:$B$547,2,FALSE))</f>
        <v/>
      </c>
      <c r="FG136" t="str">
        <f>IF(ISERROR(MATCH(FG$1,'CSC Mitre'!EE$1:EE$220,0)),"",VLOOKUP(FG$1,'Tactic Recode'!$A$1:$B$547,2,FALSE))</f>
        <v/>
      </c>
      <c r="FH136" t="str">
        <f>IF(ISERROR(MATCH(FH$1,'CSC Mitre'!EE$1:EE$220,0)),"",VLOOKUP(FH$1,'Tactic Recode'!$A$1:$B$547,2,FALSE))</f>
        <v/>
      </c>
      <c r="FI136" t="str">
        <f>IF(ISERROR(MATCH(FI$1,'CSC Mitre'!EE$1:EE$220,0)),"",VLOOKUP(FI$1,'Tactic Recode'!$A$1:$B$547,2,FALSE))</f>
        <v/>
      </c>
      <c r="FJ136" t="str">
        <f>IF(ISERROR(MATCH(FJ$1,'CSC Mitre'!EE$1:EE$220,0)),"",VLOOKUP(FJ$1,'Tactic Recode'!$A$1:$B$547,2,FALSE))</f>
        <v/>
      </c>
      <c r="FK136" t="str">
        <f>IF(ISERROR(MATCH(FK$1,'CSC Mitre'!EE$1:EE$220,0)),"",VLOOKUP(FK$1,'Tactic Recode'!$A$1:$B$547,2,FALSE))</f>
        <v/>
      </c>
      <c r="FL136" t="str">
        <f>IF(ISERROR(MATCH(FL$1,'CSC Mitre'!EE$1:EE$220,0)),"",VLOOKUP(FL$1,'Tactic Recode'!$A$1:$B$547,2,FALSE))</f>
        <v/>
      </c>
      <c r="FM136" t="str">
        <f>IF(ISERROR(MATCH(FM$1,'CSC Mitre'!EE$1:EE$220,0)),"",VLOOKUP(FM$1,'Tactic Recode'!$A$1:$B$547,2,FALSE))</f>
        <v/>
      </c>
      <c r="FN136" t="str">
        <f>IF(ISERROR(MATCH(FN$1,'CSC Mitre'!EE$1:EE$220,0)),"",VLOOKUP(FN$1,'Tactic Recode'!$A$1:$B$547,2,FALSE))</f>
        <v/>
      </c>
      <c r="FO136" t="str">
        <f>IF(ISERROR(MATCH(FO$1,'CSC Mitre'!EE$1:EE$220,0)),"",VLOOKUP(FO$1,'Tactic Recode'!$A$1:$B$547,2,FALSE))</f>
        <v/>
      </c>
      <c r="FP136" t="str">
        <f>IF(ISERROR(MATCH(FP$1,'CSC Mitre'!EE$1:EE$220,0)),"",VLOOKUP(FP$1,'Tactic Recode'!$A$1:$B$547,2,FALSE))</f>
        <v/>
      </c>
      <c r="FQ136" t="str">
        <f>IF(ISERROR(MATCH(FQ$1,'CSC Mitre'!EE$1:EE$220,0)),"",VLOOKUP(FQ$1,'Tactic Recode'!$A$1:$B$547,2,FALSE))</f>
        <v/>
      </c>
      <c r="FR136" t="str">
        <f>IF(ISERROR(MATCH(FR$1,'CSC Mitre'!EE$1:EE$220,0)),"",VLOOKUP(FR$1,'Tactic Recode'!$A$1:$B$547,2,FALSE))</f>
        <v/>
      </c>
      <c r="FS136" t="str">
        <f>IF(ISERROR(MATCH(FS$1,'CSC Mitre'!EE$1:EE$220,0)),"",VLOOKUP(FS$1,'Tactic Recode'!$A$1:$B$547,2,FALSE))</f>
        <v/>
      </c>
      <c r="FT136" t="str">
        <f>IF(ISERROR(MATCH(FT$1,'CSC Mitre'!EE$1:EE$220,0)),"",VLOOKUP(FT$1,'Tactic Recode'!$A$1:$B$547,2,FALSE))</f>
        <v/>
      </c>
      <c r="FU136" t="str">
        <f>IF(ISERROR(MATCH(FU$1,'CSC Mitre'!EE$1:EE$220,0)),"",VLOOKUP(FU$1,'Tactic Recode'!$A$1:$B$547,2,FALSE))</f>
        <v/>
      </c>
      <c r="FV136" t="str">
        <f>IF(ISERROR(MATCH(FV$1,'CSC Mitre'!EE$1:EE$220,0)),"",VLOOKUP(FV$1,'Tactic Recode'!$A$1:$B$547,2,FALSE))</f>
        <v/>
      </c>
      <c r="FW136" t="str">
        <f>IF(ISERROR(MATCH(FW$1,'CSC Mitre'!EE$1:EE$220,0)),"",VLOOKUP(FW$1,'Tactic Recode'!$A$1:$B$547,2,FALSE))</f>
        <v/>
      </c>
      <c r="FX136" t="str">
        <f>IF(ISERROR(MATCH(FX$1,'CSC Mitre'!EE$1:EE$220,0)),"",VLOOKUP(FX$1,'Tactic Recode'!$A$1:$B$547,2,FALSE))</f>
        <v/>
      </c>
      <c r="FY136" t="str">
        <f>IF(ISERROR(MATCH(FY$1,'CSC Mitre'!EE$1:EE$220,0)),"",VLOOKUP(FY$1,'Tactic Recode'!$A$1:$B$547,2,FALSE))</f>
        <v/>
      </c>
      <c r="FZ136" t="str">
        <f>IF(ISERROR(MATCH(FZ$1,'CSC Mitre'!EE$1:EE$220,0)),"",VLOOKUP(FZ$1,'Tactic Recode'!$A$1:$B$547,2,FALSE))</f>
        <v/>
      </c>
      <c r="GA136" t="str">
        <f>IF(ISERROR(MATCH(GA$1,'CSC Mitre'!EE$1:EE$220,0)),"",VLOOKUP(GA$1,'Tactic Recode'!$A$1:$B$547,2,FALSE))</f>
        <v/>
      </c>
      <c r="GB136" t="str">
        <f>IF(ISERROR(MATCH(GB$1,'CSC Mitre'!EE$1:EE$220,0)),"",VLOOKUP(GB$1,'Tactic Recode'!$A$1:$B$547,2,FALSE))</f>
        <v/>
      </c>
      <c r="GC136" t="str">
        <f>IF(ISERROR(MATCH(GC$1,'CSC Mitre'!EE$1:EE$220,0)),"",VLOOKUP(GC$1,'Tactic Recode'!$A$1:$B$547,2,FALSE))</f>
        <v/>
      </c>
      <c r="GD136" t="str">
        <f>IF(ISERROR(MATCH(GD$1,'CSC Mitre'!EE$1:EE$220,0)),"",VLOOKUP(GD$1,'Tactic Recode'!$A$1:$B$547,2,FALSE))</f>
        <v/>
      </c>
      <c r="GE136" t="str">
        <f>IF(ISERROR(MATCH(GE$1,'CSC Mitre'!EE$1:EE$220,0)),"",VLOOKUP(GE$1,'Tactic Recode'!$A$1:$B$547,2,FALSE))</f>
        <v/>
      </c>
      <c r="GF136" t="str">
        <f>IF(ISERROR(MATCH(GF$1,'CSC Mitre'!EE$1:EE$220,0)),"",VLOOKUP(GF$1,'Tactic Recode'!$A$1:$B$547,2,FALSE))</f>
        <v/>
      </c>
      <c r="GG136" t="str">
        <f>IF(ISERROR(MATCH(GG$1,'CSC Mitre'!EE$1:EE$220,0)),"",VLOOKUP(GG$1,'Tactic Recode'!$A$1:$B$547,2,FALSE))</f>
        <v/>
      </c>
      <c r="GH136" t="str">
        <f>IF(ISERROR(MATCH(GH$1,'CSC Mitre'!EE$1:EE$220,0)),"",VLOOKUP(GH$1,'Tactic Recode'!$A$1:$B$547,2,FALSE))</f>
        <v/>
      </c>
      <c r="GI136" t="str">
        <f>IF(ISERROR(MATCH(GI$1,'CSC Mitre'!EE$1:EE$220,0)),"",VLOOKUP(GI$1,'Tactic Recode'!$A$1:$B$547,2,FALSE))</f>
        <v/>
      </c>
      <c r="GJ136" t="str">
        <f>IF(ISERROR(MATCH(GJ$1,'CSC Mitre'!EE$1:EE$220,0)),"",VLOOKUP(GJ$1,'Tactic Recode'!$A$1:$B$547,2,FALSE))</f>
        <v/>
      </c>
      <c r="GK136" t="str">
        <f>IF(ISERROR(MATCH(GK$1,'CSC Mitre'!EE$1:EE$220,0)),"",VLOOKUP(GK$1,'Tactic Recode'!$A$1:$B$547,2,FALSE))</f>
        <v/>
      </c>
      <c r="GL136" t="str">
        <f>IF(ISERROR(MATCH(GL$1,'CSC Mitre'!EE$1:EE$220,0)),"",VLOOKUP(GL$1,'Tactic Recode'!$A$1:$B$547,2,FALSE))</f>
        <v/>
      </c>
      <c r="GM136" t="str">
        <f>IF(ISERROR(MATCH(GM$1,'CSC Mitre'!EE$1:EE$220,0)),"",VLOOKUP(GM$1,'Tactic Recode'!$A$1:$B$547,2,FALSE))</f>
        <v/>
      </c>
      <c r="GN136" t="str">
        <f>IF(ISERROR(MATCH(GN$1,'CSC Mitre'!EE$1:EE$220,0)),"",VLOOKUP(GN$1,'Tactic Recode'!$A$1:$B$547,2,FALSE))</f>
        <v/>
      </c>
      <c r="GO136" t="str">
        <f>IF(ISERROR(MATCH(GO$1,'CSC Mitre'!EE$1:EE$220,0)),"",VLOOKUP(GO$1,'Tactic Recode'!$A$1:$B$547,2,FALSE))</f>
        <v/>
      </c>
      <c r="GP136" t="str">
        <f>IF(ISERROR(MATCH(GP$1,'CSC Mitre'!EE$1:EE$220,0)),"",VLOOKUP(GP$1,'Tactic Recode'!$A$1:$B$547,2,FALSE))</f>
        <v/>
      </c>
      <c r="GQ136" t="str">
        <f>IF(ISERROR(MATCH(GQ$1,'CSC Mitre'!EE$1:EE$220,0)),"",VLOOKUP(GQ$1,'Tactic Recode'!$A$1:$B$547,2,FALSE))</f>
        <v/>
      </c>
      <c r="GR136" t="str">
        <f>IF(ISERROR(MATCH(GR$1,'CSC Mitre'!EE$1:EE$220,0)),"",VLOOKUP(GR$1,'Tactic Recode'!$A$1:$B$547,2,FALSE))</f>
        <v/>
      </c>
      <c r="GS136" t="str">
        <f>IF(ISERROR(MATCH(GS$1,'CSC Mitre'!EE$1:EE$220,0)),"",VLOOKUP(GS$1,'Tactic Recode'!$A$1:$B$547,2,FALSE))</f>
        <v/>
      </c>
      <c r="GT136" t="str">
        <f>IF(ISERROR(MATCH(GT$1,'CSC Mitre'!EE$1:EE$220,0)),"",VLOOKUP(GT$1,'Tactic Recode'!$A$1:$B$547,2,FALSE))</f>
        <v/>
      </c>
      <c r="GU136" t="str">
        <f>IF(ISERROR(MATCH(GU$1,'CSC Mitre'!EE$1:EE$220,0)),"",VLOOKUP(GU$1,'Tactic Recode'!$A$1:$B$547,2,FALSE))</f>
        <v/>
      </c>
      <c r="GV136" t="str">
        <f>IF(ISERROR(MATCH(GV$1,'CSC Mitre'!EE$1:EE$220,0)),"",VLOOKUP(GV$1,'Tactic Recode'!$A$1:$B$547,2,FALSE))</f>
        <v/>
      </c>
      <c r="GW136" t="str">
        <f>IF(ISERROR(MATCH(GW$1,'CSC Mitre'!EE$1:EE$220,0)),"",VLOOKUP(GW$1,'Tactic Recode'!$A$1:$B$547,2,FALSE))</f>
        <v/>
      </c>
      <c r="GX136" t="str">
        <f>IF(ISERROR(MATCH(GX$1,'CSC Mitre'!EE$1:EE$220,0)),"",VLOOKUP(GX$1,'Tactic Recode'!$A$1:$B$547,2,FALSE))</f>
        <v/>
      </c>
      <c r="GY136" t="str">
        <f>IF(ISERROR(MATCH(GY$1,'CSC Mitre'!EE$1:EE$220,0)),"",VLOOKUP(GY$1,'Tactic Recode'!$A$1:$B$547,2,FALSE))</f>
        <v/>
      </c>
      <c r="GZ136" t="str">
        <f>IF(ISERROR(MATCH(GZ$1,'CSC Mitre'!EE$1:EE$220,0)),"",VLOOKUP(GZ$1,'Tactic Recode'!$A$1:$B$547,2,FALSE))</f>
        <v/>
      </c>
      <c r="HA136" t="str">
        <f>IF(ISERROR(MATCH(HA$1,'CSC Mitre'!EE$1:EE$220,0)),"",VLOOKUP(HA$1,'Tactic Recode'!$A$1:$B$547,2,FALSE))</f>
        <v/>
      </c>
      <c r="HB136" t="str">
        <f>IF(ISERROR(MATCH(HB$1,'CSC Mitre'!EE$1:EE$220,0)),"",VLOOKUP(HB$1,'Tactic Recode'!$A$1:$B$547,2,FALSE))</f>
        <v/>
      </c>
      <c r="HC136" t="str">
        <f>IF(ISERROR(MATCH(HC$1,'CSC Mitre'!EE$1:EE$220,0)),"",VLOOKUP(HC$1,'Tactic Recode'!$A$1:$B$547,2,FALSE))</f>
        <v/>
      </c>
      <c r="HD136" t="str">
        <f>IF(ISERROR(MATCH(HD$1,'CSC Mitre'!EE$1:EE$220,0)),"",VLOOKUP(HD$1,'Tactic Recode'!$A$1:$B$547,2,FALSE))</f>
        <v/>
      </c>
      <c r="HE136" t="str">
        <f>IF(ISERROR(MATCH(HE$1,'CSC Mitre'!EE$1:EE$220,0)),"",VLOOKUP(HE$1,'Tactic Recode'!$A$1:$B$547,2,FALSE))</f>
        <v/>
      </c>
      <c r="HF136" t="str">
        <f>IF(ISERROR(MATCH(HF$1,'CSC Mitre'!EE$1:EE$220,0)),"",VLOOKUP(HF$1,'Tactic Recode'!$A$1:$B$547,2,FALSE))</f>
        <v/>
      </c>
      <c r="HG136" t="str">
        <f>IF(ISERROR(MATCH(HG$1,'CSC Mitre'!EE$1:EE$220,0)),"",VLOOKUP(HG$1,'Tactic Recode'!$A$1:$B$547,2,FALSE))</f>
        <v/>
      </c>
      <c r="HH136" t="str">
        <f>IF(ISERROR(MATCH(HH$1,'CSC Mitre'!EE$1:EE$220,0)),"",VLOOKUP(HH$1,'Tactic Recode'!$A$1:$B$547,2,FALSE))</f>
        <v/>
      </c>
      <c r="HI136" t="str">
        <f>IF(ISERROR(MATCH(HI$1,'CSC Mitre'!EE$1:EE$220,0)),"",VLOOKUP(HI$1,'Tactic Recode'!$A$1:$B$547,2,FALSE))</f>
        <v/>
      </c>
      <c r="HJ136" t="str">
        <f>IF(ISERROR(MATCH(HJ$1,'CSC Mitre'!EE$1:EE$220,0)),"",VLOOKUP(HJ$1,'Tactic Recode'!$A$1:$B$547,2,FALSE))</f>
        <v/>
      </c>
      <c r="HK136" t="str">
        <f>IF(ISERROR(MATCH(HK$1,'CSC Mitre'!EE$1:EE$220,0)),"",VLOOKUP(HK$1,'Tactic Recode'!$A$1:$B$547,2,FALSE))</f>
        <v/>
      </c>
      <c r="HL136" t="str">
        <f>IF(ISERROR(MATCH(HL$1,'CSC Mitre'!EE$1:EE$220,0)),"",VLOOKUP(HL$1,'Tactic Recode'!$A$1:$B$547,2,FALSE))</f>
        <v/>
      </c>
      <c r="HM136" t="str">
        <f>IF(ISERROR(MATCH(HM$1,'CSC Mitre'!EE$1:EE$220,0)),"",VLOOKUP(HM$1,'Tactic Recode'!$A$1:$B$547,2,FALSE))</f>
        <v/>
      </c>
      <c r="HN136" t="str">
        <f>IF(ISERROR(MATCH(HN$1,'CSC Mitre'!EE$1:EE$220,0)),"",VLOOKUP(HN$1,'Tactic Recode'!$A$1:$B$547,2,FALSE))</f>
        <v/>
      </c>
      <c r="HO136" t="str">
        <f>IF(ISERROR(MATCH(HO$1,'CSC Mitre'!EE$1:EE$220,0)),"",VLOOKUP(HO$1,'Tactic Recode'!$A$1:$B$547,2,FALSE))</f>
        <v/>
      </c>
      <c r="HP136" t="str">
        <f>IF(ISERROR(MATCH(HP$1,'CSC Mitre'!EE$1:EE$220,0)),"",VLOOKUP(HP$1,'Tactic Recode'!$A$1:$B$547,2,FALSE))</f>
        <v/>
      </c>
      <c r="HQ136" t="str">
        <f>IF(ISERROR(MATCH(HQ$1,'CSC Mitre'!EE$1:EE$220,0)),"",VLOOKUP(HQ$1,'Tactic Recode'!$A$1:$B$547,2,FALSE))</f>
        <v/>
      </c>
      <c r="HR136" t="str">
        <f>IF(ISERROR(MATCH(HR$1,'CSC Mitre'!EE$1:EE$220,0)),"",VLOOKUP(HR$1,'Tactic Recode'!$A$1:$B$547,2,FALSE))</f>
        <v/>
      </c>
      <c r="HS136" t="str">
        <f>IF(ISERROR(MATCH(HS$1,'CSC Mitre'!EE$1:EE$220,0)),"",VLOOKUP(HS$1,'Tactic Recode'!$A$1:$B$547,2,FALSE))</f>
        <v/>
      </c>
      <c r="HT136" t="str">
        <f>IF(ISERROR(MATCH(HT$1,'CSC Mitre'!EE$1:EE$220,0)),"",VLOOKUP(HT$1,'Tactic Recode'!$A$1:$B$547,2,FALSE))</f>
        <v/>
      </c>
      <c r="HU136" t="str">
        <f>IF(ISERROR(MATCH(HU$1,'CSC Mitre'!EE$1:EE$220,0)),"",VLOOKUP(HU$1,'Tactic Recode'!$A$1:$B$547,2,FALSE))</f>
        <v/>
      </c>
      <c r="HV136" t="str">
        <f>IF(ISERROR(MATCH(HV$1,'CSC Mitre'!EE$1:EE$220,0)),"",VLOOKUP(HV$1,'Tactic Recode'!$A$1:$B$547,2,FALSE))</f>
        <v/>
      </c>
      <c r="HW136" t="str">
        <f>IF(ISERROR(MATCH(HW$1,'CSC Mitre'!EE$1:EE$220,0)),"",VLOOKUP(HW$1,'Tactic Recode'!$A$1:$B$547,2,FALSE))</f>
        <v/>
      </c>
      <c r="HX136" t="str">
        <f>IF(ISERROR(MATCH(HX$1,'CSC Mitre'!EE$1:EE$220,0)),"",VLOOKUP(HX$1,'Tactic Recode'!$A$1:$B$547,2,FALSE))</f>
        <v/>
      </c>
      <c r="HY136" t="str">
        <f>IF(ISERROR(MATCH(HY$1,'CSC Mitre'!EE$1:EE$220,0)),"",VLOOKUP(HY$1,'Tactic Recode'!$A$1:$B$547,2,FALSE))</f>
        <v/>
      </c>
      <c r="HZ136" t="str">
        <f>IF(ISERROR(MATCH(HZ$1,'CSC Mitre'!EE$1:EE$220,0)),"",VLOOKUP(HZ$1,'Tactic Recode'!$A$1:$B$547,2,FALSE))</f>
        <v/>
      </c>
      <c r="IA136" t="str">
        <f>IF(ISERROR(MATCH(IA$1,'CSC Mitre'!EE$1:EE$220,0)),"",VLOOKUP(IA$1,'Tactic Recode'!$A$1:$B$547,2,FALSE))</f>
        <v/>
      </c>
      <c r="IB136" t="str">
        <f>IF(ISERROR(MATCH(IB$1,'CSC Mitre'!EE$1:EE$220,0)),"",VLOOKUP(IB$1,'Tactic Recode'!$A$1:$B$547,2,FALSE))</f>
        <v/>
      </c>
      <c r="IC136" t="str">
        <f>IF(ISERROR(MATCH(IC$1,'CSC Mitre'!EE$1:EE$220,0)),"",VLOOKUP(IC$1,'Tactic Recode'!$A$1:$B$547,2,FALSE))</f>
        <v/>
      </c>
      <c r="ID136" t="str">
        <f>IF(ISERROR(MATCH(ID$1,'CSC Mitre'!EE$1:EE$220,0)),"",VLOOKUP(ID$1,'Tactic Recode'!$A$1:$B$547,2,FALSE))</f>
        <v/>
      </c>
      <c r="IE136" t="str">
        <f>IF(ISERROR(MATCH(IE$1,'CSC Mitre'!EE$1:EE$220,0)),"",VLOOKUP(IE$1,'Tactic Recode'!$A$1:$B$547,2,FALSE))</f>
        <v/>
      </c>
      <c r="IF136" t="str">
        <f>IF(ISERROR(MATCH(IF$1,'CSC Mitre'!EE$1:EE$220,0)),"",VLOOKUP(IF$1,'Tactic Recode'!$A$1:$B$547,2,FALSE))</f>
        <v/>
      </c>
      <c r="IG136" t="str">
        <f>IF(ISERROR(MATCH(IG$1,'CSC Mitre'!EE$1:EE$220,0)),"",VLOOKUP(IG$1,'Tactic Recode'!$A$1:$B$547,2,FALSE))</f>
        <v/>
      </c>
      <c r="IH136" t="str">
        <f>IF(ISERROR(MATCH(IH$1,'CSC Mitre'!EE$1:EE$220,0)),"",VLOOKUP(IH$1,'Tactic Recode'!$A$1:$B$547,2,FALSE))</f>
        <v/>
      </c>
      <c r="II136" t="str">
        <f>IF(ISERROR(MATCH(II$1,'CSC Mitre'!EE$1:EE$220,0)),"",VLOOKUP(II$1,'Tactic Recode'!$A$1:$B$547,2,FALSE))</f>
        <v/>
      </c>
      <c r="IJ136" t="str">
        <f>IF(ISERROR(MATCH(IJ$1,'CSC Mitre'!EE$1:EE$220,0)),"",VLOOKUP(IJ$1,'Tactic Recode'!$A$1:$B$547,2,FALSE))</f>
        <v/>
      </c>
      <c r="IK136" t="str">
        <f>IF(ISERROR(MATCH(IK$1,'CSC Mitre'!EE$1:EE$220,0)),"",VLOOKUP(IK$1,'Tactic Recode'!$A$1:$B$547,2,FALSE))</f>
        <v/>
      </c>
      <c r="IL136" t="str">
        <f>IF(ISERROR(MATCH(IL$1,'CSC Mitre'!EE$1:EE$220,0)),"",VLOOKUP(IL$1,'Tactic Recode'!$A$1:$B$547,2,FALSE))</f>
        <v/>
      </c>
      <c r="IM136" t="str">
        <f>IF(ISERROR(MATCH(IM$1,'CSC Mitre'!EE$1:EE$220,0)),"",VLOOKUP(IM$1,'Tactic Recode'!$A$1:$B$547,2,FALSE))</f>
        <v/>
      </c>
      <c r="IN136" t="str">
        <f>IF(ISERROR(MATCH(IN$1,'CSC Mitre'!EE$1:EE$220,0)),"",VLOOKUP(IN$1,'Tactic Recode'!$A$1:$B$547,2,FALSE))</f>
        <v/>
      </c>
      <c r="IO136" t="str">
        <f>IF(ISERROR(MATCH(IO$1,'CSC Mitre'!EE$1:EE$220,0)),"",VLOOKUP(IO$1,'Tactic Recode'!$A$1:$B$547,2,FALSE))</f>
        <v/>
      </c>
      <c r="IP136" t="str">
        <f>IF(ISERROR(MATCH(IP$1,'CSC Mitre'!EE$1:EE$220,0)),"",VLOOKUP(IP$1,'Tactic Recode'!$A$1:$B$547,2,FALSE))</f>
        <v/>
      </c>
      <c r="IQ136" t="str">
        <f>IF(ISERROR(MATCH(IQ$1,'CSC Mitre'!EE$1:EE$220,0)),"",VLOOKUP(IQ$1,'Tactic Recode'!$A$1:$B$547,2,FALSE))</f>
        <v/>
      </c>
      <c r="IR136" t="str">
        <f>IF(ISERROR(MATCH(IR$1,'CSC Mitre'!EE$1:EE$220,0)),"",VLOOKUP(IR$1,'Tactic Recode'!$A$1:$B$547,2,FALSE))</f>
        <v/>
      </c>
      <c r="IS136" t="str">
        <f>IF(ISERROR(MATCH(IS$1,'CSC Mitre'!EE$1:EE$220,0)),"",VLOOKUP(IS$1,'Tactic Recode'!$A$1:$B$547,2,FALSE))</f>
        <v/>
      </c>
      <c r="IT136" t="str">
        <f>IF(ISERROR(MATCH(IT$1,'CSC Mitre'!EE$1:EE$220,0)),"",VLOOKUP(IT$1,'Tactic Recode'!$A$1:$B$547,2,FALSE))</f>
        <v/>
      </c>
      <c r="IU136" t="str">
        <f>IF(ISERROR(MATCH(IU$1,'CSC Mitre'!EE$1:EE$220,0)),"",VLOOKUP(IU$1,'Tactic Recode'!$A$1:$B$547,2,FALSE))</f>
        <v/>
      </c>
      <c r="IV136" t="str">
        <f>IF(ISERROR(MATCH(IV$1,'CSC Mitre'!EE$1:EE$220,0)),"",VLOOKUP(IV$1,'Tactic Recode'!$A$1:$B$547,2,FALSE))</f>
        <v/>
      </c>
      <c r="IW136" t="str">
        <f>IF(ISERROR(MATCH(IW$1,'CSC Mitre'!EE$1:EE$220,0)),"",VLOOKUP(IW$1,'Tactic Recode'!$A$1:$B$547,2,FALSE))</f>
        <v/>
      </c>
      <c r="IX136" t="str">
        <f>IF(ISERROR(MATCH(IX$1,'CSC Mitre'!EE$1:EE$220,0)),"",VLOOKUP(IX$1,'Tactic Recode'!$A$1:$B$547,2,FALSE))</f>
        <v/>
      </c>
      <c r="IY136" t="str">
        <f>IF(ISERROR(MATCH(IY$1,'CSC Mitre'!EE$1:EE$220,0)),"",VLOOKUP(IY$1,'Tactic Recode'!$A$1:$B$547,2,FALSE))</f>
        <v/>
      </c>
      <c r="IZ136" t="str">
        <f>IF(ISERROR(MATCH(IZ$1,'CSC Mitre'!EE$1:EE$220,0)),"",VLOOKUP(IZ$1,'Tactic Recode'!$A$1:$B$547,2,FALSE))</f>
        <v/>
      </c>
      <c r="JA136" t="str">
        <f>IF(ISERROR(MATCH(JA$1,'CSC Mitre'!EE$1:EE$220,0)),"",VLOOKUP(JA$1,'Tactic Recode'!$A$1:$B$547,2,FALSE))</f>
        <v/>
      </c>
      <c r="JB136" t="str">
        <f>IF(ISERROR(MATCH(JB$1,'CSC Mitre'!EE$1:EE$220,0)),"",VLOOKUP(JB$1,'Tactic Recode'!$A$1:$B$547,2,FALSE))</f>
        <v/>
      </c>
      <c r="JC136" t="str">
        <f>IF(ISERROR(MATCH(JC$1,'CSC Mitre'!EE$1:EE$220,0)),"",VLOOKUP(JC$1,'Tactic Recode'!$A$1:$B$547,2,FALSE))</f>
        <v/>
      </c>
      <c r="JD136" t="str">
        <f>IF(ISERROR(MATCH(JD$1,'CSC Mitre'!EE$1:EE$220,0)),"",VLOOKUP(JD$1,'Tactic Recode'!$A$1:$B$547,2,FALSE))</f>
        <v/>
      </c>
      <c r="JE136" t="str">
        <f>IF(ISERROR(MATCH(JE$1,'CSC Mitre'!EE$1:EE$220,0)),"",VLOOKUP(JE$1,'Tactic Recode'!$A$1:$B$547,2,FALSE))</f>
        <v/>
      </c>
      <c r="JF136" t="str">
        <f>IF(ISERROR(MATCH(JF$1,'CSC Mitre'!EE$1:EE$220,0)),"",VLOOKUP(JF$1,'Tactic Recode'!$A$1:$B$547,2,FALSE))</f>
        <v/>
      </c>
      <c r="JG136" t="str">
        <f>IF(ISERROR(MATCH(JG$1,'CSC Mitre'!EE$1:EE$220,0)),"",VLOOKUP(JG$1,'Tactic Recode'!$A$1:$B$547,2,FALSE))</f>
        <v/>
      </c>
      <c r="JH136" t="str">
        <f>IF(ISERROR(MATCH(JH$1,'CSC Mitre'!EE$1:EE$220,0)),"",VLOOKUP(JH$1,'Tactic Recode'!$A$1:$B$547,2,FALSE))</f>
        <v/>
      </c>
      <c r="JI136" t="str">
        <f>IF(ISERROR(MATCH(JI$1,'CSC Mitre'!EE$1:EE$220,0)),"",VLOOKUP(JI$1,'Tactic Recode'!$A$1:$B$547,2,FALSE))</f>
        <v/>
      </c>
      <c r="JJ136" t="str">
        <f>IF(ISERROR(MATCH(JJ$1,'CSC Mitre'!EE$1:EE$220,0)),"",VLOOKUP(JJ$1,'Tactic Recode'!$A$1:$B$547,2,FALSE))</f>
        <v/>
      </c>
      <c r="JK136" t="str">
        <f>IF(ISERROR(MATCH(JK$1,'CSC Mitre'!EE$1:EE$220,0)),"",VLOOKUP(JK$1,'Tactic Recode'!$A$1:$B$547,2,FALSE))</f>
        <v/>
      </c>
      <c r="JL136" t="str">
        <f>IF(ISERROR(MATCH(JL$1,'CSC Mitre'!EE$1:EE$220,0)),"",VLOOKUP(JL$1,'Tactic Recode'!$A$1:$B$547,2,FALSE))</f>
        <v/>
      </c>
      <c r="JM136" t="str">
        <f>IF(ISERROR(MATCH(JM$1,'CSC Mitre'!EE$1:EE$220,0)),"",VLOOKUP(JM$1,'Tactic Recode'!$A$1:$B$547,2,FALSE))</f>
        <v/>
      </c>
      <c r="JN136" t="str">
        <f>IF(ISERROR(MATCH(JN$1,'CSC Mitre'!EE$1:EE$220,0)),"",VLOOKUP(JN$1,'Tactic Recode'!$A$1:$B$547,2,FALSE))</f>
        <v/>
      </c>
      <c r="JO136" t="str">
        <f>IF(ISERROR(MATCH(JO$1,'CSC Mitre'!EE$1:EE$220,0)),"",VLOOKUP(JO$1,'Tactic Recode'!$A$1:$B$547,2,FALSE))</f>
        <v/>
      </c>
      <c r="JP136" t="str">
        <f>IF(ISERROR(MATCH(JP$1,'CSC Mitre'!EE$1:EE$220,0)),"",VLOOKUP(JP$1,'Tactic Recode'!$A$1:$B$547,2,FALSE))</f>
        <v/>
      </c>
      <c r="JQ136" t="str">
        <f>IF(ISERROR(MATCH(JQ$1,'CSC Mitre'!EE$1:EE$220,0)),"",VLOOKUP(JQ$1,'Tactic Recode'!$A$1:$B$547,2,FALSE))</f>
        <v/>
      </c>
      <c r="JR136" t="str">
        <f>IF(ISERROR(MATCH(JR$1,'CSC Mitre'!EE$1:EE$220,0)),"",VLOOKUP(JR$1,'Tactic Recode'!$A$1:$B$547,2,FALSE))</f>
        <v/>
      </c>
      <c r="JS136" t="str">
        <f>IF(ISERROR(MATCH(JS$1,'CSC Mitre'!EE$1:EE$220,0)),"",VLOOKUP(JS$1,'Tactic Recode'!$A$1:$B$547,2,FALSE))</f>
        <v/>
      </c>
      <c r="JT136" t="str">
        <f>IF(ISERROR(MATCH(JT$1,'CSC Mitre'!EE$1:EE$220,0)),"",VLOOKUP(JT$1,'Tactic Recode'!$A$1:$B$547,2,FALSE))</f>
        <v/>
      </c>
      <c r="JU136" t="str">
        <f>IF(ISERROR(MATCH(JU$1,'CSC Mitre'!EE$1:EE$220,0)),"",VLOOKUP(JU$1,'Tactic Recode'!$A$1:$B$547,2,FALSE))</f>
        <v/>
      </c>
      <c r="JV136" t="str">
        <f>IF(ISERROR(MATCH(JV$1,'CSC Mitre'!EE$1:EE$220,0)),"",VLOOKUP(JV$1,'Tactic Recode'!$A$1:$B$547,2,FALSE))</f>
        <v/>
      </c>
      <c r="JW136" t="str">
        <f>IF(ISERROR(MATCH(JW$1,'CSC Mitre'!EE$1:EE$220,0)),"",VLOOKUP(JW$1,'Tactic Recode'!$A$1:$B$547,2,FALSE))</f>
        <v/>
      </c>
      <c r="JX136" t="str">
        <f>IF(ISERROR(MATCH(JX$1,'CSC Mitre'!EE$1:EE$220,0)),"",VLOOKUP(JX$1,'Tactic Recode'!$A$1:$B$547,2,FALSE))</f>
        <v/>
      </c>
      <c r="JY136" t="str">
        <f>IF(ISERROR(MATCH(JY$1,'CSC Mitre'!EE$1:EE$220,0)),"",VLOOKUP(JY$1,'Tactic Recode'!$A$1:$B$547,2,FALSE))</f>
        <v/>
      </c>
      <c r="JZ136" t="str">
        <f>IF(ISERROR(MATCH(JZ$1,'CSC Mitre'!EE$1:EE$220,0)),"",VLOOKUP(JZ$1,'Tactic Recode'!$A$1:$B$547,2,FALSE))</f>
        <v/>
      </c>
      <c r="KA136" t="str">
        <f>IF(ISERROR(MATCH(KA$1,'CSC Mitre'!EE$1:EE$220,0)),"",VLOOKUP(KA$1,'Tactic Recode'!$A$1:$B$547,2,FALSE))</f>
        <v/>
      </c>
      <c r="KB136" t="str">
        <f>IF(ISERROR(MATCH(KB$1,'CSC Mitre'!EE$1:EE$220,0)),"",VLOOKUP(KB$1,'Tactic Recode'!$A$1:$B$547,2,FALSE))</f>
        <v/>
      </c>
      <c r="KC136" t="str">
        <f>IF(ISERROR(MATCH(KC$1,'CSC Mitre'!EE$1:EE$220,0)),"",VLOOKUP(KC$1,'Tactic Recode'!$A$1:$B$547,2,FALSE))</f>
        <v/>
      </c>
      <c r="KD136" t="str">
        <f>IF(ISERROR(MATCH(KD$1,'CSC Mitre'!EE$1:EE$220,0)),"",VLOOKUP(KD$1,'Tactic Recode'!$A$1:$B$547,2,FALSE))</f>
        <v/>
      </c>
      <c r="KE136" t="str">
        <f>IF(ISERROR(MATCH(KE$1,'CSC Mitre'!EE$1:EE$220,0)),"",VLOOKUP(KE$1,'Tactic Recode'!$A$1:$B$547,2,FALSE))</f>
        <v/>
      </c>
      <c r="KF136" t="str">
        <f>IF(ISERROR(MATCH(KF$1,'CSC Mitre'!EE$1:EE$220,0)),"",VLOOKUP(KF$1,'Tactic Recode'!$A$1:$B$547,2,FALSE))</f>
        <v/>
      </c>
      <c r="KG136" t="str">
        <f>IF(ISERROR(MATCH(KG$1,'CSC Mitre'!EE$1:EE$220,0)),"",VLOOKUP(KG$1,'Tactic Recode'!$A$1:$B$547,2,FALSE))</f>
        <v/>
      </c>
      <c r="KH136" t="str">
        <f>IF(ISERROR(MATCH(KH$1,'CSC Mitre'!EE$1:EE$220,0)),"",VLOOKUP(KH$1,'Tactic Recode'!$A$1:$B$547,2,FALSE))</f>
        <v/>
      </c>
      <c r="KI136" t="str">
        <f>IF(ISERROR(MATCH(KI$1,'CSC Mitre'!EE$1:EE$220,0)),"",VLOOKUP(KI$1,'Tactic Recode'!$A$1:$B$547,2,FALSE))</f>
        <v/>
      </c>
      <c r="KJ136" t="str">
        <f>IF(ISERROR(MATCH(KJ$1,'CSC Mitre'!EE$1:EE$220,0)),"",VLOOKUP(KJ$1,'Tactic Recode'!$A$1:$B$547,2,FALSE))</f>
        <v/>
      </c>
      <c r="KK136" t="str">
        <f>IF(ISERROR(MATCH(KK$1,'CSC Mitre'!EE$1:EE$220,0)),"",VLOOKUP(KK$1,'Tactic Recode'!$A$1:$B$547,2,FALSE))</f>
        <v/>
      </c>
      <c r="KL136" t="str">
        <f>IF(ISERROR(MATCH(KL$1,'CSC Mitre'!EE$1:EE$220,0)),"",VLOOKUP(KL$1,'Tactic Recode'!$A$1:$B$547,2,FALSE))</f>
        <v/>
      </c>
      <c r="KM136" t="str">
        <f>IF(ISERROR(MATCH(KM$1,'CSC Mitre'!EE$1:EE$220,0)),"",VLOOKUP(KM$1,'Tactic Recode'!$A$1:$B$547,2,FALSE))</f>
        <v/>
      </c>
      <c r="KN136" t="str">
        <f>IF(ISERROR(MATCH(KN$1,'CSC Mitre'!EE$1:EE$220,0)),"",VLOOKUP(KN$1,'Tactic Recode'!$A$1:$B$547,2,FALSE))</f>
        <v/>
      </c>
      <c r="KO136" t="str">
        <f>IF(ISERROR(MATCH(KO$1,'CSC Mitre'!EE$1:EE$220,0)),"",VLOOKUP(KO$1,'Tactic Recode'!$A$1:$B$547,2,FALSE))</f>
        <v/>
      </c>
      <c r="KP136" t="str">
        <f>IF(ISERROR(MATCH(KP$1,'CSC Mitre'!EE$1:EE$220,0)),"",VLOOKUP(KP$1,'Tactic Recode'!$A$1:$B$547,2,FALSE))</f>
        <v/>
      </c>
      <c r="KQ136" t="str">
        <f>IF(ISERROR(MATCH(KQ$1,'CSC Mitre'!EE$1:EE$220,0)),"",VLOOKUP(KQ$1,'Tactic Recode'!$A$1:$B$547,2,FALSE))</f>
        <v/>
      </c>
      <c r="KR136" t="str">
        <f>IF(ISERROR(MATCH(KR$1,'CSC Mitre'!EE$1:EE$220,0)),"",VLOOKUP(KR$1,'Tactic Recode'!$A$1:$B$547,2,FALSE))</f>
        <v/>
      </c>
      <c r="KS136" t="str">
        <f>IF(ISERROR(MATCH(KS$1,'CSC Mitre'!EE$1:EE$220,0)),"",VLOOKUP(KS$1,'Tactic Recode'!$A$1:$B$547,2,FALSE))</f>
        <v/>
      </c>
      <c r="KT136" t="str">
        <f>IF(ISERROR(MATCH(KT$1,'CSC Mitre'!EE$1:EE$220,0)),"",VLOOKUP(KT$1,'Tactic Recode'!$A$1:$B$547,2,FALSE))</f>
        <v/>
      </c>
      <c r="KU136" t="str">
        <f>IF(ISERROR(MATCH(KU$1,'CSC Mitre'!EE$1:EE$220,0)),"",VLOOKUP(KU$1,'Tactic Recode'!$A$1:$B$547,2,FALSE))</f>
        <v/>
      </c>
      <c r="KV136" t="str">
        <f>IF(ISERROR(MATCH(KV$1,'CSC Mitre'!EE$1:EE$220,0)),"",VLOOKUP(KV$1,'Tactic Recode'!$A$1:$B$547,2,FALSE))</f>
        <v/>
      </c>
      <c r="KW136" t="str">
        <f>IF(ISERROR(MATCH(KW$1,'CSC Mitre'!EE$1:EE$220,0)),"",VLOOKUP(KW$1,'Tactic Recode'!$A$1:$B$547,2,FALSE))</f>
        <v/>
      </c>
      <c r="KX136" t="str">
        <f>IF(ISERROR(MATCH(KX$1,'CSC Mitre'!EE$1:EE$220,0)),"",VLOOKUP(KX$1,'Tactic Recode'!$A$1:$B$547,2,FALSE))</f>
        <v/>
      </c>
      <c r="KY136" t="str">
        <f>IF(ISERROR(MATCH(KY$1,'CSC Mitre'!EE$1:EE$220,0)),"",VLOOKUP(KY$1,'Tactic Recode'!$A$1:$B$547,2,FALSE))</f>
        <v/>
      </c>
      <c r="KZ136" t="str">
        <f>IF(ISERROR(MATCH(KZ$1,'CSC Mitre'!EE$1:EE$220,0)),"",VLOOKUP(KZ$1,'Tactic Recode'!$A$1:$B$547,2,FALSE))</f>
        <v/>
      </c>
      <c r="LA136" t="str">
        <f>IF(ISERROR(MATCH(LA$1,'CSC Mitre'!EE$1:EE$220,0)),"",VLOOKUP(LA$1,'Tactic Recode'!$A$1:$B$547,2,FALSE))</f>
        <v/>
      </c>
      <c r="LB136" t="str">
        <f>IF(ISERROR(MATCH(LB$1,'CSC Mitre'!EE$1:EE$220,0)),"",VLOOKUP(LB$1,'Tactic Recode'!$A$1:$B$547,2,FALSE))</f>
        <v/>
      </c>
      <c r="LC136" t="str">
        <f>IF(ISERROR(MATCH(LC$1,'CSC Mitre'!EE$1:EE$220,0)),"",VLOOKUP(LC$1,'Tactic Recode'!$A$1:$B$547,2,FALSE))</f>
        <v/>
      </c>
      <c r="LD136" t="str">
        <f>IF(ISERROR(MATCH(LD$1,'CSC Mitre'!EE$1:EE$220,0)),"",VLOOKUP(LD$1,'Tactic Recode'!$A$1:$B$547,2,FALSE))</f>
        <v/>
      </c>
      <c r="LE136" t="str">
        <f>IF(ISERROR(MATCH(LE$1,'CSC Mitre'!EE$1:EE$220,0)),"",VLOOKUP(LE$1,'Tactic Recode'!$A$1:$B$547,2,FALSE))</f>
        <v/>
      </c>
      <c r="LF136" t="str">
        <f>IF(ISERROR(MATCH(LF$1,'CSC Mitre'!EE$1:EE$220,0)),"",VLOOKUP(LF$1,'Tactic Recode'!$A$1:$B$547,2,FALSE))</f>
        <v/>
      </c>
      <c r="LG136" t="str">
        <f>IF(ISERROR(MATCH(LG$1,'CSC Mitre'!EE$1:EE$220,0)),"",VLOOKUP(LG$1,'Tactic Recode'!$A$1:$B$547,2,FALSE))</f>
        <v/>
      </c>
      <c r="LH136" t="str">
        <f>IF(ISERROR(MATCH(LH$1,'CSC Mitre'!EE$1:EE$220,0)),"",VLOOKUP(LH$1,'Tactic Recode'!$A$1:$B$547,2,FALSE))</f>
        <v/>
      </c>
      <c r="LI136" t="str">
        <f>IF(ISERROR(MATCH(LI$1,'CSC Mitre'!EE$1:EE$220,0)),"",VLOOKUP(LI$1,'Tactic Recode'!$A$1:$B$547,2,FALSE))</f>
        <v/>
      </c>
      <c r="LJ136" t="str">
        <f>IF(ISERROR(MATCH(LJ$1,'CSC Mitre'!EE$1:EE$220,0)),"",VLOOKUP(LJ$1,'Tactic Recode'!$A$1:$B$547,2,FALSE))</f>
        <v/>
      </c>
      <c r="LK136" t="str">
        <f>IF(ISERROR(MATCH(LK$1,'CSC Mitre'!EE$1:EE$220,0)),"",VLOOKUP(LK$1,'Tactic Recode'!$A$1:$B$547,2,FALSE))</f>
        <v/>
      </c>
      <c r="LL136" t="str">
        <f>IF(ISERROR(MATCH(LL$1,'CSC Mitre'!EE$1:EE$220,0)),"",VLOOKUP(LL$1,'Tactic Recode'!$A$1:$B$547,2,FALSE))</f>
        <v/>
      </c>
      <c r="LM136" t="str">
        <f>IF(ISERROR(MATCH(LM$1,'CSC Mitre'!EE$1:EE$220,0)),"",VLOOKUP(LM$1,'Tactic Recode'!$A$1:$B$547,2,FALSE))</f>
        <v/>
      </c>
      <c r="LN136" t="str">
        <f>IF(ISERROR(MATCH(LN$1,'CSC Mitre'!EE$1:EE$220,0)),"",VLOOKUP(LN$1,'Tactic Recode'!$A$1:$B$547,2,FALSE))</f>
        <v/>
      </c>
      <c r="LO136" t="str">
        <f>IF(ISERROR(MATCH(LO$1,'CSC Mitre'!EE$1:EE$220,0)),"",VLOOKUP(LO$1,'Tactic Recode'!$A$1:$B$547,2,FALSE))</f>
        <v/>
      </c>
      <c r="LP136" t="str">
        <f>IF(ISERROR(MATCH(LP$1,'CSC Mitre'!EE$1:EE$220,0)),"",VLOOKUP(LP$1,'Tactic Recode'!$A$1:$B$547,2,FALSE))</f>
        <v/>
      </c>
      <c r="LQ136" t="str">
        <f>IF(ISERROR(MATCH(LQ$1,'CSC Mitre'!EE$1:EE$220,0)),"",VLOOKUP(LQ$1,'Tactic Recode'!$A$1:$B$547,2,FALSE))</f>
        <v/>
      </c>
      <c r="LR136" t="str">
        <f>IF(ISERROR(MATCH(LR$1,'CSC Mitre'!EE$1:EE$220,0)),"",VLOOKUP(LR$1,'Tactic Recode'!$A$1:$B$547,2,FALSE))</f>
        <v/>
      </c>
      <c r="LS136" t="str">
        <f>IF(ISERROR(MATCH(LS$1,'CSC Mitre'!EE$1:EE$220,0)),"",VLOOKUP(LS$1,'Tactic Recode'!$A$1:$B$547,2,FALSE))</f>
        <v/>
      </c>
      <c r="LT136" t="str">
        <f>IF(ISERROR(MATCH(LT$1,'CSC Mitre'!EE$1:EE$220,0)),"",VLOOKUP(LT$1,'Tactic Recode'!$A$1:$B$547,2,FALSE))</f>
        <v/>
      </c>
      <c r="LU136" t="str">
        <f>IF(ISERROR(MATCH(LU$1,'CSC Mitre'!EE$1:EE$220,0)),"",VLOOKUP(LU$1,'Tactic Recode'!$A$1:$B$547,2,FALSE))</f>
        <v/>
      </c>
      <c r="LV136" t="str">
        <f>IF(ISERROR(MATCH(LV$1,'CSC Mitre'!EE$1:EE$220,0)),"",VLOOKUP(LV$1,'Tactic Recode'!$A$1:$B$547,2,FALSE))</f>
        <v/>
      </c>
      <c r="LW136" t="str">
        <f>IF(ISERROR(MATCH(LW$1,'CSC Mitre'!EE$1:EE$220,0)),"",VLOOKUP(LW$1,'Tactic Recode'!$A$1:$B$547,2,FALSE))</f>
        <v/>
      </c>
      <c r="LX136" t="str">
        <f>IF(ISERROR(MATCH(LX$1,'CSC Mitre'!EE$1:EE$220,0)),"",VLOOKUP(LX$1,'Tactic Recode'!$A$1:$B$547,2,FALSE))</f>
        <v/>
      </c>
      <c r="LY136" t="str">
        <f>IF(ISERROR(MATCH(LY$1,'CSC Mitre'!EE$1:EE$220,0)),"",VLOOKUP(LY$1,'Tactic Recode'!$A$1:$B$547,2,FALSE))</f>
        <v/>
      </c>
      <c r="LZ136" t="str">
        <f>IF(ISERROR(MATCH(LZ$1,'CSC Mitre'!EE$1:EE$220,0)),"",VLOOKUP(LZ$1,'Tactic Recode'!$A$1:$B$547,2,FALSE))</f>
        <v/>
      </c>
      <c r="MA136" t="str">
        <f>IF(ISERROR(MATCH(MA$1,'CSC Mitre'!EE$1:EE$220,0)),"",VLOOKUP(MA$1,'Tactic Recode'!$A$1:$B$547,2,FALSE))</f>
        <v/>
      </c>
      <c r="MB136" t="str">
        <f>IF(ISERROR(MATCH(MB$1,'CSC Mitre'!EE$1:EE$220,0)),"",VLOOKUP(MB$1,'Tactic Recode'!$A$1:$B$547,2,FALSE))</f>
        <v/>
      </c>
      <c r="MC136" t="str">
        <f>IF(ISERROR(MATCH(MC$1,'CSC Mitre'!EE$1:EE$220,0)),"",VLOOKUP(MC$1,'Tactic Recode'!$A$1:$B$547,2,FALSE))</f>
        <v/>
      </c>
      <c r="MD136" t="str">
        <f>IF(ISERROR(MATCH(MD$1,'CSC Mitre'!EE$1:EE$220,0)),"",VLOOKUP(MD$1,'Tactic Recode'!$A$1:$B$547,2,FALSE))</f>
        <v/>
      </c>
      <c r="ME136" t="str">
        <f>IF(ISERROR(MATCH(ME$1,'CSC Mitre'!EE$1:EE$220,0)),"",VLOOKUP(ME$1,'Tactic Recode'!$A$1:$B$547,2,FALSE))</f>
        <v/>
      </c>
      <c r="MF136" t="str">
        <f>IF(ISERROR(MATCH(MF$1,'CSC Mitre'!EE$1:EE$220,0)),"",VLOOKUP(MF$1,'Tactic Recode'!$A$1:$B$547,2,FALSE))</f>
        <v/>
      </c>
      <c r="MG136" t="str">
        <f>IF(ISERROR(MATCH(MG$1,'CSC Mitre'!EE$1:EE$220,0)),"",VLOOKUP(MG$1,'Tactic Recode'!$A$1:$B$547,2,FALSE))</f>
        <v/>
      </c>
      <c r="MH136" t="str">
        <f>IF(ISERROR(MATCH(MH$1,'CSC Mitre'!EE$1:EE$220,0)),"",VLOOKUP(MH$1,'Tactic Recode'!$A$1:$B$547,2,FALSE))</f>
        <v/>
      </c>
      <c r="MI136" t="str">
        <f>IF(ISERROR(MATCH(MI$1,'CSC Mitre'!EE$1:EE$220,0)),"",VLOOKUP(MI$1,'Tactic Recode'!$A$1:$B$547,2,FALSE))</f>
        <v/>
      </c>
      <c r="MJ136" t="str">
        <f>IF(ISERROR(MATCH(MJ$1,'CSC Mitre'!EE$1:EE$220,0)),"",VLOOKUP(MJ$1,'Tactic Recode'!$A$1:$B$547,2,FALSE))</f>
        <v/>
      </c>
      <c r="MK136" t="str">
        <f>IF(ISERROR(MATCH(MK$1,'CSC Mitre'!EE$1:EE$220,0)),"",VLOOKUP(MK$1,'Tactic Recode'!$A$1:$B$547,2,FALSE))</f>
        <v/>
      </c>
      <c r="ML136" t="str">
        <f>IF(ISERROR(MATCH(ML$1,'CSC Mitre'!EE$1:EE$220,0)),"",VLOOKUP(ML$1,'Tactic Recode'!$A$1:$B$547,2,FALSE))</f>
        <v/>
      </c>
      <c r="MM136" t="str">
        <f>IF(ISERROR(MATCH(MM$1,'CSC Mitre'!EE$1:EE$220,0)),"",VLOOKUP(MM$1,'Tactic Recode'!$A$1:$B$547,2,FALSE))</f>
        <v/>
      </c>
      <c r="MN136" t="str">
        <f>IF(ISERROR(MATCH(MN$1,'CSC Mitre'!EE$1:EE$220,0)),"",VLOOKUP(MN$1,'Tactic Recode'!$A$1:$B$547,2,FALSE))</f>
        <v/>
      </c>
      <c r="MO136" t="str">
        <f>IF(ISERROR(MATCH(MO$1,'CSC Mitre'!EE$1:EE$220,0)),"",VLOOKUP(MO$1,'Tactic Recode'!$A$1:$B$547,2,FALSE))</f>
        <v/>
      </c>
      <c r="MP136" t="str">
        <f>IF(ISERROR(MATCH(MP$1,'CSC Mitre'!EE$1:EE$220,0)),"",VLOOKUP(MP$1,'Tactic Recode'!$A$1:$B$547,2,FALSE))</f>
        <v/>
      </c>
      <c r="MQ136" t="str">
        <f>IF(ISERROR(MATCH(MQ$1,'CSC Mitre'!EE$1:EE$220,0)),"",VLOOKUP(MQ$1,'Tactic Recode'!$A$1:$B$547,2,FALSE))</f>
        <v/>
      </c>
      <c r="MR136" t="str">
        <f>IF(ISERROR(MATCH(MR$1,'CSC Mitre'!EE$1:EE$220,0)),"",VLOOKUP(MR$1,'Tactic Recode'!$A$1:$B$547,2,FALSE))</f>
        <v/>
      </c>
      <c r="MS136" t="str">
        <f>IF(ISERROR(MATCH(MS$1,'CSC Mitre'!EE$1:EE$220,0)),"",VLOOKUP(MS$1,'Tactic Recode'!$A$1:$B$547,2,FALSE))</f>
        <v/>
      </c>
      <c r="MT136" t="str">
        <f>IF(ISERROR(MATCH(MT$1,'CSC Mitre'!EE$1:EE$220,0)),"",VLOOKUP(MT$1,'Tactic Recode'!$A$1:$B$547,2,FALSE))</f>
        <v/>
      </c>
      <c r="MU136" t="str">
        <f>IF(ISERROR(MATCH(MU$1,'CSC Mitre'!EE$1:EE$220,0)),"",VLOOKUP(MU$1,'Tactic Recode'!$A$1:$B$547,2,FALSE))</f>
        <v/>
      </c>
      <c r="MV136" t="str">
        <f>IF(ISERROR(MATCH(MV$1,'CSC Mitre'!EE$1:EE$220,0)),"",VLOOKUP(MV$1,'Tactic Recode'!$A$1:$B$547,2,FALSE))</f>
        <v/>
      </c>
      <c r="MW136" t="str">
        <f>IF(ISERROR(MATCH(MW$1,'CSC Mitre'!EE$1:EE$220,0)),"",VLOOKUP(MW$1,'Tactic Recode'!$A$1:$B$547,2,FALSE))</f>
        <v/>
      </c>
      <c r="MX136" t="str">
        <f>IF(ISERROR(MATCH(MX$1,'CSC Mitre'!EE$1:EE$220,0)),"",VLOOKUP(MX$1,'Tactic Recode'!$A$1:$B$547,2,FALSE))</f>
        <v/>
      </c>
      <c r="MY136" t="str">
        <f>IF(ISERROR(MATCH(MY$1,'CSC Mitre'!EE$1:EE$220,0)),"",VLOOKUP(MY$1,'Tactic Recode'!$A$1:$B$547,2,FALSE))</f>
        <v/>
      </c>
      <c r="MZ136" t="str">
        <f>IF(ISERROR(MATCH(MZ$1,'CSC Mitre'!EE$1:EE$220,0)),"",VLOOKUP(MZ$1,'Tactic Recode'!$A$1:$B$547,2,FALSE))</f>
        <v/>
      </c>
      <c r="NA136" t="str">
        <f>IF(ISERROR(MATCH(NA$1,'CSC Mitre'!EE$1:EE$220,0)),"",VLOOKUP(NA$1,'Tactic Recode'!$A$1:$B$547,2,FALSE))</f>
        <v/>
      </c>
      <c r="NB136" t="str">
        <f>IF(ISERROR(MATCH(NB$1,'CSC Mitre'!EE$1:EE$220,0)),"",VLOOKUP(NB$1,'Tactic Recode'!$A$1:$B$547,2,FALSE))</f>
        <v/>
      </c>
      <c r="NC136" t="str">
        <f>IF(ISERROR(MATCH(NC$1,'CSC Mitre'!EE$1:EE$220,0)),"",VLOOKUP(NC$1,'Tactic Recode'!$A$1:$B$547,2,FALSE))</f>
        <v/>
      </c>
      <c r="ND136" t="str">
        <f>IF(ISERROR(MATCH(ND$1,'CSC Mitre'!EE$1:EE$220,0)),"",VLOOKUP(ND$1,'Tactic Recode'!$A$1:$B$547,2,FALSE))</f>
        <v/>
      </c>
      <c r="NE136" t="str">
        <f>IF(ISERROR(MATCH(NE$1,'CSC Mitre'!EE$1:EE$220,0)),"",VLOOKUP(NE$1,'Tactic Recode'!$A$1:$B$547,2,FALSE))</f>
        <v/>
      </c>
      <c r="NF136" t="str">
        <f>IF(ISERROR(MATCH(NF$1,'CSC Mitre'!EE$1:EE$220,0)),"",VLOOKUP(NF$1,'Tactic Recode'!$A$1:$B$547,2,FALSE))</f>
        <v/>
      </c>
      <c r="NG136" t="str">
        <f>IF(ISERROR(MATCH(NG$1,'CSC Mitre'!EE$1:EE$220,0)),"",VLOOKUP(NG$1,'Tactic Recode'!$A$1:$B$547,2,FALSE))</f>
        <v/>
      </c>
      <c r="NH136" t="str">
        <f>IF(ISERROR(MATCH(NH$1,'CSC Mitre'!EE$1:EE$220,0)),"",VLOOKUP(NH$1,'Tactic Recode'!$A$1:$B$547,2,FALSE))</f>
        <v/>
      </c>
      <c r="NI136" t="str">
        <f>IF(ISERROR(MATCH(NI$1,'CSC Mitre'!EE$1:EE$220,0)),"",VLOOKUP(NI$1,'Tactic Recode'!$A$1:$B$547,2,FALSE))</f>
        <v/>
      </c>
      <c r="NJ136" t="str">
        <f>IF(ISERROR(MATCH(NJ$1,'CSC Mitre'!EE$1:EE$220,0)),"",VLOOKUP(NJ$1,'Tactic Recode'!$A$1:$B$547,2,FALSE))</f>
        <v/>
      </c>
      <c r="NK136" t="str">
        <f>IF(ISERROR(MATCH(NK$1,'CSC Mitre'!EE$1:EE$220,0)),"",VLOOKUP(NK$1,'Tactic Recode'!$A$1:$B$547,2,FALSE))</f>
        <v/>
      </c>
      <c r="NL136" t="str">
        <f>IF(ISERROR(MATCH(NL$1,'CSC Mitre'!EE$1:EE$220,0)),"",VLOOKUP(NL$1,'Tactic Recode'!$A$1:$B$547,2,FALSE))</f>
        <v/>
      </c>
      <c r="NM136" t="str">
        <f>IF(ISERROR(MATCH(NM$1,'CSC Mitre'!EE$1:EE$220,0)),"",VLOOKUP(NM$1,'Tactic Recode'!$A$1:$B$547,2,FALSE))</f>
        <v/>
      </c>
      <c r="NN136" t="str">
        <f>IF(ISERROR(MATCH(NN$1,'CSC Mitre'!EE$1:EE$220,0)),"",VLOOKUP(NN$1,'Tactic Recode'!$A$1:$B$547,2,FALSE))</f>
        <v/>
      </c>
      <c r="NO136" t="str">
        <f>IF(ISERROR(MATCH(NO$1,'CSC Mitre'!EE$1:EE$220,0)),"",VLOOKUP(NO$1,'Tactic Recode'!$A$1:$B$547,2,FALSE))</f>
        <v/>
      </c>
      <c r="NP136" t="str">
        <f>IF(ISERROR(MATCH(NP$1,'CSC Mitre'!EE$1:EE$220,0)),"",VLOOKUP(NP$1,'Tactic Recode'!$A$1:$B$547,2,FALSE))</f>
        <v/>
      </c>
      <c r="NQ136" t="str">
        <f>IF(ISERROR(MATCH(NQ$1,'CSC Mitre'!EE$1:EE$220,0)),"",VLOOKUP(NQ$1,'Tactic Recode'!$A$1:$B$547,2,FALSE))</f>
        <v/>
      </c>
      <c r="NR136" t="str">
        <f>IF(ISERROR(MATCH(NR$1,'CSC Mitre'!EE$1:EE$220,0)),"",VLOOKUP(NR$1,'Tactic Recode'!$A$1:$B$547,2,FALSE))</f>
        <v/>
      </c>
      <c r="NS136" t="str">
        <f>IF(ISERROR(MATCH(NS$1,'CSC Mitre'!EE$1:EE$220,0)),"",VLOOKUP(NS$1,'Tactic Recode'!$A$1:$B$547,2,FALSE))</f>
        <v/>
      </c>
      <c r="NT136" t="str">
        <f>IF(ISERROR(MATCH(NT$1,'CSC Mitre'!EE$1:EE$220,0)),"",VLOOKUP(NT$1,'Tactic Recode'!$A$1:$B$547,2,FALSE))</f>
        <v/>
      </c>
      <c r="NU136" t="str">
        <f>IF(ISERROR(MATCH(NU$1,'CSC Mitre'!EE$1:EE$220,0)),"",VLOOKUP(NU$1,'Tactic Recode'!$A$1:$B$547,2,FALSE))</f>
        <v/>
      </c>
      <c r="NV136" t="str">
        <f>IF(ISERROR(MATCH(NV$1,'CSC Mitre'!EE$1:EE$220,0)),"",VLOOKUP(NV$1,'Tactic Recode'!$A$1:$B$547,2,FALSE))</f>
        <v/>
      </c>
      <c r="NW136" t="str">
        <f>IF(ISERROR(MATCH(NW$1,'CSC Mitre'!EE$1:EE$220,0)),"",VLOOKUP(NW$1,'Tactic Recode'!$A$1:$B$547,2,FALSE))</f>
        <v/>
      </c>
      <c r="NX136" t="str">
        <f>IF(ISERROR(MATCH(NX$1,'CSC Mitre'!EE$1:EE$220,0)),"",VLOOKUP(NX$1,'Tactic Recode'!$A$1:$B$547,2,FALSE))</f>
        <v/>
      </c>
      <c r="NY136" t="str">
        <f>IF(ISERROR(MATCH(NY$1,'CSC Mitre'!EE$1:EE$220,0)),"",VLOOKUP(NY$1,'Tactic Recode'!$A$1:$B$547,2,FALSE))</f>
        <v/>
      </c>
      <c r="NZ136" t="str">
        <f>IF(ISERROR(MATCH(NZ$1,'CSC Mitre'!EE$1:EE$220,0)),"",VLOOKUP(NZ$1,'Tactic Recode'!$A$1:$B$547,2,FALSE))</f>
        <v/>
      </c>
      <c r="OA136" t="str">
        <f>IF(ISERROR(MATCH(OA$1,'CSC Mitre'!EE$1:EE$220,0)),"",VLOOKUP(OA$1,'Tactic Recode'!$A$1:$B$547,2,FALSE))</f>
        <v/>
      </c>
      <c r="OB136" t="str">
        <f>IF(ISERROR(MATCH(OB$1,'CSC Mitre'!EE$1:EE$220,0)),"",VLOOKUP(OB$1,'Tactic Recode'!$A$1:$B$547,2,FALSE))</f>
        <v/>
      </c>
      <c r="OC136" t="str">
        <f>IF(ISERROR(MATCH(OC$1,'CSC Mitre'!EE$1:EE$220,0)),"",VLOOKUP(OC$1,'Tactic Recode'!$A$1:$B$547,2,FALSE))</f>
        <v/>
      </c>
      <c r="OD136" t="str">
        <f>IF(ISERROR(MATCH(OD$1,'CSC Mitre'!EE$1:EE$220,0)),"",VLOOKUP(OD$1,'Tactic Recode'!$A$1:$B$547,2,FALSE))</f>
        <v/>
      </c>
      <c r="OE136" t="str">
        <f>IF(ISERROR(MATCH(OE$1,'CSC Mitre'!EE$1:EE$220,0)),"",VLOOKUP(OE$1,'Tactic Recode'!$A$1:$B$547,2,FALSE))</f>
        <v/>
      </c>
      <c r="OF136" t="str">
        <f>IF(ISERROR(MATCH(OF$1,'CSC Mitre'!EE$1:EE$220,0)),"",VLOOKUP(OF$1,'Tactic Recode'!$A$1:$B$547,2,FALSE))</f>
        <v/>
      </c>
      <c r="OG136" t="str">
        <f>IF(ISERROR(MATCH(OG$1,'CSC Mitre'!EE$1:EE$220,0)),"",VLOOKUP(OG$1,'Tactic Recode'!$A$1:$B$547,2,FALSE))</f>
        <v/>
      </c>
      <c r="OH136" t="str">
        <f>IF(ISERROR(MATCH(OH$1,'CSC Mitre'!EE$1:EE$220,0)),"",VLOOKUP(OH$1,'Tactic Recode'!$A$1:$B$547,2,FALSE))</f>
        <v/>
      </c>
      <c r="OI136" t="str">
        <f>IF(ISERROR(MATCH(OI$1,'CSC Mitre'!EE$1:EE$220,0)),"",VLOOKUP(OI$1,'Tactic Recode'!$A$1:$B$547,2,FALSE))</f>
        <v/>
      </c>
      <c r="OJ136" t="str">
        <f>IF(ISERROR(MATCH(OJ$1,'CSC Mitre'!EE$1:EE$220,0)),"",VLOOKUP(OJ$1,'Tactic Recode'!$A$1:$B$547,2,FALSE))</f>
        <v/>
      </c>
      <c r="OK136" t="str">
        <f>IF(ISERROR(MATCH(OK$1,'CSC Mitre'!EE$1:EE$220,0)),"",VLOOKUP(OK$1,'Tactic Recode'!$A$1:$B$547,2,FALSE))</f>
        <v/>
      </c>
      <c r="OL136" t="str">
        <f>IF(ISERROR(MATCH(OL$1,'CSC Mitre'!EE$1:EE$220,0)),"",VLOOKUP(OL$1,'Tactic Recode'!$A$1:$B$547,2,FALSE))</f>
        <v/>
      </c>
      <c r="OM136" t="str">
        <f>IF(ISERROR(MATCH(OM$1,'CSC Mitre'!EE$1:EE$220,0)),"",VLOOKUP(OM$1,'Tactic Recode'!$A$1:$B$547,2,FALSE))</f>
        <v/>
      </c>
      <c r="ON136" t="str">
        <f>IF(ISERROR(MATCH(ON$1,'CSC Mitre'!EE$1:EE$220,0)),"",VLOOKUP(ON$1,'Tactic Recode'!$A$1:$B$547,2,FALSE))</f>
        <v/>
      </c>
      <c r="OO136" t="str">
        <f>IF(ISERROR(MATCH(OO$1,'CSC Mitre'!EE$1:EE$220,0)),"",VLOOKUP(OO$1,'Tactic Recode'!$A$1:$B$547,2,FALSE))</f>
        <v/>
      </c>
      <c r="OP136" t="str">
        <f>IF(ISERROR(MATCH(OP$1,'CSC Mitre'!EE$1:EE$220,0)),"",VLOOKUP(OP$1,'Tactic Recode'!$A$1:$B$547,2,FALSE))</f>
        <v/>
      </c>
      <c r="OQ136" t="str">
        <f>IF(ISERROR(MATCH(OQ$1,'CSC Mitre'!EE$1:EE$220,0)),"",VLOOKUP(OQ$1,'Tactic Recode'!$A$1:$B$547,2,FALSE))</f>
        <v/>
      </c>
      <c r="OR136" t="str">
        <f>IF(ISERROR(MATCH(OR$1,'CSC Mitre'!EE$1:EE$220,0)),"",VLOOKUP(OR$1,'Tactic Recode'!$A$1:$B$547,2,FALSE))</f>
        <v/>
      </c>
      <c r="OS136" t="str">
        <f>IF(ISERROR(MATCH(OS$1,'CSC Mitre'!EE$1:EE$220,0)),"",VLOOKUP(OS$1,'Tactic Recode'!$A$1:$B$547,2,FALSE))</f>
        <v/>
      </c>
      <c r="OT136" t="str">
        <f>IF(ISERROR(MATCH(OT$1,'CSC Mitre'!EE$1:EE$220,0)),"",VLOOKUP(OT$1,'Tactic Recode'!$A$1:$B$547,2,FALSE))</f>
        <v/>
      </c>
      <c r="OU136" t="str">
        <f>IF(ISERROR(MATCH(OU$1,'CSC Mitre'!EE$1:EE$220,0)),"",VLOOKUP(OU$1,'Tactic Recode'!$A$1:$B$547,2,FALSE))</f>
        <v/>
      </c>
      <c r="OV136" t="str">
        <f>IF(ISERROR(MATCH(OV$1,'CSC Mitre'!EE$1:EE$220,0)),"",VLOOKUP(OV$1,'Tactic Recode'!$A$1:$B$547,2,FALSE))</f>
        <v/>
      </c>
      <c r="OW136" t="str">
        <f>IF(ISERROR(MATCH(OW$1,'CSC Mitre'!EE$1:EE$220,0)),"",VLOOKUP(OW$1,'Tactic Recode'!$A$1:$B$547,2,FALSE))</f>
        <v/>
      </c>
      <c r="OX136" t="str">
        <f>IF(ISERROR(MATCH(OX$1,'CSC Mitre'!EE$1:EE$220,0)),"",VLOOKUP(OX$1,'Tactic Recode'!$A$1:$B$547,2,FALSE))</f>
        <v/>
      </c>
      <c r="OY136" t="str">
        <f>IF(ISERROR(MATCH(OY$1,'CSC Mitre'!EE$1:EE$220,0)),"",VLOOKUP(OY$1,'Tactic Recode'!$A$1:$B$547,2,FALSE))</f>
        <v/>
      </c>
      <c r="OZ136" t="str">
        <f>IF(ISERROR(MATCH(OZ$1,'CSC Mitre'!EE$1:EE$220,0)),"",VLOOKUP(OZ$1,'Tactic Recode'!$A$1:$B$547,2,FALSE))</f>
        <v/>
      </c>
      <c r="PA136" t="str">
        <f>IF(ISERROR(MATCH(PA$1,'CSC Mitre'!EE$1:EE$220,0)),"",VLOOKUP(PA$1,'Tactic Recode'!$A$1:$B$547,2,FALSE))</f>
        <v/>
      </c>
      <c r="PB136" t="str">
        <f>IF(ISERROR(MATCH(PB$1,'CSC Mitre'!EE$1:EE$220,0)),"",VLOOKUP(PB$1,'Tactic Recode'!$A$1:$B$547,2,FALSE))</f>
        <v/>
      </c>
      <c r="PC136" t="str">
        <f>IF(ISERROR(MATCH(PC$1,'CSC Mitre'!EE$1:EE$220,0)),"",VLOOKUP(PC$1,'Tactic Recode'!$A$1:$B$547,2,FALSE))</f>
        <v/>
      </c>
      <c r="PD136" t="str">
        <f>IF(ISERROR(MATCH(PD$1,'CSC Mitre'!EE$1:EE$220,0)),"",VLOOKUP(PD$1,'Tactic Recode'!$A$1:$B$547,2,FALSE))</f>
        <v/>
      </c>
      <c r="PE136" t="str">
        <f>IF(ISERROR(MATCH(PE$1,'CSC Mitre'!EE$1:EE$220,0)),"",VLOOKUP(PE$1,'Tactic Recode'!$A$1:$B$547,2,FALSE))</f>
        <v/>
      </c>
      <c r="PF136" t="str">
        <f>IF(ISERROR(MATCH(PF$1,'CSC Mitre'!EE$1:EE$220,0)),"",VLOOKUP(PF$1,'Tactic Recode'!$A$1:$B$547,2,FALSE))</f>
        <v/>
      </c>
      <c r="PG136" t="str">
        <f>IF(ISERROR(MATCH(PG$1,'CSC Mitre'!EE$1:EE$220,0)),"",VLOOKUP(PG$1,'Tactic Recode'!$A$1:$B$547,2,FALSE))</f>
        <v/>
      </c>
      <c r="PH136" t="str">
        <f>IF(ISERROR(MATCH(PH$1,'CSC Mitre'!EE$1:EE$220,0)),"",VLOOKUP(PH$1,'Tactic Recode'!$A$1:$B$547,2,FALSE))</f>
        <v/>
      </c>
      <c r="PI136" t="str">
        <f>IF(ISERROR(MATCH(PI$1,'CSC Mitre'!EE$1:EE$220,0)),"",VLOOKUP(PI$1,'Tactic Recode'!$A$1:$B$547,2,FALSE))</f>
        <v/>
      </c>
      <c r="PJ136" t="str">
        <f>IF(ISERROR(MATCH(PJ$1,'CSC Mitre'!EE$1:EE$220,0)),"",VLOOKUP(PJ$1,'Tactic Recode'!$A$1:$B$547,2,FALSE))</f>
        <v/>
      </c>
      <c r="PK136" t="str">
        <f>IF(ISERROR(MATCH(PK$1,'CSC Mitre'!EE$1:EE$220,0)),"",VLOOKUP(PK$1,'Tactic Recode'!$A$1:$B$547,2,FALSE))</f>
        <v/>
      </c>
      <c r="PL136" t="str">
        <f>IF(ISERROR(MATCH(PL$1,'CSC Mitre'!EE$1:EE$220,0)),"",VLOOKUP(PL$1,'Tactic Recode'!$A$1:$B$547,2,FALSE))</f>
        <v/>
      </c>
      <c r="PM136" t="str">
        <f>IF(ISERROR(MATCH(PM$1,'CSC Mitre'!EE$1:EE$220,0)),"",VLOOKUP(PM$1,'Tactic Recode'!$A$1:$B$547,2,FALSE))</f>
        <v/>
      </c>
      <c r="PN136" t="str">
        <f>IF(ISERROR(MATCH(PN$1,'CSC Mitre'!EE$1:EE$220,0)),"",VLOOKUP(PN$1,'Tactic Recode'!$A$1:$B$547,2,FALSE))</f>
        <v/>
      </c>
      <c r="PO136" t="str">
        <f>IF(ISERROR(MATCH(PO$1,'CSC Mitre'!EE$1:EE$220,0)),"",VLOOKUP(PO$1,'Tactic Recode'!$A$1:$B$547,2,FALSE))</f>
        <v/>
      </c>
      <c r="PP136" t="str">
        <f>IF(ISERROR(MATCH(PP$1,'CSC Mitre'!EE$1:EE$220,0)),"",VLOOKUP(PP$1,'Tactic Recode'!$A$1:$B$547,2,FALSE))</f>
        <v/>
      </c>
      <c r="PQ136" t="str">
        <f>IF(ISERROR(MATCH(PQ$1,'CSC Mitre'!EE$1:EE$220,0)),"",VLOOKUP(PQ$1,'Tactic Recode'!$A$1:$B$547,2,FALSE))</f>
        <v/>
      </c>
      <c r="PR136" t="str">
        <f>IF(ISERROR(MATCH(PR$1,'CSC Mitre'!EE$1:EE$220,0)),"",VLOOKUP(PR$1,'Tactic Recode'!$A$1:$B$547,2,FALSE))</f>
        <v/>
      </c>
      <c r="PS136" t="str">
        <f>IF(ISERROR(MATCH(PS$1,'CSC Mitre'!EE$1:EE$220,0)),"",VLOOKUP(PS$1,'Tactic Recode'!$A$1:$B$547,2,FALSE))</f>
        <v/>
      </c>
      <c r="PT136" t="str">
        <f>IF(ISERROR(MATCH(PT$1,'CSC Mitre'!EE$1:EE$220,0)),"",VLOOKUP(PT$1,'Tactic Recode'!$A$1:$B$547,2,FALSE))</f>
        <v/>
      </c>
      <c r="PU136" t="str">
        <f>IF(ISERROR(MATCH(PU$1,'CSC Mitre'!EE$1:EE$220,0)),"",VLOOKUP(PU$1,'Tactic Recode'!$A$1:$B$547,2,FALSE))</f>
        <v/>
      </c>
      <c r="PV136" t="str">
        <f>IF(ISERROR(MATCH(PV$1,'CSC Mitre'!EE$1:EE$220,0)),"",VLOOKUP(PV$1,'Tactic Recode'!$A$1:$B$547,2,FALSE))</f>
        <v/>
      </c>
      <c r="PW136" t="str">
        <f>IF(ISERROR(MATCH(PW$1,'CSC Mitre'!EE$1:EE$220,0)),"",VLOOKUP(PW$1,'Tactic Recode'!$A$1:$B$547,2,FALSE))</f>
        <v/>
      </c>
      <c r="PX136" t="str">
        <f>IF(ISERROR(MATCH(PX$1,'CSC Mitre'!EE$1:EE$220,0)),"",VLOOKUP(PX$1,'Tactic Recode'!$A$1:$B$547,2,FALSE))</f>
        <v/>
      </c>
      <c r="PY136" t="str">
        <f>IF(ISERROR(MATCH(PY$1,'CSC Mitre'!EE$1:EE$220,0)),"",VLOOKUP(PY$1,'Tactic Recode'!$A$1:$B$547,2,FALSE))</f>
        <v/>
      </c>
      <c r="PZ136" t="str">
        <f>IF(ISERROR(MATCH(PZ$1,'CSC Mitre'!EE$1:EE$220,0)),"",VLOOKUP(PZ$1,'Tactic Recode'!$A$1:$B$547,2,FALSE))</f>
        <v/>
      </c>
      <c r="QA136" t="str">
        <f>IF(ISERROR(MATCH(QA$1,'CSC Mitre'!EE$1:EE$220,0)),"",VLOOKUP(QA$1,'Tactic Recode'!$A$1:$B$547,2,FALSE))</f>
        <v/>
      </c>
      <c r="QB136" t="str">
        <f>IF(ISERROR(MATCH(QB$1,'CSC Mitre'!EE$1:EE$220,0)),"",VLOOKUP(QB$1,'Tactic Recode'!$A$1:$B$547,2,FALSE))</f>
        <v/>
      </c>
      <c r="QC136" t="str">
        <f>IF(ISERROR(MATCH(QC$1,'CSC Mitre'!EE$1:EE$220,0)),"",VLOOKUP(QC$1,'Tactic Recode'!$A$1:$B$547,2,FALSE))</f>
        <v/>
      </c>
      <c r="QD136" t="str">
        <f>IF(ISERROR(MATCH(QD$1,'CSC Mitre'!EE$1:EE$220,0)),"",VLOOKUP(QD$1,'Tactic Recode'!$A$1:$B$547,2,FALSE))</f>
        <v/>
      </c>
      <c r="QE136" t="str">
        <f>IF(ISERROR(MATCH(QE$1,'CSC Mitre'!EE$1:EE$220,0)),"",VLOOKUP(QE$1,'Tactic Recode'!$A$1:$B$547,2,FALSE))</f>
        <v/>
      </c>
      <c r="QF136" t="str">
        <f>IF(ISERROR(MATCH(QF$1,'CSC Mitre'!EE$1:EE$220,0)),"",VLOOKUP(QF$1,'Tactic Recode'!$A$1:$B$547,2,FALSE))</f>
        <v/>
      </c>
      <c r="QG136" t="str">
        <f>IF(ISERROR(MATCH(QG$1,'CSC Mitre'!EE$1:EE$220,0)),"",VLOOKUP(QG$1,'Tactic Recode'!$A$1:$B$547,2,FALSE))</f>
        <v/>
      </c>
      <c r="QH136" t="str">
        <f>IF(ISERROR(MATCH(QH$1,'CSC Mitre'!EE$1:EE$220,0)),"",VLOOKUP(QH$1,'Tactic Recode'!$A$1:$B$547,2,FALSE))</f>
        <v/>
      </c>
      <c r="QI136" t="str">
        <f>IF(ISERROR(MATCH(QI$1,'CSC Mitre'!EE$1:EE$220,0)),"",VLOOKUP(QI$1,'Tactic Recode'!$A$1:$B$547,2,FALSE))</f>
        <v/>
      </c>
      <c r="QJ136" t="str">
        <f>IF(ISERROR(MATCH(QJ$1,'CSC Mitre'!EE$1:EE$220,0)),"",VLOOKUP(QJ$1,'Tactic Recode'!$A$1:$B$547,2,FALSE))</f>
        <v/>
      </c>
      <c r="QK136" t="str">
        <f>IF(ISERROR(MATCH(QK$1,'CSC Mitre'!EE$1:EE$220,0)),"",VLOOKUP(QK$1,'Tactic Recode'!$A$1:$B$547,2,FALSE))</f>
        <v/>
      </c>
      <c r="QL136" t="str">
        <f>IF(ISERROR(MATCH(QL$1,'CSC Mitre'!EE$1:EE$220,0)),"",VLOOKUP(QL$1,'Tactic Recode'!$A$1:$B$547,2,FALSE))</f>
        <v/>
      </c>
      <c r="QM136" t="str">
        <f>IF(ISERROR(MATCH(QM$1,'CSC Mitre'!EE$1:EE$220,0)),"",VLOOKUP(QM$1,'Tactic Recode'!$A$1:$B$547,2,FALSE))</f>
        <v/>
      </c>
      <c r="QN136" t="str">
        <f>IF(ISERROR(MATCH(QN$1,'CSC Mitre'!EE$1:EE$220,0)),"",VLOOKUP(QN$1,'Tactic Recode'!$A$1:$B$547,2,FALSE))</f>
        <v/>
      </c>
      <c r="QO136" t="str">
        <f>IF(ISERROR(MATCH(QO$1,'CSC Mitre'!EE$1:EE$220,0)),"",VLOOKUP(QO$1,'Tactic Recode'!$A$1:$B$547,2,FALSE))</f>
        <v/>
      </c>
      <c r="QP136" t="str">
        <f>IF(ISERROR(MATCH(QP$1,'CSC Mitre'!EE$1:EE$220,0)),"",VLOOKUP(QP$1,'Tactic Recode'!$A$1:$B$547,2,FALSE))</f>
        <v/>
      </c>
      <c r="QQ136" t="str">
        <f>IF(ISERROR(MATCH(QQ$1,'CSC Mitre'!EE$1:EE$220,0)),"",VLOOKUP(QQ$1,'Tactic Recode'!$A$1:$B$547,2,FALSE))</f>
        <v/>
      </c>
      <c r="QR136" t="str">
        <f>IF(ISERROR(MATCH(QR$1,'CSC Mitre'!EE$1:EE$220,0)),"",VLOOKUP(QR$1,'Tactic Recode'!$A$1:$B$547,2,FALSE))</f>
        <v/>
      </c>
      <c r="QS136" t="str">
        <f>IF(ISERROR(MATCH(QS$1,'CSC Mitre'!EE$1:EE$220,0)),"",VLOOKUP(QS$1,'Tactic Recode'!$A$1:$B$547,2,FALSE))</f>
        <v/>
      </c>
      <c r="QT136" t="str">
        <f>IF(ISERROR(MATCH(QT$1,'CSC Mitre'!EE$1:EE$220,0)),"",VLOOKUP(QT$1,'Tactic Recode'!$A$1:$B$547,2,FALSE))</f>
        <v/>
      </c>
      <c r="QU136" t="str">
        <f>IF(ISERROR(MATCH(QU$1,'CSC Mitre'!EE$1:EE$220,0)),"",VLOOKUP(QU$1,'Tactic Recode'!$A$1:$B$547,2,FALSE))</f>
        <v/>
      </c>
      <c r="QV136" t="str">
        <f>IF(ISERROR(MATCH(QV$1,'CSC Mitre'!EE$1:EE$220,0)),"",VLOOKUP(QV$1,'Tactic Recode'!$A$1:$B$547,2,FALSE))</f>
        <v/>
      </c>
      <c r="QW136" t="str">
        <f>IF(ISERROR(MATCH(QW$1,'CSC Mitre'!EE$1:EE$220,0)),"",VLOOKUP(QW$1,'Tactic Recode'!$A$1:$B$547,2,FALSE))</f>
        <v/>
      </c>
      <c r="QX136" t="str">
        <f>IF(ISERROR(MATCH(QX$1,'CSC Mitre'!EE$1:EE$220,0)),"",VLOOKUP(QX$1,'Tactic Recode'!$A$1:$B$547,2,FALSE))</f>
        <v/>
      </c>
      <c r="QY136" t="str">
        <f>IF(ISERROR(MATCH(QY$1,'CSC Mitre'!EE$1:EE$220,0)),"",VLOOKUP(QY$1,'Tactic Recode'!$A$1:$B$547,2,FALSE))</f>
        <v/>
      </c>
      <c r="QZ136" t="str">
        <f>IF(ISERROR(MATCH(QZ$1,'CSC Mitre'!EE$1:EE$220,0)),"",VLOOKUP(QZ$1,'Tactic Recode'!$A$1:$B$547,2,FALSE))</f>
        <v/>
      </c>
      <c r="RA136" t="str">
        <f>IF(ISERROR(MATCH(RA$1,'CSC Mitre'!EE$1:EE$220,0)),"",VLOOKUP(RA$1,'Tactic Recode'!$A$1:$B$547,2,FALSE))</f>
        <v/>
      </c>
      <c r="RB136" t="str">
        <f>IF(ISERROR(MATCH(RB$1,'CSC Mitre'!EE$1:EE$220,0)),"",VLOOKUP(RB$1,'Tactic Recode'!$A$1:$B$547,2,FALSE))</f>
        <v/>
      </c>
      <c r="RC136" t="str">
        <f>IF(ISERROR(MATCH(RC$1,'CSC Mitre'!EE$1:EE$220,0)),"",VLOOKUP(RC$1,'Tactic Recode'!$A$1:$B$547,2,FALSE))</f>
        <v/>
      </c>
      <c r="RD136" t="str">
        <f>IF(ISERROR(MATCH(RD$1,'CSC Mitre'!EE$1:EE$220,0)),"",VLOOKUP(RD$1,'Tactic Recode'!$A$1:$B$547,2,FALSE))</f>
        <v/>
      </c>
      <c r="RE136" t="str">
        <f>IF(ISERROR(MATCH(RE$1,'CSC Mitre'!EE$1:EE$220,0)),"",VLOOKUP(RE$1,'Tactic Recode'!$A$1:$B$547,2,FALSE))</f>
        <v/>
      </c>
      <c r="RF136" t="str">
        <f>IF(ISERROR(MATCH(RF$1,'CSC Mitre'!EE$1:EE$220,0)),"",VLOOKUP(RF$1,'Tactic Recode'!$A$1:$B$547,2,FALSE))</f>
        <v/>
      </c>
      <c r="RG136" t="str">
        <f>IF(ISERROR(MATCH(RG$1,'CSC Mitre'!EE$1:EE$220,0)),"",VLOOKUP(RG$1,'Tactic Recode'!$A$1:$B$547,2,FALSE))</f>
        <v/>
      </c>
      <c r="RH136" t="str">
        <f>IF(ISERROR(MATCH(RH$1,'CSC Mitre'!EE$1:EE$220,0)),"",VLOOKUP(RH$1,'Tactic Recode'!$A$1:$B$547,2,FALSE))</f>
        <v/>
      </c>
      <c r="RI136" t="str">
        <f>IF(ISERROR(MATCH(RI$1,'CSC Mitre'!EE$1:EE$220,0)),"",VLOOKUP(RI$1,'Tactic Recode'!$A$1:$B$547,2,FALSE))</f>
        <v/>
      </c>
      <c r="RJ136" t="str">
        <f>IF(ISERROR(MATCH(RJ$1,'CSC Mitre'!EE$1:EE$220,0)),"",VLOOKUP(RJ$1,'Tactic Recode'!$A$1:$B$547,2,FALSE))</f>
        <v/>
      </c>
      <c r="RK136" t="str">
        <f>IF(ISERROR(MATCH(RK$1,'CSC Mitre'!EE$1:EE$220,0)),"",VLOOKUP(RK$1,'Tactic Recode'!$A$1:$B$547,2,FALSE))</f>
        <v/>
      </c>
      <c r="RL136" t="str">
        <f>IF(ISERROR(MATCH(RL$1,'CSC Mitre'!EE$1:EE$220,0)),"",VLOOKUP(RL$1,'Tactic Recode'!$A$1:$B$547,2,FALSE))</f>
        <v/>
      </c>
      <c r="RM136" t="str">
        <f>IF(ISERROR(MATCH(RM$1,'CSC Mitre'!EE$1:EE$220,0)),"",VLOOKUP(RM$1,'Tactic Recode'!$A$1:$B$547,2,FALSE))</f>
        <v/>
      </c>
      <c r="RN136" t="str">
        <f>IF(ISERROR(MATCH(RN$1,'CSC Mitre'!EE$1:EE$220,0)),"",VLOOKUP(RN$1,'Tactic Recode'!$A$1:$B$547,2,FALSE))</f>
        <v/>
      </c>
      <c r="RO136" t="str">
        <f>IF(ISERROR(MATCH(RO$1,'CSC Mitre'!EE$1:EE$220,0)),"",VLOOKUP(RO$1,'Tactic Recode'!$A$1:$B$547,2,FALSE))</f>
        <v/>
      </c>
      <c r="RP136" t="str">
        <f>IF(ISERROR(MATCH(RP$1,'CSC Mitre'!EE$1:EE$220,0)),"",VLOOKUP(RP$1,'Tactic Recode'!$A$1:$B$547,2,FALSE))</f>
        <v/>
      </c>
      <c r="RQ136" t="str">
        <f>IF(ISERROR(MATCH(RQ$1,'CSC Mitre'!EE$1:EE$220,0)),"",VLOOKUP(RQ$1,'Tactic Recode'!$A$1:$B$547,2,FALSE))</f>
        <v/>
      </c>
      <c r="RR136" t="str">
        <f>IF(ISERROR(MATCH(RR$1,'CSC Mitre'!EE$1:EE$220,0)),"",VLOOKUP(RR$1,'Tactic Recode'!$A$1:$B$547,2,FALSE))</f>
        <v/>
      </c>
      <c r="RS136" t="str">
        <f>IF(ISERROR(MATCH(RS$1,'CSC Mitre'!EE$1:EE$220,0)),"",VLOOKUP(RS$1,'Tactic Recode'!$A$1:$B$547,2,FALSE))</f>
        <v/>
      </c>
      <c r="RT136" t="str">
        <f>IF(ISERROR(MATCH(RT$1,'CSC Mitre'!EE$1:EE$220,0)),"",VLOOKUP(RT$1,'Tactic Recode'!$A$1:$B$547,2,FALSE))</f>
        <v/>
      </c>
      <c r="RU136" t="str">
        <f>IF(ISERROR(MATCH(RU$1,'CSC Mitre'!EE$1:EE$220,0)),"",VLOOKUP(RU$1,'Tactic Recode'!$A$1:$B$547,2,FALSE))</f>
        <v/>
      </c>
      <c r="RV136" t="str">
        <f>IF(ISERROR(MATCH(RV$1,'CSC Mitre'!EE$1:EE$220,0)),"",VLOOKUP(RV$1,'Tactic Recode'!$A$1:$B$547,2,FALSE))</f>
        <v/>
      </c>
      <c r="RW136" t="str">
        <f>IF(ISERROR(MATCH(RW$1,'CSC Mitre'!EE$1:EE$220,0)),"",VLOOKUP(RW$1,'Tactic Recode'!$A$1:$B$547,2,FALSE))</f>
        <v/>
      </c>
      <c r="RX136" t="str">
        <f>IF(ISERROR(MATCH(RX$1,'CSC Mitre'!EE$1:EE$220,0)),"",VLOOKUP(RX$1,'Tactic Recode'!$A$1:$B$547,2,FALSE))</f>
        <v/>
      </c>
      <c r="RY136" t="str">
        <f>IF(ISERROR(MATCH(RY$1,'CSC Mitre'!EE$1:EE$220,0)),"",VLOOKUP(RY$1,'Tactic Recode'!$A$1:$B$547,2,FALSE))</f>
        <v/>
      </c>
      <c r="RZ136" t="str">
        <f>IF(ISERROR(MATCH(RZ$1,'CSC Mitre'!EE$1:EE$220,0)),"",VLOOKUP(RZ$1,'Tactic Recode'!$A$1:$B$547,2,FALSE))</f>
        <v/>
      </c>
      <c r="SA136" t="str">
        <f>IF(ISERROR(MATCH(SA$1,'CSC Mitre'!EE$1:EE$220,0)),"",VLOOKUP(SA$1,'Tactic Recode'!$A$1:$B$547,2,FALSE))</f>
        <v/>
      </c>
      <c r="SB136" t="str">
        <f>IF(ISERROR(MATCH(SB$1,'CSC Mitre'!EE$1:EE$220,0)),"",VLOOKUP(SB$1,'Tactic Recode'!$A$1:$B$547,2,FALSE))</f>
        <v/>
      </c>
      <c r="SC136" t="str">
        <f>IF(ISERROR(MATCH(SC$1,'CSC Mitre'!EE$1:EE$220,0)),"",VLOOKUP(SC$1,'Tactic Recode'!$A$1:$B$547,2,FALSE))</f>
        <v/>
      </c>
      <c r="SD136" t="str">
        <f>IF(ISERROR(MATCH(SD$1,'CSC Mitre'!EE$1:EE$220,0)),"",VLOOKUP(SD$1,'Tactic Recode'!$A$1:$B$547,2,FALSE))</f>
        <v/>
      </c>
      <c r="SE136" t="str">
        <f>IF(ISERROR(MATCH(SE$1,'CSC Mitre'!EE$1:EE$220,0)),"",VLOOKUP(SE$1,'Tactic Recode'!$A$1:$B$547,2,FALSE))</f>
        <v/>
      </c>
      <c r="SF136" t="str">
        <f>IF(ISERROR(MATCH(SF$1,'CSC Mitre'!EE$1:EE$220,0)),"",VLOOKUP(SF$1,'Tactic Recode'!$A$1:$B$547,2,FALSE))</f>
        <v/>
      </c>
      <c r="SG136" t="str">
        <f>IF(ISERROR(MATCH(SG$1,'CSC Mitre'!EE$1:EE$220,0)),"",VLOOKUP(SG$1,'Tactic Recode'!$A$1:$B$547,2,FALSE))</f>
        <v/>
      </c>
      <c r="SH136" t="str">
        <f>IF(ISERROR(MATCH(SH$1,'CSC Mitre'!EE$1:EE$220,0)),"",VLOOKUP(SH$1,'Tactic Recode'!$A$1:$B$547,2,FALSE))</f>
        <v/>
      </c>
      <c r="SI136" t="str">
        <f>IF(ISERROR(MATCH(SI$1,'CSC Mitre'!EE$1:EE$220,0)),"",VLOOKUP(SI$1,'Tactic Recode'!$A$1:$B$547,2,FALSE))</f>
        <v/>
      </c>
      <c r="SJ136" t="str">
        <f>IF(ISERROR(MATCH(SJ$1,'CSC Mitre'!EE$1:EE$220,0)),"",VLOOKUP(SJ$1,'Tactic Recode'!$A$1:$B$547,2,FALSE))</f>
        <v/>
      </c>
      <c r="SK136" t="str">
        <f>IF(ISERROR(MATCH(SK$1,'CSC Mitre'!EE$1:EE$220,0)),"",VLOOKUP(SK$1,'Tactic Recode'!$A$1:$B$547,2,FALSE))</f>
        <v/>
      </c>
      <c r="SL136" t="str">
        <f>IF(ISERROR(MATCH(SL$1,'CSC Mitre'!EE$1:EE$220,0)),"",VLOOKUP(SL$1,'Tactic Recode'!$A$1:$B$547,2,FALSE))</f>
        <v/>
      </c>
      <c r="SM136" t="str">
        <f>IF(ISERROR(MATCH(SM$1,'CSC Mitre'!EE$1:EE$220,0)),"",VLOOKUP(SM$1,'Tactic Recode'!$A$1:$B$547,2,FALSE))</f>
        <v/>
      </c>
      <c r="SN136" t="str">
        <f>IF(ISERROR(MATCH(SN$1,'CSC Mitre'!EE$1:EE$220,0)),"",VLOOKUP(SN$1,'Tactic Recode'!$A$1:$B$547,2,FALSE))</f>
        <v/>
      </c>
      <c r="SO136" t="str">
        <f>IF(ISERROR(MATCH(SO$1,'CSC Mitre'!EE$1:EE$220,0)),"",VLOOKUP(SO$1,'Tactic Recode'!$A$1:$B$547,2,FALSE))</f>
        <v/>
      </c>
      <c r="SP136" t="str">
        <f>IF(ISERROR(MATCH(SP$1,'CSC Mitre'!EE$1:EE$220,0)),"",VLOOKUP(SP$1,'Tactic Recode'!$A$1:$B$547,2,FALSE))</f>
        <v/>
      </c>
      <c r="SQ136" t="str">
        <f>IF(ISERROR(MATCH(SQ$1,'CSC Mitre'!EE$1:EE$220,0)),"",VLOOKUP(SQ$1,'Tactic Recode'!$A$1:$B$547,2,FALSE))</f>
        <v/>
      </c>
      <c r="SR136" t="str">
        <f>IF(ISERROR(MATCH(SR$1,'CSC Mitre'!EE$1:EE$220,0)),"",VLOOKUP(SR$1,'Tactic Recode'!$A$1:$B$547,2,FALSE))</f>
        <v/>
      </c>
      <c r="SS136" t="str">
        <f>IF(ISERROR(MATCH(SS$1,'CSC Mitre'!EE$1:EE$220,0)),"",VLOOKUP(SS$1,'Tactic Recode'!$A$1:$B$547,2,FALSE))</f>
        <v/>
      </c>
      <c r="ST136" t="str">
        <f>IF(ISERROR(MATCH(ST$1,'CSC Mitre'!EE$1:EE$220,0)),"",VLOOKUP(ST$1,'Tactic Recode'!$A$1:$B$547,2,FALSE))</f>
        <v/>
      </c>
      <c r="SU136" t="str">
        <f>IF(ISERROR(MATCH(SU$1,'CSC Mitre'!EE$1:EE$220,0)),"",VLOOKUP(SU$1,'Tactic Recode'!$A$1:$B$547,2,FALSE))</f>
        <v/>
      </c>
      <c r="SV136" t="str">
        <f>IF(ISERROR(MATCH(SV$1,'CSC Mitre'!EE$1:EE$220,0)),"",VLOOKUP(SV$1,'Tactic Recode'!$A$1:$B$547,2,FALSE))</f>
        <v/>
      </c>
      <c r="SW136" t="str">
        <f>IF(ISERROR(MATCH(SW$1,'CSC Mitre'!EE$1:EE$220,0)),"",VLOOKUP(SW$1,'Tactic Recode'!$A$1:$B$547,2,FALSE))</f>
        <v/>
      </c>
      <c r="SX136" t="str">
        <f>IF(ISERROR(MATCH(SX$1,'CSC Mitre'!EE$1:EE$220,0)),"",VLOOKUP(SX$1,'Tactic Recode'!$A$1:$B$547,2,FALSE))</f>
        <v/>
      </c>
      <c r="SY136" t="str">
        <f>IF(ISERROR(MATCH(SY$1,'CSC Mitre'!EE$1:EE$220,0)),"",VLOOKUP(SY$1,'Tactic Recode'!$A$1:$B$547,2,FALSE))</f>
        <v/>
      </c>
      <c r="SZ136" t="str">
        <f>IF(ISERROR(MATCH(SZ$1,'CSC Mitre'!EE$1:EE$220,0)),"",VLOOKUP(SZ$1,'Tactic Recode'!$A$1:$B$547,2,FALSE))</f>
        <v/>
      </c>
      <c r="TA136" t="str">
        <f>IF(ISERROR(MATCH(TA$1,'CSC Mitre'!EE$1:EE$220,0)),"",VLOOKUP(TA$1,'Tactic Recode'!$A$1:$B$547,2,FALSE))</f>
        <v/>
      </c>
      <c r="TB136" t="str">
        <f>IF(ISERROR(MATCH(TB$1,'CSC Mitre'!EE$1:EE$220,0)),"",VLOOKUP(TB$1,'Tactic Recode'!$A$1:$B$547,2,FALSE))</f>
        <v/>
      </c>
      <c r="TC136" t="str">
        <f>IF(ISERROR(MATCH(TC$1,'CSC Mitre'!EE$1:EE$220,0)),"",VLOOKUP(TC$1,'Tactic Recode'!$A$1:$B$547,2,FALSE))</f>
        <v/>
      </c>
      <c r="TD136" t="str">
        <f>IF(ISERROR(MATCH(TD$1,'CSC Mitre'!EE$1:EE$220,0)),"",VLOOKUP(TD$1,'Tactic Recode'!$A$1:$B$547,2,FALSE))</f>
        <v/>
      </c>
      <c r="TE136" t="str">
        <f>IF(ISERROR(MATCH(TE$1,'CSC Mitre'!EE$1:EE$220,0)),"",VLOOKUP(TE$1,'Tactic Recode'!$A$1:$B$547,2,FALSE))</f>
        <v/>
      </c>
      <c r="TF136" t="str">
        <f>IF(ISERROR(MATCH(TF$1,'CSC Mitre'!EE$1:EE$220,0)),"",VLOOKUP(TF$1,'Tactic Recode'!$A$1:$B$547,2,FALSE))</f>
        <v/>
      </c>
      <c r="TG136" t="str">
        <f>IF(ISERROR(MATCH(TG$1,'CSC Mitre'!EE$1:EE$220,0)),"",VLOOKUP(TG$1,'Tactic Recode'!$A$1:$B$547,2,FALSE))</f>
        <v/>
      </c>
      <c r="TH136" t="str">
        <f>IF(ISERROR(MATCH(TH$1,'CSC Mitre'!EE$1:EE$220,0)),"",VLOOKUP(TH$1,'Tactic Recode'!$A$1:$B$547,2,FALSE))</f>
        <v/>
      </c>
      <c r="TI136" t="str">
        <f>IF(ISERROR(MATCH(TI$1,'CSC Mitre'!EE$1:EE$220,0)),"",VLOOKUP(TI$1,'Tactic Recode'!$A$1:$B$547,2,FALSE))</f>
        <v/>
      </c>
      <c r="TJ136" t="str">
        <f>IF(ISERROR(MATCH(TJ$1,'CSC Mitre'!EE$1:EE$220,0)),"",VLOOKUP(TJ$1,'Tactic Recode'!$A$1:$B$547,2,FALSE))</f>
        <v/>
      </c>
      <c r="TK136" t="str">
        <f>IF(ISERROR(MATCH(TK$1,'CSC Mitre'!EE$1:EE$220,0)),"",VLOOKUP(TK$1,'Tactic Recode'!$A$1:$B$547,2,FALSE))</f>
        <v/>
      </c>
      <c r="TL136" t="str">
        <f>IF(ISERROR(MATCH(TL$1,'CSC Mitre'!EE$1:EE$220,0)),"",VLOOKUP(TL$1,'Tactic Recode'!$A$1:$B$547,2,FALSE))</f>
        <v/>
      </c>
      <c r="TM136" t="str">
        <f>IF(ISERROR(MATCH(TM$1,'CSC Mitre'!EE$1:EE$220,0)),"",VLOOKUP(TM$1,'Tactic Recode'!$A$1:$B$547,2,FALSE))</f>
        <v/>
      </c>
      <c r="TN136" t="str">
        <f>IF(ISERROR(MATCH(TN$1,'CSC Mitre'!EE$1:EE$220,0)),"",VLOOKUP(TN$1,'Tactic Recode'!$A$1:$B$547,2,FALSE))</f>
        <v/>
      </c>
      <c r="TO136" t="str">
        <f>IF(ISERROR(MATCH(TO$1,'CSC Mitre'!EE$1:EE$220,0)),"",VLOOKUP(TO$1,'Tactic Recode'!$A$1:$B$547,2,FALSE))</f>
        <v/>
      </c>
      <c r="TP136" t="str">
        <f>IF(ISERROR(MATCH(TP$1,'CSC Mitre'!EE$1:EE$220,0)),"",VLOOKUP(TP$1,'Tactic Recode'!$A$1:$B$547,2,FALSE))</f>
        <v/>
      </c>
      <c r="TQ136" t="str">
        <f>IF(ISERROR(MATCH(TQ$1,'CSC Mitre'!EE$1:EE$220,0)),"",VLOOKUP(TQ$1,'Tactic Recode'!$A$1:$B$547,2,FALSE))</f>
        <v/>
      </c>
      <c r="TR136" t="str">
        <f>IF(ISERROR(MATCH(TR$1,'CSC Mitre'!EE$1:EE$220,0)),"",VLOOKUP(TR$1,'Tactic Recode'!$A$1:$B$547,2,FALSE))</f>
        <v/>
      </c>
      <c r="TS136" t="str">
        <f>IF(ISERROR(MATCH(TS$1,'CSC Mitre'!EE$1:EE$220,0)),"",VLOOKUP(TS$1,'Tactic Recode'!$A$1:$B$547,2,FALSE))</f>
        <v/>
      </c>
      <c r="TT136" t="str">
        <f>IF(ISERROR(MATCH(TT$1,'CSC Mitre'!EE$1:EE$220,0)),"",VLOOKUP(TT$1,'Tactic Recode'!$A$1:$B$547,2,FALSE))</f>
        <v/>
      </c>
      <c r="TU136" t="str">
        <f>IF(ISERROR(MATCH(TU$1,'CSC Mitre'!EE$1:EE$220,0)),"",VLOOKUP(TU$1,'Tactic Recode'!$A$1:$B$547,2,FALSE))</f>
        <v/>
      </c>
      <c r="TV136" t="str">
        <f>IF(ISERROR(MATCH(TV$1,'CSC Mitre'!EE$1:EE$220,0)),"",VLOOKUP(TV$1,'Tactic Recode'!$A$1:$B$547,2,FALSE))</f>
        <v/>
      </c>
      <c r="TW136" t="str">
        <f>IF(ISERROR(MATCH(TW$1,'CSC Mitre'!EE$1:EE$220,0)),"",VLOOKUP(TW$1,'Tactic Recode'!$A$1:$B$547,2,FALSE))</f>
        <v/>
      </c>
      <c r="TX136" t="str">
        <f>IF(ISERROR(MATCH(TX$1,'CSC Mitre'!EE$1:EE$220,0)),"",VLOOKUP(TX$1,'Tactic Recode'!$A$1:$B$547,2,FALSE))</f>
        <v/>
      </c>
      <c r="TY136" t="str">
        <f>IF(ISERROR(MATCH(TY$1,'CSC Mitre'!EE$1:EE$220,0)),"",VLOOKUP(TY$1,'Tactic Recode'!$A$1:$B$547,2,FALSE))</f>
        <v/>
      </c>
      <c r="TZ136" t="str">
        <f>IF(ISERROR(MATCH(TZ$1,'CSC Mitre'!EE$1:EE$220,0)),"",VLOOKUP(TZ$1,'Tactic Recode'!$A$1:$B$547,2,FALSE))</f>
        <v/>
      </c>
      <c r="UA136" t="str">
        <f>IF(ISERROR(MATCH(UA$1,'CSC Mitre'!EE$1:EE$220,0)),"",VLOOKUP(UA$1,'Tactic Recode'!$A$1:$B$547,2,FALSE))</f>
        <v/>
      </c>
      <c r="UB136" t="str">
        <f>IF(ISERROR(MATCH(UB$1,'CSC Mitre'!EE$1:EE$220,0)),"",VLOOKUP(UB$1,'Tactic Recode'!$A$1:$B$547,2,FALSE))</f>
        <v/>
      </c>
    </row>
    <row r="137" spans="1:548" x14ac:dyDescent="0.25">
      <c r="A137" s="59" t="s">
        <v>531</v>
      </c>
      <c r="B137" t="str">
        <f>IF(ISERROR(MATCH(B$1,'CSC Mitre'!EF$1:EF$220,0)),"",VLOOKUP(B$1,'Tactic Recode'!$A$1:$B$547,2,FALSE))</f>
        <v/>
      </c>
      <c r="C137" t="str">
        <f>IF(ISERROR(MATCH(C$1,'CSC Mitre'!EF$1:EF$220,0)),"",VLOOKUP(C$1,'Tactic Recode'!$A$1:$B$547,2,FALSE))</f>
        <v/>
      </c>
      <c r="D137" t="str">
        <f>IF(ISERROR(MATCH(D$1,'CSC Mitre'!EF$1:EF$220,0)),"",VLOOKUP(D$1,'Tactic Recode'!$A$1:$B$547,2,FALSE))</f>
        <v/>
      </c>
      <c r="E137" t="str">
        <f>IF(ISERROR(MATCH(E$1,'CSC Mitre'!EF$1:EF$220,0)),"",VLOOKUP(E$1,'Tactic Recode'!$A$1:$B$547,2,FALSE))</f>
        <v/>
      </c>
      <c r="F137" t="str">
        <f>IF(ISERROR(MATCH(F$1,'CSC Mitre'!EF$1:EF$220,0)),"",VLOOKUP(F$1,'Tactic Recode'!$A$1:$B$547,2,FALSE))</f>
        <v/>
      </c>
      <c r="G137" t="str">
        <f>IF(ISERROR(MATCH(G$1,'CSC Mitre'!EF$1:EF$220,0)),"",VLOOKUP(G$1,'Tactic Recode'!$A$1:$B$547,2,FALSE))</f>
        <v/>
      </c>
      <c r="H137" t="str">
        <f>IF(ISERROR(MATCH(H$1,'CSC Mitre'!EF$1:EF$220,0)),"",VLOOKUP(H$1,'Tactic Recode'!$A$1:$B$547,2,FALSE))</f>
        <v/>
      </c>
      <c r="I137" t="str">
        <f>IF(ISERROR(MATCH(I$1,'CSC Mitre'!EF$1:EF$220,0)),"",VLOOKUP(I$1,'Tactic Recode'!$A$1:$B$547,2,FALSE))</f>
        <v/>
      </c>
      <c r="J137" t="str">
        <f>IF(ISERROR(MATCH(J$1,'CSC Mitre'!EF$1:EF$220,0)),"",VLOOKUP(J$1,'Tactic Recode'!$A$1:$B$547,2,FALSE))</f>
        <v/>
      </c>
      <c r="K137" t="str">
        <f>IF(ISERROR(MATCH(K$1,'CSC Mitre'!EF$1:EF$220,0)),"",VLOOKUP(K$1,'Tactic Recode'!$A$1:$B$547,2,FALSE))</f>
        <v/>
      </c>
      <c r="L137" t="str">
        <f>IF(ISERROR(MATCH(L$1,'CSC Mitre'!EF$1:EF$220,0)),"",VLOOKUP(L$1,'Tactic Recode'!$A$1:$B$547,2,FALSE))</f>
        <v/>
      </c>
      <c r="M137" t="str">
        <f>IF(ISERROR(MATCH(M$1,'CSC Mitre'!EF$1:EF$220,0)),"",VLOOKUP(M$1,'Tactic Recode'!$A$1:$B$547,2,FALSE))</f>
        <v/>
      </c>
      <c r="N137" t="str">
        <f>IF(ISERROR(MATCH(N$1,'CSC Mitre'!EF$1:EF$220,0)),"",VLOOKUP(N$1,'Tactic Recode'!$A$1:$B$547,2,FALSE))</f>
        <v/>
      </c>
      <c r="O137" t="str">
        <f>IF(ISERROR(MATCH(O$1,'CSC Mitre'!EF$1:EF$220,0)),"",VLOOKUP(O$1,'Tactic Recode'!$A$1:$B$547,2,FALSE))</f>
        <v/>
      </c>
      <c r="P137" t="str">
        <f>IF(ISERROR(MATCH(P$1,'CSC Mitre'!EF$1:EF$220,0)),"",VLOOKUP(P$1,'Tactic Recode'!$A$1:$B$547,2,FALSE))</f>
        <v/>
      </c>
      <c r="Q137" t="str">
        <f>IF(ISERROR(MATCH(Q$1,'CSC Mitre'!EF$1:EF$220,0)),"",VLOOKUP(Q$1,'Tactic Recode'!$A$1:$B$547,2,FALSE))</f>
        <v/>
      </c>
      <c r="R137" t="str">
        <f>IF(ISERROR(MATCH(R$1,'CSC Mitre'!EF$1:EF$220,0)),"",VLOOKUP(R$1,'Tactic Recode'!$A$1:$B$547,2,FALSE))</f>
        <v/>
      </c>
      <c r="S137" t="str">
        <f>IF(ISERROR(MATCH(S$1,'CSC Mitre'!EF$1:EF$220,0)),"",VLOOKUP(S$1,'Tactic Recode'!$A$1:$B$547,2,FALSE))</f>
        <v/>
      </c>
      <c r="T137" t="str">
        <f>IF(ISERROR(MATCH(T$1,'CSC Mitre'!EF$1:EF$220,0)),"",VLOOKUP(T$1,'Tactic Recode'!$A$1:$B$547,2,FALSE))</f>
        <v/>
      </c>
      <c r="U137" t="str">
        <f>IF(ISERROR(MATCH(U$1,'CSC Mitre'!EF$1:EF$220,0)),"",VLOOKUP(U$1,'Tactic Recode'!$A$1:$B$547,2,FALSE))</f>
        <v/>
      </c>
      <c r="V137" t="str">
        <f>IF(ISERROR(MATCH(V$1,'CSC Mitre'!EF$1:EF$220,0)),"",VLOOKUP(V$1,'Tactic Recode'!$A$1:$B$547,2,FALSE))</f>
        <v/>
      </c>
      <c r="W137" t="str">
        <f>IF(ISERROR(MATCH(W$1,'CSC Mitre'!EF$1:EF$220,0)),"",VLOOKUP(W$1,'Tactic Recode'!$A$1:$B$547,2,FALSE))</f>
        <v/>
      </c>
      <c r="X137" t="str">
        <f>IF(ISERROR(MATCH(X$1,'CSC Mitre'!EF$1:EF$220,0)),"",VLOOKUP(X$1,'Tactic Recode'!$A$1:$B$547,2,FALSE))</f>
        <v/>
      </c>
      <c r="Y137" t="str">
        <f>IF(ISERROR(MATCH(Y$1,'CSC Mitre'!EF$1:EF$220,0)),"",VLOOKUP(Y$1,'Tactic Recode'!$A$1:$B$547,2,FALSE))</f>
        <v/>
      </c>
      <c r="Z137" t="str">
        <f>IF(ISERROR(MATCH(Z$1,'CSC Mitre'!EF$1:EF$220,0)),"",VLOOKUP(Z$1,'Tactic Recode'!$A$1:$B$547,2,FALSE))</f>
        <v/>
      </c>
      <c r="AA137" t="str">
        <f>IF(ISERROR(MATCH(AA$1,'CSC Mitre'!EF$1:EF$220,0)),"",VLOOKUP(AA$1,'Tactic Recode'!$A$1:$B$547,2,FALSE))</f>
        <v/>
      </c>
      <c r="AB137" t="str">
        <f>IF(ISERROR(MATCH(AB$1,'CSC Mitre'!EF$1:EF$220,0)),"",VLOOKUP(AB$1,'Tactic Recode'!$A$1:$B$547,2,FALSE))</f>
        <v/>
      </c>
      <c r="AC137" t="str">
        <f>IF(ISERROR(MATCH(AC$1,'CSC Mitre'!EF$1:EF$220,0)),"",VLOOKUP(AC$1,'Tactic Recode'!$A$1:$B$547,2,FALSE))</f>
        <v/>
      </c>
      <c r="AD137" t="str">
        <f>IF(ISERROR(MATCH(AD$1,'CSC Mitre'!EF$1:EF$220,0)),"",VLOOKUP(AD$1,'Tactic Recode'!$A$1:$B$547,2,FALSE))</f>
        <v/>
      </c>
      <c r="AE137" t="str">
        <f>IF(ISERROR(MATCH(AE$1,'CSC Mitre'!EF$1:EF$220,0)),"",VLOOKUP(AE$1,'Tactic Recode'!$A$1:$B$547,2,FALSE))</f>
        <v/>
      </c>
      <c r="AF137" t="str">
        <f>IF(ISERROR(MATCH(AF$1,'CSC Mitre'!EF$1:EF$220,0)),"",VLOOKUP(AF$1,'Tactic Recode'!$A$1:$B$547,2,FALSE))</f>
        <v/>
      </c>
      <c r="AG137" t="str">
        <f>IF(ISERROR(MATCH(AG$1,'CSC Mitre'!EF$1:EF$220,0)),"",VLOOKUP(AG$1,'Tactic Recode'!$A$1:$B$547,2,FALSE))</f>
        <v/>
      </c>
      <c r="AH137" t="str">
        <f>IF(ISERROR(MATCH(AH$1,'CSC Mitre'!EF$1:EF$220,0)),"",VLOOKUP(AH$1,'Tactic Recode'!$A$1:$B$547,2,FALSE))</f>
        <v/>
      </c>
      <c r="AI137" t="str">
        <f>IF(ISERROR(MATCH(AI$1,'CSC Mitre'!EF$1:EF$220,0)),"",VLOOKUP(AI$1,'Tactic Recode'!$A$1:$B$547,2,FALSE))</f>
        <v/>
      </c>
      <c r="AJ137" t="str">
        <f>IF(ISERROR(MATCH(AJ$1,'CSC Mitre'!EF$1:EF$220,0)),"",VLOOKUP(AJ$1,'Tactic Recode'!$A$1:$B$547,2,FALSE))</f>
        <v/>
      </c>
      <c r="AK137" t="str">
        <f>IF(ISERROR(MATCH(AK$1,'CSC Mitre'!EF$1:EF$220,0)),"",VLOOKUP(AK$1,'Tactic Recode'!$A$1:$B$547,2,FALSE))</f>
        <v/>
      </c>
      <c r="AL137" t="str">
        <f>IF(ISERROR(MATCH(AL$1,'CSC Mitre'!EF$1:EF$220,0)),"",VLOOKUP(AL$1,'Tactic Recode'!$A$1:$B$547,2,FALSE))</f>
        <v/>
      </c>
      <c r="AM137" t="str">
        <f>IF(ISERROR(MATCH(AM$1,'CSC Mitre'!EF$1:EF$220,0)),"",VLOOKUP(AM$1,'Tactic Recode'!$A$1:$B$547,2,FALSE))</f>
        <v/>
      </c>
      <c r="AN137" t="str">
        <f>IF(ISERROR(MATCH(AN$1,'CSC Mitre'!EF$1:EF$220,0)),"",VLOOKUP(AN$1,'Tactic Recode'!$A$1:$B$547,2,FALSE))</f>
        <v/>
      </c>
      <c r="AO137" t="str">
        <f>IF(ISERROR(MATCH(AO$1,'CSC Mitre'!EF$1:EF$220,0)),"",VLOOKUP(AO$1,'Tactic Recode'!$A$1:$B$547,2,FALSE))</f>
        <v/>
      </c>
      <c r="AP137" t="str">
        <f>IF(ISERROR(MATCH(AP$1,'CSC Mitre'!EF$1:EF$220,0)),"",VLOOKUP(AP$1,'Tactic Recode'!$A$1:$B$547,2,FALSE))</f>
        <v/>
      </c>
      <c r="AQ137" t="str">
        <f>IF(ISERROR(MATCH(AQ$1,'CSC Mitre'!EF$1:EF$220,0)),"",VLOOKUP(AQ$1,'Tactic Recode'!$A$1:$B$547,2,FALSE))</f>
        <v/>
      </c>
      <c r="AR137" t="str">
        <f>IF(ISERROR(MATCH(AR$1,'CSC Mitre'!EF$1:EF$220,0)),"",VLOOKUP(AR$1,'Tactic Recode'!$A$1:$B$547,2,FALSE))</f>
        <v/>
      </c>
      <c r="AS137" t="str">
        <f>IF(ISERROR(MATCH(AS$1,'CSC Mitre'!EF$1:EF$220,0)),"",VLOOKUP(AS$1,'Tactic Recode'!$A$1:$B$547,2,FALSE))</f>
        <v/>
      </c>
      <c r="AT137" t="str">
        <f>IF(ISERROR(MATCH(AT$1,'CSC Mitre'!EF$1:EF$220,0)),"",VLOOKUP(AT$1,'Tactic Recode'!$A$1:$B$547,2,FALSE))</f>
        <v/>
      </c>
      <c r="AU137" t="str">
        <f>IF(ISERROR(MATCH(AU$1,'CSC Mitre'!EF$1:EF$220,0)),"",VLOOKUP(AU$1,'Tactic Recode'!$A$1:$B$547,2,FALSE))</f>
        <v/>
      </c>
      <c r="AV137" t="str">
        <f>IF(ISERROR(MATCH(AV$1,'CSC Mitre'!EF$1:EF$220,0)),"",VLOOKUP(AV$1,'Tactic Recode'!$A$1:$B$547,2,FALSE))</f>
        <v/>
      </c>
      <c r="AW137" t="str">
        <f>IF(ISERROR(MATCH(AW$1,'CSC Mitre'!EF$1:EF$220,0)),"",VLOOKUP(AW$1,'Tactic Recode'!$A$1:$B$547,2,FALSE))</f>
        <v/>
      </c>
      <c r="AX137" t="str">
        <f>IF(ISERROR(MATCH(AX$1,'CSC Mitre'!EF$1:EF$220,0)),"",VLOOKUP(AX$1,'Tactic Recode'!$A$1:$B$547,2,FALSE))</f>
        <v/>
      </c>
      <c r="AY137" t="str">
        <f>IF(ISERROR(MATCH(AY$1,'CSC Mitre'!EF$1:EF$220,0)),"",VLOOKUP(AY$1,'Tactic Recode'!$A$1:$B$547,2,FALSE))</f>
        <v/>
      </c>
      <c r="AZ137" t="str">
        <f>IF(ISERROR(MATCH(AZ$1,'CSC Mitre'!EF$1:EF$220,0)),"",VLOOKUP(AZ$1,'Tactic Recode'!$A$1:$B$547,2,FALSE))</f>
        <v/>
      </c>
      <c r="BA137" t="str">
        <f>IF(ISERROR(MATCH(BA$1,'CSC Mitre'!EF$1:EF$220,0)),"",VLOOKUP(BA$1,'Tactic Recode'!$A$1:$B$547,2,FALSE))</f>
        <v/>
      </c>
      <c r="BB137" t="str">
        <f>IF(ISERROR(MATCH(BB$1,'CSC Mitre'!EF$1:EF$220,0)),"",VLOOKUP(BB$1,'Tactic Recode'!$A$1:$B$547,2,FALSE))</f>
        <v/>
      </c>
      <c r="BC137" t="str">
        <f>IF(ISERROR(MATCH(BC$1,'CSC Mitre'!EF$1:EF$220,0)),"",VLOOKUP(BC$1,'Tactic Recode'!$A$1:$B$547,2,FALSE))</f>
        <v/>
      </c>
      <c r="BD137" t="str">
        <f>IF(ISERROR(MATCH(BD$1,'CSC Mitre'!EF$1:EF$220,0)),"",VLOOKUP(BD$1,'Tactic Recode'!$A$1:$B$547,2,FALSE))</f>
        <v/>
      </c>
      <c r="BE137" t="str">
        <f>IF(ISERROR(MATCH(BE$1,'CSC Mitre'!EF$1:EF$220,0)),"",VLOOKUP(BE$1,'Tactic Recode'!$A$1:$B$547,2,FALSE))</f>
        <v/>
      </c>
      <c r="BF137" t="str">
        <f>IF(ISERROR(MATCH(BF$1,'CSC Mitre'!EF$1:EF$220,0)),"",VLOOKUP(BF$1,'Tactic Recode'!$A$1:$B$547,2,FALSE))</f>
        <v/>
      </c>
      <c r="BG137" t="str">
        <f>IF(ISERROR(MATCH(BG$1,'CSC Mitre'!EF$1:EF$220,0)),"",VLOOKUP(BG$1,'Tactic Recode'!$A$1:$B$547,2,FALSE))</f>
        <v/>
      </c>
      <c r="BH137" t="str">
        <f>IF(ISERROR(MATCH(BH$1,'CSC Mitre'!EF$1:EF$220,0)),"",VLOOKUP(BH$1,'Tactic Recode'!$A$1:$B$547,2,FALSE))</f>
        <v/>
      </c>
      <c r="BI137" t="str">
        <f>IF(ISERROR(MATCH(BI$1,'CSC Mitre'!EF$1:EF$220,0)),"",VLOOKUP(BI$1,'Tactic Recode'!$A$1:$B$547,2,FALSE))</f>
        <v/>
      </c>
      <c r="BJ137" t="str">
        <f>IF(ISERROR(MATCH(BJ$1,'CSC Mitre'!EF$1:EF$220,0)),"",VLOOKUP(BJ$1,'Tactic Recode'!$A$1:$B$547,2,FALSE))</f>
        <v/>
      </c>
      <c r="BK137" t="str">
        <f>IF(ISERROR(MATCH(BK$1,'CSC Mitre'!EF$1:EF$220,0)),"",VLOOKUP(BK$1,'Tactic Recode'!$A$1:$B$547,2,FALSE))</f>
        <v/>
      </c>
      <c r="BL137" t="str">
        <f>IF(ISERROR(MATCH(BL$1,'CSC Mitre'!EF$1:EF$220,0)),"",VLOOKUP(BL$1,'Tactic Recode'!$A$1:$B$547,2,FALSE))</f>
        <v/>
      </c>
      <c r="BM137" t="str">
        <f>IF(ISERROR(MATCH(BM$1,'CSC Mitre'!EF$1:EF$220,0)),"",VLOOKUP(BM$1,'Tactic Recode'!$A$1:$B$547,2,FALSE))</f>
        <v/>
      </c>
      <c r="BN137" t="str">
        <f>IF(ISERROR(MATCH(BN$1,'CSC Mitre'!EF$1:EF$220,0)),"",VLOOKUP(BN$1,'Tactic Recode'!$A$1:$B$547,2,FALSE))</f>
        <v/>
      </c>
      <c r="BO137" t="str">
        <f>IF(ISERROR(MATCH(BO$1,'CSC Mitre'!EF$1:EF$220,0)),"",VLOOKUP(BO$1,'Tactic Recode'!$A$1:$B$547,2,FALSE))</f>
        <v/>
      </c>
      <c r="BP137" t="str">
        <f>IF(ISERROR(MATCH(BP$1,'CSC Mitre'!EF$1:EF$220,0)),"",VLOOKUP(BP$1,'Tactic Recode'!$A$1:$B$547,2,FALSE))</f>
        <v/>
      </c>
      <c r="BQ137" t="str">
        <f>IF(ISERROR(MATCH(BQ$1,'CSC Mitre'!EF$1:EF$220,0)),"",VLOOKUP(BQ$1,'Tactic Recode'!$A$1:$B$547,2,FALSE))</f>
        <v/>
      </c>
      <c r="BR137" t="str">
        <f>IF(ISERROR(MATCH(BR$1,'CSC Mitre'!EF$1:EF$220,0)),"",VLOOKUP(BR$1,'Tactic Recode'!$A$1:$B$547,2,FALSE))</f>
        <v/>
      </c>
      <c r="BS137" t="str">
        <f>IF(ISERROR(MATCH(BS$1,'CSC Mitre'!EF$1:EF$220,0)),"",VLOOKUP(BS$1,'Tactic Recode'!$A$1:$B$547,2,FALSE))</f>
        <v/>
      </c>
      <c r="BT137" t="str">
        <f>IF(ISERROR(MATCH(BT$1,'CSC Mitre'!EF$1:EF$220,0)),"",VLOOKUP(BT$1,'Tactic Recode'!$A$1:$B$547,2,FALSE))</f>
        <v/>
      </c>
      <c r="BU137" t="str">
        <f>IF(ISERROR(MATCH(BU$1,'CSC Mitre'!EF$1:EF$220,0)),"",VLOOKUP(BU$1,'Tactic Recode'!$A$1:$B$547,2,FALSE))</f>
        <v/>
      </c>
      <c r="BV137" t="str">
        <f>IF(ISERROR(MATCH(BV$1,'CSC Mitre'!EF$1:EF$220,0)),"",VLOOKUP(BV$1,'Tactic Recode'!$A$1:$B$547,2,FALSE))</f>
        <v/>
      </c>
      <c r="BW137" t="str">
        <f>IF(ISERROR(MATCH(BW$1,'CSC Mitre'!EF$1:EF$220,0)),"",VLOOKUP(BW$1,'Tactic Recode'!$A$1:$B$547,2,FALSE))</f>
        <v/>
      </c>
      <c r="BX137" t="str">
        <f>IF(ISERROR(MATCH(BX$1,'CSC Mitre'!EF$1:EF$220,0)),"",VLOOKUP(BX$1,'Tactic Recode'!$A$1:$B$547,2,FALSE))</f>
        <v/>
      </c>
      <c r="BY137" t="str">
        <f>IF(ISERROR(MATCH(BY$1,'CSC Mitre'!EF$1:EF$220,0)),"",VLOOKUP(BY$1,'Tactic Recode'!$A$1:$B$547,2,FALSE))</f>
        <v/>
      </c>
      <c r="BZ137" t="str">
        <f>IF(ISERROR(MATCH(BZ$1,'CSC Mitre'!EF$1:EF$220,0)),"",VLOOKUP(BZ$1,'Tactic Recode'!$A$1:$B$547,2,FALSE))</f>
        <v/>
      </c>
      <c r="CA137" t="str">
        <f>IF(ISERROR(MATCH(CA$1,'CSC Mitre'!EF$1:EF$220,0)),"",VLOOKUP(CA$1,'Tactic Recode'!$A$1:$B$547,2,FALSE))</f>
        <v/>
      </c>
      <c r="CB137" t="str">
        <f>IF(ISERROR(MATCH(CB$1,'CSC Mitre'!EF$1:EF$220,0)),"",VLOOKUP(CB$1,'Tactic Recode'!$A$1:$B$547,2,FALSE))</f>
        <v/>
      </c>
      <c r="CC137" t="str">
        <f>IF(ISERROR(MATCH(CC$1,'CSC Mitre'!EF$1:EF$220,0)),"",VLOOKUP(CC$1,'Tactic Recode'!$A$1:$B$547,2,FALSE))</f>
        <v/>
      </c>
      <c r="CD137" t="str">
        <f>IF(ISERROR(MATCH(CD$1,'CSC Mitre'!EF$1:EF$220,0)),"",VLOOKUP(CD$1,'Tactic Recode'!$A$1:$B$547,2,FALSE))</f>
        <v/>
      </c>
      <c r="CE137" t="str">
        <f>IF(ISERROR(MATCH(CE$1,'CSC Mitre'!EF$1:EF$220,0)),"",VLOOKUP(CE$1,'Tactic Recode'!$A$1:$B$547,2,FALSE))</f>
        <v/>
      </c>
      <c r="CF137" t="str">
        <f>IF(ISERROR(MATCH(CF$1,'CSC Mitre'!EF$1:EF$220,0)),"",VLOOKUP(CF$1,'Tactic Recode'!$A$1:$B$547,2,FALSE))</f>
        <v/>
      </c>
      <c r="CG137" t="str">
        <f>IF(ISERROR(MATCH(CG$1,'CSC Mitre'!EF$1:EF$220,0)),"",VLOOKUP(CG$1,'Tactic Recode'!$A$1:$B$547,2,FALSE))</f>
        <v/>
      </c>
      <c r="CH137" t="str">
        <f>IF(ISERROR(MATCH(CH$1,'CSC Mitre'!EF$1:EF$220,0)),"",VLOOKUP(CH$1,'Tactic Recode'!$A$1:$B$547,2,FALSE))</f>
        <v/>
      </c>
      <c r="CI137" t="str">
        <f>IF(ISERROR(MATCH(CI$1,'CSC Mitre'!EF$1:EF$220,0)),"",VLOOKUP(CI$1,'Tactic Recode'!$A$1:$B$547,2,FALSE))</f>
        <v/>
      </c>
      <c r="CJ137" t="str">
        <f>IF(ISERROR(MATCH(CJ$1,'CSC Mitre'!EF$1:EF$220,0)),"",VLOOKUP(CJ$1,'Tactic Recode'!$A$1:$B$547,2,FALSE))</f>
        <v/>
      </c>
      <c r="CK137" t="str">
        <f>IF(ISERROR(MATCH(CK$1,'CSC Mitre'!EF$1:EF$220,0)),"",VLOOKUP(CK$1,'Tactic Recode'!$A$1:$B$547,2,FALSE))</f>
        <v/>
      </c>
      <c r="CL137" t="str">
        <f>IF(ISERROR(MATCH(CL$1,'CSC Mitre'!EF$1:EF$220,0)),"",VLOOKUP(CL$1,'Tactic Recode'!$A$1:$B$547,2,FALSE))</f>
        <v/>
      </c>
      <c r="CM137" t="str">
        <f>IF(ISERROR(MATCH(CM$1,'CSC Mitre'!EF$1:EF$220,0)),"",VLOOKUP(CM$1,'Tactic Recode'!$A$1:$B$547,2,FALSE))</f>
        <v/>
      </c>
      <c r="CN137" t="str">
        <f>IF(ISERROR(MATCH(CN$1,'CSC Mitre'!EF$1:EF$220,0)),"",VLOOKUP(CN$1,'Tactic Recode'!$A$1:$B$547,2,FALSE))</f>
        <v/>
      </c>
      <c r="CO137" t="str">
        <f>IF(ISERROR(MATCH(CO$1,'CSC Mitre'!EF$1:EF$220,0)),"",VLOOKUP(CO$1,'Tactic Recode'!$A$1:$B$547,2,FALSE))</f>
        <v/>
      </c>
      <c r="CP137" t="str">
        <f>IF(ISERROR(MATCH(CP$1,'CSC Mitre'!EF$1:EF$220,0)),"",VLOOKUP(CP$1,'Tactic Recode'!$A$1:$B$547,2,FALSE))</f>
        <v/>
      </c>
      <c r="CQ137" t="str">
        <f>IF(ISERROR(MATCH(CQ$1,'CSC Mitre'!EF$1:EF$220,0)),"",VLOOKUP(CQ$1,'Tactic Recode'!$A$1:$B$547,2,FALSE))</f>
        <v/>
      </c>
      <c r="CR137" t="str">
        <f>IF(ISERROR(MATCH(CR$1,'CSC Mitre'!EF$1:EF$220,0)),"",VLOOKUP(CR$1,'Tactic Recode'!$A$1:$B$547,2,FALSE))</f>
        <v/>
      </c>
      <c r="CS137" t="str">
        <f>IF(ISERROR(MATCH(CS$1,'CSC Mitre'!EF$1:EF$220,0)),"",VLOOKUP(CS$1,'Tactic Recode'!$A$1:$B$547,2,FALSE))</f>
        <v/>
      </c>
      <c r="CT137" t="str">
        <f>IF(ISERROR(MATCH(CT$1,'CSC Mitre'!EF$1:EF$220,0)),"",VLOOKUP(CT$1,'Tactic Recode'!$A$1:$B$547,2,FALSE))</f>
        <v/>
      </c>
      <c r="CU137" t="str">
        <f>IF(ISERROR(MATCH(CU$1,'CSC Mitre'!EF$1:EF$220,0)),"",VLOOKUP(CU$1,'Tactic Recode'!$A$1:$B$547,2,FALSE))</f>
        <v/>
      </c>
      <c r="CV137" t="str">
        <f>IF(ISERROR(MATCH(CV$1,'CSC Mitre'!EF$1:EF$220,0)),"",VLOOKUP(CV$1,'Tactic Recode'!$A$1:$B$547,2,FALSE))</f>
        <v/>
      </c>
      <c r="CW137" t="str">
        <f>IF(ISERROR(MATCH(CW$1,'CSC Mitre'!EF$1:EF$220,0)),"",VLOOKUP(CW$1,'Tactic Recode'!$A$1:$B$547,2,FALSE))</f>
        <v/>
      </c>
      <c r="CX137" t="str">
        <f>IF(ISERROR(MATCH(CX$1,'CSC Mitre'!EF$1:EF$220,0)),"",VLOOKUP(CX$1,'Tactic Recode'!$A$1:$B$547,2,FALSE))</f>
        <v/>
      </c>
      <c r="CY137" t="str">
        <f>IF(ISERROR(MATCH(CY$1,'CSC Mitre'!EF$1:EF$220,0)),"",VLOOKUP(CY$1,'Tactic Recode'!$A$1:$B$547,2,FALSE))</f>
        <v/>
      </c>
      <c r="CZ137" t="str">
        <f>IF(ISERROR(MATCH(CZ$1,'CSC Mitre'!EF$1:EF$220,0)),"",VLOOKUP(CZ$1,'Tactic Recode'!$A$1:$B$547,2,FALSE))</f>
        <v/>
      </c>
      <c r="DA137" t="str">
        <f>IF(ISERROR(MATCH(DA$1,'CSC Mitre'!EF$1:EF$220,0)),"",VLOOKUP(DA$1,'Tactic Recode'!$A$1:$B$547,2,FALSE))</f>
        <v/>
      </c>
      <c r="DB137" t="str">
        <f>IF(ISERROR(MATCH(DB$1,'CSC Mitre'!EF$1:EF$220,0)),"",VLOOKUP(DB$1,'Tactic Recode'!$A$1:$B$547,2,FALSE))</f>
        <v/>
      </c>
      <c r="DC137" t="str">
        <f>IF(ISERROR(MATCH(DC$1,'CSC Mitre'!EF$1:EF$220,0)),"",VLOOKUP(DC$1,'Tactic Recode'!$A$1:$B$547,2,FALSE))</f>
        <v/>
      </c>
      <c r="DD137" t="str">
        <f>IF(ISERROR(MATCH(DD$1,'CSC Mitre'!EF$1:EF$220,0)),"",VLOOKUP(DD$1,'Tactic Recode'!$A$1:$B$547,2,FALSE))</f>
        <v/>
      </c>
      <c r="DE137" t="str">
        <f>IF(ISERROR(MATCH(DE$1,'CSC Mitre'!EF$1:EF$220,0)),"",VLOOKUP(DE$1,'Tactic Recode'!$A$1:$B$547,2,FALSE))</f>
        <v/>
      </c>
      <c r="DF137" t="str">
        <f>IF(ISERROR(MATCH(DF$1,'CSC Mitre'!EF$1:EF$220,0)),"",VLOOKUP(DF$1,'Tactic Recode'!$A$1:$B$547,2,FALSE))</f>
        <v/>
      </c>
      <c r="DG137" t="str">
        <f>IF(ISERROR(MATCH(DG$1,'CSC Mitre'!EF$1:EF$220,0)),"",VLOOKUP(DG$1,'Tactic Recode'!$A$1:$B$547,2,FALSE))</f>
        <v/>
      </c>
      <c r="DH137" t="str">
        <f>IF(ISERROR(MATCH(DH$1,'CSC Mitre'!EF$1:EF$220,0)),"",VLOOKUP(DH$1,'Tactic Recode'!$A$1:$B$547,2,FALSE))</f>
        <v/>
      </c>
      <c r="DI137" t="str">
        <f>IF(ISERROR(MATCH(DI$1,'CSC Mitre'!EF$1:EF$220,0)),"",VLOOKUP(DI$1,'Tactic Recode'!$A$1:$B$547,2,FALSE))</f>
        <v/>
      </c>
      <c r="DJ137" t="str">
        <f>IF(ISERROR(MATCH(DJ$1,'CSC Mitre'!EF$1:EF$220,0)),"",VLOOKUP(DJ$1,'Tactic Recode'!$A$1:$B$547,2,FALSE))</f>
        <v/>
      </c>
      <c r="DK137" t="str">
        <f>IF(ISERROR(MATCH(DK$1,'CSC Mitre'!EF$1:EF$220,0)),"",VLOOKUP(DK$1,'Tactic Recode'!$A$1:$B$547,2,FALSE))</f>
        <v/>
      </c>
      <c r="DL137" t="str">
        <f>IF(ISERROR(MATCH(DL$1,'CSC Mitre'!EF$1:EF$220,0)),"",VLOOKUP(DL$1,'Tactic Recode'!$A$1:$B$547,2,FALSE))</f>
        <v/>
      </c>
      <c r="DM137" t="str">
        <f>IF(ISERROR(MATCH(DM$1,'CSC Mitre'!EF$1:EF$220,0)),"",VLOOKUP(DM$1,'Tactic Recode'!$A$1:$B$547,2,FALSE))</f>
        <v/>
      </c>
      <c r="DN137" t="str">
        <f>IF(ISERROR(MATCH(DN$1,'CSC Mitre'!EF$1:EF$220,0)),"",VLOOKUP(DN$1,'Tactic Recode'!$A$1:$B$547,2,FALSE))</f>
        <v/>
      </c>
      <c r="DO137" t="str">
        <f>IF(ISERROR(MATCH(DO$1,'CSC Mitre'!EF$1:EF$220,0)),"",VLOOKUP(DO$1,'Tactic Recode'!$A$1:$B$547,2,FALSE))</f>
        <v/>
      </c>
      <c r="DP137" t="str">
        <f>IF(ISERROR(MATCH(DP$1,'CSC Mitre'!EF$1:EF$220,0)),"",VLOOKUP(DP$1,'Tactic Recode'!$A$1:$B$547,2,FALSE))</f>
        <v/>
      </c>
      <c r="DQ137" t="str">
        <f>IF(ISERROR(MATCH(DQ$1,'CSC Mitre'!EF$1:EF$220,0)),"",VLOOKUP(DQ$1,'Tactic Recode'!$A$1:$B$547,2,FALSE))</f>
        <v/>
      </c>
      <c r="DR137" t="str">
        <f>IF(ISERROR(MATCH(DR$1,'CSC Mitre'!EF$1:EF$220,0)),"",VLOOKUP(DR$1,'Tactic Recode'!$A$1:$B$547,2,FALSE))</f>
        <v/>
      </c>
      <c r="DS137" t="str">
        <f>IF(ISERROR(MATCH(DS$1,'CSC Mitre'!EF$1:EF$220,0)),"",VLOOKUP(DS$1,'Tactic Recode'!$A$1:$B$547,2,FALSE))</f>
        <v/>
      </c>
      <c r="DT137" t="str">
        <f>IF(ISERROR(MATCH(DT$1,'CSC Mitre'!EF$1:EF$220,0)),"",VLOOKUP(DT$1,'Tactic Recode'!$A$1:$B$547,2,FALSE))</f>
        <v/>
      </c>
      <c r="DU137" t="str">
        <f>IF(ISERROR(MATCH(DU$1,'CSC Mitre'!EF$1:EF$220,0)),"",VLOOKUP(DU$1,'Tactic Recode'!$A$1:$B$547,2,FALSE))</f>
        <v/>
      </c>
      <c r="DV137" t="str">
        <f>IF(ISERROR(MATCH(DV$1,'CSC Mitre'!EF$1:EF$220,0)),"",VLOOKUP(DV$1,'Tactic Recode'!$A$1:$B$547,2,FALSE))</f>
        <v/>
      </c>
      <c r="DW137" t="str">
        <f>IF(ISERROR(MATCH(DW$1,'CSC Mitre'!EF$1:EF$220,0)),"",VLOOKUP(DW$1,'Tactic Recode'!$A$1:$B$547,2,FALSE))</f>
        <v/>
      </c>
      <c r="DX137" t="str">
        <f>IF(ISERROR(MATCH(DX$1,'CSC Mitre'!EF$1:EF$220,0)),"",VLOOKUP(DX$1,'Tactic Recode'!$A$1:$B$547,2,FALSE))</f>
        <v/>
      </c>
      <c r="DY137" t="str">
        <f>IF(ISERROR(MATCH(DY$1,'CSC Mitre'!EF$1:EF$220,0)),"",VLOOKUP(DY$1,'Tactic Recode'!$A$1:$B$547,2,FALSE))</f>
        <v/>
      </c>
      <c r="DZ137" t="str">
        <f>IF(ISERROR(MATCH(DZ$1,'CSC Mitre'!EF$1:EF$220,0)),"",VLOOKUP(DZ$1,'Tactic Recode'!$A$1:$B$547,2,FALSE))</f>
        <v/>
      </c>
      <c r="EA137" t="str">
        <f>IF(ISERROR(MATCH(EA$1,'CSC Mitre'!EF$1:EF$220,0)),"",VLOOKUP(EA$1,'Tactic Recode'!$A$1:$B$547,2,FALSE))</f>
        <v/>
      </c>
      <c r="EB137" t="str">
        <f>IF(ISERROR(MATCH(EB$1,'CSC Mitre'!EF$1:EF$220,0)),"",VLOOKUP(EB$1,'Tactic Recode'!$A$1:$B$547,2,FALSE))</f>
        <v/>
      </c>
      <c r="EC137" t="str">
        <f>IF(ISERROR(MATCH(EC$1,'CSC Mitre'!EF$1:EF$220,0)),"",VLOOKUP(EC$1,'Tactic Recode'!$A$1:$B$547,2,FALSE))</f>
        <v/>
      </c>
      <c r="ED137" t="str">
        <f>IF(ISERROR(MATCH(ED$1,'CSC Mitre'!EF$1:EF$220,0)),"",VLOOKUP(ED$1,'Tactic Recode'!$A$1:$B$547,2,FALSE))</f>
        <v/>
      </c>
      <c r="EE137" t="str">
        <f>IF(ISERROR(MATCH(EE$1,'CSC Mitre'!EF$1:EF$220,0)),"",VLOOKUP(EE$1,'Tactic Recode'!$A$1:$B$547,2,FALSE))</f>
        <v/>
      </c>
      <c r="EF137" t="str">
        <f>IF(ISERROR(MATCH(EF$1,'CSC Mitre'!EF$1:EF$220,0)),"",VLOOKUP(EF$1,'Tactic Recode'!$A$1:$B$547,2,FALSE))</f>
        <v/>
      </c>
      <c r="EG137" t="str">
        <f>IF(ISERROR(MATCH(EG$1,'CSC Mitre'!EF$1:EF$220,0)),"",VLOOKUP(EG$1,'Tactic Recode'!$A$1:$B$547,2,FALSE))</f>
        <v/>
      </c>
      <c r="EH137" t="str">
        <f>IF(ISERROR(MATCH(EH$1,'CSC Mitre'!EF$1:EF$220,0)),"",VLOOKUP(EH$1,'Tactic Recode'!$A$1:$B$547,2,FALSE))</f>
        <v/>
      </c>
      <c r="EI137" t="str">
        <f>IF(ISERROR(MATCH(EI$1,'CSC Mitre'!EF$1:EF$220,0)),"",VLOOKUP(EI$1,'Tactic Recode'!$A$1:$B$547,2,FALSE))</f>
        <v/>
      </c>
      <c r="EJ137" t="str">
        <f>IF(ISERROR(MATCH(EJ$1,'CSC Mitre'!EF$1:EF$220,0)),"",VLOOKUP(EJ$1,'Tactic Recode'!$A$1:$B$547,2,FALSE))</f>
        <v/>
      </c>
      <c r="EK137" t="str">
        <f>IF(ISERROR(MATCH(EK$1,'CSC Mitre'!EF$1:EF$220,0)),"",VLOOKUP(EK$1,'Tactic Recode'!$A$1:$B$547,2,FALSE))</f>
        <v/>
      </c>
      <c r="EL137" t="str">
        <f>IF(ISERROR(MATCH(EL$1,'CSC Mitre'!EF$1:EF$220,0)),"",VLOOKUP(EL$1,'Tactic Recode'!$A$1:$B$547,2,FALSE))</f>
        <v/>
      </c>
      <c r="EM137" t="str">
        <f>IF(ISERROR(MATCH(EM$1,'CSC Mitre'!EF$1:EF$220,0)),"",VLOOKUP(EM$1,'Tactic Recode'!$A$1:$B$547,2,FALSE))</f>
        <v/>
      </c>
      <c r="EN137" t="str">
        <f>IF(ISERROR(MATCH(EN$1,'CSC Mitre'!EF$1:EF$220,0)),"",VLOOKUP(EN$1,'Tactic Recode'!$A$1:$B$547,2,FALSE))</f>
        <v/>
      </c>
      <c r="EO137" t="str">
        <f>IF(ISERROR(MATCH(EO$1,'CSC Mitre'!EF$1:EF$220,0)),"",VLOOKUP(EO$1,'Tactic Recode'!$A$1:$B$547,2,FALSE))</f>
        <v/>
      </c>
      <c r="EP137" t="str">
        <f>IF(ISERROR(MATCH(EP$1,'CSC Mitre'!EF$1:EF$220,0)),"",VLOOKUP(EP$1,'Tactic Recode'!$A$1:$B$547,2,FALSE))</f>
        <v/>
      </c>
      <c r="EQ137" t="str">
        <f>IF(ISERROR(MATCH(EQ$1,'CSC Mitre'!EF$1:EF$220,0)),"",VLOOKUP(EQ$1,'Tactic Recode'!$A$1:$B$547,2,FALSE))</f>
        <v/>
      </c>
      <c r="ER137" t="str">
        <f>IF(ISERROR(MATCH(ER$1,'CSC Mitre'!EF$1:EF$220,0)),"",VLOOKUP(ER$1,'Tactic Recode'!$A$1:$B$547,2,FALSE))</f>
        <v/>
      </c>
      <c r="ES137" t="str">
        <f>IF(ISERROR(MATCH(ES$1,'CSC Mitre'!EF$1:EF$220,0)),"",VLOOKUP(ES$1,'Tactic Recode'!$A$1:$B$547,2,FALSE))</f>
        <v/>
      </c>
      <c r="ET137" t="str">
        <f>IF(ISERROR(MATCH(ET$1,'CSC Mitre'!EF$1:EF$220,0)),"",VLOOKUP(ET$1,'Tactic Recode'!$A$1:$B$547,2,FALSE))</f>
        <v/>
      </c>
      <c r="EU137" t="str">
        <f>IF(ISERROR(MATCH(EU$1,'CSC Mitre'!EF$1:EF$220,0)),"",VLOOKUP(EU$1,'Tactic Recode'!$A$1:$B$547,2,FALSE))</f>
        <v/>
      </c>
      <c r="EV137" t="str">
        <f>IF(ISERROR(MATCH(EV$1,'CSC Mitre'!EF$1:EF$220,0)),"",VLOOKUP(EV$1,'Tactic Recode'!$A$1:$B$547,2,FALSE))</f>
        <v/>
      </c>
      <c r="EW137" t="str">
        <f>IF(ISERROR(MATCH(EW$1,'CSC Mitre'!EF$1:EF$220,0)),"",VLOOKUP(EW$1,'Tactic Recode'!$A$1:$B$547,2,FALSE))</f>
        <v/>
      </c>
      <c r="EX137" t="str">
        <f>IF(ISERROR(MATCH(EX$1,'CSC Mitre'!EF$1:EF$220,0)),"",VLOOKUP(EX$1,'Tactic Recode'!$A$1:$B$547,2,FALSE))</f>
        <v/>
      </c>
      <c r="EY137" t="str">
        <f>IF(ISERROR(MATCH(EY$1,'CSC Mitre'!EF$1:EF$220,0)),"",VLOOKUP(EY$1,'Tactic Recode'!$A$1:$B$547,2,FALSE))</f>
        <v/>
      </c>
      <c r="EZ137" t="str">
        <f>IF(ISERROR(MATCH(EZ$1,'CSC Mitre'!EF$1:EF$220,0)),"",VLOOKUP(EZ$1,'Tactic Recode'!$A$1:$B$547,2,FALSE))</f>
        <v/>
      </c>
      <c r="FA137" t="str">
        <f>IF(ISERROR(MATCH(FA$1,'CSC Mitre'!EF$1:EF$220,0)),"",VLOOKUP(FA$1,'Tactic Recode'!$A$1:$B$547,2,FALSE))</f>
        <v/>
      </c>
      <c r="FB137" t="str">
        <f>IF(ISERROR(MATCH(FB$1,'CSC Mitre'!EF$1:EF$220,0)),"",VLOOKUP(FB$1,'Tactic Recode'!$A$1:$B$547,2,FALSE))</f>
        <v/>
      </c>
      <c r="FC137" t="str">
        <f>IF(ISERROR(MATCH(FC$1,'CSC Mitre'!EF$1:EF$220,0)),"",VLOOKUP(FC$1,'Tactic Recode'!$A$1:$B$547,2,FALSE))</f>
        <v/>
      </c>
      <c r="FD137" t="str">
        <f>IF(ISERROR(MATCH(FD$1,'CSC Mitre'!EF$1:EF$220,0)),"",VLOOKUP(FD$1,'Tactic Recode'!$A$1:$B$547,2,FALSE))</f>
        <v/>
      </c>
      <c r="FE137" t="str">
        <f>IF(ISERROR(MATCH(FE$1,'CSC Mitre'!EF$1:EF$220,0)),"",VLOOKUP(FE$1,'Tactic Recode'!$A$1:$B$547,2,FALSE))</f>
        <v/>
      </c>
      <c r="FF137" t="str">
        <f>IF(ISERROR(MATCH(FF$1,'CSC Mitre'!EF$1:EF$220,0)),"",VLOOKUP(FF$1,'Tactic Recode'!$A$1:$B$547,2,FALSE))</f>
        <v/>
      </c>
      <c r="FG137" t="str">
        <f>IF(ISERROR(MATCH(FG$1,'CSC Mitre'!EF$1:EF$220,0)),"",VLOOKUP(FG$1,'Tactic Recode'!$A$1:$B$547,2,FALSE))</f>
        <v/>
      </c>
      <c r="FH137" t="str">
        <f>IF(ISERROR(MATCH(FH$1,'CSC Mitre'!EF$1:EF$220,0)),"",VLOOKUP(FH$1,'Tactic Recode'!$A$1:$B$547,2,FALSE))</f>
        <v/>
      </c>
      <c r="FI137" t="str">
        <f>IF(ISERROR(MATCH(FI$1,'CSC Mitre'!EF$1:EF$220,0)),"",VLOOKUP(FI$1,'Tactic Recode'!$A$1:$B$547,2,FALSE))</f>
        <v/>
      </c>
      <c r="FJ137" t="str">
        <f>IF(ISERROR(MATCH(FJ$1,'CSC Mitre'!EF$1:EF$220,0)),"",VLOOKUP(FJ$1,'Tactic Recode'!$A$1:$B$547,2,FALSE))</f>
        <v/>
      </c>
      <c r="FK137" t="str">
        <f>IF(ISERROR(MATCH(FK$1,'CSC Mitre'!EF$1:EF$220,0)),"",VLOOKUP(FK$1,'Tactic Recode'!$A$1:$B$547,2,FALSE))</f>
        <v/>
      </c>
      <c r="FL137" t="str">
        <f>IF(ISERROR(MATCH(FL$1,'CSC Mitre'!EF$1:EF$220,0)),"",VLOOKUP(FL$1,'Tactic Recode'!$A$1:$B$547,2,FALSE))</f>
        <v/>
      </c>
      <c r="FM137" t="str">
        <f>IF(ISERROR(MATCH(FM$1,'CSC Mitre'!EF$1:EF$220,0)),"",VLOOKUP(FM$1,'Tactic Recode'!$A$1:$B$547,2,FALSE))</f>
        <v/>
      </c>
      <c r="FN137" t="str">
        <f>IF(ISERROR(MATCH(FN$1,'CSC Mitre'!EF$1:EF$220,0)),"",VLOOKUP(FN$1,'Tactic Recode'!$A$1:$B$547,2,FALSE))</f>
        <v/>
      </c>
      <c r="FO137" t="str">
        <f>IF(ISERROR(MATCH(FO$1,'CSC Mitre'!EF$1:EF$220,0)),"",VLOOKUP(FO$1,'Tactic Recode'!$A$1:$B$547,2,FALSE))</f>
        <v/>
      </c>
      <c r="FP137" t="str">
        <f>IF(ISERROR(MATCH(FP$1,'CSC Mitre'!EF$1:EF$220,0)),"",VLOOKUP(FP$1,'Tactic Recode'!$A$1:$B$547,2,FALSE))</f>
        <v/>
      </c>
      <c r="FQ137" t="str">
        <f>IF(ISERROR(MATCH(FQ$1,'CSC Mitre'!EF$1:EF$220,0)),"",VLOOKUP(FQ$1,'Tactic Recode'!$A$1:$B$547,2,FALSE))</f>
        <v/>
      </c>
      <c r="FR137" t="str">
        <f>IF(ISERROR(MATCH(FR$1,'CSC Mitre'!EF$1:EF$220,0)),"",VLOOKUP(FR$1,'Tactic Recode'!$A$1:$B$547,2,FALSE))</f>
        <v/>
      </c>
      <c r="FS137" t="str">
        <f>IF(ISERROR(MATCH(FS$1,'CSC Mitre'!EF$1:EF$220,0)),"",VLOOKUP(FS$1,'Tactic Recode'!$A$1:$B$547,2,FALSE))</f>
        <v/>
      </c>
      <c r="FT137" t="str">
        <f>IF(ISERROR(MATCH(FT$1,'CSC Mitre'!EF$1:EF$220,0)),"",VLOOKUP(FT$1,'Tactic Recode'!$A$1:$B$547,2,FALSE))</f>
        <v/>
      </c>
      <c r="FU137" t="str">
        <f>IF(ISERROR(MATCH(FU$1,'CSC Mitre'!EF$1:EF$220,0)),"",VLOOKUP(FU$1,'Tactic Recode'!$A$1:$B$547,2,FALSE))</f>
        <v/>
      </c>
      <c r="FV137" t="str">
        <f>IF(ISERROR(MATCH(FV$1,'CSC Mitre'!EF$1:EF$220,0)),"",VLOOKUP(FV$1,'Tactic Recode'!$A$1:$B$547,2,FALSE))</f>
        <v/>
      </c>
      <c r="FW137" t="str">
        <f>IF(ISERROR(MATCH(FW$1,'CSC Mitre'!EF$1:EF$220,0)),"",VLOOKUP(FW$1,'Tactic Recode'!$A$1:$B$547,2,FALSE))</f>
        <v/>
      </c>
      <c r="FX137" t="str">
        <f>IF(ISERROR(MATCH(FX$1,'CSC Mitre'!EF$1:EF$220,0)),"",VLOOKUP(FX$1,'Tactic Recode'!$A$1:$B$547,2,FALSE))</f>
        <v/>
      </c>
      <c r="FY137" t="str">
        <f>IF(ISERROR(MATCH(FY$1,'CSC Mitre'!EF$1:EF$220,0)),"",VLOOKUP(FY$1,'Tactic Recode'!$A$1:$B$547,2,FALSE))</f>
        <v/>
      </c>
      <c r="FZ137" t="str">
        <f>IF(ISERROR(MATCH(FZ$1,'CSC Mitre'!EF$1:EF$220,0)),"",VLOOKUP(FZ$1,'Tactic Recode'!$A$1:$B$547,2,FALSE))</f>
        <v/>
      </c>
      <c r="GA137" t="str">
        <f>IF(ISERROR(MATCH(GA$1,'CSC Mitre'!EF$1:EF$220,0)),"",VLOOKUP(GA$1,'Tactic Recode'!$A$1:$B$547,2,FALSE))</f>
        <v/>
      </c>
      <c r="GB137" t="str">
        <f>IF(ISERROR(MATCH(GB$1,'CSC Mitre'!EF$1:EF$220,0)),"",VLOOKUP(GB$1,'Tactic Recode'!$A$1:$B$547,2,FALSE))</f>
        <v/>
      </c>
      <c r="GC137" t="str">
        <f>IF(ISERROR(MATCH(GC$1,'CSC Mitre'!EF$1:EF$220,0)),"",VLOOKUP(GC$1,'Tactic Recode'!$A$1:$B$547,2,FALSE))</f>
        <v/>
      </c>
      <c r="GD137" t="str">
        <f>IF(ISERROR(MATCH(GD$1,'CSC Mitre'!EF$1:EF$220,0)),"",VLOOKUP(GD$1,'Tactic Recode'!$A$1:$B$547,2,FALSE))</f>
        <v/>
      </c>
      <c r="GE137" t="str">
        <f>IF(ISERROR(MATCH(GE$1,'CSC Mitre'!EF$1:EF$220,0)),"",VLOOKUP(GE$1,'Tactic Recode'!$A$1:$B$547,2,FALSE))</f>
        <v/>
      </c>
      <c r="GF137" t="str">
        <f>IF(ISERROR(MATCH(GF$1,'CSC Mitre'!EF$1:EF$220,0)),"",VLOOKUP(GF$1,'Tactic Recode'!$A$1:$B$547,2,FALSE))</f>
        <v/>
      </c>
      <c r="GG137" t="str">
        <f>IF(ISERROR(MATCH(GG$1,'CSC Mitre'!EF$1:EF$220,0)),"",VLOOKUP(GG$1,'Tactic Recode'!$A$1:$B$547,2,FALSE))</f>
        <v/>
      </c>
      <c r="GH137" t="str">
        <f>IF(ISERROR(MATCH(GH$1,'CSC Mitre'!EF$1:EF$220,0)),"",VLOOKUP(GH$1,'Tactic Recode'!$A$1:$B$547,2,FALSE))</f>
        <v/>
      </c>
      <c r="GI137" t="str">
        <f>IF(ISERROR(MATCH(GI$1,'CSC Mitre'!EF$1:EF$220,0)),"",VLOOKUP(GI$1,'Tactic Recode'!$A$1:$B$547,2,FALSE))</f>
        <v/>
      </c>
      <c r="GJ137" t="str">
        <f>IF(ISERROR(MATCH(GJ$1,'CSC Mitre'!EF$1:EF$220,0)),"",VLOOKUP(GJ$1,'Tactic Recode'!$A$1:$B$547,2,FALSE))</f>
        <v/>
      </c>
      <c r="GK137" t="str">
        <f>IF(ISERROR(MATCH(GK$1,'CSC Mitre'!EF$1:EF$220,0)),"",VLOOKUP(GK$1,'Tactic Recode'!$A$1:$B$547,2,FALSE))</f>
        <v/>
      </c>
      <c r="GL137" t="str">
        <f>IF(ISERROR(MATCH(GL$1,'CSC Mitre'!EF$1:EF$220,0)),"",VLOOKUP(GL$1,'Tactic Recode'!$A$1:$B$547,2,FALSE))</f>
        <v/>
      </c>
      <c r="GM137" t="str">
        <f>IF(ISERROR(MATCH(GM$1,'CSC Mitre'!EF$1:EF$220,0)),"",VLOOKUP(GM$1,'Tactic Recode'!$A$1:$B$547,2,FALSE))</f>
        <v/>
      </c>
      <c r="GN137" t="str">
        <f>IF(ISERROR(MATCH(GN$1,'CSC Mitre'!EF$1:EF$220,0)),"",VLOOKUP(GN$1,'Tactic Recode'!$A$1:$B$547,2,FALSE))</f>
        <v/>
      </c>
      <c r="GO137" t="str">
        <f>IF(ISERROR(MATCH(GO$1,'CSC Mitre'!EF$1:EF$220,0)),"",VLOOKUP(GO$1,'Tactic Recode'!$A$1:$B$547,2,FALSE))</f>
        <v/>
      </c>
      <c r="GP137" t="str">
        <f>IF(ISERROR(MATCH(GP$1,'CSC Mitre'!EF$1:EF$220,0)),"",VLOOKUP(GP$1,'Tactic Recode'!$A$1:$B$547,2,FALSE))</f>
        <v/>
      </c>
      <c r="GQ137" t="str">
        <f>IF(ISERROR(MATCH(GQ$1,'CSC Mitre'!EF$1:EF$220,0)),"",VLOOKUP(GQ$1,'Tactic Recode'!$A$1:$B$547,2,FALSE))</f>
        <v/>
      </c>
      <c r="GR137" t="str">
        <f>IF(ISERROR(MATCH(GR$1,'CSC Mitre'!EF$1:EF$220,0)),"",VLOOKUP(GR$1,'Tactic Recode'!$A$1:$B$547,2,FALSE))</f>
        <v/>
      </c>
      <c r="GS137" t="str">
        <f>IF(ISERROR(MATCH(GS$1,'CSC Mitre'!EF$1:EF$220,0)),"",VLOOKUP(GS$1,'Tactic Recode'!$A$1:$B$547,2,FALSE))</f>
        <v/>
      </c>
      <c r="GT137" t="str">
        <f>IF(ISERROR(MATCH(GT$1,'CSC Mitre'!EF$1:EF$220,0)),"",VLOOKUP(GT$1,'Tactic Recode'!$A$1:$B$547,2,FALSE))</f>
        <v/>
      </c>
      <c r="GU137" t="str">
        <f>IF(ISERROR(MATCH(GU$1,'CSC Mitre'!EF$1:EF$220,0)),"",VLOOKUP(GU$1,'Tactic Recode'!$A$1:$B$547,2,FALSE))</f>
        <v/>
      </c>
      <c r="GV137" t="str">
        <f>IF(ISERROR(MATCH(GV$1,'CSC Mitre'!EF$1:EF$220,0)),"",VLOOKUP(GV$1,'Tactic Recode'!$A$1:$B$547,2,FALSE))</f>
        <v/>
      </c>
      <c r="GW137" t="str">
        <f>IF(ISERROR(MATCH(GW$1,'CSC Mitre'!EF$1:EF$220,0)),"",VLOOKUP(GW$1,'Tactic Recode'!$A$1:$B$547,2,FALSE))</f>
        <v/>
      </c>
      <c r="GX137" t="str">
        <f>IF(ISERROR(MATCH(GX$1,'CSC Mitre'!EF$1:EF$220,0)),"",VLOOKUP(GX$1,'Tactic Recode'!$A$1:$B$547,2,FALSE))</f>
        <v/>
      </c>
      <c r="GY137" t="str">
        <f>IF(ISERROR(MATCH(GY$1,'CSC Mitre'!EF$1:EF$220,0)),"",VLOOKUP(GY$1,'Tactic Recode'!$A$1:$B$547,2,FALSE))</f>
        <v/>
      </c>
      <c r="GZ137" t="str">
        <f>IF(ISERROR(MATCH(GZ$1,'CSC Mitre'!EF$1:EF$220,0)),"",VLOOKUP(GZ$1,'Tactic Recode'!$A$1:$B$547,2,FALSE))</f>
        <v/>
      </c>
      <c r="HA137" t="str">
        <f>IF(ISERROR(MATCH(HA$1,'CSC Mitre'!EF$1:EF$220,0)),"",VLOOKUP(HA$1,'Tactic Recode'!$A$1:$B$547,2,FALSE))</f>
        <v/>
      </c>
      <c r="HB137" t="str">
        <f>IF(ISERROR(MATCH(HB$1,'CSC Mitre'!EF$1:EF$220,0)),"",VLOOKUP(HB$1,'Tactic Recode'!$A$1:$B$547,2,FALSE))</f>
        <v>Initial Access</v>
      </c>
      <c r="HC137" t="str">
        <f>IF(ISERROR(MATCH(HC$1,'CSC Mitre'!EF$1:EF$220,0)),"",VLOOKUP(HC$1,'Tactic Recode'!$A$1:$B$547,2,FALSE))</f>
        <v>Initial Access</v>
      </c>
      <c r="HD137" t="str">
        <f>IF(ISERROR(MATCH(HD$1,'CSC Mitre'!EF$1:EF$220,0)),"",VLOOKUP(HD$1,'Tactic Recode'!$A$1:$B$547,2,FALSE))</f>
        <v>Initial Access</v>
      </c>
      <c r="HE137" t="str">
        <f>IF(ISERROR(MATCH(HE$1,'CSC Mitre'!EF$1:EF$220,0)),"",VLOOKUP(HE$1,'Tactic Recode'!$A$1:$B$547,2,FALSE))</f>
        <v/>
      </c>
      <c r="HF137" t="str">
        <f>IF(ISERROR(MATCH(HF$1,'CSC Mitre'!EF$1:EF$220,0)),"",VLOOKUP(HF$1,'Tactic Recode'!$A$1:$B$547,2,FALSE))</f>
        <v/>
      </c>
      <c r="HG137" t="str">
        <f>IF(ISERROR(MATCH(HG$1,'CSC Mitre'!EF$1:EF$220,0)),"",VLOOKUP(HG$1,'Tactic Recode'!$A$1:$B$547,2,FALSE))</f>
        <v/>
      </c>
      <c r="HH137" t="str">
        <f>IF(ISERROR(MATCH(HH$1,'CSC Mitre'!EF$1:EF$220,0)),"",VLOOKUP(HH$1,'Tactic Recode'!$A$1:$B$547,2,FALSE))</f>
        <v/>
      </c>
      <c r="HI137" t="str">
        <f>IF(ISERROR(MATCH(HI$1,'CSC Mitre'!EF$1:EF$220,0)),"",VLOOKUP(HI$1,'Tactic Recode'!$A$1:$B$547,2,FALSE))</f>
        <v/>
      </c>
      <c r="HJ137" t="str">
        <f>IF(ISERROR(MATCH(HJ$1,'CSC Mitre'!EF$1:EF$220,0)),"",VLOOKUP(HJ$1,'Tactic Recode'!$A$1:$B$547,2,FALSE))</f>
        <v/>
      </c>
      <c r="HK137" t="str">
        <f>IF(ISERROR(MATCH(HK$1,'CSC Mitre'!EF$1:EF$220,0)),"",VLOOKUP(HK$1,'Tactic Recode'!$A$1:$B$547,2,FALSE))</f>
        <v/>
      </c>
      <c r="HL137" t="str">
        <f>IF(ISERROR(MATCH(HL$1,'CSC Mitre'!EF$1:EF$220,0)),"",VLOOKUP(HL$1,'Tactic Recode'!$A$1:$B$547,2,FALSE))</f>
        <v/>
      </c>
      <c r="HM137" t="str">
        <f>IF(ISERROR(MATCH(HM$1,'CSC Mitre'!EF$1:EF$220,0)),"",VLOOKUP(HM$1,'Tactic Recode'!$A$1:$B$547,2,FALSE))</f>
        <v/>
      </c>
      <c r="HN137" t="str">
        <f>IF(ISERROR(MATCH(HN$1,'CSC Mitre'!EF$1:EF$220,0)),"",VLOOKUP(HN$1,'Tactic Recode'!$A$1:$B$547,2,FALSE))</f>
        <v/>
      </c>
      <c r="HO137" t="str">
        <f>IF(ISERROR(MATCH(HO$1,'CSC Mitre'!EF$1:EF$220,0)),"",VLOOKUP(HO$1,'Tactic Recode'!$A$1:$B$547,2,FALSE))</f>
        <v/>
      </c>
      <c r="HP137" t="str">
        <f>IF(ISERROR(MATCH(HP$1,'CSC Mitre'!EF$1:EF$220,0)),"",VLOOKUP(HP$1,'Tactic Recode'!$A$1:$B$547,2,FALSE))</f>
        <v/>
      </c>
      <c r="HQ137" t="str">
        <f>IF(ISERROR(MATCH(HQ$1,'CSC Mitre'!EF$1:EF$220,0)),"",VLOOKUP(HQ$1,'Tactic Recode'!$A$1:$B$547,2,FALSE))</f>
        <v/>
      </c>
      <c r="HR137" t="str">
        <f>IF(ISERROR(MATCH(HR$1,'CSC Mitre'!EF$1:EF$220,0)),"",VLOOKUP(HR$1,'Tactic Recode'!$A$1:$B$547,2,FALSE))</f>
        <v/>
      </c>
      <c r="HS137" t="str">
        <f>IF(ISERROR(MATCH(HS$1,'CSC Mitre'!EF$1:EF$220,0)),"",VLOOKUP(HS$1,'Tactic Recode'!$A$1:$B$547,2,FALSE))</f>
        <v/>
      </c>
      <c r="HT137" t="str">
        <f>IF(ISERROR(MATCH(HT$1,'CSC Mitre'!EF$1:EF$220,0)),"",VLOOKUP(HT$1,'Tactic Recode'!$A$1:$B$547,2,FALSE))</f>
        <v/>
      </c>
      <c r="HU137" t="str">
        <f>IF(ISERROR(MATCH(HU$1,'CSC Mitre'!EF$1:EF$220,0)),"",VLOOKUP(HU$1,'Tactic Recode'!$A$1:$B$547,2,FALSE))</f>
        <v/>
      </c>
      <c r="HV137" t="str">
        <f>IF(ISERROR(MATCH(HV$1,'CSC Mitre'!EF$1:EF$220,0)),"",VLOOKUP(HV$1,'Tactic Recode'!$A$1:$B$547,2,FALSE))</f>
        <v/>
      </c>
      <c r="HW137" t="str">
        <f>IF(ISERROR(MATCH(HW$1,'CSC Mitre'!EF$1:EF$220,0)),"",VLOOKUP(HW$1,'Tactic Recode'!$A$1:$B$547,2,FALSE))</f>
        <v/>
      </c>
      <c r="HX137" t="str">
        <f>IF(ISERROR(MATCH(HX$1,'CSC Mitre'!EF$1:EF$220,0)),"",VLOOKUP(HX$1,'Tactic Recode'!$A$1:$B$547,2,FALSE))</f>
        <v/>
      </c>
      <c r="HY137" t="str">
        <f>IF(ISERROR(MATCH(HY$1,'CSC Mitre'!EF$1:EF$220,0)),"",VLOOKUP(HY$1,'Tactic Recode'!$A$1:$B$547,2,FALSE))</f>
        <v/>
      </c>
      <c r="HZ137" t="str">
        <f>IF(ISERROR(MATCH(HZ$1,'CSC Mitre'!EF$1:EF$220,0)),"",VLOOKUP(HZ$1,'Tactic Recode'!$A$1:$B$547,2,FALSE))</f>
        <v/>
      </c>
      <c r="IA137" t="str">
        <f>IF(ISERROR(MATCH(IA$1,'CSC Mitre'!EF$1:EF$220,0)),"",VLOOKUP(IA$1,'Tactic Recode'!$A$1:$B$547,2,FALSE))</f>
        <v/>
      </c>
      <c r="IB137" t="str">
        <f>IF(ISERROR(MATCH(IB$1,'CSC Mitre'!EF$1:EF$220,0)),"",VLOOKUP(IB$1,'Tactic Recode'!$A$1:$B$547,2,FALSE))</f>
        <v/>
      </c>
      <c r="IC137" t="str">
        <f>IF(ISERROR(MATCH(IC$1,'CSC Mitre'!EF$1:EF$220,0)),"",VLOOKUP(IC$1,'Tactic Recode'!$A$1:$B$547,2,FALSE))</f>
        <v/>
      </c>
      <c r="ID137" t="str">
        <f>IF(ISERROR(MATCH(ID$1,'CSC Mitre'!EF$1:EF$220,0)),"",VLOOKUP(ID$1,'Tactic Recode'!$A$1:$B$547,2,FALSE))</f>
        <v/>
      </c>
      <c r="IE137" t="str">
        <f>IF(ISERROR(MATCH(IE$1,'CSC Mitre'!EF$1:EF$220,0)),"",VLOOKUP(IE$1,'Tactic Recode'!$A$1:$B$547,2,FALSE))</f>
        <v/>
      </c>
      <c r="IF137" t="str">
        <f>IF(ISERROR(MATCH(IF$1,'CSC Mitre'!EF$1:EF$220,0)),"",VLOOKUP(IF$1,'Tactic Recode'!$A$1:$B$547,2,FALSE))</f>
        <v/>
      </c>
      <c r="IG137" t="str">
        <f>IF(ISERROR(MATCH(IG$1,'CSC Mitre'!EF$1:EF$220,0)),"",VLOOKUP(IG$1,'Tactic Recode'!$A$1:$B$547,2,FALSE))</f>
        <v/>
      </c>
      <c r="IH137" t="str">
        <f>IF(ISERROR(MATCH(IH$1,'CSC Mitre'!EF$1:EF$220,0)),"",VLOOKUP(IH$1,'Tactic Recode'!$A$1:$B$547,2,FALSE))</f>
        <v/>
      </c>
      <c r="II137" t="str">
        <f>IF(ISERROR(MATCH(II$1,'CSC Mitre'!EF$1:EF$220,0)),"",VLOOKUP(II$1,'Tactic Recode'!$A$1:$B$547,2,FALSE))</f>
        <v/>
      </c>
      <c r="IJ137" t="str">
        <f>IF(ISERROR(MATCH(IJ$1,'CSC Mitre'!EF$1:EF$220,0)),"",VLOOKUP(IJ$1,'Tactic Recode'!$A$1:$B$547,2,FALSE))</f>
        <v/>
      </c>
      <c r="IK137" t="str">
        <f>IF(ISERROR(MATCH(IK$1,'CSC Mitre'!EF$1:EF$220,0)),"",VLOOKUP(IK$1,'Tactic Recode'!$A$1:$B$547,2,FALSE))</f>
        <v/>
      </c>
      <c r="IL137" t="str">
        <f>IF(ISERROR(MATCH(IL$1,'CSC Mitre'!EF$1:EF$220,0)),"",VLOOKUP(IL$1,'Tactic Recode'!$A$1:$B$547,2,FALSE))</f>
        <v/>
      </c>
      <c r="IM137" t="str">
        <f>IF(ISERROR(MATCH(IM$1,'CSC Mitre'!EF$1:EF$220,0)),"",VLOOKUP(IM$1,'Tactic Recode'!$A$1:$B$547,2,FALSE))</f>
        <v/>
      </c>
      <c r="IN137" t="str">
        <f>IF(ISERROR(MATCH(IN$1,'CSC Mitre'!EF$1:EF$220,0)),"",VLOOKUP(IN$1,'Tactic Recode'!$A$1:$B$547,2,FALSE))</f>
        <v/>
      </c>
      <c r="IO137" t="str">
        <f>IF(ISERROR(MATCH(IO$1,'CSC Mitre'!EF$1:EF$220,0)),"",VLOOKUP(IO$1,'Tactic Recode'!$A$1:$B$547,2,FALSE))</f>
        <v/>
      </c>
      <c r="IP137" t="str">
        <f>IF(ISERROR(MATCH(IP$1,'CSC Mitre'!EF$1:EF$220,0)),"",VLOOKUP(IP$1,'Tactic Recode'!$A$1:$B$547,2,FALSE))</f>
        <v/>
      </c>
      <c r="IQ137" t="str">
        <f>IF(ISERROR(MATCH(IQ$1,'CSC Mitre'!EF$1:EF$220,0)),"",VLOOKUP(IQ$1,'Tactic Recode'!$A$1:$B$547,2,FALSE))</f>
        <v/>
      </c>
      <c r="IR137" t="str">
        <f>IF(ISERROR(MATCH(IR$1,'CSC Mitre'!EF$1:EF$220,0)),"",VLOOKUP(IR$1,'Tactic Recode'!$A$1:$B$547,2,FALSE))</f>
        <v/>
      </c>
      <c r="IS137" t="str">
        <f>IF(ISERROR(MATCH(IS$1,'CSC Mitre'!EF$1:EF$220,0)),"",VLOOKUP(IS$1,'Tactic Recode'!$A$1:$B$547,2,FALSE))</f>
        <v/>
      </c>
      <c r="IT137" t="str">
        <f>IF(ISERROR(MATCH(IT$1,'CSC Mitre'!EF$1:EF$220,0)),"",VLOOKUP(IT$1,'Tactic Recode'!$A$1:$B$547,2,FALSE))</f>
        <v/>
      </c>
      <c r="IU137" t="str">
        <f>IF(ISERROR(MATCH(IU$1,'CSC Mitre'!EF$1:EF$220,0)),"",VLOOKUP(IU$1,'Tactic Recode'!$A$1:$B$547,2,FALSE))</f>
        <v/>
      </c>
      <c r="IV137" t="str">
        <f>IF(ISERROR(MATCH(IV$1,'CSC Mitre'!EF$1:EF$220,0)),"",VLOOKUP(IV$1,'Tactic Recode'!$A$1:$B$547,2,FALSE))</f>
        <v/>
      </c>
      <c r="IW137" t="str">
        <f>IF(ISERROR(MATCH(IW$1,'CSC Mitre'!EF$1:EF$220,0)),"",VLOOKUP(IW$1,'Tactic Recode'!$A$1:$B$547,2,FALSE))</f>
        <v/>
      </c>
      <c r="IX137" t="str">
        <f>IF(ISERROR(MATCH(IX$1,'CSC Mitre'!EF$1:EF$220,0)),"",VLOOKUP(IX$1,'Tactic Recode'!$A$1:$B$547,2,FALSE))</f>
        <v/>
      </c>
      <c r="IY137" t="str">
        <f>IF(ISERROR(MATCH(IY$1,'CSC Mitre'!EF$1:EF$220,0)),"",VLOOKUP(IY$1,'Tactic Recode'!$A$1:$B$547,2,FALSE))</f>
        <v/>
      </c>
      <c r="IZ137" t="str">
        <f>IF(ISERROR(MATCH(IZ$1,'CSC Mitre'!EF$1:EF$220,0)),"",VLOOKUP(IZ$1,'Tactic Recode'!$A$1:$B$547,2,FALSE))</f>
        <v/>
      </c>
      <c r="JA137" t="str">
        <f>IF(ISERROR(MATCH(JA$1,'CSC Mitre'!EF$1:EF$220,0)),"",VLOOKUP(JA$1,'Tactic Recode'!$A$1:$B$547,2,FALSE))</f>
        <v/>
      </c>
      <c r="JB137" t="str">
        <f>IF(ISERROR(MATCH(JB$1,'CSC Mitre'!EF$1:EF$220,0)),"",VLOOKUP(JB$1,'Tactic Recode'!$A$1:$B$547,2,FALSE))</f>
        <v/>
      </c>
      <c r="JC137" t="str">
        <f>IF(ISERROR(MATCH(JC$1,'CSC Mitre'!EF$1:EF$220,0)),"",VLOOKUP(JC$1,'Tactic Recode'!$A$1:$B$547,2,FALSE))</f>
        <v/>
      </c>
      <c r="JD137" t="str">
        <f>IF(ISERROR(MATCH(JD$1,'CSC Mitre'!EF$1:EF$220,0)),"",VLOOKUP(JD$1,'Tactic Recode'!$A$1:$B$547,2,FALSE))</f>
        <v/>
      </c>
      <c r="JE137" t="str">
        <f>IF(ISERROR(MATCH(JE$1,'CSC Mitre'!EF$1:EF$220,0)),"",VLOOKUP(JE$1,'Tactic Recode'!$A$1:$B$547,2,FALSE))</f>
        <v/>
      </c>
      <c r="JF137" t="str">
        <f>IF(ISERROR(MATCH(JF$1,'CSC Mitre'!EF$1:EF$220,0)),"",VLOOKUP(JF$1,'Tactic Recode'!$A$1:$B$547,2,FALSE))</f>
        <v/>
      </c>
      <c r="JG137" t="str">
        <f>IF(ISERROR(MATCH(JG$1,'CSC Mitre'!EF$1:EF$220,0)),"",VLOOKUP(JG$1,'Tactic Recode'!$A$1:$B$547,2,FALSE))</f>
        <v/>
      </c>
      <c r="JH137" t="str">
        <f>IF(ISERROR(MATCH(JH$1,'CSC Mitre'!EF$1:EF$220,0)),"",VLOOKUP(JH$1,'Tactic Recode'!$A$1:$B$547,2,FALSE))</f>
        <v/>
      </c>
      <c r="JI137" t="str">
        <f>IF(ISERROR(MATCH(JI$1,'CSC Mitre'!EF$1:EF$220,0)),"",VLOOKUP(JI$1,'Tactic Recode'!$A$1:$B$547,2,FALSE))</f>
        <v/>
      </c>
      <c r="JJ137" t="str">
        <f>IF(ISERROR(MATCH(JJ$1,'CSC Mitre'!EF$1:EF$220,0)),"",VLOOKUP(JJ$1,'Tactic Recode'!$A$1:$B$547,2,FALSE))</f>
        <v/>
      </c>
      <c r="JK137" t="str">
        <f>IF(ISERROR(MATCH(JK$1,'CSC Mitre'!EF$1:EF$220,0)),"",VLOOKUP(JK$1,'Tactic Recode'!$A$1:$B$547,2,FALSE))</f>
        <v/>
      </c>
      <c r="JL137" t="str">
        <f>IF(ISERROR(MATCH(JL$1,'CSC Mitre'!EF$1:EF$220,0)),"",VLOOKUP(JL$1,'Tactic Recode'!$A$1:$B$547,2,FALSE))</f>
        <v/>
      </c>
      <c r="JM137" t="str">
        <f>IF(ISERROR(MATCH(JM$1,'CSC Mitre'!EF$1:EF$220,0)),"",VLOOKUP(JM$1,'Tactic Recode'!$A$1:$B$547,2,FALSE))</f>
        <v/>
      </c>
      <c r="JN137" t="str">
        <f>IF(ISERROR(MATCH(JN$1,'CSC Mitre'!EF$1:EF$220,0)),"",VLOOKUP(JN$1,'Tactic Recode'!$A$1:$B$547,2,FALSE))</f>
        <v/>
      </c>
      <c r="JO137" t="str">
        <f>IF(ISERROR(MATCH(JO$1,'CSC Mitre'!EF$1:EF$220,0)),"",VLOOKUP(JO$1,'Tactic Recode'!$A$1:$B$547,2,FALSE))</f>
        <v/>
      </c>
      <c r="JP137" t="str">
        <f>IF(ISERROR(MATCH(JP$1,'CSC Mitre'!EF$1:EF$220,0)),"",VLOOKUP(JP$1,'Tactic Recode'!$A$1:$B$547,2,FALSE))</f>
        <v/>
      </c>
      <c r="JQ137" t="str">
        <f>IF(ISERROR(MATCH(JQ$1,'CSC Mitre'!EF$1:EF$220,0)),"",VLOOKUP(JQ$1,'Tactic Recode'!$A$1:$B$547,2,FALSE))</f>
        <v/>
      </c>
      <c r="JR137" t="str">
        <f>IF(ISERROR(MATCH(JR$1,'CSC Mitre'!EF$1:EF$220,0)),"",VLOOKUP(JR$1,'Tactic Recode'!$A$1:$B$547,2,FALSE))</f>
        <v/>
      </c>
      <c r="JS137" t="str">
        <f>IF(ISERROR(MATCH(JS$1,'CSC Mitre'!EF$1:EF$220,0)),"",VLOOKUP(JS$1,'Tactic Recode'!$A$1:$B$547,2,FALSE))</f>
        <v/>
      </c>
      <c r="JT137" t="str">
        <f>IF(ISERROR(MATCH(JT$1,'CSC Mitre'!EF$1:EF$220,0)),"",VLOOKUP(JT$1,'Tactic Recode'!$A$1:$B$547,2,FALSE))</f>
        <v/>
      </c>
      <c r="JU137" t="str">
        <f>IF(ISERROR(MATCH(JU$1,'CSC Mitre'!EF$1:EF$220,0)),"",VLOOKUP(JU$1,'Tactic Recode'!$A$1:$B$547,2,FALSE))</f>
        <v/>
      </c>
      <c r="JV137" t="str">
        <f>IF(ISERROR(MATCH(JV$1,'CSC Mitre'!EF$1:EF$220,0)),"",VLOOKUP(JV$1,'Tactic Recode'!$A$1:$B$547,2,FALSE))</f>
        <v/>
      </c>
      <c r="JW137" t="str">
        <f>IF(ISERROR(MATCH(JW$1,'CSC Mitre'!EF$1:EF$220,0)),"",VLOOKUP(JW$1,'Tactic Recode'!$A$1:$B$547,2,FALSE))</f>
        <v/>
      </c>
      <c r="JX137" t="str">
        <f>IF(ISERROR(MATCH(JX$1,'CSC Mitre'!EF$1:EF$220,0)),"",VLOOKUP(JX$1,'Tactic Recode'!$A$1:$B$547,2,FALSE))</f>
        <v/>
      </c>
      <c r="JY137" t="str">
        <f>IF(ISERROR(MATCH(JY$1,'CSC Mitre'!EF$1:EF$220,0)),"",VLOOKUP(JY$1,'Tactic Recode'!$A$1:$B$547,2,FALSE))</f>
        <v/>
      </c>
      <c r="JZ137" t="str">
        <f>IF(ISERROR(MATCH(JZ$1,'CSC Mitre'!EF$1:EF$220,0)),"",VLOOKUP(JZ$1,'Tactic Recode'!$A$1:$B$547,2,FALSE))</f>
        <v/>
      </c>
      <c r="KA137" t="str">
        <f>IF(ISERROR(MATCH(KA$1,'CSC Mitre'!EF$1:EF$220,0)),"",VLOOKUP(KA$1,'Tactic Recode'!$A$1:$B$547,2,FALSE))</f>
        <v/>
      </c>
      <c r="KB137" t="str">
        <f>IF(ISERROR(MATCH(KB$1,'CSC Mitre'!EF$1:EF$220,0)),"",VLOOKUP(KB$1,'Tactic Recode'!$A$1:$B$547,2,FALSE))</f>
        <v/>
      </c>
      <c r="KC137" t="str">
        <f>IF(ISERROR(MATCH(KC$1,'CSC Mitre'!EF$1:EF$220,0)),"",VLOOKUP(KC$1,'Tactic Recode'!$A$1:$B$547,2,FALSE))</f>
        <v/>
      </c>
      <c r="KD137" t="str">
        <f>IF(ISERROR(MATCH(KD$1,'CSC Mitre'!EF$1:EF$220,0)),"",VLOOKUP(KD$1,'Tactic Recode'!$A$1:$B$547,2,FALSE))</f>
        <v/>
      </c>
      <c r="KE137" t="str">
        <f>IF(ISERROR(MATCH(KE$1,'CSC Mitre'!EF$1:EF$220,0)),"",VLOOKUP(KE$1,'Tactic Recode'!$A$1:$B$547,2,FALSE))</f>
        <v/>
      </c>
      <c r="KF137" t="str">
        <f>IF(ISERROR(MATCH(KF$1,'CSC Mitre'!EF$1:EF$220,0)),"",VLOOKUP(KF$1,'Tactic Recode'!$A$1:$B$547,2,FALSE))</f>
        <v/>
      </c>
      <c r="KG137" t="str">
        <f>IF(ISERROR(MATCH(KG$1,'CSC Mitre'!EF$1:EF$220,0)),"",VLOOKUP(KG$1,'Tactic Recode'!$A$1:$B$547,2,FALSE))</f>
        <v/>
      </c>
      <c r="KH137" t="str">
        <f>IF(ISERROR(MATCH(KH$1,'CSC Mitre'!EF$1:EF$220,0)),"",VLOOKUP(KH$1,'Tactic Recode'!$A$1:$B$547,2,FALSE))</f>
        <v/>
      </c>
      <c r="KI137" t="str">
        <f>IF(ISERROR(MATCH(KI$1,'CSC Mitre'!EF$1:EF$220,0)),"",VLOOKUP(KI$1,'Tactic Recode'!$A$1:$B$547,2,FALSE))</f>
        <v/>
      </c>
      <c r="KJ137" t="str">
        <f>IF(ISERROR(MATCH(KJ$1,'CSC Mitre'!EF$1:EF$220,0)),"",VLOOKUP(KJ$1,'Tactic Recode'!$A$1:$B$547,2,FALSE))</f>
        <v/>
      </c>
      <c r="KK137" t="str">
        <f>IF(ISERROR(MATCH(KK$1,'CSC Mitre'!EF$1:EF$220,0)),"",VLOOKUP(KK$1,'Tactic Recode'!$A$1:$B$547,2,FALSE))</f>
        <v/>
      </c>
      <c r="KL137" t="str">
        <f>IF(ISERROR(MATCH(KL$1,'CSC Mitre'!EF$1:EF$220,0)),"",VLOOKUP(KL$1,'Tactic Recode'!$A$1:$B$547,2,FALSE))</f>
        <v/>
      </c>
      <c r="KM137" t="str">
        <f>IF(ISERROR(MATCH(KM$1,'CSC Mitre'!EF$1:EF$220,0)),"",VLOOKUP(KM$1,'Tactic Recode'!$A$1:$B$547,2,FALSE))</f>
        <v/>
      </c>
      <c r="KN137" t="str">
        <f>IF(ISERROR(MATCH(KN$1,'CSC Mitre'!EF$1:EF$220,0)),"",VLOOKUP(KN$1,'Tactic Recode'!$A$1:$B$547,2,FALSE))</f>
        <v/>
      </c>
      <c r="KO137" t="str">
        <f>IF(ISERROR(MATCH(KO$1,'CSC Mitre'!EF$1:EF$220,0)),"",VLOOKUP(KO$1,'Tactic Recode'!$A$1:$B$547,2,FALSE))</f>
        <v/>
      </c>
      <c r="KP137" t="str">
        <f>IF(ISERROR(MATCH(KP$1,'CSC Mitre'!EF$1:EF$220,0)),"",VLOOKUP(KP$1,'Tactic Recode'!$A$1:$B$547,2,FALSE))</f>
        <v/>
      </c>
      <c r="KQ137" t="str">
        <f>IF(ISERROR(MATCH(KQ$1,'CSC Mitre'!EF$1:EF$220,0)),"",VLOOKUP(KQ$1,'Tactic Recode'!$A$1:$B$547,2,FALSE))</f>
        <v/>
      </c>
      <c r="KR137" t="str">
        <f>IF(ISERROR(MATCH(KR$1,'CSC Mitre'!EF$1:EF$220,0)),"",VLOOKUP(KR$1,'Tactic Recode'!$A$1:$B$547,2,FALSE))</f>
        <v/>
      </c>
      <c r="KS137" t="str">
        <f>IF(ISERROR(MATCH(KS$1,'CSC Mitre'!EF$1:EF$220,0)),"",VLOOKUP(KS$1,'Tactic Recode'!$A$1:$B$547,2,FALSE))</f>
        <v/>
      </c>
      <c r="KT137" t="str">
        <f>IF(ISERROR(MATCH(KT$1,'CSC Mitre'!EF$1:EF$220,0)),"",VLOOKUP(KT$1,'Tactic Recode'!$A$1:$B$547,2,FALSE))</f>
        <v/>
      </c>
      <c r="KU137" t="str">
        <f>IF(ISERROR(MATCH(KU$1,'CSC Mitre'!EF$1:EF$220,0)),"",VLOOKUP(KU$1,'Tactic Recode'!$A$1:$B$547,2,FALSE))</f>
        <v/>
      </c>
      <c r="KV137" t="str">
        <f>IF(ISERROR(MATCH(KV$1,'CSC Mitre'!EF$1:EF$220,0)),"",VLOOKUP(KV$1,'Tactic Recode'!$A$1:$B$547,2,FALSE))</f>
        <v/>
      </c>
      <c r="KW137" t="str">
        <f>IF(ISERROR(MATCH(KW$1,'CSC Mitre'!EF$1:EF$220,0)),"",VLOOKUP(KW$1,'Tactic Recode'!$A$1:$B$547,2,FALSE))</f>
        <v/>
      </c>
      <c r="KX137" t="str">
        <f>IF(ISERROR(MATCH(KX$1,'CSC Mitre'!EF$1:EF$220,0)),"",VLOOKUP(KX$1,'Tactic Recode'!$A$1:$B$547,2,FALSE))</f>
        <v/>
      </c>
      <c r="KY137" t="str">
        <f>IF(ISERROR(MATCH(KY$1,'CSC Mitre'!EF$1:EF$220,0)),"",VLOOKUP(KY$1,'Tactic Recode'!$A$1:$B$547,2,FALSE))</f>
        <v/>
      </c>
      <c r="KZ137" t="str">
        <f>IF(ISERROR(MATCH(KZ$1,'CSC Mitre'!EF$1:EF$220,0)),"",VLOOKUP(KZ$1,'Tactic Recode'!$A$1:$B$547,2,FALSE))</f>
        <v/>
      </c>
      <c r="LA137" t="str">
        <f>IF(ISERROR(MATCH(LA$1,'CSC Mitre'!EF$1:EF$220,0)),"",VLOOKUP(LA$1,'Tactic Recode'!$A$1:$B$547,2,FALSE))</f>
        <v/>
      </c>
      <c r="LB137" t="str">
        <f>IF(ISERROR(MATCH(LB$1,'CSC Mitre'!EF$1:EF$220,0)),"",VLOOKUP(LB$1,'Tactic Recode'!$A$1:$B$547,2,FALSE))</f>
        <v/>
      </c>
      <c r="LC137" t="str">
        <f>IF(ISERROR(MATCH(LC$1,'CSC Mitre'!EF$1:EF$220,0)),"",VLOOKUP(LC$1,'Tactic Recode'!$A$1:$B$547,2,FALSE))</f>
        <v/>
      </c>
      <c r="LD137" t="str">
        <f>IF(ISERROR(MATCH(LD$1,'CSC Mitre'!EF$1:EF$220,0)),"",VLOOKUP(LD$1,'Tactic Recode'!$A$1:$B$547,2,FALSE))</f>
        <v/>
      </c>
      <c r="LE137" t="str">
        <f>IF(ISERROR(MATCH(LE$1,'CSC Mitre'!EF$1:EF$220,0)),"",VLOOKUP(LE$1,'Tactic Recode'!$A$1:$B$547,2,FALSE))</f>
        <v/>
      </c>
      <c r="LF137" t="str">
        <f>IF(ISERROR(MATCH(LF$1,'CSC Mitre'!EF$1:EF$220,0)),"",VLOOKUP(LF$1,'Tactic Recode'!$A$1:$B$547,2,FALSE))</f>
        <v/>
      </c>
      <c r="LG137" t="str">
        <f>IF(ISERROR(MATCH(LG$1,'CSC Mitre'!EF$1:EF$220,0)),"",VLOOKUP(LG$1,'Tactic Recode'!$A$1:$B$547,2,FALSE))</f>
        <v/>
      </c>
      <c r="LH137" t="str">
        <f>IF(ISERROR(MATCH(LH$1,'CSC Mitre'!EF$1:EF$220,0)),"",VLOOKUP(LH$1,'Tactic Recode'!$A$1:$B$547,2,FALSE))</f>
        <v/>
      </c>
      <c r="LI137" t="str">
        <f>IF(ISERROR(MATCH(LI$1,'CSC Mitre'!EF$1:EF$220,0)),"",VLOOKUP(LI$1,'Tactic Recode'!$A$1:$B$547,2,FALSE))</f>
        <v/>
      </c>
      <c r="LJ137" t="str">
        <f>IF(ISERROR(MATCH(LJ$1,'CSC Mitre'!EF$1:EF$220,0)),"",VLOOKUP(LJ$1,'Tactic Recode'!$A$1:$B$547,2,FALSE))</f>
        <v/>
      </c>
      <c r="LK137" t="str">
        <f>IF(ISERROR(MATCH(LK$1,'CSC Mitre'!EF$1:EF$220,0)),"",VLOOKUP(LK$1,'Tactic Recode'!$A$1:$B$547,2,FALSE))</f>
        <v/>
      </c>
      <c r="LL137" t="str">
        <f>IF(ISERROR(MATCH(LL$1,'CSC Mitre'!EF$1:EF$220,0)),"",VLOOKUP(LL$1,'Tactic Recode'!$A$1:$B$547,2,FALSE))</f>
        <v/>
      </c>
      <c r="LM137" t="str">
        <f>IF(ISERROR(MATCH(LM$1,'CSC Mitre'!EF$1:EF$220,0)),"",VLOOKUP(LM$1,'Tactic Recode'!$A$1:$B$547,2,FALSE))</f>
        <v/>
      </c>
      <c r="LN137" t="str">
        <f>IF(ISERROR(MATCH(LN$1,'CSC Mitre'!EF$1:EF$220,0)),"",VLOOKUP(LN$1,'Tactic Recode'!$A$1:$B$547,2,FALSE))</f>
        <v/>
      </c>
      <c r="LO137" t="str">
        <f>IF(ISERROR(MATCH(LO$1,'CSC Mitre'!EF$1:EF$220,0)),"",VLOOKUP(LO$1,'Tactic Recode'!$A$1:$B$547,2,FALSE))</f>
        <v/>
      </c>
      <c r="LP137" t="str">
        <f>IF(ISERROR(MATCH(LP$1,'CSC Mitre'!EF$1:EF$220,0)),"",VLOOKUP(LP$1,'Tactic Recode'!$A$1:$B$547,2,FALSE))</f>
        <v/>
      </c>
      <c r="LQ137" t="str">
        <f>IF(ISERROR(MATCH(LQ$1,'CSC Mitre'!EF$1:EF$220,0)),"",VLOOKUP(LQ$1,'Tactic Recode'!$A$1:$B$547,2,FALSE))</f>
        <v/>
      </c>
      <c r="LR137" t="str">
        <f>IF(ISERROR(MATCH(LR$1,'CSC Mitre'!EF$1:EF$220,0)),"",VLOOKUP(LR$1,'Tactic Recode'!$A$1:$B$547,2,FALSE))</f>
        <v/>
      </c>
      <c r="LS137" t="str">
        <f>IF(ISERROR(MATCH(LS$1,'CSC Mitre'!EF$1:EF$220,0)),"",VLOOKUP(LS$1,'Tactic Recode'!$A$1:$B$547,2,FALSE))</f>
        <v/>
      </c>
      <c r="LT137" t="str">
        <f>IF(ISERROR(MATCH(LT$1,'CSC Mitre'!EF$1:EF$220,0)),"",VLOOKUP(LT$1,'Tactic Recode'!$A$1:$B$547,2,FALSE))</f>
        <v/>
      </c>
      <c r="LU137" t="str">
        <f>IF(ISERROR(MATCH(LU$1,'CSC Mitre'!EF$1:EF$220,0)),"",VLOOKUP(LU$1,'Tactic Recode'!$A$1:$B$547,2,FALSE))</f>
        <v/>
      </c>
      <c r="LV137" t="str">
        <f>IF(ISERROR(MATCH(LV$1,'CSC Mitre'!EF$1:EF$220,0)),"",VLOOKUP(LV$1,'Tactic Recode'!$A$1:$B$547,2,FALSE))</f>
        <v/>
      </c>
      <c r="LW137" t="str">
        <f>IF(ISERROR(MATCH(LW$1,'CSC Mitre'!EF$1:EF$220,0)),"",VLOOKUP(LW$1,'Tactic Recode'!$A$1:$B$547,2,FALSE))</f>
        <v/>
      </c>
      <c r="LX137" t="str">
        <f>IF(ISERROR(MATCH(LX$1,'CSC Mitre'!EF$1:EF$220,0)),"",VLOOKUP(LX$1,'Tactic Recode'!$A$1:$B$547,2,FALSE))</f>
        <v/>
      </c>
      <c r="LY137" t="str">
        <f>IF(ISERROR(MATCH(LY$1,'CSC Mitre'!EF$1:EF$220,0)),"",VLOOKUP(LY$1,'Tactic Recode'!$A$1:$B$547,2,FALSE))</f>
        <v/>
      </c>
      <c r="LZ137" t="str">
        <f>IF(ISERROR(MATCH(LZ$1,'CSC Mitre'!EF$1:EF$220,0)),"",VLOOKUP(LZ$1,'Tactic Recode'!$A$1:$B$547,2,FALSE))</f>
        <v/>
      </c>
      <c r="MA137" t="str">
        <f>IF(ISERROR(MATCH(MA$1,'CSC Mitre'!EF$1:EF$220,0)),"",VLOOKUP(MA$1,'Tactic Recode'!$A$1:$B$547,2,FALSE))</f>
        <v/>
      </c>
      <c r="MB137" t="str">
        <f>IF(ISERROR(MATCH(MB$1,'CSC Mitre'!EF$1:EF$220,0)),"",VLOOKUP(MB$1,'Tactic Recode'!$A$1:$B$547,2,FALSE))</f>
        <v/>
      </c>
      <c r="MC137" t="str">
        <f>IF(ISERROR(MATCH(MC$1,'CSC Mitre'!EF$1:EF$220,0)),"",VLOOKUP(MC$1,'Tactic Recode'!$A$1:$B$547,2,FALSE))</f>
        <v/>
      </c>
      <c r="MD137" t="str">
        <f>IF(ISERROR(MATCH(MD$1,'CSC Mitre'!EF$1:EF$220,0)),"",VLOOKUP(MD$1,'Tactic Recode'!$A$1:$B$547,2,FALSE))</f>
        <v/>
      </c>
      <c r="ME137" t="str">
        <f>IF(ISERROR(MATCH(ME$1,'CSC Mitre'!EF$1:EF$220,0)),"",VLOOKUP(ME$1,'Tactic Recode'!$A$1:$B$547,2,FALSE))</f>
        <v/>
      </c>
      <c r="MF137" t="str">
        <f>IF(ISERROR(MATCH(MF$1,'CSC Mitre'!EF$1:EF$220,0)),"",VLOOKUP(MF$1,'Tactic Recode'!$A$1:$B$547,2,FALSE))</f>
        <v/>
      </c>
      <c r="MG137" t="str">
        <f>IF(ISERROR(MATCH(MG$1,'CSC Mitre'!EF$1:EF$220,0)),"",VLOOKUP(MG$1,'Tactic Recode'!$A$1:$B$547,2,FALSE))</f>
        <v/>
      </c>
      <c r="MH137" t="str">
        <f>IF(ISERROR(MATCH(MH$1,'CSC Mitre'!EF$1:EF$220,0)),"",VLOOKUP(MH$1,'Tactic Recode'!$A$1:$B$547,2,FALSE))</f>
        <v/>
      </c>
      <c r="MI137" t="str">
        <f>IF(ISERROR(MATCH(MI$1,'CSC Mitre'!EF$1:EF$220,0)),"",VLOOKUP(MI$1,'Tactic Recode'!$A$1:$B$547,2,FALSE))</f>
        <v/>
      </c>
      <c r="MJ137" t="str">
        <f>IF(ISERROR(MATCH(MJ$1,'CSC Mitre'!EF$1:EF$220,0)),"",VLOOKUP(MJ$1,'Tactic Recode'!$A$1:$B$547,2,FALSE))</f>
        <v/>
      </c>
      <c r="MK137" t="str">
        <f>IF(ISERROR(MATCH(MK$1,'CSC Mitre'!EF$1:EF$220,0)),"",VLOOKUP(MK$1,'Tactic Recode'!$A$1:$B$547,2,FALSE))</f>
        <v/>
      </c>
      <c r="ML137" t="str">
        <f>IF(ISERROR(MATCH(ML$1,'CSC Mitre'!EF$1:EF$220,0)),"",VLOOKUP(ML$1,'Tactic Recode'!$A$1:$B$547,2,FALSE))</f>
        <v/>
      </c>
      <c r="MM137" t="str">
        <f>IF(ISERROR(MATCH(MM$1,'CSC Mitre'!EF$1:EF$220,0)),"",VLOOKUP(MM$1,'Tactic Recode'!$A$1:$B$547,2,FALSE))</f>
        <v/>
      </c>
      <c r="MN137" t="str">
        <f>IF(ISERROR(MATCH(MN$1,'CSC Mitre'!EF$1:EF$220,0)),"",VLOOKUP(MN$1,'Tactic Recode'!$A$1:$B$547,2,FALSE))</f>
        <v/>
      </c>
      <c r="MO137" t="str">
        <f>IF(ISERROR(MATCH(MO$1,'CSC Mitre'!EF$1:EF$220,0)),"",VLOOKUP(MO$1,'Tactic Recode'!$A$1:$B$547,2,FALSE))</f>
        <v/>
      </c>
      <c r="MP137" t="str">
        <f>IF(ISERROR(MATCH(MP$1,'CSC Mitre'!EF$1:EF$220,0)),"",VLOOKUP(MP$1,'Tactic Recode'!$A$1:$B$547,2,FALSE))</f>
        <v/>
      </c>
      <c r="MQ137" t="str">
        <f>IF(ISERROR(MATCH(MQ$1,'CSC Mitre'!EF$1:EF$220,0)),"",VLOOKUP(MQ$1,'Tactic Recode'!$A$1:$B$547,2,FALSE))</f>
        <v/>
      </c>
      <c r="MR137" t="str">
        <f>IF(ISERROR(MATCH(MR$1,'CSC Mitre'!EF$1:EF$220,0)),"",VLOOKUP(MR$1,'Tactic Recode'!$A$1:$B$547,2,FALSE))</f>
        <v/>
      </c>
      <c r="MS137" t="str">
        <f>IF(ISERROR(MATCH(MS$1,'CSC Mitre'!EF$1:EF$220,0)),"",VLOOKUP(MS$1,'Tactic Recode'!$A$1:$B$547,2,FALSE))</f>
        <v/>
      </c>
      <c r="MT137" t="str">
        <f>IF(ISERROR(MATCH(MT$1,'CSC Mitre'!EF$1:EF$220,0)),"",VLOOKUP(MT$1,'Tactic Recode'!$A$1:$B$547,2,FALSE))</f>
        <v/>
      </c>
      <c r="MU137" t="str">
        <f>IF(ISERROR(MATCH(MU$1,'CSC Mitre'!EF$1:EF$220,0)),"",VLOOKUP(MU$1,'Tactic Recode'!$A$1:$B$547,2,FALSE))</f>
        <v/>
      </c>
      <c r="MV137" t="str">
        <f>IF(ISERROR(MATCH(MV$1,'CSC Mitre'!EF$1:EF$220,0)),"",VLOOKUP(MV$1,'Tactic Recode'!$A$1:$B$547,2,FALSE))</f>
        <v/>
      </c>
      <c r="MW137" t="str">
        <f>IF(ISERROR(MATCH(MW$1,'CSC Mitre'!EF$1:EF$220,0)),"",VLOOKUP(MW$1,'Tactic Recode'!$A$1:$B$547,2,FALSE))</f>
        <v/>
      </c>
      <c r="MX137" t="str">
        <f>IF(ISERROR(MATCH(MX$1,'CSC Mitre'!EF$1:EF$220,0)),"",VLOOKUP(MX$1,'Tactic Recode'!$A$1:$B$547,2,FALSE))</f>
        <v/>
      </c>
      <c r="MY137" t="str">
        <f>IF(ISERROR(MATCH(MY$1,'CSC Mitre'!EF$1:EF$220,0)),"",VLOOKUP(MY$1,'Tactic Recode'!$A$1:$B$547,2,FALSE))</f>
        <v/>
      </c>
      <c r="MZ137" t="str">
        <f>IF(ISERROR(MATCH(MZ$1,'CSC Mitre'!EF$1:EF$220,0)),"",VLOOKUP(MZ$1,'Tactic Recode'!$A$1:$B$547,2,FALSE))</f>
        <v/>
      </c>
      <c r="NA137" t="str">
        <f>IF(ISERROR(MATCH(NA$1,'CSC Mitre'!EF$1:EF$220,0)),"",VLOOKUP(NA$1,'Tactic Recode'!$A$1:$B$547,2,FALSE))</f>
        <v/>
      </c>
      <c r="NB137" t="str">
        <f>IF(ISERROR(MATCH(NB$1,'CSC Mitre'!EF$1:EF$220,0)),"",VLOOKUP(NB$1,'Tactic Recode'!$A$1:$B$547,2,FALSE))</f>
        <v/>
      </c>
      <c r="NC137" t="str">
        <f>IF(ISERROR(MATCH(NC$1,'CSC Mitre'!EF$1:EF$220,0)),"",VLOOKUP(NC$1,'Tactic Recode'!$A$1:$B$547,2,FALSE))</f>
        <v/>
      </c>
      <c r="ND137" t="str">
        <f>IF(ISERROR(MATCH(ND$1,'CSC Mitre'!EF$1:EF$220,0)),"",VLOOKUP(ND$1,'Tactic Recode'!$A$1:$B$547,2,FALSE))</f>
        <v/>
      </c>
      <c r="NE137" t="str">
        <f>IF(ISERROR(MATCH(NE$1,'CSC Mitre'!EF$1:EF$220,0)),"",VLOOKUP(NE$1,'Tactic Recode'!$A$1:$B$547,2,FALSE))</f>
        <v/>
      </c>
      <c r="NF137" t="str">
        <f>IF(ISERROR(MATCH(NF$1,'CSC Mitre'!EF$1:EF$220,0)),"",VLOOKUP(NF$1,'Tactic Recode'!$A$1:$B$547,2,FALSE))</f>
        <v/>
      </c>
      <c r="NG137" t="str">
        <f>IF(ISERROR(MATCH(NG$1,'CSC Mitre'!EF$1:EF$220,0)),"",VLOOKUP(NG$1,'Tactic Recode'!$A$1:$B$547,2,FALSE))</f>
        <v/>
      </c>
      <c r="NH137" t="str">
        <f>IF(ISERROR(MATCH(NH$1,'CSC Mitre'!EF$1:EF$220,0)),"",VLOOKUP(NH$1,'Tactic Recode'!$A$1:$B$547,2,FALSE))</f>
        <v/>
      </c>
      <c r="NI137" t="str">
        <f>IF(ISERROR(MATCH(NI$1,'CSC Mitre'!EF$1:EF$220,0)),"",VLOOKUP(NI$1,'Tactic Recode'!$A$1:$B$547,2,FALSE))</f>
        <v/>
      </c>
      <c r="NJ137" t="str">
        <f>IF(ISERROR(MATCH(NJ$1,'CSC Mitre'!EF$1:EF$220,0)),"",VLOOKUP(NJ$1,'Tactic Recode'!$A$1:$B$547,2,FALSE))</f>
        <v/>
      </c>
      <c r="NK137" t="str">
        <f>IF(ISERROR(MATCH(NK$1,'CSC Mitre'!EF$1:EF$220,0)),"",VLOOKUP(NK$1,'Tactic Recode'!$A$1:$B$547,2,FALSE))</f>
        <v/>
      </c>
      <c r="NL137" t="str">
        <f>IF(ISERROR(MATCH(NL$1,'CSC Mitre'!EF$1:EF$220,0)),"",VLOOKUP(NL$1,'Tactic Recode'!$A$1:$B$547,2,FALSE))</f>
        <v/>
      </c>
      <c r="NM137" t="str">
        <f>IF(ISERROR(MATCH(NM$1,'CSC Mitre'!EF$1:EF$220,0)),"",VLOOKUP(NM$1,'Tactic Recode'!$A$1:$B$547,2,FALSE))</f>
        <v/>
      </c>
      <c r="NN137" t="str">
        <f>IF(ISERROR(MATCH(NN$1,'CSC Mitre'!EF$1:EF$220,0)),"",VLOOKUP(NN$1,'Tactic Recode'!$A$1:$B$547,2,FALSE))</f>
        <v/>
      </c>
      <c r="NO137" t="str">
        <f>IF(ISERROR(MATCH(NO$1,'CSC Mitre'!EF$1:EF$220,0)),"",VLOOKUP(NO$1,'Tactic Recode'!$A$1:$B$547,2,FALSE))</f>
        <v/>
      </c>
      <c r="NP137" t="str">
        <f>IF(ISERROR(MATCH(NP$1,'CSC Mitre'!EF$1:EF$220,0)),"",VLOOKUP(NP$1,'Tactic Recode'!$A$1:$B$547,2,FALSE))</f>
        <v/>
      </c>
      <c r="NQ137" t="str">
        <f>IF(ISERROR(MATCH(NQ$1,'CSC Mitre'!EF$1:EF$220,0)),"",VLOOKUP(NQ$1,'Tactic Recode'!$A$1:$B$547,2,FALSE))</f>
        <v/>
      </c>
      <c r="NR137" t="str">
        <f>IF(ISERROR(MATCH(NR$1,'CSC Mitre'!EF$1:EF$220,0)),"",VLOOKUP(NR$1,'Tactic Recode'!$A$1:$B$547,2,FALSE))</f>
        <v/>
      </c>
      <c r="NS137" t="str">
        <f>IF(ISERROR(MATCH(NS$1,'CSC Mitre'!EF$1:EF$220,0)),"",VLOOKUP(NS$1,'Tactic Recode'!$A$1:$B$547,2,FALSE))</f>
        <v/>
      </c>
      <c r="NT137" t="str">
        <f>IF(ISERROR(MATCH(NT$1,'CSC Mitre'!EF$1:EF$220,0)),"",VLOOKUP(NT$1,'Tactic Recode'!$A$1:$B$547,2,FALSE))</f>
        <v/>
      </c>
      <c r="NU137" t="str">
        <f>IF(ISERROR(MATCH(NU$1,'CSC Mitre'!EF$1:EF$220,0)),"",VLOOKUP(NU$1,'Tactic Recode'!$A$1:$B$547,2,FALSE))</f>
        <v/>
      </c>
      <c r="NV137" t="str">
        <f>IF(ISERROR(MATCH(NV$1,'CSC Mitre'!EF$1:EF$220,0)),"",VLOOKUP(NV$1,'Tactic Recode'!$A$1:$B$547,2,FALSE))</f>
        <v/>
      </c>
      <c r="NW137" t="str">
        <f>IF(ISERROR(MATCH(NW$1,'CSC Mitre'!EF$1:EF$220,0)),"",VLOOKUP(NW$1,'Tactic Recode'!$A$1:$B$547,2,FALSE))</f>
        <v/>
      </c>
      <c r="NX137" t="str">
        <f>IF(ISERROR(MATCH(NX$1,'CSC Mitre'!EF$1:EF$220,0)),"",VLOOKUP(NX$1,'Tactic Recode'!$A$1:$B$547,2,FALSE))</f>
        <v/>
      </c>
      <c r="NY137" t="str">
        <f>IF(ISERROR(MATCH(NY$1,'CSC Mitre'!EF$1:EF$220,0)),"",VLOOKUP(NY$1,'Tactic Recode'!$A$1:$B$547,2,FALSE))</f>
        <v/>
      </c>
      <c r="NZ137" t="str">
        <f>IF(ISERROR(MATCH(NZ$1,'CSC Mitre'!EF$1:EF$220,0)),"",VLOOKUP(NZ$1,'Tactic Recode'!$A$1:$B$547,2,FALSE))</f>
        <v/>
      </c>
      <c r="OA137" t="str">
        <f>IF(ISERROR(MATCH(OA$1,'CSC Mitre'!EF$1:EF$220,0)),"",VLOOKUP(OA$1,'Tactic Recode'!$A$1:$B$547,2,FALSE))</f>
        <v/>
      </c>
      <c r="OB137" t="str">
        <f>IF(ISERROR(MATCH(OB$1,'CSC Mitre'!EF$1:EF$220,0)),"",VLOOKUP(OB$1,'Tactic Recode'!$A$1:$B$547,2,FALSE))</f>
        <v/>
      </c>
      <c r="OC137" t="str">
        <f>IF(ISERROR(MATCH(OC$1,'CSC Mitre'!EF$1:EF$220,0)),"",VLOOKUP(OC$1,'Tactic Recode'!$A$1:$B$547,2,FALSE))</f>
        <v/>
      </c>
      <c r="OD137" t="str">
        <f>IF(ISERROR(MATCH(OD$1,'CSC Mitre'!EF$1:EF$220,0)),"",VLOOKUP(OD$1,'Tactic Recode'!$A$1:$B$547,2,FALSE))</f>
        <v/>
      </c>
      <c r="OE137" t="str">
        <f>IF(ISERROR(MATCH(OE$1,'CSC Mitre'!EF$1:EF$220,0)),"",VLOOKUP(OE$1,'Tactic Recode'!$A$1:$B$547,2,FALSE))</f>
        <v/>
      </c>
      <c r="OF137" t="str">
        <f>IF(ISERROR(MATCH(OF$1,'CSC Mitre'!EF$1:EF$220,0)),"",VLOOKUP(OF$1,'Tactic Recode'!$A$1:$B$547,2,FALSE))</f>
        <v/>
      </c>
      <c r="OG137" t="str">
        <f>IF(ISERROR(MATCH(OG$1,'CSC Mitre'!EF$1:EF$220,0)),"",VLOOKUP(OG$1,'Tactic Recode'!$A$1:$B$547,2,FALSE))</f>
        <v/>
      </c>
      <c r="OH137" t="str">
        <f>IF(ISERROR(MATCH(OH$1,'CSC Mitre'!EF$1:EF$220,0)),"",VLOOKUP(OH$1,'Tactic Recode'!$A$1:$B$547,2,FALSE))</f>
        <v/>
      </c>
      <c r="OI137" t="str">
        <f>IF(ISERROR(MATCH(OI$1,'CSC Mitre'!EF$1:EF$220,0)),"",VLOOKUP(OI$1,'Tactic Recode'!$A$1:$B$547,2,FALSE))</f>
        <v/>
      </c>
      <c r="OJ137" t="str">
        <f>IF(ISERROR(MATCH(OJ$1,'CSC Mitre'!EF$1:EF$220,0)),"",VLOOKUP(OJ$1,'Tactic Recode'!$A$1:$B$547,2,FALSE))</f>
        <v/>
      </c>
      <c r="OK137" t="str">
        <f>IF(ISERROR(MATCH(OK$1,'CSC Mitre'!EF$1:EF$220,0)),"",VLOOKUP(OK$1,'Tactic Recode'!$A$1:$B$547,2,FALSE))</f>
        <v/>
      </c>
      <c r="OL137" t="str">
        <f>IF(ISERROR(MATCH(OL$1,'CSC Mitre'!EF$1:EF$220,0)),"",VLOOKUP(OL$1,'Tactic Recode'!$A$1:$B$547,2,FALSE))</f>
        <v/>
      </c>
      <c r="OM137" t="str">
        <f>IF(ISERROR(MATCH(OM$1,'CSC Mitre'!EF$1:EF$220,0)),"",VLOOKUP(OM$1,'Tactic Recode'!$A$1:$B$547,2,FALSE))</f>
        <v/>
      </c>
      <c r="ON137" t="str">
        <f>IF(ISERROR(MATCH(ON$1,'CSC Mitre'!EF$1:EF$220,0)),"",VLOOKUP(ON$1,'Tactic Recode'!$A$1:$B$547,2,FALSE))</f>
        <v/>
      </c>
      <c r="OO137" t="str">
        <f>IF(ISERROR(MATCH(OO$1,'CSC Mitre'!EF$1:EF$220,0)),"",VLOOKUP(OO$1,'Tactic Recode'!$A$1:$B$547,2,FALSE))</f>
        <v/>
      </c>
      <c r="OP137" t="str">
        <f>IF(ISERROR(MATCH(OP$1,'CSC Mitre'!EF$1:EF$220,0)),"",VLOOKUP(OP$1,'Tactic Recode'!$A$1:$B$547,2,FALSE))</f>
        <v/>
      </c>
      <c r="OQ137" t="str">
        <f>IF(ISERROR(MATCH(OQ$1,'CSC Mitre'!EF$1:EF$220,0)),"",VLOOKUP(OQ$1,'Tactic Recode'!$A$1:$B$547,2,FALSE))</f>
        <v/>
      </c>
      <c r="OR137" t="str">
        <f>IF(ISERROR(MATCH(OR$1,'CSC Mitre'!EF$1:EF$220,0)),"",VLOOKUP(OR$1,'Tactic Recode'!$A$1:$B$547,2,FALSE))</f>
        <v/>
      </c>
      <c r="OS137" t="str">
        <f>IF(ISERROR(MATCH(OS$1,'CSC Mitre'!EF$1:EF$220,0)),"",VLOOKUP(OS$1,'Tactic Recode'!$A$1:$B$547,2,FALSE))</f>
        <v/>
      </c>
      <c r="OT137" t="str">
        <f>IF(ISERROR(MATCH(OT$1,'CSC Mitre'!EF$1:EF$220,0)),"",VLOOKUP(OT$1,'Tactic Recode'!$A$1:$B$547,2,FALSE))</f>
        <v/>
      </c>
      <c r="OU137" t="str">
        <f>IF(ISERROR(MATCH(OU$1,'CSC Mitre'!EF$1:EF$220,0)),"",VLOOKUP(OU$1,'Tactic Recode'!$A$1:$B$547,2,FALSE))</f>
        <v/>
      </c>
      <c r="OV137" t="str">
        <f>IF(ISERROR(MATCH(OV$1,'CSC Mitre'!EF$1:EF$220,0)),"",VLOOKUP(OV$1,'Tactic Recode'!$A$1:$B$547,2,FALSE))</f>
        <v/>
      </c>
      <c r="OW137" t="str">
        <f>IF(ISERROR(MATCH(OW$1,'CSC Mitre'!EF$1:EF$220,0)),"",VLOOKUP(OW$1,'Tactic Recode'!$A$1:$B$547,2,FALSE))</f>
        <v/>
      </c>
      <c r="OX137" t="str">
        <f>IF(ISERROR(MATCH(OX$1,'CSC Mitre'!EF$1:EF$220,0)),"",VLOOKUP(OX$1,'Tactic Recode'!$A$1:$B$547,2,FALSE))</f>
        <v/>
      </c>
      <c r="OY137" t="str">
        <f>IF(ISERROR(MATCH(OY$1,'CSC Mitre'!EF$1:EF$220,0)),"",VLOOKUP(OY$1,'Tactic Recode'!$A$1:$B$547,2,FALSE))</f>
        <v/>
      </c>
      <c r="OZ137" t="str">
        <f>IF(ISERROR(MATCH(OZ$1,'CSC Mitre'!EF$1:EF$220,0)),"",VLOOKUP(OZ$1,'Tactic Recode'!$A$1:$B$547,2,FALSE))</f>
        <v/>
      </c>
      <c r="PA137" t="str">
        <f>IF(ISERROR(MATCH(PA$1,'CSC Mitre'!EF$1:EF$220,0)),"",VLOOKUP(PA$1,'Tactic Recode'!$A$1:$B$547,2,FALSE))</f>
        <v/>
      </c>
      <c r="PB137" t="str">
        <f>IF(ISERROR(MATCH(PB$1,'CSC Mitre'!EF$1:EF$220,0)),"",VLOOKUP(PB$1,'Tactic Recode'!$A$1:$B$547,2,FALSE))</f>
        <v/>
      </c>
      <c r="PC137" t="str">
        <f>IF(ISERROR(MATCH(PC$1,'CSC Mitre'!EF$1:EF$220,0)),"",VLOOKUP(PC$1,'Tactic Recode'!$A$1:$B$547,2,FALSE))</f>
        <v/>
      </c>
      <c r="PD137" t="str">
        <f>IF(ISERROR(MATCH(PD$1,'CSC Mitre'!EF$1:EF$220,0)),"",VLOOKUP(PD$1,'Tactic Recode'!$A$1:$B$547,2,FALSE))</f>
        <v/>
      </c>
      <c r="PE137" t="str">
        <f>IF(ISERROR(MATCH(PE$1,'CSC Mitre'!EF$1:EF$220,0)),"",VLOOKUP(PE$1,'Tactic Recode'!$A$1:$B$547,2,FALSE))</f>
        <v/>
      </c>
      <c r="PF137" t="str">
        <f>IF(ISERROR(MATCH(PF$1,'CSC Mitre'!EF$1:EF$220,0)),"",VLOOKUP(PF$1,'Tactic Recode'!$A$1:$B$547,2,FALSE))</f>
        <v/>
      </c>
      <c r="PG137" t="str">
        <f>IF(ISERROR(MATCH(PG$1,'CSC Mitre'!EF$1:EF$220,0)),"",VLOOKUP(PG$1,'Tactic Recode'!$A$1:$B$547,2,FALSE))</f>
        <v/>
      </c>
      <c r="PH137" t="str">
        <f>IF(ISERROR(MATCH(PH$1,'CSC Mitre'!EF$1:EF$220,0)),"",VLOOKUP(PH$1,'Tactic Recode'!$A$1:$B$547,2,FALSE))</f>
        <v/>
      </c>
      <c r="PI137" t="str">
        <f>IF(ISERROR(MATCH(PI$1,'CSC Mitre'!EF$1:EF$220,0)),"",VLOOKUP(PI$1,'Tactic Recode'!$A$1:$B$547,2,FALSE))</f>
        <v/>
      </c>
      <c r="PJ137" t="str">
        <f>IF(ISERROR(MATCH(PJ$1,'CSC Mitre'!EF$1:EF$220,0)),"",VLOOKUP(PJ$1,'Tactic Recode'!$A$1:$B$547,2,FALSE))</f>
        <v/>
      </c>
      <c r="PK137" t="str">
        <f>IF(ISERROR(MATCH(PK$1,'CSC Mitre'!EF$1:EF$220,0)),"",VLOOKUP(PK$1,'Tactic Recode'!$A$1:$B$547,2,FALSE))</f>
        <v/>
      </c>
      <c r="PL137" t="str">
        <f>IF(ISERROR(MATCH(PL$1,'CSC Mitre'!EF$1:EF$220,0)),"",VLOOKUP(PL$1,'Tactic Recode'!$A$1:$B$547,2,FALSE))</f>
        <v/>
      </c>
      <c r="PM137" t="str">
        <f>IF(ISERROR(MATCH(PM$1,'CSC Mitre'!EF$1:EF$220,0)),"",VLOOKUP(PM$1,'Tactic Recode'!$A$1:$B$547,2,FALSE))</f>
        <v/>
      </c>
      <c r="PN137" t="str">
        <f>IF(ISERROR(MATCH(PN$1,'CSC Mitre'!EF$1:EF$220,0)),"",VLOOKUP(PN$1,'Tactic Recode'!$A$1:$B$547,2,FALSE))</f>
        <v/>
      </c>
      <c r="PO137" t="str">
        <f>IF(ISERROR(MATCH(PO$1,'CSC Mitre'!EF$1:EF$220,0)),"",VLOOKUP(PO$1,'Tactic Recode'!$A$1:$B$547,2,FALSE))</f>
        <v/>
      </c>
      <c r="PP137" t="str">
        <f>IF(ISERROR(MATCH(PP$1,'CSC Mitre'!EF$1:EF$220,0)),"",VLOOKUP(PP$1,'Tactic Recode'!$A$1:$B$547,2,FALSE))</f>
        <v/>
      </c>
      <c r="PQ137" t="str">
        <f>IF(ISERROR(MATCH(PQ$1,'CSC Mitre'!EF$1:EF$220,0)),"",VLOOKUP(PQ$1,'Tactic Recode'!$A$1:$B$547,2,FALSE))</f>
        <v/>
      </c>
      <c r="PR137" t="str">
        <f>IF(ISERROR(MATCH(PR$1,'CSC Mitre'!EF$1:EF$220,0)),"",VLOOKUP(PR$1,'Tactic Recode'!$A$1:$B$547,2,FALSE))</f>
        <v/>
      </c>
      <c r="PS137" t="str">
        <f>IF(ISERROR(MATCH(PS$1,'CSC Mitre'!EF$1:EF$220,0)),"",VLOOKUP(PS$1,'Tactic Recode'!$A$1:$B$547,2,FALSE))</f>
        <v/>
      </c>
      <c r="PT137" t="str">
        <f>IF(ISERROR(MATCH(PT$1,'CSC Mitre'!EF$1:EF$220,0)),"",VLOOKUP(PT$1,'Tactic Recode'!$A$1:$B$547,2,FALSE))</f>
        <v/>
      </c>
      <c r="PU137" t="str">
        <f>IF(ISERROR(MATCH(PU$1,'CSC Mitre'!EF$1:EF$220,0)),"",VLOOKUP(PU$1,'Tactic Recode'!$A$1:$B$547,2,FALSE))</f>
        <v/>
      </c>
      <c r="PV137" t="str">
        <f>IF(ISERROR(MATCH(PV$1,'CSC Mitre'!EF$1:EF$220,0)),"",VLOOKUP(PV$1,'Tactic Recode'!$A$1:$B$547,2,FALSE))</f>
        <v/>
      </c>
      <c r="PW137" t="str">
        <f>IF(ISERROR(MATCH(PW$1,'CSC Mitre'!EF$1:EF$220,0)),"",VLOOKUP(PW$1,'Tactic Recode'!$A$1:$B$547,2,FALSE))</f>
        <v/>
      </c>
      <c r="PX137" t="str">
        <f>IF(ISERROR(MATCH(PX$1,'CSC Mitre'!EF$1:EF$220,0)),"",VLOOKUP(PX$1,'Tactic Recode'!$A$1:$B$547,2,FALSE))</f>
        <v/>
      </c>
      <c r="PY137" t="str">
        <f>IF(ISERROR(MATCH(PY$1,'CSC Mitre'!EF$1:EF$220,0)),"",VLOOKUP(PY$1,'Tactic Recode'!$A$1:$B$547,2,FALSE))</f>
        <v/>
      </c>
      <c r="PZ137" t="str">
        <f>IF(ISERROR(MATCH(PZ$1,'CSC Mitre'!EF$1:EF$220,0)),"",VLOOKUP(PZ$1,'Tactic Recode'!$A$1:$B$547,2,FALSE))</f>
        <v/>
      </c>
      <c r="QA137" t="str">
        <f>IF(ISERROR(MATCH(QA$1,'CSC Mitre'!EF$1:EF$220,0)),"",VLOOKUP(QA$1,'Tactic Recode'!$A$1:$B$547,2,FALSE))</f>
        <v/>
      </c>
      <c r="QB137" t="str">
        <f>IF(ISERROR(MATCH(QB$1,'CSC Mitre'!EF$1:EF$220,0)),"",VLOOKUP(QB$1,'Tactic Recode'!$A$1:$B$547,2,FALSE))</f>
        <v/>
      </c>
      <c r="QC137" t="str">
        <f>IF(ISERROR(MATCH(QC$1,'CSC Mitre'!EF$1:EF$220,0)),"",VLOOKUP(QC$1,'Tactic Recode'!$A$1:$B$547,2,FALSE))</f>
        <v/>
      </c>
      <c r="QD137" t="str">
        <f>IF(ISERROR(MATCH(QD$1,'CSC Mitre'!EF$1:EF$220,0)),"",VLOOKUP(QD$1,'Tactic Recode'!$A$1:$B$547,2,FALSE))</f>
        <v/>
      </c>
      <c r="QE137" t="str">
        <f>IF(ISERROR(MATCH(QE$1,'CSC Mitre'!EF$1:EF$220,0)),"",VLOOKUP(QE$1,'Tactic Recode'!$A$1:$B$547,2,FALSE))</f>
        <v/>
      </c>
      <c r="QF137" t="str">
        <f>IF(ISERROR(MATCH(QF$1,'CSC Mitre'!EF$1:EF$220,0)),"",VLOOKUP(QF$1,'Tactic Recode'!$A$1:$B$547,2,FALSE))</f>
        <v/>
      </c>
      <c r="QG137" t="str">
        <f>IF(ISERROR(MATCH(QG$1,'CSC Mitre'!EF$1:EF$220,0)),"",VLOOKUP(QG$1,'Tactic Recode'!$A$1:$B$547,2,FALSE))</f>
        <v/>
      </c>
      <c r="QH137" t="str">
        <f>IF(ISERROR(MATCH(QH$1,'CSC Mitre'!EF$1:EF$220,0)),"",VLOOKUP(QH$1,'Tactic Recode'!$A$1:$B$547,2,FALSE))</f>
        <v/>
      </c>
      <c r="QI137" t="str">
        <f>IF(ISERROR(MATCH(QI$1,'CSC Mitre'!EF$1:EF$220,0)),"",VLOOKUP(QI$1,'Tactic Recode'!$A$1:$B$547,2,FALSE))</f>
        <v/>
      </c>
      <c r="QJ137" t="str">
        <f>IF(ISERROR(MATCH(QJ$1,'CSC Mitre'!EF$1:EF$220,0)),"",VLOOKUP(QJ$1,'Tactic Recode'!$A$1:$B$547,2,FALSE))</f>
        <v/>
      </c>
      <c r="QK137" t="str">
        <f>IF(ISERROR(MATCH(QK$1,'CSC Mitre'!EF$1:EF$220,0)),"",VLOOKUP(QK$1,'Tactic Recode'!$A$1:$B$547,2,FALSE))</f>
        <v/>
      </c>
      <c r="QL137" t="str">
        <f>IF(ISERROR(MATCH(QL$1,'CSC Mitre'!EF$1:EF$220,0)),"",VLOOKUP(QL$1,'Tactic Recode'!$A$1:$B$547,2,FALSE))</f>
        <v/>
      </c>
      <c r="QM137" t="str">
        <f>IF(ISERROR(MATCH(QM$1,'CSC Mitre'!EF$1:EF$220,0)),"",VLOOKUP(QM$1,'Tactic Recode'!$A$1:$B$547,2,FALSE))</f>
        <v/>
      </c>
      <c r="QN137" t="str">
        <f>IF(ISERROR(MATCH(QN$1,'CSC Mitre'!EF$1:EF$220,0)),"",VLOOKUP(QN$1,'Tactic Recode'!$A$1:$B$547,2,FALSE))</f>
        <v/>
      </c>
      <c r="QO137" t="str">
        <f>IF(ISERROR(MATCH(QO$1,'CSC Mitre'!EF$1:EF$220,0)),"",VLOOKUP(QO$1,'Tactic Recode'!$A$1:$B$547,2,FALSE))</f>
        <v/>
      </c>
      <c r="QP137" t="str">
        <f>IF(ISERROR(MATCH(QP$1,'CSC Mitre'!EF$1:EF$220,0)),"",VLOOKUP(QP$1,'Tactic Recode'!$A$1:$B$547,2,FALSE))</f>
        <v/>
      </c>
      <c r="QQ137" t="str">
        <f>IF(ISERROR(MATCH(QQ$1,'CSC Mitre'!EF$1:EF$220,0)),"",VLOOKUP(QQ$1,'Tactic Recode'!$A$1:$B$547,2,FALSE))</f>
        <v/>
      </c>
      <c r="QR137" t="str">
        <f>IF(ISERROR(MATCH(QR$1,'CSC Mitre'!EF$1:EF$220,0)),"",VLOOKUP(QR$1,'Tactic Recode'!$A$1:$B$547,2,FALSE))</f>
        <v/>
      </c>
      <c r="QS137" t="str">
        <f>IF(ISERROR(MATCH(QS$1,'CSC Mitre'!EF$1:EF$220,0)),"",VLOOKUP(QS$1,'Tactic Recode'!$A$1:$B$547,2,FALSE))</f>
        <v/>
      </c>
      <c r="QT137" t="str">
        <f>IF(ISERROR(MATCH(QT$1,'CSC Mitre'!EF$1:EF$220,0)),"",VLOOKUP(QT$1,'Tactic Recode'!$A$1:$B$547,2,FALSE))</f>
        <v/>
      </c>
      <c r="QU137" t="str">
        <f>IF(ISERROR(MATCH(QU$1,'CSC Mitre'!EF$1:EF$220,0)),"",VLOOKUP(QU$1,'Tactic Recode'!$A$1:$B$547,2,FALSE))</f>
        <v/>
      </c>
      <c r="QV137" t="str">
        <f>IF(ISERROR(MATCH(QV$1,'CSC Mitre'!EF$1:EF$220,0)),"",VLOOKUP(QV$1,'Tactic Recode'!$A$1:$B$547,2,FALSE))</f>
        <v/>
      </c>
      <c r="QW137" t="str">
        <f>IF(ISERROR(MATCH(QW$1,'CSC Mitre'!EF$1:EF$220,0)),"",VLOOKUP(QW$1,'Tactic Recode'!$A$1:$B$547,2,FALSE))</f>
        <v/>
      </c>
      <c r="QX137" t="str">
        <f>IF(ISERROR(MATCH(QX$1,'CSC Mitre'!EF$1:EF$220,0)),"",VLOOKUP(QX$1,'Tactic Recode'!$A$1:$B$547,2,FALSE))</f>
        <v/>
      </c>
      <c r="QY137" t="str">
        <f>IF(ISERROR(MATCH(QY$1,'CSC Mitre'!EF$1:EF$220,0)),"",VLOOKUP(QY$1,'Tactic Recode'!$A$1:$B$547,2,FALSE))</f>
        <v/>
      </c>
      <c r="QZ137" t="str">
        <f>IF(ISERROR(MATCH(QZ$1,'CSC Mitre'!EF$1:EF$220,0)),"",VLOOKUP(QZ$1,'Tactic Recode'!$A$1:$B$547,2,FALSE))</f>
        <v/>
      </c>
      <c r="RA137" t="str">
        <f>IF(ISERROR(MATCH(RA$1,'CSC Mitre'!EF$1:EF$220,0)),"",VLOOKUP(RA$1,'Tactic Recode'!$A$1:$B$547,2,FALSE))</f>
        <v/>
      </c>
      <c r="RB137" t="str">
        <f>IF(ISERROR(MATCH(RB$1,'CSC Mitre'!EF$1:EF$220,0)),"",VLOOKUP(RB$1,'Tactic Recode'!$A$1:$B$547,2,FALSE))</f>
        <v/>
      </c>
      <c r="RC137" t="str">
        <f>IF(ISERROR(MATCH(RC$1,'CSC Mitre'!EF$1:EF$220,0)),"",VLOOKUP(RC$1,'Tactic Recode'!$A$1:$B$547,2,FALSE))</f>
        <v/>
      </c>
      <c r="RD137" t="str">
        <f>IF(ISERROR(MATCH(RD$1,'CSC Mitre'!EF$1:EF$220,0)),"",VLOOKUP(RD$1,'Tactic Recode'!$A$1:$B$547,2,FALSE))</f>
        <v/>
      </c>
      <c r="RE137" t="str">
        <f>IF(ISERROR(MATCH(RE$1,'CSC Mitre'!EF$1:EF$220,0)),"",VLOOKUP(RE$1,'Tactic Recode'!$A$1:$B$547,2,FALSE))</f>
        <v/>
      </c>
      <c r="RF137" t="str">
        <f>IF(ISERROR(MATCH(RF$1,'CSC Mitre'!EF$1:EF$220,0)),"",VLOOKUP(RF$1,'Tactic Recode'!$A$1:$B$547,2,FALSE))</f>
        <v/>
      </c>
      <c r="RG137" t="str">
        <f>IF(ISERROR(MATCH(RG$1,'CSC Mitre'!EF$1:EF$220,0)),"",VLOOKUP(RG$1,'Tactic Recode'!$A$1:$B$547,2,FALSE))</f>
        <v/>
      </c>
      <c r="RH137" t="str">
        <f>IF(ISERROR(MATCH(RH$1,'CSC Mitre'!EF$1:EF$220,0)),"",VLOOKUP(RH$1,'Tactic Recode'!$A$1:$B$547,2,FALSE))</f>
        <v/>
      </c>
      <c r="RI137" t="str">
        <f>IF(ISERROR(MATCH(RI$1,'CSC Mitre'!EF$1:EF$220,0)),"",VLOOKUP(RI$1,'Tactic Recode'!$A$1:$B$547,2,FALSE))</f>
        <v/>
      </c>
      <c r="RJ137" t="str">
        <f>IF(ISERROR(MATCH(RJ$1,'CSC Mitre'!EF$1:EF$220,0)),"",VLOOKUP(RJ$1,'Tactic Recode'!$A$1:$B$547,2,FALSE))</f>
        <v/>
      </c>
      <c r="RK137" t="str">
        <f>IF(ISERROR(MATCH(RK$1,'CSC Mitre'!EF$1:EF$220,0)),"",VLOOKUP(RK$1,'Tactic Recode'!$A$1:$B$547,2,FALSE))</f>
        <v/>
      </c>
      <c r="RL137" t="str">
        <f>IF(ISERROR(MATCH(RL$1,'CSC Mitre'!EF$1:EF$220,0)),"",VLOOKUP(RL$1,'Tactic Recode'!$A$1:$B$547,2,FALSE))</f>
        <v/>
      </c>
      <c r="RM137" t="str">
        <f>IF(ISERROR(MATCH(RM$1,'CSC Mitre'!EF$1:EF$220,0)),"",VLOOKUP(RM$1,'Tactic Recode'!$A$1:$B$547,2,FALSE))</f>
        <v/>
      </c>
      <c r="RN137" t="str">
        <f>IF(ISERROR(MATCH(RN$1,'CSC Mitre'!EF$1:EF$220,0)),"",VLOOKUP(RN$1,'Tactic Recode'!$A$1:$B$547,2,FALSE))</f>
        <v/>
      </c>
      <c r="RO137" t="str">
        <f>IF(ISERROR(MATCH(RO$1,'CSC Mitre'!EF$1:EF$220,0)),"",VLOOKUP(RO$1,'Tactic Recode'!$A$1:$B$547,2,FALSE))</f>
        <v/>
      </c>
      <c r="RP137" t="str">
        <f>IF(ISERROR(MATCH(RP$1,'CSC Mitre'!EF$1:EF$220,0)),"",VLOOKUP(RP$1,'Tactic Recode'!$A$1:$B$547,2,FALSE))</f>
        <v/>
      </c>
      <c r="RQ137" t="str">
        <f>IF(ISERROR(MATCH(RQ$1,'CSC Mitre'!EF$1:EF$220,0)),"",VLOOKUP(RQ$1,'Tactic Recode'!$A$1:$B$547,2,FALSE))</f>
        <v/>
      </c>
      <c r="RR137" t="str">
        <f>IF(ISERROR(MATCH(RR$1,'CSC Mitre'!EF$1:EF$220,0)),"",VLOOKUP(RR$1,'Tactic Recode'!$A$1:$B$547,2,FALSE))</f>
        <v/>
      </c>
      <c r="RS137" t="str">
        <f>IF(ISERROR(MATCH(RS$1,'CSC Mitre'!EF$1:EF$220,0)),"",VLOOKUP(RS$1,'Tactic Recode'!$A$1:$B$547,2,FALSE))</f>
        <v/>
      </c>
      <c r="RT137" t="str">
        <f>IF(ISERROR(MATCH(RT$1,'CSC Mitre'!EF$1:EF$220,0)),"",VLOOKUP(RT$1,'Tactic Recode'!$A$1:$B$547,2,FALSE))</f>
        <v/>
      </c>
      <c r="RU137" t="str">
        <f>IF(ISERROR(MATCH(RU$1,'CSC Mitre'!EF$1:EF$220,0)),"",VLOOKUP(RU$1,'Tactic Recode'!$A$1:$B$547,2,FALSE))</f>
        <v/>
      </c>
      <c r="RV137" t="str">
        <f>IF(ISERROR(MATCH(RV$1,'CSC Mitre'!EF$1:EF$220,0)),"",VLOOKUP(RV$1,'Tactic Recode'!$A$1:$B$547,2,FALSE))</f>
        <v/>
      </c>
      <c r="RW137" t="str">
        <f>IF(ISERROR(MATCH(RW$1,'CSC Mitre'!EF$1:EF$220,0)),"",VLOOKUP(RW$1,'Tactic Recode'!$A$1:$B$547,2,FALSE))</f>
        <v/>
      </c>
      <c r="RX137" t="str">
        <f>IF(ISERROR(MATCH(RX$1,'CSC Mitre'!EF$1:EF$220,0)),"",VLOOKUP(RX$1,'Tactic Recode'!$A$1:$B$547,2,FALSE))</f>
        <v/>
      </c>
      <c r="RY137" t="str">
        <f>IF(ISERROR(MATCH(RY$1,'CSC Mitre'!EF$1:EF$220,0)),"",VLOOKUP(RY$1,'Tactic Recode'!$A$1:$B$547,2,FALSE))</f>
        <v/>
      </c>
      <c r="RZ137" t="str">
        <f>IF(ISERROR(MATCH(RZ$1,'CSC Mitre'!EF$1:EF$220,0)),"",VLOOKUP(RZ$1,'Tactic Recode'!$A$1:$B$547,2,FALSE))</f>
        <v/>
      </c>
      <c r="SA137" t="str">
        <f>IF(ISERROR(MATCH(SA$1,'CSC Mitre'!EF$1:EF$220,0)),"",VLOOKUP(SA$1,'Tactic Recode'!$A$1:$B$547,2,FALSE))</f>
        <v/>
      </c>
      <c r="SB137" t="str">
        <f>IF(ISERROR(MATCH(SB$1,'CSC Mitre'!EF$1:EF$220,0)),"",VLOOKUP(SB$1,'Tactic Recode'!$A$1:$B$547,2,FALSE))</f>
        <v/>
      </c>
      <c r="SC137" t="str">
        <f>IF(ISERROR(MATCH(SC$1,'CSC Mitre'!EF$1:EF$220,0)),"",VLOOKUP(SC$1,'Tactic Recode'!$A$1:$B$547,2,FALSE))</f>
        <v/>
      </c>
      <c r="SD137" t="str">
        <f>IF(ISERROR(MATCH(SD$1,'CSC Mitre'!EF$1:EF$220,0)),"",VLOOKUP(SD$1,'Tactic Recode'!$A$1:$B$547,2,FALSE))</f>
        <v/>
      </c>
      <c r="SE137" t="str">
        <f>IF(ISERROR(MATCH(SE$1,'CSC Mitre'!EF$1:EF$220,0)),"",VLOOKUP(SE$1,'Tactic Recode'!$A$1:$B$547,2,FALSE))</f>
        <v/>
      </c>
      <c r="SF137" t="str">
        <f>IF(ISERROR(MATCH(SF$1,'CSC Mitre'!EF$1:EF$220,0)),"",VLOOKUP(SF$1,'Tactic Recode'!$A$1:$B$547,2,FALSE))</f>
        <v/>
      </c>
      <c r="SG137" t="str">
        <f>IF(ISERROR(MATCH(SG$1,'CSC Mitre'!EF$1:EF$220,0)),"",VLOOKUP(SG$1,'Tactic Recode'!$A$1:$B$547,2,FALSE))</f>
        <v/>
      </c>
      <c r="SH137" t="str">
        <f>IF(ISERROR(MATCH(SH$1,'CSC Mitre'!EF$1:EF$220,0)),"",VLOOKUP(SH$1,'Tactic Recode'!$A$1:$B$547,2,FALSE))</f>
        <v/>
      </c>
      <c r="SI137" t="str">
        <f>IF(ISERROR(MATCH(SI$1,'CSC Mitre'!EF$1:EF$220,0)),"",VLOOKUP(SI$1,'Tactic Recode'!$A$1:$B$547,2,FALSE))</f>
        <v/>
      </c>
      <c r="SJ137" t="str">
        <f>IF(ISERROR(MATCH(SJ$1,'CSC Mitre'!EF$1:EF$220,0)),"",VLOOKUP(SJ$1,'Tactic Recode'!$A$1:$B$547,2,FALSE))</f>
        <v/>
      </c>
      <c r="SK137" t="str">
        <f>IF(ISERROR(MATCH(SK$1,'CSC Mitre'!EF$1:EF$220,0)),"",VLOOKUP(SK$1,'Tactic Recode'!$A$1:$B$547,2,FALSE))</f>
        <v/>
      </c>
      <c r="SL137" t="str">
        <f>IF(ISERROR(MATCH(SL$1,'CSC Mitre'!EF$1:EF$220,0)),"",VLOOKUP(SL$1,'Tactic Recode'!$A$1:$B$547,2,FALSE))</f>
        <v/>
      </c>
      <c r="SM137" t="str">
        <f>IF(ISERROR(MATCH(SM$1,'CSC Mitre'!EF$1:EF$220,0)),"",VLOOKUP(SM$1,'Tactic Recode'!$A$1:$B$547,2,FALSE))</f>
        <v/>
      </c>
      <c r="SN137" t="str">
        <f>IF(ISERROR(MATCH(SN$1,'CSC Mitre'!EF$1:EF$220,0)),"",VLOOKUP(SN$1,'Tactic Recode'!$A$1:$B$547,2,FALSE))</f>
        <v/>
      </c>
      <c r="SO137" t="str">
        <f>IF(ISERROR(MATCH(SO$1,'CSC Mitre'!EF$1:EF$220,0)),"",VLOOKUP(SO$1,'Tactic Recode'!$A$1:$B$547,2,FALSE))</f>
        <v/>
      </c>
      <c r="SP137" t="str">
        <f>IF(ISERROR(MATCH(SP$1,'CSC Mitre'!EF$1:EF$220,0)),"",VLOOKUP(SP$1,'Tactic Recode'!$A$1:$B$547,2,FALSE))</f>
        <v/>
      </c>
      <c r="SQ137" t="str">
        <f>IF(ISERROR(MATCH(SQ$1,'CSC Mitre'!EF$1:EF$220,0)),"",VLOOKUP(SQ$1,'Tactic Recode'!$A$1:$B$547,2,FALSE))</f>
        <v/>
      </c>
      <c r="SR137" t="str">
        <f>IF(ISERROR(MATCH(SR$1,'CSC Mitre'!EF$1:EF$220,0)),"",VLOOKUP(SR$1,'Tactic Recode'!$A$1:$B$547,2,FALSE))</f>
        <v/>
      </c>
      <c r="SS137" t="str">
        <f>IF(ISERROR(MATCH(SS$1,'CSC Mitre'!EF$1:EF$220,0)),"",VLOOKUP(SS$1,'Tactic Recode'!$A$1:$B$547,2,FALSE))</f>
        <v/>
      </c>
      <c r="ST137" t="str">
        <f>IF(ISERROR(MATCH(ST$1,'CSC Mitre'!EF$1:EF$220,0)),"",VLOOKUP(ST$1,'Tactic Recode'!$A$1:$B$547,2,FALSE))</f>
        <v/>
      </c>
      <c r="SU137" t="str">
        <f>IF(ISERROR(MATCH(SU$1,'CSC Mitre'!EF$1:EF$220,0)),"",VLOOKUP(SU$1,'Tactic Recode'!$A$1:$B$547,2,FALSE))</f>
        <v/>
      </c>
      <c r="SV137" t="str">
        <f>IF(ISERROR(MATCH(SV$1,'CSC Mitre'!EF$1:EF$220,0)),"",VLOOKUP(SV$1,'Tactic Recode'!$A$1:$B$547,2,FALSE))</f>
        <v/>
      </c>
      <c r="SW137" t="str">
        <f>IF(ISERROR(MATCH(SW$1,'CSC Mitre'!EF$1:EF$220,0)),"",VLOOKUP(SW$1,'Tactic Recode'!$A$1:$B$547,2,FALSE))</f>
        <v/>
      </c>
      <c r="SX137" t="str">
        <f>IF(ISERROR(MATCH(SX$1,'CSC Mitre'!EF$1:EF$220,0)),"",VLOOKUP(SX$1,'Tactic Recode'!$A$1:$B$547,2,FALSE))</f>
        <v/>
      </c>
      <c r="SY137" t="str">
        <f>IF(ISERROR(MATCH(SY$1,'CSC Mitre'!EF$1:EF$220,0)),"",VLOOKUP(SY$1,'Tactic Recode'!$A$1:$B$547,2,FALSE))</f>
        <v/>
      </c>
      <c r="SZ137" t="str">
        <f>IF(ISERROR(MATCH(SZ$1,'CSC Mitre'!EF$1:EF$220,0)),"",VLOOKUP(SZ$1,'Tactic Recode'!$A$1:$B$547,2,FALSE))</f>
        <v/>
      </c>
      <c r="TA137" t="str">
        <f>IF(ISERROR(MATCH(TA$1,'CSC Mitre'!EF$1:EF$220,0)),"",VLOOKUP(TA$1,'Tactic Recode'!$A$1:$B$547,2,FALSE))</f>
        <v/>
      </c>
      <c r="TB137" t="str">
        <f>IF(ISERROR(MATCH(TB$1,'CSC Mitre'!EF$1:EF$220,0)),"",VLOOKUP(TB$1,'Tactic Recode'!$A$1:$B$547,2,FALSE))</f>
        <v/>
      </c>
      <c r="TC137" t="str">
        <f>IF(ISERROR(MATCH(TC$1,'CSC Mitre'!EF$1:EF$220,0)),"",VLOOKUP(TC$1,'Tactic Recode'!$A$1:$B$547,2,FALSE))</f>
        <v/>
      </c>
      <c r="TD137" t="str">
        <f>IF(ISERROR(MATCH(TD$1,'CSC Mitre'!EF$1:EF$220,0)),"",VLOOKUP(TD$1,'Tactic Recode'!$A$1:$B$547,2,FALSE))</f>
        <v/>
      </c>
      <c r="TE137" t="str">
        <f>IF(ISERROR(MATCH(TE$1,'CSC Mitre'!EF$1:EF$220,0)),"",VLOOKUP(TE$1,'Tactic Recode'!$A$1:$B$547,2,FALSE))</f>
        <v/>
      </c>
      <c r="TF137" t="str">
        <f>IF(ISERROR(MATCH(TF$1,'CSC Mitre'!EF$1:EF$220,0)),"",VLOOKUP(TF$1,'Tactic Recode'!$A$1:$B$547,2,FALSE))</f>
        <v/>
      </c>
      <c r="TG137" t="str">
        <f>IF(ISERROR(MATCH(TG$1,'CSC Mitre'!EF$1:EF$220,0)),"",VLOOKUP(TG$1,'Tactic Recode'!$A$1:$B$547,2,FALSE))</f>
        <v/>
      </c>
      <c r="TH137" t="str">
        <f>IF(ISERROR(MATCH(TH$1,'CSC Mitre'!EF$1:EF$220,0)),"",VLOOKUP(TH$1,'Tactic Recode'!$A$1:$B$547,2,FALSE))</f>
        <v/>
      </c>
      <c r="TI137" t="str">
        <f>IF(ISERROR(MATCH(TI$1,'CSC Mitre'!EF$1:EF$220,0)),"",VLOOKUP(TI$1,'Tactic Recode'!$A$1:$B$547,2,FALSE))</f>
        <v/>
      </c>
      <c r="TJ137" t="str">
        <f>IF(ISERROR(MATCH(TJ$1,'CSC Mitre'!EF$1:EF$220,0)),"",VLOOKUP(TJ$1,'Tactic Recode'!$A$1:$B$547,2,FALSE))</f>
        <v/>
      </c>
      <c r="TK137" t="str">
        <f>IF(ISERROR(MATCH(TK$1,'CSC Mitre'!EF$1:EF$220,0)),"",VLOOKUP(TK$1,'Tactic Recode'!$A$1:$B$547,2,FALSE))</f>
        <v/>
      </c>
      <c r="TL137" t="str">
        <f>IF(ISERROR(MATCH(TL$1,'CSC Mitre'!EF$1:EF$220,0)),"",VLOOKUP(TL$1,'Tactic Recode'!$A$1:$B$547,2,FALSE))</f>
        <v/>
      </c>
      <c r="TM137" t="str">
        <f>IF(ISERROR(MATCH(TM$1,'CSC Mitre'!EF$1:EF$220,0)),"",VLOOKUP(TM$1,'Tactic Recode'!$A$1:$B$547,2,FALSE))</f>
        <v/>
      </c>
      <c r="TN137" t="str">
        <f>IF(ISERROR(MATCH(TN$1,'CSC Mitre'!EF$1:EF$220,0)),"",VLOOKUP(TN$1,'Tactic Recode'!$A$1:$B$547,2,FALSE))</f>
        <v/>
      </c>
      <c r="TO137" t="str">
        <f>IF(ISERROR(MATCH(TO$1,'CSC Mitre'!EF$1:EF$220,0)),"",VLOOKUP(TO$1,'Tactic Recode'!$A$1:$B$547,2,FALSE))</f>
        <v/>
      </c>
      <c r="TP137" t="str">
        <f>IF(ISERROR(MATCH(TP$1,'CSC Mitre'!EF$1:EF$220,0)),"",VLOOKUP(TP$1,'Tactic Recode'!$A$1:$B$547,2,FALSE))</f>
        <v/>
      </c>
      <c r="TQ137" t="str">
        <f>IF(ISERROR(MATCH(TQ$1,'CSC Mitre'!EF$1:EF$220,0)),"",VLOOKUP(TQ$1,'Tactic Recode'!$A$1:$B$547,2,FALSE))</f>
        <v/>
      </c>
      <c r="TR137" t="str">
        <f>IF(ISERROR(MATCH(TR$1,'CSC Mitre'!EF$1:EF$220,0)),"",VLOOKUP(TR$1,'Tactic Recode'!$A$1:$B$547,2,FALSE))</f>
        <v/>
      </c>
      <c r="TS137" t="str">
        <f>IF(ISERROR(MATCH(TS$1,'CSC Mitre'!EF$1:EF$220,0)),"",VLOOKUP(TS$1,'Tactic Recode'!$A$1:$B$547,2,FALSE))</f>
        <v/>
      </c>
      <c r="TT137" t="str">
        <f>IF(ISERROR(MATCH(TT$1,'CSC Mitre'!EF$1:EF$220,0)),"",VLOOKUP(TT$1,'Tactic Recode'!$A$1:$B$547,2,FALSE))</f>
        <v/>
      </c>
      <c r="TU137" t="str">
        <f>IF(ISERROR(MATCH(TU$1,'CSC Mitre'!EF$1:EF$220,0)),"",VLOOKUP(TU$1,'Tactic Recode'!$A$1:$B$547,2,FALSE))</f>
        <v/>
      </c>
      <c r="TV137" t="str">
        <f>IF(ISERROR(MATCH(TV$1,'CSC Mitre'!EF$1:EF$220,0)),"",VLOOKUP(TV$1,'Tactic Recode'!$A$1:$B$547,2,FALSE))</f>
        <v/>
      </c>
      <c r="TW137" t="str">
        <f>IF(ISERROR(MATCH(TW$1,'CSC Mitre'!EF$1:EF$220,0)),"",VLOOKUP(TW$1,'Tactic Recode'!$A$1:$B$547,2,FALSE))</f>
        <v/>
      </c>
      <c r="TX137" t="str">
        <f>IF(ISERROR(MATCH(TX$1,'CSC Mitre'!EF$1:EF$220,0)),"",VLOOKUP(TX$1,'Tactic Recode'!$A$1:$B$547,2,FALSE))</f>
        <v/>
      </c>
      <c r="TY137" t="str">
        <f>IF(ISERROR(MATCH(TY$1,'CSC Mitre'!EF$1:EF$220,0)),"",VLOOKUP(TY$1,'Tactic Recode'!$A$1:$B$547,2,FALSE))</f>
        <v/>
      </c>
      <c r="TZ137" t="str">
        <f>IF(ISERROR(MATCH(TZ$1,'CSC Mitre'!EF$1:EF$220,0)),"",VLOOKUP(TZ$1,'Tactic Recode'!$A$1:$B$547,2,FALSE))</f>
        <v/>
      </c>
      <c r="UA137" t="str">
        <f>IF(ISERROR(MATCH(UA$1,'CSC Mitre'!EF$1:EF$220,0)),"",VLOOKUP(UA$1,'Tactic Recode'!$A$1:$B$547,2,FALSE))</f>
        <v/>
      </c>
      <c r="UB137" t="str">
        <f>IF(ISERROR(MATCH(UB$1,'CSC Mitre'!EF$1:EF$220,0)),"",VLOOKUP(UB$1,'Tactic Recode'!$A$1:$B$547,2,FALSE))</f>
        <v/>
      </c>
    </row>
    <row r="138" spans="1:548" x14ac:dyDescent="0.25">
      <c r="A138" s="59" t="s">
        <v>532</v>
      </c>
      <c r="B138" t="str">
        <f>IF(ISERROR(MATCH(B$1,'CSC Mitre'!EG$1:EG$220,0)),"",VLOOKUP(B$1,'Tactic Recode'!$A$1:$B$547,2,FALSE))</f>
        <v/>
      </c>
      <c r="C138" t="str">
        <f>IF(ISERROR(MATCH(C$1,'CSC Mitre'!EG$1:EG$220,0)),"",VLOOKUP(C$1,'Tactic Recode'!$A$1:$B$547,2,FALSE))</f>
        <v/>
      </c>
      <c r="D138" t="str">
        <f>IF(ISERROR(MATCH(D$1,'CSC Mitre'!EG$1:EG$220,0)),"",VLOOKUP(D$1,'Tactic Recode'!$A$1:$B$547,2,FALSE))</f>
        <v/>
      </c>
      <c r="E138" t="str">
        <f>IF(ISERROR(MATCH(E$1,'CSC Mitre'!EG$1:EG$220,0)),"",VLOOKUP(E$1,'Tactic Recode'!$A$1:$B$547,2,FALSE))</f>
        <v/>
      </c>
      <c r="F138" t="str">
        <f>IF(ISERROR(MATCH(F$1,'CSC Mitre'!EG$1:EG$220,0)),"",VLOOKUP(F$1,'Tactic Recode'!$A$1:$B$547,2,FALSE))</f>
        <v/>
      </c>
      <c r="G138" t="str">
        <f>IF(ISERROR(MATCH(G$1,'CSC Mitre'!EG$1:EG$220,0)),"",VLOOKUP(G$1,'Tactic Recode'!$A$1:$B$547,2,FALSE))</f>
        <v/>
      </c>
      <c r="H138" t="str">
        <f>IF(ISERROR(MATCH(H$1,'CSC Mitre'!EG$1:EG$220,0)),"",VLOOKUP(H$1,'Tactic Recode'!$A$1:$B$547,2,FALSE))</f>
        <v/>
      </c>
      <c r="I138" t="str">
        <f>IF(ISERROR(MATCH(I$1,'CSC Mitre'!EG$1:EG$220,0)),"",VLOOKUP(I$1,'Tactic Recode'!$A$1:$B$547,2,FALSE))</f>
        <v/>
      </c>
      <c r="J138" t="str">
        <f>IF(ISERROR(MATCH(J$1,'CSC Mitre'!EG$1:EG$220,0)),"",VLOOKUP(J$1,'Tactic Recode'!$A$1:$B$547,2,FALSE))</f>
        <v/>
      </c>
      <c r="K138" t="str">
        <f>IF(ISERROR(MATCH(K$1,'CSC Mitre'!EG$1:EG$220,0)),"",VLOOKUP(K$1,'Tactic Recode'!$A$1:$B$547,2,FALSE))</f>
        <v/>
      </c>
      <c r="L138" t="str">
        <f>IF(ISERROR(MATCH(L$1,'CSC Mitre'!EG$1:EG$220,0)),"",VLOOKUP(L$1,'Tactic Recode'!$A$1:$B$547,2,FALSE))</f>
        <v/>
      </c>
      <c r="M138" t="str">
        <f>IF(ISERROR(MATCH(M$1,'CSC Mitre'!EG$1:EG$220,0)),"",VLOOKUP(M$1,'Tactic Recode'!$A$1:$B$547,2,FALSE))</f>
        <v/>
      </c>
      <c r="N138" t="str">
        <f>IF(ISERROR(MATCH(N$1,'CSC Mitre'!EG$1:EG$220,0)),"",VLOOKUP(N$1,'Tactic Recode'!$A$1:$B$547,2,FALSE))</f>
        <v/>
      </c>
      <c r="O138" t="str">
        <f>IF(ISERROR(MATCH(O$1,'CSC Mitre'!EG$1:EG$220,0)),"",VLOOKUP(O$1,'Tactic Recode'!$A$1:$B$547,2,FALSE))</f>
        <v/>
      </c>
      <c r="P138" t="str">
        <f>IF(ISERROR(MATCH(P$1,'CSC Mitre'!EG$1:EG$220,0)),"",VLOOKUP(P$1,'Tactic Recode'!$A$1:$B$547,2,FALSE))</f>
        <v/>
      </c>
      <c r="Q138" t="str">
        <f>IF(ISERROR(MATCH(Q$1,'CSC Mitre'!EG$1:EG$220,0)),"",VLOOKUP(Q$1,'Tactic Recode'!$A$1:$B$547,2,FALSE))</f>
        <v/>
      </c>
      <c r="R138" t="str">
        <f>IF(ISERROR(MATCH(R$1,'CSC Mitre'!EG$1:EG$220,0)),"",VLOOKUP(R$1,'Tactic Recode'!$A$1:$B$547,2,FALSE))</f>
        <v/>
      </c>
      <c r="S138" t="str">
        <f>IF(ISERROR(MATCH(S$1,'CSC Mitre'!EG$1:EG$220,0)),"",VLOOKUP(S$1,'Tactic Recode'!$A$1:$B$547,2,FALSE))</f>
        <v/>
      </c>
      <c r="T138" t="str">
        <f>IF(ISERROR(MATCH(T$1,'CSC Mitre'!EG$1:EG$220,0)),"",VLOOKUP(T$1,'Tactic Recode'!$A$1:$B$547,2,FALSE))</f>
        <v/>
      </c>
      <c r="U138" t="str">
        <f>IF(ISERROR(MATCH(U$1,'CSC Mitre'!EG$1:EG$220,0)),"",VLOOKUP(U$1,'Tactic Recode'!$A$1:$B$547,2,FALSE))</f>
        <v/>
      </c>
      <c r="V138" t="str">
        <f>IF(ISERROR(MATCH(V$1,'CSC Mitre'!EG$1:EG$220,0)),"",VLOOKUP(V$1,'Tactic Recode'!$A$1:$B$547,2,FALSE))</f>
        <v/>
      </c>
      <c r="W138" t="str">
        <f>IF(ISERROR(MATCH(W$1,'CSC Mitre'!EG$1:EG$220,0)),"",VLOOKUP(W$1,'Tactic Recode'!$A$1:$B$547,2,FALSE))</f>
        <v/>
      </c>
      <c r="X138" t="str">
        <f>IF(ISERROR(MATCH(X$1,'CSC Mitre'!EG$1:EG$220,0)),"",VLOOKUP(X$1,'Tactic Recode'!$A$1:$B$547,2,FALSE))</f>
        <v/>
      </c>
      <c r="Y138" t="str">
        <f>IF(ISERROR(MATCH(Y$1,'CSC Mitre'!EG$1:EG$220,0)),"",VLOOKUP(Y$1,'Tactic Recode'!$A$1:$B$547,2,FALSE))</f>
        <v/>
      </c>
      <c r="Z138" t="str">
        <f>IF(ISERROR(MATCH(Z$1,'CSC Mitre'!EG$1:EG$220,0)),"",VLOOKUP(Z$1,'Tactic Recode'!$A$1:$B$547,2,FALSE))</f>
        <v/>
      </c>
      <c r="AA138" t="str">
        <f>IF(ISERROR(MATCH(AA$1,'CSC Mitre'!EG$1:EG$220,0)),"",VLOOKUP(AA$1,'Tactic Recode'!$A$1:$B$547,2,FALSE))</f>
        <v/>
      </c>
      <c r="AB138" t="str">
        <f>IF(ISERROR(MATCH(AB$1,'CSC Mitre'!EG$1:EG$220,0)),"",VLOOKUP(AB$1,'Tactic Recode'!$A$1:$B$547,2,FALSE))</f>
        <v/>
      </c>
      <c r="AC138" t="str">
        <f>IF(ISERROR(MATCH(AC$1,'CSC Mitre'!EG$1:EG$220,0)),"",VLOOKUP(AC$1,'Tactic Recode'!$A$1:$B$547,2,FALSE))</f>
        <v/>
      </c>
      <c r="AD138" t="str">
        <f>IF(ISERROR(MATCH(AD$1,'CSC Mitre'!EG$1:EG$220,0)),"",VLOOKUP(AD$1,'Tactic Recode'!$A$1:$B$547,2,FALSE))</f>
        <v/>
      </c>
      <c r="AE138" t="str">
        <f>IF(ISERROR(MATCH(AE$1,'CSC Mitre'!EG$1:EG$220,0)),"",VLOOKUP(AE$1,'Tactic Recode'!$A$1:$B$547,2,FALSE))</f>
        <v/>
      </c>
      <c r="AF138" t="str">
        <f>IF(ISERROR(MATCH(AF$1,'CSC Mitre'!EG$1:EG$220,0)),"",VLOOKUP(AF$1,'Tactic Recode'!$A$1:$B$547,2,FALSE))</f>
        <v/>
      </c>
      <c r="AG138" t="str">
        <f>IF(ISERROR(MATCH(AG$1,'CSC Mitre'!EG$1:EG$220,0)),"",VLOOKUP(AG$1,'Tactic Recode'!$A$1:$B$547,2,FALSE))</f>
        <v/>
      </c>
      <c r="AH138" t="str">
        <f>IF(ISERROR(MATCH(AH$1,'CSC Mitre'!EG$1:EG$220,0)),"",VLOOKUP(AH$1,'Tactic Recode'!$A$1:$B$547,2,FALSE))</f>
        <v/>
      </c>
      <c r="AI138" t="str">
        <f>IF(ISERROR(MATCH(AI$1,'CSC Mitre'!EG$1:EG$220,0)),"",VLOOKUP(AI$1,'Tactic Recode'!$A$1:$B$547,2,FALSE))</f>
        <v/>
      </c>
      <c r="AJ138" t="str">
        <f>IF(ISERROR(MATCH(AJ$1,'CSC Mitre'!EG$1:EG$220,0)),"",VLOOKUP(AJ$1,'Tactic Recode'!$A$1:$B$547,2,FALSE))</f>
        <v/>
      </c>
      <c r="AK138" t="str">
        <f>IF(ISERROR(MATCH(AK$1,'CSC Mitre'!EG$1:EG$220,0)),"",VLOOKUP(AK$1,'Tactic Recode'!$A$1:$B$547,2,FALSE))</f>
        <v/>
      </c>
      <c r="AL138" t="str">
        <f>IF(ISERROR(MATCH(AL$1,'CSC Mitre'!EG$1:EG$220,0)),"",VLOOKUP(AL$1,'Tactic Recode'!$A$1:$B$547,2,FALSE))</f>
        <v/>
      </c>
      <c r="AM138" t="str">
        <f>IF(ISERROR(MATCH(AM$1,'CSC Mitre'!EG$1:EG$220,0)),"",VLOOKUP(AM$1,'Tactic Recode'!$A$1:$B$547,2,FALSE))</f>
        <v/>
      </c>
      <c r="AN138" t="str">
        <f>IF(ISERROR(MATCH(AN$1,'CSC Mitre'!EG$1:EG$220,0)),"",VLOOKUP(AN$1,'Tactic Recode'!$A$1:$B$547,2,FALSE))</f>
        <v/>
      </c>
      <c r="AO138" t="str">
        <f>IF(ISERROR(MATCH(AO$1,'CSC Mitre'!EG$1:EG$220,0)),"",VLOOKUP(AO$1,'Tactic Recode'!$A$1:$B$547,2,FALSE))</f>
        <v/>
      </c>
      <c r="AP138" t="str">
        <f>IF(ISERROR(MATCH(AP$1,'CSC Mitre'!EG$1:EG$220,0)),"",VLOOKUP(AP$1,'Tactic Recode'!$A$1:$B$547,2,FALSE))</f>
        <v/>
      </c>
      <c r="AQ138" t="str">
        <f>IF(ISERROR(MATCH(AQ$1,'CSC Mitre'!EG$1:EG$220,0)),"",VLOOKUP(AQ$1,'Tactic Recode'!$A$1:$B$547,2,FALSE))</f>
        <v/>
      </c>
      <c r="AR138" t="str">
        <f>IF(ISERROR(MATCH(AR$1,'CSC Mitre'!EG$1:EG$220,0)),"",VLOOKUP(AR$1,'Tactic Recode'!$A$1:$B$547,2,FALSE))</f>
        <v/>
      </c>
      <c r="AS138" t="str">
        <f>IF(ISERROR(MATCH(AS$1,'CSC Mitre'!EG$1:EG$220,0)),"",VLOOKUP(AS$1,'Tactic Recode'!$A$1:$B$547,2,FALSE))</f>
        <v/>
      </c>
      <c r="AT138" t="str">
        <f>IF(ISERROR(MATCH(AT$1,'CSC Mitre'!EG$1:EG$220,0)),"",VLOOKUP(AT$1,'Tactic Recode'!$A$1:$B$547,2,FALSE))</f>
        <v/>
      </c>
      <c r="AU138" t="str">
        <f>IF(ISERROR(MATCH(AU$1,'CSC Mitre'!EG$1:EG$220,0)),"",VLOOKUP(AU$1,'Tactic Recode'!$A$1:$B$547,2,FALSE))</f>
        <v/>
      </c>
      <c r="AV138" t="str">
        <f>IF(ISERROR(MATCH(AV$1,'CSC Mitre'!EG$1:EG$220,0)),"",VLOOKUP(AV$1,'Tactic Recode'!$A$1:$B$547,2,FALSE))</f>
        <v/>
      </c>
      <c r="AW138" t="str">
        <f>IF(ISERROR(MATCH(AW$1,'CSC Mitre'!EG$1:EG$220,0)),"",VLOOKUP(AW$1,'Tactic Recode'!$A$1:$B$547,2,FALSE))</f>
        <v/>
      </c>
      <c r="AX138" t="str">
        <f>IF(ISERROR(MATCH(AX$1,'CSC Mitre'!EG$1:EG$220,0)),"",VLOOKUP(AX$1,'Tactic Recode'!$A$1:$B$547,2,FALSE))</f>
        <v/>
      </c>
      <c r="AY138" t="str">
        <f>IF(ISERROR(MATCH(AY$1,'CSC Mitre'!EG$1:EG$220,0)),"",VLOOKUP(AY$1,'Tactic Recode'!$A$1:$B$547,2,FALSE))</f>
        <v/>
      </c>
      <c r="AZ138" t="str">
        <f>IF(ISERROR(MATCH(AZ$1,'CSC Mitre'!EG$1:EG$220,0)),"",VLOOKUP(AZ$1,'Tactic Recode'!$A$1:$B$547,2,FALSE))</f>
        <v/>
      </c>
      <c r="BA138" t="str">
        <f>IF(ISERROR(MATCH(BA$1,'CSC Mitre'!EG$1:EG$220,0)),"",VLOOKUP(BA$1,'Tactic Recode'!$A$1:$B$547,2,FALSE))</f>
        <v/>
      </c>
      <c r="BB138" t="str">
        <f>IF(ISERROR(MATCH(BB$1,'CSC Mitre'!EG$1:EG$220,0)),"",VLOOKUP(BB$1,'Tactic Recode'!$A$1:$B$547,2,FALSE))</f>
        <v/>
      </c>
      <c r="BC138" t="str">
        <f>IF(ISERROR(MATCH(BC$1,'CSC Mitre'!EG$1:EG$220,0)),"",VLOOKUP(BC$1,'Tactic Recode'!$A$1:$B$547,2,FALSE))</f>
        <v/>
      </c>
      <c r="BD138" t="str">
        <f>IF(ISERROR(MATCH(BD$1,'CSC Mitre'!EG$1:EG$220,0)),"",VLOOKUP(BD$1,'Tactic Recode'!$A$1:$B$547,2,FALSE))</f>
        <v/>
      </c>
      <c r="BE138" t="str">
        <f>IF(ISERROR(MATCH(BE$1,'CSC Mitre'!EG$1:EG$220,0)),"",VLOOKUP(BE$1,'Tactic Recode'!$A$1:$B$547,2,FALSE))</f>
        <v/>
      </c>
      <c r="BF138" t="str">
        <f>IF(ISERROR(MATCH(BF$1,'CSC Mitre'!EG$1:EG$220,0)),"",VLOOKUP(BF$1,'Tactic Recode'!$A$1:$B$547,2,FALSE))</f>
        <v/>
      </c>
      <c r="BG138" t="str">
        <f>IF(ISERROR(MATCH(BG$1,'CSC Mitre'!EG$1:EG$220,0)),"",VLOOKUP(BG$1,'Tactic Recode'!$A$1:$B$547,2,FALSE))</f>
        <v/>
      </c>
      <c r="BH138" t="str">
        <f>IF(ISERROR(MATCH(BH$1,'CSC Mitre'!EG$1:EG$220,0)),"",VLOOKUP(BH$1,'Tactic Recode'!$A$1:$B$547,2,FALSE))</f>
        <v/>
      </c>
      <c r="BI138" t="str">
        <f>IF(ISERROR(MATCH(BI$1,'CSC Mitre'!EG$1:EG$220,0)),"",VLOOKUP(BI$1,'Tactic Recode'!$A$1:$B$547,2,FALSE))</f>
        <v/>
      </c>
      <c r="BJ138" t="str">
        <f>IF(ISERROR(MATCH(BJ$1,'CSC Mitre'!EG$1:EG$220,0)),"",VLOOKUP(BJ$1,'Tactic Recode'!$A$1:$B$547,2,FALSE))</f>
        <v/>
      </c>
      <c r="BK138" t="str">
        <f>IF(ISERROR(MATCH(BK$1,'CSC Mitre'!EG$1:EG$220,0)),"",VLOOKUP(BK$1,'Tactic Recode'!$A$1:$B$547,2,FALSE))</f>
        <v/>
      </c>
      <c r="BL138" t="str">
        <f>IF(ISERROR(MATCH(BL$1,'CSC Mitre'!EG$1:EG$220,0)),"",VLOOKUP(BL$1,'Tactic Recode'!$A$1:$B$547,2,FALSE))</f>
        <v/>
      </c>
      <c r="BM138" t="str">
        <f>IF(ISERROR(MATCH(BM$1,'CSC Mitre'!EG$1:EG$220,0)),"",VLOOKUP(BM$1,'Tactic Recode'!$A$1:$B$547,2,FALSE))</f>
        <v/>
      </c>
      <c r="BN138" t="str">
        <f>IF(ISERROR(MATCH(BN$1,'CSC Mitre'!EG$1:EG$220,0)),"",VLOOKUP(BN$1,'Tactic Recode'!$A$1:$B$547,2,FALSE))</f>
        <v/>
      </c>
      <c r="BO138" t="str">
        <f>IF(ISERROR(MATCH(BO$1,'CSC Mitre'!EG$1:EG$220,0)),"",VLOOKUP(BO$1,'Tactic Recode'!$A$1:$B$547,2,FALSE))</f>
        <v/>
      </c>
      <c r="BP138" t="str">
        <f>IF(ISERROR(MATCH(BP$1,'CSC Mitre'!EG$1:EG$220,0)),"",VLOOKUP(BP$1,'Tactic Recode'!$A$1:$B$547,2,FALSE))</f>
        <v/>
      </c>
      <c r="BQ138" t="str">
        <f>IF(ISERROR(MATCH(BQ$1,'CSC Mitre'!EG$1:EG$220,0)),"",VLOOKUP(BQ$1,'Tactic Recode'!$A$1:$B$547,2,FALSE))</f>
        <v/>
      </c>
      <c r="BR138" t="str">
        <f>IF(ISERROR(MATCH(BR$1,'CSC Mitre'!EG$1:EG$220,0)),"",VLOOKUP(BR$1,'Tactic Recode'!$A$1:$B$547,2,FALSE))</f>
        <v/>
      </c>
      <c r="BS138" t="str">
        <f>IF(ISERROR(MATCH(BS$1,'CSC Mitre'!EG$1:EG$220,0)),"",VLOOKUP(BS$1,'Tactic Recode'!$A$1:$B$547,2,FALSE))</f>
        <v/>
      </c>
      <c r="BT138" t="str">
        <f>IF(ISERROR(MATCH(BT$1,'CSC Mitre'!EG$1:EG$220,0)),"",VLOOKUP(BT$1,'Tactic Recode'!$A$1:$B$547,2,FALSE))</f>
        <v/>
      </c>
      <c r="BU138" t="str">
        <f>IF(ISERROR(MATCH(BU$1,'CSC Mitre'!EG$1:EG$220,0)),"",VLOOKUP(BU$1,'Tactic Recode'!$A$1:$B$547,2,FALSE))</f>
        <v/>
      </c>
      <c r="BV138" t="str">
        <f>IF(ISERROR(MATCH(BV$1,'CSC Mitre'!EG$1:EG$220,0)),"",VLOOKUP(BV$1,'Tactic Recode'!$A$1:$B$547,2,FALSE))</f>
        <v/>
      </c>
      <c r="BW138" t="str">
        <f>IF(ISERROR(MATCH(BW$1,'CSC Mitre'!EG$1:EG$220,0)),"",VLOOKUP(BW$1,'Tactic Recode'!$A$1:$B$547,2,FALSE))</f>
        <v/>
      </c>
      <c r="BX138" t="str">
        <f>IF(ISERROR(MATCH(BX$1,'CSC Mitre'!EG$1:EG$220,0)),"",VLOOKUP(BX$1,'Tactic Recode'!$A$1:$B$547,2,FALSE))</f>
        <v/>
      </c>
      <c r="BY138" t="str">
        <f>IF(ISERROR(MATCH(BY$1,'CSC Mitre'!EG$1:EG$220,0)),"",VLOOKUP(BY$1,'Tactic Recode'!$A$1:$B$547,2,FALSE))</f>
        <v/>
      </c>
      <c r="BZ138" t="str">
        <f>IF(ISERROR(MATCH(BZ$1,'CSC Mitre'!EG$1:EG$220,0)),"",VLOOKUP(BZ$1,'Tactic Recode'!$A$1:$B$547,2,FALSE))</f>
        <v/>
      </c>
      <c r="CA138" t="str">
        <f>IF(ISERROR(MATCH(CA$1,'CSC Mitre'!EG$1:EG$220,0)),"",VLOOKUP(CA$1,'Tactic Recode'!$A$1:$B$547,2,FALSE))</f>
        <v/>
      </c>
      <c r="CB138" t="str">
        <f>IF(ISERROR(MATCH(CB$1,'CSC Mitre'!EG$1:EG$220,0)),"",VLOOKUP(CB$1,'Tactic Recode'!$A$1:$B$547,2,FALSE))</f>
        <v/>
      </c>
      <c r="CC138" t="str">
        <f>IF(ISERROR(MATCH(CC$1,'CSC Mitre'!EG$1:EG$220,0)),"",VLOOKUP(CC$1,'Tactic Recode'!$A$1:$B$547,2,FALSE))</f>
        <v/>
      </c>
      <c r="CD138" t="str">
        <f>IF(ISERROR(MATCH(CD$1,'CSC Mitre'!EG$1:EG$220,0)),"",VLOOKUP(CD$1,'Tactic Recode'!$A$1:$B$547,2,FALSE))</f>
        <v/>
      </c>
      <c r="CE138" t="str">
        <f>IF(ISERROR(MATCH(CE$1,'CSC Mitre'!EG$1:EG$220,0)),"",VLOOKUP(CE$1,'Tactic Recode'!$A$1:$B$547,2,FALSE))</f>
        <v/>
      </c>
      <c r="CF138" t="str">
        <f>IF(ISERROR(MATCH(CF$1,'CSC Mitre'!EG$1:EG$220,0)),"",VLOOKUP(CF$1,'Tactic Recode'!$A$1:$B$547,2,FALSE))</f>
        <v/>
      </c>
      <c r="CG138" t="str">
        <f>IF(ISERROR(MATCH(CG$1,'CSC Mitre'!EG$1:EG$220,0)),"",VLOOKUP(CG$1,'Tactic Recode'!$A$1:$B$547,2,FALSE))</f>
        <v/>
      </c>
      <c r="CH138" t="str">
        <f>IF(ISERROR(MATCH(CH$1,'CSC Mitre'!EG$1:EG$220,0)),"",VLOOKUP(CH$1,'Tactic Recode'!$A$1:$B$547,2,FALSE))</f>
        <v/>
      </c>
      <c r="CI138" t="str">
        <f>IF(ISERROR(MATCH(CI$1,'CSC Mitre'!EG$1:EG$220,0)),"",VLOOKUP(CI$1,'Tactic Recode'!$A$1:$B$547,2,FALSE))</f>
        <v/>
      </c>
      <c r="CJ138" t="str">
        <f>IF(ISERROR(MATCH(CJ$1,'CSC Mitre'!EG$1:EG$220,0)),"",VLOOKUP(CJ$1,'Tactic Recode'!$A$1:$B$547,2,FALSE))</f>
        <v/>
      </c>
      <c r="CK138" t="str">
        <f>IF(ISERROR(MATCH(CK$1,'CSC Mitre'!EG$1:EG$220,0)),"",VLOOKUP(CK$1,'Tactic Recode'!$A$1:$B$547,2,FALSE))</f>
        <v/>
      </c>
      <c r="CL138" t="str">
        <f>IF(ISERROR(MATCH(CL$1,'CSC Mitre'!EG$1:EG$220,0)),"",VLOOKUP(CL$1,'Tactic Recode'!$A$1:$B$547,2,FALSE))</f>
        <v/>
      </c>
      <c r="CM138" t="str">
        <f>IF(ISERROR(MATCH(CM$1,'CSC Mitre'!EG$1:EG$220,0)),"",VLOOKUP(CM$1,'Tactic Recode'!$A$1:$B$547,2,FALSE))</f>
        <v/>
      </c>
      <c r="CN138" t="str">
        <f>IF(ISERROR(MATCH(CN$1,'CSC Mitre'!EG$1:EG$220,0)),"",VLOOKUP(CN$1,'Tactic Recode'!$A$1:$B$547,2,FALSE))</f>
        <v/>
      </c>
      <c r="CO138" t="str">
        <f>IF(ISERROR(MATCH(CO$1,'CSC Mitre'!EG$1:EG$220,0)),"",VLOOKUP(CO$1,'Tactic Recode'!$A$1:$B$547,2,FALSE))</f>
        <v/>
      </c>
      <c r="CP138" t="str">
        <f>IF(ISERROR(MATCH(CP$1,'CSC Mitre'!EG$1:EG$220,0)),"",VLOOKUP(CP$1,'Tactic Recode'!$A$1:$B$547,2,FALSE))</f>
        <v/>
      </c>
      <c r="CQ138" t="str">
        <f>IF(ISERROR(MATCH(CQ$1,'CSC Mitre'!EG$1:EG$220,0)),"",VLOOKUP(CQ$1,'Tactic Recode'!$A$1:$B$547,2,FALSE))</f>
        <v/>
      </c>
      <c r="CR138" t="str">
        <f>IF(ISERROR(MATCH(CR$1,'CSC Mitre'!EG$1:EG$220,0)),"",VLOOKUP(CR$1,'Tactic Recode'!$A$1:$B$547,2,FALSE))</f>
        <v/>
      </c>
      <c r="CS138" t="str">
        <f>IF(ISERROR(MATCH(CS$1,'CSC Mitre'!EG$1:EG$220,0)),"",VLOOKUP(CS$1,'Tactic Recode'!$A$1:$B$547,2,FALSE))</f>
        <v/>
      </c>
      <c r="CT138" t="str">
        <f>IF(ISERROR(MATCH(CT$1,'CSC Mitre'!EG$1:EG$220,0)),"",VLOOKUP(CT$1,'Tactic Recode'!$A$1:$B$547,2,FALSE))</f>
        <v/>
      </c>
      <c r="CU138" t="str">
        <f>IF(ISERROR(MATCH(CU$1,'CSC Mitre'!EG$1:EG$220,0)),"",VLOOKUP(CU$1,'Tactic Recode'!$A$1:$B$547,2,FALSE))</f>
        <v/>
      </c>
      <c r="CV138" t="str">
        <f>IF(ISERROR(MATCH(CV$1,'CSC Mitre'!EG$1:EG$220,0)),"",VLOOKUP(CV$1,'Tactic Recode'!$A$1:$B$547,2,FALSE))</f>
        <v/>
      </c>
      <c r="CW138" t="str">
        <f>IF(ISERROR(MATCH(CW$1,'CSC Mitre'!EG$1:EG$220,0)),"",VLOOKUP(CW$1,'Tactic Recode'!$A$1:$B$547,2,FALSE))</f>
        <v/>
      </c>
      <c r="CX138" t="str">
        <f>IF(ISERROR(MATCH(CX$1,'CSC Mitre'!EG$1:EG$220,0)),"",VLOOKUP(CX$1,'Tactic Recode'!$A$1:$B$547,2,FALSE))</f>
        <v/>
      </c>
      <c r="CY138" t="str">
        <f>IF(ISERROR(MATCH(CY$1,'CSC Mitre'!EG$1:EG$220,0)),"",VLOOKUP(CY$1,'Tactic Recode'!$A$1:$B$547,2,FALSE))</f>
        <v/>
      </c>
      <c r="CZ138" t="str">
        <f>IF(ISERROR(MATCH(CZ$1,'CSC Mitre'!EG$1:EG$220,0)),"",VLOOKUP(CZ$1,'Tactic Recode'!$A$1:$B$547,2,FALSE))</f>
        <v/>
      </c>
      <c r="DA138" t="str">
        <f>IF(ISERROR(MATCH(DA$1,'CSC Mitre'!EG$1:EG$220,0)),"",VLOOKUP(DA$1,'Tactic Recode'!$A$1:$B$547,2,FALSE))</f>
        <v/>
      </c>
      <c r="DB138" t="str">
        <f>IF(ISERROR(MATCH(DB$1,'CSC Mitre'!EG$1:EG$220,0)),"",VLOOKUP(DB$1,'Tactic Recode'!$A$1:$B$547,2,FALSE))</f>
        <v/>
      </c>
      <c r="DC138" t="str">
        <f>IF(ISERROR(MATCH(DC$1,'CSC Mitre'!EG$1:EG$220,0)),"",VLOOKUP(DC$1,'Tactic Recode'!$A$1:$B$547,2,FALSE))</f>
        <v/>
      </c>
      <c r="DD138" t="str">
        <f>IF(ISERROR(MATCH(DD$1,'CSC Mitre'!EG$1:EG$220,0)),"",VLOOKUP(DD$1,'Tactic Recode'!$A$1:$B$547,2,FALSE))</f>
        <v/>
      </c>
      <c r="DE138" t="str">
        <f>IF(ISERROR(MATCH(DE$1,'CSC Mitre'!EG$1:EG$220,0)),"",VLOOKUP(DE$1,'Tactic Recode'!$A$1:$B$547,2,FALSE))</f>
        <v/>
      </c>
      <c r="DF138" t="str">
        <f>IF(ISERROR(MATCH(DF$1,'CSC Mitre'!EG$1:EG$220,0)),"",VLOOKUP(DF$1,'Tactic Recode'!$A$1:$B$547,2,FALSE))</f>
        <v/>
      </c>
      <c r="DG138" t="str">
        <f>IF(ISERROR(MATCH(DG$1,'CSC Mitre'!EG$1:EG$220,0)),"",VLOOKUP(DG$1,'Tactic Recode'!$A$1:$B$547,2,FALSE))</f>
        <v/>
      </c>
      <c r="DH138" t="str">
        <f>IF(ISERROR(MATCH(DH$1,'CSC Mitre'!EG$1:EG$220,0)),"",VLOOKUP(DH$1,'Tactic Recode'!$A$1:$B$547,2,FALSE))</f>
        <v/>
      </c>
      <c r="DI138" t="str">
        <f>IF(ISERROR(MATCH(DI$1,'CSC Mitre'!EG$1:EG$220,0)),"",VLOOKUP(DI$1,'Tactic Recode'!$A$1:$B$547,2,FALSE))</f>
        <v/>
      </c>
      <c r="DJ138" t="str">
        <f>IF(ISERROR(MATCH(DJ$1,'CSC Mitre'!EG$1:EG$220,0)),"",VLOOKUP(DJ$1,'Tactic Recode'!$A$1:$B$547,2,FALSE))</f>
        <v/>
      </c>
      <c r="DK138" t="str">
        <f>IF(ISERROR(MATCH(DK$1,'CSC Mitre'!EG$1:EG$220,0)),"",VLOOKUP(DK$1,'Tactic Recode'!$A$1:$B$547,2,FALSE))</f>
        <v/>
      </c>
      <c r="DL138" t="str">
        <f>IF(ISERROR(MATCH(DL$1,'CSC Mitre'!EG$1:EG$220,0)),"",VLOOKUP(DL$1,'Tactic Recode'!$A$1:$B$547,2,FALSE))</f>
        <v/>
      </c>
      <c r="DM138" t="str">
        <f>IF(ISERROR(MATCH(DM$1,'CSC Mitre'!EG$1:EG$220,0)),"",VLOOKUP(DM$1,'Tactic Recode'!$A$1:$B$547,2,FALSE))</f>
        <v/>
      </c>
      <c r="DN138" t="str">
        <f>IF(ISERROR(MATCH(DN$1,'CSC Mitre'!EG$1:EG$220,0)),"",VLOOKUP(DN$1,'Tactic Recode'!$A$1:$B$547,2,FALSE))</f>
        <v/>
      </c>
      <c r="DO138" t="str">
        <f>IF(ISERROR(MATCH(DO$1,'CSC Mitre'!EG$1:EG$220,0)),"",VLOOKUP(DO$1,'Tactic Recode'!$A$1:$B$547,2,FALSE))</f>
        <v/>
      </c>
      <c r="DP138" t="str">
        <f>IF(ISERROR(MATCH(DP$1,'CSC Mitre'!EG$1:EG$220,0)),"",VLOOKUP(DP$1,'Tactic Recode'!$A$1:$B$547,2,FALSE))</f>
        <v/>
      </c>
      <c r="DQ138" t="str">
        <f>IF(ISERROR(MATCH(DQ$1,'CSC Mitre'!EG$1:EG$220,0)),"",VLOOKUP(DQ$1,'Tactic Recode'!$A$1:$B$547,2,FALSE))</f>
        <v/>
      </c>
      <c r="DR138" t="str">
        <f>IF(ISERROR(MATCH(DR$1,'CSC Mitre'!EG$1:EG$220,0)),"",VLOOKUP(DR$1,'Tactic Recode'!$A$1:$B$547,2,FALSE))</f>
        <v/>
      </c>
      <c r="DS138" t="str">
        <f>IF(ISERROR(MATCH(DS$1,'CSC Mitre'!EG$1:EG$220,0)),"",VLOOKUP(DS$1,'Tactic Recode'!$A$1:$B$547,2,FALSE))</f>
        <v/>
      </c>
      <c r="DT138" t="str">
        <f>IF(ISERROR(MATCH(DT$1,'CSC Mitre'!EG$1:EG$220,0)),"",VLOOKUP(DT$1,'Tactic Recode'!$A$1:$B$547,2,FALSE))</f>
        <v/>
      </c>
      <c r="DU138" t="str">
        <f>IF(ISERROR(MATCH(DU$1,'CSC Mitre'!EG$1:EG$220,0)),"",VLOOKUP(DU$1,'Tactic Recode'!$A$1:$B$547,2,FALSE))</f>
        <v/>
      </c>
      <c r="DV138" t="str">
        <f>IF(ISERROR(MATCH(DV$1,'CSC Mitre'!EG$1:EG$220,0)),"",VLOOKUP(DV$1,'Tactic Recode'!$A$1:$B$547,2,FALSE))</f>
        <v/>
      </c>
      <c r="DW138" t="str">
        <f>IF(ISERROR(MATCH(DW$1,'CSC Mitre'!EG$1:EG$220,0)),"",VLOOKUP(DW$1,'Tactic Recode'!$A$1:$B$547,2,FALSE))</f>
        <v/>
      </c>
      <c r="DX138" t="str">
        <f>IF(ISERROR(MATCH(DX$1,'CSC Mitre'!EG$1:EG$220,0)),"",VLOOKUP(DX$1,'Tactic Recode'!$A$1:$B$547,2,FALSE))</f>
        <v/>
      </c>
      <c r="DY138" t="str">
        <f>IF(ISERROR(MATCH(DY$1,'CSC Mitre'!EG$1:EG$220,0)),"",VLOOKUP(DY$1,'Tactic Recode'!$A$1:$B$547,2,FALSE))</f>
        <v/>
      </c>
      <c r="DZ138" t="str">
        <f>IF(ISERROR(MATCH(DZ$1,'CSC Mitre'!EG$1:EG$220,0)),"",VLOOKUP(DZ$1,'Tactic Recode'!$A$1:$B$547,2,FALSE))</f>
        <v/>
      </c>
      <c r="EA138" t="str">
        <f>IF(ISERROR(MATCH(EA$1,'CSC Mitre'!EG$1:EG$220,0)),"",VLOOKUP(EA$1,'Tactic Recode'!$A$1:$B$547,2,FALSE))</f>
        <v/>
      </c>
      <c r="EB138" t="str">
        <f>IF(ISERROR(MATCH(EB$1,'CSC Mitre'!EG$1:EG$220,0)),"",VLOOKUP(EB$1,'Tactic Recode'!$A$1:$B$547,2,FALSE))</f>
        <v/>
      </c>
      <c r="EC138" t="str">
        <f>IF(ISERROR(MATCH(EC$1,'CSC Mitre'!EG$1:EG$220,0)),"",VLOOKUP(EC$1,'Tactic Recode'!$A$1:$B$547,2,FALSE))</f>
        <v/>
      </c>
      <c r="ED138" t="str">
        <f>IF(ISERROR(MATCH(ED$1,'CSC Mitre'!EG$1:EG$220,0)),"",VLOOKUP(ED$1,'Tactic Recode'!$A$1:$B$547,2,FALSE))</f>
        <v/>
      </c>
      <c r="EE138" t="str">
        <f>IF(ISERROR(MATCH(EE$1,'CSC Mitre'!EG$1:EG$220,0)),"",VLOOKUP(EE$1,'Tactic Recode'!$A$1:$B$547,2,FALSE))</f>
        <v/>
      </c>
      <c r="EF138" t="str">
        <f>IF(ISERROR(MATCH(EF$1,'CSC Mitre'!EG$1:EG$220,0)),"",VLOOKUP(EF$1,'Tactic Recode'!$A$1:$B$547,2,FALSE))</f>
        <v/>
      </c>
      <c r="EG138" t="str">
        <f>IF(ISERROR(MATCH(EG$1,'CSC Mitre'!EG$1:EG$220,0)),"",VLOOKUP(EG$1,'Tactic Recode'!$A$1:$B$547,2,FALSE))</f>
        <v/>
      </c>
      <c r="EH138" t="str">
        <f>IF(ISERROR(MATCH(EH$1,'CSC Mitre'!EG$1:EG$220,0)),"",VLOOKUP(EH$1,'Tactic Recode'!$A$1:$B$547,2,FALSE))</f>
        <v/>
      </c>
      <c r="EI138" t="str">
        <f>IF(ISERROR(MATCH(EI$1,'CSC Mitre'!EG$1:EG$220,0)),"",VLOOKUP(EI$1,'Tactic Recode'!$A$1:$B$547,2,FALSE))</f>
        <v/>
      </c>
      <c r="EJ138" t="str">
        <f>IF(ISERROR(MATCH(EJ$1,'CSC Mitre'!EG$1:EG$220,0)),"",VLOOKUP(EJ$1,'Tactic Recode'!$A$1:$B$547,2,FALSE))</f>
        <v/>
      </c>
      <c r="EK138" t="str">
        <f>IF(ISERROR(MATCH(EK$1,'CSC Mitre'!EG$1:EG$220,0)),"",VLOOKUP(EK$1,'Tactic Recode'!$A$1:$B$547,2,FALSE))</f>
        <v/>
      </c>
      <c r="EL138" t="str">
        <f>IF(ISERROR(MATCH(EL$1,'CSC Mitre'!EG$1:EG$220,0)),"",VLOOKUP(EL$1,'Tactic Recode'!$A$1:$B$547,2,FALSE))</f>
        <v/>
      </c>
      <c r="EM138" t="str">
        <f>IF(ISERROR(MATCH(EM$1,'CSC Mitre'!EG$1:EG$220,0)),"",VLOOKUP(EM$1,'Tactic Recode'!$A$1:$B$547,2,FALSE))</f>
        <v/>
      </c>
      <c r="EN138" t="str">
        <f>IF(ISERROR(MATCH(EN$1,'CSC Mitre'!EG$1:EG$220,0)),"",VLOOKUP(EN$1,'Tactic Recode'!$A$1:$B$547,2,FALSE))</f>
        <v/>
      </c>
      <c r="EO138" t="str">
        <f>IF(ISERROR(MATCH(EO$1,'CSC Mitre'!EG$1:EG$220,0)),"",VLOOKUP(EO$1,'Tactic Recode'!$A$1:$B$547,2,FALSE))</f>
        <v/>
      </c>
      <c r="EP138" t="str">
        <f>IF(ISERROR(MATCH(EP$1,'CSC Mitre'!EG$1:EG$220,0)),"",VLOOKUP(EP$1,'Tactic Recode'!$A$1:$B$547,2,FALSE))</f>
        <v/>
      </c>
      <c r="EQ138" t="str">
        <f>IF(ISERROR(MATCH(EQ$1,'CSC Mitre'!EG$1:EG$220,0)),"",VLOOKUP(EQ$1,'Tactic Recode'!$A$1:$B$547,2,FALSE))</f>
        <v/>
      </c>
      <c r="ER138" t="str">
        <f>IF(ISERROR(MATCH(ER$1,'CSC Mitre'!EG$1:EG$220,0)),"",VLOOKUP(ER$1,'Tactic Recode'!$A$1:$B$547,2,FALSE))</f>
        <v/>
      </c>
      <c r="ES138" t="str">
        <f>IF(ISERROR(MATCH(ES$1,'CSC Mitre'!EG$1:EG$220,0)),"",VLOOKUP(ES$1,'Tactic Recode'!$A$1:$B$547,2,FALSE))</f>
        <v/>
      </c>
      <c r="ET138" t="str">
        <f>IF(ISERROR(MATCH(ET$1,'CSC Mitre'!EG$1:EG$220,0)),"",VLOOKUP(ET$1,'Tactic Recode'!$A$1:$B$547,2,FALSE))</f>
        <v/>
      </c>
      <c r="EU138" t="str">
        <f>IF(ISERROR(MATCH(EU$1,'CSC Mitre'!EG$1:EG$220,0)),"",VLOOKUP(EU$1,'Tactic Recode'!$A$1:$B$547,2,FALSE))</f>
        <v/>
      </c>
      <c r="EV138" t="str">
        <f>IF(ISERROR(MATCH(EV$1,'CSC Mitre'!EG$1:EG$220,0)),"",VLOOKUP(EV$1,'Tactic Recode'!$A$1:$B$547,2,FALSE))</f>
        <v/>
      </c>
      <c r="EW138" t="str">
        <f>IF(ISERROR(MATCH(EW$1,'CSC Mitre'!EG$1:EG$220,0)),"",VLOOKUP(EW$1,'Tactic Recode'!$A$1:$B$547,2,FALSE))</f>
        <v/>
      </c>
      <c r="EX138" t="str">
        <f>IF(ISERROR(MATCH(EX$1,'CSC Mitre'!EG$1:EG$220,0)),"",VLOOKUP(EX$1,'Tactic Recode'!$A$1:$B$547,2,FALSE))</f>
        <v/>
      </c>
      <c r="EY138" t="str">
        <f>IF(ISERROR(MATCH(EY$1,'CSC Mitre'!EG$1:EG$220,0)),"",VLOOKUP(EY$1,'Tactic Recode'!$A$1:$B$547,2,FALSE))</f>
        <v/>
      </c>
      <c r="EZ138" t="str">
        <f>IF(ISERROR(MATCH(EZ$1,'CSC Mitre'!EG$1:EG$220,0)),"",VLOOKUP(EZ$1,'Tactic Recode'!$A$1:$B$547,2,FALSE))</f>
        <v/>
      </c>
      <c r="FA138" t="str">
        <f>IF(ISERROR(MATCH(FA$1,'CSC Mitre'!EG$1:EG$220,0)),"",VLOOKUP(FA$1,'Tactic Recode'!$A$1:$B$547,2,FALSE))</f>
        <v/>
      </c>
      <c r="FB138" t="str">
        <f>IF(ISERROR(MATCH(FB$1,'CSC Mitre'!EG$1:EG$220,0)),"",VLOOKUP(FB$1,'Tactic Recode'!$A$1:$B$547,2,FALSE))</f>
        <v/>
      </c>
      <c r="FC138" t="str">
        <f>IF(ISERROR(MATCH(FC$1,'CSC Mitre'!EG$1:EG$220,0)),"",VLOOKUP(FC$1,'Tactic Recode'!$A$1:$B$547,2,FALSE))</f>
        <v/>
      </c>
      <c r="FD138" t="str">
        <f>IF(ISERROR(MATCH(FD$1,'CSC Mitre'!EG$1:EG$220,0)),"",VLOOKUP(FD$1,'Tactic Recode'!$A$1:$B$547,2,FALSE))</f>
        <v/>
      </c>
      <c r="FE138" t="str">
        <f>IF(ISERROR(MATCH(FE$1,'CSC Mitre'!EG$1:EG$220,0)),"",VLOOKUP(FE$1,'Tactic Recode'!$A$1:$B$547,2,FALSE))</f>
        <v/>
      </c>
      <c r="FF138" t="str">
        <f>IF(ISERROR(MATCH(FF$1,'CSC Mitre'!EG$1:EG$220,0)),"",VLOOKUP(FF$1,'Tactic Recode'!$A$1:$B$547,2,FALSE))</f>
        <v/>
      </c>
      <c r="FG138" t="str">
        <f>IF(ISERROR(MATCH(FG$1,'CSC Mitre'!EG$1:EG$220,0)),"",VLOOKUP(FG$1,'Tactic Recode'!$A$1:$B$547,2,FALSE))</f>
        <v/>
      </c>
      <c r="FH138" t="str">
        <f>IF(ISERROR(MATCH(FH$1,'CSC Mitre'!EG$1:EG$220,0)),"",VLOOKUP(FH$1,'Tactic Recode'!$A$1:$B$547,2,FALSE))</f>
        <v/>
      </c>
      <c r="FI138" t="str">
        <f>IF(ISERROR(MATCH(FI$1,'CSC Mitre'!EG$1:EG$220,0)),"",VLOOKUP(FI$1,'Tactic Recode'!$A$1:$B$547,2,FALSE))</f>
        <v/>
      </c>
      <c r="FJ138" t="str">
        <f>IF(ISERROR(MATCH(FJ$1,'CSC Mitre'!EG$1:EG$220,0)),"",VLOOKUP(FJ$1,'Tactic Recode'!$A$1:$B$547,2,FALSE))</f>
        <v/>
      </c>
      <c r="FK138" t="str">
        <f>IF(ISERROR(MATCH(FK$1,'CSC Mitre'!EG$1:EG$220,0)),"",VLOOKUP(FK$1,'Tactic Recode'!$A$1:$B$547,2,FALSE))</f>
        <v/>
      </c>
      <c r="FL138" t="str">
        <f>IF(ISERROR(MATCH(FL$1,'CSC Mitre'!EG$1:EG$220,0)),"",VLOOKUP(FL$1,'Tactic Recode'!$A$1:$B$547,2,FALSE))</f>
        <v/>
      </c>
      <c r="FM138" t="str">
        <f>IF(ISERROR(MATCH(FM$1,'CSC Mitre'!EG$1:EG$220,0)),"",VLOOKUP(FM$1,'Tactic Recode'!$A$1:$B$547,2,FALSE))</f>
        <v/>
      </c>
      <c r="FN138" t="str">
        <f>IF(ISERROR(MATCH(FN$1,'CSC Mitre'!EG$1:EG$220,0)),"",VLOOKUP(FN$1,'Tactic Recode'!$A$1:$B$547,2,FALSE))</f>
        <v/>
      </c>
      <c r="FO138" t="str">
        <f>IF(ISERROR(MATCH(FO$1,'CSC Mitre'!EG$1:EG$220,0)),"",VLOOKUP(FO$1,'Tactic Recode'!$A$1:$B$547,2,FALSE))</f>
        <v/>
      </c>
      <c r="FP138" t="str">
        <f>IF(ISERROR(MATCH(FP$1,'CSC Mitre'!EG$1:EG$220,0)),"",VLOOKUP(FP$1,'Tactic Recode'!$A$1:$B$547,2,FALSE))</f>
        <v/>
      </c>
      <c r="FQ138" t="str">
        <f>IF(ISERROR(MATCH(FQ$1,'CSC Mitre'!EG$1:EG$220,0)),"",VLOOKUP(FQ$1,'Tactic Recode'!$A$1:$B$547,2,FALSE))</f>
        <v/>
      </c>
      <c r="FR138" t="str">
        <f>IF(ISERROR(MATCH(FR$1,'CSC Mitre'!EG$1:EG$220,0)),"",VLOOKUP(FR$1,'Tactic Recode'!$A$1:$B$547,2,FALSE))</f>
        <v/>
      </c>
      <c r="FS138" t="str">
        <f>IF(ISERROR(MATCH(FS$1,'CSC Mitre'!EG$1:EG$220,0)),"",VLOOKUP(FS$1,'Tactic Recode'!$A$1:$B$547,2,FALSE))</f>
        <v/>
      </c>
      <c r="FT138" t="str">
        <f>IF(ISERROR(MATCH(FT$1,'CSC Mitre'!EG$1:EG$220,0)),"",VLOOKUP(FT$1,'Tactic Recode'!$A$1:$B$547,2,FALSE))</f>
        <v/>
      </c>
      <c r="FU138" t="str">
        <f>IF(ISERROR(MATCH(FU$1,'CSC Mitre'!EG$1:EG$220,0)),"",VLOOKUP(FU$1,'Tactic Recode'!$A$1:$B$547,2,FALSE))</f>
        <v/>
      </c>
      <c r="FV138" t="str">
        <f>IF(ISERROR(MATCH(FV$1,'CSC Mitre'!EG$1:EG$220,0)),"",VLOOKUP(FV$1,'Tactic Recode'!$A$1:$B$547,2,FALSE))</f>
        <v/>
      </c>
      <c r="FW138" t="str">
        <f>IF(ISERROR(MATCH(FW$1,'CSC Mitre'!EG$1:EG$220,0)),"",VLOOKUP(FW$1,'Tactic Recode'!$A$1:$B$547,2,FALSE))</f>
        <v/>
      </c>
      <c r="FX138" t="str">
        <f>IF(ISERROR(MATCH(FX$1,'CSC Mitre'!EG$1:EG$220,0)),"",VLOOKUP(FX$1,'Tactic Recode'!$A$1:$B$547,2,FALSE))</f>
        <v/>
      </c>
      <c r="FY138" t="str">
        <f>IF(ISERROR(MATCH(FY$1,'CSC Mitre'!EG$1:EG$220,0)),"",VLOOKUP(FY$1,'Tactic Recode'!$A$1:$B$547,2,FALSE))</f>
        <v/>
      </c>
      <c r="FZ138" t="str">
        <f>IF(ISERROR(MATCH(FZ$1,'CSC Mitre'!EG$1:EG$220,0)),"",VLOOKUP(FZ$1,'Tactic Recode'!$A$1:$B$547,2,FALSE))</f>
        <v/>
      </c>
      <c r="GA138" t="str">
        <f>IF(ISERROR(MATCH(GA$1,'CSC Mitre'!EG$1:EG$220,0)),"",VLOOKUP(GA$1,'Tactic Recode'!$A$1:$B$547,2,FALSE))</f>
        <v/>
      </c>
      <c r="GB138" t="str">
        <f>IF(ISERROR(MATCH(GB$1,'CSC Mitre'!EG$1:EG$220,0)),"",VLOOKUP(GB$1,'Tactic Recode'!$A$1:$B$547,2,FALSE))</f>
        <v/>
      </c>
      <c r="GC138" t="str">
        <f>IF(ISERROR(MATCH(GC$1,'CSC Mitre'!EG$1:EG$220,0)),"",VLOOKUP(GC$1,'Tactic Recode'!$A$1:$B$547,2,FALSE))</f>
        <v/>
      </c>
      <c r="GD138" t="str">
        <f>IF(ISERROR(MATCH(GD$1,'CSC Mitre'!EG$1:EG$220,0)),"",VLOOKUP(GD$1,'Tactic Recode'!$A$1:$B$547,2,FALSE))</f>
        <v/>
      </c>
      <c r="GE138" t="str">
        <f>IF(ISERROR(MATCH(GE$1,'CSC Mitre'!EG$1:EG$220,0)),"",VLOOKUP(GE$1,'Tactic Recode'!$A$1:$B$547,2,FALSE))</f>
        <v/>
      </c>
      <c r="GF138" t="str">
        <f>IF(ISERROR(MATCH(GF$1,'CSC Mitre'!EG$1:EG$220,0)),"",VLOOKUP(GF$1,'Tactic Recode'!$A$1:$B$547,2,FALSE))</f>
        <v/>
      </c>
      <c r="GG138" t="str">
        <f>IF(ISERROR(MATCH(GG$1,'CSC Mitre'!EG$1:EG$220,0)),"",VLOOKUP(GG$1,'Tactic Recode'!$A$1:$B$547,2,FALSE))</f>
        <v/>
      </c>
      <c r="GH138" t="str">
        <f>IF(ISERROR(MATCH(GH$1,'CSC Mitre'!EG$1:EG$220,0)),"",VLOOKUP(GH$1,'Tactic Recode'!$A$1:$B$547,2,FALSE))</f>
        <v/>
      </c>
      <c r="GI138" t="str">
        <f>IF(ISERROR(MATCH(GI$1,'CSC Mitre'!EG$1:EG$220,0)),"",VLOOKUP(GI$1,'Tactic Recode'!$A$1:$B$547,2,FALSE))</f>
        <v/>
      </c>
      <c r="GJ138" t="str">
        <f>IF(ISERROR(MATCH(GJ$1,'CSC Mitre'!EG$1:EG$220,0)),"",VLOOKUP(GJ$1,'Tactic Recode'!$A$1:$B$547,2,FALSE))</f>
        <v/>
      </c>
      <c r="GK138" t="str">
        <f>IF(ISERROR(MATCH(GK$1,'CSC Mitre'!EG$1:EG$220,0)),"",VLOOKUP(GK$1,'Tactic Recode'!$A$1:$B$547,2,FALSE))</f>
        <v/>
      </c>
      <c r="GL138" t="str">
        <f>IF(ISERROR(MATCH(GL$1,'CSC Mitre'!EG$1:EG$220,0)),"",VLOOKUP(GL$1,'Tactic Recode'!$A$1:$B$547,2,FALSE))</f>
        <v/>
      </c>
      <c r="GM138" t="str">
        <f>IF(ISERROR(MATCH(GM$1,'CSC Mitre'!EG$1:EG$220,0)),"",VLOOKUP(GM$1,'Tactic Recode'!$A$1:$B$547,2,FALSE))</f>
        <v/>
      </c>
      <c r="GN138" t="str">
        <f>IF(ISERROR(MATCH(GN$1,'CSC Mitre'!EG$1:EG$220,0)),"",VLOOKUP(GN$1,'Tactic Recode'!$A$1:$B$547,2,FALSE))</f>
        <v/>
      </c>
      <c r="GO138" t="str">
        <f>IF(ISERROR(MATCH(GO$1,'CSC Mitre'!EG$1:EG$220,0)),"",VLOOKUP(GO$1,'Tactic Recode'!$A$1:$B$547,2,FALSE))</f>
        <v/>
      </c>
      <c r="GP138" t="str">
        <f>IF(ISERROR(MATCH(GP$1,'CSC Mitre'!EG$1:EG$220,0)),"",VLOOKUP(GP$1,'Tactic Recode'!$A$1:$B$547,2,FALSE))</f>
        <v/>
      </c>
      <c r="GQ138" t="str">
        <f>IF(ISERROR(MATCH(GQ$1,'CSC Mitre'!EG$1:EG$220,0)),"",VLOOKUP(GQ$1,'Tactic Recode'!$A$1:$B$547,2,FALSE))</f>
        <v/>
      </c>
      <c r="GR138" t="str">
        <f>IF(ISERROR(MATCH(GR$1,'CSC Mitre'!EG$1:EG$220,0)),"",VLOOKUP(GR$1,'Tactic Recode'!$A$1:$B$547,2,FALSE))</f>
        <v/>
      </c>
      <c r="GS138" t="str">
        <f>IF(ISERROR(MATCH(GS$1,'CSC Mitre'!EG$1:EG$220,0)),"",VLOOKUP(GS$1,'Tactic Recode'!$A$1:$B$547,2,FALSE))</f>
        <v/>
      </c>
      <c r="GT138" t="str">
        <f>IF(ISERROR(MATCH(GT$1,'CSC Mitre'!EG$1:EG$220,0)),"",VLOOKUP(GT$1,'Tactic Recode'!$A$1:$B$547,2,FALSE))</f>
        <v/>
      </c>
      <c r="GU138" t="str">
        <f>IF(ISERROR(MATCH(GU$1,'CSC Mitre'!EG$1:EG$220,0)),"",VLOOKUP(GU$1,'Tactic Recode'!$A$1:$B$547,2,FALSE))</f>
        <v/>
      </c>
      <c r="GV138" t="str">
        <f>IF(ISERROR(MATCH(GV$1,'CSC Mitre'!EG$1:EG$220,0)),"",VLOOKUP(GV$1,'Tactic Recode'!$A$1:$B$547,2,FALSE))</f>
        <v/>
      </c>
      <c r="GW138" t="str">
        <f>IF(ISERROR(MATCH(GW$1,'CSC Mitre'!EG$1:EG$220,0)),"",VLOOKUP(GW$1,'Tactic Recode'!$A$1:$B$547,2,FALSE))</f>
        <v/>
      </c>
      <c r="GX138" t="str">
        <f>IF(ISERROR(MATCH(GX$1,'CSC Mitre'!EG$1:EG$220,0)),"",VLOOKUP(GX$1,'Tactic Recode'!$A$1:$B$547,2,FALSE))</f>
        <v/>
      </c>
      <c r="GY138" t="str">
        <f>IF(ISERROR(MATCH(GY$1,'CSC Mitre'!EG$1:EG$220,0)),"",VLOOKUP(GY$1,'Tactic Recode'!$A$1:$B$547,2,FALSE))</f>
        <v/>
      </c>
      <c r="GZ138" t="str">
        <f>IF(ISERROR(MATCH(GZ$1,'CSC Mitre'!EG$1:EG$220,0)),"",VLOOKUP(GZ$1,'Tactic Recode'!$A$1:$B$547,2,FALSE))</f>
        <v/>
      </c>
      <c r="HA138" t="str">
        <f>IF(ISERROR(MATCH(HA$1,'CSC Mitre'!EG$1:EG$220,0)),"",VLOOKUP(HA$1,'Tactic Recode'!$A$1:$B$547,2,FALSE))</f>
        <v/>
      </c>
      <c r="HB138" t="str">
        <f>IF(ISERROR(MATCH(HB$1,'CSC Mitre'!EG$1:EG$220,0)),"",VLOOKUP(HB$1,'Tactic Recode'!$A$1:$B$547,2,FALSE))</f>
        <v>Initial Access</v>
      </c>
      <c r="HC138" t="str">
        <f>IF(ISERROR(MATCH(HC$1,'CSC Mitre'!EG$1:EG$220,0)),"",VLOOKUP(HC$1,'Tactic Recode'!$A$1:$B$547,2,FALSE))</f>
        <v>Initial Access</v>
      </c>
      <c r="HD138" t="str">
        <f>IF(ISERROR(MATCH(HD$1,'CSC Mitre'!EG$1:EG$220,0)),"",VLOOKUP(HD$1,'Tactic Recode'!$A$1:$B$547,2,FALSE))</f>
        <v>Initial Access</v>
      </c>
      <c r="HE138" t="str">
        <f>IF(ISERROR(MATCH(HE$1,'CSC Mitre'!EG$1:EG$220,0)),"",VLOOKUP(HE$1,'Tactic Recode'!$A$1:$B$547,2,FALSE))</f>
        <v/>
      </c>
      <c r="HF138" t="str">
        <f>IF(ISERROR(MATCH(HF$1,'CSC Mitre'!EG$1:EG$220,0)),"",VLOOKUP(HF$1,'Tactic Recode'!$A$1:$B$547,2,FALSE))</f>
        <v/>
      </c>
      <c r="HG138" t="str">
        <f>IF(ISERROR(MATCH(HG$1,'CSC Mitre'!EG$1:EG$220,0)),"",VLOOKUP(HG$1,'Tactic Recode'!$A$1:$B$547,2,FALSE))</f>
        <v/>
      </c>
      <c r="HH138" t="str">
        <f>IF(ISERROR(MATCH(HH$1,'CSC Mitre'!EG$1:EG$220,0)),"",VLOOKUP(HH$1,'Tactic Recode'!$A$1:$B$547,2,FALSE))</f>
        <v/>
      </c>
      <c r="HI138" t="str">
        <f>IF(ISERROR(MATCH(HI$1,'CSC Mitre'!EG$1:EG$220,0)),"",VLOOKUP(HI$1,'Tactic Recode'!$A$1:$B$547,2,FALSE))</f>
        <v/>
      </c>
      <c r="HJ138" t="str">
        <f>IF(ISERROR(MATCH(HJ$1,'CSC Mitre'!EG$1:EG$220,0)),"",VLOOKUP(HJ$1,'Tactic Recode'!$A$1:$B$547,2,FALSE))</f>
        <v/>
      </c>
      <c r="HK138" t="str">
        <f>IF(ISERROR(MATCH(HK$1,'CSC Mitre'!EG$1:EG$220,0)),"",VLOOKUP(HK$1,'Tactic Recode'!$A$1:$B$547,2,FALSE))</f>
        <v/>
      </c>
      <c r="HL138" t="str">
        <f>IF(ISERROR(MATCH(HL$1,'CSC Mitre'!EG$1:EG$220,0)),"",VLOOKUP(HL$1,'Tactic Recode'!$A$1:$B$547,2,FALSE))</f>
        <v/>
      </c>
      <c r="HM138" t="str">
        <f>IF(ISERROR(MATCH(HM$1,'CSC Mitre'!EG$1:EG$220,0)),"",VLOOKUP(HM$1,'Tactic Recode'!$A$1:$B$547,2,FALSE))</f>
        <v/>
      </c>
      <c r="HN138" t="str">
        <f>IF(ISERROR(MATCH(HN$1,'CSC Mitre'!EG$1:EG$220,0)),"",VLOOKUP(HN$1,'Tactic Recode'!$A$1:$B$547,2,FALSE))</f>
        <v/>
      </c>
      <c r="HO138" t="str">
        <f>IF(ISERROR(MATCH(HO$1,'CSC Mitre'!EG$1:EG$220,0)),"",VLOOKUP(HO$1,'Tactic Recode'!$A$1:$B$547,2,FALSE))</f>
        <v/>
      </c>
      <c r="HP138" t="str">
        <f>IF(ISERROR(MATCH(HP$1,'CSC Mitre'!EG$1:EG$220,0)),"",VLOOKUP(HP$1,'Tactic Recode'!$A$1:$B$547,2,FALSE))</f>
        <v/>
      </c>
      <c r="HQ138" t="str">
        <f>IF(ISERROR(MATCH(HQ$1,'CSC Mitre'!EG$1:EG$220,0)),"",VLOOKUP(HQ$1,'Tactic Recode'!$A$1:$B$547,2,FALSE))</f>
        <v/>
      </c>
      <c r="HR138" t="str">
        <f>IF(ISERROR(MATCH(HR$1,'CSC Mitre'!EG$1:EG$220,0)),"",VLOOKUP(HR$1,'Tactic Recode'!$A$1:$B$547,2,FALSE))</f>
        <v/>
      </c>
      <c r="HS138" t="str">
        <f>IF(ISERROR(MATCH(HS$1,'CSC Mitre'!EG$1:EG$220,0)),"",VLOOKUP(HS$1,'Tactic Recode'!$A$1:$B$547,2,FALSE))</f>
        <v/>
      </c>
      <c r="HT138" t="str">
        <f>IF(ISERROR(MATCH(HT$1,'CSC Mitre'!EG$1:EG$220,0)),"",VLOOKUP(HT$1,'Tactic Recode'!$A$1:$B$547,2,FALSE))</f>
        <v/>
      </c>
      <c r="HU138" t="str">
        <f>IF(ISERROR(MATCH(HU$1,'CSC Mitre'!EG$1:EG$220,0)),"",VLOOKUP(HU$1,'Tactic Recode'!$A$1:$B$547,2,FALSE))</f>
        <v/>
      </c>
      <c r="HV138" t="str">
        <f>IF(ISERROR(MATCH(HV$1,'CSC Mitre'!EG$1:EG$220,0)),"",VLOOKUP(HV$1,'Tactic Recode'!$A$1:$B$547,2,FALSE))</f>
        <v/>
      </c>
      <c r="HW138" t="str">
        <f>IF(ISERROR(MATCH(HW$1,'CSC Mitre'!EG$1:EG$220,0)),"",VLOOKUP(HW$1,'Tactic Recode'!$A$1:$B$547,2,FALSE))</f>
        <v/>
      </c>
      <c r="HX138" t="str">
        <f>IF(ISERROR(MATCH(HX$1,'CSC Mitre'!EG$1:EG$220,0)),"",VLOOKUP(HX$1,'Tactic Recode'!$A$1:$B$547,2,FALSE))</f>
        <v/>
      </c>
      <c r="HY138" t="str">
        <f>IF(ISERROR(MATCH(HY$1,'CSC Mitre'!EG$1:EG$220,0)),"",VLOOKUP(HY$1,'Tactic Recode'!$A$1:$B$547,2,FALSE))</f>
        <v/>
      </c>
      <c r="HZ138" t="str">
        <f>IF(ISERROR(MATCH(HZ$1,'CSC Mitre'!EG$1:EG$220,0)),"",VLOOKUP(HZ$1,'Tactic Recode'!$A$1:$B$547,2,FALSE))</f>
        <v/>
      </c>
      <c r="IA138" t="str">
        <f>IF(ISERROR(MATCH(IA$1,'CSC Mitre'!EG$1:EG$220,0)),"",VLOOKUP(IA$1,'Tactic Recode'!$A$1:$B$547,2,FALSE))</f>
        <v/>
      </c>
      <c r="IB138" t="str">
        <f>IF(ISERROR(MATCH(IB$1,'CSC Mitre'!EG$1:EG$220,0)),"",VLOOKUP(IB$1,'Tactic Recode'!$A$1:$B$547,2,FALSE))</f>
        <v/>
      </c>
      <c r="IC138" t="str">
        <f>IF(ISERROR(MATCH(IC$1,'CSC Mitre'!EG$1:EG$220,0)),"",VLOOKUP(IC$1,'Tactic Recode'!$A$1:$B$547,2,FALSE))</f>
        <v/>
      </c>
      <c r="ID138" t="str">
        <f>IF(ISERROR(MATCH(ID$1,'CSC Mitre'!EG$1:EG$220,0)),"",VLOOKUP(ID$1,'Tactic Recode'!$A$1:$B$547,2,FALSE))</f>
        <v/>
      </c>
      <c r="IE138" t="str">
        <f>IF(ISERROR(MATCH(IE$1,'CSC Mitre'!EG$1:EG$220,0)),"",VLOOKUP(IE$1,'Tactic Recode'!$A$1:$B$547,2,FALSE))</f>
        <v/>
      </c>
      <c r="IF138" t="str">
        <f>IF(ISERROR(MATCH(IF$1,'CSC Mitre'!EG$1:EG$220,0)),"",VLOOKUP(IF$1,'Tactic Recode'!$A$1:$B$547,2,FALSE))</f>
        <v/>
      </c>
      <c r="IG138" t="str">
        <f>IF(ISERROR(MATCH(IG$1,'CSC Mitre'!EG$1:EG$220,0)),"",VLOOKUP(IG$1,'Tactic Recode'!$A$1:$B$547,2,FALSE))</f>
        <v/>
      </c>
      <c r="IH138" t="str">
        <f>IF(ISERROR(MATCH(IH$1,'CSC Mitre'!EG$1:EG$220,0)),"",VLOOKUP(IH$1,'Tactic Recode'!$A$1:$B$547,2,FALSE))</f>
        <v/>
      </c>
      <c r="II138" t="str">
        <f>IF(ISERROR(MATCH(II$1,'CSC Mitre'!EG$1:EG$220,0)),"",VLOOKUP(II$1,'Tactic Recode'!$A$1:$B$547,2,FALSE))</f>
        <v/>
      </c>
      <c r="IJ138" t="str">
        <f>IF(ISERROR(MATCH(IJ$1,'CSC Mitre'!EG$1:EG$220,0)),"",VLOOKUP(IJ$1,'Tactic Recode'!$A$1:$B$547,2,FALSE))</f>
        <v/>
      </c>
      <c r="IK138" t="str">
        <f>IF(ISERROR(MATCH(IK$1,'CSC Mitre'!EG$1:EG$220,0)),"",VLOOKUP(IK$1,'Tactic Recode'!$A$1:$B$547,2,FALSE))</f>
        <v/>
      </c>
      <c r="IL138" t="str">
        <f>IF(ISERROR(MATCH(IL$1,'CSC Mitre'!EG$1:EG$220,0)),"",VLOOKUP(IL$1,'Tactic Recode'!$A$1:$B$547,2,FALSE))</f>
        <v/>
      </c>
      <c r="IM138" t="str">
        <f>IF(ISERROR(MATCH(IM$1,'CSC Mitre'!EG$1:EG$220,0)),"",VLOOKUP(IM$1,'Tactic Recode'!$A$1:$B$547,2,FALSE))</f>
        <v/>
      </c>
      <c r="IN138" t="str">
        <f>IF(ISERROR(MATCH(IN$1,'CSC Mitre'!EG$1:EG$220,0)),"",VLOOKUP(IN$1,'Tactic Recode'!$A$1:$B$547,2,FALSE))</f>
        <v/>
      </c>
      <c r="IO138" t="str">
        <f>IF(ISERROR(MATCH(IO$1,'CSC Mitre'!EG$1:EG$220,0)),"",VLOOKUP(IO$1,'Tactic Recode'!$A$1:$B$547,2,FALSE))</f>
        <v/>
      </c>
      <c r="IP138" t="str">
        <f>IF(ISERROR(MATCH(IP$1,'CSC Mitre'!EG$1:EG$220,0)),"",VLOOKUP(IP$1,'Tactic Recode'!$A$1:$B$547,2,FALSE))</f>
        <v/>
      </c>
      <c r="IQ138" t="str">
        <f>IF(ISERROR(MATCH(IQ$1,'CSC Mitre'!EG$1:EG$220,0)),"",VLOOKUP(IQ$1,'Tactic Recode'!$A$1:$B$547,2,FALSE))</f>
        <v/>
      </c>
      <c r="IR138" t="str">
        <f>IF(ISERROR(MATCH(IR$1,'CSC Mitre'!EG$1:EG$220,0)),"",VLOOKUP(IR$1,'Tactic Recode'!$A$1:$B$547,2,FALSE))</f>
        <v/>
      </c>
      <c r="IS138" t="str">
        <f>IF(ISERROR(MATCH(IS$1,'CSC Mitre'!EG$1:EG$220,0)),"",VLOOKUP(IS$1,'Tactic Recode'!$A$1:$B$547,2,FALSE))</f>
        <v/>
      </c>
      <c r="IT138" t="str">
        <f>IF(ISERROR(MATCH(IT$1,'CSC Mitre'!EG$1:EG$220,0)),"",VLOOKUP(IT$1,'Tactic Recode'!$A$1:$B$547,2,FALSE))</f>
        <v/>
      </c>
      <c r="IU138" t="str">
        <f>IF(ISERROR(MATCH(IU$1,'CSC Mitre'!EG$1:EG$220,0)),"",VLOOKUP(IU$1,'Tactic Recode'!$A$1:$B$547,2,FALSE))</f>
        <v/>
      </c>
      <c r="IV138" t="str">
        <f>IF(ISERROR(MATCH(IV$1,'CSC Mitre'!EG$1:EG$220,0)),"",VLOOKUP(IV$1,'Tactic Recode'!$A$1:$B$547,2,FALSE))</f>
        <v/>
      </c>
      <c r="IW138" t="str">
        <f>IF(ISERROR(MATCH(IW$1,'CSC Mitre'!EG$1:EG$220,0)),"",VLOOKUP(IW$1,'Tactic Recode'!$A$1:$B$547,2,FALSE))</f>
        <v/>
      </c>
      <c r="IX138" t="str">
        <f>IF(ISERROR(MATCH(IX$1,'CSC Mitre'!EG$1:EG$220,0)),"",VLOOKUP(IX$1,'Tactic Recode'!$A$1:$B$547,2,FALSE))</f>
        <v/>
      </c>
      <c r="IY138" t="str">
        <f>IF(ISERROR(MATCH(IY$1,'CSC Mitre'!EG$1:EG$220,0)),"",VLOOKUP(IY$1,'Tactic Recode'!$A$1:$B$547,2,FALSE))</f>
        <v/>
      </c>
      <c r="IZ138" t="str">
        <f>IF(ISERROR(MATCH(IZ$1,'CSC Mitre'!EG$1:EG$220,0)),"",VLOOKUP(IZ$1,'Tactic Recode'!$A$1:$B$547,2,FALSE))</f>
        <v/>
      </c>
      <c r="JA138" t="str">
        <f>IF(ISERROR(MATCH(JA$1,'CSC Mitre'!EG$1:EG$220,0)),"",VLOOKUP(JA$1,'Tactic Recode'!$A$1:$B$547,2,FALSE))</f>
        <v/>
      </c>
      <c r="JB138" t="str">
        <f>IF(ISERROR(MATCH(JB$1,'CSC Mitre'!EG$1:EG$220,0)),"",VLOOKUP(JB$1,'Tactic Recode'!$A$1:$B$547,2,FALSE))</f>
        <v/>
      </c>
      <c r="JC138" t="str">
        <f>IF(ISERROR(MATCH(JC$1,'CSC Mitre'!EG$1:EG$220,0)),"",VLOOKUP(JC$1,'Tactic Recode'!$A$1:$B$547,2,FALSE))</f>
        <v/>
      </c>
      <c r="JD138" t="str">
        <f>IF(ISERROR(MATCH(JD$1,'CSC Mitre'!EG$1:EG$220,0)),"",VLOOKUP(JD$1,'Tactic Recode'!$A$1:$B$547,2,FALSE))</f>
        <v/>
      </c>
      <c r="JE138" t="str">
        <f>IF(ISERROR(MATCH(JE$1,'CSC Mitre'!EG$1:EG$220,0)),"",VLOOKUP(JE$1,'Tactic Recode'!$A$1:$B$547,2,FALSE))</f>
        <v/>
      </c>
      <c r="JF138" t="str">
        <f>IF(ISERROR(MATCH(JF$1,'CSC Mitre'!EG$1:EG$220,0)),"",VLOOKUP(JF$1,'Tactic Recode'!$A$1:$B$547,2,FALSE))</f>
        <v/>
      </c>
      <c r="JG138" t="str">
        <f>IF(ISERROR(MATCH(JG$1,'CSC Mitre'!EG$1:EG$220,0)),"",VLOOKUP(JG$1,'Tactic Recode'!$A$1:$B$547,2,FALSE))</f>
        <v/>
      </c>
      <c r="JH138" t="str">
        <f>IF(ISERROR(MATCH(JH$1,'CSC Mitre'!EG$1:EG$220,0)),"",VLOOKUP(JH$1,'Tactic Recode'!$A$1:$B$547,2,FALSE))</f>
        <v/>
      </c>
      <c r="JI138" t="str">
        <f>IF(ISERROR(MATCH(JI$1,'CSC Mitre'!EG$1:EG$220,0)),"",VLOOKUP(JI$1,'Tactic Recode'!$A$1:$B$547,2,FALSE))</f>
        <v/>
      </c>
      <c r="JJ138" t="str">
        <f>IF(ISERROR(MATCH(JJ$1,'CSC Mitre'!EG$1:EG$220,0)),"",VLOOKUP(JJ$1,'Tactic Recode'!$A$1:$B$547,2,FALSE))</f>
        <v/>
      </c>
      <c r="JK138" t="str">
        <f>IF(ISERROR(MATCH(JK$1,'CSC Mitre'!EG$1:EG$220,0)),"",VLOOKUP(JK$1,'Tactic Recode'!$A$1:$B$547,2,FALSE))</f>
        <v/>
      </c>
      <c r="JL138" t="str">
        <f>IF(ISERROR(MATCH(JL$1,'CSC Mitre'!EG$1:EG$220,0)),"",VLOOKUP(JL$1,'Tactic Recode'!$A$1:$B$547,2,FALSE))</f>
        <v/>
      </c>
      <c r="JM138" t="str">
        <f>IF(ISERROR(MATCH(JM$1,'CSC Mitre'!EG$1:EG$220,0)),"",VLOOKUP(JM$1,'Tactic Recode'!$A$1:$B$547,2,FALSE))</f>
        <v/>
      </c>
      <c r="JN138" t="str">
        <f>IF(ISERROR(MATCH(JN$1,'CSC Mitre'!EG$1:EG$220,0)),"",VLOOKUP(JN$1,'Tactic Recode'!$A$1:$B$547,2,FALSE))</f>
        <v/>
      </c>
      <c r="JO138" t="str">
        <f>IF(ISERROR(MATCH(JO$1,'CSC Mitre'!EG$1:EG$220,0)),"",VLOOKUP(JO$1,'Tactic Recode'!$A$1:$B$547,2,FALSE))</f>
        <v/>
      </c>
      <c r="JP138" t="str">
        <f>IF(ISERROR(MATCH(JP$1,'CSC Mitre'!EG$1:EG$220,0)),"",VLOOKUP(JP$1,'Tactic Recode'!$A$1:$B$547,2,FALSE))</f>
        <v/>
      </c>
      <c r="JQ138" t="str">
        <f>IF(ISERROR(MATCH(JQ$1,'CSC Mitre'!EG$1:EG$220,0)),"",VLOOKUP(JQ$1,'Tactic Recode'!$A$1:$B$547,2,FALSE))</f>
        <v/>
      </c>
      <c r="JR138" t="str">
        <f>IF(ISERROR(MATCH(JR$1,'CSC Mitre'!EG$1:EG$220,0)),"",VLOOKUP(JR$1,'Tactic Recode'!$A$1:$B$547,2,FALSE))</f>
        <v/>
      </c>
      <c r="JS138" t="str">
        <f>IF(ISERROR(MATCH(JS$1,'CSC Mitre'!EG$1:EG$220,0)),"",VLOOKUP(JS$1,'Tactic Recode'!$A$1:$B$547,2,FALSE))</f>
        <v/>
      </c>
      <c r="JT138" t="str">
        <f>IF(ISERROR(MATCH(JT$1,'CSC Mitre'!EG$1:EG$220,0)),"",VLOOKUP(JT$1,'Tactic Recode'!$A$1:$B$547,2,FALSE))</f>
        <v/>
      </c>
      <c r="JU138" t="str">
        <f>IF(ISERROR(MATCH(JU$1,'CSC Mitre'!EG$1:EG$220,0)),"",VLOOKUP(JU$1,'Tactic Recode'!$A$1:$B$547,2,FALSE))</f>
        <v/>
      </c>
      <c r="JV138" t="str">
        <f>IF(ISERROR(MATCH(JV$1,'CSC Mitre'!EG$1:EG$220,0)),"",VLOOKUP(JV$1,'Tactic Recode'!$A$1:$B$547,2,FALSE))</f>
        <v/>
      </c>
      <c r="JW138" t="str">
        <f>IF(ISERROR(MATCH(JW$1,'CSC Mitre'!EG$1:EG$220,0)),"",VLOOKUP(JW$1,'Tactic Recode'!$A$1:$B$547,2,FALSE))</f>
        <v/>
      </c>
      <c r="JX138" t="str">
        <f>IF(ISERROR(MATCH(JX$1,'CSC Mitre'!EG$1:EG$220,0)),"",VLOOKUP(JX$1,'Tactic Recode'!$A$1:$B$547,2,FALSE))</f>
        <v/>
      </c>
      <c r="JY138" t="str">
        <f>IF(ISERROR(MATCH(JY$1,'CSC Mitre'!EG$1:EG$220,0)),"",VLOOKUP(JY$1,'Tactic Recode'!$A$1:$B$547,2,FALSE))</f>
        <v/>
      </c>
      <c r="JZ138" t="str">
        <f>IF(ISERROR(MATCH(JZ$1,'CSC Mitre'!EG$1:EG$220,0)),"",VLOOKUP(JZ$1,'Tactic Recode'!$A$1:$B$547,2,FALSE))</f>
        <v/>
      </c>
      <c r="KA138" t="str">
        <f>IF(ISERROR(MATCH(KA$1,'CSC Mitre'!EG$1:EG$220,0)),"",VLOOKUP(KA$1,'Tactic Recode'!$A$1:$B$547,2,FALSE))</f>
        <v/>
      </c>
      <c r="KB138" t="str">
        <f>IF(ISERROR(MATCH(KB$1,'CSC Mitre'!EG$1:EG$220,0)),"",VLOOKUP(KB$1,'Tactic Recode'!$A$1:$B$547,2,FALSE))</f>
        <v/>
      </c>
      <c r="KC138" t="str">
        <f>IF(ISERROR(MATCH(KC$1,'CSC Mitre'!EG$1:EG$220,0)),"",VLOOKUP(KC$1,'Tactic Recode'!$A$1:$B$547,2,FALSE))</f>
        <v/>
      </c>
      <c r="KD138" t="str">
        <f>IF(ISERROR(MATCH(KD$1,'CSC Mitre'!EG$1:EG$220,0)),"",VLOOKUP(KD$1,'Tactic Recode'!$A$1:$B$547,2,FALSE))</f>
        <v/>
      </c>
      <c r="KE138" t="str">
        <f>IF(ISERROR(MATCH(KE$1,'CSC Mitre'!EG$1:EG$220,0)),"",VLOOKUP(KE$1,'Tactic Recode'!$A$1:$B$547,2,FALSE))</f>
        <v/>
      </c>
      <c r="KF138" t="str">
        <f>IF(ISERROR(MATCH(KF$1,'CSC Mitre'!EG$1:EG$220,0)),"",VLOOKUP(KF$1,'Tactic Recode'!$A$1:$B$547,2,FALSE))</f>
        <v/>
      </c>
      <c r="KG138" t="str">
        <f>IF(ISERROR(MATCH(KG$1,'CSC Mitre'!EG$1:EG$220,0)),"",VLOOKUP(KG$1,'Tactic Recode'!$A$1:$B$547,2,FALSE))</f>
        <v/>
      </c>
      <c r="KH138" t="str">
        <f>IF(ISERROR(MATCH(KH$1,'CSC Mitre'!EG$1:EG$220,0)),"",VLOOKUP(KH$1,'Tactic Recode'!$A$1:$B$547,2,FALSE))</f>
        <v/>
      </c>
      <c r="KI138" t="str">
        <f>IF(ISERROR(MATCH(KI$1,'CSC Mitre'!EG$1:EG$220,0)),"",VLOOKUP(KI$1,'Tactic Recode'!$A$1:$B$547,2,FALSE))</f>
        <v/>
      </c>
      <c r="KJ138" t="str">
        <f>IF(ISERROR(MATCH(KJ$1,'CSC Mitre'!EG$1:EG$220,0)),"",VLOOKUP(KJ$1,'Tactic Recode'!$A$1:$B$547,2,FALSE))</f>
        <v/>
      </c>
      <c r="KK138" t="str">
        <f>IF(ISERROR(MATCH(KK$1,'CSC Mitre'!EG$1:EG$220,0)),"",VLOOKUP(KK$1,'Tactic Recode'!$A$1:$B$547,2,FALSE))</f>
        <v/>
      </c>
      <c r="KL138" t="str">
        <f>IF(ISERROR(MATCH(KL$1,'CSC Mitre'!EG$1:EG$220,0)),"",VLOOKUP(KL$1,'Tactic Recode'!$A$1:$B$547,2,FALSE))</f>
        <v/>
      </c>
      <c r="KM138" t="str">
        <f>IF(ISERROR(MATCH(KM$1,'CSC Mitre'!EG$1:EG$220,0)),"",VLOOKUP(KM$1,'Tactic Recode'!$A$1:$B$547,2,FALSE))</f>
        <v/>
      </c>
      <c r="KN138" t="str">
        <f>IF(ISERROR(MATCH(KN$1,'CSC Mitre'!EG$1:EG$220,0)),"",VLOOKUP(KN$1,'Tactic Recode'!$A$1:$B$547,2,FALSE))</f>
        <v/>
      </c>
      <c r="KO138" t="str">
        <f>IF(ISERROR(MATCH(KO$1,'CSC Mitre'!EG$1:EG$220,0)),"",VLOOKUP(KO$1,'Tactic Recode'!$A$1:$B$547,2,FALSE))</f>
        <v/>
      </c>
      <c r="KP138" t="str">
        <f>IF(ISERROR(MATCH(KP$1,'CSC Mitre'!EG$1:EG$220,0)),"",VLOOKUP(KP$1,'Tactic Recode'!$A$1:$B$547,2,FALSE))</f>
        <v/>
      </c>
      <c r="KQ138" t="str">
        <f>IF(ISERROR(MATCH(KQ$1,'CSC Mitre'!EG$1:EG$220,0)),"",VLOOKUP(KQ$1,'Tactic Recode'!$A$1:$B$547,2,FALSE))</f>
        <v/>
      </c>
      <c r="KR138" t="str">
        <f>IF(ISERROR(MATCH(KR$1,'CSC Mitre'!EG$1:EG$220,0)),"",VLOOKUP(KR$1,'Tactic Recode'!$A$1:$B$547,2,FALSE))</f>
        <v/>
      </c>
      <c r="KS138" t="str">
        <f>IF(ISERROR(MATCH(KS$1,'CSC Mitre'!EG$1:EG$220,0)),"",VLOOKUP(KS$1,'Tactic Recode'!$A$1:$B$547,2,FALSE))</f>
        <v/>
      </c>
      <c r="KT138" t="str">
        <f>IF(ISERROR(MATCH(KT$1,'CSC Mitre'!EG$1:EG$220,0)),"",VLOOKUP(KT$1,'Tactic Recode'!$A$1:$B$547,2,FALSE))</f>
        <v/>
      </c>
      <c r="KU138" t="str">
        <f>IF(ISERROR(MATCH(KU$1,'CSC Mitre'!EG$1:EG$220,0)),"",VLOOKUP(KU$1,'Tactic Recode'!$A$1:$B$547,2,FALSE))</f>
        <v/>
      </c>
      <c r="KV138" t="str">
        <f>IF(ISERROR(MATCH(KV$1,'CSC Mitre'!EG$1:EG$220,0)),"",VLOOKUP(KV$1,'Tactic Recode'!$A$1:$B$547,2,FALSE))</f>
        <v/>
      </c>
      <c r="KW138" t="str">
        <f>IF(ISERROR(MATCH(KW$1,'CSC Mitre'!EG$1:EG$220,0)),"",VLOOKUP(KW$1,'Tactic Recode'!$A$1:$B$547,2,FALSE))</f>
        <v/>
      </c>
      <c r="KX138" t="str">
        <f>IF(ISERROR(MATCH(KX$1,'CSC Mitre'!EG$1:EG$220,0)),"",VLOOKUP(KX$1,'Tactic Recode'!$A$1:$B$547,2,FALSE))</f>
        <v/>
      </c>
      <c r="KY138" t="str">
        <f>IF(ISERROR(MATCH(KY$1,'CSC Mitre'!EG$1:EG$220,0)),"",VLOOKUP(KY$1,'Tactic Recode'!$A$1:$B$547,2,FALSE))</f>
        <v/>
      </c>
      <c r="KZ138" t="str">
        <f>IF(ISERROR(MATCH(KZ$1,'CSC Mitre'!EG$1:EG$220,0)),"",VLOOKUP(KZ$1,'Tactic Recode'!$A$1:$B$547,2,FALSE))</f>
        <v/>
      </c>
      <c r="LA138" t="str">
        <f>IF(ISERROR(MATCH(LA$1,'CSC Mitre'!EG$1:EG$220,0)),"",VLOOKUP(LA$1,'Tactic Recode'!$A$1:$B$547,2,FALSE))</f>
        <v/>
      </c>
      <c r="LB138" t="str">
        <f>IF(ISERROR(MATCH(LB$1,'CSC Mitre'!EG$1:EG$220,0)),"",VLOOKUP(LB$1,'Tactic Recode'!$A$1:$B$547,2,FALSE))</f>
        <v/>
      </c>
      <c r="LC138" t="str">
        <f>IF(ISERROR(MATCH(LC$1,'CSC Mitre'!EG$1:EG$220,0)),"",VLOOKUP(LC$1,'Tactic Recode'!$A$1:$B$547,2,FALSE))</f>
        <v/>
      </c>
      <c r="LD138" t="str">
        <f>IF(ISERROR(MATCH(LD$1,'CSC Mitre'!EG$1:EG$220,0)),"",VLOOKUP(LD$1,'Tactic Recode'!$A$1:$B$547,2,FALSE))</f>
        <v/>
      </c>
      <c r="LE138" t="str">
        <f>IF(ISERROR(MATCH(LE$1,'CSC Mitre'!EG$1:EG$220,0)),"",VLOOKUP(LE$1,'Tactic Recode'!$A$1:$B$547,2,FALSE))</f>
        <v/>
      </c>
      <c r="LF138" t="str">
        <f>IF(ISERROR(MATCH(LF$1,'CSC Mitre'!EG$1:EG$220,0)),"",VLOOKUP(LF$1,'Tactic Recode'!$A$1:$B$547,2,FALSE))</f>
        <v/>
      </c>
      <c r="LG138" t="str">
        <f>IF(ISERROR(MATCH(LG$1,'CSC Mitre'!EG$1:EG$220,0)),"",VLOOKUP(LG$1,'Tactic Recode'!$A$1:$B$547,2,FALSE))</f>
        <v/>
      </c>
      <c r="LH138" t="str">
        <f>IF(ISERROR(MATCH(LH$1,'CSC Mitre'!EG$1:EG$220,0)),"",VLOOKUP(LH$1,'Tactic Recode'!$A$1:$B$547,2,FALSE))</f>
        <v/>
      </c>
      <c r="LI138" t="str">
        <f>IF(ISERROR(MATCH(LI$1,'CSC Mitre'!EG$1:EG$220,0)),"",VLOOKUP(LI$1,'Tactic Recode'!$A$1:$B$547,2,FALSE))</f>
        <v/>
      </c>
      <c r="LJ138" t="str">
        <f>IF(ISERROR(MATCH(LJ$1,'CSC Mitre'!EG$1:EG$220,0)),"",VLOOKUP(LJ$1,'Tactic Recode'!$A$1:$B$547,2,FALSE))</f>
        <v/>
      </c>
      <c r="LK138" t="str">
        <f>IF(ISERROR(MATCH(LK$1,'CSC Mitre'!EG$1:EG$220,0)),"",VLOOKUP(LK$1,'Tactic Recode'!$A$1:$B$547,2,FALSE))</f>
        <v/>
      </c>
      <c r="LL138" t="str">
        <f>IF(ISERROR(MATCH(LL$1,'CSC Mitre'!EG$1:EG$220,0)),"",VLOOKUP(LL$1,'Tactic Recode'!$A$1:$B$547,2,FALSE))</f>
        <v/>
      </c>
      <c r="LM138" t="str">
        <f>IF(ISERROR(MATCH(LM$1,'CSC Mitre'!EG$1:EG$220,0)),"",VLOOKUP(LM$1,'Tactic Recode'!$A$1:$B$547,2,FALSE))</f>
        <v/>
      </c>
      <c r="LN138" t="str">
        <f>IF(ISERROR(MATCH(LN$1,'CSC Mitre'!EG$1:EG$220,0)),"",VLOOKUP(LN$1,'Tactic Recode'!$A$1:$B$547,2,FALSE))</f>
        <v/>
      </c>
      <c r="LO138" t="str">
        <f>IF(ISERROR(MATCH(LO$1,'CSC Mitre'!EG$1:EG$220,0)),"",VLOOKUP(LO$1,'Tactic Recode'!$A$1:$B$547,2,FALSE))</f>
        <v/>
      </c>
      <c r="LP138" t="str">
        <f>IF(ISERROR(MATCH(LP$1,'CSC Mitre'!EG$1:EG$220,0)),"",VLOOKUP(LP$1,'Tactic Recode'!$A$1:$B$547,2,FALSE))</f>
        <v/>
      </c>
      <c r="LQ138" t="str">
        <f>IF(ISERROR(MATCH(LQ$1,'CSC Mitre'!EG$1:EG$220,0)),"",VLOOKUP(LQ$1,'Tactic Recode'!$A$1:$B$547,2,FALSE))</f>
        <v/>
      </c>
      <c r="LR138" t="str">
        <f>IF(ISERROR(MATCH(LR$1,'CSC Mitre'!EG$1:EG$220,0)),"",VLOOKUP(LR$1,'Tactic Recode'!$A$1:$B$547,2,FALSE))</f>
        <v/>
      </c>
      <c r="LS138" t="str">
        <f>IF(ISERROR(MATCH(LS$1,'CSC Mitre'!EG$1:EG$220,0)),"",VLOOKUP(LS$1,'Tactic Recode'!$A$1:$B$547,2,FALSE))</f>
        <v/>
      </c>
      <c r="LT138" t="str">
        <f>IF(ISERROR(MATCH(LT$1,'CSC Mitre'!EG$1:EG$220,0)),"",VLOOKUP(LT$1,'Tactic Recode'!$A$1:$B$547,2,FALSE))</f>
        <v/>
      </c>
      <c r="LU138" t="str">
        <f>IF(ISERROR(MATCH(LU$1,'CSC Mitre'!EG$1:EG$220,0)),"",VLOOKUP(LU$1,'Tactic Recode'!$A$1:$B$547,2,FALSE))</f>
        <v/>
      </c>
      <c r="LV138" t="str">
        <f>IF(ISERROR(MATCH(LV$1,'CSC Mitre'!EG$1:EG$220,0)),"",VLOOKUP(LV$1,'Tactic Recode'!$A$1:$B$547,2,FALSE))</f>
        <v/>
      </c>
      <c r="LW138" t="str">
        <f>IF(ISERROR(MATCH(LW$1,'CSC Mitre'!EG$1:EG$220,0)),"",VLOOKUP(LW$1,'Tactic Recode'!$A$1:$B$547,2,FALSE))</f>
        <v/>
      </c>
      <c r="LX138" t="str">
        <f>IF(ISERROR(MATCH(LX$1,'CSC Mitre'!EG$1:EG$220,0)),"",VLOOKUP(LX$1,'Tactic Recode'!$A$1:$B$547,2,FALSE))</f>
        <v/>
      </c>
      <c r="LY138" t="str">
        <f>IF(ISERROR(MATCH(LY$1,'CSC Mitre'!EG$1:EG$220,0)),"",VLOOKUP(LY$1,'Tactic Recode'!$A$1:$B$547,2,FALSE))</f>
        <v/>
      </c>
      <c r="LZ138" t="str">
        <f>IF(ISERROR(MATCH(LZ$1,'CSC Mitre'!EG$1:EG$220,0)),"",VLOOKUP(LZ$1,'Tactic Recode'!$A$1:$B$547,2,FALSE))</f>
        <v/>
      </c>
      <c r="MA138" t="str">
        <f>IF(ISERROR(MATCH(MA$1,'CSC Mitre'!EG$1:EG$220,0)),"",VLOOKUP(MA$1,'Tactic Recode'!$A$1:$B$547,2,FALSE))</f>
        <v/>
      </c>
      <c r="MB138" t="str">
        <f>IF(ISERROR(MATCH(MB$1,'CSC Mitre'!EG$1:EG$220,0)),"",VLOOKUP(MB$1,'Tactic Recode'!$A$1:$B$547,2,FALSE))</f>
        <v/>
      </c>
      <c r="MC138" t="str">
        <f>IF(ISERROR(MATCH(MC$1,'CSC Mitre'!EG$1:EG$220,0)),"",VLOOKUP(MC$1,'Tactic Recode'!$A$1:$B$547,2,FALSE))</f>
        <v/>
      </c>
      <c r="MD138" t="str">
        <f>IF(ISERROR(MATCH(MD$1,'CSC Mitre'!EG$1:EG$220,0)),"",VLOOKUP(MD$1,'Tactic Recode'!$A$1:$B$547,2,FALSE))</f>
        <v/>
      </c>
      <c r="ME138" t="str">
        <f>IF(ISERROR(MATCH(ME$1,'CSC Mitre'!EG$1:EG$220,0)),"",VLOOKUP(ME$1,'Tactic Recode'!$A$1:$B$547,2,FALSE))</f>
        <v/>
      </c>
      <c r="MF138" t="str">
        <f>IF(ISERROR(MATCH(MF$1,'CSC Mitre'!EG$1:EG$220,0)),"",VLOOKUP(MF$1,'Tactic Recode'!$A$1:$B$547,2,FALSE))</f>
        <v/>
      </c>
      <c r="MG138" t="str">
        <f>IF(ISERROR(MATCH(MG$1,'CSC Mitre'!EG$1:EG$220,0)),"",VLOOKUP(MG$1,'Tactic Recode'!$A$1:$B$547,2,FALSE))</f>
        <v/>
      </c>
      <c r="MH138" t="str">
        <f>IF(ISERROR(MATCH(MH$1,'CSC Mitre'!EG$1:EG$220,0)),"",VLOOKUP(MH$1,'Tactic Recode'!$A$1:$B$547,2,FALSE))</f>
        <v/>
      </c>
      <c r="MI138" t="str">
        <f>IF(ISERROR(MATCH(MI$1,'CSC Mitre'!EG$1:EG$220,0)),"",VLOOKUP(MI$1,'Tactic Recode'!$A$1:$B$547,2,FALSE))</f>
        <v/>
      </c>
      <c r="MJ138" t="str">
        <f>IF(ISERROR(MATCH(MJ$1,'CSC Mitre'!EG$1:EG$220,0)),"",VLOOKUP(MJ$1,'Tactic Recode'!$A$1:$B$547,2,FALSE))</f>
        <v/>
      </c>
      <c r="MK138" t="str">
        <f>IF(ISERROR(MATCH(MK$1,'CSC Mitre'!EG$1:EG$220,0)),"",VLOOKUP(MK$1,'Tactic Recode'!$A$1:$B$547,2,FALSE))</f>
        <v/>
      </c>
      <c r="ML138" t="str">
        <f>IF(ISERROR(MATCH(ML$1,'CSC Mitre'!EG$1:EG$220,0)),"",VLOOKUP(ML$1,'Tactic Recode'!$A$1:$B$547,2,FALSE))</f>
        <v/>
      </c>
      <c r="MM138" t="str">
        <f>IF(ISERROR(MATCH(MM$1,'CSC Mitre'!EG$1:EG$220,0)),"",VLOOKUP(MM$1,'Tactic Recode'!$A$1:$B$547,2,FALSE))</f>
        <v/>
      </c>
      <c r="MN138" t="str">
        <f>IF(ISERROR(MATCH(MN$1,'CSC Mitre'!EG$1:EG$220,0)),"",VLOOKUP(MN$1,'Tactic Recode'!$A$1:$B$547,2,FALSE))</f>
        <v/>
      </c>
      <c r="MO138" t="str">
        <f>IF(ISERROR(MATCH(MO$1,'CSC Mitre'!EG$1:EG$220,0)),"",VLOOKUP(MO$1,'Tactic Recode'!$A$1:$B$547,2,FALSE))</f>
        <v/>
      </c>
      <c r="MP138" t="str">
        <f>IF(ISERROR(MATCH(MP$1,'CSC Mitre'!EG$1:EG$220,0)),"",VLOOKUP(MP$1,'Tactic Recode'!$A$1:$B$547,2,FALSE))</f>
        <v/>
      </c>
      <c r="MQ138" t="str">
        <f>IF(ISERROR(MATCH(MQ$1,'CSC Mitre'!EG$1:EG$220,0)),"",VLOOKUP(MQ$1,'Tactic Recode'!$A$1:$B$547,2,FALSE))</f>
        <v/>
      </c>
      <c r="MR138" t="str">
        <f>IF(ISERROR(MATCH(MR$1,'CSC Mitre'!EG$1:EG$220,0)),"",VLOOKUP(MR$1,'Tactic Recode'!$A$1:$B$547,2,FALSE))</f>
        <v/>
      </c>
      <c r="MS138" t="str">
        <f>IF(ISERROR(MATCH(MS$1,'CSC Mitre'!EG$1:EG$220,0)),"",VLOOKUP(MS$1,'Tactic Recode'!$A$1:$B$547,2,FALSE))</f>
        <v/>
      </c>
      <c r="MT138" t="str">
        <f>IF(ISERROR(MATCH(MT$1,'CSC Mitre'!EG$1:EG$220,0)),"",VLOOKUP(MT$1,'Tactic Recode'!$A$1:$B$547,2,FALSE))</f>
        <v/>
      </c>
      <c r="MU138" t="str">
        <f>IF(ISERROR(MATCH(MU$1,'CSC Mitre'!EG$1:EG$220,0)),"",VLOOKUP(MU$1,'Tactic Recode'!$A$1:$B$547,2,FALSE))</f>
        <v/>
      </c>
      <c r="MV138" t="str">
        <f>IF(ISERROR(MATCH(MV$1,'CSC Mitre'!EG$1:EG$220,0)),"",VLOOKUP(MV$1,'Tactic Recode'!$A$1:$B$547,2,FALSE))</f>
        <v/>
      </c>
      <c r="MW138" t="str">
        <f>IF(ISERROR(MATCH(MW$1,'CSC Mitre'!EG$1:EG$220,0)),"",VLOOKUP(MW$1,'Tactic Recode'!$A$1:$B$547,2,FALSE))</f>
        <v/>
      </c>
      <c r="MX138" t="str">
        <f>IF(ISERROR(MATCH(MX$1,'CSC Mitre'!EG$1:EG$220,0)),"",VLOOKUP(MX$1,'Tactic Recode'!$A$1:$B$547,2,FALSE))</f>
        <v/>
      </c>
      <c r="MY138" t="str">
        <f>IF(ISERROR(MATCH(MY$1,'CSC Mitre'!EG$1:EG$220,0)),"",VLOOKUP(MY$1,'Tactic Recode'!$A$1:$B$547,2,FALSE))</f>
        <v/>
      </c>
      <c r="MZ138" t="str">
        <f>IF(ISERROR(MATCH(MZ$1,'CSC Mitre'!EG$1:EG$220,0)),"",VLOOKUP(MZ$1,'Tactic Recode'!$A$1:$B$547,2,FALSE))</f>
        <v/>
      </c>
      <c r="NA138" t="str">
        <f>IF(ISERROR(MATCH(NA$1,'CSC Mitre'!EG$1:EG$220,0)),"",VLOOKUP(NA$1,'Tactic Recode'!$A$1:$B$547,2,FALSE))</f>
        <v/>
      </c>
      <c r="NB138" t="str">
        <f>IF(ISERROR(MATCH(NB$1,'CSC Mitre'!EG$1:EG$220,0)),"",VLOOKUP(NB$1,'Tactic Recode'!$A$1:$B$547,2,FALSE))</f>
        <v/>
      </c>
      <c r="NC138" t="str">
        <f>IF(ISERROR(MATCH(NC$1,'CSC Mitre'!EG$1:EG$220,0)),"",VLOOKUP(NC$1,'Tactic Recode'!$A$1:$B$547,2,FALSE))</f>
        <v/>
      </c>
      <c r="ND138" t="str">
        <f>IF(ISERROR(MATCH(ND$1,'CSC Mitre'!EG$1:EG$220,0)),"",VLOOKUP(ND$1,'Tactic Recode'!$A$1:$B$547,2,FALSE))</f>
        <v/>
      </c>
      <c r="NE138" t="str">
        <f>IF(ISERROR(MATCH(NE$1,'CSC Mitre'!EG$1:EG$220,0)),"",VLOOKUP(NE$1,'Tactic Recode'!$A$1:$B$547,2,FALSE))</f>
        <v/>
      </c>
      <c r="NF138" t="str">
        <f>IF(ISERROR(MATCH(NF$1,'CSC Mitre'!EG$1:EG$220,0)),"",VLOOKUP(NF$1,'Tactic Recode'!$A$1:$B$547,2,FALSE))</f>
        <v/>
      </c>
      <c r="NG138" t="str">
        <f>IF(ISERROR(MATCH(NG$1,'CSC Mitre'!EG$1:EG$220,0)),"",VLOOKUP(NG$1,'Tactic Recode'!$A$1:$B$547,2,FALSE))</f>
        <v/>
      </c>
      <c r="NH138" t="str">
        <f>IF(ISERROR(MATCH(NH$1,'CSC Mitre'!EG$1:EG$220,0)),"",VLOOKUP(NH$1,'Tactic Recode'!$A$1:$B$547,2,FALSE))</f>
        <v/>
      </c>
      <c r="NI138" t="str">
        <f>IF(ISERROR(MATCH(NI$1,'CSC Mitre'!EG$1:EG$220,0)),"",VLOOKUP(NI$1,'Tactic Recode'!$A$1:$B$547,2,FALSE))</f>
        <v/>
      </c>
      <c r="NJ138" t="str">
        <f>IF(ISERROR(MATCH(NJ$1,'CSC Mitre'!EG$1:EG$220,0)),"",VLOOKUP(NJ$1,'Tactic Recode'!$A$1:$B$547,2,FALSE))</f>
        <v/>
      </c>
      <c r="NK138" t="str">
        <f>IF(ISERROR(MATCH(NK$1,'CSC Mitre'!EG$1:EG$220,0)),"",VLOOKUP(NK$1,'Tactic Recode'!$A$1:$B$547,2,FALSE))</f>
        <v/>
      </c>
      <c r="NL138" t="str">
        <f>IF(ISERROR(MATCH(NL$1,'CSC Mitre'!EG$1:EG$220,0)),"",VLOOKUP(NL$1,'Tactic Recode'!$A$1:$B$547,2,FALSE))</f>
        <v/>
      </c>
      <c r="NM138" t="str">
        <f>IF(ISERROR(MATCH(NM$1,'CSC Mitre'!EG$1:EG$220,0)),"",VLOOKUP(NM$1,'Tactic Recode'!$A$1:$B$547,2,FALSE))</f>
        <v/>
      </c>
      <c r="NN138" t="str">
        <f>IF(ISERROR(MATCH(NN$1,'CSC Mitre'!EG$1:EG$220,0)),"",VLOOKUP(NN$1,'Tactic Recode'!$A$1:$B$547,2,FALSE))</f>
        <v/>
      </c>
      <c r="NO138" t="str">
        <f>IF(ISERROR(MATCH(NO$1,'CSC Mitre'!EG$1:EG$220,0)),"",VLOOKUP(NO$1,'Tactic Recode'!$A$1:$B$547,2,FALSE))</f>
        <v/>
      </c>
      <c r="NP138" t="str">
        <f>IF(ISERROR(MATCH(NP$1,'CSC Mitre'!EG$1:EG$220,0)),"",VLOOKUP(NP$1,'Tactic Recode'!$A$1:$B$547,2,FALSE))</f>
        <v/>
      </c>
      <c r="NQ138" t="str">
        <f>IF(ISERROR(MATCH(NQ$1,'CSC Mitre'!EG$1:EG$220,0)),"",VLOOKUP(NQ$1,'Tactic Recode'!$A$1:$B$547,2,FALSE))</f>
        <v/>
      </c>
      <c r="NR138" t="str">
        <f>IF(ISERROR(MATCH(NR$1,'CSC Mitre'!EG$1:EG$220,0)),"",VLOOKUP(NR$1,'Tactic Recode'!$A$1:$B$547,2,FALSE))</f>
        <v/>
      </c>
      <c r="NS138" t="str">
        <f>IF(ISERROR(MATCH(NS$1,'CSC Mitre'!EG$1:EG$220,0)),"",VLOOKUP(NS$1,'Tactic Recode'!$A$1:$B$547,2,FALSE))</f>
        <v/>
      </c>
      <c r="NT138" t="str">
        <f>IF(ISERROR(MATCH(NT$1,'CSC Mitre'!EG$1:EG$220,0)),"",VLOOKUP(NT$1,'Tactic Recode'!$A$1:$B$547,2,FALSE))</f>
        <v/>
      </c>
      <c r="NU138" t="str">
        <f>IF(ISERROR(MATCH(NU$1,'CSC Mitre'!EG$1:EG$220,0)),"",VLOOKUP(NU$1,'Tactic Recode'!$A$1:$B$547,2,FALSE))</f>
        <v/>
      </c>
      <c r="NV138" t="str">
        <f>IF(ISERROR(MATCH(NV$1,'CSC Mitre'!EG$1:EG$220,0)),"",VLOOKUP(NV$1,'Tactic Recode'!$A$1:$B$547,2,FALSE))</f>
        <v/>
      </c>
      <c r="NW138" t="str">
        <f>IF(ISERROR(MATCH(NW$1,'CSC Mitre'!EG$1:EG$220,0)),"",VLOOKUP(NW$1,'Tactic Recode'!$A$1:$B$547,2,FALSE))</f>
        <v/>
      </c>
      <c r="NX138" t="str">
        <f>IF(ISERROR(MATCH(NX$1,'CSC Mitre'!EG$1:EG$220,0)),"",VLOOKUP(NX$1,'Tactic Recode'!$A$1:$B$547,2,FALSE))</f>
        <v/>
      </c>
      <c r="NY138" t="str">
        <f>IF(ISERROR(MATCH(NY$1,'CSC Mitre'!EG$1:EG$220,0)),"",VLOOKUP(NY$1,'Tactic Recode'!$A$1:$B$547,2,FALSE))</f>
        <v/>
      </c>
      <c r="NZ138" t="str">
        <f>IF(ISERROR(MATCH(NZ$1,'CSC Mitre'!EG$1:EG$220,0)),"",VLOOKUP(NZ$1,'Tactic Recode'!$A$1:$B$547,2,FALSE))</f>
        <v/>
      </c>
      <c r="OA138" t="str">
        <f>IF(ISERROR(MATCH(OA$1,'CSC Mitre'!EG$1:EG$220,0)),"",VLOOKUP(OA$1,'Tactic Recode'!$A$1:$B$547,2,FALSE))</f>
        <v/>
      </c>
      <c r="OB138" t="str">
        <f>IF(ISERROR(MATCH(OB$1,'CSC Mitre'!EG$1:EG$220,0)),"",VLOOKUP(OB$1,'Tactic Recode'!$A$1:$B$547,2,FALSE))</f>
        <v/>
      </c>
      <c r="OC138" t="str">
        <f>IF(ISERROR(MATCH(OC$1,'CSC Mitre'!EG$1:EG$220,0)),"",VLOOKUP(OC$1,'Tactic Recode'!$A$1:$B$547,2,FALSE))</f>
        <v/>
      </c>
      <c r="OD138" t="str">
        <f>IF(ISERROR(MATCH(OD$1,'CSC Mitre'!EG$1:EG$220,0)),"",VLOOKUP(OD$1,'Tactic Recode'!$A$1:$B$547,2,FALSE))</f>
        <v/>
      </c>
      <c r="OE138" t="str">
        <f>IF(ISERROR(MATCH(OE$1,'CSC Mitre'!EG$1:EG$220,0)),"",VLOOKUP(OE$1,'Tactic Recode'!$A$1:$B$547,2,FALSE))</f>
        <v/>
      </c>
      <c r="OF138" t="str">
        <f>IF(ISERROR(MATCH(OF$1,'CSC Mitre'!EG$1:EG$220,0)),"",VLOOKUP(OF$1,'Tactic Recode'!$A$1:$B$547,2,FALSE))</f>
        <v/>
      </c>
      <c r="OG138" t="str">
        <f>IF(ISERROR(MATCH(OG$1,'CSC Mitre'!EG$1:EG$220,0)),"",VLOOKUP(OG$1,'Tactic Recode'!$A$1:$B$547,2,FALSE))</f>
        <v/>
      </c>
      <c r="OH138" t="str">
        <f>IF(ISERROR(MATCH(OH$1,'CSC Mitre'!EG$1:EG$220,0)),"",VLOOKUP(OH$1,'Tactic Recode'!$A$1:$B$547,2,FALSE))</f>
        <v/>
      </c>
      <c r="OI138" t="str">
        <f>IF(ISERROR(MATCH(OI$1,'CSC Mitre'!EG$1:EG$220,0)),"",VLOOKUP(OI$1,'Tactic Recode'!$A$1:$B$547,2,FALSE))</f>
        <v/>
      </c>
      <c r="OJ138" t="str">
        <f>IF(ISERROR(MATCH(OJ$1,'CSC Mitre'!EG$1:EG$220,0)),"",VLOOKUP(OJ$1,'Tactic Recode'!$A$1:$B$547,2,FALSE))</f>
        <v/>
      </c>
      <c r="OK138" t="str">
        <f>IF(ISERROR(MATCH(OK$1,'CSC Mitre'!EG$1:EG$220,0)),"",VLOOKUP(OK$1,'Tactic Recode'!$A$1:$B$547,2,FALSE))</f>
        <v/>
      </c>
      <c r="OL138" t="str">
        <f>IF(ISERROR(MATCH(OL$1,'CSC Mitre'!EG$1:EG$220,0)),"",VLOOKUP(OL$1,'Tactic Recode'!$A$1:$B$547,2,FALSE))</f>
        <v/>
      </c>
      <c r="OM138" t="str">
        <f>IF(ISERROR(MATCH(OM$1,'CSC Mitre'!EG$1:EG$220,0)),"",VLOOKUP(OM$1,'Tactic Recode'!$A$1:$B$547,2,FALSE))</f>
        <v/>
      </c>
      <c r="ON138" t="str">
        <f>IF(ISERROR(MATCH(ON$1,'CSC Mitre'!EG$1:EG$220,0)),"",VLOOKUP(ON$1,'Tactic Recode'!$A$1:$B$547,2,FALSE))</f>
        <v/>
      </c>
      <c r="OO138" t="str">
        <f>IF(ISERROR(MATCH(OO$1,'CSC Mitre'!EG$1:EG$220,0)),"",VLOOKUP(OO$1,'Tactic Recode'!$A$1:$B$547,2,FALSE))</f>
        <v/>
      </c>
      <c r="OP138" t="str">
        <f>IF(ISERROR(MATCH(OP$1,'CSC Mitre'!EG$1:EG$220,0)),"",VLOOKUP(OP$1,'Tactic Recode'!$A$1:$B$547,2,FALSE))</f>
        <v/>
      </c>
      <c r="OQ138" t="str">
        <f>IF(ISERROR(MATCH(OQ$1,'CSC Mitre'!EG$1:EG$220,0)),"",VLOOKUP(OQ$1,'Tactic Recode'!$A$1:$B$547,2,FALSE))</f>
        <v/>
      </c>
      <c r="OR138" t="str">
        <f>IF(ISERROR(MATCH(OR$1,'CSC Mitre'!EG$1:EG$220,0)),"",VLOOKUP(OR$1,'Tactic Recode'!$A$1:$B$547,2,FALSE))</f>
        <v/>
      </c>
      <c r="OS138" t="str">
        <f>IF(ISERROR(MATCH(OS$1,'CSC Mitre'!EG$1:EG$220,0)),"",VLOOKUP(OS$1,'Tactic Recode'!$A$1:$B$547,2,FALSE))</f>
        <v/>
      </c>
      <c r="OT138" t="str">
        <f>IF(ISERROR(MATCH(OT$1,'CSC Mitre'!EG$1:EG$220,0)),"",VLOOKUP(OT$1,'Tactic Recode'!$A$1:$B$547,2,FALSE))</f>
        <v/>
      </c>
      <c r="OU138" t="str">
        <f>IF(ISERROR(MATCH(OU$1,'CSC Mitre'!EG$1:EG$220,0)),"",VLOOKUP(OU$1,'Tactic Recode'!$A$1:$B$547,2,FALSE))</f>
        <v/>
      </c>
      <c r="OV138" t="str">
        <f>IF(ISERROR(MATCH(OV$1,'CSC Mitre'!EG$1:EG$220,0)),"",VLOOKUP(OV$1,'Tactic Recode'!$A$1:$B$547,2,FALSE))</f>
        <v/>
      </c>
      <c r="OW138" t="str">
        <f>IF(ISERROR(MATCH(OW$1,'CSC Mitre'!EG$1:EG$220,0)),"",VLOOKUP(OW$1,'Tactic Recode'!$A$1:$B$547,2,FALSE))</f>
        <v/>
      </c>
      <c r="OX138" t="str">
        <f>IF(ISERROR(MATCH(OX$1,'CSC Mitre'!EG$1:EG$220,0)),"",VLOOKUP(OX$1,'Tactic Recode'!$A$1:$B$547,2,FALSE))</f>
        <v/>
      </c>
      <c r="OY138" t="str">
        <f>IF(ISERROR(MATCH(OY$1,'CSC Mitre'!EG$1:EG$220,0)),"",VLOOKUP(OY$1,'Tactic Recode'!$A$1:$B$547,2,FALSE))</f>
        <v/>
      </c>
      <c r="OZ138" t="str">
        <f>IF(ISERROR(MATCH(OZ$1,'CSC Mitre'!EG$1:EG$220,0)),"",VLOOKUP(OZ$1,'Tactic Recode'!$A$1:$B$547,2,FALSE))</f>
        <v/>
      </c>
      <c r="PA138" t="str">
        <f>IF(ISERROR(MATCH(PA$1,'CSC Mitre'!EG$1:EG$220,0)),"",VLOOKUP(PA$1,'Tactic Recode'!$A$1:$B$547,2,FALSE))</f>
        <v/>
      </c>
      <c r="PB138" t="str">
        <f>IF(ISERROR(MATCH(PB$1,'CSC Mitre'!EG$1:EG$220,0)),"",VLOOKUP(PB$1,'Tactic Recode'!$A$1:$B$547,2,FALSE))</f>
        <v/>
      </c>
      <c r="PC138" t="str">
        <f>IF(ISERROR(MATCH(PC$1,'CSC Mitre'!EG$1:EG$220,0)),"",VLOOKUP(PC$1,'Tactic Recode'!$A$1:$B$547,2,FALSE))</f>
        <v/>
      </c>
      <c r="PD138" t="str">
        <f>IF(ISERROR(MATCH(PD$1,'CSC Mitre'!EG$1:EG$220,0)),"",VLOOKUP(PD$1,'Tactic Recode'!$A$1:$B$547,2,FALSE))</f>
        <v/>
      </c>
      <c r="PE138" t="str">
        <f>IF(ISERROR(MATCH(PE$1,'CSC Mitre'!EG$1:EG$220,0)),"",VLOOKUP(PE$1,'Tactic Recode'!$A$1:$B$547,2,FALSE))</f>
        <v/>
      </c>
      <c r="PF138" t="str">
        <f>IF(ISERROR(MATCH(PF$1,'CSC Mitre'!EG$1:EG$220,0)),"",VLOOKUP(PF$1,'Tactic Recode'!$A$1:$B$547,2,FALSE))</f>
        <v/>
      </c>
      <c r="PG138" t="str">
        <f>IF(ISERROR(MATCH(PG$1,'CSC Mitre'!EG$1:EG$220,0)),"",VLOOKUP(PG$1,'Tactic Recode'!$A$1:$B$547,2,FALSE))</f>
        <v/>
      </c>
      <c r="PH138" t="str">
        <f>IF(ISERROR(MATCH(PH$1,'CSC Mitre'!EG$1:EG$220,0)),"",VLOOKUP(PH$1,'Tactic Recode'!$A$1:$B$547,2,FALSE))</f>
        <v/>
      </c>
      <c r="PI138" t="str">
        <f>IF(ISERROR(MATCH(PI$1,'CSC Mitre'!EG$1:EG$220,0)),"",VLOOKUP(PI$1,'Tactic Recode'!$A$1:$B$547,2,FALSE))</f>
        <v/>
      </c>
      <c r="PJ138" t="str">
        <f>IF(ISERROR(MATCH(PJ$1,'CSC Mitre'!EG$1:EG$220,0)),"",VLOOKUP(PJ$1,'Tactic Recode'!$A$1:$B$547,2,FALSE))</f>
        <v/>
      </c>
      <c r="PK138" t="str">
        <f>IF(ISERROR(MATCH(PK$1,'CSC Mitre'!EG$1:EG$220,0)),"",VLOOKUP(PK$1,'Tactic Recode'!$A$1:$B$547,2,FALSE))</f>
        <v/>
      </c>
      <c r="PL138" t="str">
        <f>IF(ISERROR(MATCH(PL$1,'CSC Mitre'!EG$1:EG$220,0)),"",VLOOKUP(PL$1,'Tactic Recode'!$A$1:$B$547,2,FALSE))</f>
        <v/>
      </c>
      <c r="PM138" t="str">
        <f>IF(ISERROR(MATCH(PM$1,'CSC Mitre'!EG$1:EG$220,0)),"",VLOOKUP(PM$1,'Tactic Recode'!$A$1:$B$547,2,FALSE))</f>
        <v/>
      </c>
      <c r="PN138" t="str">
        <f>IF(ISERROR(MATCH(PN$1,'CSC Mitre'!EG$1:EG$220,0)),"",VLOOKUP(PN$1,'Tactic Recode'!$A$1:$B$547,2,FALSE))</f>
        <v/>
      </c>
      <c r="PO138" t="str">
        <f>IF(ISERROR(MATCH(PO$1,'CSC Mitre'!EG$1:EG$220,0)),"",VLOOKUP(PO$1,'Tactic Recode'!$A$1:$B$547,2,FALSE))</f>
        <v/>
      </c>
      <c r="PP138" t="str">
        <f>IF(ISERROR(MATCH(PP$1,'CSC Mitre'!EG$1:EG$220,0)),"",VLOOKUP(PP$1,'Tactic Recode'!$A$1:$B$547,2,FALSE))</f>
        <v/>
      </c>
      <c r="PQ138" t="str">
        <f>IF(ISERROR(MATCH(PQ$1,'CSC Mitre'!EG$1:EG$220,0)),"",VLOOKUP(PQ$1,'Tactic Recode'!$A$1:$B$547,2,FALSE))</f>
        <v/>
      </c>
      <c r="PR138" t="str">
        <f>IF(ISERROR(MATCH(PR$1,'CSC Mitre'!EG$1:EG$220,0)),"",VLOOKUP(PR$1,'Tactic Recode'!$A$1:$B$547,2,FALSE))</f>
        <v/>
      </c>
      <c r="PS138" t="str">
        <f>IF(ISERROR(MATCH(PS$1,'CSC Mitre'!EG$1:EG$220,0)),"",VLOOKUP(PS$1,'Tactic Recode'!$A$1:$B$547,2,FALSE))</f>
        <v/>
      </c>
      <c r="PT138" t="str">
        <f>IF(ISERROR(MATCH(PT$1,'CSC Mitre'!EG$1:EG$220,0)),"",VLOOKUP(PT$1,'Tactic Recode'!$A$1:$B$547,2,FALSE))</f>
        <v/>
      </c>
      <c r="PU138" t="str">
        <f>IF(ISERROR(MATCH(PU$1,'CSC Mitre'!EG$1:EG$220,0)),"",VLOOKUP(PU$1,'Tactic Recode'!$A$1:$B$547,2,FALSE))</f>
        <v/>
      </c>
      <c r="PV138" t="str">
        <f>IF(ISERROR(MATCH(PV$1,'CSC Mitre'!EG$1:EG$220,0)),"",VLOOKUP(PV$1,'Tactic Recode'!$A$1:$B$547,2,FALSE))</f>
        <v/>
      </c>
      <c r="PW138" t="str">
        <f>IF(ISERROR(MATCH(PW$1,'CSC Mitre'!EG$1:EG$220,0)),"",VLOOKUP(PW$1,'Tactic Recode'!$A$1:$B$547,2,FALSE))</f>
        <v/>
      </c>
      <c r="PX138" t="str">
        <f>IF(ISERROR(MATCH(PX$1,'CSC Mitre'!EG$1:EG$220,0)),"",VLOOKUP(PX$1,'Tactic Recode'!$A$1:$B$547,2,FALSE))</f>
        <v/>
      </c>
      <c r="PY138" t="str">
        <f>IF(ISERROR(MATCH(PY$1,'CSC Mitre'!EG$1:EG$220,0)),"",VLOOKUP(PY$1,'Tactic Recode'!$A$1:$B$547,2,FALSE))</f>
        <v/>
      </c>
      <c r="PZ138" t="str">
        <f>IF(ISERROR(MATCH(PZ$1,'CSC Mitre'!EG$1:EG$220,0)),"",VLOOKUP(PZ$1,'Tactic Recode'!$A$1:$B$547,2,FALSE))</f>
        <v/>
      </c>
      <c r="QA138" t="str">
        <f>IF(ISERROR(MATCH(QA$1,'CSC Mitre'!EG$1:EG$220,0)),"",VLOOKUP(QA$1,'Tactic Recode'!$A$1:$B$547,2,FALSE))</f>
        <v/>
      </c>
      <c r="QB138" t="str">
        <f>IF(ISERROR(MATCH(QB$1,'CSC Mitre'!EG$1:EG$220,0)),"",VLOOKUP(QB$1,'Tactic Recode'!$A$1:$B$547,2,FALSE))</f>
        <v/>
      </c>
      <c r="QC138" t="str">
        <f>IF(ISERROR(MATCH(QC$1,'CSC Mitre'!EG$1:EG$220,0)),"",VLOOKUP(QC$1,'Tactic Recode'!$A$1:$B$547,2,FALSE))</f>
        <v/>
      </c>
      <c r="QD138" t="str">
        <f>IF(ISERROR(MATCH(QD$1,'CSC Mitre'!EG$1:EG$220,0)),"",VLOOKUP(QD$1,'Tactic Recode'!$A$1:$B$547,2,FALSE))</f>
        <v/>
      </c>
      <c r="QE138" t="str">
        <f>IF(ISERROR(MATCH(QE$1,'CSC Mitre'!EG$1:EG$220,0)),"",VLOOKUP(QE$1,'Tactic Recode'!$A$1:$B$547,2,FALSE))</f>
        <v/>
      </c>
      <c r="QF138" t="str">
        <f>IF(ISERROR(MATCH(QF$1,'CSC Mitre'!EG$1:EG$220,0)),"",VLOOKUP(QF$1,'Tactic Recode'!$A$1:$B$547,2,FALSE))</f>
        <v/>
      </c>
      <c r="QG138" t="str">
        <f>IF(ISERROR(MATCH(QG$1,'CSC Mitre'!EG$1:EG$220,0)),"",VLOOKUP(QG$1,'Tactic Recode'!$A$1:$B$547,2,FALSE))</f>
        <v/>
      </c>
      <c r="QH138" t="str">
        <f>IF(ISERROR(MATCH(QH$1,'CSC Mitre'!EG$1:EG$220,0)),"",VLOOKUP(QH$1,'Tactic Recode'!$A$1:$B$547,2,FALSE))</f>
        <v/>
      </c>
      <c r="QI138" t="str">
        <f>IF(ISERROR(MATCH(QI$1,'CSC Mitre'!EG$1:EG$220,0)),"",VLOOKUP(QI$1,'Tactic Recode'!$A$1:$B$547,2,FALSE))</f>
        <v/>
      </c>
      <c r="QJ138" t="str">
        <f>IF(ISERROR(MATCH(QJ$1,'CSC Mitre'!EG$1:EG$220,0)),"",VLOOKUP(QJ$1,'Tactic Recode'!$A$1:$B$547,2,FALSE))</f>
        <v/>
      </c>
      <c r="QK138" t="str">
        <f>IF(ISERROR(MATCH(QK$1,'CSC Mitre'!EG$1:EG$220,0)),"",VLOOKUP(QK$1,'Tactic Recode'!$A$1:$B$547,2,FALSE))</f>
        <v/>
      </c>
      <c r="QL138" t="str">
        <f>IF(ISERROR(MATCH(QL$1,'CSC Mitre'!EG$1:EG$220,0)),"",VLOOKUP(QL$1,'Tactic Recode'!$A$1:$B$547,2,FALSE))</f>
        <v/>
      </c>
      <c r="QM138" t="str">
        <f>IF(ISERROR(MATCH(QM$1,'CSC Mitre'!EG$1:EG$220,0)),"",VLOOKUP(QM$1,'Tactic Recode'!$A$1:$B$547,2,FALSE))</f>
        <v/>
      </c>
      <c r="QN138" t="str">
        <f>IF(ISERROR(MATCH(QN$1,'CSC Mitre'!EG$1:EG$220,0)),"",VLOOKUP(QN$1,'Tactic Recode'!$A$1:$B$547,2,FALSE))</f>
        <v/>
      </c>
      <c r="QO138" t="str">
        <f>IF(ISERROR(MATCH(QO$1,'CSC Mitre'!EG$1:EG$220,0)),"",VLOOKUP(QO$1,'Tactic Recode'!$A$1:$B$547,2,FALSE))</f>
        <v/>
      </c>
      <c r="QP138" t="str">
        <f>IF(ISERROR(MATCH(QP$1,'CSC Mitre'!EG$1:EG$220,0)),"",VLOOKUP(QP$1,'Tactic Recode'!$A$1:$B$547,2,FALSE))</f>
        <v/>
      </c>
      <c r="QQ138" t="str">
        <f>IF(ISERROR(MATCH(QQ$1,'CSC Mitre'!EG$1:EG$220,0)),"",VLOOKUP(QQ$1,'Tactic Recode'!$A$1:$B$547,2,FALSE))</f>
        <v/>
      </c>
      <c r="QR138" t="str">
        <f>IF(ISERROR(MATCH(QR$1,'CSC Mitre'!EG$1:EG$220,0)),"",VLOOKUP(QR$1,'Tactic Recode'!$A$1:$B$547,2,FALSE))</f>
        <v/>
      </c>
      <c r="QS138" t="str">
        <f>IF(ISERROR(MATCH(QS$1,'CSC Mitre'!EG$1:EG$220,0)),"",VLOOKUP(QS$1,'Tactic Recode'!$A$1:$B$547,2,FALSE))</f>
        <v/>
      </c>
      <c r="QT138" t="str">
        <f>IF(ISERROR(MATCH(QT$1,'CSC Mitre'!EG$1:EG$220,0)),"",VLOOKUP(QT$1,'Tactic Recode'!$A$1:$B$547,2,FALSE))</f>
        <v/>
      </c>
      <c r="QU138" t="str">
        <f>IF(ISERROR(MATCH(QU$1,'CSC Mitre'!EG$1:EG$220,0)),"",VLOOKUP(QU$1,'Tactic Recode'!$A$1:$B$547,2,FALSE))</f>
        <v/>
      </c>
      <c r="QV138" t="str">
        <f>IF(ISERROR(MATCH(QV$1,'CSC Mitre'!EG$1:EG$220,0)),"",VLOOKUP(QV$1,'Tactic Recode'!$A$1:$B$547,2,FALSE))</f>
        <v/>
      </c>
      <c r="QW138" t="str">
        <f>IF(ISERROR(MATCH(QW$1,'CSC Mitre'!EG$1:EG$220,0)),"",VLOOKUP(QW$1,'Tactic Recode'!$A$1:$B$547,2,FALSE))</f>
        <v/>
      </c>
      <c r="QX138" t="str">
        <f>IF(ISERROR(MATCH(QX$1,'CSC Mitre'!EG$1:EG$220,0)),"",VLOOKUP(QX$1,'Tactic Recode'!$A$1:$B$547,2,FALSE))</f>
        <v/>
      </c>
      <c r="QY138" t="str">
        <f>IF(ISERROR(MATCH(QY$1,'CSC Mitre'!EG$1:EG$220,0)),"",VLOOKUP(QY$1,'Tactic Recode'!$A$1:$B$547,2,FALSE))</f>
        <v/>
      </c>
      <c r="QZ138" t="str">
        <f>IF(ISERROR(MATCH(QZ$1,'CSC Mitre'!EG$1:EG$220,0)),"",VLOOKUP(QZ$1,'Tactic Recode'!$A$1:$B$547,2,FALSE))</f>
        <v/>
      </c>
      <c r="RA138" t="str">
        <f>IF(ISERROR(MATCH(RA$1,'CSC Mitre'!EG$1:EG$220,0)),"",VLOOKUP(RA$1,'Tactic Recode'!$A$1:$B$547,2,FALSE))</f>
        <v/>
      </c>
      <c r="RB138" t="str">
        <f>IF(ISERROR(MATCH(RB$1,'CSC Mitre'!EG$1:EG$220,0)),"",VLOOKUP(RB$1,'Tactic Recode'!$A$1:$B$547,2,FALSE))</f>
        <v/>
      </c>
      <c r="RC138" t="str">
        <f>IF(ISERROR(MATCH(RC$1,'CSC Mitre'!EG$1:EG$220,0)),"",VLOOKUP(RC$1,'Tactic Recode'!$A$1:$B$547,2,FALSE))</f>
        <v/>
      </c>
      <c r="RD138" t="str">
        <f>IF(ISERROR(MATCH(RD$1,'CSC Mitre'!EG$1:EG$220,0)),"",VLOOKUP(RD$1,'Tactic Recode'!$A$1:$B$547,2,FALSE))</f>
        <v/>
      </c>
      <c r="RE138" t="str">
        <f>IF(ISERROR(MATCH(RE$1,'CSC Mitre'!EG$1:EG$220,0)),"",VLOOKUP(RE$1,'Tactic Recode'!$A$1:$B$547,2,FALSE))</f>
        <v/>
      </c>
      <c r="RF138" t="str">
        <f>IF(ISERROR(MATCH(RF$1,'CSC Mitre'!EG$1:EG$220,0)),"",VLOOKUP(RF$1,'Tactic Recode'!$A$1:$B$547,2,FALSE))</f>
        <v/>
      </c>
      <c r="RG138" t="str">
        <f>IF(ISERROR(MATCH(RG$1,'CSC Mitre'!EG$1:EG$220,0)),"",VLOOKUP(RG$1,'Tactic Recode'!$A$1:$B$547,2,FALSE))</f>
        <v/>
      </c>
      <c r="RH138" t="str">
        <f>IF(ISERROR(MATCH(RH$1,'CSC Mitre'!EG$1:EG$220,0)),"",VLOOKUP(RH$1,'Tactic Recode'!$A$1:$B$547,2,FALSE))</f>
        <v/>
      </c>
      <c r="RI138" t="str">
        <f>IF(ISERROR(MATCH(RI$1,'CSC Mitre'!EG$1:EG$220,0)),"",VLOOKUP(RI$1,'Tactic Recode'!$A$1:$B$547,2,FALSE))</f>
        <v/>
      </c>
      <c r="RJ138" t="str">
        <f>IF(ISERROR(MATCH(RJ$1,'CSC Mitre'!EG$1:EG$220,0)),"",VLOOKUP(RJ$1,'Tactic Recode'!$A$1:$B$547,2,FALSE))</f>
        <v/>
      </c>
      <c r="RK138" t="str">
        <f>IF(ISERROR(MATCH(RK$1,'CSC Mitre'!EG$1:EG$220,0)),"",VLOOKUP(RK$1,'Tactic Recode'!$A$1:$B$547,2,FALSE))</f>
        <v/>
      </c>
      <c r="RL138" t="str">
        <f>IF(ISERROR(MATCH(RL$1,'CSC Mitre'!EG$1:EG$220,0)),"",VLOOKUP(RL$1,'Tactic Recode'!$A$1:$B$547,2,FALSE))</f>
        <v/>
      </c>
      <c r="RM138" t="str">
        <f>IF(ISERROR(MATCH(RM$1,'CSC Mitre'!EG$1:EG$220,0)),"",VLOOKUP(RM$1,'Tactic Recode'!$A$1:$B$547,2,FALSE))</f>
        <v/>
      </c>
      <c r="RN138" t="str">
        <f>IF(ISERROR(MATCH(RN$1,'CSC Mitre'!EG$1:EG$220,0)),"",VLOOKUP(RN$1,'Tactic Recode'!$A$1:$B$547,2,FALSE))</f>
        <v/>
      </c>
      <c r="RO138" t="str">
        <f>IF(ISERROR(MATCH(RO$1,'CSC Mitre'!EG$1:EG$220,0)),"",VLOOKUP(RO$1,'Tactic Recode'!$A$1:$B$547,2,FALSE))</f>
        <v/>
      </c>
      <c r="RP138" t="str">
        <f>IF(ISERROR(MATCH(RP$1,'CSC Mitre'!EG$1:EG$220,0)),"",VLOOKUP(RP$1,'Tactic Recode'!$A$1:$B$547,2,FALSE))</f>
        <v/>
      </c>
      <c r="RQ138" t="str">
        <f>IF(ISERROR(MATCH(RQ$1,'CSC Mitre'!EG$1:EG$220,0)),"",VLOOKUP(RQ$1,'Tactic Recode'!$A$1:$B$547,2,FALSE))</f>
        <v/>
      </c>
      <c r="RR138" t="str">
        <f>IF(ISERROR(MATCH(RR$1,'CSC Mitre'!EG$1:EG$220,0)),"",VLOOKUP(RR$1,'Tactic Recode'!$A$1:$B$547,2,FALSE))</f>
        <v/>
      </c>
      <c r="RS138" t="str">
        <f>IF(ISERROR(MATCH(RS$1,'CSC Mitre'!EG$1:EG$220,0)),"",VLOOKUP(RS$1,'Tactic Recode'!$A$1:$B$547,2,FALSE))</f>
        <v/>
      </c>
      <c r="RT138" t="str">
        <f>IF(ISERROR(MATCH(RT$1,'CSC Mitre'!EG$1:EG$220,0)),"",VLOOKUP(RT$1,'Tactic Recode'!$A$1:$B$547,2,FALSE))</f>
        <v/>
      </c>
      <c r="RU138" t="str">
        <f>IF(ISERROR(MATCH(RU$1,'CSC Mitre'!EG$1:EG$220,0)),"",VLOOKUP(RU$1,'Tactic Recode'!$A$1:$B$547,2,FALSE))</f>
        <v/>
      </c>
      <c r="RV138" t="str">
        <f>IF(ISERROR(MATCH(RV$1,'CSC Mitre'!EG$1:EG$220,0)),"",VLOOKUP(RV$1,'Tactic Recode'!$A$1:$B$547,2,FALSE))</f>
        <v/>
      </c>
      <c r="RW138" t="str">
        <f>IF(ISERROR(MATCH(RW$1,'CSC Mitre'!EG$1:EG$220,0)),"",VLOOKUP(RW$1,'Tactic Recode'!$A$1:$B$547,2,FALSE))</f>
        <v/>
      </c>
      <c r="RX138" t="str">
        <f>IF(ISERROR(MATCH(RX$1,'CSC Mitre'!EG$1:EG$220,0)),"",VLOOKUP(RX$1,'Tactic Recode'!$A$1:$B$547,2,FALSE))</f>
        <v/>
      </c>
      <c r="RY138" t="str">
        <f>IF(ISERROR(MATCH(RY$1,'CSC Mitre'!EG$1:EG$220,0)),"",VLOOKUP(RY$1,'Tactic Recode'!$A$1:$B$547,2,FALSE))</f>
        <v/>
      </c>
      <c r="RZ138" t="str">
        <f>IF(ISERROR(MATCH(RZ$1,'CSC Mitre'!EG$1:EG$220,0)),"",VLOOKUP(RZ$1,'Tactic Recode'!$A$1:$B$547,2,FALSE))</f>
        <v/>
      </c>
      <c r="SA138" t="str">
        <f>IF(ISERROR(MATCH(SA$1,'CSC Mitre'!EG$1:EG$220,0)),"",VLOOKUP(SA$1,'Tactic Recode'!$A$1:$B$547,2,FALSE))</f>
        <v/>
      </c>
      <c r="SB138" t="str">
        <f>IF(ISERROR(MATCH(SB$1,'CSC Mitre'!EG$1:EG$220,0)),"",VLOOKUP(SB$1,'Tactic Recode'!$A$1:$B$547,2,FALSE))</f>
        <v/>
      </c>
      <c r="SC138" t="str">
        <f>IF(ISERROR(MATCH(SC$1,'CSC Mitre'!EG$1:EG$220,0)),"",VLOOKUP(SC$1,'Tactic Recode'!$A$1:$B$547,2,FALSE))</f>
        <v/>
      </c>
      <c r="SD138" t="str">
        <f>IF(ISERROR(MATCH(SD$1,'CSC Mitre'!EG$1:EG$220,0)),"",VLOOKUP(SD$1,'Tactic Recode'!$A$1:$B$547,2,FALSE))</f>
        <v/>
      </c>
      <c r="SE138" t="str">
        <f>IF(ISERROR(MATCH(SE$1,'CSC Mitre'!EG$1:EG$220,0)),"",VLOOKUP(SE$1,'Tactic Recode'!$A$1:$B$547,2,FALSE))</f>
        <v/>
      </c>
      <c r="SF138" t="str">
        <f>IF(ISERROR(MATCH(SF$1,'CSC Mitre'!EG$1:EG$220,0)),"",VLOOKUP(SF$1,'Tactic Recode'!$A$1:$B$547,2,FALSE))</f>
        <v/>
      </c>
      <c r="SG138" t="str">
        <f>IF(ISERROR(MATCH(SG$1,'CSC Mitre'!EG$1:EG$220,0)),"",VLOOKUP(SG$1,'Tactic Recode'!$A$1:$B$547,2,FALSE))</f>
        <v/>
      </c>
      <c r="SH138" t="str">
        <f>IF(ISERROR(MATCH(SH$1,'CSC Mitre'!EG$1:EG$220,0)),"",VLOOKUP(SH$1,'Tactic Recode'!$A$1:$B$547,2,FALSE))</f>
        <v/>
      </c>
      <c r="SI138" t="str">
        <f>IF(ISERROR(MATCH(SI$1,'CSC Mitre'!EG$1:EG$220,0)),"",VLOOKUP(SI$1,'Tactic Recode'!$A$1:$B$547,2,FALSE))</f>
        <v/>
      </c>
      <c r="SJ138" t="str">
        <f>IF(ISERROR(MATCH(SJ$1,'CSC Mitre'!EG$1:EG$220,0)),"",VLOOKUP(SJ$1,'Tactic Recode'!$A$1:$B$547,2,FALSE))</f>
        <v/>
      </c>
      <c r="SK138" t="str">
        <f>IF(ISERROR(MATCH(SK$1,'CSC Mitre'!EG$1:EG$220,0)),"",VLOOKUP(SK$1,'Tactic Recode'!$A$1:$B$547,2,FALSE))</f>
        <v/>
      </c>
      <c r="SL138" t="str">
        <f>IF(ISERROR(MATCH(SL$1,'CSC Mitre'!EG$1:EG$220,0)),"",VLOOKUP(SL$1,'Tactic Recode'!$A$1:$B$547,2,FALSE))</f>
        <v/>
      </c>
      <c r="SM138" t="str">
        <f>IF(ISERROR(MATCH(SM$1,'CSC Mitre'!EG$1:EG$220,0)),"",VLOOKUP(SM$1,'Tactic Recode'!$A$1:$B$547,2,FALSE))</f>
        <v/>
      </c>
      <c r="SN138" t="str">
        <f>IF(ISERROR(MATCH(SN$1,'CSC Mitre'!EG$1:EG$220,0)),"",VLOOKUP(SN$1,'Tactic Recode'!$A$1:$B$547,2,FALSE))</f>
        <v/>
      </c>
      <c r="SO138" t="str">
        <f>IF(ISERROR(MATCH(SO$1,'CSC Mitre'!EG$1:EG$220,0)),"",VLOOKUP(SO$1,'Tactic Recode'!$A$1:$B$547,2,FALSE))</f>
        <v/>
      </c>
      <c r="SP138" t="str">
        <f>IF(ISERROR(MATCH(SP$1,'CSC Mitre'!EG$1:EG$220,0)),"",VLOOKUP(SP$1,'Tactic Recode'!$A$1:$B$547,2,FALSE))</f>
        <v/>
      </c>
      <c r="SQ138" t="str">
        <f>IF(ISERROR(MATCH(SQ$1,'CSC Mitre'!EG$1:EG$220,0)),"",VLOOKUP(SQ$1,'Tactic Recode'!$A$1:$B$547,2,FALSE))</f>
        <v/>
      </c>
      <c r="SR138" t="str">
        <f>IF(ISERROR(MATCH(SR$1,'CSC Mitre'!EG$1:EG$220,0)),"",VLOOKUP(SR$1,'Tactic Recode'!$A$1:$B$547,2,FALSE))</f>
        <v/>
      </c>
      <c r="SS138" t="str">
        <f>IF(ISERROR(MATCH(SS$1,'CSC Mitre'!EG$1:EG$220,0)),"",VLOOKUP(SS$1,'Tactic Recode'!$A$1:$B$547,2,FALSE))</f>
        <v/>
      </c>
      <c r="ST138" t="str">
        <f>IF(ISERROR(MATCH(ST$1,'CSC Mitre'!EG$1:EG$220,0)),"",VLOOKUP(ST$1,'Tactic Recode'!$A$1:$B$547,2,FALSE))</f>
        <v/>
      </c>
      <c r="SU138" t="str">
        <f>IF(ISERROR(MATCH(SU$1,'CSC Mitre'!EG$1:EG$220,0)),"",VLOOKUP(SU$1,'Tactic Recode'!$A$1:$B$547,2,FALSE))</f>
        <v/>
      </c>
      <c r="SV138" t="str">
        <f>IF(ISERROR(MATCH(SV$1,'CSC Mitre'!EG$1:EG$220,0)),"",VLOOKUP(SV$1,'Tactic Recode'!$A$1:$B$547,2,FALSE))</f>
        <v/>
      </c>
      <c r="SW138" t="str">
        <f>IF(ISERROR(MATCH(SW$1,'CSC Mitre'!EG$1:EG$220,0)),"",VLOOKUP(SW$1,'Tactic Recode'!$A$1:$B$547,2,FALSE))</f>
        <v/>
      </c>
      <c r="SX138" t="str">
        <f>IF(ISERROR(MATCH(SX$1,'CSC Mitre'!EG$1:EG$220,0)),"",VLOOKUP(SX$1,'Tactic Recode'!$A$1:$B$547,2,FALSE))</f>
        <v/>
      </c>
      <c r="SY138" t="str">
        <f>IF(ISERROR(MATCH(SY$1,'CSC Mitre'!EG$1:EG$220,0)),"",VLOOKUP(SY$1,'Tactic Recode'!$A$1:$B$547,2,FALSE))</f>
        <v/>
      </c>
      <c r="SZ138" t="str">
        <f>IF(ISERROR(MATCH(SZ$1,'CSC Mitre'!EG$1:EG$220,0)),"",VLOOKUP(SZ$1,'Tactic Recode'!$A$1:$B$547,2,FALSE))</f>
        <v/>
      </c>
      <c r="TA138" t="str">
        <f>IF(ISERROR(MATCH(TA$1,'CSC Mitre'!EG$1:EG$220,0)),"",VLOOKUP(TA$1,'Tactic Recode'!$A$1:$B$547,2,FALSE))</f>
        <v/>
      </c>
      <c r="TB138" t="str">
        <f>IF(ISERROR(MATCH(TB$1,'CSC Mitre'!EG$1:EG$220,0)),"",VLOOKUP(TB$1,'Tactic Recode'!$A$1:$B$547,2,FALSE))</f>
        <v/>
      </c>
      <c r="TC138" t="str">
        <f>IF(ISERROR(MATCH(TC$1,'CSC Mitre'!EG$1:EG$220,0)),"",VLOOKUP(TC$1,'Tactic Recode'!$A$1:$B$547,2,FALSE))</f>
        <v/>
      </c>
      <c r="TD138" t="str">
        <f>IF(ISERROR(MATCH(TD$1,'CSC Mitre'!EG$1:EG$220,0)),"",VLOOKUP(TD$1,'Tactic Recode'!$A$1:$B$547,2,FALSE))</f>
        <v/>
      </c>
      <c r="TE138" t="str">
        <f>IF(ISERROR(MATCH(TE$1,'CSC Mitre'!EG$1:EG$220,0)),"",VLOOKUP(TE$1,'Tactic Recode'!$A$1:$B$547,2,FALSE))</f>
        <v/>
      </c>
      <c r="TF138" t="str">
        <f>IF(ISERROR(MATCH(TF$1,'CSC Mitre'!EG$1:EG$220,0)),"",VLOOKUP(TF$1,'Tactic Recode'!$A$1:$B$547,2,FALSE))</f>
        <v/>
      </c>
      <c r="TG138" t="str">
        <f>IF(ISERROR(MATCH(TG$1,'CSC Mitre'!EG$1:EG$220,0)),"",VLOOKUP(TG$1,'Tactic Recode'!$A$1:$B$547,2,FALSE))</f>
        <v/>
      </c>
      <c r="TH138" t="str">
        <f>IF(ISERROR(MATCH(TH$1,'CSC Mitre'!EG$1:EG$220,0)),"",VLOOKUP(TH$1,'Tactic Recode'!$A$1:$B$547,2,FALSE))</f>
        <v/>
      </c>
      <c r="TI138" t="str">
        <f>IF(ISERROR(MATCH(TI$1,'CSC Mitre'!EG$1:EG$220,0)),"",VLOOKUP(TI$1,'Tactic Recode'!$A$1:$B$547,2,FALSE))</f>
        <v/>
      </c>
      <c r="TJ138" t="str">
        <f>IF(ISERROR(MATCH(TJ$1,'CSC Mitre'!EG$1:EG$220,0)),"",VLOOKUP(TJ$1,'Tactic Recode'!$A$1:$B$547,2,FALSE))</f>
        <v/>
      </c>
      <c r="TK138" t="str">
        <f>IF(ISERROR(MATCH(TK$1,'CSC Mitre'!EG$1:EG$220,0)),"",VLOOKUP(TK$1,'Tactic Recode'!$A$1:$B$547,2,FALSE))</f>
        <v/>
      </c>
      <c r="TL138" t="str">
        <f>IF(ISERROR(MATCH(TL$1,'CSC Mitre'!EG$1:EG$220,0)),"",VLOOKUP(TL$1,'Tactic Recode'!$A$1:$B$547,2,FALSE))</f>
        <v/>
      </c>
      <c r="TM138" t="str">
        <f>IF(ISERROR(MATCH(TM$1,'CSC Mitre'!EG$1:EG$220,0)),"",VLOOKUP(TM$1,'Tactic Recode'!$A$1:$B$547,2,FALSE))</f>
        <v/>
      </c>
      <c r="TN138" t="str">
        <f>IF(ISERROR(MATCH(TN$1,'CSC Mitre'!EG$1:EG$220,0)),"",VLOOKUP(TN$1,'Tactic Recode'!$A$1:$B$547,2,FALSE))</f>
        <v/>
      </c>
      <c r="TO138" t="str">
        <f>IF(ISERROR(MATCH(TO$1,'CSC Mitre'!EG$1:EG$220,0)),"",VLOOKUP(TO$1,'Tactic Recode'!$A$1:$B$547,2,FALSE))</f>
        <v/>
      </c>
      <c r="TP138" t="str">
        <f>IF(ISERROR(MATCH(TP$1,'CSC Mitre'!EG$1:EG$220,0)),"",VLOOKUP(TP$1,'Tactic Recode'!$A$1:$B$547,2,FALSE))</f>
        <v/>
      </c>
      <c r="TQ138" t="str">
        <f>IF(ISERROR(MATCH(TQ$1,'CSC Mitre'!EG$1:EG$220,0)),"",VLOOKUP(TQ$1,'Tactic Recode'!$A$1:$B$547,2,FALSE))</f>
        <v/>
      </c>
      <c r="TR138" t="str">
        <f>IF(ISERROR(MATCH(TR$1,'CSC Mitre'!EG$1:EG$220,0)),"",VLOOKUP(TR$1,'Tactic Recode'!$A$1:$B$547,2,FALSE))</f>
        <v/>
      </c>
      <c r="TS138" t="str">
        <f>IF(ISERROR(MATCH(TS$1,'CSC Mitre'!EG$1:EG$220,0)),"",VLOOKUP(TS$1,'Tactic Recode'!$A$1:$B$547,2,FALSE))</f>
        <v/>
      </c>
      <c r="TT138" t="str">
        <f>IF(ISERROR(MATCH(TT$1,'CSC Mitre'!EG$1:EG$220,0)),"",VLOOKUP(TT$1,'Tactic Recode'!$A$1:$B$547,2,FALSE))</f>
        <v/>
      </c>
      <c r="TU138" t="str">
        <f>IF(ISERROR(MATCH(TU$1,'CSC Mitre'!EG$1:EG$220,0)),"",VLOOKUP(TU$1,'Tactic Recode'!$A$1:$B$547,2,FALSE))</f>
        <v/>
      </c>
      <c r="TV138" t="str">
        <f>IF(ISERROR(MATCH(TV$1,'CSC Mitre'!EG$1:EG$220,0)),"",VLOOKUP(TV$1,'Tactic Recode'!$A$1:$B$547,2,FALSE))</f>
        <v/>
      </c>
      <c r="TW138" t="str">
        <f>IF(ISERROR(MATCH(TW$1,'CSC Mitre'!EG$1:EG$220,0)),"",VLOOKUP(TW$1,'Tactic Recode'!$A$1:$B$547,2,FALSE))</f>
        <v/>
      </c>
      <c r="TX138" t="str">
        <f>IF(ISERROR(MATCH(TX$1,'CSC Mitre'!EG$1:EG$220,0)),"",VLOOKUP(TX$1,'Tactic Recode'!$A$1:$B$547,2,FALSE))</f>
        <v/>
      </c>
      <c r="TY138" t="str">
        <f>IF(ISERROR(MATCH(TY$1,'CSC Mitre'!EG$1:EG$220,0)),"",VLOOKUP(TY$1,'Tactic Recode'!$A$1:$B$547,2,FALSE))</f>
        <v/>
      </c>
      <c r="TZ138" t="str">
        <f>IF(ISERROR(MATCH(TZ$1,'CSC Mitre'!EG$1:EG$220,0)),"",VLOOKUP(TZ$1,'Tactic Recode'!$A$1:$B$547,2,FALSE))</f>
        <v/>
      </c>
      <c r="UA138" t="str">
        <f>IF(ISERROR(MATCH(UA$1,'CSC Mitre'!EG$1:EG$220,0)),"",VLOOKUP(UA$1,'Tactic Recode'!$A$1:$B$547,2,FALSE))</f>
        <v/>
      </c>
      <c r="UB138" t="str">
        <f>IF(ISERROR(MATCH(UB$1,'CSC Mitre'!EG$1:EG$220,0)),"",VLOOKUP(UB$1,'Tactic Recode'!$A$1:$B$547,2,FALSE))</f>
        <v/>
      </c>
    </row>
    <row r="139" spans="1:548" x14ac:dyDescent="0.25">
      <c r="A139" s="59" t="s">
        <v>533</v>
      </c>
      <c r="B139" t="str">
        <f>IF(ISERROR(MATCH(B$1,'CSC Mitre'!EH$1:EH$220,0)),"",VLOOKUP(B$1,'Tactic Recode'!$A$1:$B$547,2,FALSE))</f>
        <v/>
      </c>
      <c r="C139" t="str">
        <f>IF(ISERROR(MATCH(C$1,'CSC Mitre'!EH$1:EH$220,0)),"",VLOOKUP(C$1,'Tactic Recode'!$A$1:$B$547,2,FALSE))</f>
        <v/>
      </c>
      <c r="D139" t="str">
        <f>IF(ISERROR(MATCH(D$1,'CSC Mitre'!EH$1:EH$220,0)),"",VLOOKUP(D$1,'Tactic Recode'!$A$1:$B$547,2,FALSE))</f>
        <v/>
      </c>
      <c r="E139" t="str">
        <f>IF(ISERROR(MATCH(E$1,'CSC Mitre'!EH$1:EH$220,0)),"",VLOOKUP(E$1,'Tactic Recode'!$A$1:$B$547,2,FALSE))</f>
        <v/>
      </c>
      <c r="F139" t="str">
        <f>IF(ISERROR(MATCH(F$1,'CSC Mitre'!EH$1:EH$220,0)),"",VLOOKUP(F$1,'Tactic Recode'!$A$1:$B$547,2,FALSE))</f>
        <v/>
      </c>
      <c r="G139" t="str">
        <f>IF(ISERROR(MATCH(G$1,'CSC Mitre'!EH$1:EH$220,0)),"",VLOOKUP(G$1,'Tactic Recode'!$A$1:$B$547,2,FALSE))</f>
        <v/>
      </c>
      <c r="H139" t="str">
        <f>IF(ISERROR(MATCH(H$1,'CSC Mitre'!EH$1:EH$220,0)),"",VLOOKUP(H$1,'Tactic Recode'!$A$1:$B$547,2,FALSE))</f>
        <v/>
      </c>
      <c r="I139" t="str">
        <f>IF(ISERROR(MATCH(I$1,'CSC Mitre'!EH$1:EH$220,0)),"",VLOOKUP(I$1,'Tactic Recode'!$A$1:$B$547,2,FALSE))</f>
        <v/>
      </c>
      <c r="J139" t="str">
        <f>IF(ISERROR(MATCH(J$1,'CSC Mitre'!EH$1:EH$220,0)),"",VLOOKUP(J$1,'Tactic Recode'!$A$1:$B$547,2,FALSE))</f>
        <v/>
      </c>
      <c r="K139" t="str">
        <f>IF(ISERROR(MATCH(K$1,'CSC Mitre'!EH$1:EH$220,0)),"",VLOOKUP(K$1,'Tactic Recode'!$A$1:$B$547,2,FALSE))</f>
        <v/>
      </c>
      <c r="L139" t="str">
        <f>IF(ISERROR(MATCH(L$1,'CSC Mitre'!EH$1:EH$220,0)),"",VLOOKUP(L$1,'Tactic Recode'!$A$1:$B$547,2,FALSE))</f>
        <v/>
      </c>
      <c r="M139" t="str">
        <f>IF(ISERROR(MATCH(M$1,'CSC Mitre'!EH$1:EH$220,0)),"",VLOOKUP(M$1,'Tactic Recode'!$A$1:$B$547,2,FALSE))</f>
        <v/>
      </c>
      <c r="N139" t="str">
        <f>IF(ISERROR(MATCH(N$1,'CSC Mitre'!EH$1:EH$220,0)),"",VLOOKUP(N$1,'Tactic Recode'!$A$1:$B$547,2,FALSE))</f>
        <v/>
      </c>
      <c r="O139" t="str">
        <f>IF(ISERROR(MATCH(O$1,'CSC Mitre'!EH$1:EH$220,0)),"",VLOOKUP(O$1,'Tactic Recode'!$A$1:$B$547,2,FALSE))</f>
        <v/>
      </c>
      <c r="P139" t="str">
        <f>IF(ISERROR(MATCH(P$1,'CSC Mitre'!EH$1:EH$220,0)),"",VLOOKUP(P$1,'Tactic Recode'!$A$1:$B$547,2,FALSE))</f>
        <v/>
      </c>
      <c r="Q139" t="str">
        <f>IF(ISERROR(MATCH(Q$1,'CSC Mitre'!EH$1:EH$220,0)),"",VLOOKUP(Q$1,'Tactic Recode'!$A$1:$B$547,2,FALSE))</f>
        <v/>
      </c>
      <c r="R139" t="str">
        <f>IF(ISERROR(MATCH(R$1,'CSC Mitre'!EH$1:EH$220,0)),"",VLOOKUP(R$1,'Tactic Recode'!$A$1:$B$547,2,FALSE))</f>
        <v/>
      </c>
      <c r="S139" t="str">
        <f>IF(ISERROR(MATCH(S$1,'CSC Mitre'!EH$1:EH$220,0)),"",VLOOKUP(S$1,'Tactic Recode'!$A$1:$B$547,2,FALSE))</f>
        <v/>
      </c>
      <c r="T139" t="str">
        <f>IF(ISERROR(MATCH(T$1,'CSC Mitre'!EH$1:EH$220,0)),"",VLOOKUP(T$1,'Tactic Recode'!$A$1:$B$547,2,FALSE))</f>
        <v/>
      </c>
      <c r="U139" t="str">
        <f>IF(ISERROR(MATCH(U$1,'CSC Mitre'!EH$1:EH$220,0)),"",VLOOKUP(U$1,'Tactic Recode'!$A$1:$B$547,2,FALSE))</f>
        <v/>
      </c>
      <c r="V139" t="str">
        <f>IF(ISERROR(MATCH(V$1,'CSC Mitre'!EH$1:EH$220,0)),"",VLOOKUP(V$1,'Tactic Recode'!$A$1:$B$547,2,FALSE))</f>
        <v/>
      </c>
      <c r="W139" t="str">
        <f>IF(ISERROR(MATCH(W$1,'CSC Mitre'!EH$1:EH$220,0)),"",VLOOKUP(W$1,'Tactic Recode'!$A$1:$B$547,2,FALSE))</f>
        <v/>
      </c>
      <c r="X139" t="str">
        <f>IF(ISERROR(MATCH(X$1,'CSC Mitre'!EH$1:EH$220,0)),"",VLOOKUP(X$1,'Tactic Recode'!$A$1:$B$547,2,FALSE))</f>
        <v/>
      </c>
      <c r="Y139" t="str">
        <f>IF(ISERROR(MATCH(Y$1,'CSC Mitre'!EH$1:EH$220,0)),"",VLOOKUP(Y$1,'Tactic Recode'!$A$1:$B$547,2,FALSE))</f>
        <v/>
      </c>
      <c r="Z139" t="str">
        <f>IF(ISERROR(MATCH(Z$1,'CSC Mitre'!EH$1:EH$220,0)),"",VLOOKUP(Z$1,'Tactic Recode'!$A$1:$B$547,2,FALSE))</f>
        <v/>
      </c>
      <c r="AA139" t="str">
        <f>IF(ISERROR(MATCH(AA$1,'CSC Mitre'!EH$1:EH$220,0)),"",VLOOKUP(AA$1,'Tactic Recode'!$A$1:$B$547,2,FALSE))</f>
        <v/>
      </c>
      <c r="AB139" t="str">
        <f>IF(ISERROR(MATCH(AB$1,'CSC Mitre'!EH$1:EH$220,0)),"",VLOOKUP(AB$1,'Tactic Recode'!$A$1:$B$547,2,FALSE))</f>
        <v/>
      </c>
      <c r="AC139" t="str">
        <f>IF(ISERROR(MATCH(AC$1,'CSC Mitre'!EH$1:EH$220,0)),"",VLOOKUP(AC$1,'Tactic Recode'!$A$1:$B$547,2,FALSE))</f>
        <v/>
      </c>
      <c r="AD139" t="str">
        <f>IF(ISERROR(MATCH(AD$1,'CSC Mitre'!EH$1:EH$220,0)),"",VLOOKUP(AD$1,'Tactic Recode'!$A$1:$B$547,2,FALSE))</f>
        <v/>
      </c>
      <c r="AE139" t="str">
        <f>IF(ISERROR(MATCH(AE$1,'CSC Mitre'!EH$1:EH$220,0)),"",VLOOKUP(AE$1,'Tactic Recode'!$A$1:$B$547,2,FALSE))</f>
        <v/>
      </c>
      <c r="AF139" t="str">
        <f>IF(ISERROR(MATCH(AF$1,'CSC Mitre'!EH$1:EH$220,0)),"",VLOOKUP(AF$1,'Tactic Recode'!$A$1:$B$547,2,FALSE))</f>
        <v/>
      </c>
      <c r="AG139" t="str">
        <f>IF(ISERROR(MATCH(AG$1,'CSC Mitre'!EH$1:EH$220,0)),"",VLOOKUP(AG$1,'Tactic Recode'!$A$1:$B$547,2,FALSE))</f>
        <v/>
      </c>
      <c r="AH139" t="str">
        <f>IF(ISERROR(MATCH(AH$1,'CSC Mitre'!EH$1:EH$220,0)),"",VLOOKUP(AH$1,'Tactic Recode'!$A$1:$B$547,2,FALSE))</f>
        <v/>
      </c>
      <c r="AI139" t="str">
        <f>IF(ISERROR(MATCH(AI$1,'CSC Mitre'!EH$1:EH$220,0)),"",VLOOKUP(AI$1,'Tactic Recode'!$A$1:$B$547,2,FALSE))</f>
        <v/>
      </c>
      <c r="AJ139" t="str">
        <f>IF(ISERROR(MATCH(AJ$1,'CSC Mitre'!EH$1:EH$220,0)),"",VLOOKUP(AJ$1,'Tactic Recode'!$A$1:$B$547,2,FALSE))</f>
        <v/>
      </c>
      <c r="AK139" t="str">
        <f>IF(ISERROR(MATCH(AK$1,'CSC Mitre'!EH$1:EH$220,0)),"",VLOOKUP(AK$1,'Tactic Recode'!$A$1:$B$547,2,FALSE))</f>
        <v/>
      </c>
      <c r="AL139" t="str">
        <f>IF(ISERROR(MATCH(AL$1,'CSC Mitre'!EH$1:EH$220,0)),"",VLOOKUP(AL$1,'Tactic Recode'!$A$1:$B$547,2,FALSE))</f>
        <v/>
      </c>
      <c r="AM139" t="str">
        <f>IF(ISERROR(MATCH(AM$1,'CSC Mitre'!EH$1:EH$220,0)),"",VLOOKUP(AM$1,'Tactic Recode'!$A$1:$B$547,2,FALSE))</f>
        <v/>
      </c>
      <c r="AN139" t="str">
        <f>IF(ISERROR(MATCH(AN$1,'CSC Mitre'!EH$1:EH$220,0)),"",VLOOKUP(AN$1,'Tactic Recode'!$A$1:$B$547,2,FALSE))</f>
        <v/>
      </c>
      <c r="AO139" t="str">
        <f>IF(ISERROR(MATCH(AO$1,'CSC Mitre'!EH$1:EH$220,0)),"",VLOOKUP(AO$1,'Tactic Recode'!$A$1:$B$547,2,FALSE))</f>
        <v/>
      </c>
      <c r="AP139" t="str">
        <f>IF(ISERROR(MATCH(AP$1,'CSC Mitre'!EH$1:EH$220,0)),"",VLOOKUP(AP$1,'Tactic Recode'!$A$1:$B$547,2,FALSE))</f>
        <v/>
      </c>
      <c r="AQ139" t="str">
        <f>IF(ISERROR(MATCH(AQ$1,'CSC Mitre'!EH$1:EH$220,0)),"",VLOOKUP(AQ$1,'Tactic Recode'!$A$1:$B$547,2,FALSE))</f>
        <v/>
      </c>
      <c r="AR139" t="str">
        <f>IF(ISERROR(MATCH(AR$1,'CSC Mitre'!EH$1:EH$220,0)),"",VLOOKUP(AR$1,'Tactic Recode'!$A$1:$B$547,2,FALSE))</f>
        <v/>
      </c>
      <c r="AS139" t="str">
        <f>IF(ISERROR(MATCH(AS$1,'CSC Mitre'!EH$1:EH$220,0)),"",VLOOKUP(AS$1,'Tactic Recode'!$A$1:$B$547,2,FALSE))</f>
        <v/>
      </c>
      <c r="AT139" t="str">
        <f>IF(ISERROR(MATCH(AT$1,'CSC Mitre'!EH$1:EH$220,0)),"",VLOOKUP(AT$1,'Tactic Recode'!$A$1:$B$547,2,FALSE))</f>
        <v/>
      </c>
      <c r="AU139" t="str">
        <f>IF(ISERROR(MATCH(AU$1,'CSC Mitre'!EH$1:EH$220,0)),"",VLOOKUP(AU$1,'Tactic Recode'!$A$1:$B$547,2,FALSE))</f>
        <v/>
      </c>
      <c r="AV139" t="str">
        <f>IF(ISERROR(MATCH(AV$1,'CSC Mitre'!EH$1:EH$220,0)),"",VLOOKUP(AV$1,'Tactic Recode'!$A$1:$B$547,2,FALSE))</f>
        <v/>
      </c>
      <c r="AW139" t="str">
        <f>IF(ISERROR(MATCH(AW$1,'CSC Mitre'!EH$1:EH$220,0)),"",VLOOKUP(AW$1,'Tactic Recode'!$A$1:$B$547,2,FALSE))</f>
        <v/>
      </c>
      <c r="AX139" t="str">
        <f>IF(ISERROR(MATCH(AX$1,'CSC Mitre'!EH$1:EH$220,0)),"",VLOOKUP(AX$1,'Tactic Recode'!$A$1:$B$547,2,FALSE))</f>
        <v/>
      </c>
      <c r="AY139" t="str">
        <f>IF(ISERROR(MATCH(AY$1,'CSC Mitre'!EH$1:EH$220,0)),"",VLOOKUP(AY$1,'Tactic Recode'!$A$1:$B$547,2,FALSE))</f>
        <v/>
      </c>
      <c r="AZ139" t="str">
        <f>IF(ISERROR(MATCH(AZ$1,'CSC Mitre'!EH$1:EH$220,0)),"",VLOOKUP(AZ$1,'Tactic Recode'!$A$1:$B$547,2,FALSE))</f>
        <v/>
      </c>
      <c r="BA139" t="str">
        <f>IF(ISERROR(MATCH(BA$1,'CSC Mitre'!EH$1:EH$220,0)),"",VLOOKUP(BA$1,'Tactic Recode'!$A$1:$B$547,2,FALSE))</f>
        <v/>
      </c>
      <c r="BB139" t="str">
        <f>IF(ISERROR(MATCH(BB$1,'CSC Mitre'!EH$1:EH$220,0)),"",VLOOKUP(BB$1,'Tactic Recode'!$A$1:$B$547,2,FALSE))</f>
        <v/>
      </c>
      <c r="BC139" t="str">
        <f>IF(ISERROR(MATCH(BC$1,'CSC Mitre'!EH$1:EH$220,0)),"",VLOOKUP(BC$1,'Tactic Recode'!$A$1:$B$547,2,FALSE))</f>
        <v/>
      </c>
      <c r="BD139" t="str">
        <f>IF(ISERROR(MATCH(BD$1,'CSC Mitre'!EH$1:EH$220,0)),"",VLOOKUP(BD$1,'Tactic Recode'!$A$1:$B$547,2,FALSE))</f>
        <v/>
      </c>
      <c r="BE139" t="str">
        <f>IF(ISERROR(MATCH(BE$1,'CSC Mitre'!EH$1:EH$220,0)),"",VLOOKUP(BE$1,'Tactic Recode'!$A$1:$B$547,2,FALSE))</f>
        <v/>
      </c>
      <c r="BF139" t="str">
        <f>IF(ISERROR(MATCH(BF$1,'CSC Mitre'!EH$1:EH$220,0)),"",VLOOKUP(BF$1,'Tactic Recode'!$A$1:$B$547,2,FALSE))</f>
        <v/>
      </c>
      <c r="BG139" t="str">
        <f>IF(ISERROR(MATCH(BG$1,'CSC Mitre'!EH$1:EH$220,0)),"",VLOOKUP(BG$1,'Tactic Recode'!$A$1:$B$547,2,FALSE))</f>
        <v/>
      </c>
      <c r="BH139" t="str">
        <f>IF(ISERROR(MATCH(BH$1,'CSC Mitre'!EH$1:EH$220,0)),"",VLOOKUP(BH$1,'Tactic Recode'!$A$1:$B$547,2,FALSE))</f>
        <v/>
      </c>
      <c r="BI139" t="str">
        <f>IF(ISERROR(MATCH(BI$1,'CSC Mitre'!EH$1:EH$220,0)),"",VLOOKUP(BI$1,'Tactic Recode'!$A$1:$B$547,2,FALSE))</f>
        <v/>
      </c>
      <c r="BJ139" t="str">
        <f>IF(ISERROR(MATCH(BJ$1,'CSC Mitre'!EH$1:EH$220,0)),"",VLOOKUP(BJ$1,'Tactic Recode'!$A$1:$B$547,2,FALSE))</f>
        <v/>
      </c>
      <c r="BK139" t="str">
        <f>IF(ISERROR(MATCH(BK$1,'CSC Mitre'!EH$1:EH$220,0)),"",VLOOKUP(BK$1,'Tactic Recode'!$A$1:$B$547,2,FALSE))</f>
        <v/>
      </c>
      <c r="BL139" t="str">
        <f>IF(ISERROR(MATCH(BL$1,'CSC Mitre'!EH$1:EH$220,0)),"",VLOOKUP(BL$1,'Tactic Recode'!$A$1:$B$547,2,FALSE))</f>
        <v/>
      </c>
      <c r="BM139" t="str">
        <f>IF(ISERROR(MATCH(BM$1,'CSC Mitre'!EH$1:EH$220,0)),"",VLOOKUP(BM$1,'Tactic Recode'!$A$1:$B$547,2,FALSE))</f>
        <v/>
      </c>
      <c r="BN139" t="str">
        <f>IF(ISERROR(MATCH(BN$1,'CSC Mitre'!EH$1:EH$220,0)),"",VLOOKUP(BN$1,'Tactic Recode'!$A$1:$B$547,2,FALSE))</f>
        <v/>
      </c>
      <c r="BO139" t="str">
        <f>IF(ISERROR(MATCH(BO$1,'CSC Mitre'!EH$1:EH$220,0)),"",VLOOKUP(BO$1,'Tactic Recode'!$A$1:$B$547,2,FALSE))</f>
        <v/>
      </c>
      <c r="BP139" t="str">
        <f>IF(ISERROR(MATCH(BP$1,'CSC Mitre'!EH$1:EH$220,0)),"",VLOOKUP(BP$1,'Tactic Recode'!$A$1:$B$547,2,FALSE))</f>
        <v/>
      </c>
      <c r="BQ139" t="str">
        <f>IF(ISERROR(MATCH(BQ$1,'CSC Mitre'!EH$1:EH$220,0)),"",VLOOKUP(BQ$1,'Tactic Recode'!$A$1:$B$547,2,FALSE))</f>
        <v/>
      </c>
      <c r="BR139" t="str">
        <f>IF(ISERROR(MATCH(BR$1,'CSC Mitre'!EH$1:EH$220,0)),"",VLOOKUP(BR$1,'Tactic Recode'!$A$1:$B$547,2,FALSE))</f>
        <v/>
      </c>
      <c r="BS139" t="str">
        <f>IF(ISERROR(MATCH(BS$1,'CSC Mitre'!EH$1:EH$220,0)),"",VLOOKUP(BS$1,'Tactic Recode'!$A$1:$B$547,2,FALSE))</f>
        <v/>
      </c>
      <c r="BT139" t="str">
        <f>IF(ISERROR(MATCH(BT$1,'CSC Mitre'!EH$1:EH$220,0)),"",VLOOKUP(BT$1,'Tactic Recode'!$A$1:$B$547,2,FALSE))</f>
        <v/>
      </c>
      <c r="BU139" t="str">
        <f>IF(ISERROR(MATCH(BU$1,'CSC Mitre'!EH$1:EH$220,0)),"",VLOOKUP(BU$1,'Tactic Recode'!$A$1:$B$547,2,FALSE))</f>
        <v/>
      </c>
      <c r="BV139" t="str">
        <f>IF(ISERROR(MATCH(BV$1,'CSC Mitre'!EH$1:EH$220,0)),"",VLOOKUP(BV$1,'Tactic Recode'!$A$1:$B$547,2,FALSE))</f>
        <v/>
      </c>
      <c r="BW139" t="str">
        <f>IF(ISERROR(MATCH(BW$1,'CSC Mitre'!EH$1:EH$220,0)),"",VLOOKUP(BW$1,'Tactic Recode'!$A$1:$B$547,2,FALSE))</f>
        <v/>
      </c>
      <c r="BX139" t="str">
        <f>IF(ISERROR(MATCH(BX$1,'CSC Mitre'!EH$1:EH$220,0)),"",VLOOKUP(BX$1,'Tactic Recode'!$A$1:$B$547,2,FALSE))</f>
        <v/>
      </c>
      <c r="BY139" t="str">
        <f>IF(ISERROR(MATCH(BY$1,'CSC Mitre'!EH$1:EH$220,0)),"",VLOOKUP(BY$1,'Tactic Recode'!$A$1:$B$547,2,FALSE))</f>
        <v/>
      </c>
      <c r="BZ139" t="str">
        <f>IF(ISERROR(MATCH(BZ$1,'CSC Mitre'!EH$1:EH$220,0)),"",VLOOKUP(BZ$1,'Tactic Recode'!$A$1:$B$547,2,FALSE))</f>
        <v/>
      </c>
      <c r="CA139" t="str">
        <f>IF(ISERROR(MATCH(CA$1,'CSC Mitre'!EH$1:EH$220,0)),"",VLOOKUP(CA$1,'Tactic Recode'!$A$1:$B$547,2,FALSE))</f>
        <v/>
      </c>
      <c r="CB139" t="str">
        <f>IF(ISERROR(MATCH(CB$1,'CSC Mitre'!EH$1:EH$220,0)),"",VLOOKUP(CB$1,'Tactic Recode'!$A$1:$B$547,2,FALSE))</f>
        <v/>
      </c>
      <c r="CC139" t="str">
        <f>IF(ISERROR(MATCH(CC$1,'CSC Mitre'!EH$1:EH$220,0)),"",VLOOKUP(CC$1,'Tactic Recode'!$A$1:$B$547,2,FALSE))</f>
        <v/>
      </c>
      <c r="CD139" t="str">
        <f>IF(ISERROR(MATCH(CD$1,'CSC Mitre'!EH$1:EH$220,0)),"",VLOOKUP(CD$1,'Tactic Recode'!$A$1:$B$547,2,FALSE))</f>
        <v/>
      </c>
      <c r="CE139" t="str">
        <f>IF(ISERROR(MATCH(CE$1,'CSC Mitre'!EH$1:EH$220,0)),"",VLOOKUP(CE$1,'Tactic Recode'!$A$1:$B$547,2,FALSE))</f>
        <v/>
      </c>
      <c r="CF139" t="str">
        <f>IF(ISERROR(MATCH(CF$1,'CSC Mitre'!EH$1:EH$220,0)),"",VLOOKUP(CF$1,'Tactic Recode'!$A$1:$B$547,2,FALSE))</f>
        <v/>
      </c>
      <c r="CG139" t="str">
        <f>IF(ISERROR(MATCH(CG$1,'CSC Mitre'!EH$1:EH$220,0)),"",VLOOKUP(CG$1,'Tactic Recode'!$A$1:$B$547,2,FALSE))</f>
        <v/>
      </c>
      <c r="CH139" t="str">
        <f>IF(ISERROR(MATCH(CH$1,'CSC Mitre'!EH$1:EH$220,0)),"",VLOOKUP(CH$1,'Tactic Recode'!$A$1:$B$547,2,FALSE))</f>
        <v/>
      </c>
      <c r="CI139" t="str">
        <f>IF(ISERROR(MATCH(CI$1,'CSC Mitre'!EH$1:EH$220,0)),"",VLOOKUP(CI$1,'Tactic Recode'!$A$1:$B$547,2,FALSE))</f>
        <v/>
      </c>
      <c r="CJ139" t="str">
        <f>IF(ISERROR(MATCH(CJ$1,'CSC Mitre'!EH$1:EH$220,0)),"",VLOOKUP(CJ$1,'Tactic Recode'!$A$1:$B$547,2,FALSE))</f>
        <v/>
      </c>
      <c r="CK139" t="str">
        <f>IF(ISERROR(MATCH(CK$1,'CSC Mitre'!EH$1:EH$220,0)),"",VLOOKUP(CK$1,'Tactic Recode'!$A$1:$B$547,2,FALSE))</f>
        <v/>
      </c>
      <c r="CL139" t="str">
        <f>IF(ISERROR(MATCH(CL$1,'CSC Mitre'!EH$1:EH$220,0)),"",VLOOKUP(CL$1,'Tactic Recode'!$A$1:$B$547,2,FALSE))</f>
        <v/>
      </c>
      <c r="CM139" t="str">
        <f>IF(ISERROR(MATCH(CM$1,'CSC Mitre'!EH$1:EH$220,0)),"",VLOOKUP(CM$1,'Tactic Recode'!$A$1:$B$547,2,FALSE))</f>
        <v/>
      </c>
      <c r="CN139" t="str">
        <f>IF(ISERROR(MATCH(CN$1,'CSC Mitre'!EH$1:EH$220,0)),"",VLOOKUP(CN$1,'Tactic Recode'!$A$1:$B$547,2,FALSE))</f>
        <v/>
      </c>
      <c r="CO139" t="str">
        <f>IF(ISERROR(MATCH(CO$1,'CSC Mitre'!EH$1:EH$220,0)),"",VLOOKUP(CO$1,'Tactic Recode'!$A$1:$B$547,2,FALSE))</f>
        <v/>
      </c>
      <c r="CP139" t="str">
        <f>IF(ISERROR(MATCH(CP$1,'CSC Mitre'!EH$1:EH$220,0)),"",VLOOKUP(CP$1,'Tactic Recode'!$A$1:$B$547,2,FALSE))</f>
        <v/>
      </c>
      <c r="CQ139" t="str">
        <f>IF(ISERROR(MATCH(CQ$1,'CSC Mitre'!EH$1:EH$220,0)),"",VLOOKUP(CQ$1,'Tactic Recode'!$A$1:$B$547,2,FALSE))</f>
        <v/>
      </c>
      <c r="CR139" t="str">
        <f>IF(ISERROR(MATCH(CR$1,'CSC Mitre'!EH$1:EH$220,0)),"",VLOOKUP(CR$1,'Tactic Recode'!$A$1:$B$547,2,FALSE))</f>
        <v/>
      </c>
      <c r="CS139" t="str">
        <f>IF(ISERROR(MATCH(CS$1,'CSC Mitre'!EH$1:EH$220,0)),"",VLOOKUP(CS$1,'Tactic Recode'!$A$1:$B$547,2,FALSE))</f>
        <v/>
      </c>
      <c r="CT139" t="str">
        <f>IF(ISERROR(MATCH(CT$1,'CSC Mitre'!EH$1:EH$220,0)),"",VLOOKUP(CT$1,'Tactic Recode'!$A$1:$B$547,2,FALSE))</f>
        <v/>
      </c>
      <c r="CU139" t="str">
        <f>IF(ISERROR(MATCH(CU$1,'CSC Mitre'!EH$1:EH$220,0)),"",VLOOKUP(CU$1,'Tactic Recode'!$A$1:$B$547,2,FALSE))</f>
        <v/>
      </c>
      <c r="CV139" t="str">
        <f>IF(ISERROR(MATCH(CV$1,'CSC Mitre'!EH$1:EH$220,0)),"",VLOOKUP(CV$1,'Tactic Recode'!$A$1:$B$547,2,FALSE))</f>
        <v/>
      </c>
      <c r="CW139" t="str">
        <f>IF(ISERROR(MATCH(CW$1,'CSC Mitre'!EH$1:EH$220,0)),"",VLOOKUP(CW$1,'Tactic Recode'!$A$1:$B$547,2,FALSE))</f>
        <v/>
      </c>
      <c r="CX139" t="str">
        <f>IF(ISERROR(MATCH(CX$1,'CSC Mitre'!EH$1:EH$220,0)),"",VLOOKUP(CX$1,'Tactic Recode'!$A$1:$B$547,2,FALSE))</f>
        <v/>
      </c>
      <c r="CY139" t="str">
        <f>IF(ISERROR(MATCH(CY$1,'CSC Mitre'!EH$1:EH$220,0)),"",VLOOKUP(CY$1,'Tactic Recode'!$A$1:$B$547,2,FALSE))</f>
        <v/>
      </c>
      <c r="CZ139" t="str">
        <f>IF(ISERROR(MATCH(CZ$1,'CSC Mitre'!EH$1:EH$220,0)),"",VLOOKUP(CZ$1,'Tactic Recode'!$A$1:$B$547,2,FALSE))</f>
        <v/>
      </c>
      <c r="DA139" t="str">
        <f>IF(ISERROR(MATCH(DA$1,'CSC Mitre'!EH$1:EH$220,0)),"",VLOOKUP(DA$1,'Tactic Recode'!$A$1:$B$547,2,FALSE))</f>
        <v/>
      </c>
      <c r="DB139" t="str">
        <f>IF(ISERROR(MATCH(DB$1,'CSC Mitre'!EH$1:EH$220,0)),"",VLOOKUP(DB$1,'Tactic Recode'!$A$1:$B$547,2,FALSE))</f>
        <v/>
      </c>
      <c r="DC139" t="str">
        <f>IF(ISERROR(MATCH(DC$1,'CSC Mitre'!EH$1:EH$220,0)),"",VLOOKUP(DC$1,'Tactic Recode'!$A$1:$B$547,2,FALSE))</f>
        <v/>
      </c>
      <c r="DD139" t="str">
        <f>IF(ISERROR(MATCH(DD$1,'CSC Mitre'!EH$1:EH$220,0)),"",VLOOKUP(DD$1,'Tactic Recode'!$A$1:$B$547,2,FALSE))</f>
        <v/>
      </c>
      <c r="DE139" t="str">
        <f>IF(ISERROR(MATCH(DE$1,'CSC Mitre'!EH$1:EH$220,0)),"",VLOOKUP(DE$1,'Tactic Recode'!$A$1:$B$547,2,FALSE))</f>
        <v/>
      </c>
      <c r="DF139" t="str">
        <f>IF(ISERROR(MATCH(DF$1,'CSC Mitre'!EH$1:EH$220,0)),"",VLOOKUP(DF$1,'Tactic Recode'!$A$1:$B$547,2,FALSE))</f>
        <v/>
      </c>
      <c r="DG139" t="str">
        <f>IF(ISERROR(MATCH(DG$1,'CSC Mitre'!EH$1:EH$220,0)),"",VLOOKUP(DG$1,'Tactic Recode'!$A$1:$B$547,2,FALSE))</f>
        <v/>
      </c>
      <c r="DH139" t="str">
        <f>IF(ISERROR(MATCH(DH$1,'CSC Mitre'!EH$1:EH$220,0)),"",VLOOKUP(DH$1,'Tactic Recode'!$A$1:$B$547,2,FALSE))</f>
        <v/>
      </c>
      <c r="DI139" t="str">
        <f>IF(ISERROR(MATCH(DI$1,'CSC Mitre'!EH$1:EH$220,0)),"",VLOOKUP(DI$1,'Tactic Recode'!$A$1:$B$547,2,FALSE))</f>
        <v/>
      </c>
      <c r="DJ139" t="str">
        <f>IF(ISERROR(MATCH(DJ$1,'CSC Mitre'!EH$1:EH$220,0)),"",VLOOKUP(DJ$1,'Tactic Recode'!$A$1:$B$547,2,FALSE))</f>
        <v/>
      </c>
      <c r="DK139" t="str">
        <f>IF(ISERROR(MATCH(DK$1,'CSC Mitre'!EH$1:EH$220,0)),"",VLOOKUP(DK$1,'Tactic Recode'!$A$1:$B$547,2,FALSE))</f>
        <v/>
      </c>
      <c r="DL139" t="str">
        <f>IF(ISERROR(MATCH(DL$1,'CSC Mitre'!EH$1:EH$220,0)),"",VLOOKUP(DL$1,'Tactic Recode'!$A$1:$B$547,2,FALSE))</f>
        <v/>
      </c>
      <c r="DM139" t="str">
        <f>IF(ISERROR(MATCH(DM$1,'CSC Mitre'!EH$1:EH$220,0)),"",VLOOKUP(DM$1,'Tactic Recode'!$A$1:$B$547,2,FALSE))</f>
        <v/>
      </c>
      <c r="DN139" t="str">
        <f>IF(ISERROR(MATCH(DN$1,'CSC Mitre'!EH$1:EH$220,0)),"",VLOOKUP(DN$1,'Tactic Recode'!$A$1:$B$547,2,FALSE))</f>
        <v/>
      </c>
      <c r="DO139" t="str">
        <f>IF(ISERROR(MATCH(DO$1,'CSC Mitre'!EH$1:EH$220,0)),"",VLOOKUP(DO$1,'Tactic Recode'!$A$1:$B$547,2,FALSE))</f>
        <v/>
      </c>
      <c r="DP139" t="str">
        <f>IF(ISERROR(MATCH(DP$1,'CSC Mitre'!EH$1:EH$220,0)),"",VLOOKUP(DP$1,'Tactic Recode'!$A$1:$B$547,2,FALSE))</f>
        <v/>
      </c>
      <c r="DQ139" t="str">
        <f>IF(ISERROR(MATCH(DQ$1,'CSC Mitre'!EH$1:EH$220,0)),"",VLOOKUP(DQ$1,'Tactic Recode'!$A$1:$B$547,2,FALSE))</f>
        <v/>
      </c>
      <c r="DR139" t="str">
        <f>IF(ISERROR(MATCH(DR$1,'CSC Mitre'!EH$1:EH$220,0)),"",VLOOKUP(DR$1,'Tactic Recode'!$A$1:$B$547,2,FALSE))</f>
        <v/>
      </c>
      <c r="DS139" t="str">
        <f>IF(ISERROR(MATCH(DS$1,'CSC Mitre'!EH$1:EH$220,0)),"",VLOOKUP(DS$1,'Tactic Recode'!$A$1:$B$547,2,FALSE))</f>
        <v/>
      </c>
      <c r="DT139" t="str">
        <f>IF(ISERROR(MATCH(DT$1,'CSC Mitre'!EH$1:EH$220,0)),"",VLOOKUP(DT$1,'Tactic Recode'!$A$1:$B$547,2,FALSE))</f>
        <v/>
      </c>
      <c r="DU139" t="str">
        <f>IF(ISERROR(MATCH(DU$1,'CSC Mitre'!EH$1:EH$220,0)),"",VLOOKUP(DU$1,'Tactic Recode'!$A$1:$B$547,2,FALSE))</f>
        <v/>
      </c>
      <c r="DV139" t="str">
        <f>IF(ISERROR(MATCH(DV$1,'CSC Mitre'!EH$1:EH$220,0)),"",VLOOKUP(DV$1,'Tactic Recode'!$A$1:$B$547,2,FALSE))</f>
        <v/>
      </c>
      <c r="DW139" t="str">
        <f>IF(ISERROR(MATCH(DW$1,'CSC Mitre'!EH$1:EH$220,0)),"",VLOOKUP(DW$1,'Tactic Recode'!$A$1:$B$547,2,FALSE))</f>
        <v/>
      </c>
      <c r="DX139" t="str">
        <f>IF(ISERROR(MATCH(DX$1,'CSC Mitre'!EH$1:EH$220,0)),"",VLOOKUP(DX$1,'Tactic Recode'!$A$1:$B$547,2,FALSE))</f>
        <v/>
      </c>
      <c r="DY139" t="str">
        <f>IF(ISERROR(MATCH(DY$1,'CSC Mitre'!EH$1:EH$220,0)),"",VLOOKUP(DY$1,'Tactic Recode'!$A$1:$B$547,2,FALSE))</f>
        <v/>
      </c>
      <c r="DZ139" t="str">
        <f>IF(ISERROR(MATCH(DZ$1,'CSC Mitre'!EH$1:EH$220,0)),"",VLOOKUP(DZ$1,'Tactic Recode'!$A$1:$B$547,2,FALSE))</f>
        <v/>
      </c>
      <c r="EA139" t="str">
        <f>IF(ISERROR(MATCH(EA$1,'CSC Mitre'!EH$1:EH$220,0)),"",VLOOKUP(EA$1,'Tactic Recode'!$A$1:$B$547,2,FALSE))</f>
        <v/>
      </c>
      <c r="EB139" t="str">
        <f>IF(ISERROR(MATCH(EB$1,'CSC Mitre'!EH$1:EH$220,0)),"",VLOOKUP(EB$1,'Tactic Recode'!$A$1:$B$547,2,FALSE))</f>
        <v/>
      </c>
      <c r="EC139" t="str">
        <f>IF(ISERROR(MATCH(EC$1,'CSC Mitre'!EH$1:EH$220,0)),"",VLOOKUP(EC$1,'Tactic Recode'!$A$1:$B$547,2,FALSE))</f>
        <v/>
      </c>
      <c r="ED139" t="str">
        <f>IF(ISERROR(MATCH(ED$1,'CSC Mitre'!EH$1:EH$220,0)),"",VLOOKUP(ED$1,'Tactic Recode'!$A$1:$B$547,2,FALSE))</f>
        <v/>
      </c>
      <c r="EE139" t="str">
        <f>IF(ISERROR(MATCH(EE$1,'CSC Mitre'!EH$1:EH$220,0)),"",VLOOKUP(EE$1,'Tactic Recode'!$A$1:$B$547,2,FALSE))</f>
        <v/>
      </c>
      <c r="EF139" t="str">
        <f>IF(ISERROR(MATCH(EF$1,'CSC Mitre'!EH$1:EH$220,0)),"",VLOOKUP(EF$1,'Tactic Recode'!$A$1:$B$547,2,FALSE))</f>
        <v/>
      </c>
      <c r="EG139" t="str">
        <f>IF(ISERROR(MATCH(EG$1,'CSC Mitre'!EH$1:EH$220,0)),"",VLOOKUP(EG$1,'Tactic Recode'!$A$1:$B$547,2,FALSE))</f>
        <v/>
      </c>
      <c r="EH139" t="str">
        <f>IF(ISERROR(MATCH(EH$1,'CSC Mitre'!EH$1:EH$220,0)),"",VLOOKUP(EH$1,'Tactic Recode'!$A$1:$B$547,2,FALSE))</f>
        <v/>
      </c>
      <c r="EI139" t="str">
        <f>IF(ISERROR(MATCH(EI$1,'CSC Mitre'!EH$1:EH$220,0)),"",VLOOKUP(EI$1,'Tactic Recode'!$A$1:$B$547,2,FALSE))</f>
        <v/>
      </c>
      <c r="EJ139" t="str">
        <f>IF(ISERROR(MATCH(EJ$1,'CSC Mitre'!EH$1:EH$220,0)),"",VLOOKUP(EJ$1,'Tactic Recode'!$A$1:$B$547,2,FALSE))</f>
        <v/>
      </c>
      <c r="EK139" t="str">
        <f>IF(ISERROR(MATCH(EK$1,'CSC Mitre'!EH$1:EH$220,0)),"",VLOOKUP(EK$1,'Tactic Recode'!$A$1:$B$547,2,FALSE))</f>
        <v/>
      </c>
      <c r="EL139" t="str">
        <f>IF(ISERROR(MATCH(EL$1,'CSC Mitre'!EH$1:EH$220,0)),"",VLOOKUP(EL$1,'Tactic Recode'!$A$1:$B$547,2,FALSE))</f>
        <v/>
      </c>
      <c r="EM139" t="str">
        <f>IF(ISERROR(MATCH(EM$1,'CSC Mitre'!EH$1:EH$220,0)),"",VLOOKUP(EM$1,'Tactic Recode'!$A$1:$B$547,2,FALSE))</f>
        <v/>
      </c>
      <c r="EN139" t="str">
        <f>IF(ISERROR(MATCH(EN$1,'CSC Mitre'!EH$1:EH$220,0)),"",VLOOKUP(EN$1,'Tactic Recode'!$A$1:$B$547,2,FALSE))</f>
        <v/>
      </c>
      <c r="EO139" t="str">
        <f>IF(ISERROR(MATCH(EO$1,'CSC Mitre'!EH$1:EH$220,0)),"",VLOOKUP(EO$1,'Tactic Recode'!$A$1:$B$547,2,FALSE))</f>
        <v/>
      </c>
      <c r="EP139" t="str">
        <f>IF(ISERROR(MATCH(EP$1,'CSC Mitre'!EH$1:EH$220,0)),"",VLOOKUP(EP$1,'Tactic Recode'!$A$1:$B$547,2,FALSE))</f>
        <v/>
      </c>
      <c r="EQ139" t="str">
        <f>IF(ISERROR(MATCH(EQ$1,'CSC Mitre'!EH$1:EH$220,0)),"",VLOOKUP(EQ$1,'Tactic Recode'!$A$1:$B$547,2,FALSE))</f>
        <v/>
      </c>
      <c r="ER139" t="str">
        <f>IF(ISERROR(MATCH(ER$1,'CSC Mitre'!EH$1:EH$220,0)),"",VLOOKUP(ER$1,'Tactic Recode'!$A$1:$B$547,2,FALSE))</f>
        <v/>
      </c>
      <c r="ES139" t="str">
        <f>IF(ISERROR(MATCH(ES$1,'CSC Mitre'!EH$1:EH$220,0)),"",VLOOKUP(ES$1,'Tactic Recode'!$A$1:$B$547,2,FALSE))</f>
        <v/>
      </c>
      <c r="ET139" t="str">
        <f>IF(ISERROR(MATCH(ET$1,'CSC Mitre'!EH$1:EH$220,0)),"",VLOOKUP(ET$1,'Tactic Recode'!$A$1:$B$547,2,FALSE))</f>
        <v/>
      </c>
      <c r="EU139" t="str">
        <f>IF(ISERROR(MATCH(EU$1,'CSC Mitre'!EH$1:EH$220,0)),"",VLOOKUP(EU$1,'Tactic Recode'!$A$1:$B$547,2,FALSE))</f>
        <v/>
      </c>
      <c r="EV139" t="str">
        <f>IF(ISERROR(MATCH(EV$1,'CSC Mitre'!EH$1:EH$220,0)),"",VLOOKUP(EV$1,'Tactic Recode'!$A$1:$B$547,2,FALSE))</f>
        <v/>
      </c>
      <c r="EW139" t="str">
        <f>IF(ISERROR(MATCH(EW$1,'CSC Mitre'!EH$1:EH$220,0)),"",VLOOKUP(EW$1,'Tactic Recode'!$A$1:$B$547,2,FALSE))</f>
        <v/>
      </c>
      <c r="EX139" t="str">
        <f>IF(ISERROR(MATCH(EX$1,'CSC Mitre'!EH$1:EH$220,0)),"",VLOOKUP(EX$1,'Tactic Recode'!$A$1:$B$547,2,FALSE))</f>
        <v/>
      </c>
      <c r="EY139" t="str">
        <f>IF(ISERROR(MATCH(EY$1,'CSC Mitre'!EH$1:EH$220,0)),"",VLOOKUP(EY$1,'Tactic Recode'!$A$1:$B$547,2,FALSE))</f>
        <v/>
      </c>
      <c r="EZ139" t="str">
        <f>IF(ISERROR(MATCH(EZ$1,'CSC Mitre'!EH$1:EH$220,0)),"",VLOOKUP(EZ$1,'Tactic Recode'!$A$1:$B$547,2,FALSE))</f>
        <v/>
      </c>
      <c r="FA139" t="str">
        <f>IF(ISERROR(MATCH(FA$1,'CSC Mitre'!EH$1:EH$220,0)),"",VLOOKUP(FA$1,'Tactic Recode'!$A$1:$B$547,2,FALSE))</f>
        <v/>
      </c>
      <c r="FB139" t="str">
        <f>IF(ISERROR(MATCH(FB$1,'CSC Mitre'!EH$1:EH$220,0)),"",VLOOKUP(FB$1,'Tactic Recode'!$A$1:$B$547,2,FALSE))</f>
        <v/>
      </c>
      <c r="FC139" t="str">
        <f>IF(ISERROR(MATCH(FC$1,'CSC Mitre'!EH$1:EH$220,0)),"",VLOOKUP(FC$1,'Tactic Recode'!$A$1:$B$547,2,FALSE))</f>
        <v/>
      </c>
      <c r="FD139" t="str">
        <f>IF(ISERROR(MATCH(FD$1,'CSC Mitre'!EH$1:EH$220,0)),"",VLOOKUP(FD$1,'Tactic Recode'!$A$1:$B$547,2,FALSE))</f>
        <v/>
      </c>
      <c r="FE139" t="str">
        <f>IF(ISERROR(MATCH(FE$1,'CSC Mitre'!EH$1:EH$220,0)),"",VLOOKUP(FE$1,'Tactic Recode'!$A$1:$B$547,2,FALSE))</f>
        <v/>
      </c>
      <c r="FF139" t="str">
        <f>IF(ISERROR(MATCH(FF$1,'CSC Mitre'!EH$1:EH$220,0)),"",VLOOKUP(FF$1,'Tactic Recode'!$A$1:$B$547,2,FALSE))</f>
        <v/>
      </c>
      <c r="FG139" t="str">
        <f>IF(ISERROR(MATCH(FG$1,'CSC Mitre'!EH$1:EH$220,0)),"",VLOOKUP(FG$1,'Tactic Recode'!$A$1:$B$547,2,FALSE))</f>
        <v/>
      </c>
      <c r="FH139" t="str">
        <f>IF(ISERROR(MATCH(FH$1,'CSC Mitre'!EH$1:EH$220,0)),"",VLOOKUP(FH$1,'Tactic Recode'!$A$1:$B$547,2,FALSE))</f>
        <v/>
      </c>
      <c r="FI139" t="str">
        <f>IF(ISERROR(MATCH(FI$1,'CSC Mitre'!EH$1:EH$220,0)),"",VLOOKUP(FI$1,'Tactic Recode'!$A$1:$B$547,2,FALSE))</f>
        <v/>
      </c>
      <c r="FJ139" t="str">
        <f>IF(ISERROR(MATCH(FJ$1,'CSC Mitre'!EH$1:EH$220,0)),"",VLOOKUP(FJ$1,'Tactic Recode'!$A$1:$B$547,2,FALSE))</f>
        <v/>
      </c>
      <c r="FK139" t="str">
        <f>IF(ISERROR(MATCH(FK$1,'CSC Mitre'!EH$1:EH$220,0)),"",VLOOKUP(FK$1,'Tactic Recode'!$A$1:$B$547,2,FALSE))</f>
        <v/>
      </c>
      <c r="FL139" t="str">
        <f>IF(ISERROR(MATCH(FL$1,'CSC Mitre'!EH$1:EH$220,0)),"",VLOOKUP(FL$1,'Tactic Recode'!$A$1:$B$547,2,FALSE))</f>
        <v/>
      </c>
      <c r="FM139" t="str">
        <f>IF(ISERROR(MATCH(FM$1,'CSC Mitre'!EH$1:EH$220,0)),"",VLOOKUP(FM$1,'Tactic Recode'!$A$1:$B$547,2,FALSE))</f>
        <v/>
      </c>
      <c r="FN139" t="str">
        <f>IF(ISERROR(MATCH(FN$1,'CSC Mitre'!EH$1:EH$220,0)),"",VLOOKUP(FN$1,'Tactic Recode'!$A$1:$B$547,2,FALSE))</f>
        <v/>
      </c>
      <c r="FO139" t="str">
        <f>IF(ISERROR(MATCH(FO$1,'CSC Mitre'!EH$1:EH$220,0)),"",VLOOKUP(FO$1,'Tactic Recode'!$A$1:$B$547,2,FALSE))</f>
        <v/>
      </c>
      <c r="FP139" t="str">
        <f>IF(ISERROR(MATCH(FP$1,'CSC Mitre'!EH$1:EH$220,0)),"",VLOOKUP(FP$1,'Tactic Recode'!$A$1:$B$547,2,FALSE))</f>
        <v/>
      </c>
      <c r="FQ139" t="str">
        <f>IF(ISERROR(MATCH(FQ$1,'CSC Mitre'!EH$1:EH$220,0)),"",VLOOKUP(FQ$1,'Tactic Recode'!$A$1:$B$547,2,FALSE))</f>
        <v/>
      </c>
      <c r="FR139" t="str">
        <f>IF(ISERROR(MATCH(FR$1,'CSC Mitre'!EH$1:EH$220,0)),"",VLOOKUP(FR$1,'Tactic Recode'!$A$1:$B$547,2,FALSE))</f>
        <v/>
      </c>
      <c r="FS139" t="str">
        <f>IF(ISERROR(MATCH(FS$1,'CSC Mitre'!EH$1:EH$220,0)),"",VLOOKUP(FS$1,'Tactic Recode'!$A$1:$B$547,2,FALSE))</f>
        <v/>
      </c>
      <c r="FT139" t="str">
        <f>IF(ISERROR(MATCH(FT$1,'CSC Mitre'!EH$1:EH$220,0)),"",VLOOKUP(FT$1,'Tactic Recode'!$A$1:$B$547,2,FALSE))</f>
        <v/>
      </c>
      <c r="FU139" t="str">
        <f>IF(ISERROR(MATCH(FU$1,'CSC Mitre'!EH$1:EH$220,0)),"",VLOOKUP(FU$1,'Tactic Recode'!$A$1:$B$547,2,FALSE))</f>
        <v/>
      </c>
      <c r="FV139" t="str">
        <f>IF(ISERROR(MATCH(FV$1,'CSC Mitre'!EH$1:EH$220,0)),"",VLOOKUP(FV$1,'Tactic Recode'!$A$1:$B$547,2,FALSE))</f>
        <v/>
      </c>
      <c r="FW139" t="str">
        <f>IF(ISERROR(MATCH(FW$1,'CSC Mitre'!EH$1:EH$220,0)),"",VLOOKUP(FW$1,'Tactic Recode'!$A$1:$B$547,2,FALSE))</f>
        <v/>
      </c>
      <c r="FX139" t="str">
        <f>IF(ISERROR(MATCH(FX$1,'CSC Mitre'!EH$1:EH$220,0)),"",VLOOKUP(FX$1,'Tactic Recode'!$A$1:$B$547,2,FALSE))</f>
        <v/>
      </c>
      <c r="FY139" t="str">
        <f>IF(ISERROR(MATCH(FY$1,'CSC Mitre'!EH$1:EH$220,0)),"",VLOOKUP(FY$1,'Tactic Recode'!$A$1:$B$547,2,FALSE))</f>
        <v/>
      </c>
      <c r="FZ139" t="str">
        <f>IF(ISERROR(MATCH(FZ$1,'CSC Mitre'!EH$1:EH$220,0)),"",VLOOKUP(FZ$1,'Tactic Recode'!$A$1:$B$547,2,FALSE))</f>
        <v/>
      </c>
      <c r="GA139" t="str">
        <f>IF(ISERROR(MATCH(GA$1,'CSC Mitre'!EH$1:EH$220,0)),"",VLOOKUP(GA$1,'Tactic Recode'!$A$1:$B$547,2,FALSE))</f>
        <v/>
      </c>
      <c r="GB139" t="str">
        <f>IF(ISERROR(MATCH(GB$1,'CSC Mitre'!EH$1:EH$220,0)),"",VLOOKUP(GB$1,'Tactic Recode'!$A$1:$B$547,2,FALSE))</f>
        <v/>
      </c>
      <c r="GC139" t="str">
        <f>IF(ISERROR(MATCH(GC$1,'CSC Mitre'!EH$1:EH$220,0)),"",VLOOKUP(GC$1,'Tactic Recode'!$A$1:$B$547,2,FALSE))</f>
        <v/>
      </c>
      <c r="GD139" t="str">
        <f>IF(ISERROR(MATCH(GD$1,'CSC Mitre'!EH$1:EH$220,0)),"",VLOOKUP(GD$1,'Tactic Recode'!$A$1:$B$547,2,FALSE))</f>
        <v/>
      </c>
      <c r="GE139" t="str">
        <f>IF(ISERROR(MATCH(GE$1,'CSC Mitre'!EH$1:EH$220,0)),"",VLOOKUP(GE$1,'Tactic Recode'!$A$1:$B$547,2,FALSE))</f>
        <v/>
      </c>
      <c r="GF139" t="str">
        <f>IF(ISERROR(MATCH(GF$1,'CSC Mitre'!EH$1:EH$220,0)),"",VLOOKUP(GF$1,'Tactic Recode'!$A$1:$B$547,2,FALSE))</f>
        <v/>
      </c>
      <c r="GG139" t="str">
        <f>IF(ISERROR(MATCH(GG$1,'CSC Mitre'!EH$1:EH$220,0)),"",VLOOKUP(GG$1,'Tactic Recode'!$A$1:$B$547,2,FALSE))</f>
        <v/>
      </c>
      <c r="GH139" t="str">
        <f>IF(ISERROR(MATCH(GH$1,'CSC Mitre'!EH$1:EH$220,0)),"",VLOOKUP(GH$1,'Tactic Recode'!$A$1:$B$547,2,FALSE))</f>
        <v/>
      </c>
      <c r="GI139" t="str">
        <f>IF(ISERROR(MATCH(GI$1,'CSC Mitre'!EH$1:EH$220,0)),"",VLOOKUP(GI$1,'Tactic Recode'!$A$1:$B$547,2,FALSE))</f>
        <v/>
      </c>
      <c r="GJ139" t="str">
        <f>IF(ISERROR(MATCH(GJ$1,'CSC Mitre'!EH$1:EH$220,0)),"",VLOOKUP(GJ$1,'Tactic Recode'!$A$1:$B$547,2,FALSE))</f>
        <v/>
      </c>
      <c r="GK139" t="str">
        <f>IF(ISERROR(MATCH(GK$1,'CSC Mitre'!EH$1:EH$220,0)),"",VLOOKUP(GK$1,'Tactic Recode'!$A$1:$B$547,2,FALSE))</f>
        <v/>
      </c>
      <c r="GL139" t="str">
        <f>IF(ISERROR(MATCH(GL$1,'CSC Mitre'!EH$1:EH$220,0)),"",VLOOKUP(GL$1,'Tactic Recode'!$A$1:$B$547,2,FALSE))</f>
        <v/>
      </c>
      <c r="GM139" t="str">
        <f>IF(ISERROR(MATCH(GM$1,'CSC Mitre'!EH$1:EH$220,0)),"",VLOOKUP(GM$1,'Tactic Recode'!$A$1:$B$547,2,FALSE))</f>
        <v/>
      </c>
      <c r="GN139" t="str">
        <f>IF(ISERROR(MATCH(GN$1,'CSC Mitre'!EH$1:EH$220,0)),"",VLOOKUP(GN$1,'Tactic Recode'!$A$1:$B$547,2,FALSE))</f>
        <v/>
      </c>
      <c r="GO139" t="str">
        <f>IF(ISERROR(MATCH(GO$1,'CSC Mitre'!EH$1:EH$220,0)),"",VLOOKUP(GO$1,'Tactic Recode'!$A$1:$B$547,2,FALSE))</f>
        <v/>
      </c>
      <c r="GP139" t="str">
        <f>IF(ISERROR(MATCH(GP$1,'CSC Mitre'!EH$1:EH$220,0)),"",VLOOKUP(GP$1,'Tactic Recode'!$A$1:$B$547,2,FALSE))</f>
        <v/>
      </c>
      <c r="GQ139" t="str">
        <f>IF(ISERROR(MATCH(GQ$1,'CSC Mitre'!EH$1:EH$220,0)),"",VLOOKUP(GQ$1,'Tactic Recode'!$A$1:$B$547,2,FALSE))</f>
        <v/>
      </c>
      <c r="GR139" t="str">
        <f>IF(ISERROR(MATCH(GR$1,'CSC Mitre'!EH$1:EH$220,0)),"",VLOOKUP(GR$1,'Tactic Recode'!$A$1:$B$547,2,FALSE))</f>
        <v/>
      </c>
      <c r="GS139" t="str">
        <f>IF(ISERROR(MATCH(GS$1,'CSC Mitre'!EH$1:EH$220,0)),"",VLOOKUP(GS$1,'Tactic Recode'!$A$1:$B$547,2,FALSE))</f>
        <v/>
      </c>
      <c r="GT139" t="str">
        <f>IF(ISERROR(MATCH(GT$1,'CSC Mitre'!EH$1:EH$220,0)),"",VLOOKUP(GT$1,'Tactic Recode'!$A$1:$B$547,2,FALSE))</f>
        <v/>
      </c>
      <c r="GU139" t="str">
        <f>IF(ISERROR(MATCH(GU$1,'CSC Mitre'!EH$1:EH$220,0)),"",VLOOKUP(GU$1,'Tactic Recode'!$A$1:$B$547,2,FALSE))</f>
        <v/>
      </c>
      <c r="GV139" t="str">
        <f>IF(ISERROR(MATCH(GV$1,'CSC Mitre'!EH$1:EH$220,0)),"",VLOOKUP(GV$1,'Tactic Recode'!$A$1:$B$547,2,FALSE))</f>
        <v/>
      </c>
      <c r="GW139" t="str">
        <f>IF(ISERROR(MATCH(GW$1,'CSC Mitre'!EH$1:EH$220,0)),"",VLOOKUP(GW$1,'Tactic Recode'!$A$1:$B$547,2,FALSE))</f>
        <v/>
      </c>
      <c r="GX139" t="str">
        <f>IF(ISERROR(MATCH(GX$1,'CSC Mitre'!EH$1:EH$220,0)),"",VLOOKUP(GX$1,'Tactic Recode'!$A$1:$B$547,2,FALSE))</f>
        <v/>
      </c>
      <c r="GY139" t="str">
        <f>IF(ISERROR(MATCH(GY$1,'CSC Mitre'!EH$1:EH$220,0)),"",VLOOKUP(GY$1,'Tactic Recode'!$A$1:$B$547,2,FALSE))</f>
        <v/>
      </c>
      <c r="GZ139" t="str">
        <f>IF(ISERROR(MATCH(GZ$1,'CSC Mitre'!EH$1:EH$220,0)),"",VLOOKUP(GZ$1,'Tactic Recode'!$A$1:$B$547,2,FALSE))</f>
        <v/>
      </c>
      <c r="HA139" t="str">
        <f>IF(ISERROR(MATCH(HA$1,'CSC Mitre'!EH$1:EH$220,0)),"",VLOOKUP(HA$1,'Tactic Recode'!$A$1:$B$547,2,FALSE))</f>
        <v>Initial Access</v>
      </c>
      <c r="HB139" t="str">
        <f>IF(ISERROR(MATCH(HB$1,'CSC Mitre'!EH$1:EH$220,0)),"",VLOOKUP(HB$1,'Tactic Recode'!$A$1:$B$547,2,FALSE))</f>
        <v/>
      </c>
      <c r="HC139" t="str">
        <f>IF(ISERROR(MATCH(HC$1,'CSC Mitre'!EH$1:EH$220,0)),"",VLOOKUP(HC$1,'Tactic Recode'!$A$1:$B$547,2,FALSE))</f>
        <v/>
      </c>
      <c r="HD139" t="str">
        <f>IF(ISERROR(MATCH(HD$1,'CSC Mitre'!EH$1:EH$220,0)),"",VLOOKUP(HD$1,'Tactic Recode'!$A$1:$B$547,2,FALSE))</f>
        <v/>
      </c>
      <c r="HE139" t="str">
        <f>IF(ISERROR(MATCH(HE$1,'CSC Mitre'!EH$1:EH$220,0)),"",VLOOKUP(HE$1,'Tactic Recode'!$A$1:$B$547,2,FALSE))</f>
        <v/>
      </c>
      <c r="HF139" t="str">
        <f>IF(ISERROR(MATCH(HF$1,'CSC Mitre'!EH$1:EH$220,0)),"",VLOOKUP(HF$1,'Tactic Recode'!$A$1:$B$547,2,FALSE))</f>
        <v/>
      </c>
      <c r="HG139" t="str">
        <f>IF(ISERROR(MATCH(HG$1,'CSC Mitre'!EH$1:EH$220,0)),"",VLOOKUP(HG$1,'Tactic Recode'!$A$1:$B$547,2,FALSE))</f>
        <v/>
      </c>
      <c r="HH139" t="str">
        <f>IF(ISERROR(MATCH(HH$1,'CSC Mitre'!EH$1:EH$220,0)),"",VLOOKUP(HH$1,'Tactic Recode'!$A$1:$B$547,2,FALSE))</f>
        <v/>
      </c>
      <c r="HI139" t="str">
        <f>IF(ISERROR(MATCH(HI$1,'CSC Mitre'!EH$1:EH$220,0)),"",VLOOKUP(HI$1,'Tactic Recode'!$A$1:$B$547,2,FALSE))</f>
        <v/>
      </c>
      <c r="HJ139" t="str">
        <f>IF(ISERROR(MATCH(HJ$1,'CSC Mitre'!EH$1:EH$220,0)),"",VLOOKUP(HJ$1,'Tactic Recode'!$A$1:$B$547,2,FALSE))</f>
        <v/>
      </c>
      <c r="HK139" t="str">
        <f>IF(ISERROR(MATCH(HK$1,'CSC Mitre'!EH$1:EH$220,0)),"",VLOOKUP(HK$1,'Tactic Recode'!$A$1:$B$547,2,FALSE))</f>
        <v/>
      </c>
      <c r="HL139" t="str">
        <f>IF(ISERROR(MATCH(HL$1,'CSC Mitre'!EH$1:EH$220,0)),"",VLOOKUP(HL$1,'Tactic Recode'!$A$1:$B$547,2,FALSE))</f>
        <v/>
      </c>
      <c r="HM139" t="str">
        <f>IF(ISERROR(MATCH(HM$1,'CSC Mitre'!EH$1:EH$220,0)),"",VLOOKUP(HM$1,'Tactic Recode'!$A$1:$B$547,2,FALSE))</f>
        <v/>
      </c>
      <c r="HN139" t="str">
        <f>IF(ISERROR(MATCH(HN$1,'CSC Mitre'!EH$1:EH$220,0)),"",VLOOKUP(HN$1,'Tactic Recode'!$A$1:$B$547,2,FALSE))</f>
        <v/>
      </c>
      <c r="HO139" t="str">
        <f>IF(ISERROR(MATCH(HO$1,'CSC Mitre'!EH$1:EH$220,0)),"",VLOOKUP(HO$1,'Tactic Recode'!$A$1:$B$547,2,FALSE))</f>
        <v/>
      </c>
      <c r="HP139" t="str">
        <f>IF(ISERROR(MATCH(HP$1,'CSC Mitre'!EH$1:EH$220,0)),"",VLOOKUP(HP$1,'Tactic Recode'!$A$1:$B$547,2,FALSE))</f>
        <v/>
      </c>
      <c r="HQ139" t="str">
        <f>IF(ISERROR(MATCH(HQ$1,'CSC Mitre'!EH$1:EH$220,0)),"",VLOOKUP(HQ$1,'Tactic Recode'!$A$1:$B$547,2,FALSE))</f>
        <v/>
      </c>
      <c r="HR139" t="str">
        <f>IF(ISERROR(MATCH(HR$1,'CSC Mitre'!EH$1:EH$220,0)),"",VLOOKUP(HR$1,'Tactic Recode'!$A$1:$B$547,2,FALSE))</f>
        <v/>
      </c>
      <c r="HS139" t="str">
        <f>IF(ISERROR(MATCH(HS$1,'CSC Mitre'!EH$1:EH$220,0)),"",VLOOKUP(HS$1,'Tactic Recode'!$A$1:$B$547,2,FALSE))</f>
        <v>Lateral Movement</v>
      </c>
      <c r="HT139" t="str">
        <f>IF(ISERROR(MATCH(HT$1,'CSC Mitre'!EH$1:EH$220,0)),"",VLOOKUP(HT$1,'Tactic Recode'!$A$1:$B$547,2,FALSE))</f>
        <v/>
      </c>
      <c r="HU139" t="str">
        <f>IF(ISERROR(MATCH(HU$1,'CSC Mitre'!EH$1:EH$220,0)),"",VLOOKUP(HU$1,'Tactic Recode'!$A$1:$B$547,2,FALSE))</f>
        <v/>
      </c>
      <c r="HV139" t="str">
        <f>IF(ISERROR(MATCH(HV$1,'CSC Mitre'!EH$1:EH$220,0)),"",VLOOKUP(HV$1,'Tactic Recode'!$A$1:$B$547,2,FALSE))</f>
        <v/>
      </c>
      <c r="HW139" t="str">
        <f>IF(ISERROR(MATCH(HW$1,'CSC Mitre'!EH$1:EH$220,0)),"",VLOOKUP(HW$1,'Tactic Recode'!$A$1:$B$547,2,FALSE))</f>
        <v/>
      </c>
      <c r="HX139" t="str">
        <f>IF(ISERROR(MATCH(HX$1,'CSC Mitre'!EH$1:EH$220,0)),"",VLOOKUP(HX$1,'Tactic Recode'!$A$1:$B$547,2,FALSE))</f>
        <v/>
      </c>
      <c r="HY139" t="str">
        <f>IF(ISERROR(MATCH(HY$1,'CSC Mitre'!EH$1:EH$220,0)),"",VLOOKUP(HY$1,'Tactic Recode'!$A$1:$B$547,2,FALSE))</f>
        <v/>
      </c>
      <c r="HZ139" t="str">
        <f>IF(ISERROR(MATCH(HZ$1,'CSC Mitre'!EH$1:EH$220,0)),"",VLOOKUP(HZ$1,'Tactic Recode'!$A$1:$B$547,2,FALSE))</f>
        <v/>
      </c>
      <c r="IA139" t="str">
        <f>IF(ISERROR(MATCH(IA$1,'CSC Mitre'!EH$1:EH$220,0)),"",VLOOKUP(IA$1,'Tactic Recode'!$A$1:$B$547,2,FALSE))</f>
        <v/>
      </c>
      <c r="IB139" t="str">
        <f>IF(ISERROR(MATCH(IB$1,'CSC Mitre'!EH$1:EH$220,0)),"",VLOOKUP(IB$1,'Tactic Recode'!$A$1:$B$547,2,FALSE))</f>
        <v/>
      </c>
      <c r="IC139" t="str">
        <f>IF(ISERROR(MATCH(IC$1,'CSC Mitre'!EH$1:EH$220,0)),"",VLOOKUP(IC$1,'Tactic Recode'!$A$1:$B$547,2,FALSE))</f>
        <v/>
      </c>
      <c r="ID139" t="str">
        <f>IF(ISERROR(MATCH(ID$1,'CSC Mitre'!EH$1:EH$220,0)),"",VLOOKUP(ID$1,'Tactic Recode'!$A$1:$B$547,2,FALSE))</f>
        <v/>
      </c>
      <c r="IE139" t="str">
        <f>IF(ISERROR(MATCH(IE$1,'CSC Mitre'!EH$1:EH$220,0)),"",VLOOKUP(IE$1,'Tactic Recode'!$A$1:$B$547,2,FALSE))</f>
        <v/>
      </c>
      <c r="IF139" t="str">
        <f>IF(ISERROR(MATCH(IF$1,'CSC Mitre'!EH$1:EH$220,0)),"",VLOOKUP(IF$1,'Tactic Recode'!$A$1:$B$547,2,FALSE))</f>
        <v/>
      </c>
      <c r="IG139" t="str">
        <f>IF(ISERROR(MATCH(IG$1,'CSC Mitre'!EH$1:EH$220,0)),"",VLOOKUP(IG$1,'Tactic Recode'!$A$1:$B$547,2,FALSE))</f>
        <v/>
      </c>
      <c r="IH139" t="str">
        <f>IF(ISERROR(MATCH(IH$1,'CSC Mitre'!EH$1:EH$220,0)),"",VLOOKUP(IH$1,'Tactic Recode'!$A$1:$B$547,2,FALSE))</f>
        <v/>
      </c>
      <c r="II139" t="str">
        <f>IF(ISERROR(MATCH(II$1,'CSC Mitre'!EH$1:EH$220,0)),"",VLOOKUP(II$1,'Tactic Recode'!$A$1:$B$547,2,FALSE))</f>
        <v/>
      </c>
      <c r="IJ139" t="str">
        <f>IF(ISERROR(MATCH(IJ$1,'CSC Mitre'!EH$1:EH$220,0)),"",VLOOKUP(IJ$1,'Tactic Recode'!$A$1:$B$547,2,FALSE))</f>
        <v/>
      </c>
      <c r="IK139" t="str">
        <f>IF(ISERROR(MATCH(IK$1,'CSC Mitre'!EH$1:EH$220,0)),"",VLOOKUP(IK$1,'Tactic Recode'!$A$1:$B$547,2,FALSE))</f>
        <v/>
      </c>
      <c r="IL139" t="str">
        <f>IF(ISERROR(MATCH(IL$1,'CSC Mitre'!EH$1:EH$220,0)),"",VLOOKUP(IL$1,'Tactic Recode'!$A$1:$B$547,2,FALSE))</f>
        <v/>
      </c>
      <c r="IM139" t="str">
        <f>IF(ISERROR(MATCH(IM$1,'CSC Mitre'!EH$1:EH$220,0)),"",VLOOKUP(IM$1,'Tactic Recode'!$A$1:$B$547,2,FALSE))</f>
        <v/>
      </c>
      <c r="IN139" t="str">
        <f>IF(ISERROR(MATCH(IN$1,'CSC Mitre'!EH$1:EH$220,0)),"",VLOOKUP(IN$1,'Tactic Recode'!$A$1:$B$547,2,FALSE))</f>
        <v/>
      </c>
      <c r="IO139" t="str">
        <f>IF(ISERROR(MATCH(IO$1,'CSC Mitre'!EH$1:EH$220,0)),"",VLOOKUP(IO$1,'Tactic Recode'!$A$1:$B$547,2,FALSE))</f>
        <v/>
      </c>
      <c r="IP139" t="str">
        <f>IF(ISERROR(MATCH(IP$1,'CSC Mitre'!EH$1:EH$220,0)),"",VLOOKUP(IP$1,'Tactic Recode'!$A$1:$B$547,2,FALSE))</f>
        <v/>
      </c>
      <c r="IQ139" t="str">
        <f>IF(ISERROR(MATCH(IQ$1,'CSC Mitre'!EH$1:EH$220,0)),"",VLOOKUP(IQ$1,'Tactic Recode'!$A$1:$B$547,2,FALSE))</f>
        <v/>
      </c>
      <c r="IR139" t="str">
        <f>IF(ISERROR(MATCH(IR$1,'CSC Mitre'!EH$1:EH$220,0)),"",VLOOKUP(IR$1,'Tactic Recode'!$A$1:$B$547,2,FALSE))</f>
        <v/>
      </c>
      <c r="IS139" t="str">
        <f>IF(ISERROR(MATCH(IS$1,'CSC Mitre'!EH$1:EH$220,0)),"",VLOOKUP(IS$1,'Tactic Recode'!$A$1:$B$547,2,FALSE))</f>
        <v/>
      </c>
      <c r="IT139" t="str">
        <f>IF(ISERROR(MATCH(IT$1,'CSC Mitre'!EH$1:EH$220,0)),"",VLOOKUP(IT$1,'Tactic Recode'!$A$1:$B$547,2,FALSE))</f>
        <v/>
      </c>
      <c r="IU139" t="str">
        <f>IF(ISERROR(MATCH(IU$1,'CSC Mitre'!EH$1:EH$220,0)),"",VLOOKUP(IU$1,'Tactic Recode'!$A$1:$B$547,2,FALSE))</f>
        <v/>
      </c>
      <c r="IV139" t="str">
        <f>IF(ISERROR(MATCH(IV$1,'CSC Mitre'!EH$1:EH$220,0)),"",VLOOKUP(IV$1,'Tactic Recode'!$A$1:$B$547,2,FALSE))</f>
        <v/>
      </c>
      <c r="IW139" t="str">
        <f>IF(ISERROR(MATCH(IW$1,'CSC Mitre'!EH$1:EH$220,0)),"",VLOOKUP(IW$1,'Tactic Recode'!$A$1:$B$547,2,FALSE))</f>
        <v/>
      </c>
      <c r="IX139" t="str">
        <f>IF(ISERROR(MATCH(IX$1,'CSC Mitre'!EH$1:EH$220,0)),"",VLOOKUP(IX$1,'Tactic Recode'!$A$1:$B$547,2,FALSE))</f>
        <v/>
      </c>
      <c r="IY139" t="str">
        <f>IF(ISERROR(MATCH(IY$1,'CSC Mitre'!EH$1:EH$220,0)),"",VLOOKUP(IY$1,'Tactic Recode'!$A$1:$B$547,2,FALSE))</f>
        <v/>
      </c>
      <c r="IZ139" t="str">
        <f>IF(ISERROR(MATCH(IZ$1,'CSC Mitre'!EH$1:EH$220,0)),"",VLOOKUP(IZ$1,'Tactic Recode'!$A$1:$B$547,2,FALSE))</f>
        <v/>
      </c>
      <c r="JA139" t="str">
        <f>IF(ISERROR(MATCH(JA$1,'CSC Mitre'!EH$1:EH$220,0)),"",VLOOKUP(JA$1,'Tactic Recode'!$A$1:$B$547,2,FALSE))</f>
        <v/>
      </c>
      <c r="JB139" t="str">
        <f>IF(ISERROR(MATCH(JB$1,'CSC Mitre'!EH$1:EH$220,0)),"",VLOOKUP(JB$1,'Tactic Recode'!$A$1:$B$547,2,FALSE))</f>
        <v/>
      </c>
      <c r="JC139" t="str">
        <f>IF(ISERROR(MATCH(JC$1,'CSC Mitre'!EH$1:EH$220,0)),"",VLOOKUP(JC$1,'Tactic Recode'!$A$1:$B$547,2,FALSE))</f>
        <v/>
      </c>
      <c r="JD139" t="str">
        <f>IF(ISERROR(MATCH(JD$1,'CSC Mitre'!EH$1:EH$220,0)),"",VLOOKUP(JD$1,'Tactic Recode'!$A$1:$B$547,2,FALSE))</f>
        <v/>
      </c>
      <c r="JE139" t="str">
        <f>IF(ISERROR(MATCH(JE$1,'CSC Mitre'!EH$1:EH$220,0)),"",VLOOKUP(JE$1,'Tactic Recode'!$A$1:$B$547,2,FALSE))</f>
        <v/>
      </c>
      <c r="JF139" t="str">
        <f>IF(ISERROR(MATCH(JF$1,'CSC Mitre'!EH$1:EH$220,0)),"",VLOOKUP(JF$1,'Tactic Recode'!$A$1:$B$547,2,FALSE))</f>
        <v/>
      </c>
      <c r="JG139" t="str">
        <f>IF(ISERROR(MATCH(JG$1,'CSC Mitre'!EH$1:EH$220,0)),"",VLOOKUP(JG$1,'Tactic Recode'!$A$1:$B$547,2,FALSE))</f>
        <v/>
      </c>
      <c r="JH139" t="str">
        <f>IF(ISERROR(MATCH(JH$1,'CSC Mitre'!EH$1:EH$220,0)),"",VLOOKUP(JH$1,'Tactic Recode'!$A$1:$B$547,2,FALSE))</f>
        <v/>
      </c>
      <c r="JI139" t="str">
        <f>IF(ISERROR(MATCH(JI$1,'CSC Mitre'!EH$1:EH$220,0)),"",VLOOKUP(JI$1,'Tactic Recode'!$A$1:$B$547,2,FALSE))</f>
        <v/>
      </c>
      <c r="JJ139" t="str">
        <f>IF(ISERROR(MATCH(JJ$1,'CSC Mitre'!EH$1:EH$220,0)),"",VLOOKUP(JJ$1,'Tactic Recode'!$A$1:$B$547,2,FALSE))</f>
        <v/>
      </c>
      <c r="JK139" t="str">
        <f>IF(ISERROR(MATCH(JK$1,'CSC Mitre'!EH$1:EH$220,0)),"",VLOOKUP(JK$1,'Tactic Recode'!$A$1:$B$547,2,FALSE))</f>
        <v/>
      </c>
      <c r="JL139" t="str">
        <f>IF(ISERROR(MATCH(JL$1,'CSC Mitre'!EH$1:EH$220,0)),"",VLOOKUP(JL$1,'Tactic Recode'!$A$1:$B$547,2,FALSE))</f>
        <v/>
      </c>
      <c r="JM139" t="str">
        <f>IF(ISERROR(MATCH(JM$1,'CSC Mitre'!EH$1:EH$220,0)),"",VLOOKUP(JM$1,'Tactic Recode'!$A$1:$B$547,2,FALSE))</f>
        <v/>
      </c>
      <c r="JN139" t="str">
        <f>IF(ISERROR(MATCH(JN$1,'CSC Mitre'!EH$1:EH$220,0)),"",VLOOKUP(JN$1,'Tactic Recode'!$A$1:$B$547,2,FALSE))</f>
        <v/>
      </c>
      <c r="JO139" t="str">
        <f>IF(ISERROR(MATCH(JO$1,'CSC Mitre'!EH$1:EH$220,0)),"",VLOOKUP(JO$1,'Tactic Recode'!$A$1:$B$547,2,FALSE))</f>
        <v/>
      </c>
      <c r="JP139" t="str">
        <f>IF(ISERROR(MATCH(JP$1,'CSC Mitre'!EH$1:EH$220,0)),"",VLOOKUP(JP$1,'Tactic Recode'!$A$1:$B$547,2,FALSE))</f>
        <v/>
      </c>
      <c r="JQ139" t="str">
        <f>IF(ISERROR(MATCH(JQ$1,'CSC Mitre'!EH$1:EH$220,0)),"",VLOOKUP(JQ$1,'Tactic Recode'!$A$1:$B$547,2,FALSE))</f>
        <v/>
      </c>
      <c r="JR139" t="str">
        <f>IF(ISERROR(MATCH(JR$1,'CSC Mitre'!EH$1:EH$220,0)),"",VLOOKUP(JR$1,'Tactic Recode'!$A$1:$B$547,2,FALSE))</f>
        <v/>
      </c>
      <c r="JS139" t="str">
        <f>IF(ISERROR(MATCH(JS$1,'CSC Mitre'!EH$1:EH$220,0)),"",VLOOKUP(JS$1,'Tactic Recode'!$A$1:$B$547,2,FALSE))</f>
        <v/>
      </c>
      <c r="JT139" t="str">
        <f>IF(ISERROR(MATCH(JT$1,'CSC Mitre'!EH$1:EH$220,0)),"",VLOOKUP(JT$1,'Tactic Recode'!$A$1:$B$547,2,FALSE))</f>
        <v/>
      </c>
      <c r="JU139" t="str">
        <f>IF(ISERROR(MATCH(JU$1,'CSC Mitre'!EH$1:EH$220,0)),"",VLOOKUP(JU$1,'Tactic Recode'!$A$1:$B$547,2,FALSE))</f>
        <v/>
      </c>
      <c r="JV139" t="str">
        <f>IF(ISERROR(MATCH(JV$1,'CSC Mitre'!EH$1:EH$220,0)),"",VLOOKUP(JV$1,'Tactic Recode'!$A$1:$B$547,2,FALSE))</f>
        <v/>
      </c>
      <c r="JW139" t="str">
        <f>IF(ISERROR(MATCH(JW$1,'CSC Mitre'!EH$1:EH$220,0)),"",VLOOKUP(JW$1,'Tactic Recode'!$A$1:$B$547,2,FALSE))</f>
        <v/>
      </c>
      <c r="JX139" t="str">
        <f>IF(ISERROR(MATCH(JX$1,'CSC Mitre'!EH$1:EH$220,0)),"",VLOOKUP(JX$1,'Tactic Recode'!$A$1:$B$547,2,FALSE))</f>
        <v/>
      </c>
      <c r="JY139" t="str">
        <f>IF(ISERROR(MATCH(JY$1,'CSC Mitre'!EH$1:EH$220,0)),"",VLOOKUP(JY$1,'Tactic Recode'!$A$1:$B$547,2,FALSE))</f>
        <v/>
      </c>
      <c r="JZ139" t="str">
        <f>IF(ISERROR(MATCH(JZ$1,'CSC Mitre'!EH$1:EH$220,0)),"",VLOOKUP(JZ$1,'Tactic Recode'!$A$1:$B$547,2,FALSE))</f>
        <v/>
      </c>
      <c r="KA139" t="str">
        <f>IF(ISERROR(MATCH(KA$1,'CSC Mitre'!EH$1:EH$220,0)),"",VLOOKUP(KA$1,'Tactic Recode'!$A$1:$B$547,2,FALSE))</f>
        <v/>
      </c>
      <c r="KB139" t="str">
        <f>IF(ISERROR(MATCH(KB$1,'CSC Mitre'!EH$1:EH$220,0)),"",VLOOKUP(KB$1,'Tactic Recode'!$A$1:$B$547,2,FALSE))</f>
        <v/>
      </c>
      <c r="KC139" t="str">
        <f>IF(ISERROR(MATCH(KC$1,'CSC Mitre'!EH$1:EH$220,0)),"",VLOOKUP(KC$1,'Tactic Recode'!$A$1:$B$547,2,FALSE))</f>
        <v/>
      </c>
      <c r="KD139" t="str">
        <f>IF(ISERROR(MATCH(KD$1,'CSC Mitre'!EH$1:EH$220,0)),"",VLOOKUP(KD$1,'Tactic Recode'!$A$1:$B$547,2,FALSE))</f>
        <v/>
      </c>
      <c r="KE139" t="str">
        <f>IF(ISERROR(MATCH(KE$1,'CSC Mitre'!EH$1:EH$220,0)),"",VLOOKUP(KE$1,'Tactic Recode'!$A$1:$B$547,2,FALSE))</f>
        <v/>
      </c>
      <c r="KF139" t="str">
        <f>IF(ISERROR(MATCH(KF$1,'CSC Mitre'!EH$1:EH$220,0)),"",VLOOKUP(KF$1,'Tactic Recode'!$A$1:$B$547,2,FALSE))</f>
        <v/>
      </c>
      <c r="KG139" t="str">
        <f>IF(ISERROR(MATCH(KG$1,'CSC Mitre'!EH$1:EH$220,0)),"",VLOOKUP(KG$1,'Tactic Recode'!$A$1:$B$547,2,FALSE))</f>
        <v/>
      </c>
      <c r="KH139" t="str">
        <f>IF(ISERROR(MATCH(KH$1,'CSC Mitre'!EH$1:EH$220,0)),"",VLOOKUP(KH$1,'Tactic Recode'!$A$1:$B$547,2,FALSE))</f>
        <v/>
      </c>
      <c r="KI139" t="str">
        <f>IF(ISERROR(MATCH(KI$1,'CSC Mitre'!EH$1:EH$220,0)),"",VLOOKUP(KI$1,'Tactic Recode'!$A$1:$B$547,2,FALSE))</f>
        <v/>
      </c>
      <c r="KJ139" t="str">
        <f>IF(ISERROR(MATCH(KJ$1,'CSC Mitre'!EH$1:EH$220,0)),"",VLOOKUP(KJ$1,'Tactic Recode'!$A$1:$B$547,2,FALSE))</f>
        <v/>
      </c>
      <c r="KK139" t="str">
        <f>IF(ISERROR(MATCH(KK$1,'CSC Mitre'!EH$1:EH$220,0)),"",VLOOKUP(KK$1,'Tactic Recode'!$A$1:$B$547,2,FALSE))</f>
        <v/>
      </c>
      <c r="KL139" t="str">
        <f>IF(ISERROR(MATCH(KL$1,'CSC Mitre'!EH$1:EH$220,0)),"",VLOOKUP(KL$1,'Tactic Recode'!$A$1:$B$547,2,FALSE))</f>
        <v/>
      </c>
      <c r="KM139" t="str">
        <f>IF(ISERROR(MATCH(KM$1,'CSC Mitre'!EH$1:EH$220,0)),"",VLOOKUP(KM$1,'Tactic Recode'!$A$1:$B$547,2,FALSE))</f>
        <v/>
      </c>
      <c r="KN139" t="str">
        <f>IF(ISERROR(MATCH(KN$1,'CSC Mitre'!EH$1:EH$220,0)),"",VLOOKUP(KN$1,'Tactic Recode'!$A$1:$B$547,2,FALSE))</f>
        <v/>
      </c>
      <c r="KO139" t="str">
        <f>IF(ISERROR(MATCH(KO$1,'CSC Mitre'!EH$1:EH$220,0)),"",VLOOKUP(KO$1,'Tactic Recode'!$A$1:$B$547,2,FALSE))</f>
        <v/>
      </c>
      <c r="KP139" t="str">
        <f>IF(ISERROR(MATCH(KP$1,'CSC Mitre'!EH$1:EH$220,0)),"",VLOOKUP(KP$1,'Tactic Recode'!$A$1:$B$547,2,FALSE))</f>
        <v/>
      </c>
      <c r="KQ139" t="str">
        <f>IF(ISERROR(MATCH(KQ$1,'CSC Mitre'!EH$1:EH$220,0)),"",VLOOKUP(KQ$1,'Tactic Recode'!$A$1:$B$547,2,FALSE))</f>
        <v/>
      </c>
      <c r="KR139" t="str">
        <f>IF(ISERROR(MATCH(KR$1,'CSC Mitre'!EH$1:EH$220,0)),"",VLOOKUP(KR$1,'Tactic Recode'!$A$1:$B$547,2,FALSE))</f>
        <v/>
      </c>
      <c r="KS139" t="str">
        <f>IF(ISERROR(MATCH(KS$1,'CSC Mitre'!EH$1:EH$220,0)),"",VLOOKUP(KS$1,'Tactic Recode'!$A$1:$B$547,2,FALSE))</f>
        <v/>
      </c>
      <c r="KT139" t="str">
        <f>IF(ISERROR(MATCH(KT$1,'CSC Mitre'!EH$1:EH$220,0)),"",VLOOKUP(KT$1,'Tactic Recode'!$A$1:$B$547,2,FALSE))</f>
        <v/>
      </c>
      <c r="KU139" t="str">
        <f>IF(ISERROR(MATCH(KU$1,'CSC Mitre'!EH$1:EH$220,0)),"",VLOOKUP(KU$1,'Tactic Recode'!$A$1:$B$547,2,FALSE))</f>
        <v/>
      </c>
      <c r="KV139" t="str">
        <f>IF(ISERROR(MATCH(KV$1,'CSC Mitre'!EH$1:EH$220,0)),"",VLOOKUP(KV$1,'Tactic Recode'!$A$1:$B$547,2,FALSE))</f>
        <v/>
      </c>
      <c r="KW139" t="str">
        <f>IF(ISERROR(MATCH(KW$1,'CSC Mitre'!EH$1:EH$220,0)),"",VLOOKUP(KW$1,'Tactic Recode'!$A$1:$B$547,2,FALSE))</f>
        <v/>
      </c>
      <c r="KX139" t="str">
        <f>IF(ISERROR(MATCH(KX$1,'CSC Mitre'!EH$1:EH$220,0)),"",VLOOKUP(KX$1,'Tactic Recode'!$A$1:$B$547,2,FALSE))</f>
        <v/>
      </c>
      <c r="KY139" t="str">
        <f>IF(ISERROR(MATCH(KY$1,'CSC Mitre'!EH$1:EH$220,0)),"",VLOOKUP(KY$1,'Tactic Recode'!$A$1:$B$547,2,FALSE))</f>
        <v/>
      </c>
      <c r="KZ139" t="str">
        <f>IF(ISERROR(MATCH(KZ$1,'CSC Mitre'!EH$1:EH$220,0)),"",VLOOKUP(KZ$1,'Tactic Recode'!$A$1:$B$547,2,FALSE))</f>
        <v/>
      </c>
      <c r="LA139" t="str">
        <f>IF(ISERROR(MATCH(LA$1,'CSC Mitre'!EH$1:EH$220,0)),"",VLOOKUP(LA$1,'Tactic Recode'!$A$1:$B$547,2,FALSE))</f>
        <v/>
      </c>
      <c r="LB139" t="str">
        <f>IF(ISERROR(MATCH(LB$1,'CSC Mitre'!EH$1:EH$220,0)),"",VLOOKUP(LB$1,'Tactic Recode'!$A$1:$B$547,2,FALSE))</f>
        <v/>
      </c>
      <c r="LC139" t="str">
        <f>IF(ISERROR(MATCH(LC$1,'CSC Mitre'!EH$1:EH$220,0)),"",VLOOKUP(LC$1,'Tactic Recode'!$A$1:$B$547,2,FALSE))</f>
        <v/>
      </c>
      <c r="LD139" t="str">
        <f>IF(ISERROR(MATCH(LD$1,'CSC Mitre'!EH$1:EH$220,0)),"",VLOOKUP(LD$1,'Tactic Recode'!$A$1:$B$547,2,FALSE))</f>
        <v/>
      </c>
      <c r="LE139" t="str">
        <f>IF(ISERROR(MATCH(LE$1,'CSC Mitre'!EH$1:EH$220,0)),"",VLOOKUP(LE$1,'Tactic Recode'!$A$1:$B$547,2,FALSE))</f>
        <v/>
      </c>
      <c r="LF139" t="str">
        <f>IF(ISERROR(MATCH(LF$1,'CSC Mitre'!EH$1:EH$220,0)),"",VLOOKUP(LF$1,'Tactic Recode'!$A$1:$B$547,2,FALSE))</f>
        <v/>
      </c>
      <c r="LG139" t="str">
        <f>IF(ISERROR(MATCH(LG$1,'CSC Mitre'!EH$1:EH$220,0)),"",VLOOKUP(LG$1,'Tactic Recode'!$A$1:$B$547,2,FALSE))</f>
        <v/>
      </c>
      <c r="LH139" t="str">
        <f>IF(ISERROR(MATCH(LH$1,'CSC Mitre'!EH$1:EH$220,0)),"",VLOOKUP(LH$1,'Tactic Recode'!$A$1:$B$547,2,FALSE))</f>
        <v/>
      </c>
      <c r="LI139" t="str">
        <f>IF(ISERROR(MATCH(LI$1,'CSC Mitre'!EH$1:EH$220,0)),"",VLOOKUP(LI$1,'Tactic Recode'!$A$1:$B$547,2,FALSE))</f>
        <v/>
      </c>
      <c r="LJ139" t="str">
        <f>IF(ISERROR(MATCH(LJ$1,'CSC Mitre'!EH$1:EH$220,0)),"",VLOOKUP(LJ$1,'Tactic Recode'!$A$1:$B$547,2,FALSE))</f>
        <v/>
      </c>
      <c r="LK139" t="str">
        <f>IF(ISERROR(MATCH(LK$1,'CSC Mitre'!EH$1:EH$220,0)),"",VLOOKUP(LK$1,'Tactic Recode'!$A$1:$B$547,2,FALSE))</f>
        <v/>
      </c>
      <c r="LL139" t="str">
        <f>IF(ISERROR(MATCH(LL$1,'CSC Mitre'!EH$1:EH$220,0)),"",VLOOKUP(LL$1,'Tactic Recode'!$A$1:$B$547,2,FALSE))</f>
        <v/>
      </c>
      <c r="LM139" t="str">
        <f>IF(ISERROR(MATCH(LM$1,'CSC Mitre'!EH$1:EH$220,0)),"",VLOOKUP(LM$1,'Tactic Recode'!$A$1:$B$547,2,FALSE))</f>
        <v/>
      </c>
      <c r="LN139" t="str">
        <f>IF(ISERROR(MATCH(LN$1,'CSC Mitre'!EH$1:EH$220,0)),"",VLOOKUP(LN$1,'Tactic Recode'!$A$1:$B$547,2,FALSE))</f>
        <v/>
      </c>
      <c r="LO139" t="str">
        <f>IF(ISERROR(MATCH(LO$1,'CSC Mitre'!EH$1:EH$220,0)),"",VLOOKUP(LO$1,'Tactic Recode'!$A$1:$B$547,2,FALSE))</f>
        <v/>
      </c>
      <c r="LP139" t="str">
        <f>IF(ISERROR(MATCH(LP$1,'CSC Mitre'!EH$1:EH$220,0)),"",VLOOKUP(LP$1,'Tactic Recode'!$A$1:$B$547,2,FALSE))</f>
        <v/>
      </c>
      <c r="LQ139" t="str">
        <f>IF(ISERROR(MATCH(LQ$1,'CSC Mitre'!EH$1:EH$220,0)),"",VLOOKUP(LQ$1,'Tactic Recode'!$A$1:$B$547,2,FALSE))</f>
        <v/>
      </c>
      <c r="LR139" t="str">
        <f>IF(ISERROR(MATCH(LR$1,'CSC Mitre'!EH$1:EH$220,0)),"",VLOOKUP(LR$1,'Tactic Recode'!$A$1:$B$547,2,FALSE))</f>
        <v/>
      </c>
      <c r="LS139" t="str">
        <f>IF(ISERROR(MATCH(LS$1,'CSC Mitre'!EH$1:EH$220,0)),"",VLOOKUP(LS$1,'Tactic Recode'!$A$1:$B$547,2,FALSE))</f>
        <v/>
      </c>
      <c r="LT139" t="str">
        <f>IF(ISERROR(MATCH(LT$1,'CSC Mitre'!EH$1:EH$220,0)),"",VLOOKUP(LT$1,'Tactic Recode'!$A$1:$B$547,2,FALSE))</f>
        <v/>
      </c>
      <c r="LU139" t="str">
        <f>IF(ISERROR(MATCH(LU$1,'CSC Mitre'!EH$1:EH$220,0)),"",VLOOKUP(LU$1,'Tactic Recode'!$A$1:$B$547,2,FALSE))</f>
        <v/>
      </c>
      <c r="LV139" t="str">
        <f>IF(ISERROR(MATCH(LV$1,'CSC Mitre'!EH$1:EH$220,0)),"",VLOOKUP(LV$1,'Tactic Recode'!$A$1:$B$547,2,FALSE))</f>
        <v/>
      </c>
      <c r="LW139" t="str">
        <f>IF(ISERROR(MATCH(LW$1,'CSC Mitre'!EH$1:EH$220,0)),"",VLOOKUP(LW$1,'Tactic Recode'!$A$1:$B$547,2,FALSE))</f>
        <v/>
      </c>
      <c r="LX139" t="str">
        <f>IF(ISERROR(MATCH(LX$1,'CSC Mitre'!EH$1:EH$220,0)),"",VLOOKUP(LX$1,'Tactic Recode'!$A$1:$B$547,2,FALSE))</f>
        <v/>
      </c>
      <c r="LY139" t="str">
        <f>IF(ISERROR(MATCH(LY$1,'CSC Mitre'!EH$1:EH$220,0)),"",VLOOKUP(LY$1,'Tactic Recode'!$A$1:$B$547,2,FALSE))</f>
        <v/>
      </c>
      <c r="LZ139" t="str">
        <f>IF(ISERROR(MATCH(LZ$1,'CSC Mitre'!EH$1:EH$220,0)),"",VLOOKUP(LZ$1,'Tactic Recode'!$A$1:$B$547,2,FALSE))</f>
        <v/>
      </c>
      <c r="MA139" t="str">
        <f>IF(ISERROR(MATCH(MA$1,'CSC Mitre'!EH$1:EH$220,0)),"",VLOOKUP(MA$1,'Tactic Recode'!$A$1:$B$547,2,FALSE))</f>
        <v/>
      </c>
      <c r="MB139" t="str">
        <f>IF(ISERROR(MATCH(MB$1,'CSC Mitre'!EH$1:EH$220,0)),"",VLOOKUP(MB$1,'Tactic Recode'!$A$1:$B$547,2,FALSE))</f>
        <v/>
      </c>
      <c r="MC139" t="str">
        <f>IF(ISERROR(MATCH(MC$1,'CSC Mitre'!EH$1:EH$220,0)),"",VLOOKUP(MC$1,'Tactic Recode'!$A$1:$B$547,2,FALSE))</f>
        <v/>
      </c>
      <c r="MD139" t="str">
        <f>IF(ISERROR(MATCH(MD$1,'CSC Mitre'!EH$1:EH$220,0)),"",VLOOKUP(MD$1,'Tactic Recode'!$A$1:$B$547,2,FALSE))</f>
        <v/>
      </c>
      <c r="ME139" t="str">
        <f>IF(ISERROR(MATCH(ME$1,'CSC Mitre'!EH$1:EH$220,0)),"",VLOOKUP(ME$1,'Tactic Recode'!$A$1:$B$547,2,FALSE))</f>
        <v/>
      </c>
      <c r="MF139" t="str">
        <f>IF(ISERROR(MATCH(MF$1,'CSC Mitre'!EH$1:EH$220,0)),"",VLOOKUP(MF$1,'Tactic Recode'!$A$1:$B$547,2,FALSE))</f>
        <v/>
      </c>
      <c r="MG139" t="str">
        <f>IF(ISERROR(MATCH(MG$1,'CSC Mitre'!EH$1:EH$220,0)),"",VLOOKUP(MG$1,'Tactic Recode'!$A$1:$B$547,2,FALSE))</f>
        <v/>
      </c>
      <c r="MH139" t="str">
        <f>IF(ISERROR(MATCH(MH$1,'CSC Mitre'!EH$1:EH$220,0)),"",VLOOKUP(MH$1,'Tactic Recode'!$A$1:$B$547,2,FALSE))</f>
        <v/>
      </c>
      <c r="MI139" t="str">
        <f>IF(ISERROR(MATCH(MI$1,'CSC Mitre'!EH$1:EH$220,0)),"",VLOOKUP(MI$1,'Tactic Recode'!$A$1:$B$547,2,FALSE))</f>
        <v/>
      </c>
      <c r="MJ139" t="str">
        <f>IF(ISERROR(MATCH(MJ$1,'CSC Mitre'!EH$1:EH$220,0)),"",VLOOKUP(MJ$1,'Tactic Recode'!$A$1:$B$547,2,FALSE))</f>
        <v/>
      </c>
      <c r="MK139" t="str">
        <f>IF(ISERROR(MATCH(MK$1,'CSC Mitre'!EH$1:EH$220,0)),"",VLOOKUP(MK$1,'Tactic Recode'!$A$1:$B$547,2,FALSE))</f>
        <v/>
      </c>
      <c r="ML139" t="str">
        <f>IF(ISERROR(MATCH(ML$1,'CSC Mitre'!EH$1:EH$220,0)),"",VLOOKUP(ML$1,'Tactic Recode'!$A$1:$B$547,2,FALSE))</f>
        <v/>
      </c>
      <c r="MM139" t="str">
        <f>IF(ISERROR(MATCH(MM$1,'CSC Mitre'!EH$1:EH$220,0)),"",VLOOKUP(MM$1,'Tactic Recode'!$A$1:$B$547,2,FALSE))</f>
        <v/>
      </c>
      <c r="MN139" t="str">
        <f>IF(ISERROR(MATCH(MN$1,'CSC Mitre'!EH$1:EH$220,0)),"",VLOOKUP(MN$1,'Tactic Recode'!$A$1:$B$547,2,FALSE))</f>
        <v/>
      </c>
      <c r="MO139" t="str">
        <f>IF(ISERROR(MATCH(MO$1,'CSC Mitre'!EH$1:EH$220,0)),"",VLOOKUP(MO$1,'Tactic Recode'!$A$1:$B$547,2,FALSE))</f>
        <v/>
      </c>
      <c r="MP139" t="str">
        <f>IF(ISERROR(MATCH(MP$1,'CSC Mitre'!EH$1:EH$220,0)),"",VLOOKUP(MP$1,'Tactic Recode'!$A$1:$B$547,2,FALSE))</f>
        <v/>
      </c>
      <c r="MQ139" t="str">
        <f>IF(ISERROR(MATCH(MQ$1,'CSC Mitre'!EH$1:EH$220,0)),"",VLOOKUP(MQ$1,'Tactic Recode'!$A$1:$B$547,2,FALSE))</f>
        <v/>
      </c>
      <c r="MR139" t="str">
        <f>IF(ISERROR(MATCH(MR$1,'CSC Mitre'!EH$1:EH$220,0)),"",VLOOKUP(MR$1,'Tactic Recode'!$A$1:$B$547,2,FALSE))</f>
        <v/>
      </c>
      <c r="MS139" t="str">
        <f>IF(ISERROR(MATCH(MS$1,'CSC Mitre'!EH$1:EH$220,0)),"",VLOOKUP(MS$1,'Tactic Recode'!$A$1:$B$547,2,FALSE))</f>
        <v/>
      </c>
      <c r="MT139" t="str">
        <f>IF(ISERROR(MATCH(MT$1,'CSC Mitre'!EH$1:EH$220,0)),"",VLOOKUP(MT$1,'Tactic Recode'!$A$1:$B$547,2,FALSE))</f>
        <v/>
      </c>
      <c r="MU139" t="str">
        <f>IF(ISERROR(MATCH(MU$1,'CSC Mitre'!EH$1:EH$220,0)),"",VLOOKUP(MU$1,'Tactic Recode'!$A$1:$B$547,2,FALSE))</f>
        <v/>
      </c>
      <c r="MV139" t="str">
        <f>IF(ISERROR(MATCH(MV$1,'CSC Mitre'!EH$1:EH$220,0)),"",VLOOKUP(MV$1,'Tactic Recode'!$A$1:$B$547,2,FALSE))</f>
        <v/>
      </c>
      <c r="MW139" t="str">
        <f>IF(ISERROR(MATCH(MW$1,'CSC Mitre'!EH$1:EH$220,0)),"",VLOOKUP(MW$1,'Tactic Recode'!$A$1:$B$547,2,FALSE))</f>
        <v/>
      </c>
      <c r="MX139" t="str">
        <f>IF(ISERROR(MATCH(MX$1,'CSC Mitre'!EH$1:EH$220,0)),"",VLOOKUP(MX$1,'Tactic Recode'!$A$1:$B$547,2,FALSE))</f>
        <v/>
      </c>
      <c r="MY139" t="str">
        <f>IF(ISERROR(MATCH(MY$1,'CSC Mitre'!EH$1:EH$220,0)),"",VLOOKUP(MY$1,'Tactic Recode'!$A$1:$B$547,2,FALSE))</f>
        <v/>
      </c>
      <c r="MZ139" t="str">
        <f>IF(ISERROR(MATCH(MZ$1,'CSC Mitre'!EH$1:EH$220,0)),"",VLOOKUP(MZ$1,'Tactic Recode'!$A$1:$B$547,2,FALSE))</f>
        <v/>
      </c>
      <c r="NA139" t="str">
        <f>IF(ISERROR(MATCH(NA$1,'CSC Mitre'!EH$1:EH$220,0)),"",VLOOKUP(NA$1,'Tactic Recode'!$A$1:$B$547,2,FALSE))</f>
        <v/>
      </c>
      <c r="NB139" t="str">
        <f>IF(ISERROR(MATCH(NB$1,'CSC Mitre'!EH$1:EH$220,0)),"",VLOOKUP(NB$1,'Tactic Recode'!$A$1:$B$547,2,FALSE))</f>
        <v/>
      </c>
      <c r="NC139" t="str">
        <f>IF(ISERROR(MATCH(NC$1,'CSC Mitre'!EH$1:EH$220,0)),"",VLOOKUP(NC$1,'Tactic Recode'!$A$1:$B$547,2,FALSE))</f>
        <v/>
      </c>
      <c r="ND139" t="str">
        <f>IF(ISERROR(MATCH(ND$1,'CSC Mitre'!EH$1:EH$220,0)),"",VLOOKUP(ND$1,'Tactic Recode'!$A$1:$B$547,2,FALSE))</f>
        <v/>
      </c>
      <c r="NE139" t="str">
        <f>IF(ISERROR(MATCH(NE$1,'CSC Mitre'!EH$1:EH$220,0)),"",VLOOKUP(NE$1,'Tactic Recode'!$A$1:$B$547,2,FALSE))</f>
        <v/>
      </c>
      <c r="NF139" t="str">
        <f>IF(ISERROR(MATCH(NF$1,'CSC Mitre'!EH$1:EH$220,0)),"",VLOOKUP(NF$1,'Tactic Recode'!$A$1:$B$547,2,FALSE))</f>
        <v/>
      </c>
      <c r="NG139" t="str">
        <f>IF(ISERROR(MATCH(NG$1,'CSC Mitre'!EH$1:EH$220,0)),"",VLOOKUP(NG$1,'Tactic Recode'!$A$1:$B$547,2,FALSE))</f>
        <v/>
      </c>
      <c r="NH139" t="str">
        <f>IF(ISERROR(MATCH(NH$1,'CSC Mitre'!EH$1:EH$220,0)),"",VLOOKUP(NH$1,'Tactic Recode'!$A$1:$B$547,2,FALSE))</f>
        <v/>
      </c>
      <c r="NI139" t="str">
        <f>IF(ISERROR(MATCH(NI$1,'CSC Mitre'!EH$1:EH$220,0)),"",VLOOKUP(NI$1,'Tactic Recode'!$A$1:$B$547,2,FALSE))</f>
        <v/>
      </c>
      <c r="NJ139" t="str">
        <f>IF(ISERROR(MATCH(NJ$1,'CSC Mitre'!EH$1:EH$220,0)),"",VLOOKUP(NJ$1,'Tactic Recode'!$A$1:$B$547,2,FALSE))</f>
        <v/>
      </c>
      <c r="NK139" t="str">
        <f>IF(ISERROR(MATCH(NK$1,'CSC Mitre'!EH$1:EH$220,0)),"",VLOOKUP(NK$1,'Tactic Recode'!$A$1:$B$547,2,FALSE))</f>
        <v/>
      </c>
      <c r="NL139" t="str">
        <f>IF(ISERROR(MATCH(NL$1,'CSC Mitre'!EH$1:EH$220,0)),"",VLOOKUP(NL$1,'Tactic Recode'!$A$1:$B$547,2,FALSE))</f>
        <v/>
      </c>
      <c r="NM139" t="str">
        <f>IF(ISERROR(MATCH(NM$1,'CSC Mitre'!EH$1:EH$220,0)),"",VLOOKUP(NM$1,'Tactic Recode'!$A$1:$B$547,2,FALSE))</f>
        <v/>
      </c>
      <c r="NN139" t="str">
        <f>IF(ISERROR(MATCH(NN$1,'CSC Mitre'!EH$1:EH$220,0)),"",VLOOKUP(NN$1,'Tactic Recode'!$A$1:$B$547,2,FALSE))</f>
        <v/>
      </c>
      <c r="NO139" t="str">
        <f>IF(ISERROR(MATCH(NO$1,'CSC Mitre'!EH$1:EH$220,0)),"",VLOOKUP(NO$1,'Tactic Recode'!$A$1:$B$547,2,FALSE))</f>
        <v/>
      </c>
      <c r="NP139" t="str">
        <f>IF(ISERROR(MATCH(NP$1,'CSC Mitre'!EH$1:EH$220,0)),"",VLOOKUP(NP$1,'Tactic Recode'!$A$1:$B$547,2,FALSE))</f>
        <v/>
      </c>
      <c r="NQ139" t="str">
        <f>IF(ISERROR(MATCH(NQ$1,'CSC Mitre'!EH$1:EH$220,0)),"",VLOOKUP(NQ$1,'Tactic Recode'!$A$1:$B$547,2,FALSE))</f>
        <v/>
      </c>
      <c r="NR139" t="str">
        <f>IF(ISERROR(MATCH(NR$1,'CSC Mitre'!EH$1:EH$220,0)),"",VLOOKUP(NR$1,'Tactic Recode'!$A$1:$B$547,2,FALSE))</f>
        <v/>
      </c>
      <c r="NS139" t="str">
        <f>IF(ISERROR(MATCH(NS$1,'CSC Mitre'!EH$1:EH$220,0)),"",VLOOKUP(NS$1,'Tactic Recode'!$A$1:$B$547,2,FALSE))</f>
        <v/>
      </c>
      <c r="NT139" t="str">
        <f>IF(ISERROR(MATCH(NT$1,'CSC Mitre'!EH$1:EH$220,0)),"",VLOOKUP(NT$1,'Tactic Recode'!$A$1:$B$547,2,FALSE))</f>
        <v/>
      </c>
      <c r="NU139" t="str">
        <f>IF(ISERROR(MATCH(NU$1,'CSC Mitre'!EH$1:EH$220,0)),"",VLOOKUP(NU$1,'Tactic Recode'!$A$1:$B$547,2,FALSE))</f>
        <v/>
      </c>
      <c r="NV139" t="str">
        <f>IF(ISERROR(MATCH(NV$1,'CSC Mitre'!EH$1:EH$220,0)),"",VLOOKUP(NV$1,'Tactic Recode'!$A$1:$B$547,2,FALSE))</f>
        <v/>
      </c>
      <c r="NW139" t="str">
        <f>IF(ISERROR(MATCH(NW$1,'CSC Mitre'!EH$1:EH$220,0)),"",VLOOKUP(NW$1,'Tactic Recode'!$A$1:$B$547,2,FALSE))</f>
        <v/>
      </c>
      <c r="NX139" t="str">
        <f>IF(ISERROR(MATCH(NX$1,'CSC Mitre'!EH$1:EH$220,0)),"",VLOOKUP(NX$1,'Tactic Recode'!$A$1:$B$547,2,FALSE))</f>
        <v/>
      </c>
      <c r="NY139" t="str">
        <f>IF(ISERROR(MATCH(NY$1,'CSC Mitre'!EH$1:EH$220,0)),"",VLOOKUP(NY$1,'Tactic Recode'!$A$1:$B$547,2,FALSE))</f>
        <v/>
      </c>
      <c r="NZ139" t="str">
        <f>IF(ISERROR(MATCH(NZ$1,'CSC Mitre'!EH$1:EH$220,0)),"",VLOOKUP(NZ$1,'Tactic Recode'!$A$1:$B$547,2,FALSE))</f>
        <v/>
      </c>
      <c r="OA139" t="str">
        <f>IF(ISERROR(MATCH(OA$1,'CSC Mitre'!EH$1:EH$220,0)),"",VLOOKUP(OA$1,'Tactic Recode'!$A$1:$B$547,2,FALSE))</f>
        <v/>
      </c>
      <c r="OB139" t="str">
        <f>IF(ISERROR(MATCH(OB$1,'CSC Mitre'!EH$1:EH$220,0)),"",VLOOKUP(OB$1,'Tactic Recode'!$A$1:$B$547,2,FALSE))</f>
        <v/>
      </c>
      <c r="OC139" t="str">
        <f>IF(ISERROR(MATCH(OC$1,'CSC Mitre'!EH$1:EH$220,0)),"",VLOOKUP(OC$1,'Tactic Recode'!$A$1:$B$547,2,FALSE))</f>
        <v/>
      </c>
      <c r="OD139" t="str">
        <f>IF(ISERROR(MATCH(OD$1,'CSC Mitre'!EH$1:EH$220,0)),"",VLOOKUP(OD$1,'Tactic Recode'!$A$1:$B$547,2,FALSE))</f>
        <v/>
      </c>
      <c r="OE139" t="str">
        <f>IF(ISERROR(MATCH(OE$1,'CSC Mitre'!EH$1:EH$220,0)),"",VLOOKUP(OE$1,'Tactic Recode'!$A$1:$B$547,2,FALSE))</f>
        <v/>
      </c>
      <c r="OF139" t="str">
        <f>IF(ISERROR(MATCH(OF$1,'CSC Mitre'!EH$1:EH$220,0)),"",VLOOKUP(OF$1,'Tactic Recode'!$A$1:$B$547,2,FALSE))</f>
        <v/>
      </c>
      <c r="OG139" t="str">
        <f>IF(ISERROR(MATCH(OG$1,'CSC Mitre'!EH$1:EH$220,0)),"",VLOOKUP(OG$1,'Tactic Recode'!$A$1:$B$547,2,FALSE))</f>
        <v/>
      </c>
      <c r="OH139" t="str">
        <f>IF(ISERROR(MATCH(OH$1,'CSC Mitre'!EH$1:EH$220,0)),"",VLOOKUP(OH$1,'Tactic Recode'!$A$1:$B$547,2,FALSE))</f>
        <v/>
      </c>
      <c r="OI139" t="str">
        <f>IF(ISERROR(MATCH(OI$1,'CSC Mitre'!EH$1:EH$220,0)),"",VLOOKUP(OI$1,'Tactic Recode'!$A$1:$B$547,2,FALSE))</f>
        <v/>
      </c>
      <c r="OJ139" t="str">
        <f>IF(ISERROR(MATCH(OJ$1,'CSC Mitre'!EH$1:EH$220,0)),"",VLOOKUP(OJ$1,'Tactic Recode'!$A$1:$B$547,2,FALSE))</f>
        <v/>
      </c>
      <c r="OK139" t="str">
        <f>IF(ISERROR(MATCH(OK$1,'CSC Mitre'!EH$1:EH$220,0)),"",VLOOKUP(OK$1,'Tactic Recode'!$A$1:$B$547,2,FALSE))</f>
        <v/>
      </c>
      <c r="OL139" t="str">
        <f>IF(ISERROR(MATCH(OL$1,'CSC Mitre'!EH$1:EH$220,0)),"",VLOOKUP(OL$1,'Tactic Recode'!$A$1:$B$547,2,FALSE))</f>
        <v/>
      </c>
      <c r="OM139" t="str">
        <f>IF(ISERROR(MATCH(OM$1,'CSC Mitre'!EH$1:EH$220,0)),"",VLOOKUP(OM$1,'Tactic Recode'!$A$1:$B$547,2,FALSE))</f>
        <v/>
      </c>
      <c r="ON139" t="str">
        <f>IF(ISERROR(MATCH(ON$1,'CSC Mitre'!EH$1:EH$220,0)),"",VLOOKUP(ON$1,'Tactic Recode'!$A$1:$B$547,2,FALSE))</f>
        <v/>
      </c>
      <c r="OO139" t="str">
        <f>IF(ISERROR(MATCH(OO$1,'CSC Mitre'!EH$1:EH$220,0)),"",VLOOKUP(OO$1,'Tactic Recode'!$A$1:$B$547,2,FALSE))</f>
        <v/>
      </c>
      <c r="OP139" t="str">
        <f>IF(ISERROR(MATCH(OP$1,'CSC Mitre'!EH$1:EH$220,0)),"",VLOOKUP(OP$1,'Tactic Recode'!$A$1:$B$547,2,FALSE))</f>
        <v/>
      </c>
      <c r="OQ139" t="str">
        <f>IF(ISERROR(MATCH(OQ$1,'CSC Mitre'!EH$1:EH$220,0)),"",VLOOKUP(OQ$1,'Tactic Recode'!$A$1:$B$547,2,FALSE))</f>
        <v/>
      </c>
      <c r="OR139" t="str">
        <f>IF(ISERROR(MATCH(OR$1,'CSC Mitre'!EH$1:EH$220,0)),"",VLOOKUP(OR$1,'Tactic Recode'!$A$1:$B$547,2,FALSE))</f>
        <v/>
      </c>
      <c r="OS139" t="str">
        <f>IF(ISERROR(MATCH(OS$1,'CSC Mitre'!EH$1:EH$220,0)),"",VLOOKUP(OS$1,'Tactic Recode'!$A$1:$B$547,2,FALSE))</f>
        <v/>
      </c>
      <c r="OT139" t="str">
        <f>IF(ISERROR(MATCH(OT$1,'CSC Mitre'!EH$1:EH$220,0)),"",VLOOKUP(OT$1,'Tactic Recode'!$A$1:$B$547,2,FALSE))</f>
        <v/>
      </c>
      <c r="OU139" t="str">
        <f>IF(ISERROR(MATCH(OU$1,'CSC Mitre'!EH$1:EH$220,0)),"",VLOOKUP(OU$1,'Tactic Recode'!$A$1:$B$547,2,FALSE))</f>
        <v/>
      </c>
      <c r="OV139" t="str">
        <f>IF(ISERROR(MATCH(OV$1,'CSC Mitre'!EH$1:EH$220,0)),"",VLOOKUP(OV$1,'Tactic Recode'!$A$1:$B$547,2,FALSE))</f>
        <v/>
      </c>
      <c r="OW139" t="str">
        <f>IF(ISERROR(MATCH(OW$1,'CSC Mitre'!EH$1:EH$220,0)),"",VLOOKUP(OW$1,'Tactic Recode'!$A$1:$B$547,2,FALSE))</f>
        <v/>
      </c>
      <c r="OX139" t="str">
        <f>IF(ISERROR(MATCH(OX$1,'CSC Mitre'!EH$1:EH$220,0)),"",VLOOKUP(OX$1,'Tactic Recode'!$A$1:$B$547,2,FALSE))</f>
        <v/>
      </c>
      <c r="OY139" t="str">
        <f>IF(ISERROR(MATCH(OY$1,'CSC Mitre'!EH$1:EH$220,0)),"",VLOOKUP(OY$1,'Tactic Recode'!$A$1:$B$547,2,FALSE))</f>
        <v/>
      </c>
      <c r="OZ139" t="str">
        <f>IF(ISERROR(MATCH(OZ$1,'CSC Mitre'!EH$1:EH$220,0)),"",VLOOKUP(OZ$1,'Tactic Recode'!$A$1:$B$547,2,FALSE))</f>
        <v/>
      </c>
      <c r="PA139" t="str">
        <f>IF(ISERROR(MATCH(PA$1,'CSC Mitre'!EH$1:EH$220,0)),"",VLOOKUP(PA$1,'Tactic Recode'!$A$1:$B$547,2,FALSE))</f>
        <v/>
      </c>
      <c r="PB139" t="str">
        <f>IF(ISERROR(MATCH(PB$1,'CSC Mitre'!EH$1:EH$220,0)),"",VLOOKUP(PB$1,'Tactic Recode'!$A$1:$B$547,2,FALSE))</f>
        <v/>
      </c>
      <c r="PC139" t="str">
        <f>IF(ISERROR(MATCH(PC$1,'CSC Mitre'!EH$1:EH$220,0)),"",VLOOKUP(PC$1,'Tactic Recode'!$A$1:$B$547,2,FALSE))</f>
        <v/>
      </c>
      <c r="PD139" t="str">
        <f>IF(ISERROR(MATCH(PD$1,'CSC Mitre'!EH$1:EH$220,0)),"",VLOOKUP(PD$1,'Tactic Recode'!$A$1:$B$547,2,FALSE))</f>
        <v/>
      </c>
      <c r="PE139" t="str">
        <f>IF(ISERROR(MATCH(PE$1,'CSC Mitre'!EH$1:EH$220,0)),"",VLOOKUP(PE$1,'Tactic Recode'!$A$1:$B$547,2,FALSE))</f>
        <v/>
      </c>
      <c r="PF139" t="str">
        <f>IF(ISERROR(MATCH(PF$1,'CSC Mitre'!EH$1:EH$220,0)),"",VLOOKUP(PF$1,'Tactic Recode'!$A$1:$B$547,2,FALSE))</f>
        <v/>
      </c>
      <c r="PG139" t="str">
        <f>IF(ISERROR(MATCH(PG$1,'CSC Mitre'!EH$1:EH$220,0)),"",VLOOKUP(PG$1,'Tactic Recode'!$A$1:$B$547,2,FALSE))</f>
        <v/>
      </c>
      <c r="PH139" t="str">
        <f>IF(ISERROR(MATCH(PH$1,'CSC Mitre'!EH$1:EH$220,0)),"",VLOOKUP(PH$1,'Tactic Recode'!$A$1:$B$547,2,FALSE))</f>
        <v/>
      </c>
      <c r="PI139" t="str">
        <f>IF(ISERROR(MATCH(PI$1,'CSC Mitre'!EH$1:EH$220,0)),"",VLOOKUP(PI$1,'Tactic Recode'!$A$1:$B$547,2,FALSE))</f>
        <v/>
      </c>
      <c r="PJ139" t="str">
        <f>IF(ISERROR(MATCH(PJ$1,'CSC Mitre'!EH$1:EH$220,0)),"",VLOOKUP(PJ$1,'Tactic Recode'!$A$1:$B$547,2,FALSE))</f>
        <v/>
      </c>
      <c r="PK139" t="str">
        <f>IF(ISERROR(MATCH(PK$1,'CSC Mitre'!EH$1:EH$220,0)),"",VLOOKUP(PK$1,'Tactic Recode'!$A$1:$B$547,2,FALSE))</f>
        <v/>
      </c>
      <c r="PL139" t="str">
        <f>IF(ISERROR(MATCH(PL$1,'CSC Mitre'!EH$1:EH$220,0)),"",VLOOKUP(PL$1,'Tactic Recode'!$A$1:$B$547,2,FALSE))</f>
        <v/>
      </c>
      <c r="PM139" t="str">
        <f>IF(ISERROR(MATCH(PM$1,'CSC Mitre'!EH$1:EH$220,0)),"",VLOOKUP(PM$1,'Tactic Recode'!$A$1:$B$547,2,FALSE))</f>
        <v/>
      </c>
      <c r="PN139" t="str">
        <f>IF(ISERROR(MATCH(PN$1,'CSC Mitre'!EH$1:EH$220,0)),"",VLOOKUP(PN$1,'Tactic Recode'!$A$1:$B$547,2,FALSE))</f>
        <v/>
      </c>
      <c r="PO139" t="str">
        <f>IF(ISERROR(MATCH(PO$1,'CSC Mitre'!EH$1:EH$220,0)),"",VLOOKUP(PO$1,'Tactic Recode'!$A$1:$B$547,2,FALSE))</f>
        <v/>
      </c>
      <c r="PP139" t="str">
        <f>IF(ISERROR(MATCH(PP$1,'CSC Mitre'!EH$1:EH$220,0)),"",VLOOKUP(PP$1,'Tactic Recode'!$A$1:$B$547,2,FALSE))</f>
        <v/>
      </c>
      <c r="PQ139" t="str">
        <f>IF(ISERROR(MATCH(PQ$1,'CSC Mitre'!EH$1:EH$220,0)),"",VLOOKUP(PQ$1,'Tactic Recode'!$A$1:$B$547,2,FALSE))</f>
        <v/>
      </c>
      <c r="PR139" t="str">
        <f>IF(ISERROR(MATCH(PR$1,'CSC Mitre'!EH$1:EH$220,0)),"",VLOOKUP(PR$1,'Tactic Recode'!$A$1:$B$547,2,FALSE))</f>
        <v>Defense Evasion, Persistence, Privilage Escalation</v>
      </c>
      <c r="PS139" t="str">
        <f>IF(ISERROR(MATCH(PS$1,'CSC Mitre'!EH$1:EH$220,0)),"",VLOOKUP(PS$1,'Tactic Recode'!$A$1:$B$547,2,FALSE))</f>
        <v>Defense Evasion, Persistence, Privilage Escalation</v>
      </c>
      <c r="PT139" t="str">
        <f>IF(ISERROR(MATCH(PT$1,'CSC Mitre'!EH$1:EH$220,0)),"",VLOOKUP(PT$1,'Tactic Recode'!$A$1:$B$547,2,FALSE))</f>
        <v>Defense Evasion, Persistence, Privilage Escalation</v>
      </c>
      <c r="PU139" t="str">
        <f>IF(ISERROR(MATCH(PU$1,'CSC Mitre'!EH$1:EH$220,0)),"",VLOOKUP(PU$1,'Tactic Recode'!$A$1:$B$547,2,FALSE))</f>
        <v/>
      </c>
      <c r="PV139" t="str">
        <f>IF(ISERROR(MATCH(PV$1,'CSC Mitre'!EH$1:EH$220,0)),"",VLOOKUP(PV$1,'Tactic Recode'!$A$1:$B$547,2,FALSE))</f>
        <v/>
      </c>
      <c r="PW139" t="str">
        <f>IF(ISERROR(MATCH(PW$1,'CSC Mitre'!EH$1:EH$220,0)),"",VLOOKUP(PW$1,'Tactic Recode'!$A$1:$B$547,2,FALSE))</f>
        <v>Defense Evasion, Persistence, Privilage Escalation</v>
      </c>
      <c r="PX139" t="str">
        <f>IF(ISERROR(MATCH(PX$1,'CSC Mitre'!EH$1:EH$220,0)),"",VLOOKUP(PX$1,'Tactic Recode'!$A$1:$B$547,2,FALSE))</f>
        <v/>
      </c>
      <c r="PY139" t="str">
        <f>IF(ISERROR(MATCH(PY$1,'CSC Mitre'!EH$1:EH$220,0)),"",VLOOKUP(PY$1,'Tactic Recode'!$A$1:$B$547,2,FALSE))</f>
        <v>Defense Evasion, Persistence, Privilage Escalation</v>
      </c>
      <c r="PZ139" t="str">
        <f>IF(ISERROR(MATCH(PZ$1,'CSC Mitre'!EH$1:EH$220,0)),"",VLOOKUP(PZ$1,'Tactic Recode'!$A$1:$B$547,2,FALSE))</f>
        <v>Defense Evasion, Persistence, Privilage Escalation</v>
      </c>
      <c r="QA139" t="str">
        <f>IF(ISERROR(MATCH(QA$1,'CSC Mitre'!EH$1:EH$220,0)),"",VLOOKUP(QA$1,'Tactic Recode'!$A$1:$B$547,2,FALSE))</f>
        <v>Defense Evasion, Persistence, Privilage Escalation</v>
      </c>
      <c r="QB139" t="str">
        <f>IF(ISERROR(MATCH(QB$1,'CSC Mitre'!EH$1:EH$220,0)),"",VLOOKUP(QB$1,'Tactic Recode'!$A$1:$B$547,2,FALSE))</f>
        <v>Defense Evasion, Persistence, Privilage Escalation</v>
      </c>
      <c r="QC139" t="str">
        <f>IF(ISERROR(MATCH(QC$1,'CSC Mitre'!EH$1:EH$220,0)),"",VLOOKUP(QC$1,'Tactic Recode'!$A$1:$B$547,2,FALSE))</f>
        <v/>
      </c>
      <c r="QD139" t="str">
        <f>IF(ISERROR(MATCH(QD$1,'CSC Mitre'!EH$1:EH$220,0)),"",VLOOKUP(QD$1,'Tactic Recode'!$A$1:$B$547,2,FALSE))</f>
        <v/>
      </c>
      <c r="QE139" t="str">
        <f>IF(ISERROR(MATCH(QE$1,'CSC Mitre'!EH$1:EH$220,0)),"",VLOOKUP(QE$1,'Tactic Recode'!$A$1:$B$547,2,FALSE))</f>
        <v/>
      </c>
      <c r="QF139" t="str">
        <f>IF(ISERROR(MATCH(QF$1,'CSC Mitre'!EH$1:EH$220,0)),"",VLOOKUP(QF$1,'Tactic Recode'!$A$1:$B$547,2,FALSE))</f>
        <v/>
      </c>
      <c r="QG139" t="str">
        <f>IF(ISERROR(MATCH(QG$1,'CSC Mitre'!EH$1:EH$220,0)),"",VLOOKUP(QG$1,'Tactic Recode'!$A$1:$B$547,2,FALSE))</f>
        <v/>
      </c>
      <c r="QH139" t="str">
        <f>IF(ISERROR(MATCH(QH$1,'CSC Mitre'!EH$1:EH$220,0)),"",VLOOKUP(QH$1,'Tactic Recode'!$A$1:$B$547,2,FALSE))</f>
        <v/>
      </c>
      <c r="QI139" t="str">
        <f>IF(ISERROR(MATCH(QI$1,'CSC Mitre'!EH$1:EH$220,0)),"",VLOOKUP(QI$1,'Tactic Recode'!$A$1:$B$547,2,FALSE))</f>
        <v/>
      </c>
      <c r="QJ139" t="str">
        <f>IF(ISERROR(MATCH(QJ$1,'CSC Mitre'!EH$1:EH$220,0)),"",VLOOKUP(QJ$1,'Tactic Recode'!$A$1:$B$547,2,FALSE))</f>
        <v/>
      </c>
      <c r="QK139" t="str">
        <f>IF(ISERROR(MATCH(QK$1,'CSC Mitre'!EH$1:EH$220,0)),"",VLOOKUP(QK$1,'Tactic Recode'!$A$1:$B$547,2,FALSE))</f>
        <v/>
      </c>
      <c r="QL139" t="str">
        <f>IF(ISERROR(MATCH(QL$1,'CSC Mitre'!EH$1:EH$220,0)),"",VLOOKUP(QL$1,'Tactic Recode'!$A$1:$B$547,2,FALSE))</f>
        <v/>
      </c>
      <c r="QM139" t="str">
        <f>IF(ISERROR(MATCH(QM$1,'CSC Mitre'!EH$1:EH$220,0)),"",VLOOKUP(QM$1,'Tactic Recode'!$A$1:$B$547,2,FALSE))</f>
        <v/>
      </c>
      <c r="QN139" t="str">
        <f>IF(ISERROR(MATCH(QN$1,'CSC Mitre'!EH$1:EH$220,0)),"",VLOOKUP(QN$1,'Tactic Recode'!$A$1:$B$547,2,FALSE))</f>
        <v/>
      </c>
      <c r="QO139" t="str">
        <f>IF(ISERROR(MATCH(QO$1,'CSC Mitre'!EH$1:EH$220,0)),"",VLOOKUP(QO$1,'Tactic Recode'!$A$1:$B$547,2,FALSE))</f>
        <v/>
      </c>
      <c r="QP139" t="str">
        <f>IF(ISERROR(MATCH(QP$1,'CSC Mitre'!EH$1:EH$220,0)),"",VLOOKUP(QP$1,'Tactic Recode'!$A$1:$B$547,2,FALSE))</f>
        <v/>
      </c>
      <c r="QQ139" t="str">
        <f>IF(ISERROR(MATCH(QQ$1,'CSC Mitre'!EH$1:EH$220,0)),"",VLOOKUP(QQ$1,'Tactic Recode'!$A$1:$B$547,2,FALSE))</f>
        <v/>
      </c>
      <c r="QR139" t="str">
        <f>IF(ISERROR(MATCH(QR$1,'CSC Mitre'!EH$1:EH$220,0)),"",VLOOKUP(QR$1,'Tactic Recode'!$A$1:$B$547,2,FALSE))</f>
        <v/>
      </c>
      <c r="QS139" t="str">
        <f>IF(ISERROR(MATCH(QS$1,'CSC Mitre'!EH$1:EH$220,0)),"",VLOOKUP(QS$1,'Tactic Recode'!$A$1:$B$547,2,FALSE))</f>
        <v/>
      </c>
      <c r="QT139" t="str">
        <f>IF(ISERROR(MATCH(QT$1,'CSC Mitre'!EH$1:EH$220,0)),"",VLOOKUP(QT$1,'Tactic Recode'!$A$1:$B$547,2,FALSE))</f>
        <v/>
      </c>
      <c r="QU139" t="str">
        <f>IF(ISERROR(MATCH(QU$1,'CSC Mitre'!EH$1:EH$220,0)),"",VLOOKUP(QU$1,'Tactic Recode'!$A$1:$B$547,2,FALSE))</f>
        <v/>
      </c>
      <c r="QV139" t="str">
        <f>IF(ISERROR(MATCH(QV$1,'CSC Mitre'!EH$1:EH$220,0)),"",VLOOKUP(QV$1,'Tactic Recode'!$A$1:$B$547,2,FALSE))</f>
        <v/>
      </c>
      <c r="QW139" t="str">
        <f>IF(ISERROR(MATCH(QW$1,'CSC Mitre'!EH$1:EH$220,0)),"",VLOOKUP(QW$1,'Tactic Recode'!$A$1:$B$547,2,FALSE))</f>
        <v/>
      </c>
      <c r="QX139" t="str">
        <f>IF(ISERROR(MATCH(QX$1,'CSC Mitre'!EH$1:EH$220,0)),"",VLOOKUP(QX$1,'Tactic Recode'!$A$1:$B$547,2,FALSE))</f>
        <v/>
      </c>
      <c r="QY139" t="str">
        <f>IF(ISERROR(MATCH(QY$1,'CSC Mitre'!EH$1:EH$220,0)),"",VLOOKUP(QY$1,'Tactic Recode'!$A$1:$B$547,2,FALSE))</f>
        <v/>
      </c>
      <c r="QZ139" t="str">
        <f>IF(ISERROR(MATCH(QZ$1,'CSC Mitre'!EH$1:EH$220,0)),"",VLOOKUP(QZ$1,'Tactic Recode'!$A$1:$B$547,2,FALSE))</f>
        <v/>
      </c>
      <c r="RA139" t="str">
        <f>IF(ISERROR(MATCH(RA$1,'CSC Mitre'!EH$1:EH$220,0)),"",VLOOKUP(RA$1,'Tactic Recode'!$A$1:$B$547,2,FALSE))</f>
        <v/>
      </c>
      <c r="RB139" t="str">
        <f>IF(ISERROR(MATCH(RB$1,'CSC Mitre'!EH$1:EH$220,0)),"",VLOOKUP(RB$1,'Tactic Recode'!$A$1:$B$547,2,FALSE))</f>
        <v/>
      </c>
      <c r="RC139" t="str">
        <f>IF(ISERROR(MATCH(RC$1,'CSC Mitre'!EH$1:EH$220,0)),"",VLOOKUP(RC$1,'Tactic Recode'!$A$1:$B$547,2,FALSE))</f>
        <v/>
      </c>
      <c r="RD139" t="str">
        <f>IF(ISERROR(MATCH(RD$1,'CSC Mitre'!EH$1:EH$220,0)),"",VLOOKUP(RD$1,'Tactic Recode'!$A$1:$B$547,2,FALSE))</f>
        <v/>
      </c>
      <c r="RE139" t="str">
        <f>IF(ISERROR(MATCH(RE$1,'CSC Mitre'!EH$1:EH$220,0)),"",VLOOKUP(RE$1,'Tactic Recode'!$A$1:$B$547,2,FALSE))</f>
        <v/>
      </c>
      <c r="RF139" t="str">
        <f>IF(ISERROR(MATCH(RF$1,'CSC Mitre'!EH$1:EH$220,0)),"",VLOOKUP(RF$1,'Tactic Recode'!$A$1:$B$547,2,FALSE))</f>
        <v/>
      </c>
      <c r="RG139" t="str">
        <f>IF(ISERROR(MATCH(RG$1,'CSC Mitre'!EH$1:EH$220,0)),"",VLOOKUP(RG$1,'Tactic Recode'!$A$1:$B$547,2,FALSE))</f>
        <v/>
      </c>
      <c r="RH139" t="str">
        <f>IF(ISERROR(MATCH(RH$1,'CSC Mitre'!EH$1:EH$220,0)),"",VLOOKUP(RH$1,'Tactic Recode'!$A$1:$B$547,2,FALSE))</f>
        <v/>
      </c>
      <c r="RI139" t="str">
        <f>IF(ISERROR(MATCH(RI$1,'CSC Mitre'!EH$1:EH$220,0)),"",VLOOKUP(RI$1,'Tactic Recode'!$A$1:$B$547,2,FALSE))</f>
        <v/>
      </c>
      <c r="RJ139" t="str">
        <f>IF(ISERROR(MATCH(RJ$1,'CSC Mitre'!EH$1:EH$220,0)),"",VLOOKUP(RJ$1,'Tactic Recode'!$A$1:$B$547,2,FALSE))</f>
        <v/>
      </c>
      <c r="RK139" t="str">
        <f>IF(ISERROR(MATCH(RK$1,'CSC Mitre'!EH$1:EH$220,0)),"",VLOOKUP(RK$1,'Tactic Recode'!$A$1:$B$547,2,FALSE))</f>
        <v/>
      </c>
      <c r="RL139" t="str">
        <f>IF(ISERROR(MATCH(RL$1,'CSC Mitre'!EH$1:EH$220,0)),"",VLOOKUP(RL$1,'Tactic Recode'!$A$1:$B$547,2,FALSE))</f>
        <v/>
      </c>
      <c r="RM139" t="str">
        <f>IF(ISERROR(MATCH(RM$1,'CSC Mitre'!EH$1:EH$220,0)),"",VLOOKUP(RM$1,'Tactic Recode'!$A$1:$B$547,2,FALSE))</f>
        <v/>
      </c>
      <c r="RN139" t="str">
        <f>IF(ISERROR(MATCH(RN$1,'CSC Mitre'!EH$1:EH$220,0)),"",VLOOKUP(RN$1,'Tactic Recode'!$A$1:$B$547,2,FALSE))</f>
        <v/>
      </c>
      <c r="RO139" t="str">
        <f>IF(ISERROR(MATCH(RO$1,'CSC Mitre'!EH$1:EH$220,0)),"",VLOOKUP(RO$1,'Tactic Recode'!$A$1:$B$547,2,FALSE))</f>
        <v/>
      </c>
      <c r="RP139" t="str">
        <f>IF(ISERROR(MATCH(RP$1,'CSC Mitre'!EH$1:EH$220,0)),"",VLOOKUP(RP$1,'Tactic Recode'!$A$1:$B$547,2,FALSE))</f>
        <v/>
      </c>
      <c r="RQ139" t="str">
        <f>IF(ISERROR(MATCH(RQ$1,'CSC Mitre'!EH$1:EH$220,0)),"",VLOOKUP(RQ$1,'Tactic Recode'!$A$1:$B$547,2,FALSE))</f>
        <v/>
      </c>
      <c r="RR139" t="str">
        <f>IF(ISERROR(MATCH(RR$1,'CSC Mitre'!EH$1:EH$220,0)),"",VLOOKUP(RR$1,'Tactic Recode'!$A$1:$B$547,2,FALSE))</f>
        <v/>
      </c>
      <c r="RS139" t="str">
        <f>IF(ISERROR(MATCH(RS$1,'CSC Mitre'!EH$1:EH$220,0)),"",VLOOKUP(RS$1,'Tactic Recode'!$A$1:$B$547,2,FALSE))</f>
        <v/>
      </c>
      <c r="RT139" t="str">
        <f>IF(ISERROR(MATCH(RT$1,'CSC Mitre'!EH$1:EH$220,0)),"",VLOOKUP(RT$1,'Tactic Recode'!$A$1:$B$547,2,FALSE))</f>
        <v/>
      </c>
      <c r="RU139" t="str">
        <f>IF(ISERROR(MATCH(RU$1,'CSC Mitre'!EH$1:EH$220,0)),"",VLOOKUP(RU$1,'Tactic Recode'!$A$1:$B$547,2,FALSE))</f>
        <v/>
      </c>
      <c r="RV139" t="str">
        <f>IF(ISERROR(MATCH(RV$1,'CSC Mitre'!EH$1:EH$220,0)),"",VLOOKUP(RV$1,'Tactic Recode'!$A$1:$B$547,2,FALSE))</f>
        <v/>
      </c>
      <c r="RW139" t="str">
        <f>IF(ISERROR(MATCH(RW$1,'CSC Mitre'!EH$1:EH$220,0)),"",VLOOKUP(RW$1,'Tactic Recode'!$A$1:$B$547,2,FALSE))</f>
        <v/>
      </c>
      <c r="RX139" t="str">
        <f>IF(ISERROR(MATCH(RX$1,'CSC Mitre'!EH$1:EH$220,0)),"",VLOOKUP(RX$1,'Tactic Recode'!$A$1:$B$547,2,FALSE))</f>
        <v/>
      </c>
      <c r="RY139" t="str">
        <f>IF(ISERROR(MATCH(RY$1,'CSC Mitre'!EH$1:EH$220,0)),"",VLOOKUP(RY$1,'Tactic Recode'!$A$1:$B$547,2,FALSE))</f>
        <v/>
      </c>
      <c r="RZ139" t="str">
        <f>IF(ISERROR(MATCH(RZ$1,'CSC Mitre'!EH$1:EH$220,0)),"",VLOOKUP(RZ$1,'Tactic Recode'!$A$1:$B$547,2,FALSE))</f>
        <v/>
      </c>
      <c r="SA139" t="str">
        <f>IF(ISERROR(MATCH(SA$1,'CSC Mitre'!EH$1:EH$220,0)),"",VLOOKUP(SA$1,'Tactic Recode'!$A$1:$B$547,2,FALSE))</f>
        <v/>
      </c>
      <c r="SB139" t="str">
        <f>IF(ISERROR(MATCH(SB$1,'CSC Mitre'!EH$1:EH$220,0)),"",VLOOKUP(SB$1,'Tactic Recode'!$A$1:$B$547,2,FALSE))</f>
        <v/>
      </c>
      <c r="SC139" t="str">
        <f>IF(ISERROR(MATCH(SC$1,'CSC Mitre'!EH$1:EH$220,0)),"",VLOOKUP(SC$1,'Tactic Recode'!$A$1:$B$547,2,FALSE))</f>
        <v/>
      </c>
      <c r="SD139" t="str">
        <f>IF(ISERROR(MATCH(SD$1,'CSC Mitre'!EH$1:EH$220,0)),"",VLOOKUP(SD$1,'Tactic Recode'!$A$1:$B$547,2,FALSE))</f>
        <v/>
      </c>
      <c r="SE139" t="str">
        <f>IF(ISERROR(MATCH(SE$1,'CSC Mitre'!EH$1:EH$220,0)),"",VLOOKUP(SE$1,'Tactic Recode'!$A$1:$B$547,2,FALSE))</f>
        <v/>
      </c>
      <c r="SF139" t="str">
        <f>IF(ISERROR(MATCH(SF$1,'CSC Mitre'!EH$1:EH$220,0)),"",VLOOKUP(SF$1,'Tactic Recode'!$A$1:$B$547,2,FALSE))</f>
        <v/>
      </c>
      <c r="SG139" t="str">
        <f>IF(ISERROR(MATCH(SG$1,'CSC Mitre'!EH$1:EH$220,0)),"",VLOOKUP(SG$1,'Tactic Recode'!$A$1:$B$547,2,FALSE))</f>
        <v/>
      </c>
      <c r="SH139" t="str">
        <f>IF(ISERROR(MATCH(SH$1,'CSC Mitre'!EH$1:EH$220,0)),"",VLOOKUP(SH$1,'Tactic Recode'!$A$1:$B$547,2,FALSE))</f>
        <v/>
      </c>
      <c r="SI139" t="str">
        <f>IF(ISERROR(MATCH(SI$1,'CSC Mitre'!EH$1:EH$220,0)),"",VLOOKUP(SI$1,'Tactic Recode'!$A$1:$B$547,2,FALSE))</f>
        <v/>
      </c>
      <c r="SJ139" t="str">
        <f>IF(ISERROR(MATCH(SJ$1,'CSC Mitre'!EH$1:EH$220,0)),"",VLOOKUP(SJ$1,'Tactic Recode'!$A$1:$B$547,2,FALSE))</f>
        <v/>
      </c>
      <c r="SK139" t="str">
        <f>IF(ISERROR(MATCH(SK$1,'CSC Mitre'!EH$1:EH$220,0)),"",VLOOKUP(SK$1,'Tactic Recode'!$A$1:$B$547,2,FALSE))</f>
        <v/>
      </c>
      <c r="SL139" t="str">
        <f>IF(ISERROR(MATCH(SL$1,'CSC Mitre'!EH$1:EH$220,0)),"",VLOOKUP(SL$1,'Tactic Recode'!$A$1:$B$547,2,FALSE))</f>
        <v/>
      </c>
      <c r="SM139" t="str">
        <f>IF(ISERROR(MATCH(SM$1,'CSC Mitre'!EH$1:EH$220,0)),"",VLOOKUP(SM$1,'Tactic Recode'!$A$1:$B$547,2,FALSE))</f>
        <v/>
      </c>
      <c r="SN139" t="str">
        <f>IF(ISERROR(MATCH(SN$1,'CSC Mitre'!EH$1:EH$220,0)),"",VLOOKUP(SN$1,'Tactic Recode'!$A$1:$B$547,2,FALSE))</f>
        <v/>
      </c>
      <c r="SO139" t="str">
        <f>IF(ISERROR(MATCH(SO$1,'CSC Mitre'!EH$1:EH$220,0)),"",VLOOKUP(SO$1,'Tactic Recode'!$A$1:$B$547,2,FALSE))</f>
        <v/>
      </c>
      <c r="SP139" t="str">
        <f>IF(ISERROR(MATCH(SP$1,'CSC Mitre'!EH$1:EH$220,0)),"",VLOOKUP(SP$1,'Tactic Recode'!$A$1:$B$547,2,FALSE))</f>
        <v/>
      </c>
      <c r="SQ139" t="str">
        <f>IF(ISERROR(MATCH(SQ$1,'CSC Mitre'!EH$1:EH$220,0)),"",VLOOKUP(SQ$1,'Tactic Recode'!$A$1:$B$547,2,FALSE))</f>
        <v/>
      </c>
      <c r="SR139" t="str">
        <f>IF(ISERROR(MATCH(SR$1,'CSC Mitre'!EH$1:EH$220,0)),"",VLOOKUP(SR$1,'Tactic Recode'!$A$1:$B$547,2,FALSE))</f>
        <v/>
      </c>
      <c r="SS139" t="str">
        <f>IF(ISERROR(MATCH(SS$1,'CSC Mitre'!EH$1:EH$220,0)),"",VLOOKUP(SS$1,'Tactic Recode'!$A$1:$B$547,2,FALSE))</f>
        <v/>
      </c>
      <c r="ST139" t="str">
        <f>IF(ISERROR(MATCH(ST$1,'CSC Mitre'!EH$1:EH$220,0)),"",VLOOKUP(ST$1,'Tactic Recode'!$A$1:$B$547,2,FALSE))</f>
        <v/>
      </c>
      <c r="SU139" t="str">
        <f>IF(ISERROR(MATCH(SU$1,'CSC Mitre'!EH$1:EH$220,0)),"",VLOOKUP(SU$1,'Tactic Recode'!$A$1:$B$547,2,FALSE))</f>
        <v/>
      </c>
      <c r="SV139" t="str">
        <f>IF(ISERROR(MATCH(SV$1,'CSC Mitre'!EH$1:EH$220,0)),"",VLOOKUP(SV$1,'Tactic Recode'!$A$1:$B$547,2,FALSE))</f>
        <v/>
      </c>
      <c r="SW139" t="str">
        <f>IF(ISERROR(MATCH(SW$1,'CSC Mitre'!EH$1:EH$220,0)),"",VLOOKUP(SW$1,'Tactic Recode'!$A$1:$B$547,2,FALSE))</f>
        <v/>
      </c>
      <c r="SX139" t="str">
        <f>IF(ISERROR(MATCH(SX$1,'CSC Mitre'!EH$1:EH$220,0)),"",VLOOKUP(SX$1,'Tactic Recode'!$A$1:$B$547,2,FALSE))</f>
        <v/>
      </c>
      <c r="SY139" t="str">
        <f>IF(ISERROR(MATCH(SY$1,'CSC Mitre'!EH$1:EH$220,0)),"",VLOOKUP(SY$1,'Tactic Recode'!$A$1:$B$547,2,FALSE))</f>
        <v/>
      </c>
      <c r="SZ139" t="str">
        <f>IF(ISERROR(MATCH(SZ$1,'CSC Mitre'!EH$1:EH$220,0)),"",VLOOKUP(SZ$1,'Tactic Recode'!$A$1:$B$547,2,FALSE))</f>
        <v/>
      </c>
      <c r="TA139" t="str">
        <f>IF(ISERROR(MATCH(TA$1,'CSC Mitre'!EH$1:EH$220,0)),"",VLOOKUP(TA$1,'Tactic Recode'!$A$1:$B$547,2,FALSE))</f>
        <v/>
      </c>
      <c r="TB139" t="str">
        <f>IF(ISERROR(MATCH(TB$1,'CSC Mitre'!EH$1:EH$220,0)),"",VLOOKUP(TB$1,'Tactic Recode'!$A$1:$B$547,2,FALSE))</f>
        <v/>
      </c>
      <c r="TC139" t="str">
        <f>IF(ISERROR(MATCH(TC$1,'CSC Mitre'!EH$1:EH$220,0)),"",VLOOKUP(TC$1,'Tactic Recode'!$A$1:$B$547,2,FALSE))</f>
        <v/>
      </c>
      <c r="TD139" t="str">
        <f>IF(ISERROR(MATCH(TD$1,'CSC Mitre'!EH$1:EH$220,0)),"",VLOOKUP(TD$1,'Tactic Recode'!$A$1:$B$547,2,FALSE))</f>
        <v/>
      </c>
      <c r="TE139" t="str">
        <f>IF(ISERROR(MATCH(TE$1,'CSC Mitre'!EH$1:EH$220,0)),"",VLOOKUP(TE$1,'Tactic Recode'!$A$1:$B$547,2,FALSE))</f>
        <v/>
      </c>
      <c r="TF139" t="str">
        <f>IF(ISERROR(MATCH(TF$1,'CSC Mitre'!EH$1:EH$220,0)),"",VLOOKUP(TF$1,'Tactic Recode'!$A$1:$B$547,2,FALSE))</f>
        <v/>
      </c>
      <c r="TG139" t="str">
        <f>IF(ISERROR(MATCH(TG$1,'CSC Mitre'!EH$1:EH$220,0)),"",VLOOKUP(TG$1,'Tactic Recode'!$A$1:$B$547,2,FALSE))</f>
        <v/>
      </c>
      <c r="TH139" t="str">
        <f>IF(ISERROR(MATCH(TH$1,'CSC Mitre'!EH$1:EH$220,0)),"",VLOOKUP(TH$1,'Tactic Recode'!$A$1:$B$547,2,FALSE))</f>
        <v/>
      </c>
      <c r="TI139" t="str">
        <f>IF(ISERROR(MATCH(TI$1,'CSC Mitre'!EH$1:EH$220,0)),"",VLOOKUP(TI$1,'Tactic Recode'!$A$1:$B$547,2,FALSE))</f>
        <v/>
      </c>
      <c r="TJ139" t="str">
        <f>IF(ISERROR(MATCH(TJ$1,'CSC Mitre'!EH$1:EH$220,0)),"",VLOOKUP(TJ$1,'Tactic Recode'!$A$1:$B$547,2,FALSE))</f>
        <v/>
      </c>
      <c r="TK139" t="str">
        <f>IF(ISERROR(MATCH(TK$1,'CSC Mitre'!EH$1:EH$220,0)),"",VLOOKUP(TK$1,'Tactic Recode'!$A$1:$B$547,2,FALSE))</f>
        <v/>
      </c>
      <c r="TL139" t="str">
        <f>IF(ISERROR(MATCH(TL$1,'CSC Mitre'!EH$1:EH$220,0)),"",VLOOKUP(TL$1,'Tactic Recode'!$A$1:$B$547,2,FALSE))</f>
        <v/>
      </c>
      <c r="TM139" t="str">
        <f>IF(ISERROR(MATCH(TM$1,'CSC Mitre'!EH$1:EH$220,0)),"",VLOOKUP(TM$1,'Tactic Recode'!$A$1:$B$547,2,FALSE))</f>
        <v/>
      </c>
      <c r="TN139" t="str">
        <f>IF(ISERROR(MATCH(TN$1,'CSC Mitre'!EH$1:EH$220,0)),"",VLOOKUP(TN$1,'Tactic Recode'!$A$1:$B$547,2,FALSE))</f>
        <v/>
      </c>
      <c r="TO139" t="str">
        <f>IF(ISERROR(MATCH(TO$1,'CSC Mitre'!EH$1:EH$220,0)),"",VLOOKUP(TO$1,'Tactic Recode'!$A$1:$B$547,2,FALSE))</f>
        <v/>
      </c>
      <c r="TP139" t="str">
        <f>IF(ISERROR(MATCH(TP$1,'CSC Mitre'!EH$1:EH$220,0)),"",VLOOKUP(TP$1,'Tactic Recode'!$A$1:$B$547,2,FALSE))</f>
        <v/>
      </c>
      <c r="TQ139" t="str">
        <f>IF(ISERROR(MATCH(TQ$1,'CSC Mitre'!EH$1:EH$220,0)),"",VLOOKUP(TQ$1,'Tactic Recode'!$A$1:$B$547,2,FALSE))</f>
        <v/>
      </c>
      <c r="TR139" t="str">
        <f>IF(ISERROR(MATCH(TR$1,'CSC Mitre'!EH$1:EH$220,0)),"",VLOOKUP(TR$1,'Tactic Recode'!$A$1:$B$547,2,FALSE))</f>
        <v/>
      </c>
      <c r="TS139" t="str">
        <f>IF(ISERROR(MATCH(TS$1,'CSC Mitre'!EH$1:EH$220,0)),"",VLOOKUP(TS$1,'Tactic Recode'!$A$1:$B$547,2,FALSE))</f>
        <v/>
      </c>
      <c r="TT139" t="str">
        <f>IF(ISERROR(MATCH(TT$1,'CSC Mitre'!EH$1:EH$220,0)),"",VLOOKUP(TT$1,'Tactic Recode'!$A$1:$B$547,2,FALSE))</f>
        <v/>
      </c>
      <c r="TU139" t="str">
        <f>IF(ISERROR(MATCH(TU$1,'CSC Mitre'!EH$1:EH$220,0)),"",VLOOKUP(TU$1,'Tactic Recode'!$A$1:$B$547,2,FALSE))</f>
        <v/>
      </c>
      <c r="TV139" t="str">
        <f>IF(ISERROR(MATCH(TV$1,'CSC Mitre'!EH$1:EH$220,0)),"",VLOOKUP(TV$1,'Tactic Recode'!$A$1:$B$547,2,FALSE))</f>
        <v/>
      </c>
      <c r="TW139" t="str">
        <f>IF(ISERROR(MATCH(TW$1,'CSC Mitre'!EH$1:EH$220,0)),"",VLOOKUP(TW$1,'Tactic Recode'!$A$1:$B$547,2,FALSE))</f>
        <v/>
      </c>
      <c r="TX139" t="str">
        <f>IF(ISERROR(MATCH(TX$1,'CSC Mitre'!EH$1:EH$220,0)),"",VLOOKUP(TX$1,'Tactic Recode'!$A$1:$B$547,2,FALSE))</f>
        <v/>
      </c>
      <c r="TY139" t="str">
        <f>IF(ISERROR(MATCH(TY$1,'CSC Mitre'!EH$1:EH$220,0)),"",VLOOKUP(TY$1,'Tactic Recode'!$A$1:$B$547,2,FALSE))</f>
        <v/>
      </c>
      <c r="TZ139" t="str">
        <f>IF(ISERROR(MATCH(TZ$1,'CSC Mitre'!EH$1:EH$220,0)),"",VLOOKUP(TZ$1,'Tactic Recode'!$A$1:$B$547,2,FALSE))</f>
        <v/>
      </c>
      <c r="UA139" t="str">
        <f>IF(ISERROR(MATCH(UA$1,'CSC Mitre'!EH$1:EH$220,0)),"",VLOOKUP(UA$1,'Tactic Recode'!$A$1:$B$547,2,FALSE))</f>
        <v/>
      </c>
      <c r="UB139" t="str">
        <f>IF(ISERROR(MATCH(UB$1,'CSC Mitre'!EH$1:EH$220,0)),"",VLOOKUP(UB$1,'Tactic Recode'!$A$1:$B$547,2,FALSE))</f>
        <v/>
      </c>
    </row>
    <row r="140" spans="1:548" x14ac:dyDescent="0.25">
      <c r="A140" s="59" t="s">
        <v>534</v>
      </c>
      <c r="B140" t="str">
        <f>IF(ISERROR(MATCH(B$1,'CSC Mitre'!EI$1:EI$220,0)),"",VLOOKUP(B$1,'Tactic Recode'!$A$1:$B$547,2,FALSE))</f>
        <v/>
      </c>
      <c r="C140" t="str">
        <f>IF(ISERROR(MATCH(C$1,'CSC Mitre'!EI$1:EI$220,0)),"",VLOOKUP(C$1,'Tactic Recode'!$A$1:$B$547,2,FALSE))</f>
        <v/>
      </c>
      <c r="D140" t="str">
        <f>IF(ISERROR(MATCH(D$1,'CSC Mitre'!EI$1:EI$220,0)),"",VLOOKUP(D$1,'Tactic Recode'!$A$1:$B$547,2,FALSE))</f>
        <v/>
      </c>
      <c r="E140" t="str">
        <f>IF(ISERROR(MATCH(E$1,'CSC Mitre'!EI$1:EI$220,0)),"",VLOOKUP(E$1,'Tactic Recode'!$A$1:$B$547,2,FALSE))</f>
        <v/>
      </c>
      <c r="F140" t="str">
        <f>IF(ISERROR(MATCH(F$1,'CSC Mitre'!EI$1:EI$220,0)),"",VLOOKUP(F$1,'Tactic Recode'!$A$1:$B$547,2,FALSE))</f>
        <v/>
      </c>
      <c r="G140" t="str">
        <f>IF(ISERROR(MATCH(G$1,'CSC Mitre'!EI$1:EI$220,0)),"",VLOOKUP(G$1,'Tactic Recode'!$A$1:$B$547,2,FALSE))</f>
        <v/>
      </c>
      <c r="H140" t="str">
        <f>IF(ISERROR(MATCH(H$1,'CSC Mitre'!EI$1:EI$220,0)),"",VLOOKUP(H$1,'Tactic Recode'!$A$1:$B$547,2,FALSE))</f>
        <v/>
      </c>
      <c r="I140" t="str">
        <f>IF(ISERROR(MATCH(I$1,'CSC Mitre'!EI$1:EI$220,0)),"",VLOOKUP(I$1,'Tactic Recode'!$A$1:$B$547,2,FALSE))</f>
        <v/>
      </c>
      <c r="J140" t="str">
        <f>IF(ISERROR(MATCH(J$1,'CSC Mitre'!EI$1:EI$220,0)),"",VLOOKUP(J$1,'Tactic Recode'!$A$1:$B$547,2,FALSE))</f>
        <v/>
      </c>
      <c r="K140" t="str">
        <f>IF(ISERROR(MATCH(K$1,'CSC Mitre'!EI$1:EI$220,0)),"",VLOOKUP(K$1,'Tactic Recode'!$A$1:$B$547,2,FALSE))</f>
        <v/>
      </c>
      <c r="L140" t="str">
        <f>IF(ISERROR(MATCH(L$1,'CSC Mitre'!EI$1:EI$220,0)),"",VLOOKUP(L$1,'Tactic Recode'!$A$1:$B$547,2,FALSE))</f>
        <v/>
      </c>
      <c r="M140" t="str">
        <f>IF(ISERROR(MATCH(M$1,'CSC Mitre'!EI$1:EI$220,0)),"",VLOOKUP(M$1,'Tactic Recode'!$A$1:$B$547,2,FALSE))</f>
        <v/>
      </c>
      <c r="N140" t="str">
        <f>IF(ISERROR(MATCH(N$1,'CSC Mitre'!EI$1:EI$220,0)),"",VLOOKUP(N$1,'Tactic Recode'!$A$1:$B$547,2,FALSE))</f>
        <v/>
      </c>
      <c r="O140" t="str">
        <f>IF(ISERROR(MATCH(O$1,'CSC Mitre'!EI$1:EI$220,0)),"",VLOOKUP(O$1,'Tactic Recode'!$A$1:$B$547,2,FALSE))</f>
        <v/>
      </c>
      <c r="P140" t="str">
        <f>IF(ISERROR(MATCH(P$1,'CSC Mitre'!EI$1:EI$220,0)),"",VLOOKUP(P$1,'Tactic Recode'!$A$1:$B$547,2,FALSE))</f>
        <v/>
      </c>
      <c r="Q140" t="str">
        <f>IF(ISERROR(MATCH(Q$1,'CSC Mitre'!EI$1:EI$220,0)),"",VLOOKUP(Q$1,'Tactic Recode'!$A$1:$B$547,2,FALSE))</f>
        <v/>
      </c>
      <c r="R140" t="str">
        <f>IF(ISERROR(MATCH(R$1,'CSC Mitre'!EI$1:EI$220,0)),"",VLOOKUP(R$1,'Tactic Recode'!$A$1:$B$547,2,FALSE))</f>
        <v/>
      </c>
      <c r="S140" t="str">
        <f>IF(ISERROR(MATCH(S$1,'CSC Mitre'!EI$1:EI$220,0)),"",VLOOKUP(S$1,'Tactic Recode'!$A$1:$B$547,2,FALSE))</f>
        <v/>
      </c>
      <c r="T140" t="str">
        <f>IF(ISERROR(MATCH(T$1,'CSC Mitre'!EI$1:EI$220,0)),"",VLOOKUP(T$1,'Tactic Recode'!$A$1:$B$547,2,FALSE))</f>
        <v/>
      </c>
      <c r="U140" t="str">
        <f>IF(ISERROR(MATCH(U$1,'CSC Mitre'!EI$1:EI$220,0)),"",VLOOKUP(U$1,'Tactic Recode'!$A$1:$B$547,2,FALSE))</f>
        <v/>
      </c>
      <c r="V140" t="str">
        <f>IF(ISERROR(MATCH(V$1,'CSC Mitre'!EI$1:EI$220,0)),"",VLOOKUP(V$1,'Tactic Recode'!$A$1:$B$547,2,FALSE))</f>
        <v/>
      </c>
      <c r="W140" t="str">
        <f>IF(ISERROR(MATCH(W$1,'CSC Mitre'!EI$1:EI$220,0)),"",VLOOKUP(W$1,'Tactic Recode'!$A$1:$B$547,2,FALSE))</f>
        <v/>
      </c>
      <c r="X140" t="str">
        <f>IF(ISERROR(MATCH(X$1,'CSC Mitre'!EI$1:EI$220,0)),"",VLOOKUP(X$1,'Tactic Recode'!$A$1:$B$547,2,FALSE))</f>
        <v/>
      </c>
      <c r="Y140" t="str">
        <f>IF(ISERROR(MATCH(Y$1,'CSC Mitre'!EI$1:EI$220,0)),"",VLOOKUP(Y$1,'Tactic Recode'!$A$1:$B$547,2,FALSE))</f>
        <v/>
      </c>
      <c r="Z140" t="str">
        <f>IF(ISERROR(MATCH(Z$1,'CSC Mitre'!EI$1:EI$220,0)),"",VLOOKUP(Z$1,'Tactic Recode'!$A$1:$B$547,2,FALSE))</f>
        <v/>
      </c>
      <c r="AA140" t="str">
        <f>IF(ISERROR(MATCH(AA$1,'CSC Mitre'!EI$1:EI$220,0)),"",VLOOKUP(AA$1,'Tactic Recode'!$A$1:$B$547,2,FALSE))</f>
        <v/>
      </c>
      <c r="AB140" t="str">
        <f>IF(ISERROR(MATCH(AB$1,'CSC Mitre'!EI$1:EI$220,0)),"",VLOOKUP(AB$1,'Tactic Recode'!$A$1:$B$547,2,FALSE))</f>
        <v/>
      </c>
      <c r="AC140" t="str">
        <f>IF(ISERROR(MATCH(AC$1,'CSC Mitre'!EI$1:EI$220,0)),"",VLOOKUP(AC$1,'Tactic Recode'!$A$1:$B$547,2,FALSE))</f>
        <v/>
      </c>
      <c r="AD140" t="str">
        <f>IF(ISERROR(MATCH(AD$1,'CSC Mitre'!EI$1:EI$220,0)),"",VLOOKUP(AD$1,'Tactic Recode'!$A$1:$B$547,2,FALSE))</f>
        <v/>
      </c>
      <c r="AE140" t="str">
        <f>IF(ISERROR(MATCH(AE$1,'CSC Mitre'!EI$1:EI$220,0)),"",VLOOKUP(AE$1,'Tactic Recode'!$A$1:$B$547,2,FALSE))</f>
        <v/>
      </c>
      <c r="AF140" t="str">
        <f>IF(ISERROR(MATCH(AF$1,'CSC Mitre'!EI$1:EI$220,0)),"",VLOOKUP(AF$1,'Tactic Recode'!$A$1:$B$547,2,FALSE))</f>
        <v/>
      </c>
      <c r="AG140" t="str">
        <f>IF(ISERROR(MATCH(AG$1,'CSC Mitre'!EI$1:EI$220,0)),"",VLOOKUP(AG$1,'Tactic Recode'!$A$1:$B$547,2,FALSE))</f>
        <v/>
      </c>
      <c r="AH140" t="str">
        <f>IF(ISERROR(MATCH(AH$1,'CSC Mitre'!EI$1:EI$220,0)),"",VLOOKUP(AH$1,'Tactic Recode'!$A$1:$B$547,2,FALSE))</f>
        <v/>
      </c>
      <c r="AI140" t="str">
        <f>IF(ISERROR(MATCH(AI$1,'CSC Mitre'!EI$1:EI$220,0)),"",VLOOKUP(AI$1,'Tactic Recode'!$A$1:$B$547,2,FALSE))</f>
        <v/>
      </c>
      <c r="AJ140" t="str">
        <f>IF(ISERROR(MATCH(AJ$1,'CSC Mitre'!EI$1:EI$220,0)),"",VLOOKUP(AJ$1,'Tactic Recode'!$A$1:$B$547,2,FALSE))</f>
        <v/>
      </c>
      <c r="AK140" t="str">
        <f>IF(ISERROR(MATCH(AK$1,'CSC Mitre'!EI$1:EI$220,0)),"",VLOOKUP(AK$1,'Tactic Recode'!$A$1:$B$547,2,FALSE))</f>
        <v/>
      </c>
      <c r="AL140" t="str">
        <f>IF(ISERROR(MATCH(AL$1,'CSC Mitre'!EI$1:EI$220,0)),"",VLOOKUP(AL$1,'Tactic Recode'!$A$1:$B$547,2,FALSE))</f>
        <v/>
      </c>
      <c r="AM140" t="str">
        <f>IF(ISERROR(MATCH(AM$1,'CSC Mitre'!EI$1:EI$220,0)),"",VLOOKUP(AM$1,'Tactic Recode'!$A$1:$B$547,2,FALSE))</f>
        <v/>
      </c>
      <c r="AN140" t="str">
        <f>IF(ISERROR(MATCH(AN$1,'CSC Mitre'!EI$1:EI$220,0)),"",VLOOKUP(AN$1,'Tactic Recode'!$A$1:$B$547,2,FALSE))</f>
        <v/>
      </c>
      <c r="AO140" t="str">
        <f>IF(ISERROR(MATCH(AO$1,'CSC Mitre'!EI$1:EI$220,0)),"",VLOOKUP(AO$1,'Tactic Recode'!$A$1:$B$547,2,FALSE))</f>
        <v/>
      </c>
      <c r="AP140" t="str">
        <f>IF(ISERROR(MATCH(AP$1,'CSC Mitre'!EI$1:EI$220,0)),"",VLOOKUP(AP$1,'Tactic Recode'!$A$1:$B$547,2,FALSE))</f>
        <v/>
      </c>
      <c r="AQ140" t="str">
        <f>IF(ISERROR(MATCH(AQ$1,'CSC Mitre'!EI$1:EI$220,0)),"",VLOOKUP(AQ$1,'Tactic Recode'!$A$1:$B$547,2,FALSE))</f>
        <v/>
      </c>
      <c r="AR140" t="str">
        <f>IF(ISERROR(MATCH(AR$1,'CSC Mitre'!EI$1:EI$220,0)),"",VLOOKUP(AR$1,'Tactic Recode'!$A$1:$B$547,2,FALSE))</f>
        <v/>
      </c>
      <c r="AS140" t="str">
        <f>IF(ISERROR(MATCH(AS$1,'CSC Mitre'!EI$1:EI$220,0)),"",VLOOKUP(AS$1,'Tactic Recode'!$A$1:$B$547,2,FALSE))</f>
        <v/>
      </c>
      <c r="AT140" t="str">
        <f>IF(ISERROR(MATCH(AT$1,'CSC Mitre'!EI$1:EI$220,0)),"",VLOOKUP(AT$1,'Tactic Recode'!$A$1:$B$547,2,FALSE))</f>
        <v/>
      </c>
      <c r="AU140" t="str">
        <f>IF(ISERROR(MATCH(AU$1,'CSC Mitre'!EI$1:EI$220,0)),"",VLOOKUP(AU$1,'Tactic Recode'!$A$1:$B$547,2,FALSE))</f>
        <v/>
      </c>
      <c r="AV140" t="str">
        <f>IF(ISERROR(MATCH(AV$1,'CSC Mitre'!EI$1:EI$220,0)),"",VLOOKUP(AV$1,'Tactic Recode'!$A$1:$B$547,2,FALSE))</f>
        <v/>
      </c>
      <c r="AW140" t="str">
        <f>IF(ISERROR(MATCH(AW$1,'CSC Mitre'!EI$1:EI$220,0)),"",VLOOKUP(AW$1,'Tactic Recode'!$A$1:$B$547,2,FALSE))</f>
        <v/>
      </c>
      <c r="AX140" t="str">
        <f>IF(ISERROR(MATCH(AX$1,'CSC Mitre'!EI$1:EI$220,0)),"",VLOOKUP(AX$1,'Tactic Recode'!$A$1:$B$547,2,FALSE))</f>
        <v/>
      </c>
      <c r="AY140" t="str">
        <f>IF(ISERROR(MATCH(AY$1,'CSC Mitre'!EI$1:EI$220,0)),"",VLOOKUP(AY$1,'Tactic Recode'!$A$1:$B$547,2,FALSE))</f>
        <v/>
      </c>
      <c r="AZ140" t="str">
        <f>IF(ISERROR(MATCH(AZ$1,'CSC Mitre'!EI$1:EI$220,0)),"",VLOOKUP(AZ$1,'Tactic Recode'!$A$1:$B$547,2,FALSE))</f>
        <v/>
      </c>
      <c r="BA140" t="str">
        <f>IF(ISERROR(MATCH(BA$1,'CSC Mitre'!EI$1:EI$220,0)),"",VLOOKUP(BA$1,'Tactic Recode'!$A$1:$B$547,2,FALSE))</f>
        <v/>
      </c>
      <c r="BB140" t="str">
        <f>IF(ISERROR(MATCH(BB$1,'CSC Mitre'!EI$1:EI$220,0)),"",VLOOKUP(BB$1,'Tactic Recode'!$A$1:$B$547,2,FALSE))</f>
        <v/>
      </c>
      <c r="BC140" t="str">
        <f>IF(ISERROR(MATCH(BC$1,'CSC Mitre'!EI$1:EI$220,0)),"",VLOOKUP(BC$1,'Tactic Recode'!$A$1:$B$547,2,FALSE))</f>
        <v/>
      </c>
      <c r="BD140" t="str">
        <f>IF(ISERROR(MATCH(BD$1,'CSC Mitre'!EI$1:EI$220,0)),"",VLOOKUP(BD$1,'Tactic Recode'!$A$1:$B$547,2,FALSE))</f>
        <v/>
      </c>
      <c r="BE140" t="str">
        <f>IF(ISERROR(MATCH(BE$1,'CSC Mitre'!EI$1:EI$220,0)),"",VLOOKUP(BE$1,'Tactic Recode'!$A$1:$B$547,2,FALSE))</f>
        <v/>
      </c>
      <c r="BF140" t="str">
        <f>IF(ISERROR(MATCH(BF$1,'CSC Mitre'!EI$1:EI$220,0)),"",VLOOKUP(BF$1,'Tactic Recode'!$A$1:$B$547,2,FALSE))</f>
        <v/>
      </c>
      <c r="BG140" t="str">
        <f>IF(ISERROR(MATCH(BG$1,'CSC Mitre'!EI$1:EI$220,0)),"",VLOOKUP(BG$1,'Tactic Recode'!$A$1:$B$547,2,FALSE))</f>
        <v/>
      </c>
      <c r="BH140" t="str">
        <f>IF(ISERROR(MATCH(BH$1,'CSC Mitre'!EI$1:EI$220,0)),"",VLOOKUP(BH$1,'Tactic Recode'!$A$1:$B$547,2,FALSE))</f>
        <v/>
      </c>
      <c r="BI140" t="str">
        <f>IF(ISERROR(MATCH(BI$1,'CSC Mitre'!EI$1:EI$220,0)),"",VLOOKUP(BI$1,'Tactic Recode'!$A$1:$B$547,2,FALSE))</f>
        <v/>
      </c>
      <c r="BJ140" t="str">
        <f>IF(ISERROR(MATCH(BJ$1,'CSC Mitre'!EI$1:EI$220,0)),"",VLOOKUP(BJ$1,'Tactic Recode'!$A$1:$B$547,2,FALSE))</f>
        <v/>
      </c>
      <c r="BK140" t="str">
        <f>IF(ISERROR(MATCH(BK$1,'CSC Mitre'!EI$1:EI$220,0)),"",VLOOKUP(BK$1,'Tactic Recode'!$A$1:$B$547,2,FALSE))</f>
        <v/>
      </c>
      <c r="BL140" t="str">
        <f>IF(ISERROR(MATCH(BL$1,'CSC Mitre'!EI$1:EI$220,0)),"",VLOOKUP(BL$1,'Tactic Recode'!$A$1:$B$547,2,FALSE))</f>
        <v/>
      </c>
      <c r="BM140" t="str">
        <f>IF(ISERROR(MATCH(BM$1,'CSC Mitre'!EI$1:EI$220,0)),"",VLOOKUP(BM$1,'Tactic Recode'!$A$1:$B$547,2,FALSE))</f>
        <v/>
      </c>
      <c r="BN140" t="str">
        <f>IF(ISERROR(MATCH(BN$1,'CSC Mitre'!EI$1:EI$220,0)),"",VLOOKUP(BN$1,'Tactic Recode'!$A$1:$B$547,2,FALSE))</f>
        <v/>
      </c>
      <c r="BO140" t="str">
        <f>IF(ISERROR(MATCH(BO$1,'CSC Mitre'!EI$1:EI$220,0)),"",VLOOKUP(BO$1,'Tactic Recode'!$A$1:$B$547,2,FALSE))</f>
        <v/>
      </c>
      <c r="BP140" t="str">
        <f>IF(ISERROR(MATCH(BP$1,'CSC Mitre'!EI$1:EI$220,0)),"",VLOOKUP(BP$1,'Tactic Recode'!$A$1:$B$547,2,FALSE))</f>
        <v/>
      </c>
      <c r="BQ140" t="str">
        <f>IF(ISERROR(MATCH(BQ$1,'CSC Mitre'!EI$1:EI$220,0)),"",VLOOKUP(BQ$1,'Tactic Recode'!$A$1:$B$547,2,FALSE))</f>
        <v/>
      </c>
      <c r="BR140" t="str">
        <f>IF(ISERROR(MATCH(BR$1,'CSC Mitre'!EI$1:EI$220,0)),"",VLOOKUP(BR$1,'Tactic Recode'!$A$1:$B$547,2,FALSE))</f>
        <v/>
      </c>
      <c r="BS140" t="str">
        <f>IF(ISERROR(MATCH(BS$1,'CSC Mitre'!EI$1:EI$220,0)),"",VLOOKUP(BS$1,'Tactic Recode'!$A$1:$B$547,2,FALSE))</f>
        <v/>
      </c>
      <c r="BT140" t="str">
        <f>IF(ISERROR(MATCH(BT$1,'CSC Mitre'!EI$1:EI$220,0)),"",VLOOKUP(BT$1,'Tactic Recode'!$A$1:$B$547,2,FALSE))</f>
        <v/>
      </c>
      <c r="BU140" t="str">
        <f>IF(ISERROR(MATCH(BU$1,'CSC Mitre'!EI$1:EI$220,0)),"",VLOOKUP(BU$1,'Tactic Recode'!$A$1:$B$547,2,FALSE))</f>
        <v/>
      </c>
      <c r="BV140" t="str">
        <f>IF(ISERROR(MATCH(BV$1,'CSC Mitre'!EI$1:EI$220,0)),"",VLOOKUP(BV$1,'Tactic Recode'!$A$1:$B$547,2,FALSE))</f>
        <v/>
      </c>
      <c r="BW140" t="str">
        <f>IF(ISERROR(MATCH(BW$1,'CSC Mitre'!EI$1:EI$220,0)),"",VLOOKUP(BW$1,'Tactic Recode'!$A$1:$B$547,2,FALSE))</f>
        <v/>
      </c>
      <c r="BX140" t="str">
        <f>IF(ISERROR(MATCH(BX$1,'CSC Mitre'!EI$1:EI$220,0)),"",VLOOKUP(BX$1,'Tactic Recode'!$A$1:$B$547,2,FALSE))</f>
        <v/>
      </c>
      <c r="BY140" t="str">
        <f>IF(ISERROR(MATCH(BY$1,'CSC Mitre'!EI$1:EI$220,0)),"",VLOOKUP(BY$1,'Tactic Recode'!$A$1:$B$547,2,FALSE))</f>
        <v/>
      </c>
      <c r="BZ140" t="str">
        <f>IF(ISERROR(MATCH(BZ$1,'CSC Mitre'!EI$1:EI$220,0)),"",VLOOKUP(BZ$1,'Tactic Recode'!$A$1:$B$547,2,FALSE))</f>
        <v/>
      </c>
      <c r="CA140" t="str">
        <f>IF(ISERROR(MATCH(CA$1,'CSC Mitre'!EI$1:EI$220,0)),"",VLOOKUP(CA$1,'Tactic Recode'!$A$1:$B$547,2,FALSE))</f>
        <v/>
      </c>
      <c r="CB140" t="str">
        <f>IF(ISERROR(MATCH(CB$1,'CSC Mitre'!EI$1:EI$220,0)),"",VLOOKUP(CB$1,'Tactic Recode'!$A$1:$B$547,2,FALSE))</f>
        <v/>
      </c>
      <c r="CC140" t="str">
        <f>IF(ISERROR(MATCH(CC$1,'CSC Mitre'!EI$1:EI$220,0)),"",VLOOKUP(CC$1,'Tactic Recode'!$A$1:$B$547,2,FALSE))</f>
        <v/>
      </c>
      <c r="CD140" t="str">
        <f>IF(ISERROR(MATCH(CD$1,'CSC Mitre'!EI$1:EI$220,0)),"",VLOOKUP(CD$1,'Tactic Recode'!$A$1:$B$547,2,FALSE))</f>
        <v/>
      </c>
      <c r="CE140" t="str">
        <f>IF(ISERROR(MATCH(CE$1,'CSC Mitre'!EI$1:EI$220,0)),"",VLOOKUP(CE$1,'Tactic Recode'!$A$1:$B$547,2,FALSE))</f>
        <v/>
      </c>
      <c r="CF140" t="str">
        <f>IF(ISERROR(MATCH(CF$1,'CSC Mitre'!EI$1:EI$220,0)),"",VLOOKUP(CF$1,'Tactic Recode'!$A$1:$B$547,2,FALSE))</f>
        <v/>
      </c>
      <c r="CG140" t="str">
        <f>IF(ISERROR(MATCH(CG$1,'CSC Mitre'!EI$1:EI$220,0)),"",VLOOKUP(CG$1,'Tactic Recode'!$A$1:$B$547,2,FALSE))</f>
        <v/>
      </c>
      <c r="CH140" t="str">
        <f>IF(ISERROR(MATCH(CH$1,'CSC Mitre'!EI$1:EI$220,0)),"",VLOOKUP(CH$1,'Tactic Recode'!$A$1:$B$547,2,FALSE))</f>
        <v/>
      </c>
      <c r="CI140" t="str">
        <f>IF(ISERROR(MATCH(CI$1,'CSC Mitre'!EI$1:EI$220,0)),"",VLOOKUP(CI$1,'Tactic Recode'!$A$1:$B$547,2,FALSE))</f>
        <v/>
      </c>
      <c r="CJ140" t="str">
        <f>IF(ISERROR(MATCH(CJ$1,'CSC Mitre'!EI$1:EI$220,0)),"",VLOOKUP(CJ$1,'Tactic Recode'!$A$1:$B$547,2,FALSE))</f>
        <v/>
      </c>
      <c r="CK140" t="str">
        <f>IF(ISERROR(MATCH(CK$1,'CSC Mitre'!EI$1:EI$220,0)),"",VLOOKUP(CK$1,'Tactic Recode'!$A$1:$B$547,2,FALSE))</f>
        <v/>
      </c>
      <c r="CL140" t="str">
        <f>IF(ISERROR(MATCH(CL$1,'CSC Mitre'!EI$1:EI$220,0)),"",VLOOKUP(CL$1,'Tactic Recode'!$A$1:$B$547,2,FALSE))</f>
        <v/>
      </c>
      <c r="CM140" t="str">
        <f>IF(ISERROR(MATCH(CM$1,'CSC Mitre'!EI$1:EI$220,0)),"",VLOOKUP(CM$1,'Tactic Recode'!$A$1:$B$547,2,FALSE))</f>
        <v/>
      </c>
      <c r="CN140" t="str">
        <f>IF(ISERROR(MATCH(CN$1,'CSC Mitre'!EI$1:EI$220,0)),"",VLOOKUP(CN$1,'Tactic Recode'!$A$1:$B$547,2,FALSE))</f>
        <v/>
      </c>
      <c r="CO140" t="str">
        <f>IF(ISERROR(MATCH(CO$1,'CSC Mitre'!EI$1:EI$220,0)),"",VLOOKUP(CO$1,'Tactic Recode'!$A$1:$B$547,2,FALSE))</f>
        <v/>
      </c>
      <c r="CP140" t="str">
        <f>IF(ISERROR(MATCH(CP$1,'CSC Mitre'!EI$1:EI$220,0)),"",VLOOKUP(CP$1,'Tactic Recode'!$A$1:$B$547,2,FALSE))</f>
        <v/>
      </c>
      <c r="CQ140" t="str">
        <f>IF(ISERROR(MATCH(CQ$1,'CSC Mitre'!EI$1:EI$220,0)),"",VLOOKUP(CQ$1,'Tactic Recode'!$A$1:$B$547,2,FALSE))</f>
        <v/>
      </c>
      <c r="CR140" t="str">
        <f>IF(ISERROR(MATCH(CR$1,'CSC Mitre'!EI$1:EI$220,0)),"",VLOOKUP(CR$1,'Tactic Recode'!$A$1:$B$547,2,FALSE))</f>
        <v/>
      </c>
      <c r="CS140" t="str">
        <f>IF(ISERROR(MATCH(CS$1,'CSC Mitre'!EI$1:EI$220,0)),"",VLOOKUP(CS$1,'Tactic Recode'!$A$1:$B$547,2,FALSE))</f>
        <v/>
      </c>
      <c r="CT140" t="str">
        <f>IF(ISERROR(MATCH(CT$1,'CSC Mitre'!EI$1:EI$220,0)),"",VLOOKUP(CT$1,'Tactic Recode'!$A$1:$B$547,2,FALSE))</f>
        <v/>
      </c>
      <c r="CU140" t="str">
        <f>IF(ISERROR(MATCH(CU$1,'CSC Mitre'!EI$1:EI$220,0)),"",VLOOKUP(CU$1,'Tactic Recode'!$A$1:$B$547,2,FALSE))</f>
        <v/>
      </c>
      <c r="CV140" t="str">
        <f>IF(ISERROR(MATCH(CV$1,'CSC Mitre'!EI$1:EI$220,0)),"",VLOOKUP(CV$1,'Tactic Recode'!$A$1:$B$547,2,FALSE))</f>
        <v/>
      </c>
      <c r="CW140" t="str">
        <f>IF(ISERROR(MATCH(CW$1,'CSC Mitre'!EI$1:EI$220,0)),"",VLOOKUP(CW$1,'Tactic Recode'!$A$1:$B$547,2,FALSE))</f>
        <v/>
      </c>
      <c r="CX140" t="str">
        <f>IF(ISERROR(MATCH(CX$1,'CSC Mitre'!EI$1:EI$220,0)),"",VLOOKUP(CX$1,'Tactic Recode'!$A$1:$B$547,2,FALSE))</f>
        <v/>
      </c>
      <c r="CY140" t="str">
        <f>IF(ISERROR(MATCH(CY$1,'CSC Mitre'!EI$1:EI$220,0)),"",VLOOKUP(CY$1,'Tactic Recode'!$A$1:$B$547,2,FALSE))</f>
        <v/>
      </c>
      <c r="CZ140" t="str">
        <f>IF(ISERROR(MATCH(CZ$1,'CSC Mitre'!EI$1:EI$220,0)),"",VLOOKUP(CZ$1,'Tactic Recode'!$A$1:$B$547,2,FALSE))</f>
        <v/>
      </c>
      <c r="DA140" t="str">
        <f>IF(ISERROR(MATCH(DA$1,'CSC Mitre'!EI$1:EI$220,0)),"",VLOOKUP(DA$1,'Tactic Recode'!$A$1:$B$547,2,FALSE))</f>
        <v/>
      </c>
      <c r="DB140" t="str">
        <f>IF(ISERROR(MATCH(DB$1,'CSC Mitre'!EI$1:EI$220,0)),"",VLOOKUP(DB$1,'Tactic Recode'!$A$1:$B$547,2,FALSE))</f>
        <v/>
      </c>
      <c r="DC140" t="str">
        <f>IF(ISERROR(MATCH(DC$1,'CSC Mitre'!EI$1:EI$220,0)),"",VLOOKUP(DC$1,'Tactic Recode'!$A$1:$B$547,2,FALSE))</f>
        <v/>
      </c>
      <c r="DD140" t="str">
        <f>IF(ISERROR(MATCH(DD$1,'CSC Mitre'!EI$1:EI$220,0)),"",VLOOKUP(DD$1,'Tactic Recode'!$A$1:$B$547,2,FALSE))</f>
        <v/>
      </c>
      <c r="DE140" t="str">
        <f>IF(ISERROR(MATCH(DE$1,'CSC Mitre'!EI$1:EI$220,0)),"",VLOOKUP(DE$1,'Tactic Recode'!$A$1:$B$547,2,FALSE))</f>
        <v/>
      </c>
      <c r="DF140" t="str">
        <f>IF(ISERROR(MATCH(DF$1,'CSC Mitre'!EI$1:EI$220,0)),"",VLOOKUP(DF$1,'Tactic Recode'!$A$1:$B$547,2,FALSE))</f>
        <v/>
      </c>
      <c r="DG140" t="str">
        <f>IF(ISERROR(MATCH(DG$1,'CSC Mitre'!EI$1:EI$220,0)),"",VLOOKUP(DG$1,'Tactic Recode'!$A$1:$B$547,2,FALSE))</f>
        <v/>
      </c>
      <c r="DH140" t="str">
        <f>IF(ISERROR(MATCH(DH$1,'CSC Mitre'!EI$1:EI$220,0)),"",VLOOKUP(DH$1,'Tactic Recode'!$A$1:$B$547,2,FALSE))</f>
        <v/>
      </c>
      <c r="DI140" t="str">
        <f>IF(ISERROR(MATCH(DI$1,'CSC Mitre'!EI$1:EI$220,0)),"",VLOOKUP(DI$1,'Tactic Recode'!$A$1:$B$547,2,FALSE))</f>
        <v/>
      </c>
      <c r="DJ140" t="str">
        <f>IF(ISERROR(MATCH(DJ$1,'CSC Mitre'!EI$1:EI$220,0)),"",VLOOKUP(DJ$1,'Tactic Recode'!$A$1:$B$547,2,FALSE))</f>
        <v/>
      </c>
      <c r="DK140" t="str">
        <f>IF(ISERROR(MATCH(DK$1,'CSC Mitre'!EI$1:EI$220,0)),"",VLOOKUP(DK$1,'Tactic Recode'!$A$1:$B$547,2,FALSE))</f>
        <v/>
      </c>
      <c r="DL140" t="str">
        <f>IF(ISERROR(MATCH(DL$1,'CSC Mitre'!EI$1:EI$220,0)),"",VLOOKUP(DL$1,'Tactic Recode'!$A$1:$B$547,2,FALSE))</f>
        <v/>
      </c>
      <c r="DM140" t="str">
        <f>IF(ISERROR(MATCH(DM$1,'CSC Mitre'!EI$1:EI$220,0)),"",VLOOKUP(DM$1,'Tactic Recode'!$A$1:$B$547,2,FALSE))</f>
        <v/>
      </c>
      <c r="DN140" t="str">
        <f>IF(ISERROR(MATCH(DN$1,'CSC Mitre'!EI$1:EI$220,0)),"",VLOOKUP(DN$1,'Tactic Recode'!$A$1:$B$547,2,FALSE))</f>
        <v/>
      </c>
      <c r="DO140" t="str">
        <f>IF(ISERROR(MATCH(DO$1,'CSC Mitre'!EI$1:EI$220,0)),"",VLOOKUP(DO$1,'Tactic Recode'!$A$1:$B$547,2,FALSE))</f>
        <v/>
      </c>
      <c r="DP140" t="str">
        <f>IF(ISERROR(MATCH(DP$1,'CSC Mitre'!EI$1:EI$220,0)),"",VLOOKUP(DP$1,'Tactic Recode'!$A$1:$B$547,2,FALSE))</f>
        <v/>
      </c>
      <c r="DQ140" t="str">
        <f>IF(ISERROR(MATCH(DQ$1,'CSC Mitre'!EI$1:EI$220,0)),"",VLOOKUP(DQ$1,'Tactic Recode'!$A$1:$B$547,2,FALSE))</f>
        <v/>
      </c>
      <c r="DR140" t="str">
        <f>IF(ISERROR(MATCH(DR$1,'CSC Mitre'!EI$1:EI$220,0)),"",VLOOKUP(DR$1,'Tactic Recode'!$A$1:$B$547,2,FALSE))</f>
        <v/>
      </c>
      <c r="DS140" t="str">
        <f>IF(ISERROR(MATCH(DS$1,'CSC Mitre'!EI$1:EI$220,0)),"",VLOOKUP(DS$1,'Tactic Recode'!$A$1:$B$547,2,FALSE))</f>
        <v/>
      </c>
      <c r="DT140" t="str">
        <f>IF(ISERROR(MATCH(DT$1,'CSC Mitre'!EI$1:EI$220,0)),"",VLOOKUP(DT$1,'Tactic Recode'!$A$1:$B$547,2,FALSE))</f>
        <v/>
      </c>
      <c r="DU140" t="str">
        <f>IF(ISERROR(MATCH(DU$1,'CSC Mitre'!EI$1:EI$220,0)),"",VLOOKUP(DU$1,'Tactic Recode'!$A$1:$B$547,2,FALSE))</f>
        <v/>
      </c>
      <c r="DV140" t="str">
        <f>IF(ISERROR(MATCH(DV$1,'CSC Mitre'!EI$1:EI$220,0)),"",VLOOKUP(DV$1,'Tactic Recode'!$A$1:$B$547,2,FALSE))</f>
        <v/>
      </c>
      <c r="DW140" t="str">
        <f>IF(ISERROR(MATCH(DW$1,'CSC Mitre'!EI$1:EI$220,0)),"",VLOOKUP(DW$1,'Tactic Recode'!$A$1:$B$547,2,FALSE))</f>
        <v/>
      </c>
      <c r="DX140" t="str">
        <f>IF(ISERROR(MATCH(DX$1,'CSC Mitre'!EI$1:EI$220,0)),"",VLOOKUP(DX$1,'Tactic Recode'!$A$1:$B$547,2,FALSE))</f>
        <v/>
      </c>
      <c r="DY140" t="str">
        <f>IF(ISERROR(MATCH(DY$1,'CSC Mitre'!EI$1:EI$220,0)),"",VLOOKUP(DY$1,'Tactic Recode'!$A$1:$B$547,2,FALSE))</f>
        <v/>
      </c>
      <c r="DZ140" t="str">
        <f>IF(ISERROR(MATCH(DZ$1,'CSC Mitre'!EI$1:EI$220,0)),"",VLOOKUP(DZ$1,'Tactic Recode'!$A$1:$B$547,2,FALSE))</f>
        <v/>
      </c>
      <c r="EA140" t="str">
        <f>IF(ISERROR(MATCH(EA$1,'CSC Mitre'!EI$1:EI$220,0)),"",VLOOKUP(EA$1,'Tactic Recode'!$A$1:$B$547,2,FALSE))</f>
        <v/>
      </c>
      <c r="EB140" t="str">
        <f>IF(ISERROR(MATCH(EB$1,'CSC Mitre'!EI$1:EI$220,0)),"",VLOOKUP(EB$1,'Tactic Recode'!$A$1:$B$547,2,FALSE))</f>
        <v/>
      </c>
      <c r="EC140" t="str">
        <f>IF(ISERROR(MATCH(EC$1,'CSC Mitre'!EI$1:EI$220,0)),"",VLOOKUP(EC$1,'Tactic Recode'!$A$1:$B$547,2,FALSE))</f>
        <v/>
      </c>
      <c r="ED140" t="str">
        <f>IF(ISERROR(MATCH(ED$1,'CSC Mitre'!EI$1:EI$220,0)),"",VLOOKUP(ED$1,'Tactic Recode'!$A$1:$B$547,2,FALSE))</f>
        <v/>
      </c>
      <c r="EE140" t="str">
        <f>IF(ISERROR(MATCH(EE$1,'CSC Mitre'!EI$1:EI$220,0)),"",VLOOKUP(EE$1,'Tactic Recode'!$A$1:$B$547,2,FALSE))</f>
        <v/>
      </c>
      <c r="EF140" t="str">
        <f>IF(ISERROR(MATCH(EF$1,'CSC Mitre'!EI$1:EI$220,0)),"",VLOOKUP(EF$1,'Tactic Recode'!$A$1:$B$547,2,FALSE))</f>
        <v/>
      </c>
      <c r="EG140" t="str">
        <f>IF(ISERROR(MATCH(EG$1,'CSC Mitre'!EI$1:EI$220,0)),"",VLOOKUP(EG$1,'Tactic Recode'!$A$1:$B$547,2,FALSE))</f>
        <v/>
      </c>
      <c r="EH140" t="str">
        <f>IF(ISERROR(MATCH(EH$1,'CSC Mitre'!EI$1:EI$220,0)),"",VLOOKUP(EH$1,'Tactic Recode'!$A$1:$B$547,2,FALSE))</f>
        <v/>
      </c>
      <c r="EI140" t="str">
        <f>IF(ISERROR(MATCH(EI$1,'CSC Mitre'!EI$1:EI$220,0)),"",VLOOKUP(EI$1,'Tactic Recode'!$A$1:$B$547,2,FALSE))</f>
        <v/>
      </c>
      <c r="EJ140" t="str">
        <f>IF(ISERROR(MATCH(EJ$1,'CSC Mitre'!EI$1:EI$220,0)),"",VLOOKUP(EJ$1,'Tactic Recode'!$A$1:$B$547,2,FALSE))</f>
        <v/>
      </c>
      <c r="EK140" t="str">
        <f>IF(ISERROR(MATCH(EK$1,'CSC Mitre'!EI$1:EI$220,0)),"",VLOOKUP(EK$1,'Tactic Recode'!$A$1:$B$547,2,FALSE))</f>
        <v/>
      </c>
      <c r="EL140" t="str">
        <f>IF(ISERROR(MATCH(EL$1,'CSC Mitre'!EI$1:EI$220,0)),"",VLOOKUP(EL$1,'Tactic Recode'!$A$1:$B$547,2,FALSE))</f>
        <v/>
      </c>
      <c r="EM140" t="str">
        <f>IF(ISERROR(MATCH(EM$1,'CSC Mitre'!EI$1:EI$220,0)),"",VLOOKUP(EM$1,'Tactic Recode'!$A$1:$B$547,2,FALSE))</f>
        <v/>
      </c>
      <c r="EN140" t="str">
        <f>IF(ISERROR(MATCH(EN$1,'CSC Mitre'!EI$1:EI$220,0)),"",VLOOKUP(EN$1,'Tactic Recode'!$A$1:$B$547,2,FALSE))</f>
        <v/>
      </c>
      <c r="EO140" t="str">
        <f>IF(ISERROR(MATCH(EO$1,'CSC Mitre'!EI$1:EI$220,0)),"",VLOOKUP(EO$1,'Tactic Recode'!$A$1:$B$547,2,FALSE))</f>
        <v/>
      </c>
      <c r="EP140" t="str">
        <f>IF(ISERROR(MATCH(EP$1,'CSC Mitre'!EI$1:EI$220,0)),"",VLOOKUP(EP$1,'Tactic Recode'!$A$1:$B$547,2,FALSE))</f>
        <v/>
      </c>
      <c r="EQ140" t="str">
        <f>IF(ISERROR(MATCH(EQ$1,'CSC Mitre'!EI$1:EI$220,0)),"",VLOOKUP(EQ$1,'Tactic Recode'!$A$1:$B$547,2,FALSE))</f>
        <v/>
      </c>
      <c r="ER140" t="str">
        <f>IF(ISERROR(MATCH(ER$1,'CSC Mitre'!EI$1:EI$220,0)),"",VLOOKUP(ER$1,'Tactic Recode'!$A$1:$B$547,2,FALSE))</f>
        <v/>
      </c>
      <c r="ES140" t="str">
        <f>IF(ISERROR(MATCH(ES$1,'CSC Mitre'!EI$1:EI$220,0)),"",VLOOKUP(ES$1,'Tactic Recode'!$A$1:$B$547,2,FALSE))</f>
        <v/>
      </c>
      <c r="ET140" t="str">
        <f>IF(ISERROR(MATCH(ET$1,'CSC Mitre'!EI$1:EI$220,0)),"",VLOOKUP(ET$1,'Tactic Recode'!$A$1:$B$547,2,FALSE))</f>
        <v/>
      </c>
      <c r="EU140" t="str">
        <f>IF(ISERROR(MATCH(EU$1,'CSC Mitre'!EI$1:EI$220,0)),"",VLOOKUP(EU$1,'Tactic Recode'!$A$1:$B$547,2,FALSE))</f>
        <v/>
      </c>
      <c r="EV140" t="str">
        <f>IF(ISERROR(MATCH(EV$1,'CSC Mitre'!EI$1:EI$220,0)),"",VLOOKUP(EV$1,'Tactic Recode'!$A$1:$B$547,2,FALSE))</f>
        <v/>
      </c>
      <c r="EW140" t="str">
        <f>IF(ISERROR(MATCH(EW$1,'CSC Mitre'!EI$1:EI$220,0)),"",VLOOKUP(EW$1,'Tactic Recode'!$A$1:$B$547,2,FALSE))</f>
        <v/>
      </c>
      <c r="EX140" t="str">
        <f>IF(ISERROR(MATCH(EX$1,'CSC Mitre'!EI$1:EI$220,0)),"",VLOOKUP(EX$1,'Tactic Recode'!$A$1:$B$547,2,FALSE))</f>
        <v/>
      </c>
      <c r="EY140" t="str">
        <f>IF(ISERROR(MATCH(EY$1,'CSC Mitre'!EI$1:EI$220,0)),"",VLOOKUP(EY$1,'Tactic Recode'!$A$1:$B$547,2,FALSE))</f>
        <v/>
      </c>
      <c r="EZ140" t="str">
        <f>IF(ISERROR(MATCH(EZ$1,'CSC Mitre'!EI$1:EI$220,0)),"",VLOOKUP(EZ$1,'Tactic Recode'!$A$1:$B$547,2,FALSE))</f>
        <v/>
      </c>
      <c r="FA140" t="str">
        <f>IF(ISERROR(MATCH(FA$1,'CSC Mitre'!EI$1:EI$220,0)),"",VLOOKUP(FA$1,'Tactic Recode'!$A$1:$B$547,2,FALSE))</f>
        <v/>
      </c>
      <c r="FB140" t="str">
        <f>IF(ISERROR(MATCH(FB$1,'CSC Mitre'!EI$1:EI$220,0)),"",VLOOKUP(FB$1,'Tactic Recode'!$A$1:$B$547,2,FALSE))</f>
        <v/>
      </c>
      <c r="FC140" t="str">
        <f>IF(ISERROR(MATCH(FC$1,'CSC Mitre'!EI$1:EI$220,0)),"",VLOOKUP(FC$1,'Tactic Recode'!$A$1:$B$547,2,FALSE))</f>
        <v/>
      </c>
      <c r="FD140" t="str">
        <f>IF(ISERROR(MATCH(FD$1,'CSC Mitre'!EI$1:EI$220,0)),"",VLOOKUP(FD$1,'Tactic Recode'!$A$1:$B$547,2,FALSE))</f>
        <v/>
      </c>
      <c r="FE140" t="str">
        <f>IF(ISERROR(MATCH(FE$1,'CSC Mitre'!EI$1:EI$220,0)),"",VLOOKUP(FE$1,'Tactic Recode'!$A$1:$B$547,2,FALSE))</f>
        <v/>
      </c>
      <c r="FF140" t="str">
        <f>IF(ISERROR(MATCH(FF$1,'CSC Mitre'!EI$1:EI$220,0)),"",VLOOKUP(FF$1,'Tactic Recode'!$A$1:$B$547,2,FALSE))</f>
        <v/>
      </c>
      <c r="FG140" t="str">
        <f>IF(ISERROR(MATCH(FG$1,'CSC Mitre'!EI$1:EI$220,0)),"",VLOOKUP(FG$1,'Tactic Recode'!$A$1:$B$547,2,FALSE))</f>
        <v/>
      </c>
      <c r="FH140" t="str">
        <f>IF(ISERROR(MATCH(FH$1,'CSC Mitre'!EI$1:EI$220,0)),"",VLOOKUP(FH$1,'Tactic Recode'!$A$1:$B$547,2,FALSE))</f>
        <v/>
      </c>
      <c r="FI140" t="str">
        <f>IF(ISERROR(MATCH(FI$1,'CSC Mitre'!EI$1:EI$220,0)),"",VLOOKUP(FI$1,'Tactic Recode'!$A$1:$B$547,2,FALSE))</f>
        <v/>
      </c>
      <c r="FJ140" t="str">
        <f>IF(ISERROR(MATCH(FJ$1,'CSC Mitre'!EI$1:EI$220,0)),"",VLOOKUP(FJ$1,'Tactic Recode'!$A$1:$B$547,2,FALSE))</f>
        <v/>
      </c>
      <c r="FK140" t="str">
        <f>IF(ISERROR(MATCH(FK$1,'CSC Mitre'!EI$1:EI$220,0)),"",VLOOKUP(FK$1,'Tactic Recode'!$A$1:$B$547,2,FALSE))</f>
        <v/>
      </c>
      <c r="FL140" t="str">
        <f>IF(ISERROR(MATCH(FL$1,'CSC Mitre'!EI$1:EI$220,0)),"",VLOOKUP(FL$1,'Tactic Recode'!$A$1:$B$547,2,FALSE))</f>
        <v/>
      </c>
      <c r="FM140" t="str">
        <f>IF(ISERROR(MATCH(FM$1,'CSC Mitre'!EI$1:EI$220,0)),"",VLOOKUP(FM$1,'Tactic Recode'!$A$1:$B$547,2,FALSE))</f>
        <v/>
      </c>
      <c r="FN140" t="str">
        <f>IF(ISERROR(MATCH(FN$1,'CSC Mitre'!EI$1:EI$220,0)),"",VLOOKUP(FN$1,'Tactic Recode'!$A$1:$B$547,2,FALSE))</f>
        <v/>
      </c>
      <c r="FO140" t="str">
        <f>IF(ISERROR(MATCH(FO$1,'CSC Mitre'!EI$1:EI$220,0)),"",VLOOKUP(FO$1,'Tactic Recode'!$A$1:$B$547,2,FALSE))</f>
        <v/>
      </c>
      <c r="FP140" t="str">
        <f>IF(ISERROR(MATCH(FP$1,'CSC Mitre'!EI$1:EI$220,0)),"",VLOOKUP(FP$1,'Tactic Recode'!$A$1:$B$547,2,FALSE))</f>
        <v/>
      </c>
      <c r="FQ140" t="str">
        <f>IF(ISERROR(MATCH(FQ$1,'CSC Mitre'!EI$1:EI$220,0)),"",VLOOKUP(FQ$1,'Tactic Recode'!$A$1:$B$547,2,FALSE))</f>
        <v/>
      </c>
      <c r="FR140" t="str">
        <f>IF(ISERROR(MATCH(FR$1,'CSC Mitre'!EI$1:EI$220,0)),"",VLOOKUP(FR$1,'Tactic Recode'!$A$1:$B$547,2,FALSE))</f>
        <v/>
      </c>
      <c r="FS140" t="str">
        <f>IF(ISERROR(MATCH(FS$1,'CSC Mitre'!EI$1:EI$220,0)),"",VLOOKUP(FS$1,'Tactic Recode'!$A$1:$B$547,2,FALSE))</f>
        <v/>
      </c>
      <c r="FT140" t="str">
        <f>IF(ISERROR(MATCH(FT$1,'CSC Mitre'!EI$1:EI$220,0)),"",VLOOKUP(FT$1,'Tactic Recode'!$A$1:$B$547,2,FALSE))</f>
        <v/>
      </c>
      <c r="FU140" t="str">
        <f>IF(ISERROR(MATCH(FU$1,'CSC Mitre'!EI$1:EI$220,0)),"",VLOOKUP(FU$1,'Tactic Recode'!$A$1:$B$547,2,FALSE))</f>
        <v/>
      </c>
      <c r="FV140" t="str">
        <f>IF(ISERROR(MATCH(FV$1,'CSC Mitre'!EI$1:EI$220,0)),"",VLOOKUP(FV$1,'Tactic Recode'!$A$1:$B$547,2,FALSE))</f>
        <v/>
      </c>
      <c r="FW140" t="str">
        <f>IF(ISERROR(MATCH(FW$1,'CSC Mitre'!EI$1:EI$220,0)),"",VLOOKUP(FW$1,'Tactic Recode'!$A$1:$B$547,2,FALSE))</f>
        <v/>
      </c>
      <c r="FX140" t="str">
        <f>IF(ISERROR(MATCH(FX$1,'CSC Mitre'!EI$1:EI$220,0)),"",VLOOKUP(FX$1,'Tactic Recode'!$A$1:$B$547,2,FALSE))</f>
        <v/>
      </c>
      <c r="FY140" t="str">
        <f>IF(ISERROR(MATCH(FY$1,'CSC Mitre'!EI$1:EI$220,0)),"",VLOOKUP(FY$1,'Tactic Recode'!$A$1:$B$547,2,FALSE))</f>
        <v/>
      </c>
      <c r="FZ140" t="str">
        <f>IF(ISERROR(MATCH(FZ$1,'CSC Mitre'!EI$1:EI$220,0)),"",VLOOKUP(FZ$1,'Tactic Recode'!$A$1:$B$547,2,FALSE))</f>
        <v/>
      </c>
      <c r="GA140" t="str">
        <f>IF(ISERROR(MATCH(GA$1,'CSC Mitre'!EI$1:EI$220,0)),"",VLOOKUP(GA$1,'Tactic Recode'!$A$1:$B$547,2,FALSE))</f>
        <v/>
      </c>
      <c r="GB140" t="str">
        <f>IF(ISERROR(MATCH(GB$1,'CSC Mitre'!EI$1:EI$220,0)),"",VLOOKUP(GB$1,'Tactic Recode'!$A$1:$B$547,2,FALSE))</f>
        <v/>
      </c>
      <c r="GC140" t="str">
        <f>IF(ISERROR(MATCH(GC$1,'CSC Mitre'!EI$1:EI$220,0)),"",VLOOKUP(GC$1,'Tactic Recode'!$A$1:$B$547,2,FALSE))</f>
        <v/>
      </c>
      <c r="GD140" t="str">
        <f>IF(ISERROR(MATCH(GD$1,'CSC Mitre'!EI$1:EI$220,0)),"",VLOOKUP(GD$1,'Tactic Recode'!$A$1:$B$547,2,FALSE))</f>
        <v/>
      </c>
      <c r="GE140" t="str">
        <f>IF(ISERROR(MATCH(GE$1,'CSC Mitre'!EI$1:EI$220,0)),"",VLOOKUP(GE$1,'Tactic Recode'!$A$1:$B$547,2,FALSE))</f>
        <v/>
      </c>
      <c r="GF140" t="str">
        <f>IF(ISERROR(MATCH(GF$1,'CSC Mitre'!EI$1:EI$220,0)),"",VLOOKUP(GF$1,'Tactic Recode'!$A$1:$B$547,2,FALSE))</f>
        <v/>
      </c>
      <c r="GG140" t="str">
        <f>IF(ISERROR(MATCH(GG$1,'CSC Mitre'!EI$1:EI$220,0)),"",VLOOKUP(GG$1,'Tactic Recode'!$A$1:$B$547,2,FALSE))</f>
        <v/>
      </c>
      <c r="GH140" t="str">
        <f>IF(ISERROR(MATCH(GH$1,'CSC Mitre'!EI$1:EI$220,0)),"",VLOOKUP(GH$1,'Tactic Recode'!$A$1:$B$547,2,FALSE))</f>
        <v/>
      </c>
      <c r="GI140" t="str">
        <f>IF(ISERROR(MATCH(GI$1,'CSC Mitre'!EI$1:EI$220,0)),"",VLOOKUP(GI$1,'Tactic Recode'!$A$1:$B$547,2,FALSE))</f>
        <v/>
      </c>
      <c r="GJ140" t="str">
        <f>IF(ISERROR(MATCH(GJ$1,'CSC Mitre'!EI$1:EI$220,0)),"",VLOOKUP(GJ$1,'Tactic Recode'!$A$1:$B$547,2,FALSE))</f>
        <v/>
      </c>
      <c r="GK140" t="str">
        <f>IF(ISERROR(MATCH(GK$1,'CSC Mitre'!EI$1:EI$220,0)),"",VLOOKUP(GK$1,'Tactic Recode'!$A$1:$B$547,2,FALSE))</f>
        <v/>
      </c>
      <c r="GL140" t="str">
        <f>IF(ISERROR(MATCH(GL$1,'CSC Mitre'!EI$1:EI$220,0)),"",VLOOKUP(GL$1,'Tactic Recode'!$A$1:$B$547,2,FALSE))</f>
        <v/>
      </c>
      <c r="GM140" t="str">
        <f>IF(ISERROR(MATCH(GM$1,'CSC Mitre'!EI$1:EI$220,0)),"",VLOOKUP(GM$1,'Tactic Recode'!$A$1:$B$547,2,FALSE))</f>
        <v/>
      </c>
      <c r="GN140" t="str">
        <f>IF(ISERROR(MATCH(GN$1,'CSC Mitre'!EI$1:EI$220,0)),"",VLOOKUP(GN$1,'Tactic Recode'!$A$1:$B$547,2,FALSE))</f>
        <v/>
      </c>
      <c r="GO140" t="str">
        <f>IF(ISERROR(MATCH(GO$1,'CSC Mitre'!EI$1:EI$220,0)),"",VLOOKUP(GO$1,'Tactic Recode'!$A$1:$B$547,2,FALSE))</f>
        <v/>
      </c>
      <c r="GP140" t="str">
        <f>IF(ISERROR(MATCH(GP$1,'CSC Mitre'!EI$1:EI$220,0)),"",VLOOKUP(GP$1,'Tactic Recode'!$A$1:$B$547,2,FALSE))</f>
        <v/>
      </c>
      <c r="GQ140" t="str">
        <f>IF(ISERROR(MATCH(GQ$1,'CSC Mitre'!EI$1:EI$220,0)),"",VLOOKUP(GQ$1,'Tactic Recode'!$A$1:$B$547,2,FALSE))</f>
        <v/>
      </c>
      <c r="GR140" t="str">
        <f>IF(ISERROR(MATCH(GR$1,'CSC Mitre'!EI$1:EI$220,0)),"",VLOOKUP(GR$1,'Tactic Recode'!$A$1:$B$547,2,FALSE))</f>
        <v/>
      </c>
      <c r="GS140" t="str">
        <f>IF(ISERROR(MATCH(GS$1,'CSC Mitre'!EI$1:EI$220,0)),"",VLOOKUP(GS$1,'Tactic Recode'!$A$1:$B$547,2,FALSE))</f>
        <v/>
      </c>
      <c r="GT140" t="str">
        <f>IF(ISERROR(MATCH(GT$1,'CSC Mitre'!EI$1:EI$220,0)),"",VLOOKUP(GT$1,'Tactic Recode'!$A$1:$B$547,2,FALSE))</f>
        <v/>
      </c>
      <c r="GU140" t="str">
        <f>IF(ISERROR(MATCH(GU$1,'CSC Mitre'!EI$1:EI$220,0)),"",VLOOKUP(GU$1,'Tactic Recode'!$A$1:$B$547,2,FALSE))</f>
        <v/>
      </c>
      <c r="GV140" t="str">
        <f>IF(ISERROR(MATCH(GV$1,'CSC Mitre'!EI$1:EI$220,0)),"",VLOOKUP(GV$1,'Tactic Recode'!$A$1:$B$547,2,FALSE))</f>
        <v/>
      </c>
      <c r="GW140" t="str">
        <f>IF(ISERROR(MATCH(GW$1,'CSC Mitre'!EI$1:EI$220,0)),"",VLOOKUP(GW$1,'Tactic Recode'!$A$1:$B$547,2,FALSE))</f>
        <v/>
      </c>
      <c r="GX140" t="str">
        <f>IF(ISERROR(MATCH(GX$1,'CSC Mitre'!EI$1:EI$220,0)),"",VLOOKUP(GX$1,'Tactic Recode'!$A$1:$B$547,2,FALSE))</f>
        <v/>
      </c>
      <c r="GY140" t="str">
        <f>IF(ISERROR(MATCH(GY$1,'CSC Mitre'!EI$1:EI$220,0)),"",VLOOKUP(GY$1,'Tactic Recode'!$A$1:$B$547,2,FALSE))</f>
        <v/>
      </c>
      <c r="GZ140" t="str">
        <f>IF(ISERROR(MATCH(GZ$1,'CSC Mitre'!EI$1:EI$220,0)),"",VLOOKUP(GZ$1,'Tactic Recode'!$A$1:$B$547,2,FALSE))</f>
        <v/>
      </c>
      <c r="HA140" t="str">
        <f>IF(ISERROR(MATCH(HA$1,'CSC Mitre'!EI$1:EI$220,0)),"",VLOOKUP(HA$1,'Tactic Recode'!$A$1:$B$547,2,FALSE))</f>
        <v/>
      </c>
      <c r="HB140" t="str">
        <f>IF(ISERROR(MATCH(HB$1,'CSC Mitre'!EI$1:EI$220,0)),"",VLOOKUP(HB$1,'Tactic Recode'!$A$1:$B$547,2,FALSE))</f>
        <v/>
      </c>
      <c r="HC140" t="str">
        <f>IF(ISERROR(MATCH(HC$1,'CSC Mitre'!EI$1:EI$220,0)),"",VLOOKUP(HC$1,'Tactic Recode'!$A$1:$B$547,2,FALSE))</f>
        <v/>
      </c>
      <c r="HD140" t="str">
        <f>IF(ISERROR(MATCH(HD$1,'CSC Mitre'!EI$1:EI$220,0)),"",VLOOKUP(HD$1,'Tactic Recode'!$A$1:$B$547,2,FALSE))</f>
        <v/>
      </c>
      <c r="HE140" t="str">
        <f>IF(ISERROR(MATCH(HE$1,'CSC Mitre'!EI$1:EI$220,0)),"",VLOOKUP(HE$1,'Tactic Recode'!$A$1:$B$547,2,FALSE))</f>
        <v/>
      </c>
      <c r="HF140" t="str">
        <f>IF(ISERROR(MATCH(HF$1,'CSC Mitre'!EI$1:EI$220,0)),"",VLOOKUP(HF$1,'Tactic Recode'!$A$1:$B$547,2,FALSE))</f>
        <v/>
      </c>
      <c r="HG140" t="str">
        <f>IF(ISERROR(MATCH(HG$1,'CSC Mitre'!EI$1:EI$220,0)),"",VLOOKUP(HG$1,'Tactic Recode'!$A$1:$B$547,2,FALSE))</f>
        <v/>
      </c>
      <c r="HH140" t="str">
        <f>IF(ISERROR(MATCH(HH$1,'CSC Mitre'!EI$1:EI$220,0)),"",VLOOKUP(HH$1,'Tactic Recode'!$A$1:$B$547,2,FALSE))</f>
        <v/>
      </c>
      <c r="HI140" t="str">
        <f>IF(ISERROR(MATCH(HI$1,'CSC Mitre'!EI$1:EI$220,0)),"",VLOOKUP(HI$1,'Tactic Recode'!$A$1:$B$547,2,FALSE))</f>
        <v/>
      </c>
      <c r="HJ140" t="str">
        <f>IF(ISERROR(MATCH(HJ$1,'CSC Mitre'!EI$1:EI$220,0)),"",VLOOKUP(HJ$1,'Tactic Recode'!$A$1:$B$547,2,FALSE))</f>
        <v/>
      </c>
      <c r="HK140" t="str">
        <f>IF(ISERROR(MATCH(HK$1,'CSC Mitre'!EI$1:EI$220,0)),"",VLOOKUP(HK$1,'Tactic Recode'!$A$1:$B$547,2,FALSE))</f>
        <v/>
      </c>
      <c r="HL140" t="str">
        <f>IF(ISERROR(MATCH(HL$1,'CSC Mitre'!EI$1:EI$220,0)),"",VLOOKUP(HL$1,'Tactic Recode'!$A$1:$B$547,2,FALSE))</f>
        <v/>
      </c>
      <c r="HM140" t="str">
        <f>IF(ISERROR(MATCH(HM$1,'CSC Mitre'!EI$1:EI$220,0)),"",VLOOKUP(HM$1,'Tactic Recode'!$A$1:$B$547,2,FALSE))</f>
        <v/>
      </c>
      <c r="HN140" t="str">
        <f>IF(ISERROR(MATCH(HN$1,'CSC Mitre'!EI$1:EI$220,0)),"",VLOOKUP(HN$1,'Tactic Recode'!$A$1:$B$547,2,FALSE))</f>
        <v/>
      </c>
      <c r="HO140" t="str">
        <f>IF(ISERROR(MATCH(HO$1,'CSC Mitre'!EI$1:EI$220,0)),"",VLOOKUP(HO$1,'Tactic Recode'!$A$1:$B$547,2,FALSE))</f>
        <v/>
      </c>
      <c r="HP140" t="str">
        <f>IF(ISERROR(MATCH(HP$1,'CSC Mitre'!EI$1:EI$220,0)),"",VLOOKUP(HP$1,'Tactic Recode'!$A$1:$B$547,2,FALSE))</f>
        <v/>
      </c>
      <c r="HQ140" t="str">
        <f>IF(ISERROR(MATCH(HQ$1,'CSC Mitre'!EI$1:EI$220,0)),"",VLOOKUP(HQ$1,'Tactic Recode'!$A$1:$B$547,2,FALSE))</f>
        <v/>
      </c>
      <c r="HR140" t="str">
        <f>IF(ISERROR(MATCH(HR$1,'CSC Mitre'!EI$1:EI$220,0)),"",VLOOKUP(HR$1,'Tactic Recode'!$A$1:$B$547,2,FALSE))</f>
        <v/>
      </c>
      <c r="HS140" t="str">
        <f>IF(ISERROR(MATCH(HS$1,'CSC Mitre'!EI$1:EI$220,0)),"",VLOOKUP(HS$1,'Tactic Recode'!$A$1:$B$547,2,FALSE))</f>
        <v/>
      </c>
      <c r="HT140" t="str">
        <f>IF(ISERROR(MATCH(HT$1,'CSC Mitre'!EI$1:EI$220,0)),"",VLOOKUP(HT$1,'Tactic Recode'!$A$1:$B$547,2,FALSE))</f>
        <v/>
      </c>
      <c r="HU140" t="str">
        <f>IF(ISERROR(MATCH(HU$1,'CSC Mitre'!EI$1:EI$220,0)),"",VLOOKUP(HU$1,'Tactic Recode'!$A$1:$B$547,2,FALSE))</f>
        <v/>
      </c>
      <c r="HV140" t="str">
        <f>IF(ISERROR(MATCH(HV$1,'CSC Mitre'!EI$1:EI$220,0)),"",VLOOKUP(HV$1,'Tactic Recode'!$A$1:$B$547,2,FALSE))</f>
        <v/>
      </c>
      <c r="HW140" t="str">
        <f>IF(ISERROR(MATCH(HW$1,'CSC Mitre'!EI$1:EI$220,0)),"",VLOOKUP(HW$1,'Tactic Recode'!$A$1:$B$547,2,FALSE))</f>
        <v/>
      </c>
      <c r="HX140" t="str">
        <f>IF(ISERROR(MATCH(HX$1,'CSC Mitre'!EI$1:EI$220,0)),"",VLOOKUP(HX$1,'Tactic Recode'!$A$1:$B$547,2,FALSE))</f>
        <v/>
      </c>
      <c r="HY140" t="str">
        <f>IF(ISERROR(MATCH(HY$1,'CSC Mitre'!EI$1:EI$220,0)),"",VLOOKUP(HY$1,'Tactic Recode'!$A$1:$B$547,2,FALSE))</f>
        <v/>
      </c>
      <c r="HZ140" t="str">
        <f>IF(ISERROR(MATCH(HZ$1,'CSC Mitre'!EI$1:EI$220,0)),"",VLOOKUP(HZ$1,'Tactic Recode'!$A$1:$B$547,2,FALSE))</f>
        <v/>
      </c>
      <c r="IA140" t="str">
        <f>IF(ISERROR(MATCH(IA$1,'CSC Mitre'!EI$1:EI$220,0)),"",VLOOKUP(IA$1,'Tactic Recode'!$A$1:$B$547,2,FALSE))</f>
        <v/>
      </c>
      <c r="IB140" t="str">
        <f>IF(ISERROR(MATCH(IB$1,'CSC Mitre'!EI$1:EI$220,0)),"",VLOOKUP(IB$1,'Tactic Recode'!$A$1:$B$547,2,FALSE))</f>
        <v/>
      </c>
      <c r="IC140" t="str">
        <f>IF(ISERROR(MATCH(IC$1,'CSC Mitre'!EI$1:EI$220,0)),"",VLOOKUP(IC$1,'Tactic Recode'!$A$1:$B$547,2,FALSE))</f>
        <v/>
      </c>
      <c r="ID140" t="str">
        <f>IF(ISERROR(MATCH(ID$1,'CSC Mitre'!EI$1:EI$220,0)),"",VLOOKUP(ID$1,'Tactic Recode'!$A$1:$B$547,2,FALSE))</f>
        <v/>
      </c>
      <c r="IE140" t="str">
        <f>IF(ISERROR(MATCH(IE$1,'CSC Mitre'!EI$1:EI$220,0)),"",VLOOKUP(IE$1,'Tactic Recode'!$A$1:$B$547,2,FALSE))</f>
        <v/>
      </c>
      <c r="IF140" t="str">
        <f>IF(ISERROR(MATCH(IF$1,'CSC Mitre'!EI$1:EI$220,0)),"",VLOOKUP(IF$1,'Tactic Recode'!$A$1:$B$547,2,FALSE))</f>
        <v/>
      </c>
      <c r="IG140" t="str">
        <f>IF(ISERROR(MATCH(IG$1,'CSC Mitre'!EI$1:EI$220,0)),"",VLOOKUP(IG$1,'Tactic Recode'!$A$1:$B$547,2,FALSE))</f>
        <v/>
      </c>
      <c r="IH140" t="str">
        <f>IF(ISERROR(MATCH(IH$1,'CSC Mitre'!EI$1:EI$220,0)),"",VLOOKUP(IH$1,'Tactic Recode'!$A$1:$B$547,2,FALSE))</f>
        <v/>
      </c>
      <c r="II140" t="str">
        <f>IF(ISERROR(MATCH(II$1,'CSC Mitre'!EI$1:EI$220,0)),"",VLOOKUP(II$1,'Tactic Recode'!$A$1:$B$547,2,FALSE))</f>
        <v/>
      </c>
      <c r="IJ140" t="str">
        <f>IF(ISERROR(MATCH(IJ$1,'CSC Mitre'!EI$1:EI$220,0)),"",VLOOKUP(IJ$1,'Tactic Recode'!$A$1:$B$547,2,FALSE))</f>
        <v/>
      </c>
      <c r="IK140" t="str">
        <f>IF(ISERROR(MATCH(IK$1,'CSC Mitre'!EI$1:EI$220,0)),"",VLOOKUP(IK$1,'Tactic Recode'!$A$1:$B$547,2,FALSE))</f>
        <v/>
      </c>
      <c r="IL140" t="str">
        <f>IF(ISERROR(MATCH(IL$1,'CSC Mitre'!EI$1:EI$220,0)),"",VLOOKUP(IL$1,'Tactic Recode'!$A$1:$B$547,2,FALSE))</f>
        <v/>
      </c>
      <c r="IM140" t="str">
        <f>IF(ISERROR(MATCH(IM$1,'CSC Mitre'!EI$1:EI$220,0)),"",VLOOKUP(IM$1,'Tactic Recode'!$A$1:$B$547,2,FALSE))</f>
        <v/>
      </c>
      <c r="IN140" t="str">
        <f>IF(ISERROR(MATCH(IN$1,'CSC Mitre'!EI$1:EI$220,0)),"",VLOOKUP(IN$1,'Tactic Recode'!$A$1:$B$547,2,FALSE))</f>
        <v/>
      </c>
      <c r="IO140" t="str">
        <f>IF(ISERROR(MATCH(IO$1,'CSC Mitre'!EI$1:EI$220,0)),"",VLOOKUP(IO$1,'Tactic Recode'!$A$1:$B$547,2,FALSE))</f>
        <v/>
      </c>
      <c r="IP140" t="str">
        <f>IF(ISERROR(MATCH(IP$1,'CSC Mitre'!EI$1:EI$220,0)),"",VLOOKUP(IP$1,'Tactic Recode'!$A$1:$B$547,2,FALSE))</f>
        <v/>
      </c>
      <c r="IQ140" t="str">
        <f>IF(ISERROR(MATCH(IQ$1,'CSC Mitre'!EI$1:EI$220,0)),"",VLOOKUP(IQ$1,'Tactic Recode'!$A$1:$B$547,2,FALSE))</f>
        <v/>
      </c>
      <c r="IR140" t="str">
        <f>IF(ISERROR(MATCH(IR$1,'CSC Mitre'!EI$1:EI$220,0)),"",VLOOKUP(IR$1,'Tactic Recode'!$A$1:$B$547,2,FALSE))</f>
        <v/>
      </c>
      <c r="IS140" t="str">
        <f>IF(ISERROR(MATCH(IS$1,'CSC Mitre'!EI$1:EI$220,0)),"",VLOOKUP(IS$1,'Tactic Recode'!$A$1:$B$547,2,FALSE))</f>
        <v/>
      </c>
      <c r="IT140" t="str">
        <f>IF(ISERROR(MATCH(IT$1,'CSC Mitre'!EI$1:EI$220,0)),"",VLOOKUP(IT$1,'Tactic Recode'!$A$1:$B$547,2,FALSE))</f>
        <v/>
      </c>
      <c r="IU140" t="str">
        <f>IF(ISERROR(MATCH(IU$1,'CSC Mitre'!EI$1:EI$220,0)),"",VLOOKUP(IU$1,'Tactic Recode'!$A$1:$B$547,2,FALSE))</f>
        <v/>
      </c>
      <c r="IV140" t="str">
        <f>IF(ISERROR(MATCH(IV$1,'CSC Mitre'!EI$1:EI$220,0)),"",VLOOKUP(IV$1,'Tactic Recode'!$A$1:$B$547,2,FALSE))</f>
        <v/>
      </c>
      <c r="IW140" t="str">
        <f>IF(ISERROR(MATCH(IW$1,'CSC Mitre'!EI$1:EI$220,0)),"",VLOOKUP(IW$1,'Tactic Recode'!$A$1:$B$547,2,FALSE))</f>
        <v/>
      </c>
      <c r="IX140" t="str">
        <f>IF(ISERROR(MATCH(IX$1,'CSC Mitre'!EI$1:EI$220,0)),"",VLOOKUP(IX$1,'Tactic Recode'!$A$1:$B$547,2,FALSE))</f>
        <v/>
      </c>
      <c r="IY140" t="str">
        <f>IF(ISERROR(MATCH(IY$1,'CSC Mitre'!EI$1:EI$220,0)),"",VLOOKUP(IY$1,'Tactic Recode'!$A$1:$B$547,2,FALSE))</f>
        <v/>
      </c>
      <c r="IZ140" t="str">
        <f>IF(ISERROR(MATCH(IZ$1,'CSC Mitre'!EI$1:EI$220,0)),"",VLOOKUP(IZ$1,'Tactic Recode'!$A$1:$B$547,2,FALSE))</f>
        <v/>
      </c>
      <c r="JA140" t="str">
        <f>IF(ISERROR(MATCH(JA$1,'CSC Mitre'!EI$1:EI$220,0)),"",VLOOKUP(JA$1,'Tactic Recode'!$A$1:$B$547,2,FALSE))</f>
        <v/>
      </c>
      <c r="JB140" t="str">
        <f>IF(ISERROR(MATCH(JB$1,'CSC Mitre'!EI$1:EI$220,0)),"",VLOOKUP(JB$1,'Tactic Recode'!$A$1:$B$547,2,FALSE))</f>
        <v/>
      </c>
      <c r="JC140" t="str">
        <f>IF(ISERROR(MATCH(JC$1,'CSC Mitre'!EI$1:EI$220,0)),"",VLOOKUP(JC$1,'Tactic Recode'!$A$1:$B$547,2,FALSE))</f>
        <v/>
      </c>
      <c r="JD140" t="str">
        <f>IF(ISERROR(MATCH(JD$1,'CSC Mitre'!EI$1:EI$220,0)),"",VLOOKUP(JD$1,'Tactic Recode'!$A$1:$B$547,2,FALSE))</f>
        <v/>
      </c>
      <c r="JE140" t="str">
        <f>IF(ISERROR(MATCH(JE$1,'CSC Mitre'!EI$1:EI$220,0)),"",VLOOKUP(JE$1,'Tactic Recode'!$A$1:$B$547,2,FALSE))</f>
        <v/>
      </c>
      <c r="JF140" t="str">
        <f>IF(ISERROR(MATCH(JF$1,'CSC Mitre'!EI$1:EI$220,0)),"",VLOOKUP(JF$1,'Tactic Recode'!$A$1:$B$547,2,FALSE))</f>
        <v/>
      </c>
      <c r="JG140" t="str">
        <f>IF(ISERROR(MATCH(JG$1,'CSC Mitre'!EI$1:EI$220,0)),"",VLOOKUP(JG$1,'Tactic Recode'!$A$1:$B$547,2,FALSE))</f>
        <v/>
      </c>
      <c r="JH140" t="str">
        <f>IF(ISERROR(MATCH(JH$1,'CSC Mitre'!EI$1:EI$220,0)),"",VLOOKUP(JH$1,'Tactic Recode'!$A$1:$B$547,2,FALSE))</f>
        <v/>
      </c>
      <c r="JI140" t="str">
        <f>IF(ISERROR(MATCH(JI$1,'CSC Mitre'!EI$1:EI$220,0)),"",VLOOKUP(JI$1,'Tactic Recode'!$A$1:$B$547,2,FALSE))</f>
        <v/>
      </c>
      <c r="JJ140" t="str">
        <f>IF(ISERROR(MATCH(JJ$1,'CSC Mitre'!EI$1:EI$220,0)),"",VLOOKUP(JJ$1,'Tactic Recode'!$A$1:$B$547,2,FALSE))</f>
        <v/>
      </c>
      <c r="JK140" t="str">
        <f>IF(ISERROR(MATCH(JK$1,'CSC Mitre'!EI$1:EI$220,0)),"",VLOOKUP(JK$1,'Tactic Recode'!$A$1:$B$547,2,FALSE))</f>
        <v/>
      </c>
      <c r="JL140" t="str">
        <f>IF(ISERROR(MATCH(JL$1,'CSC Mitre'!EI$1:EI$220,0)),"",VLOOKUP(JL$1,'Tactic Recode'!$A$1:$B$547,2,FALSE))</f>
        <v/>
      </c>
      <c r="JM140" t="str">
        <f>IF(ISERROR(MATCH(JM$1,'CSC Mitre'!EI$1:EI$220,0)),"",VLOOKUP(JM$1,'Tactic Recode'!$A$1:$B$547,2,FALSE))</f>
        <v/>
      </c>
      <c r="JN140" t="str">
        <f>IF(ISERROR(MATCH(JN$1,'CSC Mitre'!EI$1:EI$220,0)),"",VLOOKUP(JN$1,'Tactic Recode'!$A$1:$B$547,2,FALSE))</f>
        <v/>
      </c>
      <c r="JO140" t="str">
        <f>IF(ISERROR(MATCH(JO$1,'CSC Mitre'!EI$1:EI$220,0)),"",VLOOKUP(JO$1,'Tactic Recode'!$A$1:$B$547,2,FALSE))</f>
        <v/>
      </c>
      <c r="JP140" t="str">
        <f>IF(ISERROR(MATCH(JP$1,'CSC Mitre'!EI$1:EI$220,0)),"",VLOOKUP(JP$1,'Tactic Recode'!$A$1:$B$547,2,FALSE))</f>
        <v/>
      </c>
      <c r="JQ140" t="str">
        <f>IF(ISERROR(MATCH(JQ$1,'CSC Mitre'!EI$1:EI$220,0)),"",VLOOKUP(JQ$1,'Tactic Recode'!$A$1:$B$547,2,FALSE))</f>
        <v/>
      </c>
      <c r="JR140" t="str">
        <f>IF(ISERROR(MATCH(JR$1,'CSC Mitre'!EI$1:EI$220,0)),"",VLOOKUP(JR$1,'Tactic Recode'!$A$1:$B$547,2,FALSE))</f>
        <v/>
      </c>
      <c r="JS140" t="str">
        <f>IF(ISERROR(MATCH(JS$1,'CSC Mitre'!EI$1:EI$220,0)),"",VLOOKUP(JS$1,'Tactic Recode'!$A$1:$B$547,2,FALSE))</f>
        <v/>
      </c>
      <c r="JT140" t="str">
        <f>IF(ISERROR(MATCH(JT$1,'CSC Mitre'!EI$1:EI$220,0)),"",VLOOKUP(JT$1,'Tactic Recode'!$A$1:$B$547,2,FALSE))</f>
        <v/>
      </c>
      <c r="JU140" t="str">
        <f>IF(ISERROR(MATCH(JU$1,'CSC Mitre'!EI$1:EI$220,0)),"",VLOOKUP(JU$1,'Tactic Recode'!$A$1:$B$547,2,FALSE))</f>
        <v/>
      </c>
      <c r="JV140" t="str">
        <f>IF(ISERROR(MATCH(JV$1,'CSC Mitre'!EI$1:EI$220,0)),"",VLOOKUP(JV$1,'Tactic Recode'!$A$1:$B$547,2,FALSE))</f>
        <v/>
      </c>
      <c r="JW140" t="str">
        <f>IF(ISERROR(MATCH(JW$1,'CSC Mitre'!EI$1:EI$220,0)),"",VLOOKUP(JW$1,'Tactic Recode'!$A$1:$B$547,2,FALSE))</f>
        <v/>
      </c>
      <c r="JX140" t="str">
        <f>IF(ISERROR(MATCH(JX$1,'CSC Mitre'!EI$1:EI$220,0)),"",VLOOKUP(JX$1,'Tactic Recode'!$A$1:$B$547,2,FALSE))</f>
        <v/>
      </c>
      <c r="JY140" t="str">
        <f>IF(ISERROR(MATCH(JY$1,'CSC Mitre'!EI$1:EI$220,0)),"",VLOOKUP(JY$1,'Tactic Recode'!$A$1:$B$547,2,FALSE))</f>
        <v/>
      </c>
      <c r="JZ140" t="str">
        <f>IF(ISERROR(MATCH(JZ$1,'CSC Mitre'!EI$1:EI$220,0)),"",VLOOKUP(JZ$1,'Tactic Recode'!$A$1:$B$547,2,FALSE))</f>
        <v/>
      </c>
      <c r="KA140" t="str">
        <f>IF(ISERROR(MATCH(KA$1,'CSC Mitre'!EI$1:EI$220,0)),"",VLOOKUP(KA$1,'Tactic Recode'!$A$1:$B$547,2,FALSE))</f>
        <v/>
      </c>
      <c r="KB140" t="str">
        <f>IF(ISERROR(MATCH(KB$1,'CSC Mitre'!EI$1:EI$220,0)),"",VLOOKUP(KB$1,'Tactic Recode'!$A$1:$B$547,2,FALSE))</f>
        <v/>
      </c>
      <c r="KC140" t="str">
        <f>IF(ISERROR(MATCH(KC$1,'CSC Mitre'!EI$1:EI$220,0)),"",VLOOKUP(KC$1,'Tactic Recode'!$A$1:$B$547,2,FALSE))</f>
        <v/>
      </c>
      <c r="KD140" t="str">
        <f>IF(ISERROR(MATCH(KD$1,'CSC Mitre'!EI$1:EI$220,0)),"",VLOOKUP(KD$1,'Tactic Recode'!$A$1:$B$547,2,FALSE))</f>
        <v/>
      </c>
      <c r="KE140" t="str">
        <f>IF(ISERROR(MATCH(KE$1,'CSC Mitre'!EI$1:EI$220,0)),"",VLOOKUP(KE$1,'Tactic Recode'!$A$1:$B$547,2,FALSE))</f>
        <v/>
      </c>
      <c r="KF140" t="str">
        <f>IF(ISERROR(MATCH(KF$1,'CSC Mitre'!EI$1:EI$220,0)),"",VLOOKUP(KF$1,'Tactic Recode'!$A$1:$B$547,2,FALSE))</f>
        <v/>
      </c>
      <c r="KG140" t="str">
        <f>IF(ISERROR(MATCH(KG$1,'CSC Mitre'!EI$1:EI$220,0)),"",VLOOKUP(KG$1,'Tactic Recode'!$A$1:$B$547,2,FALSE))</f>
        <v/>
      </c>
      <c r="KH140" t="str">
        <f>IF(ISERROR(MATCH(KH$1,'CSC Mitre'!EI$1:EI$220,0)),"",VLOOKUP(KH$1,'Tactic Recode'!$A$1:$B$547,2,FALSE))</f>
        <v/>
      </c>
      <c r="KI140" t="str">
        <f>IF(ISERROR(MATCH(KI$1,'CSC Mitre'!EI$1:EI$220,0)),"",VLOOKUP(KI$1,'Tactic Recode'!$A$1:$B$547,2,FALSE))</f>
        <v/>
      </c>
      <c r="KJ140" t="str">
        <f>IF(ISERROR(MATCH(KJ$1,'CSC Mitre'!EI$1:EI$220,0)),"",VLOOKUP(KJ$1,'Tactic Recode'!$A$1:$B$547,2,FALSE))</f>
        <v/>
      </c>
      <c r="KK140" t="str">
        <f>IF(ISERROR(MATCH(KK$1,'CSC Mitre'!EI$1:EI$220,0)),"",VLOOKUP(KK$1,'Tactic Recode'!$A$1:$B$547,2,FALSE))</f>
        <v/>
      </c>
      <c r="KL140" t="str">
        <f>IF(ISERROR(MATCH(KL$1,'CSC Mitre'!EI$1:EI$220,0)),"",VLOOKUP(KL$1,'Tactic Recode'!$A$1:$B$547,2,FALSE))</f>
        <v/>
      </c>
      <c r="KM140" t="str">
        <f>IF(ISERROR(MATCH(KM$1,'CSC Mitre'!EI$1:EI$220,0)),"",VLOOKUP(KM$1,'Tactic Recode'!$A$1:$B$547,2,FALSE))</f>
        <v/>
      </c>
      <c r="KN140" t="str">
        <f>IF(ISERROR(MATCH(KN$1,'CSC Mitre'!EI$1:EI$220,0)),"",VLOOKUP(KN$1,'Tactic Recode'!$A$1:$B$547,2,FALSE))</f>
        <v/>
      </c>
      <c r="KO140" t="str">
        <f>IF(ISERROR(MATCH(KO$1,'CSC Mitre'!EI$1:EI$220,0)),"",VLOOKUP(KO$1,'Tactic Recode'!$A$1:$B$547,2,FALSE))</f>
        <v/>
      </c>
      <c r="KP140" t="str">
        <f>IF(ISERROR(MATCH(KP$1,'CSC Mitre'!EI$1:EI$220,0)),"",VLOOKUP(KP$1,'Tactic Recode'!$A$1:$B$547,2,FALSE))</f>
        <v/>
      </c>
      <c r="KQ140" t="str">
        <f>IF(ISERROR(MATCH(KQ$1,'CSC Mitre'!EI$1:EI$220,0)),"",VLOOKUP(KQ$1,'Tactic Recode'!$A$1:$B$547,2,FALSE))</f>
        <v/>
      </c>
      <c r="KR140" t="str">
        <f>IF(ISERROR(MATCH(KR$1,'CSC Mitre'!EI$1:EI$220,0)),"",VLOOKUP(KR$1,'Tactic Recode'!$A$1:$B$547,2,FALSE))</f>
        <v/>
      </c>
      <c r="KS140" t="str">
        <f>IF(ISERROR(MATCH(KS$1,'CSC Mitre'!EI$1:EI$220,0)),"",VLOOKUP(KS$1,'Tactic Recode'!$A$1:$B$547,2,FALSE))</f>
        <v/>
      </c>
      <c r="KT140" t="str">
        <f>IF(ISERROR(MATCH(KT$1,'CSC Mitre'!EI$1:EI$220,0)),"",VLOOKUP(KT$1,'Tactic Recode'!$A$1:$B$547,2,FALSE))</f>
        <v/>
      </c>
      <c r="KU140" t="str">
        <f>IF(ISERROR(MATCH(KU$1,'CSC Mitre'!EI$1:EI$220,0)),"",VLOOKUP(KU$1,'Tactic Recode'!$A$1:$B$547,2,FALSE))</f>
        <v/>
      </c>
      <c r="KV140" t="str">
        <f>IF(ISERROR(MATCH(KV$1,'CSC Mitre'!EI$1:EI$220,0)),"",VLOOKUP(KV$1,'Tactic Recode'!$A$1:$B$547,2,FALSE))</f>
        <v/>
      </c>
      <c r="KW140" t="str">
        <f>IF(ISERROR(MATCH(KW$1,'CSC Mitre'!EI$1:EI$220,0)),"",VLOOKUP(KW$1,'Tactic Recode'!$A$1:$B$547,2,FALSE))</f>
        <v/>
      </c>
      <c r="KX140" t="str">
        <f>IF(ISERROR(MATCH(KX$1,'CSC Mitre'!EI$1:EI$220,0)),"",VLOOKUP(KX$1,'Tactic Recode'!$A$1:$B$547,2,FALSE))</f>
        <v/>
      </c>
      <c r="KY140" t="str">
        <f>IF(ISERROR(MATCH(KY$1,'CSC Mitre'!EI$1:EI$220,0)),"",VLOOKUP(KY$1,'Tactic Recode'!$A$1:$B$547,2,FALSE))</f>
        <v/>
      </c>
      <c r="KZ140" t="str">
        <f>IF(ISERROR(MATCH(KZ$1,'CSC Mitre'!EI$1:EI$220,0)),"",VLOOKUP(KZ$1,'Tactic Recode'!$A$1:$B$547,2,FALSE))</f>
        <v/>
      </c>
      <c r="LA140" t="str">
        <f>IF(ISERROR(MATCH(LA$1,'CSC Mitre'!EI$1:EI$220,0)),"",VLOOKUP(LA$1,'Tactic Recode'!$A$1:$B$547,2,FALSE))</f>
        <v/>
      </c>
      <c r="LB140" t="str">
        <f>IF(ISERROR(MATCH(LB$1,'CSC Mitre'!EI$1:EI$220,0)),"",VLOOKUP(LB$1,'Tactic Recode'!$A$1:$B$547,2,FALSE))</f>
        <v/>
      </c>
      <c r="LC140" t="str">
        <f>IF(ISERROR(MATCH(LC$1,'CSC Mitre'!EI$1:EI$220,0)),"",VLOOKUP(LC$1,'Tactic Recode'!$A$1:$B$547,2,FALSE))</f>
        <v/>
      </c>
      <c r="LD140" t="str">
        <f>IF(ISERROR(MATCH(LD$1,'CSC Mitre'!EI$1:EI$220,0)),"",VLOOKUP(LD$1,'Tactic Recode'!$A$1:$B$547,2,FALSE))</f>
        <v/>
      </c>
      <c r="LE140" t="str">
        <f>IF(ISERROR(MATCH(LE$1,'CSC Mitre'!EI$1:EI$220,0)),"",VLOOKUP(LE$1,'Tactic Recode'!$A$1:$B$547,2,FALSE))</f>
        <v/>
      </c>
      <c r="LF140" t="str">
        <f>IF(ISERROR(MATCH(LF$1,'CSC Mitre'!EI$1:EI$220,0)),"",VLOOKUP(LF$1,'Tactic Recode'!$A$1:$B$547,2,FALSE))</f>
        <v/>
      </c>
      <c r="LG140" t="str">
        <f>IF(ISERROR(MATCH(LG$1,'CSC Mitre'!EI$1:EI$220,0)),"",VLOOKUP(LG$1,'Tactic Recode'!$A$1:$B$547,2,FALSE))</f>
        <v/>
      </c>
      <c r="LH140" t="str">
        <f>IF(ISERROR(MATCH(LH$1,'CSC Mitre'!EI$1:EI$220,0)),"",VLOOKUP(LH$1,'Tactic Recode'!$A$1:$B$547,2,FALSE))</f>
        <v/>
      </c>
      <c r="LI140" t="str">
        <f>IF(ISERROR(MATCH(LI$1,'CSC Mitre'!EI$1:EI$220,0)),"",VLOOKUP(LI$1,'Tactic Recode'!$A$1:$B$547,2,FALSE))</f>
        <v/>
      </c>
      <c r="LJ140" t="str">
        <f>IF(ISERROR(MATCH(LJ$1,'CSC Mitre'!EI$1:EI$220,0)),"",VLOOKUP(LJ$1,'Tactic Recode'!$A$1:$B$547,2,FALSE))</f>
        <v/>
      </c>
      <c r="LK140" t="str">
        <f>IF(ISERROR(MATCH(LK$1,'CSC Mitre'!EI$1:EI$220,0)),"",VLOOKUP(LK$1,'Tactic Recode'!$A$1:$B$547,2,FALSE))</f>
        <v/>
      </c>
      <c r="LL140" t="str">
        <f>IF(ISERROR(MATCH(LL$1,'CSC Mitre'!EI$1:EI$220,0)),"",VLOOKUP(LL$1,'Tactic Recode'!$A$1:$B$547,2,FALSE))</f>
        <v/>
      </c>
      <c r="LM140" t="str">
        <f>IF(ISERROR(MATCH(LM$1,'CSC Mitre'!EI$1:EI$220,0)),"",VLOOKUP(LM$1,'Tactic Recode'!$A$1:$B$547,2,FALSE))</f>
        <v/>
      </c>
      <c r="LN140" t="str">
        <f>IF(ISERROR(MATCH(LN$1,'CSC Mitre'!EI$1:EI$220,0)),"",VLOOKUP(LN$1,'Tactic Recode'!$A$1:$B$547,2,FALSE))</f>
        <v/>
      </c>
      <c r="LO140" t="str">
        <f>IF(ISERROR(MATCH(LO$1,'CSC Mitre'!EI$1:EI$220,0)),"",VLOOKUP(LO$1,'Tactic Recode'!$A$1:$B$547,2,FALSE))</f>
        <v/>
      </c>
      <c r="LP140" t="str">
        <f>IF(ISERROR(MATCH(LP$1,'CSC Mitre'!EI$1:EI$220,0)),"",VLOOKUP(LP$1,'Tactic Recode'!$A$1:$B$547,2,FALSE))</f>
        <v/>
      </c>
      <c r="LQ140" t="str">
        <f>IF(ISERROR(MATCH(LQ$1,'CSC Mitre'!EI$1:EI$220,0)),"",VLOOKUP(LQ$1,'Tactic Recode'!$A$1:$B$547,2,FALSE))</f>
        <v/>
      </c>
      <c r="LR140" t="str">
        <f>IF(ISERROR(MATCH(LR$1,'CSC Mitre'!EI$1:EI$220,0)),"",VLOOKUP(LR$1,'Tactic Recode'!$A$1:$B$547,2,FALSE))</f>
        <v/>
      </c>
      <c r="LS140" t="str">
        <f>IF(ISERROR(MATCH(LS$1,'CSC Mitre'!EI$1:EI$220,0)),"",VLOOKUP(LS$1,'Tactic Recode'!$A$1:$B$547,2,FALSE))</f>
        <v/>
      </c>
      <c r="LT140" t="str">
        <f>IF(ISERROR(MATCH(LT$1,'CSC Mitre'!EI$1:EI$220,0)),"",VLOOKUP(LT$1,'Tactic Recode'!$A$1:$B$547,2,FALSE))</f>
        <v/>
      </c>
      <c r="LU140" t="str">
        <f>IF(ISERROR(MATCH(LU$1,'CSC Mitre'!EI$1:EI$220,0)),"",VLOOKUP(LU$1,'Tactic Recode'!$A$1:$B$547,2,FALSE))</f>
        <v/>
      </c>
      <c r="LV140" t="str">
        <f>IF(ISERROR(MATCH(LV$1,'CSC Mitre'!EI$1:EI$220,0)),"",VLOOKUP(LV$1,'Tactic Recode'!$A$1:$B$547,2,FALSE))</f>
        <v/>
      </c>
      <c r="LW140" t="str">
        <f>IF(ISERROR(MATCH(LW$1,'CSC Mitre'!EI$1:EI$220,0)),"",VLOOKUP(LW$1,'Tactic Recode'!$A$1:$B$547,2,FALSE))</f>
        <v/>
      </c>
      <c r="LX140" t="str">
        <f>IF(ISERROR(MATCH(LX$1,'CSC Mitre'!EI$1:EI$220,0)),"",VLOOKUP(LX$1,'Tactic Recode'!$A$1:$B$547,2,FALSE))</f>
        <v/>
      </c>
      <c r="LY140" t="str">
        <f>IF(ISERROR(MATCH(LY$1,'CSC Mitre'!EI$1:EI$220,0)),"",VLOOKUP(LY$1,'Tactic Recode'!$A$1:$B$547,2,FALSE))</f>
        <v/>
      </c>
      <c r="LZ140" t="str">
        <f>IF(ISERROR(MATCH(LZ$1,'CSC Mitre'!EI$1:EI$220,0)),"",VLOOKUP(LZ$1,'Tactic Recode'!$A$1:$B$547,2,FALSE))</f>
        <v/>
      </c>
      <c r="MA140" t="str">
        <f>IF(ISERROR(MATCH(MA$1,'CSC Mitre'!EI$1:EI$220,0)),"",VLOOKUP(MA$1,'Tactic Recode'!$A$1:$B$547,2,FALSE))</f>
        <v/>
      </c>
      <c r="MB140" t="str">
        <f>IF(ISERROR(MATCH(MB$1,'CSC Mitre'!EI$1:EI$220,0)),"",VLOOKUP(MB$1,'Tactic Recode'!$A$1:$B$547,2,FALSE))</f>
        <v/>
      </c>
      <c r="MC140" t="str">
        <f>IF(ISERROR(MATCH(MC$1,'CSC Mitre'!EI$1:EI$220,0)),"",VLOOKUP(MC$1,'Tactic Recode'!$A$1:$B$547,2,FALSE))</f>
        <v/>
      </c>
      <c r="MD140" t="str">
        <f>IF(ISERROR(MATCH(MD$1,'CSC Mitre'!EI$1:EI$220,0)),"",VLOOKUP(MD$1,'Tactic Recode'!$A$1:$B$547,2,FALSE))</f>
        <v/>
      </c>
      <c r="ME140" t="str">
        <f>IF(ISERROR(MATCH(ME$1,'CSC Mitre'!EI$1:EI$220,0)),"",VLOOKUP(ME$1,'Tactic Recode'!$A$1:$B$547,2,FALSE))</f>
        <v/>
      </c>
      <c r="MF140" t="str">
        <f>IF(ISERROR(MATCH(MF$1,'CSC Mitre'!EI$1:EI$220,0)),"",VLOOKUP(MF$1,'Tactic Recode'!$A$1:$B$547,2,FALSE))</f>
        <v/>
      </c>
      <c r="MG140" t="str">
        <f>IF(ISERROR(MATCH(MG$1,'CSC Mitre'!EI$1:EI$220,0)),"",VLOOKUP(MG$1,'Tactic Recode'!$A$1:$B$547,2,FALSE))</f>
        <v/>
      </c>
      <c r="MH140" t="str">
        <f>IF(ISERROR(MATCH(MH$1,'CSC Mitre'!EI$1:EI$220,0)),"",VLOOKUP(MH$1,'Tactic Recode'!$A$1:$B$547,2,FALSE))</f>
        <v/>
      </c>
      <c r="MI140" t="str">
        <f>IF(ISERROR(MATCH(MI$1,'CSC Mitre'!EI$1:EI$220,0)),"",VLOOKUP(MI$1,'Tactic Recode'!$A$1:$B$547,2,FALSE))</f>
        <v/>
      </c>
      <c r="MJ140" t="str">
        <f>IF(ISERROR(MATCH(MJ$1,'CSC Mitre'!EI$1:EI$220,0)),"",VLOOKUP(MJ$1,'Tactic Recode'!$A$1:$B$547,2,FALSE))</f>
        <v/>
      </c>
      <c r="MK140" t="str">
        <f>IF(ISERROR(MATCH(MK$1,'CSC Mitre'!EI$1:EI$220,0)),"",VLOOKUP(MK$1,'Tactic Recode'!$A$1:$B$547,2,FALSE))</f>
        <v/>
      </c>
      <c r="ML140" t="str">
        <f>IF(ISERROR(MATCH(ML$1,'CSC Mitre'!EI$1:EI$220,0)),"",VLOOKUP(ML$1,'Tactic Recode'!$A$1:$B$547,2,FALSE))</f>
        <v/>
      </c>
      <c r="MM140" t="str">
        <f>IF(ISERROR(MATCH(MM$1,'CSC Mitre'!EI$1:EI$220,0)),"",VLOOKUP(MM$1,'Tactic Recode'!$A$1:$B$547,2,FALSE))</f>
        <v/>
      </c>
      <c r="MN140" t="str">
        <f>IF(ISERROR(MATCH(MN$1,'CSC Mitre'!EI$1:EI$220,0)),"",VLOOKUP(MN$1,'Tactic Recode'!$A$1:$B$547,2,FALSE))</f>
        <v/>
      </c>
      <c r="MO140" t="str">
        <f>IF(ISERROR(MATCH(MO$1,'CSC Mitre'!EI$1:EI$220,0)),"",VLOOKUP(MO$1,'Tactic Recode'!$A$1:$B$547,2,FALSE))</f>
        <v/>
      </c>
      <c r="MP140" t="str">
        <f>IF(ISERROR(MATCH(MP$1,'CSC Mitre'!EI$1:EI$220,0)),"",VLOOKUP(MP$1,'Tactic Recode'!$A$1:$B$547,2,FALSE))</f>
        <v/>
      </c>
      <c r="MQ140" t="str">
        <f>IF(ISERROR(MATCH(MQ$1,'CSC Mitre'!EI$1:EI$220,0)),"",VLOOKUP(MQ$1,'Tactic Recode'!$A$1:$B$547,2,FALSE))</f>
        <v/>
      </c>
      <c r="MR140" t="str">
        <f>IF(ISERROR(MATCH(MR$1,'CSC Mitre'!EI$1:EI$220,0)),"",VLOOKUP(MR$1,'Tactic Recode'!$A$1:$B$547,2,FALSE))</f>
        <v/>
      </c>
      <c r="MS140" t="str">
        <f>IF(ISERROR(MATCH(MS$1,'CSC Mitre'!EI$1:EI$220,0)),"",VLOOKUP(MS$1,'Tactic Recode'!$A$1:$B$547,2,FALSE))</f>
        <v/>
      </c>
      <c r="MT140" t="str">
        <f>IF(ISERROR(MATCH(MT$1,'CSC Mitre'!EI$1:EI$220,0)),"",VLOOKUP(MT$1,'Tactic Recode'!$A$1:$B$547,2,FALSE))</f>
        <v/>
      </c>
      <c r="MU140" t="str">
        <f>IF(ISERROR(MATCH(MU$1,'CSC Mitre'!EI$1:EI$220,0)),"",VLOOKUP(MU$1,'Tactic Recode'!$A$1:$B$547,2,FALSE))</f>
        <v/>
      </c>
      <c r="MV140" t="str">
        <f>IF(ISERROR(MATCH(MV$1,'CSC Mitre'!EI$1:EI$220,0)),"",VLOOKUP(MV$1,'Tactic Recode'!$A$1:$B$547,2,FALSE))</f>
        <v/>
      </c>
      <c r="MW140" t="str">
        <f>IF(ISERROR(MATCH(MW$1,'CSC Mitre'!EI$1:EI$220,0)),"",VLOOKUP(MW$1,'Tactic Recode'!$A$1:$B$547,2,FALSE))</f>
        <v/>
      </c>
      <c r="MX140" t="str">
        <f>IF(ISERROR(MATCH(MX$1,'CSC Mitre'!EI$1:EI$220,0)),"",VLOOKUP(MX$1,'Tactic Recode'!$A$1:$B$547,2,FALSE))</f>
        <v/>
      </c>
      <c r="MY140" t="str">
        <f>IF(ISERROR(MATCH(MY$1,'CSC Mitre'!EI$1:EI$220,0)),"",VLOOKUP(MY$1,'Tactic Recode'!$A$1:$B$547,2,FALSE))</f>
        <v/>
      </c>
      <c r="MZ140" t="str">
        <f>IF(ISERROR(MATCH(MZ$1,'CSC Mitre'!EI$1:EI$220,0)),"",VLOOKUP(MZ$1,'Tactic Recode'!$A$1:$B$547,2,FALSE))</f>
        <v/>
      </c>
      <c r="NA140" t="str">
        <f>IF(ISERROR(MATCH(NA$1,'CSC Mitre'!EI$1:EI$220,0)),"",VLOOKUP(NA$1,'Tactic Recode'!$A$1:$B$547,2,FALSE))</f>
        <v/>
      </c>
      <c r="NB140" t="str">
        <f>IF(ISERROR(MATCH(NB$1,'CSC Mitre'!EI$1:EI$220,0)),"",VLOOKUP(NB$1,'Tactic Recode'!$A$1:$B$547,2,FALSE))</f>
        <v/>
      </c>
      <c r="NC140" t="str">
        <f>IF(ISERROR(MATCH(NC$1,'CSC Mitre'!EI$1:EI$220,0)),"",VLOOKUP(NC$1,'Tactic Recode'!$A$1:$B$547,2,FALSE))</f>
        <v/>
      </c>
      <c r="ND140" t="str">
        <f>IF(ISERROR(MATCH(ND$1,'CSC Mitre'!EI$1:EI$220,0)),"",VLOOKUP(ND$1,'Tactic Recode'!$A$1:$B$547,2,FALSE))</f>
        <v/>
      </c>
      <c r="NE140" t="str">
        <f>IF(ISERROR(MATCH(NE$1,'CSC Mitre'!EI$1:EI$220,0)),"",VLOOKUP(NE$1,'Tactic Recode'!$A$1:$B$547,2,FALSE))</f>
        <v/>
      </c>
      <c r="NF140" t="str">
        <f>IF(ISERROR(MATCH(NF$1,'CSC Mitre'!EI$1:EI$220,0)),"",VLOOKUP(NF$1,'Tactic Recode'!$A$1:$B$547,2,FALSE))</f>
        <v/>
      </c>
      <c r="NG140" t="str">
        <f>IF(ISERROR(MATCH(NG$1,'CSC Mitre'!EI$1:EI$220,0)),"",VLOOKUP(NG$1,'Tactic Recode'!$A$1:$B$547,2,FALSE))</f>
        <v/>
      </c>
      <c r="NH140" t="str">
        <f>IF(ISERROR(MATCH(NH$1,'CSC Mitre'!EI$1:EI$220,0)),"",VLOOKUP(NH$1,'Tactic Recode'!$A$1:$B$547,2,FALSE))</f>
        <v/>
      </c>
      <c r="NI140" t="str">
        <f>IF(ISERROR(MATCH(NI$1,'CSC Mitre'!EI$1:EI$220,0)),"",VLOOKUP(NI$1,'Tactic Recode'!$A$1:$B$547,2,FALSE))</f>
        <v/>
      </c>
      <c r="NJ140" t="str">
        <f>IF(ISERROR(MATCH(NJ$1,'CSC Mitre'!EI$1:EI$220,0)),"",VLOOKUP(NJ$1,'Tactic Recode'!$A$1:$B$547,2,FALSE))</f>
        <v/>
      </c>
      <c r="NK140" t="str">
        <f>IF(ISERROR(MATCH(NK$1,'CSC Mitre'!EI$1:EI$220,0)),"",VLOOKUP(NK$1,'Tactic Recode'!$A$1:$B$547,2,FALSE))</f>
        <v/>
      </c>
      <c r="NL140" t="str">
        <f>IF(ISERROR(MATCH(NL$1,'CSC Mitre'!EI$1:EI$220,0)),"",VLOOKUP(NL$1,'Tactic Recode'!$A$1:$B$547,2,FALSE))</f>
        <v/>
      </c>
      <c r="NM140" t="str">
        <f>IF(ISERROR(MATCH(NM$1,'CSC Mitre'!EI$1:EI$220,0)),"",VLOOKUP(NM$1,'Tactic Recode'!$A$1:$B$547,2,FALSE))</f>
        <v/>
      </c>
      <c r="NN140" t="str">
        <f>IF(ISERROR(MATCH(NN$1,'CSC Mitre'!EI$1:EI$220,0)),"",VLOOKUP(NN$1,'Tactic Recode'!$A$1:$B$547,2,FALSE))</f>
        <v/>
      </c>
      <c r="NO140" t="str">
        <f>IF(ISERROR(MATCH(NO$1,'CSC Mitre'!EI$1:EI$220,0)),"",VLOOKUP(NO$1,'Tactic Recode'!$A$1:$B$547,2,FALSE))</f>
        <v/>
      </c>
      <c r="NP140" t="str">
        <f>IF(ISERROR(MATCH(NP$1,'CSC Mitre'!EI$1:EI$220,0)),"",VLOOKUP(NP$1,'Tactic Recode'!$A$1:$B$547,2,FALSE))</f>
        <v/>
      </c>
      <c r="NQ140" t="str">
        <f>IF(ISERROR(MATCH(NQ$1,'CSC Mitre'!EI$1:EI$220,0)),"",VLOOKUP(NQ$1,'Tactic Recode'!$A$1:$B$547,2,FALSE))</f>
        <v/>
      </c>
      <c r="NR140" t="str">
        <f>IF(ISERROR(MATCH(NR$1,'CSC Mitre'!EI$1:EI$220,0)),"",VLOOKUP(NR$1,'Tactic Recode'!$A$1:$B$547,2,FALSE))</f>
        <v/>
      </c>
      <c r="NS140" t="str">
        <f>IF(ISERROR(MATCH(NS$1,'CSC Mitre'!EI$1:EI$220,0)),"",VLOOKUP(NS$1,'Tactic Recode'!$A$1:$B$547,2,FALSE))</f>
        <v/>
      </c>
      <c r="NT140" t="str">
        <f>IF(ISERROR(MATCH(NT$1,'CSC Mitre'!EI$1:EI$220,0)),"",VLOOKUP(NT$1,'Tactic Recode'!$A$1:$B$547,2,FALSE))</f>
        <v/>
      </c>
      <c r="NU140" t="str">
        <f>IF(ISERROR(MATCH(NU$1,'CSC Mitre'!EI$1:EI$220,0)),"",VLOOKUP(NU$1,'Tactic Recode'!$A$1:$B$547,2,FALSE))</f>
        <v/>
      </c>
      <c r="NV140" t="str">
        <f>IF(ISERROR(MATCH(NV$1,'CSC Mitre'!EI$1:EI$220,0)),"",VLOOKUP(NV$1,'Tactic Recode'!$A$1:$B$547,2,FALSE))</f>
        <v/>
      </c>
      <c r="NW140" t="str">
        <f>IF(ISERROR(MATCH(NW$1,'CSC Mitre'!EI$1:EI$220,0)),"",VLOOKUP(NW$1,'Tactic Recode'!$A$1:$B$547,2,FALSE))</f>
        <v/>
      </c>
      <c r="NX140" t="str">
        <f>IF(ISERROR(MATCH(NX$1,'CSC Mitre'!EI$1:EI$220,0)),"",VLOOKUP(NX$1,'Tactic Recode'!$A$1:$B$547,2,FALSE))</f>
        <v/>
      </c>
      <c r="NY140" t="str">
        <f>IF(ISERROR(MATCH(NY$1,'CSC Mitre'!EI$1:EI$220,0)),"",VLOOKUP(NY$1,'Tactic Recode'!$A$1:$B$547,2,FALSE))</f>
        <v/>
      </c>
      <c r="NZ140" t="str">
        <f>IF(ISERROR(MATCH(NZ$1,'CSC Mitre'!EI$1:EI$220,0)),"",VLOOKUP(NZ$1,'Tactic Recode'!$A$1:$B$547,2,FALSE))</f>
        <v/>
      </c>
      <c r="OA140" t="str">
        <f>IF(ISERROR(MATCH(OA$1,'CSC Mitre'!EI$1:EI$220,0)),"",VLOOKUP(OA$1,'Tactic Recode'!$A$1:$B$547,2,FALSE))</f>
        <v/>
      </c>
      <c r="OB140" t="str">
        <f>IF(ISERROR(MATCH(OB$1,'CSC Mitre'!EI$1:EI$220,0)),"",VLOOKUP(OB$1,'Tactic Recode'!$A$1:$B$547,2,FALSE))</f>
        <v/>
      </c>
      <c r="OC140" t="str">
        <f>IF(ISERROR(MATCH(OC$1,'CSC Mitre'!EI$1:EI$220,0)),"",VLOOKUP(OC$1,'Tactic Recode'!$A$1:$B$547,2,FALSE))</f>
        <v/>
      </c>
      <c r="OD140" t="str">
        <f>IF(ISERROR(MATCH(OD$1,'CSC Mitre'!EI$1:EI$220,0)),"",VLOOKUP(OD$1,'Tactic Recode'!$A$1:$B$547,2,FALSE))</f>
        <v/>
      </c>
      <c r="OE140" t="str">
        <f>IF(ISERROR(MATCH(OE$1,'CSC Mitre'!EI$1:EI$220,0)),"",VLOOKUP(OE$1,'Tactic Recode'!$A$1:$B$547,2,FALSE))</f>
        <v/>
      </c>
      <c r="OF140" t="str">
        <f>IF(ISERROR(MATCH(OF$1,'CSC Mitre'!EI$1:EI$220,0)),"",VLOOKUP(OF$1,'Tactic Recode'!$A$1:$B$547,2,FALSE))</f>
        <v/>
      </c>
      <c r="OG140" t="str">
        <f>IF(ISERROR(MATCH(OG$1,'CSC Mitre'!EI$1:EI$220,0)),"",VLOOKUP(OG$1,'Tactic Recode'!$A$1:$B$547,2,FALSE))</f>
        <v/>
      </c>
      <c r="OH140" t="str">
        <f>IF(ISERROR(MATCH(OH$1,'CSC Mitre'!EI$1:EI$220,0)),"",VLOOKUP(OH$1,'Tactic Recode'!$A$1:$B$547,2,FALSE))</f>
        <v/>
      </c>
      <c r="OI140" t="str">
        <f>IF(ISERROR(MATCH(OI$1,'CSC Mitre'!EI$1:EI$220,0)),"",VLOOKUP(OI$1,'Tactic Recode'!$A$1:$B$547,2,FALSE))</f>
        <v/>
      </c>
      <c r="OJ140" t="str">
        <f>IF(ISERROR(MATCH(OJ$1,'CSC Mitre'!EI$1:EI$220,0)),"",VLOOKUP(OJ$1,'Tactic Recode'!$A$1:$B$547,2,FALSE))</f>
        <v/>
      </c>
      <c r="OK140" t="str">
        <f>IF(ISERROR(MATCH(OK$1,'CSC Mitre'!EI$1:EI$220,0)),"",VLOOKUP(OK$1,'Tactic Recode'!$A$1:$B$547,2,FALSE))</f>
        <v/>
      </c>
      <c r="OL140" t="str">
        <f>IF(ISERROR(MATCH(OL$1,'CSC Mitre'!EI$1:EI$220,0)),"",VLOOKUP(OL$1,'Tactic Recode'!$A$1:$B$547,2,FALSE))</f>
        <v/>
      </c>
      <c r="OM140" t="str">
        <f>IF(ISERROR(MATCH(OM$1,'CSC Mitre'!EI$1:EI$220,0)),"",VLOOKUP(OM$1,'Tactic Recode'!$A$1:$B$547,2,FALSE))</f>
        <v/>
      </c>
      <c r="ON140" t="str">
        <f>IF(ISERROR(MATCH(ON$1,'CSC Mitre'!EI$1:EI$220,0)),"",VLOOKUP(ON$1,'Tactic Recode'!$A$1:$B$547,2,FALSE))</f>
        <v/>
      </c>
      <c r="OO140" t="str">
        <f>IF(ISERROR(MATCH(OO$1,'CSC Mitre'!EI$1:EI$220,0)),"",VLOOKUP(OO$1,'Tactic Recode'!$A$1:$B$547,2,FALSE))</f>
        <v/>
      </c>
      <c r="OP140" t="str">
        <f>IF(ISERROR(MATCH(OP$1,'CSC Mitre'!EI$1:EI$220,0)),"",VLOOKUP(OP$1,'Tactic Recode'!$A$1:$B$547,2,FALSE))</f>
        <v/>
      </c>
      <c r="OQ140" t="str">
        <f>IF(ISERROR(MATCH(OQ$1,'CSC Mitre'!EI$1:EI$220,0)),"",VLOOKUP(OQ$1,'Tactic Recode'!$A$1:$B$547,2,FALSE))</f>
        <v/>
      </c>
      <c r="OR140" t="str">
        <f>IF(ISERROR(MATCH(OR$1,'CSC Mitre'!EI$1:EI$220,0)),"",VLOOKUP(OR$1,'Tactic Recode'!$A$1:$B$547,2,FALSE))</f>
        <v/>
      </c>
      <c r="OS140" t="str">
        <f>IF(ISERROR(MATCH(OS$1,'CSC Mitre'!EI$1:EI$220,0)),"",VLOOKUP(OS$1,'Tactic Recode'!$A$1:$B$547,2,FALSE))</f>
        <v/>
      </c>
      <c r="OT140" t="str">
        <f>IF(ISERROR(MATCH(OT$1,'CSC Mitre'!EI$1:EI$220,0)),"",VLOOKUP(OT$1,'Tactic Recode'!$A$1:$B$547,2,FALSE))</f>
        <v/>
      </c>
      <c r="OU140" t="str">
        <f>IF(ISERROR(MATCH(OU$1,'CSC Mitre'!EI$1:EI$220,0)),"",VLOOKUP(OU$1,'Tactic Recode'!$A$1:$B$547,2,FALSE))</f>
        <v/>
      </c>
      <c r="OV140" t="str">
        <f>IF(ISERROR(MATCH(OV$1,'CSC Mitre'!EI$1:EI$220,0)),"",VLOOKUP(OV$1,'Tactic Recode'!$A$1:$B$547,2,FALSE))</f>
        <v/>
      </c>
      <c r="OW140" t="str">
        <f>IF(ISERROR(MATCH(OW$1,'CSC Mitre'!EI$1:EI$220,0)),"",VLOOKUP(OW$1,'Tactic Recode'!$A$1:$B$547,2,FALSE))</f>
        <v/>
      </c>
      <c r="OX140" t="str">
        <f>IF(ISERROR(MATCH(OX$1,'CSC Mitre'!EI$1:EI$220,0)),"",VLOOKUP(OX$1,'Tactic Recode'!$A$1:$B$547,2,FALSE))</f>
        <v/>
      </c>
      <c r="OY140" t="str">
        <f>IF(ISERROR(MATCH(OY$1,'CSC Mitre'!EI$1:EI$220,0)),"",VLOOKUP(OY$1,'Tactic Recode'!$A$1:$B$547,2,FALSE))</f>
        <v/>
      </c>
      <c r="OZ140" t="str">
        <f>IF(ISERROR(MATCH(OZ$1,'CSC Mitre'!EI$1:EI$220,0)),"",VLOOKUP(OZ$1,'Tactic Recode'!$A$1:$B$547,2,FALSE))</f>
        <v/>
      </c>
      <c r="PA140" t="str">
        <f>IF(ISERROR(MATCH(PA$1,'CSC Mitre'!EI$1:EI$220,0)),"",VLOOKUP(PA$1,'Tactic Recode'!$A$1:$B$547,2,FALSE))</f>
        <v/>
      </c>
      <c r="PB140" t="str">
        <f>IF(ISERROR(MATCH(PB$1,'CSC Mitre'!EI$1:EI$220,0)),"",VLOOKUP(PB$1,'Tactic Recode'!$A$1:$B$547,2,FALSE))</f>
        <v/>
      </c>
      <c r="PC140" t="str">
        <f>IF(ISERROR(MATCH(PC$1,'CSC Mitre'!EI$1:EI$220,0)),"",VLOOKUP(PC$1,'Tactic Recode'!$A$1:$B$547,2,FALSE))</f>
        <v/>
      </c>
      <c r="PD140" t="str">
        <f>IF(ISERROR(MATCH(PD$1,'CSC Mitre'!EI$1:EI$220,0)),"",VLOOKUP(PD$1,'Tactic Recode'!$A$1:$B$547,2,FALSE))</f>
        <v/>
      </c>
      <c r="PE140" t="str">
        <f>IF(ISERROR(MATCH(PE$1,'CSC Mitre'!EI$1:EI$220,0)),"",VLOOKUP(PE$1,'Tactic Recode'!$A$1:$B$547,2,FALSE))</f>
        <v/>
      </c>
      <c r="PF140" t="str">
        <f>IF(ISERROR(MATCH(PF$1,'CSC Mitre'!EI$1:EI$220,0)),"",VLOOKUP(PF$1,'Tactic Recode'!$A$1:$B$547,2,FALSE))</f>
        <v/>
      </c>
      <c r="PG140" t="str">
        <f>IF(ISERROR(MATCH(PG$1,'CSC Mitre'!EI$1:EI$220,0)),"",VLOOKUP(PG$1,'Tactic Recode'!$A$1:$B$547,2,FALSE))</f>
        <v/>
      </c>
      <c r="PH140" t="str">
        <f>IF(ISERROR(MATCH(PH$1,'CSC Mitre'!EI$1:EI$220,0)),"",VLOOKUP(PH$1,'Tactic Recode'!$A$1:$B$547,2,FALSE))</f>
        <v/>
      </c>
      <c r="PI140" t="str">
        <f>IF(ISERROR(MATCH(PI$1,'CSC Mitre'!EI$1:EI$220,0)),"",VLOOKUP(PI$1,'Tactic Recode'!$A$1:$B$547,2,FALSE))</f>
        <v/>
      </c>
      <c r="PJ140" t="str">
        <f>IF(ISERROR(MATCH(PJ$1,'CSC Mitre'!EI$1:EI$220,0)),"",VLOOKUP(PJ$1,'Tactic Recode'!$A$1:$B$547,2,FALSE))</f>
        <v/>
      </c>
      <c r="PK140" t="str">
        <f>IF(ISERROR(MATCH(PK$1,'CSC Mitre'!EI$1:EI$220,0)),"",VLOOKUP(PK$1,'Tactic Recode'!$A$1:$B$547,2,FALSE))</f>
        <v/>
      </c>
      <c r="PL140" t="str">
        <f>IF(ISERROR(MATCH(PL$1,'CSC Mitre'!EI$1:EI$220,0)),"",VLOOKUP(PL$1,'Tactic Recode'!$A$1:$B$547,2,FALSE))</f>
        <v/>
      </c>
      <c r="PM140" t="str">
        <f>IF(ISERROR(MATCH(PM$1,'CSC Mitre'!EI$1:EI$220,0)),"",VLOOKUP(PM$1,'Tactic Recode'!$A$1:$B$547,2,FALSE))</f>
        <v/>
      </c>
      <c r="PN140" t="str">
        <f>IF(ISERROR(MATCH(PN$1,'CSC Mitre'!EI$1:EI$220,0)),"",VLOOKUP(PN$1,'Tactic Recode'!$A$1:$B$547,2,FALSE))</f>
        <v/>
      </c>
      <c r="PO140" t="str">
        <f>IF(ISERROR(MATCH(PO$1,'CSC Mitre'!EI$1:EI$220,0)),"",VLOOKUP(PO$1,'Tactic Recode'!$A$1:$B$547,2,FALSE))</f>
        <v/>
      </c>
      <c r="PP140" t="str">
        <f>IF(ISERROR(MATCH(PP$1,'CSC Mitre'!EI$1:EI$220,0)),"",VLOOKUP(PP$1,'Tactic Recode'!$A$1:$B$547,2,FALSE))</f>
        <v/>
      </c>
      <c r="PQ140" t="str">
        <f>IF(ISERROR(MATCH(PQ$1,'CSC Mitre'!EI$1:EI$220,0)),"",VLOOKUP(PQ$1,'Tactic Recode'!$A$1:$B$547,2,FALSE))</f>
        <v/>
      </c>
      <c r="PR140" t="str">
        <f>IF(ISERROR(MATCH(PR$1,'CSC Mitre'!EI$1:EI$220,0)),"",VLOOKUP(PR$1,'Tactic Recode'!$A$1:$B$547,2,FALSE))</f>
        <v/>
      </c>
      <c r="PS140" t="str">
        <f>IF(ISERROR(MATCH(PS$1,'CSC Mitre'!EI$1:EI$220,0)),"",VLOOKUP(PS$1,'Tactic Recode'!$A$1:$B$547,2,FALSE))</f>
        <v/>
      </c>
      <c r="PT140" t="str">
        <f>IF(ISERROR(MATCH(PT$1,'CSC Mitre'!EI$1:EI$220,0)),"",VLOOKUP(PT$1,'Tactic Recode'!$A$1:$B$547,2,FALSE))</f>
        <v/>
      </c>
      <c r="PU140" t="str">
        <f>IF(ISERROR(MATCH(PU$1,'CSC Mitre'!EI$1:EI$220,0)),"",VLOOKUP(PU$1,'Tactic Recode'!$A$1:$B$547,2,FALSE))</f>
        <v/>
      </c>
      <c r="PV140" t="str">
        <f>IF(ISERROR(MATCH(PV$1,'CSC Mitre'!EI$1:EI$220,0)),"",VLOOKUP(PV$1,'Tactic Recode'!$A$1:$B$547,2,FALSE))</f>
        <v/>
      </c>
      <c r="PW140" t="str">
        <f>IF(ISERROR(MATCH(PW$1,'CSC Mitre'!EI$1:EI$220,0)),"",VLOOKUP(PW$1,'Tactic Recode'!$A$1:$B$547,2,FALSE))</f>
        <v/>
      </c>
      <c r="PX140" t="str">
        <f>IF(ISERROR(MATCH(PX$1,'CSC Mitre'!EI$1:EI$220,0)),"",VLOOKUP(PX$1,'Tactic Recode'!$A$1:$B$547,2,FALSE))</f>
        <v/>
      </c>
      <c r="PY140" t="str">
        <f>IF(ISERROR(MATCH(PY$1,'CSC Mitre'!EI$1:EI$220,0)),"",VLOOKUP(PY$1,'Tactic Recode'!$A$1:$B$547,2,FALSE))</f>
        <v/>
      </c>
      <c r="PZ140" t="str">
        <f>IF(ISERROR(MATCH(PZ$1,'CSC Mitre'!EI$1:EI$220,0)),"",VLOOKUP(PZ$1,'Tactic Recode'!$A$1:$B$547,2,FALSE))</f>
        <v/>
      </c>
      <c r="QA140" t="str">
        <f>IF(ISERROR(MATCH(QA$1,'CSC Mitre'!EI$1:EI$220,0)),"",VLOOKUP(QA$1,'Tactic Recode'!$A$1:$B$547,2,FALSE))</f>
        <v/>
      </c>
      <c r="QB140" t="str">
        <f>IF(ISERROR(MATCH(QB$1,'CSC Mitre'!EI$1:EI$220,0)),"",VLOOKUP(QB$1,'Tactic Recode'!$A$1:$B$547,2,FALSE))</f>
        <v/>
      </c>
      <c r="QC140" t="str">
        <f>IF(ISERROR(MATCH(QC$1,'CSC Mitre'!EI$1:EI$220,0)),"",VLOOKUP(QC$1,'Tactic Recode'!$A$1:$B$547,2,FALSE))</f>
        <v/>
      </c>
      <c r="QD140" t="str">
        <f>IF(ISERROR(MATCH(QD$1,'CSC Mitre'!EI$1:EI$220,0)),"",VLOOKUP(QD$1,'Tactic Recode'!$A$1:$B$547,2,FALSE))</f>
        <v/>
      </c>
      <c r="QE140" t="str">
        <f>IF(ISERROR(MATCH(QE$1,'CSC Mitre'!EI$1:EI$220,0)),"",VLOOKUP(QE$1,'Tactic Recode'!$A$1:$B$547,2,FALSE))</f>
        <v/>
      </c>
      <c r="QF140" t="str">
        <f>IF(ISERROR(MATCH(QF$1,'CSC Mitre'!EI$1:EI$220,0)),"",VLOOKUP(QF$1,'Tactic Recode'!$A$1:$B$547,2,FALSE))</f>
        <v/>
      </c>
      <c r="QG140" t="str">
        <f>IF(ISERROR(MATCH(QG$1,'CSC Mitre'!EI$1:EI$220,0)),"",VLOOKUP(QG$1,'Tactic Recode'!$A$1:$B$547,2,FALSE))</f>
        <v/>
      </c>
      <c r="QH140" t="str">
        <f>IF(ISERROR(MATCH(QH$1,'CSC Mitre'!EI$1:EI$220,0)),"",VLOOKUP(QH$1,'Tactic Recode'!$A$1:$B$547,2,FALSE))</f>
        <v/>
      </c>
      <c r="QI140" t="str">
        <f>IF(ISERROR(MATCH(QI$1,'CSC Mitre'!EI$1:EI$220,0)),"",VLOOKUP(QI$1,'Tactic Recode'!$A$1:$B$547,2,FALSE))</f>
        <v/>
      </c>
      <c r="QJ140" t="str">
        <f>IF(ISERROR(MATCH(QJ$1,'CSC Mitre'!EI$1:EI$220,0)),"",VLOOKUP(QJ$1,'Tactic Recode'!$A$1:$B$547,2,FALSE))</f>
        <v/>
      </c>
      <c r="QK140" t="str">
        <f>IF(ISERROR(MATCH(QK$1,'CSC Mitre'!EI$1:EI$220,0)),"",VLOOKUP(QK$1,'Tactic Recode'!$A$1:$B$547,2,FALSE))</f>
        <v/>
      </c>
      <c r="QL140" t="str">
        <f>IF(ISERROR(MATCH(QL$1,'CSC Mitre'!EI$1:EI$220,0)),"",VLOOKUP(QL$1,'Tactic Recode'!$A$1:$B$547,2,FALSE))</f>
        <v/>
      </c>
      <c r="QM140" t="str">
        <f>IF(ISERROR(MATCH(QM$1,'CSC Mitre'!EI$1:EI$220,0)),"",VLOOKUP(QM$1,'Tactic Recode'!$A$1:$B$547,2,FALSE))</f>
        <v/>
      </c>
      <c r="QN140" t="str">
        <f>IF(ISERROR(MATCH(QN$1,'CSC Mitre'!EI$1:EI$220,0)),"",VLOOKUP(QN$1,'Tactic Recode'!$A$1:$B$547,2,FALSE))</f>
        <v/>
      </c>
      <c r="QO140" t="str">
        <f>IF(ISERROR(MATCH(QO$1,'CSC Mitre'!EI$1:EI$220,0)),"",VLOOKUP(QO$1,'Tactic Recode'!$A$1:$B$547,2,FALSE))</f>
        <v/>
      </c>
      <c r="QP140" t="str">
        <f>IF(ISERROR(MATCH(QP$1,'CSC Mitre'!EI$1:EI$220,0)),"",VLOOKUP(QP$1,'Tactic Recode'!$A$1:$B$547,2,FALSE))</f>
        <v/>
      </c>
      <c r="QQ140" t="str">
        <f>IF(ISERROR(MATCH(QQ$1,'CSC Mitre'!EI$1:EI$220,0)),"",VLOOKUP(QQ$1,'Tactic Recode'!$A$1:$B$547,2,FALSE))</f>
        <v/>
      </c>
      <c r="QR140" t="str">
        <f>IF(ISERROR(MATCH(QR$1,'CSC Mitre'!EI$1:EI$220,0)),"",VLOOKUP(QR$1,'Tactic Recode'!$A$1:$B$547,2,FALSE))</f>
        <v/>
      </c>
      <c r="QS140" t="str">
        <f>IF(ISERROR(MATCH(QS$1,'CSC Mitre'!EI$1:EI$220,0)),"",VLOOKUP(QS$1,'Tactic Recode'!$A$1:$B$547,2,FALSE))</f>
        <v/>
      </c>
      <c r="QT140" t="str">
        <f>IF(ISERROR(MATCH(QT$1,'CSC Mitre'!EI$1:EI$220,0)),"",VLOOKUP(QT$1,'Tactic Recode'!$A$1:$B$547,2,FALSE))</f>
        <v/>
      </c>
      <c r="QU140" t="str">
        <f>IF(ISERROR(MATCH(QU$1,'CSC Mitre'!EI$1:EI$220,0)),"",VLOOKUP(QU$1,'Tactic Recode'!$A$1:$B$547,2,FALSE))</f>
        <v/>
      </c>
      <c r="QV140" t="str">
        <f>IF(ISERROR(MATCH(QV$1,'CSC Mitre'!EI$1:EI$220,0)),"",VLOOKUP(QV$1,'Tactic Recode'!$A$1:$B$547,2,FALSE))</f>
        <v/>
      </c>
      <c r="QW140" t="str">
        <f>IF(ISERROR(MATCH(QW$1,'CSC Mitre'!EI$1:EI$220,0)),"",VLOOKUP(QW$1,'Tactic Recode'!$A$1:$B$547,2,FALSE))</f>
        <v/>
      </c>
      <c r="QX140" t="str">
        <f>IF(ISERROR(MATCH(QX$1,'CSC Mitre'!EI$1:EI$220,0)),"",VLOOKUP(QX$1,'Tactic Recode'!$A$1:$B$547,2,FALSE))</f>
        <v/>
      </c>
      <c r="QY140" t="str">
        <f>IF(ISERROR(MATCH(QY$1,'CSC Mitre'!EI$1:EI$220,0)),"",VLOOKUP(QY$1,'Tactic Recode'!$A$1:$B$547,2,FALSE))</f>
        <v/>
      </c>
      <c r="QZ140" t="str">
        <f>IF(ISERROR(MATCH(QZ$1,'CSC Mitre'!EI$1:EI$220,0)),"",VLOOKUP(QZ$1,'Tactic Recode'!$A$1:$B$547,2,FALSE))</f>
        <v/>
      </c>
      <c r="RA140" t="str">
        <f>IF(ISERROR(MATCH(RA$1,'CSC Mitre'!EI$1:EI$220,0)),"",VLOOKUP(RA$1,'Tactic Recode'!$A$1:$B$547,2,FALSE))</f>
        <v/>
      </c>
      <c r="RB140" t="str">
        <f>IF(ISERROR(MATCH(RB$1,'CSC Mitre'!EI$1:EI$220,0)),"",VLOOKUP(RB$1,'Tactic Recode'!$A$1:$B$547,2,FALSE))</f>
        <v/>
      </c>
      <c r="RC140" t="str">
        <f>IF(ISERROR(MATCH(RC$1,'CSC Mitre'!EI$1:EI$220,0)),"",VLOOKUP(RC$1,'Tactic Recode'!$A$1:$B$547,2,FALSE))</f>
        <v/>
      </c>
      <c r="RD140" t="str">
        <f>IF(ISERROR(MATCH(RD$1,'CSC Mitre'!EI$1:EI$220,0)),"",VLOOKUP(RD$1,'Tactic Recode'!$A$1:$B$547,2,FALSE))</f>
        <v/>
      </c>
      <c r="RE140" t="str">
        <f>IF(ISERROR(MATCH(RE$1,'CSC Mitre'!EI$1:EI$220,0)),"",VLOOKUP(RE$1,'Tactic Recode'!$A$1:$B$547,2,FALSE))</f>
        <v/>
      </c>
      <c r="RF140" t="str">
        <f>IF(ISERROR(MATCH(RF$1,'CSC Mitre'!EI$1:EI$220,0)),"",VLOOKUP(RF$1,'Tactic Recode'!$A$1:$B$547,2,FALSE))</f>
        <v/>
      </c>
      <c r="RG140" t="str">
        <f>IF(ISERROR(MATCH(RG$1,'CSC Mitre'!EI$1:EI$220,0)),"",VLOOKUP(RG$1,'Tactic Recode'!$A$1:$B$547,2,FALSE))</f>
        <v/>
      </c>
      <c r="RH140" t="str">
        <f>IF(ISERROR(MATCH(RH$1,'CSC Mitre'!EI$1:EI$220,0)),"",VLOOKUP(RH$1,'Tactic Recode'!$A$1:$B$547,2,FALSE))</f>
        <v/>
      </c>
      <c r="RI140" t="str">
        <f>IF(ISERROR(MATCH(RI$1,'CSC Mitre'!EI$1:EI$220,0)),"",VLOOKUP(RI$1,'Tactic Recode'!$A$1:$B$547,2,FALSE))</f>
        <v/>
      </c>
      <c r="RJ140" t="str">
        <f>IF(ISERROR(MATCH(RJ$1,'CSC Mitre'!EI$1:EI$220,0)),"",VLOOKUP(RJ$1,'Tactic Recode'!$A$1:$B$547,2,FALSE))</f>
        <v/>
      </c>
      <c r="RK140" t="str">
        <f>IF(ISERROR(MATCH(RK$1,'CSC Mitre'!EI$1:EI$220,0)),"",VLOOKUP(RK$1,'Tactic Recode'!$A$1:$B$547,2,FALSE))</f>
        <v/>
      </c>
      <c r="RL140" t="str">
        <f>IF(ISERROR(MATCH(RL$1,'CSC Mitre'!EI$1:EI$220,0)),"",VLOOKUP(RL$1,'Tactic Recode'!$A$1:$B$547,2,FALSE))</f>
        <v/>
      </c>
      <c r="RM140" t="str">
        <f>IF(ISERROR(MATCH(RM$1,'CSC Mitre'!EI$1:EI$220,0)),"",VLOOKUP(RM$1,'Tactic Recode'!$A$1:$B$547,2,FALSE))</f>
        <v/>
      </c>
      <c r="RN140" t="str">
        <f>IF(ISERROR(MATCH(RN$1,'CSC Mitre'!EI$1:EI$220,0)),"",VLOOKUP(RN$1,'Tactic Recode'!$A$1:$B$547,2,FALSE))</f>
        <v/>
      </c>
      <c r="RO140" t="str">
        <f>IF(ISERROR(MATCH(RO$1,'CSC Mitre'!EI$1:EI$220,0)),"",VLOOKUP(RO$1,'Tactic Recode'!$A$1:$B$547,2,FALSE))</f>
        <v/>
      </c>
      <c r="RP140" t="str">
        <f>IF(ISERROR(MATCH(RP$1,'CSC Mitre'!EI$1:EI$220,0)),"",VLOOKUP(RP$1,'Tactic Recode'!$A$1:$B$547,2,FALSE))</f>
        <v/>
      </c>
      <c r="RQ140" t="str">
        <f>IF(ISERROR(MATCH(RQ$1,'CSC Mitre'!EI$1:EI$220,0)),"",VLOOKUP(RQ$1,'Tactic Recode'!$A$1:$B$547,2,FALSE))</f>
        <v/>
      </c>
      <c r="RR140" t="str">
        <f>IF(ISERROR(MATCH(RR$1,'CSC Mitre'!EI$1:EI$220,0)),"",VLOOKUP(RR$1,'Tactic Recode'!$A$1:$B$547,2,FALSE))</f>
        <v/>
      </c>
      <c r="RS140" t="str">
        <f>IF(ISERROR(MATCH(RS$1,'CSC Mitre'!EI$1:EI$220,0)),"",VLOOKUP(RS$1,'Tactic Recode'!$A$1:$B$547,2,FALSE))</f>
        <v/>
      </c>
      <c r="RT140" t="str">
        <f>IF(ISERROR(MATCH(RT$1,'CSC Mitre'!EI$1:EI$220,0)),"",VLOOKUP(RT$1,'Tactic Recode'!$A$1:$B$547,2,FALSE))</f>
        <v/>
      </c>
      <c r="RU140" t="str">
        <f>IF(ISERROR(MATCH(RU$1,'CSC Mitre'!EI$1:EI$220,0)),"",VLOOKUP(RU$1,'Tactic Recode'!$A$1:$B$547,2,FALSE))</f>
        <v/>
      </c>
      <c r="RV140" t="str">
        <f>IF(ISERROR(MATCH(RV$1,'CSC Mitre'!EI$1:EI$220,0)),"",VLOOKUP(RV$1,'Tactic Recode'!$A$1:$B$547,2,FALSE))</f>
        <v/>
      </c>
      <c r="RW140" t="str">
        <f>IF(ISERROR(MATCH(RW$1,'CSC Mitre'!EI$1:EI$220,0)),"",VLOOKUP(RW$1,'Tactic Recode'!$A$1:$B$547,2,FALSE))</f>
        <v/>
      </c>
      <c r="RX140" t="str">
        <f>IF(ISERROR(MATCH(RX$1,'CSC Mitre'!EI$1:EI$220,0)),"",VLOOKUP(RX$1,'Tactic Recode'!$A$1:$B$547,2,FALSE))</f>
        <v/>
      </c>
      <c r="RY140" t="str">
        <f>IF(ISERROR(MATCH(RY$1,'CSC Mitre'!EI$1:EI$220,0)),"",VLOOKUP(RY$1,'Tactic Recode'!$A$1:$B$547,2,FALSE))</f>
        <v/>
      </c>
      <c r="RZ140" t="str">
        <f>IF(ISERROR(MATCH(RZ$1,'CSC Mitre'!EI$1:EI$220,0)),"",VLOOKUP(RZ$1,'Tactic Recode'!$A$1:$B$547,2,FALSE))</f>
        <v/>
      </c>
      <c r="SA140" t="str">
        <f>IF(ISERROR(MATCH(SA$1,'CSC Mitre'!EI$1:EI$220,0)),"",VLOOKUP(SA$1,'Tactic Recode'!$A$1:$B$547,2,FALSE))</f>
        <v/>
      </c>
      <c r="SB140" t="str">
        <f>IF(ISERROR(MATCH(SB$1,'CSC Mitre'!EI$1:EI$220,0)),"",VLOOKUP(SB$1,'Tactic Recode'!$A$1:$B$547,2,FALSE))</f>
        <v/>
      </c>
      <c r="SC140" t="str">
        <f>IF(ISERROR(MATCH(SC$1,'CSC Mitre'!EI$1:EI$220,0)),"",VLOOKUP(SC$1,'Tactic Recode'!$A$1:$B$547,2,FALSE))</f>
        <v/>
      </c>
      <c r="SD140" t="str">
        <f>IF(ISERROR(MATCH(SD$1,'CSC Mitre'!EI$1:EI$220,0)),"",VLOOKUP(SD$1,'Tactic Recode'!$A$1:$B$547,2,FALSE))</f>
        <v/>
      </c>
      <c r="SE140" t="str">
        <f>IF(ISERROR(MATCH(SE$1,'CSC Mitre'!EI$1:EI$220,0)),"",VLOOKUP(SE$1,'Tactic Recode'!$A$1:$B$547,2,FALSE))</f>
        <v/>
      </c>
      <c r="SF140" t="str">
        <f>IF(ISERROR(MATCH(SF$1,'CSC Mitre'!EI$1:EI$220,0)),"",VLOOKUP(SF$1,'Tactic Recode'!$A$1:$B$547,2,FALSE))</f>
        <v/>
      </c>
      <c r="SG140" t="str">
        <f>IF(ISERROR(MATCH(SG$1,'CSC Mitre'!EI$1:EI$220,0)),"",VLOOKUP(SG$1,'Tactic Recode'!$A$1:$B$547,2,FALSE))</f>
        <v/>
      </c>
      <c r="SH140" t="str">
        <f>IF(ISERROR(MATCH(SH$1,'CSC Mitre'!EI$1:EI$220,0)),"",VLOOKUP(SH$1,'Tactic Recode'!$A$1:$B$547,2,FALSE))</f>
        <v/>
      </c>
      <c r="SI140" t="str">
        <f>IF(ISERROR(MATCH(SI$1,'CSC Mitre'!EI$1:EI$220,0)),"",VLOOKUP(SI$1,'Tactic Recode'!$A$1:$B$547,2,FALSE))</f>
        <v/>
      </c>
      <c r="SJ140" t="str">
        <f>IF(ISERROR(MATCH(SJ$1,'CSC Mitre'!EI$1:EI$220,0)),"",VLOOKUP(SJ$1,'Tactic Recode'!$A$1:$B$547,2,FALSE))</f>
        <v/>
      </c>
      <c r="SK140" t="str">
        <f>IF(ISERROR(MATCH(SK$1,'CSC Mitre'!EI$1:EI$220,0)),"",VLOOKUP(SK$1,'Tactic Recode'!$A$1:$B$547,2,FALSE))</f>
        <v/>
      </c>
      <c r="SL140" t="str">
        <f>IF(ISERROR(MATCH(SL$1,'CSC Mitre'!EI$1:EI$220,0)),"",VLOOKUP(SL$1,'Tactic Recode'!$A$1:$B$547,2,FALSE))</f>
        <v/>
      </c>
      <c r="SM140" t="str">
        <f>IF(ISERROR(MATCH(SM$1,'CSC Mitre'!EI$1:EI$220,0)),"",VLOOKUP(SM$1,'Tactic Recode'!$A$1:$B$547,2,FALSE))</f>
        <v/>
      </c>
      <c r="SN140" t="str">
        <f>IF(ISERROR(MATCH(SN$1,'CSC Mitre'!EI$1:EI$220,0)),"",VLOOKUP(SN$1,'Tactic Recode'!$A$1:$B$547,2,FALSE))</f>
        <v/>
      </c>
      <c r="SO140" t="str">
        <f>IF(ISERROR(MATCH(SO$1,'CSC Mitre'!EI$1:EI$220,0)),"",VLOOKUP(SO$1,'Tactic Recode'!$A$1:$B$547,2,FALSE))</f>
        <v/>
      </c>
      <c r="SP140" t="str">
        <f>IF(ISERROR(MATCH(SP$1,'CSC Mitre'!EI$1:EI$220,0)),"",VLOOKUP(SP$1,'Tactic Recode'!$A$1:$B$547,2,FALSE))</f>
        <v/>
      </c>
      <c r="SQ140" t="str">
        <f>IF(ISERROR(MATCH(SQ$1,'CSC Mitre'!EI$1:EI$220,0)),"",VLOOKUP(SQ$1,'Tactic Recode'!$A$1:$B$547,2,FALSE))</f>
        <v/>
      </c>
      <c r="SR140" t="str">
        <f>IF(ISERROR(MATCH(SR$1,'CSC Mitre'!EI$1:EI$220,0)),"",VLOOKUP(SR$1,'Tactic Recode'!$A$1:$B$547,2,FALSE))</f>
        <v/>
      </c>
      <c r="SS140" t="str">
        <f>IF(ISERROR(MATCH(SS$1,'CSC Mitre'!EI$1:EI$220,0)),"",VLOOKUP(SS$1,'Tactic Recode'!$A$1:$B$547,2,FALSE))</f>
        <v/>
      </c>
      <c r="ST140" t="str">
        <f>IF(ISERROR(MATCH(ST$1,'CSC Mitre'!EI$1:EI$220,0)),"",VLOOKUP(ST$1,'Tactic Recode'!$A$1:$B$547,2,FALSE))</f>
        <v/>
      </c>
      <c r="SU140" t="str">
        <f>IF(ISERROR(MATCH(SU$1,'CSC Mitre'!EI$1:EI$220,0)),"",VLOOKUP(SU$1,'Tactic Recode'!$A$1:$B$547,2,FALSE))</f>
        <v/>
      </c>
      <c r="SV140" t="str">
        <f>IF(ISERROR(MATCH(SV$1,'CSC Mitre'!EI$1:EI$220,0)),"",VLOOKUP(SV$1,'Tactic Recode'!$A$1:$B$547,2,FALSE))</f>
        <v/>
      </c>
      <c r="SW140" t="str">
        <f>IF(ISERROR(MATCH(SW$1,'CSC Mitre'!EI$1:EI$220,0)),"",VLOOKUP(SW$1,'Tactic Recode'!$A$1:$B$547,2,FALSE))</f>
        <v/>
      </c>
      <c r="SX140" t="str">
        <f>IF(ISERROR(MATCH(SX$1,'CSC Mitre'!EI$1:EI$220,0)),"",VLOOKUP(SX$1,'Tactic Recode'!$A$1:$B$547,2,FALSE))</f>
        <v/>
      </c>
      <c r="SY140" t="str">
        <f>IF(ISERROR(MATCH(SY$1,'CSC Mitre'!EI$1:EI$220,0)),"",VLOOKUP(SY$1,'Tactic Recode'!$A$1:$B$547,2,FALSE))</f>
        <v/>
      </c>
      <c r="SZ140" t="str">
        <f>IF(ISERROR(MATCH(SZ$1,'CSC Mitre'!EI$1:EI$220,0)),"",VLOOKUP(SZ$1,'Tactic Recode'!$A$1:$B$547,2,FALSE))</f>
        <v/>
      </c>
      <c r="TA140" t="str">
        <f>IF(ISERROR(MATCH(TA$1,'CSC Mitre'!EI$1:EI$220,0)),"",VLOOKUP(TA$1,'Tactic Recode'!$A$1:$B$547,2,FALSE))</f>
        <v/>
      </c>
      <c r="TB140" t="str">
        <f>IF(ISERROR(MATCH(TB$1,'CSC Mitre'!EI$1:EI$220,0)),"",VLOOKUP(TB$1,'Tactic Recode'!$A$1:$B$547,2,FALSE))</f>
        <v/>
      </c>
      <c r="TC140" t="str">
        <f>IF(ISERROR(MATCH(TC$1,'CSC Mitre'!EI$1:EI$220,0)),"",VLOOKUP(TC$1,'Tactic Recode'!$A$1:$B$547,2,FALSE))</f>
        <v/>
      </c>
      <c r="TD140" t="str">
        <f>IF(ISERROR(MATCH(TD$1,'CSC Mitre'!EI$1:EI$220,0)),"",VLOOKUP(TD$1,'Tactic Recode'!$A$1:$B$547,2,FALSE))</f>
        <v/>
      </c>
      <c r="TE140" t="str">
        <f>IF(ISERROR(MATCH(TE$1,'CSC Mitre'!EI$1:EI$220,0)),"",VLOOKUP(TE$1,'Tactic Recode'!$A$1:$B$547,2,FALSE))</f>
        <v/>
      </c>
      <c r="TF140" t="str">
        <f>IF(ISERROR(MATCH(TF$1,'CSC Mitre'!EI$1:EI$220,0)),"",VLOOKUP(TF$1,'Tactic Recode'!$A$1:$B$547,2,FALSE))</f>
        <v/>
      </c>
      <c r="TG140" t="str">
        <f>IF(ISERROR(MATCH(TG$1,'CSC Mitre'!EI$1:EI$220,0)),"",VLOOKUP(TG$1,'Tactic Recode'!$A$1:$B$547,2,FALSE))</f>
        <v/>
      </c>
      <c r="TH140" t="str">
        <f>IF(ISERROR(MATCH(TH$1,'CSC Mitre'!EI$1:EI$220,0)),"",VLOOKUP(TH$1,'Tactic Recode'!$A$1:$B$547,2,FALSE))</f>
        <v/>
      </c>
      <c r="TI140" t="str">
        <f>IF(ISERROR(MATCH(TI$1,'CSC Mitre'!EI$1:EI$220,0)),"",VLOOKUP(TI$1,'Tactic Recode'!$A$1:$B$547,2,FALSE))</f>
        <v/>
      </c>
      <c r="TJ140" t="str">
        <f>IF(ISERROR(MATCH(TJ$1,'CSC Mitre'!EI$1:EI$220,0)),"",VLOOKUP(TJ$1,'Tactic Recode'!$A$1:$B$547,2,FALSE))</f>
        <v/>
      </c>
      <c r="TK140" t="str">
        <f>IF(ISERROR(MATCH(TK$1,'CSC Mitre'!EI$1:EI$220,0)),"",VLOOKUP(TK$1,'Tactic Recode'!$A$1:$B$547,2,FALSE))</f>
        <v/>
      </c>
      <c r="TL140" t="str">
        <f>IF(ISERROR(MATCH(TL$1,'CSC Mitre'!EI$1:EI$220,0)),"",VLOOKUP(TL$1,'Tactic Recode'!$A$1:$B$547,2,FALSE))</f>
        <v/>
      </c>
      <c r="TM140" t="str">
        <f>IF(ISERROR(MATCH(TM$1,'CSC Mitre'!EI$1:EI$220,0)),"",VLOOKUP(TM$1,'Tactic Recode'!$A$1:$B$547,2,FALSE))</f>
        <v/>
      </c>
      <c r="TN140" t="str">
        <f>IF(ISERROR(MATCH(TN$1,'CSC Mitre'!EI$1:EI$220,0)),"",VLOOKUP(TN$1,'Tactic Recode'!$A$1:$B$547,2,FALSE))</f>
        <v/>
      </c>
      <c r="TO140" t="str">
        <f>IF(ISERROR(MATCH(TO$1,'CSC Mitre'!EI$1:EI$220,0)),"",VLOOKUP(TO$1,'Tactic Recode'!$A$1:$B$547,2,FALSE))</f>
        <v/>
      </c>
      <c r="TP140" t="str">
        <f>IF(ISERROR(MATCH(TP$1,'CSC Mitre'!EI$1:EI$220,0)),"",VLOOKUP(TP$1,'Tactic Recode'!$A$1:$B$547,2,FALSE))</f>
        <v/>
      </c>
      <c r="TQ140" t="str">
        <f>IF(ISERROR(MATCH(TQ$1,'CSC Mitre'!EI$1:EI$220,0)),"",VLOOKUP(TQ$1,'Tactic Recode'!$A$1:$B$547,2,FALSE))</f>
        <v/>
      </c>
      <c r="TR140" t="str">
        <f>IF(ISERROR(MATCH(TR$1,'CSC Mitre'!EI$1:EI$220,0)),"",VLOOKUP(TR$1,'Tactic Recode'!$A$1:$B$547,2,FALSE))</f>
        <v/>
      </c>
      <c r="TS140" t="str">
        <f>IF(ISERROR(MATCH(TS$1,'CSC Mitre'!EI$1:EI$220,0)),"",VLOOKUP(TS$1,'Tactic Recode'!$A$1:$B$547,2,FALSE))</f>
        <v/>
      </c>
      <c r="TT140" t="str">
        <f>IF(ISERROR(MATCH(TT$1,'CSC Mitre'!EI$1:EI$220,0)),"",VLOOKUP(TT$1,'Tactic Recode'!$A$1:$B$547,2,FALSE))</f>
        <v/>
      </c>
      <c r="TU140" t="str">
        <f>IF(ISERROR(MATCH(TU$1,'CSC Mitre'!EI$1:EI$220,0)),"",VLOOKUP(TU$1,'Tactic Recode'!$A$1:$B$547,2,FALSE))</f>
        <v/>
      </c>
      <c r="TV140" t="str">
        <f>IF(ISERROR(MATCH(TV$1,'CSC Mitre'!EI$1:EI$220,0)),"",VLOOKUP(TV$1,'Tactic Recode'!$A$1:$B$547,2,FALSE))</f>
        <v/>
      </c>
      <c r="TW140" t="str">
        <f>IF(ISERROR(MATCH(TW$1,'CSC Mitre'!EI$1:EI$220,0)),"",VLOOKUP(TW$1,'Tactic Recode'!$A$1:$B$547,2,FALSE))</f>
        <v/>
      </c>
      <c r="TX140" t="str">
        <f>IF(ISERROR(MATCH(TX$1,'CSC Mitre'!EI$1:EI$220,0)),"",VLOOKUP(TX$1,'Tactic Recode'!$A$1:$B$547,2,FALSE))</f>
        <v/>
      </c>
      <c r="TY140" t="str">
        <f>IF(ISERROR(MATCH(TY$1,'CSC Mitre'!EI$1:EI$220,0)),"",VLOOKUP(TY$1,'Tactic Recode'!$A$1:$B$547,2,FALSE))</f>
        <v/>
      </c>
      <c r="TZ140" t="str">
        <f>IF(ISERROR(MATCH(TZ$1,'CSC Mitre'!EI$1:EI$220,0)),"",VLOOKUP(TZ$1,'Tactic Recode'!$A$1:$B$547,2,FALSE))</f>
        <v/>
      </c>
      <c r="UA140" t="str">
        <f>IF(ISERROR(MATCH(UA$1,'CSC Mitre'!EI$1:EI$220,0)),"",VLOOKUP(UA$1,'Tactic Recode'!$A$1:$B$547,2,FALSE))</f>
        <v/>
      </c>
      <c r="UB140" t="str">
        <f>IF(ISERROR(MATCH(UB$1,'CSC Mitre'!EI$1:EI$220,0)),"",VLOOKUP(UB$1,'Tactic Recode'!$A$1:$B$547,2,FALSE))</f>
        <v/>
      </c>
    </row>
    <row r="141" spans="1:548" x14ac:dyDescent="0.25">
      <c r="A141" s="59" t="s">
        <v>535</v>
      </c>
      <c r="B141" t="str">
        <f>IF(ISERROR(MATCH(B$1,'CSC Mitre'!EJ$1:EJ$220,0)),"",VLOOKUP(B$1,'Tactic Recode'!$A$1:$B$547,2,FALSE))</f>
        <v/>
      </c>
      <c r="C141" t="str">
        <f>IF(ISERROR(MATCH(C$1,'CSC Mitre'!EJ$1:EJ$220,0)),"",VLOOKUP(C$1,'Tactic Recode'!$A$1:$B$547,2,FALSE))</f>
        <v/>
      </c>
      <c r="D141" t="str">
        <f>IF(ISERROR(MATCH(D$1,'CSC Mitre'!EJ$1:EJ$220,0)),"",VLOOKUP(D$1,'Tactic Recode'!$A$1:$B$547,2,FALSE))</f>
        <v/>
      </c>
      <c r="E141" t="str">
        <f>IF(ISERROR(MATCH(E$1,'CSC Mitre'!EJ$1:EJ$220,0)),"",VLOOKUP(E$1,'Tactic Recode'!$A$1:$B$547,2,FALSE))</f>
        <v/>
      </c>
      <c r="F141" t="str">
        <f>IF(ISERROR(MATCH(F$1,'CSC Mitre'!EJ$1:EJ$220,0)),"",VLOOKUP(F$1,'Tactic Recode'!$A$1:$B$547,2,FALSE))</f>
        <v/>
      </c>
      <c r="G141" t="str">
        <f>IF(ISERROR(MATCH(G$1,'CSC Mitre'!EJ$1:EJ$220,0)),"",VLOOKUP(G$1,'Tactic Recode'!$A$1:$B$547,2,FALSE))</f>
        <v/>
      </c>
      <c r="H141" t="str">
        <f>IF(ISERROR(MATCH(H$1,'CSC Mitre'!EJ$1:EJ$220,0)),"",VLOOKUP(H$1,'Tactic Recode'!$A$1:$B$547,2,FALSE))</f>
        <v/>
      </c>
      <c r="I141" t="str">
        <f>IF(ISERROR(MATCH(I$1,'CSC Mitre'!EJ$1:EJ$220,0)),"",VLOOKUP(I$1,'Tactic Recode'!$A$1:$B$547,2,FALSE))</f>
        <v/>
      </c>
      <c r="J141" t="str">
        <f>IF(ISERROR(MATCH(J$1,'CSC Mitre'!EJ$1:EJ$220,0)),"",VLOOKUP(J$1,'Tactic Recode'!$A$1:$B$547,2,FALSE))</f>
        <v/>
      </c>
      <c r="K141" t="str">
        <f>IF(ISERROR(MATCH(K$1,'CSC Mitre'!EJ$1:EJ$220,0)),"",VLOOKUP(K$1,'Tactic Recode'!$A$1:$B$547,2,FALSE))</f>
        <v/>
      </c>
      <c r="L141" t="str">
        <f>IF(ISERROR(MATCH(L$1,'CSC Mitre'!EJ$1:EJ$220,0)),"",VLOOKUP(L$1,'Tactic Recode'!$A$1:$B$547,2,FALSE))</f>
        <v/>
      </c>
      <c r="M141" t="str">
        <f>IF(ISERROR(MATCH(M$1,'CSC Mitre'!EJ$1:EJ$220,0)),"",VLOOKUP(M$1,'Tactic Recode'!$A$1:$B$547,2,FALSE))</f>
        <v/>
      </c>
      <c r="N141" t="str">
        <f>IF(ISERROR(MATCH(N$1,'CSC Mitre'!EJ$1:EJ$220,0)),"",VLOOKUP(N$1,'Tactic Recode'!$A$1:$B$547,2,FALSE))</f>
        <v/>
      </c>
      <c r="O141" t="str">
        <f>IF(ISERROR(MATCH(O$1,'CSC Mitre'!EJ$1:EJ$220,0)),"",VLOOKUP(O$1,'Tactic Recode'!$A$1:$B$547,2,FALSE))</f>
        <v/>
      </c>
      <c r="P141" t="str">
        <f>IF(ISERROR(MATCH(P$1,'CSC Mitre'!EJ$1:EJ$220,0)),"",VLOOKUP(P$1,'Tactic Recode'!$A$1:$B$547,2,FALSE))</f>
        <v/>
      </c>
      <c r="Q141" t="str">
        <f>IF(ISERROR(MATCH(Q$1,'CSC Mitre'!EJ$1:EJ$220,0)),"",VLOOKUP(Q$1,'Tactic Recode'!$A$1:$B$547,2,FALSE))</f>
        <v/>
      </c>
      <c r="R141" t="str">
        <f>IF(ISERROR(MATCH(R$1,'CSC Mitre'!EJ$1:EJ$220,0)),"",VLOOKUP(R$1,'Tactic Recode'!$A$1:$B$547,2,FALSE))</f>
        <v/>
      </c>
      <c r="S141" t="str">
        <f>IF(ISERROR(MATCH(S$1,'CSC Mitre'!EJ$1:EJ$220,0)),"",VLOOKUP(S$1,'Tactic Recode'!$A$1:$B$547,2,FALSE))</f>
        <v/>
      </c>
      <c r="T141" t="str">
        <f>IF(ISERROR(MATCH(T$1,'CSC Mitre'!EJ$1:EJ$220,0)),"",VLOOKUP(T$1,'Tactic Recode'!$A$1:$B$547,2,FALSE))</f>
        <v/>
      </c>
      <c r="U141" t="str">
        <f>IF(ISERROR(MATCH(U$1,'CSC Mitre'!EJ$1:EJ$220,0)),"",VLOOKUP(U$1,'Tactic Recode'!$A$1:$B$547,2,FALSE))</f>
        <v/>
      </c>
      <c r="V141" t="str">
        <f>IF(ISERROR(MATCH(V$1,'CSC Mitre'!EJ$1:EJ$220,0)),"",VLOOKUP(V$1,'Tactic Recode'!$A$1:$B$547,2,FALSE))</f>
        <v/>
      </c>
      <c r="W141" t="str">
        <f>IF(ISERROR(MATCH(W$1,'CSC Mitre'!EJ$1:EJ$220,0)),"",VLOOKUP(W$1,'Tactic Recode'!$A$1:$B$547,2,FALSE))</f>
        <v/>
      </c>
      <c r="X141" t="str">
        <f>IF(ISERROR(MATCH(X$1,'CSC Mitre'!EJ$1:EJ$220,0)),"",VLOOKUP(X$1,'Tactic Recode'!$A$1:$B$547,2,FALSE))</f>
        <v/>
      </c>
      <c r="Y141" t="str">
        <f>IF(ISERROR(MATCH(Y$1,'CSC Mitre'!EJ$1:EJ$220,0)),"",VLOOKUP(Y$1,'Tactic Recode'!$A$1:$B$547,2,FALSE))</f>
        <v/>
      </c>
      <c r="Z141" t="str">
        <f>IF(ISERROR(MATCH(Z$1,'CSC Mitre'!EJ$1:EJ$220,0)),"",VLOOKUP(Z$1,'Tactic Recode'!$A$1:$B$547,2,FALSE))</f>
        <v/>
      </c>
      <c r="AA141" t="str">
        <f>IF(ISERROR(MATCH(AA$1,'CSC Mitre'!EJ$1:EJ$220,0)),"",VLOOKUP(AA$1,'Tactic Recode'!$A$1:$B$547,2,FALSE))</f>
        <v/>
      </c>
      <c r="AB141" t="str">
        <f>IF(ISERROR(MATCH(AB$1,'CSC Mitre'!EJ$1:EJ$220,0)),"",VLOOKUP(AB$1,'Tactic Recode'!$A$1:$B$547,2,FALSE))</f>
        <v/>
      </c>
      <c r="AC141" t="str">
        <f>IF(ISERROR(MATCH(AC$1,'CSC Mitre'!EJ$1:EJ$220,0)),"",VLOOKUP(AC$1,'Tactic Recode'!$A$1:$B$547,2,FALSE))</f>
        <v/>
      </c>
      <c r="AD141" t="str">
        <f>IF(ISERROR(MATCH(AD$1,'CSC Mitre'!EJ$1:EJ$220,0)),"",VLOOKUP(AD$1,'Tactic Recode'!$A$1:$B$547,2,FALSE))</f>
        <v/>
      </c>
      <c r="AE141" t="str">
        <f>IF(ISERROR(MATCH(AE$1,'CSC Mitre'!EJ$1:EJ$220,0)),"",VLOOKUP(AE$1,'Tactic Recode'!$A$1:$B$547,2,FALSE))</f>
        <v/>
      </c>
      <c r="AF141" t="str">
        <f>IF(ISERROR(MATCH(AF$1,'CSC Mitre'!EJ$1:EJ$220,0)),"",VLOOKUP(AF$1,'Tactic Recode'!$A$1:$B$547,2,FALSE))</f>
        <v/>
      </c>
      <c r="AG141" t="str">
        <f>IF(ISERROR(MATCH(AG$1,'CSC Mitre'!EJ$1:EJ$220,0)),"",VLOOKUP(AG$1,'Tactic Recode'!$A$1:$B$547,2,FALSE))</f>
        <v/>
      </c>
      <c r="AH141" t="str">
        <f>IF(ISERROR(MATCH(AH$1,'CSC Mitre'!EJ$1:EJ$220,0)),"",VLOOKUP(AH$1,'Tactic Recode'!$A$1:$B$547,2,FALSE))</f>
        <v/>
      </c>
      <c r="AI141" t="str">
        <f>IF(ISERROR(MATCH(AI$1,'CSC Mitre'!EJ$1:EJ$220,0)),"",VLOOKUP(AI$1,'Tactic Recode'!$A$1:$B$547,2,FALSE))</f>
        <v/>
      </c>
      <c r="AJ141" t="str">
        <f>IF(ISERROR(MATCH(AJ$1,'CSC Mitre'!EJ$1:EJ$220,0)),"",VLOOKUP(AJ$1,'Tactic Recode'!$A$1:$B$547,2,FALSE))</f>
        <v/>
      </c>
      <c r="AK141" t="str">
        <f>IF(ISERROR(MATCH(AK$1,'CSC Mitre'!EJ$1:EJ$220,0)),"",VLOOKUP(AK$1,'Tactic Recode'!$A$1:$B$547,2,FALSE))</f>
        <v/>
      </c>
      <c r="AL141" t="str">
        <f>IF(ISERROR(MATCH(AL$1,'CSC Mitre'!EJ$1:EJ$220,0)),"",VLOOKUP(AL$1,'Tactic Recode'!$A$1:$B$547,2,FALSE))</f>
        <v/>
      </c>
      <c r="AM141" t="str">
        <f>IF(ISERROR(MATCH(AM$1,'CSC Mitre'!EJ$1:EJ$220,0)),"",VLOOKUP(AM$1,'Tactic Recode'!$A$1:$B$547,2,FALSE))</f>
        <v/>
      </c>
      <c r="AN141" t="str">
        <f>IF(ISERROR(MATCH(AN$1,'CSC Mitre'!EJ$1:EJ$220,0)),"",VLOOKUP(AN$1,'Tactic Recode'!$A$1:$B$547,2,FALSE))</f>
        <v/>
      </c>
      <c r="AO141" t="str">
        <f>IF(ISERROR(MATCH(AO$1,'CSC Mitre'!EJ$1:EJ$220,0)),"",VLOOKUP(AO$1,'Tactic Recode'!$A$1:$B$547,2,FALSE))</f>
        <v/>
      </c>
      <c r="AP141" t="str">
        <f>IF(ISERROR(MATCH(AP$1,'CSC Mitre'!EJ$1:EJ$220,0)),"",VLOOKUP(AP$1,'Tactic Recode'!$A$1:$B$547,2,FALSE))</f>
        <v/>
      </c>
      <c r="AQ141" t="str">
        <f>IF(ISERROR(MATCH(AQ$1,'CSC Mitre'!EJ$1:EJ$220,0)),"",VLOOKUP(AQ$1,'Tactic Recode'!$A$1:$B$547,2,FALSE))</f>
        <v/>
      </c>
      <c r="AR141" t="str">
        <f>IF(ISERROR(MATCH(AR$1,'CSC Mitre'!EJ$1:EJ$220,0)),"",VLOOKUP(AR$1,'Tactic Recode'!$A$1:$B$547,2,FALSE))</f>
        <v/>
      </c>
      <c r="AS141" t="str">
        <f>IF(ISERROR(MATCH(AS$1,'CSC Mitre'!EJ$1:EJ$220,0)),"",VLOOKUP(AS$1,'Tactic Recode'!$A$1:$B$547,2,FALSE))</f>
        <v/>
      </c>
      <c r="AT141" t="str">
        <f>IF(ISERROR(MATCH(AT$1,'CSC Mitre'!EJ$1:EJ$220,0)),"",VLOOKUP(AT$1,'Tactic Recode'!$A$1:$B$547,2,FALSE))</f>
        <v/>
      </c>
      <c r="AU141" t="str">
        <f>IF(ISERROR(MATCH(AU$1,'CSC Mitre'!EJ$1:EJ$220,0)),"",VLOOKUP(AU$1,'Tactic Recode'!$A$1:$B$547,2,FALSE))</f>
        <v/>
      </c>
      <c r="AV141" t="str">
        <f>IF(ISERROR(MATCH(AV$1,'CSC Mitre'!EJ$1:EJ$220,0)),"",VLOOKUP(AV$1,'Tactic Recode'!$A$1:$B$547,2,FALSE))</f>
        <v/>
      </c>
      <c r="AW141" t="str">
        <f>IF(ISERROR(MATCH(AW$1,'CSC Mitre'!EJ$1:EJ$220,0)),"",VLOOKUP(AW$1,'Tactic Recode'!$A$1:$B$547,2,FALSE))</f>
        <v/>
      </c>
      <c r="AX141" t="str">
        <f>IF(ISERROR(MATCH(AX$1,'CSC Mitre'!EJ$1:EJ$220,0)),"",VLOOKUP(AX$1,'Tactic Recode'!$A$1:$B$547,2,FALSE))</f>
        <v/>
      </c>
      <c r="AY141" t="str">
        <f>IF(ISERROR(MATCH(AY$1,'CSC Mitre'!EJ$1:EJ$220,0)),"",VLOOKUP(AY$1,'Tactic Recode'!$A$1:$B$547,2,FALSE))</f>
        <v/>
      </c>
      <c r="AZ141" t="str">
        <f>IF(ISERROR(MATCH(AZ$1,'CSC Mitre'!EJ$1:EJ$220,0)),"",VLOOKUP(AZ$1,'Tactic Recode'!$A$1:$B$547,2,FALSE))</f>
        <v/>
      </c>
      <c r="BA141" t="str">
        <f>IF(ISERROR(MATCH(BA$1,'CSC Mitre'!EJ$1:EJ$220,0)),"",VLOOKUP(BA$1,'Tactic Recode'!$A$1:$B$547,2,FALSE))</f>
        <v/>
      </c>
      <c r="BB141" t="str">
        <f>IF(ISERROR(MATCH(BB$1,'CSC Mitre'!EJ$1:EJ$220,0)),"",VLOOKUP(BB$1,'Tactic Recode'!$A$1:$B$547,2,FALSE))</f>
        <v/>
      </c>
      <c r="BC141" t="str">
        <f>IF(ISERROR(MATCH(BC$1,'CSC Mitre'!EJ$1:EJ$220,0)),"",VLOOKUP(BC$1,'Tactic Recode'!$A$1:$B$547,2,FALSE))</f>
        <v/>
      </c>
      <c r="BD141" t="str">
        <f>IF(ISERROR(MATCH(BD$1,'CSC Mitre'!EJ$1:EJ$220,0)),"",VLOOKUP(BD$1,'Tactic Recode'!$A$1:$B$547,2,FALSE))</f>
        <v/>
      </c>
      <c r="BE141" t="str">
        <f>IF(ISERROR(MATCH(BE$1,'CSC Mitre'!EJ$1:EJ$220,0)),"",VLOOKUP(BE$1,'Tactic Recode'!$A$1:$B$547,2,FALSE))</f>
        <v/>
      </c>
      <c r="BF141" t="str">
        <f>IF(ISERROR(MATCH(BF$1,'CSC Mitre'!EJ$1:EJ$220,0)),"",VLOOKUP(BF$1,'Tactic Recode'!$A$1:$B$547,2,FALSE))</f>
        <v/>
      </c>
      <c r="BG141" t="str">
        <f>IF(ISERROR(MATCH(BG$1,'CSC Mitre'!EJ$1:EJ$220,0)),"",VLOOKUP(BG$1,'Tactic Recode'!$A$1:$B$547,2,FALSE))</f>
        <v/>
      </c>
      <c r="BH141" t="str">
        <f>IF(ISERROR(MATCH(BH$1,'CSC Mitre'!EJ$1:EJ$220,0)),"",VLOOKUP(BH$1,'Tactic Recode'!$A$1:$B$547,2,FALSE))</f>
        <v/>
      </c>
      <c r="BI141" t="str">
        <f>IF(ISERROR(MATCH(BI$1,'CSC Mitre'!EJ$1:EJ$220,0)),"",VLOOKUP(BI$1,'Tactic Recode'!$A$1:$B$547,2,FALSE))</f>
        <v/>
      </c>
      <c r="BJ141" t="str">
        <f>IF(ISERROR(MATCH(BJ$1,'CSC Mitre'!EJ$1:EJ$220,0)),"",VLOOKUP(BJ$1,'Tactic Recode'!$A$1:$B$547,2,FALSE))</f>
        <v/>
      </c>
      <c r="BK141" t="str">
        <f>IF(ISERROR(MATCH(BK$1,'CSC Mitre'!EJ$1:EJ$220,0)),"",VLOOKUP(BK$1,'Tactic Recode'!$A$1:$B$547,2,FALSE))</f>
        <v/>
      </c>
      <c r="BL141" t="str">
        <f>IF(ISERROR(MATCH(BL$1,'CSC Mitre'!EJ$1:EJ$220,0)),"",VLOOKUP(BL$1,'Tactic Recode'!$A$1:$B$547,2,FALSE))</f>
        <v/>
      </c>
      <c r="BM141" t="str">
        <f>IF(ISERROR(MATCH(BM$1,'CSC Mitre'!EJ$1:EJ$220,0)),"",VLOOKUP(BM$1,'Tactic Recode'!$A$1:$B$547,2,FALSE))</f>
        <v/>
      </c>
      <c r="BN141" t="str">
        <f>IF(ISERROR(MATCH(BN$1,'CSC Mitre'!EJ$1:EJ$220,0)),"",VLOOKUP(BN$1,'Tactic Recode'!$A$1:$B$547,2,FALSE))</f>
        <v/>
      </c>
      <c r="BO141" t="str">
        <f>IF(ISERROR(MATCH(BO$1,'CSC Mitre'!EJ$1:EJ$220,0)),"",VLOOKUP(BO$1,'Tactic Recode'!$A$1:$B$547,2,FALSE))</f>
        <v/>
      </c>
      <c r="BP141" t="str">
        <f>IF(ISERROR(MATCH(BP$1,'CSC Mitre'!EJ$1:EJ$220,0)),"",VLOOKUP(BP$1,'Tactic Recode'!$A$1:$B$547,2,FALSE))</f>
        <v/>
      </c>
      <c r="BQ141" t="str">
        <f>IF(ISERROR(MATCH(BQ$1,'CSC Mitre'!EJ$1:EJ$220,0)),"",VLOOKUP(BQ$1,'Tactic Recode'!$A$1:$B$547,2,FALSE))</f>
        <v/>
      </c>
      <c r="BR141" t="str">
        <f>IF(ISERROR(MATCH(BR$1,'CSC Mitre'!EJ$1:EJ$220,0)),"",VLOOKUP(BR$1,'Tactic Recode'!$A$1:$B$547,2,FALSE))</f>
        <v/>
      </c>
      <c r="BS141" t="str">
        <f>IF(ISERROR(MATCH(BS$1,'CSC Mitre'!EJ$1:EJ$220,0)),"",VLOOKUP(BS$1,'Tactic Recode'!$A$1:$B$547,2,FALSE))</f>
        <v/>
      </c>
      <c r="BT141" t="str">
        <f>IF(ISERROR(MATCH(BT$1,'CSC Mitre'!EJ$1:EJ$220,0)),"",VLOOKUP(BT$1,'Tactic Recode'!$A$1:$B$547,2,FALSE))</f>
        <v/>
      </c>
      <c r="BU141" t="str">
        <f>IF(ISERROR(MATCH(BU$1,'CSC Mitre'!EJ$1:EJ$220,0)),"",VLOOKUP(BU$1,'Tactic Recode'!$A$1:$B$547,2,FALSE))</f>
        <v/>
      </c>
      <c r="BV141" t="str">
        <f>IF(ISERROR(MATCH(BV$1,'CSC Mitre'!EJ$1:EJ$220,0)),"",VLOOKUP(BV$1,'Tactic Recode'!$A$1:$B$547,2,FALSE))</f>
        <v/>
      </c>
      <c r="BW141" t="str">
        <f>IF(ISERROR(MATCH(BW$1,'CSC Mitre'!EJ$1:EJ$220,0)),"",VLOOKUP(BW$1,'Tactic Recode'!$A$1:$B$547,2,FALSE))</f>
        <v/>
      </c>
      <c r="BX141" t="str">
        <f>IF(ISERROR(MATCH(BX$1,'CSC Mitre'!EJ$1:EJ$220,0)),"",VLOOKUP(BX$1,'Tactic Recode'!$A$1:$B$547,2,FALSE))</f>
        <v/>
      </c>
      <c r="BY141" t="str">
        <f>IF(ISERROR(MATCH(BY$1,'CSC Mitre'!EJ$1:EJ$220,0)),"",VLOOKUP(BY$1,'Tactic Recode'!$A$1:$B$547,2,FALSE))</f>
        <v/>
      </c>
      <c r="BZ141" t="str">
        <f>IF(ISERROR(MATCH(BZ$1,'CSC Mitre'!EJ$1:EJ$220,0)),"",VLOOKUP(BZ$1,'Tactic Recode'!$A$1:$B$547,2,FALSE))</f>
        <v/>
      </c>
      <c r="CA141" t="str">
        <f>IF(ISERROR(MATCH(CA$1,'CSC Mitre'!EJ$1:EJ$220,0)),"",VLOOKUP(CA$1,'Tactic Recode'!$A$1:$B$547,2,FALSE))</f>
        <v/>
      </c>
      <c r="CB141" t="str">
        <f>IF(ISERROR(MATCH(CB$1,'CSC Mitre'!EJ$1:EJ$220,0)),"",VLOOKUP(CB$1,'Tactic Recode'!$A$1:$B$547,2,FALSE))</f>
        <v/>
      </c>
      <c r="CC141" t="str">
        <f>IF(ISERROR(MATCH(CC$1,'CSC Mitre'!EJ$1:EJ$220,0)),"",VLOOKUP(CC$1,'Tactic Recode'!$A$1:$B$547,2,FALSE))</f>
        <v/>
      </c>
      <c r="CD141" t="str">
        <f>IF(ISERROR(MATCH(CD$1,'CSC Mitre'!EJ$1:EJ$220,0)),"",VLOOKUP(CD$1,'Tactic Recode'!$A$1:$B$547,2,FALSE))</f>
        <v/>
      </c>
      <c r="CE141" t="str">
        <f>IF(ISERROR(MATCH(CE$1,'CSC Mitre'!EJ$1:EJ$220,0)),"",VLOOKUP(CE$1,'Tactic Recode'!$A$1:$B$547,2,FALSE))</f>
        <v/>
      </c>
      <c r="CF141" t="str">
        <f>IF(ISERROR(MATCH(CF$1,'CSC Mitre'!EJ$1:EJ$220,0)),"",VLOOKUP(CF$1,'Tactic Recode'!$A$1:$B$547,2,FALSE))</f>
        <v/>
      </c>
      <c r="CG141" t="str">
        <f>IF(ISERROR(MATCH(CG$1,'CSC Mitre'!EJ$1:EJ$220,0)),"",VLOOKUP(CG$1,'Tactic Recode'!$A$1:$B$547,2,FALSE))</f>
        <v/>
      </c>
      <c r="CH141" t="str">
        <f>IF(ISERROR(MATCH(CH$1,'CSC Mitre'!EJ$1:EJ$220,0)),"",VLOOKUP(CH$1,'Tactic Recode'!$A$1:$B$547,2,FALSE))</f>
        <v/>
      </c>
      <c r="CI141" t="str">
        <f>IF(ISERROR(MATCH(CI$1,'CSC Mitre'!EJ$1:EJ$220,0)),"",VLOOKUP(CI$1,'Tactic Recode'!$A$1:$B$547,2,FALSE))</f>
        <v/>
      </c>
      <c r="CJ141" t="str">
        <f>IF(ISERROR(MATCH(CJ$1,'CSC Mitre'!EJ$1:EJ$220,0)),"",VLOOKUP(CJ$1,'Tactic Recode'!$A$1:$B$547,2,FALSE))</f>
        <v/>
      </c>
      <c r="CK141" t="str">
        <f>IF(ISERROR(MATCH(CK$1,'CSC Mitre'!EJ$1:EJ$220,0)),"",VLOOKUP(CK$1,'Tactic Recode'!$A$1:$B$547,2,FALSE))</f>
        <v/>
      </c>
      <c r="CL141" t="str">
        <f>IF(ISERROR(MATCH(CL$1,'CSC Mitre'!EJ$1:EJ$220,0)),"",VLOOKUP(CL$1,'Tactic Recode'!$A$1:$B$547,2,FALSE))</f>
        <v/>
      </c>
      <c r="CM141" t="str">
        <f>IF(ISERROR(MATCH(CM$1,'CSC Mitre'!EJ$1:EJ$220,0)),"",VLOOKUP(CM$1,'Tactic Recode'!$A$1:$B$547,2,FALSE))</f>
        <v/>
      </c>
      <c r="CN141" t="str">
        <f>IF(ISERROR(MATCH(CN$1,'CSC Mitre'!EJ$1:EJ$220,0)),"",VLOOKUP(CN$1,'Tactic Recode'!$A$1:$B$547,2,FALSE))</f>
        <v/>
      </c>
      <c r="CO141" t="str">
        <f>IF(ISERROR(MATCH(CO$1,'CSC Mitre'!EJ$1:EJ$220,0)),"",VLOOKUP(CO$1,'Tactic Recode'!$A$1:$B$547,2,FALSE))</f>
        <v/>
      </c>
      <c r="CP141" t="str">
        <f>IF(ISERROR(MATCH(CP$1,'CSC Mitre'!EJ$1:EJ$220,0)),"",VLOOKUP(CP$1,'Tactic Recode'!$A$1:$B$547,2,FALSE))</f>
        <v/>
      </c>
      <c r="CQ141" t="str">
        <f>IF(ISERROR(MATCH(CQ$1,'CSC Mitre'!EJ$1:EJ$220,0)),"",VLOOKUP(CQ$1,'Tactic Recode'!$A$1:$B$547,2,FALSE))</f>
        <v/>
      </c>
      <c r="CR141" t="str">
        <f>IF(ISERROR(MATCH(CR$1,'CSC Mitre'!EJ$1:EJ$220,0)),"",VLOOKUP(CR$1,'Tactic Recode'!$A$1:$B$547,2,FALSE))</f>
        <v/>
      </c>
      <c r="CS141" t="str">
        <f>IF(ISERROR(MATCH(CS$1,'CSC Mitre'!EJ$1:EJ$220,0)),"",VLOOKUP(CS$1,'Tactic Recode'!$A$1:$B$547,2,FALSE))</f>
        <v/>
      </c>
      <c r="CT141" t="str">
        <f>IF(ISERROR(MATCH(CT$1,'CSC Mitre'!EJ$1:EJ$220,0)),"",VLOOKUP(CT$1,'Tactic Recode'!$A$1:$B$547,2,FALSE))</f>
        <v/>
      </c>
      <c r="CU141" t="str">
        <f>IF(ISERROR(MATCH(CU$1,'CSC Mitre'!EJ$1:EJ$220,0)),"",VLOOKUP(CU$1,'Tactic Recode'!$A$1:$B$547,2,FALSE))</f>
        <v/>
      </c>
      <c r="CV141" t="str">
        <f>IF(ISERROR(MATCH(CV$1,'CSC Mitre'!EJ$1:EJ$220,0)),"",VLOOKUP(CV$1,'Tactic Recode'!$A$1:$B$547,2,FALSE))</f>
        <v/>
      </c>
      <c r="CW141" t="str">
        <f>IF(ISERROR(MATCH(CW$1,'CSC Mitre'!EJ$1:EJ$220,0)),"",VLOOKUP(CW$1,'Tactic Recode'!$A$1:$B$547,2,FALSE))</f>
        <v/>
      </c>
      <c r="CX141" t="str">
        <f>IF(ISERROR(MATCH(CX$1,'CSC Mitre'!EJ$1:EJ$220,0)),"",VLOOKUP(CX$1,'Tactic Recode'!$A$1:$B$547,2,FALSE))</f>
        <v/>
      </c>
      <c r="CY141" t="str">
        <f>IF(ISERROR(MATCH(CY$1,'CSC Mitre'!EJ$1:EJ$220,0)),"",VLOOKUP(CY$1,'Tactic Recode'!$A$1:$B$547,2,FALSE))</f>
        <v/>
      </c>
      <c r="CZ141" t="str">
        <f>IF(ISERROR(MATCH(CZ$1,'CSC Mitre'!EJ$1:EJ$220,0)),"",VLOOKUP(CZ$1,'Tactic Recode'!$A$1:$B$547,2,FALSE))</f>
        <v/>
      </c>
      <c r="DA141" t="str">
        <f>IF(ISERROR(MATCH(DA$1,'CSC Mitre'!EJ$1:EJ$220,0)),"",VLOOKUP(DA$1,'Tactic Recode'!$A$1:$B$547,2,FALSE))</f>
        <v/>
      </c>
      <c r="DB141" t="str">
        <f>IF(ISERROR(MATCH(DB$1,'CSC Mitre'!EJ$1:EJ$220,0)),"",VLOOKUP(DB$1,'Tactic Recode'!$A$1:$B$547,2,FALSE))</f>
        <v/>
      </c>
      <c r="DC141" t="str">
        <f>IF(ISERROR(MATCH(DC$1,'CSC Mitre'!EJ$1:EJ$220,0)),"",VLOOKUP(DC$1,'Tactic Recode'!$A$1:$B$547,2,FALSE))</f>
        <v/>
      </c>
      <c r="DD141" t="str">
        <f>IF(ISERROR(MATCH(DD$1,'CSC Mitre'!EJ$1:EJ$220,0)),"",VLOOKUP(DD$1,'Tactic Recode'!$A$1:$B$547,2,FALSE))</f>
        <v/>
      </c>
      <c r="DE141" t="str">
        <f>IF(ISERROR(MATCH(DE$1,'CSC Mitre'!EJ$1:EJ$220,0)),"",VLOOKUP(DE$1,'Tactic Recode'!$A$1:$B$547,2,FALSE))</f>
        <v/>
      </c>
      <c r="DF141" t="str">
        <f>IF(ISERROR(MATCH(DF$1,'CSC Mitre'!EJ$1:EJ$220,0)),"",VLOOKUP(DF$1,'Tactic Recode'!$A$1:$B$547,2,FALSE))</f>
        <v/>
      </c>
      <c r="DG141" t="str">
        <f>IF(ISERROR(MATCH(DG$1,'CSC Mitre'!EJ$1:EJ$220,0)),"",VLOOKUP(DG$1,'Tactic Recode'!$A$1:$B$547,2,FALSE))</f>
        <v/>
      </c>
      <c r="DH141" t="str">
        <f>IF(ISERROR(MATCH(DH$1,'CSC Mitre'!EJ$1:EJ$220,0)),"",VLOOKUP(DH$1,'Tactic Recode'!$A$1:$B$547,2,FALSE))</f>
        <v/>
      </c>
      <c r="DI141" t="str">
        <f>IF(ISERROR(MATCH(DI$1,'CSC Mitre'!EJ$1:EJ$220,0)),"",VLOOKUP(DI$1,'Tactic Recode'!$A$1:$B$547,2,FALSE))</f>
        <v/>
      </c>
      <c r="DJ141" t="str">
        <f>IF(ISERROR(MATCH(DJ$1,'CSC Mitre'!EJ$1:EJ$220,0)),"",VLOOKUP(DJ$1,'Tactic Recode'!$A$1:$B$547,2,FALSE))</f>
        <v/>
      </c>
      <c r="DK141" t="str">
        <f>IF(ISERROR(MATCH(DK$1,'CSC Mitre'!EJ$1:EJ$220,0)),"",VLOOKUP(DK$1,'Tactic Recode'!$A$1:$B$547,2,FALSE))</f>
        <v/>
      </c>
      <c r="DL141" t="str">
        <f>IF(ISERROR(MATCH(DL$1,'CSC Mitre'!EJ$1:EJ$220,0)),"",VLOOKUP(DL$1,'Tactic Recode'!$A$1:$B$547,2,FALSE))</f>
        <v/>
      </c>
      <c r="DM141" t="str">
        <f>IF(ISERROR(MATCH(DM$1,'CSC Mitre'!EJ$1:EJ$220,0)),"",VLOOKUP(DM$1,'Tactic Recode'!$A$1:$B$547,2,FALSE))</f>
        <v/>
      </c>
      <c r="DN141" t="str">
        <f>IF(ISERROR(MATCH(DN$1,'CSC Mitre'!EJ$1:EJ$220,0)),"",VLOOKUP(DN$1,'Tactic Recode'!$A$1:$B$547,2,FALSE))</f>
        <v/>
      </c>
      <c r="DO141" t="str">
        <f>IF(ISERROR(MATCH(DO$1,'CSC Mitre'!EJ$1:EJ$220,0)),"",VLOOKUP(DO$1,'Tactic Recode'!$A$1:$B$547,2,FALSE))</f>
        <v/>
      </c>
      <c r="DP141" t="str">
        <f>IF(ISERROR(MATCH(DP$1,'CSC Mitre'!EJ$1:EJ$220,0)),"",VLOOKUP(DP$1,'Tactic Recode'!$A$1:$B$547,2,FALSE))</f>
        <v/>
      </c>
      <c r="DQ141" t="str">
        <f>IF(ISERROR(MATCH(DQ$1,'CSC Mitre'!EJ$1:EJ$220,0)),"",VLOOKUP(DQ$1,'Tactic Recode'!$A$1:$B$547,2,FALSE))</f>
        <v/>
      </c>
      <c r="DR141" t="str">
        <f>IF(ISERROR(MATCH(DR$1,'CSC Mitre'!EJ$1:EJ$220,0)),"",VLOOKUP(DR$1,'Tactic Recode'!$A$1:$B$547,2,FALSE))</f>
        <v/>
      </c>
      <c r="DS141" t="str">
        <f>IF(ISERROR(MATCH(DS$1,'CSC Mitre'!EJ$1:EJ$220,0)),"",VLOOKUP(DS$1,'Tactic Recode'!$A$1:$B$547,2,FALSE))</f>
        <v/>
      </c>
      <c r="DT141" t="str">
        <f>IF(ISERROR(MATCH(DT$1,'CSC Mitre'!EJ$1:EJ$220,0)),"",VLOOKUP(DT$1,'Tactic Recode'!$A$1:$B$547,2,FALSE))</f>
        <v/>
      </c>
      <c r="DU141" t="str">
        <f>IF(ISERROR(MATCH(DU$1,'CSC Mitre'!EJ$1:EJ$220,0)),"",VLOOKUP(DU$1,'Tactic Recode'!$A$1:$B$547,2,FALSE))</f>
        <v/>
      </c>
      <c r="DV141" t="str">
        <f>IF(ISERROR(MATCH(DV$1,'CSC Mitre'!EJ$1:EJ$220,0)),"",VLOOKUP(DV$1,'Tactic Recode'!$A$1:$B$547,2,FALSE))</f>
        <v/>
      </c>
      <c r="DW141" t="str">
        <f>IF(ISERROR(MATCH(DW$1,'CSC Mitre'!EJ$1:EJ$220,0)),"",VLOOKUP(DW$1,'Tactic Recode'!$A$1:$B$547,2,FALSE))</f>
        <v/>
      </c>
      <c r="DX141" t="str">
        <f>IF(ISERROR(MATCH(DX$1,'CSC Mitre'!EJ$1:EJ$220,0)),"",VLOOKUP(DX$1,'Tactic Recode'!$A$1:$B$547,2,FALSE))</f>
        <v/>
      </c>
      <c r="DY141" t="str">
        <f>IF(ISERROR(MATCH(DY$1,'CSC Mitre'!EJ$1:EJ$220,0)),"",VLOOKUP(DY$1,'Tactic Recode'!$A$1:$B$547,2,FALSE))</f>
        <v/>
      </c>
      <c r="DZ141" t="str">
        <f>IF(ISERROR(MATCH(DZ$1,'CSC Mitre'!EJ$1:EJ$220,0)),"",VLOOKUP(DZ$1,'Tactic Recode'!$A$1:$B$547,2,FALSE))</f>
        <v/>
      </c>
      <c r="EA141" t="str">
        <f>IF(ISERROR(MATCH(EA$1,'CSC Mitre'!EJ$1:EJ$220,0)),"",VLOOKUP(EA$1,'Tactic Recode'!$A$1:$B$547,2,FALSE))</f>
        <v/>
      </c>
      <c r="EB141" t="str">
        <f>IF(ISERROR(MATCH(EB$1,'CSC Mitre'!EJ$1:EJ$220,0)),"",VLOOKUP(EB$1,'Tactic Recode'!$A$1:$B$547,2,FALSE))</f>
        <v/>
      </c>
      <c r="EC141" t="str">
        <f>IF(ISERROR(MATCH(EC$1,'CSC Mitre'!EJ$1:EJ$220,0)),"",VLOOKUP(EC$1,'Tactic Recode'!$A$1:$B$547,2,FALSE))</f>
        <v/>
      </c>
      <c r="ED141" t="str">
        <f>IF(ISERROR(MATCH(ED$1,'CSC Mitre'!EJ$1:EJ$220,0)),"",VLOOKUP(ED$1,'Tactic Recode'!$A$1:$B$547,2,FALSE))</f>
        <v/>
      </c>
      <c r="EE141" t="str">
        <f>IF(ISERROR(MATCH(EE$1,'CSC Mitre'!EJ$1:EJ$220,0)),"",VLOOKUP(EE$1,'Tactic Recode'!$A$1:$B$547,2,FALSE))</f>
        <v/>
      </c>
      <c r="EF141" t="str">
        <f>IF(ISERROR(MATCH(EF$1,'CSC Mitre'!EJ$1:EJ$220,0)),"",VLOOKUP(EF$1,'Tactic Recode'!$A$1:$B$547,2,FALSE))</f>
        <v/>
      </c>
      <c r="EG141" t="str">
        <f>IF(ISERROR(MATCH(EG$1,'CSC Mitre'!EJ$1:EJ$220,0)),"",VLOOKUP(EG$1,'Tactic Recode'!$A$1:$B$547,2,FALSE))</f>
        <v/>
      </c>
      <c r="EH141" t="str">
        <f>IF(ISERROR(MATCH(EH$1,'CSC Mitre'!EJ$1:EJ$220,0)),"",VLOOKUP(EH$1,'Tactic Recode'!$A$1:$B$547,2,FALSE))</f>
        <v/>
      </c>
      <c r="EI141" t="str">
        <f>IF(ISERROR(MATCH(EI$1,'CSC Mitre'!EJ$1:EJ$220,0)),"",VLOOKUP(EI$1,'Tactic Recode'!$A$1:$B$547,2,FALSE))</f>
        <v/>
      </c>
      <c r="EJ141" t="str">
        <f>IF(ISERROR(MATCH(EJ$1,'CSC Mitre'!EJ$1:EJ$220,0)),"",VLOOKUP(EJ$1,'Tactic Recode'!$A$1:$B$547,2,FALSE))</f>
        <v/>
      </c>
      <c r="EK141" t="str">
        <f>IF(ISERROR(MATCH(EK$1,'CSC Mitre'!EJ$1:EJ$220,0)),"",VLOOKUP(EK$1,'Tactic Recode'!$A$1:$B$547,2,FALSE))</f>
        <v/>
      </c>
      <c r="EL141" t="str">
        <f>IF(ISERROR(MATCH(EL$1,'CSC Mitre'!EJ$1:EJ$220,0)),"",VLOOKUP(EL$1,'Tactic Recode'!$A$1:$B$547,2,FALSE))</f>
        <v/>
      </c>
      <c r="EM141" t="str">
        <f>IF(ISERROR(MATCH(EM$1,'CSC Mitre'!EJ$1:EJ$220,0)),"",VLOOKUP(EM$1,'Tactic Recode'!$A$1:$B$547,2,FALSE))</f>
        <v/>
      </c>
      <c r="EN141" t="str">
        <f>IF(ISERROR(MATCH(EN$1,'CSC Mitre'!EJ$1:EJ$220,0)),"",VLOOKUP(EN$1,'Tactic Recode'!$A$1:$B$547,2,FALSE))</f>
        <v/>
      </c>
      <c r="EO141" t="str">
        <f>IF(ISERROR(MATCH(EO$1,'CSC Mitre'!EJ$1:EJ$220,0)),"",VLOOKUP(EO$1,'Tactic Recode'!$A$1:$B$547,2,FALSE))</f>
        <v/>
      </c>
      <c r="EP141" t="str">
        <f>IF(ISERROR(MATCH(EP$1,'CSC Mitre'!EJ$1:EJ$220,0)),"",VLOOKUP(EP$1,'Tactic Recode'!$A$1:$B$547,2,FALSE))</f>
        <v/>
      </c>
      <c r="EQ141" t="str">
        <f>IF(ISERROR(MATCH(EQ$1,'CSC Mitre'!EJ$1:EJ$220,0)),"",VLOOKUP(EQ$1,'Tactic Recode'!$A$1:$B$547,2,FALSE))</f>
        <v/>
      </c>
      <c r="ER141" t="str">
        <f>IF(ISERROR(MATCH(ER$1,'CSC Mitre'!EJ$1:EJ$220,0)),"",VLOOKUP(ER$1,'Tactic Recode'!$A$1:$B$547,2,FALSE))</f>
        <v/>
      </c>
      <c r="ES141" t="str">
        <f>IF(ISERROR(MATCH(ES$1,'CSC Mitre'!EJ$1:EJ$220,0)),"",VLOOKUP(ES$1,'Tactic Recode'!$A$1:$B$547,2,FALSE))</f>
        <v/>
      </c>
      <c r="ET141" t="str">
        <f>IF(ISERROR(MATCH(ET$1,'CSC Mitre'!EJ$1:EJ$220,0)),"",VLOOKUP(ET$1,'Tactic Recode'!$A$1:$B$547,2,FALSE))</f>
        <v/>
      </c>
      <c r="EU141" t="str">
        <f>IF(ISERROR(MATCH(EU$1,'CSC Mitre'!EJ$1:EJ$220,0)),"",VLOOKUP(EU$1,'Tactic Recode'!$A$1:$B$547,2,FALSE))</f>
        <v/>
      </c>
      <c r="EV141" t="str">
        <f>IF(ISERROR(MATCH(EV$1,'CSC Mitre'!EJ$1:EJ$220,0)),"",VLOOKUP(EV$1,'Tactic Recode'!$A$1:$B$547,2,FALSE))</f>
        <v/>
      </c>
      <c r="EW141" t="str">
        <f>IF(ISERROR(MATCH(EW$1,'CSC Mitre'!EJ$1:EJ$220,0)),"",VLOOKUP(EW$1,'Tactic Recode'!$A$1:$B$547,2,FALSE))</f>
        <v/>
      </c>
      <c r="EX141" t="str">
        <f>IF(ISERROR(MATCH(EX$1,'CSC Mitre'!EJ$1:EJ$220,0)),"",VLOOKUP(EX$1,'Tactic Recode'!$A$1:$B$547,2,FALSE))</f>
        <v/>
      </c>
      <c r="EY141" t="str">
        <f>IF(ISERROR(MATCH(EY$1,'CSC Mitre'!EJ$1:EJ$220,0)),"",VLOOKUP(EY$1,'Tactic Recode'!$A$1:$B$547,2,FALSE))</f>
        <v/>
      </c>
      <c r="EZ141" t="str">
        <f>IF(ISERROR(MATCH(EZ$1,'CSC Mitre'!EJ$1:EJ$220,0)),"",VLOOKUP(EZ$1,'Tactic Recode'!$A$1:$B$547,2,FALSE))</f>
        <v/>
      </c>
      <c r="FA141" t="str">
        <f>IF(ISERROR(MATCH(FA$1,'CSC Mitre'!EJ$1:EJ$220,0)),"",VLOOKUP(FA$1,'Tactic Recode'!$A$1:$B$547,2,FALSE))</f>
        <v/>
      </c>
      <c r="FB141" t="str">
        <f>IF(ISERROR(MATCH(FB$1,'CSC Mitre'!EJ$1:EJ$220,0)),"",VLOOKUP(FB$1,'Tactic Recode'!$A$1:$B$547,2,FALSE))</f>
        <v/>
      </c>
      <c r="FC141" t="str">
        <f>IF(ISERROR(MATCH(FC$1,'CSC Mitre'!EJ$1:EJ$220,0)),"",VLOOKUP(FC$1,'Tactic Recode'!$A$1:$B$547,2,FALSE))</f>
        <v/>
      </c>
      <c r="FD141" t="str">
        <f>IF(ISERROR(MATCH(FD$1,'CSC Mitre'!EJ$1:EJ$220,0)),"",VLOOKUP(FD$1,'Tactic Recode'!$A$1:$B$547,2,FALSE))</f>
        <v/>
      </c>
      <c r="FE141" t="str">
        <f>IF(ISERROR(MATCH(FE$1,'CSC Mitre'!EJ$1:EJ$220,0)),"",VLOOKUP(FE$1,'Tactic Recode'!$A$1:$B$547,2,FALSE))</f>
        <v/>
      </c>
      <c r="FF141" t="str">
        <f>IF(ISERROR(MATCH(FF$1,'CSC Mitre'!EJ$1:EJ$220,0)),"",VLOOKUP(FF$1,'Tactic Recode'!$A$1:$B$547,2,FALSE))</f>
        <v/>
      </c>
      <c r="FG141" t="str">
        <f>IF(ISERROR(MATCH(FG$1,'CSC Mitre'!EJ$1:EJ$220,0)),"",VLOOKUP(FG$1,'Tactic Recode'!$A$1:$B$547,2,FALSE))</f>
        <v/>
      </c>
      <c r="FH141" t="str">
        <f>IF(ISERROR(MATCH(FH$1,'CSC Mitre'!EJ$1:EJ$220,0)),"",VLOOKUP(FH$1,'Tactic Recode'!$A$1:$B$547,2,FALSE))</f>
        <v/>
      </c>
      <c r="FI141" t="str">
        <f>IF(ISERROR(MATCH(FI$1,'CSC Mitre'!EJ$1:EJ$220,0)),"",VLOOKUP(FI$1,'Tactic Recode'!$A$1:$B$547,2,FALSE))</f>
        <v/>
      </c>
      <c r="FJ141" t="str">
        <f>IF(ISERROR(MATCH(FJ$1,'CSC Mitre'!EJ$1:EJ$220,0)),"",VLOOKUP(FJ$1,'Tactic Recode'!$A$1:$B$547,2,FALSE))</f>
        <v/>
      </c>
      <c r="FK141" t="str">
        <f>IF(ISERROR(MATCH(FK$1,'CSC Mitre'!EJ$1:EJ$220,0)),"",VLOOKUP(FK$1,'Tactic Recode'!$A$1:$B$547,2,FALSE))</f>
        <v/>
      </c>
      <c r="FL141" t="str">
        <f>IF(ISERROR(MATCH(FL$1,'CSC Mitre'!EJ$1:EJ$220,0)),"",VLOOKUP(FL$1,'Tactic Recode'!$A$1:$B$547,2,FALSE))</f>
        <v/>
      </c>
      <c r="FM141" t="str">
        <f>IF(ISERROR(MATCH(FM$1,'CSC Mitre'!EJ$1:EJ$220,0)),"",VLOOKUP(FM$1,'Tactic Recode'!$A$1:$B$547,2,FALSE))</f>
        <v/>
      </c>
      <c r="FN141" t="str">
        <f>IF(ISERROR(MATCH(FN$1,'CSC Mitre'!EJ$1:EJ$220,0)),"",VLOOKUP(FN$1,'Tactic Recode'!$A$1:$B$547,2,FALSE))</f>
        <v/>
      </c>
      <c r="FO141" t="str">
        <f>IF(ISERROR(MATCH(FO$1,'CSC Mitre'!EJ$1:EJ$220,0)),"",VLOOKUP(FO$1,'Tactic Recode'!$A$1:$B$547,2,FALSE))</f>
        <v/>
      </c>
      <c r="FP141" t="str">
        <f>IF(ISERROR(MATCH(FP$1,'CSC Mitre'!EJ$1:EJ$220,0)),"",VLOOKUP(FP$1,'Tactic Recode'!$A$1:$B$547,2,FALSE))</f>
        <v/>
      </c>
      <c r="FQ141" t="str">
        <f>IF(ISERROR(MATCH(FQ$1,'CSC Mitre'!EJ$1:EJ$220,0)),"",VLOOKUP(FQ$1,'Tactic Recode'!$A$1:$B$547,2,FALSE))</f>
        <v/>
      </c>
      <c r="FR141" t="str">
        <f>IF(ISERROR(MATCH(FR$1,'CSC Mitre'!EJ$1:EJ$220,0)),"",VLOOKUP(FR$1,'Tactic Recode'!$A$1:$B$547,2,FALSE))</f>
        <v/>
      </c>
      <c r="FS141" t="str">
        <f>IF(ISERROR(MATCH(FS$1,'CSC Mitre'!EJ$1:EJ$220,0)),"",VLOOKUP(FS$1,'Tactic Recode'!$A$1:$B$547,2,FALSE))</f>
        <v/>
      </c>
      <c r="FT141" t="str">
        <f>IF(ISERROR(MATCH(FT$1,'CSC Mitre'!EJ$1:EJ$220,0)),"",VLOOKUP(FT$1,'Tactic Recode'!$A$1:$B$547,2,FALSE))</f>
        <v/>
      </c>
      <c r="FU141" t="str">
        <f>IF(ISERROR(MATCH(FU$1,'CSC Mitre'!EJ$1:EJ$220,0)),"",VLOOKUP(FU$1,'Tactic Recode'!$A$1:$B$547,2,FALSE))</f>
        <v/>
      </c>
      <c r="FV141" t="str">
        <f>IF(ISERROR(MATCH(FV$1,'CSC Mitre'!EJ$1:EJ$220,0)),"",VLOOKUP(FV$1,'Tactic Recode'!$A$1:$B$547,2,FALSE))</f>
        <v/>
      </c>
      <c r="FW141" t="str">
        <f>IF(ISERROR(MATCH(FW$1,'CSC Mitre'!EJ$1:EJ$220,0)),"",VLOOKUP(FW$1,'Tactic Recode'!$A$1:$B$547,2,FALSE))</f>
        <v/>
      </c>
      <c r="FX141" t="str">
        <f>IF(ISERROR(MATCH(FX$1,'CSC Mitre'!EJ$1:EJ$220,0)),"",VLOOKUP(FX$1,'Tactic Recode'!$A$1:$B$547,2,FALSE))</f>
        <v/>
      </c>
      <c r="FY141" t="str">
        <f>IF(ISERROR(MATCH(FY$1,'CSC Mitre'!EJ$1:EJ$220,0)),"",VLOOKUP(FY$1,'Tactic Recode'!$A$1:$B$547,2,FALSE))</f>
        <v/>
      </c>
      <c r="FZ141" t="str">
        <f>IF(ISERROR(MATCH(FZ$1,'CSC Mitre'!EJ$1:EJ$220,0)),"",VLOOKUP(FZ$1,'Tactic Recode'!$A$1:$B$547,2,FALSE))</f>
        <v/>
      </c>
      <c r="GA141" t="str">
        <f>IF(ISERROR(MATCH(GA$1,'CSC Mitre'!EJ$1:EJ$220,0)),"",VLOOKUP(GA$1,'Tactic Recode'!$A$1:$B$547,2,FALSE))</f>
        <v/>
      </c>
      <c r="GB141" t="str">
        <f>IF(ISERROR(MATCH(GB$1,'CSC Mitre'!EJ$1:EJ$220,0)),"",VLOOKUP(GB$1,'Tactic Recode'!$A$1:$B$547,2,FALSE))</f>
        <v/>
      </c>
      <c r="GC141" t="str">
        <f>IF(ISERROR(MATCH(GC$1,'CSC Mitre'!EJ$1:EJ$220,0)),"",VLOOKUP(GC$1,'Tactic Recode'!$A$1:$B$547,2,FALSE))</f>
        <v/>
      </c>
      <c r="GD141" t="str">
        <f>IF(ISERROR(MATCH(GD$1,'CSC Mitre'!EJ$1:EJ$220,0)),"",VLOOKUP(GD$1,'Tactic Recode'!$A$1:$B$547,2,FALSE))</f>
        <v/>
      </c>
      <c r="GE141" t="str">
        <f>IF(ISERROR(MATCH(GE$1,'CSC Mitre'!EJ$1:EJ$220,0)),"",VLOOKUP(GE$1,'Tactic Recode'!$A$1:$B$547,2,FALSE))</f>
        <v/>
      </c>
      <c r="GF141" t="str">
        <f>IF(ISERROR(MATCH(GF$1,'CSC Mitre'!EJ$1:EJ$220,0)),"",VLOOKUP(GF$1,'Tactic Recode'!$A$1:$B$547,2,FALSE))</f>
        <v/>
      </c>
      <c r="GG141" t="str">
        <f>IF(ISERROR(MATCH(GG$1,'CSC Mitre'!EJ$1:EJ$220,0)),"",VLOOKUP(GG$1,'Tactic Recode'!$A$1:$B$547,2,FALSE))</f>
        <v/>
      </c>
      <c r="GH141" t="str">
        <f>IF(ISERROR(MATCH(GH$1,'CSC Mitre'!EJ$1:EJ$220,0)),"",VLOOKUP(GH$1,'Tactic Recode'!$A$1:$B$547,2,FALSE))</f>
        <v/>
      </c>
      <c r="GI141" t="str">
        <f>IF(ISERROR(MATCH(GI$1,'CSC Mitre'!EJ$1:EJ$220,0)),"",VLOOKUP(GI$1,'Tactic Recode'!$A$1:$B$547,2,FALSE))</f>
        <v/>
      </c>
      <c r="GJ141" t="str">
        <f>IF(ISERROR(MATCH(GJ$1,'CSC Mitre'!EJ$1:EJ$220,0)),"",VLOOKUP(GJ$1,'Tactic Recode'!$A$1:$B$547,2,FALSE))</f>
        <v/>
      </c>
      <c r="GK141" t="str">
        <f>IF(ISERROR(MATCH(GK$1,'CSC Mitre'!EJ$1:EJ$220,0)),"",VLOOKUP(GK$1,'Tactic Recode'!$A$1:$B$547,2,FALSE))</f>
        <v/>
      </c>
      <c r="GL141" t="str">
        <f>IF(ISERROR(MATCH(GL$1,'CSC Mitre'!EJ$1:EJ$220,0)),"",VLOOKUP(GL$1,'Tactic Recode'!$A$1:$B$547,2,FALSE))</f>
        <v/>
      </c>
      <c r="GM141" t="str">
        <f>IF(ISERROR(MATCH(GM$1,'CSC Mitre'!EJ$1:EJ$220,0)),"",VLOOKUP(GM$1,'Tactic Recode'!$A$1:$B$547,2,FALSE))</f>
        <v/>
      </c>
      <c r="GN141" t="str">
        <f>IF(ISERROR(MATCH(GN$1,'CSC Mitre'!EJ$1:EJ$220,0)),"",VLOOKUP(GN$1,'Tactic Recode'!$A$1:$B$547,2,FALSE))</f>
        <v/>
      </c>
      <c r="GO141" t="str">
        <f>IF(ISERROR(MATCH(GO$1,'CSC Mitre'!EJ$1:EJ$220,0)),"",VLOOKUP(GO$1,'Tactic Recode'!$A$1:$B$547,2,FALSE))</f>
        <v/>
      </c>
      <c r="GP141" t="str">
        <f>IF(ISERROR(MATCH(GP$1,'CSC Mitre'!EJ$1:EJ$220,0)),"",VLOOKUP(GP$1,'Tactic Recode'!$A$1:$B$547,2,FALSE))</f>
        <v/>
      </c>
      <c r="GQ141" t="str">
        <f>IF(ISERROR(MATCH(GQ$1,'CSC Mitre'!EJ$1:EJ$220,0)),"",VLOOKUP(GQ$1,'Tactic Recode'!$A$1:$B$547,2,FALSE))</f>
        <v/>
      </c>
      <c r="GR141" t="str">
        <f>IF(ISERROR(MATCH(GR$1,'CSC Mitre'!EJ$1:EJ$220,0)),"",VLOOKUP(GR$1,'Tactic Recode'!$A$1:$B$547,2,FALSE))</f>
        <v/>
      </c>
      <c r="GS141" t="str">
        <f>IF(ISERROR(MATCH(GS$1,'CSC Mitre'!EJ$1:EJ$220,0)),"",VLOOKUP(GS$1,'Tactic Recode'!$A$1:$B$547,2,FALSE))</f>
        <v/>
      </c>
      <c r="GT141" t="str">
        <f>IF(ISERROR(MATCH(GT$1,'CSC Mitre'!EJ$1:EJ$220,0)),"",VLOOKUP(GT$1,'Tactic Recode'!$A$1:$B$547,2,FALSE))</f>
        <v/>
      </c>
      <c r="GU141" t="str">
        <f>IF(ISERROR(MATCH(GU$1,'CSC Mitre'!EJ$1:EJ$220,0)),"",VLOOKUP(GU$1,'Tactic Recode'!$A$1:$B$547,2,FALSE))</f>
        <v/>
      </c>
      <c r="GV141" t="str">
        <f>IF(ISERROR(MATCH(GV$1,'CSC Mitre'!EJ$1:EJ$220,0)),"",VLOOKUP(GV$1,'Tactic Recode'!$A$1:$B$547,2,FALSE))</f>
        <v/>
      </c>
      <c r="GW141" t="str">
        <f>IF(ISERROR(MATCH(GW$1,'CSC Mitre'!EJ$1:EJ$220,0)),"",VLOOKUP(GW$1,'Tactic Recode'!$A$1:$B$547,2,FALSE))</f>
        <v/>
      </c>
      <c r="GX141" t="str">
        <f>IF(ISERROR(MATCH(GX$1,'CSC Mitre'!EJ$1:EJ$220,0)),"",VLOOKUP(GX$1,'Tactic Recode'!$A$1:$B$547,2,FALSE))</f>
        <v/>
      </c>
      <c r="GY141" t="str">
        <f>IF(ISERROR(MATCH(GY$1,'CSC Mitre'!EJ$1:EJ$220,0)),"",VLOOKUP(GY$1,'Tactic Recode'!$A$1:$B$547,2,FALSE))</f>
        <v/>
      </c>
      <c r="GZ141" t="str">
        <f>IF(ISERROR(MATCH(GZ$1,'CSC Mitre'!EJ$1:EJ$220,0)),"",VLOOKUP(GZ$1,'Tactic Recode'!$A$1:$B$547,2,FALSE))</f>
        <v/>
      </c>
      <c r="HA141" t="str">
        <f>IF(ISERROR(MATCH(HA$1,'CSC Mitre'!EJ$1:EJ$220,0)),"",VLOOKUP(HA$1,'Tactic Recode'!$A$1:$B$547,2,FALSE))</f>
        <v/>
      </c>
      <c r="HB141" t="str">
        <f>IF(ISERROR(MATCH(HB$1,'CSC Mitre'!EJ$1:EJ$220,0)),"",VLOOKUP(HB$1,'Tactic Recode'!$A$1:$B$547,2,FALSE))</f>
        <v/>
      </c>
      <c r="HC141" t="str">
        <f>IF(ISERROR(MATCH(HC$1,'CSC Mitre'!EJ$1:EJ$220,0)),"",VLOOKUP(HC$1,'Tactic Recode'!$A$1:$B$547,2,FALSE))</f>
        <v/>
      </c>
      <c r="HD141" t="str">
        <f>IF(ISERROR(MATCH(HD$1,'CSC Mitre'!EJ$1:EJ$220,0)),"",VLOOKUP(HD$1,'Tactic Recode'!$A$1:$B$547,2,FALSE))</f>
        <v/>
      </c>
      <c r="HE141" t="str">
        <f>IF(ISERROR(MATCH(HE$1,'CSC Mitre'!EJ$1:EJ$220,0)),"",VLOOKUP(HE$1,'Tactic Recode'!$A$1:$B$547,2,FALSE))</f>
        <v/>
      </c>
      <c r="HF141" t="str">
        <f>IF(ISERROR(MATCH(HF$1,'CSC Mitre'!EJ$1:EJ$220,0)),"",VLOOKUP(HF$1,'Tactic Recode'!$A$1:$B$547,2,FALSE))</f>
        <v/>
      </c>
      <c r="HG141" t="str">
        <f>IF(ISERROR(MATCH(HG$1,'CSC Mitre'!EJ$1:EJ$220,0)),"",VLOOKUP(HG$1,'Tactic Recode'!$A$1:$B$547,2,FALSE))</f>
        <v/>
      </c>
      <c r="HH141" t="str">
        <f>IF(ISERROR(MATCH(HH$1,'CSC Mitre'!EJ$1:EJ$220,0)),"",VLOOKUP(HH$1,'Tactic Recode'!$A$1:$B$547,2,FALSE))</f>
        <v/>
      </c>
      <c r="HI141" t="str">
        <f>IF(ISERROR(MATCH(HI$1,'CSC Mitre'!EJ$1:EJ$220,0)),"",VLOOKUP(HI$1,'Tactic Recode'!$A$1:$B$547,2,FALSE))</f>
        <v/>
      </c>
      <c r="HJ141" t="str">
        <f>IF(ISERROR(MATCH(HJ$1,'CSC Mitre'!EJ$1:EJ$220,0)),"",VLOOKUP(HJ$1,'Tactic Recode'!$A$1:$B$547,2,FALSE))</f>
        <v/>
      </c>
      <c r="HK141" t="str">
        <f>IF(ISERROR(MATCH(HK$1,'CSC Mitre'!EJ$1:EJ$220,0)),"",VLOOKUP(HK$1,'Tactic Recode'!$A$1:$B$547,2,FALSE))</f>
        <v/>
      </c>
      <c r="HL141" t="str">
        <f>IF(ISERROR(MATCH(HL$1,'CSC Mitre'!EJ$1:EJ$220,0)),"",VLOOKUP(HL$1,'Tactic Recode'!$A$1:$B$547,2,FALSE))</f>
        <v/>
      </c>
      <c r="HM141" t="str">
        <f>IF(ISERROR(MATCH(HM$1,'CSC Mitre'!EJ$1:EJ$220,0)),"",VLOOKUP(HM$1,'Tactic Recode'!$A$1:$B$547,2,FALSE))</f>
        <v/>
      </c>
      <c r="HN141" t="str">
        <f>IF(ISERROR(MATCH(HN$1,'CSC Mitre'!EJ$1:EJ$220,0)),"",VLOOKUP(HN$1,'Tactic Recode'!$A$1:$B$547,2,FALSE))</f>
        <v/>
      </c>
      <c r="HO141" t="str">
        <f>IF(ISERROR(MATCH(HO$1,'CSC Mitre'!EJ$1:EJ$220,0)),"",VLOOKUP(HO$1,'Tactic Recode'!$A$1:$B$547,2,FALSE))</f>
        <v/>
      </c>
      <c r="HP141" t="str">
        <f>IF(ISERROR(MATCH(HP$1,'CSC Mitre'!EJ$1:EJ$220,0)),"",VLOOKUP(HP$1,'Tactic Recode'!$A$1:$B$547,2,FALSE))</f>
        <v/>
      </c>
      <c r="HQ141" t="str">
        <f>IF(ISERROR(MATCH(HQ$1,'CSC Mitre'!EJ$1:EJ$220,0)),"",VLOOKUP(HQ$1,'Tactic Recode'!$A$1:$B$547,2,FALSE))</f>
        <v/>
      </c>
      <c r="HR141" t="str">
        <f>IF(ISERROR(MATCH(HR$1,'CSC Mitre'!EJ$1:EJ$220,0)),"",VLOOKUP(HR$1,'Tactic Recode'!$A$1:$B$547,2,FALSE))</f>
        <v/>
      </c>
      <c r="HS141" t="str">
        <f>IF(ISERROR(MATCH(HS$1,'CSC Mitre'!EJ$1:EJ$220,0)),"",VLOOKUP(HS$1,'Tactic Recode'!$A$1:$B$547,2,FALSE))</f>
        <v/>
      </c>
      <c r="HT141" t="str">
        <f>IF(ISERROR(MATCH(HT$1,'CSC Mitre'!EJ$1:EJ$220,0)),"",VLOOKUP(HT$1,'Tactic Recode'!$A$1:$B$547,2,FALSE))</f>
        <v/>
      </c>
      <c r="HU141" t="str">
        <f>IF(ISERROR(MATCH(HU$1,'CSC Mitre'!EJ$1:EJ$220,0)),"",VLOOKUP(HU$1,'Tactic Recode'!$A$1:$B$547,2,FALSE))</f>
        <v/>
      </c>
      <c r="HV141" t="str">
        <f>IF(ISERROR(MATCH(HV$1,'CSC Mitre'!EJ$1:EJ$220,0)),"",VLOOKUP(HV$1,'Tactic Recode'!$A$1:$B$547,2,FALSE))</f>
        <v/>
      </c>
      <c r="HW141" t="str">
        <f>IF(ISERROR(MATCH(HW$1,'CSC Mitre'!EJ$1:EJ$220,0)),"",VLOOKUP(HW$1,'Tactic Recode'!$A$1:$B$547,2,FALSE))</f>
        <v/>
      </c>
      <c r="HX141" t="str">
        <f>IF(ISERROR(MATCH(HX$1,'CSC Mitre'!EJ$1:EJ$220,0)),"",VLOOKUP(HX$1,'Tactic Recode'!$A$1:$B$547,2,FALSE))</f>
        <v/>
      </c>
      <c r="HY141" t="str">
        <f>IF(ISERROR(MATCH(HY$1,'CSC Mitre'!EJ$1:EJ$220,0)),"",VLOOKUP(HY$1,'Tactic Recode'!$A$1:$B$547,2,FALSE))</f>
        <v/>
      </c>
      <c r="HZ141" t="str">
        <f>IF(ISERROR(MATCH(HZ$1,'CSC Mitre'!EJ$1:EJ$220,0)),"",VLOOKUP(HZ$1,'Tactic Recode'!$A$1:$B$547,2,FALSE))</f>
        <v/>
      </c>
      <c r="IA141" t="str">
        <f>IF(ISERROR(MATCH(IA$1,'CSC Mitre'!EJ$1:EJ$220,0)),"",VLOOKUP(IA$1,'Tactic Recode'!$A$1:$B$547,2,FALSE))</f>
        <v/>
      </c>
      <c r="IB141" t="str">
        <f>IF(ISERROR(MATCH(IB$1,'CSC Mitre'!EJ$1:EJ$220,0)),"",VLOOKUP(IB$1,'Tactic Recode'!$A$1:$B$547,2,FALSE))</f>
        <v/>
      </c>
      <c r="IC141" t="str">
        <f>IF(ISERROR(MATCH(IC$1,'CSC Mitre'!EJ$1:EJ$220,0)),"",VLOOKUP(IC$1,'Tactic Recode'!$A$1:$B$547,2,FALSE))</f>
        <v/>
      </c>
      <c r="ID141" t="str">
        <f>IF(ISERROR(MATCH(ID$1,'CSC Mitre'!EJ$1:EJ$220,0)),"",VLOOKUP(ID$1,'Tactic Recode'!$A$1:$B$547,2,FALSE))</f>
        <v/>
      </c>
      <c r="IE141" t="str">
        <f>IF(ISERROR(MATCH(IE$1,'CSC Mitre'!EJ$1:EJ$220,0)),"",VLOOKUP(IE$1,'Tactic Recode'!$A$1:$B$547,2,FALSE))</f>
        <v/>
      </c>
      <c r="IF141" t="str">
        <f>IF(ISERROR(MATCH(IF$1,'CSC Mitre'!EJ$1:EJ$220,0)),"",VLOOKUP(IF$1,'Tactic Recode'!$A$1:$B$547,2,FALSE))</f>
        <v/>
      </c>
      <c r="IG141" t="str">
        <f>IF(ISERROR(MATCH(IG$1,'CSC Mitre'!EJ$1:EJ$220,0)),"",VLOOKUP(IG$1,'Tactic Recode'!$A$1:$B$547,2,FALSE))</f>
        <v/>
      </c>
      <c r="IH141" t="str">
        <f>IF(ISERROR(MATCH(IH$1,'CSC Mitre'!EJ$1:EJ$220,0)),"",VLOOKUP(IH$1,'Tactic Recode'!$A$1:$B$547,2,FALSE))</f>
        <v/>
      </c>
      <c r="II141" t="str">
        <f>IF(ISERROR(MATCH(II$1,'CSC Mitre'!EJ$1:EJ$220,0)),"",VLOOKUP(II$1,'Tactic Recode'!$A$1:$B$547,2,FALSE))</f>
        <v/>
      </c>
      <c r="IJ141" t="str">
        <f>IF(ISERROR(MATCH(IJ$1,'CSC Mitre'!EJ$1:EJ$220,0)),"",VLOOKUP(IJ$1,'Tactic Recode'!$A$1:$B$547,2,FALSE))</f>
        <v/>
      </c>
      <c r="IK141" t="str">
        <f>IF(ISERROR(MATCH(IK$1,'CSC Mitre'!EJ$1:EJ$220,0)),"",VLOOKUP(IK$1,'Tactic Recode'!$A$1:$B$547,2,FALSE))</f>
        <v/>
      </c>
      <c r="IL141" t="str">
        <f>IF(ISERROR(MATCH(IL$1,'CSC Mitre'!EJ$1:EJ$220,0)),"",VLOOKUP(IL$1,'Tactic Recode'!$A$1:$B$547,2,FALSE))</f>
        <v/>
      </c>
      <c r="IM141" t="str">
        <f>IF(ISERROR(MATCH(IM$1,'CSC Mitre'!EJ$1:EJ$220,0)),"",VLOOKUP(IM$1,'Tactic Recode'!$A$1:$B$547,2,FALSE))</f>
        <v/>
      </c>
      <c r="IN141" t="str">
        <f>IF(ISERROR(MATCH(IN$1,'CSC Mitre'!EJ$1:EJ$220,0)),"",VLOOKUP(IN$1,'Tactic Recode'!$A$1:$B$547,2,FALSE))</f>
        <v/>
      </c>
      <c r="IO141" t="str">
        <f>IF(ISERROR(MATCH(IO$1,'CSC Mitre'!EJ$1:EJ$220,0)),"",VLOOKUP(IO$1,'Tactic Recode'!$A$1:$B$547,2,FALSE))</f>
        <v/>
      </c>
      <c r="IP141" t="str">
        <f>IF(ISERROR(MATCH(IP$1,'CSC Mitre'!EJ$1:EJ$220,0)),"",VLOOKUP(IP$1,'Tactic Recode'!$A$1:$B$547,2,FALSE))</f>
        <v/>
      </c>
      <c r="IQ141" t="str">
        <f>IF(ISERROR(MATCH(IQ$1,'CSC Mitre'!EJ$1:EJ$220,0)),"",VLOOKUP(IQ$1,'Tactic Recode'!$A$1:$B$547,2,FALSE))</f>
        <v/>
      </c>
      <c r="IR141" t="str">
        <f>IF(ISERROR(MATCH(IR$1,'CSC Mitre'!EJ$1:EJ$220,0)),"",VLOOKUP(IR$1,'Tactic Recode'!$A$1:$B$547,2,FALSE))</f>
        <v/>
      </c>
      <c r="IS141" t="str">
        <f>IF(ISERROR(MATCH(IS$1,'CSC Mitre'!EJ$1:EJ$220,0)),"",VLOOKUP(IS$1,'Tactic Recode'!$A$1:$B$547,2,FALSE))</f>
        <v/>
      </c>
      <c r="IT141" t="str">
        <f>IF(ISERROR(MATCH(IT$1,'CSC Mitre'!EJ$1:EJ$220,0)),"",VLOOKUP(IT$1,'Tactic Recode'!$A$1:$B$547,2,FALSE))</f>
        <v/>
      </c>
      <c r="IU141" t="str">
        <f>IF(ISERROR(MATCH(IU$1,'CSC Mitre'!EJ$1:EJ$220,0)),"",VLOOKUP(IU$1,'Tactic Recode'!$A$1:$B$547,2,FALSE))</f>
        <v/>
      </c>
      <c r="IV141" t="str">
        <f>IF(ISERROR(MATCH(IV$1,'CSC Mitre'!EJ$1:EJ$220,0)),"",VLOOKUP(IV$1,'Tactic Recode'!$A$1:$B$547,2,FALSE))</f>
        <v/>
      </c>
      <c r="IW141" t="str">
        <f>IF(ISERROR(MATCH(IW$1,'CSC Mitre'!EJ$1:EJ$220,0)),"",VLOOKUP(IW$1,'Tactic Recode'!$A$1:$B$547,2,FALSE))</f>
        <v/>
      </c>
      <c r="IX141" t="str">
        <f>IF(ISERROR(MATCH(IX$1,'CSC Mitre'!EJ$1:EJ$220,0)),"",VLOOKUP(IX$1,'Tactic Recode'!$A$1:$B$547,2,FALSE))</f>
        <v/>
      </c>
      <c r="IY141" t="str">
        <f>IF(ISERROR(MATCH(IY$1,'CSC Mitre'!EJ$1:EJ$220,0)),"",VLOOKUP(IY$1,'Tactic Recode'!$A$1:$B$547,2,FALSE))</f>
        <v/>
      </c>
      <c r="IZ141" t="str">
        <f>IF(ISERROR(MATCH(IZ$1,'CSC Mitre'!EJ$1:EJ$220,0)),"",VLOOKUP(IZ$1,'Tactic Recode'!$A$1:$B$547,2,FALSE))</f>
        <v/>
      </c>
      <c r="JA141" t="str">
        <f>IF(ISERROR(MATCH(JA$1,'CSC Mitre'!EJ$1:EJ$220,0)),"",VLOOKUP(JA$1,'Tactic Recode'!$A$1:$B$547,2,FALSE))</f>
        <v/>
      </c>
      <c r="JB141" t="str">
        <f>IF(ISERROR(MATCH(JB$1,'CSC Mitre'!EJ$1:EJ$220,0)),"",VLOOKUP(JB$1,'Tactic Recode'!$A$1:$B$547,2,FALSE))</f>
        <v/>
      </c>
      <c r="JC141" t="str">
        <f>IF(ISERROR(MATCH(JC$1,'CSC Mitre'!EJ$1:EJ$220,0)),"",VLOOKUP(JC$1,'Tactic Recode'!$A$1:$B$547,2,FALSE))</f>
        <v/>
      </c>
      <c r="JD141" t="str">
        <f>IF(ISERROR(MATCH(JD$1,'CSC Mitre'!EJ$1:EJ$220,0)),"",VLOOKUP(JD$1,'Tactic Recode'!$A$1:$B$547,2,FALSE))</f>
        <v/>
      </c>
      <c r="JE141" t="str">
        <f>IF(ISERROR(MATCH(JE$1,'CSC Mitre'!EJ$1:EJ$220,0)),"",VLOOKUP(JE$1,'Tactic Recode'!$A$1:$B$547,2,FALSE))</f>
        <v/>
      </c>
      <c r="JF141" t="str">
        <f>IF(ISERROR(MATCH(JF$1,'CSC Mitre'!EJ$1:EJ$220,0)),"",VLOOKUP(JF$1,'Tactic Recode'!$A$1:$B$547,2,FALSE))</f>
        <v/>
      </c>
      <c r="JG141" t="str">
        <f>IF(ISERROR(MATCH(JG$1,'CSC Mitre'!EJ$1:EJ$220,0)),"",VLOOKUP(JG$1,'Tactic Recode'!$A$1:$B$547,2,FALSE))</f>
        <v/>
      </c>
      <c r="JH141" t="str">
        <f>IF(ISERROR(MATCH(JH$1,'CSC Mitre'!EJ$1:EJ$220,0)),"",VLOOKUP(JH$1,'Tactic Recode'!$A$1:$B$547,2,FALSE))</f>
        <v/>
      </c>
      <c r="JI141" t="str">
        <f>IF(ISERROR(MATCH(JI$1,'CSC Mitre'!EJ$1:EJ$220,0)),"",VLOOKUP(JI$1,'Tactic Recode'!$A$1:$B$547,2,FALSE))</f>
        <v/>
      </c>
      <c r="JJ141" t="str">
        <f>IF(ISERROR(MATCH(JJ$1,'CSC Mitre'!EJ$1:EJ$220,0)),"",VLOOKUP(JJ$1,'Tactic Recode'!$A$1:$B$547,2,FALSE))</f>
        <v/>
      </c>
      <c r="JK141" t="str">
        <f>IF(ISERROR(MATCH(JK$1,'CSC Mitre'!EJ$1:EJ$220,0)),"",VLOOKUP(JK$1,'Tactic Recode'!$A$1:$B$547,2,FALSE))</f>
        <v/>
      </c>
      <c r="JL141" t="str">
        <f>IF(ISERROR(MATCH(JL$1,'CSC Mitre'!EJ$1:EJ$220,0)),"",VLOOKUP(JL$1,'Tactic Recode'!$A$1:$B$547,2,FALSE))</f>
        <v/>
      </c>
      <c r="JM141" t="str">
        <f>IF(ISERROR(MATCH(JM$1,'CSC Mitre'!EJ$1:EJ$220,0)),"",VLOOKUP(JM$1,'Tactic Recode'!$A$1:$B$547,2,FALSE))</f>
        <v/>
      </c>
      <c r="JN141" t="str">
        <f>IF(ISERROR(MATCH(JN$1,'CSC Mitre'!EJ$1:EJ$220,0)),"",VLOOKUP(JN$1,'Tactic Recode'!$A$1:$B$547,2,FALSE))</f>
        <v/>
      </c>
      <c r="JO141" t="str">
        <f>IF(ISERROR(MATCH(JO$1,'CSC Mitre'!EJ$1:EJ$220,0)),"",VLOOKUP(JO$1,'Tactic Recode'!$A$1:$B$547,2,FALSE))</f>
        <v/>
      </c>
      <c r="JP141" t="str">
        <f>IF(ISERROR(MATCH(JP$1,'CSC Mitre'!EJ$1:EJ$220,0)),"",VLOOKUP(JP$1,'Tactic Recode'!$A$1:$B$547,2,FALSE))</f>
        <v/>
      </c>
      <c r="JQ141" t="str">
        <f>IF(ISERROR(MATCH(JQ$1,'CSC Mitre'!EJ$1:EJ$220,0)),"",VLOOKUP(JQ$1,'Tactic Recode'!$A$1:$B$547,2,FALSE))</f>
        <v/>
      </c>
      <c r="JR141" t="str">
        <f>IF(ISERROR(MATCH(JR$1,'CSC Mitre'!EJ$1:EJ$220,0)),"",VLOOKUP(JR$1,'Tactic Recode'!$A$1:$B$547,2,FALSE))</f>
        <v/>
      </c>
      <c r="JS141" t="str">
        <f>IF(ISERROR(MATCH(JS$1,'CSC Mitre'!EJ$1:EJ$220,0)),"",VLOOKUP(JS$1,'Tactic Recode'!$A$1:$B$547,2,FALSE))</f>
        <v/>
      </c>
      <c r="JT141" t="str">
        <f>IF(ISERROR(MATCH(JT$1,'CSC Mitre'!EJ$1:EJ$220,0)),"",VLOOKUP(JT$1,'Tactic Recode'!$A$1:$B$547,2,FALSE))</f>
        <v/>
      </c>
      <c r="JU141" t="str">
        <f>IF(ISERROR(MATCH(JU$1,'CSC Mitre'!EJ$1:EJ$220,0)),"",VLOOKUP(JU$1,'Tactic Recode'!$A$1:$B$547,2,FALSE))</f>
        <v/>
      </c>
      <c r="JV141" t="str">
        <f>IF(ISERROR(MATCH(JV$1,'CSC Mitre'!EJ$1:EJ$220,0)),"",VLOOKUP(JV$1,'Tactic Recode'!$A$1:$B$547,2,FALSE))</f>
        <v/>
      </c>
      <c r="JW141" t="str">
        <f>IF(ISERROR(MATCH(JW$1,'CSC Mitre'!EJ$1:EJ$220,0)),"",VLOOKUP(JW$1,'Tactic Recode'!$A$1:$B$547,2,FALSE))</f>
        <v/>
      </c>
      <c r="JX141" t="str">
        <f>IF(ISERROR(MATCH(JX$1,'CSC Mitre'!EJ$1:EJ$220,0)),"",VLOOKUP(JX$1,'Tactic Recode'!$A$1:$B$547,2,FALSE))</f>
        <v/>
      </c>
      <c r="JY141" t="str">
        <f>IF(ISERROR(MATCH(JY$1,'CSC Mitre'!EJ$1:EJ$220,0)),"",VLOOKUP(JY$1,'Tactic Recode'!$A$1:$B$547,2,FALSE))</f>
        <v/>
      </c>
      <c r="JZ141" t="str">
        <f>IF(ISERROR(MATCH(JZ$1,'CSC Mitre'!EJ$1:EJ$220,0)),"",VLOOKUP(JZ$1,'Tactic Recode'!$A$1:$B$547,2,FALSE))</f>
        <v/>
      </c>
      <c r="KA141" t="str">
        <f>IF(ISERROR(MATCH(KA$1,'CSC Mitre'!EJ$1:EJ$220,0)),"",VLOOKUP(KA$1,'Tactic Recode'!$A$1:$B$547,2,FALSE))</f>
        <v/>
      </c>
      <c r="KB141" t="str">
        <f>IF(ISERROR(MATCH(KB$1,'CSC Mitre'!EJ$1:EJ$220,0)),"",VLOOKUP(KB$1,'Tactic Recode'!$A$1:$B$547,2,FALSE))</f>
        <v/>
      </c>
      <c r="KC141" t="str">
        <f>IF(ISERROR(MATCH(KC$1,'CSC Mitre'!EJ$1:EJ$220,0)),"",VLOOKUP(KC$1,'Tactic Recode'!$A$1:$B$547,2,FALSE))</f>
        <v/>
      </c>
      <c r="KD141" t="str">
        <f>IF(ISERROR(MATCH(KD$1,'CSC Mitre'!EJ$1:EJ$220,0)),"",VLOOKUP(KD$1,'Tactic Recode'!$A$1:$B$547,2,FALSE))</f>
        <v/>
      </c>
      <c r="KE141" t="str">
        <f>IF(ISERROR(MATCH(KE$1,'CSC Mitre'!EJ$1:EJ$220,0)),"",VLOOKUP(KE$1,'Tactic Recode'!$A$1:$B$547,2,FALSE))</f>
        <v/>
      </c>
      <c r="KF141" t="str">
        <f>IF(ISERROR(MATCH(KF$1,'CSC Mitre'!EJ$1:EJ$220,0)),"",VLOOKUP(KF$1,'Tactic Recode'!$A$1:$B$547,2,FALSE))</f>
        <v/>
      </c>
      <c r="KG141" t="str">
        <f>IF(ISERROR(MATCH(KG$1,'CSC Mitre'!EJ$1:EJ$220,0)),"",VLOOKUP(KG$1,'Tactic Recode'!$A$1:$B$547,2,FALSE))</f>
        <v/>
      </c>
      <c r="KH141" t="str">
        <f>IF(ISERROR(MATCH(KH$1,'CSC Mitre'!EJ$1:EJ$220,0)),"",VLOOKUP(KH$1,'Tactic Recode'!$A$1:$B$547,2,FALSE))</f>
        <v/>
      </c>
      <c r="KI141" t="str">
        <f>IF(ISERROR(MATCH(KI$1,'CSC Mitre'!EJ$1:EJ$220,0)),"",VLOOKUP(KI$1,'Tactic Recode'!$A$1:$B$547,2,FALSE))</f>
        <v/>
      </c>
      <c r="KJ141" t="str">
        <f>IF(ISERROR(MATCH(KJ$1,'CSC Mitre'!EJ$1:EJ$220,0)),"",VLOOKUP(KJ$1,'Tactic Recode'!$A$1:$B$547,2,FALSE))</f>
        <v/>
      </c>
      <c r="KK141" t="str">
        <f>IF(ISERROR(MATCH(KK$1,'CSC Mitre'!EJ$1:EJ$220,0)),"",VLOOKUP(KK$1,'Tactic Recode'!$A$1:$B$547,2,FALSE))</f>
        <v/>
      </c>
      <c r="KL141" t="str">
        <f>IF(ISERROR(MATCH(KL$1,'CSC Mitre'!EJ$1:EJ$220,0)),"",VLOOKUP(KL$1,'Tactic Recode'!$A$1:$B$547,2,FALSE))</f>
        <v/>
      </c>
      <c r="KM141" t="str">
        <f>IF(ISERROR(MATCH(KM$1,'CSC Mitre'!EJ$1:EJ$220,0)),"",VLOOKUP(KM$1,'Tactic Recode'!$A$1:$B$547,2,FALSE))</f>
        <v/>
      </c>
      <c r="KN141" t="str">
        <f>IF(ISERROR(MATCH(KN$1,'CSC Mitre'!EJ$1:EJ$220,0)),"",VLOOKUP(KN$1,'Tactic Recode'!$A$1:$B$547,2,FALSE))</f>
        <v/>
      </c>
      <c r="KO141" t="str">
        <f>IF(ISERROR(MATCH(KO$1,'CSC Mitre'!EJ$1:EJ$220,0)),"",VLOOKUP(KO$1,'Tactic Recode'!$A$1:$B$547,2,FALSE))</f>
        <v/>
      </c>
      <c r="KP141" t="str">
        <f>IF(ISERROR(MATCH(KP$1,'CSC Mitre'!EJ$1:EJ$220,0)),"",VLOOKUP(KP$1,'Tactic Recode'!$A$1:$B$547,2,FALSE))</f>
        <v/>
      </c>
      <c r="KQ141" t="str">
        <f>IF(ISERROR(MATCH(KQ$1,'CSC Mitre'!EJ$1:EJ$220,0)),"",VLOOKUP(KQ$1,'Tactic Recode'!$A$1:$B$547,2,FALSE))</f>
        <v/>
      </c>
      <c r="KR141" t="str">
        <f>IF(ISERROR(MATCH(KR$1,'CSC Mitre'!EJ$1:EJ$220,0)),"",VLOOKUP(KR$1,'Tactic Recode'!$A$1:$B$547,2,FALSE))</f>
        <v/>
      </c>
      <c r="KS141" t="str">
        <f>IF(ISERROR(MATCH(KS$1,'CSC Mitre'!EJ$1:EJ$220,0)),"",VLOOKUP(KS$1,'Tactic Recode'!$A$1:$B$547,2,FALSE))</f>
        <v/>
      </c>
      <c r="KT141" t="str">
        <f>IF(ISERROR(MATCH(KT$1,'CSC Mitre'!EJ$1:EJ$220,0)),"",VLOOKUP(KT$1,'Tactic Recode'!$A$1:$B$547,2,FALSE))</f>
        <v/>
      </c>
      <c r="KU141" t="str">
        <f>IF(ISERROR(MATCH(KU$1,'CSC Mitre'!EJ$1:EJ$220,0)),"",VLOOKUP(KU$1,'Tactic Recode'!$A$1:$B$547,2,FALSE))</f>
        <v/>
      </c>
      <c r="KV141" t="str">
        <f>IF(ISERROR(MATCH(KV$1,'CSC Mitre'!EJ$1:EJ$220,0)),"",VLOOKUP(KV$1,'Tactic Recode'!$A$1:$B$547,2,FALSE))</f>
        <v/>
      </c>
      <c r="KW141" t="str">
        <f>IF(ISERROR(MATCH(KW$1,'CSC Mitre'!EJ$1:EJ$220,0)),"",VLOOKUP(KW$1,'Tactic Recode'!$A$1:$B$547,2,FALSE))</f>
        <v/>
      </c>
      <c r="KX141" t="str">
        <f>IF(ISERROR(MATCH(KX$1,'CSC Mitre'!EJ$1:EJ$220,0)),"",VLOOKUP(KX$1,'Tactic Recode'!$A$1:$B$547,2,FALSE))</f>
        <v/>
      </c>
      <c r="KY141" t="str">
        <f>IF(ISERROR(MATCH(KY$1,'CSC Mitre'!EJ$1:EJ$220,0)),"",VLOOKUP(KY$1,'Tactic Recode'!$A$1:$B$547,2,FALSE))</f>
        <v/>
      </c>
      <c r="KZ141" t="str">
        <f>IF(ISERROR(MATCH(KZ$1,'CSC Mitre'!EJ$1:EJ$220,0)),"",VLOOKUP(KZ$1,'Tactic Recode'!$A$1:$B$547,2,FALSE))</f>
        <v/>
      </c>
      <c r="LA141" t="str">
        <f>IF(ISERROR(MATCH(LA$1,'CSC Mitre'!EJ$1:EJ$220,0)),"",VLOOKUP(LA$1,'Tactic Recode'!$A$1:$B$547,2,FALSE))</f>
        <v/>
      </c>
      <c r="LB141" t="str">
        <f>IF(ISERROR(MATCH(LB$1,'CSC Mitre'!EJ$1:EJ$220,0)),"",VLOOKUP(LB$1,'Tactic Recode'!$A$1:$B$547,2,FALSE))</f>
        <v/>
      </c>
      <c r="LC141" t="str">
        <f>IF(ISERROR(MATCH(LC$1,'CSC Mitre'!EJ$1:EJ$220,0)),"",VLOOKUP(LC$1,'Tactic Recode'!$A$1:$B$547,2,FALSE))</f>
        <v/>
      </c>
      <c r="LD141" t="str">
        <f>IF(ISERROR(MATCH(LD$1,'CSC Mitre'!EJ$1:EJ$220,0)),"",VLOOKUP(LD$1,'Tactic Recode'!$A$1:$B$547,2,FALSE))</f>
        <v/>
      </c>
      <c r="LE141" t="str">
        <f>IF(ISERROR(MATCH(LE$1,'CSC Mitre'!EJ$1:EJ$220,0)),"",VLOOKUP(LE$1,'Tactic Recode'!$A$1:$B$547,2,FALSE))</f>
        <v/>
      </c>
      <c r="LF141" t="str">
        <f>IF(ISERROR(MATCH(LF$1,'CSC Mitre'!EJ$1:EJ$220,0)),"",VLOOKUP(LF$1,'Tactic Recode'!$A$1:$B$547,2,FALSE))</f>
        <v/>
      </c>
      <c r="LG141" t="str">
        <f>IF(ISERROR(MATCH(LG$1,'CSC Mitre'!EJ$1:EJ$220,0)),"",VLOOKUP(LG$1,'Tactic Recode'!$A$1:$B$547,2,FALSE))</f>
        <v/>
      </c>
      <c r="LH141" t="str">
        <f>IF(ISERROR(MATCH(LH$1,'CSC Mitre'!EJ$1:EJ$220,0)),"",VLOOKUP(LH$1,'Tactic Recode'!$A$1:$B$547,2,FALSE))</f>
        <v/>
      </c>
      <c r="LI141" t="str">
        <f>IF(ISERROR(MATCH(LI$1,'CSC Mitre'!EJ$1:EJ$220,0)),"",VLOOKUP(LI$1,'Tactic Recode'!$A$1:$B$547,2,FALSE))</f>
        <v/>
      </c>
      <c r="LJ141" t="str">
        <f>IF(ISERROR(MATCH(LJ$1,'CSC Mitre'!EJ$1:EJ$220,0)),"",VLOOKUP(LJ$1,'Tactic Recode'!$A$1:$B$547,2,FALSE))</f>
        <v/>
      </c>
      <c r="LK141" t="str">
        <f>IF(ISERROR(MATCH(LK$1,'CSC Mitre'!EJ$1:EJ$220,0)),"",VLOOKUP(LK$1,'Tactic Recode'!$A$1:$B$547,2,FALSE))</f>
        <v/>
      </c>
      <c r="LL141" t="str">
        <f>IF(ISERROR(MATCH(LL$1,'CSC Mitre'!EJ$1:EJ$220,0)),"",VLOOKUP(LL$1,'Tactic Recode'!$A$1:$B$547,2,FALSE))</f>
        <v/>
      </c>
      <c r="LM141" t="str">
        <f>IF(ISERROR(MATCH(LM$1,'CSC Mitre'!EJ$1:EJ$220,0)),"",VLOOKUP(LM$1,'Tactic Recode'!$A$1:$B$547,2,FALSE))</f>
        <v/>
      </c>
      <c r="LN141" t="str">
        <f>IF(ISERROR(MATCH(LN$1,'CSC Mitre'!EJ$1:EJ$220,0)),"",VLOOKUP(LN$1,'Tactic Recode'!$A$1:$B$547,2,FALSE))</f>
        <v/>
      </c>
      <c r="LO141" t="str">
        <f>IF(ISERROR(MATCH(LO$1,'CSC Mitre'!EJ$1:EJ$220,0)),"",VLOOKUP(LO$1,'Tactic Recode'!$A$1:$B$547,2,FALSE))</f>
        <v/>
      </c>
      <c r="LP141" t="str">
        <f>IF(ISERROR(MATCH(LP$1,'CSC Mitre'!EJ$1:EJ$220,0)),"",VLOOKUP(LP$1,'Tactic Recode'!$A$1:$B$547,2,FALSE))</f>
        <v/>
      </c>
      <c r="LQ141" t="str">
        <f>IF(ISERROR(MATCH(LQ$1,'CSC Mitre'!EJ$1:EJ$220,0)),"",VLOOKUP(LQ$1,'Tactic Recode'!$A$1:$B$547,2,FALSE))</f>
        <v/>
      </c>
      <c r="LR141" t="str">
        <f>IF(ISERROR(MATCH(LR$1,'CSC Mitre'!EJ$1:EJ$220,0)),"",VLOOKUP(LR$1,'Tactic Recode'!$A$1:$B$547,2,FALSE))</f>
        <v/>
      </c>
      <c r="LS141" t="str">
        <f>IF(ISERROR(MATCH(LS$1,'CSC Mitre'!EJ$1:EJ$220,0)),"",VLOOKUP(LS$1,'Tactic Recode'!$A$1:$B$547,2,FALSE))</f>
        <v/>
      </c>
      <c r="LT141" t="str">
        <f>IF(ISERROR(MATCH(LT$1,'CSC Mitre'!EJ$1:EJ$220,0)),"",VLOOKUP(LT$1,'Tactic Recode'!$A$1:$B$547,2,FALSE))</f>
        <v/>
      </c>
      <c r="LU141" t="str">
        <f>IF(ISERROR(MATCH(LU$1,'CSC Mitre'!EJ$1:EJ$220,0)),"",VLOOKUP(LU$1,'Tactic Recode'!$A$1:$B$547,2,FALSE))</f>
        <v/>
      </c>
      <c r="LV141" t="str">
        <f>IF(ISERROR(MATCH(LV$1,'CSC Mitre'!EJ$1:EJ$220,0)),"",VLOOKUP(LV$1,'Tactic Recode'!$A$1:$B$547,2,FALSE))</f>
        <v/>
      </c>
      <c r="LW141" t="str">
        <f>IF(ISERROR(MATCH(LW$1,'CSC Mitre'!EJ$1:EJ$220,0)),"",VLOOKUP(LW$1,'Tactic Recode'!$A$1:$B$547,2,FALSE))</f>
        <v/>
      </c>
      <c r="LX141" t="str">
        <f>IF(ISERROR(MATCH(LX$1,'CSC Mitre'!EJ$1:EJ$220,0)),"",VLOOKUP(LX$1,'Tactic Recode'!$A$1:$B$547,2,FALSE))</f>
        <v/>
      </c>
      <c r="LY141" t="str">
        <f>IF(ISERROR(MATCH(LY$1,'CSC Mitre'!EJ$1:EJ$220,0)),"",VLOOKUP(LY$1,'Tactic Recode'!$A$1:$B$547,2,FALSE))</f>
        <v/>
      </c>
      <c r="LZ141" t="str">
        <f>IF(ISERROR(MATCH(LZ$1,'CSC Mitre'!EJ$1:EJ$220,0)),"",VLOOKUP(LZ$1,'Tactic Recode'!$A$1:$B$547,2,FALSE))</f>
        <v/>
      </c>
      <c r="MA141" t="str">
        <f>IF(ISERROR(MATCH(MA$1,'CSC Mitre'!EJ$1:EJ$220,0)),"",VLOOKUP(MA$1,'Tactic Recode'!$A$1:$B$547,2,FALSE))</f>
        <v/>
      </c>
      <c r="MB141" t="str">
        <f>IF(ISERROR(MATCH(MB$1,'CSC Mitre'!EJ$1:EJ$220,0)),"",VLOOKUP(MB$1,'Tactic Recode'!$A$1:$B$547,2,FALSE))</f>
        <v/>
      </c>
      <c r="MC141" t="str">
        <f>IF(ISERROR(MATCH(MC$1,'CSC Mitre'!EJ$1:EJ$220,0)),"",VLOOKUP(MC$1,'Tactic Recode'!$A$1:$B$547,2,FALSE))</f>
        <v/>
      </c>
      <c r="MD141" t="str">
        <f>IF(ISERROR(MATCH(MD$1,'CSC Mitre'!EJ$1:EJ$220,0)),"",VLOOKUP(MD$1,'Tactic Recode'!$A$1:$B$547,2,FALSE))</f>
        <v/>
      </c>
      <c r="ME141" t="str">
        <f>IF(ISERROR(MATCH(ME$1,'CSC Mitre'!EJ$1:EJ$220,0)),"",VLOOKUP(ME$1,'Tactic Recode'!$A$1:$B$547,2,FALSE))</f>
        <v/>
      </c>
      <c r="MF141" t="str">
        <f>IF(ISERROR(MATCH(MF$1,'CSC Mitre'!EJ$1:EJ$220,0)),"",VLOOKUP(MF$1,'Tactic Recode'!$A$1:$B$547,2,FALSE))</f>
        <v/>
      </c>
      <c r="MG141" t="str">
        <f>IF(ISERROR(MATCH(MG$1,'CSC Mitre'!EJ$1:EJ$220,0)),"",VLOOKUP(MG$1,'Tactic Recode'!$A$1:$B$547,2,FALSE))</f>
        <v/>
      </c>
      <c r="MH141" t="str">
        <f>IF(ISERROR(MATCH(MH$1,'CSC Mitre'!EJ$1:EJ$220,0)),"",VLOOKUP(MH$1,'Tactic Recode'!$A$1:$B$547,2,FALSE))</f>
        <v/>
      </c>
      <c r="MI141" t="str">
        <f>IF(ISERROR(MATCH(MI$1,'CSC Mitre'!EJ$1:EJ$220,0)),"",VLOOKUP(MI$1,'Tactic Recode'!$A$1:$B$547,2,FALSE))</f>
        <v/>
      </c>
      <c r="MJ141" t="str">
        <f>IF(ISERROR(MATCH(MJ$1,'CSC Mitre'!EJ$1:EJ$220,0)),"",VLOOKUP(MJ$1,'Tactic Recode'!$A$1:$B$547,2,FALSE))</f>
        <v/>
      </c>
      <c r="MK141" t="str">
        <f>IF(ISERROR(MATCH(MK$1,'CSC Mitre'!EJ$1:EJ$220,0)),"",VLOOKUP(MK$1,'Tactic Recode'!$A$1:$B$547,2,FALSE))</f>
        <v/>
      </c>
      <c r="ML141" t="str">
        <f>IF(ISERROR(MATCH(ML$1,'CSC Mitre'!EJ$1:EJ$220,0)),"",VLOOKUP(ML$1,'Tactic Recode'!$A$1:$B$547,2,FALSE))</f>
        <v/>
      </c>
      <c r="MM141" t="str">
        <f>IF(ISERROR(MATCH(MM$1,'CSC Mitre'!EJ$1:EJ$220,0)),"",VLOOKUP(MM$1,'Tactic Recode'!$A$1:$B$547,2,FALSE))</f>
        <v/>
      </c>
      <c r="MN141" t="str">
        <f>IF(ISERROR(MATCH(MN$1,'CSC Mitre'!EJ$1:EJ$220,0)),"",VLOOKUP(MN$1,'Tactic Recode'!$A$1:$B$547,2,FALSE))</f>
        <v/>
      </c>
      <c r="MO141" t="str">
        <f>IF(ISERROR(MATCH(MO$1,'CSC Mitre'!EJ$1:EJ$220,0)),"",VLOOKUP(MO$1,'Tactic Recode'!$A$1:$B$547,2,FALSE))</f>
        <v/>
      </c>
      <c r="MP141" t="str">
        <f>IF(ISERROR(MATCH(MP$1,'CSC Mitre'!EJ$1:EJ$220,0)),"",VLOOKUP(MP$1,'Tactic Recode'!$A$1:$B$547,2,FALSE))</f>
        <v/>
      </c>
      <c r="MQ141" t="str">
        <f>IF(ISERROR(MATCH(MQ$1,'CSC Mitre'!EJ$1:EJ$220,0)),"",VLOOKUP(MQ$1,'Tactic Recode'!$A$1:$B$547,2,FALSE))</f>
        <v/>
      </c>
      <c r="MR141" t="str">
        <f>IF(ISERROR(MATCH(MR$1,'CSC Mitre'!EJ$1:EJ$220,0)),"",VLOOKUP(MR$1,'Tactic Recode'!$A$1:$B$547,2,FALSE))</f>
        <v/>
      </c>
      <c r="MS141" t="str">
        <f>IF(ISERROR(MATCH(MS$1,'CSC Mitre'!EJ$1:EJ$220,0)),"",VLOOKUP(MS$1,'Tactic Recode'!$A$1:$B$547,2,FALSE))</f>
        <v/>
      </c>
      <c r="MT141" t="str">
        <f>IF(ISERROR(MATCH(MT$1,'CSC Mitre'!EJ$1:EJ$220,0)),"",VLOOKUP(MT$1,'Tactic Recode'!$A$1:$B$547,2,FALSE))</f>
        <v/>
      </c>
      <c r="MU141" t="str">
        <f>IF(ISERROR(MATCH(MU$1,'CSC Mitre'!EJ$1:EJ$220,0)),"",VLOOKUP(MU$1,'Tactic Recode'!$A$1:$B$547,2,FALSE))</f>
        <v/>
      </c>
      <c r="MV141" t="str">
        <f>IF(ISERROR(MATCH(MV$1,'CSC Mitre'!EJ$1:EJ$220,0)),"",VLOOKUP(MV$1,'Tactic Recode'!$A$1:$B$547,2,FALSE))</f>
        <v/>
      </c>
      <c r="MW141" t="str">
        <f>IF(ISERROR(MATCH(MW$1,'CSC Mitre'!EJ$1:EJ$220,0)),"",VLOOKUP(MW$1,'Tactic Recode'!$A$1:$B$547,2,FALSE))</f>
        <v/>
      </c>
      <c r="MX141" t="str">
        <f>IF(ISERROR(MATCH(MX$1,'CSC Mitre'!EJ$1:EJ$220,0)),"",VLOOKUP(MX$1,'Tactic Recode'!$A$1:$B$547,2,FALSE))</f>
        <v/>
      </c>
      <c r="MY141" t="str">
        <f>IF(ISERROR(MATCH(MY$1,'CSC Mitre'!EJ$1:EJ$220,0)),"",VLOOKUP(MY$1,'Tactic Recode'!$A$1:$B$547,2,FALSE))</f>
        <v/>
      </c>
      <c r="MZ141" t="str">
        <f>IF(ISERROR(MATCH(MZ$1,'CSC Mitre'!EJ$1:EJ$220,0)),"",VLOOKUP(MZ$1,'Tactic Recode'!$A$1:$B$547,2,FALSE))</f>
        <v/>
      </c>
      <c r="NA141" t="str">
        <f>IF(ISERROR(MATCH(NA$1,'CSC Mitre'!EJ$1:EJ$220,0)),"",VLOOKUP(NA$1,'Tactic Recode'!$A$1:$B$547,2,FALSE))</f>
        <v/>
      </c>
      <c r="NB141" t="str">
        <f>IF(ISERROR(MATCH(NB$1,'CSC Mitre'!EJ$1:EJ$220,0)),"",VLOOKUP(NB$1,'Tactic Recode'!$A$1:$B$547,2,FALSE))</f>
        <v/>
      </c>
      <c r="NC141" t="str">
        <f>IF(ISERROR(MATCH(NC$1,'CSC Mitre'!EJ$1:EJ$220,0)),"",VLOOKUP(NC$1,'Tactic Recode'!$A$1:$B$547,2,FALSE))</f>
        <v/>
      </c>
      <c r="ND141" t="str">
        <f>IF(ISERROR(MATCH(ND$1,'CSC Mitre'!EJ$1:EJ$220,0)),"",VLOOKUP(ND$1,'Tactic Recode'!$A$1:$B$547,2,FALSE))</f>
        <v/>
      </c>
      <c r="NE141" t="str">
        <f>IF(ISERROR(MATCH(NE$1,'CSC Mitre'!EJ$1:EJ$220,0)),"",VLOOKUP(NE$1,'Tactic Recode'!$A$1:$B$547,2,FALSE))</f>
        <v/>
      </c>
      <c r="NF141" t="str">
        <f>IF(ISERROR(MATCH(NF$1,'CSC Mitre'!EJ$1:EJ$220,0)),"",VLOOKUP(NF$1,'Tactic Recode'!$A$1:$B$547,2,FALSE))</f>
        <v/>
      </c>
      <c r="NG141" t="str">
        <f>IF(ISERROR(MATCH(NG$1,'CSC Mitre'!EJ$1:EJ$220,0)),"",VLOOKUP(NG$1,'Tactic Recode'!$A$1:$B$547,2,FALSE))</f>
        <v/>
      </c>
      <c r="NH141" t="str">
        <f>IF(ISERROR(MATCH(NH$1,'CSC Mitre'!EJ$1:EJ$220,0)),"",VLOOKUP(NH$1,'Tactic Recode'!$A$1:$B$547,2,FALSE))</f>
        <v/>
      </c>
      <c r="NI141" t="str">
        <f>IF(ISERROR(MATCH(NI$1,'CSC Mitre'!EJ$1:EJ$220,0)),"",VLOOKUP(NI$1,'Tactic Recode'!$A$1:$B$547,2,FALSE))</f>
        <v/>
      </c>
      <c r="NJ141" t="str">
        <f>IF(ISERROR(MATCH(NJ$1,'CSC Mitre'!EJ$1:EJ$220,0)),"",VLOOKUP(NJ$1,'Tactic Recode'!$A$1:$B$547,2,FALSE))</f>
        <v/>
      </c>
      <c r="NK141" t="str">
        <f>IF(ISERROR(MATCH(NK$1,'CSC Mitre'!EJ$1:EJ$220,0)),"",VLOOKUP(NK$1,'Tactic Recode'!$A$1:$B$547,2,FALSE))</f>
        <v/>
      </c>
      <c r="NL141" t="str">
        <f>IF(ISERROR(MATCH(NL$1,'CSC Mitre'!EJ$1:EJ$220,0)),"",VLOOKUP(NL$1,'Tactic Recode'!$A$1:$B$547,2,FALSE))</f>
        <v/>
      </c>
      <c r="NM141" t="str">
        <f>IF(ISERROR(MATCH(NM$1,'CSC Mitre'!EJ$1:EJ$220,0)),"",VLOOKUP(NM$1,'Tactic Recode'!$A$1:$B$547,2,FALSE))</f>
        <v/>
      </c>
      <c r="NN141" t="str">
        <f>IF(ISERROR(MATCH(NN$1,'CSC Mitre'!EJ$1:EJ$220,0)),"",VLOOKUP(NN$1,'Tactic Recode'!$A$1:$B$547,2,FALSE))</f>
        <v/>
      </c>
      <c r="NO141" t="str">
        <f>IF(ISERROR(MATCH(NO$1,'CSC Mitre'!EJ$1:EJ$220,0)),"",VLOOKUP(NO$1,'Tactic Recode'!$A$1:$B$547,2,FALSE))</f>
        <v/>
      </c>
      <c r="NP141" t="str">
        <f>IF(ISERROR(MATCH(NP$1,'CSC Mitre'!EJ$1:EJ$220,0)),"",VLOOKUP(NP$1,'Tactic Recode'!$A$1:$B$547,2,FALSE))</f>
        <v/>
      </c>
      <c r="NQ141" t="str">
        <f>IF(ISERROR(MATCH(NQ$1,'CSC Mitre'!EJ$1:EJ$220,0)),"",VLOOKUP(NQ$1,'Tactic Recode'!$A$1:$B$547,2,FALSE))</f>
        <v/>
      </c>
      <c r="NR141" t="str">
        <f>IF(ISERROR(MATCH(NR$1,'CSC Mitre'!EJ$1:EJ$220,0)),"",VLOOKUP(NR$1,'Tactic Recode'!$A$1:$B$547,2,FALSE))</f>
        <v/>
      </c>
      <c r="NS141" t="str">
        <f>IF(ISERROR(MATCH(NS$1,'CSC Mitre'!EJ$1:EJ$220,0)),"",VLOOKUP(NS$1,'Tactic Recode'!$A$1:$B$547,2,FALSE))</f>
        <v/>
      </c>
      <c r="NT141" t="str">
        <f>IF(ISERROR(MATCH(NT$1,'CSC Mitre'!EJ$1:EJ$220,0)),"",VLOOKUP(NT$1,'Tactic Recode'!$A$1:$B$547,2,FALSE))</f>
        <v/>
      </c>
      <c r="NU141" t="str">
        <f>IF(ISERROR(MATCH(NU$1,'CSC Mitre'!EJ$1:EJ$220,0)),"",VLOOKUP(NU$1,'Tactic Recode'!$A$1:$B$547,2,FALSE))</f>
        <v/>
      </c>
      <c r="NV141" t="str">
        <f>IF(ISERROR(MATCH(NV$1,'CSC Mitre'!EJ$1:EJ$220,0)),"",VLOOKUP(NV$1,'Tactic Recode'!$A$1:$B$547,2,FALSE))</f>
        <v/>
      </c>
      <c r="NW141" t="str">
        <f>IF(ISERROR(MATCH(NW$1,'CSC Mitre'!EJ$1:EJ$220,0)),"",VLOOKUP(NW$1,'Tactic Recode'!$A$1:$B$547,2,FALSE))</f>
        <v/>
      </c>
      <c r="NX141" t="str">
        <f>IF(ISERROR(MATCH(NX$1,'CSC Mitre'!EJ$1:EJ$220,0)),"",VLOOKUP(NX$1,'Tactic Recode'!$A$1:$B$547,2,FALSE))</f>
        <v/>
      </c>
      <c r="NY141" t="str">
        <f>IF(ISERROR(MATCH(NY$1,'CSC Mitre'!EJ$1:EJ$220,0)),"",VLOOKUP(NY$1,'Tactic Recode'!$A$1:$B$547,2,FALSE))</f>
        <v/>
      </c>
      <c r="NZ141" t="str">
        <f>IF(ISERROR(MATCH(NZ$1,'CSC Mitre'!EJ$1:EJ$220,0)),"",VLOOKUP(NZ$1,'Tactic Recode'!$A$1:$B$547,2,FALSE))</f>
        <v/>
      </c>
      <c r="OA141" t="str">
        <f>IF(ISERROR(MATCH(OA$1,'CSC Mitre'!EJ$1:EJ$220,0)),"",VLOOKUP(OA$1,'Tactic Recode'!$A$1:$B$547,2,FALSE))</f>
        <v/>
      </c>
      <c r="OB141" t="str">
        <f>IF(ISERROR(MATCH(OB$1,'CSC Mitre'!EJ$1:EJ$220,0)),"",VLOOKUP(OB$1,'Tactic Recode'!$A$1:$B$547,2,FALSE))</f>
        <v/>
      </c>
      <c r="OC141" t="str">
        <f>IF(ISERROR(MATCH(OC$1,'CSC Mitre'!EJ$1:EJ$220,0)),"",VLOOKUP(OC$1,'Tactic Recode'!$A$1:$B$547,2,FALSE))</f>
        <v/>
      </c>
      <c r="OD141" t="str">
        <f>IF(ISERROR(MATCH(OD$1,'CSC Mitre'!EJ$1:EJ$220,0)),"",VLOOKUP(OD$1,'Tactic Recode'!$A$1:$B$547,2,FALSE))</f>
        <v/>
      </c>
      <c r="OE141" t="str">
        <f>IF(ISERROR(MATCH(OE$1,'CSC Mitre'!EJ$1:EJ$220,0)),"",VLOOKUP(OE$1,'Tactic Recode'!$A$1:$B$547,2,FALSE))</f>
        <v/>
      </c>
      <c r="OF141" t="str">
        <f>IF(ISERROR(MATCH(OF$1,'CSC Mitre'!EJ$1:EJ$220,0)),"",VLOOKUP(OF$1,'Tactic Recode'!$A$1:$B$547,2,FALSE))</f>
        <v/>
      </c>
      <c r="OG141" t="str">
        <f>IF(ISERROR(MATCH(OG$1,'CSC Mitre'!EJ$1:EJ$220,0)),"",VLOOKUP(OG$1,'Tactic Recode'!$A$1:$B$547,2,FALSE))</f>
        <v/>
      </c>
      <c r="OH141" t="str">
        <f>IF(ISERROR(MATCH(OH$1,'CSC Mitre'!EJ$1:EJ$220,0)),"",VLOOKUP(OH$1,'Tactic Recode'!$A$1:$B$547,2,FALSE))</f>
        <v/>
      </c>
      <c r="OI141" t="str">
        <f>IF(ISERROR(MATCH(OI$1,'CSC Mitre'!EJ$1:EJ$220,0)),"",VLOOKUP(OI$1,'Tactic Recode'!$A$1:$B$547,2,FALSE))</f>
        <v/>
      </c>
      <c r="OJ141" t="str">
        <f>IF(ISERROR(MATCH(OJ$1,'CSC Mitre'!EJ$1:EJ$220,0)),"",VLOOKUP(OJ$1,'Tactic Recode'!$A$1:$B$547,2,FALSE))</f>
        <v/>
      </c>
      <c r="OK141" t="str">
        <f>IF(ISERROR(MATCH(OK$1,'CSC Mitre'!EJ$1:EJ$220,0)),"",VLOOKUP(OK$1,'Tactic Recode'!$A$1:$B$547,2,FALSE))</f>
        <v/>
      </c>
      <c r="OL141" t="str">
        <f>IF(ISERROR(MATCH(OL$1,'CSC Mitre'!EJ$1:EJ$220,0)),"",VLOOKUP(OL$1,'Tactic Recode'!$A$1:$B$547,2,FALSE))</f>
        <v/>
      </c>
      <c r="OM141" t="str">
        <f>IF(ISERROR(MATCH(OM$1,'CSC Mitre'!EJ$1:EJ$220,0)),"",VLOOKUP(OM$1,'Tactic Recode'!$A$1:$B$547,2,FALSE))</f>
        <v/>
      </c>
      <c r="ON141" t="str">
        <f>IF(ISERROR(MATCH(ON$1,'CSC Mitre'!EJ$1:EJ$220,0)),"",VLOOKUP(ON$1,'Tactic Recode'!$A$1:$B$547,2,FALSE))</f>
        <v/>
      </c>
      <c r="OO141" t="str">
        <f>IF(ISERROR(MATCH(OO$1,'CSC Mitre'!EJ$1:EJ$220,0)),"",VLOOKUP(OO$1,'Tactic Recode'!$A$1:$B$547,2,FALSE))</f>
        <v/>
      </c>
      <c r="OP141" t="str">
        <f>IF(ISERROR(MATCH(OP$1,'CSC Mitre'!EJ$1:EJ$220,0)),"",VLOOKUP(OP$1,'Tactic Recode'!$A$1:$B$547,2,FALSE))</f>
        <v/>
      </c>
      <c r="OQ141" t="str">
        <f>IF(ISERROR(MATCH(OQ$1,'CSC Mitre'!EJ$1:EJ$220,0)),"",VLOOKUP(OQ$1,'Tactic Recode'!$A$1:$B$547,2,FALSE))</f>
        <v/>
      </c>
      <c r="OR141" t="str">
        <f>IF(ISERROR(MATCH(OR$1,'CSC Mitre'!EJ$1:EJ$220,0)),"",VLOOKUP(OR$1,'Tactic Recode'!$A$1:$B$547,2,FALSE))</f>
        <v/>
      </c>
      <c r="OS141" t="str">
        <f>IF(ISERROR(MATCH(OS$1,'CSC Mitre'!EJ$1:EJ$220,0)),"",VLOOKUP(OS$1,'Tactic Recode'!$A$1:$B$547,2,FALSE))</f>
        <v/>
      </c>
      <c r="OT141" t="str">
        <f>IF(ISERROR(MATCH(OT$1,'CSC Mitre'!EJ$1:EJ$220,0)),"",VLOOKUP(OT$1,'Tactic Recode'!$A$1:$B$547,2,FALSE))</f>
        <v/>
      </c>
      <c r="OU141" t="str">
        <f>IF(ISERROR(MATCH(OU$1,'CSC Mitre'!EJ$1:EJ$220,0)),"",VLOOKUP(OU$1,'Tactic Recode'!$A$1:$B$547,2,FALSE))</f>
        <v/>
      </c>
      <c r="OV141" t="str">
        <f>IF(ISERROR(MATCH(OV$1,'CSC Mitre'!EJ$1:EJ$220,0)),"",VLOOKUP(OV$1,'Tactic Recode'!$A$1:$B$547,2,FALSE))</f>
        <v/>
      </c>
      <c r="OW141" t="str">
        <f>IF(ISERROR(MATCH(OW$1,'CSC Mitre'!EJ$1:EJ$220,0)),"",VLOOKUP(OW$1,'Tactic Recode'!$A$1:$B$547,2,FALSE))</f>
        <v/>
      </c>
      <c r="OX141" t="str">
        <f>IF(ISERROR(MATCH(OX$1,'CSC Mitre'!EJ$1:EJ$220,0)),"",VLOOKUP(OX$1,'Tactic Recode'!$A$1:$B$547,2,FALSE))</f>
        <v/>
      </c>
      <c r="OY141" t="str">
        <f>IF(ISERROR(MATCH(OY$1,'CSC Mitre'!EJ$1:EJ$220,0)),"",VLOOKUP(OY$1,'Tactic Recode'!$A$1:$B$547,2,FALSE))</f>
        <v/>
      </c>
      <c r="OZ141" t="str">
        <f>IF(ISERROR(MATCH(OZ$1,'CSC Mitre'!EJ$1:EJ$220,0)),"",VLOOKUP(OZ$1,'Tactic Recode'!$A$1:$B$547,2,FALSE))</f>
        <v/>
      </c>
      <c r="PA141" t="str">
        <f>IF(ISERROR(MATCH(PA$1,'CSC Mitre'!EJ$1:EJ$220,0)),"",VLOOKUP(PA$1,'Tactic Recode'!$A$1:$B$547,2,FALSE))</f>
        <v/>
      </c>
      <c r="PB141" t="str">
        <f>IF(ISERROR(MATCH(PB$1,'CSC Mitre'!EJ$1:EJ$220,0)),"",VLOOKUP(PB$1,'Tactic Recode'!$A$1:$B$547,2,FALSE))</f>
        <v/>
      </c>
      <c r="PC141" t="str">
        <f>IF(ISERROR(MATCH(PC$1,'CSC Mitre'!EJ$1:EJ$220,0)),"",VLOOKUP(PC$1,'Tactic Recode'!$A$1:$B$547,2,FALSE))</f>
        <v/>
      </c>
      <c r="PD141" t="str">
        <f>IF(ISERROR(MATCH(PD$1,'CSC Mitre'!EJ$1:EJ$220,0)),"",VLOOKUP(PD$1,'Tactic Recode'!$A$1:$B$547,2,FALSE))</f>
        <v/>
      </c>
      <c r="PE141" t="str">
        <f>IF(ISERROR(MATCH(PE$1,'CSC Mitre'!EJ$1:EJ$220,0)),"",VLOOKUP(PE$1,'Tactic Recode'!$A$1:$B$547,2,FALSE))</f>
        <v/>
      </c>
      <c r="PF141" t="str">
        <f>IF(ISERROR(MATCH(PF$1,'CSC Mitre'!EJ$1:EJ$220,0)),"",VLOOKUP(PF$1,'Tactic Recode'!$A$1:$B$547,2,FALSE))</f>
        <v/>
      </c>
      <c r="PG141" t="str">
        <f>IF(ISERROR(MATCH(PG$1,'CSC Mitre'!EJ$1:EJ$220,0)),"",VLOOKUP(PG$1,'Tactic Recode'!$A$1:$B$547,2,FALSE))</f>
        <v/>
      </c>
      <c r="PH141" t="str">
        <f>IF(ISERROR(MATCH(PH$1,'CSC Mitre'!EJ$1:EJ$220,0)),"",VLOOKUP(PH$1,'Tactic Recode'!$A$1:$B$547,2,FALSE))</f>
        <v/>
      </c>
      <c r="PI141" t="str">
        <f>IF(ISERROR(MATCH(PI$1,'CSC Mitre'!EJ$1:EJ$220,0)),"",VLOOKUP(PI$1,'Tactic Recode'!$A$1:$B$547,2,FALSE))</f>
        <v/>
      </c>
      <c r="PJ141" t="str">
        <f>IF(ISERROR(MATCH(PJ$1,'CSC Mitre'!EJ$1:EJ$220,0)),"",VLOOKUP(PJ$1,'Tactic Recode'!$A$1:$B$547,2,FALSE))</f>
        <v/>
      </c>
      <c r="PK141" t="str">
        <f>IF(ISERROR(MATCH(PK$1,'CSC Mitre'!EJ$1:EJ$220,0)),"",VLOOKUP(PK$1,'Tactic Recode'!$A$1:$B$547,2,FALSE))</f>
        <v/>
      </c>
      <c r="PL141" t="str">
        <f>IF(ISERROR(MATCH(PL$1,'CSC Mitre'!EJ$1:EJ$220,0)),"",VLOOKUP(PL$1,'Tactic Recode'!$A$1:$B$547,2,FALSE))</f>
        <v/>
      </c>
      <c r="PM141" t="str">
        <f>IF(ISERROR(MATCH(PM$1,'CSC Mitre'!EJ$1:EJ$220,0)),"",VLOOKUP(PM$1,'Tactic Recode'!$A$1:$B$547,2,FALSE))</f>
        <v/>
      </c>
      <c r="PN141" t="str">
        <f>IF(ISERROR(MATCH(PN$1,'CSC Mitre'!EJ$1:EJ$220,0)),"",VLOOKUP(PN$1,'Tactic Recode'!$A$1:$B$547,2,FALSE))</f>
        <v/>
      </c>
      <c r="PO141" t="str">
        <f>IF(ISERROR(MATCH(PO$1,'CSC Mitre'!EJ$1:EJ$220,0)),"",VLOOKUP(PO$1,'Tactic Recode'!$A$1:$B$547,2,FALSE))</f>
        <v/>
      </c>
      <c r="PP141" t="str">
        <f>IF(ISERROR(MATCH(PP$1,'CSC Mitre'!EJ$1:EJ$220,0)),"",VLOOKUP(PP$1,'Tactic Recode'!$A$1:$B$547,2,FALSE))</f>
        <v/>
      </c>
      <c r="PQ141" t="str">
        <f>IF(ISERROR(MATCH(PQ$1,'CSC Mitre'!EJ$1:EJ$220,0)),"",VLOOKUP(PQ$1,'Tactic Recode'!$A$1:$B$547,2,FALSE))</f>
        <v/>
      </c>
      <c r="PR141" t="str">
        <f>IF(ISERROR(MATCH(PR$1,'CSC Mitre'!EJ$1:EJ$220,0)),"",VLOOKUP(PR$1,'Tactic Recode'!$A$1:$B$547,2,FALSE))</f>
        <v/>
      </c>
      <c r="PS141" t="str">
        <f>IF(ISERROR(MATCH(PS$1,'CSC Mitre'!EJ$1:EJ$220,0)),"",VLOOKUP(PS$1,'Tactic Recode'!$A$1:$B$547,2,FALSE))</f>
        <v/>
      </c>
      <c r="PT141" t="str">
        <f>IF(ISERROR(MATCH(PT$1,'CSC Mitre'!EJ$1:EJ$220,0)),"",VLOOKUP(PT$1,'Tactic Recode'!$A$1:$B$547,2,FALSE))</f>
        <v/>
      </c>
      <c r="PU141" t="str">
        <f>IF(ISERROR(MATCH(PU$1,'CSC Mitre'!EJ$1:EJ$220,0)),"",VLOOKUP(PU$1,'Tactic Recode'!$A$1:$B$547,2,FALSE))</f>
        <v/>
      </c>
      <c r="PV141" t="str">
        <f>IF(ISERROR(MATCH(PV$1,'CSC Mitre'!EJ$1:EJ$220,0)),"",VLOOKUP(PV$1,'Tactic Recode'!$A$1:$B$547,2,FALSE))</f>
        <v/>
      </c>
      <c r="PW141" t="str">
        <f>IF(ISERROR(MATCH(PW$1,'CSC Mitre'!EJ$1:EJ$220,0)),"",VLOOKUP(PW$1,'Tactic Recode'!$A$1:$B$547,2,FALSE))</f>
        <v/>
      </c>
      <c r="PX141" t="str">
        <f>IF(ISERROR(MATCH(PX$1,'CSC Mitre'!EJ$1:EJ$220,0)),"",VLOOKUP(PX$1,'Tactic Recode'!$A$1:$B$547,2,FALSE))</f>
        <v/>
      </c>
      <c r="PY141" t="str">
        <f>IF(ISERROR(MATCH(PY$1,'CSC Mitre'!EJ$1:EJ$220,0)),"",VLOOKUP(PY$1,'Tactic Recode'!$A$1:$B$547,2,FALSE))</f>
        <v/>
      </c>
      <c r="PZ141" t="str">
        <f>IF(ISERROR(MATCH(PZ$1,'CSC Mitre'!EJ$1:EJ$220,0)),"",VLOOKUP(PZ$1,'Tactic Recode'!$A$1:$B$547,2,FALSE))</f>
        <v/>
      </c>
      <c r="QA141" t="str">
        <f>IF(ISERROR(MATCH(QA$1,'CSC Mitre'!EJ$1:EJ$220,0)),"",VLOOKUP(QA$1,'Tactic Recode'!$A$1:$B$547,2,FALSE))</f>
        <v/>
      </c>
      <c r="QB141" t="str">
        <f>IF(ISERROR(MATCH(QB$1,'CSC Mitre'!EJ$1:EJ$220,0)),"",VLOOKUP(QB$1,'Tactic Recode'!$A$1:$B$547,2,FALSE))</f>
        <v/>
      </c>
      <c r="QC141" t="str">
        <f>IF(ISERROR(MATCH(QC$1,'CSC Mitre'!EJ$1:EJ$220,0)),"",VLOOKUP(QC$1,'Tactic Recode'!$A$1:$B$547,2,FALSE))</f>
        <v/>
      </c>
      <c r="QD141" t="str">
        <f>IF(ISERROR(MATCH(QD$1,'CSC Mitre'!EJ$1:EJ$220,0)),"",VLOOKUP(QD$1,'Tactic Recode'!$A$1:$B$547,2,FALSE))</f>
        <v/>
      </c>
      <c r="QE141" t="str">
        <f>IF(ISERROR(MATCH(QE$1,'CSC Mitre'!EJ$1:EJ$220,0)),"",VLOOKUP(QE$1,'Tactic Recode'!$A$1:$B$547,2,FALSE))</f>
        <v/>
      </c>
      <c r="QF141" t="str">
        <f>IF(ISERROR(MATCH(QF$1,'CSC Mitre'!EJ$1:EJ$220,0)),"",VLOOKUP(QF$1,'Tactic Recode'!$A$1:$B$547,2,FALSE))</f>
        <v/>
      </c>
      <c r="QG141" t="str">
        <f>IF(ISERROR(MATCH(QG$1,'CSC Mitre'!EJ$1:EJ$220,0)),"",VLOOKUP(QG$1,'Tactic Recode'!$A$1:$B$547,2,FALSE))</f>
        <v/>
      </c>
      <c r="QH141" t="str">
        <f>IF(ISERROR(MATCH(QH$1,'CSC Mitre'!EJ$1:EJ$220,0)),"",VLOOKUP(QH$1,'Tactic Recode'!$A$1:$B$547,2,FALSE))</f>
        <v/>
      </c>
      <c r="QI141" t="str">
        <f>IF(ISERROR(MATCH(QI$1,'CSC Mitre'!EJ$1:EJ$220,0)),"",VLOOKUP(QI$1,'Tactic Recode'!$A$1:$B$547,2,FALSE))</f>
        <v/>
      </c>
      <c r="QJ141" t="str">
        <f>IF(ISERROR(MATCH(QJ$1,'CSC Mitre'!EJ$1:EJ$220,0)),"",VLOOKUP(QJ$1,'Tactic Recode'!$A$1:$B$547,2,FALSE))</f>
        <v/>
      </c>
      <c r="QK141" t="str">
        <f>IF(ISERROR(MATCH(QK$1,'CSC Mitre'!EJ$1:EJ$220,0)),"",VLOOKUP(QK$1,'Tactic Recode'!$A$1:$B$547,2,FALSE))</f>
        <v/>
      </c>
      <c r="QL141" t="str">
        <f>IF(ISERROR(MATCH(QL$1,'CSC Mitre'!EJ$1:EJ$220,0)),"",VLOOKUP(QL$1,'Tactic Recode'!$A$1:$B$547,2,FALSE))</f>
        <v/>
      </c>
      <c r="QM141" t="str">
        <f>IF(ISERROR(MATCH(QM$1,'CSC Mitre'!EJ$1:EJ$220,0)),"",VLOOKUP(QM$1,'Tactic Recode'!$A$1:$B$547,2,FALSE))</f>
        <v/>
      </c>
      <c r="QN141" t="str">
        <f>IF(ISERROR(MATCH(QN$1,'CSC Mitre'!EJ$1:EJ$220,0)),"",VLOOKUP(QN$1,'Tactic Recode'!$A$1:$B$547,2,FALSE))</f>
        <v/>
      </c>
      <c r="QO141" t="str">
        <f>IF(ISERROR(MATCH(QO$1,'CSC Mitre'!EJ$1:EJ$220,0)),"",VLOOKUP(QO$1,'Tactic Recode'!$A$1:$B$547,2,FALSE))</f>
        <v/>
      </c>
      <c r="QP141" t="str">
        <f>IF(ISERROR(MATCH(QP$1,'CSC Mitre'!EJ$1:EJ$220,0)),"",VLOOKUP(QP$1,'Tactic Recode'!$A$1:$B$547,2,FALSE))</f>
        <v/>
      </c>
      <c r="QQ141" t="str">
        <f>IF(ISERROR(MATCH(QQ$1,'CSC Mitre'!EJ$1:EJ$220,0)),"",VLOOKUP(QQ$1,'Tactic Recode'!$A$1:$B$547,2,FALSE))</f>
        <v/>
      </c>
      <c r="QR141" t="str">
        <f>IF(ISERROR(MATCH(QR$1,'CSC Mitre'!EJ$1:EJ$220,0)),"",VLOOKUP(QR$1,'Tactic Recode'!$A$1:$B$547,2,FALSE))</f>
        <v/>
      </c>
      <c r="QS141" t="str">
        <f>IF(ISERROR(MATCH(QS$1,'CSC Mitre'!EJ$1:EJ$220,0)),"",VLOOKUP(QS$1,'Tactic Recode'!$A$1:$B$547,2,FALSE))</f>
        <v/>
      </c>
      <c r="QT141" t="str">
        <f>IF(ISERROR(MATCH(QT$1,'CSC Mitre'!EJ$1:EJ$220,0)),"",VLOOKUP(QT$1,'Tactic Recode'!$A$1:$B$547,2,FALSE))</f>
        <v/>
      </c>
      <c r="QU141" t="str">
        <f>IF(ISERROR(MATCH(QU$1,'CSC Mitre'!EJ$1:EJ$220,0)),"",VLOOKUP(QU$1,'Tactic Recode'!$A$1:$B$547,2,FALSE))</f>
        <v/>
      </c>
      <c r="QV141" t="str">
        <f>IF(ISERROR(MATCH(QV$1,'CSC Mitre'!EJ$1:EJ$220,0)),"",VLOOKUP(QV$1,'Tactic Recode'!$A$1:$B$547,2,FALSE))</f>
        <v/>
      </c>
      <c r="QW141" t="str">
        <f>IF(ISERROR(MATCH(QW$1,'CSC Mitre'!EJ$1:EJ$220,0)),"",VLOOKUP(QW$1,'Tactic Recode'!$A$1:$B$547,2,FALSE))</f>
        <v/>
      </c>
      <c r="QX141" t="str">
        <f>IF(ISERROR(MATCH(QX$1,'CSC Mitre'!EJ$1:EJ$220,0)),"",VLOOKUP(QX$1,'Tactic Recode'!$A$1:$B$547,2,FALSE))</f>
        <v/>
      </c>
      <c r="QY141" t="str">
        <f>IF(ISERROR(MATCH(QY$1,'CSC Mitre'!EJ$1:EJ$220,0)),"",VLOOKUP(QY$1,'Tactic Recode'!$A$1:$B$547,2,FALSE))</f>
        <v/>
      </c>
      <c r="QZ141" t="str">
        <f>IF(ISERROR(MATCH(QZ$1,'CSC Mitre'!EJ$1:EJ$220,0)),"",VLOOKUP(QZ$1,'Tactic Recode'!$A$1:$B$547,2,FALSE))</f>
        <v/>
      </c>
      <c r="RA141" t="str">
        <f>IF(ISERROR(MATCH(RA$1,'CSC Mitre'!EJ$1:EJ$220,0)),"",VLOOKUP(RA$1,'Tactic Recode'!$A$1:$B$547,2,FALSE))</f>
        <v/>
      </c>
      <c r="RB141" t="str">
        <f>IF(ISERROR(MATCH(RB$1,'CSC Mitre'!EJ$1:EJ$220,0)),"",VLOOKUP(RB$1,'Tactic Recode'!$A$1:$B$547,2,FALSE))</f>
        <v/>
      </c>
      <c r="RC141" t="str">
        <f>IF(ISERROR(MATCH(RC$1,'CSC Mitre'!EJ$1:EJ$220,0)),"",VLOOKUP(RC$1,'Tactic Recode'!$A$1:$B$547,2,FALSE))</f>
        <v/>
      </c>
      <c r="RD141" t="str">
        <f>IF(ISERROR(MATCH(RD$1,'CSC Mitre'!EJ$1:EJ$220,0)),"",VLOOKUP(RD$1,'Tactic Recode'!$A$1:$B$547,2,FALSE))</f>
        <v/>
      </c>
      <c r="RE141" t="str">
        <f>IF(ISERROR(MATCH(RE$1,'CSC Mitre'!EJ$1:EJ$220,0)),"",VLOOKUP(RE$1,'Tactic Recode'!$A$1:$B$547,2,FALSE))</f>
        <v/>
      </c>
      <c r="RF141" t="str">
        <f>IF(ISERROR(MATCH(RF$1,'CSC Mitre'!EJ$1:EJ$220,0)),"",VLOOKUP(RF$1,'Tactic Recode'!$A$1:$B$547,2,FALSE))</f>
        <v/>
      </c>
      <c r="RG141" t="str">
        <f>IF(ISERROR(MATCH(RG$1,'CSC Mitre'!EJ$1:EJ$220,0)),"",VLOOKUP(RG$1,'Tactic Recode'!$A$1:$B$547,2,FALSE))</f>
        <v/>
      </c>
      <c r="RH141" t="str">
        <f>IF(ISERROR(MATCH(RH$1,'CSC Mitre'!EJ$1:EJ$220,0)),"",VLOOKUP(RH$1,'Tactic Recode'!$A$1:$B$547,2,FALSE))</f>
        <v/>
      </c>
      <c r="RI141" t="str">
        <f>IF(ISERROR(MATCH(RI$1,'CSC Mitre'!EJ$1:EJ$220,0)),"",VLOOKUP(RI$1,'Tactic Recode'!$A$1:$B$547,2,FALSE))</f>
        <v/>
      </c>
      <c r="RJ141" t="str">
        <f>IF(ISERROR(MATCH(RJ$1,'CSC Mitre'!EJ$1:EJ$220,0)),"",VLOOKUP(RJ$1,'Tactic Recode'!$A$1:$B$547,2,FALSE))</f>
        <v/>
      </c>
      <c r="RK141" t="str">
        <f>IF(ISERROR(MATCH(RK$1,'CSC Mitre'!EJ$1:EJ$220,0)),"",VLOOKUP(RK$1,'Tactic Recode'!$A$1:$B$547,2,FALSE))</f>
        <v/>
      </c>
      <c r="RL141" t="str">
        <f>IF(ISERROR(MATCH(RL$1,'CSC Mitre'!EJ$1:EJ$220,0)),"",VLOOKUP(RL$1,'Tactic Recode'!$A$1:$B$547,2,FALSE))</f>
        <v/>
      </c>
      <c r="RM141" t="str">
        <f>IF(ISERROR(MATCH(RM$1,'CSC Mitre'!EJ$1:EJ$220,0)),"",VLOOKUP(RM$1,'Tactic Recode'!$A$1:$B$547,2,FALSE))</f>
        <v/>
      </c>
      <c r="RN141" t="str">
        <f>IF(ISERROR(MATCH(RN$1,'CSC Mitre'!EJ$1:EJ$220,0)),"",VLOOKUP(RN$1,'Tactic Recode'!$A$1:$B$547,2,FALSE))</f>
        <v/>
      </c>
      <c r="RO141" t="str">
        <f>IF(ISERROR(MATCH(RO$1,'CSC Mitre'!EJ$1:EJ$220,0)),"",VLOOKUP(RO$1,'Tactic Recode'!$A$1:$B$547,2,FALSE))</f>
        <v/>
      </c>
      <c r="RP141" t="str">
        <f>IF(ISERROR(MATCH(RP$1,'CSC Mitre'!EJ$1:EJ$220,0)),"",VLOOKUP(RP$1,'Tactic Recode'!$A$1:$B$547,2,FALSE))</f>
        <v/>
      </c>
      <c r="RQ141" t="str">
        <f>IF(ISERROR(MATCH(RQ$1,'CSC Mitre'!EJ$1:EJ$220,0)),"",VLOOKUP(RQ$1,'Tactic Recode'!$A$1:$B$547,2,FALSE))</f>
        <v/>
      </c>
      <c r="RR141" t="str">
        <f>IF(ISERROR(MATCH(RR$1,'CSC Mitre'!EJ$1:EJ$220,0)),"",VLOOKUP(RR$1,'Tactic Recode'!$A$1:$B$547,2,FALSE))</f>
        <v/>
      </c>
      <c r="RS141" t="str">
        <f>IF(ISERROR(MATCH(RS$1,'CSC Mitre'!EJ$1:EJ$220,0)),"",VLOOKUP(RS$1,'Tactic Recode'!$A$1:$B$547,2,FALSE))</f>
        <v/>
      </c>
      <c r="RT141" t="str">
        <f>IF(ISERROR(MATCH(RT$1,'CSC Mitre'!EJ$1:EJ$220,0)),"",VLOOKUP(RT$1,'Tactic Recode'!$A$1:$B$547,2,FALSE))</f>
        <v/>
      </c>
      <c r="RU141" t="str">
        <f>IF(ISERROR(MATCH(RU$1,'CSC Mitre'!EJ$1:EJ$220,0)),"",VLOOKUP(RU$1,'Tactic Recode'!$A$1:$B$547,2,FALSE))</f>
        <v/>
      </c>
      <c r="RV141" t="str">
        <f>IF(ISERROR(MATCH(RV$1,'CSC Mitre'!EJ$1:EJ$220,0)),"",VLOOKUP(RV$1,'Tactic Recode'!$A$1:$B$547,2,FALSE))</f>
        <v/>
      </c>
      <c r="RW141" t="str">
        <f>IF(ISERROR(MATCH(RW$1,'CSC Mitre'!EJ$1:EJ$220,0)),"",VLOOKUP(RW$1,'Tactic Recode'!$A$1:$B$547,2,FALSE))</f>
        <v/>
      </c>
      <c r="RX141" t="str">
        <f>IF(ISERROR(MATCH(RX$1,'CSC Mitre'!EJ$1:EJ$220,0)),"",VLOOKUP(RX$1,'Tactic Recode'!$A$1:$B$547,2,FALSE))</f>
        <v/>
      </c>
      <c r="RY141" t="str">
        <f>IF(ISERROR(MATCH(RY$1,'CSC Mitre'!EJ$1:EJ$220,0)),"",VLOOKUP(RY$1,'Tactic Recode'!$A$1:$B$547,2,FALSE))</f>
        <v/>
      </c>
      <c r="RZ141" t="str">
        <f>IF(ISERROR(MATCH(RZ$1,'CSC Mitre'!EJ$1:EJ$220,0)),"",VLOOKUP(RZ$1,'Tactic Recode'!$A$1:$B$547,2,FALSE))</f>
        <v/>
      </c>
      <c r="SA141" t="str">
        <f>IF(ISERROR(MATCH(SA$1,'CSC Mitre'!EJ$1:EJ$220,0)),"",VLOOKUP(SA$1,'Tactic Recode'!$A$1:$B$547,2,FALSE))</f>
        <v/>
      </c>
      <c r="SB141" t="str">
        <f>IF(ISERROR(MATCH(SB$1,'CSC Mitre'!EJ$1:EJ$220,0)),"",VLOOKUP(SB$1,'Tactic Recode'!$A$1:$B$547,2,FALSE))</f>
        <v/>
      </c>
      <c r="SC141" t="str">
        <f>IF(ISERROR(MATCH(SC$1,'CSC Mitre'!EJ$1:EJ$220,0)),"",VLOOKUP(SC$1,'Tactic Recode'!$A$1:$B$547,2,FALSE))</f>
        <v/>
      </c>
      <c r="SD141" t="str">
        <f>IF(ISERROR(MATCH(SD$1,'CSC Mitre'!EJ$1:EJ$220,0)),"",VLOOKUP(SD$1,'Tactic Recode'!$A$1:$B$547,2,FALSE))</f>
        <v/>
      </c>
      <c r="SE141" t="str">
        <f>IF(ISERROR(MATCH(SE$1,'CSC Mitre'!EJ$1:EJ$220,0)),"",VLOOKUP(SE$1,'Tactic Recode'!$A$1:$B$547,2,FALSE))</f>
        <v/>
      </c>
      <c r="SF141" t="str">
        <f>IF(ISERROR(MATCH(SF$1,'CSC Mitre'!EJ$1:EJ$220,0)),"",VLOOKUP(SF$1,'Tactic Recode'!$A$1:$B$547,2,FALSE))</f>
        <v/>
      </c>
      <c r="SG141" t="str">
        <f>IF(ISERROR(MATCH(SG$1,'CSC Mitre'!EJ$1:EJ$220,0)),"",VLOOKUP(SG$1,'Tactic Recode'!$A$1:$B$547,2,FALSE))</f>
        <v/>
      </c>
      <c r="SH141" t="str">
        <f>IF(ISERROR(MATCH(SH$1,'CSC Mitre'!EJ$1:EJ$220,0)),"",VLOOKUP(SH$1,'Tactic Recode'!$A$1:$B$547,2,FALSE))</f>
        <v/>
      </c>
      <c r="SI141" t="str">
        <f>IF(ISERROR(MATCH(SI$1,'CSC Mitre'!EJ$1:EJ$220,0)),"",VLOOKUP(SI$1,'Tactic Recode'!$A$1:$B$547,2,FALSE))</f>
        <v/>
      </c>
      <c r="SJ141" t="str">
        <f>IF(ISERROR(MATCH(SJ$1,'CSC Mitre'!EJ$1:EJ$220,0)),"",VLOOKUP(SJ$1,'Tactic Recode'!$A$1:$B$547,2,FALSE))</f>
        <v/>
      </c>
      <c r="SK141" t="str">
        <f>IF(ISERROR(MATCH(SK$1,'CSC Mitre'!EJ$1:EJ$220,0)),"",VLOOKUP(SK$1,'Tactic Recode'!$A$1:$B$547,2,FALSE))</f>
        <v/>
      </c>
      <c r="SL141" t="str">
        <f>IF(ISERROR(MATCH(SL$1,'CSC Mitre'!EJ$1:EJ$220,0)),"",VLOOKUP(SL$1,'Tactic Recode'!$A$1:$B$547,2,FALSE))</f>
        <v/>
      </c>
      <c r="SM141" t="str">
        <f>IF(ISERROR(MATCH(SM$1,'CSC Mitre'!EJ$1:EJ$220,0)),"",VLOOKUP(SM$1,'Tactic Recode'!$A$1:$B$547,2,FALSE))</f>
        <v/>
      </c>
      <c r="SN141" t="str">
        <f>IF(ISERROR(MATCH(SN$1,'CSC Mitre'!EJ$1:EJ$220,0)),"",VLOOKUP(SN$1,'Tactic Recode'!$A$1:$B$547,2,FALSE))</f>
        <v/>
      </c>
      <c r="SO141" t="str">
        <f>IF(ISERROR(MATCH(SO$1,'CSC Mitre'!EJ$1:EJ$220,0)),"",VLOOKUP(SO$1,'Tactic Recode'!$A$1:$B$547,2,FALSE))</f>
        <v/>
      </c>
      <c r="SP141" t="str">
        <f>IF(ISERROR(MATCH(SP$1,'CSC Mitre'!EJ$1:EJ$220,0)),"",VLOOKUP(SP$1,'Tactic Recode'!$A$1:$B$547,2,FALSE))</f>
        <v/>
      </c>
      <c r="SQ141" t="str">
        <f>IF(ISERROR(MATCH(SQ$1,'CSC Mitre'!EJ$1:EJ$220,0)),"",VLOOKUP(SQ$1,'Tactic Recode'!$A$1:$B$547,2,FALSE))</f>
        <v/>
      </c>
      <c r="SR141" t="str">
        <f>IF(ISERROR(MATCH(SR$1,'CSC Mitre'!EJ$1:EJ$220,0)),"",VLOOKUP(SR$1,'Tactic Recode'!$A$1:$B$547,2,FALSE))</f>
        <v/>
      </c>
      <c r="SS141" t="str">
        <f>IF(ISERROR(MATCH(SS$1,'CSC Mitre'!EJ$1:EJ$220,0)),"",VLOOKUP(SS$1,'Tactic Recode'!$A$1:$B$547,2,FALSE))</f>
        <v/>
      </c>
      <c r="ST141" t="str">
        <f>IF(ISERROR(MATCH(ST$1,'CSC Mitre'!EJ$1:EJ$220,0)),"",VLOOKUP(ST$1,'Tactic Recode'!$A$1:$B$547,2,FALSE))</f>
        <v/>
      </c>
      <c r="SU141" t="str">
        <f>IF(ISERROR(MATCH(SU$1,'CSC Mitre'!EJ$1:EJ$220,0)),"",VLOOKUP(SU$1,'Tactic Recode'!$A$1:$B$547,2,FALSE))</f>
        <v/>
      </c>
      <c r="SV141" t="str">
        <f>IF(ISERROR(MATCH(SV$1,'CSC Mitre'!EJ$1:EJ$220,0)),"",VLOOKUP(SV$1,'Tactic Recode'!$A$1:$B$547,2,FALSE))</f>
        <v/>
      </c>
      <c r="SW141" t="str">
        <f>IF(ISERROR(MATCH(SW$1,'CSC Mitre'!EJ$1:EJ$220,0)),"",VLOOKUP(SW$1,'Tactic Recode'!$A$1:$B$547,2,FALSE))</f>
        <v/>
      </c>
      <c r="SX141" t="str">
        <f>IF(ISERROR(MATCH(SX$1,'CSC Mitre'!EJ$1:EJ$220,0)),"",VLOOKUP(SX$1,'Tactic Recode'!$A$1:$B$547,2,FALSE))</f>
        <v/>
      </c>
      <c r="SY141" t="str">
        <f>IF(ISERROR(MATCH(SY$1,'CSC Mitre'!EJ$1:EJ$220,0)),"",VLOOKUP(SY$1,'Tactic Recode'!$A$1:$B$547,2,FALSE))</f>
        <v/>
      </c>
      <c r="SZ141" t="str">
        <f>IF(ISERROR(MATCH(SZ$1,'CSC Mitre'!EJ$1:EJ$220,0)),"",VLOOKUP(SZ$1,'Tactic Recode'!$A$1:$B$547,2,FALSE))</f>
        <v/>
      </c>
      <c r="TA141" t="str">
        <f>IF(ISERROR(MATCH(TA$1,'CSC Mitre'!EJ$1:EJ$220,0)),"",VLOOKUP(TA$1,'Tactic Recode'!$A$1:$B$547,2,FALSE))</f>
        <v/>
      </c>
      <c r="TB141" t="str">
        <f>IF(ISERROR(MATCH(TB$1,'CSC Mitre'!EJ$1:EJ$220,0)),"",VLOOKUP(TB$1,'Tactic Recode'!$A$1:$B$547,2,FALSE))</f>
        <v/>
      </c>
      <c r="TC141" t="str">
        <f>IF(ISERROR(MATCH(TC$1,'CSC Mitre'!EJ$1:EJ$220,0)),"",VLOOKUP(TC$1,'Tactic Recode'!$A$1:$B$547,2,FALSE))</f>
        <v/>
      </c>
      <c r="TD141" t="str">
        <f>IF(ISERROR(MATCH(TD$1,'CSC Mitre'!EJ$1:EJ$220,0)),"",VLOOKUP(TD$1,'Tactic Recode'!$A$1:$B$547,2,FALSE))</f>
        <v/>
      </c>
      <c r="TE141" t="str">
        <f>IF(ISERROR(MATCH(TE$1,'CSC Mitre'!EJ$1:EJ$220,0)),"",VLOOKUP(TE$1,'Tactic Recode'!$A$1:$B$547,2,FALSE))</f>
        <v/>
      </c>
      <c r="TF141" t="str">
        <f>IF(ISERROR(MATCH(TF$1,'CSC Mitre'!EJ$1:EJ$220,0)),"",VLOOKUP(TF$1,'Tactic Recode'!$A$1:$B$547,2,FALSE))</f>
        <v/>
      </c>
      <c r="TG141" t="str">
        <f>IF(ISERROR(MATCH(TG$1,'CSC Mitre'!EJ$1:EJ$220,0)),"",VLOOKUP(TG$1,'Tactic Recode'!$A$1:$B$547,2,FALSE))</f>
        <v/>
      </c>
      <c r="TH141" t="str">
        <f>IF(ISERROR(MATCH(TH$1,'CSC Mitre'!EJ$1:EJ$220,0)),"",VLOOKUP(TH$1,'Tactic Recode'!$A$1:$B$547,2,FALSE))</f>
        <v/>
      </c>
      <c r="TI141" t="str">
        <f>IF(ISERROR(MATCH(TI$1,'CSC Mitre'!EJ$1:EJ$220,0)),"",VLOOKUP(TI$1,'Tactic Recode'!$A$1:$B$547,2,FALSE))</f>
        <v/>
      </c>
      <c r="TJ141" t="str">
        <f>IF(ISERROR(MATCH(TJ$1,'CSC Mitre'!EJ$1:EJ$220,0)),"",VLOOKUP(TJ$1,'Tactic Recode'!$A$1:$B$547,2,FALSE))</f>
        <v/>
      </c>
      <c r="TK141" t="str">
        <f>IF(ISERROR(MATCH(TK$1,'CSC Mitre'!EJ$1:EJ$220,0)),"",VLOOKUP(TK$1,'Tactic Recode'!$A$1:$B$547,2,FALSE))</f>
        <v/>
      </c>
      <c r="TL141" t="str">
        <f>IF(ISERROR(MATCH(TL$1,'CSC Mitre'!EJ$1:EJ$220,0)),"",VLOOKUP(TL$1,'Tactic Recode'!$A$1:$B$547,2,FALSE))</f>
        <v/>
      </c>
      <c r="TM141" t="str">
        <f>IF(ISERROR(MATCH(TM$1,'CSC Mitre'!EJ$1:EJ$220,0)),"",VLOOKUP(TM$1,'Tactic Recode'!$A$1:$B$547,2,FALSE))</f>
        <v/>
      </c>
      <c r="TN141" t="str">
        <f>IF(ISERROR(MATCH(TN$1,'CSC Mitre'!EJ$1:EJ$220,0)),"",VLOOKUP(TN$1,'Tactic Recode'!$A$1:$B$547,2,FALSE))</f>
        <v/>
      </c>
      <c r="TO141" t="str">
        <f>IF(ISERROR(MATCH(TO$1,'CSC Mitre'!EJ$1:EJ$220,0)),"",VLOOKUP(TO$1,'Tactic Recode'!$A$1:$B$547,2,FALSE))</f>
        <v/>
      </c>
      <c r="TP141" t="str">
        <f>IF(ISERROR(MATCH(TP$1,'CSC Mitre'!EJ$1:EJ$220,0)),"",VLOOKUP(TP$1,'Tactic Recode'!$A$1:$B$547,2,FALSE))</f>
        <v/>
      </c>
      <c r="TQ141" t="str">
        <f>IF(ISERROR(MATCH(TQ$1,'CSC Mitre'!EJ$1:EJ$220,0)),"",VLOOKUP(TQ$1,'Tactic Recode'!$A$1:$B$547,2,FALSE))</f>
        <v/>
      </c>
      <c r="TR141" t="str">
        <f>IF(ISERROR(MATCH(TR$1,'CSC Mitre'!EJ$1:EJ$220,0)),"",VLOOKUP(TR$1,'Tactic Recode'!$A$1:$B$547,2,FALSE))</f>
        <v/>
      </c>
      <c r="TS141" t="str">
        <f>IF(ISERROR(MATCH(TS$1,'CSC Mitre'!EJ$1:EJ$220,0)),"",VLOOKUP(TS$1,'Tactic Recode'!$A$1:$B$547,2,FALSE))</f>
        <v/>
      </c>
      <c r="TT141" t="str">
        <f>IF(ISERROR(MATCH(TT$1,'CSC Mitre'!EJ$1:EJ$220,0)),"",VLOOKUP(TT$1,'Tactic Recode'!$A$1:$B$547,2,FALSE))</f>
        <v/>
      </c>
      <c r="TU141" t="str">
        <f>IF(ISERROR(MATCH(TU$1,'CSC Mitre'!EJ$1:EJ$220,0)),"",VLOOKUP(TU$1,'Tactic Recode'!$A$1:$B$547,2,FALSE))</f>
        <v/>
      </c>
      <c r="TV141" t="str">
        <f>IF(ISERROR(MATCH(TV$1,'CSC Mitre'!EJ$1:EJ$220,0)),"",VLOOKUP(TV$1,'Tactic Recode'!$A$1:$B$547,2,FALSE))</f>
        <v/>
      </c>
      <c r="TW141" t="str">
        <f>IF(ISERROR(MATCH(TW$1,'CSC Mitre'!EJ$1:EJ$220,0)),"",VLOOKUP(TW$1,'Tactic Recode'!$A$1:$B$547,2,FALSE))</f>
        <v/>
      </c>
      <c r="TX141" t="str">
        <f>IF(ISERROR(MATCH(TX$1,'CSC Mitre'!EJ$1:EJ$220,0)),"",VLOOKUP(TX$1,'Tactic Recode'!$A$1:$B$547,2,FALSE))</f>
        <v/>
      </c>
      <c r="TY141" t="str">
        <f>IF(ISERROR(MATCH(TY$1,'CSC Mitre'!EJ$1:EJ$220,0)),"",VLOOKUP(TY$1,'Tactic Recode'!$A$1:$B$547,2,FALSE))</f>
        <v/>
      </c>
      <c r="TZ141" t="str">
        <f>IF(ISERROR(MATCH(TZ$1,'CSC Mitre'!EJ$1:EJ$220,0)),"",VLOOKUP(TZ$1,'Tactic Recode'!$A$1:$B$547,2,FALSE))</f>
        <v/>
      </c>
      <c r="UA141" t="str">
        <f>IF(ISERROR(MATCH(UA$1,'CSC Mitre'!EJ$1:EJ$220,0)),"",VLOOKUP(UA$1,'Tactic Recode'!$A$1:$B$547,2,FALSE))</f>
        <v/>
      </c>
      <c r="UB141" t="str">
        <f>IF(ISERROR(MATCH(UB$1,'CSC Mitre'!EJ$1:EJ$220,0)),"",VLOOKUP(UB$1,'Tactic Recode'!$A$1:$B$547,2,FALSE))</f>
        <v/>
      </c>
    </row>
    <row r="142" spans="1:548" x14ac:dyDescent="0.25">
      <c r="A142" s="59" t="s">
        <v>536</v>
      </c>
      <c r="B142" t="str">
        <f>IF(ISERROR(MATCH(B$1,'CSC Mitre'!EK$1:EK$220,0)),"",VLOOKUP(B$1,'Tactic Recode'!$A$1:$B$547,2,FALSE))</f>
        <v/>
      </c>
      <c r="C142" t="str">
        <f>IF(ISERROR(MATCH(C$1,'CSC Mitre'!EK$1:EK$220,0)),"",VLOOKUP(C$1,'Tactic Recode'!$A$1:$B$547,2,FALSE))</f>
        <v/>
      </c>
      <c r="D142" t="str">
        <f>IF(ISERROR(MATCH(D$1,'CSC Mitre'!EK$1:EK$220,0)),"",VLOOKUP(D$1,'Tactic Recode'!$A$1:$B$547,2,FALSE))</f>
        <v/>
      </c>
      <c r="E142" t="str">
        <f>IF(ISERROR(MATCH(E$1,'CSC Mitre'!EK$1:EK$220,0)),"",VLOOKUP(E$1,'Tactic Recode'!$A$1:$B$547,2,FALSE))</f>
        <v/>
      </c>
      <c r="F142" t="str">
        <f>IF(ISERROR(MATCH(F$1,'CSC Mitre'!EK$1:EK$220,0)),"",VLOOKUP(F$1,'Tactic Recode'!$A$1:$B$547,2,FALSE))</f>
        <v/>
      </c>
      <c r="G142" t="str">
        <f>IF(ISERROR(MATCH(G$1,'CSC Mitre'!EK$1:EK$220,0)),"",VLOOKUP(G$1,'Tactic Recode'!$A$1:$B$547,2,FALSE))</f>
        <v/>
      </c>
      <c r="H142" t="str">
        <f>IF(ISERROR(MATCH(H$1,'CSC Mitre'!EK$1:EK$220,0)),"",VLOOKUP(H$1,'Tactic Recode'!$A$1:$B$547,2,FALSE))</f>
        <v/>
      </c>
      <c r="I142" t="str">
        <f>IF(ISERROR(MATCH(I$1,'CSC Mitre'!EK$1:EK$220,0)),"",VLOOKUP(I$1,'Tactic Recode'!$A$1:$B$547,2,FALSE))</f>
        <v/>
      </c>
      <c r="J142" t="str">
        <f>IF(ISERROR(MATCH(J$1,'CSC Mitre'!EK$1:EK$220,0)),"",VLOOKUP(J$1,'Tactic Recode'!$A$1:$B$547,2,FALSE))</f>
        <v/>
      </c>
      <c r="K142" t="str">
        <f>IF(ISERROR(MATCH(K$1,'CSC Mitre'!EK$1:EK$220,0)),"",VLOOKUP(K$1,'Tactic Recode'!$A$1:$B$547,2,FALSE))</f>
        <v/>
      </c>
      <c r="L142" t="str">
        <f>IF(ISERROR(MATCH(L$1,'CSC Mitre'!EK$1:EK$220,0)),"",VLOOKUP(L$1,'Tactic Recode'!$A$1:$B$547,2,FALSE))</f>
        <v/>
      </c>
      <c r="M142" t="str">
        <f>IF(ISERROR(MATCH(M$1,'CSC Mitre'!EK$1:EK$220,0)),"",VLOOKUP(M$1,'Tactic Recode'!$A$1:$B$547,2,FALSE))</f>
        <v/>
      </c>
      <c r="N142" t="str">
        <f>IF(ISERROR(MATCH(N$1,'CSC Mitre'!EK$1:EK$220,0)),"",VLOOKUP(N$1,'Tactic Recode'!$A$1:$B$547,2,FALSE))</f>
        <v/>
      </c>
      <c r="O142" t="str">
        <f>IF(ISERROR(MATCH(O$1,'CSC Mitre'!EK$1:EK$220,0)),"",VLOOKUP(O$1,'Tactic Recode'!$A$1:$B$547,2,FALSE))</f>
        <v/>
      </c>
      <c r="P142" t="str">
        <f>IF(ISERROR(MATCH(P$1,'CSC Mitre'!EK$1:EK$220,0)),"",VLOOKUP(P$1,'Tactic Recode'!$A$1:$B$547,2,FALSE))</f>
        <v/>
      </c>
      <c r="Q142" t="str">
        <f>IF(ISERROR(MATCH(Q$1,'CSC Mitre'!EK$1:EK$220,0)),"",VLOOKUP(Q$1,'Tactic Recode'!$A$1:$B$547,2,FALSE))</f>
        <v/>
      </c>
      <c r="R142" t="str">
        <f>IF(ISERROR(MATCH(R$1,'CSC Mitre'!EK$1:EK$220,0)),"",VLOOKUP(R$1,'Tactic Recode'!$A$1:$B$547,2,FALSE))</f>
        <v/>
      </c>
      <c r="S142" t="str">
        <f>IF(ISERROR(MATCH(S$1,'CSC Mitre'!EK$1:EK$220,0)),"",VLOOKUP(S$1,'Tactic Recode'!$A$1:$B$547,2,FALSE))</f>
        <v/>
      </c>
      <c r="T142" t="str">
        <f>IF(ISERROR(MATCH(T$1,'CSC Mitre'!EK$1:EK$220,0)),"",VLOOKUP(T$1,'Tactic Recode'!$A$1:$B$547,2,FALSE))</f>
        <v/>
      </c>
      <c r="U142" t="str">
        <f>IF(ISERROR(MATCH(U$1,'CSC Mitre'!EK$1:EK$220,0)),"",VLOOKUP(U$1,'Tactic Recode'!$A$1:$B$547,2,FALSE))</f>
        <v/>
      </c>
      <c r="V142" t="str">
        <f>IF(ISERROR(MATCH(V$1,'CSC Mitre'!EK$1:EK$220,0)),"",VLOOKUP(V$1,'Tactic Recode'!$A$1:$B$547,2,FALSE))</f>
        <v/>
      </c>
      <c r="W142" t="str">
        <f>IF(ISERROR(MATCH(W$1,'CSC Mitre'!EK$1:EK$220,0)),"",VLOOKUP(W$1,'Tactic Recode'!$A$1:$B$547,2,FALSE))</f>
        <v/>
      </c>
      <c r="X142" t="str">
        <f>IF(ISERROR(MATCH(X$1,'CSC Mitre'!EK$1:EK$220,0)),"",VLOOKUP(X$1,'Tactic Recode'!$A$1:$B$547,2,FALSE))</f>
        <v/>
      </c>
      <c r="Y142" t="str">
        <f>IF(ISERROR(MATCH(Y$1,'CSC Mitre'!EK$1:EK$220,0)),"",VLOOKUP(Y$1,'Tactic Recode'!$A$1:$B$547,2,FALSE))</f>
        <v/>
      </c>
      <c r="Z142" t="str">
        <f>IF(ISERROR(MATCH(Z$1,'CSC Mitre'!EK$1:EK$220,0)),"",VLOOKUP(Z$1,'Tactic Recode'!$A$1:$B$547,2,FALSE))</f>
        <v/>
      </c>
      <c r="AA142" t="str">
        <f>IF(ISERROR(MATCH(AA$1,'CSC Mitre'!EK$1:EK$220,0)),"",VLOOKUP(AA$1,'Tactic Recode'!$A$1:$B$547,2,FALSE))</f>
        <v/>
      </c>
      <c r="AB142" t="str">
        <f>IF(ISERROR(MATCH(AB$1,'CSC Mitre'!EK$1:EK$220,0)),"",VLOOKUP(AB$1,'Tactic Recode'!$A$1:$B$547,2,FALSE))</f>
        <v/>
      </c>
      <c r="AC142" t="str">
        <f>IF(ISERROR(MATCH(AC$1,'CSC Mitre'!EK$1:EK$220,0)),"",VLOOKUP(AC$1,'Tactic Recode'!$A$1:$B$547,2,FALSE))</f>
        <v/>
      </c>
      <c r="AD142" t="str">
        <f>IF(ISERROR(MATCH(AD$1,'CSC Mitre'!EK$1:EK$220,0)),"",VLOOKUP(AD$1,'Tactic Recode'!$A$1:$B$547,2,FALSE))</f>
        <v/>
      </c>
      <c r="AE142" t="str">
        <f>IF(ISERROR(MATCH(AE$1,'CSC Mitre'!EK$1:EK$220,0)),"",VLOOKUP(AE$1,'Tactic Recode'!$A$1:$B$547,2,FALSE))</f>
        <v/>
      </c>
      <c r="AF142" t="str">
        <f>IF(ISERROR(MATCH(AF$1,'CSC Mitre'!EK$1:EK$220,0)),"",VLOOKUP(AF$1,'Tactic Recode'!$A$1:$B$547,2,FALSE))</f>
        <v/>
      </c>
      <c r="AG142" t="str">
        <f>IF(ISERROR(MATCH(AG$1,'CSC Mitre'!EK$1:EK$220,0)),"",VLOOKUP(AG$1,'Tactic Recode'!$A$1:$B$547,2,FALSE))</f>
        <v/>
      </c>
      <c r="AH142" t="str">
        <f>IF(ISERROR(MATCH(AH$1,'CSC Mitre'!EK$1:EK$220,0)),"",VLOOKUP(AH$1,'Tactic Recode'!$A$1:$B$547,2,FALSE))</f>
        <v/>
      </c>
      <c r="AI142" t="str">
        <f>IF(ISERROR(MATCH(AI$1,'CSC Mitre'!EK$1:EK$220,0)),"",VLOOKUP(AI$1,'Tactic Recode'!$A$1:$B$547,2,FALSE))</f>
        <v/>
      </c>
      <c r="AJ142" t="str">
        <f>IF(ISERROR(MATCH(AJ$1,'CSC Mitre'!EK$1:EK$220,0)),"",VLOOKUP(AJ$1,'Tactic Recode'!$A$1:$B$547,2,FALSE))</f>
        <v/>
      </c>
      <c r="AK142" t="str">
        <f>IF(ISERROR(MATCH(AK$1,'CSC Mitre'!EK$1:EK$220,0)),"",VLOOKUP(AK$1,'Tactic Recode'!$A$1:$B$547,2,FALSE))</f>
        <v/>
      </c>
      <c r="AL142" t="str">
        <f>IF(ISERROR(MATCH(AL$1,'CSC Mitre'!EK$1:EK$220,0)),"",VLOOKUP(AL$1,'Tactic Recode'!$A$1:$B$547,2,FALSE))</f>
        <v/>
      </c>
      <c r="AM142" t="str">
        <f>IF(ISERROR(MATCH(AM$1,'CSC Mitre'!EK$1:EK$220,0)),"",VLOOKUP(AM$1,'Tactic Recode'!$A$1:$B$547,2,FALSE))</f>
        <v/>
      </c>
      <c r="AN142" t="str">
        <f>IF(ISERROR(MATCH(AN$1,'CSC Mitre'!EK$1:EK$220,0)),"",VLOOKUP(AN$1,'Tactic Recode'!$A$1:$B$547,2,FALSE))</f>
        <v/>
      </c>
      <c r="AO142" t="str">
        <f>IF(ISERROR(MATCH(AO$1,'CSC Mitre'!EK$1:EK$220,0)),"",VLOOKUP(AO$1,'Tactic Recode'!$A$1:$B$547,2,FALSE))</f>
        <v/>
      </c>
      <c r="AP142" t="str">
        <f>IF(ISERROR(MATCH(AP$1,'CSC Mitre'!EK$1:EK$220,0)),"",VLOOKUP(AP$1,'Tactic Recode'!$A$1:$B$547,2,FALSE))</f>
        <v/>
      </c>
      <c r="AQ142" t="str">
        <f>IF(ISERROR(MATCH(AQ$1,'CSC Mitre'!EK$1:EK$220,0)),"",VLOOKUP(AQ$1,'Tactic Recode'!$A$1:$B$547,2,FALSE))</f>
        <v/>
      </c>
      <c r="AR142" t="str">
        <f>IF(ISERROR(MATCH(AR$1,'CSC Mitre'!EK$1:EK$220,0)),"",VLOOKUP(AR$1,'Tactic Recode'!$A$1:$B$547,2,FALSE))</f>
        <v/>
      </c>
      <c r="AS142" t="str">
        <f>IF(ISERROR(MATCH(AS$1,'CSC Mitre'!EK$1:EK$220,0)),"",VLOOKUP(AS$1,'Tactic Recode'!$A$1:$B$547,2,FALSE))</f>
        <v/>
      </c>
      <c r="AT142" t="str">
        <f>IF(ISERROR(MATCH(AT$1,'CSC Mitre'!EK$1:EK$220,0)),"",VLOOKUP(AT$1,'Tactic Recode'!$A$1:$B$547,2,FALSE))</f>
        <v/>
      </c>
      <c r="AU142" t="str">
        <f>IF(ISERROR(MATCH(AU$1,'CSC Mitre'!EK$1:EK$220,0)),"",VLOOKUP(AU$1,'Tactic Recode'!$A$1:$B$547,2,FALSE))</f>
        <v/>
      </c>
      <c r="AV142" t="str">
        <f>IF(ISERROR(MATCH(AV$1,'CSC Mitre'!EK$1:EK$220,0)),"",VLOOKUP(AV$1,'Tactic Recode'!$A$1:$B$547,2,FALSE))</f>
        <v/>
      </c>
      <c r="AW142" t="str">
        <f>IF(ISERROR(MATCH(AW$1,'CSC Mitre'!EK$1:EK$220,0)),"",VLOOKUP(AW$1,'Tactic Recode'!$A$1:$B$547,2,FALSE))</f>
        <v/>
      </c>
      <c r="AX142" t="str">
        <f>IF(ISERROR(MATCH(AX$1,'CSC Mitre'!EK$1:EK$220,0)),"",VLOOKUP(AX$1,'Tactic Recode'!$A$1:$B$547,2,FALSE))</f>
        <v/>
      </c>
      <c r="AY142" t="str">
        <f>IF(ISERROR(MATCH(AY$1,'CSC Mitre'!EK$1:EK$220,0)),"",VLOOKUP(AY$1,'Tactic Recode'!$A$1:$B$547,2,FALSE))</f>
        <v/>
      </c>
      <c r="AZ142" t="str">
        <f>IF(ISERROR(MATCH(AZ$1,'CSC Mitre'!EK$1:EK$220,0)),"",VLOOKUP(AZ$1,'Tactic Recode'!$A$1:$B$547,2,FALSE))</f>
        <v/>
      </c>
      <c r="BA142" t="str">
        <f>IF(ISERROR(MATCH(BA$1,'CSC Mitre'!EK$1:EK$220,0)),"",VLOOKUP(BA$1,'Tactic Recode'!$A$1:$B$547,2,FALSE))</f>
        <v/>
      </c>
      <c r="BB142" t="str">
        <f>IF(ISERROR(MATCH(BB$1,'CSC Mitre'!EK$1:EK$220,0)),"",VLOOKUP(BB$1,'Tactic Recode'!$A$1:$B$547,2,FALSE))</f>
        <v/>
      </c>
      <c r="BC142" t="str">
        <f>IF(ISERROR(MATCH(BC$1,'CSC Mitre'!EK$1:EK$220,0)),"",VLOOKUP(BC$1,'Tactic Recode'!$A$1:$B$547,2,FALSE))</f>
        <v/>
      </c>
      <c r="BD142" t="str">
        <f>IF(ISERROR(MATCH(BD$1,'CSC Mitre'!EK$1:EK$220,0)),"",VLOOKUP(BD$1,'Tactic Recode'!$A$1:$B$547,2,FALSE))</f>
        <v/>
      </c>
      <c r="BE142" t="str">
        <f>IF(ISERROR(MATCH(BE$1,'CSC Mitre'!EK$1:EK$220,0)),"",VLOOKUP(BE$1,'Tactic Recode'!$A$1:$B$547,2,FALSE))</f>
        <v/>
      </c>
      <c r="BF142" t="str">
        <f>IF(ISERROR(MATCH(BF$1,'CSC Mitre'!EK$1:EK$220,0)),"",VLOOKUP(BF$1,'Tactic Recode'!$A$1:$B$547,2,FALSE))</f>
        <v/>
      </c>
      <c r="BG142" t="str">
        <f>IF(ISERROR(MATCH(BG$1,'CSC Mitre'!EK$1:EK$220,0)),"",VLOOKUP(BG$1,'Tactic Recode'!$A$1:$B$547,2,FALSE))</f>
        <v/>
      </c>
      <c r="BH142" t="str">
        <f>IF(ISERROR(MATCH(BH$1,'CSC Mitre'!EK$1:EK$220,0)),"",VLOOKUP(BH$1,'Tactic Recode'!$A$1:$B$547,2,FALSE))</f>
        <v/>
      </c>
      <c r="BI142" t="str">
        <f>IF(ISERROR(MATCH(BI$1,'CSC Mitre'!EK$1:EK$220,0)),"",VLOOKUP(BI$1,'Tactic Recode'!$A$1:$B$547,2,FALSE))</f>
        <v/>
      </c>
      <c r="BJ142" t="str">
        <f>IF(ISERROR(MATCH(BJ$1,'CSC Mitre'!EK$1:EK$220,0)),"",VLOOKUP(BJ$1,'Tactic Recode'!$A$1:$B$547,2,FALSE))</f>
        <v/>
      </c>
      <c r="BK142" t="str">
        <f>IF(ISERROR(MATCH(BK$1,'CSC Mitre'!EK$1:EK$220,0)),"",VLOOKUP(BK$1,'Tactic Recode'!$A$1:$B$547,2,FALSE))</f>
        <v/>
      </c>
      <c r="BL142" t="str">
        <f>IF(ISERROR(MATCH(BL$1,'CSC Mitre'!EK$1:EK$220,0)),"",VLOOKUP(BL$1,'Tactic Recode'!$A$1:$B$547,2,FALSE))</f>
        <v/>
      </c>
      <c r="BM142" t="str">
        <f>IF(ISERROR(MATCH(BM$1,'CSC Mitre'!EK$1:EK$220,0)),"",VLOOKUP(BM$1,'Tactic Recode'!$A$1:$B$547,2,FALSE))</f>
        <v/>
      </c>
      <c r="BN142" t="str">
        <f>IF(ISERROR(MATCH(BN$1,'CSC Mitre'!EK$1:EK$220,0)),"",VLOOKUP(BN$1,'Tactic Recode'!$A$1:$B$547,2,FALSE))</f>
        <v/>
      </c>
      <c r="BO142" t="str">
        <f>IF(ISERROR(MATCH(BO$1,'CSC Mitre'!EK$1:EK$220,0)),"",VLOOKUP(BO$1,'Tactic Recode'!$A$1:$B$547,2,FALSE))</f>
        <v/>
      </c>
      <c r="BP142" t="str">
        <f>IF(ISERROR(MATCH(BP$1,'CSC Mitre'!EK$1:EK$220,0)),"",VLOOKUP(BP$1,'Tactic Recode'!$A$1:$B$547,2,FALSE))</f>
        <v/>
      </c>
      <c r="BQ142" t="str">
        <f>IF(ISERROR(MATCH(BQ$1,'CSC Mitre'!EK$1:EK$220,0)),"",VLOOKUP(BQ$1,'Tactic Recode'!$A$1:$B$547,2,FALSE))</f>
        <v/>
      </c>
      <c r="BR142" t="str">
        <f>IF(ISERROR(MATCH(BR$1,'CSC Mitre'!EK$1:EK$220,0)),"",VLOOKUP(BR$1,'Tactic Recode'!$A$1:$B$547,2,FALSE))</f>
        <v/>
      </c>
      <c r="BS142" t="str">
        <f>IF(ISERROR(MATCH(BS$1,'CSC Mitre'!EK$1:EK$220,0)),"",VLOOKUP(BS$1,'Tactic Recode'!$A$1:$B$547,2,FALSE))</f>
        <v/>
      </c>
      <c r="BT142" t="str">
        <f>IF(ISERROR(MATCH(BT$1,'CSC Mitre'!EK$1:EK$220,0)),"",VLOOKUP(BT$1,'Tactic Recode'!$A$1:$B$547,2,FALSE))</f>
        <v/>
      </c>
      <c r="BU142" t="str">
        <f>IF(ISERROR(MATCH(BU$1,'CSC Mitre'!EK$1:EK$220,0)),"",VLOOKUP(BU$1,'Tactic Recode'!$A$1:$B$547,2,FALSE))</f>
        <v/>
      </c>
      <c r="BV142" t="str">
        <f>IF(ISERROR(MATCH(BV$1,'CSC Mitre'!EK$1:EK$220,0)),"",VLOOKUP(BV$1,'Tactic Recode'!$A$1:$B$547,2,FALSE))</f>
        <v/>
      </c>
      <c r="BW142" t="str">
        <f>IF(ISERROR(MATCH(BW$1,'CSC Mitre'!EK$1:EK$220,0)),"",VLOOKUP(BW$1,'Tactic Recode'!$A$1:$B$547,2,FALSE))</f>
        <v/>
      </c>
      <c r="BX142" t="str">
        <f>IF(ISERROR(MATCH(BX$1,'CSC Mitre'!EK$1:EK$220,0)),"",VLOOKUP(BX$1,'Tactic Recode'!$A$1:$B$547,2,FALSE))</f>
        <v/>
      </c>
      <c r="BY142" t="str">
        <f>IF(ISERROR(MATCH(BY$1,'CSC Mitre'!EK$1:EK$220,0)),"",VLOOKUP(BY$1,'Tactic Recode'!$A$1:$B$547,2,FALSE))</f>
        <v/>
      </c>
      <c r="BZ142" t="str">
        <f>IF(ISERROR(MATCH(BZ$1,'CSC Mitre'!EK$1:EK$220,0)),"",VLOOKUP(BZ$1,'Tactic Recode'!$A$1:$B$547,2,FALSE))</f>
        <v/>
      </c>
      <c r="CA142" t="str">
        <f>IF(ISERROR(MATCH(CA$1,'CSC Mitre'!EK$1:EK$220,0)),"",VLOOKUP(CA$1,'Tactic Recode'!$A$1:$B$547,2,FALSE))</f>
        <v/>
      </c>
      <c r="CB142" t="str">
        <f>IF(ISERROR(MATCH(CB$1,'CSC Mitre'!EK$1:EK$220,0)),"",VLOOKUP(CB$1,'Tactic Recode'!$A$1:$B$547,2,FALSE))</f>
        <v/>
      </c>
      <c r="CC142" t="str">
        <f>IF(ISERROR(MATCH(CC$1,'CSC Mitre'!EK$1:EK$220,0)),"",VLOOKUP(CC$1,'Tactic Recode'!$A$1:$B$547,2,FALSE))</f>
        <v/>
      </c>
      <c r="CD142" t="str">
        <f>IF(ISERROR(MATCH(CD$1,'CSC Mitre'!EK$1:EK$220,0)),"",VLOOKUP(CD$1,'Tactic Recode'!$A$1:$B$547,2,FALSE))</f>
        <v/>
      </c>
      <c r="CE142" t="str">
        <f>IF(ISERROR(MATCH(CE$1,'CSC Mitre'!EK$1:EK$220,0)),"",VLOOKUP(CE$1,'Tactic Recode'!$A$1:$B$547,2,FALSE))</f>
        <v/>
      </c>
      <c r="CF142" t="str">
        <f>IF(ISERROR(MATCH(CF$1,'CSC Mitre'!EK$1:EK$220,0)),"",VLOOKUP(CF$1,'Tactic Recode'!$A$1:$B$547,2,FALSE))</f>
        <v/>
      </c>
      <c r="CG142" t="str">
        <f>IF(ISERROR(MATCH(CG$1,'CSC Mitre'!EK$1:EK$220,0)),"",VLOOKUP(CG$1,'Tactic Recode'!$A$1:$B$547,2,FALSE))</f>
        <v/>
      </c>
      <c r="CH142" t="str">
        <f>IF(ISERROR(MATCH(CH$1,'CSC Mitre'!EK$1:EK$220,0)),"",VLOOKUP(CH$1,'Tactic Recode'!$A$1:$B$547,2,FALSE))</f>
        <v/>
      </c>
      <c r="CI142" t="str">
        <f>IF(ISERROR(MATCH(CI$1,'CSC Mitre'!EK$1:EK$220,0)),"",VLOOKUP(CI$1,'Tactic Recode'!$A$1:$B$547,2,FALSE))</f>
        <v/>
      </c>
      <c r="CJ142" t="str">
        <f>IF(ISERROR(MATCH(CJ$1,'CSC Mitre'!EK$1:EK$220,0)),"",VLOOKUP(CJ$1,'Tactic Recode'!$A$1:$B$547,2,FALSE))</f>
        <v/>
      </c>
      <c r="CK142" t="str">
        <f>IF(ISERROR(MATCH(CK$1,'CSC Mitre'!EK$1:EK$220,0)),"",VLOOKUP(CK$1,'Tactic Recode'!$A$1:$B$547,2,FALSE))</f>
        <v/>
      </c>
      <c r="CL142" t="str">
        <f>IF(ISERROR(MATCH(CL$1,'CSC Mitre'!EK$1:EK$220,0)),"",VLOOKUP(CL$1,'Tactic Recode'!$A$1:$B$547,2,FALSE))</f>
        <v/>
      </c>
      <c r="CM142" t="str">
        <f>IF(ISERROR(MATCH(CM$1,'CSC Mitre'!EK$1:EK$220,0)),"",VLOOKUP(CM$1,'Tactic Recode'!$A$1:$B$547,2,FALSE))</f>
        <v/>
      </c>
      <c r="CN142" t="str">
        <f>IF(ISERROR(MATCH(CN$1,'CSC Mitre'!EK$1:EK$220,0)),"",VLOOKUP(CN$1,'Tactic Recode'!$A$1:$B$547,2,FALSE))</f>
        <v/>
      </c>
      <c r="CO142" t="str">
        <f>IF(ISERROR(MATCH(CO$1,'CSC Mitre'!EK$1:EK$220,0)),"",VLOOKUP(CO$1,'Tactic Recode'!$A$1:$B$547,2,FALSE))</f>
        <v/>
      </c>
      <c r="CP142" t="str">
        <f>IF(ISERROR(MATCH(CP$1,'CSC Mitre'!EK$1:EK$220,0)),"",VLOOKUP(CP$1,'Tactic Recode'!$A$1:$B$547,2,FALSE))</f>
        <v/>
      </c>
      <c r="CQ142" t="str">
        <f>IF(ISERROR(MATCH(CQ$1,'CSC Mitre'!EK$1:EK$220,0)),"",VLOOKUP(CQ$1,'Tactic Recode'!$A$1:$B$547,2,FALSE))</f>
        <v/>
      </c>
      <c r="CR142" t="str">
        <f>IF(ISERROR(MATCH(CR$1,'CSC Mitre'!EK$1:EK$220,0)),"",VLOOKUP(CR$1,'Tactic Recode'!$A$1:$B$547,2,FALSE))</f>
        <v/>
      </c>
      <c r="CS142" t="str">
        <f>IF(ISERROR(MATCH(CS$1,'CSC Mitre'!EK$1:EK$220,0)),"",VLOOKUP(CS$1,'Tactic Recode'!$A$1:$B$547,2,FALSE))</f>
        <v/>
      </c>
      <c r="CT142" t="str">
        <f>IF(ISERROR(MATCH(CT$1,'CSC Mitre'!EK$1:EK$220,0)),"",VLOOKUP(CT$1,'Tactic Recode'!$A$1:$B$547,2,FALSE))</f>
        <v/>
      </c>
      <c r="CU142" t="str">
        <f>IF(ISERROR(MATCH(CU$1,'CSC Mitre'!EK$1:EK$220,0)),"",VLOOKUP(CU$1,'Tactic Recode'!$A$1:$B$547,2,FALSE))</f>
        <v/>
      </c>
      <c r="CV142" t="str">
        <f>IF(ISERROR(MATCH(CV$1,'CSC Mitre'!EK$1:EK$220,0)),"",VLOOKUP(CV$1,'Tactic Recode'!$A$1:$B$547,2,FALSE))</f>
        <v/>
      </c>
      <c r="CW142" t="str">
        <f>IF(ISERROR(MATCH(CW$1,'CSC Mitre'!EK$1:EK$220,0)),"",VLOOKUP(CW$1,'Tactic Recode'!$A$1:$B$547,2,FALSE))</f>
        <v/>
      </c>
      <c r="CX142" t="str">
        <f>IF(ISERROR(MATCH(CX$1,'CSC Mitre'!EK$1:EK$220,0)),"",VLOOKUP(CX$1,'Tactic Recode'!$A$1:$B$547,2,FALSE))</f>
        <v/>
      </c>
      <c r="CY142" t="str">
        <f>IF(ISERROR(MATCH(CY$1,'CSC Mitre'!EK$1:EK$220,0)),"",VLOOKUP(CY$1,'Tactic Recode'!$A$1:$B$547,2,FALSE))</f>
        <v/>
      </c>
      <c r="CZ142" t="str">
        <f>IF(ISERROR(MATCH(CZ$1,'CSC Mitre'!EK$1:EK$220,0)),"",VLOOKUP(CZ$1,'Tactic Recode'!$A$1:$B$547,2,FALSE))</f>
        <v/>
      </c>
      <c r="DA142" t="str">
        <f>IF(ISERROR(MATCH(DA$1,'CSC Mitre'!EK$1:EK$220,0)),"",VLOOKUP(DA$1,'Tactic Recode'!$A$1:$B$547,2,FALSE))</f>
        <v/>
      </c>
      <c r="DB142" t="str">
        <f>IF(ISERROR(MATCH(DB$1,'CSC Mitre'!EK$1:EK$220,0)),"",VLOOKUP(DB$1,'Tactic Recode'!$A$1:$B$547,2,FALSE))</f>
        <v/>
      </c>
      <c r="DC142" t="str">
        <f>IF(ISERROR(MATCH(DC$1,'CSC Mitre'!EK$1:EK$220,0)),"",VLOOKUP(DC$1,'Tactic Recode'!$A$1:$B$547,2,FALSE))</f>
        <v/>
      </c>
      <c r="DD142" t="str">
        <f>IF(ISERROR(MATCH(DD$1,'CSC Mitre'!EK$1:EK$220,0)),"",VLOOKUP(DD$1,'Tactic Recode'!$A$1:$B$547,2,FALSE))</f>
        <v/>
      </c>
      <c r="DE142" t="str">
        <f>IF(ISERROR(MATCH(DE$1,'CSC Mitre'!EK$1:EK$220,0)),"",VLOOKUP(DE$1,'Tactic Recode'!$A$1:$B$547,2,FALSE))</f>
        <v/>
      </c>
      <c r="DF142" t="str">
        <f>IF(ISERROR(MATCH(DF$1,'CSC Mitre'!EK$1:EK$220,0)),"",VLOOKUP(DF$1,'Tactic Recode'!$A$1:$B$547,2,FALSE))</f>
        <v/>
      </c>
      <c r="DG142" t="str">
        <f>IF(ISERROR(MATCH(DG$1,'CSC Mitre'!EK$1:EK$220,0)),"",VLOOKUP(DG$1,'Tactic Recode'!$A$1:$B$547,2,FALSE))</f>
        <v/>
      </c>
      <c r="DH142" t="str">
        <f>IF(ISERROR(MATCH(DH$1,'CSC Mitre'!EK$1:EK$220,0)),"",VLOOKUP(DH$1,'Tactic Recode'!$A$1:$B$547,2,FALSE))</f>
        <v/>
      </c>
      <c r="DI142" t="str">
        <f>IF(ISERROR(MATCH(DI$1,'CSC Mitre'!EK$1:EK$220,0)),"",VLOOKUP(DI$1,'Tactic Recode'!$A$1:$B$547,2,FALSE))</f>
        <v/>
      </c>
      <c r="DJ142" t="str">
        <f>IF(ISERROR(MATCH(DJ$1,'CSC Mitre'!EK$1:EK$220,0)),"",VLOOKUP(DJ$1,'Tactic Recode'!$A$1:$B$547,2,FALSE))</f>
        <v/>
      </c>
      <c r="DK142" t="str">
        <f>IF(ISERROR(MATCH(DK$1,'CSC Mitre'!EK$1:EK$220,0)),"",VLOOKUP(DK$1,'Tactic Recode'!$A$1:$B$547,2,FALSE))</f>
        <v/>
      </c>
      <c r="DL142" t="str">
        <f>IF(ISERROR(MATCH(DL$1,'CSC Mitre'!EK$1:EK$220,0)),"",VLOOKUP(DL$1,'Tactic Recode'!$A$1:$B$547,2,FALSE))</f>
        <v/>
      </c>
      <c r="DM142" t="str">
        <f>IF(ISERROR(MATCH(DM$1,'CSC Mitre'!EK$1:EK$220,0)),"",VLOOKUP(DM$1,'Tactic Recode'!$A$1:$B$547,2,FALSE))</f>
        <v/>
      </c>
      <c r="DN142" t="str">
        <f>IF(ISERROR(MATCH(DN$1,'CSC Mitre'!EK$1:EK$220,0)),"",VLOOKUP(DN$1,'Tactic Recode'!$A$1:$B$547,2,FALSE))</f>
        <v/>
      </c>
      <c r="DO142" t="str">
        <f>IF(ISERROR(MATCH(DO$1,'CSC Mitre'!EK$1:EK$220,0)),"",VLOOKUP(DO$1,'Tactic Recode'!$A$1:$B$547,2,FALSE))</f>
        <v/>
      </c>
      <c r="DP142" t="str">
        <f>IF(ISERROR(MATCH(DP$1,'CSC Mitre'!EK$1:EK$220,0)),"",VLOOKUP(DP$1,'Tactic Recode'!$A$1:$B$547,2,FALSE))</f>
        <v/>
      </c>
      <c r="DQ142" t="str">
        <f>IF(ISERROR(MATCH(DQ$1,'CSC Mitre'!EK$1:EK$220,0)),"",VLOOKUP(DQ$1,'Tactic Recode'!$A$1:$B$547,2,FALSE))</f>
        <v/>
      </c>
      <c r="DR142" t="str">
        <f>IF(ISERROR(MATCH(DR$1,'CSC Mitre'!EK$1:EK$220,0)),"",VLOOKUP(DR$1,'Tactic Recode'!$A$1:$B$547,2,FALSE))</f>
        <v/>
      </c>
      <c r="DS142" t="str">
        <f>IF(ISERROR(MATCH(DS$1,'CSC Mitre'!EK$1:EK$220,0)),"",VLOOKUP(DS$1,'Tactic Recode'!$A$1:$B$547,2,FALSE))</f>
        <v/>
      </c>
      <c r="DT142" t="str">
        <f>IF(ISERROR(MATCH(DT$1,'CSC Mitre'!EK$1:EK$220,0)),"",VLOOKUP(DT$1,'Tactic Recode'!$A$1:$B$547,2,FALSE))</f>
        <v/>
      </c>
      <c r="DU142" t="str">
        <f>IF(ISERROR(MATCH(DU$1,'CSC Mitre'!EK$1:EK$220,0)),"",VLOOKUP(DU$1,'Tactic Recode'!$A$1:$B$547,2,FALSE))</f>
        <v/>
      </c>
      <c r="DV142" t="str">
        <f>IF(ISERROR(MATCH(DV$1,'CSC Mitre'!EK$1:EK$220,0)),"",VLOOKUP(DV$1,'Tactic Recode'!$A$1:$B$547,2,FALSE))</f>
        <v/>
      </c>
      <c r="DW142" t="str">
        <f>IF(ISERROR(MATCH(DW$1,'CSC Mitre'!EK$1:EK$220,0)),"",VLOOKUP(DW$1,'Tactic Recode'!$A$1:$B$547,2,FALSE))</f>
        <v/>
      </c>
      <c r="DX142" t="str">
        <f>IF(ISERROR(MATCH(DX$1,'CSC Mitre'!EK$1:EK$220,0)),"",VLOOKUP(DX$1,'Tactic Recode'!$A$1:$B$547,2,FALSE))</f>
        <v/>
      </c>
      <c r="DY142" t="str">
        <f>IF(ISERROR(MATCH(DY$1,'CSC Mitre'!EK$1:EK$220,0)),"",VLOOKUP(DY$1,'Tactic Recode'!$A$1:$B$547,2,FALSE))</f>
        <v/>
      </c>
      <c r="DZ142" t="str">
        <f>IF(ISERROR(MATCH(DZ$1,'CSC Mitre'!EK$1:EK$220,0)),"",VLOOKUP(DZ$1,'Tactic Recode'!$A$1:$B$547,2,FALSE))</f>
        <v/>
      </c>
      <c r="EA142" t="str">
        <f>IF(ISERROR(MATCH(EA$1,'CSC Mitre'!EK$1:EK$220,0)),"",VLOOKUP(EA$1,'Tactic Recode'!$A$1:$B$547,2,FALSE))</f>
        <v/>
      </c>
      <c r="EB142" t="str">
        <f>IF(ISERROR(MATCH(EB$1,'CSC Mitre'!EK$1:EK$220,0)),"",VLOOKUP(EB$1,'Tactic Recode'!$A$1:$B$547,2,FALSE))</f>
        <v/>
      </c>
      <c r="EC142" t="str">
        <f>IF(ISERROR(MATCH(EC$1,'CSC Mitre'!EK$1:EK$220,0)),"",VLOOKUP(EC$1,'Tactic Recode'!$A$1:$B$547,2,FALSE))</f>
        <v/>
      </c>
      <c r="ED142" t="str">
        <f>IF(ISERROR(MATCH(ED$1,'CSC Mitre'!EK$1:EK$220,0)),"",VLOOKUP(ED$1,'Tactic Recode'!$A$1:$B$547,2,FALSE))</f>
        <v/>
      </c>
      <c r="EE142" t="str">
        <f>IF(ISERROR(MATCH(EE$1,'CSC Mitre'!EK$1:EK$220,0)),"",VLOOKUP(EE$1,'Tactic Recode'!$A$1:$B$547,2,FALSE))</f>
        <v/>
      </c>
      <c r="EF142" t="str">
        <f>IF(ISERROR(MATCH(EF$1,'CSC Mitre'!EK$1:EK$220,0)),"",VLOOKUP(EF$1,'Tactic Recode'!$A$1:$B$547,2,FALSE))</f>
        <v/>
      </c>
      <c r="EG142" t="str">
        <f>IF(ISERROR(MATCH(EG$1,'CSC Mitre'!EK$1:EK$220,0)),"",VLOOKUP(EG$1,'Tactic Recode'!$A$1:$B$547,2,FALSE))</f>
        <v/>
      </c>
      <c r="EH142" t="str">
        <f>IF(ISERROR(MATCH(EH$1,'CSC Mitre'!EK$1:EK$220,0)),"",VLOOKUP(EH$1,'Tactic Recode'!$A$1:$B$547,2,FALSE))</f>
        <v/>
      </c>
      <c r="EI142" t="str">
        <f>IF(ISERROR(MATCH(EI$1,'CSC Mitre'!EK$1:EK$220,0)),"",VLOOKUP(EI$1,'Tactic Recode'!$A$1:$B$547,2,FALSE))</f>
        <v/>
      </c>
      <c r="EJ142" t="str">
        <f>IF(ISERROR(MATCH(EJ$1,'CSC Mitre'!EK$1:EK$220,0)),"",VLOOKUP(EJ$1,'Tactic Recode'!$A$1:$B$547,2,FALSE))</f>
        <v/>
      </c>
      <c r="EK142" t="str">
        <f>IF(ISERROR(MATCH(EK$1,'CSC Mitre'!EK$1:EK$220,0)),"",VLOOKUP(EK$1,'Tactic Recode'!$A$1:$B$547,2,FALSE))</f>
        <v/>
      </c>
      <c r="EL142" t="str">
        <f>IF(ISERROR(MATCH(EL$1,'CSC Mitre'!EK$1:EK$220,0)),"",VLOOKUP(EL$1,'Tactic Recode'!$A$1:$B$547,2,FALSE))</f>
        <v/>
      </c>
      <c r="EM142" t="str">
        <f>IF(ISERROR(MATCH(EM$1,'CSC Mitre'!EK$1:EK$220,0)),"",VLOOKUP(EM$1,'Tactic Recode'!$A$1:$B$547,2,FALSE))</f>
        <v/>
      </c>
      <c r="EN142" t="str">
        <f>IF(ISERROR(MATCH(EN$1,'CSC Mitre'!EK$1:EK$220,0)),"",VLOOKUP(EN$1,'Tactic Recode'!$A$1:$B$547,2,FALSE))</f>
        <v/>
      </c>
      <c r="EO142" t="str">
        <f>IF(ISERROR(MATCH(EO$1,'CSC Mitre'!EK$1:EK$220,0)),"",VLOOKUP(EO$1,'Tactic Recode'!$A$1:$B$547,2,FALSE))</f>
        <v/>
      </c>
      <c r="EP142" t="str">
        <f>IF(ISERROR(MATCH(EP$1,'CSC Mitre'!EK$1:EK$220,0)),"",VLOOKUP(EP$1,'Tactic Recode'!$A$1:$B$547,2,FALSE))</f>
        <v/>
      </c>
      <c r="EQ142" t="str">
        <f>IF(ISERROR(MATCH(EQ$1,'CSC Mitre'!EK$1:EK$220,0)),"",VLOOKUP(EQ$1,'Tactic Recode'!$A$1:$B$547,2,FALSE))</f>
        <v/>
      </c>
      <c r="ER142" t="str">
        <f>IF(ISERROR(MATCH(ER$1,'CSC Mitre'!EK$1:EK$220,0)),"",VLOOKUP(ER$1,'Tactic Recode'!$A$1:$B$547,2,FALSE))</f>
        <v/>
      </c>
      <c r="ES142" t="str">
        <f>IF(ISERROR(MATCH(ES$1,'CSC Mitre'!EK$1:EK$220,0)),"",VLOOKUP(ES$1,'Tactic Recode'!$A$1:$B$547,2,FALSE))</f>
        <v/>
      </c>
      <c r="ET142" t="str">
        <f>IF(ISERROR(MATCH(ET$1,'CSC Mitre'!EK$1:EK$220,0)),"",VLOOKUP(ET$1,'Tactic Recode'!$A$1:$B$547,2,FALSE))</f>
        <v/>
      </c>
      <c r="EU142" t="str">
        <f>IF(ISERROR(MATCH(EU$1,'CSC Mitre'!EK$1:EK$220,0)),"",VLOOKUP(EU$1,'Tactic Recode'!$A$1:$B$547,2,FALSE))</f>
        <v/>
      </c>
      <c r="EV142" t="str">
        <f>IF(ISERROR(MATCH(EV$1,'CSC Mitre'!EK$1:EK$220,0)),"",VLOOKUP(EV$1,'Tactic Recode'!$A$1:$B$547,2,FALSE))</f>
        <v/>
      </c>
      <c r="EW142" t="str">
        <f>IF(ISERROR(MATCH(EW$1,'CSC Mitre'!EK$1:EK$220,0)),"",VLOOKUP(EW$1,'Tactic Recode'!$A$1:$B$547,2,FALSE))</f>
        <v/>
      </c>
      <c r="EX142" t="str">
        <f>IF(ISERROR(MATCH(EX$1,'CSC Mitre'!EK$1:EK$220,0)),"",VLOOKUP(EX$1,'Tactic Recode'!$A$1:$B$547,2,FALSE))</f>
        <v/>
      </c>
      <c r="EY142" t="str">
        <f>IF(ISERROR(MATCH(EY$1,'CSC Mitre'!EK$1:EK$220,0)),"",VLOOKUP(EY$1,'Tactic Recode'!$A$1:$B$547,2,FALSE))</f>
        <v/>
      </c>
      <c r="EZ142" t="str">
        <f>IF(ISERROR(MATCH(EZ$1,'CSC Mitre'!EK$1:EK$220,0)),"",VLOOKUP(EZ$1,'Tactic Recode'!$A$1:$B$547,2,FALSE))</f>
        <v/>
      </c>
      <c r="FA142" t="str">
        <f>IF(ISERROR(MATCH(FA$1,'CSC Mitre'!EK$1:EK$220,0)),"",VLOOKUP(FA$1,'Tactic Recode'!$A$1:$B$547,2,FALSE))</f>
        <v/>
      </c>
      <c r="FB142" t="str">
        <f>IF(ISERROR(MATCH(FB$1,'CSC Mitre'!EK$1:EK$220,0)),"",VLOOKUP(FB$1,'Tactic Recode'!$A$1:$B$547,2,FALSE))</f>
        <v/>
      </c>
      <c r="FC142" t="str">
        <f>IF(ISERROR(MATCH(FC$1,'CSC Mitre'!EK$1:EK$220,0)),"",VLOOKUP(FC$1,'Tactic Recode'!$A$1:$B$547,2,FALSE))</f>
        <v/>
      </c>
      <c r="FD142" t="str">
        <f>IF(ISERROR(MATCH(FD$1,'CSC Mitre'!EK$1:EK$220,0)),"",VLOOKUP(FD$1,'Tactic Recode'!$A$1:$B$547,2,FALSE))</f>
        <v/>
      </c>
      <c r="FE142" t="str">
        <f>IF(ISERROR(MATCH(FE$1,'CSC Mitre'!EK$1:EK$220,0)),"",VLOOKUP(FE$1,'Tactic Recode'!$A$1:$B$547,2,FALSE))</f>
        <v/>
      </c>
      <c r="FF142" t="str">
        <f>IF(ISERROR(MATCH(FF$1,'CSC Mitre'!EK$1:EK$220,0)),"",VLOOKUP(FF$1,'Tactic Recode'!$A$1:$B$547,2,FALSE))</f>
        <v/>
      </c>
      <c r="FG142" t="str">
        <f>IF(ISERROR(MATCH(FG$1,'CSC Mitre'!EK$1:EK$220,0)),"",VLOOKUP(FG$1,'Tactic Recode'!$A$1:$B$547,2,FALSE))</f>
        <v/>
      </c>
      <c r="FH142" t="str">
        <f>IF(ISERROR(MATCH(FH$1,'CSC Mitre'!EK$1:EK$220,0)),"",VLOOKUP(FH$1,'Tactic Recode'!$A$1:$B$547,2,FALSE))</f>
        <v/>
      </c>
      <c r="FI142" t="str">
        <f>IF(ISERROR(MATCH(FI$1,'CSC Mitre'!EK$1:EK$220,0)),"",VLOOKUP(FI$1,'Tactic Recode'!$A$1:$B$547,2,FALSE))</f>
        <v/>
      </c>
      <c r="FJ142" t="str">
        <f>IF(ISERROR(MATCH(FJ$1,'CSC Mitre'!EK$1:EK$220,0)),"",VLOOKUP(FJ$1,'Tactic Recode'!$A$1:$B$547,2,FALSE))</f>
        <v/>
      </c>
      <c r="FK142" t="str">
        <f>IF(ISERROR(MATCH(FK$1,'CSC Mitre'!EK$1:EK$220,0)),"",VLOOKUP(FK$1,'Tactic Recode'!$A$1:$B$547,2,FALSE))</f>
        <v/>
      </c>
      <c r="FL142" t="str">
        <f>IF(ISERROR(MATCH(FL$1,'CSC Mitre'!EK$1:EK$220,0)),"",VLOOKUP(FL$1,'Tactic Recode'!$A$1:$B$547,2,FALSE))</f>
        <v/>
      </c>
      <c r="FM142" t="str">
        <f>IF(ISERROR(MATCH(FM$1,'CSC Mitre'!EK$1:EK$220,0)),"",VLOOKUP(FM$1,'Tactic Recode'!$A$1:$B$547,2,FALSE))</f>
        <v/>
      </c>
      <c r="FN142" t="str">
        <f>IF(ISERROR(MATCH(FN$1,'CSC Mitre'!EK$1:EK$220,0)),"",VLOOKUP(FN$1,'Tactic Recode'!$A$1:$B$547,2,FALSE))</f>
        <v/>
      </c>
      <c r="FO142" t="str">
        <f>IF(ISERROR(MATCH(FO$1,'CSC Mitre'!EK$1:EK$220,0)),"",VLOOKUP(FO$1,'Tactic Recode'!$A$1:$B$547,2,FALSE))</f>
        <v/>
      </c>
      <c r="FP142" t="str">
        <f>IF(ISERROR(MATCH(FP$1,'CSC Mitre'!EK$1:EK$220,0)),"",VLOOKUP(FP$1,'Tactic Recode'!$A$1:$B$547,2,FALSE))</f>
        <v/>
      </c>
      <c r="FQ142" t="str">
        <f>IF(ISERROR(MATCH(FQ$1,'CSC Mitre'!EK$1:EK$220,0)),"",VLOOKUP(FQ$1,'Tactic Recode'!$A$1:$B$547,2,FALSE))</f>
        <v/>
      </c>
      <c r="FR142" t="str">
        <f>IF(ISERROR(MATCH(FR$1,'CSC Mitre'!EK$1:EK$220,0)),"",VLOOKUP(FR$1,'Tactic Recode'!$A$1:$B$547,2,FALSE))</f>
        <v/>
      </c>
      <c r="FS142" t="str">
        <f>IF(ISERROR(MATCH(FS$1,'CSC Mitre'!EK$1:EK$220,0)),"",VLOOKUP(FS$1,'Tactic Recode'!$A$1:$B$547,2,FALSE))</f>
        <v/>
      </c>
      <c r="FT142" t="str">
        <f>IF(ISERROR(MATCH(FT$1,'CSC Mitre'!EK$1:EK$220,0)),"",VLOOKUP(FT$1,'Tactic Recode'!$A$1:$B$547,2,FALSE))</f>
        <v/>
      </c>
      <c r="FU142" t="str">
        <f>IF(ISERROR(MATCH(FU$1,'CSC Mitre'!EK$1:EK$220,0)),"",VLOOKUP(FU$1,'Tactic Recode'!$A$1:$B$547,2,FALSE))</f>
        <v/>
      </c>
      <c r="FV142" t="str">
        <f>IF(ISERROR(MATCH(FV$1,'CSC Mitre'!EK$1:EK$220,0)),"",VLOOKUP(FV$1,'Tactic Recode'!$A$1:$B$547,2,FALSE))</f>
        <v/>
      </c>
      <c r="FW142" t="str">
        <f>IF(ISERROR(MATCH(FW$1,'CSC Mitre'!EK$1:EK$220,0)),"",VLOOKUP(FW$1,'Tactic Recode'!$A$1:$B$547,2,FALSE))</f>
        <v/>
      </c>
      <c r="FX142" t="str">
        <f>IF(ISERROR(MATCH(FX$1,'CSC Mitre'!EK$1:EK$220,0)),"",VLOOKUP(FX$1,'Tactic Recode'!$A$1:$B$547,2,FALSE))</f>
        <v/>
      </c>
      <c r="FY142" t="str">
        <f>IF(ISERROR(MATCH(FY$1,'CSC Mitre'!EK$1:EK$220,0)),"",VLOOKUP(FY$1,'Tactic Recode'!$A$1:$B$547,2,FALSE))</f>
        <v/>
      </c>
      <c r="FZ142" t="str">
        <f>IF(ISERROR(MATCH(FZ$1,'CSC Mitre'!EK$1:EK$220,0)),"",VLOOKUP(FZ$1,'Tactic Recode'!$A$1:$B$547,2,FALSE))</f>
        <v/>
      </c>
      <c r="GA142" t="str">
        <f>IF(ISERROR(MATCH(GA$1,'CSC Mitre'!EK$1:EK$220,0)),"",VLOOKUP(GA$1,'Tactic Recode'!$A$1:$B$547,2,FALSE))</f>
        <v/>
      </c>
      <c r="GB142" t="str">
        <f>IF(ISERROR(MATCH(GB$1,'CSC Mitre'!EK$1:EK$220,0)),"",VLOOKUP(GB$1,'Tactic Recode'!$A$1:$B$547,2,FALSE))</f>
        <v/>
      </c>
      <c r="GC142" t="str">
        <f>IF(ISERROR(MATCH(GC$1,'CSC Mitre'!EK$1:EK$220,0)),"",VLOOKUP(GC$1,'Tactic Recode'!$A$1:$B$547,2,FALSE))</f>
        <v/>
      </c>
      <c r="GD142" t="str">
        <f>IF(ISERROR(MATCH(GD$1,'CSC Mitre'!EK$1:EK$220,0)),"",VLOOKUP(GD$1,'Tactic Recode'!$A$1:$B$547,2,FALSE))</f>
        <v/>
      </c>
      <c r="GE142" t="str">
        <f>IF(ISERROR(MATCH(GE$1,'CSC Mitre'!EK$1:EK$220,0)),"",VLOOKUP(GE$1,'Tactic Recode'!$A$1:$B$547,2,FALSE))</f>
        <v/>
      </c>
      <c r="GF142" t="str">
        <f>IF(ISERROR(MATCH(GF$1,'CSC Mitre'!EK$1:EK$220,0)),"",VLOOKUP(GF$1,'Tactic Recode'!$A$1:$B$547,2,FALSE))</f>
        <v/>
      </c>
      <c r="GG142" t="str">
        <f>IF(ISERROR(MATCH(GG$1,'CSC Mitre'!EK$1:EK$220,0)),"",VLOOKUP(GG$1,'Tactic Recode'!$A$1:$B$547,2,FALSE))</f>
        <v/>
      </c>
      <c r="GH142" t="str">
        <f>IF(ISERROR(MATCH(GH$1,'CSC Mitre'!EK$1:EK$220,0)),"",VLOOKUP(GH$1,'Tactic Recode'!$A$1:$B$547,2,FALSE))</f>
        <v/>
      </c>
      <c r="GI142" t="str">
        <f>IF(ISERROR(MATCH(GI$1,'CSC Mitre'!EK$1:EK$220,0)),"",VLOOKUP(GI$1,'Tactic Recode'!$A$1:$B$547,2,FALSE))</f>
        <v/>
      </c>
      <c r="GJ142" t="str">
        <f>IF(ISERROR(MATCH(GJ$1,'CSC Mitre'!EK$1:EK$220,0)),"",VLOOKUP(GJ$1,'Tactic Recode'!$A$1:$B$547,2,FALSE))</f>
        <v/>
      </c>
      <c r="GK142" t="str">
        <f>IF(ISERROR(MATCH(GK$1,'CSC Mitre'!EK$1:EK$220,0)),"",VLOOKUP(GK$1,'Tactic Recode'!$A$1:$B$547,2,FALSE))</f>
        <v/>
      </c>
      <c r="GL142" t="str">
        <f>IF(ISERROR(MATCH(GL$1,'CSC Mitre'!EK$1:EK$220,0)),"",VLOOKUP(GL$1,'Tactic Recode'!$A$1:$B$547,2,FALSE))</f>
        <v/>
      </c>
      <c r="GM142" t="str">
        <f>IF(ISERROR(MATCH(GM$1,'CSC Mitre'!EK$1:EK$220,0)),"",VLOOKUP(GM$1,'Tactic Recode'!$A$1:$B$547,2,FALSE))</f>
        <v/>
      </c>
      <c r="GN142" t="str">
        <f>IF(ISERROR(MATCH(GN$1,'CSC Mitre'!EK$1:EK$220,0)),"",VLOOKUP(GN$1,'Tactic Recode'!$A$1:$B$547,2,FALSE))</f>
        <v/>
      </c>
      <c r="GO142" t="str">
        <f>IF(ISERROR(MATCH(GO$1,'CSC Mitre'!EK$1:EK$220,0)),"",VLOOKUP(GO$1,'Tactic Recode'!$A$1:$B$547,2,FALSE))</f>
        <v/>
      </c>
      <c r="GP142" t="str">
        <f>IF(ISERROR(MATCH(GP$1,'CSC Mitre'!EK$1:EK$220,0)),"",VLOOKUP(GP$1,'Tactic Recode'!$A$1:$B$547,2,FALSE))</f>
        <v/>
      </c>
      <c r="GQ142" t="str">
        <f>IF(ISERROR(MATCH(GQ$1,'CSC Mitre'!EK$1:EK$220,0)),"",VLOOKUP(GQ$1,'Tactic Recode'!$A$1:$B$547,2,FALSE))</f>
        <v/>
      </c>
      <c r="GR142" t="str">
        <f>IF(ISERROR(MATCH(GR$1,'CSC Mitre'!EK$1:EK$220,0)),"",VLOOKUP(GR$1,'Tactic Recode'!$A$1:$B$547,2,FALSE))</f>
        <v/>
      </c>
      <c r="GS142" t="str">
        <f>IF(ISERROR(MATCH(GS$1,'CSC Mitre'!EK$1:EK$220,0)),"",VLOOKUP(GS$1,'Tactic Recode'!$A$1:$B$547,2,FALSE))</f>
        <v/>
      </c>
      <c r="GT142" t="str">
        <f>IF(ISERROR(MATCH(GT$1,'CSC Mitre'!EK$1:EK$220,0)),"",VLOOKUP(GT$1,'Tactic Recode'!$A$1:$B$547,2,FALSE))</f>
        <v/>
      </c>
      <c r="GU142" t="str">
        <f>IF(ISERROR(MATCH(GU$1,'CSC Mitre'!EK$1:EK$220,0)),"",VLOOKUP(GU$1,'Tactic Recode'!$A$1:$B$547,2,FALSE))</f>
        <v/>
      </c>
      <c r="GV142" t="str">
        <f>IF(ISERROR(MATCH(GV$1,'CSC Mitre'!EK$1:EK$220,0)),"",VLOOKUP(GV$1,'Tactic Recode'!$A$1:$B$547,2,FALSE))</f>
        <v/>
      </c>
      <c r="GW142" t="str">
        <f>IF(ISERROR(MATCH(GW$1,'CSC Mitre'!EK$1:EK$220,0)),"",VLOOKUP(GW$1,'Tactic Recode'!$A$1:$B$547,2,FALSE))</f>
        <v/>
      </c>
      <c r="GX142" t="str">
        <f>IF(ISERROR(MATCH(GX$1,'CSC Mitre'!EK$1:EK$220,0)),"",VLOOKUP(GX$1,'Tactic Recode'!$A$1:$B$547,2,FALSE))</f>
        <v/>
      </c>
      <c r="GY142" t="str">
        <f>IF(ISERROR(MATCH(GY$1,'CSC Mitre'!EK$1:EK$220,0)),"",VLOOKUP(GY$1,'Tactic Recode'!$A$1:$B$547,2,FALSE))</f>
        <v/>
      </c>
      <c r="GZ142" t="str">
        <f>IF(ISERROR(MATCH(GZ$1,'CSC Mitre'!EK$1:EK$220,0)),"",VLOOKUP(GZ$1,'Tactic Recode'!$A$1:$B$547,2,FALSE))</f>
        <v/>
      </c>
      <c r="HA142" t="str">
        <f>IF(ISERROR(MATCH(HA$1,'CSC Mitre'!EK$1:EK$220,0)),"",VLOOKUP(HA$1,'Tactic Recode'!$A$1:$B$547,2,FALSE))</f>
        <v/>
      </c>
      <c r="HB142" t="str">
        <f>IF(ISERROR(MATCH(HB$1,'CSC Mitre'!EK$1:EK$220,0)),"",VLOOKUP(HB$1,'Tactic Recode'!$A$1:$B$547,2,FALSE))</f>
        <v/>
      </c>
      <c r="HC142" t="str">
        <f>IF(ISERROR(MATCH(HC$1,'CSC Mitre'!EK$1:EK$220,0)),"",VLOOKUP(HC$1,'Tactic Recode'!$A$1:$B$547,2,FALSE))</f>
        <v/>
      </c>
      <c r="HD142" t="str">
        <f>IF(ISERROR(MATCH(HD$1,'CSC Mitre'!EK$1:EK$220,0)),"",VLOOKUP(HD$1,'Tactic Recode'!$A$1:$B$547,2,FALSE))</f>
        <v/>
      </c>
      <c r="HE142" t="str">
        <f>IF(ISERROR(MATCH(HE$1,'CSC Mitre'!EK$1:EK$220,0)),"",VLOOKUP(HE$1,'Tactic Recode'!$A$1:$B$547,2,FALSE))</f>
        <v/>
      </c>
      <c r="HF142" t="str">
        <f>IF(ISERROR(MATCH(HF$1,'CSC Mitre'!EK$1:EK$220,0)),"",VLOOKUP(HF$1,'Tactic Recode'!$A$1:$B$547,2,FALSE))</f>
        <v/>
      </c>
      <c r="HG142" t="str">
        <f>IF(ISERROR(MATCH(HG$1,'CSC Mitre'!EK$1:EK$220,0)),"",VLOOKUP(HG$1,'Tactic Recode'!$A$1:$B$547,2,FALSE))</f>
        <v/>
      </c>
      <c r="HH142" t="str">
        <f>IF(ISERROR(MATCH(HH$1,'CSC Mitre'!EK$1:EK$220,0)),"",VLOOKUP(HH$1,'Tactic Recode'!$A$1:$B$547,2,FALSE))</f>
        <v/>
      </c>
      <c r="HI142" t="str">
        <f>IF(ISERROR(MATCH(HI$1,'CSC Mitre'!EK$1:EK$220,0)),"",VLOOKUP(HI$1,'Tactic Recode'!$A$1:$B$547,2,FALSE))</f>
        <v/>
      </c>
      <c r="HJ142" t="str">
        <f>IF(ISERROR(MATCH(HJ$1,'CSC Mitre'!EK$1:EK$220,0)),"",VLOOKUP(HJ$1,'Tactic Recode'!$A$1:$B$547,2,FALSE))</f>
        <v/>
      </c>
      <c r="HK142" t="str">
        <f>IF(ISERROR(MATCH(HK$1,'CSC Mitre'!EK$1:EK$220,0)),"",VLOOKUP(HK$1,'Tactic Recode'!$A$1:$B$547,2,FALSE))</f>
        <v/>
      </c>
      <c r="HL142" t="str">
        <f>IF(ISERROR(MATCH(HL$1,'CSC Mitre'!EK$1:EK$220,0)),"",VLOOKUP(HL$1,'Tactic Recode'!$A$1:$B$547,2,FALSE))</f>
        <v/>
      </c>
      <c r="HM142" t="str">
        <f>IF(ISERROR(MATCH(HM$1,'CSC Mitre'!EK$1:EK$220,0)),"",VLOOKUP(HM$1,'Tactic Recode'!$A$1:$B$547,2,FALSE))</f>
        <v/>
      </c>
      <c r="HN142" t="str">
        <f>IF(ISERROR(MATCH(HN$1,'CSC Mitre'!EK$1:EK$220,0)),"",VLOOKUP(HN$1,'Tactic Recode'!$A$1:$B$547,2,FALSE))</f>
        <v/>
      </c>
      <c r="HO142" t="str">
        <f>IF(ISERROR(MATCH(HO$1,'CSC Mitre'!EK$1:EK$220,0)),"",VLOOKUP(HO$1,'Tactic Recode'!$A$1:$B$547,2,FALSE))</f>
        <v/>
      </c>
      <c r="HP142" t="str">
        <f>IF(ISERROR(MATCH(HP$1,'CSC Mitre'!EK$1:EK$220,0)),"",VLOOKUP(HP$1,'Tactic Recode'!$A$1:$B$547,2,FALSE))</f>
        <v/>
      </c>
      <c r="HQ142" t="str">
        <f>IF(ISERROR(MATCH(HQ$1,'CSC Mitre'!EK$1:EK$220,0)),"",VLOOKUP(HQ$1,'Tactic Recode'!$A$1:$B$547,2,FALSE))</f>
        <v/>
      </c>
      <c r="HR142" t="str">
        <f>IF(ISERROR(MATCH(HR$1,'CSC Mitre'!EK$1:EK$220,0)),"",VLOOKUP(HR$1,'Tactic Recode'!$A$1:$B$547,2,FALSE))</f>
        <v/>
      </c>
      <c r="HS142" t="str">
        <f>IF(ISERROR(MATCH(HS$1,'CSC Mitre'!EK$1:EK$220,0)),"",VLOOKUP(HS$1,'Tactic Recode'!$A$1:$B$547,2,FALSE))</f>
        <v/>
      </c>
      <c r="HT142" t="str">
        <f>IF(ISERROR(MATCH(HT$1,'CSC Mitre'!EK$1:EK$220,0)),"",VLOOKUP(HT$1,'Tactic Recode'!$A$1:$B$547,2,FALSE))</f>
        <v/>
      </c>
      <c r="HU142" t="str">
        <f>IF(ISERROR(MATCH(HU$1,'CSC Mitre'!EK$1:EK$220,0)),"",VLOOKUP(HU$1,'Tactic Recode'!$A$1:$B$547,2,FALSE))</f>
        <v/>
      </c>
      <c r="HV142" t="str">
        <f>IF(ISERROR(MATCH(HV$1,'CSC Mitre'!EK$1:EK$220,0)),"",VLOOKUP(HV$1,'Tactic Recode'!$A$1:$B$547,2,FALSE))</f>
        <v/>
      </c>
      <c r="HW142" t="str">
        <f>IF(ISERROR(MATCH(HW$1,'CSC Mitre'!EK$1:EK$220,0)),"",VLOOKUP(HW$1,'Tactic Recode'!$A$1:$B$547,2,FALSE))</f>
        <v/>
      </c>
      <c r="HX142" t="str">
        <f>IF(ISERROR(MATCH(HX$1,'CSC Mitre'!EK$1:EK$220,0)),"",VLOOKUP(HX$1,'Tactic Recode'!$A$1:$B$547,2,FALSE))</f>
        <v/>
      </c>
      <c r="HY142" t="str">
        <f>IF(ISERROR(MATCH(HY$1,'CSC Mitre'!EK$1:EK$220,0)),"",VLOOKUP(HY$1,'Tactic Recode'!$A$1:$B$547,2,FALSE))</f>
        <v/>
      </c>
      <c r="HZ142" t="str">
        <f>IF(ISERROR(MATCH(HZ$1,'CSC Mitre'!EK$1:EK$220,0)),"",VLOOKUP(HZ$1,'Tactic Recode'!$A$1:$B$547,2,FALSE))</f>
        <v/>
      </c>
      <c r="IA142" t="str">
        <f>IF(ISERROR(MATCH(IA$1,'CSC Mitre'!EK$1:EK$220,0)),"",VLOOKUP(IA$1,'Tactic Recode'!$A$1:$B$547,2,FALSE))</f>
        <v/>
      </c>
      <c r="IB142" t="str">
        <f>IF(ISERROR(MATCH(IB$1,'CSC Mitre'!EK$1:EK$220,0)),"",VLOOKUP(IB$1,'Tactic Recode'!$A$1:$B$547,2,FALSE))</f>
        <v/>
      </c>
      <c r="IC142" t="str">
        <f>IF(ISERROR(MATCH(IC$1,'CSC Mitre'!EK$1:EK$220,0)),"",VLOOKUP(IC$1,'Tactic Recode'!$A$1:$B$547,2,FALSE))</f>
        <v/>
      </c>
      <c r="ID142" t="str">
        <f>IF(ISERROR(MATCH(ID$1,'CSC Mitre'!EK$1:EK$220,0)),"",VLOOKUP(ID$1,'Tactic Recode'!$A$1:$B$547,2,FALSE))</f>
        <v/>
      </c>
      <c r="IE142" t="str">
        <f>IF(ISERROR(MATCH(IE$1,'CSC Mitre'!EK$1:EK$220,0)),"",VLOOKUP(IE$1,'Tactic Recode'!$A$1:$B$547,2,FALSE))</f>
        <v/>
      </c>
      <c r="IF142" t="str">
        <f>IF(ISERROR(MATCH(IF$1,'CSC Mitre'!EK$1:EK$220,0)),"",VLOOKUP(IF$1,'Tactic Recode'!$A$1:$B$547,2,FALSE))</f>
        <v/>
      </c>
      <c r="IG142" t="str">
        <f>IF(ISERROR(MATCH(IG$1,'CSC Mitre'!EK$1:EK$220,0)),"",VLOOKUP(IG$1,'Tactic Recode'!$A$1:$B$547,2,FALSE))</f>
        <v/>
      </c>
      <c r="IH142" t="str">
        <f>IF(ISERROR(MATCH(IH$1,'CSC Mitre'!EK$1:EK$220,0)),"",VLOOKUP(IH$1,'Tactic Recode'!$A$1:$B$547,2,FALSE))</f>
        <v/>
      </c>
      <c r="II142" t="str">
        <f>IF(ISERROR(MATCH(II$1,'CSC Mitre'!EK$1:EK$220,0)),"",VLOOKUP(II$1,'Tactic Recode'!$A$1:$B$547,2,FALSE))</f>
        <v/>
      </c>
      <c r="IJ142" t="str">
        <f>IF(ISERROR(MATCH(IJ$1,'CSC Mitre'!EK$1:EK$220,0)),"",VLOOKUP(IJ$1,'Tactic Recode'!$A$1:$B$547,2,FALSE))</f>
        <v/>
      </c>
      <c r="IK142" t="str">
        <f>IF(ISERROR(MATCH(IK$1,'CSC Mitre'!EK$1:EK$220,0)),"",VLOOKUP(IK$1,'Tactic Recode'!$A$1:$B$547,2,FALSE))</f>
        <v/>
      </c>
      <c r="IL142" t="str">
        <f>IF(ISERROR(MATCH(IL$1,'CSC Mitre'!EK$1:EK$220,0)),"",VLOOKUP(IL$1,'Tactic Recode'!$A$1:$B$547,2,FALSE))</f>
        <v/>
      </c>
      <c r="IM142" t="str">
        <f>IF(ISERROR(MATCH(IM$1,'CSC Mitre'!EK$1:EK$220,0)),"",VLOOKUP(IM$1,'Tactic Recode'!$A$1:$B$547,2,FALSE))</f>
        <v/>
      </c>
      <c r="IN142" t="str">
        <f>IF(ISERROR(MATCH(IN$1,'CSC Mitre'!EK$1:EK$220,0)),"",VLOOKUP(IN$1,'Tactic Recode'!$A$1:$B$547,2,FALSE))</f>
        <v/>
      </c>
      <c r="IO142" t="str">
        <f>IF(ISERROR(MATCH(IO$1,'CSC Mitre'!EK$1:EK$220,0)),"",VLOOKUP(IO$1,'Tactic Recode'!$A$1:$B$547,2,FALSE))</f>
        <v/>
      </c>
      <c r="IP142" t="str">
        <f>IF(ISERROR(MATCH(IP$1,'CSC Mitre'!EK$1:EK$220,0)),"",VLOOKUP(IP$1,'Tactic Recode'!$A$1:$B$547,2,FALSE))</f>
        <v/>
      </c>
      <c r="IQ142" t="str">
        <f>IF(ISERROR(MATCH(IQ$1,'CSC Mitre'!EK$1:EK$220,0)),"",VLOOKUP(IQ$1,'Tactic Recode'!$A$1:$B$547,2,FALSE))</f>
        <v/>
      </c>
      <c r="IR142" t="str">
        <f>IF(ISERROR(MATCH(IR$1,'CSC Mitre'!EK$1:EK$220,0)),"",VLOOKUP(IR$1,'Tactic Recode'!$A$1:$B$547,2,FALSE))</f>
        <v/>
      </c>
      <c r="IS142" t="str">
        <f>IF(ISERROR(MATCH(IS$1,'CSC Mitre'!EK$1:EK$220,0)),"",VLOOKUP(IS$1,'Tactic Recode'!$A$1:$B$547,2,FALSE))</f>
        <v/>
      </c>
      <c r="IT142" t="str">
        <f>IF(ISERROR(MATCH(IT$1,'CSC Mitre'!EK$1:EK$220,0)),"",VLOOKUP(IT$1,'Tactic Recode'!$A$1:$B$547,2,FALSE))</f>
        <v/>
      </c>
      <c r="IU142" t="str">
        <f>IF(ISERROR(MATCH(IU$1,'CSC Mitre'!EK$1:EK$220,0)),"",VLOOKUP(IU$1,'Tactic Recode'!$A$1:$B$547,2,FALSE))</f>
        <v/>
      </c>
      <c r="IV142" t="str">
        <f>IF(ISERROR(MATCH(IV$1,'CSC Mitre'!EK$1:EK$220,0)),"",VLOOKUP(IV$1,'Tactic Recode'!$A$1:$B$547,2,FALSE))</f>
        <v/>
      </c>
      <c r="IW142" t="str">
        <f>IF(ISERROR(MATCH(IW$1,'CSC Mitre'!EK$1:EK$220,0)),"",VLOOKUP(IW$1,'Tactic Recode'!$A$1:$B$547,2,FALSE))</f>
        <v/>
      </c>
      <c r="IX142" t="str">
        <f>IF(ISERROR(MATCH(IX$1,'CSC Mitre'!EK$1:EK$220,0)),"",VLOOKUP(IX$1,'Tactic Recode'!$A$1:$B$547,2,FALSE))</f>
        <v/>
      </c>
      <c r="IY142" t="str">
        <f>IF(ISERROR(MATCH(IY$1,'CSC Mitre'!EK$1:EK$220,0)),"",VLOOKUP(IY$1,'Tactic Recode'!$A$1:$B$547,2,FALSE))</f>
        <v/>
      </c>
      <c r="IZ142" t="str">
        <f>IF(ISERROR(MATCH(IZ$1,'CSC Mitre'!EK$1:EK$220,0)),"",VLOOKUP(IZ$1,'Tactic Recode'!$A$1:$B$547,2,FALSE))</f>
        <v/>
      </c>
      <c r="JA142" t="str">
        <f>IF(ISERROR(MATCH(JA$1,'CSC Mitre'!EK$1:EK$220,0)),"",VLOOKUP(JA$1,'Tactic Recode'!$A$1:$B$547,2,FALSE))</f>
        <v/>
      </c>
      <c r="JB142" t="str">
        <f>IF(ISERROR(MATCH(JB$1,'CSC Mitre'!EK$1:EK$220,0)),"",VLOOKUP(JB$1,'Tactic Recode'!$A$1:$B$547,2,FALSE))</f>
        <v/>
      </c>
      <c r="JC142" t="str">
        <f>IF(ISERROR(MATCH(JC$1,'CSC Mitre'!EK$1:EK$220,0)),"",VLOOKUP(JC$1,'Tactic Recode'!$A$1:$B$547,2,FALSE))</f>
        <v/>
      </c>
      <c r="JD142" t="str">
        <f>IF(ISERROR(MATCH(JD$1,'CSC Mitre'!EK$1:EK$220,0)),"",VLOOKUP(JD$1,'Tactic Recode'!$A$1:$B$547,2,FALSE))</f>
        <v/>
      </c>
      <c r="JE142" t="str">
        <f>IF(ISERROR(MATCH(JE$1,'CSC Mitre'!EK$1:EK$220,0)),"",VLOOKUP(JE$1,'Tactic Recode'!$A$1:$B$547,2,FALSE))</f>
        <v/>
      </c>
      <c r="JF142" t="str">
        <f>IF(ISERROR(MATCH(JF$1,'CSC Mitre'!EK$1:EK$220,0)),"",VLOOKUP(JF$1,'Tactic Recode'!$A$1:$B$547,2,FALSE))</f>
        <v/>
      </c>
      <c r="JG142" t="str">
        <f>IF(ISERROR(MATCH(JG$1,'CSC Mitre'!EK$1:EK$220,0)),"",VLOOKUP(JG$1,'Tactic Recode'!$A$1:$B$547,2,FALSE))</f>
        <v/>
      </c>
      <c r="JH142" t="str">
        <f>IF(ISERROR(MATCH(JH$1,'CSC Mitre'!EK$1:EK$220,0)),"",VLOOKUP(JH$1,'Tactic Recode'!$A$1:$B$547,2,FALSE))</f>
        <v/>
      </c>
      <c r="JI142" t="str">
        <f>IF(ISERROR(MATCH(JI$1,'CSC Mitre'!EK$1:EK$220,0)),"",VLOOKUP(JI$1,'Tactic Recode'!$A$1:$B$547,2,FALSE))</f>
        <v/>
      </c>
      <c r="JJ142" t="str">
        <f>IF(ISERROR(MATCH(JJ$1,'CSC Mitre'!EK$1:EK$220,0)),"",VLOOKUP(JJ$1,'Tactic Recode'!$A$1:$B$547,2,FALSE))</f>
        <v/>
      </c>
      <c r="JK142" t="str">
        <f>IF(ISERROR(MATCH(JK$1,'CSC Mitre'!EK$1:EK$220,0)),"",VLOOKUP(JK$1,'Tactic Recode'!$A$1:$B$547,2,FALSE))</f>
        <v/>
      </c>
      <c r="JL142" t="str">
        <f>IF(ISERROR(MATCH(JL$1,'CSC Mitre'!EK$1:EK$220,0)),"",VLOOKUP(JL$1,'Tactic Recode'!$A$1:$B$547,2,FALSE))</f>
        <v/>
      </c>
      <c r="JM142" t="str">
        <f>IF(ISERROR(MATCH(JM$1,'CSC Mitre'!EK$1:EK$220,0)),"",VLOOKUP(JM$1,'Tactic Recode'!$A$1:$B$547,2,FALSE))</f>
        <v/>
      </c>
      <c r="JN142" t="str">
        <f>IF(ISERROR(MATCH(JN$1,'CSC Mitre'!EK$1:EK$220,0)),"",VLOOKUP(JN$1,'Tactic Recode'!$A$1:$B$547,2,FALSE))</f>
        <v/>
      </c>
      <c r="JO142" t="str">
        <f>IF(ISERROR(MATCH(JO$1,'CSC Mitre'!EK$1:EK$220,0)),"",VLOOKUP(JO$1,'Tactic Recode'!$A$1:$B$547,2,FALSE))</f>
        <v/>
      </c>
      <c r="JP142" t="str">
        <f>IF(ISERROR(MATCH(JP$1,'CSC Mitre'!EK$1:EK$220,0)),"",VLOOKUP(JP$1,'Tactic Recode'!$A$1:$B$547,2,FALSE))</f>
        <v/>
      </c>
      <c r="JQ142" t="str">
        <f>IF(ISERROR(MATCH(JQ$1,'CSC Mitre'!EK$1:EK$220,0)),"",VLOOKUP(JQ$1,'Tactic Recode'!$A$1:$B$547,2,FALSE))</f>
        <v/>
      </c>
      <c r="JR142" t="str">
        <f>IF(ISERROR(MATCH(JR$1,'CSC Mitre'!EK$1:EK$220,0)),"",VLOOKUP(JR$1,'Tactic Recode'!$A$1:$B$547,2,FALSE))</f>
        <v/>
      </c>
      <c r="JS142" t="str">
        <f>IF(ISERROR(MATCH(JS$1,'CSC Mitre'!EK$1:EK$220,0)),"",VLOOKUP(JS$1,'Tactic Recode'!$A$1:$B$547,2,FALSE))</f>
        <v/>
      </c>
      <c r="JT142" t="str">
        <f>IF(ISERROR(MATCH(JT$1,'CSC Mitre'!EK$1:EK$220,0)),"",VLOOKUP(JT$1,'Tactic Recode'!$A$1:$B$547,2,FALSE))</f>
        <v/>
      </c>
      <c r="JU142" t="str">
        <f>IF(ISERROR(MATCH(JU$1,'CSC Mitre'!EK$1:EK$220,0)),"",VLOOKUP(JU$1,'Tactic Recode'!$A$1:$B$547,2,FALSE))</f>
        <v/>
      </c>
      <c r="JV142" t="str">
        <f>IF(ISERROR(MATCH(JV$1,'CSC Mitre'!EK$1:EK$220,0)),"",VLOOKUP(JV$1,'Tactic Recode'!$A$1:$B$547,2,FALSE))</f>
        <v/>
      </c>
      <c r="JW142" t="str">
        <f>IF(ISERROR(MATCH(JW$1,'CSC Mitre'!EK$1:EK$220,0)),"",VLOOKUP(JW$1,'Tactic Recode'!$A$1:$B$547,2,FALSE))</f>
        <v/>
      </c>
      <c r="JX142" t="str">
        <f>IF(ISERROR(MATCH(JX$1,'CSC Mitre'!EK$1:EK$220,0)),"",VLOOKUP(JX$1,'Tactic Recode'!$A$1:$B$547,2,FALSE))</f>
        <v/>
      </c>
      <c r="JY142" t="str">
        <f>IF(ISERROR(MATCH(JY$1,'CSC Mitre'!EK$1:EK$220,0)),"",VLOOKUP(JY$1,'Tactic Recode'!$A$1:$B$547,2,FALSE))</f>
        <v/>
      </c>
      <c r="JZ142" t="str">
        <f>IF(ISERROR(MATCH(JZ$1,'CSC Mitre'!EK$1:EK$220,0)),"",VLOOKUP(JZ$1,'Tactic Recode'!$A$1:$B$547,2,FALSE))</f>
        <v/>
      </c>
      <c r="KA142" t="str">
        <f>IF(ISERROR(MATCH(KA$1,'CSC Mitre'!EK$1:EK$220,0)),"",VLOOKUP(KA$1,'Tactic Recode'!$A$1:$B$547,2,FALSE))</f>
        <v/>
      </c>
      <c r="KB142" t="str">
        <f>IF(ISERROR(MATCH(KB$1,'CSC Mitre'!EK$1:EK$220,0)),"",VLOOKUP(KB$1,'Tactic Recode'!$A$1:$B$547,2,FALSE))</f>
        <v/>
      </c>
      <c r="KC142" t="str">
        <f>IF(ISERROR(MATCH(KC$1,'CSC Mitre'!EK$1:EK$220,0)),"",VLOOKUP(KC$1,'Tactic Recode'!$A$1:$B$547,2,FALSE))</f>
        <v/>
      </c>
      <c r="KD142" t="str">
        <f>IF(ISERROR(MATCH(KD$1,'CSC Mitre'!EK$1:EK$220,0)),"",VLOOKUP(KD$1,'Tactic Recode'!$A$1:$B$547,2,FALSE))</f>
        <v/>
      </c>
      <c r="KE142" t="str">
        <f>IF(ISERROR(MATCH(KE$1,'CSC Mitre'!EK$1:EK$220,0)),"",VLOOKUP(KE$1,'Tactic Recode'!$A$1:$B$547,2,FALSE))</f>
        <v/>
      </c>
      <c r="KF142" t="str">
        <f>IF(ISERROR(MATCH(KF$1,'CSC Mitre'!EK$1:EK$220,0)),"",VLOOKUP(KF$1,'Tactic Recode'!$A$1:$B$547,2,FALSE))</f>
        <v/>
      </c>
      <c r="KG142" t="str">
        <f>IF(ISERROR(MATCH(KG$1,'CSC Mitre'!EK$1:EK$220,0)),"",VLOOKUP(KG$1,'Tactic Recode'!$A$1:$B$547,2,FALSE))</f>
        <v/>
      </c>
      <c r="KH142" t="str">
        <f>IF(ISERROR(MATCH(KH$1,'CSC Mitre'!EK$1:EK$220,0)),"",VLOOKUP(KH$1,'Tactic Recode'!$A$1:$B$547,2,FALSE))</f>
        <v/>
      </c>
      <c r="KI142" t="str">
        <f>IF(ISERROR(MATCH(KI$1,'CSC Mitre'!EK$1:EK$220,0)),"",VLOOKUP(KI$1,'Tactic Recode'!$A$1:$B$547,2,FALSE))</f>
        <v/>
      </c>
      <c r="KJ142" t="str">
        <f>IF(ISERROR(MATCH(KJ$1,'CSC Mitre'!EK$1:EK$220,0)),"",VLOOKUP(KJ$1,'Tactic Recode'!$A$1:$B$547,2,FALSE))</f>
        <v/>
      </c>
      <c r="KK142" t="str">
        <f>IF(ISERROR(MATCH(KK$1,'CSC Mitre'!EK$1:EK$220,0)),"",VLOOKUP(KK$1,'Tactic Recode'!$A$1:$B$547,2,FALSE))</f>
        <v/>
      </c>
      <c r="KL142" t="str">
        <f>IF(ISERROR(MATCH(KL$1,'CSC Mitre'!EK$1:EK$220,0)),"",VLOOKUP(KL$1,'Tactic Recode'!$A$1:$B$547,2,FALSE))</f>
        <v/>
      </c>
      <c r="KM142" t="str">
        <f>IF(ISERROR(MATCH(KM$1,'CSC Mitre'!EK$1:EK$220,0)),"",VLOOKUP(KM$1,'Tactic Recode'!$A$1:$B$547,2,FALSE))</f>
        <v/>
      </c>
      <c r="KN142" t="str">
        <f>IF(ISERROR(MATCH(KN$1,'CSC Mitre'!EK$1:EK$220,0)),"",VLOOKUP(KN$1,'Tactic Recode'!$A$1:$B$547,2,FALSE))</f>
        <v/>
      </c>
      <c r="KO142" t="str">
        <f>IF(ISERROR(MATCH(KO$1,'CSC Mitre'!EK$1:EK$220,0)),"",VLOOKUP(KO$1,'Tactic Recode'!$A$1:$B$547,2,FALSE))</f>
        <v/>
      </c>
      <c r="KP142" t="str">
        <f>IF(ISERROR(MATCH(KP$1,'CSC Mitre'!EK$1:EK$220,0)),"",VLOOKUP(KP$1,'Tactic Recode'!$A$1:$B$547,2,FALSE))</f>
        <v/>
      </c>
      <c r="KQ142" t="str">
        <f>IF(ISERROR(MATCH(KQ$1,'CSC Mitre'!EK$1:EK$220,0)),"",VLOOKUP(KQ$1,'Tactic Recode'!$A$1:$B$547,2,FALSE))</f>
        <v/>
      </c>
      <c r="KR142" t="str">
        <f>IF(ISERROR(MATCH(KR$1,'CSC Mitre'!EK$1:EK$220,0)),"",VLOOKUP(KR$1,'Tactic Recode'!$A$1:$B$547,2,FALSE))</f>
        <v/>
      </c>
      <c r="KS142" t="str">
        <f>IF(ISERROR(MATCH(KS$1,'CSC Mitre'!EK$1:EK$220,0)),"",VLOOKUP(KS$1,'Tactic Recode'!$A$1:$B$547,2,FALSE))</f>
        <v/>
      </c>
      <c r="KT142" t="str">
        <f>IF(ISERROR(MATCH(KT$1,'CSC Mitre'!EK$1:EK$220,0)),"",VLOOKUP(KT$1,'Tactic Recode'!$A$1:$B$547,2,FALSE))</f>
        <v/>
      </c>
      <c r="KU142" t="str">
        <f>IF(ISERROR(MATCH(KU$1,'CSC Mitre'!EK$1:EK$220,0)),"",VLOOKUP(KU$1,'Tactic Recode'!$A$1:$B$547,2,FALSE))</f>
        <v/>
      </c>
      <c r="KV142" t="str">
        <f>IF(ISERROR(MATCH(KV$1,'CSC Mitre'!EK$1:EK$220,0)),"",VLOOKUP(KV$1,'Tactic Recode'!$A$1:$B$547,2,FALSE))</f>
        <v/>
      </c>
      <c r="KW142" t="str">
        <f>IF(ISERROR(MATCH(KW$1,'CSC Mitre'!EK$1:EK$220,0)),"",VLOOKUP(KW$1,'Tactic Recode'!$A$1:$B$547,2,FALSE))</f>
        <v/>
      </c>
      <c r="KX142" t="str">
        <f>IF(ISERROR(MATCH(KX$1,'CSC Mitre'!EK$1:EK$220,0)),"",VLOOKUP(KX$1,'Tactic Recode'!$A$1:$B$547,2,FALSE))</f>
        <v/>
      </c>
      <c r="KY142" t="str">
        <f>IF(ISERROR(MATCH(KY$1,'CSC Mitre'!EK$1:EK$220,0)),"",VLOOKUP(KY$1,'Tactic Recode'!$A$1:$B$547,2,FALSE))</f>
        <v/>
      </c>
      <c r="KZ142" t="str">
        <f>IF(ISERROR(MATCH(KZ$1,'CSC Mitre'!EK$1:EK$220,0)),"",VLOOKUP(KZ$1,'Tactic Recode'!$A$1:$B$547,2,FALSE))</f>
        <v/>
      </c>
      <c r="LA142" t="str">
        <f>IF(ISERROR(MATCH(LA$1,'CSC Mitre'!EK$1:EK$220,0)),"",VLOOKUP(LA$1,'Tactic Recode'!$A$1:$B$547,2,FALSE))</f>
        <v/>
      </c>
      <c r="LB142" t="str">
        <f>IF(ISERROR(MATCH(LB$1,'CSC Mitre'!EK$1:EK$220,0)),"",VLOOKUP(LB$1,'Tactic Recode'!$A$1:$B$547,2,FALSE))</f>
        <v/>
      </c>
      <c r="LC142" t="str">
        <f>IF(ISERROR(MATCH(LC$1,'CSC Mitre'!EK$1:EK$220,0)),"",VLOOKUP(LC$1,'Tactic Recode'!$A$1:$B$547,2,FALSE))</f>
        <v/>
      </c>
      <c r="LD142" t="str">
        <f>IF(ISERROR(MATCH(LD$1,'CSC Mitre'!EK$1:EK$220,0)),"",VLOOKUP(LD$1,'Tactic Recode'!$A$1:$B$547,2,FALSE))</f>
        <v/>
      </c>
      <c r="LE142" t="str">
        <f>IF(ISERROR(MATCH(LE$1,'CSC Mitre'!EK$1:EK$220,0)),"",VLOOKUP(LE$1,'Tactic Recode'!$A$1:$B$547,2,FALSE))</f>
        <v/>
      </c>
      <c r="LF142" t="str">
        <f>IF(ISERROR(MATCH(LF$1,'CSC Mitre'!EK$1:EK$220,0)),"",VLOOKUP(LF$1,'Tactic Recode'!$A$1:$B$547,2,FALSE))</f>
        <v/>
      </c>
      <c r="LG142" t="str">
        <f>IF(ISERROR(MATCH(LG$1,'CSC Mitre'!EK$1:EK$220,0)),"",VLOOKUP(LG$1,'Tactic Recode'!$A$1:$B$547,2,FALSE))</f>
        <v/>
      </c>
      <c r="LH142" t="str">
        <f>IF(ISERROR(MATCH(LH$1,'CSC Mitre'!EK$1:EK$220,0)),"",VLOOKUP(LH$1,'Tactic Recode'!$A$1:$B$547,2,FALSE))</f>
        <v/>
      </c>
      <c r="LI142" t="str">
        <f>IF(ISERROR(MATCH(LI$1,'CSC Mitre'!EK$1:EK$220,0)),"",VLOOKUP(LI$1,'Tactic Recode'!$A$1:$B$547,2,FALSE))</f>
        <v/>
      </c>
      <c r="LJ142" t="str">
        <f>IF(ISERROR(MATCH(LJ$1,'CSC Mitre'!EK$1:EK$220,0)),"",VLOOKUP(LJ$1,'Tactic Recode'!$A$1:$B$547,2,FALSE))</f>
        <v/>
      </c>
      <c r="LK142" t="str">
        <f>IF(ISERROR(MATCH(LK$1,'CSC Mitre'!EK$1:EK$220,0)),"",VLOOKUP(LK$1,'Tactic Recode'!$A$1:$B$547,2,FALSE))</f>
        <v/>
      </c>
      <c r="LL142" t="str">
        <f>IF(ISERROR(MATCH(LL$1,'CSC Mitre'!EK$1:EK$220,0)),"",VLOOKUP(LL$1,'Tactic Recode'!$A$1:$B$547,2,FALSE))</f>
        <v/>
      </c>
      <c r="LM142" t="str">
        <f>IF(ISERROR(MATCH(LM$1,'CSC Mitre'!EK$1:EK$220,0)),"",VLOOKUP(LM$1,'Tactic Recode'!$A$1:$B$547,2,FALSE))</f>
        <v/>
      </c>
      <c r="LN142" t="str">
        <f>IF(ISERROR(MATCH(LN$1,'CSC Mitre'!EK$1:EK$220,0)),"",VLOOKUP(LN$1,'Tactic Recode'!$A$1:$B$547,2,FALSE))</f>
        <v/>
      </c>
      <c r="LO142" t="str">
        <f>IF(ISERROR(MATCH(LO$1,'CSC Mitre'!EK$1:EK$220,0)),"",VLOOKUP(LO$1,'Tactic Recode'!$A$1:$B$547,2,FALSE))</f>
        <v/>
      </c>
      <c r="LP142" t="str">
        <f>IF(ISERROR(MATCH(LP$1,'CSC Mitre'!EK$1:EK$220,0)),"",VLOOKUP(LP$1,'Tactic Recode'!$A$1:$B$547,2,FALSE))</f>
        <v/>
      </c>
      <c r="LQ142" t="str">
        <f>IF(ISERROR(MATCH(LQ$1,'CSC Mitre'!EK$1:EK$220,0)),"",VLOOKUP(LQ$1,'Tactic Recode'!$A$1:$B$547,2,FALSE))</f>
        <v/>
      </c>
      <c r="LR142" t="str">
        <f>IF(ISERROR(MATCH(LR$1,'CSC Mitre'!EK$1:EK$220,0)),"",VLOOKUP(LR$1,'Tactic Recode'!$A$1:$B$547,2,FALSE))</f>
        <v/>
      </c>
      <c r="LS142" t="str">
        <f>IF(ISERROR(MATCH(LS$1,'CSC Mitre'!EK$1:EK$220,0)),"",VLOOKUP(LS$1,'Tactic Recode'!$A$1:$B$547,2,FALSE))</f>
        <v/>
      </c>
      <c r="LT142" t="str">
        <f>IF(ISERROR(MATCH(LT$1,'CSC Mitre'!EK$1:EK$220,0)),"",VLOOKUP(LT$1,'Tactic Recode'!$A$1:$B$547,2,FALSE))</f>
        <v/>
      </c>
      <c r="LU142" t="str">
        <f>IF(ISERROR(MATCH(LU$1,'CSC Mitre'!EK$1:EK$220,0)),"",VLOOKUP(LU$1,'Tactic Recode'!$A$1:$B$547,2,FALSE))</f>
        <v/>
      </c>
      <c r="LV142" t="str">
        <f>IF(ISERROR(MATCH(LV$1,'CSC Mitre'!EK$1:EK$220,0)),"",VLOOKUP(LV$1,'Tactic Recode'!$A$1:$B$547,2,FALSE))</f>
        <v/>
      </c>
      <c r="LW142" t="str">
        <f>IF(ISERROR(MATCH(LW$1,'CSC Mitre'!EK$1:EK$220,0)),"",VLOOKUP(LW$1,'Tactic Recode'!$A$1:$B$547,2,FALSE))</f>
        <v/>
      </c>
      <c r="LX142" t="str">
        <f>IF(ISERROR(MATCH(LX$1,'CSC Mitre'!EK$1:EK$220,0)),"",VLOOKUP(LX$1,'Tactic Recode'!$A$1:$B$547,2,FALSE))</f>
        <v/>
      </c>
      <c r="LY142" t="str">
        <f>IF(ISERROR(MATCH(LY$1,'CSC Mitre'!EK$1:EK$220,0)),"",VLOOKUP(LY$1,'Tactic Recode'!$A$1:$B$547,2,FALSE))</f>
        <v/>
      </c>
      <c r="LZ142" t="str">
        <f>IF(ISERROR(MATCH(LZ$1,'CSC Mitre'!EK$1:EK$220,0)),"",VLOOKUP(LZ$1,'Tactic Recode'!$A$1:$B$547,2,FALSE))</f>
        <v/>
      </c>
      <c r="MA142" t="str">
        <f>IF(ISERROR(MATCH(MA$1,'CSC Mitre'!EK$1:EK$220,0)),"",VLOOKUP(MA$1,'Tactic Recode'!$A$1:$B$547,2,FALSE))</f>
        <v/>
      </c>
      <c r="MB142" t="str">
        <f>IF(ISERROR(MATCH(MB$1,'CSC Mitre'!EK$1:EK$220,0)),"",VLOOKUP(MB$1,'Tactic Recode'!$A$1:$B$547,2,FALSE))</f>
        <v/>
      </c>
      <c r="MC142" t="str">
        <f>IF(ISERROR(MATCH(MC$1,'CSC Mitre'!EK$1:EK$220,0)),"",VLOOKUP(MC$1,'Tactic Recode'!$A$1:$B$547,2,FALSE))</f>
        <v/>
      </c>
      <c r="MD142" t="str">
        <f>IF(ISERROR(MATCH(MD$1,'CSC Mitre'!EK$1:EK$220,0)),"",VLOOKUP(MD$1,'Tactic Recode'!$A$1:$B$547,2,FALSE))</f>
        <v/>
      </c>
      <c r="ME142" t="str">
        <f>IF(ISERROR(MATCH(ME$1,'CSC Mitre'!EK$1:EK$220,0)),"",VLOOKUP(ME$1,'Tactic Recode'!$A$1:$B$547,2,FALSE))</f>
        <v/>
      </c>
      <c r="MF142" t="str">
        <f>IF(ISERROR(MATCH(MF$1,'CSC Mitre'!EK$1:EK$220,0)),"",VLOOKUP(MF$1,'Tactic Recode'!$A$1:$B$547,2,FALSE))</f>
        <v/>
      </c>
      <c r="MG142" t="str">
        <f>IF(ISERROR(MATCH(MG$1,'CSC Mitre'!EK$1:EK$220,0)),"",VLOOKUP(MG$1,'Tactic Recode'!$A$1:$B$547,2,FALSE))</f>
        <v/>
      </c>
      <c r="MH142" t="str">
        <f>IF(ISERROR(MATCH(MH$1,'CSC Mitre'!EK$1:EK$220,0)),"",VLOOKUP(MH$1,'Tactic Recode'!$A$1:$B$547,2,FALSE))</f>
        <v/>
      </c>
      <c r="MI142" t="str">
        <f>IF(ISERROR(MATCH(MI$1,'CSC Mitre'!EK$1:EK$220,0)),"",VLOOKUP(MI$1,'Tactic Recode'!$A$1:$B$547,2,FALSE))</f>
        <v/>
      </c>
      <c r="MJ142" t="str">
        <f>IF(ISERROR(MATCH(MJ$1,'CSC Mitre'!EK$1:EK$220,0)),"",VLOOKUP(MJ$1,'Tactic Recode'!$A$1:$B$547,2,FALSE))</f>
        <v/>
      </c>
      <c r="MK142" t="str">
        <f>IF(ISERROR(MATCH(MK$1,'CSC Mitre'!EK$1:EK$220,0)),"",VLOOKUP(MK$1,'Tactic Recode'!$A$1:$B$547,2,FALSE))</f>
        <v/>
      </c>
      <c r="ML142" t="str">
        <f>IF(ISERROR(MATCH(ML$1,'CSC Mitre'!EK$1:EK$220,0)),"",VLOOKUP(ML$1,'Tactic Recode'!$A$1:$B$547,2,FALSE))</f>
        <v/>
      </c>
      <c r="MM142" t="str">
        <f>IF(ISERROR(MATCH(MM$1,'CSC Mitre'!EK$1:EK$220,0)),"",VLOOKUP(MM$1,'Tactic Recode'!$A$1:$B$547,2,FALSE))</f>
        <v/>
      </c>
      <c r="MN142" t="str">
        <f>IF(ISERROR(MATCH(MN$1,'CSC Mitre'!EK$1:EK$220,0)),"",VLOOKUP(MN$1,'Tactic Recode'!$A$1:$B$547,2,FALSE))</f>
        <v/>
      </c>
      <c r="MO142" t="str">
        <f>IF(ISERROR(MATCH(MO$1,'CSC Mitre'!EK$1:EK$220,0)),"",VLOOKUP(MO$1,'Tactic Recode'!$A$1:$B$547,2,FALSE))</f>
        <v/>
      </c>
      <c r="MP142" t="str">
        <f>IF(ISERROR(MATCH(MP$1,'CSC Mitre'!EK$1:EK$220,0)),"",VLOOKUP(MP$1,'Tactic Recode'!$A$1:$B$547,2,FALSE))</f>
        <v/>
      </c>
      <c r="MQ142" t="str">
        <f>IF(ISERROR(MATCH(MQ$1,'CSC Mitre'!EK$1:EK$220,0)),"",VLOOKUP(MQ$1,'Tactic Recode'!$A$1:$B$547,2,FALSE))</f>
        <v/>
      </c>
      <c r="MR142" t="str">
        <f>IF(ISERROR(MATCH(MR$1,'CSC Mitre'!EK$1:EK$220,0)),"",VLOOKUP(MR$1,'Tactic Recode'!$A$1:$B$547,2,FALSE))</f>
        <v/>
      </c>
      <c r="MS142" t="str">
        <f>IF(ISERROR(MATCH(MS$1,'CSC Mitre'!EK$1:EK$220,0)),"",VLOOKUP(MS$1,'Tactic Recode'!$A$1:$B$547,2,FALSE))</f>
        <v/>
      </c>
      <c r="MT142" t="str">
        <f>IF(ISERROR(MATCH(MT$1,'CSC Mitre'!EK$1:EK$220,0)),"",VLOOKUP(MT$1,'Tactic Recode'!$A$1:$B$547,2,FALSE))</f>
        <v/>
      </c>
      <c r="MU142" t="str">
        <f>IF(ISERROR(MATCH(MU$1,'CSC Mitre'!EK$1:EK$220,0)),"",VLOOKUP(MU$1,'Tactic Recode'!$A$1:$B$547,2,FALSE))</f>
        <v/>
      </c>
      <c r="MV142" t="str">
        <f>IF(ISERROR(MATCH(MV$1,'CSC Mitre'!EK$1:EK$220,0)),"",VLOOKUP(MV$1,'Tactic Recode'!$A$1:$B$547,2,FALSE))</f>
        <v/>
      </c>
      <c r="MW142" t="str">
        <f>IF(ISERROR(MATCH(MW$1,'CSC Mitre'!EK$1:EK$220,0)),"",VLOOKUP(MW$1,'Tactic Recode'!$A$1:$B$547,2,FALSE))</f>
        <v/>
      </c>
      <c r="MX142" t="str">
        <f>IF(ISERROR(MATCH(MX$1,'CSC Mitre'!EK$1:EK$220,0)),"",VLOOKUP(MX$1,'Tactic Recode'!$A$1:$B$547,2,FALSE))</f>
        <v/>
      </c>
      <c r="MY142" t="str">
        <f>IF(ISERROR(MATCH(MY$1,'CSC Mitre'!EK$1:EK$220,0)),"",VLOOKUP(MY$1,'Tactic Recode'!$A$1:$B$547,2,FALSE))</f>
        <v/>
      </c>
      <c r="MZ142" t="str">
        <f>IF(ISERROR(MATCH(MZ$1,'CSC Mitre'!EK$1:EK$220,0)),"",VLOOKUP(MZ$1,'Tactic Recode'!$A$1:$B$547,2,FALSE))</f>
        <v/>
      </c>
      <c r="NA142" t="str">
        <f>IF(ISERROR(MATCH(NA$1,'CSC Mitre'!EK$1:EK$220,0)),"",VLOOKUP(NA$1,'Tactic Recode'!$A$1:$B$547,2,FALSE))</f>
        <v/>
      </c>
      <c r="NB142" t="str">
        <f>IF(ISERROR(MATCH(NB$1,'CSC Mitre'!EK$1:EK$220,0)),"",VLOOKUP(NB$1,'Tactic Recode'!$A$1:$B$547,2,FALSE))</f>
        <v/>
      </c>
      <c r="NC142" t="str">
        <f>IF(ISERROR(MATCH(NC$1,'CSC Mitre'!EK$1:EK$220,0)),"",VLOOKUP(NC$1,'Tactic Recode'!$A$1:$B$547,2,FALSE))</f>
        <v/>
      </c>
      <c r="ND142" t="str">
        <f>IF(ISERROR(MATCH(ND$1,'CSC Mitre'!EK$1:EK$220,0)),"",VLOOKUP(ND$1,'Tactic Recode'!$A$1:$B$547,2,FALSE))</f>
        <v/>
      </c>
      <c r="NE142" t="str">
        <f>IF(ISERROR(MATCH(NE$1,'CSC Mitre'!EK$1:EK$220,0)),"",VLOOKUP(NE$1,'Tactic Recode'!$A$1:$B$547,2,FALSE))</f>
        <v/>
      </c>
      <c r="NF142" t="str">
        <f>IF(ISERROR(MATCH(NF$1,'CSC Mitre'!EK$1:EK$220,0)),"",VLOOKUP(NF$1,'Tactic Recode'!$A$1:$B$547,2,FALSE))</f>
        <v/>
      </c>
      <c r="NG142" t="str">
        <f>IF(ISERROR(MATCH(NG$1,'CSC Mitre'!EK$1:EK$220,0)),"",VLOOKUP(NG$1,'Tactic Recode'!$A$1:$B$547,2,FALSE))</f>
        <v/>
      </c>
      <c r="NH142" t="str">
        <f>IF(ISERROR(MATCH(NH$1,'CSC Mitre'!EK$1:EK$220,0)),"",VLOOKUP(NH$1,'Tactic Recode'!$A$1:$B$547,2,FALSE))</f>
        <v/>
      </c>
      <c r="NI142" t="str">
        <f>IF(ISERROR(MATCH(NI$1,'CSC Mitre'!EK$1:EK$220,0)),"",VLOOKUP(NI$1,'Tactic Recode'!$A$1:$B$547,2,FALSE))</f>
        <v/>
      </c>
      <c r="NJ142" t="str">
        <f>IF(ISERROR(MATCH(NJ$1,'CSC Mitre'!EK$1:EK$220,0)),"",VLOOKUP(NJ$1,'Tactic Recode'!$A$1:$B$547,2,FALSE))</f>
        <v/>
      </c>
      <c r="NK142" t="str">
        <f>IF(ISERROR(MATCH(NK$1,'CSC Mitre'!EK$1:EK$220,0)),"",VLOOKUP(NK$1,'Tactic Recode'!$A$1:$B$547,2,FALSE))</f>
        <v/>
      </c>
      <c r="NL142" t="str">
        <f>IF(ISERROR(MATCH(NL$1,'CSC Mitre'!EK$1:EK$220,0)),"",VLOOKUP(NL$1,'Tactic Recode'!$A$1:$B$547,2,FALSE))</f>
        <v/>
      </c>
      <c r="NM142" t="str">
        <f>IF(ISERROR(MATCH(NM$1,'CSC Mitre'!EK$1:EK$220,0)),"",VLOOKUP(NM$1,'Tactic Recode'!$A$1:$B$547,2,FALSE))</f>
        <v/>
      </c>
      <c r="NN142" t="str">
        <f>IF(ISERROR(MATCH(NN$1,'CSC Mitre'!EK$1:EK$220,0)),"",VLOOKUP(NN$1,'Tactic Recode'!$A$1:$B$547,2,FALSE))</f>
        <v/>
      </c>
      <c r="NO142" t="str">
        <f>IF(ISERROR(MATCH(NO$1,'CSC Mitre'!EK$1:EK$220,0)),"",VLOOKUP(NO$1,'Tactic Recode'!$A$1:$B$547,2,FALSE))</f>
        <v/>
      </c>
      <c r="NP142" t="str">
        <f>IF(ISERROR(MATCH(NP$1,'CSC Mitre'!EK$1:EK$220,0)),"",VLOOKUP(NP$1,'Tactic Recode'!$A$1:$B$547,2,FALSE))</f>
        <v/>
      </c>
      <c r="NQ142" t="str">
        <f>IF(ISERROR(MATCH(NQ$1,'CSC Mitre'!EK$1:EK$220,0)),"",VLOOKUP(NQ$1,'Tactic Recode'!$A$1:$B$547,2,FALSE))</f>
        <v/>
      </c>
      <c r="NR142" t="str">
        <f>IF(ISERROR(MATCH(NR$1,'CSC Mitre'!EK$1:EK$220,0)),"",VLOOKUP(NR$1,'Tactic Recode'!$A$1:$B$547,2,FALSE))</f>
        <v/>
      </c>
      <c r="NS142" t="str">
        <f>IF(ISERROR(MATCH(NS$1,'CSC Mitre'!EK$1:EK$220,0)),"",VLOOKUP(NS$1,'Tactic Recode'!$A$1:$B$547,2,FALSE))</f>
        <v/>
      </c>
      <c r="NT142" t="str">
        <f>IF(ISERROR(MATCH(NT$1,'CSC Mitre'!EK$1:EK$220,0)),"",VLOOKUP(NT$1,'Tactic Recode'!$A$1:$B$547,2,FALSE))</f>
        <v/>
      </c>
      <c r="NU142" t="str">
        <f>IF(ISERROR(MATCH(NU$1,'CSC Mitre'!EK$1:EK$220,0)),"",VLOOKUP(NU$1,'Tactic Recode'!$A$1:$B$547,2,FALSE))</f>
        <v/>
      </c>
      <c r="NV142" t="str">
        <f>IF(ISERROR(MATCH(NV$1,'CSC Mitre'!EK$1:EK$220,0)),"",VLOOKUP(NV$1,'Tactic Recode'!$A$1:$B$547,2,FALSE))</f>
        <v/>
      </c>
      <c r="NW142" t="str">
        <f>IF(ISERROR(MATCH(NW$1,'CSC Mitre'!EK$1:EK$220,0)),"",VLOOKUP(NW$1,'Tactic Recode'!$A$1:$B$547,2,FALSE))</f>
        <v/>
      </c>
      <c r="NX142" t="str">
        <f>IF(ISERROR(MATCH(NX$1,'CSC Mitre'!EK$1:EK$220,0)),"",VLOOKUP(NX$1,'Tactic Recode'!$A$1:$B$547,2,FALSE))</f>
        <v/>
      </c>
      <c r="NY142" t="str">
        <f>IF(ISERROR(MATCH(NY$1,'CSC Mitre'!EK$1:EK$220,0)),"",VLOOKUP(NY$1,'Tactic Recode'!$A$1:$B$547,2,FALSE))</f>
        <v/>
      </c>
      <c r="NZ142" t="str">
        <f>IF(ISERROR(MATCH(NZ$1,'CSC Mitre'!EK$1:EK$220,0)),"",VLOOKUP(NZ$1,'Tactic Recode'!$A$1:$B$547,2,FALSE))</f>
        <v/>
      </c>
      <c r="OA142" t="str">
        <f>IF(ISERROR(MATCH(OA$1,'CSC Mitre'!EK$1:EK$220,0)),"",VLOOKUP(OA$1,'Tactic Recode'!$A$1:$B$547,2,FALSE))</f>
        <v/>
      </c>
      <c r="OB142" t="str">
        <f>IF(ISERROR(MATCH(OB$1,'CSC Mitre'!EK$1:EK$220,0)),"",VLOOKUP(OB$1,'Tactic Recode'!$A$1:$B$547,2,FALSE))</f>
        <v/>
      </c>
      <c r="OC142" t="str">
        <f>IF(ISERROR(MATCH(OC$1,'CSC Mitre'!EK$1:EK$220,0)),"",VLOOKUP(OC$1,'Tactic Recode'!$A$1:$B$547,2,FALSE))</f>
        <v/>
      </c>
      <c r="OD142" t="str">
        <f>IF(ISERROR(MATCH(OD$1,'CSC Mitre'!EK$1:EK$220,0)),"",VLOOKUP(OD$1,'Tactic Recode'!$A$1:$B$547,2,FALSE))</f>
        <v/>
      </c>
      <c r="OE142" t="str">
        <f>IF(ISERROR(MATCH(OE$1,'CSC Mitre'!EK$1:EK$220,0)),"",VLOOKUP(OE$1,'Tactic Recode'!$A$1:$B$547,2,FALSE))</f>
        <v/>
      </c>
      <c r="OF142" t="str">
        <f>IF(ISERROR(MATCH(OF$1,'CSC Mitre'!EK$1:EK$220,0)),"",VLOOKUP(OF$1,'Tactic Recode'!$A$1:$B$547,2,FALSE))</f>
        <v/>
      </c>
      <c r="OG142" t="str">
        <f>IF(ISERROR(MATCH(OG$1,'CSC Mitre'!EK$1:EK$220,0)),"",VLOOKUP(OG$1,'Tactic Recode'!$A$1:$B$547,2,FALSE))</f>
        <v/>
      </c>
      <c r="OH142" t="str">
        <f>IF(ISERROR(MATCH(OH$1,'CSC Mitre'!EK$1:EK$220,0)),"",VLOOKUP(OH$1,'Tactic Recode'!$A$1:$B$547,2,FALSE))</f>
        <v/>
      </c>
      <c r="OI142" t="str">
        <f>IF(ISERROR(MATCH(OI$1,'CSC Mitre'!EK$1:EK$220,0)),"",VLOOKUP(OI$1,'Tactic Recode'!$A$1:$B$547,2,FALSE))</f>
        <v/>
      </c>
      <c r="OJ142" t="str">
        <f>IF(ISERROR(MATCH(OJ$1,'CSC Mitre'!EK$1:EK$220,0)),"",VLOOKUP(OJ$1,'Tactic Recode'!$A$1:$B$547,2,FALSE))</f>
        <v/>
      </c>
      <c r="OK142" t="str">
        <f>IF(ISERROR(MATCH(OK$1,'CSC Mitre'!EK$1:EK$220,0)),"",VLOOKUP(OK$1,'Tactic Recode'!$A$1:$B$547,2,FALSE))</f>
        <v/>
      </c>
      <c r="OL142" t="str">
        <f>IF(ISERROR(MATCH(OL$1,'CSC Mitre'!EK$1:EK$220,0)),"",VLOOKUP(OL$1,'Tactic Recode'!$A$1:$B$547,2,FALSE))</f>
        <v/>
      </c>
      <c r="OM142" t="str">
        <f>IF(ISERROR(MATCH(OM$1,'CSC Mitre'!EK$1:EK$220,0)),"",VLOOKUP(OM$1,'Tactic Recode'!$A$1:$B$547,2,FALSE))</f>
        <v/>
      </c>
      <c r="ON142" t="str">
        <f>IF(ISERROR(MATCH(ON$1,'CSC Mitre'!EK$1:EK$220,0)),"",VLOOKUP(ON$1,'Tactic Recode'!$A$1:$B$547,2,FALSE))</f>
        <v/>
      </c>
      <c r="OO142" t="str">
        <f>IF(ISERROR(MATCH(OO$1,'CSC Mitre'!EK$1:EK$220,0)),"",VLOOKUP(OO$1,'Tactic Recode'!$A$1:$B$547,2,FALSE))</f>
        <v/>
      </c>
      <c r="OP142" t="str">
        <f>IF(ISERROR(MATCH(OP$1,'CSC Mitre'!EK$1:EK$220,0)),"",VLOOKUP(OP$1,'Tactic Recode'!$A$1:$B$547,2,FALSE))</f>
        <v/>
      </c>
      <c r="OQ142" t="str">
        <f>IF(ISERROR(MATCH(OQ$1,'CSC Mitre'!EK$1:EK$220,0)),"",VLOOKUP(OQ$1,'Tactic Recode'!$A$1:$B$547,2,FALSE))</f>
        <v/>
      </c>
      <c r="OR142" t="str">
        <f>IF(ISERROR(MATCH(OR$1,'CSC Mitre'!EK$1:EK$220,0)),"",VLOOKUP(OR$1,'Tactic Recode'!$A$1:$B$547,2,FALSE))</f>
        <v/>
      </c>
      <c r="OS142" t="str">
        <f>IF(ISERROR(MATCH(OS$1,'CSC Mitre'!EK$1:EK$220,0)),"",VLOOKUP(OS$1,'Tactic Recode'!$A$1:$B$547,2,FALSE))</f>
        <v/>
      </c>
      <c r="OT142" t="str">
        <f>IF(ISERROR(MATCH(OT$1,'CSC Mitre'!EK$1:EK$220,0)),"",VLOOKUP(OT$1,'Tactic Recode'!$A$1:$B$547,2,FALSE))</f>
        <v/>
      </c>
      <c r="OU142" t="str">
        <f>IF(ISERROR(MATCH(OU$1,'CSC Mitre'!EK$1:EK$220,0)),"",VLOOKUP(OU$1,'Tactic Recode'!$A$1:$B$547,2,FALSE))</f>
        <v/>
      </c>
      <c r="OV142" t="str">
        <f>IF(ISERROR(MATCH(OV$1,'CSC Mitre'!EK$1:EK$220,0)),"",VLOOKUP(OV$1,'Tactic Recode'!$A$1:$B$547,2,FALSE))</f>
        <v/>
      </c>
      <c r="OW142" t="str">
        <f>IF(ISERROR(MATCH(OW$1,'CSC Mitre'!EK$1:EK$220,0)),"",VLOOKUP(OW$1,'Tactic Recode'!$A$1:$B$547,2,FALSE))</f>
        <v/>
      </c>
      <c r="OX142" t="str">
        <f>IF(ISERROR(MATCH(OX$1,'CSC Mitre'!EK$1:EK$220,0)),"",VLOOKUP(OX$1,'Tactic Recode'!$A$1:$B$547,2,FALSE))</f>
        <v/>
      </c>
      <c r="OY142" t="str">
        <f>IF(ISERROR(MATCH(OY$1,'CSC Mitre'!EK$1:EK$220,0)),"",VLOOKUP(OY$1,'Tactic Recode'!$A$1:$B$547,2,FALSE))</f>
        <v/>
      </c>
      <c r="OZ142" t="str">
        <f>IF(ISERROR(MATCH(OZ$1,'CSC Mitre'!EK$1:EK$220,0)),"",VLOOKUP(OZ$1,'Tactic Recode'!$A$1:$B$547,2,FALSE))</f>
        <v/>
      </c>
      <c r="PA142" t="str">
        <f>IF(ISERROR(MATCH(PA$1,'CSC Mitre'!EK$1:EK$220,0)),"",VLOOKUP(PA$1,'Tactic Recode'!$A$1:$B$547,2,FALSE))</f>
        <v/>
      </c>
      <c r="PB142" t="str">
        <f>IF(ISERROR(MATCH(PB$1,'CSC Mitre'!EK$1:EK$220,0)),"",VLOOKUP(PB$1,'Tactic Recode'!$A$1:$B$547,2,FALSE))</f>
        <v/>
      </c>
      <c r="PC142" t="str">
        <f>IF(ISERROR(MATCH(PC$1,'CSC Mitre'!EK$1:EK$220,0)),"",VLOOKUP(PC$1,'Tactic Recode'!$A$1:$B$547,2,FALSE))</f>
        <v/>
      </c>
      <c r="PD142" t="str">
        <f>IF(ISERROR(MATCH(PD$1,'CSC Mitre'!EK$1:EK$220,0)),"",VLOOKUP(PD$1,'Tactic Recode'!$A$1:$B$547,2,FALSE))</f>
        <v/>
      </c>
      <c r="PE142" t="str">
        <f>IF(ISERROR(MATCH(PE$1,'CSC Mitre'!EK$1:EK$220,0)),"",VLOOKUP(PE$1,'Tactic Recode'!$A$1:$B$547,2,FALSE))</f>
        <v/>
      </c>
      <c r="PF142" t="str">
        <f>IF(ISERROR(MATCH(PF$1,'CSC Mitre'!EK$1:EK$220,0)),"",VLOOKUP(PF$1,'Tactic Recode'!$A$1:$B$547,2,FALSE))</f>
        <v/>
      </c>
      <c r="PG142" t="str">
        <f>IF(ISERROR(MATCH(PG$1,'CSC Mitre'!EK$1:EK$220,0)),"",VLOOKUP(PG$1,'Tactic Recode'!$A$1:$B$547,2,FALSE))</f>
        <v/>
      </c>
      <c r="PH142" t="str">
        <f>IF(ISERROR(MATCH(PH$1,'CSC Mitre'!EK$1:EK$220,0)),"",VLOOKUP(PH$1,'Tactic Recode'!$A$1:$B$547,2,FALSE))</f>
        <v/>
      </c>
      <c r="PI142" t="str">
        <f>IF(ISERROR(MATCH(PI$1,'CSC Mitre'!EK$1:EK$220,0)),"",VLOOKUP(PI$1,'Tactic Recode'!$A$1:$B$547,2,FALSE))</f>
        <v/>
      </c>
      <c r="PJ142" t="str">
        <f>IF(ISERROR(MATCH(PJ$1,'CSC Mitre'!EK$1:EK$220,0)),"",VLOOKUP(PJ$1,'Tactic Recode'!$A$1:$B$547,2,FALSE))</f>
        <v/>
      </c>
      <c r="PK142" t="str">
        <f>IF(ISERROR(MATCH(PK$1,'CSC Mitre'!EK$1:EK$220,0)),"",VLOOKUP(PK$1,'Tactic Recode'!$A$1:$B$547,2,FALSE))</f>
        <v/>
      </c>
      <c r="PL142" t="str">
        <f>IF(ISERROR(MATCH(PL$1,'CSC Mitre'!EK$1:EK$220,0)),"",VLOOKUP(PL$1,'Tactic Recode'!$A$1:$B$547,2,FALSE))</f>
        <v/>
      </c>
      <c r="PM142" t="str">
        <f>IF(ISERROR(MATCH(PM$1,'CSC Mitre'!EK$1:EK$220,0)),"",VLOOKUP(PM$1,'Tactic Recode'!$A$1:$B$547,2,FALSE))</f>
        <v/>
      </c>
      <c r="PN142" t="str">
        <f>IF(ISERROR(MATCH(PN$1,'CSC Mitre'!EK$1:EK$220,0)),"",VLOOKUP(PN$1,'Tactic Recode'!$A$1:$B$547,2,FALSE))</f>
        <v/>
      </c>
      <c r="PO142" t="str">
        <f>IF(ISERROR(MATCH(PO$1,'CSC Mitre'!EK$1:EK$220,0)),"",VLOOKUP(PO$1,'Tactic Recode'!$A$1:$B$547,2,FALSE))</f>
        <v/>
      </c>
      <c r="PP142" t="str">
        <f>IF(ISERROR(MATCH(PP$1,'CSC Mitre'!EK$1:EK$220,0)),"",VLOOKUP(PP$1,'Tactic Recode'!$A$1:$B$547,2,FALSE))</f>
        <v/>
      </c>
      <c r="PQ142" t="str">
        <f>IF(ISERROR(MATCH(PQ$1,'CSC Mitre'!EK$1:EK$220,0)),"",VLOOKUP(PQ$1,'Tactic Recode'!$A$1:$B$547,2,FALSE))</f>
        <v/>
      </c>
      <c r="PR142" t="str">
        <f>IF(ISERROR(MATCH(PR$1,'CSC Mitre'!EK$1:EK$220,0)),"",VLOOKUP(PR$1,'Tactic Recode'!$A$1:$B$547,2,FALSE))</f>
        <v/>
      </c>
      <c r="PS142" t="str">
        <f>IF(ISERROR(MATCH(PS$1,'CSC Mitre'!EK$1:EK$220,0)),"",VLOOKUP(PS$1,'Tactic Recode'!$A$1:$B$547,2,FALSE))</f>
        <v/>
      </c>
      <c r="PT142" t="str">
        <f>IF(ISERROR(MATCH(PT$1,'CSC Mitre'!EK$1:EK$220,0)),"",VLOOKUP(PT$1,'Tactic Recode'!$A$1:$B$547,2,FALSE))</f>
        <v/>
      </c>
      <c r="PU142" t="str">
        <f>IF(ISERROR(MATCH(PU$1,'CSC Mitre'!EK$1:EK$220,0)),"",VLOOKUP(PU$1,'Tactic Recode'!$A$1:$B$547,2,FALSE))</f>
        <v/>
      </c>
      <c r="PV142" t="str">
        <f>IF(ISERROR(MATCH(PV$1,'CSC Mitre'!EK$1:EK$220,0)),"",VLOOKUP(PV$1,'Tactic Recode'!$A$1:$B$547,2,FALSE))</f>
        <v/>
      </c>
      <c r="PW142" t="str">
        <f>IF(ISERROR(MATCH(PW$1,'CSC Mitre'!EK$1:EK$220,0)),"",VLOOKUP(PW$1,'Tactic Recode'!$A$1:$B$547,2,FALSE))</f>
        <v/>
      </c>
      <c r="PX142" t="str">
        <f>IF(ISERROR(MATCH(PX$1,'CSC Mitre'!EK$1:EK$220,0)),"",VLOOKUP(PX$1,'Tactic Recode'!$A$1:$B$547,2,FALSE))</f>
        <v/>
      </c>
      <c r="PY142" t="str">
        <f>IF(ISERROR(MATCH(PY$1,'CSC Mitre'!EK$1:EK$220,0)),"",VLOOKUP(PY$1,'Tactic Recode'!$A$1:$B$547,2,FALSE))</f>
        <v/>
      </c>
      <c r="PZ142" t="str">
        <f>IF(ISERROR(MATCH(PZ$1,'CSC Mitre'!EK$1:EK$220,0)),"",VLOOKUP(PZ$1,'Tactic Recode'!$A$1:$B$547,2,FALSE))</f>
        <v/>
      </c>
      <c r="QA142" t="str">
        <f>IF(ISERROR(MATCH(QA$1,'CSC Mitre'!EK$1:EK$220,0)),"",VLOOKUP(QA$1,'Tactic Recode'!$A$1:$B$547,2,FALSE))</f>
        <v/>
      </c>
      <c r="QB142" t="str">
        <f>IF(ISERROR(MATCH(QB$1,'CSC Mitre'!EK$1:EK$220,0)),"",VLOOKUP(QB$1,'Tactic Recode'!$A$1:$B$547,2,FALSE))</f>
        <v/>
      </c>
      <c r="QC142" t="str">
        <f>IF(ISERROR(MATCH(QC$1,'CSC Mitre'!EK$1:EK$220,0)),"",VLOOKUP(QC$1,'Tactic Recode'!$A$1:$B$547,2,FALSE))</f>
        <v/>
      </c>
      <c r="QD142" t="str">
        <f>IF(ISERROR(MATCH(QD$1,'CSC Mitre'!EK$1:EK$220,0)),"",VLOOKUP(QD$1,'Tactic Recode'!$A$1:$B$547,2,FALSE))</f>
        <v/>
      </c>
      <c r="QE142" t="str">
        <f>IF(ISERROR(MATCH(QE$1,'CSC Mitre'!EK$1:EK$220,0)),"",VLOOKUP(QE$1,'Tactic Recode'!$A$1:$B$547,2,FALSE))</f>
        <v/>
      </c>
      <c r="QF142" t="str">
        <f>IF(ISERROR(MATCH(QF$1,'CSC Mitre'!EK$1:EK$220,0)),"",VLOOKUP(QF$1,'Tactic Recode'!$A$1:$B$547,2,FALSE))</f>
        <v/>
      </c>
      <c r="QG142" t="str">
        <f>IF(ISERROR(MATCH(QG$1,'CSC Mitre'!EK$1:EK$220,0)),"",VLOOKUP(QG$1,'Tactic Recode'!$A$1:$B$547,2,FALSE))</f>
        <v/>
      </c>
      <c r="QH142" t="str">
        <f>IF(ISERROR(MATCH(QH$1,'CSC Mitre'!EK$1:EK$220,0)),"",VLOOKUP(QH$1,'Tactic Recode'!$A$1:$B$547,2,FALSE))</f>
        <v/>
      </c>
      <c r="QI142" t="str">
        <f>IF(ISERROR(MATCH(QI$1,'CSC Mitre'!EK$1:EK$220,0)),"",VLOOKUP(QI$1,'Tactic Recode'!$A$1:$B$547,2,FALSE))</f>
        <v/>
      </c>
      <c r="QJ142" t="str">
        <f>IF(ISERROR(MATCH(QJ$1,'CSC Mitre'!EK$1:EK$220,0)),"",VLOOKUP(QJ$1,'Tactic Recode'!$A$1:$B$547,2,FALSE))</f>
        <v/>
      </c>
      <c r="QK142" t="str">
        <f>IF(ISERROR(MATCH(QK$1,'CSC Mitre'!EK$1:EK$220,0)),"",VLOOKUP(QK$1,'Tactic Recode'!$A$1:$B$547,2,FALSE))</f>
        <v/>
      </c>
      <c r="QL142" t="str">
        <f>IF(ISERROR(MATCH(QL$1,'CSC Mitre'!EK$1:EK$220,0)),"",VLOOKUP(QL$1,'Tactic Recode'!$A$1:$B$547,2,FALSE))</f>
        <v/>
      </c>
      <c r="QM142" t="str">
        <f>IF(ISERROR(MATCH(QM$1,'CSC Mitre'!EK$1:EK$220,0)),"",VLOOKUP(QM$1,'Tactic Recode'!$A$1:$B$547,2,FALSE))</f>
        <v/>
      </c>
      <c r="QN142" t="str">
        <f>IF(ISERROR(MATCH(QN$1,'CSC Mitre'!EK$1:EK$220,0)),"",VLOOKUP(QN$1,'Tactic Recode'!$A$1:$B$547,2,FALSE))</f>
        <v/>
      </c>
      <c r="QO142" t="str">
        <f>IF(ISERROR(MATCH(QO$1,'CSC Mitre'!EK$1:EK$220,0)),"",VLOOKUP(QO$1,'Tactic Recode'!$A$1:$B$547,2,FALSE))</f>
        <v/>
      </c>
      <c r="QP142" t="str">
        <f>IF(ISERROR(MATCH(QP$1,'CSC Mitre'!EK$1:EK$220,0)),"",VLOOKUP(QP$1,'Tactic Recode'!$A$1:$B$547,2,FALSE))</f>
        <v/>
      </c>
      <c r="QQ142" t="str">
        <f>IF(ISERROR(MATCH(QQ$1,'CSC Mitre'!EK$1:EK$220,0)),"",VLOOKUP(QQ$1,'Tactic Recode'!$A$1:$B$547,2,FALSE))</f>
        <v/>
      </c>
      <c r="QR142" t="str">
        <f>IF(ISERROR(MATCH(QR$1,'CSC Mitre'!EK$1:EK$220,0)),"",VLOOKUP(QR$1,'Tactic Recode'!$A$1:$B$547,2,FALSE))</f>
        <v/>
      </c>
      <c r="QS142" t="str">
        <f>IF(ISERROR(MATCH(QS$1,'CSC Mitre'!EK$1:EK$220,0)),"",VLOOKUP(QS$1,'Tactic Recode'!$A$1:$B$547,2,FALSE))</f>
        <v/>
      </c>
      <c r="QT142" t="str">
        <f>IF(ISERROR(MATCH(QT$1,'CSC Mitre'!EK$1:EK$220,0)),"",VLOOKUP(QT$1,'Tactic Recode'!$A$1:$B$547,2,FALSE))</f>
        <v/>
      </c>
      <c r="QU142" t="str">
        <f>IF(ISERROR(MATCH(QU$1,'CSC Mitre'!EK$1:EK$220,0)),"",VLOOKUP(QU$1,'Tactic Recode'!$A$1:$B$547,2,FALSE))</f>
        <v/>
      </c>
      <c r="QV142" t="str">
        <f>IF(ISERROR(MATCH(QV$1,'CSC Mitre'!EK$1:EK$220,0)),"",VLOOKUP(QV$1,'Tactic Recode'!$A$1:$B$547,2,FALSE))</f>
        <v/>
      </c>
      <c r="QW142" t="str">
        <f>IF(ISERROR(MATCH(QW$1,'CSC Mitre'!EK$1:EK$220,0)),"",VLOOKUP(QW$1,'Tactic Recode'!$A$1:$B$547,2,FALSE))</f>
        <v/>
      </c>
      <c r="QX142" t="str">
        <f>IF(ISERROR(MATCH(QX$1,'CSC Mitre'!EK$1:EK$220,0)),"",VLOOKUP(QX$1,'Tactic Recode'!$A$1:$B$547,2,FALSE))</f>
        <v/>
      </c>
      <c r="QY142" t="str">
        <f>IF(ISERROR(MATCH(QY$1,'CSC Mitre'!EK$1:EK$220,0)),"",VLOOKUP(QY$1,'Tactic Recode'!$A$1:$B$547,2,FALSE))</f>
        <v/>
      </c>
      <c r="QZ142" t="str">
        <f>IF(ISERROR(MATCH(QZ$1,'CSC Mitre'!EK$1:EK$220,0)),"",VLOOKUP(QZ$1,'Tactic Recode'!$A$1:$B$547,2,FALSE))</f>
        <v/>
      </c>
      <c r="RA142" t="str">
        <f>IF(ISERROR(MATCH(RA$1,'CSC Mitre'!EK$1:EK$220,0)),"",VLOOKUP(RA$1,'Tactic Recode'!$A$1:$B$547,2,FALSE))</f>
        <v/>
      </c>
      <c r="RB142" t="str">
        <f>IF(ISERROR(MATCH(RB$1,'CSC Mitre'!EK$1:EK$220,0)),"",VLOOKUP(RB$1,'Tactic Recode'!$A$1:$B$547,2,FALSE))</f>
        <v/>
      </c>
      <c r="RC142" t="str">
        <f>IF(ISERROR(MATCH(RC$1,'CSC Mitre'!EK$1:EK$220,0)),"",VLOOKUP(RC$1,'Tactic Recode'!$A$1:$B$547,2,FALSE))</f>
        <v/>
      </c>
      <c r="RD142" t="str">
        <f>IF(ISERROR(MATCH(RD$1,'CSC Mitre'!EK$1:EK$220,0)),"",VLOOKUP(RD$1,'Tactic Recode'!$A$1:$B$547,2,FALSE))</f>
        <v/>
      </c>
      <c r="RE142" t="str">
        <f>IF(ISERROR(MATCH(RE$1,'CSC Mitre'!EK$1:EK$220,0)),"",VLOOKUP(RE$1,'Tactic Recode'!$A$1:$B$547,2,FALSE))</f>
        <v/>
      </c>
      <c r="RF142" t="str">
        <f>IF(ISERROR(MATCH(RF$1,'CSC Mitre'!EK$1:EK$220,0)),"",VLOOKUP(RF$1,'Tactic Recode'!$A$1:$B$547,2,FALSE))</f>
        <v/>
      </c>
      <c r="RG142" t="str">
        <f>IF(ISERROR(MATCH(RG$1,'CSC Mitre'!EK$1:EK$220,0)),"",VLOOKUP(RG$1,'Tactic Recode'!$A$1:$B$547,2,FALSE))</f>
        <v/>
      </c>
      <c r="RH142" t="str">
        <f>IF(ISERROR(MATCH(RH$1,'CSC Mitre'!EK$1:EK$220,0)),"",VLOOKUP(RH$1,'Tactic Recode'!$A$1:$B$547,2,FALSE))</f>
        <v/>
      </c>
      <c r="RI142" t="str">
        <f>IF(ISERROR(MATCH(RI$1,'CSC Mitre'!EK$1:EK$220,0)),"",VLOOKUP(RI$1,'Tactic Recode'!$A$1:$B$547,2,FALSE))</f>
        <v/>
      </c>
      <c r="RJ142" t="str">
        <f>IF(ISERROR(MATCH(RJ$1,'CSC Mitre'!EK$1:EK$220,0)),"",VLOOKUP(RJ$1,'Tactic Recode'!$A$1:$B$547,2,FALSE))</f>
        <v/>
      </c>
      <c r="RK142" t="str">
        <f>IF(ISERROR(MATCH(RK$1,'CSC Mitre'!EK$1:EK$220,0)),"",VLOOKUP(RK$1,'Tactic Recode'!$A$1:$B$547,2,FALSE))</f>
        <v/>
      </c>
      <c r="RL142" t="str">
        <f>IF(ISERROR(MATCH(RL$1,'CSC Mitre'!EK$1:EK$220,0)),"",VLOOKUP(RL$1,'Tactic Recode'!$A$1:$B$547,2,FALSE))</f>
        <v/>
      </c>
      <c r="RM142" t="str">
        <f>IF(ISERROR(MATCH(RM$1,'CSC Mitre'!EK$1:EK$220,0)),"",VLOOKUP(RM$1,'Tactic Recode'!$A$1:$B$547,2,FALSE))</f>
        <v/>
      </c>
      <c r="RN142" t="str">
        <f>IF(ISERROR(MATCH(RN$1,'CSC Mitre'!EK$1:EK$220,0)),"",VLOOKUP(RN$1,'Tactic Recode'!$A$1:$B$547,2,FALSE))</f>
        <v/>
      </c>
      <c r="RO142" t="str">
        <f>IF(ISERROR(MATCH(RO$1,'CSC Mitre'!EK$1:EK$220,0)),"",VLOOKUP(RO$1,'Tactic Recode'!$A$1:$B$547,2,FALSE))</f>
        <v/>
      </c>
      <c r="RP142" t="str">
        <f>IF(ISERROR(MATCH(RP$1,'CSC Mitre'!EK$1:EK$220,0)),"",VLOOKUP(RP$1,'Tactic Recode'!$A$1:$B$547,2,FALSE))</f>
        <v/>
      </c>
      <c r="RQ142" t="str">
        <f>IF(ISERROR(MATCH(RQ$1,'CSC Mitre'!EK$1:EK$220,0)),"",VLOOKUP(RQ$1,'Tactic Recode'!$A$1:$B$547,2,FALSE))</f>
        <v/>
      </c>
      <c r="RR142" t="str">
        <f>IF(ISERROR(MATCH(RR$1,'CSC Mitre'!EK$1:EK$220,0)),"",VLOOKUP(RR$1,'Tactic Recode'!$A$1:$B$547,2,FALSE))</f>
        <v/>
      </c>
      <c r="RS142" t="str">
        <f>IF(ISERROR(MATCH(RS$1,'CSC Mitre'!EK$1:EK$220,0)),"",VLOOKUP(RS$1,'Tactic Recode'!$A$1:$B$547,2,FALSE))</f>
        <v/>
      </c>
      <c r="RT142" t="str">
        <f>IF(ISERROR(MATCH(RT$1,'CSC Mitre'!EK$1:EK$220,0)),"",VLOOKUP(RT$1,'Tactic Recode'!$A$1:$B$547,2,FALSE))</f>
        <v/>
      </c>
      <c r="RU142" t="str">
        <f>IF(ISERROR(MATCH(RU$1,'CSC Mitre'!EK$1:EK$220,0)),"",VLOOKUP(RU$1,'Tactic Recode'!$A$1:$B$547,2,FALSE))</f>
        <v/>
      </c>
      <c r="RV142" t="str">
        <f>IF(ISERROR(MATCH(RV$1,'CSC Mitre'!EK$1:EK$220,0)),"",VLOOKUP(RV$1,'Tactic Recode'!$A$1:$B$547,2,FALSE))</f>
        <v/>
      </c>
      <c r="RW142" t="str">
        <f>IF(ISERROR(MATCH(RW$1,'CSC Mitre'!EK$1:EK$220,0)),"",VLOOKUP(RW$1,'Tactic Recode'!$A$1:$B$547,2,FALSE))</f>
        <v/>
      </c>
      <c r="RX142" t="str">
        <f>IF(ISERROR(MATCH(RX$1,'CSC Mitre'!EK$1:EK$220,0)),"",VLOOKUP(RX$1,'Tactic Recode'!$A$1:$B$547,2,FALSE))</f>
        <v/>
      </c>
      <c r="RY142" t="str">
        <f>IF(ISERROR(MATCH(RY$1,'CSC Mitre'!EK$1:EK$220,0)),"",VLOOKUP(RY$1,'Tactic Recode'!$A$1:$B$547,2,FALSE))</f>
        <v/>
      </c>
      <c r="RZ142" t="str">
        <f>IF(ISERROR(MATCH(RZ$1,'CSC Mitre'!EK$1:EK$220,0)),"",VLOOKUP(RZ$1,'Tactic Recode'!$A$1:$B$547,2,FALSE))</f>
        <v/>
      </c>
      <c r="SA142" t="str">
        <f>IF(ISERROR(MATCH(SA$1,'CSC Mitre'!EK$1:EK$220,0)),"",VLOOKUP(SA$1,'Tactic Recode'!$A$1:$B$547,2,FALSE))</f>
        <v/>
      </c>
      <c r="SB142" t="str">
        <f>IF(ISERROR(MATCH(SB$1,'CSC Mitre'!EK$1:EK$220,0)),"",VLOOKUP(SB$1,'Tactic Recode'!$A$1:$B$547,2,FALSE))</f>
        <v/>
      </c>
      <c r="SC142" t="str">
        <f>IF(ISERROR(MATCH(SC$1,'CSC Mitre'!EK$1:EK$220,0)),"",VLOOKUP(SC$1,'Tactic Recode'!$A$1:$B$547,2,FALSE))</f>
        <v/>
      </c>
      <c r="SD142" t="str">
        <f>IF(ISERROR(MATCH(SD$1,'CSC Mitre'!EK$1:EK$220,0)),"",VLOOKUP(SD$1,'Tactic Recode'!$A$1:$B$547,2,FALSE))</f>
        <v/>
      </c>
      <c r="SE142" t="str">
        <f>IF(ISERROR(MATCH(SE$1,'CSC Mitre'!EK$1:EK$220,0)),"",VLOOKUP(SE$1,'Tactic Recode'!$A$1:$B$547,2,FALSE))</f>
        <v/>
      </c>
      <c r="SF142" t="str">
        <f>IF(ISERROR(MATCH(SF$1,'CSC Mitre'!EK$1:EK$220,0)),"",VLOOKUP(SF$1,'Tactic Recode'!$A$1:$B$547,2,FALSE))</f>
        <v/>
      </c>
      <c r="SG142" t="str">
        <f>IF(ISERROR(MATCH(SG$1,'CSC Mitre'!EK$1:EK$220,0)),"",VLOOKUP(SG$1,'Tactic Recode'!$A$1:$B$547,2,FALSE))</f>
        <v/>
      </c>
      <c r="SH142" t="str">
        <f>IF(ISERROR(MATCH(SH$1,'CSC Mitre'!EK$1:EK$220,0)),"",VLOOKUP(SH$1,'Tactic Recode'!$A$1:$B$547,2,FALSE))</f>
        <v/>
      </c>
      <c r="SI142" t="str">
        <f>IF(ISERROR(MATCH(SI$1,'CSC Mitre'!EK$1:EK$220,0)),"",VLOOKUP(SI$1,'Tactic Recode'!$A$1:$B$547,2,FALSE))</f>
        <v/>
      </c>
      <c r="SJ142" t="str">
        <f>IF(ISERROR(MATCH(SJ$1,'CSC Mitre'!EK$1:EK$220,0)),"",VLOOKUP(SJ$1,'Tactic Recode'!$A$1:$B$547,2,FALSE))</f>
        <v/>
      </c>
      <c r="SK142" t="str">
        <f>IF(ISERROR(MATCH(SK$1,'CSC Mitre'!EK$1:EK$220,0)),"",VLOOKUP(SK$1,'Tactic Recode'!$A$1:$B$547,2,FALSE))</f>
        <v/>
      </c>
      <c r="SL142" t="str">
        <f>IF(ISERROR(MATCH(SL$1,'CSC Mitre'!EK$1:EK$220,0)),"",VLOOKUP(SL$1,'Tactic Recode'!$A$1:$B$547,2,FALSE))</f>
        <v/>
      </c>
      <c r="SM142" t="str">
        <f>IF(ISERROR(MATCH(SM$1,'CSC Mitre'!EK$1:EK$220,0)),"",VLOOKUP(SM$1,'Tactic Recode'!$A$1:$B$547,2,FALSE))</f>
        <v/>
      </c>
      <c r="SN142" t="str">
        <f>IF(ISERROR(MATCH(SN$1,'CSC Mitre'!EK$1:EK$220,0)),"",VLOOKUP(SN$1,'Tactic Recode'!$A$1:$B$547,2,FALSE))</f>
        <v/>
      </c>
      <c r="SO142" t="str">
        <f>IF(ISERROR(MATCH(SO$1,'CSC Mitre'!EK$1:EK$220,0)),"",VLOOKUP(SO$1,'Tactic Recode'!$A$1:$B$547,2,FALSE))</f>
        <v/>
      </c>
      <c r="SP142" t="str">
        <f>IF(ISERROR(MATCH(SP$1,'CSC Mitre'!EK$1:EK$220,0)),"",VLOOKUP(SP$1,'Tactic Recode'!$A$1:$B$547,2,FALSE))</f>
        <v/>
      </c>
      <c r="SQ142" t="str">
        <f>IF(ISERROR(MATCH(SQ$1,'CSC Mitre'!EK$1:EK$220,0)),"",VLOOKUP(SQ$1,'Tactic Recode'!$A$1:$B$547,2,FALSE))</f>
        <v/>
      </c>
      <c r="SR142" t="str">
        <f>IF(ISERROR(MATCH(SR$1,'CSC Mitre'!EK$1:EK$220,0)),"",VLOOKUP(SR$1,'Tactic Recode'!$A$1:$B$547,2,FALSE))</f>
        <v/>
      </c>
      <c r="SS142" t="str">
        <f>IF(ISERROR(MATCH(SS$1,'CSC Mitre'!EK$1:EK$220,0)),"",VLOOKUP(SS$1,'Tactic Recode'!$A$1:$B$547,2,FALSE))</f>
        <v/>
      </c>
      <c r="ST142" t="str">
        <f>IF(ISERROR(MATCH(ST$1,'CSC Mitre'!EK$1:EK$220,0)),"",VLOOKUP(ST$1,'Tactic Recode'!$A$1:$B$547,2,FALSE))</f>
        <v/>
      </c>
      <c r="SU142" t="str">
        <f>IF(ISERROR(MATCH(SU$1,'CSC Mitre'!EK$1:EK$220,0)),"",VLOOKUP(SU$1,'Tactic Recode'!$A$1:$B$547,2,FALSE))</f>
        <v/>
      </c>
      <c r="SV142" t="str">
        <f>IF(ISERROR(MATCH(SV$1,'CSC Mitre'!EK$1:EK$220,0)),"",VLOOKUP(SV$1,'Tactic Recode'!$A$1:$B$547,2,FALSE))</f>
        <v/>
      </c>
      <c r="SW142" t="str">
        <f>IF(ISERROR(MATCH(SW$1,'CSC Mitre'!EK$1:EK$220,0)),"",VLOOKUP(SW$1,'Tactic Recode'!$A$1:$B$547,2,FALSE))</f>
        <v/>
      </c>
      <c r="SX142" t="str">
        <f>IF(ISERROR(MATCH(SX$1,'CSC Mitre'!EK$1:EK$220,0)),"",VLOOKUP(SX$1,'Tactic Recode'!$A$1:$B$547,2,FALSE))</f>
        <v/>
      </c>
      <c r="SY142" t="str">
        <f>IF(ISERROR(MATCH(SY$1,'CSC Mitre'!EK$1:EK$220,0)),"",VLOOKUP(SY$1,'Tactic Recode'!$A$1:$B$547,2,FALSE))</f>
        <v/>
      </c>
      <c r="SZ142" t="str">
        <f>IF(ISERROR(MATCH(SZ$1,'CSC Mitre'!EK$1:EK$220,0)),"",VLOOKUP(SZ$1,'Tactic Recode'!$A$1:$B$547,2,FALSE))</f>
        <v/>
      </c>
      <c r="TA142" t="str">
        <f>IF(ISERROR(MATCH(TA$1,'CSC Mitre'!EK$1:EK$220,0)),"",VLOOKUP(TA$1,'Tactic Recode'!$A$1:$B$547,2,FALSE))</f>
        <v/>
      </c>
      <c r="TB142" t="str">
        <f>IF(ISERROR(MATCH(TB$1,'CSC Mitre'!EK$1:EK$220,0)),"",VLOOKUP(TB$1,'Tactic Recode'!$A$1:$B$547,2,FALSE))</f>
        <v/>
      </c>
      <c r="TC142" t="str">
        <f>IF(ISERROR(MATCH(TC$1,'CSC Mitre'!EK$1:EK$220,0)),"",VLOOKUP(TC$1,'Tactic Recode'!$A$1:$B$547,2,FALSE))</f>
        <v/>
      </c>
      <c r="TD142" t="str">
        <f>IF(ISERROR(MATCH(TD$1,'CSC Mitre'!EK$1:EK$220,0)),"",VLOOKUP(TD$1,'Tactic Recode'!$A$1:$B$547,2,FALSE))</f>
        <v/>
      </c>
      <c r="TE142" t="str">
        <f>IF(ISERROR(MATCH(TE$1,'CSC Mitre'!EK$1:EK$220,0)),"",VLOOKUP(TE$1,'Tactic Recode'!$A$1:$B$547,2,FALSE))</f>
        <v/>
      </c>
      <c r="TF142" t="str">
        <f>IF(ISERROR(MATCH(TF$1,'CSC Mitre'!EK$1:EK$220,0)),"",VLOOKUP(TF$1,'Tactic Recode'!$A$1:$B$547,2,FALSE))</f>
        <v/>
      </c>
      <c r="TG142" t="str">
        <f>IF(ISERROR(MATCH(TG$1,'CSC Mitre'!EK$1:EK$220,0)),"",VLOOKUP(TG$1,'Tactic Recode'!$A$1:$B$547,2,FALSE))</f>
        <v/>
      </c>
      <c r="TH142" t="str">
        <f>IF(ISERROR(MATCH(TH$1,'CSC Mitre'!EK$1:EK$220,0)),"",VLOOKUP(TH$1,'Tactic Recode'!$A$1:$B$547,2,FALSE))</f>
        <v/>
      </c>
      <c r="TI142" t="str">
        <f>IF(ISERROR(MATCH(TI$1,'CSC Mitre'!EK$1:EK$220,0)),"",VLOOKUP(TI$1,'Tactic Recode'!$A$1:$B$547,2,FALSE))</f>
        <v/>
      </c>
      <c r="TJ142" t="str">
        <f>IF(ISERROR(MATCH(TJ$1,'CSC Mitre'!EK$1:EK$220,0)),"",VLOOKUP(TJ$1,'Tactic Recode'!$A$1:$B$547,2,FALSE))</f>
        <v/>
      </c>
      <c r="TK142" t="str">
        <f>IF(ISERROR(MATCH(TK$1,'CSC Mitre'!EK$1:EK$220,0)),"",VLOOKUP(TK$1,'Tactic Recode'!$A$1:$B$547,2,FALSE))</f>
        <v/>
      </c>
      <c r="TL142" t="str">
        <f>IF(ISERROR(MATCH(TL$1,'CSC Mitre'!EK$1:EK$220,0)),"",VLOOKUP(TL$1,'Tactic Recode'!$A$1:$B$547,2,FALSE))</f>
        <v/>
      </c>
      <c r="TM142" t="str">
        <f>IF(ISERROR(MATCH(TM$1,'CSC Mitre'!EK$1:EK$220,0)),"",VLOOKUP(TM$1,'Tactic Recode'!$A$1:$B$547,2,FALSE))</f>
        <v/>
      </c>
      <c r="TN142" t="str">
        <f>IF(ISERROR(MATCH(TN$1,'CSC Mitre'!EK$1:EK$220,0)),"",VLOOKUP(TN$1,'Tactic Recode'!$A$1:$B$547,2,FALSE))</f>
        <v/>
      </c>
      <c r="TO142" t="str">
        <f>IF(ISERROR(MATCH(TO$1,'CSC Mitre'!EK$1:EK$220,0)),"",VLOOKUP(TO$1,'Tactic Recode'!$A$1:$B$547,2,FALSE))</f>
        <v/>
      </c>
      <c r="TP142" t="str">
        <f>IF(ISERROR(MATCH(TP$1,'CSC Mitre'!EK$1:EK$220,0)),"",VLOOKUP(TP$1,'Tactic Recode'!$A$1:$B$547,2,FALSE))</f>
        <v/>
      </c>
      <c r="TQ142" t="str">
        <f>IF(ISERROR(MATCH(TQ$1,'CSC Mitre'!EK$1:EK$220,0)),"",VLOOKUP(TQ$1,'Tactic Recode'!$A$1:$B$547,2,FALSE))</f>
        <v/>
      </c>
      <c r="TR142" t="str">
        <f>IF(ISERROR(MATCH(TR$1,'CSC Mitre'!EK$1:EK$220,0)),"",VLOOKUP(TR$1,'Tactic Recode'!$A$1:$B$547,2,FALSE))</f>
        <v/>
      </c>
      <c r="TS142" t="str">
        <f>IF(ISERROR(MATCH(TS$1,'CSC Mitre'!EK$1:EK$220,0)),"",VLOOKUP(TS$1,'Tactic Recode'!$A$1:$B$547,2,FALSE))</f>
        <v/>
      </c>
      <c r="TT142" t="str">
        <f>IF(ISERROR(MATCH(TT$1,'CSC Mitre'!EK$1:EK$220,0)),"",VLOOKUP(TT$1,'Tactic Recode'!$A$1:$B$547,2,FALSE))</f>
        <v/>
      </c>
      <c r="TU142" t="str">
        <f>IF(ISERROR(MATCH(TU$1,'CSC Mitre'!EK$1:EK$220,0)),"",VLOOKUP(TU$1,'Tactic Recode'!$A$1:$B$547,2,FALSE))</f>
        <v/>
      </c>
      <c r="TV142" t="str">
        <f>IF(ISERROR(MATCH(TV$1,'CSC Mitre'!EK$1:EK$220,0)),"",VLOOKUP(TV$1,'Tactic Recode'!$A$1:$B$547,2,FALSE))</f>
        <v/>
      </c>
      <c r="TW142" t="str">
        <f>IF(ISERROR(MATCH(TW$1,'CSC Mitre'!EK$1:EK$220,0)),"",VLOOKUP(TW$1,'Tactic Recode'!$A$1:$B$547,2,FALSE))</f>
        <v/>
      </c>
      <c r="TX142" t="str">
        <f>IF(ISERROR(MATCH(TX$1,'CSC Mitre'!EK$1:EK$220,0)),"",VLOOKUP(TX$1,'Tactic Recode'!$A$1:$B$547,2,FALSE))</f>
        <v/>
      </c>
      <c r="TY142" t="str">
        <f>IF(ISERROR(MATCH(TY$1,'CSC Mitre'!EK$1:EK$220,0)),"",VLOOKUP(TY$1,'Tactic Recode'!$A$1:$B$547,2,FALSE))</f>
        <v/>
      </c>
      <c r="TZ142" t="str">
        <f>IF(ISERROR(MATCH(TZ$1,'CSC Mitre'!EK$1:EK$220,0)),"",VLOOKUP(TZ$1,'Tactic Recode'!$A$1:$B$547,2,FALSE))</f>
        <v/>
      </c>
      <c r="UA142" t="str">
        <f>IF(ISERROR(MATCH(UA$1,'CSC Mitre'!EK$1:EK$220,0)),"",VLOOKUP(UA$1,'Tactic Recode'!$A$1:$B$547,2,FALSE))</f>
        <v/>
      </c>
      <c r="UB142" t="str">
        <f>IF(ISERROR(MATCH(UB$1,'CSC Mitre'!EK$1:EK$220,0)),"",VLOOKUP(UB$1,'Tactic Recode'!$A$1:$B$547,2,FALSE))</f>
        <v/>
      </c>
    </row>
    <row r="143" spans="1:548" x14ac:dyDescent="0.25">
      <c r="A143" s="59" t="s">
        <v>537</v>
      </c>
      <c r="B143" t="str">
        <f>IF(ISERROR(MATCH(B$1,'CSC Mitre'!EL$1:EL$220,0)),"",VLOOKUP(B$1,'Tactic Recode'!$A$1:$B$547,2,FALSE))</f>
        <v/>
      </c>
      <c r="C143" t="str">
        <f>IF(ISERROR(MATCH(C$1,'CSC Mitre'!EL$1:EL$220,0)),"",VLOOKUP(C$1,'Tactic Recode'!$A$1:$B$547,2,FALSE))</f>
        <v/>
      </c>
      <c r="D143" t="str">
        <f>IF(ISERROR(MATCH(D$1,'CSC Mitre'!EL$1:EL$220,0)),"",VLOOKUP(D$1,'Tactic Recode'!$A$1:$B$547,2,FALSE))</f>
        <v/>
      </c>
      <c r="E143" t="str">
        <f>IF(ISERROR(MATCH(E$1,'CSC Mitre'!EL$1:EL$220,0)),"",VLOOKUP(E$1,'Tactic Recode'!$A$1:$B$547,2,FALSE))</f>
        <v/>
      </c>
      <c r="F143" t="str">
        <f>IF(ISERROR(MATCH(F$1,'CSC Mitre'!EL$1:EL$220,0)),"",VLOOKUP(F$1,'Tactic Recode'!$A$1:$B$547,2,FALSE))</f>
        <v/>
      </c>
      <c r="G143" t="str">
        <f>IF(ISERROR(MATCH(G$1,'CSC Mitre'!EL$1:EL$220,0)),"",VLOOKUP(G$1,'Tactic Recode'!$A$1:$B$547,2,FALSE))</f>
        <v/>
      </c>
      <c r="H143" t="str">
        <f>IF(ISERROR(MATCH(H$1,'CSC Mitre'!EL$1:EL$220,0)),"",VLOOKUP(H$1,'Tactic Recode'!$A$1:$B$547,2,FALSE))</f>
        <v/>
      </c>
      <c r="I143" t="str">
        <f>IF(ISERROR(MATCH(I$1,'CSC Mitre'!EL$1:EL$220,0)),"",VLOOKUP(I$1,'Tactic Recode'!$A$1:$B$547,2,FALSE))</f>
        <v/>
      </c>
      <c r="J143" t="str">
        <f>IF(ISERROR(MATCH(J$1,'CSC Mitre'!EL$1:EL$220,0)),"",VLOOKUP(J$1,'Tactic Recode'!$A$1:$B$547,2,FALSE))</f>
        <v/>
      </c>
      <c r="K143" t="str">
        <f>IF(ISERROR(MATCH(K$1,'CSC Mitre'!EL$1:EL$220,0)),"",VLOOKUP(K$1,'Tactic Recode'!$A$1:$B$547,2,FALSE))</f>
        <v/>
      </c>
      <c r="L143" t="str">
        <f>IF(ISERROR(MATCH(L$1,'CSC Mitre'!EL$1:EL$220,0)),"",VLOOKUP(L$1,'Tactic Recode'!$A$1:$B$547,2,FALSE))</f>
        <v/>
      </c>
      <c r="M143" t="str">
        <f>IF(ISERROR(MATCH(M$1,'CSC Mitre'!EL$1:EL$220,0)),"",VLOOKUP(M$1,'Tactic Recode'!$A$1:$B$547,2,FALSE))</f>
        <v/>
      </c>
      <c r="N143" t="str">
        <f>IF(ISERROR(MATCH(N$1,'CSC Mitre'!EL$1:EL$220,0)),"",VLOOKUP(N$1,'Tactic Recode'!$A$1:$B$547,2,FALSE))</f>
        <v/>
      </c>
      <c r="O143" t="str">
        <f>IF(ISERROR(MATCH(O$1,'CSC Mitre'!EL$1:EL$220,0)),"",VLOOKUP(O$1,'Tactic Recode'!$A$1:$B$547,2,FALSE))</f>
        <v/>
      </c>
      <c r="P143" t="str">
        <f>IF(ISERROR(MATCH(P$1,'CSC Mitre'!EL$1:EL$220,0)),"",VLOOKUP(P$1,'Tactic Recode'!$A$1:$B$547,2,FALSE))</f>
        <v/>
      </c>
      <c r="Q143" t="str">
        <f>IF(ISERROR(MATCH(Q$1,'CSC Mitre'!EL$1:EL$220,0)),"",VLOOKUP(Q$1,'Tactic Recode'!$A$1:$B$547,2,FALSE))</f>
        <v/>
      </c>
      <c r="R143" t="str">
        <f>IF(ISERROR(MATCH(R$1,'CSC Mitre'!EL$1:EL$220,0)),"",VLOOKUP(R$1,'Tactic Recode'!$A$1:$B$547,2,FALSE))</f>
        <v/>
      </c>
      <c r="S143" t="str">
        <f>IF(ISERROR(MATCH(S$1,'CSC Mitre'!EL$1:EL$220,0)),"",VLOOKUP(S$1,'Tactic Recode'!$A$1:$B$547,2,FALSE))</f>
        <v/>
      </c>
      <c r="T143" t="str">
        <f>IF(ISERROR(MATCH(T$1,'CSC Mitre'!EL$1:EL$220,0)),"",VLOOKUP(T$1,'Tactic Recode'!$A$1:$B$547,2,FALSE))</f>
        <v/>
      </c>
      <c r="U143" t="str">
        <f>IF(ISERROR(MATCH(U$1,'CSC Mitre'!EL$1:EL$220,0)),"",VLOOKUP(U$1,'Tactic Recode'!$A$1:$B$547,2,FALSE))</f>
        <v/>
      </c>
      <c r="V143" t="str">
        <f>IF(ISERROR(MATCH(V$1,'CSC Mitre'!EL$1:EL$220,0)),"",VLOOKUP(V$1,'Tactic Recode'!$A$1:$B$547,2,FALSE))</f>
        <v/>
      </c>
      <c r="W143" t="str">
        <f>IF(ISERROR(MATCH(W$1,'CSC Mitre'!EL$1:EL$220,0)),"",VLOOKUP(W$1,'Tactic Recode'!$A$1:$B$547,2,FALSE))</f>
        <v/>
      </c>
      <c r="X143" t="str">
        <f>IF(ISERROR(MATCH(X$1,'CSC Mitre'!EL$1:EL$220,0)),"",VLOOKUP(X$1,'Tactic Recode'!$A$1:$B$547,2,FALSE))</f>
        <v/>
      </c>
      <c r="Y143" t="str">
        <f>IF(ISERROR(MATCH(Y$1,'CSC Mitre'!EL$1:EL$220,0)),"",VLOOKUP(Y$1,'Tactic Recode'!$A$1:$B$547,2,FALSE))</f>
        <v/>
      </c>
      <c r="Z143" t="str">
        <f>IF(ISERROR(MATCH(Z$1,'CSC Mitre'!EL$1:EL$220,0)),"",VLOOKUP(Z$1,'Tactic Recode'!$A$1:$B$547,2,FALSE))</f>
        <v/>
      </c>
      <c r="AA143" t="str">
        <f>IF(ISERROR(MATCH(AA$1,'CSC Mitre'!EL$1:EL$220,0)),"",VLOOKUP(AA$1,'Tactic Recode'!$A$1:$B$547,2,FALSE))</f>
        <v/>
      </c>
      <c r="AB143" t="str">
        <f>IF(ISERROR(MATCH(AB$1,'CSC Mitre'!EL$1:EL$220,0)),"",VLOOKUP(AB$1,'Tactic Recode'!$A$1:$B$547,2,FALSE))</f>
        <v/>
      </c>
      <c r="AC143" t="str">
        <f>IF(ISERROR(MATCH(AC$1,'CSC Mitre'!EL$1:EL$220,0)),"",VLOOKUP(AC$1,'Tactic Recode'!$A$1:$B$547,2,FALSE))</f>
        <v/>
      </c>
      <c r="AD143" t="str">
        <f>IF(ISERROR(MATCH(AD$1,'CSC Mitre'!EL$1:EL$220,0)),"",VLOOKUP(AD$1,'Tactic Recode'!$A$1:$B$547,2,FALSE))</f>
        <v/>
      </c>
      <c r="AE143" t="str">
        <f>IF(ISERROR(MATCH(AE$1,'CSC Mitre'!EL$1:EL$220,0)),"",VLOOKUP(AE$1,'Tactic Recode'!$A$1:$B$547,2,FALSE))</f>
        <v/>
      </c>
      <c r="AF143" t="str">
        <f>IF(ISERROR(MATCH(AF$1,'CSC Mitre'!EL$1:EL$220,0)),"",VLOOKUP(AF$1,'Tactic Recode'!$A$1:$B$547,2,FALSE))</f>
        <v/>
      </c>
      <c r="AG143" t="str">
        <f>IF(ISERROR(MATCH(AG$1,'CSC Mitre'!EL$1:EL$220,0)),"",VLOOKUP(AG$1,'Tactic Recode'!$A$1:$B$547,2,FALSE))</f>
        <v/>
      </c>
      <c r="AH143" t="str">
        <f>IF(ISERROR(MATCH(AH$1,'CSC Mitre'!EL$1:EL$220,0)),"",VLOOKUP(AH$1,'Tactic Recode'!$A$1:$B$547,2,FALSE))</f>
        <v/>
      </c>
      <c r="AI143" t="str">
        <f>IF(ISERROR(MATCH(AI$1,'CSC Mitre'!EL$1:EL$220,0)),"",VLOOKUP(AI$1,'Tactic Recode'!$A$1:$B$547,2,FALSE))</f>
        <v/>
      </c>
      <c r="AJ143" t="str">
        <f>IF(ISERROR(MATCH(AJ$1,'CSC Mitre'!EL$1:EL$220,0)),"",VLOOKUP(AJ$1,'Tactic Recode'!$A$1:$B$547,2,FALSE))</f>
        <v/>
      </c>
      <c r="AK143" t="str">
        <f>IF(ISERROR(MATCH(AK$1,'CSC Mitre'!EL$1:EL$220,0)),"",VLOOKUP(AK$1,'Tactic Recode'!$A$1:$B$547,2,FALSE))</f>
        <v/>
      </c>
      <c r="AL143" t="str">
        <f>IF(ISERROR(MATCH(AL$1,'CSC Mitre'!EL$1:EL$220,0)),"",VLOOKUP(AL$1,'Tactic Recode'!$A$1:$B$547,2,FALSE))</f>
        <v/>
      </c>
      <c r="AM143" t="str">
        <f>IF(ISERROR(MATCH(AM$1,'CSC Mitre'!EL$1:EL$220,0)),"",VLOOKUP(AM$1,'Tactic Recode'!$A$1:$B$547,2,FALSE))</f>
        <v/>
      </c>
      <c r="AN143" t="str">
        <f>IF(ISERROR(MATCH(AN$1,'CSC Mitre'!EL$1:EL$220,0)),"",VLOOKUP(AN$1,'Tactic Recode'!$A$1:$B$547,2,FALSE))</f>
        <v/>
      </c>
      <c r="AO143" t="str">
        <f>IF(ISERROR(MATCH(AO$1,'CSC Mitre'!EL$1:EL$220,0)),"",VLOOKUP(AO$1,'Tactic Recode'!$A$1:$B$547,2,FALSE))</f>
        <v/>
      </c>
      <c r="AP143" t="str">
        <f>IF(ISERROR(MATCH(AP$1,'CSC Mitre'!EL$1:EL$220,0)),"",VLOOKUP(AP$1,'Tactic Recode'!$A$1:$B$547,2,FALSE))</f>
        <v/>
      </c>
      <c r="AQ143" t="str">
        <f>IF(ISERROR(MATCH(AQ$1,'CSC Mitre'!EL$1:EL$220,0)),"",VLOOKUP(AQ$1,'Tactic Recode'!$A$1:$B$547,2,FALSE))</f>
        <v/>
      </c>
      <c r="AR143" t="str">
        <f>IF(ISERROR(MATCH(AR$1,'CSC Mitre'!EL$1:EL$220,0)),"",VLOOKUP(AR$1,'Tactic Recode'!$A$1:$B$547,2,FALSE))</f>
        <v/>
      </c>
      <c r="AS143" t="str">
        <f>IF(ISERROR(MATCH(AS$1,'CSC Mitre'!EL$1:EL$220,0)),"",VLOOKUP(AS$1,'Tactic Recode'!$A$1:$B$547,2,FALSE))</f>
        <v/>
      </c>
      <c r="AT143" t="str">
        <f>IF(ISERROR(MATCH(AT$1,'CSC Mitre'!EL$1:EL$220,0)),"",VLOOKUP(AT$1,'Tactic Recode'!$A$1:$B$547,2,FALSE))</f>
        <v/>
      </c>
      <c r="AU143" t="str">
        <f>IF(ISERROR(MATCH(AU$1,'CSC Mitre'!EL$1:EL$220,0)),"",VLOOKUP(AU$1,'Tactic Recode'!$A$1:$B$547,2,FALSE))</f>
        <v/>
      </c>
      <c r="AV143" t="str">
        <f>IF(ISERROR(MATCH(AV$1,'CSC Mitre'!EL$1:EL$220,0)),"",VLOOKUP(AV$1,'Tactic Recode'!$A$1:$B$547,2,FALSE))</f>
        <v/>
      </c>
      <c r="AW143" t="str">
        <f>IF(ISERROR(MATCH(AW$1,'CSC Mitre'!EL$1:EL$220,0)),"",VLOOKUP(AW$1,'Tactic Recode'!$A$1:$B$547,2,FALSE))</f>
        <v/>
      </c>
      <c r="AX143" t="str">
        <f>IF(ISERROR(MATCH(AX$1,'CSC Mitre'!EL$1:EL$220,0)),"",VLOOKUP(AX$1,'Tactic Recode'!$A$1:$B$547,2,FALSE))</f>
        <v/>
      </c>
      <c r="AY143" t="str">
        <f>IF(ISERROR(MATCH(AY$1,'CSC Mitre'!EL$1:EL$220,0)),"",VLOOKUP(AY$1,'Tactic Recode'!$A$1:$B$547,2,FALSE))</f>
        <v/>
      </c>
      <c r="AZ143" t="str">
        <f>IF(ISERROR(MATCH(AZ$1,'CSC Mitre'!EL$1:EL$220,0)),"",VLOOKUP(AZ$1,'Tactic Recode'!$A$1:$B$547,2,FALSE))</f>
        <v/>
      </c>
      <c r="BA143" t="str">
        <f>IF(ISERROR(MATCH(BA$1,'CSC Mitre'!EL$1:EL$220,0)),"",VLOOKUP(BA$1,'Tactic Recode'!$A$1:$B$547,2,FALSE))</f>
        <v/>
      </c>
      <c r="BB143" t="str">
        <f>IF(ISERROR(MATCH(BB$1,'CSC Mitre'!EL$1:EL$220,0)),"",VLOOKUP(BB$1,'Tactic Recode'!$A$1:$B$547,2,FALSE))</f>
        <v/>
      </c>
      <c r="BC143" t="str">
        <f>IF(ISERROR(MATCH(BC$1,'CSC Mitre'!EL$1:EL$220,0)),"",VLOOKUP(BC$1,'Tactic Recode'!$A$1:$B$547,2,FALSE))</f>
        <v/>
      </c>
      <c r="BD143" t="str">
        <f>IF(ISERROR(MATCH(BD$1,'CSC Mitre'!EL$1:EL$220,0)),"",VLOOKUP(BD$1,'Tactic Recode'!$A$1:$B$547,2,FALSE))</f>
        <v/>
      </c>
      <c r="BE143" t="str">
        <f>IF(ISERROR(MATCH(BE$1,'CSC Mitre'!EL$1:EL$220,0)),"",VLOOKUP(BE$1,'Tactic Recode'!$A$1:$B$547,2,FALSE))</f>
        <v/>
      </c>
      <c r="BF143" t="str">
        <f>IF(ISERROR(MATCH(BF$1,'CSC Mitre'!EL$1:EL$220,0)),"",VLOOKUP(BF$1,'Tactic Recode'!$A$1:$B$547,2,FALSE))</f>
        <v/>
      </c>
      <c r="BG143" t="str">
        <f>IF(ISERROR(MATCH(BG$1,'CSC Mitre'!EL$1:EL$220,0)),"",VLOOKUP(BG$1,'Tactic Recode'!$A$1:$B$547,2,FALSE))</f>
        <v/>
      </c>
      <c r="BH143" t="str">
        <f>IF(ISERROR(MATCH(BH$1,'CSC Mitre'!EL$1:EL$220,0)),"",VLOOKUP(BH$1,'Tactic Recode'!$A$1:$B$547,2,FALSE))</f>
        <v/>
      </c>
      <c r="BI143" t="str">
        <f>IF(ISERROR(MATCH(BI$1,'CSC Mitre'!EL$1:EL$220,0)),"",VLOOKUP(BI$1,'Tactic Recode'!$A$1:$B$547,2,FALSE))</f>
        <v/>
      </c>
      <c r="BJ143" t="str">
        <f>IF(ISERROR(MATCH(BJ$1,'CSC Mitre'!EL$1:EL$220,0)),"",VLOOKUP(BJ$1,'Tactic Recode'!$A$1:$B$547,2,FALSE))</f>
        <v/>
      </c>
      <c r="BK143" t="str">
        <f>IF(ISERROR(MATCH(BK$1,'CSC Mitre'!EL$1:EL$220,0)),"",VLOOKUP(BK$1,'Tactic Recode'!$A$1:$B$547,2,FALSE))</f>
        <v/>
      </c>
      <c r="BL143" t="str">
        <f>IF(ISERROR(MATCH(BL$1,'CSC Mitre'!EL$1:EL$220,0)),"",VLOOKUP(BL$1,'Tactic Recode'!$A$1:$B$547,2,FALSE))</f>
        <v/>
      </c>
      <c r="BM143" t="str">
        <f>IF(ISERROR(MATCH(BM$1,'CSC Mitre'!EL$1:EL$220,0)),"",VLOOKUP(BM$1,'Tactic Recode'!$A$1:$B$547,2,FALSE))</f>
        <v/>
      </c>
      <c r="BN143" t="str">
        <f>IF(ISERROR(MATCH(BN$1,'CSC Mitre'!EL$1:EL$220,0)),"",VLOOKUP(BN$1,'Tactic Recode'!$A$1:$B$547,2,FALSE))</f>
        <v/>
      </c>
      <c r="BO143" t="str">
        <f>IF(ISERROR(MATCH(BO$1,'CSC Mitre'!EL$1:EL$220,0)),"",VLOOKUP(BO$1,'Tactic Recode'!$A$1:$B$547,2,FALSE))</f>
        <v/>
      </c>
      <c r="BP143" t="str">
        <f>IF(ISERROR(MATCH(BP$1,'CSC Mitre'!EL$1:EL$220,0)),"",VLOOKUP(BP$1,'Tactic Recode'!$A$1:$B$547,2,FALSE))</f>
        <v/>
      </c>
      <c r="BQ143" t="str">
        <f>IF(ISERROR(MATCH(BQ$1,'CSC Mitre'!EL$1:EL$220,0)),"",VLOOKUP(BQ$1,'Tactic Recode'!$A$1:$B$547,2,FALSE))</f>
        <v/>
      </c>
      <c r="BR143" t="str">
        <f>IF(ISERROR(MATCH(BR$1,'CSC Mitre'!EL$1:EL$220,0)),"",VLOOKUP(BR$1,'Tactic Recode'!$A$1:$B$547,2,FALSE))</f>
        <v/>
      </c>
      <c r="BS143" t="str">
        <f>IF(ISERROR(MATCH(BS$1,'CSC Mitre'!EL$1:EL$220,0)),"",VLOOKUP(BS$1,'Tactic Recode'!$A$1:$B$547,2,FALSE))</f>
        <v/>
      </c>
      <c r="BT143" t="str">
        <f>IF(ISERROR(MATCH(BT$1,'CSC Mitre'!EL$1:EL$220,0)),"",VLOOKUP(BT$1,'Tactic Recode'!$A$1:$B$547,2,FALSE))</f>
        <v/>
      </c>
      <c r="BU143" t="str">
        <f>IF(ISERROR(MATCH(BU$1,'CSC Mitre'!EL$1:EL$220,0)),"",VLOOKUP(BU$1,'Tactic Recode'!$A$1:$B$547,2,FALSE))</f>
        <v/>
      </c>
      <c r="BV143" t="str">
        <f>IF(ISERROR(MATCH(BV$1,'CSC Mitre'!EL$1:EL$220,0)),"",VLOOKUP(BV$1,'Tactic Recode'!$A$1:$B$547,2,FALSE))</f>
        <v/>
      </c>
      <c r="BW143" t="str">
        <f>IF(ISERROR(MATCH(BW$1,'CSC Mitre'!EL$1:EL$220,0)),"",VLOOKUP(BW$1,'Tactic Recode'!$A$1:$B$547,2,FALSE))</f>
        <v/>
      </c>
      <c r="BX143" t="str">
        <f>IF(ISERROR(MATCH(BX$1,'CSC Mitre'!EL$1:EL$220,0)),"",VLOOKUP(BX$1,'Tactic Recode'!$A$1:$B$547,2,FALSE))</f>
        <v/>
      </c>
      <c r="BY143" t="str">
        <f>IF(ISERROR(MATCH(BY$1,'CSC Mitre'!EL$1:EL$220,0)),"",VLOOKUP(BY$1,'Tactic Recode'!$A$1:$B$547,2,FALSE))</f>
        <v/>
      </c>
      <c r="BZ143" t="str">
        <f>IF(ISERROR(MATCH(BZ$1,'CSC Mitre'!EL$1:EL$220,0)),"",VLOOKUP(BZ$1,'Tactic Recode'!$A$1:$B$547,2,FALSE))</f>
        <v/>
      </c>
      <c r="CA143" t="str">
        <f>IF(ISERROR(MATCH(CA$1,'CSC Mitre'!EL$1:EL$220,0)),"",VLOOKUP(CA$1,'Tactic Recode'!$A$1:$B$547,2,FALSE))</f>
        <v/>
      </c>
      <c r="CB143" t="str">
        <f>IF(ISERROR(MATCH(CB$1,'CSC Mitre'!EL$1:EL$220,0)),"",VLOOKUP(CB$1,'Tactic Recode'!$A$1:$B$547,2,FALSE))</f>
        <v/>
      </c>
      <c r="CC143" t="str">
        <f>IF(ISERROR(MATCH(CC$1,'CSC Mitre'!EL$1:EL$220,0)),"",VLOOKUP(CC$1,'Tactic Recode'!$A$1:$B$547,2,FALSE))</f>
        <v/>
      </c>
      <c r="CD143" t="str">
        <f>IF(ISERROR(MATCH(CD$1,'CSC Mitre'!EL$1:EL$220,0)),"",VLOOKUP(CD$1,'Tactic Recode'!$A$1:$B$547,2,FALSE))</f>
        <v/>
      </c>
      <c r="CE143" t="str">
        <f>IF(ISERROR(MATCH(CE$1,'CSC Mitre'!EL$1:EL$220,0)),"",VLOOKUP(CE$1,'Tactic Recode'!$A$1:$B$547,2,FALSE))</f>
        <v/>
      </c>
      <c r="CF143" t="str">
        <f>IF(ISERROR(MATCH(CF$1,'CSC Mitre'!EL$1:EL$220,0)),"",VLOOKUP(CF$1,'Tactic Recode'!$A$1:$B$547,2,FALSE))</f>
        <v/>
      </c>
      <c r="CG143" t="str">
        <f>IF(ISERROR(MATCH(CG$1,'CSC Mitre'!EL$1:EL$220,0)),"",VLOOKUP(CG$1,'Tactic Recode'!$A$1:$B$547,2,FALSE))</f>
        <v/>
      </c>
      <c r="CH143" t="str">
        <f>IF(ISERROR(MATCH(CH$1,'CSC Mitre'!EL$1:EL$220,0)),"",VLOOKUP(CH$1,'Tactic Recode'!$A$1:$B$547,2,FALSE))</f>
        <v/>
      </c>
      <c r="CI143" t="str">
        <f>IF(ISERROR(MATCH(CI$1,'CSC Mitre'!EL$1:EL$220,0)),"",VLOOKUP(CI$1,'Tactic Recode'!$A$1:$B$547,2,FALSE))</f>
        <v/>
      </c>
      <c r="CJ143" t="str">
        <f>IF(ISERROR(MATCH(CJ$1,'CSC Mitre'!EL$1:EL$220,0)),"",VLOOKUP(CJ$1,'Tactic Recode'!$A$1:$B$547,2,FALSE))</f>
        <v/>
      </c>
      <c r="CK143" t="str">
        <f>IF(ISERROR(MATCH(CK$1,'CSC Mitre'!EL$1:EL$220,0)),"",VLOOKUP(CK$1,'Tactic Recode'!$A$1:$B$547,2,FALSE))</f>
        <v/>
      </c>
      <c r="CL143" t="str">
        <f>IF(ISERROR(MATCH(CL$1,'CSC Mitre'!EL$1:EL$220,0)),"",VLOOKUP(CL$1,'Tactic Recode'!$A$1:$B$547,2,FALSE))</f>
        <v/>
      </c>
      <c r="CM143" t="str">
        <f>IF(ISERROR(MATCH(CM$1,'CSC Mitre'!EL$1:EL$220,0)),"",VLOOKUP(CM$1,'Tactic Recode'!$A$1:$B$547,2,FALSE))</f>
        <v/>
      </c>
      <c r="CN143" t="str">
        <f>IF(ISERROR(MATCH(CN$1,'CSC Mitre'!EL$1:EL$220,0)),"",VLOOKUP(CN$1,'Tactic Recode'!$A$1:$B$547,2,FALSE))</f>
        <v/>
      </c>
      <c r="CO143" t="str">
        <f>IF(ISERROR(MATCH(CO$1,'CSC Mitre'!EL$1:EL$220,0)),"",VLOOKUP(CO$1,'Tactic Recode'!$A$1:$B$547,2,FALSE))</f>
        <v/>
      </c>
      <c r="CP143" t="str">
        <f>IF(ISERROR(MATCH(CP$1,'CSC Mitre'!EL$1:EL$220,0)),"",VLOOKUP(CP$1,'Tactic Recode'!$A$1:$B$547,2,FALSE))</f>
        <v/>
      </c>
      <c r="CQ143" t="str">
        <f>IF(ISERROR(MATCH(CQ$1,'CSC Mitre'!EL$1:EL$220,0)),"",VLOOKUP(CQ$1,'Tactic Recode'!$A$1:$B$547,2,FALSE))</f>
        <v/>
      </c>
      <c r="CR143" t="str">
        <f>IF(ISERROR(MATCH(CR$1,'CSC Mitre'!EL$1:EL$220,0)),"",VLOOKUP(CR$1,'Tactic Recode'!$A$1:$B$547,2,FALSE))</f>
        <v/>
      </c>
      <c r="CS143" t="str">
        <f>IF(ISERROR(MATCH(CS$1,'CSC Mitre'!EL$1:EL$220,0)),"",VLOOKUP(CS$1,'Tactic Recode'!$A$1:$B$547,2,FALSE))</f>
        <v/>
      </c>
      <c r="CT143" t="str">
        <f>IF(ISERROR(MATCH(CT$1,'CSC Mitre'!EL$1:EL$220,0)),"",VLOOKUP(CT$1,'Tactic Recode'!$A$1:$B$547,2,FALSE))</f>
        <v/>
      </c>
      <c r="CU143" t="str">
        <f>IF(ISERROR(MATCH(CU$1,'CSC Mitre'!EL$1:EL$220,0)),"",VLOOKUP(CU$1,'Tactic Recode'!$A$1:$B$547,2,FALSE))</f>
        <v/>
      </c>
      <c r="CV143" t="str">
        <f>IF(ISERROR(MATCH(CV$1,'CSC Mitre'!EL$1:EL$220,0)),"",VLOOKUP(CV$1,'Tactic Recode'!$A$1:$B$547,2,FALSE))</f>
        <v/>
      </c>
      <c r="CW143" t="str">
        <f>IF(ISERROR(MATCH(CW$1,'CSC Mitre'!EL$1:EL$220,0)),"",VLOOKUP(CW$1,'Tactic Recode'!$A$1:$B$547,2,FALSE))</f>
        <v/>
      </c>
      <c r="CX143" t="str">
        <f>IF(ISERROR(MATCH(CX$1,'CSC Mitre'!EL$1:EL$220,0)),"",VLOOKUP(CX$1,'Tactic Recode'!$A$1:$B$547,2,FALSE))</f>
        <v/>
      </c>
      <c r="CY143" t="str">
        <f>IF(ISERROR(MATCH(CY$1,'CSC Mitre'!EL$1:EL$220,0)),"",VLOOKUP(CY$1,'Tactic Recode'!$A$1:$B$547,2,FALSE))</f>
        <v/>
      </c>
      <c r="CZ143" t="str">
        <f>IF(ISERROR(MATCH(CZ$1,'CSC Mitre'!EL$1:EL$220,0)),"",VLOOKUP(CZ$1,'Tactic Recode'!$A$1:$B$547,2,FALSE))</f>
        <v/>
      </c>
      <c r="DA143" t="str">
        <f>IF(ISERROR(MATCH(DA$1,'CSC Mitre'!EL$1:EL$220,0)),"",VLOOKUP(DA$1,'Tactic Recode'!$A$1:$B$547,2,FALSE))</f>
        <v/>
      </c>
      <c r="DB143" t="str">
        <f>IF(ISERROR(MATCH(DB$1,'CSC Mitre'!EL$1:EL$220,0)),"",VLOOKUP(DB$1,'Tactic Recode'!$A$1:$B$547,2,FALSE))</f>
        <v/>
      </c>
      <c r="DC143" t="str">
        <f>IF(ISERROR(MATCH(DC$1,'CSC Mitre'!EL$1:EL$220,0)),"",VLOOKUP(DC$1,'Tactic Recode'!$A$1:$B$547,2,FALSE))</f>
        <v/>
      </c>
      <c r="DD143" t="str">
        <f>IF(ISERROR(MATCH(DD$1,'CSC Mitre'!EL$1:EL$220,0)),"",VLOOKUP(DD$1,'Tactic Recode'!$A$1:$B$547,2,FALSE))</f>
        <v/>
      </c>
      <c r="DE143" t="str">
        <f>IF(ISERROR(MATCH(DE$1,'CSC Mitre'!EL$1:EL$220,0)),"",VLOOKUP(DE$1,'Tactic Recode'!$A$1:$B$547,2,FALSE))</f>
        <v/>
      </c>
      <c r="DF143" t="str">
        <f>IF(ISERROR(MATCH(DF$1,'CSC Mitre'!EL$1:EL$220,0)),"",VLOOKUP(DF$1,'Tactic Recode'!$A$1:$B$547,2,FALSE))</f>
        <v/>
      </c>
      <c r="DG143" t="str">
        <f>IF(ISERROR(MATCH(DG$1,'CSC Mitre'!EL$1:EL$220,0)),"",VLOOKUP(DG$1,'Tactic Recode'!$A$1:$B$547,2,FALSE))</f>
        <v/>
      </c>
      <c r="DH143" t="str">
        <f>IF(ISERROR(MATCH(DH$1,'CSC Mitre'!EL$1:EL$220,0)),"",VLOOKUP(DH$1,'Tactic Recode'!$A$1:$B$547,2,FALSE))</f>
        <v/>
      </c>
      <c r="DI143" t="str">
        <f>IF(ISERROR(MATCH(DI$1,'CSC Mitre'!EL$1:EL$220,0)),"",VLOOKUP(DI$1,'Tactic Recode'!$A$1:$B$547,2,FALSE))</f>
        <v/>
      </c>
      <c r="DJ143" t="str">
        <f>IF(ISERROR(MATCH(DJ$1,'CSC Mitre'!EL$1:EL$220,0)),"",VLOOKUP(DJ$1,'Tactic Recode'!$A$1:$B$547,2,FALSE))</f>
        <v/>
      </c>
      <c r="DK143" t="str">
        <f>IF(ISERROR(MATCH(DK$1,'CSC Mitre'!EL$1:EL$220,0)),"",VLOOKUP(DK$1,'Tactic Recode'!$A$1:$B$547,2,FALSE))</f>
        <v/>
      </c>
      <c r="DL143" t="str">
        <f>IF(ISERROR(MATCH(DL$1,'CSC Mitre'!EL$1:EL$220,0)),"",VLOOKUP(DL$1,'Tactic Recode'!$A$1:$B$547,2,FALSE))</f>
        <v/>
      </c>
      <c r="DM143" t="str">
        <f>IF(ISERROR(MATCH(DM$1,'CSC Mitre'!EL$1:EL$220,0)),"",VLOOKUP(DM$1,'Tactic Recode'!$A$1:$B$547,2,FALSE))</f>
        <v/>
      </c>
      <c r="DN143" t="str">
        <f>IF(ISERROR(MATCH(DN$1,'CSC Mitre'!EL$1:EL$220,0)),"",VLOOKUP(DN$1,'Tactic Recode'!$A$1:$B$547,2,FALSE))</f>
        <v/>
      </c>
      <c r="DO143" t="str">
        <f>IF(ISERROR(MATCH(DO$1,'CSC Mitre'!EL$1:EL$220,0)),"",VLOOKUP(DO$1,'Tactic Recode'!$A$1:$B$547,2,FALSE))</f>
        <v/>
      </c>
      <c r="DP143" t="str">
        <f>IF(ISERROR(MATCH(DP$1,'CSC Mitre'!EL$1:EL$220,0)),"",VLOOKUP(DP$1,'Tactic Recode'!$A$1:$B$547,2,FALSE))</f>
        <v/>
      </c>
      <c r="DQ143" t="str">
        <f>IF(ISERROR(MATCH(DQ$1,'CSC Mitre'!EL$1:EL$220,0)),"",VLOOKUP(DQ$1,'Tactic Recode'!$A$1:$B$547,2,FALSE))</f>
        <v/>
      </c>
      <c r="DR143" t="str">
        <f>IF(ISERROR(MATCH(DR$1,'CSC Mitre'!EL$1:EL$220,0)),"",VLOOKUP(DR$1,'Tactic Recode'!$A$1:$B$547,2,FALSE))</f>
        <v/>
      </c>
      <c r="DS143" t="str">
        <f>IF(ISERROR(MATCH(DS$1,'CSC Mitre'!EL$1:EL$220,0)),"",VLOOKUP(DS$1,'Tactic Recode'!$A$1:$B$547,2,FALSE))</f>
        <v/>
      </c>
      <c r="DT143" t="str">
        <f>IF(ISERROR(MATCH(DT$1,'CSC Mitre'!EL$1:EL$220,0)),"",VLOOKUP(DT$1,'Tactic Recode'!$A$1:$B$547,2,FALSE))</f>
        <v/>
      </c>
      <c r="DU143" t="str">
        <f>IF(ISERROR(MATCH(DU$1,'CSC Mitre'!EL$1:EL$220,0)),"",VLOOKUP(DU$1,'Tactic Recode'!$A$1:$B$547,2,FALSE))</f>
        <v/>
      </c>
      <c r="DV143" t="str">
        <f>IF(ISERROR(MATCH(DV$1,'CSC Mitre'!EL$1:EL$220,0)),"",VLOOKUP(DV$1,'Tactic Recode'!$A$1:$B$547,2,FALSE))</f>
        <v/>
      </c>
      <c r="DW143" t="str">
        <f>IF(ISERROR(MATCH(DW$1,'CSC Mitre'!EL$1:EL$220,0)),"",VLOOKUP(DW$1,'Tactic Recode'!$A$1:$B$547,2,FALSE))</f>
        <v/>
      </c>
      <c r="DX143" t="str">
        <f>IF(ISERROR(MATCH(DX$1,'CSC Mitre'!EL$1:EL$220,0)),"",VLOOKUP(DX$1,'Tactic Recode'!$A$1:$B$547,2,FALSE))</f>
        <v/>
      </c>
      <c r="DY143" t="str">
        <f>IF(ISERROR(MATCH(DY$1,'CSC Mitre'!EL$1:EL$220,0)),"",VLOOKUP(DY$1,'Tactic Recode'!$A$1:$B$547,2,FALSE))</f>
        <v/>
      </c>
      <c r="DZ143" t="str">
        <f>IF(ISERROR(MATCH(DZ$1,'CSC Mitre'!EL$1:EL$220,0)),"",VLOOKUP(DZ$1,'Tactic Recode'!$A$1:$B$547,2,FALSE))</f>
        <v/>
      </c>
      <c r="EA143" t="str">
        <f>IF(ISERROR(MATCH(EA$1,'CSC Mitre'!EL$1:EL$220,0)),"",VLOOKUP(EA$1,'Tactic Recode'!$A$1:$B$547,2,FALSE))</f>
        <v/>
      </c>
      <c r="EB143" t="str">
        <f>IF(ISERROR(MATCH(EB$1,'CSC Mitre'!EL$1:EL$220,0)),"",VLOOKUP(EB$1,'Tactic Recode'!$A$1:$B$547,2,FALSE))</f>
        <v/>
      </c>
      <c r="EC143" t="str">
        <f>IF(ISERROR(MATCH(EC$1,'CSC Mitre'!EL$1:EL$220,0)),"",VLOOKUP(EC$1,'Tactic Recode'!$A$1:$B$547,2,FALSE))</f>
        <v/>
      </c>
      <c r="ED143" t="str">
        <f>IF(ISERROR(MATCH(ED$1,'CSC Mitre'!EL$1:EL$220,0)),"",VLOOKUP(ED$1,'Tactic Recode'!$A$1:$B$547,2,FALSE))</f>
        <v/>
      </c>
      <c r="EE143" t="str">
        <f>IF(ISERROR(MATCH(EE$1,'CSC Mitre'!EL$1:EL$220,0)),"",VLOOKUP(EE$1,'Tactic Recode'!$A$1:$B$547,2,FALSE))</f>
        <v/>
      </c>
      <c r="EF143" t="str">
        <f>IF(ISERROR(MATCH(EF$1,'CSC Mitre'!EL$1:EL$220,0)),"",VLOOKUP(EF$1,'Tactic Recode'!$A$1:$B$547,2,FALSE))</f>
        <v/>
      </c>
      <c r="EG143" t="str">
        <f>IF(ISERROR(MATCH(EG$1,'CSC Mitre'!EL$1:EL$220,0)),"",VLOOKUP(EG$1,'Tactic Recode'!$A$1:$B$547,2,FALSE))</f>
        <v/>
      </c>
      <c r="EH143" t="str">
        <f>IF(ISERROR(MATCH(EH$1,'CSC Mitre'!EL$1:EL$220,0)),"",VLOOKUP(EH$1,'Tactic Recode'!$A$1:$B$547,2,FALSE))</f>
        <v/>
      </c>
      <c r="EI143" t="str">
        <f>IF(ISERROR(MATCH(EI$1,'CSC Mitre'!EL$1:EL$220,0)),"",VLOOKUP(EI$1,'Tactic Recode'!$A$1:$B$547,2,FALSE))</f>
        <v/>
      </c>
      <c r="EJ143" t="str">
        <f>IF(ISERROR(MATCH(EJ$1,'CSC Mitre'!EL$1:EL$220,0)),"",VLOOKUP(EJ$1,'Tactic Recode'!$A$1:$B$547,2,FALSE))</f>
        <v/>
      </c>
      <c r="EK143" t="str">
        <f>IF(ISERROR(MATCH(EK$1,'CSC Mitre'!EL$1:EL$220,0)),"",VLOOKUP(EK$1,'Tactic Recode'!$A$1:$B$547,2,FALSE))</f>
        <v/>
      </c>
      <c r="EL143" t="str">
        <f>IF(ISERROR(MATCH(EL$1,'CSC Mitre'!EL$1:EL$220,0)),"",VLOOKUP(EL$1,'Tactic Recode'!$A$1:$B$547,2,FALSE))</f>
        <v/>
      </c>
      <c r="EM143" t="str">
        <f>IF(ISERROR(MATCH(EM$1,'CSC Mitre'!EL$1:EL$220,0)),"",VLOOKUP(EM$1,'Tactic Recode'!$A$1:$B$547,2,FALSE))</f>
        <v/>
      </c>
      <c r="EN143" t="str">
        <f>IF(ISERROR(MATCH(EN$1,'CSC Mitre'!EL$1:EL$220,0)),"",VLOOKUP(EN$1,'Tactic Recode'!$A$1:$B$547,2,FALSE))</f>
        <v/>
      </c>
      <c r="EO143" t="str">
        <f>IF(ISERROR(MATCH(EO$1,'CSC Mitre'!EL$1:EL$220,0)),"",VLOOKUP(EO$1,'Tactic Recode'!$A$1:$B$547,2,FALSE))</f>
        <v/>
      </c>
      <c r="EP143" t="str">
        <f>IF(ISERROR(MATCH(EP$1,'CSC Mitre'!EL$1:EL$220,0)),"",VLOOKUP(EP$1,'Tactic Recode'!$A$1:$B$547,2,FALSE))</f>
        <v/>
      </c>
      <c r="EQ143" t="str">
        <f>IF(ISERROR(MATCH(EQ$1,'CSC Mitre'!EL$1:EL$220,0)),"",VLOOKUP(EQ$1,'Tactic Recode'!$A$1:$B$547,2,FALSE))</f>
        <v/>
      </c>
      <c r="ER143" t="str">
        <f>IF(ISERROR(MATCH(ER$1,'CSC Mitre'!EL$1:EL$220,0)),"",VLOOKUP(ER$1,'Tactic Recode'!$A$1:$B$547,2,FALSE))</f>
        <v/>
      </c>
      <c r="ES143" t="str">
        <f>IF(ISERROR(MATCH(ES$1,'CSC Mitre'!EL$1:EL$220,0)),"",VLOOKUP(ES$1,'Tactic Recode'!$A$1:$B$547,2,FALSE))</f>
        <v/>
      </c>
      <c r="ET143" t="str">
        <f>IF(ISERROR(MATCH(ET$1,'CSC Mitre'!EL$1:EL$220,0)),"",VLOOKUP(ET$1,'Tactic Recode'!$A$1:$B$547,2,FALSE))</f>
        <v/>
      </c>
      <c r="EU143" t="str">
        <f>IF(ISERROR(MATCH(EU$1,'CSC Mitre'!EL$1:EL$220,0)),"",VLOOKUP(EU$1,'Tactic Recode'!$A$1:$B$547,2,FALSE))</f>
        <v/>
      </c>
      <c r="EV143" t="str">
        <f>IF(ISERROR(MATCH(EV$1,'CSC Mitre'!EL$1:EL$220,0)),"",VLOOKUP(EV$1,'Tactic Recode'!$A$1:$B$547,2,FALSE))</f>
        <v/>
      </c>
      <c r="EW143" t="str">
        <f>IF(ISERROR(MATCH(EW$1,'CSC Mitre'!EL$1:EL$220,0)),"",VLOOKUP(EW$1,'Tactic Recode'!$A$1:$B$547,2,FALSE))</f>
        <v/>
      </c>
      <c r="EX143" t="str">
        <f>IF(ISERROR(MATCH(EX$1,'CSC Mitre'!EL$1:EL$220,0)),"",VLOOKUP(EX$1,'Tactic Recode'!$A$1:$B$547,2,FALSE))</f>
        <v/>
      </c>
      <c r="EY143" t="str">
        <f>IF(ISERROR(MATCH(EY$1,'CSC Mitre'!EL$1:EL$220,0)),"",VLOOKUP(EY$1,'Tactic Recode'!$A$1:$B$547,2,FALSE))</f>
        <v/>
      </c>
      <c r="EZ143" t="str">
        <f>IF(ISERROR(MATCH(EZ$1,'CSC Mitre'!EL$1:EL$220,0)),"",VLOOKUP(EZ$1,'Tactic Recode'!$A$1:$B$547,2,FALSE))</f>
        <v/>
      </c>
      <c r="FA143" t="str">
        <f>IF(ISERROR(MATCH(FA$1,'CSC Mitre'!EL$1:EL$220,0)),"",VLOOKUP(FA$1,'Tactic Recode'!$A$1:$B$547,2,FALSE))</f>
        <v/>
      </c>
      <c r="FB143" t="str">
        <f>IF(ISERROR(MATCH(FB$1,'CSC Mitre'!EL$1:EL$220,0)),"",VLOOKUP(FB$1,'Tactic Recode'!$A$1:$B$547,2,FALSE))</f>
        <v/>
      </c>
      <c r="FC143" t="str">
        <f>IF(ISERROR(MATCH(FC$1,'CSC Mitre'!EL$1:EL$220,0)),"",VLOOKUP(FC$1,'Tactic Recode'!$A$1:$B$547,2,FALSE))</f>
        <v/>
      </c>
      <c r="FD143" t="str">
        <f>IF(ISERROR(MATCH(FD$1,'CSC Mitre'!EL$1:EL$220,0)),"",VLOOKUP(FD$1,'Tactic Recode'!$A$1:$B$547,2,FALSE))</f>
        <v/>
      </c>
      <c r="FE143" t="str">
        <f>IF(ISERROR(MATCH(FE$1,'CSC Mitre'!EL$1:EL$220,0)),"",VLOOKUP(FE$1,'Tactic Recode'!$A$1:$B$547,2,FALSE))</f>
        <v/>
      </c>
      <c r="FF143" t="str">
        <f>IF(ISERROR(MATCH(FF$1,'CSC Mitre'!EL$1:EL$220,0)),"",VLOOKUP(FF$1,'Tactic Recode'!$A$1:$B$547,2,FALSE))</f>
        <v/>
      </c>
      <c r="FG143" t="str">
        <f>IF(ISERROR(MATCH(FG$1,'CSC Mitre'!EL$1:EL$220,0)),"",VLOOKUP(FG$1,'Tactic Recode'!$A$1:$B$547,2,FALSE))</f>
        <v/>
      </c>
      <c r="FH143" t="str">
        <f>IF(ISERROR(MATCH(FH$1,'CSC Mitre'!EL$1:EL$220,0)),"",VLOOKUP(FH$1,'Tactic Recode'!$A$1:$B$547,2,FALSE))</f>
        <v/>
      </c>
      <c r="FI143" t="str">
        <f>IF(ISERROR(MATCH(FI$1,'CSC Mitre'!EL$1:EL$220,0)),"",VLOOKUP(FI$1,'Tactic Recode'!$A$1:$B$547,2,FALSE))</f>
        <v/>
      </c>
      <c r="FJ143" t="str">
        <f>IF(ISERROR(MATCH(FJ$1,'CSC Mitre'!EL$1:EL$220,0)),"",VLOOKUP(FJ$1,'Tactic Recode'!$A$1:$B$547,2,FALSE))</f>
        <v/>
      </c>
      <c r="FK143" t="str">
        <f>IF(ISERROR(MATCH(FK$1,'CSC Mitre'!EL$1:EL$220,0)),"",VLOOKUP(FK$1,'Tactic Recode'!$A$1:$B$547,2,FALSE))</f>
        <v/>
      </c>
      <c r="FL143" t="str">
        <f>IF(ISERROR(MATCH(FL$1,'CSC Mitre'!EL$1:EL$220,0)),"",VLOOKUP(FL$1,'Tactic Recode'!$A$1:$B$547,2,FALSE))</f>
        <v/>
      </c>
      <c r="FM143" t="str">
        <f>IF(ISERROR(MATCH(FM$1,'CSC Mitre'!EL$1:EL$220,0)),"",VLOOKUP(FM$1,'Tactic Recode'!$A$1:$B$547,2,FALSE))</f>
        <v/>
      </c>
      <c r="FN143" t="str">
        <f>IF(ISERROR(MATCH(FN$1,'CSC Mitre'!EL$1:EL$220,0)),"",VLOOKUP(FN$1,'Tactic Recode'!$A$1:$B$547,2,FALSE))</f>
        <v/>
      </c>
      <c r="FO143" t="str">
        <f>IF(ISERROR(MATCH(FO$1,'CSC Mitre'!EL$1:EL$220,0)),"",VLOOKUP(FO$1,'Tactic Recode'!$A$1:$B$547,2,FALSE))</f>
        <v/>
      </c>
      <c r="FP143" t="str">
        <f>IF(ISERROR(MATCH(FP$1,'CSC Mitre'!EL$1:EL$220,0)),"",VLOOKUP(FP$1,'Tactic Recode'!$A$1:$B$547,2,FALSE))</f>
        <v/>
      </c>
      <c r="FQ143" t="str">
        <f>IF(ISERROR(MATCH(FQ$1,'CSC Mitre'!EL$1:EL$220,0)),"",VLOOKUP(FQ$1,'Tactic Recode'!$A$1:$B$547,2,FALSE))</f>
        <v/>
      </c>
      <c r="FR143" t="str">
        <f>IF(ISERROR(MATCH(FR$1,'CSC Mitre'!EL$1:EL$220,0)),"",VLOOKUP(FR$1,'Tactic Recode'!$A$1:$B$547,2,FALSE))</f>
        <v/>
      </c>
      <c r="FS143" t="str">
        <f>IF(ISERROR(MATCH(FS$1,'CSC Mitre'!EL$1:EL$220,0)),"",VLOOKUP(FS$1,'Tactic Recode'!$A$1:$B$547,2,FALSE))</f>
        <v/>
      </c>
      <c r="FT143" t="str">
        <f>IF(ISERROR(MATCH(FT$1,'CSC Mitre'!EL$1:EL$220,0)),"",VLOOKUP(FT$1,'Tactic Recode'!$A$1:$B$547,2,FALSE))</f>
        <v/>
      </c>
      <c r="FU143" t="str">
        <f>IF(ISERROR(MATCH(FU$1,'CSC Mitre'!EL$1:EL$220,0)),"",VLOOKUP(FU$1,'Tactic Recode'!$A$1:$B$547,2,FALSE))</f>
        <v/>
      </c>
      <c r="FV143" t="str">
        <f>IF(ISERROR(MATCH(FV$1,'CSC Mitre'!EL$1:EL$220,0)),"",VLOOKUP(FV$1,'Tactic Recode'!$A$1:$B$547,2,FALSE))</f>
        <v/>
      </c>
      <c r="FW143" t="str">
        <f>IF(ISERROR(MATCH(FW$1,'CSC Mitre'!EL$1:EL$220,0)),"",VLOOKUP(FW$1,'Tactic Recode'!$A$1:$B$547,2,FALSE))</f>
        <v/>
      </c>
      <c r="FX143" t="str">
        <f>IF(ISERROR(MATCH(FX$1,'CSC Mitre'!EL$1:EL$220,0)),"",VLOOKUP(FX$1,'Tactic Recode'!$A$1:$B$547,2,FALSE))</f>
        <v/>
      </c>
      <c r="FY143" t="str">
        <f>IF(ISERROR(MATCH(FY$1,'CSC Mitre'!EL$1:EL$220,0)),"",VLOOKUP(FY$1,'Tactic Recode'!$A$1:$B$547,2,FALSE))</f>
        <v/>
      </c>
      <c r="FZ143" t="str">
        <f>IF(ISERROR(MATCH(FZ$1,'CSC Mitre'!EL$1:EL$220,0)),"",VLOOKUP(FZ$1,'Tactic Recode'!$A$1:$B$547,2,FALSE))</f>
        <v/>
      </c>
      <c r="GA143" t="str">
        <f>IF(ISERROR(MATCH(GA$1,'CSC Mitre'!EL$1:EL$220,0)),"",VLOOKUP(GA$1,'Tactic Recode'!$A$1:$B$547,2,FALSE))</f>
        <v/>
      </c>
      <c r="GB143" t="str">
        <f>IF(ISERROR(MATCH(GB$1,'CSC Mitre'!EL$1:EL$220,0)),"",VLOOKUP(GB$1,'Tactic Recode'!$A$1:$B$547,2,FALSE))</f>
        <v/>
      </c>
      <c r="GC143" t="str">
        <f>IF(ISERROR(MATCH(GC$1,'CSC Mitre'!EL$1:EL$220,0)),"",VLOOKUP(GC$1,'Tactic Recode'!$A$1:$B$547,2,FALSE))</f>
        <v/>
      </c>
      <c r="GD143" t="str">
        <f>IF(ISERROR(MATCH(GD$1,'CSC Mitre'!EL$1:EL$220,0)),"",VLOOKUP(GD$1,'Tactic Recode'!$A$1:$B$547,2,FALSE))</f>
        <v/>
      </c>
      <c r="GE143" t="str">
        <f>IF(ISERROR(MATCH(GE$1,'CSC Mitre'!EL$1:EL$220,0)),"",VLOOKUP(GE$1,'Tactic Recode'!$A$1:$B$547,2,FALSE))</f>
        <v/>
      </c>
      <c r="GF143" t="str">
        <f>IF(ISERROR(MATCH(GF$1,'CSC Mitre'!EL$1:EL$220,0)),"",VLOOKUP(GF$1,'Tactic Recode'!$A$1:$B$547,2,FALSE))</f>
        <v/>
      </c>
      <c r="GG143" t="str">
        <f>IF(ISERROR(MATCH(GG$1,'CSC Mitre'!EL$1:EL$220,0)),"",VLOOKUP(GG$1,'Tactic Recode'!$A$1:$B$547,2,FALSE))</f>
        <v/>
      </c>
      <c r="GH143" t="str">
        <f>IF(ISERROR(MATCH(GH$1,'CSC Mitre'!EL$1:EL$220,0)),"",VLOOKUP(GH$1,'Tactic Recode'!$A$1:$B$547,2,FALSE))</f>
        <v/>
      </c>
      <c r="GI143" t="str">
        <f>IF(ISERROR(MATCH(GI$1,'CSC Mitre'!EL$1:EL$220,0)),"",VLOOKUP(GI$1,'Tactic Recode'!$A$1:$B$547,2,FALSE))</f>
        <v/>
      </c>
      <c r="GJ143" t="str">
        <f>IF(ISERROR(MATCH(GJ$1,'CSC Mitre'!EL$1:EL$220,0)),"",VLOOKUP(GJ$1,'Tactic Recode'!$A$1:$B$547,2,FALSE))</f>
        <v/>
      </c>
      <c r="GK143" t="str">
        <f>IF(ISERROR(MATCH(GK$1,'CSC Mitre'!EL$1:EL$220,0)),"",VLOOKUP(GK$1,'Tactic Recode'!$A$1:$B$547,2,FALSE))</f>
        <v/>
      </c>
      <c r="GL143" t="str">
        <f>IF(ISERROR(MATCH(GL$1,'CSC Mitre'!EL$1:EL$220,0)),"",VLOOKUP(GL$1,'Tactic Recode'!$A$1:$B$547,2,FALSE))</f>
        <v/>
      </c>
      <c r="GM143" t="str">
        <f>IF(ISERROR(MATCH(GM$1,'CSC Mitre'!EL$1:EL$220,0)),"",VLOOKUP(GM$1,'Tactic Recode'!$A$1:$B$547,2,FALSE))</f>
        <v/>
      </c>
      <c r="GN143" t="str">
        <f>IF(ISERROR(MATCH(GN$1,'CSC Mitre'!EL$1:EL$220,0)),"",VLOOKUP(GN$1,'Tactic Recode'!$A$1:$B$547,2,FALSE))</f>
        <v/>
      </c>
      <c r="GO143" t="str">
        <f>IF(ISERROR(MATCH(GO$1,'CSC Mitre'!EL$1:EL$220,0)),"",VLOOKUP(GO$1,'Tactic Recode'!$A$1:$B$547,2,FALSE))</f>
        <v/>
      </c>
      <c r="GP143" t="str">
        <f>IF(ISERROR(MATCH(GP$1,'CSC Mitre'!EL$1:EL$220,0)),"",VLOOKUP(GP$1,'Tactic Recode'!$A$1:$B$547,2,FALSE))</f>
        <v/>
      </c>
      <c r="GQ143" t="str">
        <f>IF(ISERROR(MATCH(GQ$1,'CSC Mitre'!EL$1:EL$220,0)),"",VLOOKUP(GQ$1,'Tactic Recode'!$A$1:$B$547,2,FALSE))</f>
        <v/>
      </c>
      <c r="GR143" t="str">
        <f>IF(ISERROR(MATCH(GR$1,'CSC Mitre'!EL$1:EL$220,0)),"",VLOOKUP(GR$1,'Tactic Recode'!$A$1:$B$547,2,FALSE))</f>
        <v/>
      </c>
      <c r="GS143" t="str">
        <f>IF(ISERROR(MATCH(GS$1,'CSC Mitre'!EL$1:EL$220,0)),"",VLOOKUP(GS$1,'Tactic Recode'!$A$1:$B$547,2,FALSE))</f>
        <v/>
      </c>
      <c r="GT143" t="str">
        <f>IF(ISERROR(MATCH(GT$1,'CSC Mitre'!EL$1:EL$220,0)),"",VLOOKUP(GT$1,'Tactic Recode'!$A$1:$B$547,2,FALSE))</f>
        <v/>
      </c>
      <c r="GU143" t="str">
        <f>IF(ISERROR(MATCH(GU$1,'CSC Mitre'!EL$1:EL$220,0)),"",VLOOKUP(GU$1,'Tactic Recode'!$A$1:$B$547,2,FALSE))</f>
        <v/>
      </c>
      <c r="GV143" t="str">
        <f>IF(ISERROR(MATCH(GV$1,'CSC Mitre'!EL$1:EL$220,0)),"",VLOOKUP(GV$1,'Tactic Recode'!$A$1:$B$547,2,FALSE))</f>
        <v/>
      </c>
      <c r="GW143" t="str">
        <f>IF(ISERROR(MATCH(GW$1,'CSC Mitre'!EL$1:EL$220,0)),"",VLOOKUP(GW$1,'Tactic Recode'!$A$1:$B$547,2,FALSE))</f>
        <v/>
      </c>
      <c r="GX143" t="str">
        <f>IF(ISERROR(MATCH(GX$1,'CSC Mitre'!EL$1:EL$220,0)),"",VLOOKUP(GX$1,'Tactic Recode'!$A$1:$B$547,2,FALSE))</f>
        <v/>
      </c>
      <c r="GY143" t="str">
        <f>IF(ISERROR(MATCH(GY$1,'CSC Mitre'!EL$1:EL$220,0)),"",VLOOKUP(GY$1,'Tactic Recode'!$A$1:$B$547,2,FALSE))</f>
        <v/>
      </c>
      <c r="GZ143" t="str">
        <f>IF(ISERROR(MATCH(GZ$1,'CSC Mitre'!EL$1:EL$220,0)),"",VLOOKUP(GZ$1,'Tactic Recode'!$A$1:$B$547,2,FALSE))</f>
        <v/>
      </c>
      <c r="HA143" t="str">
        <f>IF(ISERROR(MATCH(HA$1,'CSC Mitre'!EL$1:EL$220,0)),"",VLOOKUP(HA$1,'Tactic Recode'!$A$1:$B$547,2,FALSE))</f>
        <v/>
      </c>
      <c r="HB143" t="str">
        <f>IF(ISERROR(MATCH(HB$1,'CSC Mitre'!EL$1:EL$220,0)),"",VLOOKUP(HB$1,'Tactic Recode'!$A$1:$B$547,2,FALSE))</f>
        <v/>
      </c>
      <c r="HC143" t="str">
        <f>IF(ISERROR(MATCH(HC$1,'CSC Mitre'!EL$1:EL$220,0)),"",VLOOKUP(HC$1,'Tactic Recode'!$A$1:$B$547,2,FALSE))</f>
        <v/>
      </c>
      <c r="HD143" t="str">
        <f>IF(ISERROR(MATCH(HD$1,'CSC Mitre'!EL$1:EL$220,0)),"",VLOOKUP(HD$1,'Tactic Recode'!$A$1:$B$547,2,FALSE))</f>
        <v/>
      </c>
      <c r="HE143" t="str">
        <f>IF(ISERROR(MATCH(HE$1,'CSC Mitre'!EL$1:EL$220,0)),"",VLOOKUP(HE$1,'Tactic Recode'!$A$1:$B$547,2,FALSE))</f>
        <v/>
      </c>
      <c r="HF143" t="str">
        <f>IF(ISERROR(MATCH(HF$1,'CSC Mitre'!EL$1:EL$220,0)),"",VLOOKUP(HF$1,'Tactic Recode'!$A$1:$B$547,2,FALSE))</f>
        <v/>
      </c>
      <c r="HG143" t="str">
        <f>IF(ISERROR(MATCH(HG$1,'CSC Mitre'!EL$1:EL$220,0)),"",VLOOKUP(HG$1,'Tactic Recode'!$A$1:$B$547,2,FALSE))</f>
        <v/>
      </c>
      <c r="HH143" t="str">
        <f>IF(ISERROR(MATCH(HH$1,'CSC Mitre'!EL$1:EL$220,0)),"",VLOOKUP(HH$1,'Tactic Recode'!$A$1:$B$547,2,FALSE))</f>
        <v/>
      </c>
      <c r="HI143" t="str">
        <f>IF(ISERROR(MATCH(HI$1,'CSC Mitre'!EL$1:EL$220,0)),"",VLOOKUP(HI$1,'Tactic Recode'!$A$1:$B$547,2,FALSE))</f>
        <v/>
      </c>
      <c r="HJ143" t="str">
        <f>IF(ISERROR(MATCH(HJ$1,'CSC Mitre'!EL$1:EL$220,0)),"",VLOOKUP(HJ$1,'Tactic Recode'!$A$1:$B$547,2,FALSE))</f>
        <v/>
      </c>
      <c r="HK143" t="str">
        <f>IF(ISERROR(MATCH(HK$1,'CSC Mitre'!EL$1:EL$220,0)),"",VLOOKUP(HK$1,'Tactic Recode'!$A$1:$B$547,2,FALSE))</f>
        <v/>
      </c>
      <c r="HL143" t="str">
        <f>IF(ISERROR(MATCH(HL$1,'CSC Mitre'!EL$1:EL$220,0)),"",VLOOKUP(HL$1,'Tactic Recode'!$A$1:$B$547,2,FALSE))</f>
        <v/>
      </c>
      <c r="HM143" t="str">
        <f>IF(ISERROR(MATCH(HM$1,'CSC Mitre'!EL$1:EL$220,0)),"",VLOOKUP(HM$1,'Tactic Recode'!$A$1:$B$547,2,FALSE))</f>
        <v/>
      </c>
      <c r="HN143" t="str">
        <f>IF(ISERROR(MATCH(HN$1,'CSC Mitre'!EL$1:EL$220,0)),"",VLOOKUP(HN$1,'Tactic Recode'!$A$1:$B$547,2,FALSE))</f>
        <v/>
      </c>
      <c r="HO143" t="str">
        <f>IF(ISERROR(MATCH(HO$1,'CSC Mitre'!EL$1:EL$220,0)),"",VLOOKUP(HO$1,'Tactic Recode'!$A$1:$B$547,2,FALSE))</f>
        <v/>
      </c>
      <c r="HP143" t="str">
        <f>IF(ISERROR(MATCH(HP$1,'CSC Mitre'!EL$1:EL$220,0)),"",VLOOKUP(HP$1,'Tactic Recode'!$A$1:$B$547,2,FALSE))</f>
        <v/>
      </c>
      <c r="HQ143" t="str">
        <f>IF(ISERROR(MATCH(HQ$1,'CSC Mitre'!EL$1:EL$220,0)),"",VLOOKUP(HQ$1,'Tactic Recode'!$A$1:$B$547,2,FALSE))</f>
        <v/>
      </c>
      <c r="HR143" t="str">
        <f>IF(ISERROR(MATCH(HR$1,'CSC Mitre'!EL$1:EL$220,0)),"",VLOOKUP(HR$1,'Tactic Recode'!$A$1:$B$547,2,FALSE))</f>
        <v/>
      </c>
      <c r="HS143" t="str">
        <f>IF(ISERROR(MATCH(HS$1,'CSC Mitre'!EL$1:EL$220,0)),"",VLOOKUP(HS$1,'Tactic Recode'!$A$1:$B$547,2,FALSE))</f>
        <v/>
      </c>
      <c r="HT143" t="str">
        <f>IF(ISERROR(MATCH(HT$1,'CSC Mitre'!EL$1:EL$220,0)),"",VLOOKUP(HT$1,'Tactic Recode'!$A$1:$B$547,2,FALSE))</f>
        <v/>
      </c>
      <c r="HU143" t="str">
        <f>IF(ISERROR(MATCH(HU$1,'CSC Mitre'!EL$1:EL$220,0)),"",VLOOKUP(HU$1,'Tactic Recode'!$A$1:$B$547,2,FALSE))</f>
        <v/>
      </c>
      <c r="HV143" t="str">
        <f>IF(ISERROR(MATCH(HV$1,'CSC Mitre'!EL$1:EL$220,0)),"",VLOOKUP(HV$1,'Tactic Recode'!$A$1:$B$547,2,FALSE))</f>
        <v/>
      </c>
      <c r="HW143" t="str">
        <f>IF(ISERROR(MATCH(HW$1,'CSC Mitre'!EL$1:EL$220,0)),"",VLOOKUP(HW$1,'Tactic Recode'!$A$1:$B$547,2,FALSE))</f>
        <v/>
      </c>
      <c r="HX143" t="str">
        <f>IF(ISERROR(MATCH(HX$1,'CSC Mitre'!EL$1:EL$220,0)),"",VLOOKUP(HX$1,'Tactic Recode'!$A$1:$B$547,2,FALSE))</f>
        <v/>
      </c>
      <c r="HY143" t="str">
        <f>IF(ISERROR(MATCH(HY$1,'CSC Mitre'!EL$1:EL$220,0)),"",VLOOKUP(HY$1,'Tactic Recode'!$A$1:$B$547,2,FALSE))</f>
        <v/>
      </c>
      <c r="HZ143" t="str">
        <f>IF(ISERROR(MATCH(HZ$1,'CSC Mitre'!EL$1:EL$220,0)),"",VLOOKUP(HZ$1,'Tactic Recode'!$A$1:$B$547,2,FALSE))</f>
        <v/>
      </c>
      <c r="IA143" t="str">
        <f>IF(ISERROR(MATCH(IA$1,'CSC Mitre'!EL$1:EL$220,0)),"",VLOOKUP(IA$1,'Tactic Recode'!$A$1:$B$547,2,FALSE))</f>
        <v/>
      </c>
      <c r="IB143" t="str">
        <f>IF(ISERROR(MATCH(IB$1,'CSC Mitre'!EL$1:EL$220,0)),"",VLOOKUP(IB$1,'Tactic Recode'!$A$1:$B$547,2,FALSE))</f>
        <v/>
      </c>
      <c r="IC143" t="str">
        <f>IF(ISERROR(MATCH(IC$1,'CSC Mitre'!EL$1:EL$220,0)),"",VLOOKUP(IC$1,'Tactic Recode'!$A$1:$B$547,2,FALSE))</f>
        <v/>
      </c>
      <c r="ID143" t="str">
        <f>IF(ISERROR(MATCH(ID$1,'CSC Mitre'!EL$1:EL$220,0)),"",VLOOKUP(ID$1,'Tactic Recode'!$A$1:$B$547,2,FALSE))</f>
        <v/>
      </c>
      <c r="IE143" t="str">
        <f>IF(ISERROR(MATCH(IE$1,'CSC Mitre'!EL$1:EL$220,0)),"",VLOOKUP(IE$1,'Tactic Recode'!$A$1:$B$547,2,FALSE))</f>
        <v/>
      </c>
      <c r="IF143" t="str">
        <f>IF(ISERROR(MATCH(IF$1,'CSC Mitre'!EL$1:EL$220,0)),"",VLOOKUP(IF$1,'Tactic Recode'!$A$1:$B$547,2,FALSE))</f>
        <v/>
      </c>
      <c r="IG143" t="str">
        <f>IF(ISERROR(MATCH(IG$1,'CSC Mitre'!EL$1:EL$220,0)),"",VLOOKUP(IG$1,'Tactic Recode'!$A$1:$B$547,2,FALSE))</f>
        <v/>
      </c>
      <c r="IH143" t="str">
        <f>IF(ISERROR(MATCH(IH$1,'CSC Mitre'!EL$1:EL$220,0)),"",VLOOKUP(IH$1,'Tactic Recode'!$A$1:$B$547,2,FALSE))</f>
        <v/>
      </c>
      <c r="II143" t="str">
        <f>IF(ISERROR(MATCH(II$1,'CSC Mitre'!EL$1:EL$220,0)),"",VLOOKUP(II$1,'Tactic Recode'!$A$1:$B$547,2,FALSE))</f>
        <v/>
      </c>
      <c r="IJ143" t="str">
        <f>IF(ISERROR(MATCH(IJ$1,'CSC Mitre'!EL$1:EL$220,0)),"",VLOOKUP(IJ$1,'Tactic Recode'!$A$1:$B$547,2,FALSE))</f>
        <v/>
      </c>
      <c r="IK143" t="str">
        <f>IF(ISERROR(MATCH(IK$1,'CSC Mitre'!EL$1:EL$220,0)),"",VLOOKUP(IK$1,'Tactic Recode'!$A$1:$B$547,2,FALSE))</f>
        <v/>
      </c>
      <c r="IL143" t="str">
        <f>IF(ISERROR(MATCH(IL$1,'CSC Mitre'!EL$1:EL$220,0)),"",VLOOKUP(IL$1,'Tactic Recode'!$A$1:$B$547,2,FALSE))</f>
        <v/>
      </c>
      <c r="IM143" t="str">
        <f>IF(ISERROR(MATCH(IM$1,'CSC Mitre'!EL$1:EL$220,0)),"",VLOOKUP(IM$1,'Tactic Recode'!$A$1:$B$547,2,FALSE))</f>
        <v/>
      </c>
      <c r="IN143" t="str">
        <f>IF(ISERROR(MATCH(IN$1,'CSC Mitre'!EL$1:EL$220,0)),"",VLOOKUP(IN$1,'Tactic Recode'!$A$1:$B$547,2,FALSE))</f>
        <v/>
      </c>
      <c r="IO143" t="str">
        <f>IF(ISERROR(MATCH(IO$1,'CSC Mitre'!EL$1:EL$220,0)),"",VLOOKUP(IO$1,'Tactic Recode'!$A$1:$B$547,2,FALSE))</f>
        <v/>
      </c>
      <c r="IP143" t="str">
        <f>IF(ISERROR(MATCH(IP$1,'CSC Mitre'!EL$1:EL$220,0)),"",VLOOKUP(IP$1,'Tactic Recode'!$A$1:$B$547,2,FALSE))</f>
        <v/>
      </c>
      <c r="IQ143" t="str">
        <f>IF(ISERROR(MATCH(IQ$1,'CSC Mitre'!EL$1:EL$220,0)),"",VLOOKUP(IQ$1,'Tactic Recode'!$A$1:$B$547,2,FALSE))</f>
        <v/>
      </c>
      <c r="IR143" t="str">
        <f>IF(ISERROR(MATCH(IR$1,'CSC Mitre'!EL$1:EL$220,0)),"",VLOOKUP(IR$1,'Tactic Recode'!$A$1:$B$547,2,FALSE))</f>
        <v/>
      </c>
      <c r="IS143" t="str">
        <f>IF(ISERROR(MATCH(IS$1,'CSC Mitre'!EL$1:EL$220,0)),"",VLOOKUP(IS$1,'Tactic Recode'!$A$1:$B$547,2,FALSE))</f>
        <v/>
      </c>
      <c r="IT143" t="str">
        <f>IF(ISERROR(MATCH(IT$1,'CSC Mitre'!EL$1:EL$220,0)),"",VLOOKUP(IT$1,'Tactic Recode'!$A$1:$B$547,2,FALSE))</f>
        <v/>
      </c>
      <c r="IU143" t="str">
        <f>IF(ISERROR(MATCH(IU$1,'CSC Mitre'!EL$1:EL$220,0)),"",VLOOKUP(IU$1,'Tactic Recode'!$A$1:$B$547,2,FALSE))</f>
        <v/>
      </c>
      <c r="IV143" t="str">
        <f>IF(ISERROR(MATCH(IV$1,'CSC Mitre'!EL$1:EL$220,0)),"",VLOOKUP(IV$1,'Tactic Recode'!$A$1:$B$547,2,FALSE))</f>
        <v/>
      </c>
      <c r="IW143" t="str">
        <f>IF(ISERROR(MATCH(IW$1,'CSC Mitre'!EL$1:EL$220,0)),"",VLOOKUP(IW$1,'Tactic Recode'!$A$1:$B$547,2,FALSE))</f>
        <v/>
      </c>
      <c r="IX143" t="str">
        <f>IF(ISERROR(MATCH(IX$1,'CSC Mitre'!EL$1:EL$220,0)),"",VLOOKUP(IX$1,'Tactic Recode'!$A$1:$B$547,2,FALSE))</f>
        <v/>
      </c>
      <c r="IY143" t="str">
        <f>IF(ISERROR(MATCH(IY$1,'CSC Mitre'!EL$1:EL$220,0)),"",VLOOKUP(IY$1,'Tactic Recode'!$A$1:$B$547,2,FALSE))</f>
        <v/>
      </c>
      <c r="IZ143" t="str">
        <f>IF(ISERROR(MATCH(IZ$1,'CSC Mitre'!EL$1:EL$220,0)),"",VLOOKUP(IZ$1,'Tactic Recode'!$A$1:$B$547,2,FALSE))</f>
        <v/>
      </c>
      <c r="JA143" t="str">
        <f>IF(ISERROR(MATCH(JA$1,'CSC Mitre'!EL$1:EL$220,0)),"",VLOOKUP(JA$1,'Tactic Recode'!$A$1:$B$547,2,FALSE))</f>
        <v/>
      </c>
      <c r="JB143" t="str">
        <f>IF(ISERROR(MATCH(JB$1,'CSC Mitre'!EL$1:EL$220,0)),"",VLOOKUP(JB$1,'Tactic Recode'!$A$1:$B$547,2,FALSE))</f>
        <v/>
      </c>
      <c r="JC143" t="str">
        <f>IF(ISERROR(MATCH(JC$1,'CSC Mitre'!EL$1:EL$220,0)),"",VLOOKUP(JC$1,'Tactic Recode'!$A$1:$B$547,2,FALSE))</f>
        <v/>
      </c>
      <c r="JD143" t="str">
        <f>IF(ISERROR(MATCH(JD$1,'CSC Mitre'!EL$1:EL$220,0)),"",VLOOKUP(JD$1,'Tactic Recode'!$A$1:$B$547,2,FALSE))</f>
        <v/>
      </c>
      <c r="JE143" t="str">
        <f>IF(ISERROR(MATCH(JE$1,'CSC Mitre'!EL$1:EL$220,0)),"",VLOOKUP(JE$1,'Tactic Recode'!$A$1:$B$547,2,FALSE))</f>
        <v/>
      </c>
      <c r="JF143" t="str">
        <f>IF(ISERROR(MATCH(JF$1,'CSC Mitre'!EL$1:EL$220,0)),"",VLOOKUP(JF$1,'Tactic Recode'!$A$1:$B$547,2,FALSE))</f>
        <v/>
      </c>
      <c r="JG143" t="str">
        <f>IF(ISERROR(MATCH(JG$1,'CSC Mitre'!EL$1:EL$220,0)),"",VLOOKUP(JG$1,'Tactic Recode'!$A$1:$B$547,2,FALSE))</f>
        <v/>
      </c>
      <c r="JH143" t="str">
        <f>IF(ISERROR(MATCH(JH$1,'CSC Mitre'!EL$1:EL$220,0)),"",VLOOKUP(JH$1,'Tactic Recode'!$A$1:$B$547,2,FALSE))</f>
        <v/>
      </c>
      <c r="JI143" t="str">
        <f>IF(ISERROR(MATCH(JI$1,'CSC Mitre'!EL$1:EL$220,0)),"",VLOOKUP(JI$1,'Tactic Recode'!$A$1:$B$547,2,FALSE))</f>
        <v/>
      </c>
      <c r="JJ143" t="str">
        <f>IF(ISERROR(MATCH(JJ$1,'CSC Mitre'!EL$1:EL$220,0)),"",VLOOKUP(JJ$1,'Tactic Recode'!$A$1:$B$547,2,FALSE))</f>
        <v/>
      </c>
      <c r="JK143" t="str">
        <f>IF(ISERROR(MATCH(JK$1,'CSC Mitre'!EL$1:EL$220,0)),"",VLOOKUP(JK$1,'Tactic Recode'!$A$1:$B$547,2,FALSE))</f>
        <v/>
      </c>
      <c r="JL143" t="str">
        <f>IF(ISERROR(MATCH(JL$1,'CSC Mitre'!EL$1:EL$220,0)),"",VLOOKUP(JL$1,'Tactic Recode'!$A$1:$B$547,2,FALSE))</f>
        <v/>
      </c>
      <c r="JM143" t="str">
        <f>IF(ISERROR(MATCH(JM$1,'CSC Mitre'!EL$1:EL$220,0)),"",VLOOKUP(JM$1,'Tactic Recode'!$A$1:$B$547,2,FALSE))</f>
        <v/>
      </c>
      <c r="JN143" t="str">
        <f>IF(ISERROR(MATCH(JN$1,'CSC Mitre'!EL$1:EL$220,0)),"",VLOOKUP(JN$1,'Tactic Recode'!$A$1:$B$547,2,FALSE))</f>
        <v/>
      </c>
      <c r="JO143" t="str">
        <f>IF(ISERROR(MATCH(JO$1,'CSC Mitre'!EL$1:EL$220,0)),"",VLOOKUP(JO$1,'Tactic Recode'!$A$1:$B$547,2,FALSE))</f>
        <v/>
      </c>
      <c r="JP143" t="str">
        <f>IF(ISERROR(MATCH(JP$1,'CSC Mitre'!EL$1:EL$220,0)),"",VLOOKUP(JP$1,'Tactic Recode'!$A$1:$B$547,2,FALSE))</f>
        <v/>
      </c>
      <c r="JQ143" t="str">
        <f>IF(ISERROR(MATCH(JQ$1,'CSC Mitre'!EL$1:EL$220,0)),"",VLOOKUP(JQ$1,'Tactic Recode'!$A$1:$B$547,2,FALSE))</f>
        <v/>
      </c>
      <c r="JR143" t="str">
        <f>IF(ISERROR(MATCH(JR$1,'CSC Mitre'!EL$1:EL$220,0)),"",VLOOKUP(JR$1,'Tactic Recode'!$A$1:$B$547,2,FALSE))</f>
        <v/>
      </c>
      <c r="JS143" t="str">
        <f>IF(ISERROR(MATCH(JS$1,'CSC Mitre'!EL$1:EL$220,0)),"",VLOOKUP(JS$1,'Tactic Recode'!$A$1:$B$547,2,FALSE))</f>
        <v/>
      </c>
      <c r="JT143" t="str">
        <f>IF(ISERROR(MATCH(JT$1,'CSC Mitre'!EL$1:EL$220,0)),"",VLOOKUP(JT$1,'Tactic Recode'!$A$1:$B$547,2,FALSE))</f>
        <v/>
      </c>
      <c r="JU143" t="str">
        <f>IF(ISERROR(MATCH(JU$1,'CSC Mitre'!EL$1:EL$220,0)),"",VLOOKUP(JU$1,'Tactic Recode'!$A$1:$B$547,2,FALSE))</f>
        <v/>
      </c>
      <c r="JV143" t="str">
        <f>IF(ISERROR(MATCH(JV$1,'CSC Mitre'!EL$1:EL$220,0)),"",VLOOKUP(JV$1,'Tactic Recode'!$A$1:$B$547,2,FALSE))</f>
        <v/>
      </c>
      <c r="JW143" t="str">
        <f>IF(ISERROR(MATCH(JW$1,'CSC Mitre'!EL$1:EL$220,0)),"",VLOOKUP(JW$1,'Tactic Recode'!$A$1:$B$547,2,FALSE))</f>
        <v/>
      </c>
      <c r="JX143" t="str">
        <f>IF(ISERROR(MATCH(JX$1,'CSC Mitre'!EL$1:EL$220,0)),"",VLOOKUP(JX$1,'Tactic Recode'!$A$1:$B$547,2,FALSE))</f>
        <v/>
      </c>
      <c r="JY143" t="str">
        <f>IF(ISERROR(MATCH(JY$1,'CSC Mitre'!EL$1:EL$220,0)),"",VLOOKUP(JY$1,'Tactic Recode'!$A$1:$B$547,2,FALSE))</f>
        <v/>
      </c>
      <c r="JZ143" t="str">
        <f>IF(ISERROR(MATCH(JZ$1,'CSC Mitre'!EL$1:EL$220,0)),"",VLOOKUP(JZ$1,'Tactic Recode'!$A$1:$B$547,2,FALSE))</f>
        <v/>
      </c>
      <c r="KA143" t="str">
        <f>IF(ISERROR(MATCH(KA$1,'CSC Mitre'!EL$1:EL$220,0)),"",VLOOKUP(KA$1,'Tactic Recode'!$A$1:$B$547,2,FALSE))</f>
        <v/>
      </c>
      <c r="KB143" t="str">
        <f>IF(ISERROR(MATCH(KB$1,'CSC Mitre'!EL$1:EL$220,0)),"",VLOOKUP(KB$1,'Tactic Recode'!$A$1:$B$547,2,FALSE))</f>
        <v/>
      </c>
      <c r="KC143" t="str">
        <f>IF(ISERROR(MATCH(KC$1,'CSC Mitre'!EL$1:EL$220,0)),"",VLOOKUP(KC$1,'Tactic Recode'!$A$1:$B$547,2,FALSE))</f>
        <v/>
      </c>
      <c r="KD143" t="str">
        <f>IF(ISERROR(MATCH(KD$1,'CSC Mitre'!EL$1:EL$220,0)),"",VLOOKUP(KD$1,'Tactic Recode'!$A$1:$B$547,2,FALSE))</f>
        <v/>
      </c>
      <c r="KE143" t="str">
        <f>IF(ISERROR(MATCH(KE$1,'CSC Mitre'!EL$1:EL$220,0)),"",VLOOKUP(KE$1,'Tactic Recode'!$A$1:$B$547,2,FALSE))</f>
        <v/>
      </c>
      <c r="KF143" t="str">
        <f>IF(ISERROR(MATCH(KF$1,'CSC Mitre'!EL$1:EL$220,0)),"",VLOOKUP(KF$1,'Tactic Recode'!$A$1:$B$547,2,FALSE))</f>
        <v/>
      </c>
      <c r="KG143" t="str">
        <f>IF(ISERROR(MATCH(KG$1,'CSC Mitre'!EL$1:EL$220,0)),"",VLOOKUP(KG$1,'Tactic Recode'!$A$1:$B$547,2,FALSE))</f>
        <v/>
      </c>
      <c r="KH143" t="str">
        <f>IF(ISERROR(MATCH(KH$1,'CSC Mitre'!EL$1:EL$220,0)),"",VLOOKUP(KH$1,'Tactic Recode'!$A$1:$B$547,2,FALSE))</f>
        <v/>
      </c>
      <c r="KI143" t="str">
        <f>IF(ISERROR(MATCH(KI$1,'CSC Mitre'!EL$1:EL$220,0)),"",VLOOKUP(KI$1,'Tactic Recode'!$A$1:$B$547,2,FALSE))</f>
        <v/>
      </c>
      <c r="KJ143" t="str">
        <f>IF(ISERROR(MATCH(KJ$1,'CSC Mitre'!EL$1:EL$220,0)),"",VLOOKUP(KJ$1,'Tactic Recode'!$A$1:$B$547,2,FALSE))</f>
        <v/>
      </c>
      <c r="KK143" t="str">
        <f>IF(ISERROR(MATCH(KK$1,'CSC Mitre'!EL$1:EL$220,0)),"",VLOOKUP(KK$1,'Tactic Recode'!$A$1:$B$547,2,FALSE))</f>
        <v/>
      </c>
      <c r="KL143" t="str">
        <f>IF(ISERROR(MATCH(KL$1,'CSC Mitre'!EL$1:EL$220,0)),"",VLOOKUP(KL$1,'Tactic Recode'!$A$1:$B$547,2,FALSE))</f>
        <v/>
      </c>
      <c r="KM143" t="str">
        <f>IF(ISERROR(MATCH(KM$1,'CSC Mitre'!EL$1:EL$220,0)),"",VLOOKUP(KM$1,'Tactic Recode'!$A$1:$B$547,2,FALSE))</f>
        <v/>
      </c>
      <c r="KN143" t="str">
        <f>IF(ISERROR(MATCH(KN$1,'CSC Mitre'!EL$1:EL$220,0)),"",VLOOKUP(KN$1,'Tactic Recode'!$A$1:$B$547,2,FALSE))</f>
        <v/>
      </c>
      <c r="KO143" t="str">
        <f>IF(ISERROR(MATCH(KO$1,'CSC Mitre'!EL$1:EL$220,0)),"",VLOOKUP(KO$1,'Tactic Recode'!$A$1:$B$547,2,FALSE))</f>
        <v/>
      </c>
      <c r="KP143" t="str">
        <f>IF(ISERROR(MATCH(KP$1,'CSC Mitre'!EL$1:EL$220,0)),"",VLOOKUP(KP$1,'Tactic Recode'!$A$1:$B$547,2,FALSE))</f>
        <v/>
      </c>
      <c r="KQ143" t="str">
        <f>IF(ISERROR(MATCH(KQ$1,'CSC Mitre'!EL$1:EL$220,0)),"",VLOOKUP(KQ$1,'Tactic Recode'!$A$1:$B$547,2,FALSE))</f>
        <v/>
      </c>
      <c r="KR143" t="str">
        <f>IF(ISERROR(MATCH(KR$1,'CSC Mitre'!EL$1:EL$220,0)),"",VLOOKUP(KR$1,'Tactic Recode'!$A$1:$B$547,2,FALSE))</f>
        <v/>
      </c>
      <c r="KS143" t="str">
        <f>IF(ISERROR(MATCH(KS$1,'CSC Mitre'!EL$1:EL$220,0)),"",VLOOKUP(KS$1,'Tactic Recode'!$A$1:$B$547,2,FALSE))</f>
        <v/>
      </c>
      <c r="KT143" t="str">
        <f>IF(ISERROR(MATCH(KT$1,'CSC Mitre'!EL$1:EL$220,0)),"",VLOOKUP(KT$1,'Tactic Recode'!$A$1:$B$547,2,FALSE))</f>
        <v/>
      </c>
      <c r="KU143" t="str">
        <f>IF(ISERROR(MATCH(KU$1,'CSC Mitre'!EL$1:EL$220,0)),"",VLOOKUP(KU$1,'Tactic Recode'!$A$1:$B$547,2,FALSE))</f>
        <v/>
      </c>
      <c r="KV143" t="str">
        <f>IF(ISERROR(MATCH(KV$1,'CSC Mitre'!EL$1:EL$220,0)),"",VLOOKUP(KV$1,'Tactic Recode'!$A$1:$B$547,2,FALSE))</f>
        <v/>
      </c>
      <c r="KW143" t="str">
        <f>IF(ISERROR(MATCH(KW$1,'CSC Mitre'!EL$1:EL$220,0)),"",VLOOKUP(KW$1,'Tactic Recode'!$A$1:$B$547,2,FALSE))</f>
        <v/>
      </c>
      <c r="KX143" t="str">
        <f>IF(ISERROR(MATCH(KX$1,'CSC Mitre'!EL$1:EL$220,0)),"",VLOOKUP(KX$1,'Tactic Recode'!$A$1:$B$547,2,FALSE))</f>
        <v/>
      </c>
      <c r="KY143" t="str">
        <f>IF(ISERROR(MATCH(KY$1,'CSC Mitre'!EL$1:EL$220,0)),"",VLOOKUP(KY$1,'Tactic Recode'!$A$1:$B$547,2,FALSE))</f>
        <v/>
      </c>
      <c r="KZ143" t="str">
        <f>IF(ISERROR(MATCH(KZ$1,'CSC Mitre'!EL$1:EL$220,0)),"",VLOOKUP(KZ$1,'Tactic Recode'!$A$1:$B$547,2,FALSE))</f>
        <v/>
      </c>
      <c r="LA143" t="str">
        <f>IF(ISERROR(MATCH(LA$1,'CSC Mitre'!EL$1:EL$220,0)),"",VLOOKUP(LA$1,'Tactic Recode'!$A$1:$B$547,2,FALSE))</f>
        <v/>
      </c>
      <c r="LB143" t="str">
        <f>IF(ISERROR(MATCH(LB$1,'CSC Mitre'!EL$1:EL$220,0)),"",VLOOKUP(LB$1,'Tactic Recode'!$A$1:$B$547,2,FALSE))</f>
        <v/>
      </c>
      <c r="LC143" t="str">
        <f>IF(ISERROR(MATCH(LC$1,'CSC Mitre'!EL$1:EL$220,0)),"",VLOOKUP(LC$1,'Tactic Recode'!$A$1:$B$547,2,FALSE))</f>
        <v/>
      </c>
      <c r="LD143" t="str">
        <f>IF(ISERROR(MATCH(LD$1,'CSC Mitre'!EL$1:EL$220,0)),"",VLOOKUP(LD$1,'Tactic Recode'!$A$1:$B$547,2,FALSE))</f>
        <v/>
      </c>
      <c r="LE143" t="str">
        <f>IF(ISERROR(MATCH(LE$1,'CSC Mitre'!EL$1:EL$220,0)),"",VLOOKUP(LE$1,'Tactic Recode'!$A$1:$B$547,2,FALSE))</f>
        <v/>
      </c>
      <c r="LF143" t="str">
        <f>IF(ISERROR(MATCH(LF$1,'CSC Mitre'!EL$1:EL$220,0)),"",VLOOKUP(LF$1,'Tactic Recode'!$A$1:$B$547,2,FALSE))</f>
        <v/>
      </c>
      <c r="LG143" t="str">
        <f>IF(ISERROR(MATCH(LG$1,'CSC Mitre'!EL$1:EL$220,0)),"",VLOOKUP(LG$1,'Tactic Recode'!$A$1:$B$547,2,FALSE))</f>
        <v/>
      </c>
      <c r="LH143" t="str">
        <f>IF(ISERROR(MATCH(LH$1,'CSC Mitre'!EL$1:EL$220,0)),"",VLOOKUP(LH$1,'Tactic Recode'!$A$1:$B$547,2,FALSE))</f>
        <v/>
      </c>
      <c r="LI143" t="str">
        <f>IF(ISERROR(MATCH(LI$1,'CSC Mitre'!EL$1:EL$220,0)),"",VLOOKUP(LI$1,'Tactic Recode'!$A$1:$B$547,2,FALSE))</f>
        <v/>
      </c>
      <c r="LJ143" t="str">
        <f>IF(ISERROR(MATCH(LJ$1,'CSC Mitre'!EL$1:EL$220,0)),"",VLOOKUP(LJ$1,'Tactic Recode'!$A$1:$B$547,2,FALSE))</f>
        <v/>
      </c>
      <c r="LK143" t="str">
        <f>IF(ISERROR(MATCH(LK$1,'CSC Mitre'!EL$1:EL$220,0)),"",VLOOKUP(LK$1,'Tactic Recode'!$A$1:$B$547,2,FALSE))</f>
        <v/>
      </c>
      <c r="LL143" t="str">
        <f>IF(ISERROR(MATCH(LL$1,'CSC Mitre'!EL$1:EL$220,0)),"",VLOOKUP(LL$1,'Tactic Recode'!$A$1:$B$547,2,FALSE))</f>
        <v/>
      </c>
      <c r="LM143" t="str">
        <f>IF(ISERROR(MATCH(LM$1,'CSC Mitre'!EL$1:EL$220,0)),"",VLOOKUP(LM$1,'Tactic Recode'!$A$1:$B$547,2,FALSE))</f>
        <v/>
      </c>
      <c r="LN143" t="str">
        <f>IF(ISERROR(MATCH(LN$1,'CSC Mitre'!EL$1:EL$220,0)),"",VLOOKUP(LN$1,'Tactic Recode'!$A$1:$B$547,2,FALSE))</f>
        <v/>
      </c>
      <c r="LO143" t="str">
        <f>IF(ISERROR(MATCH(LO$1,'CSC Mitre'!EL$1:EL$220,0)),"",VLOOKUP(LO$1,'Tactic Recode'!$A$1:$B$547,2,FALSE))</f>
        <v/>
      </c>
      <c r="LP143" t="str">
        <f>IF(ISERROR(MATCH(LP$1,'CSC Mitre'!EL$1:EL$220,0)),"",VLOOKUP(LP$1,'Tactic Recode'!$A$1:$B$547,2,FALSE))</f>
        <v/>
      </c>
      <c r="LQ143" t="str">
        <f>IF(ISERROR(MATCH(LQ$1,'CSC Mitre'!EL$1:EL$220,0)),"",VLOOKUP(LQ$1,'Tactic Recode'!$A$1:$B$547,2,FALSE))</f>
        <v/>
      </c>
      <c r="LR143" t="str">
        <f>IF(ISERROR(MATCH(LR$1,'CSC Mitre'!EL$1:EL$220,0)),"",VLOOKUP(LR$1,'Tactic Recode'!$A$1:$B$547,2,FALSE))</f>
        <v/>
      </c>
      <c r="LS143" t="str">
        <f>IF(ISERROR(MATCH(LS$1,'CSC Mitre'!EL$1:EL$220,0)),"",VLOOKUP(LS$1,'Tactic Recode'!$A$1:$B$547,2,FALSE))</f>
        <v/>
      </c>
      <c r="LT143" t="str">
        <f>IF(ISERROR(MATCH(LT$1,'CSC Mitre'!EL$1:EL$220,0)),"",VLOOKUP(LT$1,'Tactic Recode'!$A$1:$B$547,2,FALSE))</f>
        <v/>
      </c>
      <c r="LU143" t="str">
        <f>IF(ISERROR(MATCH(LU$1,'CSC Mitre'!EL$1:EL$220,0)),"",VLOOKUP(LU$1,'Tactic Recode'!$A$1:$B$547,2,FALSE))</f>
        <v/>
      </c>
      <c r="LV143" t="str">
        <f>IF(ISERROR(MATCH(LV$1,'CSC Mitre'!EL$1:EL$220,0)),"",VLOOKUP(LV$1,'Tactic Recode'!$A$1:$B$547,2,FALSE))</f>
        <v/>
      </c>
      <c r="LW143" t="str">
        <f>IF(ISERROR(MATCH(LW$1,'CSC Mitre'!EL$1:EL$220,0)),"",VLOOKUP(LW$1,'Tactic Recode'!$A$1:$B$547,2,FALSE))</f>
        <v/>
      </c>
      <c r="LX143" t="str">
        <f>IF(ISERROR(MATCH(LX$1,'CSC Mitre'!EL$1:EL$220,0)),"",VLOOKUP(LX$1,'Tactic Recode'!$A$1:$B$547,2,FALSE))</f>
        <v/>
      </c>
      <c r="LY143" t="str">
        <f>IF(ISERROR(MATCH(LY$1,'CSC Mitre'!EL$1:EL$220,0)),"",VLOOKUP(LY$1,'Tactic Recode'!$A$1:$B$547,2,FALSE))</f>
        <v/>
      </c>
      <c r="LZ143" t="str">
        <f>IF(ISERROR(MATCH(LZ$1,'CSC Mitre'!EL$1:EL$220,0)),"",VLOOKUP(LZ$1,'Tactic Recode'!$A$1:$B$547,2,FALSE))</f>
        <v/>
      </c>
      <c r="MA143" t="str">
        <f>IF(ISERROR(MATCH(MA$1,'CSC Mitre'!EL$1:EL$220,0)),"",VLOOKUP(MA$1,'Tactic Recode'!$A$1:$B$547,2,FALSE))</f>
        <v/>
      </c>
      <c r="MB143" t="str">
        <f>IF(ISERROR(MATCH(MB$1,'CSC Mitre'!EL$1:EL$220,0)),"",VLOOKUP(MB$1,'Tactic Recode'!$A$1:$B$547,2,FALSE))</f>
        <v/>
      </c>
      <c r="MC143" t="str">
        <f>IF(ISERROR(MATCH(MC$1,'CSC Mitre'!EL$1:EL$220,0)),"",VLOOKUP(MC$1,'Tactic Recode'!$A$1:$B$547,2,FALSE))</f>
        <v/>
      </c>
      <c r="MD143" t="str">
        <f>IF(ISERROR(MATCH(MD$1,'CSC Mitre'!EL$1:EL$220,0)),"",VLOOKUP(MD$1,'Tactic Recode'!$A$1:$B$547,2,FALSE))</f>
        <v/>
      </c>
      <c r="ME143" t="str">
        <f>IF(ISERROR(MATCH(ME$1,'CSC Mitre'!EL$1:EL$220,0)),"",VLOOKUP(ME$1,'Tactic Recode'!$A$1:$B$547,2,FALSE))</f>
        <v/>
      </c>
      <c r="MF143" t="str">
        <f>IF(ISERROR(MATCH(MF$1,'CSC Mitre'!EL$1:EL$220,0)),"",VLOOKUP(MF$1,'Tactic Recode'!$A$1:$B$547,2,FALSE))</f>
        <v/>
      </c>
      <c r="MG143" t="str">
        <f>IF(ISERROR(MATCH(MG$1,'CSC Mitre'!EL$1:EL$220,0)),"",VLOOKUP(MG$1,'Tactic Recode'!$A$1:$B$547,2,FALSE))</f>
        <v/>
      </c>
      <c r="MH143" t="str">
        <f>IF(ISERROR(MATCH(MH$1,'CSC Mitre'!EL$1:EL$220,0)),"",VLOOKUP(MH$1,'Tactic Recode'!$A$1:$B$547,2,FALSE))</f>
        <v/>
      </c>
      <c r="MI143" t="str">
        <f>IF(ISERROR(MATCH(MI$1,'CSC Mitre'!EL$1:EL$220,0)),"",VLOOKUP(MI$1,'Tactic Recode'!$A$1:$B$547,2,FALSE))</f>
        <v/>
      </c>
      <c r="MJ143" t="str">
        <f>IF(ISERROR(MATCH(MJ$1,'CSC Mitre'!EL$1:EL$220,0)),"",VLOOKUP(MJ$1,'Tactic Recode'!$A$1:$B$547,2,FALSE))</f>
        <v/>
      </c>
      <c r="MK143" t="str">
        <f>IF(ISERROR(MATCH(MK$1,'CSC Mitre'!EL$1:EL$220,0)),"",VLOOKUP(MK$1,'Tactic Recode'!$A$1:$B$547,2,FALSE))</f>
        <v/>
      </c>
      <c r="ML143" t="str">
        <f>IF(ISERROR(MATCH(ML$1,'CSC Mitre'!EL$1:EL$220,0)),"",VLOOKUP(ML$1,'Tactic Recode'!$A$1:$B$547,2,FALSE))</f>
        <v/>
      </c>
      <c r="MM143" t="str">
        <f>IF(ISERROR(MATCH(MM$1,'CSC Mitre'!EL$1:EL$220,0)),"",VLOOKUP(MM$1,'Tactic Recode'!$A$1:$B$547,2,FALSE))</f>
        <v/>
      </c>
      <c r="MN143" t="str">
        <f>IF(ISERROR(MATCH(MN$1,'CSC Mitre'!EL$1:EL$220,0)),"",VLOOKUP(MN$1,'Tactic Recode'!$A$1:$B$547,2,FALSE))</f>
        <v/>
      </c>
      <c r="MO143" t="str">
        <f>IF(ISERROR(MATCH(MO$1,'CSC Mitre'!EL$1:EL$220,0)),"",VLOOKUP(MO$1,'Tactic Recode'!$A$1:$B$547,2,FALSE))</f>
        <v/>
      </c>
      <c r="MP143" t="str">
        <f>IF(ISERROR(MATCH(MP$1,'CSC Mitre'!EL$1:EL$220,0)),"",VLOOKUP(MP$1,'Tactic Recode'!$A$1:$B$547,2,FALSE))</f>
        <v/>
      </c>
      <c r="MQ143" t="str">
        <f>IF(ISERROR(MATCH(MQ$1,'CSC Mitre'!EL$1:EL$220,0)),"",VLOOKUP(MQ$1,'Tactic Recode'!$A$1:$B$547,2,FALSE))</f>
        <v/>
      </c>
      <c r="MR143" t="str">
        <f>IF(ISERROR(MATCH(MR$1,'CSC Mitre'!EL$1:EL$220,0)),"",VLOOKUP(MR$1,'Tactic Recode'!$A$1:$B$547,2,FALSE))</f>
        <v/>
      </c>
      <c r="MS143" t="str">
        <f>IF(ISERROR(MATCH(MS$1,'CSC Mitre'!EL$1:EL$220,0)),"",VLOOKUP(MS$1,'Tactic Recode'!$A$1:$B$547,2,FALSE))</f>
        <v/>
      </c>
      <c r="MT143" t="str">
        <f>IF(ISERROR(MATCH(MT$1,'CSC Mitre'!EL$1:EL$220,0)),"",VLOOKUP(MT$1,'Tactic Recode'!$A$1:$B$547,2,FALSE))</f>
        <v/>
      </c>
      <c r="MU143" t="str">
        <f>IF(ISERROR(MATCH(MU$1,'CSC Mitre'!EL$1:EL$220,0)),"",VLOOKUP(MU$1,'Tactic Recode'!$A$1:$B$547,2,FALSE))</f>
        <v/>
      </c>
      <c r="MV143" t="str">
        <f>IF(ISERROR(MATCH(MV$1,'CSC Mitre'!EL$1:EL$220,0)),"",VLOOKUP(MV$1,'Tactic Recode'!$A$1:$B$547,2,FALSE))</f>
        <v/>
      </c>
      <c r="MW143" t="str">
        <f>IF(ISERROR(MATCH(MW$1,'CSC Mitre'!EL$1:EL$220,0)),"",VLOOKUP(MW$1,'Tactic Recode'!$A$1:$B$547,2,FALSE))</f>
        <v/>
      </c>
      <c r="MX143" t="str">
        <f>IF(ISERROR(MATCH(MX$1,'CSC Mitre'!EL$1:EL$220,0)),"",VLOOKUP(MX$1,'Tactic Recode'!$A$1:$B$547,2,FALSE))</f>
        <v/>
      </c>
      <c r="MY143" t="str">
        <f>IF(ISERROR(MATCH(MY$1,'CSC Mitre'!EL$1:EL$220,0)),"",VLOOKUP(MY$1,'Tactic Recode'!$A$1:$B$547,2,FALSE))</f>
        <v/>
      </c>
      <c r="MZ143" t="str">
        <f>IF(ISERROR(MATCH(MZ$1,'CSC Mitre'!EL$1:EL$220,0)),"",VLOOKUP(MZ$1,'Tactic Recode'!$A$1:$B$547,2,FALSE))</f>
        <v/>
      </c>
      <c r="NA143" t="str">
        <f>IF(ISERROR(MATCH(NA$1,'CSC Mitre'!EL$1:EL$220,0)),"",VLOOKUP(NA$1,'Tactic Recode'!$A$1:$B$547,2,FALSE))</f>
        <v/>
      </c>
      <c r="NB143" t="str">
        <f>IF(ISERROR(MATCH(NB$1,'CSC Mitre'!EL$1:EL$220,0)),"",VLOOKUP(NB$1,'Tactic Recode'!$A$1:$B$547,2,FALSE))</f>
        <v/>
      </c>
      <c r="NC143" t="str">
        <f>IF(ISERROR(MATCH(NC$1,'CSC Mitre'!EL$1:EL$220,0)),"",VLOOKUP(NC$1,'Tactic Recode'!$A$1:$B$547,2,FALSE))</f>
        <v/>
      </c>
      <c r="ND143" t="str">
        <f>IF(ISERROR(MATCH(ND$1,'CSC Mitre'!EL$1:EL$220,0)),"",VLOOKUP(ND$1,'Tactic Recode'!$A$1:$B$547,2,FALSE))</f>
        <v/>
      </c>
      <c r="NE143" t="str">
        <f>IF(ISERROR(MATCH(NE$1,'CSC Mitre'!EL$1:EL$220,0)),"",VLOOKUP(NE$1,'Tactic Recode'!$A$1:$B$547,2,FALSE))</f>
        <v/>
      </c>
      <c r="NF143" t="str">
        <f>IF(ISERROR(MATCH(NF$1,'CSC Mitre'!EL$1:EL$220,0)),"",VLOOKUP(NF$1,'Tactic Recode'!$A$1:$B$547,2,FALSE))</f>
        <v/>
      </c>
      <c r="NG143" t="str">
        <f>IF(ISERROR(MATCH(NG$1,'CSC Mitre'!EL$1:EL$220,0)),"",VLOOKUP(NG$1,'Tactic Recode'!$A$1:$B$547,2,FALSE))</f>
        <v/>
      </c>
      <c r="NH143" t="str">
        <f>IF(ISERROR(MATCH(NH$1,'CSC Mitre'!EL$1:EL$220,0)),"",VLOOKUP(NH$1,'Tactic Recode'!$A$1:$B$547,2,FALSE))</f>
        <v/>
      </c>
      <c r="NI143" t="str">
        <f>IF(ISERROR(MATCH(NI$1,'CSC Mitre'!EL$1:EL$220,0)),"",VLOOKUP(NI$1,'Tactic Recode'!$A$1:$B$547,2,FALSE))</f>
        <v/>
      </c>
      <c r="NJ143" t="str">
        <f>IF(ISERROR(MATCH(NJ$1,'CSC Mitre'!EL$1:EL$220,0)),"",VLOOKUP(NJ$1,'Tactic Recode'!$A$1:$B$547,2,FALSE))</f>
        <v/>
      </c>
      <c r="NK143" t="str">
        <f>IF(ISERROR(MATCH(NK$1,'CSC Mitre'!EL$1:EL$220,0)),"",VLOOKUP(NK$1,'Tactic Recode'!$A$1:$B$547,2,FALSE))</f>
        <v/>
      </c>
      <c r="NL143" t="str">
        <f>IF(ISERROR(MATCH(NL$1,'CSC Mitre'!EL$1:EL$220,0)),"",VLOOKUP(NL$1,'Tactic Recode'!$A$1:$B$547,2,FALSE))</f>
        <v/>
      </c>
      <c r="NM143" t="str">
        <f>IF(ISERROR(MATCH(NM$1,'CSC Mitre'!EL$1:EL$220,0)),"",VLOOKUP(NM$1,'Tactic Recode'!$A$1:$B$547,2,FALSE))</f>
        <v/>
      </c>
      <c r="NN143" t="str">
        <f>IF(ISERROR(MATCH(NN$1,'CSC Mitre'!EL$1:EL$220,0)),"",VLOOKUP(NN$1,'Tactic Recode'!$A$1:$B$547,2,FALSE))</f>
        <v/>
      </c>
      <c r="NO143" t="str">
        <f>IF(ISERROR(MATCH(NO$1,'CSC Mitre'!EL$1:EL$220,0)),"",VLOOKUP(NO$1,'Tactic Recode'!$A$1:$B$547,2,FALSE))</f>
        <v/>
      </c>
      <c r="NP143" t="str">
        <f>IF(ISERROR(MATCH(NP$1,'CSC Mitre'!EL$1:EL$220,0)),"",VLOOKUP(NP$1,'Tactic Recode'!$A$1:$B$547,2,FALSE))</f>
        <v/>
      </c>
      <c r="NQ143" t="str">
        <f>IF(ISERROR(MATCH(NQ$1,'CSC Mitre'!EL$1:EL$220,0)),"",VLOOKUP(NQ$1,'Tactic Recode'!$A$1:$B$547,2,FALSE))</f>
        <v/>
      </c>
      <c r="NR143" t="str">
        <f>IF(ISERROR(MATCH(NR$1,'CSC Mitre'!EL$1:EL$220,0)),"",VLOOKUP(NR$1,'Tactic Recode'!$A$1:$B$547,2,FALSE))</f>
        <v/>
      </c>
      <c r="NS143" t="str">
        <f>IF(ISERROR(MATCH(NS$1,'CSC Mitre'!EL$1:EL$220,0)),"",VLOOKUP(NS$1,'Tactic Recode'!$A$1:$B$547,2,FALSE))</f>
        <v/>
      </c>
      <c r="NT143" t="str">
        <f>IF(ISERROR(MATCH(NT$1,'CSC Mitre'!EL$1:EL$220,0)),"",VLOOKUP(NT$1,'Tactic Recode'!$A$1:$B$547,2,FALSE))</f>
        <v/>
      </c>
      <c r="NU143" t="str">
        <f>IF(ISERROR(MATCH(NU$1,'CSC Mitre'!EL$1:EL$220,0)),"",VLOOKUP(NU$1,'Tactic Recode'!$A$1:$B$547,2,FALSE))</f>
        <v/>
      </c>
      <c r="NV143" t="str">
        <f>IF(ISERROR(MATCH(NV$1,'CSC Mitre'!EL$1:EL$220,0)),"",VLOOKUP(NV$1,'Tactic Recode'!$A$1:$B$547,2,FALSE))</f>
        <v/>
      </c>
      <c r="NW143" t="str">
        <f>IF(ISERROR(MATCH(NW$1,'CSC Mitre'!EL$1:EL$220,0)),"",VLOOKUP(NW$1,'Tactic Recode'!$A$1:$B$547,2,FALSE))</f>
        <v/>
      </c>
      <c r="NX143" t="str">
        <f>IF(ISERROR(MATCH(NX$1,'CSC Mitre'!EL$1:EL$220,0)),"",VLOOKUP(NX$1,'Tactic Recode'!$A$1:$B$547,2,FALSE))</f>
        <v/>
      </c>
      <c r="NY143" t="str">
        <f>IF(ISERROR(MATCH(NY$1,'CSC Mitre'!EL$1:EL$220,0)),"",VLOOKUP(NY$1,'Tactic Recode'!$A$1:$B$547,2,FALSE))</f>
        <v/>
      </c>
      <c r="NZ143" t="str">
        <f>IF(ISERROR(MATCH(NZ$1,'CSC Mitre'!EL$1:EL$220,0)),"",VLOOKUP(NZ$1,'Tactic Recode'!$A$1:$B$547,2,FALSE))</f>
        <v/>
      </c>
      <c r="OA143" t="str">
        <f>IF(ISERROR(MATCH(OA$1,'CSC Mitre'!EL$1:EL$220,0)),"",VLOOKUP(OA$1,'Tactic Recode'!$A$1:$B$547,2,FALSE))</f>
        <v/>
      </c>
      <c r="OB143" t="str">
        <f>IF(ISERROR(MATCH(OB$1,'CSC Mitre'!EL$1:EL$220,0)),"",VLOOKUP(OB$1,'Tactic Recode'!$A$1:$B$547,2,FALSE))</f>
        <v/>
      </c>
      <c r="OC143" t="str">
        <f>IF(ISERROR(MATCH(OC$1,'CSC Mitre'!EL$1:EL$220,0)),"",VLOOKUP(OC$1,'Tactic Recode'!$A$1:$B$547,2,FALSE))</f>
        <v/>
      </c>
      <c r="OD143" t="str">
        <f>IF(ISERROR(MATCH(OD$1,'CSC Mitre'!EL$1:EL$220,0)),"",VLOOKUP(OD$1,'Tactic Recode'!$A$1:$B$547,2,FALSE))</f>
        <v/>
      </c>
      <c r="OE143" t="str">
        <f>IF(ISERROR(MATCH(OE$1,'CSC Mitre'!EL$1:EL$220,0)),"",VLOOKUP(OE$1,'Tactic Recode'!$A$1:$B$547,2,FALSE))</f>
        <v/>
      </c>
      <c r="OF143" t="str">
        <f>IF(ISERROR(MATCH(OF$1,'CSC Mitre'!EL$1:EL$220,0)),"",VLOOKUP(OF$1,'Tactic Recode'!$A$1:$B$547,2,FALSE))</f>
        <v/>
      </c>
      <c r="OG143" t="str">
        <f>IF(ISERROR(MATCH(OG$1,'CSC Mitre'!EL$1:EL$220,0)),"",VLOOKUP(OG$1,'Tactic Recode'!$A$1:$B$547,2,FALSE))</f>
        <v/>
      </c>
      <c r="OH143" t="str">
        <f>IF(ISERROR(MATCH(OH$1,'CSC Mitre'!EL$1:EL$220,0)),"",VLOOKUP(OH$1,'Tactic Recode'!$A$1:$B$547,2,FALSE))</f>
        <v/>
      </c>
      <c r="OI143" t="str">
        <f>IF(ISERROR(MATCH(OI$1,'CSC Mitre'!EL$1:EL$220,0)),"",VLOOKUP(OI$1,'Tactic Recode'!$A$1:$B$547,2,FALSE))</f>
        <v/>
      </c>
      <c r="OJ143" t="str">
        <f>IF(ISERROR(MATCH(OJ$1,'CSC Mitre'!EL$1:EL$220,0)),"",VLOOKUP(OJ$1,'Tactic Recode'!$A$1:$B$547,2,FALSE))</f>
        <v/>
      </c>
      <c r="OK143" t="str">
        <f>IF(ISERROR(MATCH(OK$1,'CSC Mitre'!EL$1:EL$220,0)),"",VLOOKUP(OK$1,'Tactic Recode'!$A$1:$B$547,2,FALSE))</f>
        <v/>
      </c>
      <c r="OL143" t="str">
        <f>IF(ISERROR(MATCH(OL$1,'CSC Mitre'!EL$1:EL$220,0)),"",VLOOKUP(OL$1,'Tactic Recode'!$A$1:$B$547,2,FALSE))</f>
        <v/>
      </c>
      <c r="OM143" t="str">
        <f>IF(ISERROR(MATCH(OM$1,'CSC Mitre'!EL$1:EL$220,0)),"",VLOOKUP(OM$1,'Tactic Recode'!$A$1:$B$547,2,FALSE))</f>
        <v/>
      </c>
      <c r="ON143" t="str">
        <f>IF(ISERROR(MATCH(ON$1,'CSC Mitre'!EL$1:EL$220,0)),"",VLOOKUP(ON$1,'Tactic Recode'!$A$1:$B$547,2,FALSE))</f>
        <v/>
      </c>
      <c r="OO143" t="str">
        <f>IF(ISERROR(MATCH(OO$1,'CSC Mitre'!EL$1:EL$220,0)),"",VLOOKUP(OO$1,'Tactic Recode'!$A$1:$B$547,2,FALSE))</f>
        <v/>
      </c>
      <c r="OP143" t="str">
        <f>IF(ISERROR(MATCH(OP$1,'CSC Mitre'!EL$1:EL$220,0)),"",VLOOKUP(OP$1,'Tactic Recode'!$A$1:$B$547,2,FALSE))</f>
        <v/>
      </c>
      <c r="OQ143" t="str">
        <f>IF(ISERROR(MATCH(OQ$1,'CSC Mitre'!EL$1:EL$220,0)),"",VLOOKUP(OQ$1,'Tactic Recode'!$A$1:$B$547,2,FALSE))</f>
        <v/>
      </c>
      <c r="OR143" t="str">
        <f>IF(ISERROR(MATCH(OR$1,'CSC Mitre'!EL$1:EL$220,0)),"",VLOOKUP(OR$1,'Tactic Recode'!$A$1:$B$547,2,FALSE))</f>
        <v/>
      </c>
      <c r="OS143" t="str">
        <f>IF(ISERROR(MATCH(OS$1,'CSC Mitre'!EL$1:EL$220,0)),"",VLOOKUP(OS$1,'Tactic Recode'!$A$1:$B$547,2,FALSE))</f>
        <v/>
      </c>
      <c r="OT143" t="str">
        <f>IF(ISERROR(MATCH(OT$1,'CSC Mitre'!EL$1:EL$220,0)),"",VLOOKUP(OT$1,'Tactic Recode'!$A$1:$B$547,2,FALSE))</f>
        <v/>
      </c>
      <c r="OU143" t="str">
        <f>IF(ISERROR(MATCH(OU$1,'CSC Mitre'!EL$1:EL$220,0)),"",VLOOKUP(OU$1,'Tactic Recode'!$A$1:$B$547,2,FALSE))</f>
        <v/>
      </c>
      <c r="OV143" t="str">
        <f>IF(ISERROR(MATCH(OV$1,'CSC Mitre'!EL$1:EL$220,0)),"",VLOOKUP(OV$1,'Tactic Recode'!$A$1:$B$547,2,FALSE))</f>
        <v/>
      </c>
      <c r="OW143" t="str">
        <f>IF(ISERROR(MATCH(OW$1,'CSC Mitre'!EL$1:EL$220,0)),"",VLOOKUP(OW$1,'Tactic Recode'!$A$1:$B$547,2,FALSE))</f>
        <v/>
      </c>
      <c r="OX143" t="str">
        <f>IF(ISERROR(MATCH(OX$1,'CSC Mitre'!EL$1:EL$220,0)),"",VLOOKUP(OX$1,'Tactic Recode'!$A$1:$B$547,2,FALSE))</f>
        <v/>
      </c>
      <c r="OY143" t="str">
        <f>IF(ISERROR(MATCH(OY$1,'CSC Mitre'!EL$1:EL$220,0)),"",VLOOKUP(OY$1,'Tactic Recode'!$A$1:$B$547,2,FALSE))</f>
        <v/>
      </c>
      <c r="OZ143" t="str">
        <f>IF(ISERROR(MATCH(OZ$1,'CSC Mitre'!EL$1:EL$220,0)),"",VLOOKUP(OZ$1,'Tactic Recode'!$A$1:$B$547,2,FALSE))</f>
        <v/>
      </c>
      <c r="PA143" t="str">
        <f>IF(ISERROR(MATCH(PA$1,'CSC Mitre'!EL$1:EL$220,0)),"",VLOOKUP(PA$1,'Tactic Recode'!$A$1:$B$547,2,FALSE))</f>
        <v/>
      </c>
      <c r="PB143" t="str">
        <f>IF(ISERROR(MATCH(PB$1,'CSC Mitre'!EL$1:EL$220,0)),"",VLOOKUP(PB$1,'Tactic Recode'!$A$1:$B$547,2,FALSE))</f>
        <v/>
      </c>
      <c r="PC143" t="str">
        <f>IF(ISERROR(MATCH(PC$1,'CSC Mitre'!EL$1:EL$220,0)),"",VLOOKUP(PC$1,'Tactic Recode'!$A$1:$B$547,2,FALSE))</f>
        <v/>
      </c>
      <c r="PD143" t="str">
        <f>IF(ISERROR(MATCH(PD$1,'CSC Mitre'!EL$1:EL$220,0)),"",VLOOKUP(PD$1,'Tactic Recode'!$A$1:$B$547,2,FALSE))</f>
        <v/>
      </c>
      <c r="PE143" t="str">
        <f>IF(ISERROR(MATCH(PE$1,'CSC Mitre'!EL$1:EL$220,0)),"",VLOOKUP(PE$1,'Tactic Recode'!$A$1:$B$547,2,FALSE))</f>
        <v/>
      </c>
      <c r="PF143" t="str">
        <f>IF(ISERROR(MATCH(PF$1,'CSC Mitre'!EL$1:EL$220,0)),"",VLOOKUP(PF$1,'Tactic Recode'!$A$1:$B$547,2,FALSE))</f>
        <v/>
      </c>
      <c r="PG143" t="str">
        <f>IF(ISERROR(MATCH(PG$1,'CSC Mitre'!EL$1:EL$220,0)),"",VLOOKUP(PG$1,'Tactic Recode'!$A$1:$B$547,2,FALSE))</f>
        <v/>
      </c>
      <c r="PH143" t="str">
        <f>IF(ISERROR(MATCH(PH$1,'CSC Mitre'!EL$1:EL$220,0)),"",VLOOKUP(PH$1,'Tactic Recode'!$A$1:$B$547,2,FALSE))</f>
        <v/>
      </c>
      <c r="PI143" t="str">
        <f>IF(ISERROR(MATCH(PI$1,'CSC Mitre'!EL$1:EL$220,0)),"",VLOOKUP(PI$1,'Tactic Recode'!$A$1:$B$547,2,FALSE))</f>
        <v/>
      </c>
      <c r="PJ143" t="str">
        <f>IF(ISERROR(MATCH(PJ$1,'CSC Mitre'!EL$1:EL$220,0)),"",VLOOKUP(PJ$1,'Tactic Recode'!$A$1:$B$547,2,FALSE))</f>
        <v/>
      </c>
      <c r="PK143" t="str">
        <f>IF(ISERROR(MATCH(PK$1,'CSC Mitre'!EL$1:EL$220,0)),"",VLOOKUP(PK$1,'Tactic Recode'!$A$1:$B$547,2,FALSE))</f>
        <v/>
      </c>
      <c r="PL143" t="str">
        <f>IF(ISERROR(MATCH(PL$1,'CSC Mitre'!EL$1:EL$220,0)),"",VLOOKUP(PL$1,'Tactic Recode'!$A$1:$B$547,2,FALSE))</f>
        <v/>
      </c>
      <c r="PM143" t="str">
        <f>IF(ISERROR(MATCH(PM$1,'CSC Mitre'!EL$1:EL$220,0)),"",VLOOKUP(PM$1,'Tactic Recode'!$A$1:$B$547,2,FALSE))</f>
        <v/>
      </c>
      <c r="PN143" t="str">
        <f>IF(ISERROR(MATCH(PN$1,'CSC Mitre'!EL$1:EL$220,0)),"",VLOOKUP(PN$1,'Tactic Recode'!$A$1:$B$547,2,FALSE))</f>
        <v/>
      </c>
      <c r="PO143" t="str">
        <f>IF(ISERROR(MATCH(PO$1,'CSC Mitre'!EL$1:EL$220,0)),"",VLOOKUP(PO$1,'Tactic Recode'!$A$1:$B$547,2,FALSE))</f>
        <v/>
      </c>
      <c r="PP143" t="str">
        <f>IF(ISERROR(MATCH(PP$1,'CSC Mitre'!EL$1:EL$220,0)),"",VLOOKUP(PP$1,'Tactic Recode'!$A$1:$B$547,2,FALSE))</f>
        <v/>
      </c>
      <c r="PQ143" t="str">
        <f>IF(ISERROR(MATCH(PQ$1,'CSC Mitre'!EL$1:EL$220,0)),"",VLOOKUP(PQ$1,'Tactic Recode'!$A$1:$B$547,2,FALSE))</f>
        <v/>
      </c>
      <c r="PR143" t="str">
        <f>IF(ISERROR(MATCH(PR$1,'CSC Mitre'!EL$1:EL$220,0)),"",VLOOKUP(PR$1,'Tactic Recode'!$A$1:$B$547,2,FALSE))</f>
        <v/>
      </c>
      <c r="PS143" t="str">
        <f>IF(ISERROR(MATCH(PS$1,'CSC Mitre'!EL$1:EL$220,0)),"",VLOOKUP(PS$1,'Tactic Recode'!$A$1:$B$547,2,FALSE))</f>
        <v/>
      </c>
      <c r="PT143" t="str">
        <f>IF(ISERROR(MATCH(PT$1,'CSC Mitre'!EL$1:EL$220,0)),"",VLOOKUP(PT$1,'Tactic Recode'!$A$1:$B$547,2,FALSE))</f>
        <v/>
      </c>
      <c r="PU143" t="str">
        <f>IF(ISERROR(MATCH(PU$1,'CSC Mitre'!EL$1:EL$220,0)),"",VLOOKUP(PU$1,'Tactic Recode'!$A$1:$B$547,2,FALSE))</f>
        <v/>
      </c>
      <c r="PV143" t="str">
        <f>IF(ISERROR(MATCH(PV$1,'CSC Mitre'!EL$1:EL$220,0)),"",VLOOKUP(PV$1,'Tactic Recode'!$A$1:$B$547,2,FALSE))</f>
        <v/>
      </c>
      <c r="PW143" t="str">
        <f>IF(ISERROR(MATCH(PW$1,'CSC Mitre'!EL$1:EL$220,0)),"",VLOOKUP(PW$1,'Tactic Recode'!$A$1:$B$547,2,FALSE))</f>
        <v/>
      </c>
      <c r="PX143" t="str">
        <f>IF(ISERROR(MATCH(PX$1,'CSC Mitre'!EL$1:EL$220,0)),"",VLOOKUP(PX$1,'Tactic Recode'!$A$1:$B$547,2,FALSE))</f>
        <v/>
      </c>
      <c r="PY143" t="str">
        <f>IF(ISERROR(MATCH(PY$1,'CSC Mitre'!EL$1:EL$220,0)),"",VLOOKUP(PY$1,'Tactic Recode'!$A$1:$B$547,2,FALSE))</f>
        <v/>
      </c>
      <c r="PZ143" t="str">
        <f>IF(ISERROR(MATCH(PZ$1,'CSC Mitre'!EL$1:EL$220,0)),"",VLOOKUP(PZ$1,'Tactic Recode'!$A$1:$B$547,2,FALSE))</f>
        <v/>
      </c>
      <c r="QA143" t="str">
        <f>IF(ISERROR(MATCH(QA$1,'CSC Mitre'!EL$1:EL$220,0)),"",VLOOKUP(QA$1,'Tactic Recode'!$A$1:$B$547,2,FALSE))</f>
        <v/>
      </c>
      <c r="QB143" t="str">
        <f>IF(ISERROR(MATCH(QB$1,'CSC Mitre'!EL$1:EL$220,0)),"",VLOOKUP(QB$1,'Tactic Recode'!$A$1:$B$547,2,FALSE))</f>
        <v/>
      </c>
      <c r="QC143" t="str">
        <f>IF(ISERROR(MATCH(QC$1,'CSC Mitre'!EL$1:EL$220,0)),"",VLOOKUP(QC$1,'Tactic Recode'!$A$1:$B$547,2,FALSE))</f>
        <v/>
      </c>
      <c r="QD143" t="str">
        <f>IF(ISERROR(MATCH(QD$1,'CSC Mitre'!EL$1:EL$220,0)),"",VLOOKUP(QD$1,'Tactic Recode'!$A$1:$B$547,2,FALSE))</f>
        <v/>
      </c>
      <c r="QE143" t="str">
        <f>IF(ISERROR(MATCH(QE$1,'CSC Mitre'!EL$1:EL$220,0)),"",VLOOKUP(QE$1,'Tactic Recode'!$A$1:$B$547,2,FALSE))</f>
        <v/>
      </c>
      <c r="QF143" t="str">
        <f>IF(ISERROR(MATCH(QF$1,'CSC Mitre'!EL$1:EL$220,0)),"",VLOOKUP(QF$1,'Tactic Recode'!$A$1:$B$547,2,FALSE))</f>
        <v/>
      </c>
      <c r="QG143" t="str">
        <f>IF(ISERROR(MATCH(QG$1,'CSC Mitre'!EL$1:EL$220,0)),"",VLOOKUP(QG$1,'Tactic Recode'!$A$1:$B$547,2,FALSE))</f>
        <v/>
      </c>
      <c r="QH143" t="str">
        <f>IF(ISERROR(MATCH(QH$1,'CSC Mitre'!EL$1:EL$220,0)),"",VLOOKUP(QH$1,'Tactic Recode'!$A$1:$B$547,2,FALSE))</f>
        <v/>
      </c>
      <c r="QI143" t="str">
        <f>IF(ISERROR(MATCH(QI$1,'CSC Mitre'!EL$1:EL$220,0)),"",VLOOKUP(QI$1,'Tactic Recode'!$A$1:$B$547,2,FALSE))</f>
        <v/>
      </c>
      <c r="QJ143" t="str">
        <f>IF(ISERROR(MATCH(QJ$1,'CSC Mitre'!EL$1:EL$220,0)),"",VLOOKUP(QJ$1,'Tactic Recode'!$A$1:$B$547,2,FALSE))</f>
        <v/>
      </c>
      <c r="QK143" t="str">
        <f>IF(ISERROR(MATCH(QK$1,'CSC Mitre'!EL$1:EL$220,0)),"",VLOOKUP(QK$1,'Tactic Recode'!$A$1:$B$547,2,FALSE))</f>
        <v/>
      </c>
      <c r="QL143" t="str">
        <f>IF(ISERROR(MATCH(QL$1,'CSC Mitre'!EL$1:EL$220,0)),"",VLOOKUP(QL$1,'Tactic Recode'!$A$1:$B$547,2,FALSE))</f>
        <v/>
      </c>
      <c r="QM143" t="str">
        <f>IF(ISERROR(MATCH(QM$1,'CSC Mitre'!EL$1:EL$220,0)),"",VLOOKUP(QM$1,'Tactic Recode'!$A$1:$B$547,2,FALSE))</f>
        <v/>
      </c>
      <c r="QN143" t="str">
        <f>IF(ISERROR(MATCH(QN$1,'CSC Mitre'!EL$1:EL$220,0)),"",VLOOKUP(QN$1,'Tactic Recode'!$A$1:$B$547,2,FALSE))</f>
        <v/>
      </c>
      <c r="QO143" t="str">
        <f>IF(ISERROR(MATCH(QO$1,'CSC Mitre'!EL$1:EL$220,0)),"",VLOOKUP(QO$1,'Tactic Recode'!$A$1:$B$547,2,FALSE))</f>
        <v/>
      </c>
      <c r="QP143" t="str">
        <f>IF(ISERROR(MATCH(QP$1,'CSC Mitre'!EL$1:EL$220,0)),"",VLOOKUP(QP$1,'Tactic Recode'!$A$1:$B$547,2,FALSE))</f>
        <v/>
      </c>
      <c r="QQ143" t="str">
        <f>IF(ISERROR(MATCH(QQ$1,'CSC Mitre'!EL$1:EL$220,0)),"",VLOOKUP(QQ$1,'Tactic Recode'!$A$1:$B$547,2,FALSE))</f>
        <v/>
      </c>
      <c r="QR143" t="str">
        <f>IF(ISERROR(MATCH(QR$1,'CSC Mitre'!EL$1:EL$220,0)),"",VLOOKUP(QR$1,'Tactic Recode'!$A$1:$B$547,2,FALSE))</f>
        <v/>
      </c>
      <c r="QS143" t="str">
        <f>IF(ISERROR(MATCH(QS$1,'CSC Mitre'!EL$1:EL$220,0)),"",VLOOKUP(QS$1,'Tactic Recode'!$A$1:$B$547,2,FALSE))</f>
        <v/>
      </c>
      <c r="QT143" t="str">
        <f>IF(ISERROR(MATCH(QT$1,'CSC Mitre'!EL$1:EL$220,0)),"",VLOOKUP(QT$1,'Tactic Recode'!$A$1:$B$547,2,FALSE))</f>
        <v/>
      </c>
      <c r="QU143" t="str">
        <f>IF(ISERROR(MATCH(QU$1,'CSC Mitre'!EL$1:EL$220,0)),"",VLOOKUP(QU$1,'Tactic Recode'!$A$1:$B$547,2,FALSE))</f>
        <v/>
      </c>
      <c r="QV143" t="str">
        <f>IF(ISERROR(MATCH(QV$1,'CSC Mitre'!EL$1:EL$220,0)),"",VLOOKUP(QV$1,'Tactic Recode'!$A$1:$B$547,2,FALSE))</f>
        <v/>
      </c>
      <c r="QW143" t="str">
        <f>IF(ISERROR(MATCH(QW$1,'CSC Mitre'!EL$1:EL$220,0)),"",VLOOKUP(QW$1,'Tactic Recode'!$A$1:$B$547,2,FALSE))</f>
        <v/>
      </c>
      <c r="QX143" t="str">
        <f>IF(ISERROR(MATCH(QX$1,'CSC Mitre'!EL$1:EL$220,0)),"",VLOOKUP(QX$1,'Tactic Recode'!$A$1:$B$547,2,FALSE))</f>
        <v/>
      </c>
      <c r="QY143" t="str">
        <f>IF(ISERROR(MATCH(QY$1,'CSC Mitre'!EL$1:EL$220,0)),"",VLOOKUP(QY$1,'Tactic Recode'!$A$1:$B$547,2,FALSE))</f>
        <v/>
      </c>
      <c r="QZ143" t="str">
        <f>IF(ISERROR(MATCH(QZ$1,'CSC Mitre'!EL$1:EL$220,0)),"",VLOOKUP(QZ$1,'Tactic Recode'!$A$1:$B$547,2,FALSE))</f>
        <v/>
      </c>
      <c r="RA143" t="str">
        <f>IF(ISERROR(MATCH(RA$1,'CSC Mitre'!EL$1:EL$220,0)),"",VLOOKUP(RA$1,'Tactic Recode'!$A$1:$B$547,2,FALSE))</f>
        <v/>
      </c>
      <c r="RB143" t="str">
        <f>IF(ISERROR(MATCH(RB$1,'CSC Mitre'!EL$1:EL$220,0)),"",VLOOKUP(RB$1,'Tactic Recode'!$A$1:$B$547,2,FALSE))</f>
        <v/>
      </c>
      <c r="RC143" t="str">
        <f>IF(ISERROR(MATCH(RC$1,'CSC Mitre'!EL$1:EL$220,0)),"",VLOOKUP(RC$1,'Tactic Recode'!$A$1:$B$547,2,FALSE))</f>
        <v/>
      </c>
      <c r="RD143" t="str">
        <f>IF(ISERROR(MATCH(RD$1,'CSC Mitre'!EL$1:EL$220,0)),"",VLOOKUP(RD$1,'Tactic Recode'!$A$1:$B$547,2,FALSE))</f>
        <v/>
      </c>
      <c r="RE143" t="str">
        <f>IF(ISERROR(MATCH(RE$1,'CSC Mitre'!EL$1:EL$220,0)),"",VLOOKUP(RE$1,'Tactic Recode'!$A$1:$B$547,2,FALSE))</f>
        <v/>
      </c>
      <c r="RF143" t="str">
        <f>IF(ISERROR(MATCH(RF$1,'CSC Mitre'!EL$1:EL$220,0)),"",VLOOKUP(RF$1,'Tactic Recode'!$A$1:$B$547,2,FALSE))</f>
        <v/>
      </c>
      <c r="RG143" t="str">
        <f>IF(ISERROR(MATCH(RG$1,'CSC Mitre'!EL$1:EL$220,0)),"",VLOOKUP(RG$1,'Tactic Recode'!$A$1:$B$547,2,FALSE))</f>
        <v/>
      </c>
      <c r="RH143" t="str">
        <f>IF(ISERROR(MATCH(RH$1,'CSC Mitre'!EL$1:EL$220,0)),"",VLOOKUP(RH$1,'Tactic Recode'!$A$1:$B$547,2,FALSE))</f>
        <v/>
      </c>
      <c r="RI143" t="str">
        <f>IF(ISERROR(MATCH(RI$1,'CSC Mitre'!EL$1:EL$220,0)),"",VLOOKUP(RI$1,'Tactic Recode'!$A$1:$B$547,2,FALSE))</f>
        <v/>
      </c>
      <c r="RJ143" t="str">
        <f>IF(ISERROR(MATCH(RJ$1,'CSC Mitre'!EL$1:EL$220,0)),"",VLOOKUP(RJ$1,'Tactic Recode'!$A$1:$B$547,2,FALSE))</f>
        <v/>
      </c>
      <c r="RK143" t="str">
        <f>IF(ISERROR(MATCH(RK$1,'CSC Mitre'!EL$1:EL$220,0)),"",VLOOKUP(RK$1,'Tactic Recode'!$A$1:$B$547,2,FALSE))</f>
        <v/>
      </c>
      <c r="RL143" t="str">
        <f>IF(ISERROR(MATCH(RL$1,'CSC Mitre'!EL$1:EL$220,0)),"",VLOOKUP(RL$1,'Tactic Recode'!$A$1:$B$547,2,FALSE))</f>
        <v/>
      </c>
      <c r="RM143" t="str">
        <f>IF(ISERROR(MATCH(RM$1,'CSC Mitre'!EL$1:EL$220,0)),"",VLOOKUP(RM$1,'Tactic Recode'!$A$1:$B$547,2,FALSE))</f>
        <v/>
      </c>
      <c r="RN143" t="str">
        <f>IF(ISERROR(MATCH(RN$1,'CSC Mitre'!EL$1:EL$220,0)),"",VLOOKUP(RN$1,'Tactic Recode'!$A$1:$B$547,2,FALSE))</f>
        <v/>
      </c>
      <c r="RO143" t="str">
        <f>IF(ISERROR(MATCH(RO$1,'CSC Mitre'!EL$1:EL$220,0)),"",VLOOKUP(RO$1,'Tactic Recode'!$A$1:$B$547,2,FALSE))</f>
        <v/>
      </c>
      <c r="RP143" t="str">
        <f>IF(ISERROR(MATCH(RP$1,'CSC Mitre'!EL$1:EL$220,0)),"",VLOOKUP(RP$1,'Tactic Recode'!$A$1:$B$547,2,FALSE))</f>
        <v/>
      </c>
      <c r="RQ143" t="str">
        <f>IF(ISERROR(MATCH(RQ$1,'CSC Mitre'!EL$1:EL$220,0)),"",VLOOKUP(RQ$1,'Tactic Recode'!$A$1:$B$547,2,FALSE))</f>
        <v/>
      </c>
      <c r="RR143" t="str">
        <f>IF(ISERROR(MATCH(RR$1,'CSC Mitre'!EL$1:EL$220,0)),"",VLOOKUP(RR$1,'Tactic Recode'!$A$1:$B$547,2,FALSE))</f>
        <v/>
      </c>
      <c r="RS143" t="str">
        <f>IF(ISERROR(MATCH(RS$1,'CSC Mitre'!EL$1:EL$220,0)),"",VLOOKUP(RS$1,'Tactic Recode'!$A$1:$B$547,2,FALSE))</f>
        <v/>
      </c>
      <c r="RT143" t="str">
        <f>IF(ISERROR(MATCH(RT$1,'CSC Mitre'!EL$1:EL$220,0)),"",VLOOKUP(RT$1,'Tactic Recode'!$A$1:$B$547,2,FALSE))</f>
        <v/>
      </c>
      <c r="RU143" t="str">
        <f>IF(ISERROR(MATCH(RU$1,'CSC Mitre'!EL$1:EL$220,0)),"",VLOOKUP(RU$1,'Tactic Recode'!$A$1:$B$547,2,FALSE))</f>
        <v/>
      </c>
      <c r="RV143" t="str">
        <f>IF(ISERROR(MATCH(RV$1,'CSC Mitre'!EL$1:EL$220,0)),"",VLOOKUP(RV$1,'Tactic Recode'!$A$1:$B$547,2,FALSE))</f>
        <v/>
      </c>
      <c r="RW143" t="str">
        <f>IF(ISERROR(MATCH(RW$1,'CSC Mitre'!EL$1:EL$220,0)),"",VLOOKUP(RW$1,'Tactic Recode'!$A$1:$B$547,2,FALSE))</f>
        <v/>
      </c>
      <c r="RX143" t="str">
        <f>IF(ISERROR(MATCH(RX$1,'CSC Mitre'!EL$1:EL$220,0)),"",VLOOKUP(RX$1,'Tactic Recode'!$A$1:$B$547,2,FALSE))</f>
        <v/>
      </c>
      <c r="RY143" t="str">
        <f>IF(ISERROR(MATCH(RY$1,'CSC Mitre'!EL$1:EL$220,0)),"",VLOOKUP(RY$1,'Tactic Recode'!$A$1:$B$547,2,FALSE))</f>
        <v/>
      </c>
      <c r="RZ143" t="str">
        <f>IF(ISERROR(MATCH(RZ$1,'CSC Mitre'!EL$1:EL$220,0)),"",VLOOKUP(RZ$1,'Tactic Recode'!$A$1:$B$547,2,FALSE))</f>
        <v/>
      </c>
      <c r="SA143" t="str">
        <f>IF(ISERROR(MATCH(SA$1,'CSC Mitre'!EL$1:EL$220,0)),"",VLOOKUP(SA$1,'Tactic Recode'!$A$1:$B$547,2,FALSE))</f>
        <v/>
      </c>
      <c r="SB143" t="str">
        <f>IF(ISERROR(MATCH(SB$1,'CSC Mitre'!EL$1:EL$220,0)),"",VLOOKUP(SB$1,'Tactic Recode'!$A$1:$B$547,2,FALSE))</f>
        <v/>
      </c>
      <c r="SC143" t="str">
        <f>IF(ISERROR(MATCH(SC$1,'CSC Mitre'!EL$1:EL$220,0)),"",VLOOKUP(SC$1,'Tactic Recode'!$A$1:$B$547,2,FALSE))</f>
        <v/>
      </c>
      <c r="SD143" t="str">
        <f>IF(ISERROR(MATCH(SD$1,'CSC Mitre'!EL$1:EL$220,0)),"",VLOOKUP(SD$1,'Tactic Recode'!$A$1:$B$547,2,FALSE))</f>
        <v/>
      </c>
      <c r="SE143" t="str">
        <f>IF(ISERROR(MATCH(SE$1,'CSC Mitre'!EL$1:EL$220,0)),"",VLOOKUP(SE$1,'Tactic Recode'!$A$1:$B$547,2,FALSE))</f>
        <v/>
      </c>
      <c r="SF143" t="str">
        <f>IF(ISERROR(MATCH(SF$1,'CSC Mitre'!EL$1:EL$220,0)),"",VLOOKUP(SF$1,'Tactic Recode'!$A$1:$B$547,2,FALSE))</f>
        <v/>
      </c>
      <c r="SG143" t="str">
        <f>IF(ISERROR(MATCH(SG$1,'CSC Mitre'!EL$1:EL$220,0)),"",VLOOKUP(SG$1,'Tactic Recode'!$A$1:$B$547,2,FALSE))</f>
        <v/>
      </c>
      <c r="SH143" t="str">
        <f>IF(ISERROR(MATCH(SH$1,'CSC Mitre'!EL$1:EL$220,0)),"",VLOOKUP(SH$1,'Tactic Recode'!$A$1:$B$547,2,FALSE))</f>
        <v/>
      </c>
      <c r="SI143" t="str">
        <f>IF(ISERROR(MATCH(SI$1,'CSC Mitre'!EL$1:EL$220,0)),"",VLOOKUP(SI$1,'Tactic Recode'!$A$1:$B$547,2,FALSE))</f>
        <v/>
      </c>
      <c r="SJ143" t="str">
        <f>IF(ISERROR(MATCH(SJ$1,'CSC Mitre'!EL$1:EL$220,0)),"",VLOOKUP(SJ$1,'Tactic Recode'!$A$1:$B$547,2,FALSE))</f>
        <v/>
      </c>
      <c r="SK143" t="str">
        <f>IF(ISERROR(MATCH(SK$1,'CSC Mitre'!EL$1:EL$220,0)),"",VLOOKUP(SK$1,'Tactic Recode'!$A$1:$B$547,2,FALSE))</f>
        <v/>
      </c>
      <c r="SL143" t="str">
        <f>IF(ISERROR(MATCH(SL$1,'CSC Mitre'!EL$1:EL$220,0)),"",VLOOKUP(SL$1,'Tactic Recode'!$A$1:$B$547,2,FALSE))</f>
        <v/>
      </c>
      <c r="SM143" t="str">
        <f>IF(ISERROR(MATCH(SM$1,'CSC Mitre'!EL$1:EL$220,0)),"",VLOOKUP(SM$1,'Tactic Recode'!$A$1:$B$547,2,FALSE))</f>
        <v/>
      </c>
      <c r="SN143" t="str">
        <f>IF(ISERROR(MATCH(SN$1,'CSC Mitre'!EL$1:EL$220,0)),"",VLOOKUP(SN$1,'Tactic Recode'!$A$1:$B$547,2,FALSE))</f>
        <v/>
      </c>
      <c r="SO143" t="str">
        <f>IF(ISERROR(MATCH(SO$1,'CSC Mitre'!EL$1:EL$220,0)),"",VLOOKUP(SO$1,'Tactic Recode'!$A$1:$B$547,2,FALSE))</f>
        <v/>
      </c>
      <c r="SP143" t="str">
        <f>IF(ISERROR(MATCH(SP$1,'CSC Mitre'!EL$1:EL$220,0)),"",VLOOKUP(SP$1,'Tactic Recode'!$A$1:$B$547,2,FALSE))</f>
        <v/>
      </c>
      <c r="SQ143" t="str">
        <f>IF(ISERROR(MATCH(SQ$1,'CSC Mitre'!EL$1:EL$220,0)),"",VLOOKUP(SQ$1,'Tactic Recode'!$A$1:$B$547,2,FALSE))</f>
        <v/>
      </c>
      <c r="SR143" t="str">
        <f>IF(ISERROR(MATCH(SR$1,'CSC Mitre'!EL$1:EL$220,0)),"",VLOOKUP(SR$1,'Tactic Recode'!$A$1:$B$547,2,FALSE))</f>
        <v/>
      </c>
      <c r="SS143" t="str">
        <f>IF(ISERROR(MATCH(SS$1,'CSC Mitre'!EL$1:EL$220,0)),"",VLOOKUP(SS$1,'Tactic Recode'!$A$1:$B$547,2,FALSE))</f>
        <v/>
      </c>
      <c r="ST143" t="str">
        <f>IF(ISERROR(MATCH(ST$1,'CSC Mitre'!EL$1:EL$220,0)),"",VLOOKUP(ST$1,'Tactic Recode'!$A$1:$B$547,2,FALSE))</f>
        <v/>
      </c>
      <c r="SU143" t="str">
        <f>IF(ISERROR(MATCH(SU$1,'CSC Mitre'!EL$1:EL$220,0)),"",VLOOKUP(SU$1,'Tactic Recode'!$A$1:$B$547,2,FALSE))</f>
        <v/>
      </c>
      <c r="SV143" t="str">
        <f>IF(ISERROR(MATCH(SV$1,'CSC Mitre'!EL$1:EL$220,0)),"",VLOOKUP(SV$1,'Tactic Recode'!$A$1:$B$547,2,FALSE))</f>
        <v/>
      </c>
      <c r="SW143" t="str">
        <f>IF(ISERROR(MATCH(SW$1,'CSC Mitre'!EL$1:EL$220,0)),"",VLOOKUP(SW$1,'Tactic Recode'!$A$1:$B$547,2,FALSE))</f>
        <v/>
      </c>
      <c r="SX143" t="str">
        <f>IF(ISERROR(MATCH(SX$1,'CSC Mitre'!EL$1:EL$220,0)),"",VLOOKUP(SX$1,'Tactic Recode'!$A$1:$B$547,2,FALSE))</f>
        <v/>
      </c>
      <c r="SY143" t="str">
        <f>IF(ISERROR(MATCH(SY$1,'CSC Mitre'!EL$1:EL$220,0)),"",VLOOKUP(SY$1,'Tactic Recode'!$A$1:$B$547,2,FALSE))</f>
        <v/>
      </c>
      <c r="SZ143" t="str">
        <f>IF(ISERROR(MATCH(SZ$1,'CSC Mitre'!EL$1:EL$220,0)),"",VLOOKUP(SZ$1,'Tactic Recode'!$A$1:$B$547,2,FALSE))</f>
        <v/>
      </c>
      <c r="TA143" t="str">
        <f>IF(ISERROR(MATCH(TA$1,'CSC Mitre'!EL$1:EL$220,0)),"",VLOOKUP(TA$1,'Tactic Recode'!$A$1:$B$547,2,FALSE))</f>
        <v/>
      </c>
      <c r="TB143" t="str">
        <f>IF(ISERROR(MATCH(TB$1,'CSC Mitre'!EL$1:EL$220,0)),"",VLOOKUP(TB$1,'Tactic Recode'!$A$1:$B$547,2,FALSE))</f>
        <v/>
      </c>
      <c r="TC143" t="str">
        <f>IF(ISERROR(MATCH(TC$1,'CSC Mitre'!EL$1:EL$220,0)),"",VLOOKUP(TC$1,'Tactic Recode'!$A$1:$B$547,2,FALSE))</f>
        <v/>
      </c>
      <c r="TD143" t="str">
        <f>IF(ISERROR(MATCH(TD$1,'CSC Mitre'!EL$1:EL$220,0)),"",VLOOKUP(TD$1,'Tactic Recode'!$A$1:$B$547,2,FALSE))</f>
        <v/>
      </c>
      <c r="TE143" t="str">
        <f>IF(ISERROR(MATCH(TE$1,'CSC Mitre'!EL$1:EL$220,0)),"",VLOOKUP(TE$1,'Tactic Recode'!$A$1:$B$547,2,FALSE))</f>
        <v/>
      </c>
      <c r="TF143" t="str">
        <f>IF(ISERROR(MATCH(TF$1,'CSC Mitre'!EL$1:EL$220,0)),"",VLOOKUP(TF$1,'Tactic Recode'!$A$1:$B$547,2,FALSE))</f>
        <v/>
      </c>
      <c r="TG143" t="str">
        <f>IF(ISERROR(MATCH(TG$1,'CSC Mitre'!EL$1:EL$220,0)),"",VLOOKUP(TG$1,'Tactic Recode'!$A$1:$B$547,2,FALSE))</f>
        <v/>
      </c>
      <c r="TH143" t="str">
        <f>IF(ISERROR(MATCH(TH$1,'CSC Mitre'!EL$1:EL$220,0)),"",VLOOKUP(TH$1,'Tactic Recode'!$A$1:$B$547,2,FALSE))</f>
        <v/>
      </c>
      <c r="TI143" t="str">
        <f>IF(ISERROR(MATCH(TI$1,'CSC Mitre'!EL$1:EL$220,0)),"",VLOOKUP(TI$1,'Tactic Recode'!$A$1:$B$547,2,FALSE))</f>
        <v/>
      </c>
      <c r="TJ143" t="str">
        <f>IF(ISERROR(MATCH(TJ$1,'CSC Mitre'!EL$1:EL$220,0)),"",VLOOKUP(TJ$1,'Tactic Recode'!$A$1:$B$547,2,FALSE))</f>
        <v/>
      </c>
      <c r="TK143" t="str">
        <f>IF(ISERROR(MATCH(TK$1,'CSC Mitre'!EL$1:EL$220,0)),"",VLOOKUP(TK$1,'Tactic Recode'!$A$1:$B$547,2,FALSE))</f>
        <v/>
      </c>
      <c r="TL143" t="str">
        <f>IF(ISERROR(MATCH(TL$1,'CSC Mitre'!EL$1:EL$220,0)),"",VLOOKUP(TL$1,'Tactic Recode'!$A$1:$B$547,2,FALSE))</f>
        <v/>
      </c>
      <c r="TM143" t="str">
        <f>IF(ISERROR(MATCH(TM$1,'CSC Mitre'!EL$1:EL$220,0)),"",VLOOKUP(TM$1,'Tactic Recode'!$A$1:$B$547,2,FALSE))</f>
        <v/>
      </c>
      <c r="TN143" t="str">
        <f>IF(ISERROR(MATCH(TN$1,'CSC Mitre'!EL$1:EL$220,0)),"",VLOOKUP(TN$1,'Tactic Recode'!$A$1:$B$547,2,FALSE))</f>
        <v/>
      </c>
      <c r="TO143" t="str">
        <f>IF(ISERROR(MATCH(TO$1,'CSC Mitre'!EL$1:EL$220,0)),"",VLOOKUP(TO$1,'Tactic Recode'!$A$1:$B$547,2,FALSE))</f>
        <v/>
      </c>
      <c r="TP143" t="str">
        <f>IF(ISERROR(MATCH(TP$1,'CSC Mitre'!EL$1:EL$220,0)),"",VLOOKUP(TP$1,'Tactic Recode'!$A$1:$B$547,2,FALSE))</f>
        <v/>
      </c>
      <c r="TQ143" t="str">
        <f>IF(ISERROR(MATCH(TQ$1,'CSC Mitre'!EL$1:EL$220,0)),"",VLOOKUP(TQ$1,'Tactic Recode'!$A$1:$B$547,2,FALSE))</f>
        <v/>
      </c>
      <c r="TR143" t="str">
        <f>IF(ISERROR(MATCH(TR$1,'CSC Mitre'!EL$1:EL$220,0)),"",VLOOKUP(TR$1,'Tactic Recode'!$A$1:$B$547,2,FALSE))</f>
        <v/>
      </c>
      <c r="TS143" t="str">
        <f>IF(ISERROR(MATCH(TS$1,'CSC Mitre'!EL$1:EL$220,0)),"",VLOOKUP(TS$1,'Tactic Recode'!$A$1:$B$547,2,FALSE))</f>
        <v/>
      </c>
      <c r="TT143" t="str">
        <f>IF(ISERROR(MATCH(TT$1,'CSC Mitre'!EL$1:EL$220,0)),"",VLOOKUP(TT$1,'Tactic Recode'!$A$1:$B$547,2,FALSE))</f>
        <v/>
      </c>
      <c r="TU143" t="str">
        <f>IF(ISERROR(MATCH(TU$1,'CSC Mitre'!EL$1:EL$220,0)),"",VLOOKUP(TU$1,'Tactic Recode'!$A$1:$B$547,2,FALSE))</f>
        <v/>
      </c>
      <c r="TV143" t="str">
        <f>IF(ISERROR(MATCH(TV$1,'CSC Mitre'!EL$1:EL$220,0)),"",VLOOKUP(TV$1,'Tactic Recode'!$A$1:$B$547,2,FALSE))</f>
        <v/>
      </c>
      <c r="TW143" t="str">
        <f>IF(ISERROR(MATCH(TW$1,'CSC Mitre'!EL$1:EL$220,0)),"",VLOOKUP(TW$1,'Tactic Recode'!$A$1:$B$547,2,FALSE))</f>
        <v/>
      </c>
      <c r="TX143" t="str">
        <f>IF(ISERROR(MATCH(TX$1,'CSC Mitre'!EL$1:EL$220,0)),"",VLOOKUP(TX$1,'Tactic Recode'!$A$1:$B$547,2,FALSE))</f>
        <v/>
      </c>
      <c r="TY143" t="str">
        <f>IF(ISERROR(MATCH(TY$1,'CSC Mitre'!EL$1:EL$220,0)),"",VLOOKUP(TY$1,'Tactic Recode'!$A$1:$B$547,2,FALSE))</f>
        <v/>
      </c>
      <c r="TZ143" t="str">
        <f>IF(ISERROR(MATCH(TZ$1,'CSC Mitre'!EL$1:EL$220,0)),"",VLOOKUP(TZ$1,'Tactic Recode'!$A$1:$B$547,2,FALSE))</f>
        <v/>
      </c>
      <c r="UA143" t="str">
        <f>IF(ISERROR(MATCH(UA$1,'CSC Mitre'!EL$1:EL$220,0)),"",VLOOKUP(UA$1,'Tactic Recode'!$A$1:$B$547,2,FALSE))</f>
        <v/>
      </c>
      <c r="UB143" t="str">
        <f>IF(ISERROR(MATCH(UB$1,'CSC Mitre'!EL$1:EL$220,0)),"",VLOOKUP(UB$1,'Tactic Recode'!$A$1:$B$547,2,FALSE))</f>
        <v/>
      </c>
    </row>
    <row r="144" spans="1:548" x14ac:dyDescent="0.25">
      <c r="A144" s="59" t="s">
        <v>538</v>
      </c>
      <c r="B144" t="str">
        <f>IF(ISERROR(MATCH(B$1,'CSC Mitre'!EM$1:EM$220,0)),"",VLOOKUP(B$1,'Tactic Recode'!$A$1:$B$547,2,FALSE))</f>
        <v/>
      </c>
      <c r="C144" t="str">
        <f>IF(ISERROR(MATCH(C$1,'CSC Mitre'!EM$1:EM$220,0)),"",VLOOKUP(C$1,'Tactic Recode'!$A$1:$B$547,2,FALSE))</f>
        <v/>
      </c>
      <c r="D144" t="str">
        <f>IF(ISERROR(MATCH(D$1,'CSC Mitre'!EM$1:EM$220,0)),"",VLOOKUP(D$1,'Tactic Recode'!$A$1:$B$547,2,FALSE))</f>
        <v/>
      </c>
      <c r="E144" t="str">
        <f>IF(ISERROR(MATCH(E$1,'CSC Mitre'!EM$1:EM$220,0)),"",VLOOKUP(E$1,'Tactic Recode'!$A$1:$B$547,2,FALSE))</f>
        <v/>
      </c>
      <c r="F144" t="str">
        <f>IF(ISERROR(MATCH(F$1,'CSC Mitre'!EM$1:EM$220,0)),"",VLOOKUP(F$1,'Tactic Recode'!$A$1:$B$547,2,FALSE))</f>
        <v/>
      </c>
      <c r="G144" t="str">
        <f>IF(ISERROR(MATCH(G$1,'CSC Mitre'!EM$1:EM$220,0)),"",VLOOKUP(G$1,'Tactic Recode'!$A$1:$B$547,2,FALSE))</f>
        <v/>
      </c>
      <c r="H144" t="str">
        <f>IF(ISERROR(MATCH(H$1,'CSC Mitre'!EM$1:EM$220,0)),"",VLOOKUP(H$1,'Tactic Recode'!$A$1:$B$547,2,FALSE))</f>
        <v/>
      </c>
      <c r="I144" t="str">
        <f>IF(ISERROR(MATCH(I$1,'CSC Mitre'!EM$1:EM$220,0)),"",VLOOKUP(I$1,'Tactic Recode'!$A$1:$B$547,2,FALSE))</f>
        <v/>
      </c>
      <c r="J144" t="str">
        <f>IF(ISERROR(MATCH(J$1,'CSC Mitre'!EM$1:EM$220,0)),"",VLOOKUP(J$1,'Tactic Recode'!$A$1:$B$547,2,FALSE))</f>
        <v/>
      </c>
      <c r="K144" t="str">
        <f>IF(ISERROR(MATCH(K$1,'CSC Mitre'!EM$1:EM$220,0)),"",VLOOKUP(K$1,'Tactic Recode'!$A$1:$B$547,2,FALSE))</f>
        <v/>
      </c>
      <c r="L144" t="str">
        <f>IF(ISERROR(MATCH(L$1,'CSC Mitre'!EM$1:EM$220,0)),"",VLOOKUP(L$1,'Tactic Recode'!$A$1:$B$547,2,FALSE))</f>
        <v/>
      </c>
      <c r="M144" t="str">
        <f>IF(ISERROR(MATCH(M$1,'CSC Mitre'!EM$1:EM$220,0)),"",VLOOKUP(M$1,'Tactic Recode'!$A$1:$B$547,2,FALSE))</f>
        <v/>
      </c>
      <c r="N144" t="str">
        <f>IF(ISERROR(MATCH(N$1,'CSC Mitre'!EM$1:EM$220,0)),"",VLOOKUP(N$1,'Tactic Recode'!$A$1:$B$547,2,FALSE))</f>
        <v/>
      </c>
      <c r="O144" t="str">
        <f>IF(ISERROR(MATCH(O$1,'CSC Mitre'!EM$1:EM$220,0)),"",VLOOKUP(O$1,'Tactic Recode'!$A$1:$B$547,2,FALSE))</f>
        <v/>
      </c>
      <c r="P144" t="str">
        <f>IF(ISERROR(MATCH(P$1,'CSC Mitre'!EM$1:EM$220,0)),"",VLOOKUP(P$1,'Tactic Recode'!$A$1:$B$547,2,FALSE))</f>
        <v/>
      </c>
      <c r="Q144" t="str">
        <f>IF(ISERROR(MATCH(Q$1,'CSC Mitre'!EM$1:EM$220,0)),"",VLOOKUP(Q$1,'Tactic Recode'!$A$1:$B$547,2,FALSE))</f>
        <v/>
      </c>
      <c r="R144" t="str">
        <f>IF(ISERROR(MATCH(R$1,'CSC Mitre'!EM$1:EM$220,0)),"",VLOOKUP(R$1,'Tactic Recode'!$A$1:$B$547,2,FALSE))</f>
        <v/>
      </c>
      <c r="S144" t="str">
        <f>IF(ISERROR(MATCH(S$1,'CSC Mitre'!EM$1:EM$220,0)),"",VLOOKUP(S$1,'Tactic Recode'!$A$1:$B$547,2,FALSE))</f>
        <v/>
      </c>
      <c r="T144" t="str">
        <f>IF(ISERROR(MATCH(T$1,'CSC Mitre'!EM$1:EM$220,0)),"",VLOOKUP(T$1,'Tactic Recode'!$A$1:$B$547,2,FALSE))</f>
        <v/>
      </c>
      <c r="U144" t="str">
        <f>IF(ISERROR(MATCH(U$1,'CSC Mitre'!EM$1:EM$220,0)),"",VLOOKUP(U$1,'Tactic Recode'!$A$1:$B$547,2,FALSE))</f>
        <v/>
      </c>
      <c r="V144" t="str">
        <f>IF(ISERROR(MATCH(V$1,'CSC Mitre'!EM$1:EM$220,0)),"",VLOOKUP(V$1,'Tactic Recode'!$A$1:$B$547,2,FALSE))</f>
        <v/>
      </c>
      <c r="W144" t="str">
        <f>IF(ISERROR(MATCH(W$1,'CSC Mitre'!EM$1:EM$220,0)),"",VLOOKUP(W$1,'Tactic Recode'!$A$1:$B$547,2,FALSE))</f>
        <v/>
      </c>
      <c r="X144" t="str">
        <f>IF(ISERROR(MATCH(X$1,'CSC Mitre'!EM$1:EM$220,0)),"",VLOOKUP(X$1,'Tactic Recode'!$A$1:$B$547,2,FALSE))</f>
        <v/>
      </c>
      <c r="Y144" t="str">
        <f>IF(ISERROR(MATCH(Y$1,'CSC Mitre'!EM$1:EM$220,0)),"",VLOOKUP(Y$1,'Tactic Recode'!$A$1:$B$547,2,FALSE))</f>
        <v/>
      </c>
      <c r="Z144" t="str">
        <f>IF(ISERROR(MATCH(Z$1,'CSC Mitre'!EM$1:EM$220,0)),"",VLOOKUP(Z$1,'Tactic Recode'!$A$1:$B$547,2,FALSE))</f>
        <v/>
      </c>
      <c r="AA144" t="str">
        <f>IF(ISERROR(MATCH(AA$1,'CSC Mitre'!EM$1:EM$220,0)),"",VLOOKUP(AA$1,'Tactic Recode'!$A$1:$B$547,2,FALSE))</f>
        <v/>
      </c>
      <c r="AB144" t="str">
        <f>IF(ISERROR(MATCH(AB$1,'CSC Mitre'!EM$1:EM$220,0)),"",VLOOKUP(AB$1,'Tactic Recode'!$A$1:$B$547,2,FALSE))</f>
        <v/>
      </c>
      <c r="AC144" t="str">
        <f>IF(ISERROR(MATCH(AC$1,'CSC Mitre'!EM$1:EM$220,0)),"",VLOOKUP(AC$1,'Tactic Recode'!$A$1:$B$547,2,FALSE))</f>
        <v/>
      </c>
      <c r="AD144" t="str">
        <f>IF(ISERROR(MATCH(AD$1,'CSC Mitre'!EM$1:EM$220,0)),"",VLOOKUP(AD$1,'Tactic Recode'!$A$1:$B$547,2,FALSE))</f>
        <v/>
      </c>
      <c r="AE144" t="str">
        <f>IF(ISERROR(MATCH(AE$1,'CSC Mitre'!EM$1:EM$220,0)),"",VLOOKUP(AE$1,'Tactic Recode'!$A$1:$B$547,2,FALSE))</f>
        <v/>
      </c>
      <c r="AF144" t="str">
        <f>IF(ISERROR(MATCH(AF$1,'CSC Mitre'!EM$1:EM$220,0)),"",VLOOKUP(AF$1,'Tactic Recode'!$A$1:$B$547,2,FALSE))</f>
        <v/>
      </c>
      <c r="AG144" t="str">
        <f>IF(ISERROR(MATCH(AG$1,'CSC Mitre'!EM$1:EM$220,0)),"",VLOOKUP(AG$1,'Tactic Recode'!$A$1:$B$547,2,FALSE))</f>
        <v/>
      </c>
      <c r="AH144" t="str">
        <f>IF(ISERROR(MATCH(AH$1,'CSC Mitre'!EM$1:EM$220,0)),"",VLOOKUP(AH$1,'Tactic Recode'!$A$1:$B$547,2,FALSE))</f>
        <v/>
      </c>
      <c r="AI144" t="str">
        <f>IF(ISERROR(MATCH(AI$1,'CSC Mitre'!EM$1:EM$220,0)),"",VLOOKUP(AI$1,'Tactic Recode'!$A$1:$B$547,2,FALSE))</f>
        <v/>
      </c>
      <c r="AJ144" t="str">
        <f>IF(ISERROR(MATCH(AJ$1,'CSC Mitre'!EM$1:EM$220,0)),"",VLOOKUP(AJ$1,'Tactic Recode'!$A$1:$B$547,2,FALSE))</f>
        <v/>
      </c>
      <c r="AK144" t="str">
        <f>IF(ISERROR(MATCH(AK$1,'CSC Mitre'!EM$1:EM$220,0)),"",VLOOKUP(AK$1,'Tactic Recode'!$A$1:$B$547,2,FALSE))</f>
        <v/>
      </c>
      <c r="AL144" t="str">
        <f>IF(ISERROR(MATCH(AL$1,'CSC Mitre'!EM$1:EM$220,0)),"",VLOOKUP(AL$1,'Tactic Recode'!$A$1:$B$547,2,FALSE))</f>
        <v/>
      </c>
      <c r="AM144" t="str">
        <f>IF(ISERROR(MATCH(AM$1,'CSC Mitre'!EM$1:EM$220,0)),"",VLOOKUP(AM$1,'Tactic Recode'!$A$1:$B$547,2,FALSE))</f>
        <v/>
      </c>
      <c r="AN144" t="str">
        <f>IF(ISERROR(MATCH(AN$1,'CSC Mitre'!EM$1:EM$220,0)),"",VLOOKUP(AN$1,'Tactic Recode'!$A$1:$B$547,2,FALSE))</f>
        <v/>
      </c>
      <c r="AO144" t="str">
        <f>IF(ISERROR(MATCH(AO$1,'CSC Mitre'!EM$1:EM$220,0)),"",VLOOKUP(AO$1,'Tactic Recode'!$A$1:$B$547,2,FALSE))</f>
        <v/>
      </c>
      <c r="AP144" t="str">
        <f>IF(ISERROR(MATCH(AP$1,'CSC Mitre'!EM$1:EM$220,0)),"",VLOOKUP(AP$1,'Tactic Recode'!$A$1:$B$547,2,FALSE))</f>
        <v/>
      </c>
      <c r="AQ144" t="str">
        <f>IF(ISERROR(MATCH(AQ$1,'CSC Mitre'!EM$1:EM$220,0)),"",VLOOKUP(AQ$1,'Tactic Recode'!$A$1:$B$547,2,FALSE))</f>
        <v/>
      </c>
      <c r="AR144" t="str">
        <f>IF(ISERROR(MATCH(AR$1,'CSC Mitre'!EM$1:EM$220,0)),"",VLOOKUP(AR$1,'Tactic Recode'!$A$1:$B$547,2,FALSE))</f>
        <v/>
      </c>
      <c r="AS144" t="str">
        <f>IF(ISERROR(MATCH(AS$1,'CSC Mitre'!EM$1:EM$220,0)),"",VLOOKUP(AS$1,'Tactic Recode'!$A$1:$B$547,2,FALSE))</f>
        <v/>
      </c>
      <c r="AT144" t="str">
        <f>IF(ISERROR(MATCH(AT$1,'CSC Mitre'!EM$1:EM$220,0)),"",VLOOKUP(AT$1,'Tactic Recode'!$A$1:$B$547,2,FALSE))</f>
        <v/>
      </c>
      <c r="AU144" t="str">
        <f>IF(ISERROR(MATCH(AU$1,'CSC Mitre'!EM$1:EM$220,0)),"",VLOOKUP(AU$1,'Tactic Recode'!$A$1:$B$547,2,FALSE))</f>
        <v/>
      </c>
      <c r="AV144" t="str">
        <f>IF(ISERROR(MATCH(AV$1,'CSC Mitre'!EM$1:EM$220,0)),"",VLOOKUP(AV$1,'Tactic Recode'!$A$1:$B$547,2,FALSE))</f>
        <v/>
      </c>
      <c r="AW144" t="str">
        <f>IF(ISERROR(MATCH(AW$1,'CSC Mitre'!EM$1:EM$220,0)),"",VLOOKUP(AW$1,'Tactic Recode'!$A$1:$B$547,2,FALSE))</f>
        <v/>
      </c>
      <c r="AX144" t="str">
        <f>IF(ISERROR(MATCH(AX$1,'CSC Mitre'!EM$1:EM$220,0)),"",VLOOKUP(AX$1,'Tactic Recode'!$A$1:$B$547,2,FALSE))</f>
        <v/>
      </c>
      <c r="AY144" t="str">
        <f>IF(ISERROR(MATCH(AY$1,'CSC Mitre'!EM$1:EM$220,0)),"",VLOOKUP(AY$1,'Tactic Recode'!$A$1:$B$547,2,FALSE))</f>
        <v/>
      </c>
      <c r="AZ144" t="str">
        <f>IF(ISERROR(MATCH(AZ$1,'CSC Mitre'!EM$1:EM$220,0)),"",VLOOKUP(AZ$1,'Tactic Recode'!$A$1:$B$547,2,FALSE))</f>
        <v/>
      </c>
      <c r="BA144" t="str">
        <f>IF(ISERROR(MATCH(BA$1,'CSC Mitre'!EM$1:EM$220,0)),"",VLOOKUP(BA$1,'Tactic Recode'!$A$1:$B$547,2,FALSE))</f>
        <v/>
      </c>
      <c r="BB144" t="str">
        <f>IF(ISERROR(MATCH(BB$1,'CSC Mitre'!EM$1:EM$220,0)),"",VLOOKUP(BB$1,'Tactic Recode'!$A$1:$B$547,2,FALSE))</f>
        <v/>
      </c>
      <c r="BC144" t="str">
        <f>IF(ISERROR(MATCH(BC$1,'CSC Mitre'!EM$1:EM$220,0)),"",VLOOKUP(BC$1,'Tactic Recode'!$A$1:$B$547,2,FALSE))</f>
        <v/>
      </c>
      <c r="BD144" t="str">
        <f>IF(ISERROR(MATCH(BD$1,'CSC Mitre'!EM$1:EM$220,0)),"",VLOOKUP(BD$1,'Tactic Recode'!$A$1:$B$547,2,FALSE))</f>
        <v/>
      </c>
      <c r="BE144" t="str">
        <f>IF(ISERROR(MATCH(BE$1,'CSC Mitre'!EM$1:EM$220,0)),"",VLOOKUP(BE$1,'Tactic Recode'!$A$1:$B$547,2,FALSE))</f>
        <v/>
      </c>
      <c r="BF144" t="str">
        <f>IF(ISERROR(MATCH(BF$1,'CSC Mitre'!EM$1:EM$220,0)),"",VLOOKUP(BF$1,'Tactic Recode'!$A$1:$B$547,2,FALSE))</f>
        <v/>
      </c>
      <c r="BG144" t="str">
        <f>IF(ISERROR(MATCH(BG$1,'CSC Mitre'!EM$1:EM$220,0)),"",VLOOKUP(BG$1,'Tactic Recode'!$A$1:$B$547,2,FALSE))</f>
        <v/>
      </c>
      <c r="BH144" t="str">
        <f>IF(ISERROR(MATCH(BH$1,'CSC Mitre'!EM$1:EM$220,0)),"",VLOOKUP(BH$1,'Tactic Recode'!$A$1:$B$547,2,FALSE))</f>
        <v/>
      </c>
      <c r="BI144" t="str">
        <f>IF(ISERROR(MATCH(BI$1,'CSC Mitre'!EM$1:EM$220,0)),"",VLOOKUP(BI$1,'Tactic Recode'!$A$1:$B$547,2,FALSE))</f>
        <v/>
      </c>
      <c r="BJ144" t="str">
        <f>IF(ISERROR(MATCH(BJ$1,'CSC Mitre'!EM$1:EM$220,0)),"",VLOOKUP(BJ$1,'Tactic Recode'!$A$1:$B$547,2,FALSE))</f>
        <v/>
      </c>
      <c r="BK144" t="str">
        <f>IF(ISERROR(MATCH(BK$1,'CSC Mitre'!EM$1:EM$220,0)),"",VLOOKUP(BK$1,'Tactic Recode'!$A$1:$B$547,2,FALSE))</f>
        <v/>
      </c>
      <c r="BL144" t="str">
        <f>IF(ISERROR(MATCH(BL$1,'CSC Mitre'!EM$1:EM$220,0)),"",VLOOKUP(BL$1,'Tactic Recode'!$A$1:$B$547,2,FALSE))</f>
        <v/>
      </c>
      <c r="BM144" t="str">
        <f>IF(ISERROR(MATCH(BM$1,'CSC Mitre'!EM$1:EM$220,0)),"",VLOOKUP(BM$1,'Tactic Recode'!$A$1:$B$547,2,FALSE))</f>
        <v/>
      </c>
      <c r="BN144" t="str">
        <f>IF(ISERROR(MATCH(BN$1,'CSC Mitre'!EM$1:EM$220,0)),"",VLOOKUP(BN$1,'Tactic Recode'!$A$1:$B$547,2,FALSE))</f>
        <v/>
      </c>
      <c r="BO144" t="str">
        <f>IF(ISERROR(MATCH(BO$1,'CSC Mitre'!EM$1:EM$220,0)),"",VLOOKUP(BO$1,'Tactic Recode'!$A$1:$B$547,2,FALSE))</f>
        <v/>
      </c>
      <c r="BP144" t="str">
        <f>IF(ISERROR(MATCH(BP$1,'CSC Mitre'!EM$1:EM$220,0)),"",VLOOKUP(BP$1,'Tactic Recode'!$A$1:$B$547,2,FALSE))</f>
        <v/>
      </c>
      <c r="BQ144" t="str">
        <f>IF(ISERROR(MATCH(BQ$1,'CSC Mitre'!EM$1:EM$220,0)),"",VLOOKUP(BQ$1,'Tactic Recode'!$A$1:$B$547,2,FALSE))</f>
        <v/>
      </c>
      <c r="BR144" t="str">
        <f>IF(ISERROR(MATCH(BR$1,'CSC Mitre'!EM$1:EM$220,0)),"",VLOOKUP(BR$1,'Tactic Recode'!$A$1:$B$547,2,FALSE))</f>
        <v/>
      </c>
      <c r="BS144" t="str">
        <f>IF(ISERROR(MATCH(BS$1,'CSC Mitre'!EM$1:EM$220,0)),"",VLOOKUP(BS$1,'Tactic Recode'!$A$1:$B$547,2,FALSE))</f>
        <v/>
      </c>
      <c r="BT144" t="str">
        <f>IF(ISERROR(MATCH(BT$1,'CSC Mitre'!EM$1:EM$220,0)),"",VLOOKUP(BT$1,'Tactic Recode'!$A$1:$B$547,2,FALSE))</f>
        <v/>
      </c>
      <c r="BU144" t="str">
        <f>IF(ISERROR(MATCH(BU$1,'CSC Mitre'!EM$1:EM$220,0)),"",VLOOKUP(BU$1,'Tactic Recode'!$A$1:$B$547,2,FALSE))</f>
        <v/>
      </c>
      <c r="BV144" t="str">
        <f>IF(ISERROR(MATCH(BV$1,'CSC Mitre'!EM$1:EM$220,0)),"",VLOOKUP(BV$1,'Tactic Recode'!$A$1:$B$547,2,FALSE))</f>
        <v/>
      </c>
      <c r="BW144" t="str">
        <f>IF(ISERROR(MATCH(BW$1,'CSC Mitre'!EM$1:EM$220,0)),"",VLOOKUP(BW$1,'Tactic Recode'!$A$1:$B$547,2,FALSE))</f>
        <v/>
      </c>
      <c r="BX144" t="str">
        <f>IF(ISERROR(MATCH(BX$1,'CSC Mitre'!EM$1:EM$220,0)),"",VLOOKUP(BX$1,'Tactic Recode'!$A$1:$B$547,2,FALSE))</f>
        <v/>
      </c>
      <c r="BY144" t="str">
        <f>IF(ISERROR(MATCH(BY$1,'CSC Mitre'!EM$1:EM$220,0)),"",VLOOKUP(BY$1,'Tactic Recode'!$A$1:$B$547,2,FALSE))</f>
        <v/>
      </c>
      <c r="BZ144" t="str">
        <f>IF(ISERROR(MATCH(BZ$1,'CSC Mitre'!EM$1:EM$220,0)),"",VLOOKUP(BZ$1,'Tactic Recode'!$A$1:$B$547,2,FALSE))</f>
        <v/>
      </c>
      <c r="CA144" t="str">
        <f>IF(ISERROR(MATCH(CA$1,'CSC Mitre'!EM$1:EM$220,0)),"",VLOOKUP(CA$1,'Tactic Recode'!$A$1:$B$547,2,FALSE))</f>
        <v/>
      </c>
      <c r="CB144" t="str">
        <f>IF(ISERROR(MATCH(CB$1,'CSC Mitre'!EM$1:EM$220,0)),"",VLOOKUP(CB$1,'Tactic Recode'!$A$1:$B$547,2,FALSE))</f>
        <v/>
      </c>
      <c r="CC144" t="str">
        <f>IF(ISERROR(MATCH(CC$1,'CSC Mitre'!EM$1:EM$220,0)),"",VLOOKUP(CC$1,'Tactic Recode'!$A$1:$B$547,2,FALSE))</f>
        <v/>
      </c>
      <c r="CD144" t="str">
        <f>IF(ISERROR(MATCH(CD$1,'CSC Mitre'!EM$1:EM$220,0)),"",VLOOKUP(CD$1,'Tactic Recode'!$A$1:$B$547,2,FALSE))</f>
        <v/>
      </c>
      <c r="CE144" t="str">
        <f>IF(ISERROR(MATCH(CE$1,'CSC Mitre'!EM$1:EM$220,0)),"",VLOOKUP(CE$1,'Tactic Recode'!$A$1:$B$547,2,FALSE))</f>
        <v/>
      </c>
      <c r="CF144" t="str">
        <f>IF(ISERROR(MATCH(CF$1,'CSC Mitre'!EM$1:EM$220,0)),"",VLOOKUP(CF$1,'Tactic Recode'!$A$1:$B$547,2,FALSE))</f>
        <v/>
      </c>
      <c r="CG144" t="str">
        <f>IF(ISERROR(MATCH(CG$1,'CSC Mitre'!EM$1:EM$220,0)),"",VLOOKUP(CG$1,'Tactic Recode'!$A$1:$B$547,2,FALSE))</f>
        <v/>
      </c>
      <c r="CH144" t="str">
        <f>IF(ISERROR(MATCH(CH$1,'CSC Mitre'!EM$1:EM$220,0)),"",VLOOKUP(CH$1,'Tactic Recode'!$A$1:$B$547,2,FALSE))</f>
        <v/>
      </c>
      <c r="CI144" t="str">
        <f>IF(ISERROR(MATCH(CI$1,'CSC Mitre'!EM$1:EM$220,0)),"",VLOOKUP(CI$1,'Tactic Recode'!$A$1:$B$547,2,FALSE))</f>
        <v/>
      </c>
      <c r="CJ144" t="str">
        <f>IF(ISERROR(MATCH(CJ$1,'CSC Mitre'!EM$1:EM$220,0)),"",VLOOKUP(CJ$1,'Tactic Recode'!$A$1:$B$547,2,FALSE))</f>
        <v/>
      </c>
      <c r="CK144" t="str">
        <f>IF(ISERROR(MATCH(CK$1,'CSC Mitre'!EM$1:EM$220,0)),"",VLOOKUP(CK$1,'Tactic Recode'!$A$1:$B$547,2,FALSE))</f>
        <v/>
      </c>
      <c r="CL144" t="str">
        <f>IF(ISERROR(MATCH(CL$1,'CSC Mitre'!EM$1:EM$220,0)),"",VLOOKUP(CL$1,'Tactic Recode'!$A$1:$B$547,2,FALSE))</f>
        <v/>
      </c>
      <c r="CM144" t="str">
        <f>IF(ISERROR(MATCH(CM$1,'CSC Mitre'!EM$1:EM$220,0)),"",VLOOKUP(CM$1,'Tactic Recode'!$A$1:$B$547,2,FALSE))</f>
        <v/>
      </c>
      <c r="CN144" t="str">
        <f>IF(ISERROR(MATCH(CN$1,'CSC Mitre'!EM$1:EM$220,0)),"",VLOOKUP(CN$1,'Tactic Recode'!$A$1:$B$547,2,FALSE))</f>
        <v/>
      </c>
      <c r="CO144" t="str">
        <f>IF(ISERROR(MATCH(CO$1,'CSC Mitre'!EM$1:EM$220,0)),"",VLOOKUP(CO$1,'Tactic Recode'!$A$1:$B$547,2,FALSE))</f>
        <v/>
      </c>
      <c r="CP144" t="str">
        <f>IF(ISERROR(MATCH(CP$1,'CSC Mitre'!EM$1:EM$220,0)),"",VLOOKUP(CP$1,'Tactic Recode'!$A$1:$B$547,2,FALSE))</f>
        <v/>
      </c>
      <c r="CQ144" t="str">
        <f>IF(ISERROR(MATCH(CQ$1,'CSC Mitre'!EM$1:EM$220,0)),"",VLOOKUP(CQ$1,'Tactic Recode'!$A$1:$B$547,2,FALSE))</f>
        <v/>
      </c>
      <c r="CR144" t="str">
        <f>IF(ISERROR(MATCH(CR$1,'CSC Mitre'!EM$1:EM$220,0)),"",VLOOKUP(CR$1,'Tactic Recode'!$A$1:$B$547,2,FALSE))</f>
        <v/>
      </c>
      <c r="CS144" t="str">
        <f>IF(ISERROR(MATCH(CS$1,'CSC Mitre'!EM$1:EM$220,0)),"",VLOOKUP(CS$1,'Tactic Recode'!$A$1:$B$547,2,FALSE))</f>
        <v/>
      </c>
      <c r="CT144" t="str">
        <f>IF(ISERROR(MATCH(CT$1,'CSC Mitre'!EM$1:EM$220,0)),"",VLOOKUP(CT$1,'Tactic Recode'!$A$1:$B$547,2,FALSE))</f>
        <v/>
      </c>
      <c r="CU144" t="str">
        <f>IF(ISERROR(MATCH(CU$1,'CSC Mitre'!EM$1:EM$220,0)),"",VLOOKUP(CU$1,'Tactic Recode'!$A$1:$B$547,2,FALSE))</f>
        <v/>
      </c>
      <c r="CV144" t="str">
        <f>IF(ISERROR(MATCH(CV$1,'CSC Mitre'!EM$1:EM$220,0)),"",VLOOKUP(CV$1,'Tactic Recode'!$A$1:$B$547,2,FALSE))</f>
        <v/>
      </c>
      <c r="CW144" t="str">
        <f>IF(ISERROR(MATCH(CW$1,'CSC Mitre'!EM$1:EM$220,0)),"",VLOOKUP(CW$1,'Tactic Recode'!$A$1:$B$547,2,FALSE))</f>
        <v/>
      </c>
      <c r="CX144" t="str">
        <f>IF(ISERROR(MATCH(CX$1,'CSC Mitre'!EM$1:EM$220,0)),"",VLOOKUP(CX$1,'Tactic Recode'!$A$1:$B$547,2,FALSE))</f>
        <v/>
      </c>
      <c r="CY144" t="str">
        <f>IF(ISERROR(MATCH(CY$1,'CSC Mitre'!EM$1:EM$220,0)),"",VLOOKUP(CY$1,'Tactic Recode'!$A$1:$B$547,2,FALSE))</f>
        <v/>
      </c>
      <c r="CZ144" t="str">
        <f>IF(ISERROR(MATCH(CZ$1,'CSC Mitre'!EM$1:EM$220,0)),"",VLOOKUP(CZ$1,'Tactic Recode'!$A$1:$B$547,2,FALSE))</f>
        <v/>
      </c>
      <c r="DA144" t="str">
        <f>IF(ISERROR(MATCH(DA$1,'CSC Mitre'!EM$1:EM$220,0)),"",VLOOKUP(DA$1,'Tactic Recode'!$A$1:$B$547,2,FALSE))</f>
        <v/>
      </c>
      <c r="DB144" t="str">
        <f>IF(ISERROR(MATCH(DB$1,'CSC Mitre'!EM$1:EM$220,0)),"",VLOOKUP(DB$1,'Tactic Recode'!$A$1:$B$547,2,FALSE))</f>
        <v/>
      </c>
      <c r="DC144" t="str">
        <f>IF(ISERROR(MATCH(DC$1,'CSC Mitre'!EM$1:EM$220,0)),"",VLOOKUP(DC$1,'Tactic Recode'!$A$1:$B$547,2,FALSE))</f>
        <v/>
      </c>
      <c r="DD144" t="str">
        <f>IF(ISERROR(MATCH(DD$1,'CSC Mitre'!EM$1:EM$220,0)),"",VLOOKUP(DD$1,'Tactic Recode'!$A$1:$B$547,2,FALSE))</f>
        <v/>
      </c>
      <c r="DE144" t="str">
        <f>IF(ISERROR(MATCH(DE$1,'CSC Mitre'!EM$1:EM$220,0)),"",VLOOKUP(DE$1,'Tactic Recode'!$A$1:$B$547,2,FALSE))</f>
        <v/>
      </c>
      <c r="DF144" t="str">
        <f>IF(ISERROR(MATCH(DF$1,'CSC Mitre'!EM$1:EM$220,0)),"",VLOOKUP(DF$1,'Tactic Recode'!$A$1:$B$547,2,FALSE))</f>
        <v/>
      </c>
      <c r="DG144" t="str">
        <f>IF(ISERROR(MATCH(DG$1,'CSC Mitre'!EM$1:EM$220,0)),"",VLOOKUP(DG$1,'Tactic Recode'!$A$1:$B$547,2,FALSE))</f>
        <v/>
      </c>
      <c r="DH144" t="str">
        <f>IF(ISERROR(MATCH(DH$1,'CSC Mitre'!EM$1:EM$220,0)),"",VLOOKUP(DH$1,'Tactic Recode'!$A$1:$B$547,2,FALSE))</f>
        <v/>
      </c>
      <c r="DI144" t="str">
        <f>IF(ISERROR(MATCH(DI$1,'CSC Mitre'!EM$1:EM$220,0)),"",VLOOKUP(DI$1,'Tactic Recode'!$A$1:$B$547,2,FALSE))</f>
        <v/>
      </c>
      <c r="DJ144" t="str">
        <f>IF(ISERROR(MATCH(DJ$1,'CSC Mitre'!EM$1:EM$220,0)),"",VLOOKUP(DJ$1,'Tactic Recode'!$A$1:$B$547,2,FALSE))</f>
        <v/>
      </c>
      <c r="DK144" t="str">
        <f>IF(ISERROR(MATCH(DK$1,'CSC Mitre'!EM$1:EM$220,0)),"",VLOOKUP(DK$1,'Tactic Recode'!$A$1:$B$547,2,FALSE))</f>
        <v/>
      </c>
      <c r="DL144" t="str">
        <f>IF(ISERROR(MATCH(DL$1,'CSC Mitre'!EM$1:EM$220,0)),"",VLOOKUP(DL$1,'Tactic Recode'!$A$1:$B$547,2,FALSE))</f>
        <v/>
      </c>
      <c r="DM144" t="str">
        <f>IF(ISERROR(MATCH(DM$1,'CSC Mitre'!EM$1:EM$220,0)),"",VLOOKUP(DM$1,'Tactic Recode'!$A$1:$B$547,2,FALSE))</f>
        <v/>
      </c>
      <c r="DN144" t="str">
        <f>IF(ISERROR(MATCH(DN$1,'CSC Mitre'!EM$1:EM$220,0)),"",VLOOKUP(DN$1,'Tactic Recode'!$A$1:$B$547,2,FALSE))</f>
        <v/>
      </c>
      <c r="DO144" t="str">
        <f>IF(ISERROR(MATCH(DO$1,'CSC Mitre'!EM$1:EM$220,0)),"",VLOOKUP(DO$1,'Tactic Recode'!$A$1:$B$547,2,FALSE))</f>
        <v/>
      </c>
      <c r="DP144" t="str">
        <f>IF(ISERROR(MATCH(DP$1,'CSC Mitre'!EM$1:EM$220,0)),"",VLOOKUP(DP$1,'Tactic Recode'!$A$1:$B$547,2,FALSE))</f>
        <v/>
      </c>
      <c r="DQ144" t="str">
        <f>IF(ISERROR(MATCH(DQ$1,'CSC Mitre'!EM$1:EM$220,0)),"",VLOOKUP(DQ$1,'Tactic Recode'!$A$1:$B$547,2,FALSE))</f>
        <v/>
      </c>
      <c r="DR144" t="str">
        <f>IF(ISERROR(MATCH(DR$1,'CSC Mitre'!EM$1:EM$220,0)),"",VLOOKUP(DR$1,'Tactic Recode'!$A$1:$B$547,2,FALSE))</f>
        <v/>
      </c>
      <c r="DS144" t="str">
        <f>IF(ISERROR(MATCH(DS$1,'CSC Mitre'!EM$1:EM$220,0)),"",VLOOKUP(DS$1,'Tactic Recode'!$A$1:$B$547,2,FALSE))</f>
        <v/>
      </c>
      <c r="DT144" t="str">
        <f>IF(ISERROR(MATCH(DT$1,'CSC Mitre'!EM$1:EM$220,0)),"",VLOOKUP(DT$1,'Tactic Recode'!$A$1:$B$547,2,FALSE))</f>
        <v/>
      </c>
      <c r="DU144" t="str">
        <f>IF(ISERROR(MATCH(DU$1,'CSC Mitre'!EM$1:EM$220,0)),"",VLOOKUP(DU$1,'Tactic Recode'!$A$1:$B$547,2,FALSE))</f>
        <v/>
      </c>
      <c r="DV144" t="str">
        <f>IF(ISERROR(MATCH(DV$1,'CSC Mitre'!EM$1:EM$220,0)),"",VLOOKUP(DV$1,'Tactic Recode'!$A$1:$B$547,2,FALSE))</f>
        <v/>
      </c>
      <c r="DW144" t="str">
        <f>IF(ISERROR(MATCH(DW$1,'CSC Mitre'!EM$1:EM$220,0)),"",VLOOKUP(DW$1,'Tactic Recode'!$A$1:$B$547,2,FALSE))</f>
        <v/>
      </c>
      <c r="DX144" t="str">
        <f>IF(ISERROR(MATCH(DX$1,'CSC Mitre'!EM$1:EM$220,0)),"",VLOOKUP(DX$1,'Tactic Recode'!$A$1:$B$547,2,FALSE))</f>
        <v/>
      </c>
      <c r="DY144" t="str">
        <f>IF(ISERROR(MATCH(DY$1,'CSC Mitre'!EM$1:EM$220,0)),"",VLOOKUP(DY$1,'Tactic Recode'!$A$1:$B$547,2,FALSE))</f>
        <v/>
      </c>
      <c r="DZ144" t="str">
        <f>IF(ISERROR(MATCH(DZ$1,'CSC Mitre'!EM$1:EM$220,0)),"",VLOOKUP(DZ$1,'Tactic Recode'!$A$1:$B$547,2,FALSE))</f>
        <v/>
      </c>
      <c r="EA144" t="str">
        <f>IF(ISERROR(MATCH(EA$1,'CSC Mitre'!EM$1:EM$220,0)),"",VLOOKUP(EA$1,'Tactic Recode'!$A$1:$B$547,2,FALSE))</f>
        <v/>
      </c>
      <c r="EB144" t="str">
        <f>IF(ISERROR(MATCH(EB$1,'CSC Mitre'!EM$1:EM$220,0)),"",VLOOKUP(EB$1,'Tactic Recode'!$A$1:$B$547,2,FALSE))</f>
        <v/>
      </c>
      <c r="EC144" t="str">
        <f>IF(ISERROR(MATCH(EC$1,'CSC Mitre'!EM$1:EM$220,0)),"",VLOOKUP(EC$1,'Tactic Recode'!$A$1:$B$547,2,FALSE))</f>
        <v/>
      </c>
      <c r="ED144" t="str">
        <f>IF(ISERROR(MATCH(ED$1,'CSC Mitre'!EM$1:EM$220,0)),"",VLOOKUP(ED$1,'Tactic Recode'!$A$1:$B$547,2,FALSE))</f>
        <v/>
      </c>
      <c r="EE144" t="str">
        <f>IF(ISERROR(MATCH(EE$1,'CSC Mitre'!EM$1:EM$220,0)),"",VLOOKUP(EE$1,'Tactic Recode'!$A$1:$B$547,2,FALSE))</f>
        <v/>
      </c>
      <c r="EF144" t="str">
        <f>IF(ISERROR(MATCH(EF$1,'CSC Mitre'!EM$1:EM$220,0)),"",VLOOKUP(EF$1,'Tactic Recode'!$A$1:$B$547,2,FALSE))</f>
        <v/>
      </c>
      <c r="EG144" t="str">
        <f>IF(ISERROR(MATCH(EG$1,'CSC Mitre'!EM$1:EM$220,0)),"",VLOOKUP(EG$1,'Tactic Recode'!$A$1:$B$547,2,FALSE))</f>
        <v/>
      </c>
      <c r="EH144" t="str">
        <f>IF(ISERROR(MATCH(EH$1,'CSC Mitre'!EM$1:EM$220,0)),"",VLOOKUP(EH$1,'Tactic Recode'!$A$1:$B$547,2,FALSE))</f>
        <v/>
      </c>
      <c r="EI144" t="str">
        <f>IF(ISERROR(MATCH(EI$1,'CSC Mitre'!EM$1:EM$220,0)),"",VLOOKUP(EI$1,'Tactic Recode'!$A$1:$B$547,2,FALSE))</f>
        <v/>
      </c>
      <c r="EJ144" t="str">
        <f>IF(ISERROR(MATCH(EJ$1,'CSC Mitre'!EM$1:EM$220,0)),"",VLOOKUP(EJ$1,'Tactic Recode'!$A$1:$B$547,2,FALSE))</f>
        <v/>
      </c>
      <c r="EK144" t="str">
        <f>IF(ISERROR(MATCH(EK$1,'CSC Mitre'!EM$1:EM$220,0)),"",VLOOKUP(EK$1,'Tactic Recode'!$A$1:$B$547,2,FALSE))</f>
        <v/>
      </c>
      <c r="EL144" t="str">
        <f>IF(ISERROR(MATCH(EL$1,'CSC Mitre'!EM$1:EM$220,0)),"",VLOOKUP(EL$1,'Tactic Recode'!$A$1:$B$547,2,FALSE))</f>
        <v/>
      </c>
      <c r="EM144" t="str">
        <f>IF(ISERROR(MATCH(EM$1,'CSC Mitre'!EM$1:EM$220,0)),"",VLOOKUP(EM$1,'Tactic Recode'!$A$1:$B$547,2,FALSE))</f>
        <v/>
      </c>
      <c r="EN144" t="str">
        <f>IF(ISERROR(MATCH(EN$1,'CSC Mitre'!EM$1:EM$220,0)),"",VLOOKUP(EN$1,'Tactic Recode'!$A$1:$B$547,2,FALSE))</f>
        <v/>
      </c>
      <c r="EO144" t="str">
        <f>IF(ISERROR(MATCH(EO$1,'CSC Mitre'!EM$1:EM$220,0)),"",VLOOKUP(EO$1,'Tactic Recode'!$A$1:$B$547,2,FALSE))</f>
        <v/>
      </c>
      <c r="EP144" t="str">
        <f>IF(ISERROR(MATCH(EP$1,'CSC Mitre'!EM$1:EM$220,0)),"",VLOOKUP(EP$1,'Tactic Recode'!$A$1:$B$547,2,FALSE))</f>
        <v/>
      </c>
      <c r="EQ144" t="str">
        <f>IF(ISERROR(MATCH(EQ$1,'CSC Mitre'!EM$1:EM$220,0)),"",VLOOKUP(EQ$1,'Tactic Recode'!$A$1:$B$547,2,FALSE))</f>
        <v/>
      </c>
      <c r="ER144" t="str">
        <f>IF(ISERROR(MATCH(ER$1,'CSC Mitre'!EM$1:EM$220,0)),"",VLOOKUP(ER$1,'Tactic Recode'!$A$1:$B$547,2,FALSE))</f>
        <v/>
      </c>
      <c r="ES144" t="str">
        <f>IF(ISERROR(MATCH(ES$1,'CSC Mitre'!EM$1:EM$220,0)),"",VLOOKUP(ES$1,'Tactic Recode'!$A$1:$B$547,2,FALSE))</f>
        <v/>
      </c>
      <c r="ET144" t="str">
        <f>IF(ISERROR(MATCH(ET$1,'CSC Mitre'!EM$1:EM$220,0)),"",VLOOKUP(ET$1,'Tactic Recode'!$A$1:$B$547,2,FALSE))</f>
        <v/>
      </c>
      <c r="EU144" t="str">
        <f>IF(ISERROR(MATCH(EU$1,'CSC Mitre'!EM$1:EM$220,0)),"",VLOOKUP(EU$1,'Tactic Recode'!$A$1:$B$547,2,FALSE))</f>
        <v/>
      </c>
      <c r="EV144" t="str">
        <f>IF(ISERROR(MATCH(EV$1,'CSC Mitre'!EM$1:EM$220,0)),"",VLOOKUP(EV$1,'Tactic Recode'!$A$1:$B$547,2,FALSE))</f>
        <v/>
      </c>
      <c r="EW144" t="str">
        <f>IF(ISERROR(MATCH(EW$1,'CSC Mitre'!EM$1:EM$220,0)),"",VLOOKUP(EW$1,'Tactic Recode'!$A$1:$B$547,2,FALSE))</f>
        <v/>
      </c>
      <c r="EX144" t="str">
        <f>IF(ISERROR(MATCH(EX$1,'CSC Mitre'!EM$1:EM$220,0)),"",VLOOKUP(EX$1,'Tactic Recode'!$A$1:$B$547,2,FALSE))</f>
        <v/>
      </c>
      <c r="EY144" t="str">
        <f>IF(ISERROR(MATCH(EY$1,'CSC Mitre'!EM$1:EM$220,0)),"",VLOOKUP(EY$1,'Tactic Recode'!$A$1:$B$547,2,FALSE))</f>
        <v/>
      </c>
      <c r="EZ144" t="str">
        <f>IF(ISERROR(MATCH(EZ$1,'CSC Mitre'!EM$1:EM$220,0)),"",VLOOKUP(EZ$1,'Tactic Recode'!$A$1:$B$547,2,FALSE))</f>
        <v/>
      </c>
      <c r="FA144" t="str">
        <f>IF(ISERROR(MATCH(FA$1,'CSC Mitre'!EM$1:EM$220,0)),"",VLOOKUP(FA$1,'Tactic Recode'!$A$1:$B$547,2,FALSE))</f>
        <v/>
      </c>
      <c r="FB144" t="str">
        <f>IF(ISERROR(MATCH(FB$1,'CSC Mitre'!EM$1:EM$220,0)),"",VLOOKUP(FB$1,'Tactic Recode'!$A$1:$B$547,2,FALSE))</f>
        <v/>
      </c>
      <c r="FC144" t="str">
        <f>IF(ISERROR(MATCH(FC$1,'CSC Mitre'!EM$1:EM$220,0)),"",VLOOKUP(FC$1,'Tactic Recode'!$A$1:$B$547,2,FALSE))</f>
        <v/>
      </c>
      <c r="FD144" t="str">
        <f>IF(ISERROR(MATCH(FD$1,'CSC Mitre'!EM$1:EM$220,0)),"",VLOOKUP(FD$1,'Tactic Recode'!$A$1:$B$547,2,FALSE))</f>
        <v/>
      </c>
      <c r="FE144" t="str">
        <f>IF(ISERROR(MATCH(FE$1,'CSC Mitre'!EM$1:EM$220,0)),"",VLOOKUP(FE$1,'Tactic Recode'!$A$1:$B$547,2,FALSE))</f>
        <v/>
      </c>
      <c r="FF144" t="str">
        <f>IF(ISERROR(MATCH(FF$1,'CSC Mitre'!EM$1:EM$220,0)),"",VLOOKUP(FF$1,'Tactic Recode'!$A$1:$B$547,2,FALSE))</f>
        <v/>
      </c>
      <c r="FG144" t="str">
        <f>IF(ISERROR(MATCH(FG$1,'CSC Mitre'!EM$1:EM$220,0)),"",VLOOKUP(FG$1,'Tactic Recode'!$A$1:$B$547,2,FALSE))</f>
        <v/>
      </c>
      <c r="FH144" t="str">
        <f>IF(ISERROR(MATCH(FH$1,'CSC Mitre'!EM$1:EM$220,0)),"",VLOOKUP(FH$1,'Tactic Recode'!$A$1:$B$547,2,FALSE))</f>
        <v/>
      </c>
      <c r="FI144" t="str">
        <f>IF(ISERROR(MATCH(FI$1,'CSC Mitre'!EM$1:EM$220,0)),"",VLOOKUP(FI$1,'Tactic Recode'!$A$1:$B$547,2,FALSE))</f>
        <v/>
      </c>
      <c r="FJ144" t="str">
        <f>IF(ISERROR(MATCH(FJ$1,'CSC Mitre'!EM$1:EM$220,0)),"",VLOOKUP(FJ$1,'Tactic Recode'!$A$1:$B$547,2,FALSE))</f>
        <v/>
      </c>
      <c r="FK144" t="str">
        <f>IF(ISERROR(MATCH(FK$1,'CSC Mitre'!EM$1:EM$220,0)),"",VLOOKUP(FK$1,'Tactic Recode'!$A$1:$B$547,2,FALSE))</f>
        <v/>
      </c>
      <c r="FL144" t="str">
        <f>IF(ISERROR(MATCH(FL$1,'CSC Mitre'!EM$1:EM$220,0)),"",VLOOKUP(FL$1,'Tactic Recode'!$A$1:$B$547,2,FALSE))</f>
        <v/>
      </c>
      <c r="FM144" t="str">
        <f>IF(ISERROR(MATCH(FM$1,'CSC Mitre'!EM$1:EM$220,0)),"",VLOOKUP(FM$1,'Tactic Recode'!$A$1:$B$547,2,FALSE))</f>
        <v/>
      </c>
      <c r="FN144" t="str">
        <f>IF(ISERROR(MATCH(FN$1,'CSC Mitre'!EM$1:EM$220,0)),"",VLOOKUP(FN$1,'Tactic Recode'!$A$1:$B$547,2,FALSE))</f>
        <v/>
      </c>
      <c r="FO144" t="str">
        <f>IF(ISERROR(MATCH(FO$1,'CSC Mitre'!EM$1:EM$220,0)),"",VLOOKUP(FO$1,'Tactic Recode'!$A$1:$B$547,2,FALSE))</f>
        <v/>
      </c>
      <c r="FP144" t="str">
        <f>IF(ISERROR(MATCH(FP$1,'CSC Mitre'!EM$1:EM$220,0)),"",VLOOKUP(FP$1,'Tactic Recode'!$A$1:$B$547,2,FALSE))</f>
        <v/>
      </c>
      <c r="FQ144" t="str">
        <f>IF(ISERROR(MATCH(FQ$1,'CSC Mitre'!EM$1:EM$220,0)),"",VLOOKUP(FQ$1,'Tactic Recode'!$A$1:$B$547,2,FALSE))</f>
        <v/>
      </c>
      <c r="FR144" t="str">
        <f>IF(ISERROR(MATCH(FR$1,'CSC Mitre'!EM$1:EM$220,0)),"",VLOOKUP(FR$1,'Tactic Recode'!$A$1:$B$547,2,FALSE))</f>
        <v/>
      </c>
      <c r="FS144" t="str">
        <f>IF(ISERROR(MATCH(FS$1,'CSC Mitre'!EM$1:EM$220,0)),"",VLOOKUP(FS$1,'Tactic Recode'!$A$1:$B$547,2,FALSE))</f>
        <v/>
      </c>
      <c r="FT144" t="str">
        <f>IF(ISERROR(MATCH(FT$1,'CSC Mitre'!EM$1:EM$220,0)),"",VLOOKUP(FT$1,'Tactic Recode'!$A$1:$B$547,2,FALSE))</f>
        <v/>
      </c>
      <c r="FU144" t="str">
        <f>IF(ISERROR(MATCH(FU$1,'CSC Mitre'!EM$1:EM$220,0)),"",VLOOKUP(FU$1,'Tactic Recode'!$A$1:$B$547,2,FALSE))</f>
        <v/>
      </c>
      <c r="FV144" t="str">
        <f>IF(ISERROR(MATCH(FV$1,'CSC Mitre'!EM$1:EM$220,0)),"",VLOOKUP(FV$1,'Tactic Recode'!$A$1:$B$547,2,FALSE))</f>
        <v/>
      </c>
      <c r="FW144" t="str">
        <f>IF(ISERROR(MATCH(FW$1,'CSC Mitre'!EM$1:EM$220,0)),"",VLOOKUP(FW$1,'Tactic Recode'!$A$1:$B$547,2,FALSE))</f>
        <v/>
      </c>
      <c r="FX144" t="str">
        <f>IF(ISERROR(MATCH(FX$1,'CSC Mitre'!EM$1:EM$220,0)),"",VLOOKUP(FX$1,'Tactic Recode'!$A$1:$B$547,2,FALSE))</f>
        <v/>
      </c>
      <c r="FY144" t="str">
        <f>IF(ISERROR(MATCH(FY$1,'CSC Mitre'!EM$1:EM$220,0)),"",VLOOKUP(FY$1,'Tactic Recode'!$A$1:$B$547,2,FALSE))</f>
        <v/>
      </c>
      <c r="FZ144" t="str">
        <f>IF(ISERROR(MATCH(FZ$1,'CSC Mitre'!EM$1:EM$220,0)),"",VLOOKUP(FZ$1,'Tactic Recode'!$A$1:$B$547,2,FALSE))</f>
        <v/>
      </c>
      <c r="GA144" t="str">
        <f>IF(ISERROR(MATCH(GA$1,'CSC Mitre'!EM$1:EM$220,0)),"",VLOOKUP(GA$1,'Tactic Recode'!$A$1:$B$547,2,FALSE))</f>
        <v/>
      </c>
      <c r="GB144" t="str">
        <f>IF(ISERROR(MATCH(GB$1,'CSC Mitre'!EM$1:EM$220,0)),"",VLOOKUP(GB$1,'Tactic Recode'!$A$1:$B$547,2,FALSE))</f>
        <v/>
      </c>
      <c r="GC144" t="str">
        <f>IF(ISERROR(MATCH(GC$1,'CSC Mitre'!EM$1:EM$220,0)),"",VLOOKUP(GC$1,'Tactic Recode'!$A$1:$B$547,2,FALSE))</f>
        <v/>
      </c>
      <c r="GD144" t="str">
        <f>IF(ISERROR(MATCH(GD$1,'CSC Mitre'!EM$1:EM$220,0)),"",VLOOKUP(GD$1,'Tactic Recode'!$A$1:$B$547,2,FALSE))</f>
        <v/>
      </c>
      <c r="GE144" t="str">
        <f>IF(ISERROR(MATCH(GE$1,'CSC Mitre'!EM$1:EM$220,0)),"",VLOOKUP(GE$1,'Tactic Recode'!$A$1:$B$547,2,FALSE))</f>
        <v/>
      </c>
      <c r="GF144" t="str">
        <f>IF(ISERROR(MATCH(GF$1,'CSC Mitre'!EM$1:EM$220,0)),"",VLOOKUP(GF$1,'Tactic Recode'!$A$1:$B$547,2,FALSE))</f>
        <v/>
      </c>
      <c r="GG144" t="str">
        <f>IF(ISERROR(MATCH(GG$1,'CSC Mitre'!EM$1:EM$220,0)),"",VLOOKUP(GG$1,'Tactic Recode'!$A$1:$B$547,2,FALSE))</f>
        <v/>
      </c>
      <c r="GH144" t="str">
        <f>IF(ISERROR(MATCH(GH$1,'CSC Mitre'!EM$1:EM$220,0)),"",VLOOKUP(GH$1,'Tactic Recode'!$A$1:$B$547,2,FALSE))</f>
        <v/>
      </c>
      <c r="GI144" t="str">
        <f>IF(ISERROR(MATCH(GI$1,'CSC Mitre'!EM$1:EM$220,0)),"",VLOOKUP(GI$1,'Tactic Recode'!$A$1:$B$547,2,FALSE))</f>
        <v/>
      </c>
      <c r="GJ144" t="str">
        <f>IF(ISERROR(MATCH(GJ$1,'CSC Mitre'!EM$1:EM$220,0)),"",VLOOKUP(GJ$1,'Tactic Recode'!$A$1:$B$547,2,FALSE))</f>
        <v/>
      </c>
      <c r="GK144" t="str">
        <f>IF(ISERROR(MATCH(GK$1,'CSC Mitre'!EM$1:EM$220,0)),"",VLOOKUP(GK$1,'Tactic Recode'!$A$1:$B$547,2,FALSE))</f>
        <v/>
      </c>
      <c r="GL144" t="str">
        <f>IF(ISERROR(MATCH(GL$1,'CSC Mitre'!EM$1:EM$220,0)),"",VLOOKUP(GL$1,'Tactic Recode'!$A$1:$B$547,2,FALSE))</f>
        <v/>
      </c>
      <c r="GM144" t="str">
        <f>IF(ISERROR(MATCH(GM$1,'CSC Mitre'!EM$1:EM$220,0)),"",VLOOKUP(GM$1,'Tactic Recode'!$A$1:$B$547,2,FALSE))</f>
        <v/>
      </c>
      <c r="GN144" t="str">
        <f>IF(ISERROR(MATCH(GN$1,'CSC Mitre'!EM$1:EM$220,0)),"",VLOOKUP(GN$1,'Tactic Recode'!$A$1:$B$547,2,FALSE))</f>
        <v/>
      </c>
      <c r="GO144" t="str">
        <f>IF(ISERROR(MATCH(GO$1,'CSC Mitre'!EM$1:EM$220,0)),"",VLOOKUP(GO$1,'Tactic Recode'!$A$1:$B$547,2,FALSE))</f>
        <v/>
      </c>
      <c r="GP144" t="str">
        <f>IF(ISERROR(MATCH(GP$1,'CSC Mitre'!EM$1:EM$220,0)),"",VLOOKUP(GP$1,'Tactic Recode'!$A$1:$B$547,2,FALSE))</f>
        <v/>
      </c>
      <c r="GQ144" t="str">
        <f>IF(ISERROR(MATCH(GQ$1,'CSC Mitre'!EM$1:EM$220,0)),"",VLOOKUP(GQ$1,'Tactic Recode'!$A$1:$B$547,2,FALSE))</f>
        <v/>
      </c>
      <c r="GR144" t="str">
        <f>IF(ISERROR(MATCH(GR$1,'CSC Mitre'!EM$1:EM$220,0)),"",VLOOKUP(GR$1,'Tactic Recode'!$A$1:$B$547,2,FALSE))</f>
        <v/>
      </c>
      <c r="GS144" t="str">
        <f>IF(ISERROR(MATCH(GS$1,'CSC Mitre'!EM$1:EM$220,0)),"",VLOOKUP(GS$1,'Tactic Recode'!$A$1:$B$547,2,FALSE))</f>
        <v/>
      </c>
      <c r="GT144" t="str">
        <f>IF(ISERROR(MATCH(GT$1,'CSC Mitre'!EM$1:EM$220,0)),"",VLOOKUP(GT$1,'Tactic Recode'!$A$1:$B$547,2,FALSE))</f>
        <v/>
      </c>
      <c r="GU144" t="str">
        <f>IF(ISERROR(MATCH(GU$1,'CSC Mitre'!EM$1:EM$220,0)),"",VLOOKUP(GU$1,'Tactic Recode'!$A$1:$B$547,2,FALSE))</f>
        <v/>
      </c>
      <c r="GV144" t="str">
        <f>IF(ISERROR(MATCH(GV$1,'CSC Mitre'!EM$1:EM$220,0)),"",VLOOKUP(GV$1,'Tactic Recode'!$A$1:$B$547,2,FALSE))</f>
        <v/>
      </c>
      <c r="GW144" t="str">
        <f>IF(ISERROR(MATCH(GW$1,'CSC Mitre'!EM$1:EM$220,0)),"",VLOOKUP(GW$1,'Tactic Recode'!$A$1:$B$547,2,FALSE))</f>
        <v/>
      </c>
      <c r="GX144" t="str">
        <f>IF(ISERROR(MATCH(GX$1,'CSC Mitre'!EM$1:EM$220,0)),"",VLOOKUP(GX$1,'Tactic Recode'!$A$1:$B$547,2,FALSE))</f>
        <v/>
      </c>
      <c r="GY144" t="str">
        <f>IF(ISERROR(MATCH(GY$1,'CSC Mitre'!EM$1:EM$220,0)),"",VLOOKUP(GY$1,'Tactic Recode'!$A$1:$B$547,2,FALSE))</f>
        <v/>
      </c>
      <c r="GZ144" t="str">
        <f>IF(ISERROR(MATCH(GZ$1,'CSC Mitre'!EM$1:EM$220,0)),"",VLOOKUP(GZ$1,'Tactic Recode'!$A$1:$B$547,2,FALSE))</f>
        <v/>
      </c>
      <c r="HA144" t="str">
        <f>IF(ISERROR(MATCH(HA$1,'CSC Mitre'!EM$1:EM$220,0)),"",VLOOKUP(HA$1,'Tactic Recode'!$A$1:$B$547,2,FALSE))</f>
        <v/>
      </c>
      <c r="HB144" t="str">
        <f>IF(ISERROR(MATCH(HB$1,'CSC Mitre'!EM$1:EM$220,0)),"",VLOOKUP(HB$1,'Tactic Recode'!$A$1:$B$547,2,FALSE))</f>
        <v/>
      </c>
      <c r="HC144" t="str">
        <f>IF(ISERROR(MATCH(HC$1,'CSC Mitre'!EM$1:EM$220,0)),"",VLOOKUP(HC$1,'Tactic Recode'!$A$1:$B$547,2,FALSE))</f>
        <v/>
      </c>
      <c r="HD144" t="str">
        <f>IF(ISERROR(MATCH(HD$1,'CSC Mitre'!EM$1:EM$220,0)),"",VLOOKUP(HD$1,'Tactic Recode'!$A$1:$B$547,2,FALSE))</f>
        <v/>
      </c>
      <c r="HE144" t="str">
        <f>IF(ISERROR(MATCH(HE$1,'CSC Mitre'!EM$1:EM$220,0)),"",VLOOKUP(HE$1,'Tactic Recode'!$A$1:$B$547,2,FALSE))</f>
        <v/>
      </c>
      <c r="HF144" t="str">
        <f>IF(ISERROR(MATCH(HF$1,'CSC Mitre'!EM$1:EM$220,0)),"",VLOOKUP(HF$1,'Tactic Recode'!$A$1:$B$547,2,FALSE))</f>
        <v/>
      </c>
      <c r="HG144" t="str">
        <f>IF(ISERROR(MATCH(HG$1,'CSC Mitre'!EM$1:EM$220,0)),"",VLOOKUP(HG$1,'Tactic Recode'!$A$1:$B$547,2,FALSE))</f>
        <v/>
      </c>
      <c r="HH144" t="str">
        <f>IF(ISERROR(MATCH(HH$1,'CSC Mitre'!EM$1:EM$220,0)),"",VLOOKUP(HH$1,'Tactic Recode'!$A$1:$B$547,2,FALSE))</f>
        <v/>
      </c>
      <c r="HI144" t="str">
        <f>IF(ISERROR(MATCH(HI$1,'CSC Mitre'!EM$1:EM$220,0)),"",VLOOKUP(HI$1,'Tactic Recode'!$A$1:$B$547,2,FALSE))</f>
        <v/>
      </c>
      <c r="HJ144" t="str">
        <f>IF(ISERROR(MATCH(HJ$1,'CSC Mitre'!EM$1:EM$220,0)),"",VLOOKUP(HJ$1,'Tactic Recode'!$A$1:$B$547,2,FALSE))</f>
        <v/>
      </c>
      <c r="HK144" t="str">
        <f>IF(ISERROR(MATCH(HK$1,'CSC Mitre'!EM$1:EM$220,0)),"",VLOOKUP(HK$1,'Tactic Recode'!$A$1:$B$547,2,FALSE))</f>
        <v/>
      </c>
      <c r="HL144" t="str">
        <f>IF(ISERROR(MATCH(HL$1,'CSC Mitre'!EM$1:EM$220,0)),"",VLOOKUP(HL$1,'Tactic Recode'!$A$1:$B$547,2,FALSE))</f>
        <v/>
      </c>
      <c r="HM144" t="str">
        <f>IF(ISERROR(MATCH(HM$1,'CSC Mitre'!EM$1:EM$220,0)),"",VLOOKUP(HM$1,'Tactic Recode'!$A$1:$B$547,2,FALSE))</f>
        <v/>
      </c>
      <c r="HN144" t="str">
        <f>IF(ISERROR(MATCH(HN$1,'CSC Mitre'!EM$1:EM$220,0)),"",VLOOKUP(HN$1,'Tactic Recode'!$A$1:$B$547,2,FALSE))</f>
        <v/>
      </c>
      <c r="HO144" t="str">
        <f>IF(ISERROR(MATCH(HO$1,'CSC Mitre'!EM$1:EM$220,0)),"",VLOOKUP(HO$1,'Tactic Recode'!$A$1:$B$547,2,FALSE))</f>
        <v/>
      </c>
      <c r="HP144" t="str">
        <f>IF(ISERROR(MATCH(HP$1,'CSC Mitre'!EM$1:EM$220,0)),"",VLOOKUP(HP$1,'Tactic Recode'!$A$1:$B$547,2,FALSE))</f>
        <v/>
      </c>
      <c r="HQ144" t="str">
        <f>IF(ISERROR(MATCH(HQ$1,'CSC Mitre'!EM$1:EM$220,0)),"",VLOOKUP(HQ$1,'Tactic Recode'!$A$1:$B$547,2,FALSE))</f>
        <v/>
      </c>
      <c r="HR144" t="str">
        <f>IF(ISERROR(MATCH(HR$1,'CSC Mitre'!EM$1:EM$220,0)),"",VLOOKUP(HR$1,'Tactic Recode'!$A$1:$B$547,2,FALSE))</f>
        <v/>
      </c>
      <c r="HS144" t="str">
        <f>IF(ISERROR(MATCH(HS$1,'CSC Mitre'!EM$1:EM$220,0)),"",VLOOKUP(HS$1,'Tactic Recode'!$A$1:$B$547,2,FALSE))</f>
        <v/>
      </c>
      <c r="HT144" t="str">
        <f>IF(ISERROR(MATCH(HT$1,'CSC Mitre'!EM$1:EM$220,0)),"",VLOOKUP(HT$1,'Tactic Recode'!$A$1:$B$547,2,FALSE))</f>
        <v/>
      </c>
      <c r="HU144" t="str">
        <f>IF(ISERROR(MATCH(HU$1,'CSC Mitre'!EM$1:EM$220,0)),"",VLOOKUP(HU$1,'Tactic Recode'!$A$1:$B$547,2,FALSE))</f>
        <v/>
      </c>
      <c r="HV144" t="str">
        <f>IF(ISERROR(MATCH(HV$1,'CSC Mitre'!EM$1:EM$220,0)),"",VLOOKUP(HV$1,'Tactic Recode'!$A$1:$B$547,2,FALSE))</f>
        <v/>
      </c>
      <c r="HW144" t="str">
        <f>IF(ISERROR(MATCH(HW$1,'CSC Mitre'!EM$1:EM$220,0)),"",VLOOKUP(HW$1,'Tactic Recode'!$A$1:$B$547,2,FALSE))</f>
        <v/>
      </c>
      <c r="HX144" t="str">
        <f>IF(ISERROR(MATCH(HX$1,'CSC Mitre'!EM$1:EM$220,0)),"",VLOOKUP(HX$1,'Tactic Recode'!$A$1:$B$547,2,FALSE))</f>
        <v/>
      </c>
      <c r="HY144" t="str">
        <f>IF(ISERROR(MATCH(HY$1,'CSC Mitre'!EM$1:EM$220,0)),"",VLOOKUP(HY$1,'Tactic Recode'!$A$1:$B$547,2,FALSE))</f>
        <v/>
      </c>
      <c r="HZ144" t="str">
        <f>IF(ISERROR(MATCH(HZ$1,'CSC Mitre'!EM$1:EM$220,0)),"",VLOOKUP(HZ$1,'Tactic Recode'!$A$1:$B$547,2,FALSE))</f>
        <v/>
      </c>
      <c r="IA144" t="str">
        <f>IF(ISERROR(MATCH(IA$1,'CSC Mitre'!EM$1:EM$220,0)),"",VLOOKUP(IA$1,'Tactic Recode'!$A$1:$B$547,2,FALSE))</f>
        <v/>
      </c>
      <c r="IB144" t="str">
        <f>IF(ISERROR(MATCH(IB$1,'CSC Mitre'!EM$1:EM$220,0)),"",VLOOKUP(IB$1,'Tactic Recode'!$A$1:$B$547,2,FALSE))</f>
        <v/>
      </c>
      <c r="IC144" t="str">
        <f>IF(ISERROR(MATCH(IC$1,'CSC Mitre'!EM$1:EM$220,0)),"",VLOOKUP(IC$1,'Tactic Recode'!$A$1:$B$547,2,FALSE))</f>
        <v/>
      </c>
      <c r="ID144" t="str">
        <f>IF(ISERROR(MATCH(ID$1,'CSC Mitre'!EM$1:EM$220,0)),"",VLOOKUP(ID$1,'Tactic Recode'!$A$1:$B$547,2,FALSE))</f>
        <v/>
      </c>
      <c r="IE144" t="str">
        <f>IF(ISERROR(MATCH(IE$1,'CSC Mitre'!EM$1:EM$220,0)),"",VLOOKUP(IE$1,'Tactic Recode'!$A$1:$B$547,2,FALSE))</f>
        <v/>
      </c>
      <c r="IF144" t="str">
        <f>IF(ISERROR(MATCH(IF$1,'CSC Mitre'!EM$1:EM$220,0)),"",VLOOKUP(IF$1,'Tactic Recode'!$A$1:$B$547,2,FALSE))</f>
        <v/>
      </c>
      <c r="IG144" t="str">
        <f>IF(ISERROR(MATCH(IG$1,'CSC Mitre'!EM$1:EM$220,0)),"",VLOOKUP(IG$1,'Tactic Recode'!$A$1:$B$547,2,FALSE))</f>
        <v/>
      </c>
      <c r="IH144" t="str">
        <f>IF(ISERROR(MATCH(IH$1,'CSC Mitre'!EM$1:EM$220,0)),"",VLOOKUP(IH$1,'Tactic Recode'!$A$1:$B$547,2,FALSE))</f>
        <v/>
      </c>
      <c r="II144" t="str">
        <f>IF(ISERROR(MATCH(II$1,'CSC Mitre'!EM$1:EM$220,0)),"",VLOOKUP(II$1,'Tactic Recode'!$A$1:$B$547,2,FALSE))</f>
        <v/>
      </c>
      <c r="IJ144" t="str">
        <f>IF(ISERROR(MATCH(IJ$1,'CSC Mitre'!EM$1:EM$220,0)),"",VLOOKUP(IJ$1,'Tactic Recode'!$A$1:$B$547,2,FALSE))</f>
        <v/>
      </c>
      <c r="IK144" t="str">
        <f>IF(ISERROR(MATCH(IK$1,'CSC Mitre'!EM$1:EM$220,0)),"",VLOOKUP(IK$1,'Tactic Recode'!$A$1:$B$547,2,FALSE))</f>
        <v/>
      </c>
      <c r="IL144" t="str">
        <f>IF(ISERROR(MATCH(IL$1,'CSC Mitre'!EM$1:EM$220,0)),"",VLOOKUP(IL$1,'Tactic Recode'!$A$1:$B$547,2,FALSE))</f>
        <v/>
      </c>
      <c r="IM144" t="str">
        <f>IF(ISERROR(MATCH(IM$1,'CSC Mitre'!EM$1:EM$220,0)),"",VLOOKUP(IM$1,'Tactic Recode'!$A$1:$B$547,2,FALSE))</f>
        <v/>
      </c>
      <c r="IN144" t="str">
        <f>IF(ISERROR(MATCH(IN$1,'CSC Mitre'!EM$1:EM$220,0)),"",VLOOKUP(IN$1,'Tactic Recode'!$A$1:$B$547,2,FALSE))</f>
        <v/>
      </c>
      <c r="IO144" t="str">
        <f>IF(ISERROR(MATCH(IO$1,'CSC Mitre'!EM$1:EM$220,0)),"",VLOOKUP(IO$1,'Tactic Recode'!$A$1:$B$547,2,FALSE))</f>
        <v/>
      </c>
      <c r="IP144" t="str">
        <f>IF(ISERROR(MATCH(IP$1,'CSC Mitre'!EM$1:EM$220,0)),"",VLOOKUP(IP$1,'Tactic Recode'!$A$1:$B$547,2,FALSE))</f>
        <v/>
      </c>
      <c r="IQ144" t="str">
        <f>IF(ISERROR(MATCH(IQ$1,'CSC Mitre'!EM$1:EM$220,0)),"",VLOOKUP(IQ$1,'Tactic Recode'!$A$1:$B$547,2,FALSE))</f>
        <v/>
      </c>
      <c r="IR144" t="str">
        <f>IF(ISERROR(MATCH(IR$1,'CSC Mitre'!EM$1:EM$220,0)),"",VLOOKUP(IR$1,'Tactic Recode'!$A$1:$B$547,2,FALSE))</f>
        <v/>
      </c>
      <c r="IS144" t="str">
        <f>IF(ISERROR(MATCH(IS$1,'CSC Mitre'!EM$1:EM$220,0)),"",VLOOKUP(IS$1,'Tactic Recode'!$A$1:$B$547,2,FALSE))</f>
        <v/>
      </c>
      <c r="IT144" t="str">
        <f>IF(ISERROR(MATCH(IT$1,'CSC Mitre'!EM$1:EM$220,0)),"",VLOOKUP(IT$1,'Tactic Recode'!$A$1:$B$547,2,FALSE))</f>
        <v/>
      </c>
      <c r="IU144" t="str">
        <f>IF(ISERROR(MATCH(IU$1,'CSC Mitre'!EM$1:EM$220,0)),"",VLOOKUP(IU$1,'Tactic Recode'!$A$1:$B$547,2,FALSE))</f>
        <v/>
      </c>
      <c r="IV144" t="str">
        <f>IF(ISERROR(MATCH(IV$1,'CSC Mitre'!EM$1:EM$220,0)),"",VLOOKUP(IV$1,'Tactic Recode'!$A$1:$B$547,2,FALSE))</f>
        <v/>
      </c>
      <c r="IW144" t="str">
        <f>IF(ISERROR(MATCH(IW$1,'CSC Mitre'!EM$1:EM$220,0)),"",VLOOKUP(IW$1,'Tactic Recode'!$A$1:$B$547,2,FALSE))</f>
        <v/>
      </c>
      <c r="IX144" t="str">
        <f>IF(ISERROR(MATCH(IX$1,'CSC Mitre'!EM$1:EM$220,0)),"",VLOOKUP(IX$1,'Tactic Recode'!$A$1:$B$547,2,FALSE))</f>
        <v/>
      </c>
      <c r="IY144" t="str">
        <f>IF(ISERROR(MATCH(IY$1,'CSC Mitre'!EM$1:EM$220,0)),"",VLOOKUP(IY$1,'Tactic Recode'!$A$1:$B$547,2,FALSE))</f>
        <v/>
      </c>
      <c r="IZ144" t="str">
        <f>IF(ISERROR(MATCH(IZ$1,'CSC Mitre'!EM$1:EM$220,0)),"",VLOOKUP(IZ$1,'Tactic Recode'!$A$1:$B$547,2,FALSE))</f>
        <v/>
      </c>
      <c r="JA144" t="str">
        <f>IF(ISERROR(MATCH(JA$1,'CSC Mitre'!EM$1:EM$220,0)),"",VLOOKUP(JA$1,'Tactic Recode'!$A$1:$B$547,2,FALSE))</f>
        <v/>
      </c>
      <c r="JB144" t="str">
        <f>IF(ISERROR(MATCH(JB$1,'CSC Mitre'!EM$1:EM$220,0)),"",VLOOKUP(JB$1,'Tactic Recode'!$A$1:$B$547,2,FALSE))</f>
        <v/>
      </c>
      <c r="JC144" t="str">
        <f>IF(ISERROR(MATCH(JC$1,'CSC Mitre'!EM$1:EM$220,0)),"",VLOOKUP(JC$1,'Tactic Recode'!$A$1:$B$547,2,FALSE))</f>
        <v/>
      </c>
      <c r="JD144" t="str">
        <f>IF(ISERROR(MATCH(JD$1,'CSC Mitre'!EM$1:EM$220,0)),"",VLOOKUP(JD$1,'Tactic Recode'!$A$1:$B$547,2,FALSE))</f>
        <v/>
      </c>
      <c r="JE144" t="str">
        <f>IF(ISERROR(MATCH(JE$1,'CSC Mitre'!EM$1:EM$220,0)),"",VLOOKUP(JE$1,'Tactic Recode'!$A$1:$B$547,2,FALSE))</f>
        <v/>
      </c>
      <c r="JF144" t="str">
        <f>IF(ISERROR(MATCH(JF$1,'CSC Mitre'!EM$1:EM$220,0)),"",VLOOKUP(JF$1,'Tactic Recode'!$A$1:$B$547,2,FALSE))</f>
        <v/>
      </c>
      <c r="JG144" t="str">
        <f>IF(ISERROR(MATCH(JG$1,'CSC Mitre'!EM$1:EM$220,0)),"",VLOOKUP(JG$1,'Tactic Recode'!$A$1:$B$547,2,FALSE))</f>
        <v/>
      </c>
      <c r="JH144" t="str">
        <f>IF(ISERROR(MATCH(JH$1,'CSC Mitre'!EM$1:EM$220,0)),"",VLOOKUP(JH$1,'Tactic Recode'!$A$1:$B$547,2,FALSE))</f>
        <v/>
      </c>
      <c r="JI144" t="str">
        <f>IF(ISERROR(MATCH(JI$1,'CSC Mitre'!EM$1:EM$220,0)),"",VLOOKUP(JI$1,'Tactic Recode'!$A$1:$B$547,2,FALSE))</f>
        <v/>
      </c>
      <c r="JJ144" t="str">
        <f>IF(ISERROR(MATCH(JJ$1,'CSC Mitre'!EM$1:EM$220,0)),"",VLOOKUP(JJ$1,'Tactic Recode'!$A$1:$B$547,2,FALSE))</f>
        <v/>
      </c>
      <c r="JK144" t="str">
        <f>IF(ISERROR(MATCH(JK$1,'CSC Mitre'!EM$1:EM$220,0)),"",VLOOKUP(JK$1,'Tactic Recode'!$A$1:$B$547,2,FALSE))</f>
        <v/>
      </c>
      <c r="JL144" t="str">
        <f>IF(ISERROR(MATCH(JL$1,'CSC Mitre'!EM$1:EM$220,0)),"",VLOOKUP(JL$1,'Tactic Recode'!$A$1:$B$547,2,FALSE))</f>
        <v/>
      </c>
      <c r="JM144" t="str">
        <f>IF(ISERROR(MATCH(JM$1,'CSC Mitre'!EM$1:EM$220,0)),"",VLOOKUP(JM$1,'Tactic Recode'!$A$1:$B$547,2,FALSE))</f>
        <v/>
      </c>
      <c r="JN144" t="str">
        <f>IF(ISERROR(MATCH(JN$1,'CSC Mitre'!EM$1:EM$220,0)),"",VLOOKUP(JN$1,'Tactic Recode'!$A$1:$B$547,2,FALSE))</f>
        <v/>
      </c>
      <c r="JO144" t="str">
        <f>IF(ISERROR(MATCH(JO$1,'CSC Mitre'!EM$1:EM$220,0)),"",VLOOKUP(JO$1,'Tactic Recode'!$A$1:$B$547,2,FALSE))</f>
        <v/>
      </c>
      <c r="JP144" t="str">
        <f>IF(ISERROR(MATCH(JP$1,'CSC Mitre'!EM$1:EM$220,0)),"",VLOOKUP(JP$1,'Tactic Recode'!$A$1:$B$547,2,FALSE))</f>
        <v/>
      </c>
      <c r="JQ144" t="str">
        <f>IF(ISERROR(MATCH(JQ$1,'CSC Mitre'!EM$1:EM$220,0)),"",VLOOKUP(JQ$1,'Tactic Recode'!$A$1:$B$547,2,FALSE))</f>
        <v/>
      </c>
      <c r="JR144" t="str">
        <f>IF(ISERROR(MATCH(JR$1,'CSC Mitre'!EM$1:EM$220,0)),"",VLOOKUP(JR$1,'Tactic Recode'!$A$1:$B$547,2,FALSE))</f>
        <v/>
      </c>
      <c r="JS144" t="str">
        <f>IF(ISERROR(MATCH(JS$1,'CSC Mitre'!EM$1:EM$220,0)),"",VLOOKUP(JS$1,'Tactic Recode'!$A$1:$B$547,2,FALSE))</f>
        <v/>
      </c>
      <c r="JT144" t="str">
        <f>IF(ISERROR(MATCH(JT$1,'CSC Mitre'!EM$1:EM$220,0)),"",VLOOKUP(JT$1,'Tactic Recode'!$A$1:$B$547,2,FALSE))</f>
        <v/>
      </c>
      <c r="JU144" t="str">
        <f>IF(ISERROR(MATCH(JU$1,'CSC Mitre'!EM$1:EM$220,0)),"",VLOOKUP(JU$1,'Tactic Recode'!$A$1:$B$547,2,FALSE))</f>
        <v/>
      </c>
      <c r="JV144" t="str">
        <f>IF(ISERROR(MATCH(JV$1,'CSC Mitre'!EM$1:EM$220,0)),"",VLOOKUP(JV$1,'Tactic Recode'!$A$1:$B$547,2,FALSE))</f>
        <v/>
      </c>
      <c r="JW144" t="str">
        <f>IF(ISERROR(MATCH(JW$1,'CSC Mitre'!EM$1:EM$220,0)),"",VLOOKUP(JW$1,'Tactic Recode'!$A$1:$B$547,2,FALSE))</f>
        <v/>
      </c>
      <c r="JX144" t="str">
        <f>IF(ISERROR(MATCH(JX$1,'CSC Mitre'!EM$1:EM$220,0)),"",VLOOKUP(JX$1,'Tactic Recode'!$A$1:$B$547,2,FALSE))</f>
        <v/>
      </c>
      <c r="JY144" t="str">
        <f>IF(ISERROR(MATCH(JY$1,'CSC Mitre'!EM$1:EM$220,0)),"",VLOOKUP(JY$1,'Tactic Recode'!$A$1:$B$547,2,FALSE))</f>
        <v/>
      </c>
      <c r="JZ144" t="str">
        <f>IF(ISERROR(MATCH(JZ$1,'CSC Mitre'!EM$1:EM$220,0)),"",VLOOKUP(JZ$1,'Tactic Recode'!$A$1:$B$547,2,FALSE))</f>
        <v/>
      </c>
      <c r="KA144" t="str">
        <f>IF(ISERROR(MATCH(KA$1,'CSC Mitre'!EM$1:EM$220,0)),"",VLOOKUP(KA$1,'Tactic Recode'!$A$1:$B$547,2,FALSE))</f>
        <v/>
      </c>
      <c r="KB144" t="str">
        <f>IF(ISERROR(MATCH(KB$1,'CSC Mitre'!EM$1:EM$220,0)),"",VLOOKUP(KB$1,'Tactic Recode'!$A$1:$B$547,2,FALSE))</f>
        <v/>
      </c>
      <c r="KC144" t="str">
        <f>IF(ISERROR(MATCH(KC$1,'CSC Mitre'!EM$1:EM$220,0)),"",VLOOKUP(KC$1,'Tactic Recode'!$A$1:$B$547,2,FALSE))</f>
        <v/>
      </c>
      <c r="KD144" t="str">
        <f>IF(ISERROR(MATCH(KD$1,'CSC Mitre'!EM$1:EM$220,0)),"",VLOOKUP(KD$1,'Tactic Recode'!$A$1:$B$547,2,FALSE))</f>
        <v/>
      </c>
      <c r="KE144" t="str">
        <f>IF(ISERROR(MATCH(KE$1,'CSC Mitre'!EM$1:EM$220,0)),"",VLOOKUP(KE$1,'Tactic Recode'!$A$1:$B$547,2,FALSE))</f>
        <v/>
      </c>
      <c r="KF144" t="str">
        <f>IF(ISERROR(MATCH(KF$1,'CSC Mitre'!EM$1:EM$220,0)),"",VLOOKUP(KF$1,'Tactic Recode'!$A$1:$B$547,2,FALSE))</f>
        <v/>
      </c>
      <c r="KG144" t="str">
        <f>IF(ISERROR(MATCH(KG$1,'CSC Mitre'!EM$1:EM$220,0)),"",VLOOKUP(KG$1,'Tactic Recode'!$A$1:$B$547,2,FALSE))</f>
        <v/>
      </c>
      <c r="KH144" t="str">
        <f>IF(ISERROR(MATCH(KH$1,'CSC Mitre'!EM$1:EM$220,0)),"",VLOOKUP(KH$1,'Tactic Recode'!$A$1:$B$547,2,FALSE))</f>
        <v/>
      </c>
      <c r="KI144" t="str">
        <f>IF(ISERROR(MATCH(KI$1,'CSC Mitre'!EM$1:EM$220,0)),"",VLOOKUP(KI$1,'Tactic Recode'!$A$1:$B$547,2,FALSE))</f>
        <v/>
      </c>
      <c r="KJ144" t="str">
        <f>IF(ISERROR(MATCH(KJ$1,'CSC Mitre'!EM$1:EM$220,0)),"",VLOOKUP(KJ$1,'Tactic Recode'!$A$1:$B$547,2,FALSE))</f>
        <v/>
      </c>
      <c r="KK144" t="str">
        <f>IF(ISERROR(MATCH(KK$1,'CSC Mitre'!EM$1:EM$220,0)),"",VLOOKUP(KK$1,'Tactic Recode'!$A$1:$B$547,2,FALSE))</f>
        <v/>
      </c>
      <c r="KL144" t="str">
        <f>IF(ISERROR(MATCH(KL$1,'CSC Mitre'!EM$1:EM$220,0)),"",VLOOKUP(KL$1,'Tactic Recode'!$A$1:$B$547,2,FALSE))</f>
        <v/>
      </c>
      <c r="KM144" t="str">
        <f>IF(ISERROR(MATCH(KM$1,'CSC Mitre'!EM$1:EM$220,0)),"",VLOOKUP(KM$1,'Tactic Recode'!$A$1:$B$547,2,FALSE))</f>
        <v/>
      </c>
      <c r="KN144" t="str">
        <f>IF(ISERROR(MATCH(KN$1,'CSC Mitre'!EM$1:EM$220,0)),"",VLOOKUP(KN$1,'Tactic Recode'!$A$1:$B$547,2,FALSE))</f>
        <v/>
      </c>
      <c r="KO144" t="str">
        <f>IF(ISERROR(MATCH(KO$1,'CSC Mitre'!EM$1:EM$220,0)),"",VLOOKUP(KO$1,'Tactic Recode'!$A$1:$B$547,2,FALSE))</f>
        <v/>
      </c>
      <c r="KP144" t="str">
        <f>IF(ISERROR(MATCH(KP$1,'CSC Mitre'!EM$1:EM$220,0)),"",VLOOKUP(KP$1,'Tactic Recode'!$A$1:$B$547,2,FALSE))</f>
        <v/>
      </c>
      <c r="KQ144" t="str">
        <f>IF(ISERROR(MATCH(KQ$1,'CSC Mitre'!EM$1:EM$220,0)),"",VLOOKUP(KQ$1,'Tactic Recode'!$A$1:$B$547,2,FALSE))</f>
        <v/>
      </c>
      <c r="KR144" t="str">
        <f>IF(ISERROR(MATCH(KR$1,'CSC Mitre'!EM$1:EM$220,0)),"",VLOOKUP(KR$1,'Tactic Recode'!$A$1:$B$547,2,FALSE))</f>
        <v/>
      </c>
      <c r="KS144" t="str">
        <f>IF(ISERROR(MATCH(KS$1,'CSC Mitre'!EM$1:EM$220,0)),"",VLOOKUP(KS$1,'Tactic Recode'!$A$1:$B$547,2,FALSE))</f>
        <v/>
      </c>
      <c r="KT144" t="str">
        <f>IF(ISERROR(MATCH(KT$1,'CSC Mitre'!EM$1:EM$220,0)),"",VLOOKUP(KT$1,'Tactic Recode'!$A$1:$B$547,2,FALSE))</f>
        <v/>
      </c>
      <c r="KU144" t="str">
        <f>IF(ISERROR(MATCH(KU$1,'CSC Mitre'!EM$1:EM$220,0)),"",VLOOKUP(KU$1,'Tactic Recode'!$A$1:$B$547,2,FALSE))</f>
        <v/>
      </c>
      <c r="KV144" t="str">
        <f>IF(ISERROR(MATCH(KV$1,'CSC Mitre'!EM$1:EM$220,0)),"",VLOOKUP(KV$1,'Tactic Recode'!$A$1:$B$547,2,FALSE))</f>
        <v/>
      </c>
      <c r="KW144" t="str">
        <f>IF(ISERROR(MATCH(KW$1,'CSC Mitre'!EM$1:EM$220,0)),"",VLOOKUP(KW$1,'Tactic Recode'!$A$1:$B$547,2,FALSE))</f>
        <v/>
      </c>
      <c r="KX144" t="str">
        <f>IF(ISERROR(MATCH(KX$1,'CSC Mitre'!EM$1:EM$220,0)),"",VLOOKUP(KX$1,'Tactic Recode'!$A$1:$B$547,2,FALSE))</f>
        <v/>
      </c>
      <c r="KY144" t="str">
        <f>IF(ISERROR(MATCH(KY$1,'CSC Mitre'!EM$1:EM$220,0)),"",VLOOKUP(KY$1,'Tactic Recode'!$A$1:$B$547,2,FALSE))</f>
        <v/>
      </c>
      <c r="KZ144" t="str">
        <f>IF(ISERROR(MATCH(KZ$1,'CSC Mitre'!EM$1:EM$220,0)),"",VLOOKUP(KZ$1,'Tactic Recode'!$A$1:$B$547,2,FALSE))</f>
        <v/>
      </c>
      <c r="LA144" t="str">
        <f>IF(ISERROR(MATCH(LA$1,'CSC Mitre'!EM$1:EM$220,0)),"",VLOOKUP(LA$1,'Tactic Recode'!$A$1:$B$547,2,FALSE))</f>
        <v/>
      </c>
      <c r="LB144" t="str">
        <f>IF(ISERROR(MATCH(LB$1,'CSC Mitre'!EM$1:EM$220,0)),"",VLOOKUP(LB$1,'Tactic Recode'!$A$1:$B$547,2,FALSE))</f>
        <v/>
      </c>
      <c r="LC144" t="str">
        <f>IF(ISERROR(MATCH(LC$1,'CSC Mitre'!EM$1:EM$220,0)),"",VLOOKUP(LC$1,'Tactic Recode'!$A$1:$B$547,2,FALSE))</f>
        <v/>
      </c>
      <c r="LD144" t="str">
        <f>IF(ISERROR(MATCH(LD$1,'CSC Mitre'!EM$1:EM$220,0)),"",VLOOKUP(LD$1,'Tactic Recode'!$A$1:$B$547,2,FALSE))</f>
        <v/>
      </c>
      <c r="LE144" t="str">
        <f>IF(ISERROR(MATCH(LE$1,'CSC Mitre'!EM$1:EM$220,0)),"",VLOOKUP(LE$1,'Tactic Recode'!$A$1:$B$547,2,FALSE))</f>
        <v/>
      </c>
      <c r="LF144" t="str">
        <f>IF(ISERROR(MATCH(LF$1,'CSC Mitre'!EM$1:EM$220,0)),"",VLOOKUP(LF$1,'Tactic Recode'!$A$1:$B$547,2,FALSE))</f>
        <v/>
      </c>
      <c r="LG144" t="str">
        <f>IF(ISERROR(MATCH(LG$1,'CSC Mitre'!EM$1:EM$220,0)),"",VLOOKUP(LG$1,'Tactic Recode'!$A$1:$B$547,2,FALSE))</f>
        <v/>
      </c>
      <c r="LH144" t="str">
        <f>IF(ISERROR(MATCH(LH$1,'CSC Mitre'!EM$1:EM$220,0)),"",VLOOKUP(LH$1,'Tactic Recode'!$A$1:$B$547,2,FALSE))</f>
        <v/>
      </c>
      <c r="LI144" t="str">
        <f>IF(ISERROR(MATCH(LI$1,'CSC Mitre'!EM$1:EM$220,0)),"",VLOOKUP(LI$1,'Tactic Recode'!$A$1:$B$547,2,FALSE))</f>
        <v/>
      </c>
      <c r="LJ144" t="str">
        <f>IF(ISERROR(MATCH(LJ$1,'CSC Mitre'!EM$1:EM$220,0)),"",VLOOKUP(LJ$1,'Tactic Recode'!$A$1:$B$547,2,FALSE))</f>
        <v/>
      </c>
      <c r="LK144" t="str">
        <f>IF(ISERROR(MATCH(LK$1,'CSC Mitre'!EM$1:EM$220,0)),"",VLOOKUP(LK$1,'Tactic Recode'!$A$1:$B$547,2,FALSE))</f>
        <v/>
      </c>
      <c r="LL144" t="str">
        <f>IF(ISERROR(MATCH(LL$1,'CSC Mitre'!EM$1:EM$220,0)),"",VLOOKUP(LL$1,'Tactic Recode'!$A$1:$B$547,2,FALSE))</f>
        <v/>
      </c>
      <c r="LM144" t="str">
        <f>IF(ISERROR(MATCH(LM$1,'CSC Mitre'!EM$1:EM$220,0)),"",VLOOKUP(LM$1,'Tactic Recode'!$A$1:$B$547,2,FALSE))</f>
        <v/>
      </c>
      <c r="LN144" t="str">
        <f>IF(ISERROR(MATCH(LN$1,'CSC Mitre'!EM$1:EM$220,0)),"",VLOOKUP(LN$1,'Tactic Recode'!$A$1:$B$547,2,FALSE))</f>
        <v/>
      </c>
      <c r="LO144" t="str">
        <f>IF(ISERROR(MATCH(LO$1,'CSC Mitre'!EM$1:EM$220,0)),"",VLOOKUP(LO$1,'Tactic Recode'!$A$1:$B$547,2,FALSE))</f>
        <v/>
      </c>
      <c r="LP144" t="str">
        <f>IF(ISERROR(MATCH(LP$1,'CSC Mitre'!EM$1:EM$220,0)),"",VLOOKUP(LP$1,'Tactic Recode'!$A$1:$B$547,2,FALSE))</f>
        <v/>
      </c>
      <c r="LQ144" t="str">
        <f>IF(ISERROR(MATCH(LQ$1,'CSC Mitre'!EM$1:EM$220,0)),"",VLOOKUP(LQ$1,'Tactic Recode'!$A$1:$B$547,2,FALSE))</f>
        <v/>
      </c>
      <c r="LR144" t="str">
        <f>IF(ISERROR(MATCH(LR$1,'CSC Mitre'!EM$1:EM$220,0)),"",VLOOKUP(LR$1,'Tactic Recode'!$A$1:$B$547,2,FALSE))</f>
        <v/>
      </c>
      <c r="LS144" t="str">
        <f>IF(ISERROR(MATCH(LS$1,'CSC Mitre'!EM$1:EM$220,0)),"",VLOOKUP(LS$1,'Tactic Recode'!$A$1:$B$547,2,FALSE))</f>
        <v/>
      </c>
      <c r="LT144" t="str">
        <f>IF(ISERROR(MATCH(LT$1,'CSC Mitre'!EM$1:EM$220,0)),"",VLOOKUP(LT$1,'Tactic Recode'!$A$1:$B$547,2,FALSE))</f>
        <v/>
      </c>
      <c r="LU144" t="str">
        <f>IF(ISERROR(MATCH(LU$1,'CSC Mitre'!EM$1:EM$220,0)),"",VLOOKUP(LU$1,'Tactic Recode'!$A$1:$B$547,2,FALSE))</f>
        <v/>
      </c>
      <c r="LV144" t="str">
        <f>IF(ISERROR(MATCH(LV$1,'CSC Mitre'!EM$1:EM$220,0)),"",VLOOKUP(LV$1,'Tactic Recode'!$A$1:$B$547,2,FALSE))</f>
        <v/>
      </c>
      <c r="LW144" t="str">
        <f>IF(ISERROR(MATCH(LW$1,'CSC Mitre'!EM$1:EM$220,0)),"",VLOOKUP(LW$1,'Tactic Recode'!$A$1:$B$547,2,FALSE))</f>
        <v/>
      </c>
      <c r="LX144" t="str">
        <f>IF(ISERROR(MATCH(LX$1,'CSC Mitre'!EM$1:EM$220,0)),"",VLOOKUP(LX$1,'Tactic Recode'!$A$1:$B$547,2,FALSE))</f>
        <v/>
      </c>
      <c r="LY144" t="str">
        <f>IF(ISERROR(MATCH(LY$1,'CSC Mitre'!EM$1:EM$220,0)),"",VLOOKUP(LY$1,'Tactic Recode'!$A$1:$B$547,2,FALSE))</f>
        <v/>
      </c>
      <c r="LZ144" t="str">
        <f>IF(ISERROR(MATCH(LZ$1,'CSC Mitre'!EM$1:EM$220,0)),"",VLOOKUP(LZ$1,'Tactic Recode'!$A$1:$B$547,2,FALSE))</f>
        <v/>
      </c>
      <c r="MA144" t="str">
        <f>IF(ISERROR(MATCH(MA$1,'CSC Mitre'!EM$1:EM$220,0)),"",VLOOKUP(MA$1,'Tactic Recode'!$A$1:$B$547,2,FALSE))</f>
        <v/>
      </c>
      <c r="MB144" t="str">
        <f>IF(ISERROR(MATCH(MB$1,'CSC Mitre'!EM$1:EM$220,0)),"",VLOOKUP(MB$1,'Tactic Recode'!$A$1:$B$547,2,FALSE))</f>
        <v/>
      </c>
      <c r="MC144" t="str">
        <f>IF(ISERROR(MATCH(MC$1,'CSC Mitre'!EM$1:EM$220,0)),"",VLOOKUP(MC$1,'Tactic Recode'!$A$1:$B$547,2,FALSE))</f>
        <v/>
      </c>
      <c r="MD144" t="str">
        <f>IF(ISERROR(MATCH(MD$1,'CSC Mitre'!EM$1:EM$220,0)),"",VLOOKUP(MD$1,'Tactic Recode'!$A$1:$B$547,2,FALSE))</f>
        <v/>
      </c>
      <c r="ME144" t="str">
        <f>IF(ISERROR(MATCH(ME$1,'CSC Mitre'!EM$1:EM$220,0)),"",VLOOKUP(ME$1,'Tactic Recode'!$A$1:$B$547,2,FALSE))</f>
        <v/>
      </c>
      <c r="MF144" t="str">
        <f>IF(ISERROR(MATCH(MF$1,'CSC Mitre'!EM$1:EM$220,0)),"",VLOOKUP(MF$1,'Tactic Recode'!$A$1:$B$547,2,FALSE))</f>
        <v/>
      </c>
      <c r="MG144" t="str">
        <f>IF(ISERROR(MATCH(MG$1,'CSC Mitre'!EM$1:EM$220,0)),"",VLOOKUP(MG$1,'Tactic Recode'!$A$1:$B$547,2,FALSE))</f>
        <v/>
      </c>
      <c r="MH144" t="str">
        <f>IF(ISERROR(MATCH(MH$1,'CSC Mitre'!EM$1:EM$220,0)),"",VLOOKUP(MH$1,'Tactic Recode'!$A$1:$B$547,2,FALSE))</f>
        <v/>
      </c>
      <c r="MI144" t="str">
        <f>IF(ISERROR(MATCH(MI$1,'CSC Mitre'!EM$1:EM$220,0)),"",VLOOKUP(MI$1,'Tactic Recode'!$A$1:$B$547,2,FALSE))</f>
        <v/>
      </c>
      <c r="MJ144" t="str">
        <f>IF(ISERROR(MATCH(MJ$1,'CSC Mitre'!EM$1:EM$220,0)),"",VLOOKUP(MJ$1,'Tactic Recode'!$A$1:$B$547,2,FALSE))</f>
        <v/>
      </c>
      <c r="MK144" t="str">
        <f>IF(ISERROR(MATCH(MK$1,'CSC Mitre'!EM$1:EM$220,0)),"",VLOOKUP(MK$1,'Tactic Recode'!$A$1:$B$547,2,FALSE))</f>
        <v/>
      </c>
      <c r="ML144" t="str">
        <f>IF(ISERROR(MATCH(ML$1,'CSC Mitre'!EM$1:EM$220,0)),"",VLOOKUP(ML$1,'Tactic Recode'!$A$1:$B$547,2,FALSE))</f>
        <v/>
      </c>
      <c r="MM144" t="str">
        <f>IF(ISERROR(MATCH(MM$1,'CSC Mitre'!EM$1:EM$220,0)),"",VLOOKUP(MM$1,'Tactic Recode'!$A$1:$B$547,2,FALSE))</f>
        <v/>
      </c>
      <c r="MN144" t="str">
        <f>IF(ISERROR(MATCH(MN$1,'CSC Mitre'!EM$1:EM$220,0)),"",VLOOKUP(MN$1,'Tactic Recode'!$A$1:$B$547,2,FALSE))</f>
        <v/>
      </c>
      <c r="MO144" t="str">
        <f>IF(ISERROR(MATCH(MO$1,'CSC Mitre'!EM$1:EM$220,0)),"",VLOOKUP(MO$1,'Tactic Recode'!$A$1:$B$547,2,FALSE))</f>
        <v/>
      </c>
      <c r="MP144" t="str">
        <f>IF(ISERROR(MATCH(MP$1,'CSC Mitre'!EM$1:EM$220,0)),"",VLOOKUP(MP$1,'Tactic Recode'!$A$1:$B$547,2,FALSE))</f>
        <v/>
      </c>
      <c r="MQ144" t="str">
        <f>IF(ISERROR(MATCH(MQ$1,'CSC Mitre'!EM$1:EM$220,0)),"",VLOOKUP(MQ$1,'Tactic Recode'!$A$1:$B$547,2,FALSE))</f>
        <v/>
      </c>
      <c r="MR144" t="str">
        <f>IF(ISERROR(MATCH(MR$1,'CSC Mitre'!EM$1:EM$220,0)),"",VLOOKUP(MR$1,'Tactic Recode'!$A$1:$B$547,2,FALSE))</f>
        <v/>
      </c>
      <c r="MS144" t="str">
        <f>IF(ISERROR(MATCH(MS$1,'CSC Mitre'!EM$1:EM$220,0)),"",VLOOKUP(MS$1,'Tactic Recode'!$A$1:$B$547,2,FALSE))</f>
        <v/>
      </c>
      <c r="MT144" t="str">
        <f>IF(ISERROR(MATCH(MT$1,'CSC Mitre'!EM$1:EM$220,0)),"",VLOOKUP(MT$1,'Tactic Recode'!$A$1:$B$547,2,FALSE))</f>
        <v/>
      </c>
      <c r="MU144" t="str">
        <f>IF(ISERROR(MATCH(MU$1,'CSC Mitre'!EM$1:EM$220,0)),"",VLOOKUP(MU$1,'Tactic Recode'!$A$1:$B$547,2,FALSE))</f>
        <v/>
      </c>
      <c r="MV144" t="str">
        <f>IF(ISERROR(MATCH(MV$1,'CSC Mitre'!EM$1:EM$220,0)),"",VLOOKUP(MV$1,'Tactic Recode'!$A$1:$B$547,2,FALSE))</f>
        <v/>
      </c>
      <c r="MW144" t="str">
        <f>IF(ISERROR(MATCH(MW$1,'CSC Mitre'!EM$1:EM$220,0)),"",VLOOKUP(MW$1,'Tactic Recode'!$A$1:$B$547,2,FALSE))</f>
        <v/>
      </c>
      <c r="MX144" t="str">
        <f>IF(ISERROR(MATCH(MX$1,'CSC Mitre'!EM$1:EM$220,0)),"",VLOOKUP(MX$1,'Tactic Recode'!$A$1:$B$547,2,FALSE))</f>
        <v/>
      </c>
      <c r="MY144" t="str">
        <f>IF(ISERROR(MATCH(MY$1,'CSC Mitre'!EM$1:EM$220,0)),"",VLOOKUP(MY$1,'Tactic Recode'!$A$1:$B$547,2,FALSE))</f>
        <v/>
      </c>
      <c r="MZ144" t="str">
        <f>IF(ISERROR(MATCH(MZ$1,'CSC Mitre'!EM$1:EM$220,0)),"",VLOOKUP(MZ$1,'Tactic Recode'!$A$1:$B$547,2,FALSE))</f>
        <v/>
      </c>
      <c r="NA144" t="str">
        <f>IF(ISERROR(MATCH(NA$1,'CSC Mitre'!EM$1:EM$220,0)),"",VLOOKUP(NA$1,'Tactic Recode'!$A$1:$B$547,2,FALSE))</f>
        <v/>
      </c>
      <c r="NB144" t="str">
        <f>IF(ISERROR(MATCH(NB$1,'CSC Mitre'!EM$1:EM$220,0)),"",VLOOKUP(NB$1,'Tactic Recode'!$A$1:$B$547,2,FALSE))</f>
        <v/>
      </c>
      <c r="NC144" t="str">
        <f>IF(ISERROR(MATCH(NC$1,'CSC Mitre'!EM$1:EM$220,0)),"",VLOOKUP(NC$1,'Tactic Recode'!$A$1:$B$547,2,FALSE))</f>
        <v/>
      </c>
      <c r="ND144" t="str">
        <f>IF(ISERROR(MATCH(ND$1,'CSC Mitre'!EM$1:EM$220,0)),"",VLOOKUP(ND$1,'Tactic Recode'!$A$1:$B$547,2,FALSE))</f>
        <v/>
      </c>
      <c r="NE144" t="str">
        <f>IF(ISERROR(MATCH(NE$1,'CSC Mitre'!EM$1:EM$220,0)),"",VLOOKUP(NE$1,'Tactic Recode'!$A$1:$B$547,2,FALSE))</f>
        <v/>
      </c>
      <c r="NF144" t="str">
        <f>IF(ISERROR(MATCH(NF$1,'CSC Mitre'!EM$1:EM$220,0)),"",VLOOKUP(NF$1,'Tactic Recode'!$A$1:$B$547,2,FALSE))</f>
        <v/>
      </c>
      <c r="NG144" t="str">
        <f>IF(ISERROR(MATCH(NG$1,'CSC Mitre'!EM$1:EM$220,0)),"",VLOOKUP(NG$1,'Tactic Recode'!$A$1:$B$547,2,FALSE))</f>
        <v/>
      </c>
      <c r="NH144" t="str">
        <f>IF(ISERROR(MATCH(NH$1,'CSC Mitre'!EM$1:EM$220,0)),"",VLOOKUP(NH$1,'Tactic Recode'!$A$1:$B$547,2,FALSE))</f>
        <v/>
      </c>
      <c r="NI144" t="str">
        <f>IF(ISERROR(MATCH(NI$1,'CSC Mitre'!EM$1:EM$220,0)),"",VLOOKUP(NI$1,'Tactic Recode'!$A$1:$B$547,2,FALSE))</f>
        <v/>
      </c>
      <c r="NJ144" t="str">
        <f>IF(ISERROR(MATCH(NJ$1,'CSC Mitre'!EM$1:EM$220,0)),"",VLOOKUP(NJ$1,'Tactic Recode'!$A$1:$B$547,2,FALSE))</f>
        <v/>
      </c>
      <c r="NK144" t="str">
        <f>IF(ISERROR(MATCH(NK$1,'CSC Mitre'!EM$1:EM$220,0)),"",VLOOKUP(NK$1,'Tactic Recode'!$A$1:$B$547,2,FALSE))</f>
        <v/>
      </c>
      <c r="NL144" t="str">
        <f>IF(ISERROR(MATCH(NL$1,'CSC Mitre'!EM$1:EM$220,0)),"",VLOOKUP(NL$1,'Tactic Recode'!$A$1:$B$547,2,FALSE))</f>
        <v/>
      </c>
      <c r="NM144" t="str">
        <f>IF(ISERROR(MATCH(NM$1,'CSC Mitre'!EM$1:EM$220,0)),"",VLOOKUP(NM$1,'Tactic Recode'!$A$1:$B$547,2,FALSE))</f>
        <v/>
      </c>
      <c r="NN144" t="str">
        <f>IF(ISERROR(MATCH(NN$1,'CSC Mitre'!EM$1:EM$220,0)),"",VLOOKUP(NN$1,'Tactic Recode'!$A$1:$B$547,2,FALSE))</f>
        <v/>
      </c>
      <c r="NO144" t="str">
        <f>IF(ISERROR(MATCH(NO$1,'CSC Mitre'!EM$1:EM$220,0)),"",VLOOKUP(NO$1,'Tactic Recode'!$A$1:$B$547,2,FALSE))</f>
        <v/>
      </c>
      <c r="NP144" t="str">
        <f>IF(ISERROR(MATCH(NP$1,'CSC Mitre'!EM$1:EM$220,0)),"",VLOOKUP(NP$1,'Tactic Recode'!$A$1:$B$547,2,FALSE))</f>
        <v/>
      </c>
      <c r="NQ144" t="str">
        <f>IF(ISERROR(MATCH(NQ$1,'CSC Mitre'!EM$1:EM$220,0)),"",VLOOKUP(NQ$1,'Tactic Recode'!$A$1:$B$547,2,FALSE))</f>
        <v/>
      </c>
      <c r="NR144" t="str">
        <f>IF(ISERROR(MATCH(NR$1,'CSC Mitre'!EM$1:EM$220,0)),"",VLOOKUP(NR$1,'Tactic Recode'!$A$1:$B$547,2,FALSE))</f>
        <v/>
      </c>
      <c r="NS144" t="str">
        <f>IF(ISERROR(MATCH(NS$1,'CSC Mitre'!EM$1:EM$220,0)),"",VLOOKUP(NS$1,'Tactic Recode'!$A$1:$B$547,2,FALSE))</f>
        <v/>
      </c>
      <c r="NT144" t="str">
        <f>IF(ISERROR(MATCH(NT$1,'CSC Mitre'!EM$1:EM$220,0)),"",VLOOKUP(NT$1,'Tactic Recode'!$A$1:$B$547,2,FALSE))</f>
        <v/>
      </c>
      <c r="NU144" t="str">
        <f>IF(ISERROR(MATCH(NU$1,'CSC Mitre'!EM$1:EM$220,0)),"",VLOOKUP(NU$1,'Tactic Recode'!$A$1:$B$547,2,FALSE))</f>
        <v/>
      </c>
      <c r="NV144" t="str">
        <f>IF(ISERROR(MATCH(NV$1,'CSC Mitre'!EM$1:EM$220,0)),"",VLOOKUP(NV$1,'Tactic Recode'!$A$1:$B$547,2,FALSE))</f>
        <v/>
      </c>
      <c r="NW144" t="str">
        <f>IF(ISERROR(MATCH(NW$1,'CSC Mitre'!EM$1:EM$220,0)),"",VLOOKUP(NW$1,'Tactic Recode'!$A$1:$B$547,2,FALSE))</f>
        <v/>
      </c>
      <c r="NX144" t="str">
        <f>IF(ISERROR(MATCH(NX$1,'CSC Mitre'!EM$1:EM$220,0)),"",VLOOKUP(NX$1,'Tactic Recode'!$A$1:$B$547,2,FALSE))</f>
        <v/>
      </c>
      <c r="NY144" t="str">
        <f>IF(ISERROR(MATCH(NY$1,'CSC Mitre'!EM$1:EM$220,0)),"",VLOOKUP(NY$1,'Tactic Recode'!$A$1:$B$547,2,FALSE))</f>
        <v/>
      </c>
      <c r="NZ144" t="str">
        <f>IF(ISERROR(MATCH(NZ$1,'CSC Mitre'!EM$1:EM$220,0)),"",VLOOKUP(NZ$1,'Tactic Recode'!$A$1:$B$547,2,FALSE))</f>
        <v/>
      </c>
      <c r="OA144" t="str">
        <f>IF(ISERROR(MATCH(OA$1,'CSC Mitre'!EM$1:EM$220,0)),"",VLOOKUP(OA$1,'Tactic Recode'!$A$1:$B$547,2,FALSE))</f>
        <v/>
      </c>
      <c r="OB144" t="str">
        <f>IF(ISERROR(MATCH(OB$1,'CSC Mitre'!EM$1:EM$220,0)),"",VLOOKUP(OB$1,'Tactic Recode'!$A$1:$B$547,2,FALSE))</f>
        <v/>
      </c>
      <c r="OC144" t="str">
        <f>IF(ISERROR(MATCH(OC$1,'CSC Mitre'!EM$1:EM$220,0)),"",VLOOKUP(OC$1,'Tactic Recode'!$A$1:$B$547,2,FALSE))</f>
        <v/>
      </c>
      <c r="OD144" t="str">
        <f>IF(ISERROR(MATCH(OD$1,'CSC Mitre'!EM$1:EM$220,0)),"",VLOOKUP(OD$1,'Tactic Recode'!$A$1:$B$547,2,FALSE))</f>
        <v/>
      </c>
      <c r="OE144" t="str">
        <f>IF(ISERROR(MATCH(OE$1,'CSC Mitre'!EM$1:EM$220,0)),"",VLOOKUP(OE$1,'Tactic Recode'!$A$1:$B$547,2,FALSE))</f>
        <v/>
      </c>
      <c r="OF144" t="str">
        <f>IF(ISERROR(MATCH(OF$1,'CSC Mitre'!EM$1:EM$220,0)),"",VLOOKUP(OF$1,'Tactic Recode'!$A$1:$B$547,2,FALSE))</f>
        <v/>
      </c>
      <c r="OG144" t="str">
        <f>IF(ISERROR(MATCH(OG$1,'CSC Mitre'!EM$1:EM$220,0)),"",VLOOKUP(OG$1,'Tactic Recode'!$A$1:$B$547,2,FALSE))</f>
        <v/>
      </c>
      <c r="OH144" t="str">
        <f>IF(ISERROR(MATCH(OH$1,'CSC Mitre'!EM$1:EM$220,0)),"",VLOOKUP(OH$1,'Tactic Recode'!$A$1:$B$547,2,FALSE))</f>
        <v/>
      </c>
      <c r="OI144" t="str">
        <f>IF(ISERROR(MATCH(OI$1,'CSC Mitre'!EM$1:EM$220,0)),"",VLOOKUP(OI$1,'Tactic Recode'!$A$1:$B$547,2,FALSE))</f>
        <v/>
      </c>
      <c r="OJ144" t="str">
        <f>IF(ISERROR(MATCH(OJ$1,'CSC Mitre'!EM$1:EM$220,0)),"",VLOOKUP(OJ$1,'Tactic Recode'!$A$1:$B$547,2,FALSE))</f>
        <v/>
      </c>
      <c r="OK144" t="str">
        <f>IF(ISERROR(MATCH(OK$1,'CSC Mitre'!EM$1:EM$220,0)),"",VLOOKUP(OK$1,'Tactic Recode'!$A$1:$B$547,2,FALSE))</f>
        <v/>
      </c>
      <c r="OL144" t="str">
        <f>IF(ISERROR(MATCH(OL$1,'CSC Mitre'!EM$1:EM$220,0)),"",VLOOKUP(OL$1,'Tactic Recode'!$A$1:$B$547,2,FALSE))</f>
        <v/>
      </c>
      <c r="OM144" t="str">
        <f>IF(ISERROR(MATCH(OM$1,'CSC Mitre'!EM$1:EM$220,0)),"",VLOOKUP(OM$1,'Tactic Recode'!$A$1:$B$547,2,FALSE))</f>
        <v/>
      </c>
      <c r="ON144" t="str">
        <f>IF(ISERROR(MATCH(ON$1,'CSC Mitre'!EM$1:EM$220,0)),"",VLOOKUP(ON$1,'Tactic Recode'!$A$1:$B$547,2,FALSE))</f>
        <v/>
      </c>
      <c r="OO144" t="str">
        <f>IF(ISERROR(MATCH(OO$1,'CSC Mitre'!EM$1:EM$220,0)),"",VLOOKUP(OO$1,'Tactic Recode'!$A$1:$B$547,2,FALSE))</f>
        <v/>
      </c>
      <c r="OP144" t="str">
        <f>IF(ISERROR(MATCH(OP$1,'CSC Mitre'!EM$1:EM$220,0)),"",VLOOKUP(OP$1,'Tactic Recode'!$A$1:$B$547,2,FALSE))</f>
        <v/>
      </c>
      <c r="OQ144" t="str">
        <f>IF(ISERROR(MATCH(OQ$1,'CSC Mitre'!EM$1:EM$220,0)),"",VLOOKUP(OQ$1,'Tactic Recode'!$A$1:$B$547,2,FALSE))</f>
        <v/>
      </c>
      <c r="OR144" t="str">
        <f>IF(ISERROR(MATCH(OR$1,'CSC Mitre'!EM$1:EM$220,0)),"",VLOOKUP(OR$1,'Tactic Recode'!$A$1:$B$547,2,FALSE))</f>
        <v/>
      </c>
      <c r="OS144" t="str">
        <f>IF(ISERROR(MATCH(OS$1,'CSC Mitre'!EM$1:EM$220,0)),"",VLOOKUP(OS$1,'Tactic Recode'!$A$1:$B$547,2,FALSE))</f>
        <v/>
      </c>
      <c r="OT144" t="str">
        <f>IF(ISERROR(MATCH(OT$1,'CSC Mitre'!EM$1:EM$220,0)),"",VLOOKUP(OT$1,'Tactic Recode'!$A$1:$B$547,2,FALSE))</f>
        <v/>
      </c>
      <c r="OU144" t="str">
        <f>IF(ISERROR(MATCH(OU$1,'CSC Mitre'!EM$1:EM$220,0)),"",VLOOKUP(OU$1,'Tactic Recode'!$A$1:$B$547,2,FALSE))</f>
        <v/>
      </c>
      <c r="OV144" t="str">
        <f>IF(ISERROR(MATCH(OV$1,'CSC Mitre'!EM$1:EM$220,0)),"",VLOOKUP(OV$1,'Tactic Recode'!$A$1:$B$547,2,FALSE))</f>
        <v/>
      </c>
      <c r="OW144" t="str">
        <f>IF(ISERROR(MATCH(OW$1,'CSC Mitre'!EM$1:EM$220,0)),"",VLOOKUP(OW$1,'Tactic Recode'!$A$1:$B$547,2,FALSE))</f>
        <v/>
      </c>
      <c r="OX144" t="str">
        <f>IF(ISERROR(MATCH(OX$1,'CSC Mitre'!EM$1:EM$220,0)),"",VLOOKUP(OX$1,'Tactic Recode'!$A$1:$B$547,2,FALSE))</f>
        <v/>
      </c>
      <c r="OY144" t="str">
        <f>IF(ISERROR(MATCH(OY$1,'CSC Mitre'!EM$1:EM$220,0)),"",VLOOKUP(OY$1,'Tactic Recode'!$A$1:$B$547,2,FALSE))</f>
        <v/>
      </c>
      <c r="OZ144" t="str">
        <f>IF(ISERROR(MATCH(OZ$1,'CSC Mitre'!EM$1:EM$220,0)),"",VLOOKUP(OZ$1,'Tactic Recode'!$A$1:$B$547,2,FALSE))</f>
        <v/>
      </c>
      <c r="PA144" t="str">
        <f>IF(ISERROR(MATCH(PA$1,'CSC Mitre'!EM$1:EM$220,0)),"",VLOOKUP(PA$1,'Tactic Recode'!$A$1:$B$547,2,FALSE))</f>
        <v/>
      </c>
      <c r="PB144" t="str">
        <f>IF(ISERROR(MATCH(PB$1,'CSC Mitre'!EM$1:EM$220,0)),"",VLOOKUP(PB$1,'Tactic Recode'!$A$1:$B$547,2,FALSE))</f>
        <v/>
      </c>
      <c r="PC144" t="str">
        <f>IF(ISERROR(MATCH(PC$1,'CSC Mitre'!EM$1:EM$220,0)),"",VLOOKUP(PC$1,'Tactic Recode'!$A$1:$B$547,2,FALSE))</f>
        <v/>
      </c>
      <c r="PD144" t="str">
        <f>IF(ISERROR(MATCH(PD$1,'CSC Mitre'!EM$1:EM$220,0)),"",VLOOKUP(PD$1,'Tactic Recode'!$A$1:$B$547,2,FALSE))</f>
        <v/>
      </c>
      <c r="PE144" t="str">
        <f>IF(ISERROR(MATCH(PE$1,'CSC Mitre'!EM$1:EM$220,0)),"",VLOOKUP(PE$1,'Tactic Recode'!$A$1:$B$547,2,FALSE))</f>
        <v/>
      </c>
      <c r="PF144" t="str">
        <f>IF(ISERROR(MATCH(PF$1,'CSC Mitre'!EM$1:EM$220,0)),"",VLOOKUP(PF$1,'Tactic Recode'!$A$1:$B$547,2,FALSE))</f>
        <v/>
      </c>
      <c r="PG144" t="str">
        <f>IF(ISERROR(MATCH(PG$1,'CSC Mitre'!EM$1:EM$220,0)),"",VLOOKUP(PG$1,'Tactic Recode'!$A$1:$B$547,2,FALSE))</f>
        <v/>
      </c>
      <c r="PH144" t="str">
        <f>IF(ISERROR(MATCH(PH$1,'CSC Mitre'!EM$1:EM$220,0)),"",VLOOKUP(PH$1,'Tactic Recode'!$A$1:$B$547,2,FALSE))</f>
        <v/>
      </c>
      <c r="PI144" t="str">
        <f>IF(ISERROR(MATCH(PI$1,'CSC Mitre'!EM$1:EM$220,0)),"",VLOOKUP(PI$1,'Tactic Recode'!$A$1:$B$547,2,FALSE))</f>
        <v/>
      </c>
      <c r="PJ144" t="str">
        <f>IF(ISERROR(MATCH(PJ$1,'CSC Mitre'!EM$1:EM$220,0)),"",VLOOKUP(PJ$1,'Tactic Recode'!$A$1:$B$547,2,FALSE))</f>
        <v/>
      </c>
      <c r="PK144" t="str">
        <f>IF(ISERROR(MATCH(PK$1,'CSC Mitre'!EM$1:EM$220,0)),"",VLOOKUP(PK$1,'Tactic Recode'!$A$1:$B$547,2,FALSE))</f>
        <v/>
      </c>
      <c r="PL144" t="str">
        <f>IF(ISERROR(MATCH(PL$1,'CSC Mitre'!EM$1:EM$220,0)),"",VLOOKUP(PL$1,'Tactic Recode'!$A$1:$B$547,2,FALSE))</f>
        <v/>
      </c>
      <c r="PM144" t="str">
        <f>IF(ISERROR(MATCH(PM$1,'CSC Mitre'!EM$1:EM$220,0)),"",VLOOKUP(PM$1,'Tactic Recode'!$A$1:$B$547,2,FALSE))</f>
        <v/>
      </c>
      <c r="PN144" t="str">
        <f>IF(ISERROR(MATCH(PN$1,'CSC Mitre'!EM$1:EM$220,0)),"",VLOOKUP(PN$1,'Tactic Recode'!$A$1:$B$547,2,FALSE))</f>
        <v/>
      </c>
      <c r="PO144" t="str">
        <f>IF(ISERROR(MATCH(PO$1,'CSC Mitre'!EM$1:EM$220,0)),"",VLOOKUP(PO$1,'Tactic Recode'!$A$1:$B$547,2,FALSE))</f>
        <v/>
      </c>
      <c r="PP144" t="str">
        <f>IF(ISERROR(MATCH(PP$1,'CSC Mitre'!EM$1:EM$220,0)),"",VLOOKUP(PP$1,'Tactic Recode'!$A$1:$B$547,2,FALSE))</f>
        <v/>
      </c>
      <c r="PQ144" t="str">
        <f>IF(ISERROR(MATCH(PQ$1,'CSC Mitre'!EM$1:EM$220,0)),"",VLOOKUP(PQ$1,'Tactic Recode'!$A$1:$B$547,2,FALSE))</f>
        <v/>
      </c>
      <c r="PR144" t="str">
        <f>IF(ISERROR(MATCH(PR$1,'CSC Mitre'!EM$1:EM$220,0)),"",VLOOKUP(PR$1,'Tactic Recode'!$A$1:$B$547,2,FALSE))</f>
        <v/>
      </c>
      <c r="PS144" t="str">
        <f>IF(ISERROR(MATCH(PS$1,'CSC Mitre'!EM$1:EM$220,0)),"",VLOOKUP(PS$1,'Tactic Recode'!$A$1:$B$547,2,FALSE))</f>
        <v/>
      </c>
      <c r="PT144" t="str">
        <f>IF(ISERROR(MATCH(PT$1,'CSC Mitre'!EM$1:EM$220,0)),"",VLOOKUP(PT$1,'Tactic Recode'!$A$1:$B$547,2,FALSE))</f>
        <v/>
      </c>
      <c r="PU144" t="str">
        <f>IF(ISERROR(MATCH(PU$1,'CSC Mitre'!EM$1:EM$220,0)),"",VLOOKUP(PU$1,'Tactic Recode'!$A$1:$B$547,2,FALSE))</f>
        <v/>
      </c>
      <c r="PV144" t="str">
        <f>IF(ISERROR(MATCH(PV$1,'CSC Mitre'!EM$1:EM$220,0)),"",VLOOKUP(PV$1,'Tactic Recode'!$A$1:$B$547,2,FALSE))</f>
        <v/>
      </c>
      <c r="PW144" t="str">
        <f>IF(ISERROR(MATCH(PW$1,'CSC Mitre'!EM$1:EM$220,0)),"",VLOOKUP(PW$1,'Tactic Recode'!$A$1:$B$547,2,FALSE))</f>
        <v/>
      </c>
      <c r="PX144" t="str">
        <f>IF(ISERROR(MATCH(PX$1,'CSC Mitre'!EM$1:EM$220,0)),"",VLOOKUP(PX$1,'Tactic Recode'!$A$1:$B$547,2,FALSE))</f>
        <v/>
      </c>
      <c r="PY144" t="str">
        <f>IF(ISERROR(MATCH(PY$1,'CSC Mitre'!EM$1:EM$220,0)),"",VLOOKUP(PY$1,'Tactic Recode'!$A$1:$B$547,2,FALSE))</f>
        <v/>
      </c>
      <c r="PZ144" t="str">
        <f>IF(ISERROR(MATCH(PZ$1,'CSC Mitre'!EM$1:EM$220,0)),"",VLOOKUP(PZ$1,'Tactic Recode'!$A$1:$B$547,2,FALSE))</f>
        <v/>
      </c>
      <c r="QA144" t="str">
        <f>IF(ISERROR(MATCH(QA$1,'CSC Mitre'!EM$1:EM$220,0)),"",VLOOKUP(QA$1,'Tactic Recode'!$A$1:$B$547,2,FALSE))</f>
        <v/>
      </c>
      <c r="QB144" t="str">
        <f>IF(ISERROR(MATCH(QB$1,'CSC Mitre'!EM$1:EM$220,0)),"",VLOOKUP(QB$1,'Tactic Recode'!$A$1:$B$547,2,FALSE))</f>
        <v/>
      </c>
      <c r="QC144" t="str">
        <f>IF(ISERROR(MATCH(QC$1,'CSC Mitre'!EM$1:EM$220,0)),"",VLOOKUP(QC$1,'Tactic Recode'!$A$1:$B$547,2,FALSE))</f>
        <v/>
      </c>
      <c r="QD144" t="str">
        <f>IF(ISERROR(MATCH(QD$1,'CSC Mitre'!EM$1:EM$220,0)),"",VLOOKUP(QD$1,'Tactic Recode'!$A$1:$B$547,2,FALSE))</f>
        <v/>
      </c>
      <c r="QE144" t="str">
        <f>IF(ISERROR(MATCH(QE$1,'CSC Mitre'!EM$1:EM$220,0)),"",VLOOKUP(QE$1,'Tactic Recode'!$A$1:$B$547,2,FALSE))</f>
        <v/>
      </c>
      <c r="QF144" t="str">
        <f>IF(ISERROR(MATCH(QF$1,'CSC Mitre'!EM$1:EM$220,0)),"",VLOOKUP(QF$1,'Tactic Recode'!$A$1:$B$547,2,FALSE))</f>
        <v/>
      </c>
      <c r="QG144" t="str">
        <f>IF(ISERROR(MATCH(QG$1,'CSC Mitre'!EM$1:EM$220,0)),"",VLOOKUP(QG$1,'Tactic Recode'!$A$1:$B$547,2,FALSE))</f>
        <v/>
      </c>
      <c r="QH144" t="str">
        <f>IF(ISERROR(MATCH(QH$1,'CSC Mitre'!EM$1:EM$220,0)),"",VLOOKUP(QH$1,'Tactic Recode'!$A$1:$B$547,2,FALSE))</f>
        <v/>
      </c>
      <c r="QI144" t="str">
        <f>IF(ISERROR(MATCH(QI$1,'CSC Mitre'!EM$1:EM$220,0)),"",VLOOKUP(QI$1,'Tactic Recode'!$A$1:$B$547,2,FALSE))</f>
        <v/>
      </c>
      <c r="QJ144" t="str">
        <f>IF(ISERROR(MATCH(QJ$1,'CSC Mitre'!EM$1:EM$220,0)),"",VLOOKUP(QJ$1,'Tactic Recode'!$A$1:$B$547,2,FALSE))</f>
        <v/>
      </c>
      <c r="QK144" t="str">
        <f>IF(ISERROR(MATCH(QK$1,'CSC Mitre'!EM$1:EM$220,0)),"",VLOOKUP(QK$1,'Tactic Recode'!$A$1:$B$547,2,FALSE))</f>
        <v/>
      </c>
      <c r="QL144" t="str">
        <f>IF(ISERROR(MATCH(QL$1,'CSC Mitre'!EM$1:EM$220,0)),"",VLOOKUP(QL$1,'Tactic Recode'!$A$1:$B$547,2,FALSE))</f>
        <v/>
      </c>
      <c r="QM144" t="str">
        <f>IF(ISERROR(MATCH(QM$1,'CSC Mitre'!EM$1:EM$220,0)),"",VLOOKUP(QM$1,'Tactic Recode'!$A$1:$B$547,2,FALSE))</f>
        <v/>
      </c>
      <c r="QN144" t="str">
        <f>IF(ISERROR(MATCH(QN$1,'CSC Mitre'!EM$1:EM$220,0)),"",VLOOKUP(QN$1,'Tactic Recode'!$A$1:$B$547,2,FALSE))</f>
        <v/>
      </c>
      <c r="QO144" t="str">
        <f>IF(ISERROR(MATCH(QO$1,'CSC Mitre'!EM$1:EM$220,0)),"",VLOOKUP(QO$1,'Tactic Recode'!$A$1:$B$547,2,FALSE))</f>
        <v/>
      </c>
      <c r="QP144" t="str">
        <f>IF(ISERROR(MATCH(QP$1,'CSC Mitre'!EM$1:EM$220,0)),"",VLOOKUP(QP$1,'Tactic Recode'!$A$1:$B$547,2,FALSE))</f>
        <v/>
      </c>
      <c r="QQ144" t="str">
        <f>IF(ISERROR(MATCH(QQ$1,'CSC Mitre'!EM$1:EM$220,0)),"",VLOOKUP(QQ$1,'Tactic Recode'!$A$1:$B$547,2,FALSE))</f>
        <v/>
      </c>
      <c r="QR144" t="str">
        <f>IF(ISERROR(MATCH(QR$1,'CSC Mitre'!EM$1:EM$220,0)),"",VLOOKUP(QR$1,'Tactic Recode'!$A$1:$B$547,2,FALSE))</f>
        <v/>
      </c>
      <c r="QS144" t="str">
        <f>IF(ISERROR(MATCH(QS$1,'CSC Mitre'!EM$1:EM$220,0)),"",VLOOKUP(QS$1,'Tactic Recode'!$A$1:$B$547,2,FALSE))</f>
        <v/>
      </c>
      <c r="QT144" t="str">
        <f>IF(ISERROR(MATCH(QT$1,'CSC Mitre'!EM$1:EM$220,0)),"",VLOOKUP(QT$1,'Tactic Recode'!$A$1:$B$547,2,FALSE))</f>
        <v/>
      </c>
      <c r="QU144" t="str">
        <f>IF(ISERROR(MATCH(QU$1,'CSC Mitre'!EM$1:EM$220,0)),"",VLOOKUP(QU$1,'Tactic Recode'!$A$1:$B$547,2,FALSE))</f>
        <v/>
      </c>
      <c r="QV144" t="str">
        <f>IF(ISERROR(MATCH(QV$1,'CSC Mitre'!EM$1:EM$220,0)),"",VLOOKUP(QV$1,'Tactic Recode'!$A$1:$B$547,2,FALSE))</f>
        <v/>
      </c>
      <c r="QW144" t="str">
        <f>IF(ISERROR(MATCH(QW$1,'CSC Mitre'!EM$1:EM$220,0)),"",VLOOKUP(QW$1,'Tactic Recode'!$A$1:$B$547,2,FALSE))</f>
        <v/>
      </c>
      <c r="QX144" t="str">
        <f>IF(ISERROR(MATCH(QX$1,'CSC Mitre'!EM$1:EM$220,0)),"",VLOOKUP(QX$1,'Tactic Recode'!$A$1:$B$547,2,FALSE))</f>
        <v/>
      </c>
      <c r="QY144" t="str">
        <f>IF(ISERROR(MATCH(QY$1,'CSC Mitre'!EM$1:EM$220,0)),"",VLOOKUP(QY$1,'Tactic Recode'!$A$1:$B$547,2,FALSE))</f>
        <v/>
      </c>
      <c r="QZ144" t="str">
        <f>IF(ISERROR(MATCH(QZ$1,'CSC Mitre'!EM$1:EM$220,0)),"",VLOOKUP(QZ$1,'Tactic Recode'!$A$1:$B$547,2,FALSE))</f>
        <v/>
      </c>
      <c r="RA144" t="str">
        <f>IF(ISERROR(MATCH(RA$1,'CSC Mitre'!EM$1:EM$220,0)),"",VLOOKUP(RA$1,'Tactic Recode'!$A$1:$B$547,2,FALSE))</f>
        <v/>
      </c>
      <c r="RB144" t="str">
        <f>IF(ISERROR(MATCH(RB$1,'CSC Mitre'!EM$1:EM$220,0)),"",VLOOKUP(RB$1,'Tactic Recode'!$A$1:$B$547,2,FALSE))</f>
        <v/>
      </c>
      <c r="RC144" t="str">
        <f>IF(ISERROR(MATCH(RC$1,'CSC Mitre'!EM$1:EM$220,0)),"",VLOOKUP(RC$1,'Tactic Recode'!$A$1:$B$547,2,FALSE))</f>
        <v/>
      </c>
      <c r="RD144" t="str">
        <f>IF(ISERROR(MATCH(RD$1,'CSC Mitre'!EM$1:EM$220,0)),"",VLOOKUP(RD$1,'Tactic Recode'!$A$1:$B$547,2,FALSE))</f>
        <v/>
      </c>
      <c r="RE144" t="str">
        <f>IF(ISERROR(MATCH(RE$1,'CSC Mitre'!EM$1:EM$220,0)),"",VLOOKUP(RE$1,'Tactic Recode'!$A$1:$B$547,2,FALSE))</f>
        <v/>
      </c>
      <c r="RF144" t="str">
        <f>IF(ISERROR(MATCH(RF$1,'CSC Mitre'!EM$1:EM$220,0)),"",VLOOKUP(RF$1,'Tactic Recode'!$A$1:$B$547,2,FALSE))</f>
        <v/>
      </c>
      <c r="RG144" t="str">
        <f>IF(ISERROR(MATCH(RG$1,'CSC Mitre'!EM$1:EM$220,0)),"",VLOOKUP(RG$1,'Tactic Recode'!$A$1:$B$547,2,FALSE))</f>
        <v/>
      </c>
      <c r="RH144" t="str">
        <f>IF(ISERROR(MATCH(RH$1,'CSC Mitre'!EM$1:EM$220,0)),"",VLOOKUP(RH$1,'Tactic Recode'!$A$1:$B$547,2,FALSE))</f>
        <v/>
      </c>
      <c r="RI144" t="str">
        <f>IF(ISERROR(MATCH(RI$1,'CSC Mitre'!EM$1:EM$220,0)),"",VLOOKUP(RI$1,'Tactic Recode'!$A$1:$B$547,2,FALSE))</f>
        <v/>
      </c>
      <c r="RJ144" t="str">
        <f>IF(ISERROR(MATCH(RJ$1,'CSC Mitre'!EM$1:EM$220,0)),"",VLOOKUP(RJ$1,'Tactic Recode'!$A$1:$B$547,2,FALSE))</f>
        <v/>
      </c>
      <c r="RK144" t="str">
        <f>IF(ISERROR(MATCH(RK$1,'CSC Mitre'!EM$1:EM$220,0)),"",VLOOKUP(RK$1,'Tactic Recode'!$A$1:$B$547,2,FALSE))</f>
        <v/>
      </c>
      <c r="RL144" t="str">
        <f>IF(ISERROR(MATCH(RL$1,'CSC Mitre'!EM$1:EM$220,0)),"",VLOOKUP(RL$1,'Tactic Recode'!$A$1:$B$547,2,FALSE))</f>
        <v/>
      </c>
      <c r="RM144" t="str">
        <f>IF(ISERROR(MATCH(RM$1,'CSC Mitre'!EM$1:EM$220,0)),"",VLOOKUP(RM$1,'Tactic Recode'!$A$1:$B$547,2,FALSE))</f>
        <v/>
      </c>
      <c r="RN144" t="str">
        <f>IF(ISERROR(MATCH(RN$1,'CSC Mitre'!EM$1:EM$220,0)),"",VLOOKUP(RN$1,'Tactic Recode'!$A$1:$B$547,2,FALSE))</f>
        <v/>
      </c>
      <c r="RO144" t="str">
        <f>IF(ISERROR(MATCH(RO$1,'CSC Mitre'!EM$1:EM$220,0)),"",VLOOKUP(RO$1,'Tactic Recode'!$A$1:$B$547,2,FALSE))</f>
        <v/>
      </c>
      <c r="RP144" t="str">
        <f>IF(ISERROR(MATCH(RP$1,'CSC Mitre'!EM$1:EM$220,0)),"",VLOOKUP(RP$1,'Tactic Recode'!$A$1:$B$547,2,FALSE))</f>
        <v/>
      </c>
      <c r="RQ144" t="str">
        <f>IF(ISERROR(MATCH(RQ$1,'CSC Mitre'!EM$1:EM$220,0)),"",VLOOKUP(RQ$1,'Tactic Recode'!$A$1:$B$547,2,FALSE))</f>
        <v/>
      </c>
      <c r="RR144" t="str">
        <f>IF(ISERROR(MATCH(RR$1,'CSC Mitre'!EM$1:EM$220,0)),"",VLOOKUP(RR$1,'Tactic Recode'!$A$1:$B$547,2,FALSE))</f>
        <v/>
      </c>
      <c r="RS144" t="str">
        <f>IF(ISERROR(MATCH(RS$1,'CSC Mitre'!EM$1:EM$220,0)),"",VLOOKUP(RS$1,'Tactic Recode'!$A$1:$B$547,2,FALSE))</f>
        <v/>
      </c>
      <c r="RT144" t="str">
        <f>IF(ISERROR(MATCH(RT$1,'CSC Mitre'!EM$1:EM$220,0)),"",VLOOKUP(RT$1,'Tactic Recode'!$A$1:$B$547,2,FALSE))</f>
        <v/>
      </c>
      <c r="RU144" t="str">
        <f>IF(ISERROR(MATCH(RU$1,'CSC Mitre'!EM$1:EM$220,0)),"",VLOOKUP(RU$1,'Tactic Recode'!$A$1:$B$547,2,FALSE))</f>
        <v/>
      </c>
      <c r="RV144" t="str">
        <f>IF(ISERROR(MATCH(RV$1,'CSC Mitre'!EM$1:EM$220,0)),"",VLOOKUP(RV$1,'Tactic Recode'!$A$1:$B$547,2,FALSE))</f>
        <v/>
      </c>
      <c r="RW144" t="str">
        <f>IF(ISERROR(MATCH(RW$1,'CSC Mitre'!EM$1:EM$220,0)),"",VLOOKUP(RW$1,'Tactic Recode'!$A$1:$B$547,2,FALSE))</f>
        <v/>
      </c>
      <c r="RX144" t="str">
        <f>IF(ISERROR(MATCH(RX$1,'CSC Mitre'!EM$1:EM$220,0)),"",VLOOKUP(RX$1,'Tactic Recode'!$A$1:$B$547,2,FALSE))</f>
        <v/>
      </c>
      <c r="RY144" t="str">
        <f>IF(ISERROR(MATCH(RY$1,'CSC Mitre'!EM$1:EM$220,0)),"",VLOOKUP(RY$1,'Tactic Recode'!$A$1:$B$547,2,FALSE))</f>
        <v/>
      </c>
      <c r="RZ144" t="str">
        <f>IF(ISERROR(MATCH(RZ$1,'CSC Mitre'!EM$1:EM$220,0)),"",VLOOKUP(RZ$1,'Tactic Recode'!$A$1:$B$547,2,FALSE))</f>
        <v/>
      </c>
      <c r="SA144" t="str">
        <f>IF(ISERROR(MATCH(SA$1,'CSC Mitre'!EM$1:EM$220,0)),"",VLOOKUP(SA$1,'Tactic Recode'!$A$1:$B$547,2,FALSE))</f>
        <v/>
      </c>
      <c r="SB144" t="str">
        <f>IF(ISERROR(MATCH(SB$1,'CSC Mitre'!EM$1:EM$220,0)),"",VLOOKUP(SB$1,'Tactic Recode'!$A$1:$B$547,2,FALSE))</f>
        <v/>
      </c>
      <c r="SC144" t="str">
        <f>IF(ISERROR(MATCH(SC$1,'CSC Mitre'!EM$1:EM$220,0)),"",VLOOKUP(SC$1,'Tactic Recode'!$A$1:$B$547,2,FALSE))</f>
        <v/>
      </c>
      <c r="SD144" t="str">
        <f>IF(ISERROR(MATCH(SD$1,'CSC Mitre'!EM$1:EM$220,0)),"",VLOOKUP(SD$1,'Tactic Recode'!$A$1:$B$547,2,FALSE))</f>
        <v/>
      </c>
      <c r="SE144" t="str">
        <f>IF(ISERROR(MATCH(SE$1,'CSC Mitre'!EM$1:EM$220,0)),"",VLOOKUP(SE$1,'Tactic Recode'!$A$1:$B$547,2,FALSE))</f>
        <v/>
      </c>
      <c r="SF144" t="str">
        <f>IF(ISERROR(MATCH(SF$1,'CSC Mitre'!EM$1:EM$220,0)),"",VLOOKUP(SF$1,'Tactic Recode'!$A$1:$B$547,2,FALSE))</f>
        <v/>
      </c>
      <c r="SG144" t="str">
        <f>IF(ISERROR(MATCH(SG$1,'CSC Mitre'!EM$1:EM$220,0)),"",VLOOKUP(SG$1,'Tactic Recode'!$A$1:$B$547,2,FALSE))</f>
        <v/>
      </c>
      <c r="SH144" t="str">
        <f>IF(ISERROR(MATCH(SH$1,'CSC Mitre'!EM$1:EM$220,0)),"",VLOOKUP(SH$1,'Tactic Recode'!$A$1:$B$547,2,FALSE))</f>
        <v/>
      </c>
      <c r="SI144" t="str">
        <f>IF(ISERROR(MATCH(SI$1,'CSC Mitre'!EM$1:EM$220,0)),"",VLOOKUP(SI$1,'Tactic Recode'!$A$1:$B$547,2,FALSE))</f>
        <v/>
      </c>
      <c r="SJ144" t="str">
        <f>IF(ISERROR(MATCH(SJ$1,'CSC Mitre'!EM$1:EM$220,0)),"",VLOOKUP(SJ$1,'Tactic Recode'!$A$1:$B$547,2,FALSE))</f>
        <v/>
      </c>
      <c r="SK144" t="str">
        <f>IF(ISERROR(MATCH(SK$1,'CSC Mitre'!EM$1:EM$220,0)),"",VLOOKUP(SK$1,'Tactic Recode'!$A$1:$B$547,2,FALSE))</f>
        <v/>
      </c>
      <c r="SL144" t="str">
        <f>IF(ISERROR(MATCH(SL$1,'CSC Mitre'!EM$1:EM$220,0)),"",VLOOKUP(SL$1,'Tactic Recode'!$A$1:$B$547,2,FALSE))</f>
        <v/>
      </c>
      <c r="SM144" t="str">
        <f>IF(ISERROR(MATCH(SM$1,'CSC Mitre'!EM$1:EM$220,0)),"",VLOOKUP(SM$1,'Tactic Recode'!$A$1:$B$547,2,FALSE))</f>
        <v/>
      </c>
      <c r="SN144" t="str">
        <f>IF(ISERROR(MATCH(SN$1,'CSC Mitre'!EM$1:EM$220,0)),"",VLOOKUP(SN$1,'Tactic Recode'!$A$1:$B$547,2,FALSE))</f>
        <v/>
      </c>
      <c r="SO144" t="str">
        <f>IF(ISERROR(MATCH(SO$1,'CSC Mitre'!EM$1:EM$220,0)),"",VLOOKUP(SO$1,'Tactic Recode'!$A$1:$B$547,2,FALSE))</f>
        <v/>
      </c>
      <c r="SP144" t="str">
        <f>IF(ISERROR(MATCH(SP$1,'CSC Mitre'!EM$1:EM$220,0)),"",VLOOKUP(SP$1,'Tactic Recode'!$A$1:$B$547,2,FALSE))</f>
        <v/>
      </c>
      <c r="SQ144" t="str">
        <f>IF(ISERROR(MATCH(SQ$1,'CSC Mitre'!EM$1:EM$220,0)),"",VLOOKUP(SQ$1,'Tactic Recode'!$A$1:$B$547,2,FALSE))</f>
        <v/>
      </c>
      <c r="SR144" t="str">
        <f>IF(ISERROR(MATCH(SR$1,'CSC Mitre'!EM$1:EM$220,0)),"",VLOOKUP(SR$1,'Tactic Recode'!$A$1:$B$547,2,FALSE))</f>
        <v/>
      </c>
      <c r="SS144" t="str">
        <f>IF(ISERROR(MATCH(SS$1,'CSC Mitre'!EM$1:EM$220,0)),"",VLOOKUP(SS$1,'Tactic Recode'!$A$1:$B$547,2,FALSE))</f>
        <v/>
      </c>
      <c r="ST144" t="str">
        <f>IF(ISERROR(MATCH(ST$1,'CSC Mitre'!EM$1:EM$220,0)),"",VLOOKUP(ST$1,'Tactic Recode'!$A$1:$B$547,2,FALSE))</f>
        <v/>
      </c>
      <c r="SU144" t="str">
        <f>IF(ISERROR(MATCH(SU$1,'CSC Mitre'!EM$1:EM$220,0)),"",VLOOKUP(SU$1,'Tactic Recode'!$A$1:$B$547,2,FALSE))</f>
        <v/>
      </c>
      <c r="SV144" t="str">
        <f>IF(ISERROR(MATCH(SV$1,'CSC Mitre'!EM$1:EM$220,0)),"",VLOOKUP(SV$1,'Tactic Recode'!$A$1:$B$547,2,FALSE))</f>
        <v/>
      </c>
      <c r="SW144" t="str">
        <f>IF(ISERROR(MATCH(SW$1,'CSC Mitre'!EM$1:EM$220,0)),"",VLOOKUP(SW$1,'Tactic Recode'!$A$1:$B$547,2,FALSE))</f>
        <v/>
      </c>
      <c r="SX144" t="str">
        <f>IF(ISERROR(MATCH(SX$1,'CSC Mitre'!EM$1:EM$220,0)),"",VLOOKUP(SX$1,'Tactic Recode'!$A$1:$B$547,2,FALSE))</f>
        <v/>
      </c>
      <c r="SY144" t="str">
        <f>IF(ISERROR(MATCH(SY$1,'CSC Mitre'!EM$1:EM$220,0)),"",VLOOKUP(SY$1,'Tactic Recode'!$A$1:$B$547,2,FALSE))</f>
        <v/>
      </c>
      <c r="SZ144" t="str">
        <f>IF(ISERROR(MATCH(SZ$1,'CSC Mitre'!EM$1:EM$220,0)),"",VLOOKUP(SZ$1,'Tactic Recode'!$A$1:$B$547,2,FALSE))</f>
        <v/>
      </c>
      <c r="TA144" t="str">
        <f>IF(ISERROR(MATCH(TA$1,'CSC Mitre'!EM$1:EM$220,0)),"",VLOOKUP(TA$1,'Tactic Recode'!$A$1:$B$547,2,FALSE))</f>
        <v/>
      </c>
      <c r="TB144" t="str">
        <f>IF(ISERROR(MATCH(TB$1,'CSC Mitre'!EM$1:EM$220,0)),"",VLOOKUP(TB$1,'Tactic Recode'!$A$1:$B$547,2,FALSE))</f>
        <v/>
      </c>
      <c r="TC144" t="str">
        <f>IF(ISERROR(MATCH(TC$1,'CSC Mitre'!EM$1:EM$220,0)),"",VLOOKUP(TC$1,'Tactic Recode'!$A$1:$B$547,2,FALSE))</f>
        <v/>
      </c>
      <c r="TD144" t="str">
        <f>IF(ISERROR(MATCH(TD$1,'CSC Mitre'!EM$1:EM$220,0)),"",VLOOKUP(TD$1,'Tactic Recode'!$A$1:$B$547,2,FALSE))</f>
        <v/>
      </c>
      <c r="TE144" t="str">
        <f>IF(ISERROR(MATCH(TE$1,'CSC Mitre'!EM$1:EM$220,0)),"",VLOOKUP(TE$1,'Tactic Recode'!$A$1:$B$547,2,FALSE))</f>
        <v/>
      </c>
      <c r="TF144" t="str">
        <f>IF(ISERROR(MATCH(TF$1,'CSC Mitre'!EM$1:EM$220,0)),"",VLOOKUP(TF$1,'Tactic Recode'!$A$1:$B$547,2,FALSE))</f>
        <v/>
      </c>
      <c r="TG144" t="str">
        <f>IF(ISERROR(MATCH(TG$1,'CSC Mitre'!EM$1:EM$220,0)),"",VLOOKUP(TG$1,'Tactic Recode'!$A$1:$B$547,2,FALSE))</f>
        <v/>
      </c>
      <c r="TH144" t="str">
        <f>IF(ISERROR(MATCH(TH$1,'CSC Mitre'!EM$1:EM$220,0)),"",VLOOKUP(TH$1,'Tactic Recode'!$A$1:$B$547,2,FALSE))</f>
        <v/>
      </c>
      <c r="TI144" t="str">
        <f>IF(ISERROR(MATCH(TI$1,'CSC Mitre'!EM$1:EM$220,0)),"",VLOOKUP(TI$1,'Tactic Recode'!$A$1:$B$547,2,FALSE))</f>
        <v/>
      </c>
      <c r="TJ144" t="str">
        <f>IF(ISERROR(MATCH(TJ$1,'CSC Mitre'!EM$1:EM$220,0)),"",VLOOKUP(TJ$1,'Tactic Recode'!$A$1:$B$547,2,FALSE))</f>
        <v/>
      </c>
      <c r="TK144" t="str">
        <f>IF(ISERROR(MATCH(TK$1,'CSC Mitre'!EM$1:EM$220,0)),"",VLOOKUP(TK$1,'Tactic Recode'!$A$1:$B$547,2,FALSE))</f>
        <v/>
      </c>
      <c r="TL144" t="str">
        <f>IF(ISERROR(MATCH(TL$1,'CSC Mitre'!EM$1:EM$220,0)),"",VLOOKUP(TL$1,'Tactic Recode'!$A$1:$B$547,2,FALSE))</f>
        <v/>
      </c>
      <c r="TM144" t="str">
        <f>IF(ISERROR(MATCH(TM$1,'CSC Mitre'!EM$1:EM$220,0)),"",VLOOKUP(TM$1,'Tactic Recode'!$A$1:$B$547,2,FALSE))</f>
        <v/>
      </c>
      <c r="TN144" t="str">
        <f>IF(ISERROR(MATCH(TN$1,'CSC Mitre'!EM$1:EM$220,0)),"",VLOOKUP(TN$1,'Tactic Recode'!$A$1:$B$547,2,FALSE))</f>
        <v/>
      </c>
      <c r="TO144" t="str">
        <f>IF(ISERROR(MATCH(TO$1,'CSC Mitre'!EM$1:EM$220,0)),"",VLOOKUP(TO$1,'Tactic Recode'!$A$1:$B$547,2,FALSE))</f>
        <v/>
      </c>
      <c r="TP144" t="str">
        <f>IF(ISERROR(MATCH(TP$1,'CSC Mitre'!EM$1:EM$220,0)),"",VLOOKUP(TP$1,'Tactic Recode'!$A$1:$B$547,2,FALSE))</f>
        <v/>
      </c>
      <c r="TQ144" t="str">
        <f>IF(ISERROR(MATCH(TQ$1,'CSC Mitre'!EM$1:EM$220,0)),"",VLOOKUP(TQ$1,'Tactic Recode'!$A$1:$B$547,2,FALSE))</f>
        <v/>
      </c>
      <c r="TR144" t="str">
        <f>IF(ISERROR(MATCH(TR$1,'CSC Mitre'!EM$1:EM$220,0)),"",VLOOKUP(TR$1,'Tactic Recode'!$A$1:$B$547,2,FALSE))</f>
        <v/>
      </c>
      <c r="TS144" t="str">
        <f>IF(ISERROR(MATCH(TS$1,'CSC Mitre'!EM$1:EM$220,0)),"",VLOOKUP(TS$1,'Tactic Recode'!$A$1:$B$547,2,FALSE))</f>
        <v/>
      </c>
      <c r="TT144" t="str">
        <f>IF(ISERROR(MATCH(TT$1,'CSC Mitre'!EM$1:EM$220,0)),"",VLOOKUP(TT$1,'Tactic Recode'!$A$1:$B$547,2,FALSE))</f>
        <v/>
      </c>
      <c r="TU144" t="str">
        <f>IF(ISERROR(MATCH(TU$1,'CSC Mitre'!EM$1:EM$220,0)),"",VLOOKUP(TU$1,'Tactic Recode'!$A$1:$B$547,2,FALSE))</f>
        <v/>
      </c>
      <c r="TV144" t="str">
        <f>IF(ISERROR(MATCH(TV$1,'CSC Mitre'!EM$1:EM$220,0)),"",VLOOKUP(TV$1,'Tactic Recode'!$A$1:$B$547,2,FALSE))</f>
        <v/>
      </c>
      <c r="TW144" t="str">
        <f>IF(ISERROR(MATCH(TW$1,'CSC Mitre'!EM$1:EM$220,0)),"",VLOOKUP(TW$1,'Tactic Recode'!$A$1:$B$547,2,FALSE))</f>
        <v/>
      </c>
      <c r="TX144" t="str">
        <f>IF(ISERROR(MATCH(TX$1,'CSC Mitre'!EM$1:EM$220,0)),"",VLOOKUP(TX$1,'Tactic Recode'!$A$1:$B$547,2,FALSE))</f>
        <v/>
      </c>
      <c r="TY144" t="str">
        <f>IF(ISERROR(MATCH(TY$1,'CSC Mitre'!EM$1:EM$220,0)),"",VLOOKUP(TY$1,'Tactic Recode'!$A$1:$B$547,2,FALSE))</f>
        <v/>
      </c>
      <c r="TZ144" t="str">
        <f>IF(ISERROR(MATCH(TZ$1,'CSC Mitre'!EM$1:EM$220,0)),"",VLOOKUP(TZ$1,'Tactic Recode'!$A$1:$B$547,2,FALSE))</f>
        <v/>
      </c>
      <c r="UA144" t="str">
        <f>IF(ISERROR(MATCH(UA$1,'CSC Mitre'!EM$1:EM$220,0)),"",VLOOKUP(UA$1,'Tactic Recode'!$A$1:$B$547,2,FALSE))</f>
        <v/>
      </c>
      <c r="UB144" t="str">
        <f>IF(ISERROR(MATCH(UB$1,'CSC Mitre'!EM$1:EM$220,0)),"",VLOOKUP(UB$1,'Tactic Recode'!$A$1:$B$547,2,FALSE))</f>
        <v/>
      </c>
    </row>
    <row r="145" spans="1:548" x14ac:dyDescent="0.25">
      <c r="A145" s="59" t="s">
        <v>539</v>
      </c>
      <c r="B145" t="str">
        <f>IF(ISERROR(MATCH(B$1,'CSC Mitre'!EN$1:EN$220,0)),"",VLOOKUP(B$1,'Tactic Recode'!$A$1:$B$547,2,FALSE))</f>
        <v/>
      </c>
      <c r="C145" t="str">
        <f>IF(ISERROR(MATCH(C$1,'CSC Mitre'!EN$1:EN$220,0)),"",VLOOKUP(C$1,'Tactic Recode'!$A$1:$B$547,2,FALSE))</f>
        <v/>
      </c>
      <c r="D145" t="str">
        <f>IF(ISERROR(MATCH(D$1,'CSC Mitre'!EN$1:EN$220,0)),"",VLOOKUP(D$1,'Tactic Recode'!$A$1:$B$547,2,FALSE))</f>
        <v/>
      </c>
      <c r="E145" t="str">
        <f>IF(ISERROR(MATCH(E$1,'CSC Mitre'!EN$1:EN$220,0)),"",VLOOKUP(E$1,'Tactic Recode'!$A$1:$B$547,2,FALSE))</f>
        <v/>
      </c>
      <c r="F145" t="str">
        <f>IF(ISERROR(MATCH(F$1,'CSC Mitre'!EN$1:EN$220,0)),"",VLOOKUP(F$1,'Tactic Recode'!$A$1:$B$547,2,FALSE))</f>
        <v/>
      </c>
      <c r="G145" t="str">
        <f>IF(ISERROR(MATCH(G$1,'CSC Mitre'!EN$1:EN$220,0)),"",VLOOKUP(G$1,'Tactic Recode'!$A$1:$B$547,2,FALSE))</f>
        <v/>
      </c>
      <c r="H145" t="str">
        <f>IF(ISERROR(MATCH(H$1,'CSC Mitre'!EN$1:EN$220,0)),"",VLOOKUP(H$1,'Tactic Recode'!$A$1:$B$547,2,FALSE))</f>
        <v/>
      </c>
      <c r="I145" t="str">
        <f>IF(ISERROR(MATCH(I$1,'CSC Mitre'!EN$1:EN$220,0)),"",VLOOKUP(I$1,'Tactic Recode'!$A$1:$B$547,2,FALSE))</f>
        <v/>
      </c>
      <c r="J145" t="str">
        <f>IF(ISERROR(MATCH(J$1,'CSC Mitre'!EN$1:EN$220,0)),"",VLOOKUP(J$1,'Tactic Recode'!$A$1:$B$547,2,FALSE))</f>
        <v/>
      </c>
      <c r="K145" t="str">
        <f>IF(ISERROR(MATCH(K$1,'CSC Mitre'!EN$1:EN$220,0)),"",VLOOKUP(K$1,'Tactic Recode'!$A$1:$B$547,2,FALSE))</f>
        <v/>
      </c>
      <c r="L145" t="str">
        <f>IF(ISERROR(MATCH(L$1,'CSC Mitre'!EN$1:EN$220,0)),"",VLOOKUP(L$1,'Tactic Recode'!$A$1:$B$547,2,FALSE))</f>
        <v/>
      </c>
      <c r="M145" t="str">
        <f>IF(ISERROR(MATCH(M$1,'CSC Mitre'!EN$1:EN$220,0)),"",VLOOKUP(M$1,'Tactic Recode'!$A$1:$B$547,2,FALSE))</f>
        <v/>
      </c>
      <c r="N145" t="str">
        <f>IF(ISERROR(MATCH(N$1,'CSC Mitre'!EN$1:EN$220,0)),"",VLOOKUP(N$1,'Tactic Recode'!$A$1:$B$547,2,FALSE))</f>
        <v/>
      </c>
      <c r="O145" t="str">
        <f>IF(ISERROR(MATCH(O$1,'CSC Mitre'!EN$1:EN$220,0)),"",VLOOKUP(O$1,'Tactic Recode'!$A$1:$B$547,2,FALSE))</f>
        <v/>
      </c>
      <c r="P145" t="str">
        <f>IF(ISERROR(MATCH(P$1,'CSC Mitre'!EN$1:EN$220,0)),"",VLOOKUP(P$1,'Tactic Recode'!$A$1:$B$547,2,FALSE))</f>
        <v/>
      </c>
      <c r="Q145" t="str">
        <f>IF(ISERROR(MATCH(Q$1,'CSC Mitre'!EN$1:EN$220,0)),"",VLOOKUP(Q$1,'Tactic Recode'!$A$1:$B$547,2,FALSE))</f>
        <v/>
      </c>
      <c r="R145" t="str">
        <f>IF(ISERROR(MATCH(R$1,'CSC Mitre'!EN$1:EN$220,0)),"",VLOOKUP(R$1,'Tactic Recode'!$A$1:$B$547,2,FALSE))</f>
        <v/>
      </c>
      <c r="S145" t="str">
        <f>IF(ISERROR(MATCH(S$1,'CSC Mitre'!EN$1:EN$220,0)),"",VLOOKUP(S$1,'Tactic Recode'!$A$1:$B$547,2,FALSE))</f>
        <v/>
      </c>
      <c r="T145" t="str">
        <f>IF(ISERROR(MATCH(T$1,'CSC Mitre'!EN$1:EN$220,0)),"",VLOOKUP(T$1,'Tactic Recode'!$A$1:$B$547,2,FALSE))</f>
        <v/>
      </c>
      <c r="U145" t="str">
        <f>IF(ISERROR(MATCH(U$1,'CSC Mitre'!EN$1:EN$220,0)),"",VLOOKUP(U$1,'Tactic Recode'!$A$1:$B$547,2,FALSE))</f>
        <v/>
      </c>
      <c r="V145" t="str">
        <f>IF(ISERROR(MATCH(V$1,'CSC Mitre'!EN$1:EN$220,0)),"",VLOOKUP(V$1,'Tactic Recode'!$A$1:$B$547,2,FALSE))</f>
        <v/>
      </c>
      <c r="W145" t="str">
        <f>IF(ISERROR(MATCH(W$1,'CSC Mitre'!EN$1:EN$220,0)),"",VLOOKUP(W$1,'Tactic Recode'!$A$1:$B$547,2,FALSE))</f>
        <v/>
      </c>
      <c r="X145" t="str">
        <f>IF(ISERROR(MATCH(X$1,'CSC Mitre'!EN$1:EN$220,0)),"",VLOOKUP(X$1,'Tactic Recode'!$A$1:$B$547,2,FALSE))</f>
        <v/>
      </c>
      <c r="Y145" t="str">
        <f>IF(ISERROR(MATCH(Y$1,'CSC Mitre'!EN$1:EN$220,0)),"",VLOOKUP(Y$1,'Tactic Recode'!$A$1:$B$547,2,FALSE))</f>
        <v/>
      </c>
      <c r="Z145" t="str">
        <f>IF(ISERROR(MATCH(Z$1,'CSC Mitre'!EN$1:EN$220,0)),"",VLOOKUP(Z$1,'Tactic Recode'!$A$1:$B$547,2,FALSE))</f>
        <v/>
      </c>
      <c r="AA145" t="str">
        <f>IF(ISERROR(MATCH(AA$1,'CSC Mitre'!EN$1:EN$220,0)),"",VLOOKUP(AA$1,'Tactic Recode'!$A$1:$B$547,2,FALSE))</f>
        <v/>
      </c>
      <c r="AB145" t="str">
        <f>IF(ISERROR(MATCH(AB$1,'CSC Mitre'!EN$1:EN$220,0)),"",VLOOKUP(AB$1,'Tactic Recode'!$A$1:$B$547,2,FALSE))</f>
        <v/>
      </c>
      <c r="AC145" t="str">
        <f>IF(ISERROR(MATCH(AC$1,'CSC Mitre'!EN$1:EN$220,0)),"",VLOOKUP(AC$1,'Tactic Recode'!$A$1:$B$547,2,FALSE))</f>
        <v/>
      </c>
      <c r="AD145" t="str">
        <f>IF(ISERROR(MATCH(AD$1,'CSC Mitre'!EN$1:EN$220,0)),"",VLOOKUP(AD$1,'Tactic Recode'!$A$1:$B$547,2,FALSE))</f>
        <v/>
      </c>
      <c r="AE145" t="str">
        <f>IF(ISERROR(MATCH(AE$1,'CSC Mitre'!EN$1:EN$220,0)),"",VLOOKUP(AE$1,'Tactic Recode'!$A$1:$B$547,2,FALSE))</f>
        <v/>
      </c>
      <c r="AF145" t="str">
        <f>IF(ISERROR(MATCH(AF$1,'CSC Mitre'!EN$1:EN$220,0)),"",VLOOKUP(AF$1,'Tactic Recode'!$A$1:$B$547,2,FALSE))</f>
        <v/>
      </c>
      <c r="AG145" t="str">
        <f>IF(ISERROR(MATCH(AG$1,'CSC Mitre'!EN$1:EN$220,0)),"",VLOOKUP(AG$1,'Tactic Recode'!$A$1:$B$547,2,FALSE))</f>
        <v/>
      </c>
      <c r="AH145" t="str">
        <f>IF(ISERROR(MATCH(AH$1,'CSC Mitre'!EN$1:EN$220,0)),"",VLOOKUP(AH$1,'Tactic Recode'!$A$1:$B$547,2,FALSE))</f>
        <v/>
      </c>
      <c r="AI145" t="str">
        <f>IF(ISERROR(MATCH(AI$1,'CSC Mitre'!EN$1:EN$220,0)),"",VLOOKUP(AI$1,'Tactic Recode'!$A$1:$B$547,2,FALSE))</f>
        <v/>
      </c>
      <c r="AJ145" t="str">
        <f>IF(ISERROR(MATCH(AJ$1,'CSC Mitre'!EN$1:EN$220,0)),"",VLOOKUP(AJ$1,'Tactic Recode'!$A$1:$B$547,2,FALSE))</f>
        <v/>
      </c>
      <c r="AK145" t="str">
        <f>IF(ISERROR(MATCH(AK$1,'CSC Mitre'!EN$1:EN$220,0)),"",VLOOKUP(AK$1,'Tactic Recode'!$A$1:$B$547,2,FALSE))</f>
        <v/>
      </c>
      <c r="AL145" t="str">
        <f>IF(ISERROR(MATCH(AL$1,'CSC Mitre'!EN$1:EN$220,0)),"",VLOOKUP(AL$1,'Tactic Recode'!$A$1:$B$547,2,FALSE))</f>
        <v/>
      </c>
      <c r="AM145" t="str">
        <f>IF(ISERROR(MATCH(AM$1,'CSC Mitre'!EN$1:EN$220,0)),"",VLOOKUP(AM$1,'Tactic Recode'!$A$1:$B$547,2,FALSE))</f>
        <v/>
      </c>
      <c r="AN145" t="str">
        <f>IF(ISERROR(MATCH(AN$1,'CSC Mitre'!EN$1:EN$220,0)),"",VLOOKUP(AN$1,'Tactic Recode'!$A$1:$B$547,2,FALSE))</f>
        <v/>
      </c>
      <c r="AO145" t="str">
        <f>IF(ISERROR(MATCH(AO$1,'CSC Mitre'!EN$1:EN$220,0)),"",VLOOKUP(AO$1,'Tactic Recode'!$A$1:$B$547,2,FALSE))</f>
        <v/>
      </c>
      <c r="AP145" t="str">
        <f>IF(ISERROR(MATCH(AP$1,'CSC Mitre'!EN$1:EN$220,0)),"",VLOOKUP(AP$1,'Tactic Recode'!$A$1:$B$547,2,FALSE))</f>
        <v/>
      </c>
      <c r="AQ145" t="str">
        <f>IF(ISERROR(MATCH(AQ$1,'CSC Mitre'!EN$1:EN$220,0)),"",VLOOKUP(AQ$1,'Tactic Recode'!$A$1:$B$547,2,FALSE))</f>
        <v/>
      </c>
      <c r="AR145" t="str">
        <f>IF(ISERROR(MATCH(AR$1,'CSC Mitre'!EN$1:EN$220,0)),"",VLOOKUP(AR$1,'Tactic Recode'!$A$1:$B$547,2,FALSE))</f>
        <v/>
      </c>
      <c r="AS145" t="str">
        <f>IF(ISERROR(MATCH(AS$1,'CSC Mitre'!EN$1:EN$220,0)),"",VLOOKUP(AS$1,'Tactic Recode'!$A$1:$B$547,2,FALSE))</f>
        <v/>
      </c>
      <c r="AT145" t="str">
        <f>IF(ISERROR(MATCH(AT$1,'CSC Mitre'!EN$1:EN$220,0)),"",VLOOKUP(AT$1,'Tactic Recode'!$A$1:$B$547,2,FALSE))</f>
        <v/>
      </c>
      <c r="AU145" t="str">
        <f>IF(ISERROR(MATCH(AU$1,'CSC Mitre'!EN$1:EN$220,0)),"",VLOOKUP(AU$1,'Tactic Recode'!$A$1:$B$547,2,FALSE))</f>
        <v/>
      </c>
      <c r="AV145" t="str">
        <f>IF(ISERROR(MATCH(AV$1,'CSC Mitre'!EN$1:EN$220,0)),"",VLOOKUP(AV$1,'Tactic Recode'!$A$1:$B$547,2,FALSE))</f>
        <v/>
      </c>
      <c r="AW145" t="str">
        <f>IF(ISERROR(MATCH(AW$1,'CSC Mitre'!EN$1:EN$220,0)),"",VLOOKUP(AW$1,'Tactic Recode'!$A$1:$B$547,2,FALSE))</f>
        <v/>
      </c>
      <c r="AX145" t="str">
        <f>IF(ISERROR(MATCH(AX$1,'CSC Mitre'!EN$1:EN$220,0)),"",VLOOKUP(AX$1,'Tactic Recode'!$A$1:$B$547,2,FALSE))</f>
        <v/>
      </c>
      <c r="AY145" t="str">
        <f>IF(ISERROR(MATCH(AY$1,'CSC Mitre'!EN$1:EN$220,0)),"",VLOOKUP(AY$1,'Tactic Recode'!$A$1:$B$547,2,FALSE))</f>
        <v/>
      </c>
      <c r="AZ145" t="str">
        <f>IF(ISERROR(MATCH(AZ$1,'CSC Mitre'!EN$1:EN$220,0)),"",VLOOKUP(AZ$1,'Tactic Recode'!$A$1:$B$547,2,FALSE))</f>
        <v/>
      </c>
      <c r="BA145" t="str">
        <f>IF(ISERROR(MATCH(BA$1,'CSC Mitre'!EN$1:EN$220,0)),"",VLOOKUP(BA$1,'Tactic Recode'!$A$1:$B$547,2,FALSE))</f>
        <v/>
      </c>
      <c r="BB145" t="str">
        <f>IF(ISERROR(MATCH(BB$1,'CSC Mitre'!EN$1:EN$220,0)),"",VLOOKUP(BB$1,'Tactic Recode'!$A$1:$B$547,2,FALSE))</f>
        <v/>
      </c>
      <c r="BC145" t="str">
        <f>IF(ISERROR(MATCH(BC$1,'CSC Mitre'!EN$1:EN$220,0)),"",VLOOKUP(BC$1,'Tactic Recode'!$A$1:$B$547,2,FALSE))</f>
        <v/>
      </c>
      <c r="BD145" t="str">
        <f>IF(ISERROR(MATCH(BD$1,'CSC Mitre'!EN$1:EN$220,0)),"",VLOOKUP(BD$1,'Tactic Recode'!$A$1:$B$547,2,FALSE))</f>
        <v/>
      </c>
      <c r="BE145" t="str">
        <f>IF(ISERROR(MATCH(BE$1,'CSC Mitre'!EN$1:EN$220,0)),"",VLOOKUP(BE$1,'Tactic Recode'!$A$1:$B$547,2,FALSE))</f>
        <v/>
      </c>
      <c r="BF145" t="str">
        <f>IF(ISERROR(MATCH(BF$1,'CSC Mitre'!EN$1:EN$220,0)),"",VLOOKUP(BF$1,'Tactic Recode'!$A$1:$B$547,2,FALSE))</f>
        <v/>
      </c>
      <c r="BG145" t="str">
        <f>IF(ISERROR(MATCH(BG$1,'CSC Mitre'!EN$1:EN$220,0)),"",VLOOKUP(BG$1,'Tactic Recode'!$A$1:$B$547,2,FALSE))</f>
        <v/>
      </c>
      <c r="BH145" t="str">
        <f>IF(ISERROR(MATCH(BH$1,'CSC Mitre'!EN$1:EN$220,0)),"",VLOOKUP(BH$1,'Tactic Recode'!$A$1:$B$547,2,FALSE))</f>
        <v/>
      </c>
      <c r="BI145" t="str">
        <f>IF(ISERROR(MATCH(BI$1,'CSC Mitre'!EN$1:EN$220,0)),"",VLOOKUP(BI$1,'Tactic Recode'!$A$1:$B$547,2,FALSE))</f>
        <v/>
      </c>
      <c r="BJ145" t="str">
        <f>IF(ISERROR(MATCH(BJ$1,'CSC Mitre'!EN$1:EN$220,0)),"",VLOOKUP(BJ$1,'Tactic Recode'!$A$1:$B$547,2,FALSE))</f>
        <v/>
      </c>
      <c r="BK145" t="str">
        <f>IF(ISERROR(MATCH(BK$1,'CSC Mitre'!EN$1:EN$220,0)),"",VLOOKUP(BK$1,'Tactic Recode'!$A$1:$B$547,2,FALSE))</f>
        <v/>
      </c>
      <c r="BL145" t="str">
        <f>IF(ISERROR(MATCH(BL$1,'CSC Mitre'!EN$1:EN$220,0)),"",VLOOKUP(BL$1,'Tactic Recode'!$A$1:$B$547,2,FALSE))</f>
        <v/>
      </c>
      <c r="BM145" t="str">
        <f>IF(ISERROR(MATCH(BM$1,'CSC Mitre'!EN$1:EN$220,0)),"",VLOOKUP(BM$1,'Tactic Recode'!$A$1:$B$547,2,FALSE))</f>
        <v/>
      </c>
      <c r="BN145" t="str">
        <f>IF(ISERROR(MATCH(BN$1,'CSC Mitre'!EN$1:EN$220,0)),"",VLOOKUP(BN$1,'Tactic Recode'!$A$1:$B$547,2,FALSE))</f>
        <v/>
      </c>
      <c r="BO145" t="str">
        <f>IF(ISERROR(MATCH(BO$1,'CSC Mitre'!EN$1:EN$220,0)),"",VLOOKUP(BO$1,'Tactic Recode'!$A$1:$B$547,2,FALSE))</f>
        <v/>
      </c>
      <c r="BP145" t="str">
        <f>IF(ISERROR(MATCH(BP$1,'CSC Mitre'!EN$1:EN$220,0)),"",VLOOKUP(BP$1,'Tactic Recode'!$A$1:$B$547,2,FALSE))</f>
        <v/>
      </c>
      <c r="BQ145" t="str">
        <f>IF(ISERROR(MATCH(BQ$1,'CSC Mitre'!EN$1:EN$220,0)),"",VLOOKUP(BQ$1,'Tactic Recode'!$A$1:$B$547,2,FALSE))</f>
        <v/>
      </c>
      <c r="BR145" t="str">
        <f>IF(ISERROR(MATCH(BR$1,'CSC Mitre'!EN$1:EN$220,0)),"",VLOOKUP(BR$1,'Tactic Recode'!$A$1:$B$547,2,FALSE))</f>
        <v/>
      </c>
      <c r="BS145" t="str">
        <f>IF(ISERROR(MATCH(BS$1,'CSC Mitre'!EN$1:EN$220,0)),"",VLOOKUP(BS$1,'Tactic Recode'!$A$1:$B$547,2,FALSE))</f>
        <v/>
      </c>
      <c r="BT145" t="str">
        <f>IF(ISERROR(MATCH(BT$1,'CSC Mitre'!EN$1:EN$220,0)),"",VLOOKUP(BT$1,'Tactic Recode'!$A$1:$B$547,2,FALSE))</f>
        <v/>
      </c>
      <c r="BU145" t="str">
        <f>IF(ISERROR(MATCH(BU$1,'CSC Mitre'!EN$1:EN$220,0)),"",VLOOKUP(BU$1,'Tactic Recode'!$A$1:$B$547,2,FALSE))</f>
        <v/>
      </c>
      <c r="BV145" t="str">
        <f>IF(ISERROR(MATCH(BV$1,'CSC Mitre'!EN$1:EN$220,0)),"",VLOOKUP(BV$1,'Tactic Recode'!$A$1:$B$547,2,FALSE))</f>
        <v/>
      </c>
      <c r="BW145" t="str">
        <f>IF(ISERROR(MATCH(BW$1,'CSC Mitre'!EN$1:EN$220,0)),"",VLOOKUP(BW$1,'Tactic Recode'!$A$1:$B$547,2,FALSE))</f>
        <v/>
      </c>
      <c r="BX145" t="str">
        <f>IF(ISERROR(MATCH(BX$1,'CSC Mitre'!EN$1:EN$220,0)),"",VLOOKUP(BX$1,'Tactic Recode'!$A$1:$B$547,2,FALSE))</f>
        <v/>
      </c>
      <c r="BY145" t="str">
        <f>IF(ISERROR(MATCH(BY$1,'CSC Mitre'!EN$1:EN$220,0)),"",VLOOKUP(BY$1,'Tactic Recode'!$A$1:$B$547,2,FALSE))</f>
        <v/>
      </c>
      <c r="BZ145" t="str">
        <f>IF(ISERROR(MATCH(BZ$1,'CSC Mitre'!EN$1:EN$220,0)),"",VLOOKUP(BZ$1,'Tactic Recode'!$A$1:$B$547,2,FALSE))</f>
        <v/>
      </c>
      <c r="CA145" t="str">
        <f>IF(ISERROR(MATCH(CA$1,'CSC Mitre'!EN$1:EN$220,0)),"",VLOOKUP(CA$1,'Tactic Recode'!$A$1:$B$547,2,FALSE))</f>
        <v/>
      </c>
      <c r="CB145" t="str">
        <f>IF(ISERROR(MATCH(CB$1,'CSC Mitre'!EN$1:EN$220,0)),"",VLOOKUP(CB$1,'Tactic Recode'!$A$1:$B$547,2,FALSE))</f>
        <v/>
      </c>
      <c r="CC145" t="str">
        <f>IF(ISERROR(MATCH(CC$1,'CSC Mitre'!EN$1:EN$220,0)),"",VLOOKUP(CC$1,'Tactic Recode'!$A$1:$B$547,2,FALSE))</f>
        <v/>
      </c>
      <c r="CD145" t="str">
        <f>IF(ISERROR(MATCH(CD$1,'CSC Mitre'!EN$1:EN$220,0)),"",VLOOKUP(CD$1,'Tactic Recode'!$A$1:$B$547,2,FALSE))</f>
        <v/>
      </c>
      <c r="CE145" t="str">
        <f>IF(ISERROR(MATCH(CE$1,'CSC Mitre'!EN$1:EN$220,0)),"",VLOOKUP(CE$1,'Tactic Recode'!$A$1:$B$547,2,FALSE))</f>
        <v/>
      </c>
      <c r="CF145" t="str">
        <f>IF(ISERROR(MATCH(CF$1,'CSC Mitre'!EN$1:EN$220,0)),"",VLOOKUP(CF$1,'Tactic Recode'!$A$1:$B$547,2,FALSE))</f>
        <v/>
      </c>
      <c r="CG145" t="str">
        <f>IF(ISERROR(MATCH(CG$1,'CSC Mitre'!EN$1:EN$220,0)),"",VLOOKUP(CG$1,'Tactic Recode'!$A$1:$B$547,2,FALSE))</f>
        <v/>
      </c>
      <c r="CH145" t="str">
        <f>IF(ISERROR(MATCH(CH$1,'CSC Mitre'!EN$1:EN$220,0)),"",VLOOKUP(CH$1,'Tactic Recode'!$A$1:$B$547,2,FALSE))</f>
        <v/>
      </c>
      <c r="CI145" t="str">
        <f>IF(ISERROR(MATCH(CI$1,'CSC Mitre'!EN$1:EN$220,0)),"",VLOOKUP(CI$1,'Tactic Recode'!$A$1:$B$547,2,FALSE))</f>
        <v/>
      </c>
      <c r="CJ145" t="str">
        <f>IF(ISERROR(MATCH(CJ$1,'CSC Mitre'!EN$1:EN$220,0)),"",VLOOKUP(CJ$1,'Tactic Recode'!$A$1:$B$547,2,FALSE))</f>
        <v/>
      </c>
      <c r="CK145" t="str">
        <f>IF(ISERROR(MATCH(CK$1,'CSC Mitre'!EN$1:EN$220,0)),"",VLOOKUP(CK$1,'Tactic Recode'!$A$1:$B$547,2,FALSE))</f>
        <v/>
      </c>
      <c r="CL145" t="str">
        <f>IF(ISERROR(MATCH(CL$1,'CSC Mitre'!EN$1:EN$220,0)),"",VLOOKUP(CL$1,'Tactic Recode'!$A$1:$B$547,2,FALSE))</f>
        <v/>
      </c>
      <c r="CM145" t="str">
        <f>IF(ISERROR(MATCH(CM$1,'CSC Mitre'!EN$1:EN$220,0)),"",VLOOKUP(CM$1,'Tactic Recode'!$A$1:$B$547,2,FALSE))</f>
        <v/>
      </c>
      <c r="CN145" t="str">
        <f>IF(ISERROR(MATCH(CN$1,'CSC Mitre'!EN$1:EN$220,0)),"",VLOOKUP(CN$1,'Tactic Recode'!$A$1:$B$547,2,FALSE))</f>
        <v/>
      </c>
      <c r="CO145" t="str">
        <f>IF(ISERROR(MATCH(CO$1,'CSC Mitre'!EN$1:EN$220,0)),"",VLOOKUP(CO$1,'Tactic Recode'!$A$1:$B$547,2,FALSE))</f>
        <v/>
      </c>
      <c r="CP145" t="str">
        <f>IF(ISERROR(MATCH(CP$1,'CSC Mitre'!EN$1:EN$220,0)),"",VLOOKUP(CP$1,'Tactic Recode'!$A$1:$B$547,2,FALSE))</f>
        <v/>
      </c>
      <c r="CQ145" t="str">
        <f>IF(ISERROR(MATCH(CQ$1,'CSC Mitre'!EN$1:EN$220,0)),"",VLOOKUP(CQ$1,'Tactic Recode'!$A$1:$B$547,2,FALSE))</f>
        <v/>
      </c>
      <c r="CR145" t="str">
        <f>IF(ISERROR(MATCH(CR$1,'CSC Mitre'!EN$1:EN$220,0)),"",VLOOKUP(CR$1,'Tactic Recode'!$A$1:$B$547,2,FALSE))</f>
        <v/>
      </c>
      <c r="CS145" t="str">
        <f>IF(ISERROR(MATCH(CS$1,'CSC Mitre'!EN$1:EN$220,0)),"",VLOOKUP(CS$1,'Tactic Recode'!$A$1:$B$547,2,FALSE))</f>
        <v/>
      </c>
      <c r="CT145" t="str">
        <f>IF(ISERROR(MATCH(CT$1,'CSC Mitre'!EN$1:EN$220,0)),"",VLOOKUP(CT$1,'Tactic Recode'!$A$1:$B$547,2,FALSE))</f>
        <v/>
      </c>
      <c r="CU145" t="str">
        <f>IF(ISERROR(MATCH(CU$1,'CSC Mitre'!EN$1:EN$220,0)),"",VLOOKUP(CU$1,'Tactic Recode'!$A$1:$B$547,2,FALSE))</f>
        <v/>
      </c>
      <c r="CV145" t="str">
        <f>IF(ISERROR(MATCH(CV$1,'CSC Mitre'!EN$1:EN$220,0)),"",VLOOKUP(CV$1,'Tactic Recode'!$A$1:$B$547,2,FALSE))</f>
        <v/>
      </c>
      <c r="CW145" t="str">
        <f>IF(ISERROR(MATCH(CW$1,'CSC Mitre'!EN$1:EN$220,0)),"",VLOOKUP(CW$1,'Tactic Recode'!$A$1:$B$547,2,FALSE))</f>
        <v/>
      </c>
      <c r="CX145" t="str">
        <f>IF(ISERROR(MATCH(CX$1,'CSC Mitre'!EN$1:EN$220,0)),"",VLOOKUP(CX$1,'Tactic Recode'!$A$1:$B$547,2,FALSE))</f>
        <v/>
      </c>
      <c r="CY145" t="str">
        <f>IF(ISERROR(MATCH(CY$1,'CSC Mitre'!EN$1:EN$220,0)),"",VLOOKUP(CY$1,'Tactic Recode'!$A$1:$B$547,2,FALSE))</f>
        <v/>
      </c>
      <c r="CZ145" t="str">
        <f>IF(ISERROR(MATCH(CZ$1,'CSC Mitre'!EN$1:EN$220,0)),"",VLOOKUP(CZ$1,'Tactic Recode'!$A$1:$B$547,2,FALSE))</f>
        <v/>
      </c>
      <c r="DA145" t="str">
        <f>IF(ISERROR(MATCH(DA$1,'CSC Mitre'!EN$1:EN$220,0)),"",VLOOKUP(DA$1,'Tactic Recode'!$A$1:$B$547,2,FALSE))</f>
        <v/>
      </c>
      <c r="DB145" t="str">
        <f>IF(ISERROR(MATCH(DB$1,'CSC Mitre'!EN$1:EN$220,0)),"",VLOOKUP(DB$1,'Tactic Recode'!$A$1:$B$547,2,FALSE))</f>
        <v/>
      </c>
      <c r="DC145" t="str">
        <f>IF(ISERROR(MATCH(DC$1,'CSC Mitre'!EN$1:EN$220,0)),"",VLOOKUP(DC$1,'Tactic Recode'!$A$1:$B$547,2,FALSE))</f>
        <v/>
      </c>
      <c r="DD145" t="str">
        <f>IF(ISERROR(MATCH(DD$1,'CSC Mitre'!EN$1:EN$220,0)),"",VLOOKUP(DD$1,'Tactic Recode'!$A$1:$B$547,2,FALSE))</f>
        <v/>
      </c>
      <c r="DE145" t="str">
        <f>IF(ISERROR(MATCH(DE$1,'CSC Mitre'!EN$1:EN$220,0)),"",VLOOKUP(DE$1,'Tactic Recode'!$A$1:$B$547,2,FALSE))</f>
        <v/>
      </c>
      <c r="DF145" t="str">
        <f>IF(ISERROR(MATCH(DF$1,'CSC Mitre'!EN$1:EN$220,0)),"",VLOOKUP(DF$1,'Tactic Recode'!$A$1:$B$547,2,FALSE))</f>
        <v/>
      </c>
      <c r="DG145" t="str">
        <f>IF(ISERROR(MATCH(DG$1,'CSC Mitre'!EN$1:EN$220,0)),"",VLOOKUP(DG$1,'Tactic Recode'!$A$1:$B$547,2,FALSE))</f>
        <v/>
      </c>
      <c r="DH145" t="str">
        <f>IF(ISERROR(MATCH(DH$1,'CSC Mitre'!EN$1:EN$220,0)),"",VLOOKUP(DH$1,'Tactic Recode'!$A$1:$B$547,2,FALSE))</f>
        <v/>
      </c>
      <c r="DI145" t="str">
        <f>IF(ISERROR(MATCH(DI$1,'CSC Mitre'!EN$1:EN$220,0)),"",VLOOKUP(DI$1,'Tactic Recode'!$A$1:$B$547,2,FALSE))</f>
        <v/>
      </c>
      <c r="DJ145" t="str">
        <f>IF(ISERROR(MATCH(DJ$1,'CSC Mitre'!EN$1:EN$220,0)),"",VLOOKUP(DJ$1,'Tactic Recode'!$A$1:$B$547,2,FALSE))</f>
        <v/>
      </c>
      <c r="DK145" t="str">
        <f>IF(ISERROR(MATCH(DK$1,'CSC Mitre'!EN$1:EN$220,0)),"",VLOOKUP(DK$1,'Tactic Recode'!$A$1:$B$547,2,FALSE))</f>
        <v/>
      </c>
      <c r="DL145" t="str">
        <f>IF(ISERROR(MATCH(DL$1,'CSC Mitre'!EN$1:EN$220,0)),"",VLOOKUP(DL$1,'Tactic Recode'!$A$1:$B$547,2,FALSE))</f>
        <v/>
      </c>
      <c r="DM145" t="str">
        <f>IF(ISERROR(MATCH(DM$1,'CSC Mitre'!EN$1:EN$220,0)),"",VLOOKUP(DM$1,'Tactic Recode'!$A$1:$B$547,2,FALSE))</f>
        <v/>
      </c>
      <c r="DN145" t="str">
        <f>IF(ISERROR(MATCH(DN$1,'CSC Mitre'!EN$1:EN$220,0)),"",VLOOKUP(DN$1,'Tactic Recode'!$A$1:$B$547,2,FALSE))</f>
        <v/>
      </c>
      <c r="DO145" t="str">
        <f>IF(ISERROR(MATCH(DO$1,'CSC Mitre'!EN$1:EN$220,0)),"",VLOOKUP(DO$1,'Tactic Recode'!$A$1:$B$547,2,FALSE))</f>
        <v/>
      </c>
      <c r="DP145" t="str">
        <f>IF(ISERROR(MATCH(DP$1,'CSC Mitre'!EN$1:EN$220,0)),"",VLOOKUP(DP$1,'Tactic Recode'!$A$1:$B$547,2,FALSE))</f>
        <v/>
      </c>
      <c r="DQ145" t="str">
        <f>IF(ISERROR(MATCH(DQ$1,'CSC Mitre'!EN$1:EN$220,0)),"",VLOOKUP(DQ$1,'Tactic Recode'!$A$1:$B$547,2,FALSE))</f>
        <v/>
      </c>
      <c r="DR145" t="str">
        <f>IF(ISERROR(MATCH(DR$1,'CSC Mitre'!EN$1:EN$220,0)),"",VLOOKUP(DR$1,'Tactic Recode'!$A$1:$B$547,2,FALSE))</f>
        <v/>
      </c>
      <c r="DS145" t="str">
        <f>IF(ISERROR(MATCH(DS$1,'CSC Mitre'!EN$1:EN$220,0)),"",VLOOKUP(DS$1,'Tactic Recode'!$A$1:$B$547,2,FALSE))</f>
        <v/>
      </c>
      <c r="DT145" t="str">
        <f>IF(ISERROR(MATCH(DT$1,'CSC Mitre'!EN$1:EN$220,0)),"",VLOOKUP(DT$1,'Tactic Recode'!$A$1:$B$547,2,FALSE))</f>
        <v/>
      </c>
      <c r="DU145" t="str">
        <f>IF(ISERROR(MATCH(DU$1,'CSC Mitre'!EN$1:EN$220,0)),"",VLOOKUP(DU$1,'Tactic Recode'!$A$1:$B$547,2,FALSE))</f>
        <v/>
      </c>
      <c r="DV145" t="str">
        <f>IF(ISERROR(MATCH(DV$1,'CSC Mitre'!EN$1:EN$220,0)),"",VLOOKUP(DV$1,'Tactic Recode'!$A$1:$B$547,2,FALSE))</f>
        <v/>
      </c>
      <c r="DW145" t="str">
        <f>IF(ISERROR(MATCH(DW$1,'CSC Mitre'!EN$1:EN$220,0)),"",VLOOKUP(DW$1,'Tactic Recode'!$A$1:$B$547,2,FALSE))</f>
        <v/>
      </c>
      <c r="DX145" t="str">
        <f>IF(ISERROR(MATCH(DX$1,'CSC Mitre'!EN$1:EN$220,0)),"",VLOOKUP(DX$1,'Tactic Recode'!$A$1:$B$547,2,FALSE))</f>
        <v/>
      </c>
      <c r="DY145" t="str">
        <f>IF(ISERROR(MATCH(DY$1,'CSC Mitre'!EN$1:EN$220,0)),"",VLOOKUP(DY$1,'Tactic Recode'!$A$1:$B$547,2,FALSE))</f>
        <v/>
      </c>
      <c r="DZ145" t="str">
        <f>IF(ISERROR(MATCH(DZ$1,'CSC Mitre'!EN$1:EN$220,0)),"",VLOOKUP(DZ$1,'Tactic Recode'!$A$1:$B$547,2,FALSE))</f>
        <v/>
      </c>
      <c r="EA145" t="str">
        <f>IF(ISERROR(MATCH(EA$1,'CSC Mitre'!EN$1:EN$220,0)),"",VLOOKUP(EA$1,'Tactic Recode'!$A$1:$B$547,2,FALSE))</f>
        <v/>
      </c>
      <c r="EB145" t="str">
        <f>IF(ISERROR(MATCH(EB$1,'CSC Mitre'!EN$1:EN$220,0)),"",VLOOKUP(EB$1,'Tactic Recode'!$A$1:$B$547,2,FALSE))</f>
        <v/>
      </c>
      <c r="EC145" t="str">
        <f>IF(ISERROR(MATCH(EC$1,'CSC Mitre'!EN$1:EN$220,0)),"",VLOOKUP(EC$1,'Tactic Recode'!$A$1:$B$547,2,FALSE))</f>
        <v/>
      </c>
      <c r="ED145" t="str">
        <f>IF(ISERROR(MATCH(ED$1,'CSC Mitre'!EN$1:EN$220,0)),"",VLOOKUP(ED$1,'Tactic Recode'!$A$1:$B$547,2,FALSE))</f>
        <v/>
      </c>
      <c r="EE145" t="str">
        <f>IF(ISERROR(MATCH(EE$1,'CSC Mitre'!EN$1:EN$220,0)),"",VLOOKUP(EE$1,'Tactic Recode'!$A$1:$B$547,2,FALSE))</f>
        <v/>
      </c>
      <c r="EF145" t="str">
        <f>IF(ISERROR(MATCH(EF$1,'CSC Mitre'!EN$1:EN$220,0)),"",VLOOKUP(EF$1,'Tactic Recode'!$A$1:$B$547,2,FALSE))</f>
        <v/>
      </c>
      <c r="EG145" t="str">
        <f>IF(ISERROR(MATCH(EG$1,'CSC Mitre'!EN$1:EN$220,0)),"",VLOOKUP(EG$1,'Tactic Recode'!$A$1:$B$547,2,FALSE))</f>
        <v/>
      </c>
      <c r="EH145" t="str">
        <f>IF(ISERROR(MATCH(EH$1,'CSC Mitre'!EN$1:EN$220,0)),"",VLOOKUP(EH$1,'Tactic Recode'!$A$1:$B$547,2,FALSE))</f>
        <v/>
      </c>
      <c r="EI145" t="str">
        <f>IF(ISERROR(MATCH(EI$1,'CSC Mitre'!EN$1:EN$220,0)),"",VLOOKUP(EI$1,'Tactic Recode'!$A$1:$B$547,2,FALSE))</f>
        <v/>
      </c>
      <c r="EJ145" t="str">
        <f>IF(ISERROR(MATCH(EJ$1,'CSC Mitre'!EN$1:EN$220,0)),"",VLOOKUP(EJ$1,'Tactic Recode'!$A$1:$B$547,2,FALSE))</f>
        <v/>
      </c>
      <c r="EK145" t="str">
        <f>IF(ISERROR(MATCH(EK$1,'CSC Mitre'!EN$1:EN$220,0)),"",VLOOKUP(EK$1,'Tactic Recode'!$A$1:$B$547,2,FALSE))</f>
        <v/>
      </c>
      <c r="EL145" t="str">
        <f>IF(ISERROR(MATCH(EL$1,'CSC Mitre'!EN$1:EN$220,0)),"",VLOOKUP(EL$1,'Tactic Recode'!$A$1:$B$547,2,FALSE))</f>
        <v/>
      </c>
      <c r="EM145" t="str">
        <f>IF(ISERROR(MATCH(EM$1,'CSC Mitre'!EN$1:EN$220,0)),"",VLOOKUP(EM$1,'Tactic Recode'!$A$1:$B$547,2,FALSE))</f>
        <v/>
      </c>
      <c r="EN145" t="str">
        <f>IF(ISERROR(MATCH(EN$1,'CSC Mitre'!EN$1:EN$220,0)),"",VLOOKUP(EN$1,'Tactic Recode'!$A$1:$B$547,2,FALSE))</f>
        <v/>
      </c>
      <c r="EO145" t="str">
        <f>IF(ISERROR(MATCH(EO$1,'CSC Mitre'!EN$1:EN$220,0)),"",VLOOKUP(EO$1,'Tactic Recode'!$A$1:$B$547,2,FALSE))</f>
        <v/>
      </c>
      <c r="EP145" t="str">
        <f>IF(ISERROR(MATCH(EP$1,'CSC Mitre'!EN$1:EN$220,0)),"",VLOOKUP(EP$1,'Tactic Recode'!$A$1:$B$547,2,FALSE))</f>
        <v/>
      </c>
      <c r="EQ145" t="str">
        <f>IF(ISERROR(MATCH(EQ$1,'CSC Mitre'!EN$1:EN$220,0)),"",VLOOKUP(EQ$1,'Tactic Recode'!$A$1:$B$547,2,FALSE))</f>
        <v/>
      </c>
      <c r="ER145" t="str">
        <f>IF(ISERROR(MATCH(ER$1,'CSC Mitre'!EN$1:EN$220,0)),"",VLOOKUP(ER$1,'Tactic Recode'!$A$1:$B$547,2,FALSE))</f>
        <v/>
      </c>
      <c r="ES145" t="str">
        <f>IF(ISERROR(MATCH(ES$1,'CSC Mitre'!EN$1:EN$220,0)),"",VLOOKUP(ES$1,'Tactic Recode'!$A$1:$B$547,2,FALSE))</f>
        <v/>
      </c>
      <c r="ET145" t="str">
        <f>IF(ISERROR(MATCH(ET$1,'CSC Mitre'!EN$1:EN$220,0)),"",VLOOKUP(ET$1,'Tactic Recode'!$A$1:$B$547,2,FALSE))</f>
        <v/>
      </c>
      <c r="EU145" t="str">
        <f>IF(ISERROR(MATCH(EU$1,'CSC Mitre'!EN$1:EN$220,0)),"",VLOOKUP(EU$1,'Tactic Recode'!$A$1:$B$547,2,FALSE))</f>
        <v/>
      </c>
      <c r="EV145" t="str">
        <f>IF(ISERROR(MATCH(EV$1,'CSC Mitre'!EN$1:EN$220,0)),"",VLOOKUP(EV$1,'Tactic Recode'!$A$1:$B$547,2,FALSE))</f>
        <v/>
      </c>
      <c r="EW145" t="str">
        <f>IF(ISERROR(MATCH(EW$1,'CSC Mitre'!EN$1:EN$220,0)),"",VLOOKUP(EW$1,'Tactic Recode'!$A$1:$B$547,2,FALSE))</f>
        <v/>
      </c>
      <c r="EX145" t="str">
        <f>IF(ISERROR(MATCH(EX$1,'CSC Mitre'!EN$1:EN$220,0)),"",VLOOKUP(EX$1,'Tactic Recode'!$A$1:$B$547,2,FALSE))</f>
        <v/>
      </c>
      <c r="EY145" t="str">
        <f>IF(ISERROR(MATCH(EY$1,'CSC Mitre'!EN$1:EN$220,0)),"",VLOOKUP(EY$1,'Tactic Recode'!$A$1:$B$547,2,FALSE))</f>
        <v/>
      </c>
      <c r="EZ145" t="str">
        <f>IF(ISERROR(MATCH(EZ$1,'CSC Mitre'!EN$1:EN$220,0)),"",VLOOKUP(EZ$1,'Tactic Recode'!$A$1:$B$547,2,FALSE))</f>
        <v/>
      </c>
      <c r="FA145" t="str">
        <f>IF(ISERROR(MATCH(FA$1,'CSC Mitre'!EN$1:EN$220,0)),"",VLOOKUP(FA$1,'Tactic Recode'!$A$1:$B$547,2,FALSE))</f>
        <v/>
      </c>
      <c r="FB145" t="str">
        <f>IF(ISERROR(MATCH(FB$1,'CSC Mitre'!EN$1:EN$220,0)),"",VLOOKUP(FB$1,'Tactic Recode'!$A$1:$B$547,2,FALSE))</f>
        <v/>
      </c>
      <c r="FC145" t="str">
        <f>IF(ISERROR(MATCH(FC$1,'CSC Mitre'!EN$1:EN$220,0)),"",VLOOKUP(FC$1,'Tactic Recode'!$A$1:$B$547,2,FALSE))</f>
        <v/>
      </c>
      <c r="FD145" t="str">
        <f>IF(ISERROR(MATCH(FD$1,'CSC Mitre'!EN$1:EN$220,0)),"",VLOOKUP(FD$1,'Tactic Recode'!$A$1:$B$547,2,FALSE))</f>
        <v/>
      </c>
      <c r="FE145" t="str">
        <f>IF(ISERROR(MATCH(FE$1,'CSC Mitre'!EN$1:EN$220,0)),"",VLOOKUP(FE$1,'Tactic Recode'!$A$1:$B$547,2,FALSE))</f>
        <v/>
      </c>
      <c r="FF145" t="str">
        <f>IF(ISERROR(MATCH(FF$1,'CSC Mitre'!EN$1:EN$220,0)),"",VLOOKUP(FF$1,'Tactic Recode'!$A$1:$B$547,2,FALSE))</f>
        <v/>
      </c>
      <c r="FG145" t="str">
        <f>IF(ISERROR(MATCH(FG$1,'CSC Mitre'!EN$1:EN$220,0)),"",VLOOKUP(FG$1,'Tactic Recode'!$A$1:$B$547,2,FALSE))</f>
        <v/>
      </c>
      <c r="FH145" t="str">
        <f>IF(ISERROR(MATCH(FH$1,'CSC Mitre'!EN$1:EN$220,0)),"",VLOOKUP(FH$1,'Tactic Recode'!$A$1:$B$547,2,FALSE))</f>
        <v/>
      </c>
      <c r="FI145" t="str">
        <f>IF(ISERROR(MATCH(FI$1,'CSC Mitre'!EN$1:EN$220,0)),"",VLOOKUP(FI$1,'Tactic Recode'!$A$1:$B$547,2,FALSE))</f>
        <v/>
      </c>
      <c r="FJ145" t="str">
        <f>IF(ISERROR(MATCH(FJ$1,'CSC Mitre'!EN$1:EN$220,0)),"",VLOOKUP(FJ$1,'Tactic Recode'!$A$1:$B$547,2,FALSE))</f>
        <v/>
      </c>
      <c r="FK145" t="str">
        <f>IF(ISERROR(MATCH(FK$1,'CSC Mitre'!EN$1:EN$220,0)),"",VLOOKUP(FK$1,'Tactic Recode'!$A$1:$B$547,2,FALSE))</f>
        <v/>
      </c>
      <c r="FL145" t="str">
        <f>IF(ISERROR(MATCH(FL$1,'CSC Mitre'!EN$1:EN$220,0)),"",VLOOKUP(FL$1,'Tactic Recode'!$A$1:$B$547,2,FALSE))</f>
        <v/>
      </c>
      <c r="FM145" t="str">
        <f>IF(ISERROR(MATCH(FM$1,'CSC Mitre'!EN$1:EN$220,0)),"",VLOOKUP(FM$1,'Tactic Recode'!$A$1:$B$547,2,FALSE))</f>
        <v/>
      </c>
      <c r="FN145" t="str">
        <f>IF(ISERROR(MATCH(FN$1,'CSC Mitre'!EN$1:EN$220,0)),"",VLOOKUP(FN$1,'Tactic Recode'!$A$1:$B$547,2,FALSE))</f>
        <v/>
      </c>
      <c r="FO145" t="str">
        <f>IF(ISERROR(MATCH(FO$1,'CSC Mitre'!EN$1:EN$220,0)),"",VLOOKUP(FO$1,'Tactic Recode'!$A$1:$B$547,2,FALSE))</f>
        <v/>
      </c>
      <c r="FP145" t="str">
        <f>IF(ISERROR(MATCH(FP$1,'CSC Mitre'!EN$1:EN$220,0)),"",VLOOKUP(FP$1,'Tactic Recode'!$A$1:$B$547,2,FALSE))</f>
        <v/>
      </c>
      <c r="FQ145" t="str">
        <f>IF(ISERROR(MATCH(FQ$1,'CSC Mitre'!EN$1:EN$220,0)),"",VLOOKUP(FQ$1,'Tactic Recode'!$A$1:$B$547,2,FALSE))</f>
        <v/>
      </c>
      <c r="FR145" t="str">
        <f>IF(ISERROR(MATCH(FR$1,'CSC Mitre'!EN$1:EN$220,0)),"",VLOOKUP(FR$1,'Tactic Recode'!$A$1:$B$547,2,FALSE))</f>
        <v/>
      </c>
      <c r="FS145" t="str">
        <f>IF(ISERROR(MATCH(FS$1,'CSC Mitre'!EN$1:EN$220,0)),"",VLOOKUP(FS$1,'Tactic Recode'!$A$1:$B$547,2,FALSE))</f>
        <v/>
      </c>
      <c r="FT145" t="str">
        <f>IF(ISERROR(MATCH(FT$1,'CSC Mitre'!EN$1:EN$220,0)),"",VLOOKUP(FT$1,'Tactic Recode'!$A$1:$B$547,2,FALSE))</f>
        <v/>
      </c>
      <c r="FU145" t="str">
        <f>IF(ISERROR(MATCH(FU$1,'CSC Mitre'!EN$1:EN$220,0)),"",VLOOKUP(FU$1,'Tactic Recode'!$A$1:$B$547,2,FALSE))</f>
        <v/>
      </c>
      <c r="FV145" t="str">
        <f>IF(ISERROR(MATCH(FV$1,'CSC Mitre'!EN$1:EN$220,0)),"",VLOOKUP(FV$1,'Tactic Recode'!$A$1:$B$547,2,FALSE))</f>
        <v/>
      </c>
      <c r="FW145" t="str">
        <f>IF(ISERROR(MATCH(FW$1,'CSC Mitre'!EN$1:EN$220,0)),"",VLOOKUP(FW$1,'Tactic Recode'!$A$1:$B$547,2,FALSE))</f>
        <v/>
      </c>
      <c r="FX145" t="str">
        <f>IF(ISERROR(MATCH(FX$1,'CSC Mitre'!EN$1:EN$220,0)),"",VLOOKUP(FX$1,'Tactic Recode'!$A$1:$B$547,2,FALSE))</f>
        <v/>
      </c>
      <c r="FY145" t="str">
        <f>IF(ISERROR(MATCH(FY$1,'CSC Mitre'!EN$1:EN$220,0)),"",VLOOKUP(FY$1,'Tactic Recode'!$A$1:$B$547,2,FALSE))</f>
        <v/>
      </c>
      <c r="FZ145" t="str">
        <f>IF(ISERROR(MATCH(FZ$1,'CSC Mitre'!EN$1:EN$220,0)),"",VLOOKUP(FZ$1,'Tactic Recode'!$A$1:$B$547,2,FALSE))</f>
        <v/>
      </c>
      <c r="GA145" t="str">
        <f>IF(ISERROR(MATCH(GA$1,'CSC Mitre'!EN$1:EN$220,0)),"",VLOOKUP(GA$1,'Tactic Recode'!$A$1:$B$547,2,FALSE))</f>
        <v/>
      </c>
      <c r="GB145" t="str">
        <f>IF(ISERROR(MATCH(GB$1,'CSC Mitre'!EN$1:EN$220,0)),"",VLOOKUP(GB$1,'Tactic Recode'!$A$1:$B$547,2,FALSE))</f>
        <v/>
      </c>
      <c r="GC145" t="str">
        <f>IF(ISERROR(MATCH(GC$1,'CSC Mitre'!EN$1:EN$220,0)),"",VLOOKUP(GC$1,'Tactic Recode'!$A$1:$B$547,2,FALSE))</f>
        <v/>
      </c>
      <c r="GD145" t="str">
        <f>IF(ISERROR(MATCH(GD$1,'CSC Mitre'!EN$1:EN$220,0)),"",VLOOKUP(GD$1,'Tactic Recode'!$A$1:$B$547,2,FALSE))</f>
        <v/>
      </c>
      <c r="GE145" t="str">
        <f>IF(ISERROR(MATCH(GE$1,'CSC Mitre'!EN$1:EN$220,0)),"",VLOOKUP(GE$1,'Tactic Recode'!$A$1:$B$547,2,FALSE))</f>
        <v/>
      </c>
      <c r="GF145" t="str">
        <f>IF(ISERROR(MATCH(GF$1,'CSC Mitre'!EN$1:EN$220,0)),"",VLOOKUP(GF$1,'Tactic Recode'!$A$1:$B$547,2,FALSE))</f>
        <v/>
      </c>
      <c r="GG145" t="str">
        <f>IF(ISERROR(MATCH(GG$1,'CSC Mitre'!EN$1:EN$220,0)),"",VLOOKUP(GG$1,'Tactic Recode'!$A$1:$B$547,2,FALSE))</f>
        <v/>
      </c>
      <c r="GH145" t="str">
        <f>IF(ISERROR(MATCH(GH$1,'CSC Mitre'!EN$1:EN$220,0)),"",VLOOKUP(GH$1,'Tactic Recode'!$A$1:$B$547,2,FALSE))</f>
        <v/>
      </c>
      <c r="GI145" t="str">
        <f>IF(ISERROR(MATCH(GI$1,'CSC Mitre'!EN$1:EN$220,0)),"",VLOOKUP(GI$1,'Tactic Recode'!$A$1:$B$547,2,FALSE))</f>
        <v/>
      </c>
      <c r="GJ145" t="str">
        <f>IF(ISERROR(MATCH(GJ$1,'CSC Mitre'!EN$1:EN$220,0)),"",VLOOKUP(GJ$1,'Tactic Recode'!$A$1:$B$547,2,FALSE))</f>
        <v/>
      </c>
      <c r="GK145" t="str">
        <f>IF(ISERROR(MATCH(GK$1,'CSC Mitre'!EN$1:EN$220,0)),"",VLOOKUP(GK$1,'Tactic Recode'!$A$1:$B$547,2,FALSE))</f>
        <v/>
      </c>
      <c r="GL145" t="str">
        <f>IF(ISERROR(MATCH(GL$1,'CSC Mitre'!EN$1:EN$220,0)),"",VLOOKUP(GL$1,'Tactic Recode'!$A$1:$B$547,2,FALSE))</f>
        <v/>
      </c>
      <c r="GM145" t="str">
        <f>IF(ISERROR(MATCH(GM$1,'CSC Mitre'!EN$1:EN$220,0)),"",VLOOKUP(GM$1,'Tactic Recode'!$A$1:$B$547,2,FALSE))</f>
        <v/>
      </c>
      <c r="GN145" t="str">
        <f>IF(ISERROR(MATCH(GN$1,'CSC Mitre'!EN$1:EN$220,0)),"",VLOOKUP(GN$1,'Tactic Recode'!$A$1:$B$547,2,FALSE))</f>
        <v/>
      </c>
      <c r="GO145" t="str">
        <f>IF(ISERROR(MATCH(GO$1,'CSC Mitre'!EN$1:EN$220,0)),"",VLOOKUP(GO$1,'Tactic Recode'!$A$1:$B$547,2,FALSE))</f>
        <v/>
      </c>
      <c r="GP145" t="str">
        <f>IF(ISERROR(MATCH(GP$1,'CSC Mitre'!EN$1:EN$220,0)),"",VLOOKUP(GP$1,'Tactic Recode'!$A$1:$B$547,2,FALSE))</f>
        <v/>
      </c>
      <c r="GQ145" t="str">
        <f>IF(ISERROR(MATCH(GQ$1,'CSC Mitre'!EN$1:EN$220,0)),"",VLOOKUP(GQ$1,'Tactic Recode'!$A$1:$B$547,2,FALSE))</f>
        <v/>
      </c>
      <c r="GR145" t="str">
        <f>IF(ISERROR(MATCH(GR$1,'CSC Mitre'!EN$1:EN$220,0)),"",VLOOKUP(GR$1,'Tactic Recode'!$A$1:$B$547,2,FALSE))</f>
        <v/>
      </c>
      <c r="GS145" t="str">
        <f>IF(ISERROR(MATCH(GS$1,'CSC Mitre'!EN$1:EN$220,0)),"",VLOOKUP(GS$1,'Tactic Recode'!$A$1:$B$547,2,FALSE))</f>
        <v/>
      </c>
      <c r="GT145" t="str">
        <f>IF(ISERROR(MATCH(GT$1,'CSC Mitre'!EN$1:EN$220,0)),"",VLOOKUP(GT$1,'Tactic Recode'!$A$1:$B$547,2,FALSE))</f>
        <v/>
      </c>
      <c r="GU145" t="str">
        <f>IF(ISERROR(MATCH(GU$1,'CSC Mitre'!EN$1:EN$220,0)),"",VLOOKUP(GU$1,'Tactic Recode'!$A$1:$B$547,2,FALSE))</f>
        <v/>
      </c>
      <c r="GV145" t="str">
        <f>IF(ISERROR(MATCH(GV$1,'CSC Mitre'!EN$1:EN$220,0)),"",VLOOKUP(GV$1,'Tactic Recode'!$A$1:$B$547,2,FALSE))</f>
        <v/>
      </c>
      <c r="GW145" t="str">
        <f>IF(ISERROR(MATCH(GW$1,'CSC Mitre'!EN$1:EN$220,0)),"",VLOOKUP(GW$1,'Tactic Recode'!$A$1:$B$547,2,FALSE))</f>
        <v/>
      </c>
      <c r="GX145" t="str">
        <f>IF(ISERROR(MATCH(GX$1,'CSC Mitre'!EN$1:EN$220,0)),"",VLOOKUP(GX$1,'Tactic Recode'!$A$1:$B$547,2,FALSE))</f>
        <v/>
      </c>
      <c r="GY145" t="str">
        <f>IF(ISERROR(MATCH(GY$1,'CSC Mitre'!EN$1:EN$220,0)),"",VLOOKUP(GY$1,'Tactic Recode'!$A$1:$B$547,2,FALSE))</f>
        <v/>
      </c>
      <c r="GZ145" t="str">
        <f>IF(ISERROR(MATCH(GZ$1,'CSC Mitre'!EN$1:EN$220,0)),"",VLOOKUP(GZ$1,'Tactic Recode'!$A$1:$B$547,2,FALSE))</f>
        <v/>
      </c>
      <c r="HA145" t="str">
        <f>IF(ISERROR(MATCH(HA$1,'CSC Mitre'!EN$1:EN$220,0)),"",VLOOKUP(HA$1,'Tactic Recode'!$A$1:$B$547,2,FALSE))</f>
        <v/>
      </c>
      <c r="HB145" t="str">
        <f>IF(ISERROR(MATCH(HB$1,'CSC Mitre'!EN$1:EN$220,0)),"",VLOOKUP(HB$1,'Tactic Recode'!$A$1:$B$547,2,FALSE))</f>
        <v/>
      </c>
      <c r="HC145" t="str">
        <f>IF(ISERROR(MATCH(HC$1,'CSC Mitre'!EN$1:EN$220,0)),"",VLOOKUP(HC$1,'Tactic Recode'!$A$1:$B$547,2,FALSE))</f>
        <v/>
      </c>
      <c r="HD145" t="str">
        <f>IF(ISERROR(MATCH(HD$1,'CSC Mitre'!EN$1:EN$220,0)),"",VLOOKUP(HD$1,'Tactic Recode'!$A$1:$B$547,2,FALSE))</f>
        <v/>
      </c>
      <c r="HE145" t="str">
        <f>IF(ISERROR(MATCH(HE$1,'CSC Mitre'!EN$1:EN$220,0)),"",VLOOKUP(HE$1,'Tactic Recode'!$A$1:$B$547,2,FALSE))</f>
        <v/>
      </c>
      <c r="HF145" t="str">
        <f>IF(ISERROR(MATCH(HF$1,'CSC Mitre'!EN$1:EN$220,0)),"",VLOOKUP(HF$1,'Tactic Recode'!$A$1:$B$547,2,FALSE))</f>
        <v/>
      </c>
      <c r="HG145" t="str">
        <f>IF(ISERROR(MATCH(HG$1,'CSC Mitre'!EN$1:EN$220,0)),"",VLOOKUP(HG$1,'Tactic Recode'!$A$1:$B$547,2,FALSE))</f>
        <v/>
      </c>
      <c r="HH145" t="str">
        <f>IF(ISERROR(MATCH(HH$1,'CSC Mitre'!EN$1:EN$220,0)),"",VLOOKUP(HH$1,'Tactic Recode'!$A$1:$B$547,2,FALSE))</f>
        <v/>
      </c>
      <c r="HI145" t="str">
        <f>IF(ISERROR(MATCH(HI$1,'CSC Mitre'!EN$1:EN$220,0)),"",VLOOKUP(HI$1,'Tactic Recode'!$A$1:$B$547,2,FALSE))</f>
        <v/>
      </c>
      <c r="HJ145" t="str">
        <f>IF(ISERROR(MATCH(HJ$1,'CSC Mitre'!EN$1:EN$220,0)),"",VLOOKUP(HJ$1,'Tactic Recode'!$A$1:$B$547,2,FALSE))</f>
        <v/>
      </c>
      <c r="HK145" t="str">
        <f>IF(ISERROR(MATCH(HK$1,'CSC Mitre'!EN$1:EN$220,0)),"",VLOOKUP(HK$1,'Tactic Recode'!$A$1:$B$547,2,FALSE))</f>
        <v/>
      </c>
      <c r="HL145" t="str">
        <f>IF(ISERROR(MATCH(HL$1,'CSC Mitre'!EN$1:EN$220,0)),"",VLOOKUP(HL$1,'Tactic Recode'!$A$1:$B$547,2,FALSE))</f>
        <v/>
      </c>
      <c r="HM145" t="str">
        <f>IF(ISERROR(MATCH(HM$1,'CSC Mitre'!EN$1:EN$220,0)),"",VLOOKUP(HM$1,'Tactic Recode'!$A$1:$B$547,2,FALSE))</f>
        <v/>
      </c>
      <c r="HN145" t="str">
        <f>IF(ISERROR(MATCH(HN$1,'CSC Mitre'!EN$1:EN$220,0)),"",VLOOKUP(HN$1,'Tactic Recode'!$A$1:$B$547,2,FALSE))</f>
        <v/>
      </c>
      <c r="HO145" t="str">
        <f>IF(ISERROR(MATCH(HO$1,'CSC Mitre'!EN$1:EN$220,0)),"",VLOOKUP(HO$1,'Tactic Recode'!$A$1:$B$547,2,FALSE))</f>
        <v/>
      </c>
      <c r="HP145" t="str">
        <f>IF(ISERROR(MATCH(HP$1,'CSC Mitre'!EN$1:EN$220,0)),"",VLOOKUP(HP$1,'Tactic Recode'!$A$1:$B$547,2,FALSE))</f>
        <v/>
      </c>
      <c r="HQ145" t="str">
        <f>IF(ISERROR(MATCH(HQ$1,'CSC Mitre'!EN$1:EN$220,0)),"",VLOOKUP(HQ$1,'Tactic Recode'!$A$1:$B$547,2,FALSE))</f>
        <v/>
      </c>
      <c r="HR145" t="str">
        <f>IF(ISERROR(MATCH(HR$1,'CSC Mitre'!EN$1:EN$220,0)),"",VLOOKUP(HR$1,'Tactic Recode'!$A$1:$B$547,2,FALSE))</f>
        <v/>
      </c>
      <c r="HS145" t="str">
        <f>IF(ISERROR(MATCH(HS$1,'CSC Mitre'!EN$1:EN$220,0)),"",VLOOKUP(HS$1,'Tactic Recode'!$A$1:$B$547,2,FALSE))</f>
        <v/>
      </c>
      <c r="HT145" t="str">
        <f>IF(ISERROR(MATCH(HT$1,'CSC Mitre'!EN$1:EN$220,0)),"",VLOOKUP(HT$1,'Tactic Recode'!$A$1:$B$547,2,FALSE))</f>
        <v/>
      </c>
      <c r="HU145" t="str">
        <f>IF(ISERROR(MATCH(HU$1,'CSC Mitre'!EN$1:EN$220,0)),"",VLOOKUP(HU$1,'Tactic Recode'!$A$1:$B$547,2,FALSE))</f>
        <v/>
      </c>
      <c r="HV145" t="str">
        <f>IF(ISERROR(MATCH(HV$1,'CSC Mitre'!EN$1:EN$220,0)),"",VLOOKUP(HV$1,'Tactic Recode'!$A$1:$B$547,2,FALSE))</f>
        <v/>
      </c>
      <c r="HW145" t="str">
        <f>IF(ISERROR(MATCH(HW$1,'CSC Mitre'!EN$1:EN$220,0)),"",VLOOKUP(HW$1,'Tactic Recode'!$A$1:$B$547,2,FALSE))</f>
        <v/>
      </c>
      <c r="HX145" t="str">
        <f>IF(ISERROR(MATCH(HX$1,'CSC Mitre'!EN$1:EN$220,0)),"",VLOOKUP(HX$1,'Tactic Recode'!$A$1:$B$547,2,FALSE))</f>
        <v/>
      </c>
      <c r="HY145" t="str">
        <f>IF(ISERROR(MATCH(HY$1,'CSC Mitre'!EN$1:EN$220,0)),"",VLOOKUP(HY$1,'Tactic Recode'!$A$1:$B$547,2,FALSE))</f>
        <v/>
      </c>
      <c r="HZ145" t="str">
        <f>IF(ISERROR(MATCH(HZ$1,'CSC Mitre'!EN$1:EN$220,0)),"",VLOOKUP(HZ$1,'Tactic Recode'!$A$1:$B$547,2,FALSE))</f>
        <v/>
      </c>
      <c r="IA145" t="str">
        <f>IF(ISERROR(MATCH(IA$1,'CSC Mitre'!EN$1:EN$220,0)),"",VLOOKUP(IA$1,'Tactic Recode'!$A$1:$B$547,2,FALSE))</f>
        <v/>
      </c>
      <c r="IB145" t="str">
        <f>IF(ISERROR(MATCH(IB$1,'CSC Mitre'!EN$1:EN$220,0)),"",VLOOKUP(IB$1,'Tactic Recode'!$A$1:$B$547,2,FALSE))</f>
        <v/>
      </c>
      <c r="IC145" t="str">
        <f>IF(ISERROR(MATCH(IC$1,'CSC Mitre'!EN$1:EN$220,0)),"",VLOOKUP(IC$1,'Tactic Recode'!$A$1:$B$547,2,FALSE))</f>
        <v/>
      </c>
      <c r="ID145" t="str">
        <f>IF(ISERROR(MATCH(ID$1,'CSC Mitre'!EN$1:EN$220,0)),"",VLOOKUP(ID$1,'Tactic Recode'!$A$1:$B$547,2,FALSE))</f>
        <v/>
      </c>
      <c r="IE145" t="str">
        <f>IF(ISERROR(MATCH(IE$1,'CSC Mitre'!EN$1:EN$220,0)),"",VLOOKUP(IE$1,'Tactic Recode'!$A$1:$B$547,2,FALSE))</f>
        <v/>
      </c>
      <c r="IF145" t="str">
        <f>IF(ISERROR(MATCH(IF$1,'CSC Mitre'!EN$1:EN$220,0)),"",VLOOKUP(IF$1,'Tactic Recode'!$A$1:$B$547,2,FALSE))</f>
        <v/>
      </c>
      <c r="IG145" t="str">
        <f>IF(ISERROR(MATCH(IG$1,'CSC Mitre'!EN$1:EN$220,0)),"",VLOOKUP(IG$1,'Tactic Recode'!$A$1:$B$547,2,FALSE))</f>
        <v/>
      </c>
      <c r="IH145" t="str">
        <f>IF(ISERROR(MATCH(IH$1,'CSC Mitre'!EN$1:EN$220,0)),"",VLOOKUP(IH$1,'Tactic Recode'!$A$1:$B$547,2,FALSE))</f>
        <v/>
      </c>
      <c r="II145" t="str">
        <f>IF(ISERROR(MATCH(II$1,'CSC Mitre'!EN$1:EN$220,0)),"",VLOOKUP(II$1,'Tactic Recode'!$A$1:$B$547,2,FALSE))</f>
        <v/>
      </c>
      <c r="IJ145" t="str">
        <f>IF(ISERROR(MATCH(IJ$1,'CSC Mitre'!EN$1:EN$220,0)),"",VLOOKUP(IJ$1,'Tactic Recode'!$A$1:$B$547,2,FALSE))</f>
        <v/>
      </c>
      <c r="IK145" t="str">
        <f>IF(ISERROR(MATCH(IK$1,'CSC Mitre'!EN$1:EN$220,0)),"",VLOOKUP(IK$1,'Tactic Recode'!$A$1:$B$547,2,FALSE))</f>
        <v/>
      </c>
      <c r="IL145" t="str">
        <f>IF(ISERROR(MATCH(IL$1,'CSC Mitre'!EN$1:EN$220,0)),"",VLOOKUP(IL$1,'Tactic Recode'!$A$1:$B$547,2,FALSE))</f>
        <v/>
      </c>
      <c r="IM145" t="str">
        <f>IF(ISERROR(MATCH(IM$1,'CSC Mitre'!EN$1:EN$220,0)),"",VLOOKUP(IM$1,'Tactic Recode'!$A$1:$B$547,2,FALSE))</f>
        <v/>
      </c>
      <c r="IN145" t="str">
        <f>IF(ISERROR(MATCH(IN$1,'CSC Mitre'!EN$1:EN$220,0)),"",VLOOKUP(IN$1,'Tactic Recode'!$A$1:$B$547,2,FALSE))</f>
        <v/>
      </c>
      <c r="IO145" t="str">
        <f>IF(ISERROR(MATCH(IO$1,'CSC Mitre'!EN$1:EN$220,0)),"",VLOOKUP(IO$1,'Tactic Recode'!$A$1:$B$547,2,FALSE))</f>
        <v/>
      </c>
      <c r="IP145" t="str">
        <f>IF(ISERROR(MATCH(IP$1,'CSC Mitre'!EN$1:EN$220,0)),"",VLOOKUP(IP$1,'Tactic Recode'!$A$1:$B$547,2,FALSE))</f>
        <v/>
      </c>
      <c r="IQ145" t="str">
        <f>IF(ISERROR(MATCH(IQ$1,'CSC Mitre'!EN$1:EN$220,0)),"",VLOOKUP(IQ$1,'Tactic Recode'!$A$1:$B$547,2,FALSE))</f>
        <v/>
      </c>
      <c r="IR145" t="str">
        <f>IF(ISERROR(MATCH(IR$1,'CSC Mitre'!EN$1:EN$220,0)),"",VLOOKUP(IR$1,'Tactic Recode'!$A$1:$B$547,2,FALSE))</f>
        <v/>
      </c>
      <c r="IS145" t="str">
        <f>IF(ISERROR(MATCH(IS$1,'CSC Mitre'!EN$1:EN$220,0)),"",VLOOKUP(IS$1,'Tactic Recode'!$A$1:$B$547,2,FALSE))</f>
        <v/>
      </c>
      <c r="IT145" t="str">
        <f>IF(ISERROR(MATCH(IT$1,'CSC Mitre'!EN$1:EN$220,0)),"",VLOOKUP(IT$1,'Tactic Recode'!$A$1:$B$547,2,FALSE))</f>
        <v/>
      </c>
      <c r="IU145" t="str">
        <f>IF(ISERROR(MATCH(IU$1,'CSC Mitre'!EN$1:EN$220,0)),"",VLOOKUP(IU$1,'Tactic Recode'!$A$1:$B$547,2,FALSE))</f>
        <v/>
      </c>
      <c r="IV145" t="str">
        <f>IF(ISERROR(MATCH(IV$1,'CSC Mitre'!EN$1:EN$220,0)),"",VLOOKUP(IV$1,'Tactic Recode'!$A$1:$B$547,2,FALSE))</f>
        <v/>
      </c>
      <c r="IW145" t="str">
        <f>IF(ISERROR(MATCH(IW$1,'CSC Mitre'!EN$1:EN$220,0)),"",VLOOKUP(IW$1,'Tactic Recode'!$A$1:$B$547,2,FALSE))</f>
        <v/>
      </c>
      <c r="IX145" t="str">
        <f>IF(ISERROR(MATCH(IX$1,'CSC Mitre'!EN$1:EN$220,0)),"",VLOOKUP(IX$1,'Tactic Recode'!$A$1:$B$547,2,FALSE))</f>
        <v/>
      </c>
      <c r="IY145" t="str">
        <f>IF(ISERROR(MATCH(IY$1,'CSC Mitre'!EN$1:EN$220,0)),"",VLOOKUP(IY$1,'Tactic Recode'!$A$1:$B$547,2,FALSE))</f>
        <v/>
      </c>
      <c r="IZ145" t="str">
        <f>IF(ISERROR(MATCH(IZ$1,'CSC Mitre'!EN$1:EN$220,0)),"",VLOOKUP(IZ$1,'Tactic Recode'!$A$1:$B$547,2,FALSE))</f>
        <v/>
      </c>
      <c r="JA145" t="str">
        <f>IF(ISERROR(MATCH(JA$1,'CSC Mitre'!EN$1:EN$220,0)),"",VLOOKUP(JA$1,'Tactic Recode'!$A$1:$B$547,2,FALSE))</f>
        <v/>
      </c>
      <c r="JB145" t="str">
        <f>IF(ISERROR(MATCH(JB$1,'CSC Mitre'!EN$1:EN$220,0)),"",VLOOKUP(JB$1,'Tactic Recode'!$A$1:$B$547,2,FALSE))</f>
        <v/>
      </c>
      <c r="JC145" t="str">
        <f>IF(ISERROR(MATCH(JC$1,'CSC Mitre'!EN$1:EN$220,0)),"",VLOOKUP(JC$1,'Tactic Recode'!$A$1:$B$547,2,FALSE))</f>
        <v/>
      </c>
      <c r="JD145" t="str">
        <f>IF(ISERROR(MATCH(JD$1,'CSC Mitre'!EN$1:EN$220,0)),"",VLOOKUP(JD$1,'Tactic Recode'!$A$1:$B$547,2,FALSE))</f>
        <v/>
      </c>
      <c r="JE145" t="str">
        <f>IF(ISERROR(MATCH(JE$1,'CSC Mitre'!EN$1:EN$220,0)),"",VLOOKUP(JE$1,'Tactic Recode'!$A$1:$B$547,2,FALSE))</f>
        <v/>
      </c>
      <c r="JF145" t="str">
        <f>IF(ISERROR(MATCH(JF$1,'CSC Mitre'!EN$1:EN$220,0)),"",VLOOKUP(JF$1,'Tactic Recode'!$A$1:$B$547,2,FALSE))</f>
        <v/>
      </c>
      <c r="JG145" t="str">
        <f>IF(ISERROR(MATCH(JG$1,'CSC Mitre'!EN$1:EN$220,0)),"",VLOOKUP(JG$1,'Tactic Recode'!$A$1:$B$547,2,FALSE))</f>
        <v/>
      </c>
      <c r="JH145" t="str">
        <f>IF(ISERROR(MATCH(JH$1,'CSC Mitre'!EN$1:EN$220,0)),"",VLOOKUP(JH$1,'Tactic Recode'!$A$1:$B$547,2,FALSE))</f>
        <v/>
      </c>
      <c r="JI145" t="str">
        <f>IF(ISERROR(MATCH(JI$1,'CSC Mitre'!EN$1:EN$220,0)),"",VLOOKUP(JI$1,'Tactic Recode'!$A$1:$B$547,2,FALSE))</f>
        <v/>
      </c>
      <c r="JJ145" t="str">
        <f>IF(ISERROR(MATCH(JJ$1,'CSC Mitre'!EN$1:EN$220,0)),"",VLOOKUP(JJ$1,'Tactic Recode'!$A$1:$B$547,2,FALSE))</f>
        <v/>
      </c>
      <c r="JK145" t="str">
        <f>IF(ISERROR(MATCH(JK$1,'CSC Mitre'!EN$1:EN$220,0)),"",VLOOKUP(JK$1,'Tactic Recode'!$A$1:$B$547,2,FALSE))</f>
        <v/>
      </c>
      <c r="JL145" t="str">
        <f>IF(ISERROR(MATCH(JL$1,'CSC Mitre'!EN$1:EN$220,0)),"",VLOOKUP(JL$1,'Tactic Recode'!$A$1:$B$547,2,FALSE))</f>
        <v/>
      </c>
      <c r="JM145" t="str">
        <f>IF(ISERROR(MATCH(JM$1,'CSC Mitre'!EN$1:EN$220,0)),"",VLOOKUP(JM$1,'Tactic Recode'!$A$1:$B$547,2,FALSE))</f>
        <v/>
      </c>
      <c r="JN145" t="str">
        <f>IF(ISERROR(MATCH(JN$1,'CSC Mitre'!EN$1:EN$220,0)),"",VLOOKUP(JN$1,'Tactic Recode'!$A$1:$B$547,2,FALSE))</f>
        <v/>
      </c>
      <c r="JO145" t="str">
        <f>IF(ISERROR(MATCH(JO$1,'CSC Mitre'!EN$1:EN$220,0)),"",VLOOKUP(JO$1,'Tactic Recode'!$A$1:$B$547,2,FALSE))</f>
        <v/>
      </c>
      <c r="JP145" t="str">
        <f>IF(ISERROR(MATCH(JP$1,'CSC Mitre'!EN$1:EN$220,0)),"",VLOOKUP(JP$1,'Tactic Recode'!$A$1:$B$547,2,FALSE))</f>
        <v/>
      </c>
      <c r="JQ145" t="str">
        <f>IF(ISERROR(MATCH(JQ$1,'CSC Mitre'!EN$1:EN$220,0)),"",VLOOKUP(JQ$1,'Tactic Recode'!$A$1:$B$547,2,FALSE))</f>
        <v/>
      </c>
      <c r="JR145" t="str">
        <f>IF(ISERROR(MATCH(JR$1,'CSC Mitre'!EN$1:EN$220,0)),"",VLOOKUP(JR$1,'Tactic Recode'!$A$1:$B$547,2,FALSE))</f>
        <v/>
      </c>
      <c r="JS145" t="str">
        <f>IF(ISERROR(MATCH(JS$1,'CSC Mitre'!EN$1:EN$220,0)),"",VLOOKUP(JS$1,'Tactic Recode'!$A$1:$B$547,2,FALSE))</f>
        <v/>
      </c>
      <c r="JT145" t="str">
        <f>IF(ISERROR(MATCH(JT$1,'CSC Mitre'!EN$1:EN$220,0)),"",VLOOKUP(JT$1,'Tactic Recode'!$A$1:$B$547,2,FALSE))</f>
        <v/>
      </c>
      <c r="JU145" t="str">
        <f>IF(ISERROR(MATCH(JU$1,'CSC Mitre'!EN$1:EN$220,0)),"",VLOOKUP(JU$1,'Tactic Recode'!$A$1:$B$547,2,FALSE))</f>
        <v/>
      </c>
      <c r="JV145" t="str">
        <f>IF(ISERROR(MATCH(JV$1,'CSC Mitre'!EN$1:EN$220,0)),"",VLOOKUP(JV$1,'Tactic Recode'!$A$1:$B$547,2,FALSE))</f>
        <v/>
      </c>
      <c r="JW145" t="str">
        <f>IF(ISERROR(MATCH(JW$1,'CSC Mitre'!EN$1:EN$220,0)),"",VLOOKUP(JW$1,'Tactic Recode'!$A$1:$B$547,2,FALSE))</f>
        <v/>
      </c>
      <c r="JX145" t="str">
        <f>IF(ISERROR(MATCH(JX$1,'CSC Mitre'!EN$1:EN$220,0)),"",VLOOKUP(JX$1,'Tactic Recode'!$A$1:$B$547,2,FALSE))</f>
        <v/>
      </c>
      <c r="JY145" t="str">
        <f>IF(ISERROR(MATCH(JY$1,'CSC Mitre'!EN$1:EN$220,0)),"",VLOOKUP(JY$1,'Tactic Recode'!$A$1:$B$547,2,FALSE))</f>
        <v/>
      </c>
      <c r="JZ145" t="str">
        <f>IF(ISERROR(MATCH(JZ$1,'CSC Mitre'!EN$1:EN$220,0)),"",VLOOKUP(JZ$1,'Tactic Recode'!$A$1:$B$547,2,FALSE))</f>
        <v/>
      </c>
      <c r="KA145" t="str">
        <f>IF(ISERROR(MATCH(KA$1,'CSC Mitre'!EN$1:EN$220,0)),"",VLOOKUP(KA$1,'Tactic Recode'!$A$1:$B$547,2,FALSE))</f>
        <v/>
      </c>
      <c r="KB145" t="str">
        <f>IF(ISERROR(MATCH(KB$1,'CSC Mitre'!EN$1:EN$220,0)),"",VLOOKUP(KB$1,'Tactic Recode'!$A$1:$B$547,2,FALSE))</f>
        <v/>
      </c>
      <c r="KC145" t="str">
        <f>IF(ISERROR(MATCH(KC$1,'CSC Mitre'!EN$1:EN$220,0)),"",VLOOKUP(KC$1,'Tactic Recode'!$A$1:$B$547,2,FALSE))</f>
        <v/>
      </c>
      <c r="KD145" t="str">
        <f>IF(ISERROR(MATCH(KD$1,'CSC Mitre'!EN$1:EN$220,0)),"",VLOOKUP(KD$1,'Tactic Recode'!$A$1:$B$547,2,FALSE))</f>
        <v/>
      </c>
      <c r="KE145" t="str">
        <f>IF(ISERROR(MATCH(KE$1,'CSC Mitre'!EN$1:EN$220,0)),"",VLOOKUP(KE$1,'Tactic Recode'!$A$1:$B$547,2,FALSE))</f>
        <v/>
      </c>
      <c r="KF145" t="str">
        <f>IF(ISERROR(MATCH(KF$1,'CSC Mitre'!EN$1:EN$220,0)),"",VLOOKUP(KF$1,'Tactic Recode'!$A$1:$B$547,2,FALSE))</f>
        <v/>
      </c>
      <c r="KG145" t="str">
        <f>IF(ISERROR(MATCH(KG$1,'CSC Mitre'!EN$1:EN$220,0)),"",VLOOKUP(KG$1,'Tactic Recode'!$A$1:$B$547,2,FALSE))</f>
        <v/>
      </c>
      <c r="KH145" t="str">
        <f>IF(ISERROR(MATCH(KH$1,'CSC Mitre'!EN$1:EN$220,0)),"",VLOOKUP(KH$1,'Tactic Recode'!$A$1:$B$547,2,FALSE))</f>
        <v/>
      </c>
      <c r="KI145" t="str">
        <f>IF(ISERROR(MATCH(KI$1,'CSC Mitre'!EN$1:EN$220,0)),"",VLOOKUP(KI$1,'Tactic Recode'!$A$1:$B$547,2,FALSE))</f>
        <v/>
      </c>
      <c r="KJ145" t="str">
        <f>IF(ISERROR(MATCH(KJ$1,'CSC Mitre'!EN$1:EN$220,0)),"",VLOOKUP(KJ$1,'Tactic Recode'!$A$1:$B$547,2,FALSE))</f>
        <v/>
      </c>
      <c r="KK145" t="str">
        <f>IF(ISERROR(MATCH(KK$1,'CSC Mitre'!EN$1:EN$220,0)),"",VLOOKUP(KK$1,'Tactic Recode'!$A$1:$B$547,2,FALSE))</f>
        <v/>
      </c>
      <c r="KL145" t="str">
        <f>IF(ISERROR(MATCH(KL$1,'CSC Mitre'!EN$1:EN$220,0)),"",VLOOKUP(KL$1,'Tactic Recode'!$A$1:$B$547,2,FALSE))</f>
        <v/>
      </c>
      <c r="KM145" t="str">
        <f>IF(ISERROR(MATCH(KM$1,'CSC Mitre'!EN$1:EN$220,0)),"",VLOOKUP(KM$1,'Tactic Recode'!$A$1:$B$547,2,FALSE))</f>
        <v/>
      </c>
      <c r="KN145" t="str">
        <f>IF(ISERROR(MATCH(KN$1,'CSC Mitre'!EN$1:EN$220,0)),"",VLOOKUP(KN$1,'Tactic Recode'!$A$1:$B$547,2,FALSE))</f>
        <v/>
      </c>
      <c r="KO145" t="str">
        <f>IF(ISERROR(MATCH(KO$1,'CSC Mitre'!EN$1:EN$220,0)),"",VLOOKUP(KO$1,'Tactic Recode'!$A$1:$B$547,2,FALSE))</f>
        <v/>
      </c>
      <c r="KP145" t="str">
        <f>IF(ISERROR(MATCH(KP$1,'CSC Mitre'!EN$1:EN$220,0)),"",VLOOKUP(KP$1,'Tactic Recode'!$A$1:$B$547,2,FALSE))</f>
        <v/>
      </c>
      <c r="KQ145" t="str">
        <f>IF(ISERROR(MATCH(KQ$1,'CSC Mitre'!EN$1:EN$220,0)),"",VLOOKUP(KQ$1,'Tactic Recode'!$A$1:$B$547,2,FALSE))</f>
        <v/>
      </c>
      <c r="KR145" t="str">
        <f>IF(ISERROR(MATCH(KR$1,'CSC Mitre'!EN$1:EN$220,0)),"",VLOOKUP(KR$1,'Tactic Recode'!$A$1:$B$547,2,FALSE))</f>
        <v/>
      </c>
      <c r="KS145" t="str">
        <f>IF(ISERROR(MATCH(KS$1,'CSC Mitre'!EN$1:EN$220,0)),"",VLOOKUP(KS$1,'Tactic Recode'!$A$1:$B$547,2,FALSE))</f>
        <v/>
      </c>
      <c r="KT145" t="str">
        <f>IF(ISERROR(MATCH(KT$1,'CSC Mitre'!EN$1:EN$220,0)),"",VLOOKUP(KT$1,'Tactic Recode'!$A$1:$B$547,2,FALSE))</f>
        <v/>
      </c>
      <c r="KU145" t="str">
        <f>IF(ISERROR(MATCH(KU$1,'CSC Mitre'!EN$1:EN$220,0)),"",VLOOKUP(KU$1,'Tactic Recode'!$A$1:$B$547,2,FALSE))</f>
        <v/>
      </c>
      <c r="KV145" t="str">
        <f>IF(ISERROR(MATCH(KV$1,'CSC Mitre'!EN$1:EN$220,0)),"",VLOOKUP(KV$1,'Tactic Recode'!$A$1:$B$547,2,FALSE))</f>
        <v/>
      </c>
      <c r="KW145" t="str">
        <f>IF(ISERROR(MATCH(KW$1,'CSC Mitre'!EN$1:EN$220,0)),"",VLOOKUP(KW$1,'Tactic Recode'!$A$1:$B$547,2,FALSE))</f>
        <v/>
      </c>
      <c r="KX145" t="str">
        <f>IF(ISERROR(MATCH(KX$1,'CSC Mitre'!EN$1:EN$220,0)),"",VLOOKUP(KX$1,'Tactic Recode'!$A$1:$B$547,2,FALSE))</f>
        <v/>
      </c>
      <c r="KY145" t="str">
        <f>IF(ISERROR(MATCH(KY$1,'CSC Mitre'!EN$1:EN$220,0)),"",VLOOKUP(KY$1,'Tactic Recode'!$A$1:$B$547,2,FALSE))</f>
        <v/>
      </c>
      <c r="KZ145" t="str">
        <f>IF(ISERROR(MATCH(KZ$1,'CSC Mitre'!EN$1:EN$220,0)),"",VLOOKUP(KZ$1,'Tactic Recode'!$A$1:$B$547,2,FALSE))</f>
        <v/>
      </c>
      <c r="LA145" t="str">
        <f>IF(ISERROR(MATCH(LA$1,'CSC Mitre'!EN$1:EN$220,0)),"",VLOOKUP(LA$1,'Tactic Recode'!$A$1:$B$547,2,FALSE))</f>
        <v/>
      </c>
      <c r="LB145" t="str">
        <f>IF(ISERROR(MATCH(LB$1,'CSC Mitre'!EN$1:EN$220,0)),"",VLOOKUP(LB$1,'Tactic Recode'!$A$1:$B$547,2,FALSE))</f>
        <v/>
      </c>
      <c r="LC145" t="str">
        <f>IF(ISERROR(MATCH(LC$1,'CSC Mitre'!EN$1:EN$220,0)),"",VLOOKUP(LC$1,'Tactic Recode'!$A$1:$B$547,2,FALSE))</f>
        <v/>
      </c>
      <c r="LD145" t="str">
        <f>IF(ISERROR(MATCH(LD$1,'CSC Mitre'!EN$1:EN$220,0)),"",VLOOKUP(LD$1,'Tactic Recode'!$A$1:$B$547,2,FALSE))</f>
        <v/>
      </c>
      <c r="LE145" t="str">
        <f>IF(ISERROR(MATCH(LE$1,'CSC Mitre'!EN$1:EN$220,0)),"",VLOOKUP(LE$1,'Tactic Recode'!$A$1:$B$547,2,FALSE))</f>
        <v/>
      </c>
      <c r="LF145" t="str">
        <f>IF(ISERROR(MATCH(LF$1,'CSC Mitre'!EN$1:EN$220,0)),"",VLOOKUP(LF$1,'Tactic Recode'!$A$1:$B$547,2,FALSE))</f>
        <v/>
      </c>
      <c r="LG145" t="str">
        <f>IF(ISERROR(MATCH(LG$1,'CSC Mitre'!EN$1:EN$220,0)),"",VLOOKUP(LG$1,'Tactic Recode'!$A$1:$B$547,2,FALSE))</f>
        <v/>
      </c>
      <c r="LH145" t="str">
        <f>IF(ISERROR(MATCH(LH$1,'CSC Mitre'!EN$1:EN$220,0)),"",VLOOKUP(LH$1,'Tactic Recode'!$A$1:$B$547,2,FALSE))</f>
        <v/>
      </c>
      <c r="LI145" t="str">
        <f>IF(ISERROR(MATCH(LI$1,'CSC Mitre'!EN$1:EN$220,0)),"",VLOOKUP(LI$1,'Tactic Recode'!$A$1:$B$547,2,FALSE))</f>
        <v/>
      </c>
      <c r="LJ145" t="str">
        <f>IF(ISERROR(MATCH(LJ$1,'CSC Mitre'!EN$1:EN$220,0)),"",VLOOKUP(LJ$1,'Tactic Recode'!$A$1:$B$547,2,FALSE))</f>
        <v/>
      </c>
      <c r="LK145" t="str">
        <f>IF(ISERROR(MATCH(LK$1,'CSC Mitre'!EN$1:EN$220,0)),"",VLOOKUP(LK$1,'Tactic Recode'!$A$1:$B$547,2,FALSE))</f>
        <v/>
      </c>
      <c r="LL145" t="str">
        <f>IF(ISERROR(MATCH(LL$1,'CSC Mitre'!EN$1:EN$220,0)),"",VLOOKUP(LL$1,'Tactic Recode'!$A$1:$B$547,2,FALSE))</f>
        <v/>
      </c>
      <c r="LM145" t="str">
        <f>IF(ISERROR(MATCH(LM$1,'CSC Mitre'!EN$1:EN$220,0)),"",VLOOKUP(LM$1,'Tactic Recode'!$A$1:$B$547,2,FALSE))</f>
        <v/>
      </c>
      <c r="LN145" t="str">
        <f>IF(ISERROR(MATCH(LN$1,'CSC Mitre'!EN$1:EN$220,0)),"",VLOOKUP(LN$1,'Tactic Recode'!$A$1:$B$547,2,FALSE))</f>
        <v/>
      </c>
      <c r="LO145" t="str">
        <f>IF(ISERROR(MATCH(LO$1,'CSC Mitre'!EN$1:EN$220,0)),"",VLOOKUP(LO$1,'Tactic Recode'!$A$1:$B$547,2,FALSE))</f>
        <v/>
      </c>
      <c r="LP145" t="str">
        <f>IF(ISERROR(MATCH(LP$1,'CSC Mitre'!EN$1:EN$220,0)),"",VLOOKUP(LP$1,'Tactic Recode'!$A$1:$B$547,2,FALSE))</f>
        <v/>
      </c>
      <c r="LQ145" t="str">
        <f>IF(ISERROR(MATCH(LQ$1,'CSC Mitre'!EN$1:EN$220,0)),"",VLOOKUP(LQ$1,'Tactic Recode'!$A$1:$B$547,2,FALSE))</f>
        <v/>
      </c>
      <c r="LR145" t="str">
        <f>IF(ISERROR(MATCH(LR$1,'CSC Mitre'!EN$1:EN$220,0)),"",VLOOKUP(LR$1,'Tactic Recode'!$A$1:$B$547,2,FALSE))</f>
        <v/>
      </c>
      <c r="LS145" t="str">
        <f>IF(ISERROR(MATCH(LS$1,'CSC Mitre'!EN$1:EN$220,0)),"",VLOOKUP(LS$1,'Tactic Recode'!$A$1:$B$547,2,FALSE))</f>
        <v/>
      </c>
      <c r="LT145" t="str">
        <f>IF(ISERROR(MATCH(LT$1,'CSC Mitre'!EN$1:EN$220,0)),"",VLOOKUP(LT$1,'Tactic Recode'!$A$1:$B$547,2,FALSE))</f>
        <v/>
      </c>
      <c r="LU145" t="str">
        <f>IF(ISERROR(MATCH(LU$1,'CSC Mitre'!EN$1:EN$220,0)),"",VLOOKUP(LU$1,'Tactic Recode'!$A$1:$B$547,2,FALSE))</f>
        <v/>
      </c>
      <c r="LV145" t="str">
        <f>IF(ISERROR(MATCH(LV$1,'CSC Mitre'!EN$1:EN$220,0)),"",VLOOKUP(LV$1,'Tactic Recode'!$A$1:$B$547,2,FALSE))</f>
        <v/>
      </c>
      <c r="LW145" t="str">
        <f>IF(ISERROR(MATCH(LW$1,'CSC Mitre'!EN$1:EN$220,0)),"",VLOOKUP(LW$1,'Tactic Recode'!$A$1:$B$547,2,FALSE))</f>
        <v/>
      </c>
      <c r="LX145" t="str">
        <f>IF(ISERROR(MATCH(LX$1,'CSC Mitre'!EN$1:EN$220,0)),"",VLOOKUP(LX$1,'Tactic Recode'!$A$1:$B$547,2,FALSE))</f>
        <v/>
      </c>
      <c r="LY145" t="str">
        <f>IF(ISERROR(MATCH(LY$1,'CSC Mitre'!EN$1:EN$220,0)),"",VLOOKUP(LY$1,'Tactic Recode'!$A$1:$B$547,2,FALSE))</f>
        <v/>
      </c>
      <c r="LZ145" t="str">
        <f>IF(ISERROR(MATCH(LZ$1,'CSC Mitre'!EN$1:EN$220,0)),"",VLOOKUP(LZ$1,'Tactic Recode'!$A$1:$B$547,2,FALSE))</f>
        <v/>
      </c>
      <c r="MA145" t="str">
        <f>IF(ISERROR(MATCH(MA$1,'CSC Mitre'!EN$1:EN$220,0)),"",VLOOKUP(MA$1,'Tactic Recode'!$A$1:$B$547,2,FALSE))</f>
        <v/>
      </c>
      <c r="MB145" t="str">
        <f>IF(ISERROR(MATCH(MB$1,'CSC Mitre'!EN$1:EN$220,0)),"",VLOOKUP(MB$1,'Tactic Recode'!$A$1:$B$547,2,FALSE))</f>
        <v/>
      </c>
      <c r="MC145" t="str">
        <f>IF(ISERROR(MATCH(MC$1,'CSC Mitre'!EN$1:EN$220,0)),"",VLOOKUP(MC$1,'Tactic Recode'!$A$1:$B$547,2,FALSE))</f>
        <v/>
      </c>
      <c r="MD145" t="str">
        <f>IF(ISERROR(MATCH(MD$1,'CSC Mitre'!EN$1:EN$220,0)),"",VLOOKUP(MD$1,'Tactic Recode'!$A$1:$B$547,2,FALSE))</f>
        <v/>
      </c>
      <c r="ME145" t="str">
        <f>IF(ISERROR(MATCH(ME$1,'CSC Mitre'!EN$1:EN$220,0)),"",VLOOKUP(ME$1,'Tactic Recode'!$A$1:$B$547,2,FALSE))</f>
        <v/>
      </c>
      <c r="MF145" t="str">
        <f>IF(ISERROR(MATCH(MF$1,'CSC Mitre'!EN$1:EN$220,0)),"",VLOOKUP(MF$1,'Tactic Recode'!$A$1:$B$547,2,FALSE))</f>
        <v/>
      </c>
      <c r="MG145" t="str">
        <f>IF(ISERROR(MATCH(MG$1,'CSC Mitre'!EN$1:EN$220,0)),"",VLOOKUP(MG$1,'Tactic Recode'!$A$1:$B$547,2,FALSE))</f>
        <v/>
      </c>
      <c r="MH145" t="str">
        <f>IF(ISERROR(MATCH(MH$1,'CSC Mitre'!EN$1:EN$220,0)),"",VLOOKUP(MH$1,'Tactic Recode'!$A$1:$B$547,2,FALSE))</f>
        <v/>
      </c>
      <c r="MI145" t="str">
        <f>IF(ISERROR(MATCH(MI$1,'CSC Mitre'!EN$1:EN$220,0)),"",VLOOKUP(MI$1,'Tactic Recode'!$A$1:$B$547,2,FALSE))</f>
        <v/>
      </c>
      <c r="MJ145" t="str">
        <f>IF(ISERROR(MATCH(MJ$1,'CSC Mitre'!EN$1:EN$220,0)),"",VLOOKUP(MJ$1,'Tactic Recode'!$A$1:$B$547,2,FALSE))</f>
        <v/>
      </c>
      <c r="MK145" t="str">
        <f>IF(ISERROR(MATCH(MK$1,'CSC Mitre'!EN$1:EN$220,0)),"",VLOOKUP(MK$1,'Tactic Recode'!$A$1:$B$547,2,FALSE))</f>
        <v/>
      </c>
      <c r="ML145" t="str">
        <f>IF(ISERROR(MATCH(ML$1,'CSC Mitre'!EN$1:EN$220,0)),"",VLOOKUP(ML$1,'Tactic Recode'!$A$1:$B$547,2,FALSE))</f>
        <v/>
      </c>
      <c r="MM145" t="str">
        <f>IF(ISERROR(MATCH(MM$1,'CSC Mitre'!EN$1:EN$220,0)),"",VLOOKUP(MM$1,'Tactic Recode'!$A$1:$B$547,2,FALSE))</f>
        <v/>
      </c>
      <c r="MN145" t="str">
        <f>IF(ISERROR(MATCH(MN$1,'CSC Mitre'!EN$1:EN$220,0)),"",VLOOKUP(MN$1,'Tactic Recode'!$A$1:$B$547,2,FALSE))</f>
        <v/>
      </c>
      <c r="MO145" t="str">
        <f>IF(ISERROR(MATCH(MO$1,'CSC Mitre'!EN$1:EN$220,0)),"",VLOOKUP(MO$1,'Tactic Recode'!$A$1:$B$547,2,FALSE))</f>
        <v/>
      </c>
      <c r="MP145" t="str">
        <f>IF(ISERROR(MATCH(MP$1,'CSC Mitre'!EN$1:EN$220,0)),"",VLOOKUP(MP$1,'Tactic Recode'!$A$1:$B$547,2,FALSE))</f>
        <v/>
      </c>
      <c r="MQ145" t="str">
        <f>IF(ISERROR(MATCH(MQ$1,'CSC Mitre'!EN$1:EN$220,0)),"",VLOOKUP(MQ$1,'Tactic Recode'!$A$1:$B$547,2,FALSE))</f>
        <v/>
      </c>
      <c r="MR145" t="str">
        <f>IF(ISERROR(MATCH(MR$1,'CSC Mitre'!EN$1:EN$220,0)),"",VLOOKUP(MR$1,'Tactic Recode'!$A$1:$B$547,2,FALSE))</f>
        <v/>
      </c>
      <c r="MS145" t="str">
        <f>IF(ISERROR(MATCH(MS$1,'CSC Mitre'!EN$1:EN$220,0)),"",VLOOKUP(MS$1,'Tactic Recode'!$A$1:$B$547,2,FALSE))</f>
        <v/>
      </c>
      <c r="MT145" t="str">
        <f>IF(ISERROR(MATCH(MT$1,'CSC Mitre'!EN$1:EN$220,0)),"",VLOOKUP(MT$1,'Tactic Recode'!$A$1:$B$547,2,FALSE))</f>
        <v/>
      </c>
      <c r="MU145" t="str">
        <f>IF(ISERROR(MATCH(MU$1,'CSC Mitre'!EN$1:EN$220,0)),"",VLOOKUP(MU$1,'Tactic Recode'!$A$1:$B$547,2,FALSE))</f>
        <v/>
      </c>
      <c r="MV145" t="str">
        <f>IF(ISERROR(MATCH(MV$1,'CSC Mitre'!EN$1:EN$220,0)),"",VLOOKUP(MV$1,'Tactic Recode'!$A$1:$B$547,2,FALSE))</f>
        <v/>
      </c>
      <c r="MW145" t="str">
        <f>IF(ISERROR(MATCH(MW$1,'CSC Mitre'!EN$1:EN$220,0)),"",VLOOKUP(MW$1,'Tactic Recode'!$A$1:$B$547,2,FALSE))</f>
        <v/>
      </c>
      <c r="MX145" t="str">
        <f>IF(ISERROR(MATCH(MX$1,'CSC Mitre'!EN$1:EN$220,0)),"",VLOOKUP(MX$1,'Tactic Recode'!$A$1:$B$547,2,FALSE))</f>
        <v/>
      </c>
      <c r="MY145" t="str">
        <f>IF(ISERROR(MATCH(MY$1,'CSC Mitre'!EN$1:EN$220,0)),"",VLOOKUP(MY$1,'Tactic Recode'!$A$1:$B$547,2,FALSE))</f>
        <v/>
      </c>
      <c r="MZ145" t="str">
        <f>IF(ISERROR(MATCH(MZ$1,'CSC Mitre'!EN$1:EN$220,0)),"",VLOOKUP(MZ$1,'Tactic Recode'!$A$1:$B$547,2,FALSE))</f>
        <v/>
      </c>
      <c r="NA145" t="str">
        <f>IF(ISERROR(MATCH(NA$1,'CSC Mitre'!EN$1:EN$220,0)),"",VLOOKUP(NA$1,'Tactic Recode'!$A$1:$B$547,2,FALSE))</f>
        <v/>
      </c>
      <c r="NB145" t="str">
        <f>IF(ISERROR(MATCH(NB$1,'CSC Mitre'!EN$1:EN$220,0)),"",VLOOKUP(NB$1,'Tactic Recode'!$A$1:$B$547,2,FALSE))</f>
        <v/>
      </c>
      <c r="NC145" t="str">
        <f>IF(ISERROR(MATCH(NC$1,'CSC Mitre'!EN$1:EN$220,0)),"",VLOOKUP(NC$1,'Tactic Recode'!$A$1:$B$547,2,FALSE))</f>
        <v/>
      </c>
      <c r="ND145" t="str">
        <f>IF(ISERROR(MATCH(ND$1,'CSC Mitre'!EN$1:EN$220,0)),"",VLOOKUP(ND$1,'Tactic Recode'!$A$1:$B$547,2,FALSE))</f>
        <v/>
      </c>
      <c r="NE145" t="str">
        <f>IF(ISERROR(MATCH(NE$1,'CSC Mitre'!EN$1:EN$220,0)),"",VLOOKUP(NE$1,'Tactic Recode'!$A$1:$B$547,2,FALSE))</f>
        <v/>
      </c>
      <c r="NF145" t="str">
        <f>IF(ISERROR(MATCH(NF$1,'CSC Mitre'!EN$1:EN$220,0)),"",VLOOKUP(NF$1,'Tactic Recode'!$A$1:$B$547,2,FALSE))</f>
        <v/>
      </c>
      <c r="NG145" t="str">
        <f>IF(ISERROR(MATCH(NG$1,'CSC Mitre'!EN$1:EN$220,0)),"",VLOOKUP(NG$1,'Tactic Recode'!$A$1:$B$547,2,FALSE))</f>
        <v/>
      </c>
      <c r="NH145" t="str">
        <f>IF(ISERROR(MATCH(NH$1,'CSC Mitre'!EN$1:EN$220,0)),"",VLOOKUP(NH$1,'Tactic Recode'!$A$1:$B$547,2,FALSE))</f>
        <v/>
      </c>
      <c r="NI145" t="str">
        <f>IF(ISERROR(MATCH(NI$1,'CSC Mitre'!EN$1:EN$220,0)),"",VLOOKUP(NI$1,'Tactic Recode'!$A$1:$B$547,2,FALSE))</f>
        <v/>
      </c>
      <c r="NJ145" t="str">
        <f>IF(ISERROR(MATCH(NJ$1,'CSC Mitre'!EN$1:EN$220,0)),"",VLOOKUP(NJ$1,'Tactic Recode'!$A$1:$B$547,2,FALSE))</f>
        <v/>
      </c>
      <c r="NK145" t="str">
        <f>IF(ISERROR(MATCH(NK$1,'CSC Mitre'!EN$1:EN$220,0)),"",VLOOKUP(NK$1,'Tactic Recode'!$A$1:$B$547,2,FALSE))</f>
        <v/>
      </c>
      <c r="NL145" t="str">
        <f>IF(ISERROR(MATCH(NL$1,'CSC Mitre'!EN$1:EN$220,0)),"",VLOOKUP(NL$1,'Tactic Recode'!$A$1:$B$547,2,FALSE))</f>
        <v/>
      </c>
      <c r="NM145" t="str">
        <f>IF(ISERROR(MATCH(NM$1,'CSC Mitre'!EN$1:EN$220,0)),"",VLOOKUP(NM$1,'Tactic Recode'!$A$1:$B$547,2,FALSE))</f>
        <v/>
      </c>
      <c r="NN145" t="str">
        <f>IF(ISERROR(MATCH(NN$1,'CSC Mitre'!EN$1:EN$220,0)),"",VLOOKUP(NN$1,'Tactic Recode'!$A$1:$B$547,2,FALSE))</f>
        <v/>
      </c>
      <c r="NO145" t="str">
        <f>IF(ISERROR(MATCH(NO$1,'CSC Mitre'!EN$1:EN$220,0)),"",VLOOKUP(NO$1,'Tactic Recode'!$A$1:$B$547,2,FALSE))</f>
        <v/>
      </c>
      <c r="NP145" t="str">
        <f>IF(ISERROR(MATCH(NP$1,'CSC Mitre'!EN$1:EN$220,0)),"",VLOOKUP(NP$1,'Tactic Recode'!$A$1:$B$547,2,FALSE))</f>
        <v/>
      </c>
      <c r="NQ145" t="str">
        <f>IF(ISERROR(MATCH(NQ$1,'CSC Mitre'!EN$1:EN$220,0)),"",VLOOKUP(NQ$1,'Tactic Recode'!$A$1:$B$547,2,FALSE))</f>
        <v/>
      </c>
      <c r="NR145" t="str">
        <f>IF(ISERROR(MATCH(NR$1,'CSC Mitre'!EN$1:EN$220,0)),"",VLOOKUP(NR$1,'Tactic Recode'!$A$1:$B$547,2,FALSE))</f>
        <v/>
      </c>
      <c r="NS145" t="str">
        <f>IF(ISERROR(MATCH(NS$1,'CSC Mitre'!EN$1:EN$220,0)),"",VLOOKUP(NS$1,'Tactic Recode'!$A$1:$B$547,2,FALSE))</f>
        <v/>
      </c>
      <c r="NT145" t="str">
        <f>IF(ISERROR(MATCH(NT$1,'CSC Mitre'!EN$1:EN$220,0)),"",VLOOKUP(NT$1,'Tactic Recode'!$A$1:$B$547,2,FALSE))</f>
        <v/>
      </c>
      <c r="NU145" t="str">
        <f>IF(ISERROR(MATCH(NU$1,'CSC Mitre'!EN$1:EN$220,0)),"",VLOOKUP(NU$1,'Tactic Recode'!$A$1:$B$547,2,FALSE))</f>
        <v/>
      </c>
      <c r="NV145" t="str">
        <f>IF(ISERROR(MATCH(NV$1,'CSC Mitre'!EN$1:EN$220,0)),"",VLOOKUP(NV$1,'Tactic Recode'!$A$1:$B$547,2,FALSE))</f>
        <v/>
      </c>
      <c r="NW145" t="str">
        <f>IF(ISERROR(MATCH(NW$1,'CSC Mitre'!EN$1:EN$220,0)),"",VLOOKUP(NW$1,'Tactic Recode'!$A$1:$B$547,2,FALSE))</f>
        <v/>
      </c>
      <c r="NX145" t="str">
        <f>IF(ISERROR(MATCH(NX$1,'CSC Mitre'!EN$1:EN$220,0)),"",VLOOKUP(NX$1,'Tactic Recode'!$A$1:$B$547,2,FALSE))</f>
        <v/>
      </c>
      <c r="NY145" t="str">
        <f>IF(ISERROR(MATCH(NY$1,'CSC Mitre'!EN$1:EN$220,0)),"",VLOOKUP(NY$1,'Tactic Recode'!$A$1:$B$547,2,FALSE))</f>
        <v/>
      </c>
      <c r="NZ145" t="str">
        <f>IF(ISERROR(MATCH(NZ$1,'CSC Mitre'!EN$1:EN$220,0)),"",VLOOKUP(NZ$1,'Tactic Recode'!$A$1:$B$547,2,FALSE))</f>
        <v/>
      </c>
      <c r="OA145" t="str">
        <f>IF(ISERROR(MATCH(OA$1,'CSC Mitre'!EN$1:EN$220,0)),"",VLOOKUP(OA$1,'Tactic Recode'!$A$1:$B$547,2,FALSE))</f>
        <v/>
      </c>
      <c r="OB145" t="str">
        <f>IF(ISERROR(MATCH(OB$1,'CSC Mitre'!EN$1:EN$220,0)),"",VLOOKUP(OB$1,'Tactic Recode'!$A$1:$B$547,2,FALSE))</f>
        <v/>
      </c>
      <c r="OC145" t="str">
        <f>IF(ISERROR(MATCH(OC$1,'CSC Mitre'!EN$1:EN$220,0)),"",VLOOKUP(OC$1,'Tactic Recode'!$A$1:$B$547,2,FALSE))</f>
        <v/>
      </c>
      <c r="OD145" t="str">
        <f>IF(ISERROR(MATCH(OD$1,'CSC Mitre'!EN$1:EN$220,0)),"",VLOOKUP(OD$1,'Tactic Recode'!$A$1:$B$547,2,FALSE))</f>
        <v/>
      </c>
      <c r="OE145" t="str">
        <f>IF(ISERROR(MATCH(OE$1,'CSC Mitre'!EN$1:EN$220,0)),"",VLOOKUP(OE$1,'Tactic Recode'!$A$1:$B$547,2,FALSE))</f>
        <v/>
      </c>
      <c r="OF145" t="str">
        <f>IF(ISERROR(MATCH(OF$1,'CSC Mitre'!EN$1:EN$220,0)),"",VLOOKUP(OF$1,'Tactic Recode'!$A$1:$B$547,2,FALSE))</f>
        <v/>
      </c>
      <c r="OG145" t="str">
        <f>IF(ISERROR(MATCH(OG$1,'CSC Mitre'!EN$1:EN$220,0)),"",VLOOKUP(OG$1,'Tactic Recode'!$A$1:$B$547,2,FALSE))</f>
        <v/>
      </c>
      <c r="OH145" t="str">
        <f>IF(ISERROR(MATCH(OH$1,'CSC Mitre'!EN$1:EN$220,0)),"",VLOOKUP(OH$1,'Tactic Recode'!$A$1:$B$547,2,FALSE))</f>
        <v/>
      </c>
      <c r="OI145" t="str">
        <f>IF(ISERROR(MATCH(OI$1,'CSC Mitre'!EN$1:EN$220,0)),"",VLOOKUP(OI$1,'Tactic Recode'!$A$1:$B$547,2,FALSE))</f>
        <v/>
      </c>
      <c r="OJ145" t="str">
        <f>IF(ISERROR(MATCH(OJ$1,'CSC Mitre'!EN$1:EN$220,0)),"",VLOOKUP(OJ$1,'Tactic Recode'!$A$1:$B$547,2,FALSE))</f>
        <v/>
      </c>
      <c r="OK145" t="str">
        <f>IF(ISERROR(MATCH(OK$1,'CSC Mitre'!EN$1:EN$220,0)),"",VLOOKUP(OK$1,'Tactic Recode'!$A$1:$B$547,2,FALSE))</f>
        <v/>
      </c>
      <c r="OL145" t="str">
        <f>IF(ISERROR(MATCH(OL$1,'CSC Mitre'!EN$1:EN$220,0)),"",VLOOKUP(OL$1,'Tactic Recode'!$A$1:$B$547,2,FALSE))</f>
        <v/>
      </c>
      <c r="OM145" t="str">
        <f>IF(ISERROR(MATCH(OM$1,'CSC Mitre'!EN$1:EN$220,0)),"",VLOOKUP(OM$1,'Tactic Recode'!$A$1:$B$547,2,FALSE))</f>
        <v/>
      </c>
      <c r="ON145" t="str">
        <f>IF(ISERROR(MATCH(ON$1,'CSC Mitre'!EN$1:EN$220,0)),"",VLOOKUP(ON$1,'Tactic Recode'!$A$1:$B$547,2,FALSE))</f>
        <v/>
      </c>
      <c r="OO145" t="str">
        <f>IF(ISERROR(MATCH(OO$1,'CSC Mitre'!EN$1:EN$220,0)),"",VLOOKUP(OO$1,'Tactic Recode'!$A$1:$B$547,2,FALSE))</f>
        <v/>
      </c>
      <c r="OP145" t="str">
        <f>IF(ISERROR(MATCH(OP$1,'CSC Mitre'!EN$1:EN$220,0)),"",VLOOKUP(OP$1,'Tactic Recode'!$A$1:$B$547,2,FALSE))</f>
        <v/>
      </c>
      <c r="OQ145" t="str">
        <f>IF(ISERROR(MATCH(OQ$1,'CSC Mitre'!EN$1:EN$220,0)),"",VLOOKUP(OQ$1,'Tactic Recode'!$A$1:$B$547,2,FALSE))</f>
        <v/>
      </c>
      <c r="OR145" t="str">
        <f>IF(ISERROR(MATCH(OR$1,'CSC Mitre'!EN$1:EN$220,0)),"",VLOOKUP(OR$1,'Tactic Recode'!$A$1:$B$547,2,FALSE))</f>
        <v/>
      </c>
      <c r="OS145" t="str">
        <f>IF(ISERROR(MATCH(OS$1,'CSC Mitre'!EN$1:EN$220,0)),"",VLOOKUP(OS$1,'Tactic Recode'!$A$1:$B$547,2,FALSE))</f>
        <v/>
      </c>
      <c r="OT145" t="str">
        <f>IF(ISERROR(MATCH(OT$1,'CSC Mitre'!EN$1:EN$220,0)),"",VLOOKUP(OT$1,'Tactic Recode'!$A$1:$B$547,2,FALSE))</f>
        <v/>
      </c>
      <c r="OU145" t="str">
        <f>IF(ISERROR(MATCH(OU$1,'CSC Mitre'!EN$1:EN$220,0)),"",VLOOKUP(OU$1,'Tactic Recode'!$A$1:$B$547,2,FALSE))</f>
        <v/>
      </c>
      <c r="OV145" t="str">
        <f>IF(ISERROR(MATCH(OV$1,'CSC Mitre'!EN$1:EN$220,0)),"",VLOOKUP(OV$1,'Tactic Recode'!$A$1:$B$547,2,FALSE))</f>
        <v/>
      </c>
      <c r="OW145" t="str">
        <f>IF(ISERROR(MATCH(OW$1,'CSC Mitre'!EN$1:EN$220,0)),"",VLOOKUP(OW$1,'Tactic Recode'!$A$1:$B$547,2,FALSE))</f>
        <v/>
      </c>
      <c r="OX145" t="str">
        <f>IF(ISERROR(MATCH(OX$1,'CSC Mitre'!EN$1:EN$220,0)),"",VLOOKUP(OX$1,'Tactic Recode'!$A$1:$B$547,2,FALSE))</f>
        <v/>
      </c>
      <c r="OY145" t="str">
        <f>IF(ISERROR(MATCH(OY$1,'CSC Mitre'!EN$1:EN$220,0)),"",VLOOKUP(OY$1,'Tactic Recode'!$A$1:$B$547,2,FALSE))</f>
        <v/>
      </c>
      <c r="OZ145" t="str">
        <f>IF(ISERROR(MATCH(OZ$1,'CSC Mitre'!EN$1:EN$220,0)),"",VLOOKUP(OZ$1,'Tactic Recode'!$A$1:$B$547,2,FALSE))</f>
        <v/>
      </c>
      <c r="PA145" t="str">
        <f>IF(ISERROR(MATCH(PA$1,'CSC Mitre'!EN$1:EN$220,0)),"",VLOOKUP(PA$1,'Tactic Recode'!$A$1:$B$547,2,FALSE))</f>
        <v/>
      </c>
      <c r="PB145" t="str">
        <f>IF(ISERROR(MATCH(PB$1,'CSC Mitre'!EN$1:EN$220,0)),"",VLOOKUP(PB$1,'Tactic Recode'!$A$1:$B$547,2,FALSE))</f>
        <v/>
      </c>
      <c r="PC145" t="str">
        <f>IF(ISERROR(MATCH(PC$1,'CSC Mitre'!EN$1:EN$220,0)),"",VLOOKUP(PC$1,'Tactic Recode'!$A$1:$B$547,2,FALSE))</f>
        <v/>
      </c>
      <c r="PD145" t="str">
        <f>IF(ISERROR(MATCH(PD$1,'CSC Mitre'!EN$1:EN$220,0)),"",VLOOKUP(PD$1,'Tactic Recode'!$A$1:$B$547,2,FALSE))</f>
        <v/>
      </c>
      <c r="PE145" t="str">
        <f>IF(ISERROR(MATCH(PE$1,'CSC Mitre'!EN$1:EN$220,0)),"",VLOOKUP(PE$1,'Tactic Recode'!$A$1:$B$547,2,FALSE))</f>
        <v/>
      </c>
      <c r="PF145" t="str">
        <f>IF(ISERROR(MATCH(PF$1,'CSC Mitre'!EN$1:EN$220,0)),"",VLOOKUP(PF$1,'Tactic Recode'!$A$1:$B$547,2,FALSE))</f>
        <v/>
      </c>
      <c r="PG145" t="str">
        <f>IF(ISERROR(MATCH(PG$1,'CSC Mitre'!EN$1:EN$220,0)),"",VLOOKUP(PG$1,'Tactic Recode'!$A$1:$B$547,2,FALSE))</f>
        <v/>
      </c>
      <c r="PH145" t="str">
        <f>IF(ISERROR(MATCH(PH$1,'CSC Mitre'!EN$1:EN$220,0)),"",VLOOKUP(PH$1,'Tactic Recode'!$A$1:$B$547,2,FALSE))</f>
        <v/>
      </c>
      <c r="PI145" t="str">
        <f>IF(ISERROR(MATCH(PI$1,'CSC Mitre'!EN$1:EN$220,0)),"",VLOOKUP(PI$1,'Tactic Recode'!$A$1:$B$547,2,FALSE))</f>
        <v/>
      </c>
      <c r="PJ145" t="str">
        <f>IF(ISERROR(MATCH(PJ$1,'CSC Mitre'!EN$1:EN$220,0)),"",VLOOKUP(PJ$1,'Tactic Recode'!$A$1:$B$547,2,FALSE))</f>
        <v/>
      </c>
      <c r="PK145" t="str">
        <f>IF(ISERROR(MATCH(PK$1,'CSC Mitre'!EN$1:EN$220,0)),"",VLOOKUP(PK$1,'Tactic Recode'!$A$1:$B$547,2,FALSE))</f>
        <v/>
      </c>
      <c r="PL145" t="str">
        <f>IF(ISERROR(MATCH(PL$1,'CSC Mitre'!EN$1:EN$220,0)),"",VLOOKUP(PL$1,'Tactic Recode'!$A$1:$B$547,2,FALSE))</f>
        <v/>
      </c>
      <c r="PM145" t="str">
        <f>IF(ISERROR(MATCH(PM$1,'CSC Mitre'!EN$1:EN$220,0)),"",VLOOKUP(PM$1,'Tactic Recode'!$A$1:$B$547,2,FALSE))</f>
        <v/>
      </c>
      <c r="PN145" t="str">
        <f>IF(ISERROR(MATCH(PN$1,'CSC Mitre'!EN$1:EN$220,0)),"",VLOOKUP(PN$1,'Tactic Recode'!$A$1:$B$547,2,FALSE))</f>
        <v/>
      </c>
      <c r="PO145" t="str">
        <f>IF(ISERROR(MATCH(PO$1,'CSC Mitre'!EN$1:EN$220,0)),"",VLOOKUP(PO$1,'Tactic Recode'!$A$1:$B$547,2,FALSE))</f>
        <v/>
      </c>
      <c r="PP145" t="str">
        <f>IF(ISERROR(MATCH(PP$1,'CSC Mitre'!EN$1:EN$220,0)),"",VLOOKUP(PP$1,'Tactic Recode'!$A$1:$B$547,2,FALSE))</f>
        <v/>
      </c>
      <c r="PQ145" t="str">
        <f>IF(ISERROR(MATCH(PQ$1,'CSC Mitre'!EN$1:EN$220,0)),"",VLOOKUP(PQ$1,'Tactic Recode'!$A$1:$B$547,2,FALSE))</f>
        <v/>
      </c>
      <c r="PR145" t="str">
        <f>IF(ISERROR(MATCH(PR$1,'CSC Mitre'!EN$1:EN$220,0)),"",VLOOKUP(PR$1,'Tactic Recode'!$A$1:$B$547,2,FALSE))</f>
        <v/>
      </c>
      <c r="PS145" t="str">
        <f>IF(ISERROR(MATCH(PS$1,'CSC Mitre'!EN$1:EN$220,0)),"",VLOOKUP(PS$1,'Tactic Recode'!$A$1:$B$547,2,FALSE))</f>
        <v/>
      </c>
      <c r="PT145" t="str">
        <f>IF(ISERROR(MATCH(PT$1,'CSC Mitre'!EN$1:EN$220,0)),"",VLOOKUP(PT$1,'Tactic Recode'!$A$1:$B$547,2,FALSE))</f>
        <v/>
      </c>
      <c r="PU145" t="str">
        <f>IF(ISERROR(MATCH(PU$1,'CSC Mitre'!EN$1:EN$220,0)),"",VLOOKUP(PU$1,'Tactic Recode'!$A$1:$B$547,2,FALSE))</f>
        <v/>
      </c>
      <c r="PV145" t="str">
        <f>IF(ISERROR(MATCH(PV$1,'CSC Mitre'!EN$1:EN$220,0)),"",VLOOKUP(PV$1,'Tactic Recode'!$A$1:$B$547,2,FALSE))</f>
        <v/>
      </c>
      <c r="PW145" t="str">
        <f>IF(ISERROR(MATCH(PW$1,'CSC Mitre'!EN$1:EN$220,0)),"",VLOOKUP(PW$1,'Tactic Recode'!$A$1:$B$547,2,FALSE))</f>
        <v/>
      </c>
      <c r="PX145" t="str">
        <f>IF(ISERROR(MATCH(PX$1,'CSC Mitre'!EN$1:EN$220,0)),"",VLOOKUP(PX$1,'Tactic Recode'!$A$1:$B$547,2,FALSE))</f>
        <v/>
      </c>
      <c r="PY145" t="str">
        <f>IF(ISERROR(MATCH(PY$1,'CSC Mitre'!EN$1:EN$220,0)),"",VLOOKUP(PY$1,'Tactic Recode'!$A$1:$B$547,2,FALSE))</f>
        <v/>
      </c>
      <c r="PZ145" t="str">
        <f>IF(ISERROR(MATCH(PZ$1,'CSC Mitre'!EN$1:EN$220,0)),"",VLOOKUP(PZ$1,'Tactic Recode'!$A$1:$B$547,2,FALSE))</f>
        <v/>
      </c>
      <c r="QA145" t="str">
        <f>IF(ISERROR(MATCH(QA$1,'CSC Mitre'!EN$1:EN$220,0)),"",VLOOKUP(QA$1,'Tactic Recode'!$A$1:$B$547,2,FALSE))</f>
        <v/>
      </c>
      <c r="QB145" t="str">
        <f>IF(ISERROR(MATCH(QB$1,'CSC Mitre'!EN$1:EN$220,0)),"",VLOOKUP(QB$1,'Tactic Recode'!$A$1:$B$547,2,FALSE))</f>
        <v/>
      </c>
      <c r="QC145" t="str">
        <f>IF(ISERROR(MATCH(QC$1,'CSC Mitre'!EN$1:EN$220,0)),"",VLOOKUP(QC$1,'Tactic Recode'!$A$1:$B$547,2,FALSE))</f>
        <v/>
      </c>
      <c r="QD145" t="str">
        <f>IF(ISERROR(MATCH(QD$1,'CSC Mitre'!EN$1:EN$220,0)),"",VLOOKUP(QD$1,'Tactic Recode'!$A$1:$B$547,2,FALSE))</f>
        <v/>
      </c>
      <c r="QE145" t="str">
        <f>IF(ISERROR(MATCH(QE$1,'CSC Mitre'!EN$1:EN$220,0)),"",VLOOKUP(QE$1,'Tactic Recode'!$A$1:$B$547,2,FALSE))</f>
        <v/>
      </c>
      <c r="QF145" t="str">
        <f>IF(ISERROR(MATCH(QF$1,'CSC Mitre'!EN$1:EN$220,0)),"",VLOOKUP(QF$1,'Tactic Recode'!$A$1:$B$547,2,FALSE))</f>
        <v/>
      </c>
      <c r="QG145" t="str">
        <f>IF(ISERROR(MATCH(QG$1,'CSC Mitre'!EN$1:EN$220,0)),"",VLOOKUP(QG$1,'Tactic Recode'!$A$1:$B$547,2,FALSE))</f>
        <v/>
      </c>
      <c r="QH145" t="str">
        <f>IF(ISERROR(MATCH(QH$1,'CSC Mitre'!EN$1:EN$220,0)),"",VLOOKUP(QH$1,'Tactic Recode'!$A$1:$B$547,2,FALSE))</f>
        <v/>
      </c>
      <c r="QI145" t="str">
        <f>IF(ISERROR(MATCH(QI$1,'CSC Mitre'!EN$1:EN$220,0)),"",VLOOKUP(QI$1,'Tactic Recode'!$A$1:$B$547,2,FALSE))</f>
        <v/>
      </c>
      <c r="QJ145" t="str">
        <f>IF(ISERROR(MATCH(QJ$1,'CSC Mitre'!EN$1:EN$220,0)),"",VLOOKUP(QJ$1,'Tactic Recode'!$A$1:$B$547,2,FALSE))</f>
        <v/>
      </c>
      <c r="QK145" t="str">
        <f>IF(ISERROR(MATCH(QK$1,'CSC Mitre'!EN$1:EN$220,0)),"",VLOOKUP(QK$1,'Tactic Recode'!$A$1:$B$547,2,FALSE))</f>
        <v/>
      </c>
      <c r="QL145" t="str">
        <f>IF(ISERROR(MATCH(QL$1,'CSC Mitre'!EN$1:EN$220,0)),"",VLOOKUP(QL$1,'Tactic Recode'!$A$1:$B$547,2,FALSE))</f>
        <v/>
      </c>
      <c r="QM145" t="str">
        <f>IF(ISERROR(MATCH(QM$1,'CSC Mitre'!EN$1:EN$220,0)),"",VLOOKUP(QM$1,'Tactic Recode'!$A$1:$B$547,2,FALSE))</f>
        <v/>
      </c>
      <c r="QN145" t="str">
        <f>IF(ISERROR(MATCH(QN$1,'CSC Mitre'!EN$1:EN$220,0)),"",VLOOKUP(QN$1,'Tactic Recode'!$A$1:$B$547,2,FALSE))</f>
        <v/>
      </c>
      <c r="QO145" t="str">
        <f>IF(ISERROR(MATCH(QO$1,'CSC Mitre'!EN$1:EN$220,0)),"",VLOOKUP(QO$1,'Tactic Recode'!$A$1:$B$547,2,FALSE))</f>
        <v/>
      </c>
      <c r="QP145" t="str">
        <f>IF(ISERROR(MATCH(QP$1,'CSC Mitre'!EN$1:EN$220,0)),"",VLOOKUP(QP$1,'Tactic Recode'!$A$1:$B$547,2,FALSE))</f>
        <v/>
      </c>
      <c r="QQ145" t="str">
        <f>IF(ISERROR(MATCH(QQ$1,'CSC Mitre'!EN$1:EN$220,0)),"",VLOOKUP(QQ$1,'Tactic Recode'!$A$1:$B$547,2,FALSE))</f>
        <v/>
      </c>
      <c r="QR145" t="str">
        <f>IF(ISERROR(MATCH(QR$1,'CSC Mitre'!EN$1:EN$220,0)),"",VLOOKUP(QR$1,'Tactic Recode'!$A$1:$B$547,2,FALSE))</f>
        <v/>
      </c>
      <c r="QS145" t="str">
        <f>IF(ISERROR(MATCH(QS$1,'CSC Mitre'!EN$1:EN$220,0)),"",VLOOKUP(QS$1,'Tactic Recode'!$A$1:$B$547,2,FALSE))</f>
        <v/>
      </c>
      <c r="QT145" t="str">
        <f>IF(ISERROR(MATCH(QT$1,'CSC Mitre'!EN$1:EN$220,0)),"",VLOOKUP(QT$1,'Tactic Recode'!$A$1:$B$547,2,FALSE))</f>
        <v/>
      </c>
      <c r="QU145" t="str">
        <f>IF(ISERROR(MATCH(QU$1,'CSC Mitre'!EN$1:EN$220,0)),"",VLOOKUP(QU$1,'Tactic Recode'!$A$1:$B$547,2,FALSE))</f>
        <v/>
      </c>
      <c r="QV145" t="str">
        <f>IF(ISERROR(MATCH(QV$1,'CSC Mitre'!EN$1:EN$220,0)),"",VLOOKUP(QV$1,'Tactic Recode'!$A$1:$B$547,2,FALSE))</f>
        <v/>
      </c>
      <c r="QW145" t="str">
        <f>IF(ISERROR(MATCH(QW$1,'CSC Mitre'!EN$1:EN$220,0)),"",VLOOKUP(QW$1,'Tactic Recode'!$A$1:$B$547,2,FALSE))</f>
        <v/>
      </c>
      <c r="QX145" t="str">
        <f>IF(ISERROR(MATCH(QX$1,'CSC Mitre'!EN$1:EN$220,0)),"",VLOOKUP(QX$1,'Tactic Recode'!$A$1:$B$547,2,FALSE))</f>
        <v/>
      </c>
      <c r="QY145" t="str">
        <f>IF(ISERROR(MATCH(QY$1,'CSC Mitre'!EN$1:EN$220,0)),"",VLOOKUP(QY$1,'Tactic Recode'!$A$1:$B$547,2,FALSE))</f>
        <v/>
      </c>
      <c r="QZ145" t="str">
        <f>IF(ISERROR(MATCH(QZ$1,'CSC Mitre'!EN$1:EN$220,0)),"",VLOOKUP(QZ$1,'Tactic Recode'!$A$1:$B$547,2,FALSE))</f>
        <v/>
      </c>
      <c r="RA145" t="str">
        <f>IF(ISERROR(MATCH(RA$1,'CSC Mitre'!EN$1:EN$220,0)),"",VLOOKUP(RA$1,'Tactic Recode'!$A$1:$B$547,2,FALSE))</f>
        <v/>
      </c>
      <c r="RB145" t="str">
        <f>IF(ISERROR(MATCH(RB$1,'CSC Mitre'!EN$1:EN$220,0)),"",VLOOKUP(RB$1,'Tactic Recode'!$A$1:$B$547,2,FALSE))</f>
        <v/>
      </c>
      <c r="RC145" t="str">
        <f>IF(ISERROR(MATCH(RC$1,'CSC Mitre'!EN$1:EN$220,0)),"",VLOOKUP(RC$1,'Tactic Recode'!$A$1:$B$547,2,FALSE))</f>
        <v/>
      </c>
      <c r="RD145" t="str">
        <f>IF(ISERROR(MATCH(RD$1,'CSC Mitre'!EN$1:EN$220,0)),"",VLOOKUP(RD$1,'Tactic Recode'!$A$1:$B$547,2,FALSE))</f>
        <v/>
      </c>
      <c r="RE145" t="str">
        <f>IF(ISERROR(MATCH(RE$1,'CSC Mitre'!EN$1:EN$220,0)),"",VLOOKUP(RE$1,'Tactic Recode'!$A$1:$B$547,2,FALSE))</f>
        <v/>
      </c>
      <c r="RF145" t="str">
        <f>IF(ISERROR(MATCH(RF$1,'CSC Mitre'!EN$1:EN$220,0)),"",VLOOKUP(RF$1,'Tactic Recode'!$A$1:$B$547,2,FALSE))</f>
        <v/>
      </c>
      <c r="RG145" t="str">
        <f>IF(ISERROR(MATCH(RG$1,'CSC Mitre'!EN$1:EN$220,0)),"",VLOOKUP(RG$1,'Tactic Recode'!$A$1:$B$547,2,FALSE))</f>
        <v/>
      </c>
      <c r="RH145" t="str">
        <f>IF(ISERROR(MATCH(RH$1,'CSC Mitre'!EN$1:EN$220,0)),"",VLOOKUP(RH$1,'Tactic Recode'!$A$1:$B$547,2,FALSE))</f>
        <v/>
      </c>
      <c r="RI145" t="str">
        <f>IF(ISERROR(MATCH(RI$1,'CSC Mitre'!EN$1:EN$220,0)),"",VLOOKUP(RI$1,'Tactic Recode'!$A$1:$B$547,2,FALSE))</f>
        <v/>
      </c>
      <c r="RJ145" t="str">
        <f>IF(ISERROR(MATCH(RJ$1,'CSC Mitre'!EN$1:EN$220,0)),"",VLOOKUP(RJ$1,'Tactic Recode'!$A$1:$B$547,2,FALSE))</f>
        <v/>
      </c>
      <c r="RK145" t="str">
        <f>IF(ISERROR(MATCH(RK$1,'CSC Mitre'!EN$1:EN$220,0)),"",VLOOKUP(RK$1,'Tactic Recode'!$A$1:$B$547,2,FALSE))</f>
        <v/>
      </c>
      <c r="RL145" t="str">
        <f>IF(ISERROR(MATCH(RL$1,'CSC Mitre'!EN$1:EN$220,0)),"",VLOOKUP(RL$1,'Tactic Recode'!$A$1:$B$547,2,FALSE))</f>
        <v/>
      </c>
      <c r="RM145" t="str">
        <f>IF(ISERROR(MATCH(RM$1,'CSC Mitre'!EN$1:EN$220,0)),"",VLOOKUP(RM$1,'Tactic Recode'!$A$1:$B$547,2,FALSE))</f>
        <v/>
      </c>
      <c r="RN145" t="str">
        <f>IF(ISERROR(MATCH(RN$1,'CSC Mitre'!EN$1:EN$220,0)),"",VLOOKUP(RN$1,'Tactic Recode'!$A$1:$B$547,2,FALSE))</f>
        <v/>
      </c>
      <c r="RO145" t="str">
        <f>IF(ISERROR(MATCH(RO$1,'CSC Mitre'!EN$1:EN$220,0)),"",VLOOKUP(RO$1,'Tactic Recode'!$A$1:$B$547,2,FALSE))</f>
        <v/>
      </c>
      <c r="RP145" t="str">
        <f>IF(ISERROR(MATCH(RP$1,'CSC Mitre'!EN$1:EN$220,0)),"",VLOOKUP(RP$1,'Tactic Recode'!$A$1:$B$547,2,FALSE))</f>
        <v/>
      </c>
      <c r="RQ145" t="str">
        <f>IF(ISERROR(MATCH(RQ$1,'CSC Mitre'!EN$1:EN$220,0)),"",VLOOKUP(RQ$1,'Tactic Recode'!$A$1:$B$547,2,FALSE))</f>
        <v/>
      </c>
      <c r="RR145" t="str">
        <f>IF(ISERROR(MATCH(RR$1,'CSC Mitre'!EN$1:EN$220,0)),"",VLOOKUP(RR$1,'Tactic Recode'!$A$1:$B$547,2,FALSE))</f>
        <v/>
      </c>
      <c r="RS145" t="str">
        <f>IF(ISERROR(MATCH(RS$1,'CSC Mitre'!EN$1:EN$220,0)),"",VLOOKUP(RS$1,'Tactic Recode'!$A$1:$B$547,2,FALSE))</f>
        <v/>
      </c>
      <c r="RT145" t="str">
        <f>IF(ISERROR(MATCH(RT$1,'CSC Mitre'!EN$1:EN$220,0)),"",VLOOKUP(RT$1,'Tactic Recode'!$A$1:$B$547,2,FALSE))</f>
        <v/>
      </c>
      <c r="RU145" t="str">
        <f>IF(ISERROR(MATCH(RU$1,'CSC Mitre'!EN$1:EN$220,0)),"",VLOOKUP(RU$1,'Tactic Recode'!$A$1:$B$547,2,FALSE))</f>
        <v/>
      </c>
      <c r="RV145" t="str">
        <f>IF(ISERROR(MATCH(RV$1,'CSC Mitre'!EN$1:EN$220,0)),"",VLOOKUP(RV$1,'Tactic Recode'!$A$1:$B$547,2,FALSE))</f>
        <v/>
      </c>
      <c r="RW145" t="str">
        <f>IF(ISERROR(MATCH(RW$1,'CSC Mitre'!EN$1:EN$220,0)),"",VLOOKUP(RW$1,'Tactic Recode'!$A$1:$B$547,2,FALSE))</f>
        <v/>
      </c>
      <c r="RX145" t="str">
        <f>IF(ISERROR(MATCH(RX$1,'CSC Mitre'!EN$1:EN$220,0)),"",VLOOKUP(RX$1,'Tactic Recode'!$A$1:$B$547,2,FALSE))</f>
        <v/>
      </c>
      <c r="RY145" t="str">
        <f>IF(ISERROR(MATCH(RY$1,'CSC Mitre'!EN$1:EN$220,0)),"",VLOOKUP(RY$1,'Tactic Recode'!$A$1:$B$547,2,FALSE))</f>
        <v/>
      </c>
      <c r="RZ145" t="str">
        <f>IF(ISERROR(MATCH(RZ$1,'CSC Mitre'!EN$1:EN$220,0)),"",VLOOKUP(RZ$1,'Tactic Recode'!$A$1:$B$547,2,FALSE))</f>
        <v/>
      </c>
      <c r="SA145" t="str">
        <f>IF(ISERROR(MATCH(SA$1,'CSC Mitre'!EN$1:EN$220,0)),"",VLOOKUP(SA$1,'Tactic Recode'!$A$1:$B$547,2,FALSE))</f>
        <v/>
      </c>
      <c r="SB145" t="str">
        <f>IF(ISERROR(MATCH(SB$1,'CSC Mitre'!EN$1:EN$220,0)),"",VLOOKUP(SB$1,'Tactic Recode'!$A$1:$B$547,2,FALSE))</f>
        <v/>
      </c>
      <c r="SC145" t="str">
        <f>IF(ISERROR(MATCH(SC$1,'CSC Mitre'!EN$1:EN$220,0)),"",VLOOKUP(SC$1,'Tactic Recode'!$A$1:$B$547,2,FALSE))</f>
        <v/>
      </c>
      <c r="SD145" t="str">
        <f>IF(ISERROR(MATCH(SD$1,'CSC Mitre'!EN$1:EN$220,0)),"",VLOOKUP(SD$1,'Tactic Recode'!$A$1:$B$547,2,FALSE))</f>
        <v/>
      </c>
      <c r="SE145" t="str">
        <f>IF(ISERROR(MATCH(SE$1,'CSC Mitre'!EN$1:EN$220,0)),"",VLOOKUP(SE$1,'Tactic Recode'!$A$1:$B$547,2,FALSE))</f>
        <v/>
      </c>
      <c r="SF145" t="str">
        <f>IF(ISERROR(MATCH(SF$1,'CSC Mitre'!EN$1:EN$220,0)),"",VLOOKUP(SF$1,'Tactic Recode'!$A$1:$B$547,2,FALSE))</f>
        <v/>
      </c>
      <c r="SG145" t="str">
        <f>IF(ISERROR(MATCH(SG$1,'CSC Mitre'!EN$1:EN$220,0)),"",VLOOKUP(SG$1,'Tactic Recode'!$A$1:$B$547,2,FALSE))</f>
        <v/>
      </c>
      <c r="SH145" t="str">
        <f>IF(ISERROR(MATCH(SH$1,'CSC Mitre'!EN$1:EN$220,0)),"",VLOOKUP(SH$1,'Tactic Recode'!$A$1:$B$547,2,FALSE))</f>
        <v/>
      </c>
      <c r="SI145" t="str">
        <f>IF(ISERROR(MATCH(SI$1,'CSC Mitre'!EN$1:EN$220,0)),"",VLOOKUP(SI$1,'Tactic Recode'!$A$1:$B$547,2,FALSE))</f>
        <v/>
      </c>
      <c r="SJ145" t="str">
        <f>IF(ISERROR(MATCH(SJ$1,'CSC Mitre'!EN$1:EN$220,0)),"",VLOOKUP(SJ$1,'Tactic Recode'!$A$1:$B$547,2,FALSE))</f>
        <v/>
      </c>
      <c r="SK145" t="str">
        <f>IF(ISERROR(MATCH(SK$1,'CSC Mitre'!EN$1:EN$220,0)),"",VLOOKUP(SK$1,'Tactic Recode'!$A$1:$B$547,2,FALSE))</f>
        <v/>
      </c>
      <c r="SL145" t="str">
        <f>IF(ISERROR(MATCH(SL$1,'CSC Mitre'!EN$1:EN$220,0)),"",VLOOKUP(SL$1,'Tactic Recode'!$A$1:$B$547,2,FALSE))</f>
        <v/>
      </c>
      <c r="SM145" t="str">
        <f>IF(ISERROR(MATCH(SM$1,'CSC Mitre'!EN$1:EN$220,0)),"",VLOOKUP(SM$1,'Tactic Recode'!$A$1:$B$547,2,FALSE))</f>
        <v/>
      </c>
      <c r="SN145" t="str">
        <f>IF(ISERROR(MATCH(SN$1,'CSC Mitre'!EN$1:EN$220,0)),"",VLOOKUP(SN$1,'Tactic Recode'!$A$1:$B$547,2,FALSE))</f>
        <v/>
      </c>
      <c r="SO145" t="str">
        <f>IF(ISERROR(MATCH(SO$1,'CSC Mitre'!EN$1:EN$220,0)),"",VLOOKUP(SO$1,'Tactic Recode'!$A$1:$B$547,2,FALSE))</f>
        <v/>
      </c>
      <c r="SP145" t="str">
        <f>IF(ISERROR(MATCH(SP$1,'CSC Mitre'!EN$1:EN$220,0)),"",VLOOKUP(SP$1,'Tactic Recode'!$A$1:$B$547,2,FALSE))</f>
        <v/>
      </c>
      <c r="SQ145" t="str">
        <f>IF(ISERROR(MATCH(SQ$1,'CSC Mitre'!EN$1:EN$220,0)),"",VLOOKUP(SQ$1,'Tactic Recode'!$A$1:$B$547,2,FALSE))</f>
        <v/>
      </c>
      <c r="SR145" t="str">
        <f>IF(ISERROR(MATCH(SR$1,'CSC Mitre'!EN$1:EN$220,0)),"",VLOOKUP(SR$1,'Tactic Recode'!$A$1:$B$547,2,FALSE))</f>
        <v/>
      </c>
      <c r="SS145" t="str">
        <f>IF(ISERROR(MATCH(SS$1,'CSC Mitre'!EN$1:EN$220,0)),"",VLOOKUP(SS$1,'Tactic Recode'!$A$1:$B$547,2,FALSE))</f>
        <v/>
      </c>
      <c r="ST145" t="str">
        <f>IF(ISERROR(MATCH(ST$1,'CSC Mitre'!EN$1:EN$220,0)),"",VLOOKUP(ST$1,'Tactic Recode'!$A$1:$B$547,2,FALSE))</f>
        <v/>
      </c>
      <c r="SU145" t="str">
        <f>IF(ISERROR(MATCH(SU$1,'CSC Mitre'!EN$1:EN$220,0)),"",VLOOKUP(SU$1,'Tactic Recode'!$A$1:$B$547,2,FALSE))</f>
        <v/>
      </c>
      <c r="SV145" t="str">
        <f>IF(ISERROR(MATCH(SV$1,'CSC Mitre'!EN$1:EN$220,0)),"",VLOOKUP(SV$1,'Tactic Recode'!$A$1:$B$547,2,FALSE))</f>
        <v/>
      </c>
      <c r="SW145" t="str">
        <f>IF(ISERROR(MATCH(SW$1,'CSC Mitre'!EN$1:EN$220,0)),"",VLOOKUP(SW$1,'Tactic Recode'!$A$1:$B$547,2,FALSE))</f>
        <v/>
      </c>
      <c r="SX145" t="str">
        <f>IF(ISERROR(MATCH(SX$1,'CSC Mitre'!EN$1:EN$220,0)),"",VLOOKUP(SX$1,'Tactic Recode'!$A$1:$B$547,2,FALSE))</f>
        <v/>
      </c>
      <c r="SY145" t="str">
        <f>IF(ISERROR(MATCH(SY$1,'CSC Mitre'!EN$1:EN$220,0)),"",VLOOKUP(SY$1,'Tactic Recode'!$A$1:$B$547,2,FALSE))</f>
        <v/>
      </c>
      <c r="SZ145" t="str">
        <f>IF(ISERROR(MATCH(SZ$1,'CSC Mitre'!EN$1:EN$220,0)),"",VLOOKUP(SZ$1,'Tactic Recode'!$A$1:$B$547,2,FALSE))</f>
        <v/>
      </c>
      <c r="TA145" t="str">
        <f>IF(ISERROR(MATCH(TA$1,'CSC Mitre'!EN$1:EN$220,0)),"",VLOOKUP(TA$1,'Tactic Recode'!$A$1:$B$547,2,FALSE))</f>
        <v/>
      </c>
      <c r="TB145" t="str">
        <f>IF(ISERROR(MATCH(TB$1,'CSC Mitre'!EN$1:EN$220,0)),"",VLOOKUP(TB$1,'Tactic Recode'!$A$1:$B$547,2,FALSE))</f>
        <v/>
      </c>
      <c r="TC145" t="str">
        <f>IF(ISERROR(MATCH(TC$1,'CSC Mitre'!EN$1:EN$220,0)),"",VLOOKUP(TC$1,'Tactic Recode'!$A$1:$B$547,2,FALSE))</f>
        <v/>
      </c>
      <c r="TD145" t="str">
        <f>IF(ISERROR(MATCH(TD$1,'CSC Mitre'!EN$1:EN$220,0)),"",VLOOKUP(TD$1,'Tactic Recode'!$A$1:$B$547,2,FALSE))</f>
        <v/>
      </c>
      <c r="TE145" t="str">
        <f>IF(ISERROR(MATCH(TE$1,'CSC Mitre'!EN$1:EN$220,0)),"",VLOOKUP(TE$1,'Tactic Recode'!$A$1:$B$547,2,FALSE))</f>
        <v/>
      </c>
      <c r="TF145" t="str">
        <f>IF(ISERROR(MATCH(TF$1,'CSC Mitre'!EN$1:EN$220,0)),"",VLOOKUP(TF$1,'Tactic Recode'!$A$1:$B$547,2,FALSE))</f>
        <v/>
      </c>
      <c r="TG145" t="str">
        <f>IF(ISERROR(MATCH(TG$1,'CSC Mitre'!EN$1:EN$220,0)),"",VLOOKUP(TG$1,'Tactic Recode'!$A$1:$B$547,2,FALSE))</f>
        <v/>
      </c>
      <c r="TH145" t="str">
        <f>IF(ISERROR(MATCH(TH$1,'CSC Mitre'!EN$1:EN$220,0)),"",VLOOKUP(TH$1,'Tactic Recode'!$A$1:$B$547,2,FALSE))</f>
        <v/>
      </c>
      <c r="TI145" t="str">
        <f>IF(ISERROR(MATCH(TI$1,'CSC Mitre'!EN$1:EN$220,0)),"",VLOOKUP(TI$1,'Tactic Recode'!$A$1:$B$547,2,FALSE))</f>
        <v/>
      </c>
      <c r="TJ145" t="str">
        <f>IF(ISERROR(MATCH(TJ$1,'CSC Mitre'!EN$1:EN$220,0)),"",VLOOKUP(TJ$1,'Tactic Recode'!$A$1:$B$547,2,FALSE))</f>
        <v/>
      </c>
      <c r="TK145" t="str">
        <f>IF(ISERROR(MATCH(TK$1,'CSC Mitre'!EN$1:EN$220,0)),"",VLOOKUP(TK$1,'Tactic Recode'!$A$1:$B$547,2,FALSE))</f>
        <v/>
      </c>
      <c r="TL145" t="str">
        <f>IF(ISERROR(MATCH(TL$1,'CSC Mitre'!EN$1:EN$220,0)),"",VLOOKUP(TL$1,'Tactic Recode'!$A$1:$B$547,2,FALSE))</f>
        <v/>
      </c>
      <c r="TM145" t="str">
        <f>IF(ISERROR(MATCH(TM$1,'CSC Mitre'!EN$1:EN$220,0)),"",VLOOKUP(TM$1,'Tactic Recode'!$A$1:$B$547,2,FALSE))</f>
        <v/>
      </c>
      <c r="TN145" t="str">
        <f>IF(ISERROR(MATCH(TN$1,'CSC Mitre'!EN$1:EN$220,0)),"",VLOOKUP(TN$1,'Tactic Recode'!$A$1:$B$547,2,FALSE))</f>
        <v/>
      </c>
      <c r="TO145" t="str">
        <f>IF(ISERROR(MATCH(TO$1,'CSC Mitre'!EN$1:EN$220,0)),"",VLOOKUP(TO$1,'Tactic Recode'!$A$1:$B$547,2,FALSE))</f>
        <v/>
      </c>
      <c r="TP145" t="str">
        <f>IF(ISERROR(MATCH(TP$1,'CSC Mitre'!EN$1:EN$220,0)),"",VLOOKUP(TP$1,'Tactic Recode'!$A$1:$B$547,2,FALSE))</f>
        <v/>
      </c>
      <c r="TQ145" t="str">
        <f>IF(ISERROR(MATCH(TQ$1,'CSC Mitre'!EN$1:EN$220,0)),"",VLOOKUP(TQ$1,'Tactic Recode'!$A$1:$B$547,2,FALSE))</f>
        <v/>
      </c>
      <c r="TR145" t="str">
        <f>IF(ISERROR(MATCH(TR$1,'CSC Mitre'!EN$1:EN$220,0)),"",VLOOKUP(TR$1,'Tactic Recode'!$A$1:$B$547,2,FALSE))</f>
        <v/>
      </c>
      <c r="TS145" t="str">
        <f>IF(ISERROR(MATCH(TS$1,'CSC Mitre'!EN$1:EN$220,0)),"",VLOOKUP(TS$1,'Tactic Recode'!$A$1:$B$547,2,FALSE))</f>
        <v/>
      </c>
      <c r="TT145" t="str">
        <f>IF(ISERROR(MATCH(TT$1,'CSC Mitre'!EN$1:EN$220,0)),"",VLOOKUP(TT$1,'Tactic Recode'!$A$1:$B$547,2,FALSE))</f>
        <v/>
      </c>
      <c r="TU145" t="str">
        <f>IF(ISERROR(MATCH(TU$1,'CSC Mitre'!EN$1:EN$220,0)),"",VLOOKUP(TU$1,'Tactic Recode'!$A$1:$B$547,2,FALSE))</f>
        <v/>
      </c>
      <c r="TV145" t="str">
        <f>IF(ISERROR(MATCH(TV$1,'CSC Mitre'!EN$1:EN$220,0)),"",VLOOKUP(TV$1,'Tactic Recode'!$A$1:$B$547,2,FALSE))</f>
        <v/>
      </c>
      <c r="TW145" t="str">
        <f>IF(ISERROR(MATCH(TW$1,'CSC Mitre'!EN$1:EN$220,0)),"",VLOOKUP(TW$1,'Tactic Recode'!$A$1:$B$547,2,FALSE))</f>
        <v/>
      </c>
      <c r="TX145" t="str">
        <f>IF(ISERROR(MATCH(TX$1,'CSC Mitre'!EN$1:EN$220,0)),"",VLOOKUP(TX$1,'Tactic Recode'!$A$1:$B$547,2,FALSE))</f>
        <v/>
      </c>
      <c r="TY145" t="str">
        <f>IF(ISERROR(MATCH(TY$1,'CSC Mitre'!EN$1:EN$220,0)),"",VLOOKUP(TY$1,'Tactic Recode'!$A$1:$B$547,2,FALSE))</f>
        <v/>
      </c>
      <c r="TZ145" t="str">
        <f>IF(ISERROR(MATCH(TZ$1,'CSC Mitre'!EN$1:EN$220,0)),"",VLOOKUP(TZ$1,'Tactic Recode'!$A$1:$B$547,2,FALSE))</f>
        <v/>
      </c>
      <c r="UA145" t="str">
        <f>IF(ISERROR(MATCH(UA$1,'CSC Mitre'!EN$1:EN$220,0)),"",VLOOKUP(UA$1,'Tactic Recode'!$A$1:$B$547,2,FALSE))</f>
        <v/>
      </c>
      <c r="UB145" t="str">
        <f>IF(ISERROR(MATCH(UB$1,'CSC Mitre'!EN$1:EN$220,0)),"",VLOOKUP(UB$1,'Tactic Recode'!$A$1:$B$547,2,FALSE))</f>
        <v/>
      </c>
    </row>
    <row r="146" spans="1:548" x14ac:dyDescent="0.25">
      <c r="A146" s="59" t="s">
        <v>540</v>
      </c>
      <c r="B146" t="str">
        <f>IF(ISERROR(MATCH(B$1,'CSC Mitre'!EO$1:EO$220,0)),"",VLOOKUP(B$1,'Tactic Recode'!$A$1:$B$547,2,FALSE))</f>
        <v/>
      </c>
      <c r="C146" t="str">
        <f>IF(ISERROR(MATCH(C$1,'CSC Mitre'!EO$1:EO$220,0)),"",VLOOKUP(C$1,'Tactic Recode'!$A$1:$B$547,2,FALSE))</f>
        <v/>
      </c>
      <c r="D146" t="str">
        <f>IF(ISERROR(MATCH(D$1,'CSC Mitre'!EO$1:EO$220,0)),"",VLOOKUP(D$1,'Tactic Recode'!$A$1:$B$547,2,FALSE))</f>
        <v/>
      </c>
      <c r="E146" t="str">
        <f>IF(ISERROR(MATCH(E$1,'CSC Mitre'!EO$1:EO$220,0)),"",VLOOKUP(E$1,'Tactic Recode'!$A$1:$B$547,2,FALSE))</f>
        <v/>
      </c>
      <c r="F146" t="str">
        <f>IF(ISERROR(MATCH(F$1,'CSC Mitre'!EO$1:EO$220,0)),"",VLOOKUP(F$1,'Tactic Recode'!$A$1:$B$547,2,FALSE))</f>
        <v/>
      </c>
      <c r="G146" t="str">
        <f>IF(ISERROR(MATCH(G$1,'CSC Mitre'!EO$1:EO$220,0)),"",VLOOKUP(G$1,'Tactic Recode'!$A$1:$B$547,2,FALSE))</f>
        <v/>
      </c>
      <c r="H146" t="str">
        <f>IF(ISERROR(MATCH(H$1,'CSC Mitre'!EO$1:EO$220,0)),"",VLOOKUP(H$1,'Tactic Recode'!$A$1:$B$547,2,FALSE))</f>
        <v/>
      </c>
      <c r="I146" t="str">
        <f>IF(ISERROR(MATCH(I$1,'CSC Mitre'!EO$1:EO$220,0)),"",VLOOKUP(I$1,'Tactic Recode'!$A$1:$B$547,2,FALSE))</f>
        <v/>
      </c>
      <c r="J146" t="str">
        <f>IF(ISERROR(MATCH(J$1,'CSC Mitre'!EO$1:EO$220,0)),"",VLOOKUP(J$1,'Tactic Recode'!$A$1:$B$547,2,FALSE))</f>
        <v/>
      </c>
      <c r="K146" t="str">
        <f>IF(ISERROR(MATCH(K$1,'CSC Mitre'!EO$1:EO$220,0)),"",VLOOKUP(K$1,'Tactic Recode'!$A$1:$B$547,2,FALSE))</f>
        <v/>
      </c>
      <c r="L146" t="str">
        <f>IF(ISERROR(MATCH(L$1,'CSC Mitre'!EO$1:EO$220,0)),"",VLOOKUP(L$1,'Tactic Recode'!$A$1:$B$547,2,FALSE))</f>
        <v/>
      </c>
      <c r="M146" t="str">
        <f>IF(ISERROR(MATCH(M$1,'CSC Mitre'!EO$1:EO$220,0)),"",VLOOKUP(M$1,'Tactic Recode'!$A$1:$B$547,2,FALSE))</f>
        <v/>
      </c>
      <c r="N146" t="str">
        <f>IF(ISERROR(MATCH(N$1,'CSC Mitre'!EO$1:EO$220,0)),"",VLOOKUP(N$1,'Tactic Recode'!$A$1:$B$547,2,FALSE))</f>
        <v/>
      </c>
      <c r="O146" t="str">
        <f>IF(ISERROR(MATCH(O$1,'CSC Mitre'!EO$1:EO$220,0)),"",VLOOKUP(O$1,'Tactic Recode'!$A$1:$B$547,2,FALSE))</f>
        <v/>
      </c>
      <c r="P146" t="str">
        <f>IF(ISERROR(MATCH(P$1,'CSC Mitre'!EO$1:EO$220,0)),"",VLOOKUP(P$1,'Tactic Recode'!$A$1:$B$547,2,FALSE))</f>
        <v/>
      </c>
      <c r="Q146" t="str">
        <f>IF(ISERROR(MATCH(Q$1,'CSC Mitre'!EO$1:EO$220,0)),"",VLOOKUP(Q$1,'Tactic Recode'!$A$1:$B$547,2,FALSE))</f>
        <v/>
      </c>
      <c r="R146" t="str">
        <f>IF(ISERROR(MATCH(R$1,'CSC Mitre'!EO$1:EO$220,0)),"",VLOOKUP(R$1,'Tactic Recode'!$A$1:$B$547,2,FALSE))</f>
        <v/>
      </c>
      <c r="S146" t="str">
        <f>IF(ISERROR(MATCH(S$1,'CSC Mitre'!EO$1:EO$220,0)),"",VLOOKUP(S$1,'Tactic Recode'!$A$1:$B$547,2,FALSE))</f>
        <v/>
      </c>
      <c r="T146" t="str">
        <f>IF(ISERROR(MATCH(T$1,'CSC Mitre'!EO$1:EO$220,0)),"",VLOOKUP(T$1,'Tactic Recode'!$A$1:$B$547,2,FALSE))</f>
        <v/>
      </c>
      <c r="U146" t="str">
        <f>IF(ISERROR(MATCH(U$1,'CSC Mitre'!EO$1:EO$220,0)),"",VLOOKUP(U$1,'Tactic Recode'!$A$1:$B$547,2,FALSE))</f>
        <v/>
      </c>
      <c r="V146" t="str">
        <f>IF(ISERROR(MATCH(V$1,'CSC Mitre'!EO$1:EO$220,0)),"",VLOOKUP(V$1,'Tactic Recode'!$A$1:$B$547,2,FALSE))</f>
        <v/>
      </c>
      <c r="W146" t="str">
        <f>IF(ISERROR(MATCH(W$1,'CSC Mitre'!EO$1:EO$220,0)),"",VLOOKUP(W$1,'Tactic Recode'!$A$1:$B$547,2,FALSE))</f>
        <v/>
      </c>
      <c r="X146" t="str">
        <f>IF(ISERROR(MATCH(X$1,'CSC Mitre'!EO$1:EO$220,0)),"",VLOOKUP(X$1,'Tactic Recode'!$A$1:$B$547,2,FALSE))</f>
        <v/>
      </c>
      <c r="Y146" t="str">
        <f>IF(ISERROR(MATCH(Y$1,'CSC Mitre'!EO$1:EO$220,0)),"",VLOOKUP(Y$1,'Tactic Recode'!$A$1:$B$547,2,FALSE))</f>
        <v/>
      </c>
      <c r="Z146" t="str">
        <f>IF(ISERROR(MATCH(Z$1,'CSC Mitre'!EO$1:EO$220,0)),"",VLOOKUP(Z$1,'Tactic Recode'!$A$1:$B$547,2,FALSE))</f>
        <v/>
      </c>
      <c r="AA146" t="str">
        <f>IF(ISERROR(MATCH(AA$1,'CSC Mitre'!EO$1:EO$220,0)),"",VLOOKUP(AA$1,'Tactic Recode'!$A$1:$B$547,2,FALSE))</f>
        <v/>
      </c>
      <c r="AB146" t="str">
        <f>IF(ISERROR(MATCH(AB$1,'CSC Mitre'!EO$1:EO$220,0)),"",VLOOKUP(AB$1,'Tactic Recode'!$A$1:$B$547,2,FALSE))</f>
        <v/>
      </c>
      <c r="AC146" t="str">
        <f>IF(ISERROR(MATCH(AC$1,'CSC Mitre'!EO$1:EO$220,0)),"",VLOOKUP(AC$1,'Tactic Recode'!$A$1:$B$547,2,FALSE))</f>
        <v/>
      </c>
      <c r="AD146" t="str">
        <f>IF(ISERROR(MATCH(AD$1,'CSC Mitre'!EO$1:EO$220,0)),"",VLOOKUP(AD$1,'Tactic Recode'!$A$1:$B$547,2,FALSE))</f>
        <v/>
      </c>
      <c r="AE146" t="str">
        <f>IF(ISERROR(MATCH(AE$1,'CSC Mitre'!EO$1:EO$220,0)),"",VLOOKUP(AE$1,'Tactic Recode'!$A$1:$B$547,2,FALSE))</f>
        <v/>
      </c>
      <c r="AF146" t="str">
        <f>IF(ISERROR(MATCH(AF$1,'CSC Mitre'!EO$1:EO$220,0)),"",VLOOKUP(AF$1,'Tactic Recode'!$A$1:$B$547,2,FALSE))</f>
        <v/>
      </c>
      <c r="AG146" t="str">
        <f>IF(ISERROR(MATCH(AG$1,'CSC Mitre'!EO$1:EO$220,0)),"",VLOOKUP(AG$1,'Tactic Recode'!$A$1:$B$547,2,FALSE))</f>
        <v/>
      </c>
      <c r="AH146" t="str">
        <f>IF(ISERROR(MATCH(AH$1,'CSC Mitre'!EO$1:EO$220,0)),"",VLOOKUP(AH$1,'Tactic Recode'!$A$1:$B$547,2,FALSE))</f>
        <v/>
      </c>
      <c r="AI146" t="str">
        <f>IF(ISERROR(MATCH(AI$1,'CSC Mitre'!EO$1:EO$220,0)),"",VLOOKUP(AI$1,'Tactic Recode'!$A$1:$B$547,2,FALSE))</f>
        <v/>
      </c>
      <c r="AJ146" t="str">
        <f>IF(ISERROR(MATCH(AJ$1,'CSC Mitre'!EO$1:EO$220,0)),"",VLOOKUP(AJ$1,'Tactic Recode'!$A$1:$B$547,2,FALSE))</f>
        <v/>
      </c>
      <c r="AK146" t="str">
        <f>IF(ISERROR(MATCH(AK$1,'CSC Mitre'!EO$1:EO$220,0)),"",VLOOKUP(AK$1,'Tactic Recode'!$A$1:$B$547,2,FALSE))</f>
        <v/>
      </c>
      <c r="AL146" t="str">
        <f>IF(ISERROR(MATCH(AL$1,'CSC Mitre'!EO$1:EO$220,0)),"",VLOOKUP(AL$1,'Tactic Recode'!$A$1:$B$547,2,FALSE))</f>
        <v/>
      </c>
      <c r="AM146" t="str">
        <f>IF(ISERROR(MATCH(AM$1,'CSC Mitre'!EO$1:EO$220,0)),"",VLOOKUP(AM$1,'Tactic Recode'!$A$1:$B$547,2,FALSE))</f>
        <v/>
      </c>
      <c r="AN146" t="str">
        <f>IF(ISERROR(MATCH(AN$1,'CSC Mitre'!EO$1:EO$220,0)),"",VLOOKUP(AN$1,'Tactic Recode'!$A$1:$B$547,2,FALSE))</f>
        <v/>
      </c>
      <c r="AO146" t="str">
        <f>IF(ISERROR(MATCH(AO$1,'CSC Mitre'!EO$1:EO$220,0)),"",VLOOKUP(AO$1,'Tactic Recode'!$A$1:$B$547,2,FALSE))</f>
        <v/>
      </c>
      <c r="AP146" t="str">
        <f>IF(ISERROR(MATCH(AP$1,'CSC Mitre'!EO$1:EO$220,0)),"",VLOOKUP(AP$1,'Tactic Recode'!$A$1:$B$547,2,FALSE))</f>
        <v/>
      </c>
      <c r="AQ146" t="str">
        <f>IF(ISERROR(MATCH(AQ$1,'CSC Mitre'!EO$1:EO$220,0)),"",VLOOKUP(AQ$1,'Tactic Recode'!$A$1:$B$547,2,FALSE))</f>
        <v/>
      </c>
      <c r="AR146" t="str">
        <f>IF(ISERROR(MATCH(AR$1,'CSC Mitre'!EO$1:EO$220,0)),"",VLOOKUP(AR$1,'Tactic Recode'!$A$1:$B$547,2,FALSE))</f>
        <v/>
      </c>
      <c r="AS146" t="str">
        <f>IF(ISERROR(MATCH(AS$1,'CSC Mitre'!EO$1:EO$220,0)),"",VLOOKUP(AS$1,'Tactic Recode'!$A$1:$B$547,2,FALSE))</f>
        <v/>
      </c>
      <c r="AT146" t="str">
        <f>IF(ISERROR(MATCH(AT$1,'CSC Mitre'!EO$1:EO$220,0)),"",VLOOKUP(AT$1,'Tactic Recode'!$A$1:$B$547,2,FALSE))</f>
        <v/>
      </c>
      <c r="AU146" t="str">
        <f>IF(ISERROR(MATCH(AU$1,'CSC Mitre'!EO$1:EO$220,0)),"",VLOOKUP(AU$1,'Tactic Recode'!$A$1:$B$547,2,FALSE))</f>
        <v/>
      </c>
      <c r="AV146" t="str">
        <f>IF(ISERROR(MATCH(AV$1,'CSC Mitre'!EO$1:EO$220,0)),"",VLOOKUP(AV$1,'Tactic Recode'!$A$1:$B$547,2,FALSE))</f>
        <v/>
      </c>
      <c r="AW146" t="str">
        <f>IF(ISERROR(MATCH(AW$1,'CSC Mitre'!EO$1:EO$220,0)),"",VLOOKUP(AW$1,'Tactic Recode'!$A$1:$B$547,2,FALSE))</f>
        <v/>
      </c>
      <c r="AX146" t="str">
        <f>IF(ISERROR(MATCH(AX$1,'CSC Mitre'!EO$1:EO$220,0)),"",VLOOKUP(AX$1,'Tactic Recode'!$A$1:$B$547,2,FALSE))</f>
        <v/>
      </c>
      <c r="AY146" t="str">
        <f>IF(ISERROR(MATCH(AY$1,'CSC Mitre'!EO$1:EO$220,0)),"",VLOOKUP(AY$1,'Tactic Recode'!$A$1:$B$547,2,FALSE))</f>
        <v/>
      </c>
      <c r="AZ146" t="str">
        <f>IF(ISERROR(MATCH(AZ$1,'CSC Mitre'!EO$1:EO$220,0)),"",VLOOKUP(AZ$1,'Tactic Recode'!$A$1:$B$547,2,FALSE))</f>
        <v/>
      </c>
      <c r="BA146" t="str">
        <f>IF(ISERROR(MATCH(BA$1,'CSC Mitre'!EO$1:EO$220,0)),"",VLOOKUP(BA$1,'Tactic Recode'!$A$1:$B$547,2,FALSE))</f>
        <v/>
      </c>
      <c r="BB146" t="str">
        <f>IF(ISERROR(MATCH(BB$1,'CSC Mitre'!EO$1:EO$220,0)),"",VLOOKUP(BB$1,'Tactic Recode'!$A$1:$B$547,2,FALSE))</f>
        <v/>
      </c>
      <c r="BC146" t="str">
        <f>IF(ISERROR(MATCH(BC$1,'CSC Mitre'!EO$1:EO$220,0)),"",VLOOKUP(BC$1,'Tactic Recode'!$A$1:$B$547,2,FALSE))</f>
        <v/>
      </c>
      <c r="BD146" t="str">
        <f>IF(ISERROR(MATCH(BD$1,'CSC Mitre'!EO$1:EO$220,0)),"",VLOOKUP(BD$1,'Tactic Recode'!$A$1:$B$547,2,FALSE))</f>
        <v/>
      </c>
      <c r="BE146" t="str">
        <f>IF(ISERROR(MATCH(BE$1,'CSC Mitre'!EO$1:EO$220,0)),"",VLOOKUP(BE$1,'Tactic Recode'!$A$1:$B$547,2,FALSE))</f>
        <v/>
      </c>
      <c r="BF146" t="str">
        <f>IF(ISERROR(MATCH(BF$1,'CSC Mitre'!EO$1:EO$220,0)),"",VLOOKUP(BF$1,'Tactic Recode'!$A$1:$B$547,2,FALSE))</f>
        <v/>
      </c>
      <c r="BG146" t="str">
        <f>IF(ISERROR(MATCH(BG$1,'CSC Mitre'!EO$1:EO$220,0)),"",VLOOKUP(BG$1,'Tactic Recode'!$A$1:$B$547,2,FALSE))</f>
        <v/>
      </c>
      <c r="BH146" t="str">
        <f>IF(ISERROR(MATCH(BH$1,'CSC Mitre'!EO$1:EO$220,0)),"",VLOOKUP(BH$1,'Tactic Recode'!$A$1:$B$547,2,FALSE))</f>
        <v/>
      </c>
      <c r="BI146" t="str">
        <f>IF(ISERROR(MATCH(BI$1,'CSC Mitre'!EO$1:EO$220,0)),"",VLOOKUP(BI$1,'Tactic Recode'!$A$1:$B$547,2,FALSE))</f>
        <v/>
      </c>
      <c r="BJ146" t="str">
        <f>IF(ISERROR(MATCH(BJ$1,'CSC Mitre'!EO$1:EO$220,0)),"",VLOOKUP(BJ$1,'Tactic Recode'!$A$1:$B$547,2,FALSE))</f>
        <v/>
      </c>
      <c r="BK146" t="str">
        <f>IF(ISERROR(MATCH(BK$1,'CSC Mitre'!EO$1:EO$220,0)),"",VLOOKUP(BK$1,'Tactic Recode'!$A$1:$B$547,2,FALSE))</f>
        <v/>
      </c>
      <c r="BL146" t="str">
        <f>IF(ISERROR(MATCH(BL$1,'CSC Mitre'!EO$1:EO$220,0)),"",VLOOKUP(BL$1,'Tactic Recode'!$A$1:$B$547,2,FALSE))</f>
        <v/>
      </c>
      <c r="BM146" t="str">
        <f>IF(ISERROR(MATCH(BM$1,'CSC Mitre'!EO$1:EO$220,0)),"",VLOOKUP(BM$1,'Tactic Recode'!$A$1:$B$547,2,FALSE))</f>
        <v/>
      </c>
      <c r="BN146" t="str">
        <f>IF(ISERROR(MATCH(BN$1,'CSC Mitre'!EO$1:EO$220,0)),"",VLOOKUP(BN$1,'Tactic Recode'!$A$1:$B$547,2,FALSE))</f>
        <v/>
      </c>
      <c r="BO146" t="str">
        <f>IF(ISERROR(MATCH(BO$1,'CSC Mitre'!EO$1:EO$220,0)),"",VLOOKUP(BO$1,'Tactic Recode'!$A$1:$B$547,2,FALSE))</f>
        <v/>
      </c>
      <c r="BP146" t="str">
        <f>IF(ISERROR(MATCH(BP$1,'CSC Mitre'!EO$1:EO$220,0)),"",VLOOKUP(BP$1,'Tactic Recode'!$A$1:$B$547,2,FALSE))</f>
        <v/>
      </c>
      <c r="BQ146" t="str">
        <f>IF(ISERROR(MATCH(BQ$1,'CSC Mitre'!EO$1:EO$220,0)),"",VLOOKUP(BQ$1,'Tactic Recode'!$A$1:$B$547,2,FALSE))</f>
        <v/>
      </c>
      <c r="BR146" t="str">
        <f>IF(ISERROR(MATCH(BR$1,'CSC Mitre'!EO$1:EO$220,0)),"",VLOOKUP(BR$1,'Tactic Recode'!$A$1:$B$547,2,FALSE))</f>
        <v/>
      </c>
      <c r="BS146" t="str">
        <f>IF(ISERROR(MATCH(BS$1,'CSC Mitre'!EO$1:EO$220,0)),"",VLOOKUP(BS$1,'Tactic Recode'!$A$1:$B$547,2,FALSE))</f>
        <v/>
      </c>
      <c r="BT146" t="str">
        <f>IF(ISERROR(MATCH(BT$1,'CSC Mitre'!EO$1:EO$220,0)),"",VLOOKUP(BT$1,'Tactic Recode'!$A$1:$B$547,2,FALSE))</f>
        <v/>
      </c>
      <c r="BU146" t="str">
        <f>IF(ISERROR(MATCH(BU$1,'CSC Mitre'!EO$1:EO$220,0)),"",VLOOKUP(BU$1,'Tactic Recode'!$A$1:$B$547,2,FALSE))</f>
        <v/>
      </c>
      <c r="BV146" t="str">
        <f>IF(ISERROR(MATCH(BV$1,'CSC Mitre'!EO$1:EO$220,0)),"",VLOOKUP(BV$1,'Tactic Recode'!$A$1:$B$547,2,FALSE))</f>
        <v/>
      </c>
      <c r="BW146" t="str">
        <f>IF(ISERROR(MATCH(BW$1,'CSC Mitre'!EO$1:EO$220,0)),"",VLOOKUP(BW$1,'Tactic Recode'!$A$1:$B$547,2,FALSE))</f>
        <v/>
      </c>
      <c r="BX146" t="str">
        <f>IF(ISERROR(MATCH(BX$1,'CSC Mitre'!EO$1:EO$220,0)),"",VLOOKUP(BX$1,'Tactic Recode'!$A$1:$B$547,2,FALSE))</f>
        <v/>
      </c>
      <c r="BY146" t="str">
        <f>IF(ISERROR(MATCH(BY$1,'CSC Mitre'!EO$1:EO$220,0)),"",VLOOKUP(BY$1,'Tactic Recode'!$A$1:$B$547,2,FALSE))</f>
        <v/>
      </c>
      <c r="BZ146" t="str">
        <f>IF(ISERROR(MATCH(BZ$1,'CSC Mitre'!EO$1:EO$220,0)),"",VLOOKUP(BZ$1,'Tactic Recode'!$A$1:$B$547,2,FALSE))</f>
        <v/>
      </c>
      <c r="CA146" t="str">
        <f>IF(ISERROR(MATCH(CA$1,'CSC Mitre'!EO$1:EO$220,0)),"",VLOOKUP(CA$1,'Tactic Recode'!$A$1:$B$547,2,FALSE))</f>
        <v/>
      </c>
      <c r="CB146" t="str">
        <f>IF(ISERROR(MATCH(CB$1,'CSC Mitre'!EO$1:EO$220,0)),"",VLOOKUP(CB$1,'Tactic Recode'!$A$1:$B$547,2,FALSE))</f>
        <v/>
      </c>
      <c r="CC146" t="str">
        <f>IF(ISERROR(MATCH(CC$1,'CSC Mitre'!EO$1:EO$220,0)),"",VLOOKUP(CC$1,'Tactic Recode'!$A$1:$B$547,2,FALSE))</f>
        <v/>
      </c>
      <c r="CD146" t="str">
        <f>IF(ISERROR(MATCH(CD$1,'CSC Mitre'!EO$1:EO$220,0)),"",VLOOKUP(CD$1,'Tactic Recode'!$A$1:$B$547,2,FALSE))</f>
        <v/>
      </c>
      <c r="CE146" t="str">
        <f>IF(ISERROR(MATCH(CE$1,'CSC Mitre'!EO$1:EO$220,0)),"",VLOOKUP(CE$1,'Tactic Recode'!$A$1:$B$547,2,FALSE))</f>
        <v/>
      </c>
      <c r="CF146" t="str">
        <f>IF(ISERROR(MATCH(CF$1,'CSC Mitre'!EO$1:EO$220,0)),"",VLOOKUP(CF$1,'Tactic Recode'!$A$1:$B$547,2,FALSE))</f>
        <v/>
      </c>
      <c r="CG146" t="str">
        <f>IF(ISERROR(MATCH(CG$1,'CSC Mitre'!EO$1:EO$220,0)),"",VLOOKUP(CG$1,'Tactic Recode'!$A$1:$B$547,2,FALSE))</f>
        <v/>
      </c>
      <c r="CH146" t="str">
        <f>IF(ISERROR(MATCH(CH$1,'CSC Mitre'!EO$1:EO$220,0)),"",VLOOKUP(CH$1,'Tactic Recode'!$A$1:$B$547,2,FALSE))</f>
        <v/>
      </c>
      <c r="CI146" t="str">
        <f>IF(ISERROR(MATCH(CI$1,'CSC Mitre'!EO$1:EO$220,0)),"",VLOOKUP(CI$1,'Tactic Recode'!$A$1:$B$547,2,FALSE))</f>
        <v/>
      </c>
      <c r="CJ146" t="str">
        <f>IF(ISERROR(MATCH(CJ$1,'CSC Mitre'!EO$1:EO$220,0)),"",VLOOKUP(CJ$1,'Tactic Recode'!$A$1:$B$547,2,FALSE))</f>
        <v/>
      </c>
      <c r="CK146" t="str">
        <f>IF(ISERROR(MATCH(CK$1,'CSC Mitre'!EO$1:EO$220,0)),"",VLOOKUP(CK$1,'Tactic Recode'!$A$1:$B$547,2,FALSE))</f>
        <v/>
      </c>
      <c r="CL146" t="str">
        <f>IF(ISERROR(MATCH(CL$1,'CSC Mitre'!EO$1:EO$220,0)),"",VLOOKUP(CL$1,'Tactic Recode'!$A$1:$B$547,2,FALSE))</f>
        <v/>
      </c>
      <c r="CM146" t="str">
        <f>IF(ISERROR(MATCH(CM$1,'CSC Mitre'!EO$1:EO$220,0)),"",VLOOKUP(CM$1,'Tactic Recode'!$A$1:$B$547,2,FALSE))</f>
        <v/>
      </c>
      <c r="CN146" t="str">
        <f>IF(ISERROR(MATCH(CN$1,'CSC Mitre'!EO$1:EO$220,0)),"",VLOOKUP(CN$1,'Tactic Recode'!$A$1:$B$547,2,FALSE))</f>
        <v/>
      </c>
      <c r="CO146" t="str">
        <f>IF(ISERROR(MATCH(CO$1,'CSC Mitre'!EO$1:EO$220,0)),"",VLOOKUP(CO$1,'Tactic Recode'!$A$1:$B$547,2,FALSE))</f>
        <v/>
      </c>
      <c r="CP146" t="str">
        <f>IF(ISERROR(MATCH(CP$1,'CSC Mitre'!EO$1:EO$220,0)),"",VLOOKUP(CP$1,'Tactic Recode'!$A$1:$B$547,2,FALSE))</f>
        <v/>
      </c>
      <c r="CQ146" t="str">
        <f>IF(ISERROR(MATCH(CQ$1,'CSC Mitre'!EO$1:EO$220,0)),"",VLOOKUP(CQ$1,'Tactic Recode'!$A$1:$B$547,2,FALSE))</f>
        <v/>
      </c>
      <c r="CR146" t="str">
        <f>IF(ISERROR(MATCH(CR$1,'CSC Mitre'!EO$1:EO$220,0)),"",VLOOKUP(CR$1,'Tactic Recode'!$A$1:$B$547,2,FALSE))</f>
        <v/>
      </c>
      <c r="CS146" t="str">
        <f>IF(ISERROR(MATCH(CS$1,'CSC Mitre'!EO$1:EO$220,0)),"",VLOOKUP(CS$1,'Tactic Recode'!$A$1:$B$547,2,FALSE))</f>
        <v/>
      </c>
      <c r="CT146" t="str">
        <f>IF(ISERROR(MATCH(CT$1,'CSC Mitre'!EO$1:EO$220,0)),"",VLOOKUP(CT$1,'Tactic Recode'!$A$1:$B$547,2,FALSE))</f>
        <v/>
      </c>
      <c r="CU146" t="str">
        <f>IF(ISERROR(MATCH(CU$1,'CSC Mitre'!EO$1:EO$220,0)),"",VLOOKUP(CU$1,'Tactic Recode'!$A$1:$B$547,2,FALSE))</f>
        <v/>
      </c>
      <c r="CV146" t="str">
        <f>IF(ISERROR(MATCH(CV$1,'CSC Mitre'!EO$1:EO$220,0)),"",VLOOKUP(CV$1,'Tactic Recode'!$A$1:$B$547,2,FALSE))</f>
        <v/>
      </c>
      <c r="CW146" t="str">
        <f>IF(ISERROR(MATCH(CW$1,'CSC Mitre'!EO$1:EO$220,0)),"",VLOOKUP(CW$1,'Tactic Recode'!$A$1:$B$547,2,FALSE))</f>
        <v/>
      </c>
      <c r="CX146" t="str">
        <f>IF(ISERROR(MATCH(CX$1,'CSC Mitre'!EO$1:EO$220,0)),"",VLOOKUP(CX$1,'Tactic Recode'!$A$1:$B$547,2,FALSE))</f>
        <v/>
      </c>
      <c r="CY146" t="str">
        <f>IF(ISERROR(MATCH(CY$1,'CSC Mitre'!EO$1:EO$220,0)),"",VLOOKUP(CY$1,'Tactic Recode'!$A$1:$B$547,2,FALSE))</f>
        <v/>
      </c>
      <c r="CZ146" t="str">
        <f>IF(ISERROR(MATCH(CZ$1,'CSC Mitre'!EO$1:EO$220,0)),"",VLOOKUP(CZ$1,'Tactic Recode'!$A$1:$B$547,2,FALSE))</f>
        <v/>
      </c>
      <c r="DA146" t="str">
        <f>IF(ISERROR(MATCH(DA$1,'CSC Mitre'!EO$1:EO$220,0)),"",VLOOKUP(DA$1,'Tactic Recode'!$A$1:$B$547,2,FALSE))</f>
        <v/>
      </c>
      <c r="DB146" t="str">
        <f>IF(ISERROR(MATCH(DB$1,'CSC Mitre'!EO$1:EO$220,0)),"",VLOOKUP(DB$1,'Tactic Recode'!$A$1:$B$547,2,FALSE))</f>
        <v/>
      </c>
      <c r="DC146" t="str">
        <f>IF(ISERROR(MATCH(DC$1,'CSC Mitre'!EO$1:EO$220,0)),"",VLOOKUP(DC$1,'Tactic Recode'!$A$1:$B$547,2,FALSE))</f>
        <v/>
      </c>
      <c r="DD146" t="str">
        <f>IF(ISERROR(MATCH(DD$1,'CSC Mitre'!EO$1:EO$220,0)),"",VLOOKUP(DD$1,'Tactic Recode'!$A$1:$B$547,2,FALSE))</f>
        <v/>
      </c>
      <c r="DE146" t="str">
        <f>IF(ISERROR(MATCH(DE$1,'CSC Mitre'!EO$1:EO$220,0)),"",VLOOKUP(DE$1,'Tactic Recode'!$A$1:$B$547,2,FALSE))</f>
        <v/>
      </c>
      <c r="DF146" t="str">
        <f>IF(ISERROR(MATCH(DF$1,'CSC Mitre'!EO$1:EO$220,0)),"",VLOOKUP(DF$1,'Tactic Recode'!$A$1:$B$547,2,FALSE))</f>
        <v/>
      </c>
      <c r="DG146" t="str">
        <f>IF(ISERROR(MATCH(DG$1,'CSC Mitre'!EO$1:EO$220,0)),"",VLOOKUP(DG$1,'Tactic Recode'!$A$1:$B$547,2,FALSE))</f>
        <v/>
      </c>
      <c r="DH146" t="str">
        <f>IF(ISERROR(MATCH(DH$1,'CSC Mitre'!EO$1:EO$220,0)),"",VLOOKUP(DH$1,'Tactic Recode'!$A$1:$B$547,2,FALSE))</f>
        <v/>
      </c>
      <c r="DI146" t="str">
        <f>IF(ISERROR(MATCH(DI$1,'CSC Mitre'!EO$1:EO$220,0)),"",VLOOKUP(DI$1,'Tactic Recode'!$A$1:$B$547,2,FALSE))</f>
        <v/>
      </c>
      <c r="DJ146" t="str">
        <f>IF(ISERROR(MATCH(DJ$1,'CSC Mitre'!EO$1:EO$220,0)),"",VLOOKUP(DJ$1,'Tactic Recode'!$A$1:$B$547,2,FALSE))</f>
        <v/>
      </c>
      <c r="DK146" t="str">
        <f>IF(ISERROR(MATCH(DK$1,'CSC Mitre'!EO$1:EO$220,0)),"",VLOOKUP(DK$1,'Tactic Recode'!$A$1:$B$547,2,FALSE))</f>
        <v/>
      </c>
      <c r="DL146" t="str">
        <f>IF(ISERROR(MATCH(DL$1,'CSC Mitre'!EO$1:EO$220,0)),"",VLOOKUP(DL$1,'Tactic Recode'!$A$1:$B$547,2,FALSE))</f>
        <v/>
      </c>
      <c r="DM146" t="str">
        <f>IF(ISERROR(MATCH(DM$1,'CSC Mitre'!EO$1:EO$220,0)),"",VLOOKUP(DM$1,'Tactic Recode'!$A$1:$B$547,2,FALSE))</f>
        <v/>
      </c>
      <c r="DN146" t="str">
        <f>IF(ISERROR(MATCH(DN$1,'CSC Mitre'!EO$1:EO$220,0)),"",VLOOKUP(DN$1,'Tactic Recode'!$A$1:$B$547,2,FALSE))</f>
        <v/>
      </c>
      <c r="DO146" t="str">
        <f>IF(ISERROR(MATCH(DO$1,'CSC Mitre'!EO$1:EO$220,0)),"",VLOOKUP(DO$1,'Tactic Recode'!$A$1:$B$547,2,FALSE))</f>
        <v/>
      </c>
      <c r="DP146" t="str">
        <f>IF(ISERROR(MATCH(DP$1,'CSC Mitre'!EO$1:EO$220,0)),"",VLOOKUP(DP$1,'Tactic Recode'!$A$1:$B$547,2,FALSE))</f>
        <v/>
      </c>
      <c r="DQ146" t="str">
        <f>IF(ISERROR(MATCH(DQ$1,'CSC Mitre'!EO$1:EO$220,0)),"",VLOOKUP(DQ$1,'Tactic Recode'!$A$1:$B$547,2,FALSE))</f>
        <v/>
      </c>
      <c r="DR146" t="str">
        <f>IF(ISERROR(MATCH(DR$1,'CSC Mitre'!EO$1:EO$220,0)),"",VLOOKUP(DR$1,'Tactic Recode'!$A$1:$B$547,2,FALSE))</f>
        <v/>
      </c>
      <c r="DS146" t="str">
        <f>IF(ISERROR(MATCH(DS$1,'CSC Mitre'!EO$1:EO$220,0)),"",VLOOKUP(DS$1,'Tactic Recode'!$A$1:$B$547,2,FALSE))</f>
        <v/>
      </c>
      <c r="DT146" t="str">
        <f>IF(ISERROR(MATCH(DT$1,'CSC Mitre'!EO$1:EO$220,0)),"",VLOOKUP(DT$1,'Tactic Recode'!$A$1:$B$547,2,FALSE))</f>
        <v/>
      </c>
      <c r="DU146" t="str">
        <f>IF(ISERROR(MATCH(DU$1,'CSC Mitre'!EO$1:EO$220,0)),"",VLOOKUP(DU$1,'Tactic Recode'!$A$1:$B$547,2,FALSE))</f>
        <v/>
      </c>
      <c r="DV146" t="str">
        <f>IF(ISERROR(MATCH(DV$1,'CSC Mitre'!EO$1:EO$220,0)),"",VLOOKUP(DV$1,'Tactic Recode'!$A$1:$B$547,2,FALSE))</f>
        <v/>
      </c>
      <c r="DW146" t="str">
        <f>IF(ISERROR(MATCH(DW$1,'CSC Mitre'!EO$1:EO$220,0)),"",VLOOKUP(DW$1,'Tactic Recode'!$A$1:$B$547,2,FALSE))</f>
        <v/>
      </c>
      <c r="DX146" t="str">
        <f>IF(ISERROR(MATCH(DX$1,'CSC Mitre'!EO$1:EO$220,0)),"",VLOOKUP(DX$1,'Tactic Recode'!$A$1:$B$547,2,FALSE))</f>
        <v/>
      </c>
      <c r="DY146" t="str">
        <f>IF(ISERROR(MATCH(DY$1,'CSC Mitre'!EO$1:EO$220,0)),"",VLOOKUP(DY$1,'Tactic Recode'!$A$1:$B$547,2,FALSE))</f>
        <v/>
      </c>
      <c r="DZ146" t="str">
        <f>IF(ISERROR(MATCH(DZ$1,'CSC Mitre'!EO$1:EO$220,0)),"",VLOOKUP(DZ$1,'Tactic Recode'!$A$1:$B$547,2,FALSE))</f>
        <v/>
      </c>
      <c r="EA146" t="str">
        <f>IF(ISERROR(MATCH(EA$1,'CSC Mitre'!EO$1:EO$220,0)),"",VLOOKUP(EA$1,'Tactic Recode'!$A$1:$B$547,2,FALSE))</f>
        <v/>
      </c>
      <c r="EB146" t="str">
        <f>IF(ISERROR(MATCH(EB$1,'CSC Mitre'!EO$1:EO$220,0)),"",VLOOKUP(EB$1,'Tactic Recode'!$A$1:$B$547,2,FALSE))</f>
        <v/>
      </c>
      <c r="EC146" t="str">
        <f>IF(ISERROR(MATCH(EC$1,'CSC Mitre'!EO$1:EO$220,0)),"",VLOOKUP(EC$1,'Tactic Recode'!$A$1:$B$547,2,FALSE))</f>
        <v/>
      </c>
      <c r="ED146" t="str">
        <f>IF(ISERROR(MATCH(ED$1,'CSC Mitre'!EO$1:EO$220,0)),"",VLOOKUP(ED$1,'Tactic Recode'!$A$1:$B$547,2,FALSE))</f>
        <v/>
      </c>
      <c r="EE146" t="str">
        <f>IF(ISERROR(MATCH(EE$1,'CSC Mitre'!EO$1:EO$220,0)),"",VLOOKUP(EE$1,'Tactic Recode'!$A$1:$B$547,2,FALSE))</f>
        <v/>
      </c>
      <c r="EF146" t="str">
        <f>IF(ISERROR(MATCH(EF$1,'CSC Mitre'!EO$1:EO$220,0)),"",VLOOKUP(EF$1,'Tactic Recode'!$A$1:$B$547,2,FALSE))</f>
        <v/>
      </c>
      <c r="EG146" t="str">
        <f>IF(ISERROR(MATCH(EG$1,'CSC Mitre'!EO$1:EO$220,0)),"",VLOOKUP(EG$1,'Tactic Recode'!$A$1:$B$547,2,FALSE))</f>
        <v/>
      </c>
      <c r="EH146" t="str">
        <f>IF(ISERROR(MATCH(EH$1,'CSC Mitre'!EO$1:EO$220,0)),"",VLOOKUP(EH$1,'Tactic Recode'!$A$1:$B$547,2,FALSE))</f>
        <v/>
      </c>
      <c r="EI146" t="str">
        <f>IF(ISERROR(MATCH(EI$1,'CSC Mitre'!EO$1:EO$220,0)),"",VLOOKUP(EI$1,'Tactic Recode'!$A$1:$B$547,2,FALSE))</f>
        <v/>
      </c>
      <c r="EJ146" t="str">
        <f>IF(ISERROR(MATCH(EJ$1,'CSC Mitre'!EO$1:EO$220,0)),"",VLOOKUP(EJ$1,'Tactic Recode'!$A$1:$B$547,2,FALSE))</f>
        <v/>
      </c>
      <c r="EK146" t="str">
        <f>IF(ISERROR(MATCH(EK$1,'CSC Mitre'!EO$1:EO$220,0)),"",VLOOKUP(EK$1,'Tactic Recode'!$A$1:$B$547,2,FALSE))</f>
        <v/>
      </c>
      <c r="EL146" t="str">
        <f>IF(ISERROR(MATCH(EL$1,'CSC Mitre'!EO$1:EO$220,0)),"",VLOOKUP(EL$1,'Tactic Recode'!$A$1:$B$547,2,FALSE))</f>
        <v/>
      </c>
      <c r="EM146" t="str">
        <f>IF(ISERROR(MATCH(EM$1,'CSC Mitre'!EO$1:EO$220,0)),"",VLOOKUP(EM$1,'Tactic Recode'!$A$1:$B$547,2,FALSE))</f>
        <v/>
      </c>
      <c r="EN146" t="str">
        <f>IF(ISERROR(MATCH(EN$1,'CSC Mitre'!EO$1:EO$220,0)),"",VLOOKUP(EN$1,'Tactic Recode'!$A$1:$B$547,2,FALSE))</f>
        <v/>
      </c>
      <c r="EO146" t="str">
        <f>IF(ISERROR(MATCH(EO$1,'CSC Mitre'!EO$1:EO$220,0)),"",VLOOKUP(EO$1,'Tactic Recode'!$A$1:$B$547,2,FALSE))</f>
        <v/>
      </c>
      <c r="EP146" t="str">
        <f>IF(ISERROR(MATCH(EP$1,'CSC Mitre'!EO$1:EO$220,0)),"",VLOOKUP(EP$1,'Tactic Recode'!$A$1:$B$547,2,FALSE))</f>
        <v/>
      </c>
      <c r="EQ146" t="str">
        <f>IF(ISERROR(MATCH(EQ$1,'CSC Mitre'!EO$1:EO$220,0)),"",VLOOKUP(EQ$1,'Tactic Recode'!$A$1:$B$547,2,FALSE))</f>
        <v/>
      </c>
      <c r="ER146" t="str">
        <f>IF(ISERROR(MATCH(ER$1,'CSC Mitre'!EO$1:EO$220,0)),"",VLOOKUP(ER$1,'Tactic Recode'!$A$1:$B$547,2,FALSE))</f>
        <v/>
      </c>
      <c r="ES146" t="str">
        <f>IF(ISERROR(MATCH(ES$1,'CSC Mitre'!EO$1:EO$220,0)),"",VLOOKUP(ES$1,'Tactic Recode'!$A$1:$B$547,2,FALSE))</f>
        <v/>
      </c>
      <c r="ET146" t="str">
        <f>IF(ISERROR(MATCH(ET$1,'CSC Mitre'!EO$1:EO$220,0)),"",VLOOKUP(ET$1,'Tactic Recode'!$A$1:$B$547,2,FALSE))</f>
        <v/>
      </c>
      <c r="EU146" t="str">
        <f>IF(ISERROR(MATCH(EU$1,'CSC Mitre'!EO$1:EO$220,0)),"",VLOOKUP(EU$1,'Tactic Recode'!$A$1:$B$547,2,FALSE))</f>
        <v/>
      </c>
      <c r="EV146" t="str">
        <f>IF(ISERROR(MATCH(EV$1,'CSC Mitre'!EO$1:EO$220,0)),"",VLOOKUP(EV$1,'Tactic Recode'!$A$1:$B$547,2,FALSE))</f>
        <v/>
      </c>
      <c r="EW146" t="str">
        <f>IF(ISERROR(MATCH(EW$1,'CSC Mitre'!EO$1:EO$220,0)),"",VLOOKUP(EW$1,'Tactic Recode'!$A$1:$B$547,2,FALSE))</f>
        <v/>
      </c>
      <c r="EX146" t="str">
        <f>IF(ISERROR(MATCH(EX$1,'CSC Mitre'!EO$1:EO$220,0)),"",VLOOKUP(EX$1,'Tactic Recode'!$A$1:$B$547,2,FALSE))</f>
        <v/>
      </c>
      <c r="EY146" t="str">
        <f>IF(ISERROR(MATCH(EY$1,'CSC Mitre'!EO$1:EO$220,0)),"",VLOOKUP(EY$1,'Tactic Recode'!$A$1:$B$547,2,FALSE))</f>
        <v/>
      </c>
      <c r="EZ146" t="str">
        <f>IF(ISERROR(MATCH(EZ$1,'CSC Mitre'!EO$1:EO$220,0)),"",VLOOKUP(EZ$1,'Tactic Recode'!$A$1:$B$547,2,FALSE))</f>
        <v/>
      </c>
      <c r="FA146" t="str">
        <f>IF(ISERROR(MATCH(FA$1,'CSC Mitre'!EO$1:EO$220,0)),"",VLOOKUP(FA$1,'Tactic Recode'!$A$1:$B$547,2,FALSE))</f>
        <v/>
      </c>
      <c r="FB146" t="str">
        <f>IF(ISERROR(MATCH(FB$1,'CSC Mitre'!EO$1:EO$220,0)),"",VLOOKUP(FB$1,'Tactic Recode'!$A$1:$B$547,2,FALSE))</f>
        <v/>
      </c>
      <c r="FC146" t="str">
        <f>IF(ISERROR(MATCH(FC$1,'CSC Mitre'!EO$1:EO$220,0)),"",VLOOKUP(FC$1,'Tactic Recode'!$A$1:$B$547,2,FALSE))</f>
        <v/>
      </c>
      <c r="FD146" t="str">
        <f>IF(ISERROR(MATCH(FD$1,'CSC Mitre'!EO$1:EO$220,0)),"",VLOOKUP(FD$1,'Tactic Recode'!$A$1:$B$547,2,FALSE))</f>
        <v/>
      </c>
      <c r="FE146" t="str">
        <f>IF(ISERROR(MATCH(FE$1,'CSC Mitre'!EO$1:EO$220,0)),"",VLOOKUP(FE$1,'Tactic Recode'!$A$1:$B$547,2,FALSE))</f>
        <v/>
      </c>
      <c r="FF146" t="str">
        <f>IF(ISERROR(MATCH(FF$1,'CSC Mitre'!EO$1:EO$220,0)),"",VLOOKUP(FF$1,'Tactic Recode'!$A$1:$B$547,2,FALSE))</f>
        <v/>
      </c>
      <c r="FG146" t="str">
        <f>IF(ISERROR(MATCH(FG$1,'CSC Mitre'!EO$1:EO$220,0)),"",VLOOKUP(FG$1,'Tactic Recode'!$A$1:$B$547,2,FALSE))</f>
        <v/>
      </c>
      <c r="FH146" t="str">
        <f>IF(ISERROR(MATCH(FH$1,'CSC Mitre'!EO$1:EO$220,0)),"",VLOOKUP(FH$1,'Tactic Recode'!$A$1:$B$547,2,FALSE))</f>
        <v/>
      </c>
      <c r="FI146" t="str">
        <f>IF(ISERROR(MATCH(FI$1,'CSC Mitre'!EO$1:EO$220,0)),"",VLOOKUP(FI$1,'Tactic Recode'!$A$1:$B$547,2,FALSE))</f>
        <v/>
      </c>
      <c r="FJ146" t="str">
        <f>IF(ISERROR(MATCH(FJ$1,'CSC Mitre'!EO$1:EO$220,0)),"",VLOOKUP(FJ$1,'Tactic Recode'!$A$1:$B$547,2,FALSE))</f>
        <v/>
      </c>
      <c r="FK146" t="str">
        <f>IF(ISERROR(MATCH(FK$1,'CSC Mitre'!EO$1:EO$220,0)),"",VLOOKUP(FK$1,'Tactic Recode'!$A$1:$B$547,2,FALSE))</f>
        <v/>
      </c>
      <c r="FL146" t="str">
        <f>IF(ISERROR(MATCH(FL$1,'CSC Mitre'!EO$1:EO$220,0)),"",VLOOKUP(FL$1,'Tactic Recode'!$A$1:$B$547,2,FALSE))</f>
        <v/>
      </c>
      <c r="FM146" t="str">
        <f>IF(ISERROR(MATCH(FM$1,'CSC Mitre'!EO$1:EO$220,0)),"",VLOOKUP(FM$1,'Tactic Recode'!$A$1:$B$547,2,FALSE))</f>
        <v/>
      </c>
      <c r="FN146" t="str">
        <f>IF(ISERROR(MATCH(FN$1,'CSC Mitre'!EO$1:EO$220,0)),"",VLOOKUP(FN$1,'Tactic Recode'!$A$1:$B$547,2,FALSE))</f>
        <v/>
      </c>
      <c r="FO146" t="str">
        <f>IF(ISERROR(MATCH(FO$1,'CSC Mitre'!EO$1:EO$220,0)),"",VLOOKUP(FO$1,'Tactic Recode'!$A$1:$B$547,2,FALSE))</f>
        <v/>
      </c>
      <c r="FP146" t="str">
        <f>IF(ISERROR(MATCH(FP$1,'CSC Mitre'!EO$1:EO$220,0)),"",VLOOKUP(FP$1,'Tactic Recode'!$A$1:$B$547,2,FALSE))</f>
        <v/>
      </c>
      <c r="FQ146" t="str">
        <f>IF(ISERROR(MATCH(FQ$1,'CSC Mitre'!EO$1:EO$220,0)),"",VLOOKUP(FQ$1,'Tactic Recode'!$A$1:$B$547,2,FALSE))</f>
        <v/>
      </c>
      <c r="FR146" t="str">
        <f>IF(ISERROR(MATCH(FR$1,'CSC Mitre'!EO$1:EO$220,0)),"",VLOOKUP(FR$1,'Tactic Recode'!$A$1:$B$547,2,FALSE))</f>
        <v/>
      </c>
      <c r="FS146" t="str">
        <f>IF(ISERROR(MATCH(FS$1,'CSC Mitre'!EO$1:EO$220,0)),"",VLOOKUP(FS$1,'Tactic Recode'!$A$1:$B$547,2,FALSE))</f>
        <v/>
      </c>
      <c r="FT146" t="str">
        <f>IF(ISERROR(MATCH(FT$1,'CSC Mitre'!EO$1:EO$220,0)),"",VLOOKUP(FT$1,'Tactic Recode'!$A$1:$B$547,2,FALSE))</f>
        <v/>
      </c>
      <c r="FU146" t="str">
        <f>IF(ISERROR(MATCH(FU$1,'CSC Mitre'!EO$1:EO$220,0)),"",VLOOKUP(FU$1,'Tactic Recode'!$A$1:$B$547,2,FALSE))</f>
        <v/>
      </c>
      <c r="FV146" t="str">
        <f>IF(ISERROR(MATCH(FV$1,'CSC Mitre'!EO$1:EO$220,0)),"",VLOOKUP(FV$1,'Tactic Recode'!$A$1:$B$547,2,FALSE))</f>
        <v/>
      </c>
      <c r="FW146" t="str">
        <f>IF(ISERROR(MATCH(FW$1,'CSC Mitre'!EO$1:EO$220,0)),"",VLOOKUP(FW$1,'Tactic Recode'!$A$1:$B$547,2,FALSE))</f>
        <v/>
      </c>
      <c r="FX146" t="str">
        <f>IF(ISERROR(MATCH(FX$1,'CSC Mitre'!EO$1:EO$220,0)),"",VLOOKUP(FX$1,'Tactic Recode'!$A$1:$B$547,2,FALSE))</f>
        <v/>
      </c>
      <c r="FY146" t="str">
        <f>IF(ISERROR(MATCH(FY$1,'CSC Mitre'!EO$1:EO$220,0)),"",VLOOKUP(FY$1,'Tactic Recode'!$A$1:$B$547,2,FALSE))</f>
        <v/>
      </c>
      <c r="FZ146" t="str">
        <f>IF(ISERROR(MATCH(FZ$1,'CSC Mitre'!EO$1:EO$220,0)),"",VLOOKUP(FZ$1,'Tactic Recode'!$A$1:$B$547,2,FALSE))</f>
        <v/>
      </c>
      <c r="GA146" t="str">
        <f>IF(ISERROR(MATCH(GA$1,'CSC Mitre'!EO$1:EO$220,0)),"",VLOOKUP(GA$1,'Tactic Recode'!$A$1:$B$547,2,FALSE))</f>
        <v/>
      </c>
      <c r="GB146" t="str">
        <f>IF(ISERROR(MATCH(GB$1,'CSC Mitre'!EO$1:EO$220,0)),"",VLOOKUP(GB$1,'Tactic Recode'!$A$1:$B$547,2,FALSE))</f>
        <v/>
      </c>
      <c r="GC146" t="str">
        <f>IF(ISERROR(MATCH(GC$1,'CSC Mitre'!EO$1:EO$220,0)),"",VLOOKUP(GC$1,'Tactic Recode'!$A$1:$B$547,2,FALSE))</f>
        <v/>
      </c>
      <c r="GD146" t="str">
        <f>IF(ISERROR(MATCH(GD$1,'CSC Mitre'!EO$1:EO$220,0)),"",VLOOKUP(GD$1,'Tactic Recode'!$A$1:$B$547,2,FALSE))</f>
        <v/>
      </c>
      <c r="GE146" t="str">
        <f>IF(ISERROR(MATCH(GE$1,'CSC Mitre'!EO$1:EO$220,0)),"",VLOOKUP(GE$1,'Tactic Recode'!$A$1:$B$547,2,FALSE))</f>
        <v/>
      </c>
      <c r="GF146" t="str">
        <f>IF(ISERROR(MATCH(GF$1,'CSC Mitre'!EO$1:EO$220,0)),"",VLOOKUP(GF$1,'Tactic Recode'!$A$1:$B$547,2,FALSE))</f>
        <v/>
      </c>
      <c r="GG146" t="str">
        <f>IF(ISERROR(MATCH(GG$1,'CSC Mitre'!EO$1:EO$220,0)),"",VLOOKUP(GG$1,'Tactic Recode'!$A$1:$B$547,2,FALSE))</f>
        <v/>
      </c>
      <c r="GH146" t="str">
        <f>IF(ISERROR(MATCH(GH$1,'CSC Mitre'!EO$1:EO$220,0)),"",VLOOKUP(GH$1,'Tactic Recode'!$A$1:$B$547,2,FALSE))</f>
        <v/>
      </c>
      <c r="GI146" t="str">
        <f>IF(ISERROR(MATCH(GI$1,'CSC Mitre'!EO$1:EO$220,0)),"",VLOOKUP(GI$1,'Tactic Recode'!$A$1:$B$547,2,FALSE))</f>
        <v/>
      </c>
      <c r="GJ146" t="str">
        <f>IF(ISERROR(MATCH(GJ$1,'CSC Mitre'!EO$1:EO$220,0)),"",VLOOKUP(GJ$1,'Tactic Recode'!$A$1:$B$547,2,FALSE))</f>
        <v/>
      </c>
      <c r="GK146" t="str">
        <f>IF(ISERROR(MATCH(GK$1,'CSC Mitre'!EO$1:EO$220,0)),"",VLOOKUP(GK$1,'Tactic Recode'!$A$1:$B$547,2,FALSE))</f>
        <v/>
      </c>
      <c r="GL146" t="str">
        <f>IF(ISERROR(MATCH(GL$1,'CSC Mitre'!EO$1:EO$220,0)),"",VLOOKUP(GL$1,'Tactic Recode'!$A$1:$B$547,2,FALSE))</f>
        <v/>
      </c>
      <c r="GM146" t="str">
        <f>IF(ISERROR(MATCH(GM$1,'CSC Mitre'!EO$1:EO$220,0)),"",VLOOKUP(GM$1,'Tactic Recode'!$A$1:$B$547,2,FALSE))</f>
        <v/>
      </c>
      <c r="GN146" t="str">
        <f>IF(ISERROR(MATCH(GN$1,'CSC Mitre'!EO$1:EO$220,0)),"",VLOOKUP(GN$1,'Tactic Recode'!$A$1:$B$547,2,FALSE))</f>
        <v/>
      </c>
      <c r="GO146" t="str">
        <f>IF(ISERROR(MATCH(GO$1,'CSC Mitre'!EO$1:EO$220,0)),"",VLOOKUP(GO$1,'Tactic Recode'!$A$1:$B$547,2,FALSE))</f>
        <v/>
      </c>
      <c r="GP146" t="str">
        <f>IF(ISERROR(MATCH(GP$1,'CSC Mitre'!EO$1:EO$220,0)),"",VLOOKUP(GP$1,'Tactic Recode'!$A$1:$B$547,2,FALSE))</f>
        <v/>
      </c>
      <c r="GQ146" t="str">
        <f>IF(ISERROR(MATCH(GQ$1,'CSC Mitre'!EO$1:EO$220,0)),"",VLOOKUP(GQ$1,'Tactic Recode'!$A$1:$B$547,2,FALSE))</f>
        <v/>
      </c>
      <c r="GR146" t="str">
        <f>IF(ISERROR(MATCH(GR$1,'CSC Mitre'!EO$1:EO$220,0)),"",VLOOKUP(GR$1,'Tactic Recode'!$A$1:$B$547,2,FALSE))</f>
        <v/>
      </c>
      <c r="GS146" t="str">
        <f>IF(ISERROR(MATCH(GS$1,'CSC Mitre'!EO$1:EO$220,0)),"",VLOOKUP(GS$1,'Tactic Recode'!$A$1:$B$547,2,FALSE))</f>
        <v/>
      </c>
      <c r="GT146" t="str">
        <f>IF(ISERROR(MATCH(GT$1,'CSC Mitre'!EO$1:EO$220,0)),"",VLOOKUP(GT$1,'Tactic Recode'!$A$1:$B$547,2,FALSE))</f>
        <v/>
      </c>
      <c r="GU146" t="str">
        <f>IF(ISERROR(MATCH(GU$1,'CSC Mitre'!EO$1:EO$220,0)),"",VLOOKUP(GU$1,'Tactic Recode'!$A$1:$B$547,2,FALSE))</f>
        <v/>
      </c>
      <c r="GV146" t="str">
        <f>IF(ISERROR(MATCH(GV$1,'CSC Mitre'!EO$1:EO$220,0)),"",VLOOKUP(GV$1,'Tactic Recode'!$A$1:$B$547,2,FALSE))</f>
        <v/>
      </c>
      <c r="GW146" t="str">
        <f>IF(ISERROR(MATCH(GW$1,'CSC Mitre'!EO$1:EO$220,0)),"",VLOOKUP(GW$1,'Tactic Recode'!$A$1:$B$547,2,FALSE))</f>
        <v/>
      </c>
      <c r="GX146" t="str">
        <f>IF(ISERROR(MATCH(GX$1,'CSC Mitre'!EO$1:EO$220,0)),"",VLOOKUP(GX$1,'Tactic Recode'!$A$1:$B$547,2,FALSE))</f>
        <v/>
      </c>
      <c r="GY146" t="str">
        <f>IF(ISERROR(MATCH(GY$1,'CSC Mitre'!EO$1:EO$220,0)),"",VLOOKUP(GY$1,'Tactic Recode'!$A$1:$B$547,2,FALSE))</f>
        <v/>
      </c>
      <c r="GZ146" t="str">
        <f>IF(ISERROR(MATCH(GZ$1,'CSC Mitre'!EO$1:EO$220,0)),"",VLOOKUP(GZ$1,'Tactic Recode'!$A$1:$B$547,2,FALSE))</f>
        <v/>
      </c>
      <c r="HA146" t="str">
        <f>IF(ISERROR(MATCH(HA$1,'CSC Mitre'!EO$1:EO$220,0)),"",VLOOKUP(HA$1,'Tactic Recode'!$A$1:$B$547,2,FALSE))</f>
        <v/>
      </c>
      <c r="HB146" t="str">
        <f>IF(ISERROR(MATCH(HB$1,'CSC Mitre'!EO$1:EO$220,0)),"",VLOOKUP(HB$1,'Tactic Recode'!$A$1:$B$547,2,FALSE))</f>
        <v/>
      </c>
      <c r="HC146" t="str">
        <f>IF(ISERROR(MATCH(HC$1,'CSC Mitre'!EO$1:EO$220,0)),"",VLOOKUP(HC$1,'Tactic Recode'!$A$1:$B$547,2,FALSE))</f>
        <v/>
      </c>
      <c r="HD146" t="str">
        <f>IF(ISERROR(MATCH(HD$1,'CSC Mitre'!EO$1:EO$220,0)),"",VLOOKUP(HD$1,'Tactic Recode'!$A$1:$B$547,2,FALSE))</f>
        <v/>
      </c>
      <c r="HE146" t="str">
        <f>IF(ISERROR(MATCH(HE$1,'CSC Mitre'!EO$1:EO$220,0)),"",VLOOKUP(HE$1,'Tactic Recode'!$A$1:$B$547,2,FALSE))</f>
        <v/>
      </c>
      <c r="HF146" t="str">
        <f>IF(ISERROR(MATCH(HF$1,'CSC Mitre'!EO$1:EO$220,0)),"",VLOOKUP(HF$1,'Tactic Recode'!$A$1:$B$547,2,FALSE))</f>
        <v/>
      </c>
      <c r="HG146" t="str">
        <f>IF(ISERROR(MATCH(HG$1,'CSC Mitre'!EO$1:EO$220,0)),"",VLOOKUP(HG$1,'Tactic Recode'!$A$1:$B$547,2,FALSE))</f>
        <v/>
      </c>
      <c r="HH146" t="str">
        <f>IF(ISERROR(MATCH(HH$1,'CSC Mitre'!EO$1:EO$220,0)),"",VLOOKUP(HH$1,'Tactic Recode'!$A$1:$B$547,2,FALSE))</f>
        <v/>
      </c>
      <c r="HI146" t="str">
        <f>IF(ISERROR(MATCH(HI$1,'CSC Mitre'!EO$1:EO$220,0)),"",VLOOKUP(HI$1,'Tactic Recode'!$A$1:$B$547,2,FALSE))</f>
        <v/>
      </c>
      <c r="HJ146" t="str">
        <f>IF(ISERROR(MATCH(HJ$1,'CSC Mitre'!EO$1:EO$220,0)),"",VLOOKUP(HJ$1,'Tactic Recode'!$A$1:$B$547,2,FALSE))</f>
        <v/>
      </c>
      <c r="HK146" t="str">
        <f>IF(ISERROR(MATCH(HK$1,'CSC Mitre'!EO$1:EO$220,0)),"",VLOOKUP(HK$1,'Tactic Recode'!$A$1:$B$547,2,FALSE))</f>
        <v/>
      </c>
      <c r="HL146" t="str">
        <f>IF(ISERROR(MATCH(HL$1,'CSC Mitre'!EO$1:EO$220,0)),"",VLOOKUP(HL$1,'Tactic Recode'!$A$1:$B$547,2,FALSE))</f>
        <v/>
      </c>
      <c r="HM146" t="str">
        <f>IF(ISERROR(MATCH(HM$1,'CSC Mitre'!EO$1:EO$220,0)),"",VLOOKUP(HM$1,'Tactic Recode'!$A$1:$B$547,2,FALSE))</f>
        <v/>
      </c>
      <c r="HN146" t="str">
        <f>IF(ISERROR(MATCH(HN$1,'CSC Mitre'!EO$1:EO$220,0)),"",VLOOKUP(HN$1,'Tactic Recode'!$A$1:$B$547,2,FALSE))</f>
        <v/>
      </c>
      <c r="HO146" t="str">
        <f>IF(ISERROR(MATCH(HO$1,'CSC Mitre'!EO$1:EO$220,0)),"",VLOOKUP(HO$1,'Tactic Recode'!$A$1:$B$547,2,FALSE))</f>
        <v/>
      </c>
      <c r="HP146" t="str">
        <f>IF(ISERROR(MATCH(HP$1,'CSC Mitre'!EO$1:EO$220,0)),"",VLOOKUP(HP$1,'Tactic Recode'!$A$1:$B$547,2,FALSE))</f>
        <v/>
      </c>
      <c r="HQ146" t="str">
        <f>IF(ISERROR(MATCH(HQ$1,'CSC Mitre'!EO$1:EO$220,0)),"",VLOOKUP(HQ$1,'Tactic Recode'!$A$1:$B$547,2,FALSE))</f>
        <v/>
      </c>
      <c r="HR146" t="str">
        <f>IF(ISERROR(MATCH(HR$1,'CSC Mitre'!EO$1:EO$220,0)),"",VLOOKUP(HR$1,'Tactic Recode'!$A$1:$B$547,2,FALSE))</f>
        <v/>
      </c>
      <c r="HS146" t="str">
        <f>IF(ISERROR(MATCH(HS$1,'CSC Mitre'!EO$1:EO$220,0)),"",VLOOKUP(HS$1,'Tactic Recode'!$A$1:$B$547,2,FALSE))</f>
        <v/>
      </c>
      <c r="HT146" t="str">
        <f>IF(ISERROR(MATCH(HT$1,'CSC Mitre'!EO$1:EO$220,0)),"",VLOOKUP(HT$1,'Tactic Recode'!$A$1:$B$547,2,FALSE))</f>
        <v/>
      </c>
      <c r="HU146" t="str">
        <f>IF(ISERROR(MATCH(HU$1,'CSC Mitre'!EO$1:EO$220,0)),"",VLOOKUP(HU$1,'Tactic Recode'!$A$1:$B$547,2,FALSE))</f>
        <v/>
      </c>
      <c r="HV146" t="str">
        <f>IF(ISERROR(MATCH(HV$1,'CSC Mitre'!EO$1:EO$220,0)),"",VLOOKUP(HV$1,'Tactic Recode'!$A$1:$B$547,2,FALSE))</f>
        <v/>
      </c>
      <c r="HW146" t="str">
        <f>IF(ISERROR(MATCH(HW$1,'CSC Mitre'!EO$1:EO$220,0)),"",VLOOKUP(HW$1,'Tactic Recode'!$A$1:$B$547,2,FALSE))</f>
        <v/>
      </c>
      <c r="HX146" t="str">
        <f>IF(ISERROR(MATCH(HX$1,'CSC Mitre'!EO$1:EO$220,0)),"",VLOOKUP(HX$1,'Tactic Recode'!$A$1:$B$547,2,FALSE))</f>
        <v/>
      </c>
      <c r="HY146" t="str">
        <f>IF(ISERROR(MATCH(HY$1,'CSC Mitre'!EO$1:EO$220,0)),"",VLOOKUP(HY$1,'Tactic Recode'!$A$1:$B$547,2,FALSE))</f>
        <v/>
      </c>
      <c r="HZ146" t="str">
        <f>IF(ISERROR(MATCH(HZ$1,'CSC Mitre'!EO$1:EO$220,0)),"",VLOOKUP(HZ$1,'Tactic Recode'!$A$1:$B$547,2,FALSE))</f>
        <v/>
      </c>
      <c r="IA146" t="str">
        <f>IF(ISERROR(MATCH(IA$1,'CSC Mitre'!EO$1:EO$220,0)),"",VLOOKUP(IA$1,'Tactic Recode'!$A$1:$B$547,2,FALSE))</f>
        <v/>
      </c>
      <c r="IB146" t="str">
        <f>IF(ISERROR(MATCH(IB$1,'CSC Mitre'!EO$1:EO$220,0)),"",VLOOKUP(IB$1,'Tactic Recode'!$A$1:$B$547,2,FALSE))</f>
        <v/>
      </c>
      <c r="IC146" t="str">
        <f>IF(ISERROR(MATCH(IC$1,'CSC Mitre'!EO$1:EO$220,0)),"",VLOOKUP(IC$1,'Tactic Recode'!$A$1:$B$547,2,FALSE))</f>
        <v/>
      </c>
      <c r="ID146" t="str">
        <f>IF(ISERROR(MATCH(ID$1,'CSC Mitre'!EO$1:EO$220,0)),"",VLOOKUP(ID$1,'Tactic Recode'!$A$1:$B$547,2,FALSE))</f>
        <v/>
      </c>
      <c r="IE146" t="str">
        <f>IF(ISERROR(MATCH(IE$1,'CSC Mitre'!EO$1:EO$220,0)),"",VLOOKUP(IE$1,'Tactic Recode'!$A$1:$B$547,2,FALSE))</f>
        <v/>
      </c>
      <c r="IF146" t="str">
        <f>IF(ISERROR(MATCH(IF$1,'CSC Mitre'!EO$1:EO$220,0)),"",VLOOKUP(IF$1,'Tactic Recode'!$A$1:$B$547,2,FALSE))</f>
        <v/>
      </c>
      <c r="IG146" t="str">
        <f>IF(ISERROR(MATCH(IG$1,'CSC Mitre'!EO$1:EO$220,0)),"",VLOOKUP(IG$1,'Tactic Recode'!$A$1:$B$547,2,FALSE))</f>
        <v/>
      </c>
      <c r="IH146" t="str">
        <f>IF(ISERROR(MATCH(IH$1,'CSC Mitre'!EO$1:EO$220,0)),"",VLOOKUP(IH$1,'Tactic Recode'!$A$1:$B$547,2,FALSE))</f>
        <v/>
      </c>
      <c r="II146" t="str">
        <f>IF(ISERROR(MATCH(II$1,'CSC Mitre'!EO$1:EO$220,0)),"",VLOOKUP(II$1,'Tactic Recode'!$A$1:$B$547,2,FALSE))</f>
        <v/>
      </c>
      <c r="IJ146" t="str">
        <f>IF(ISERROR(MATCH(IJ$1,'CSC Mitre'!EO$1:EO$220,0)),"",VLOOKUP(IJ$1,'Tactic Recode'!$A$1:$B$547,2,FALSE))</f>
        <v/>
      </c>
      <c r="IK146" t="str">
        <f>IF(ISERROR(MATCH(IK$1,'CSC Mitre'!EO$1:EO$220,0)),"",VLOOKUP(IK$1,'Tactic Recode'!$A$1:$B$547,2,FALSE))</f>
        <v/>
      </c>
      <c r="IL146" t="str">
        <f>IF(ISERROR(MATCH(IL$1,'CSC Mitre'!EO$1:EO$220,0)),"",VLOOKUP(IL$1,'Tactic Recode'!$A$1:$B$547,2,FALSE))</f>
        <v/>
      </c>
      <c r="IM146" t="str">
        <f>IF(ISERROR(MATCH(IM$1,'CSC Mitre'!EO$1:EO$220,0)),"",VLOOKUP(IM$1,'Tactic Recode'!$A$1:$B$547,2,FALSE))</f>
        <v/>
      </c>
      <c r="IN146" t="str">
        <f>IF(ISERROR(MATCH(IN$1,'CSC Mitre'!EO$1:EO$220,0)),"",VLOOKUP(IN$1,'Tactic Recode'!$A$1:$B$547,2,FALSE))</f>
        <v/>
      </c>
      <c r="IO146" t="str">
        <f>IF(ISERROR(MATCH(IO$1,'CSC Mitre'!EO$1:EO$220,0)),"",VLOOKUP(IO$1,'Tactic Recode'!$A$1:$B$547,2,FALSE))</f>
        <v/>
      </c>
      <c r="IP146" t="str">
        <f>IF(ISERROR(MATCH(IP$1,'CSC Mitre'!EO$1:EO$220,0)),"",VLOOKUP(IP$1,'Tactic Recode'!$A$1:$B$547,2,FALSE))</f>
        <v/>
      </c>
      <c r="IQ146" t="str">
        <f>IF(ISERROR(MATCH(IQ$1,'CSC Mitre'!EO$1:EO$220,0)),"",VLOOKUP(IQ$1,'Tactic Recode'!$A$1:$B$547,2,FALSE))</f>
        <v/>
      </c>
      <c r="IR146" t="str">
        <f>IF(ISERROR(MATCH(IR$1,'CSC Mitre'!EO$1:EO$220,0)),"",VLOOKUP(IR$1,'Tactic Recode'!$A$1:$B$547,2,FALSE))</f>
        <v/>
      </c>
      <c r="IS146" t="str">
        <f>IF(ISERROR(MATCH(IS$1,'CSC Mitre'!EO$1:EO$220,0)),"",VLOOKUP(IS$1,'Tactic Recode'!$A$1:$B$547,2,FALSE))</f>
        <v/>
      </c>
      <c r="IT146" t="str">
        <f>IF(ISERROR(MATCH(IT$1,'CSC Mitre'!EO$1:EO$220,0)),"",VLOOKUP(IT$1,'Tactic Recode'!$A$1:$B$547,2,FALSE))</f>
        <v/>
      </c>
      <c r="IU146" t="str">
        <f>IF(ISERROR(MATCH(IU$1,'CSC Mitre'!EO$1:EO$220,0)),"",VLOOKUP(IU$1,'Tactic Recode'!$A$1:$B$547,2,FALSE))</f>
        <v/>
      </c>
      <c r="IV146" t="str">
        <f>IF(ISERROR(MATCH(IV$1,'CSC Mitre'!EO$1:EO$220,0)),"",VLOOKUP(IV$1,'Tactic Recode'!$A$1:$B$547,2,FALSE))</f>
        <v/>
      </c>
      <c r="IW146" t="str">
        <f>IF(ISERROR(MATCH(IW$1,'CSC Mitre'!EO$1:EO$220,0)),"",VLOOKUP(IW$1,'Tactic Recode'!$A$1:$B$547,2,FALSE))</f>
        <v/>
      </c>
      <c r="IX146" t="str">
        <f>IF(ISERROR(MATCH(IX$1,'CSC Mitre'!EO$1:EO$220,0)),"",VLOOKUP(IX$1,'Tactic Recode'!$A$1:$B$547,2,FALSE))</f>
        <v/>
      </c>
      <c r="IY146" t="str">
        <f>IF(ISERROR(MATCH(IY$1,'CSC Mitre'!EO$1:EO$220,0)),"",VLOOKUP(IY$1,'Tactic Recode'!$A$1:$B$547,2,FALSE))</f>
        <v/>
      </c>
      <c r="IZ146" t="str">
        <f>IF(ISERROR(MATCH(IZ$1,'CSC Mitre'!EO$1:EO$220,0)),"",VLOOKUP(IZ$1,'Tactic Recode'!$A$1:$B$547,2,FALSE))</f>
        <v/>
      </c>
      <c r="JA146" t="str">
        <f>IF(ISERROR(MATCH(JA$1,'CSC Mitre'!EO$1:EO$220,0)),"",VLOOKUP(JA$1,'Tactic Recode'!$A$1:$B$547,2,FALSE))</f>
        <v/>
      </c>
      <c r="JB146" t="str">
        <f>IF(ISERROR(MATCH(JB$1,'CSC Mitre'!EO$1:EO$220,0)),"",VLOOKUP(JB$1,'Tactic Recode'!$A$1:$B$547,2,FALSE))</f>
        <v/>
      </c>
      <c r="JC146" t="str">
        <f>IF(ISERROR(MATCH(JC$1,'CSC Mitre'!EO$1:EO$220,0)),"",VLOOKUP(JC$1,'Tactic Recode'!$A$1:$B$547,2,FALSE))</f>
        <v/>
      </c>
      <c r="JD146" t="str">
        <f>IF(ISERROR(MATCH(JD$1,'CSC Mitre'!EO$1:EO$220,0)),"",VLOOKUP(JD$1,'Tactic Recode'!$A$1:$B$547,2,FALSE))</f>
        <v/>
      </c>
      <c r="JE146" t="str">
        <f>IF(ISERROR(MATCH(JE$1,'CSC Mitre'!EO$1:EO$220,0)),"",VLOOKUP(JE$1,'Tactic Recode'!$A$1:$B$547,2,FALSE))</f>
        <v/>
      </c>
      <c r="JF146" t="str">
        <f>IF(ISERROR(MATCH(JF$1,'CSC Mitre'!EO$1:EO$220,0)),"",VLOOKUP(JF$1,'Tactic Recode'!$A$1:$B$547,2,FALSE))</f>
        <v/>
      </c>
      <c r="JG146" t="str">
        <f>IF(ISERROR(MATCH(JG$1,'CSC Mitre'!EO$1:EO$220,0)),"",VLOOKUP(JG$1,'Tactic Recode'!$A$1:$B$547,2,FALSE))</f>
        <v/>
      </c>
      <c r="JH146" t="str">
        <f>IF(ISERROR(MATCH(JH$1,'CSC Mitre'!EO$1:EO$220,0)),"",VLOOKUP(JH$1,'Tactic Recode'!$A$1:$B$547,2,FALSE))</f>
        <v/>
      </c>
      <c r="JI146" t="str">
        <f>IF(ISERROR(MATCH(JI$1,'CSC Mitre'!EO$1:EO$220,0)),"",VLOOKUP(JI$1,'Tactic Recode'!$A$1:$B$547,2,FALSE))</f>
        <v/>
      </c>
      <c r="JJ146" t="str">
        <f>IF(ISERROR(MATCH(JJ$1,'CSC Mitre'!EO$1:EO$220,0)),"",VLOOKUP(JJ$1,'Tactic Recode'!$A$1:$B$547,2,FALSE))</f>
        <v/>
      </c>
      <c r="JK146" t="str">
        <f>IF(ISERROR(MATCH(JK$1,'CSC Mitre'!EO$1:EO$220,0)),"",VLOOKUP(JK$1,'Tactic Recode'!$A$1:$B$547,2,FALSE))</f>
        <v/>
      </c>
      <c r="JL146" t="str">
        <f>IF(ISERROR(MATCH(JL$1,'CSC Mitre'!EO$1:EO$220,0)),"",VLOOKUP(JL$1,'Tactic Recode'!$A$1:$B$547,2,FALSE))</f>
        <v/>
      </c>
      <c r="JM146" t="str">
        <f>IF(ISERROR(MATCH(JM$1,'CSC Mitre'!EO$1:EO$220,0)),"",VLOOKUP(JM$1,'Tactic Recode'!$A$1:$B$547,2,FALSE))</f>
        <v/>
      </c>
      <c r="JN146" t="str">
        <f>IF(ISERROR(MATCH(JN$1,'CSC Mitre'!EO$1:EO$220,0)),"",VLOOKUP(JN$1,'Tactic Recode'!$A$1:$B$547,2,FALSE))</f>
        <v/>
      </c>
      <c r="JO146" t="str">
        <f>IF(ISERROR(MATCH(JO$1,'CSC Mitre'!EO$1:EO$220,0)),"",VLOOKUP(JO$1,'Tactic Recode'!$A$1:$B$547,2,FALSE))</f>
        <v/>
      </c>
      <c r="JP146" t="str">
        <f>IF(ISERROR(MATCH(JP$1,'CSC Mitre'!EO$1:EO$220,0)),"",VLOOKUP(JP$1,'Tactic Recode'!$A$1:$B$547,2,FALSE))</f>
        <v/>
      </c>
      <c r="JQ146" t="str">
        <f>IF(ISERROR(MATCH(JQ$1,'CSC Mitre'!EO$1:EO$220,0)),"",VLOOKUP(JQ$1,'Tactic Recode'!$A$1:$B$547,2,FALSE))</f>
        <v/>
      </c>
      <c r="JR146" t="str">
        <f>IF(ISERROR(MATCH(JR$1,'CSC Mitre'!EO$1:EO$220,0)),"",VLOOKUP(JR$1,'Tactic Recode'!$A$1:$B$547,2,FALSE))</f>
        <v/>
      </c>
      <c r="JS146" t="str">
        <f>IF(ISERROR(MATCH(JS$1,'CSC Mitre'!EO$1:EO$220,0)),"",VLOOKUP(JS$1,'Tactic Recode'!$A$1:$B$547,2,FALSE))</f>
        <v/>
      </c>
      <c r="JT146" t="str">
        <f>IF(ISERROR(MATCH(JT$1,'CSC Mitre'!EO$1:EO$220,0)),"",VLOOKUP(JT$1,'Tactic Recode'!$A$1:$B$547,2,FALSE))</f>
        <v/>
      </c>
      <c r="JU146" t="str">
        <f>IF(ISERROR(MATCH(JU$1,'CSC Mitre'!EO$1:EO$220,0)),"",VLOOKUP(JU$1,'Tactic Recode'!$A$1:$B$547,2,FALSE))</f>
        <v/>
      </c>
      <c r="JV146" t="str">
        <f>IF(ISERROR(MATCH(JV$1,'CSC Mitre'!EO$1:EO$220,0)),"",VLOOKUP(JV$1,'Tactic Recode'!$A$1:$B$547,2,FALSE))</f>
        <v/>
      </c>
      <c r="JW146" t="str">
        <f>IF(ISERROR(MATCH(JW$1,'CSC Mitre'!EO$1:EO$220,0)),"",VLOOKUP(JW$1,'Tactic Recode'!$A$1:$B$547,2,FALSE))</f>
        <v/>
      </c>
      <c r="JX146" t="str">
        <f>IF(ISERROR(MATCH(JX$1,'CSC Mitre'!EO$1:EO$220,0)),"",VLOOKUP(JX$1,'Tactic Recode'!$A$1:$B$547,2,FALSE))</f>
        <v/>
      </c>
      <c r="JY146" t="str">
        <f>IF(ISERROR(MATCH(JY$1,'CSC Mitre'!EO$1:EO$220,0)),"",VLOOKUP(JY$1,'Tactic Recode'!$A$1:$B$547,2,FALSE))</f>
        <v/>
      </c>
      <c r="JZ146" t="str">
        <f>IF(ISERROR(MATCH(JZ$1,'CSC Mitre'!EO$1:EO$220,0)),"",VLOOKUP(JZ$1,'Tactic Recode'!$A$1:$B$547,2,FALSE))</f>
        <v/>
      </c>
      <c r="KA146" t="str">
        <f>IF(ISERROR(MATCH(KA$1,'CSC Mitre'!EO$1:EO$220,0)),"",VLOOKUP(KA$1,'Tactic Recode'!$A$1:$B$547,2,FALSE))</f>
        <v/>
      </c>
      <c r="KB146" t="str">
        <f>IF(ISERROR(MATCH(KB$1,'CSC Mitre'!EO$1:EO$220,0)),"",VLOOKUP(KB$1,'Tactic Recode'!$A$1:$B$547,2,FALSE))</f>
        <v/>
      </c>
      <c r="KC146" t="str">
        <f>IF(ISERROR(MATCH(KC$1,'CSC Mitre'!EO$1:EO$220,0)),"",VLOOKUP(KC$1,'Tactic Recode'!$A$1:$B$547,2,FALSE))</f>
        <v/>
      </c>
      <c r="KD146" t="str">
        <f>IF(ISERROR(MATCH(KD$1,'CSC Mitre'!EO$1:EO$220,0)),"",VLOOKUP(KD$1,'Tactic Recode'!$A$1:$B$547,2,FALSE))</f>
        <v/>
      </c>
      <c r="KE146" t="str">
        <f>IF(ISERROR(MATCH(KE$1,'CSC Mitre'!EO$1:EO$220,0)),"",VLOOKUP(KE$1,'Tactic Recode'!$A$1:$B$547,2,FALSE))</f>
        <v/>
      </c>
      <c r="KF146" t="str">
        <f>IF(ISERROR(MATCH(KF$1,'CSC Mitre'!EO$1:EO$220,0)),"",VLOOKUP(KF$1,'Tactic Recode'!$A$1:$B$547,2,FALSE))</f>
        <v/>
      </c>
      <c r="KG146" t="str">
        <f>IF(ISERROR(MATCH(KG$1,'CSC Mitre'!EO$1:EO$220,0)),"",VLOOKUP(KG$1,'Tactic Recode'!$A$1:$B$547,2,FALSE))</f>
        <v/>
      </c>
      <c r="KH146" t="str">
        <f>IF(ISERROR(MATCH(KH$1,'CSC Mitre'!EO$1:EO$220,0)),"",VLOOKUP(KH$1,'Tactic Recode'!$A$1:$B$547,2,FALSE))</f>
        <v/>
      </c>
      <c r="KI146" t="str">
        <f>IF(ISERROR(MATCH(KI$1,'CSC Mitre'!EO$1:EO$220,0)),"",VLOOKUP(KI$1,'Tactic Recode'!$A$1:$B$547,2,FALSE))</f>
        <v/>
      </c>
      <c r="KJ146" t="str">
        <f>IF(ISERROR(MATCH(KJ$1,'CSC Mitre'!EO$1:EO$220,0)),"",VLOOKUP(KJ$1,'Tactic Recode'!$A$1:$B$547,2,FALSE))</f>
        <v/>
      </c>
      <c r="KK146" t="str">
        <f>IF(ISERROR(MATCH(KK$1,'CSC Mitre'!EO$1:EO$220,0)),"",VLOOKUP(KK$1,'Tactic Recode'!$A$1:$B$547,2,FALSE))</f>
        <v/>
      </c>
      <c r="KL146" t="str">
        <f>IF(ISERROR(MATCH(KL$1,'CSC Mitre'!EO$1:EO$220,0)),"",VLOOKUP(KL$1,'Tactic Recode'!$A$1:$B$547,2,FALSE))</f>
        <v/>
      </c>
      <c r="KM146" t="str">
        <f>IF(ISERROR(MATCH(KM$1,'CSC Mitre'!EO$1:EO$220,0)),"",VLOOKUP(KM$1,'Tactic Recode'!$A$1:$B$547,2,FALSE))</f>
        <v/>
      </c>
      <c r="KN146" t="str">
        <f>IF(ISERROR(MATCH(KN$1,'CSC Mitre'!EO$1:EO$220,0)),"",VLOOKUP(KN$1,'Tactic Recode'!$A$1:$B$547,2,FALSE))</f>
        <v/>
      </c>
      <c r="KO146" t="str">
        <f>IF(ISERROR(MATCH(KO$1,'CSC Mitre'!EO$1:EO$220,0)),"",VLOOKUP(KO$1,'Tactic Recode'!$A$1:$B$547,2,FALSE))</f>
        <v/>
      </c>
      <c r="KP146" t="str">
        <f>IF(ISERROR(MATCH(KP$1,'CSC Mitre'!EO$1:EO$220,0)),"",VLOOKUP(KP$1,'Tactic Recode'!$A$1:$B$547,2,FALSE))</f>
        <v/>
      </c>
      <c r="KQ146" t="str">
        <f>IF(ISERROR(MATCH(KQ$1,'CSC Mitre'!EO$1:EO$220,0)),"",VLOOKUP(KQ$1,'Tactic Recode'!$A$1:$B$547,2,FALSE))</f>
        <v/>
      </c>
      <c r="KR146" t="str">
        <f>IF(ISERROR(MATCH(KR$1,'CSC Mitre'!EO$1:EO$220,0)),"",VLOOKUP(KR$1,'Tactic Recode'!$A$1:$B$547,2,FALSE))</f>
        <v/>
      </c>
      <c r="KS146" t="str">
        <f>IF(ISERROR(MATCH(KS$1,'CSC Mitre'!EO$1:EO$220,0)),"",VLOOKUP(KS$1,'Tactic Recode'!$A$1:$B$547,2,FALSE))</f>
        <v/>
      </c>
      <c r="KT146" t="str">
        <f>IF(ISERROR(MATCH(KT$1,'CSC Mitre'!EO$1:EO$220,0)),"",VLOOKUP(KT$1,'Tactic Recode'!$A$1:$B$547,2,FALSE))</f>
        <v/>
      </c>
      <c r="KU146" t="str">
        <f>IF(ISERROR(MATCH(KU$1,'CSC Mitre'!EO$1:EO$220,0)),"",VLOOKUP(KU$1,'Tactic Recode'!$A$1:$B$547,2,FALSE))</f>
        <v/>
      </c>
      <c r="KV146" t="str">
        <f>IF(ISERROR(MATCH(KV$1,'CSC Mitre'!EO$1:EO$220,0)),"",VLOOKUP(KV$1,'Tactic Recode'!$A$1:$B$547,2,FALSE))</f>
        <v/>
      </c>
      <c r="KW146" t="str">
        <f>IF(ISERROR(MATCH(KW$1,'CSC Mitre'!EO$1:EO$220,0)),"",VLOOKUP(KW$1,'Tactic Recode'!$A$1:$B$547,2,FALSE))</f>
        <v/>
      </c>
      <c r="KX146" t="str">
        <f>IF(ISERROR(MATCH(KX$1,'CSC Mitre'!EO$1:EO$220,0)),"",VLOOKUP(KX$1,'Tactic Recode'!$A$1:$B$547,2,FALSE))</f>
        <v/>
      </c>
      <c r="KY146" t="str">
        <f>IF(ISERROR(MATCH(KY$1,'CSC Mitre'!EO$1:EO$220,0)),"",VLOOKUP(KY$1,'Tactic Recode'!$A$1:$B$547,2,FALSE))</f>
        <v/>
      </c>
      <c r="KZ146" t="str">
        <f>IF(ISERROR(MATCH(KZ$1,'CSC Mitre'!EO$1:EO$220,0)),"",VLOOKUP(KZ$1,'Tactic Recode'!$A$1:$B$547,2,FALSE))</f>
        <v/>
      </c>
      <c r="LA146" t="str">
        <f>IF(ISERROR(MATCH(LA$1,'CSC Mitre'!EO$1:EO$220,0)),"",VLOOKUP(LA$1,'Tactic Recode'!$A$1:$B$547,2,FALSE))</f>
        <v/>
      </c>
      <c r="LB146" t="str">
        <f>IF(ISERROR(MATCH(LB$1,'CSC Mitre'!EO$1:EO$220,0)),"",VLOOKUP(LB$1,'Tactic Recode'!$A$1:$B$547,2,FALSE))</f>
        <v/>
      </c>
      <c r="LC146" t="str">
        <f>IF(ISERROR(MATCH(LC$1,'CSC Mitre'!EO$1:EO$220,0)),"",VLOOKUP(LC$1,'Tactic Recode'!$A$1:$B$547,2,FALSE))</f>
        <v/>
      </c>
      <c r="LD146" t="str">
        <f>IF(ISERROR(MATCH(LD$1,'CSC Mitre'!EO$1:EO$220,0)),"",VLOOKUP(LD$1,'Tactic Recode'!$A$1:$B$547,2,FALSE))</f>
        <v/>
      </c>
      <c r="LE146" t="str">
        <f>IF(ISERROR(MATCH(LE$1,'CSC Mitre'!EO$1:EO$220,0)),"",VLOOKUP(LE$1,'Tactic Recode'!$A$1:$B$547,2,FALSE))</f>
        <v/>
      </c>
      <c r="LF146" t="str">
        <f>IF(ISERROR(MATCH(LF$1,'CSC Mitre'!EO$1:EO$220,0)),"",VLOOKUP(LF$1,'Tactic Recode'!$A$1:$B$547,2,FALSE))</f>
        <v/>
      </c>
      <c r="LG146" t="str">
        <f>IF(ISERROR(MATCH(LG$1,'CSC Mitre'!EO$1:EO$220,0)),"",VLOOKUP(LG$1,'Tactic Recode'!$A$1:$B$547,2,FALSE))</f>
        <v/>
      </c>
      <c r="LH146" t="str">
        <f>IF(ISERROR(MATCH(LH$1,'CSC Mitre'!EO$1:EO$220,0)),"",VLOOKUP(LH$1,'Tactic Recode'!$A$1:$B$547,2,FALSE))</f>
        <v/>
      </c>
      <c r="LI146" t="str">
        <f>IF(ISERROR(MATCH(LI$1,'CSC Mitre'!EO$1:EO$220,0)),"",VLOOKUP(LI$1,'Tactic Recode'!$A$1:$B$547,2,FALSE))</f>
        <v/>
      </c>
      <c r="LJ146" t="str">
        <f>IF(ISERROR(MATCH(LJ$1,'CSC Mitre'!EO$1:EO$220,0)),"",VLOOKUP(LJ$1,'Tactic Recode'!$A$1:$B$547,2,FALSE))</f>
        <v/>
      </c>
      <c r="LK146" t="str">
        <f>IF(ISERROR(MATCH(LK$1,'CSC Mitre'!EO$1:EO$220,0)),"",VLOOKUP(LK$1,'Tactic Recode'!$A$1:$B$547,2,FALSE))</f>
        <v/>
      </c>
      <c r="LL146" t="str">
        <f>IF(ISERROR(MATCH(LL$1,'CSC Mitre'!EO$1:EO$220,0)),"",VLOOKUP(LL$1,'Tactic Recode'!$A$1:$B$547,2,FALSE))</f>
        <v/>
      </c>
      <c r="LM146" t="str">
        <f>IF(ISERROR(MATCH(LM$1,'CSC Mitre'!EO$1:EO$220,0)),"",VLOOKUP(LM$1,'Tactic Recode'!$A$1:$B$547,2,FALSE))</f>
        <v/>
      </c>
      <c r="LN146" t="str">
        <f>IF(ISERROR(MATCH(LN$1,'CSC Mitre'!EO$1:EO$220,0)),"",VLOOKUP(LN$1,'Tactic Recode'!$A$1:$B$547,2,FALSE))</f>
        <v/>
      </c>
      <c r="LO146" t="str">
        <f>IF(ISERROR(MATCH(LO$1,'CSC Mitre'!EO$1:EO$220,0)),"",VLOOKUP(LO$1,'Tactic Recode'!$A$1:$B$547,2,FALSE))</f>
        <v/>
      </c>
      <c r="LP146" t="str">
        <f>IF(ISERROR(MATCH(LP$1,'CSC Mitre'!EO$1:EO$220,0)),"",VLOOKUP(LP$1,'Tactic Recode'!$A$1:$B$547,2,FALSE))</f>
        <v/>
      </c>
      <c r="LQ146" t="str">
        <f>IF(ISERROR(MATCH(LQ$1,'CSC Mitre'!EO$1:EO$220,0)),"",VLOOKUP(LQ$1,'Tactic Recode'!$A$1:$B$547,2,FALSE))</f>
        <v/>
      </c>
      <c r="LR146" t="str">
        <f>IF(ISERROR(MATCH(LR$1,'CSC Mitre'!EO$1:EO$220,0)),"",VLOOKUP(LR$1,'Tactic Recode'!$A$1:$B$547,2,FALSE))</f>
        <v/>
      </c>
      <c r="LS146" t="str">
        <f>IF(ISERROR(MATCH(LS$1,'CSC Mitre'!EO$1:EO$220,0)),"",VLOOKUP(LS$1,'Tactic Recode'!$A$1:$B$547,2,FALSE))</f>
        <v/>
      </c>
      <c r="LT146" t="str">
        <f>IF(ISERROR(MATCH(LT$1,'CSC Mitre'!EO$1:EO$220,0)),"",VLOOKUP(LT$1,'Tactic Recode'!$A$1:$B$547,2,FALSE))</f>
        <v/>
      </c>
      <c r="LU146" t="str">
        <f>IF(ISERROR(MATCH(LU$1,'CSC Mitre'!EO$1:EO$220,0)),"",VLOOKUP(LU$1,'Tactic Recode'!$A$1:$B$547,2,FALSE))</f>
        <v/>
      </c>
      <c r="LV146" t="str">
        <f>IF(ISERROR(MATCH(LV$1,'CSC Mitre'!EO$1:EO$220,0)),"",VLOOKUP(LV$1,'Tactic Recode'!$A$1:$B$547,2,FALSE))</f>
        <v/>
      </c>
      <c r="LW146" t="str">
        <f>IF(ISERROR(MATCH(LW$1,'CSC Mitre'!EO$1:EO$220,0)),"",VLOOKUP(LW$1,'Tactic Recode'!$A$1:$B$547,2,FALSE))</f>
        <v/>
      </c>
      <c r="LX146" t="str">
        <f>IF(ISERROR(MATCH(LX$1,'CSC Mitre'!EO$1:EO$220,0)),"",VLOOKUP(LX$1,'Tactic Recode'!$A$1:$B$547,2,FALSE))</f>
        <v/>
      </c>
      <c r="LY146" t="str">
        <f>IF(ISERROR(MATCH(LY$1,'CSC Mitre'!EO$1:EO$220,0)),"",VLOOKUP(LY$1,'Tactic Recode'!$A$1:$B$547,2,FALSE))</f>
        <v/>
      </c>
      <c r="LZ146" t="str">
        <f>IF(ISERROR(MATCH(LZ$1,'CSC Mitre'!EO$1:EO$220,0)),"",VLOOKUP(LZ$1,'Tactic Recode'!$A$1:$B$547,2,FALSE))</f>
        <v/>
      </c>
      <c r="MA146" t="str">
        <f>IF(ISERROR(MATCH(MA$1,'CSC Mitre'!EO$1:EO$220,0)),"",VLOOKUP(MA$1,'Tactic Recode'!$A$1:$B$547,2,FALSE))</f>
        <v/>
      </c>
      <c r="MB146" t="str">
        <f>IF(ISERROR(MATCH(MB$1,'CSC Mitre'!EO$1:EO$220,0)),"",VLOOKUP(MB$1,'Tactic Recode'!$A$1:$B$547,2,FALSE))</f>
        <v/>
      </c>
      <c r="MC146" t="str">
        <f>IF(ISERROR(MATCH(MC$1,'CSC Mitre'!EO$1:EO$220,0)),"",VLOOKUP(MC$1,'Tactic Recode'!$A$1:$B$547,2,FALSE))</f>
        <v/>
      </c>
      <c r="MD146" t="str">
        <f>IF(ISERROR(MATCH(MD$1,'CSC Mitre'!EO$1:EO$220,0)),"",VLOOKUP(MD$1,'Tactic Recode'!$A$1:$B$547,2,FALSE))</f>
        <v/>
      </c>
      <c r="ME146" t="str">
        <f>IF(ISERROR(MATCH(ME$1,'CSC Mitre'!EO$1:EO$220,0)),"",VLOOKUP(ME$1,'Tactic Recode'!$A$1:$B$547,2,FALSE))</f>
        <v/>
      </c>
      <c r="MF146" t="str">
        <f>IF(ISERROR(MATCH(MF$1,'CSC Mitre'!EO$1:EO$220,0)),"",VLOOKUP(MF$1,'Tactic Recode'!$A$1:$B$547,2,FALSE))</f>
        <v/>
      </c>
      <c r="MG146" t="str">
        <f>IF(ISERROR(MATCH(MG$1,'CSC Mitre'!EO$1:EO$220,0)),"",VLOOKUP(MG$1,'Tactic Recode'!$A$1:$B$547,2,FALSE))</f>
        <v/>
      </c>
      <c r="MH146" t="str">
        <f>IF(ISERROR(MATCH(MH$1,'CSC Mitre'!EO$1:EO$220,0)),"",VLOOKUP(MH$1,'Tactic Recode'!$A$1:$B$547,2,FALSE))</f>
        <v/>
      </c>
      <c r="MI146" t="str">
        <f>IF(ISERROR(MATCH(MI$1,'CSC Mitre'!EO$1:EO$220,0)),"",VLOOKUP(MI$1,'Tactic Recode'!$A$1:$B$547,2,FALSE))</f>
        <v/>
      </c>
      <c r="MJ146" t="str">
        <f>IF(ISERROR(MATCH(MJ$1,'CSC Mitre'!EO$1:EO$220,0)),"",VLOOKUP(MJ$1,'Tactic Recode'!$A$1:$B$547,2,FALSE))</f>
        <v/>
      </c>
      <c r="MK146" t="str">
        <f>IF(ISERROR(MATCH(MK$1,'CSC Mitre'!EO$1:EO$220,0)),"",VLOOKUP(MK$1,'Tactic Recode'!$A$1:$B$547,2,FALSE))</f>
        <v/>
      </c>
      <c r="ML146" t="str">
        <f>IF(ISERROR(MATCH(ML$1,'CSC Mitre'!EO$1:EO$220,0)),"",VLOOKUP(ML$1,'Tactic Recode'!$A$1:$B$547,2,FALSE))</f>
        <v/>
      </c>
      <c r="MM146" t="str">
        <f>IF(ISERROR(MATCH(MM$1,'CSC Mitre'!EO$1:EO$220,0)),"",VLOOKUP(MM$1,'Tactic Recode'!$A$1:$B$547,2,FALSE))</f>
        <v/>
      </c>
      <c r="MN146" t="str">
        <f>IF(ISERROR(MATCH(MN$1,'CSC Mitre'!EO$1:EO$220,0)),"",VLOOKUP(MN$1,'Tactic Recode'!$A$1:$B$547,2,FALSE))</f>
        <v/>
      </c>
      <c r="MO146" t="str">
        <f>IF(ISERROR(MATCH(MO$1,'CSC Mitre'!EO$1:EO$220,0)),"",VLOOKUP(MO$1,'Tactic Recode'!$A$1:$B$547,2,FALSE))</f>
        <v/>
      </c>
      <c r="MP146" t="str">
        <f>IF(ISERROR(MATCH(MP$1,'CSC Mitre'!EO$1:EO$220,0)),"",VLOOKUP(MP$1,'Tactic Recode'!$A$1:$B$547,2,FALSE))</f>
        <v/>
      </c>
      <c r="MQ146" t="str">
        <f>IF(ISERROR(MATCH(MQ$1,'CSC Mitre'!EO$1:EO$220,0)),"",VLOOKUP(MQ$1,'Tactic Recode'!$A$1:$B$547,2,FALSE))</f>
        <v/>
      </c>
      <c r="MR146" t="str">
        <f>IF(ISERROR(MATCH(MR$1,'CSC Mitre'!EO$1:EO$220,0)),"",VLOOKUP(MR$1,'Tactic Recode'!$A$1:$B$547,2,FALSE))</f>
        <v/>
      </c>
      <c r="MS146" t="str">
        <f>IF(ISERROR(MATCH(MS$1,'CSC Mitre'!EO$1:EO$220,0)),"",VLOOKUP(MS$1,'Tactic Recode'!$A$1:$B$547,2,FALSE))</f>
        <v/>
      </c>
      <c r="MT146" t="str">
        <f>IF(ISERROR(MATCH(MT$1,'CSC Mitre'!EO$1:EO$220,0)),"",VLOOKUP(MT$1,'Tactic Recode'!$A$1:$B$547,2,FALSE))</f>
        <v/>
      </c>
      <c r="MU146" t="str">
        <f>IF(ISERROR(MATCH(MU$1,'CSC Mitre'!EO$1:EO$220,0)),"",VLOOKUP(MU$1,'Tactic Recode'!$A$1:$B$547,2,FALSE))</f>
        <v/>
      </c>
      <c r="MV146" t="str">
        <f>IF(ISERROR(MATCH(MV$1,'CSC Mitre'!EO$1:EO$220,0)),"",VLOOKUP(MV$1,'Tactic Recode'!$A$1:$B$547,2,FALSE))</f>
        <v/>
      </c>
      <c r="MW146" t="str">
        <f>IF(ISERROR(MATCH(MW$1,'CSC Mitre'!EO$1:EO$220,0)),"",VLOOKUP(MW$1,'Tactic Recode'!$A$1:$B$547,2,FALSE))</f>
        <v/>
      </c>
      <c r="MX146" t="str">
        <f>IF(ISERROR(MATCH(MX$1,'CSC Mitre'!EO$1:EO$220,0)),"",VLOOKUP(MX$1,'Tactic Recode'!$A$1:$B$547,2,FALSE))</f>
        <v/>
      </c>
      <c r="MY146" t="str">
        <f>IF(ISERROR(MATCH(MY$1,'CSC Mitre'!EO$1:EO$220,0)),"",VLOOKUP(MY$1,'Tactic Recode'!$A$1:$B$547,2,FALSE))</f>
        <v/>
      </c>
      <c r="MZ146" t="str">
        <f>IF(ISERROR(MATCH(MZ$1,'CSC Mitre'!EO$1:EO$220,0)),"",VLOOKUP(MZ$1,'Tactic Recode'!$A$1:$B$547,2,FALSE))</f>
        <v/>
      </c>
      <c r="NA146" t="str">
        <f>IF(ISERROR(MATCH(NA$1,'CSC Mitre'!EO$1:EO$220,0)),"",VLOOKUP(NA$1,'Tactic Recode'!$A$1:$B$547,2,FALSE))</f>
        <v/>
      </c>
      <c r="NB146" t="str">
        <f>IF(ISERROR(MATCH(NB$1,'CSC Mitre'!EO$1:EO$220,0)),"",VLOOKUP(NB$1,'Tactic Recode'!$A$1:$B$547,2,FALSE))</f>
        <v/>
      </c>
      <c r="NC146" t="str">
        <f>IF(ISERROR(MATCH(NC$1,'CSC Mitre'!EO$1:EO$220,0)),"",VLOOKUP(NC$1,'Tactic Recode'!$A$1:$B$547,2,FALSE))</f>
        <v/>
      </c>
      <c r="ND146" t="str">
        <f>IF(ISERROR(MATCH(ND$1,'CSC Mitre'!EO$1:EO$220,0)),"",VLOOKUP(ND$1,'Tactic Recode'!$A$1:$B$547,2,FALSE))</f>
        <v/>
      </c>
      <c r="NE146" t="str">
        <f>IF(ISERROR(MATCH(NE$1,'CSC Mitre'!EO$1:EO$220,0)),"",VLOOKUP(NE$1,'Tactic Recode'!$A$1:$B$547,2,FALSE))</f>
        <v/>
      </c>
      <c r="NF146" t="str">
        <f>IF(ISERROR(MATCH(NF$1,'CSC Mitre'!EO$1:EO$220,0)),"",VLOOKUP(NF$1,'Tactic Recode'!$A$1:$B$547,2,FALSE))</f>
        <v/>
      </c>
      <c r="NG146" t="str">
        <f>IF(ISERROR(MATCH(NG$1,'CSC Mitre'!EO$1:EO$220,0)),"",VLOOKUP(NG$1,'Tactic Recode'!$A$1:$B$547,2,FALSE))</f>
        <v/>
      </c>
      <c r="NH146" t="str">
        <f>IF(ISERROR(MATCH(NH$1,'CSC Mitre'!EO$1:EO$220,0)),"",VLOOKUP(NH$1,'Tactic Recode'!$A$1:$B$547,2,FALSE))</f>
        <v/>
      </c>
      <c r="NI146" t="str">
        <f>IF(ISERROR(MATCH(NI$1,'CSC Mitre'!EO$1:EO$220,0)),"",VLOOKUP(NI$1,'Tactic Recode'!$A$1:$B$547,2,FALSE))</f>
        <v/>
      </c>
      <c r="NJ146" t="str">
        <f>IF(ISERROR(MATCH(NJ$1,'CSC Mitre'!EO$1:EO$220,0)),"",VLOOKUP(NJ$1,'Tactic Recode'!$A$1:$B$547,2,FALSE))</f>
        <v/>
      </c>
      <c r="NK146" t="str">
        <f>IF(ISERROR(MATCH(NK$1,'CSC Mitre'!EO$1:EO$220,0)),"",VLOOKUP(NK$1,'Tactic Recode'!$A$1:$B$547,2,FALSE))</f>
        <v/>
      </c>
      <c r="NL146" t="str">
        <f>IF(ISERROR(MATCH(NL$1,'CSC Mitre'!EO$1:EO$220,0)),"",VLOOKUP(NL$1,'Tactic Recode'!$A$1:$B$547,2,FALSE))</f>
        <v/>
      </c>
      <c r="NM146" t="str">
        <f>IF(ISERROR(MATCH(NM$1,'CSC Mitre'!EO$1:EO$220,0)),"",VLOOKUP(NM$1,'Tactic Recode'!$A$1:$B$547,2,FALSE))</f>
        <v/>
      </c>
      <c r="NN146" t="str">
        <f>IF(ISERROR(MATCH(NN$1,'CSC Mitre'!EO$1:EO$220,0)),"",VLOOKUP(NN$1,'Tactic Recode'!$A$1:$B$547,2,FALSE))</f>
        <v/>
      </c>
      <c r="NO146" t="str">
        <f>IF(ISERROR(MATCH(NO$1,'CSC Mitre'!EO$1:EO$220,0)),"",VLOOKUP(NO$1,'Tactic Recode'!$A$1:$B$547,2,FALSE))</f>
        <v/>
      </c>
      <c r="NP146" t="str">
        <f>IF(ISERROR(MATCH(NP$1,'CSC Mitre'!EO$1:EO$220,0)),"",VLOOKUP(NP$1,'Tactic Recode'!$A$1:$B$547,2,FALSE))</f>
        <v/>
      </c>
      <c r="NQ146" t="str">
        <f>IF(ISERROR(MATCH(NQ$1,'CSC Mitre'!EO$1:EO$220,0)),"",VLOOKUP(NQ$1,'Tactic Recode'!$A$1:$B$547,2,FALSE))</f>
        <v/>
      </c>
      <c r="NR146" t="str">
        <f>IF(ISERROR(MATCH(NR$1,'CSC Mitre'!EO$1:EO$220,0)),"",VLOOKUP(NR$1,'Tactic Recode'!$A$1:$B$547,2,FALSE))</f>
        <v/>
      </c>
      <c r="NS146" t="str">
        <f>IF(ISERROR(MATCH(NS$1,'CSC Mitre'!EO$1:EO$220,0)),"",VLOOKUP(NS$1,'Tactic Recode'!$A$1:$B$547,2,FALSE))</f>
        <v/>
      </c>
      <c r="NT146" t="str">
        <f>IF(ISERROR(MATCH(NT$1,'CSC Mitre'!EO$1:EO$220,0)),"",VLOOKUP(NT$1,'Tactic Recode'!$A$1:$B$547,2,FALSE))</f>
        <v/>
      </c>
      <c r="NU146" t="str">
        <f>IF(ISERROR(MATCH(NU$1,'CSC Mitre'!EO$1:EO$220,0)),"",VLOOKUP(NU$1,'Tactic Recode'!$A$1:$B$547,2,FALSE))</f>
        <v/>
      </c>
      <c r="NV146" t="str">
        <f>IF(ISERROR(MATCH(NV$1,'CSC Mitre'!EO$1:EO$220,0)),"",VLOOKUP(NV$1,'Tactic Recode'!$A$1:$B$547,2,FALSE))</f>
        <v/>
      </c>
      <c r="NW146" t="str">
        <f>IF(ISERROR(MATCH(NW$1,'CSC Mitre'!EO$1:EO$220,0)),"",VLOOKUP(NW$1,'Tactic Recode'!$A$1:$B$547,2,FALSE))</f>
        <v/>
      </c>
      <c r="NX146" t="str">
        <f>IF(ISERROR(MATCH(NX$1,'CSC Mitre'!EO$1:EO$220,0)),"",VLOOKUP(NX$1,'Tactic Recode'!$A$1:$B$547,2,FALSE))</f>
        <v/>
      </c>
      <c r="NY146" t="str">
        <f>IF(ISERROR(MATCH(NY$1,'CSC Mitre'!EO$1:EO$220,0)),"",VLOOKUP(NY$1,'Tactic Recode'!$A$1:$B$547,2,FALSE))</f>
        <v/>
      </c>
      <c r="NZ146" t="str">
        <f>IF(ISERROR(MATCH(NZ$1,'CSC Mitre'!EO$1:EO$220,0)),"",VLOOKUP(NZ$1,'Tactic Recode'!$A$1:$B$547,2,FALSE))</f>
        <v/>
      </c>
      <c r="OA146" t="str">
        <f>IF(ISERROR(MATCH(OA$1,'CSC Mitre'!EO$1:EO$220,0)),"",VLOOKUP(OA$1,'Tactic Recode'!$A$1:$B$547,2,FALSE))</f>
        <v/>
      </c>
      <c r="OB146" t="str">
        <f>IF(ISERROR(MATCH(OB$1,'CSC Mitre'!EO$1:EO$220,0)),"",VLOOKUP(OB$1,'Tactic Recode'!$A$1:$B$547,2,FALSE))</f>
        <v/>
      </c>
      <c r="OC146" t="str">
        <f>IF(ISERROR(MATCH(OC$1,'CSC Mitre'!EO$1:EO$220,0)),"",VLOOKUP(OC$1,'Tactic Recode'!$A$1:$B$547,2,FALSE))</f>
        <v/>
      </c>
      <c r="OD146" t="str">
        <f>IF(ISERROR(MATCH(OD$1,'CSC Mitre'!EO$1:EO$220,0)),"",VLOOKUP(OD$1,'Tactic Recode'!$A$1:$B$547,2,FALSE))</f>
        <v/>
      </c>
      <c r="OE146" t="str">
        <f>IF(ISERROR(MATCH(OE$1,'CSC Mitre'!EO$1:EO$220,0)),"",VLOOKUP(OE$1,'Tactic Recode'!$A$1:$B$547,2,FALSE))</f>
        <v/>
      </c>
      <c r="OF146" t="str">
        <f>IF(ISERROR(MATCH(OF$1,'CSC Mitre'!EO$1:EO$220,0)),"",VLOOKUP(OF$1,'Tactic Recode'!$A$1:$B$547,2,FALSE))</f>
        <v/>
      </c>
      <c r="OG146" t="str">
        <f>IF(ISERROR(MATCH(OG$1,'CSC Mitre'!EO$1:EO$220,0)),"",VLOOKUP(OG$1,'Tactic Recode'!$A$1:$B$547,2,FALSE))</f>
        <v/>
      </c>
      <c r="OH146" t="str">
        <f>IF(ISERROR(MATCH(OH$1,'CSC Mitre'!EO$1:EO$220,0)),"",VLOOKUP(OH$1,'Tactic Recode'!$A$1:$B$547,2,FALSE))</f>
        <v/>
      </c>
      <c r="OI146" t="str">
        <f>IF(ISERROR(MATCH(OI$1,'CSC Mitre'!EO$1:EO$220,0)),"",VLOOKUP(OI$1,'Tactic Recode'!$A$1:$B$547,2,FALSE))</f>
        <v/>
      </c>
      <c r="OJ146" t="str">
        <f>IF(ISERROR(MATCH(OJ$1,'CSC Mitre'!EO$1:EO$220,0)),"",VLOOKUP(OJ$1,'Tactic Recode'!$A$1:$B$547,2,FALSE))</f>
        <v/>
      </c>
      <c r="OK146" t="str">
        <f>IF(ISERROR(MATCH(OK$1,'CSC Mitre'!EO$1:EO$220,0)),"",VLOOKUP(OK$1,'Tactic Recode'!$A$1:$B$547,2,FALSE))</f>
        <v/>
      </c>
      <c r="OL146" t="str">
        <f>IF(ISERROR(MATCH(OL$1,'CSC Mitre'!EO$1:EO$220,0)),"",VLOOKUP(OL$1,'Tactic Recode'!$A$1:$B$547,2,FALSE))</f>
        <v/>
      </c>
      <c r="OM146" t="str">
        <f>IF(ISERROR(MATCH(OM$1,'CSC Mitre'!EO$1:EO$220,0)),"",VLOOKUP(OM$1,'Tactic Recode'!$A$1:$B$547,2,FALSE))</f>
        <v/>
      </c>
      <c r="ON146" t="str">
        <f>IF(ISERROR(MATCH(ON$1,'CSC Mitre'!EO$1:EO$220,0)),"",VLOOKUP(ON$1,'Tactic Recode'!$A$1:$B$547,2,FALSE))</f>
        <v/>
      </c>
      <c r="OO146" t="str">
        <f>IF(ISERROR(MATCH(OO$1,'CSC Mitre'!EO$1:EO$220,0)),"",VLOOKUP(OO$1,'Tactic Recode'!$A$1:$B$547,2,FALSE))</f>
        <v/>
      </c>
      <c r="OP146" t="str">
        <f>IF(ISERROR(MATCH(OP$1,'CSC Mitre'!EO$1:EO$220,0)),"",VLOOKUP(OP$1,'Tactic Recode'!$A$1:$B$547,2,FALSE))</f>
        <v/>
      </c>
      <c r="OQ146" t="str">
        <f>IF(ISERROR(MATCH(OQ$1,'CSC Mitre'!EO$1:EO$220,0)),"",VLOOKUP(OQ$1,'Tactic Recode'!$A$1:$B$547,2,FALSE))</f>
        <v/>
      </c>
      <c r="OR146" t="str">
        <f>IF(ISERROR(MATCH(OR$1,'CSC Mitre'!EO$1:EO$220,0)),"",VLOOKUP(OR$1,'Tactic Recode'!$A$1:$B$547,2,FALSE))</f>
        <v/>
      </c>
      <c r="OS146" t="str">
        <f>IF(ISERROR(MATCH(OS$1,'CSC Mitre'!EO$1:EO$220,0)),"",VLOOKUP(OS$1,'Tactic Recode'!$A$1:$B$547,2,FALSE))</f>
        <v/>
      </c>
      <c r="OT146" t="str">
        <f>IF(ISERROR(MATCH(OT$1,'CSC Mitre'!EO$1:EO$220,0)),"",VLOOKUP(OT$1,'Tactic Recode'!$A$1:$B$547,2,FALSE))</f>
        <v/>
      </c>
      <c r="OU146" t="str">
        <f>IF(ISERROR(MATCH(OU$1,'CSC Mitre'!EO$1:EO$220,0)),"",VLOOKUP(OU$1,'Tactic Recode'!$A$1:$B$547,2,FALSE))</f>
        <v/>
      </c>
      <c r="OV146" t="str">
        <f>IF(ISERROR(MATCH(OV$1,'CSC Mitre'!EO$1:EO$220,0)),"",VLOOKUP(OV$1,'Tactic Recode'!$A$1:$B$547,2,FALSE))</f>
        <v/>
      </c>
      <c r="OW146" t="str">
        <f>IF(ISERROR(MATCH(OW$1,'CSC Mitre'!EO$1:EO$220,0)),"",VLOOKUP(OW$1,'Tactic Recode'!$A$1:$B$547,2,FALSE))</f>
        <v/>
      </c>
      <c r="OX146" t="str">
        <f>IF(ISERROR(MATCH(OX$1,'CSC Mitre'!EO$1:EO$220,0)),"",VLOOKUP(OX$1,'Tactic Recode'!$A$1:$B$547,2,FALSE))</f>
        <v/>
      </c>
      <c r="OY146" t="str">
        <f>IF(ISERROR(MATCH(OY$1,'CSC Mitre'!EO$1:EO$220,0)),"",VLOOKUP(OY$1,'Tactic Recode'!$A$1:$B$547,2,FALSE))</f>
        <v/>
      </c>
      <c r="OZ146" t="str">
        <f>IF(ISERROR(MATCH(OZ$1,'CSC Mitre'!EO$1:EO$220,0)),"",VLOOKUP(OZ$1,'Tactic Recode'!$A$1:$B$547,2,FALSE))</f>
        <v/>
      </c>
      <c r="PA146" t="str">
        <f>IF(ISERROR(MATCH(PA$1,'CSC Mitre'!EO$1:EO$220,0)),"",VLOOKUP(PA$1,'Tactic Recode'!$A$1:$B$547,2,FALSE))</f>
        <v/>
      </c>
      <c r="PB146" t="str">
        <f>IF(ISERROR(MATCH(PB$1,'CSC Mitre'!EO$1:EO$220,0)),"",VLOOKUP(PB$1,'Tactic Recode'!$A$1:$B$547,2,FALSE))</f>
        <v/>
      </c>
      <c r="PC146" t="str">
        <f>IF(ISERROR(MATCH(PC$1,'CSC Mitre'!EO$1:EO$220,0)),"",VLOOKUP(PC$1,'Tactic Recode'!$A$1:$B$547,2,FALSE))</f>
        <v/>
      </c>
      <c r="PD146" t="str">
        <f>IF(ISERROR(MATCH(PD$1,'CSC Mitre'!EO$1:EO$220,0)),"",VLOOKUP(PD$1,'Tactic Recode'!$A$1:$B$547,2,FALSE))</f>
        <v/>
      </c>
      <c r="PE146" t="str">
        <f>IF(ISERROR(MATCH(PE$1,'CSC Mitre'!EO$1:EO$220,0)),"",VLOOKUP(PE$1,'Tactic Recode'!$A$1:$B$547,2,FALSE))</f>
        <v/>
      </c>
      <c r="PF146" t="str">
        <f>IF(ISERROR(MATCH(PF$1,'CSC Mitre'!EO$1:EO$220,0)),"",VLOOKUP(PF$1,'Tactic Recode'!$A$1:$B$547,2,FALSE))</f>
        <v/>
      </c>
      <c r="PG146" t="str">
        <f>IF(ISERROR(MATCH(PG$1,'CSC Mitre'!EO$1:EO$220,0)),"",VLOOKUP(PG$1,'Tactic Recode'!$A$1:$B$547,2,FALSE))</f>
        <v/>
      </c>
      <c r="PH146" t="str">
        <f>IF(ISERROR(MATCH(PH$1,'CSC Mitre'!EO$1:EO$220,0)),"",VLOOKUP(PH$1,'Tactic Recode'!$A$1:$B$547,2,FALSE))</f>
        <v/>
      </c>
      <c r="PI146" t="str">
        <f>IF(ISERROR(MATCH(PI$1,'CSC Mitre'!EO$1:EO$220,0)),"",VLOOKUP(PI$1,'Tactic Recode'!$A$1:$B$547,2,FALSE))</f>
        <v/>
      </c>
      <c r="PJ146" t="str">
        <f>IF(ISERROR(MATCH(PJ$1,'CSC Mitre'!EO$1:EO$220,0)),"",VLOOKUP(PJ$1,'Tactic Recode'!$A$1:$B$547,2,FALSE))</f>
        <v/>
      </c>
      <c r="PK146" t="str">
        <f>IF(ISERROR(MATCH(PK$1,'CSC Mitre'!EO$1:EO$220,0)),"",VLOOKUP(PK$1,'Tactic Recode'!$A$1:$B$547,2,FALSE))</f>
        <v/>
      </c>
      <c r="PL146" t="str">
        <f>IF(ISERROR(MATCH(PL$1,'CSC Mitre'!EO$1:EO$220,0)),"",VLOOKUP(PL$1,'Tactic Recode'!$A$1:$B$547,2,FALSE))</f>
        <v/>
      </c>
      <c r="PM146" t="str">
        <f>IF(ISERROR(MATCH(PM$1,'CSC Mitre'!EO$1:EO$220,0)),"",VLOOKUP(PM$1,'Tactic Recode'!$A$1:$B$547,2,FALSE))</f>
        <v/>
      </c>
      <c r="PN146" t="str">
        <f>IF(ISERROR(MATCH(PN$1,'CSC Mitre'!EO$1:EO$220,0)),"",VLOOKUP(PN$1,'Tactic Recode'!$A$1:$B$547,2,FALSE))</f>
        <v/>
      </c>
      <c r="PO146" t="str">
        <f>IF(ISERROR(MATCH(PO$1,'CSC Mitre'!EO$1:EO$220,0)),"",VLOOKUP(PO$1,'Tactic Recode'!$A$1:$B$547,2,FALSE))</f>
        <v/>
      </c>
      <c r="PP146" t="str">
        <f>IF(ISERROR(MATCH(PP$1,'CSC Mitre'!EO$1:EO$220,0)),"",VLOOKUP(PP$1,'Tactic Recode'!$A$1:$B$547,2,FALSE))</f>
        <v/>
      </c>
      <c r="PQ146" t="str">
        <f>IF(ISERROR(MATCH(PQ$1,'CSC Mitre'!EO$1:EO$220,0)),"",VLOOKUP(PQ$1,'Tactic Recode'!$A$1:$B$547,2,FALSE))</f>
        <v/>
      </c>
      <c r="PR146" t="str">
        <f>IF(ISERROR(MATCH(PR$1,'CSC Mitre'!EO$1:EO$220,0)),"",VLOOKUP(PR$1,'Tactic Recode'!$A$1:$B$547,2,FALSE))</f>
        <v/>
      </c>
      <c r="PS146" t="str">
        <f>IF(ISERROR(MATCH(PS$1,'CSC Mitre'!EO$1:EO$220,0)),"",VLOOKUP(PS$1,'Tactic Recode'!$A$1:$B$547,2,FALSE))</f>
        <v/>
      </c>
      <c r="PT146" t="str">
        <f>IF(ISERROR(MATCH(PT$1,'CSC Mitre'!EO$1:EO$220,0)),"",VLOOKUP(PT$1,'Tactic Recode'!$A$1:$B$547,2,FALSE))</f>
        <v/>
      </c>
      <c r="PU146" t="str">
        <f>IF(ISERROR(MATCH(PU$1,'CSC Mitre'!EO$1:EO$220,0)),"",VLOOKUP(PU$1,'Tactic Recode'!$A$1:$B$547,2,FALSE))</f>
        <v/>
      </c>
      <c r="PV146" t="str">
        <f>IF(ISERROR(MATCH(PV$1,'CSC Mitre'!EO$1:EO$220,0)),"",VLOOKUP(PV$1,'Tactic Recode'!$A$1:$B$547,2,FALSE))</f>
        <v/>
      </c>
      <c r="PW146" t="str">
        <f>IF(ISERROR(MATCH(PW$1,'CSC Mitre'!EO$1:EO$220,0)),"",VLOOKUP(PW$1,'Tactic Recode'!$A$1:$B$547,2,FALSE))</f>
        <v/>
      </c>
      <c r="PX146" t="str">
        <f>IF(ISERROR(MATCH(PX$1,'CSC Mitre'!EO$1:EO$220,0)),"",VLOOKUP(PX$1,'Tactic Recode'!$A$1:$B$547,2,FALSE))</f>
        <v/>
      </c>
      <c r="PY146" t="str">
        <f>IF(ISERROR(MATCH(PY$1,'CSC Mitre'!EO$1:EO$220,0)),"",VLOOKUP(PY$1,'Tactic Recode'!$A$1:$B$547,2,FALSE))</f>
        <v/>
      </c>
      <c r="PZ146" t="str">
        <f>IF(ISERROR(MATCH(PZ$1,'CSC Mitre'!EO$1:EO$220,0)),"",VLOOKUP(PZ$1,'Tactic Recode'!$A$1:$B$547,2,FALSE))</f>
        <v/>
      </c>
      <c r="QA146" t="str">
        <f>IF(ISERROR(MATCH(QA$1,'CSC Mitre'!EO$1:EO$220,0)),"",VLOOKUP(QA$1,'Tactic Recode'!$A$1:$B$547,2,FALSE))</f>
        <v/>
      </c>
      <c r="QB146" t="str">
        <f>IF(ISERROR(MATCH(QB$1,'CSC Mitre'!EO$1:EO$220,0)),"",VLOOKUP(QB$1,'Tactic Recode'!$A$1:$B$547,2,FALSE))</f>
        <v/>
      </c>
      <c r="QC146" t="str">
        <f>IF(ISERROR(MATCH(QC$1,'CSC Mitre'!EO$1:EO$220,0)),"",VLOOKUP(QC$1,'Tactic Recode'!$A$1:$B$547,2,FALSE))</f>
        <v/>
      </c>
      <c r="QD146" t="str">
        <f>IF(ISERROR(MATCH(QD$1,'CSC Mitre'!EO$1:EO$220,0)),"",VLOOKUP(QD$1,'Tactic Recode'!$A$1:$B$547,2,FALSE))</f>
        <v/>
      </c>
      <c r="QE146" t="str">
        <f>IF(ISERROR(MATCH(QE$1,'CSC Mitre'!EO$1:EO$220,0)),"",VLOOKUP(QE$1,'Tactic Recode'!$A$1:$B$547,2,FALSE))</f>
        <v/>
      </c>
      <c r="QF146" t="str">
        <f>IF(ISERROR(MATCH(QF$1,'CSC Mitre'!EO$1:EO$220,0)),"",VLOOKUP(QF$1,'Tactic Recode'!$A$1:$B$547,2,FALSE))</f>
        <v/>
      </c>
      <c r="QG146" t="str">
        <f>IF(ISERROR(MATCH(QG$1,'CSC Mitre'!EO$1:EO$220,0)),"",VLOOKUP(QG$1,'Tactic Recode'!$A$1:$B$547,2,FALSE))</f>
        <v/>
      </c>
      <c r="QH146" t="str">
        <f>IF(ISERROR(MATCH(QH$1,'CSC Mitre'!EO$1:EO$220,0)),"",VLOOKUP(QH$1,'Tactic Recode'!$A$1:$B$547,2,FALSE))</f>
        <v/>
      </c>
      <c r="QI146" t="str">
        <f>IF(ISERROR(MATCH(QI$1,'CSC Mitre'!EO$1:EO$220,0)),"",VLOOKUP(QI$1,'Tactic Recode'!$A$1:$B$547,2,FALSE))</f>
        <v/>
      </c>
      <c r="QJ146" t="str">
        <f>IF(ISERROR(MATCH(QJ$1,'CSC Mitre'!EO$1:EO$220,0)),"",VLOOKUP(QJ$1,'Tactic Recode'!$A$1:$B$547,2,FALSE))</f>
        <v/>
      </c>
      <c r="QK146" t="str">
        <f>IF(ISERROR(MATCH(QK$1,'CSC Mitre'!EO$1:EO$220,0)),"",VLOOKUP(QK$1,'Tactic Recode'!$A$1:$B$547,2,FALSE))</f>
        <v/>
      </c>
      <c r="QL146" t="str">
        <f>IF(ISERROR(MATCH(QL$1,'CSC Mitre'!EO$1:EO$220,0)),"",VLOOKUP(QL$1,'Tactic Recode'!$A$1:$B$547,2,FALSE))</f>
        <v/>
      </c>
      <c r="QM146" t="str">
        <f>IF(ISERROR(MATCH(QM$1,'CSC Mitre'!EO$1:EO$220,0)),"",VLOOKUP(QM$1,'Tactic Recode'!$A$1:$B$547,2,FALSE))</f>
        <v/>
      </c>
      <c r="QN146" t="str">
        <f>IF(ISERROR(MATCH(QN$1,'CSC Mitre'!EO$1:EO$220,0)),"",VLOOKUP(QN$1,'Tactic Recode'!$A$1:$B$547,2,FALSE))</f>
        <v/>
      </c>
      <c r="QO146" t="str">
        <f>IF(ISERROR(MATCH(QO$1,'CSC Mitre'!EO$1:EO$220,0)),"",VLOOKUP(QO$1,'Tactic Recode'!$A$1:$B$547,2,FALSE))</f>
        <v/>
      </c>
      <c r="QP146" t="str">
        <f>IF(ISERROR(MATCH(QP$1,'CSC Mitre'!EO$1:EO$220,0)),"",VLOOKUP(QP$1,'Tactic Recode'!$A$1:$B$547,2,FALSE))</f>
        <v/>
      </c>
      <c r="QQ146" t="str">
        <f>IF(ISERROR(MATCH(QQ$1,'CSC Mitre'!EO$1:EO$220,0)),"",VLOOKUP(QQ$1,'Tactic Recode'!$A$1:$B$547,2,FALSE))</f>
        <v/>
      </c>
      <c r="QR146" t="str">
        <f>IF(ISERROR(MATCH(QR$1,'CSC Mitre'!EO$1:EO$220,0)),"",VLOOKUP(QR$1,'Tactic Recode'!$A$1:$B$547,2,FALSE))</f>
        <v/>
      </c>
      <c r="QS146" t="str">
        <f>IF(ISERROR(MATCH(QS$1,'CSC Mitre'!EO$1:EO$220,0)),"",VLOOKUP(QS$1,'Tactic Recode'!$A$1:$B$547,2,FALSE))</f>
        <v/>
      </c>
      <c r="QT146" t="str">
        <f>IF(ISERROR(MATCH(QT$1,'CSC Mitre'!EO$1:EO$220,0)),"",VLOOKUP(QT$1,'Tactic Recode'!$A$1:$B$547,2,FALSE))</f>
        <v/>
      </c>
      <c r="QU146" t="str">
        <f>IF(ISERROR(MATCH(QU$1,'CSC Mitre'!EO$1:EO$220,0)),"",VLOOKUP(QU$1,'Tactic Recode'!$A$1:$B$547,2,FALSE))</f>
        <v/>
      </c>
      <c r="QV146" t="str">
        <f>IF(ISERROR(MATCH(QV$1,'CSC Mitre'!EO$1:EO$220,0)),"",VLOOKUP(QV$1,'Tactic Recode'!$A$1:$B$547,2,FALSE))</f>
        <v/>
      </c>
      <c r="QW146" t="str">
        <f>IF(ISERROR(MATCH(QW$1,'CSC Mitre'!EO$1:EO$220,0)),"",VLOOKUP(QW$1,'Tactic Recode'!$A$1:$B$547,2,FALSE))</f>
        <v/>
      </c>
      <c r="QX146" t="str">
        <f>IF(ISERROR(MATCH(QX$1,'CSC Mitre'!EO$1:EO$220,0)),"",VLOOKUP(QX$1,'Tactic Recode'!$A$1:$B$547,2,FALSE))</f>
        <v/>
      </c>
      <c r="QY146" t="str">
        <f>IF(ISERROR(MATCH(QY$1,'CSC Mitre'!EO$1:EO$220,0)),"",VLOOKUP(QY$1,'Tactic Recode'!$A$1:$B$547,2,FALSE))</f>
        <v/>
      </c>
      <c r="QZ146" t="str">
        <f>IF(ISERROR(MATCH(QZ$1,'CSC Mitre'!EO$1:EO$220,0)),"",VLOOKUP(QZ$1,'Tactic Recode'!$A$1:$B$547,2,FALSE))</f>
        <v/>
      </c>
      <c r="RA146" t="str">
        <f>IF(ISERROR(MATCH(RA$1,'CSC Mitre'!EO$1:EO$220,0)),"",VLOOKUP(RA$1,'Tactic Recode'!$A$1:$B$547,2,FALSE))</f>
        <v/>
      </c>
      <c r="RB146" t="str">
        <f>IF(ISERROR(MATCH(RB$1,'CSC Mitre'!EO$1:EO$220,0)),"",VLOOKUP(RB$1,'Tactic Recode'!$A$1:$B$547,2,FALSE))</f>
        <v/>
      </c>
      <c r="RC146" t="str">
        <f>IF(ISERROR(MATCH(RC$1,'CSC Mitre'!EO$1:EO$220,0)),"",VLOOKUP(RC$1,'Tactic Recode'!$A$1:$B$547,2,FALSE))</f>
        <v/>
      </c>
      <c r="RD146" t="str">
        <f>IF(ISERROR(MATCH(RD$1,'CSC Mitre'!EO$1:EO$220,0)),"",VLOOKUP(RD$1,'Tactic Recode'!$A$1:$B$547,2,FALSE))</f>
        <v/>
      </c>
      <c r="RE146" t="str">
        <f>IF(ISERROR(MATCH(RE$1,'CSC Mitre'!EO$1:EO$220,0)),"",VLOOKUP(RE$1,'Tactic Recode'!$A$1:$B$547,2,FALSE))</f>
        <v/>
      </c>
      <c r="RF146" t="str">
        <f>IF(ISERROR(MATCH(RF$1,'CSC Mitre'!EO$1:EO$220,0)),"",VLOOKUP(RF$1,'Tactic Recode'!$A$1:$B$547,2,FALSE))</f>
        <v/>
      </c>
      <c r="RG146" t="str">
        <f>IF(ISERROR(MATCH(RG$1,'CSC Mitre'!EO$1:EO$220,0)),"",VLOOKUP(RG$1,'Tactic Recode'!$A$1:$B$547,2,FALSE))</f>
        <v/>
      </c>
      <c r="RH146" t="str">
        <f>IF(ISERROR(MATCH(RH$1,'CSC Mitre'!EO$1:EO$220,0)),"",VLOOKUP(RH$1,'Tactic Recode'!$A$1:$B$547,2,FALSE))</f>
        <v/>
      </c>
      <c r="RI146" t="str">
        <f>IF(ISERROR(MATCH(RI$1,'CSC Mitre'!EO$1:EO$220,0)),"",VLOOKUP(RI$1,'Tactic Recode'!$A$1:$B$547,2,FALSE))</f>
        <v/>
      </c>
      <c r="RJ146" t="str">
        <f>IF(ISERROR(MATCH(RJ$1,'CSC Mitre'!EO$1:EO$220,0)),"",VLOOKUP(RJ$1,'Tactic Recode'!$A$1:$B$547,2,FALSE))</f>
        <v/>
      </c>
      <c r="RK146" t="str">
        <f>IF(ISERROR(MATCH(RK$1,'CSC Mitre'!EO$1:EO$220,0)),"",VLOOKUP(RK$1,'Tactic Recode'!$A$1:$B$547,2,FALSE))</f>
        <v/>
      </c>
      <c r="RL146" t="str">
        <f>IF(ISERROR(MATCH(RL$1,'CSC Mitre'!EO$1:EO$220,0)),"",VLOOKUP(RL$1,'Tactic Recode'!$A$1:$B$547,2,FALSE))</f>
        <v/>
      </c>
      <c r="RM146" t="str">
        <f>IF(ISERROR(MATCH(RM$1,'CSC Mitre'!EO$1:EO$220,0)),"",VLOOKUP(RM$1,'Tactic Recode'!$A$1:$B$547,2,FALSE))</f>
        <v/>
      </c>
      <c r="RN146" t="str">
        <f>IF(ISERROR(MATCH(RN$1,'CSC Mitre'!EO$1:EO$220,0)),"",VLOOKUP(RN$1,'Tactic Recode'!$A$1:$B$547,2,FALSE))</f>
        <v/>
      </c>
      <c r="RO146" t="str">
        <f>IF(ISERROR(MATCH(RO$1,'CSC Mitre'!EO$1:EO$220,0)),"",VLOOKUP(RO$1,'Tactic Recode'!$A$1:$B$547,2,FALSE))</f>
        <v/>
      </c>
      <c r="RP146" t="str">
        <f>IF(ISERROR(MATCH(RP$1,'CSC Mitre'!EO$1:EO$220,0)),"",VLOOKUP(RP$1,'Tactic Recode'!$A$1:$B$547,2,FALSE))</f>
        <v/>
      </c>
      <c r="RQ146" t="str">
        <f>IF(ISERROR(MATCH(RQ$1,'CSC Mitre'!EO$1:EO$220,0)),"",VLOOKUP(RQ$1,'Tactic Recode'!$A$1:$B$547,2,FALSE))</f>
        <v/>
      </c>
      <c r="RR146" t="str">
        <f>IF(ISERROR(MATCH(RR$1,'CSC Mitre'!EO$1:EO$220,0)),"",VLOOKUP(RR$1,'Tactic Recode'!$A$1:$B$547,2,FALSE))</f>
        <v/>
      </c>
      <c r="RS146" t="str">
        <f>IF(ISERROR(MATCH(RS$1,'CSC Mitre'!EO$1:EO$220,0)),"",VLOOKUP(RS$1,'Tactic Recode'!$A$1:$B$547,2,FALSE))</f>
        <v/>
      </c>
      <c r="RT146" t="str">
        <f>IF(ISERROR(MATCH(RT$1,'CSC Mitre'!EO$1:EO$220,0)),"",VLOOKUP(RT$1,'Tactic Recode'!$A$1:$B$547,2,FALSE))</f>
        <v/>
      </c>
      <c r="RU146" t="str">
        <f>IF(ISERROR(MATCH(RU$1,'CSC Mitre'!EO$1:EO$220,0)),"",VLOOKUP(RU$1,'Tactic Recode'!$A$1:$B$547,2,FALSE))</f>
        <v/>
      </c>
      <c r="RV146" t="str">
        <f>IF(ISERROR(MATCH(RV$1,'CSC Mitre'!EO$1:EO$220,0)),"",VLOOKUP(RV$1,'Tactic Recode'!$A$1:$B$547,2,FALSE))</f>
        <v/>
      </c>
      <c r="RW146" t="str">
        <f>IF(ISERROR(MATCH(RW$1,'CSC Mitre'!EO$1:EO$220,0)),"",VLOOKUP(RW$1,'Tactic Recode'!$A$1:$B$547,2,FALSE))</f>
        <v/>
      </c>
      <c r="RX146" t="str">
        <f>IF(ISERROR(MATCH(RX$1,'CSC Mitre'!EO$1:EO$220,0)),"",VLOOKUP(RX$1,'Tactic Recode'!$A$1:$B$547,2,FALSE))</f>
        <v/>
      </c>
      <c r="RY146" t="str">
        <f>IF(ISERROR(MATCH(RY$1,'CSC Mitre'!EO$1:EO$220,0)),"",VLOOKUP(RY$1,'Tactic Recode'!$A$1:$B$547,2,FALSE))</f>
        <v/>
      </c>
      <c r="RZ146" t="str">
        <f>IF(ISERROR(MATCH(RZ$1,'CSC Mitre'!EO$1:EO$220,0)),"",VLOOKUP(RZ$1,'Tactic Recode'!$A$1:$B$547,2,FALSE))</f>
        <v/>
      </c>
      <c r="SA146" t="str">
        <f>IF(ISERROR(MATCH(SA$1,'CSC Mitre'!EO$1:EO$220,0)),"",VLOOKUP(SA$1,'Tactic Recode'!$A$1:$B$547,2,FALSE))</f>
        <v/>
      </c>
      <c r="SB146" t="str">
        <f>IF(ISERROR(MATCH(SB$1,'CSC Mitre'!EO$1:EO$220,0)),"",VLOOKUP(SB$1,'Tactic Recode'!$A$1:$B$547,2,FALSE))</f>
        <v/>
      </c>
      <c r="SC146" t="str">
        <f>IF(ISERROR(MATCH(SC$1,'CSC Mitre'!EO$1:EO$220,0)),"",VLOOKUP(SC$1,'Tactic Recode'!$A$1:$B$547,2,FALSE))</f>
        <v/>
      </c>
      <c r="SD146" t="str">
        <f>IF(ISERROR(MATCH(SD$1,'CSC Mitre'!EO$1:EO$220,0)),"",VLOOKUP(SD$1,'Tactic Recode'!$A$1:$B$547,2,FALSE))</f>
        <v/>
      </c>
      <c r="SE146" t="str">
        <f>IF(ISERROR(MATCH(SE$1,'CSC Mitre'!EO$1:EO$220,0)),"",VLOOKUP(SE$1,'Tactic Recode'!$A$1:$B$547,2,FALSE))</f>
        <v/>
      </c>
      <c r="SF146" t="str">
        <f>IF(ISERROR(MATCH(SF$1,'CSC Mitre'!EO$1:EO$220,0)),"",VLOOKUP(SF$1,'Tactic Recode'!$A$1:$B$547,2,FALSE))</f>
        <v/>
      </c>
      <c r="SG146" t="str">
        <f>IF(ISERROR(MATCH(SG$1,'CSC Mitre'!EO$1:EO$220,0)),"",VLOOKUP(SG$1,'Tactic Recode'!$A$1:$B$547,2,FALSE))</f>
        <v/>
      </c>
      <c r="SH146" t="str">
        <f>IF(ISERROR(MATCH(SH$1,'CSC Mitre'!EO$1:EO$220,0)),"",VLOOKUP(SH$1,'Tactic Recode'!$A$1:$B$547,2,FALSE))</f>
        <v/>
      </c>
      <c r="SI146" t="str">
        <f>IF(ISERROR(MATCH(SI$1,'CSC Mitre'!EO$1:EO$220,0)),"",VLOOKUP(SI$1,'Tactic Recode'!$A$1:$B$547,2,FALSE))</f>
        <v/>
      </c>
      <c r="SJ146" t="str">
        <f>IF(ISERROR(MATCH(SJ$1,'CSC Mitre'!EO$1:EO$220,0)),"",VLOOKUP(SJ$1,'Tactic Recode'!$A$1:$B$547,2,FALSE))</f>
        <v/>
      </c>
      <c r="SK146" t="str">
        <f>IF(ISERROR(MATCH(SK$1,'CSC Mitre'!EO$1:EO$220,0)),"",VLOOKUP(SK$1,'Tactic Recode'!$A$1:$B$547,2,FALSE))</f>
        <v/>
      </c>
      <c r="SL146" t="str">
        <f>IF(ISERROR(MATCH(SL$1,'CSC Mitre'!EO$1:EO$220,0)),"",VLOOKUP(SL$1,'Tactic Recode'!$A$1:$B$547,2,FALSE))</f>
        <v/>
      </c>
      <c r="SM146" t="str">
        <f>IF(ISERROR(MATCH(SM$1,'CSC Mitre'!EO$1:EO$220,0)),"",VLOOKUP(SM$1,'Tactic Recode'!$A$1:$B$547,2,FALSE))</f>
        <v/>
      </c>
      <c r="SN146" t="str">
        <f>IF(ISERROR(MATCH(SN$1,'CSC Mitre'!EO$1:EO$220,0)),"",VLOOKUP(SN$1,'Tactic Recode'!$A$1:$B$547,2,FALSE))</f>
        <v/>
      </c>
      <c r="SO146" t="str">
        <f>IF(ISERROR(MATCH(SO$1,'CSC Mitre'!EO$1:EO$220,0)),"",VLOOKUP(SO$1,'Tactic Recode'!$A$1:$B$547,2,FALSE))</f>
        <v/>
      </c>
      <c r="SP146" t="str">
        <f>IF(ISERROR(MATCH(SP$1,'CSC Mitre'!EO$1:EO$220,0)),"",VLOOKUP(SP$1,'Tactic Recode'!$A$1:$B$547,2,FALSE))</f>
        <v/>
      </c>
      <c r="SQ146" t="str">
        <f>IF(ISERROR(MATCH(SQ$1,'CSC Mitre'!EO$1:EO$220,0)),"",VLOOKUP(SQ$1,'Tactic Recode'!$A$1:$B$547,2,FALSE))</f>
        <v/>
      </c>
      <c r="SR146" t="str">
        <f>IF(ISERROR(MATCH(SR$1,'CSC Mitre'!EO$1:EO$220,0)),"",VLOOKUP(SR$1,'Tactic Recode'!$A$1:$B$547,2,FALSE))</f>
        <v/>
      </c>
      <c r="SS146" t="str">
        <f>IF(ISERROR(MATCH(SS$1,'CSC Mitre'!EO$1:EO$220,0)),"",VLOOKUP(SS$1,'Tactic Recode'!$A$1:$B$547,2,FALSE))</f>
        <v/>
      </c>
      <c r="ST146" t="str">
        <f>IF(ISERROR(MATCH(ST$1,'CSC Mitre'!EO$1:EO$220,0)),"",VLOOKUP(ST$1,'Tactic Recode'!$A$1:$B$547,2,FALSE))</f>
        <v/>
      </c>
      <c r="SU146" t="str">
        <f>IF(ISERROR(MATCH(SU$1,'CSC Mitre'!EO$1:EO$220,0)),"",VLOOKUP(SU$1,'Tactic Recode'!$A$1:$B$547,2,FALSE))</f>
        <v/>
      </c>
      <c r="SV146" t="str">
        <f>IF(ISERROR(MATCH(SV$1,'CSC Mitre'!EO$1:EO$220,0)),"",VLOOKUP(SV$1,'Tactic Recode'!$A$1:$B$547,2,FALSE))</f>
        <v/>
      </c>
      <c r="SW146" t="str">
        <f>IF(ISERROR(MATCH(SW$1,'CSC Mitre'!EO$1:EO$220,0)),"",VLOOKUP(SW$1,'Tactic Recode'!$A$1:$B$547,2,FALSE))</f>
        <v/>
      </c>
      <c r="SX146" t="str">
        <f>IF(ISERROR(MATCH(SX$1,'CSC Mitre'!EO$1:EO$220,0)),"",VLOOKUP(SX$1,'Tactic Recode'!$A$1:$B$547,2,FALSE))</f>
        <v/>
      </c>
      <c r="SY146" t="str">
        <f>IF(ISERROR(MATCH(SY$1,'CSC Mitre'!EO$1:EO$220,0)),"",VLOOKUP(SY$1,'Tactic Recode'!$A$1:$B$547,2,FALSE))</f>
        <v/>
      </c>
      <c r="SZ146" t="str">
        <f>IF(ISERROR(MATCH(SZ$1,'CSC Mitre'!EO$1:EO$220,0)),"",VLOOKUP(SZ$1,'Tactic Recode'!$A$1:$B$547,2,FALSE))</f>
        <v/>
      </c>
      <c r="TA146" t="str">
        <f>IF(ISERROR(MATCH(TA$1,'CSC Mitre'!EO$1:EO$220,0)),"",VLOOKUP(TA$1,'Tactic Recode'!$A$1:$B$547,2,FALSE))</f>
        <v/>
      </c>
      <c r="TB146" t="str">
        <f>IF(ISERROR(MATCH(TB$1,'CSC Mitre'!EO$1:EO$220,0)),"",VLOOKUP(TB$1,'Tactic Recode'!$A$1:$B$547,2,FALSE))</f>
        <v/>
      </c>
      <c r="TC146" t="str">
        <f>IF(ISERROR(MATCH(TC$1,'CSC Mitre'!EO$1:EO$220,0)),"",VLOOKUP(TC$1,'Tactic Recode'!$A$1:$B$547,2,FALSE))</f>
        <v/>
      </c>
      <c r="TD146" t="str">
        <f>IF(ISERROR(MATCH(TD$1,'CSC Mitre'!EO$1:EO$220,0)),"",VLOOKUP(TD$1,'Tactic Recode'!$A$1:$B$547,2,FALSE))</f>
        <v/>
      </c>
      <c r="TE146" t="str">
        <f>IF(ISERROR(MATCH(TE$1,'CSC Mitre'!EO$1:EO$220,0)),"",VLOOKUP(TE$1,'Tactic Recode'!$A$1:$B$547,2,FALSE))</f>
        <v/>
      </c>
      <c r="TF146" t="str">
        <f>IF(ISERROR(MATCH(TF$1,'CSC Mitre'!EO$1:EO$220,0)),"",VLOOKUP(TF$1,'Tactic Recode'!$A$1:$B$547,2,FALSE))</f>
        <v/>
      </c>
      <c r="TG146" t="str">
        <f>IF(ISERROR(MATCH(TG$1,'CSC Mitre'!EO$1:EO$220,0)),"",VLOOKUP(TG$1,'Tactic Recode'!$A$1:$B$547,2,FALSE))</f>
        <v/>
      </c>
      <c r="TH146" t="str">
        <f>IF(ISERROR(MATCH(TH$1,'CSC Mitre'!EO$1:EO$220,0)),"",VLOOKUP(TH$1,'Tactic Recode'!$A$1:$B$547,2,FALSE))</f>
        <v/>
      </c>
      <c r="TI146" t="str">
        <f>IF(ISERROR(MATCH(TI$1,'CSC Mitre'!EO$1:EO$220,0)),"",VLOOKUP(TI$1,'Tactic Recode'!$A$1:$B$547,2,FALSE))</f>
        <v/>
      </c>
      <c r="TJ146" t="str">
        <f>IF(ISERROR(MATCH(TJ$1,'CSC Mitre'!EO$1:EO$220,0)),"",VLOOKUP(TJ$1,'Tactic Recode'!$A$1:$B$547,2,FALSE))</f>
        <v/>
      </c>
      <c r="TK146" t="str">
        <f>IF(ISERROR(MATCH(TK$1,'CSC Mitre'!EO$1:EO$220,0)),"",VLOOKUP(TK$1,'Tactic Recode'!$A$1:$B$547,2,FALSE))</f>
        <v/>
      </c>
      <c r="TL146" t="str">
        <f>IF(ISERROR(MATCH(TL$1,'CSC Mitre'!EO$1:EO$220,0)),"",VLOOKUP(TL$1,'Tactic Recode'!$A$1:$B$547,2,FALSE))</f>
        <v/>
      </c>
      <c r="TM146" t="str">
        <f>IF(ISERROR(MATCH(TM$1,'CSC Mitre'!EO$1:EO$220,0)),"",VLOOKUP(TM$1,'Tactic Recode'!$A$1:$B$547,2,FALSE))</f>
        <v/>
      </c>
      <c r="TN146" t="str">
        <f>IF(ISERROR(MATCH(TN$1,'CSC Mitre'!EO$1:EO$220,0)),"",VLOOKUP(TN$1,'Tactic Recode'!$A$1:$B$547,2,FALSE))</f>
        <v/>
      </c>
      <c r="TO146" t="str">
        <f>IF(ISERROR(MATCH(TO$1,'CSC Mitre'!EO$1:EO$220,0)),"",VLOOKUP(TO$1,'Tactic Recode'!$A$1:$B$547,2,FALSE))</f>
        <v/>
      </c>
      <c r="TP146" t="str">
        <f>IF(ISERROR(MATCH(TP$1,'CSC Mitre'!EO$1:EO$220,0)),"",VLOOKUP(TP$1,'Tactic Recode'!$A$1:$B$547,2,FALSE))</f>
        <v/>
      </c>
      <c r="TQ146" t="str">
        <f>IF(ISERROR(MATCH(TQ$1,'CSC Mitre'!EO$1:EO$220,0)),"",VLOOKUP(TQ$1,'Tactic Recode'!$A$1:$B$547,2,FALSE))</f>
        <v/>
      </c>
      <c r="TR146" t="str">
        <f>IF(ISERROR(MATCH(TR$1,'CSC Mitre'!EO$1:EO$220,0)),"",VLOOKUP(TR$1,'Tactic Recode'!$A$1:$B$547,2,FALSE))</f>
        <v/>
      </c>
      <c r="TS146" t="str">
        <f>IF(ISERROR(MATCH(TS$1,'CSC Mitre'!EO$1:EO$220,0)),"",VLOOKUP(TS$1,'Tactic Recode'!$A$1:$B$547,2,FALSE))</f>
        <v/>
      </c>
      <c r="TT146" t="str">
        <f>IF(ISERROR(MATCH(TT$1,'CSC Mitre'!EO$1:EO$220,0)),"",VLOOKUP(TT$1,'Tactic Recode'!$A$1:$B$547,2,FALSE))</f>
        <v/>
      </c>
      <c r="TU146" t="str">
        <f>IF(ISERROR(MATCH(TU$1,'CSC Mitre'!EO$1:EO$220,0)),"",VLOOKUP(TU$1,'Tactic Recode'!$A$1:$B$547,2,FALSE))</f>
        <v/>
      </c>
      <c r="TV146" t="str">
        <f>IF(ISERROR(MATCH(TV$1,'CSC Mitre'!EO$1:EO$220,0)),"",VLOOKUP(TV$1,'Tactic Recode'!$A$1:$B$547,2,FALSE))</f>
        <v/>
      </c>
      <c r="TW146" t="str">
        <f>IF(ISERROR(MATCH(TW$1,'CSC Mitre'!EO$1:EO$220,0)),"",VLOOKUP(TW$1,'Tactic Recode'!$A$1:$B$547,2,FALSE))</f>
        <v/>
      </c>
      <c r="TX146" t="str">
        <f>IF(ISERROR(MATCH(TX$1,'CSC Mitre'!EO$1:EO$220,0)),"",VLOOKUP(TX$1,'Tactic Recode'!$A$1:$B$547,2,FALSE))</f>
        <v/>
      </c>
      <c r="TY146" t="str">
        <f>IF(ISERROR(MATCH(TY$1,'CSC Mitre'!EO$1:EO$220,0)),"",VLOOKUP(TY$1,'Tactic Recode'!$A$1:$B$547,2,FALSE))</f>
        <v/>
      </c>
      <c r="TZ146" t="str">
        <f>IF(ISERROR(MATCH(TZ$1,'CSC Mitre'!EO$1:EO$220,0)),"",VLOOKUP(TZ$1,'Tactic Recode'!$A$1:$B$547,2,FALSE))</f>
        <v/>
      </c>
      <c r="UA146" t="str">
        <f>IF(ISERROR(MATCH(UA$1,'CSC Mitre'!EO$1:EO$220,0)),"",VLOOKUP(UA$1,'Tactic Recode'!$A$1:$B$547,2,FALSE))</f>
        <v/>
      </c>
      <c r="UB146" t="str">
        <f>IF(ISERROR(MATCH(UB$1,'CSC Mitre'!EO$1:EO$220,0)),"",VLOOKUP(UB$1,'Tactic Recode'!$A$1:$B$547,2,FALSE))</f>
        <v/>
      </c>
    </row>
    <row r="147" spans="1:548" x14ac:dyDescent="0.25">
      <c r="A147" s="59" t="s">
        <v>541</v>
      </c>
      <c r="B147" t="str">
        <f>IF(ISERROR(MATCH(B$1,'CSC Mitre'!EP$1:EP$220,0)),"",VLOOKUP(B$1,'Tactic Recode'!$A$1:$B$547,2,FALSE))</f>
        <v/>
      </c>
      <c r="C147" t="str">
        <f>IF(ISERROR(MATCH(C$1,'CSC Mitre'!EP$1:EP$220,0)),"",VLOOKUP(C$1,'Tactic Recode'!$A$1:$B$547,2,FALSE))</f>
        <v/>
      </c>
      <c r="D147" t="str">
        <f>IF(ISERROR(MATCH(D$1,'CSC Mitre'!EP$1:EP$220,0)),"",VLOOKUP(D$1,'Tactic Recode'!$A$1:$B$547,2,FALSE))</f>
        <v/>
      </c>
      <c r="E147" t="str">
        <f>IF(ISERROR(MATCH(E$1,'CSC Mitre'!EP$1:EP$220,0)),"",VLOOKUP(E$1,'Tactic Recode'!$A$1:$B$547,2,FALSE))</f>
        <v/>
      </c>
      <c r="F147" t="str">
        <f>IF(ISERROR(MATCH(F$1,'CSC Mitre'!EP$1:EP$220,0)),"",VLOOKUP(F$1,'Tactic Recode'!$A$1:$B$547,2,FALSE))</f>
        <v/>
      </c>
      <c r="G147" t="str">
        <f>IF(ISERROR(MATCH(G$1,'CSC Mitre'!EP$1:EP$220,0)),"",VLOOKUP(G$1,'Tactic Recode'!$A$1:$B$547,2,FALSE))</f>
        <v/>
      </c>
      <c r="H147" t="str">
        <f>IF(ISERROR(MATCH(H$1,'CSC Mitre'!EP$1:EP$220,0)),"",VLOOKUP(H$1,'Tactic Recode'!$A$1:$B$547,2,FALSE))</f>
        <v/>
      </c>
      <c r="I147" t="str">
        <f>IF(ISERROR(MATCH(I$1,'CSC Mitre'!EP$1:EP$220,0)),"",VLOOKUP(I$1,'Tactic Recode'!$A$1:$B$547,2,FALSE))</f>
        <v/>
      </c>
      <c r="J147" t="str">
        <f>IF(ISERROR(MATCH(J$1,'CSC Mitre'!EP$1:EP$220,0)),"",VLOOKUP(J$1,'Tactic Recode'!$A$1:$B$547,2,FALSE))</f>
        <v/>
      </c>
      <c r="K147" t="str">
        <f>IF(ISERROR(MATCH(K$1,'CSC Mitre'!EP$1:EP$220,0)),"",VLOOKUP(K$1,'Tactic Recode'!$A$1:$B$547,2,FALSE))</f>
        <v/>
      </c>
      <c r="L147" t="str">
        <f>IF(ISERROR(MATCH(L$1,'CSC Mitre'!EP$1:EP$220,0)),"",VLOOKUP(L$1,'Tactic Recode'!$A$1:$B$547,2,FALSE))</f>
        <v/>
      </c>
      <c r="M147" t="str">
        <f>IF(ISERROR(MATCH(M$1,'CSC Mitre'!EP$1:EP$220,0)),"",VLOOKUP(M$1,'Tactic Recode'!$A$1:$B$547,2,FALSE))</f>
        <v/>
      </c>
      <c r="N147" t="str">
        <f>IF(ISERROR(MATCH(N$1,'CSC Mitre'!EP$1:EP$220,0)),"",VLOOKUP(N$1,'Tactic Recode'!$A$1:$B$547,2,FALSE))</f>
        <v/>
      </c>
      <c r="O147" t="str">
        <f>IF(ISERROR(MATCH(O$1,'CSC Mitre'!EP$1:EP$220,0)),"",VLOOKUP(O$1,'Tactic Recode'!$A$1:$B$547,2,FALSE))</f>
        <v/>
      </c>
      <c r="P147" t="str">
        <f>IF(ISERROR(MATCH(P$1,'CSC Mitre'!EP$1:EP$220,0)),"",VLOOKUP(P$1,'Tactic Recode'!$A$1:$B$547,2,FALSE))</f>
        <v/>
      </c>
      <c r="Q147" t="str">
        <f>IF(ISERROR(MATCH(Q$1,'CSC Mitre'!EP$1:EP$220,0)),"",VLOOKUP(Q$1,'Tactic Recode'!$A$1:$B$547,2,FALSE))</f>
        <v/>
      </c>
      <c r="R147" t="str">
        <f>IF(ISERROR(MATCH(R$1,'CSC Mitre'!EP$1:EP$220,0)),"",VLOOKUP(R$1,'Tactic Recode'!$A$1:$B$547,2,FALSE))</f>
        <v/>
      </c>
      <c r="S147" t="str">
        <f>IF(ISERROR(MATCH(S$1,'CSC Mitre'!EP$1:EP$220,0)),"",VLOOKUP(S$1,'Tactic Recode'!$A$1:$B$547,2,FALSE))</f>
        <v/>
      </c>
      <c r="T147" t="str">
        <f>IF(ISERROR(MATCH(T$1,'CSC Mitre'!EP$1:EP$220,0)),"",VLOOKUP(T$1,'Tactic Recode'!$A$1:$B$547,2,FALSE))</f>
        <v/>
      </c>
      <c r="U147" t="str">
        <f>IF(ISERROR(MATCH(U$1,'CSC Mitre'!EP$1:EP$220,0)),"",VLOOKUP(U$1,'Tactic Recode'!$A$1:$B$547,2,FALSE))</f>
        <v/>
      </c>
      <c r="V147" t="str">
        <f>IF(ISERROR(MATCH(V$1,'CSC Mitre'!EP$1:EP$220,0)),"",VLOOKUP(V$1,'Tactic Recode'!$A$1:$B$547,2,FALSE))</f>
        <v/>
      </c>
      <c r="W147" t="str">
        <f>IF(ISERROR(MATCH(W$1,'CSC Mitre'!EP$1:EP$220,0)),"",VLOOKUP(W$1,'Tactic Recode'!$A$1:$B$547,2,FALSE))</f>
        <v/>
      </c>
      <c r="X147" t="str">
        <f>IF(ISERROR(MATCH(X$1,'CSC Mitre'!EP$1:EP$220,0)),"",VLOOKUP(X$1,'Tactic Recode'!$A$1:$B$547,2,FALSE))</f>
        <v/>
      </c>
      <c r="Y147" t="str">
        <f>IF(ISERROR(MATCH(Y$1,'CSC Mitre'!EP$1:EP$220,0)),"",VLOOKUP(Y$1,'Tactic Recode'!$A$1:$B$547,2,FALSE))</f>
        <v/>
      </c>
      <c r="Z147" t="str">
        <f>IF(ISERROR(MATCH(Z$1,'CSC Mitre'!EP$1:EP$220,0)),"",VLOOKUP(Z$1,'Tactic Recode'!$A$1:$B$547,2,FALSE))</f>
        <v/>
      </c>
      <c r="AA147" t="str">
        <f>IF(ISERROR(MATCH(AA$1,'CSC Mitre'!EP$1:EP$220,0)),"",VLOOKUP(AA$1,'Tactic Recode'!$A$1:$B$547,2,FALSE))</f>
        <v/>
      </c>
      <c r="AB147" t="str">
        <f>IF(ISERROR(MATCH(AB$1,'CSC Mitre'!EP$1:EP$220,0)),"",VLOOKUP(AB$1,'Tactic Recode'!$A$1:$B$547,2,FALSE))</f>
        <v/>
      </c>
      <c r="AC147" t="str">
        <f>IF(ISERROR(MATCH(AC$1,'CSC Mitre'!EP$1:EP$220,0)),"",VLOOKUP(AC$1,'Tactic Recode'!$A$1:$B$547,2,FALSE))</f>
        <v/>
      </c>
      <c r="AD147" t="str">
        <f>IF(ISERROR(MATCH(AD$1,'CSC Mitre'!EP$1:EP$220,0)),"",VLOOKUP(AD$1,'Tactic Recode'!$A$1:$B$547,2,FALSE))</f>
        <v/>
      </c>
      <c r="AE147" t="str">
        <f>IF(ISERROR(MATCH(AE$1,'CSC Mitre'!EP$1:EP$220,0)),"",VLOOKUP(AE$1,'Tactic Recode'!$A$1:$B$547,2,FALSE))</f>
        <v/>
      </c>
      <c r="AF147" t="str">
        <f>IF(ISERROR(MATCH(AF$1,'CSC Mitre'!EP$1:EP$220,0)),"",VLOOKUP(AF$1,'Tactic Recode'!$A$1:$B$547,2,FALSE))</f>
        <v/>
      </c>
      <c r="AG147" t="str">
        <f>IF(ISERROR(MATCH(AG$1,'CSC Mitre'!EP$1:EP$220,0)),"",VLOOKUP(AG$1,'Tactic Recode'!$A$1:$B$547,2,FALSE))</f>
        <v/>
      </c>
      <c r="AH147" t="str">
        <f>IF(ISERROR(MATCH(AH$1,'CSC Mitre'!EP$1:EP$220,0)),"",VLOOKUP(AH$1,'Tactic Recode'!$A$1:$B$547,2,FALSE))</f>
        <v/>
      </c>
      <c r="AI147" t="str">
        <f>IF(ISERROR(MATCH(AI$1,'CSC Mitre'!EP$1:EP$220,0)),"",VLOOKUP(AI$1,'Tactic Recode'!$A$1:$B$547,2,FALSE))</f>
        <v/>
      </c>
      <c r="AJ147" t="str">
        <f>IF(ISERROR(MATCH(AJ$1,'CSC Mitre'!EP$1:EP$220,0)),"",VLOOKUP(AJ$1,'Tactic Recode'!$A$1:$B$547,2,FALSE))</f>
        <v/>
      </c>
      <c r="AK147" t="str">
        <f>IF(ISERROR(MATCH(AK$1,'CSC Mitre'!EP$1:EP$220,0)),"",VLOOKUP(AK$1,'Tactic Recode'!$A$1:$B$547,2,FALSE))</f>
        <v/>
      </c>
      <c r="AL147" t="str">
        <f>IF(ISERROR(MATCH(AL$1,'CSC Mitre'!EP$1:EP$220,0)),"",VLOOKUP(AL$1,'Tactic Recode'!$A$1:$B$547,2,FALSE))</f>
        <v/>
      </c>
      <c r="AM147" t="str">
        <f>IF(ISERROR(MATCH(AM$1,'CSC Mitre'!EP$1:EP$220,0)),"",VLOOKUP(AM$1,'Tactic Recode'!$A$1:$B$547,2,FALSE))</f>
        <v/>
      </c>
      <c r="AN147" t="str">
        <f>IF(ISERROR(MATCH(AN$1,'CSC Mitre'!EP$1:EP$220,0)),"",VLOOKUP(AN$1,'Tactic Recode'!$A$1:$B$547,2,FALSE))</f>
        <v/>
      </c>
      <c r="AO147" t="str">
        <f>IF(ISERROR(MATCH(AO$1,'CSC Mitre'!EP$1:EP$220,0)),"",VLOOKUP(AO$1,'Tactic Recode'!$A$1:$B$547,2,FALSE))</f>
        <v/>
      </c>
      <c r="AP147" t="str">
        <f>IF(ISERROR(MATCH(AP$1,'CSC Mitre'!EP$1:EP$220,0)),"",VLOOKUP(AP$1,'Tactic Recode'!$A$1:$B$547,2,FALSE))</f>
        <v/>
      </c>
      <c r="AQ147" t="str">
        <f>IF(ISERROR(MATCH(AQ$1,'CSC Mitre'!EP$1:EP$220,0)),"",VLOOKUP(AQ$1,'Tactic Recode'!$A$1:$B$547,2,FALSE))</f>
        <v/>
      </c>
      <c r="AR147" t="str">
        <f>IF(ISERROR(MATCH(AR$1,'CSC Mitre'!EP$1:EP$220,0)),"",VLOOKUP(AR$1,'Tactic Recode'!$A$1:$B$547,2,FALSE))</f>
        <v/>
      </c>
      <c r="AS147" t="str">
        <f>IF(ISERROR(MATCH(AS$1,'CSC Mitre'!EP$1:EP$220,0)),"",VLOOKUP(AS$1,'Tactic Recode'!$A$1:$B$547,2,FALSE))</f>
        <v/>
      </c>
      <c r="AT147" t="str">
        <f>IF(ISERROR(MATCH(AT$1,'CSC Mitre'!EP$1:EP$220,0)),"",VLOOKUP(AT$1,'Tactic Recode'!$A$1:$B$547,2,FALSE))</f>
        <v/>
      </c>
      <c r="AU147" t="str">
        <f>IF(ISERROR(MATCH(AU$1,'CSC Mitre'!EP$1:EP$220,0)),"",VLOOKUP(AU$1,'Tactic Recode'!$A$1:$B$547,2,FALSE))</f>
        <v/>
      </c>
      <c r="AV147" t="str">
        <f>IF(ISERROR(MATCH(AV$1,'CSC Mitre'!EP$1:EP$220,0)),"",VLOOKUP(AV$1,'Tactic Recode'!$A$1:$B$547,2,FALSE))</f>
        <v/>
      </c>
      <c r="AW147" t="str">
        <f>IF(ISERROR(MATCH(AW$1,'CSC Mitre'!EP$1:EP$220,0)),"",VLOOKUP(AW$1,'Tactic Recode'!$A$1:$B$547,2,FALSE))</f>
        <v/>
      </c>
      <c r="AX147" t="str">
        <f>IF(ISERROR(MATCH(AX$1,'CSC Mitre'!EP$1:EP$220,0)),"",VLOOKUP(AX$1,'Tactic Recode'!$A$1:$B$547,2,FALSE))</f>
        <v/>
      </c>
      <c r="AY147" t="str">
        <f>IF(ISERROR(MATCH(AY$1,'CSC Mitre'!EP$1:EP$220,0)),"",VLOOKUP(AY$1,'Tactic Recode'!$A$1:$B$547,2,FALSE))</f>
        <v/>
      </c>
      <c r="AZ147" t="str">
        <f>IF(ISERROR(MATCH(AZ$1,'CSC Mitre'!EP$1:EP$220,0)),"",VLOOKUP(AZ$1,'Tactic Recode'!$A$1:$B$547,2,FALSE))</f>
        <v/>
      </c>
      <c r="BA147" t="str">
        <f>IF(ISERROR(MATCH(BA$1,'CSC Mitre'!EP$1:EP$220,0)),"",VLOOKUP(BA$1,'Tactic Recode'!$A$1:$B$547,2,FALSE))</f>
        <v/>
      </c>
      <c r="BB147" t="str">
        <f>IF(ISERROR(MATCH(BB$1,'CSC Mitre'!EP$1:EP$220,0)),"",VLOOKUP(BB$1,'Tactic Recode'!$A$1:$B$547,2,FALSE))</f>
        <v/>
      </c>
      <c r="BC147" t="str">
        <f>IF(ISERROR(MATCH(BC$1,'CSC Mitre'!EP$1:EP$220,0)),"",VLOOKUP(BC$1,'Tactic Recode'!$A$1:$B$547,2,FALSE))</f>
        <v/>
      </c>
      <c r="BD147" t="str">
        <f>IF(ISERROR(MATCH(BD$1,'CSC Mitre'!EP$1:EP$220,0)),"",VLOOKUP(BD$1,'Tactic Recode'!$A$1:$B$547,2,FALSE))</f>
        <v/>
      </c>
      <c r="BE147" t="str">
        <f>IF(ISERROR(MATCH(BE$1,'CSC Mitre'!EP$1:EP$220,0)),"",VLOOKUP(BE$1,'Tactic Recode'!$A$1:$B$547,2,FALSE))</f>
        <v/>
      </c>
      <c r="BF147" t="str">
        <f>IF(ISERROR(MATCH(BF$1,'CSC Mitre'!EP$1:EP$220,0)),"",VLOOKUP(BF$1,'Tactic Recode'!$A$1:$B$547,2,FALSE))</f>
        <v/>
      </c>
      <c r="BG147" t="str">
        <f>IF(ISERROR(MATCH(BG$1,'CSC Mitre'!EP$1:EP$220,0)),"",VLOOKUP(BG$1,'Tactic Recode'!$A$1:$B$547,2,FALSE))</f>
        <v/>
      </c>
      <c r="BH147" t="str">
        <f>IF(ISERROR(MATCH(BH$1,'CSC Mitre'!EP$1:EP$220,0)),"",VLOOKUP(BH$1,'Tactic Recode'!$A$1:$B$547,2,FALSE))</f>
        <v/>
      </c>
      <c r="BI147" t="str">
        <f>IF(ISERROR(MATCH(BI$1,'CSC Mitre'!EP$1:EP$220,0)),"",VLOOKUP(BI$1,'Tactic Recode'!$A$1:$B$547,2,FALSE))</f>
        <v/>
      </c>
      <c r="BJ147" t="str">
        <f>IF(ISERROR(MATCH(BJ$1,'CSC Mitre'!EP$1:EP$220,0)),"",VLOOKUP(BJ$1,'Tactic Recode'!$A$1:$B$547,2,FALSE))</f>
        <v/>
      </c>
      <c r="BK147" t="str">
        <f>IF(ISERROR(MATCH(BK$1,'CSC Mitre'!EP$1:EP$220,0)),"",VLOOKUP(BK$1,'Tactic Recode'!$A$1:$B$547,2,FALSE))</f>
        <v/>
      </c>
      <c r="BL147" t="str">
        <f>IF(ISERROR(MATCH(BL$1,'CSC Mitre'!EP$1:EP$220,0)),"",VLOOKUP(BL$1,'Tactic Recode'!$A$1:$B$547,2,FALSE))</f>
        <v/>
      </c>
      <c r="BM147" t="str">
        <f>IF(ISERROR(MATCH(BM$1,'CSC Mitre'!EP$1:EP$220,0)),"",VLOOKUP(BM$1,'Tactic Recode'!$A$1:$B$547,2,FALSE))</f>
        <v/>
      </c>
      <c r="BN147" t="str">
        <f>IF(ISERROR(MATCH(BN$1,'CSC Mitre'!EP$1:EP$220,0)),"",VLOOKUP(BN$1,'Tactic Recode'!$A$1:$B$547,2,FALSE))</f>
        <v/>
      </c>
      <c r="BO147" t="str">
        <f>IF(ISERROR(MATCH(BO$1,'CSC Mitre'!EP$1:EP$220,0)),"",VLOOKUP(BO$1,'Tactic Recode'!$A$1:$B$547,2,FALSE))</f>
        <v/>
      </c>
      <c r="BP147" t="str">
        <f>IF(ISERROR(MATCH(BP$1,'CSC Mitre'!EP$1:EP$220,0)),"",VLOOKUP(BP$1,'Tactic Recode'!$A$1:$B$547,2,FALSE))</f>
        <v/>
      </c>
      <c r="BQ147" t="str">
        <f>IF(ISERROR(MATCH(BQ$1,'CSC Mitre'!EP$1:EP$220,0)),"",VLOOKUP(BQ$1,'Tactic Recode'!$A$1:$B$547,2,FALSE))</f>
        <v/>
      </c>
      <c r="BR147" t="str">
        <f>IF(ISERROR(MATCH(BR$1,'CSC Mitre'!EP$1:EP$220,0)),"",VLOOKUP(BR$1,'Tactic Recode'!$A$1:$B$547,2,FALSE))</f>
        <v/>
      </c>
      <c r="BS147" t="str">
        <f>IF(ISERROR(MATCH(BS$1,'CSC Mitre'!EP$1:EP$220,0)),"",VLOOKUP(BS$1,'Tactic Recode'!$A$1:$B$547,2,FALSE))</f>
        <v/>
      </c>
      <c r="BT147" t="str">
        <f>IF(ISERROR(MATCH(BT$1,'CSC Mitre'!EP$1:EP$220,0)),"",VLOOKUP(BT$1,'Tactic Recode'!$A$1:$B$547,2,FALSE))</f>
        <v/>
      </c>
      <c r="BU147" t="str">
        <f>IF(ISERROR(MATCH(BU$1,'CSC Mitre'!EP$1:EP$220,0)),"",VLOOKUP(BU$1,'Tactic Recode'!$A$1:$B$547,2,FALSE))</f>
        <v/>
      </c>
      <c r="BV147" t="str">
        <f>IF(ISERROR(MATCH(BV$1,'CSC Mitre'!EP$1:EP$220,0)),"",VLOOKUP(BV$1,'Tactic Recode'!$A$1:$B$547,2,FALSE))</f>
        <v/>
      </c>
      <c r="BW147" t="str">
        <f>IF(ISERROR(MATCH(BW$1,'CSC Mitre'!EP$1:EP$220,0)),"",VLOOKUP(BW$1,'Tactic Recode'!$A$1:$B$547,2,FALSE))</f>
        <v/>
      </c>
      <c r="BX147" t="str">
        <f>IF(ISERROR(MATCH(BX$1,'CSC Mitre'!EP$1:EP$220,0)),"",VLOOKUP(BX$1,'Tactic Recode'!$A$1:$B$547,2,FALSE))</f>
        <v/>
      </c>
      <c r="BY147" t="str">
        <f>IF(ISERROR(MATCH(BY$1,'CSC Mitre'!EP$1:EP$220,0)),"",VLOOKUP(BY$1,'Tactic Recode'!$A$1:$B$547,2,FALSE))</f>
        <v/>
      </c>
      <c r="BZ147" t="str">
        <f>IF(ISERROR(MATCH(BZ$1,'CSC Mitre'!EP$1:EP$220,0)),"",VLOOKUP(BZ$1,'Tactic Recode'!$A$1:$B$547,2,FALSE))</f>
        <v/>
      </c>
      <c r="CA147" t="str">
        <f>IF(ISERROR(MATCH(CA$1,'CSC Mitre'!EP$1:EP$220,0)),"",VLOOKUP(CA$1,'Tactic Recode'!$A$1:$B$547,2,FALSE))</f>
        <v/>
      </c>
      <c r="CB147" t="str">
        <f>IF(ISERROR(MATCH(CB$1,'CSC Mitre'!EP$1:EP$220,0)),"",VLOOKUP(CB$1,'Tactic Recode'!$A$1:$B$547,2,FALSE))</f>
        <v/>
      </c>
      <c r="CC147" t="str">
        <f>IF(ISERROR(MATCH(CC$1,'CSC Mitre'!EP$1:EP$220,0)),"",VLOOKUP(CC$1,'Tactic Recode'!$A$1:$B$547,2,FALSE))</f>
        <v/>
      </c>
      <c r="CD147" t="str">
        <f>IF(ISERROR(MATCH(CD$1,'CSC Mitre'!EP$1:EP$220,0)),"",VLOOKUP(CD$1,'Tactic Recode'!$A$1:$B$547,2,FALSE))</f>
        <v/>
      </c>
      <c r="CE147" t="str">
        <f>IF(ISERROR(MATCH(CE$1,'CSC Mitre'!EP$1:EP$220,0)),"",VLOOKUP(CE$1,'Tactic Recode'!$A$1:$B$547,2,FALSE))</f>
        <v/>
      </c>
      <c r="CF147" t="str">
        <f>IF(ISERROR(MATCH(CF$1,'CSC Mitre'!EP$1:EP$220,0)),"",VLOOKUP(CF$1,'Tactic Recode'!$A$1:$B$547,2,FALSE))</f>
        <v/>
      </c>
      <c r="CG147" t="str">
        <f>IF(ISERROR(MATCH(CG$1,'CSC Mitre'!EP$1:EP$220,0)),"",VLOOKUP(CG$1,'Tactic Recode'!$A$1:$B$547,2,FALSE))</f>
        <v/>
      </c>
      <c r="CH147" t="str">
        <f>IF(ISERROR(MATCH(CH$1,'CSC Mitre'!EP$1:EP$220,0)),"",VLOOKUP(CH$1,'Tactic Recode'!$A$1:$B$547,2,FALSE))</f>
        <v/>
      </c>
      <c r="CI147" t="str">
        <f>IF(ISERROR(MATCH(CI$1,'CSC Mitre'!EP$1:EP$220,0)),"",VLOOKUP(CI$1,'Tactic Recode'!$A$1:$B$547,2,FALSE))</f>
        <v/>
      </c>
      <c r="CJ147" t="str">
        <f>IF(ISERROR(MATCH(CJ$1,'CSC Mitre'!EP$1:EP$220,0)),"",VLOOKUP(CJ$1,'Tactic Recode'!$A$1:$B$547,2,FALSE))</f>
        <v/>
      </c>
      <c r="CK147" t="str">
        <f>IF(ISERROR(MATCH(CK$1,'CSC Mitre'!EP$1:EP$220,0)),"",VLOOKUP(CK$1,'Tactic Recode'!$A$1:$B$547,2,FALSE))</f>
        <v/>
      </c>
      <c r="CL147" t="str">
        <f>IF(ISERROR(MATCH(CL$1,'CSC Mitre'!EP$1:EP$220,0)),"",VLOOKUP(CL$1,'Tactic Recode'!$A$1:$B$547,2,FALSE))</f>
        <v/>
      </c>
      <c r="CM147" t="str">
        <f>IF(ISERROR(MATCH(CM$1,'CSC Mitre'!EP$1:EP$220,0)),"",VLOOKUP(CM$1,'Tactic Recode'!$A$1:$B$547,2,FALSE))</f>
        <v/>
      </c>
      <c r="CN147" t="str">
        <f>IF(ISERROR(MATCH(CN$1,'CSC Mitre'!EP$1:EP$220,0)),"",VLOOKUP(CN$1,'Tactic Recode'!$A$1:$B$547,2,FALSE))</f>
        <v/>
      </c>
      <c r="CO147" t="str">
        <f>IF(ISERROR(MATCH(CO$1,'CSC Mitre'!EP$1:EP$220,0)),"",VLOOKUP(CO$1,'Tactic Recode'!$A$1:$B$547,2,FALSE))</f>
        <v/>
      </c>
      <c r="CP147" t="str">
        <f>IF(ISERROR(MATCH(CP$1,'CSC Mitre'!EP$1:EP$220,0)),"",VLOOKUP(CP$1,'Tactic Recode'!$A$1:$B$547,2,FALSE))</f>
        <v/>
      </c>
      <c r="CQ147" t="str">
        <f>IF(ISERROR(MATCH(CQ$1,'CSC Mitre'!EP$1:EP$220,0)),"",VLOOKUP(CQ$1,'Tactic Recode'!$A$1:$B$547,2,FALSE))</f>
        <v/>
      </c>
      <c r="CR147" t="str">
        <f>IF(ISERROR(MATCH(CR$1,'CSC Mitre'!EP$1:EP$220,0)),"",VLOOKUP(CR$1,'Tactic Recode'!$A$1:$B$547,2,FALSE))</f>
        <v/>
      </c>
      <c r="CS147" t="str">
        <f>IF(ISERROR(MATCH(CS$1,'CSC Mitre'!EP$1:EP$220,0)),"",VLOOKUP(CS$1,'Tactic Recode'!$A$1:$B$547,2,FALSE))</f>
        <v/>
      </c>
      <c r="CT147" t="str">
        <f>IF(ISERROR(MATCH(CT$1,'CSC Mitre'!EP$1:EP$220,0)),"",VLOOKUP(CT$1,'Tactic Recode'!$A$1:$B$547,2,FALSE))</f>
        <v/>
      </c>
      <c r="CU147" t="str">
        <f>IF(ISERROR(MATCH(CU$1,'CSC Mitre'!EP$1:EP$220,0)),"",VLOOKUP(CU$1,'Tactic Recode'!$A$1:$B$547,2,FALSE))</f>
        <v/>
      </c>
      <c r="CV147" t="str">
        <f>IF(ISERROR(MATCH(CV$1,'CSC Mitre'!EP$1:EP$220,0)),"",VLOOKUP(CV$1,'Tactic Recode'!$A$1:$B$547,2,FALSE))</f>
        <v/>
      </c>
      <c r="CW147" t="str">
        <f>IF(ISERROR(MATCH(CW$1,'CSC Mitre'!EP$1:EP$220,0)),"",VLOOKUP(CW$1,'Tactic Recode'!$A$1:$B$547,2,FALSE))</f>
        <v/>
      </c>
      <c r="CX147" t="str">
        <f>IF(ISERROR(MATCH(CX$1,'CSC Mitre'!EP$1:EP$220,0)),"",VLOOKUP(CX$1,'Tactic Recode'!$A$1:$B$547,2,FALSE))</f>
        <v/>
      </c>
      <c r="CY147" t="str">
        <f>IF(ISERROR(MATCH(CY$1,'CSC Mitre'!EP$1:EP$220,0)),"",VLOOKUP(CY$1,'Tactic Recode'!$A$1:$B$547,2,FALSE))</f>
        <v/>
      </c>
      <c r="CZ147" t="str">
        <f>IF(ISERROR(MATCH(CZ$1,'CSC Mitre'!EP$1:EP$220,0)),"",VLOOKUP(CZ$1,'Tactic Recode'!$A$1:$B$547,2,FALSE))</f>
        <v/>
      </c>
      <c r="DA147" t="str">
        <f>IF(ISERROR(MATCH(DA$1,'CSC Mitre'!EP$1:EP$220,0)),"",VLOOKUP(DA$1,'Tactic Recode'!$A$1:$B$547,2,FALSE))</f>
        <v/>
      </c>
      <c r="DB147" t="str">
        <f>IF(ISERROR(MATCH(DB$1,'CSC Mitre'!EP$1:EP$220,0)),"",VLOOKUP(DB$1,'Tactic Recode'!$A$1:$B$547,2,FALSE))</f>
        <v/>
      </c>
      <c r="DC147" t="str">
        <f>IF(ISERROR(MATCH(DC$1,'CSC Mitre'!EP$1:EP$220,0)),"",VLOOKUP(DC$1,'Tactic Recode'!$A$1:$B$547,2,FALSE))</f>
        <v/>
      </c>
      <c r="DD147" t="str">
        <f>IF(ISERROR(MATCH(DD$1,'CSC Mitre'!EP$1:EP$220,0)),"",VLOOKUP(DD$1,'Tactic Recode'!$A$1:$B$547,2,FALSE))</f>
        <v/>
      </c>
      <c r="DE147" t="str">
        <f>IF(ISERROR(MATCH(DE$1,'CSC Mitre'!EP$1:EP$220,0)),"",VLOOKUP(DE$1,'Tactic Recode'!$A$1:$B$547,2,FALSE))</f>
        <v/>
      </c>
      <c r="DF147" t="str">
        <f>IF(ISERROR(MATCH(DF$1,'CSC Mitre'!EP$1:EP$220,0)),"",VLOOKUP(DF$1,'Tactic Recode'!$A$1:$B$547,2,FALSE))</f>
        <v/>
      </c>
      <c r="DG147" t="str">
        <f>IF(ISERROR(MATCH(DG$1,'CSC Mitre'!EP$1:EP$220,0)),"",VLOOKUP(DG$1,'Tactic Recode'!$A$1:$B$547,2,FALSE))</f>
        <v/>
      </c>
      <c r="DH147" t="str">
        <f>IF(ISERROR(MATCH(DH$1,'CSC Mitre'!EP$1:EP$220,0)),"",VLOOKUP(DH$1,'Tactic Recode'!$A$1:$B$547,2,FALSE))</f>
        <v/>
      </c>
      <c r="DI147" t="str">
        <f>IF(ISERROR(MATCH(DI$1,'CSC Mitre'!EP$1:EP$220,0)),"",VLOOKUP(DI$1,'Tactic Recode'!$A$1:$B$547,2,FALSE))</f>
        <v/>
      </c>
      <c r="DJ147" t="str">
        <f>IF(ISERROR(MATCH(DJ$1,'CSC Mitre'!EP$1:EP$220,0)),"",VLOOKUP(DJ$1,'Tactic Recode'!$A$1:$B$547,2,FALSE))</f>
        <v/>
      </c>
      <c r="DK147" t="str">
        <f>IF(ISERROR(MATCH(DK$1,'CSC Mitre'!EP$1:EP$220,0)),"",VLOOKUP(DK$1,'Tactic Recode'!$A$1:$B$547,2,FALSE))</f>
        <v/>
      </c>
      <c r="DL147" t="str">
        <f>IF(ISERROR(MATCH(DL$1,'CSC Mitre'!EP$1:EP$220,0)),"",VLOOKUP(DL$1,'Tactic Recode'!$A$1:$B$547,2,FALSE))</f>
        <v/>
      </c>
      <c r="DM147" t="str">
        <f>IF(ISERROR(MATCH(DM$1,'CSC Mitre'!EP$1:EP$220,0)),"",VLOOKUP(DM$1,'Tactic Recode'!$A$1:$B$547,2,FALSE))</f>
        <v/>
      </c>
      <c r="DN147" t="str">
        <f>IF(ISERROR(MATCH(DN$1,'CSC Mitre'!EP$1:EP$220,0)),"",VLOOKUP(DN$1,'Tactic Recode'!$A$1:$B$547,2,FALSE))</f>
        <v/>
      </c>
      <c r="DO147" t="str">
        <f>IF(ISERROR(MATCH(DO$1,'CSC Mitre'!EP$1:EP$220,0)),"",VLOOKUP(DO$1,'Tactic Recode'!$A$1:$B$547,2,FALSE))</f>
        <v/>
      </c>
      <c r="DP147" t="str">
        <f>IF(ISERROR(MATCH(DP$1,'CSC Mitre'!EP$1:EP$220,0)),"",VLOOKUP(DP$1,'Tactic Recode'!$A$1:$B$547,2,FALSE))</f>
        <v/>
      </c>
      <c r="DQ147" t="str">
        <f>IF(ISERROR(MATCH(DQ$1,'CSC Mitre'!EP$1:EP$220,0)),"",VLOOKUP(DQ$1,'Tactic Recode'!$A$1:$B$547,2,FALSE))</f>
        <v/>
      </c>
      <c r="DR147" t="str">
        <f>IF(ISERROR(MATCH(DR$1,'CSC Mitre'!EP$1:EP$220,0)),"",VLOOKUP(DR$1,'Tactic Recode'!$A$1:$B$547,2,FALSE))</f>
        <v/>
      </c>
      <c r="DS147" t="str">
        <f>IF(ISERROR(MATCH(DS$1,'CSC Mitre'!EP$1:EP$220,0)),"",VLOOKUP(DS$1,'Tactic Recode'!$A$1:$B$547,2,FALSE))</f>
        <v/>
      </c>
      <c r="DT147" t="str">
        <f>IF(ISERROR(MATCH(DT$1,'CSC Mitre'!EP$1:EP$220,0)),"",VLOOKUP(DT$1,'Tactic Recode'!$A$1:$B$547,2,FALSE))</f>
        <v/>
      </c>
      <c r="DU147" t="str">
        <f>IF(ISERROR(MATCH(DU$1,'CSC Mitre'!EP$1:EP$220,0)),"",VLOOKUP(DU$1,'Tactic Recode'!$A$1:$B$547,2,FALSE))</f>
        <v/>
      </c>
      <c r="DV147" t="str">
        <f>IF(ISERROR(MATCH(DV$1,'CSC Mitre'!EP$1:EP$220,0)),"",VLOOKUP(DV$1,'Tactic Recode'!$A$1:$B$547,2,FALSE))</f>
        <v/>
      </c>
      <c r="DW147" t="str">
        <f>IF(ISERROR(MATCH(DW$1,'CSC Mitre'!EP$1:EP$220,0)),"",VLOOKUP(DW$1,'Tactic Recode'!$A$1:$B$547,2,FALSE))</f>
        <v/>
      </c>
      <c r="DX147" t="str">
        <f>IF(ISERROR(MATCH(DX$1,'CSC Mitre'!EP$1:EP$220,0)),"",VLOOKUP(DX$1,'Tactic Recode'!$A$1:$B$547,2,FALSE))</f>
        <v/>
      </c>
      <c r="DY147" t="str">
        <f>IF(ISERROR(MATCH(DY$1,'CSC Mitre'!EP$1:EP$220,0)),"",VLOOKUP(DY$1,'Tactic Recode'!$A$1:$B$547,2,FALSE))</f>
        <v/>
      </c>
      <c r="DZ147" t="str">
        <f>IF(ISERROR(MATCH(DZ$1,'CSC Mitre'!EP$1:EP$220,0)),"",VLOOKUP(DZ$1,'Tactic Recode'!$A$1:$B$547,2,FALSE))</f>
        <v/>
      </c>
      <c r="EA147" t="str">
        <f>IF(ISERROR(MATCH(EA$1,'CSC Mitre'!EP$1:EP$220,0)),"",VLOOKUP(EA$1,'Tactic Recode'!$A$1:$B$547,2,FALSE))</f>
        <v/>
      </c>
      <c r="EB147" t="str">
        <f>IF(ISERROR(MATCH(EB$1,'CSC Mitre'!EP$1:EP$220,0)),"",VLOOKUP(EB$1,'Tactic Recode'!$A$1:$B$547,2,FALSE))</f>
        <v/>
      </c>
      <c r="EC147" t="str">
        <f>IF(ISERROR(MATCH(EC$1,'CSC Mitre'!EP$1:EP$220,0)),"",VLOOKUP(EC$1,'Tactic Recode'!$A$1:$B$547,2,FALSE))</f>
        <v/>
      </c>
      <c r="ED147" t="str">
        <f>IF(ISERROR(MATCH(ED$1,'CSC Mitre'!EP$1:EP$220,0)),"",VLOOKUP(ED$1,'Tactic Recode'!$A$1:$B$547,2,FALSE))</f>
        <v/>
      </c>
      <c r="EE147" t="str">
        <f>IF(ISERROR(MATCH(EE$1,'CSC Mitre'!EP$1:EP$220,0)),"",VLOOKUP(EE$1,'Tactic Recode'!$A$1:$B$547,2,FALSE))</f>
        <v/>
      </c>
      <c r="EF147" t="str">
        <f>IF(ISERROR(MATCH(EF$1,'CSC Mitre'!EP$1:EP$220,0)),"",VLOOKUP(EF$1,'Tactic Recode'!$A$1:$B$547,2,FALSE))</f>
        <v/>
      </c>
      <c r="EG147" t="str">
        <f>IF(ISERROR(MATCH(EG$1,'CSC Mitre'!EP$1:EP$220,0)),"",VLOOKUP(EG$1,'Tactic Recode'!$A$1:$B$547,2,FALSE))</f>
        <v/>
      </c>
      <c r="EH147" t="str">
        <f>IF(ISERROR(MATCH(EH$1,'CSC Mitre'!EP$1:EP$220,0)),"",VLOOKUP(EH$1,'Tactic Recode'!$A$1:$B$547,2,FALSE))</f>
        <v/>
      </c>
      <c r="EI147" t="str">
        <f>IF(ISERROR(MATCH(EI$1,'CSC Mitre'!EP$1:EP$220,0)),"",VLOOKUP(EI$1,'Tactic Recode'!$A$1:$B$547,2,FALSE))</f>
        <v/>
      </c>
      <c r="EJ147" t="str">
        <f>IF(ISERROR(MATCH(EJ$1,'CSC Mitre'!EP$1:EP$220,0)),"",VLOOKUP(EJ$1,'Tactic Recode'!$A$1:$B$547,2,FALSE))</f>
        <v/>
      </c>
      <c r="EK147" t="str">
        <f>IF(ISERROR(MATCH(EK$1,'CSC Mitre'!EP$1:EP$220,0)),"",VLOOKUP(EK$1,'Tactic Recode'!$A$1:$B$547,2,FALSE))</f>
        <v/>
      </c>
      <c r="EL147" t="str">
        <f>IF(ISERROR(MATCH(EL$1,'CSC Mitre'!EP$1:EP$220,0)),"",VLOOKUP(EL$1,'Tactic Recode'!$A$1:$B$547,2,FALSE))</f>
        <v/>
      </c>
      <c r="EM147" t="str">
        <f>IF(ISERROR(MATCH(EM$1,'CSC Mitre'!EP$1:EP$220,0)),"",VLOOKUP(EM$1,'Tactic Recode'!$A$1:$B$547,2,FALSE))</f>
        <v/>
      </c>
      <c r="EN147" t="str">
        <f>IF(ISERROR(MATCH(EN$1,'CSC Mitre'!EP$1:EP$220,0)),"",VLOOKUP(EN$1,'Tactic Recode'!$A$1:$B$547,2,FALSE))</f>
        <v/>
      </c>
      <c r="EO147" t="str">
        <f>IF(ISERROR(MATCH(EO$1,'CSC Mitre'!EP$1:EP$220,0)),"",VLOOKUP(EO$1,'Tactic Recode'!$A$1:$B$547,2,FALSE))</f>
        <v/>
      </c>
      <c r="EP147" t="str">
        <f>IF(ISERROR(MATCH(EP$1,'CSC Mitre'!EP$1:EP$220,0)),"",VLOOKUP(EP$1,'Tactic Recode'!$A$1:$B$547,2,FALSE))</f>
        <v/>
      </c>
      <c r="EQ147" t="str">
        <f>IF(ISERROR(MATCH(EQ$1,'CSC Mitre'!EP$1:EP$220,0)),"",VLOOKUP(EQ$1,'Tactic Recode'!$A$1:$B$547,2,FALSE))</f>
        <v/>
      </c>
      <c r="ER147" t="str">
        <f>IF(ISERROR(MATCH(ER$1,'CSC Mitre'!EP$1:EP$220,0)),"",VLOOKUP(ER$1,'Tactic Recode'!$A$1:$B$547,2,FALSE))</f>
        <v/>
      </c>
      <c r="ES147" t="str">
        <f>IF(ISERROR(MATCH(ES$1,'CSC Mitre'!EP$1:EP$220,0)),"",VLOOKUP(ES$1,'Tactic Recode'!$A$1:$B$547,2,FALSE))</f>
        <v/>
      </c>
      <c r="ET147" t="str">
        <f>IF(ISERROR(MATCH(ET$1,'CSC Mitre'!EP$1:EP$220,0)),"",VLOOKUP(ET$1,'Tactic Recode'!$A$1:$B$547,2,FALSE))</f>
        <v/>
      </c>
      <c r="EU147" t="str">
        <f>IF(ISERROR(MATCH(EU$1,'CSC Mitre'!EP$1:EP$220,0)),"",VLOOKUP(EU$1,'Tactic Recode'!$A$1:$B$547,2,FALSE))</f>
        <v/>
      </c>
      <c r="EV147" t="str">
        <f>IF(ISERROR(MATCH(EV$1,'CSC Mitre'!EP$1:EP$220,0)),"",VLOOKUP(EV$1,'Tactic Recode'!$A$1:$B$547,2,FALSE))</f>
        <v/>
      </c>
      <c r="EW147" t="str">
        <f>IF(ISERROR(MATCH(EW$1,'CSC Mitre'!EP$1:EP$220,0)),"",VLOOKUP(EW$1,'Tactic Recode'!$A$1:$B$547,2,FALSE))</f>
        <v/>
      </c>
      <c r="EX147" t="str">
        <f>IF(ISERROR(MATCH(EX$1,'CSC Mitre'!EP$1:EP$220,0)),"",VLOOKUP(EX$1,'Tactic Recode'!$A$1:$B$547,2,FALSE))</f>
        <v/>
      </c>
      <c r="EY147" t="str">
        <f>IF(ISERROR(MATCH(EY$1,'CSC Mitre'!EP$1:EP$220,0)),"",VLOOKUP(EY$1,'Tactic Recode'!$A$1:$B$547,2,FALSE))</f>
        <v/>
      </c>
      <c r="EZ147" t="str">
        <f>IF(ISERROR(MATCH(EZ$1,'CSC Mitre'!EP$1:EP$220,0)),"",VLOOKUP(EZ$1,'Tactic Recode'!$A$1:$B$547,2,FALSE))</f>
        <v/>
      </c>
      <c r="FA147" t="str">
        <f>IF(ISERROR(MATCH(FA$1,'CSC Mitre'!EP$1:EP$220,0)),"",VLOOKUP(FA$1,'Tactic Recode'!$A$1:$B$547,2,FALSE))</f>
        <v/>
      </c>
      <c r="FB147" t="str">
        <f>IF(ISERROR(MATCH(FB$1,'CSC Mitre'!EP$1:EP$220,0)),"",VLOOKUP(FB$1,'Tactic Recode'!$A$1:$B$547,2,FALSE))</f>
        <v/>
      </c>
      <c r="FC147" t="str">
        <f>IF(ISERROR(MATCH(FC$1,'CSC Mitre'!EP$1:EP$220,0)),"",VLOOKUP(FC$1,'Tactic Recode'!$A$1:$B$547,2,FALSE))</f>
        <v/>
      </c>
      <c r="FD147" t="str">
        <f>IF(ISERROR(MATCH(FD$1,'CSC Mitre'!EP$1:EP$220,0)),"",VLOOKUP(FD$1,'Tactic Recode'!$A$1:$B$547,2,FALSE))</f>
        <v/>
      </c>
      <c r="FE147" t="str">
        <f>IF(ISERROR(MATCH(FE$1,'CSC Mitre'!EP$1:EP$220,0)),"",VLOOKUP(FE$1,'Tactic Recode'!$A$1:$B$547,2,FALSE))</f>
        <v/>
      </c>
      <c r="FF147" t="str">
        <f>IF(ISERROR(MATCH(FF$1,'CSC Mitre'!EP$1:EP$220,0)),"",VLOOKUP(FF$1,'Tactic Recode'!$A$1:$B$547,2,FALSE))</f>
        <v/>
      </c>
      <c r="FG147" t="str">
        <f>IF(ISERROR(MATCH(FG$1,'CSC Mitre'!EP$1:EP$220,0)),"",VLOOKUP(FG$1,'Tactic Recode'!$A$1:$B$547,2,FALSE))</f>
        <v/>
      </c>
      <c r="FH147" t="str">
        <f>IF(ISERROR(MATCH(FH$1,'CSC Mitre'!EP$1:EP$220,0)),"",VLOOKUP(FH$1,'Tactic Recode'!$A$1:$B$547,2,FALSE))</f>
        <v/>
      </c>
      <c r="FI147" t="str">
        <f>IF(ISERROR(MATCH(FI$1,'CSC Mitre'!EP$1:EP$220,0)),"",VLOOKUP(FI$1,'Tactic Recode'!$A$1:$B$547,2,FALSE))</f>
        <v/>
      </c>
      <c r="FJ147" t="str">
        <f>IF(ISERROR(MATCH(FJ$1,'CSC Mitre'!EP$1:EP$220,0)),"",VLOOKUP(FJ$1,'Tactic Recode'!$A$1:$B$547,2,FALSE))</f>
        <v/>
      </c>
      <c r="FK147" t="str">
        <f>IF(ISERROR(MATCH(FK$1,'CSC Mitre'!EP$1:EP$220,0)),"",VLOOKUP(FK$1,'Tactic Recode'!$A$1:$B$547,2,FALSE))</f>
        <v/>
      </c>
      <c r="FL147" t="str">
        <f>IF(ISERROR(MATCH(FL$1,'CSC Mitre'!EP$1:EP$220,0)),"",VLOOKUP(FL$1,'Tactic Recode'!$A$1:$B$547,2,FALSE))</f>
        <v/>
      </c>
      <c r="FM147" t="str">
        <f>IF(ISERROR(MATCH(FM$1,'CSC Mitre'!EP$1:EP$220,0)),"",VLOOKUP(FM$1,'Tactic Recode'!$A$1:$B$547,2,FALSE))</f>
        <v/>
      </c>
      <c r="FN147" t="str">
        <f>IF(ISERROR(MATCH(FN$1,'CSC Mitre'!EP$1:EP$220,0)),"",VLOOKUP(FN$1,'Tactic Recode'!$A$1:$B$547,2,FALSE))</f>
        <v/>
      </c>
      <c r="FO147" t="str">
        <f>IF(ISERROR(MATCH(FO$1,'CSC Mitre'!EP$1:EP$220,0)),"",VLOOKUP(FO$1,'Tactic Recode'!$A$1:$B$547,2,FALSE))</f>
        <v/>
      </c>
      <c r="FP147" t="str">
        <f>IF(ISERROR(MATCH(FP$1,'CSC Mitre'!EP$1:EP$220,0)),"",VLOOKUP(FP$1,'Tactic Recode'!$A$1:$B$547,2,FALSE))</f>
        <v/>
      </c>
      <c r="FQ147" t="str">
        <f>IF(ISERROR(MATCH(FQ$1,'CSC Mitre'!EP$1:EP$220,0)),"",VLOOKUP(FQ$1,'Tactic Recode'!$A$1:$B$547,2,FALSE))</f>
        <v/>
      </c>
      <c r="FR147" t="str">
        <f>IF(ISERROR(MATCH(FR$1,'CSC Mitre'!EP$1:EP$220,0)),"",VLOOKUP(FR$1,'Tactic Recode'!$A$1:$B$547,2,FALSE))</f>
        <v/>
      </c>
      <c r="FS147" t="str">
        <f>IF(ISERROR(MATCH(FS$1,'CSC Mitre'!EP$1:EP$220,0)),"",VLOOKUP(FS$1,'Tactic Recode'!$A$1:$B$547,2,FALSE))</f>
        <v/>
      </c>
      <c r="FT147" t="str">
        <f>IF(ISERROR(MATCH(FT$1,'CSC Mitre'!EP$1:EP$220,0)),"",VLOOKUP(FT$1,'Tactic Recode'!$A$1:$B$547,2,FALSE))</f>
        <v/>
      </c>
      <c r="FU147" t="str">
        <f>IF(ISERROR(MATCH(FU$1,'CSC Mitre'!EP$1:EP$220,0)),"",VLOOKUP(FU$1,'Tactic Recode'!$A$1:$B$547,2,FALSE))</f>
        <v/>
      </c>
      <c r="FV147" t="str">
        <f>IF(ISERROR(MATCH(FV$1,'CSC Mitre'!EP$1:EP$220,0)),"",VLOOKUP(FV$1,'Tactic Recode'!$A$1:$B$547,2,FALSE))</f>
        <v/>
      </c>
      <c r="FW147" t="str">
        <f>IF(ISERROR(MATCH(FW$1,'CSC Mitre'!EP$1:EP$220,0)),"",VLOOKUP(FW$1,'Tactic Recode'!$A$1:$B$547,2,FALSE))</f>
        <v/>
      </c>
      <c r="FX147" t="str">
        <f>IF(ISERROR(MATCH(FX$1,'CSC Mitre'!EP$1:EP$220,0)),"",VLOOKUP(FX$1,'Tactic Recode'!$A$1:$B$547,2,FALSE))</f>
        <v/>
      </c>
      <c r="FY147" t="str">
        <f>IF(ISERROR(MATCH(FY$1,'CSC Mitre'!EP$1:EP$220,0)),"",VLOOKUP(FY$1,'Tactic Recode'!$A$1:$B$547,2,FALSE))</f>
        <v/>
      </c>
      <c r="FZ147" t="str">
        <f>IF(ISERROR(MATCH(FZ$1,'CSC Mitre'!EP$1:EP$220,0)),"",VLOOKUP(FZ$1,'Tactic Recode'!$A$1:$B$547,2,FALSE))</f>
        <v/>
      </c>
      <c r="GA147" t="str">
        <f>IF(ISERROR(MATCH(GA$1,'CSC Mitre'!EP$1:EP$220,0)),"",VLOOKUP(GA$1,'Tactic Recode'!$A$1:$B$547,2,FALSE))</f>
        <v/>
      </c>
      <c r="GB147" t="str">
        <f>IF(ISERROR(MATCH(GB$1,'CSC Mitre'!EP$1:EP$220,0)),"",VLOOKUP(GB$1,'Tactic Recode'!$A$1:$B$547,2,FALSE))</f>
        <v/>
      </c>
      <c r="GC147" t="str">
        <f>IF(ISERROR(MATCH(GC$1,'CSC Mitre'!EP$1:EP$220,0)),"",VLOOKUP(GC$1,'Tactic Recode'!$A$1:$B$547,2,FALSE))</f>
        <v/>
      </c>
      <c r="GD147" t="str">
        <f>IF(ISERROR(MATCH(GD$1,'CSC Mitre'!EP$1:EP$220,0)),"",VLOOKUP(GD$1,'Tactic Recode'!$A$1:$B$547,2,FALSE))</f>
        <v/>
      </c>
      <c r="GE147" t="str">
        <f>IF(ISERROR(MATCH(GE$1,'CSC Mitre'!EP$1:EP$220,0)),"",VLOOKUP(GE$1,'Tactic Recode'!$A$1:$B$547,2,FALSE))</f>
        <v/>
      </c>
      <c r="GF147" t="str">
        <f>IF(ISERROR(MATCH(GF$1,'CSC Mitre'!EP$1:EP$220,0)),"",VLOOKUP(GF$1,'Tactic Recode'!$A$1:$B$547,2,FALSE))</f>
        <v/>
      </c>
      <c r="GG147" t="str">
        <f>IF(ISERROR(MATCH(GG$1,'CSC Mitre'!EP$1:EP$220,0)),"",VLOOKUP(GG$1,'Tactic Recode'!$A$1:$B$547,2,FALSE))</f>
        <v/>
      </c>
      <c r="GH147" t="str">
        <f>IF(ISERROR(MATCH(GH$1,'CSC Mitre'!EP$1:EP$220,0)),"",VLOOKUP(GH$1,'Tactic Recode'!$A$1:$B$547,2,FALSE))</f>
        <v/>
      </c>
      <c r="GI147" t="str">
        <f>IF(ISERROR(MATCH(GI$1,'CSC Mitre'!EP$1:EP$220,0)),"",VLOOKUP(GI$1,'Tactic Recode'!$A$1:$B$547,2,FALSE))</f>
        <v/>
      </c>
      <c r="GJ147" t="str">
        <f>IF(ISERROR(MATCH(GJ$1,'CSC Mitre'!EP$1:EP$220,0)),"",VLOOKUP(GJ$1,'Tactic Recode'!$A$1:$B$547,2,FALSE))</f>
        <v/>
      </c>
      <c r="GK147" t="str">
        <f>IF(ISERROR(MATCH(GK$1,'CSC Mitre'!EP$1:EP$220,0)),"",VLOOKUP(GK$1,'Tactic Recode'!$A$1:$B$547,2,FALSE))</f>
        <v/>
      </c>
      <c r="GL147" t="str">
        <f>IF(ISERROR(MATCH(GL$1,'CSC Mitre'!EP$1:EP$220,0)),"",VLOOKUP(GL$1,'Tactic Recode'!$A$1:$B$547,2,FALSE))</f>
        <v/>
      </c>
      <c r="GM147" t="str">
        <f>IF(ISERROR(MATCH(GM$1,'CSC Mitre'!EP$1:EP$220,0)),"",VLOOKUP(GM$1,'Tactic Recode'!$A$1:$B$547,2,FALSE))</f>
        <v/>
      </c>
      <c r="GN147" t="str">
        <f>IF(ISERROR(MATCH(GN$1,'CSC Mitre'!EP$1:EP$220,0)),"",VLOOKUP(GN$1,'Tactic Recode'!$A$1:$B$547,2,FALSE))</f>
        <v/>
      </c>
      <c r="GO147" t="str">
        <f>IF(ISERROR(MATCH(GO$1,'CSC Mitre'!EP$1:EP$220,0)),"",VLOOKUP(GO$1,'Tactic Recode'!$A$1:$B$547,2,FALSE))</f>
        <v/>
      </c>
      <c r="GP147" t="str">
        <f>IF(ISERROR(MATCH(GP$1,'CSC Mitre'!EP$1:EP$220,0)),"",VLOOKUP(GP$1,'Tactic Recode'!$A$1:$B$547,2,FALSE))</f>
        <v/>
      </c>
      <c r="GQ147" t="str">
        <f>IF(ISERROR(MATCH(GQ$1,'CSC Mitre'!EP$1:EP$220,0)),"",VLOOKUP(GQ$1,'Tactic Recode'!$A$1:$B$547,2,FALSE))</f>
        <v/>
      </c>
      <c r="GR147" t="str">
        <f>IF(ISERROR(MATCH(GR$1,'CSC Mitre'!EP$1:EP$220,0)),"",VLOOKUP(GR$1,'Tactic Recode'!$A$1:$B$547,2,FALSE))</f>
        <v/>
      </c>
      <c r="GS147" t="str">
        <f>IF(ISERROR(MATCH(GS$1,'CSC Mitre'!EP$1:EP$220,0)),"",VLOOKUP(GS$1,'Tactic Recode'!$A$1:$B$547,2,FALSE))</f>
        <v/>
      </c>
      <c r="GT147" t="str">
        <f>IF(ISERROR(MATCH(GT$1,'CSC Mitre'!EP$1:EP$220,0)),"",VLOOKUP(GT$1,'Tactic Recode'!$A$1:$B$547,2,FALSE))</f>
        <v/>
      </c>
      <c r="GU147" t="str">
        <f>IF(ISERROR(MATCH(GU$1,'CSC Mitre'!EP$1:EP$220,0)),"",VLOOKUP(GU$1,'Tactic Recode'!$A$1:$B$547,2,FALSE))</f>
        <v/>
      </c>
      <c r="GV147" t="str">
        <f>IF(ISERROR(MATCH(GV$1,'CSC Mitre'!EP$1:EP$220,0)),"",VLOOKUP(GV$1,'Tactic Recode'!$A$1:$B$547,2,FALSE))</f>
        <v/>
      </c>
      <c r="GW147" t="str">
        <f>IF(ISERROR(MATCH(GW$1,'CSC Mitre'!EP$1:EP$220,0)),"",VLOOKUP(GW$1,'Tactic Recode'!$A$1:$B$547,2,FALSE))</f>
        <v/>
      </c>
      <c r="GX147" t="str">
        <f>IF(ISERROR(MATCH(GX$1,'CSC Mitre'!EP$1:EP$220,0)),"",VLOOKUP(GX$1,'Tactic Recode'!$A$1:$B$547,2,FALSE))</f>
        <v/>
      </c>
      <c r="GY147" t="str">
        <f>IF(ISERROR(MATCH(GY$1,'CSC Mitre'!EP$1:EP$220,0)),"",VLOOKUP(GY$1,'Tactic Recode'!$A$1:$B$547,2,FALSE))</f>
        <v/>
      </c>
      <c r="GZ147" t="str">
        <f>IF(ISERROR(MATCH(GZ$1,'CSC Mitre'!EP$1:EP$220,0)),"",VLOOKUP(GZ$1,'Tactic Recode'!$A$1:$B$547,2,FALSE))</f>
        <v/>
      </c>
      <c r="HA147" t="str">
        <f>IF(ISERROR(MATCH(HA$1,'CSC Mitre'!EP$1:EP$220,0)),"",VLOOKUP(HA$1,'Tactic Recode'!$A$1:$B$547,2,FALSE))</f>
        <v/>
      </c>
      <c r="HB147" t="str">
        <f>IF(ISERROR(MATCH(HB$1,'CSC Mitre'!EP$1:EP$220,0)),"",VLOOKUP(HB$1,'Tactic Recode'!$A$1:$B$547,2,FALSE))</f>
        <v/>
      </c>
      <c r="HC147" t="str">
        <f>IF(ISERROR(MATCH(HC$1,'CSC Mitre'!EP$1:EP$220,0)),"",VLOOKUP(HC$1,'Tactic Recode'!$A$1:$B$547,2,FALSE))</f>
        <v/>
      </c>
      <c r="HD147" t="str">
        <f>IF(ISERROR(MATCH(HD$1,'CSC Mitre'!EP$1:EP$220,0)),"",VLOOKUP(HD$1,'Tactic Recode'!$A$1:$B$547,2,FALSE))</f>
        <v/>
      </c>
      <c r="HE147" t="str">
        <f>IF(ISERROR(MATCH(HE$1,'CSC Mitre'!EP$1:EP$220,0)),"",VLOOKUP(HE$1,'Tactic Recode'!$A$1:$B$547,2,FALSE))</f>
        <v/>
      </c>
      <c r="HF147" t="str">
        <f>IF(ISERROR(MATCH(HF$1,'CSC Mitre'!EP$1:EP$220,0)),"",VLOOKUP(HF$1,'Tactic Recode'!$A$1:$B$547,2,FALSE))</f>
        <v/>
      </c>
      <c r="HG147" t="str">
        <f>IF(ISERROR(MATCH(HG$1,'CSC Mitre'!EP$1:EP$220,0)),"",VLOOKUP(HG$1,'Tactic Recode'!$A$1:$B$547,2,FALSE))</f>
        <v/>
      </c>
      <c r="HH147" t="str">
        <f>IF(ISERROR(MATCH(HH$1,'CSC Mitre'!EP$1:EP$220,0)),"",VLOOKUP(HH$1,'Tactic Recode'!$A$1:$B$547,2,FALSE))</f>
        <v/>
      </c>
      <c r="HI147" t="str">
        <f>IF(ISERROR(MATCH(HI$1,'CSC Mitre'!EP$1:EP$220,0)),"",VLOOKUP(HI$1,'Tactic Recode'!$A$1:$B$547,2,FALSE))</f>
        <v/>
      </c>
      <c r="HJ147" t="str">
        <f>IF(ISERROR(MATCH(HJ$1,'CSC Mitre'!EP$1:EP$220,0)),"",VLOOKUP(HJ$1,'Tactic Recode'!$A$1:$B$547,2,FALSE))</f>
        <v/>
      </c>
      <c r="HK147" t="str">
        <f>IF(ISERROR(MATCH(HK$1,'CSC Mitre'!EP$1:EP$220,0)),"",VLOOKUP(HK$1,'Tactic Recode'!$A$1:$B$547,2,FALSE))</f>
        <v/>
      </c>
      <c r="HL147" t="str">
        <f>IF(ISERROR(MATCH(HL$1,'CSC Mitre'!EP$1:EP$220,0)),"",VLOOKUP(HL$1,'Tactic Recode'!$A$1:$B$547,2,FALSE))</f>
        <v/>
      </c>
      <c r="HM147" t="str">
        <f>IF(ISERROR(MATCH(HM$1,'CSC Mitre'!EP$1:EP$220,0)),"",VLOOKUP(HM$1,'Tactic Recode'!$A$1:$B$547,2,FALSE))</f>
        <v/>
      </c>
      <c r="HN147" t="str">
        <f>IF(ISERROR(MATCH(HN$1,'CSC Mitre'!EP$1:EP$220,0)),"",VLOOKUP(HN$1,'Tactic Recode'!$A$1:$B$547,2,FALSE))</f>
        <v/>
      </c>
      <c r="HO147" t="str">
        <f>IF(ISERROR(MATCH(HO$1,'CSC Mitre'!EP$1:EP$220,0)),"",VLOOKUP(HO$1,'Tactic Recode'!$A$1:$B$547,2,FALSE))</f>
        <v/>
      </c>
      <c r="HP147" t="str">
        <f>IF(ISERROR(MATCH(HP$1,'CSC Mitre'!EP$1:EP$220,0)),"",VLOOKUP(HP$1,'Tactic Recode'!$A$1:$B$547,2,FALSE))</f>
        <v/>
      </c>
      <c r="HQ147" t="str">
        <f>IF(ISERROR(MATCH(HQ$1,'CSC Mitre'!EP$1:EP$220,0)),"",VLOOKUP(HQ$1,'Tactic Recode'!$A$1:$B$547,2,FALSE))</f>
        <v/>
      </c>
      <c r="HR147" t="str">
        <f>IF(ISERROR(MATCH(HR$1,'CSC Mitre'!EP$1:EP$220,0)),"",VLOOKUP(HR$1,'Tactic Recode'!$A$1:$B$547,2,FALSE))</f>
        <v/>
      </c>
      <c r="HS147" t="str">
        <f>IF(ISERROR(MATCH(HS$1,'CSC Mitre'!EP$1:EP$220,0)),"",VLOOKUP(HS$1,'Tactic Recode'!$A$1:$B$547,2,FALSE))</f>
        <v/>
      </c>
      <c r="HT147" t="str">
        <f>IF(ISERROR(MATCH(HT$1,'CSC Mitre'!EP$1:EP$220,0)),"",VLOOKUP(HT$1,'Tactic Recode'!$A$1:$B$547,2,FALSE))</f>
        <v/>
      </c>
      <c r="HU147" t="str">
        <f>IF(ISERROR(MATCH(HU$1,'CSC Mitre'!EP$1:EP$220,0)),"",VLOOKUP(HU$1,'Tactic Recode'!$A$1:$B$547,2,FALSE))</f>
        <v/>
      </c>
      <c r="HV147" t="str">
        <f>IF(ISERROR(MATCH(HV$1,'CSC Mitre'!EP$1:EP$220,0)),"",VLOOKUP(HV$1,'Tactic Recode'!$A$1:$B$547,2,FALSE))</f>
        <v/>
      </c>
      <c r="HW147" t="str">
        <f>IF(ISERROR(MATCH(HW$1,'CSC Mitre'!EP$1:EP$220,0)),"",VLOOKUP(HW$1,'Tactic Recode'!$A$1:$B$547,2,FALSE))</f>
        <v/>
      </c>
      <c r="HX147" t="str">
        <f>IF(ISERROR(MATCH(HX$1,'CSC Mitre'!EP$1:EP$220,0)),"",VLOOKUP(HX$1,'Tactic Recode'!$A$1:$B$547,2,FALSE))</f>
        <v/>
      </c>
      <c r="HY147" t="str">
        <f>IF(ISERROR(MATCH(HY$1,'CSC Mitre'!EP$1:EP$220,0)),"",VLOOKUP(HY$1,'Tactic Recode'!$A$1:$B$547,2,FALSE))</f>
        <v/>
      </c>
      <c r="HZ147" t="str">
        <f>IF(ISERROR(MATCH(HZ$1,'CSC Mitre'!EP$1:EP$220,0)),"",VLOOKUP(HZ$1,'Tactic Recode'!$A$1:$B$547,2,FALSE))</f>
        <v/>
      </c>
      <c r="IA147" t="str">
        <f>IF(ISERROR(MATCH(IA$1,'CSC Mitre'!EP$1:EP$220,0)),"",VLOOKUP(IA$1,'Tactic Recode'!$A$1:$B$547,2,FALSE))</f>
        <v/>
      </c>
      <c r="IB147" t="str">
        <f>IF(ISERROR(MATCH(IB$1,'CSC Mitre'!EP$1:EP$220,0)),"",VLOOKUP(IB$1,'Tactic Recode'!$A$1:$B$547,2,FALSE))</f>
        <v/>
      </c>
      <c r="IC147" t="str">
        <f>IF(ISERROR(MATCH(IC$1,'CSC Mitre'!EP$1:EP$220,0)),"",VLOOKUP(IC$1,'Tactic Recode'!$A$1:$B$547,2,FALSE))</f>
        <v/>
      </c>
      <c r="ID147" t="str">
        <f>IF(ISERROR(MATCH(ID$1,'CSC Mitre'!EP$1:EP$220,0)),"",VLOOKUP(ID$1,'Tactic Recode'!$A$1:$B$547,2,FALSE))</f>
        <v/>
      </c>
      <c r="IE147" t="str">
        <f>IF(ISERROR(MATCH(IE$1,'CSC Mitre'!EP$1:EP$220,0)),"",VLOOKUP(IE$1,'Tactic Recode'!$A$1:$B$547,2,FALSE))</f>
        <v/>
      </c>
      <c r="IF147" t="str">
        <f>IF(ISERROR(MATCH(IF$1,'CSC Mitre'!EP$1:EP$220,0)),"",VLOOKUP(IF$1,'Tactic Recode'!$A$1:$B$547,2,FALSE))</f>
        <v/>
      </c>
      <c r="IG147" t="str">
        <f>IF(ISERROR(MATCH(IG$1,'CSC Mitre'!EP$1:EP$220,0)),"",VLOOKUP(IG$1,'Tactic Recode'!$A$1:$B$547,2,FALSE))</f>
        <v/>
      </c>
      <c r="IH147" t="str">
        <f>IF(ISERROR(MATCH(IH$1,'CSC Mitre'!EP$1:EP$220,0)),"",VLOOKUP(IH$1,'Tactic Recode'!$A$1:$B$547,2,FALSE))</f>
        <v/>
      </c>
      <c r="II147" t="str">
        <f>IF(ISERROR(MATCH(II$1,'CSC Mitre'!EP$1:EP$220,0)),"",VLOOKUP(II$1,'Tactic Recode'!$A$1:$B$547,2,FALSE))</f>
        <v/>
      </c>
      <c r="IJ147" t="str">
        <f>IF(ISERROR(MATCH(IJ$1,'CSC Mitre'!EP$1:EP$220,0)),"",VLOOKUP(IJ$1,'Tactic Recode'!$A$1:$B$547,2,FALSE))</f>
        <v/>
      </c>
      <c r="IK147" t="str">
        <f>IF(ISERROR(MATCH(IK$1,'CSC Mitre'!EP$1:EP$220,0)),"",VLOOKUP(IK$1,'Tactic Recode'!$A$1:$B$547,2,FALSE))</f>
        <v/>
      </c>
      <c r="IL147" t="str">
        <f>IF(ISERROR(MATCH(IL$1,'CSC Mitre'!EP$1:EP$220,0)),"",VLOOKUP(IL$1,'Tactic Recode'!$A$1:$B$547,2,FALSE))</f>
        <v/>
      </c>
      <c r="IM147" t="str">
        <f>IF(ISERROR(MATCH(IM$1,'CSC Mitre'!EP$1:EP$220,0)),"",VLOOKUP(IM$1,'Tactic Recode'!$A$1:$B$547,2,FALSE))</f>
        <v/>
      </c>
      <c r="IN147" t="str">
        <f>IF(ISERROR(MATCH(IN$1,'CSC Mitre'!EP$1:EP$220,0)),"",VLOOKUP(IN$1,'Tactic Recode'!$A$1:$B$547,2,FALSE))</f>
        <v/>
      </c>
      <c r="IO147" t="str">
        <f>IF(ISERROR(MATCH(IO$1,'CSC Mitre'!EP$1:EP$220,0)),"",VLOOKUP(IO$1,'Tactic Recode'!$A$1:$B$547,2,FALSE))</f>
        <v/>
      </c>
      <c r="IP147" t="str">
        <f>IF(ISERROR(MATCH(IP$1,'CSC Mitre'!EP$1:EP$220,0)),"",VLOOKUP(IP$1,'Tactic Recode'!$A$1:$B$547,2,FALSE))</f>
        <v/>
      </c>
      <c r="IQ147" t="str">
        <f>IF(ISERROR(MATCH(IQ$1,'CSC Mitre'!EP$1:EP$220,0)),"",VLOOKUP(IQ$1,'Tactic Recode'!$A$1:$B$547,2,FALSE))</f>
        <v/>
      </c>
      <c r="IR147" t="str">
        <f>IF(ISERROR(MATCH(IR$1,'CSC Mitre'!EP$1:EP$220,0)),"",VLOOKUP(IR$1,'Tactic Recode'!$A$1:$B$547,2,FALSE))</f>
        <v/>
      </c>
      <c r="IS147" t="str">
        <f>IF(ISERROR(MATCH(IS$1,'CSC Mitre'!EP$1:EP$220,0)),"",VLOOKUP(IS$1,'Tactic Recode'!$A$1:$B$547,2,FALSE))</f>
        <v/>
      </c>
      <c r="IT147" t="str">
        <f>IF(ISERROR(MATCH(IT$1,'CSC Mitre'!EP$1:EP$220,0)),"",VLOOKUP(IT$1,'Tactic Recode'!$A$1:$B$547,2,FALSE))</f>
        <v/>
      </c>
      <c r="IU147" t="str">
        <f>IF(ISERROR(MATCH(IU$1,'CSC Mitre'!EP$1:EP$220,0)),"",VLOOKUP(IU$1,'Tactic Recode'!$A$1:$B$547,2,FALSE))</f>
        <v/>
      </c>
      <c r="IV147" t="str">
        <f>IF(ISERROR(MATCH(IV$1,'CSC Mitre'!EP$1:EP$220,0)),"",VLOOKUP(IV$1,'Tactic Recode'!$A$1:$B$547,2,FALSE))</f>
        <v/>
      </c>
      <c r="IW147" t="str">
        <f>IF(ISERROR(MATCH(IW$1,'CSC Mitre'!EP$1:EP$220,0)),"",VLOOKUP(IW$1,'Tactic Recode'!$A$1:$B$547,2,FALSE))</f>
        <v/>
      </c>
      <c r="IX147" t="str">
        <f>IF(ISERROR(MATCH(IX$1,'CSC Mitre'!EP$1:EP$220,0)),"",VLOOKUP(IX$1,'Tactic Recode'!$A$1:$B$547,2,FALSE))</f>
        <v/>
      </c>
      <c r="IY147" t="str">
        <f>IF(ISERROR(MATCH(IY$1,'CSC Mitre'!EP$1:EP$220,0)),"",VLOOKUP(IY$1,'Tactic Recode'!$A$1:$B$547,2,FALSE))</f>
        <v/>
      </c>
      <c r="IZ147" t="str">
        <f>IF(ISERROR(MATCH(IZ$1,'CSC Mitre'!EP$1:EP$220,0)),"",VLOOKUP(IZ$1,'Tactic Recode'!$A$1:$B$547,2,FALSE))</f>
        <v/>
      </c>
      <c r="JA147" t="str">
        <f>IF(ISERROR(MATCH(JA$1,'CSC Mitre'!EP$1:EP$220,0)),"",VLOOKUP(JA$1,'Tactic Recode'!$A$1:$B$547,2,FALSE))</f>
        <v/>
      </c>
      <c r="JB147" t="str">
        <f>IF(ISERROR(MATCH(JB$1,'CSC Mitre'!EP$1:EP$220,0)),"",VLOOKUP(JB$1,'Tactic Recode'!$A$1:$B$547,2,FALSE))</f>
        <v/>
      </c>
      <c r="JC147" t="str">
        <f>IF(ISERROR(MATCH(JC$1,'CSC Mitre'!EP$1:EP$220,0)),"",VLOOKUP(JC$1,'Tactic Recode'!$A$1:$B$547,2,FALSE))</f>
        <v/>
      </c>
      <c r="JD147" t="str">
        <f>IF(ISERROR(MATCH(JD$1,'CSC Mitre'!EP$1:EP$220,0)),"",VLOOKUP(JD$1,'Tactic Recode'!$A$1:$B$547,2,FALSE))</f>
        <v/>
      </c>
      <c r="JE147" t="str">
        <f>IF(ISERROR(MATCH(JE$1,'CSC Mitre'!EP$1:EP$220,0)),"",VLOOKUP(JE$1,'Tactic Recode'!$A$1:$B$547,2,FALSE))</f>
        <v/>
      </c>
      <c r="JF147" t="str">
        <f>IF(ISERROR(MATCH(JF$1,'CSC Mitre'!EP$1:EP$220,0)),"",VLOOKUP(JF$1,'Tactic Recode'!$A$1:$B$547,2,FALSE))</f>
        <v/>
      </c>
      <c r="JG147" t="str">
        <f>IF(ISERROR(MATCH(JG$1,'CSC Mitre'!EP$1:EP$220,0)),"",VLOOKUP(JG$1,'Tactic Recode'!$A$1:$B$547,2,FALSE))</f>
        <v/>
      </c>
      <c r="JH147" t="str">
        <f>IF(ISERROR(MATCH(JH$1,'CSC Mitre'!EP$1:EP$220,0)),"",VLOOKUP(JH$1,'Tactic Recode'!$A$1:$B$547,2,FALSE))</f>
        <v/>
      </c>
      <c r="JI147" t="str">
        <f>IF(ISERROR(MATCH(JI$1,'CSC Mitre'!EP$1:EP$220,0)),"",VLOOKUP(JI$1,'Tactic Recode'!$A$1:$B$547,2,FALSE))</f>
        <v/>
      </c>
      <c r="JJ147" t="str">
        <f>IF(ISERROR(MATCH(JJ$1,'CSC Mitre'!EP$1:EP$220,0)),"",VLOOKUP(JJ$1,'Tactic Recode'!$A$1:$B$547,2,FALSE))</f>
        <v/>
      </c>
      <c r="JK147" t="str">
        <f>IF(ISERROR(MATCH(JK$1,'CSC Mitre'!EP$1:EP$220,0)),"",VLOOKUP(JK$1,'Tactic Recode'!$A$1:$B$547,2,FALSE))</f>
        <v/>
      </c>
      <c r="JL147" t="str">
        <f>IF(ISERROR(MATCH(JL$1,'CSC Mitre'!EP$1:EP$220,0)),"",VLOOKUP(JL$1,'Tactic Recode'!$A$1:$B$547,2,FALSE))</f>
        <v/>
      </c>
      <c r="JM147" t="str">
        <f>IF(ISERROR(MATCH(JM$1,'CSC Mitre'!EP$1:EP$220,0)),"",VLOOKUP(JM$1,'Tactic Recode'!$A$1:$B$547,2,FALSE))</f>
        <v/>
      </c>
      <c r="JN147" t="str">
        <f>IF(ISERROR(MATCH(JN$1,'CSC Mitre'!EP$1:EP$220,0)),"",VLOOKUP(JN$1,'Tactic Recode'!$A$1:$B$547,2,FALSE))</f>
        <v/>
      </c>
      <c r="JO147" t="str">
        <f>IF(ISERROR(MATCH(JO$1,'CSC Mitre'!EP$1:EP$220,0)),"",VLOOKUP(JO$1,'Tactic Recode'!$A$1:$B$547,2,FALSE))</f>
        <v/>
      </c>
      <c r="JP147" t="str">
        <f>IF(ISERROR(MATCH(JP$1,'CSC Mitre'!EP$1:EP$220,0)),"",VLOOKUP(JP$1,'Tactic Recode'!$A$1:$B$547,2,FALSE))</f>
        <v/>
      </c>
      <c r="JQ147" t="str">
        <f>IF(ISERROR(MATCH(JQ$1,'CSC Mitre'!EP$1:EP$220,0)),"",VLOOKUP(JQ$1,'Tactic Recode'!$A$1:$B$547,2,FALSE))</f>
        <v/>
      </c>
      <c r="JR147" t="str">
        <f>IF(ISERROR(MATCH(JR$1,'CSC Mitre'!EP$1:EP$220,0)),"",VLOOKUP(JR$1,'Tactic Recode'!$A$1:$B$547,2,FALSE))</f>
        <v/>
      </c>
      <c r="JS147" t="str">
        <f>IF(ISERROR(MATCH(JS$1,'CSC Mitre'!EP$1:EP$220,0)),"",VLOOKUP(JS$1,'Tactic Recode'!$A$1:$B$547,2,FALSE))</f>
        <v/>
      </c>
      <c r="JT147" t="str">
        <f>IF(ISERROR(MATCH(JT$1,'CSC Mitre'!EP$1:EP$220,0)),"",VLOOKUP(JT$1,'Tactic Recode'!$A$1:$B$547,2,FALSE))</f>
        <v/>
      </c>
      <c r="JU147" t="str">
        <f>IF(ISERROR(MATCH(JU$1,'CSC Mitre'!EP$1:EP$220,0)),"",VLOOKUP(JU$1,'Tactic Recode'!$A$1:$B$547,2,FALSE))</f>
        <v/>
      </c>
      <c r="JV147" t="str">
        <f>IF(ISERROR(MATCH(JV$1,'CSC Mitre'!EP$1:EP$220,0)),"",VLOOKUP(JV$1,'Tactic Recode'!$A$1:$B$547,2,FALSE))</f>
        <v/>
      </c>
      <c r="JW147" t="str">
        <f>IF(ISERROR(MATCH(JW$1,'CSC Mitre'!EP$1:EP$220,0)),"",VLOOKUP(JW$1,'Tactic Recode'!$A$1:$B$547,2,FALSE))</f>
        <v/>
      </c>
      <c r="JX147" t="str">
        <f>IF(ISERROR(MATCH(JX$1,'CSC Mitre'!EP$1:EP$220,0)),"",VLOOKUP(JX$1,'Tactic Recode'!$A$1:$B$547,2,FALSE))</f>
        <v/>
      </c>
      <c r="JY147" t="str">
        <f>IF(ISERROR(MATCH(JY$1,'CSC Mitre'!EP$1:EP$220,0)),"",VLOOKUP(JY$1,'Tactic Recode'!$A$1:$B$547,2,FALSE))</f>
        <v/>
      </c>
      <c r="JZ147" t="str">
        <f>IF(ISERROR(MATCH(JZ$1,'CSC Mitre'!EP$1:EP$220,0)),"",VLOOKUP(JZ$1,'Tactic Recode'!$A$1:$B$547,2,FALSE))</f>
        <v/>
      </c>
      <c r="KA147" t="str">
        <f>IF(ISERROR(MATCH(KA$1,'CSC Mitre'!EP$1:EP$220,0)),"",VLOOKUP(KA$1,'Tactic Recode'!$A$1:$B$547,2,FALSE))</f>
        <v/>
      </c>
      <c r="KB147" t="str">
        <f>IF(ISERROR(MATCH(KB$1,'CSC Mitre'!EP$1:EP$220,0)),"",VLOOKUP(KB$1,'Tactic Recode'!$A$1:$B$547,2,FALSE))</f>
        <v/>
      </c>
      <c r="KC147" t="str">
        <f>IF(ISERROR(MATCH(KC$1,'CSC Mitre'!EP$1:EP$220,0)),"",VLOOKUP(KC$1,'Tactic Recode'!$A$1:$B$547,2,FALSE))</f>
        <v/>
      </c>
      <c r="KD147" t="str">
        <f>IF(ISERROR(MATCH(KD$1,'CSC Mitre'!EP$1:EP$220,0)),"",VLOOKUP(KD$1,'Tactic Recode'!$A$1:$B$547,2,FALSE))</f>
        <v/>
      </c>
      <c r="KE147" t="str">
        <f>IF(ISERROR(MATCH(KE$1,'CSC Mitre'!EP$1:EP$220,0)),"",VLOOKUP(KE$1,'Tactic Recode'!$A$1:$B$547,2,FALSE))</f>
        <v/>
      </c>
      <c r="KF147" t="str">
        <f>IF(ISERROR(MATCH(KF$1,'CSC Mitre'!EP$1:EP$220,0)),"",VLOOKUP(KF$1,'Tactic Recode'!$A$1:$B$547,2,FALSE))</f>
        <v/>
      </c>
      <c r="KG147" t="str">
        <f>IF(ISERROR(MATCH(KG$1,'CSC Mitre'!EP$1:EP$220,0)),"",VLOOKUP(KG$1,'Tactic Recode'!$A$1:$B$547,2,FALSE))</f>
        <v/>
      </c>
      <c r="KH147" t="str">
        <f>IF(ISERROR(MATCH(KH$1,'CSC Mitre'!EP$1:EP$220,0)),"",VLOOKUP(KH$1,'Tactic Recode'!$A$1:$B$547,2,FALSE))</f>
        <v/>
      </c>
      <c r="KI147" t="str">
        <f>IF(ISERROR(MATCH(KI$1,'CSC Mitre'!EP$1:EP$220,0)),"",VLOOKUP(KI$1,'Tactic Recode'!$A$1:$B$547,2,FALSE))</f>
        <v/>
      </c>
      <c r="KJ147" t="str">
        <f>IF(ISERROR(MATCH(KJ$1,'CSC Mitre'!EP$1:EP$220,0)),"",VLOOKUP(KJ$1,'Tactic Recode'!$A$1:$B$547,2,FALSE))</f>
        <v/>
      </c>
      <c r="KK147" t="str">
        <f>IF(ISERROR(MATCH(KK$1,'CSC Mitre'!EP$1:EP$220,0)),"",VLOOKUP(KK$1,'Tactic Recode'!$A$1:$B$547,2,FALSE))</f>
        <v/>
      </c>
      <c r="KL147" t="str">
        <f>IF(ISERROR(MATCH(KL$1,'CSC Mitre'!EP$1:EP$220,0)),"",VLOOKUP(KL$1,'Tactic Recode'!$A$1:$B$547,2,FALSE))</f>
        <v/>
      </c>
      <c r="KM147" t="str">
        <f>IF(ISERROR(MATCH(KM$1,'CSC Mitre'!EP$1:EP$220,0)),"",VLOOKUP(KM$1,'Tactic Recode'!$A$1:$B$547,2,FALSE))</f>
        <v/>
      </c>
      <c r="KN147" t="str">
        <f>IF(ISERROR(MATCH(KN$1,'CSC Mitre'!EP$1:EP$220,0)),"",VLOOKUP(KN$1,'Tactic Recode'!$A$1:$B$547,2,FALSE))</f>
        <v/>
      </c>
      <c r="KO147" t="str">
        <f>IF(ISERROR(MATCH(KO$1,'CSC Mitre'!EP$1:EP$220,0)),"",VLOOKUP(KO$1,'Tactic Recode'!$A$1:$B$547,2,FALSE))</f>
        <v/>
      </c>
      <c r="KP147" t="str">
        <f>IF(ISERROR(MATCH(KP$1,'CSC Mitre'!EP$1:EP$220,0)),"",VLOOKUP(KP$1,'Tactic Recode'!$A$1:$B$547,2,FALSE))</f>
        <v/>
      </c>
      <c r="KQ147" t="str">
        <f>IF(ISERROR(MATCH(KQ$1,'CSC Mitre'!EP$1:EP$220,0)),"",VLOOKUP(KQ$1,'Tactic Recode'!$A$1:$B$547,2,FALSE))</f>
        <v/>
      </c>
      <c r="KR147" t="str">
        <f>IF(ISERROR(MATCH(KR$1,'CSC Mitre'!EP$1:EP$220,0)),"",VLOOKUP(KR$1,'Tactic Recode'!$A$1:$B$547,2,FALSE))</f>
        <v/>
      </c>
      <c r="KS147" t="str">
        <f>IF(ISERROR(MATCH(KS$1,'CSC Mitre'!EP$1:EP$220,0)),"",VLOOKUP(KS$1,'Tactic Recode'!$A$1:$B$547,2,FALSE))</f>
        <v/>
      </c>
      <c r="KT147" t="str">
        <f>IF(ISERROR(MATCH(KT$1,'CSC Mitre'!EP$1:EP$220,0)),"",VLOOKUP(KT$1,'Tactic Recode'!$A$1:$B$547,2,FALSE))</f>
        <v/>
      </c>
      <c r="KU147" t="str">
        <f>IF(ISERROR(MATCH(KU$1,'CSC Mitre'!EP$1:EP$220,0)),"",VLOOKUP(KU$1,'Tactic Recode'!$A$1:$B$547,2,FALSE))</f>
        <v/>
      </c>
      <c r="KV147" t="str">
        <f>IF(ISERROR(MATCH(KV$1,'CSC Mitre'!EP$1:EP$220,0)),"",VLOOKUP(KV$1,'Tactic Recode'!$A$1:$B$547,2,FALSE))</f>
        <v/>
      </c>
      <c r="KW147" t="str">
        <f>IF(ISERROR(MATCH(KW$1,'CSC Mitre'!EP$1:EP$220,0)),"",VLOOKUP(KW$1,'Tactic Recode'!$A$1:$B$547,2,FALSE))</f>
        <v/>
      </c>
      <c r="KX147" t="str">
        <f>IF(ISERROR(MATCH(KX$1,'CSC Mitre'!EP$1:EP$220,0)),"",VLOOKUP(KX$1,'Tactic Recode'!$A$1:$B$547,2,FALSE))</f>
        <v/>
      </c>
      <c r="KY147" t="str">
        <f>IF(ISERROR(MATCH(KY$1,'CSC Mitre'!EP$1:EP$220,0)),"",VLOOKUP(KY$1,'Tactic Recode'!$A$1:$B$547,2,FALSE))</f>
        <v/>
      </c>
      <c r="KZ147" t="str">
        <f>IF(ISERROR(MATCH(KZ$1,'CSC Mitre'!EP$1:EP$220,0)),"",VLOOKUP(KZ$1,'Tactic Recode'!$A$1:$B$547,2,FALSE))</f>
        <v/>
      </c>
      <c r="LA147" t="str">
        <f>IF(ISERROR(MATCH(LA$1,'CSC Mitre'!EP$1:EP$220,0)),"",VLOOKUP(LA$1,'Tactic Recode'!$A$1:$B$547,2,FALSE))</f>
        <v/>
      </c>
      <c r="LB147" t="str">
        <f>IF(ISERROR(MATCH(LB$1,'CSC Mitre'!EP$1:EP$220,0)),"",VLOOKUP(LB$1,'Tactic Recode'!$A$1:$B$547,2,FALSE))</f>
        <v/>
      </c>
      <c r="LC147" t="str">
        <f>IF(ISERROR(MATCH(LC$1,'CSC Mitre'!EP$1:EP$220,0)),"",VLOOKUP(LC$1,'Tactic Recode'!$A$1:$B$547,2,FALSE))</f>
        <v/>
      </c>
      <c r="LD147" t="str">
        <f>IF(ISERROR(MATCH(LD$1,'CSC Mitre'!EP$1:EP$220,0)),"",VLOOKUP(LD$1,'Tactic Recode'!$A$1:$B$547,2,FALSE))</f>
        <v/>
      </c>
      <c r="LE147" t="str">
        <f>IF(ISERROR(MATCH(LE$1,'CSC Mitre'!EP$1:EP$220,0)),"",VLOOKUP(LE$1,'Tactic Recode'!$A$1:$B$547,2,FALSE))</f>
        <v/>
      </c>
      <c r="LF147" t="str">
        <f>IF(ISERROR(MATCH(LF$1,'CSC Mitre'!EP$1:EP$220,0)),"",VLOOKUP(LF$1,'Tactic Recode'!$A$1:$B$547,2,FALSE))</f>
        <v/>
      </c>
      <c r="LG147" t="str">
        <f>IF(ISERROR(MATCH(LG$1,'CSC Mitre'!EP$1:EP$220,0)),"",VLOOKUP(LG$1,'Tactic Recode'!$A$1:$B$547,2,FALSE))</f>
        <v/>
      </c>
      <c r="LH147" t="str">
        <f>IF(ISERROR(MATCH(LH$1,'CSC Mitre'!EP$1:EP$220,0)),"",VLOOKUP(LH$1,'Tactic Recode'!$A$1:$B$547,2,FALSE))</f>
        <v/>
      </c>
      <c r="LI147" t="str">
        <f>IF(ISERROR(MATCH(LI$1,'CSC Mitre'!EP$1:EP$220,0)),"",VLOOKUP(LI$1,'Tactic Recode'!$A$1:$B$547,2,FALSE))</f>
        <v/>
      </c>
      <c r="LJ147" t="str">
        <f>IF(ISERROR(MATCH(LJ$1,'CSC Mitre'!EP$1:EP$220,0)),"",VLOOKUP(LJ$1,'Tactic Recode'!$A$1:$B$547,2,FALSE))</f>
        <v/>
      </c>
      <c r="LK147" t="str">
        <f>IF(ISERROR(MATCH(LK$1,'CSC Mitre'!EP$1:EP$220,0)),"",VLOOKUP(LK$1,'Tactic Recode'!$A$1:$B$547,2,FALSE))</f>
        <v/>
      </c>
      <c r="LL147" t="str">
        <f>IF(ISERROR(MATCH(LL$1,'CSC Mitre'!EP$1:EP$220,0)),"",VLOOKUP(LL$1,'Tactic Recode'!$A$1:$B$547,2,FALSE))</f>
        <v/>
      </c>
      <c r="LM147" t="str">
        <f>IF(ISERROR(MATCH(LM$1,'CSC Mitre'!EP$1:EP$220,0)),"",VLOOKUP(LM$1,'Tactic Recode'!$A$1:$B$547,2,FALSE))</f>
        <v/>
      </c>
      <c r="LN147" t="str">
        <f>IF(ISERROR(MATCH(LN$1,'CSC Mitre'!EP$1:EP$220,0)),"",VLOOKUP(LN$1,'Tactic Recode'!$A$1:$B$547,2,FALSE))</f>
        <v/>
      </c>
      <c r="LO147" t="str">
        <f>IF(ISERROR(MATCH(LO$1,'CSC Mitre'!EP$1:EP$220,0)),"",VLOOKUP(LO$1,'Tactic Recode'!$A$1:$B$547,2,FALSE))</f>
        <v/>
      </c>
      <c r="LP147" t="str">
        <f>IF(ISERROR(MATCH(LP$1,'CSC Mitre'!EP$1:EP$220,0)),"",VLOOKUP(LP$1,'Tactic Recode'!$A$1:$B$547,2,FALSE))</f>
        <v/>
      </c>
      <c r="LQ147" t="str">
        <f>IF(ISERROR(MATCH(LQ$1,'CSC Mitre'!EP$1:EP$220,0)),"",VLOOKUP(LQ$1,'Tactic Recode'!$A$1:$B$547,2,FALSE))</f>
        <v/>
      </c>
      <c r="LR147" t="str">
        <f>IF(ISERROR(MATCH(LR$1,'CSC Mitre'!EP$1:EP$220,0)),"",VLOOKUP(LR$1,'Tactic Recode'!$A$1:$B$547,2,FALSE))</f>
        <v/>
      </c>
      <c r="LS147" t="str">
        <f>IF(ISERROR(MATCH(LS$1,'CSC Mitre'!EP$1:EP$220,0)),"",VLOOKUP(LS$1,'Tactic Recode'!$A$1:$B$547,2,FALSE))</f>
        <v/>
      </c>
      <c r="LT147" t="str">
        <f>IF(ISERROR(MATCH(LT$1,'CSC Mitre'!EP$1:EP$220,0)),"",VLOOKUP(LT$1,'Tactic Recode'!$A$1:$B$547,2,FALSE))</f>
        <v/>
      </c>
      <c r="LU147" t="str">
        <f>IF(ISERROR(MATCH(LU$1,'CSC Mitre'!EP$1:EP$220,0)),"",VLOOKUP(LU$1,'Tactic Recode'!$A$1:$B$547,2,FALSE))</f>
        <v/>
      </c>
      <c r="LV147" t="str">
        <f>IF(ISERROR(MATCH(LV$1,'CSC Mitre'!EP$1:EP$220,0)),"",VLOOKUP(LV$1,'Tactic Recode'!$A$1:$B$547,2,FALSE))</f>
        <v/>
      </c>
      <c r="LW147" t="str">
        <f>IF(ISERROR(MATCH(LW$1,'CSC Mitre'!EP$1:EP$220,0)),"",VLOOKUP(LW$1,'Tactic Recode'!$A$1:$B$547,2,FALSE))</f>
        <v/>
      </c>
      <c r="LX147" t="str">
        <f>IF(ISERROR(MATCH(LX$1,'CSC Mitre'!EP$1:EP$220,0)),"",VLOOKUP(LX$1,'Tactic Recode'!$A$1:$B$547,2,FALSE))</f>
        <v/>
      </c>
      <c r="LY147" t="str">
        <f>IF(ISERROR(MATCH(LY$1,'CSC Mitre'!EP$1:EP$220,0)),"",VLOOKUP(LY$1,'Tactic Recode'!$A$1:$B$547,2,FALSE))</f>
        <v/>
      </c>
      <c r="LZ147" t="str">
        <f>IF(ISERROR(MATCH(LZ$1,'CSC Mitre'!EP$1:EP$220,0)),"",VLOOKUP(LZ$1,'Tactic Recode'!$A$1:$B$547,2,FALSE))</f>
        <v/>
      </c>
      <c r="MA147" t="str">
        <f>IF(ISERROR(MATCH(MA$1,'CSC Mitre'!EP$1:EP$220,0)),"",VLOOKUP(MA$1,'Tactic Recode'!$A$1:$B$547,2,FALSE))</f>
        <v/>
      </c>
      <c r="MB147" t="str">
        <f>IF(ISERROR(MATCH(MB$1,'CSC Mitre'!EP$1:EP$220,0)),"",VLOOKUP(MB$1,'Tactic Recode'!$A$1:$B$547,2,FALSE))</f>
        <v/>
      </c>
      <c r="MC147" t="str">
        <f>IF(ISERROR(MATCH(MC$1,'CSC Mitre'!EP$1:EP$220,0)),"",VLOOKUP(MC$1,'Tactic Recode'!$A$1:$B$547,2,FALSE))</f>
        <v/>
      </c>
      <c r="MD147" t="str">
        <f>IF(ISERROR(MATCH(MD$1,'CSC Mitre'!EP$1:EP$220,0)),"",VLOOKUP(MD$1,'Tactic Recode'!$A$1:$B$547,2,FALSE))</f>
        <v/>
      </c>
      <c r="ME147" t="str">
        <f>IF(ISERROR(MATCH(ME$1,'CSC Mitre'!EP$1:EP$220,0)),"",VLOOKUP(ME$1,'Tactic Recode'!$A$1:$B$547,2,FALSE))</f>
        <v/>
      </c>
      <c r="MF147" t="str">
        <f>IF(ISERROR(MATCH(MF$1,'CSC Mitre'!EP$1:EP$220,0)),"",VLOOKUP(MF$1,'Tactic Recode'!$A$1:$B$547,2,FALSE))</f>
        <v/>
      </c>
      <c r="MG147" t="str">
        <f>IF(ISERROR(MATCH(MG$1,'CSC Mitre'!EP$1:EP$220,0)),"",VLOOKUP(MG$1,'Tactic Recode'!$A$1:$B$547,2,FALSE))</f>
        <v/>
      </c>
      <c r="MH147" t="str">
        <f>IF(ISERROR(MATCH(MH$1,'CSC Mitre'!EP$1:EP$220,0)),"",VLOOKUP(MH$1,'Tactic Recode'!$A$1:$B$547,2,FALSE))</f>
        <v/>
      </c>
      <c r="MI147" t="str">
        <f>IF(ISERROR(MATCH(MI$1,'CSC Mitre'!EP$1:EP$220,0)),"",VLOOKUP(MI$1,'Tactic Recode'!$A$1:$B$547,2,FALSE))</f>
        <v/>
      </c>
      <c r="MJ147" t="str">
        <f>IF(ISERROR(MATCH(MJ$1,'CSC Mitre'!EP$1:EP$220,0)),"",VLOOKUP(MJ$1,'Tactic Recode'!$A$1:$B$547,2,FALSE))</f>
        <v/>
      </c>
      <c r="MK147" t="str">
        <f>IF(ISERROR(MATCH(MK$1,'CSC Mitre'!EP$1:EP$220,0)),"",VLOOKUP(MK$1,'Tactic Recode'!$A$1:$B$547,2,FALSE))</f>
        <v/>
      </c>
      <c r="ML147" t="str">
        <f>IF(ISERROR(MATCH(ML$1,'CSC Mitre'!EP$1:EP$220,0)),"",VLOOKUP(ML$1,'Tactic Recode'!$A$1:$B$547,2,FALSE))</f>
        <v/>
      </c>
      <c r="MM147" t="str">
        <f>IF(ISERROR(MATCH(MM$1,'CSC Mitre'!EP$1:EP$220,0)),"",VLOOKUP(MM$1,'Tactic Recode'!$A$1:$B$547,2,FALSE))</f>
        <v/>
      </c>
      <c r="MN147" t="str">
        <f>IF(ISERROR(MATCH(MN$1,'CSC Mitre'!EP$1:EP$220,0)),"",VLOOKUP(MN$1,'Tactic Recode'!$A$1:$B$547,2,FALSE))</f>
        <v/>
      </c>
      <c r="MO147" t="str">
        <f>IF(ISERROR(MATCH(MO$1,'CSC Mitre'!EP$1:EP$220,0)),"",VLOOKUP(MO$1,'Tactic Recode'!$A$1:$B$547,2,FALSE))</f>
        <v/>
      </c>
      <c r="MP147" t="str">
        <f>IF(ISERROR(MATCH(MP$1,'CSC Mitre'!EP$1:EP$220,0)),"",VLOOKUP(MP$1,'Tactic Recode'!$A$1:$B$547,2,FALSE))</f>
        <v/>
      </c>
      <c r="MQ147" t="str">
        <f>IF(ISERROR(MATCH(MQ$1,'CSC Mitre'!EP$1:EP$220,0)),"",VLOOKUP(MQ$1,'Tactic Recode'!$A$1:$B$547,2,FALSE))</f>
        <v/>
      </c>
      <c r="MR147" t="str">
        <f>IF(ISERROR(MATCH(MR$1,'CSC Mitre'!EP$1:EP$220,0)),"",VLOOKUP(MR$1,'Tactic Recode'!$A$1:$B$547,2,FALSE))</f>
        <v/>
      </c>
      <c r="MS147" t="str">
        <f>IF(ISERROR(MATCH(MS$1,'CSC Mitre'!EP$1:EP$220,0)),"",VLOOKUP(MS$1,'Tactic Recode'!$A$1:$B$547,2,FALSE))</f>
        <v/>
      </c>
      <c r="MT147" t="str">
        <f>IF(ISERROR(MATCH(MT$1,'CSC Mitre'!EP$1:EP$220,0)),"",VLOOKUP(MT$1,'Tactic Recode'!$A$1:$B$547,2,FALSE))</f>
        <v/>
      </c>
      <c r="MU147" t="str">
        <f>IF(ISERROR(MATCH(MU$1,'CSC Mitre'!EP$1:EP$220,0)),"",VLOOKUP(MU$1,'Tactic Recode'!$A$1:$B$547,2,FALSE))</f>
        <v/>
      </c>
      <c r="MV147" t="str">
        <f>IF(ISERROR(MATCH(MV$1,'CSC Mitre'!EP$1:EP$220,0)),"",VLOOKUP(MV$1,'Tactic Recode'!$A$1:$B$547,2,FALSE))</f>
        <v/>
      </c>
      <c r="MW147" t="str">
        <f>IF(ISERROR(MATCH(MW$1,'CSC Mitre'!EP$1:EP$220,0)),"",VLOOKUP(MW$1,'Tactic Recode'!$A$1:$B$547,2,FALSE))</f>
        <v/>
      </c>
      <c r="MX147" t="str">
        <f>IF(ISERROR(MATCH(MX$1,'CSC Mitre'!EP$1:EP$220,0)),"",VLOOKUP(MX$1,'Tactic Recode'!$A$1:$B$547,2,FALSE))</f>
        <v/>
      </c>
      <c r="MY147" t="str">
        <f>IF(ISERROR(MATCH(MY$1,'CSC Mitre'!EP$1:EP$220,0)),"",VLOOKUP(MY$1,'Tactic Recode'!$A$1:$B$547,2,FALSE))</f>
        <v/>
      </c>
      <c r="MZ147" t="str">
        <f>IF(ISERROR(MATCH(MZ$1,'CSC Mitre'!EP$1:EP$220,0)),"",VLOOKUP(MZ$1,'Tactic Recode'!$A$1:$B$547,2,FALSE))</f>
        <v/>
      </c>
      <c r="NA147" t="str">
        <f>IF(ISERROR(MATCH(NA$1,'CSC Mitre'!EP$1:EP$220,0)),"",VLOOKUP(NA$1,'Tactic Recode'!$A$1:$B$547,2,FALSE))</f>
        <v/>
      </c>
      <c r="NB147" t="str">
        <f>IF(ISERROR(MATCH(NB$1,'CSC Mitre'!EP$1:EP$220,0)),"",VLOOKUP(NB$1,'Tactic Recode'!$A$1:$B$547,2,FALSE))</f>
        <v/>
      </c>
      <c r="NC147" t="str">
        <f>IF(ISERROR(MATCH(NC$1,'CSC Mitre'!EP$1:EP$220,0)),"",VLOOKUP(NC$1,'Tactic Recode'!$A$1:$B$547,2,FALSE))</f>
        <v/>
      </c>
      <c r="ND147" t="str">
        <f>IF(ISERROR(MATCH(ND$1,'CSC Mitre'!EP$1:EP$220,0)),"",VLOOKUP(ND$1,'Tactic Recode'!$A$1:$B$547,2,FALSE))</f>
        <v/>
      </c>
      <c r="NE147" t="str">
        <f>IF(ISERROR(MATCH(NE$1,'CSC Mitre'!EP$1:EP$220,0)),"",VLOOKUP(NE$1,'Tactic Recode'!$A$1:$B$547,2,FALSE))</f>
        <v/>
      </c>
      <c r="NF147" t="str">
        <f>IF(ISERROR(MATCH(NF$1,'CSC Mitre'!EP$1:EP$220,0)),"",VLOOKUP(NF$1,'Tactic Recode'!$A$1:$B$547,2,FALSE))</f>
        <v/>
      </c>
      <c r="NG147" t="str">
        <f>IF(ISERROR(MATCH(NG$1,'CSC Mitre'!EP$1:EP$220,0)),"",VLOOKUP(NG$1,'Tactic Recode'!$A$1:$B$547,2,FALSE))</f>
        <v/>
      </c>
      <c r="NH147" t="str">
        <f>IF(ISERROR(MATCH(NH$1,'CSC Mitre'!EP$1:EP$220,0)),"",VLOOKUP(NH$1,'Tactic Recode'!$A$1:$B$547,2,FALSE))</f>
        <v/>
      </c>
      <c r="NI147" t="str">
        <f>IF(ISERROR(MATCH(NI$1,'CSC Mitre'!EP$1:EP$220,0)),"",VLOOKUP(NI$1,'Tactic Recode'!$A$1:$B$547,2,FALSE))</f>
        <v/>
      </c>
      <c r="NJ147" t="str">
        <f>IF(ISERROR(MATCH(NJ$1,'CSC Mitre'!EP$1:EP$220,0)),"",VLOOKUP(NJ$1,'Tactic Recode'!$A$1:$B$547,2,FALSE))</f>
        <v/>
      </c>
      <c r="NK147" t="str">
        <f>IF(ISERROR(MATCH(NK$1,'CSC Mitre'!EP$1:EP$220,0)),"",VLOOKUP(NK$1,'Tactic Recode'!$A$1:$B$547,2,FALSE))</f>
        <v/>
      </c>
      <c r="NL147" t="str">
        <f>IF(ISERROR(MATCH(NL$1,'CSC Mitre'!EP$1:EP$220,0)),"",VLOOKUP(NL$1,'Tactic Recode'!$A$1:$B$547,2,FALSE))</f>
        <v/>
      </c>
      <c r="NM147" t="str">
        <f>IF(ISERROR(MATCH(NM$1,'CSC Mitre'!EP$1:EP$220,0)),"",VLOOKUP(NM$1,'Tactic Recode'!$A$1:$B$547,2,FALSE))</f>
        <v/>
      </c>
      <c r="NN147" t="str">
        <f>IF(ISERROR(MATCH(NN$1,'CSC Mitre'!EP$1:EP$220,0)),"",VLOOKUP(NN$1,'Tactic Recode'!$A$1:$B$547,2,FALSE))</f>
        <v/>
      </c>
      <c r="NO147" t="str">
        <f>IF(ISERROR(MATCH(NO$1,'CSC Mitre'!EP$1:EP$220,0)),"",VLOOKUP(NO$1,'Tactic Recode'!$A$1:$B$547,2,FALSE))</f>
        <v/>
      </c>
      <c r="NP147" t="str">
        <f>IF(ISERROR(MATCH(NP$1,'CSC Mitre'!EP$1:EP$220,0)),"",VLOOKUP(NP$1,'Tactic Recode'!$A$1:$B$547,2,FALSE))</f>
        <v/>
      </c>
      <c r="NQ147" t="str">
        <f>IF(ISERROR(MATCH(NQ$1,'CSC Mitre'!EP$1:EP$220,0)),"",VLOOKUP(NQ$1,'Tactic Recode'!$A$1:$B$547,2,FALSE))</f>
        <v/>
      </c>
      <c r="NR147" t="str">
        <f>IF(ISERROR(MATCH(NR$1,'CSC Mitre'!EP$1:EP$220,0)),"",VLOOKUP(NR$1,'Tactic Recode'!$A$1:$B$547,2,FALSE))</f>
        <v/>
      </c>
      <c r="NS147" t="str">
        <f>IF(ISERROR(MATCH(NS$1,'CSC Mitre'!EP$1:EP$220,0)),"",VLOOKUP(NS$1,'Tactic Recode'!$A$1:$B$547,2,FALSE))</f>
        <v/>
      </c>
      <c r="NT147" t="str">
        <f>IF(ISERROR(MATCH(NT$1,'CSC Mitre'!EP$1:EP$220,0)),"",VLOOKUP(NT$1,'Tactic Recode'!$A$1:$B$547,2,FALSE))</f>
        <v/>
      </c>
      <c r="NU147" t="str">
        <f>IF(ISERROR(MATCH(NU$1,'CSC Mitre'!EP$1:EP$220,0)),"",VLOOKUP(NU$1,'Tactic Recode'!$A$1:$B$547,2,FALSE))</f>
        <v/>
      </c>
      <c r="NV147" t="str">
        <f>IF(ISERROR(MATCH(NV$1,'CSC Mitre'!EP$1:EP$220,0)),"",VLOOKUP(NV$1,'Tactic Recode'!$A$1:$B$547,2,FALSE))</f>
        <v/>
      </c>
      <c r="NW147" t="str">
        <f>IF(ISERROR(MATCH(NW$1,'CSC Mitre'!EP$1:EP$220,0)),"",VLOOKUP(NW$1,'Tactic Recode'!$A$1:$B$547,2,FALSE))</f>
        <v/>
      </c>
      <c r="NX147" t="str">
        <f>IF(ISERROR(MATCH(NX$1,'CSC Mitre'!EP$1:EP$220,0)),"",VLOOKUP(NX$1,'Tactic Recode'!$A$1:$B$547,2,FALSE))</f>
        <v/>
      </c>
      <c r="NY147" t="str">
        <f>IF(ISERROR(MATCH(NY$1,'CSC Mitre'!EP$1:EP$220,0)),"",VLOOKUP(NY$1,'Tactic Recode'!$A$1:$B$547,2,FALSE))</f>
        <v/>
      </c>
      <c r="NZ147" t="str">
        <f>IF(ISERROR(MATCH(NZ$1,'CSC Mitre'!EP$1:EP$220,0)),"",VLOOKUP(NZ$1,'Tactic Recode'!$A$1:$B$547,2,FALSE))</f>
        <v/>
      </c>
      <c r="OA147" t="str">
        <f>IF(ISERROR(MATCH(OA$1,'CSC Mitre'!EP$1:EP$220,0)),"",VLOOKUP(OA$1,'Tactic Recode'!$A$1:$B$547,2,FALSE))</f>
        <v/>
      </c>
      <c r="OB147" t="str">
        <f>IF(ISERROR(MATCH(OB$1,'CSC Mitre'!EP$1:EP$220,0)),"",VLOOKUP(OB$1,'Tactic Recode'!$A$1:$B$547,2,FALSE))</f>
        <v/>
      </c>
      <c r="OC147" t="str">
        <f>IF(ISERROR(MATCH(OC$1,'CSC Mitre'!EP$1:EP$220,0)),"",VLOOKUP(OC$1,'Tactic Recode'!$A$1:$B$547,2,FALSE))</f>
        <v/>
      </c>
      <c r="OD147" t="str">
        <f>IF(ISERROR(MATCH(OD$1,'CSC Mitre'!EP$1:EP$220,0)),"",VLOOKUP(OD$1,'Tactic Recode'!$A$1:$B$547,2,FALSE))</f>
        <v/>
      </c>
      <c r="OE147" t="str">
        <f>IF(ISERROR(MATCH(OE$1,'CSC Mitre'!EP$1:EP$220,0)),"",VLOOKUP(OE$1,'Tactic Recode'!$A$1:$B$547,2,FALSE))</f>
        <v/>
      </c>
      <c r="OF147" t="str">
        <f>IF(ISERROR(MATCH(OF$1,'CSC Mitre'!EP$1:EP$220,0)),"",VLOOKUP(OF$1,'Tactic Recode'!$A$1:$B$547,2,FALSE))</f>
        <v/>
      </c>
      <c r="OG147" t="str">
        <f>IF(ISERROR(MATCH(OG$1,'CSC Mitre'!EP$1:EP$220,0)),"",VLOOKUP(OG$1,'Tactic Recode'!$A$1:$B$547,2,FALSE))</f>
        <v/>
      </c>
      <c r="OH147" t="str">
        <f>IF(ISERROR(MATCH(OH$1,'CSC Mitre'!EP$1:EP$220,0)),"",VLOOKUP(OH$1,'Tactic Recode'!$A$1:$B$547,2,FALSE))</f>
        <v/>
      </c>
      <c r="OI147" t="str">
        <f>IF(ISERROR(MATCH(OI$1,'CSC Mitre'!EP$1:EP$220,0)),"",VLOOKUP(OI$1,'Tactic Recode'!$A$1:$B$547,2,FALSE))</f>
        <v/>
      </c>
      <c r="OJ147" t="str">
        <f>IF(ISERROR(MATCH(OJ$1,'CSC Mitre'!EP$1:EP$220,0)),"",VLOOKUP(OJ$1,'Tactic Recode'!$A$1:$B$547,2,FALSE))</f>
        <v/>
      </c>
      <c r="OK147" t="str">
        <f>IF(ISERROR(MATCH(OK$1,'CSC Mitre'!EP$1:EP$220,0)),"",VLOOKUP(OK$1,'Tactic Recode'!$A$1:$B$547,2,FALSE))</f>
        <v/>
      </c>
      <c r="OL147" t="str">
        <f>IF(ISERROR(MATCH(OL$1,'CSC Mitre'!EP$1:EP$220,0)),"",VLOOKUP(OL$1,'Tactic Recode'!$A$1:$B$547,2,FALSE))</f>
        <v/>
      </c>
      <c r="OM147" t="str">
        <f>IF(ISERROR(MATCH(OM$1,'CSC Mitre'!EP$1:EP$220,0)),"",VLOOKUP(OM$1,'Tactic Recode'!$A$1:$B$547,2,FALSE))</f>
        <v/>
      </c>
      <c r="ON147" t="str">
        <f>IF(ISERROR(MATCH(ON$1,'CSC Mitre'!EP$1:EP$220,0)),"",VLOOKUP(ON$1,'Tactic Recode'!$A$1:$B$547,2,FALSE))</f>
        <v/>
      </c>
      <c r="OO147" t="str">
        <f>IF(ISERROR(MATCH(OO$1,'CSC Mitre'!EP$1:EP$220,0)),"",VLOOKUP(OO$1,'Tactic Recode'!$A$1:$B$547,2,FALSE))</f>
        <v/>
      </c>
      <c r="OP147" t="str">
        <f>IF(ISERROR(MATCH(OP$1,'CSC Mitre'!EP$1:EP$220,0)),"",VLOOKUP(OP$1,'Tactic Recode'!$A$1:$B$547,2,FALSE))</f>
        <v/>
      </c>
      <c r="OQ147" t="str">
        <f>IF(ISERROR(MATCH(OQ$1,'CSC Mitre'!EP$1:EP$220,0)),"",VLOOKUP(OQ$1,'Tactic Recode'!$A$1:$B$547,2,FALSE))</f>
        <v/>
      </c>
      <c r="OR147" t="str">
        <f>IF(ISERROR(MATCH(OR$1,'CSC Mitre'!EP$1:EP$220,0)),"",VLOOKUP(OR$1,'Tactic Recode'!$A$1:$B$547,2,FALSE))</f>
        <v/>
      </c>
      <c r="OS147" t="str">
        <f>IF(ISERROR(MATCH(OS$1,'CSC Mitre'!EP$1:EP$220,0)),"",VLOOKUP(OS$1,'Tactic Recode'!$A$1:$B$547,2,FALSE))</f>
        <v/>
      </c>
      <c r="OT147" t="str">
        <f>IF(ISERROR(MATCH(OT$1,'CSC Mitre'!EP$1:EP$220,0)),"",VLOOKUP(OT$1,'Tactic Recode'!$A$1:$B$547,2,FALSE))</f>
        <v/>
      </c>
      <c r="OU147" t="str">
        <f>IF(ISERROR(MATCH(OU$1,'CSC Mitre'!EP$1:EP$220,0)),"",VLOOKUP(OU$1,'Tactic Recode'!$A$1:$B$547,2,FALSE))</f>
        <v/>
      </c>
      <c r="OV147" t="str">
        <f>IF(ISERROR(MATCH(OV$1,'CSC Mitre'!EP$1:EP$220,0)),"",VLOOKUP(OV$1,'Tactic Recode'!$A$1:$B$547,2,FALSE))</f>
        <v/>
      </c>
      <c r="OW147" t="str">
        <f>IF(ISERROR(MATCH(OW$1,'CSC Mitre'!EP$1:EP$220,0)),"",VLOOKUP(OW$1,'Tactic Recode'!$A$1:$B$547,2,FALSE))</f>
        <v/>
      </c>
      <c r="OX147" t="str">
        <f>IF(ISERROR(MATCH(OX$1,'CSC Mitre'!EP$1:EP$220,0)),"",VLOOKUP(OX$1,'Tactic Recode'!$A$1:$B$547,2,FALSE))</f>
        <v/>
      </c>
      <c r="OY147" t="str">
        <f>IF(ISERROR(MATCH(OY$1,'CSC Mitre'!EP$1:EP$220,0)),"",VLOOKUP(OY$1,'Tactic Recode'!$A$1:$B$547,2,FALSE))</f>
        <v/>
      </c>
      <c r="OZ147" t="str">
        <f>IF(ISERROR(MATCH(OZ$1,'CSC Mitre'!EP$1:EP$220,0)),"",VLOOKUP(OZ$1,'Tactic Recode'!$A$1:$B$547,2,FALSE))</f>
        <v/>
      </c>
      <c r="PA147" t="str">
        <f>IF(ISERROR(MATCH(PA$1,'CSC Mitre'!EP$1:EP$220,0)),"",VLOOKUP(PA$1,'Tactic Recode'!$A$1:$B$547,2,FALSE))</f>
        <v/>
      </c>
      <c r="PB147" t="str">
        <f>IF(ISERROR(MATCH(PB$1,'CSC Mitre'!EP$1:EP$220,0)),"",VLOOKUP(PB$1,'Tactic Recode'!$A$1:$B$547,2,FALSE))</f>
        <v/>
      </c>
      <c r="PC147" t="str">
        <f>IF(ISERROR(MATCH(PC$1,'CSC Mitre'!EP$1:EP$220,0)),"",VLOOKUP(PC$1,'Tactic Recode'!$A$1:$B$547,2,FALSE))</f>
        <v/>
      </c>
      <c r="PD147" t="str">
        <f>IF(ISERROR(MATCH(PD$1,'CSC Mitre'!EP$1:EP$220,0)),"",VLOOKUP(PD$1,'Tactic Recode'!$A$1:$B$547,2,FALSE))</f>
        <v/>
      </c>
      <c r="PE147" t="str">
        <f>IF(ISERROR(MATCH(PE$1,'CSC Mitre'!EP$1:EP$220,0)),"",VLOOKUP(PE$1,'Tactic Recode'!$A$1:$B$547,2,FALSE))</f>
        <v/>
      </c>
      <c r="PF147" t="str">
        <f>IF(ISERROR(MATCH(PF$1,'CSC Mitre'!EP$1:EP$220,0)),"",VLOOKUP(PF$1,'Tactic Recode'!$A$1:$B$547,2,FALSE))</f>
        <v/>
      </c>
      <c r="PG147" t="str">
        <f>IF(ISERROR(MATCH(PG$1,'CSC Mitre'!EP$1:EP$220,0)),"",VLOOKUP(PG$1,'Tactic Recode'!$A$1:$B$547,2,FALSE))</f>
        <v/>
      </c>
      <c r="PH147" t="str">
        <f>IF(ISERROR(MATCH(PH$1,'CSC Mitre'!EP$1:EP$220,0)),"",VLOOKUP(PH$1,'Tactic Recode'!$A$1:$B$547,2,FALSE))</f>
        <v/>
      </c>
      <c r="PI147" t="str">
        <f>IF(ISERROR(MATCH(PI$1,'CSC Mitre'!EP$1:EP$220,0)),"",VLOOKUP(PI$1,'Tactic Recode'!$A$1:$B$547,2,FALSE))</f>
        <v/>
      </c>
      <c r="PJ147" t="str">
        <f>IF(ISERROR(MATCH(PJ$1,'CSC Mitre'!EP$1:EP$220,0)),"",VLOOKUP(PJ$1,'Tactic Recode'!$A$1:$B$547,2,FALSE))</f>
        <v/>
      </c>
      <c r="PK147" t="str">
        <f>IF(ISERROR(MATCH(PK$1,'CSC Mitre'!EP$1:EP$220,0)),"",VLOOKUP(PK$1,'Tactic Recode'!$A$1:$B$547,2,FALSE))</f>
        <v/>
      </c>
      <c r="PL147" t="str">
        <f>IF(ISERROR(MATCH(PL$1,'CSC Mitre'!EP$1:EP$220,0)),"",VLOOKUP(PL$1,'Tactic Recode'!$A$1:$B$547,2,FALSE))</f>
        <v/>
      </c>
      <c r="PM147" t="str">
        <f>IF(ISERROR(MATCH(PM$1,'CSC Mitre'!EP$1:EP$220,0)),"",VLOOKUP(PM$1,'Tactic Recode'!$A$1:$B$547,2,FALSE))</f>
        <v/>
      </c>
      <c r="PN147" t="str">
        <f>IF(ISERROR(MATCH(PN$1,'CSC Mitre'!EP$1:EP$220,0)),"",VLOOKUP(PN$1,'Tactic Recode'!$A$1:$B$547,2,FALSE))</f>
        <v/>
      </c>
      <c r="PO147" t="str">
        <f>IF(ISERROR(MATCH(PO$1,'CSC Mitre'!EP$1:EP$220,0)),"",VLOOKUP(PO$1,'Tactic Recode'!$A$1:$B$547,2,FALSE))</f>
        <v/>
      </c>
      <c r="PP147" t="str">
        <f>IF(ISERROR(MATCH(PP$1,'CSC Mitre'!EP$1:EP$220,0)),"",VLOOKUP(PP$1,'Tactic Recode'!$A$1:$B$547,2,FALSE))</f>
        <v/>
      </c>
      <c r="PQ147" t="str">
        <f>IF(ISERROR(MATCH(PQ$1,'CSC Mitre'!EP$1:EP$220,0)),"",VLOOKUP(PQ$1,'Tactic Recode'!$A$1:$B$547,2,FALSE))</f>
        <v/>
      </c>
      <c r="PR147" t="str">
        <f>IF(ISERROR(MATCH(PR$1,'CSC Mitre'!EP$1:EP$220,0)),"",VLOOKUP(PR$1,'Tactic Recode'!$A$1:$B$547,2,FALSE))</f>
        <v/>
      </c>
      <c r="PS147" t="str">
        <f>IF(ISERROR(MATCH(PS$1,'CSC Mitre'!EP$1:EP$220,0)),"",VLOOKUP(PS$1,'Tactic Recode'!$A$1:$B$547,2,FALSE))</f>
        <v/>
      </c>
      <c r="PT147" t="str">
        <f>IF(ISERROR(MATCH(PT$1,'CSC Mitre'!EP$1:EP$220,0)),"",VLOOKUP(PT$1,'Tactic Recode'!$A$1:$B$547,2,FALSE))</f>
        <v/>
      </c>
      <c r="PU147" t="str">
        <f>IF(ISERROR(MATCH(PU$1,'CSC Mitre'!EP$1:EP$220,0)),"",VLOOKUP(PU$1,'Tactic Recode'!$A$1:$B$547,2,FALSE))</f>
        <v/>
      </c>
      <c r="PV147" t="str">
        <f>IF(ISERROR(MATCH(PV$1,'CSC Mitre'!EP$1:EP$220,0)),"",VLOOKUP(PV$1,'Tactic Recode'!$A$1:$B$547,2,FALSE))</f>
        <v/>
      </c>
      <c r="PW147" t="str">
        <f>IF(ISERROR(MATCH(PW$1,'CSC Mitre'!EP$1:EP$220,0)),"",VLOOKUP(PW$1,'Tactic Recode'!$A$1:$B$547,2,FALSE))</f>
        <v/>
      </c>
      <c r="PX147" t="str">
        <f>IF(ISERROR(MATCH(PX$1,'CSC Mitre'!EP$1:EP$220,0)),"",VLOOKUP(PX$1,'Tactic Recode'!$A$1:$B$547,2,FALSE))</f>
        <v/>
      </c>
      <c r="PY147" t="str">
        <f>IF(ISERROR(MATCH(PY$1,'CSC Mitre'!EP$1:EP$220,0)),"",VLOOKUP(PY$1,'Tactic Recode'!$A$1:$B$547,2,FALSE))</f>
        <v/>
      </c>
      <c r="PZ147" t="str">
        <f>IF(ISERROR(MATCH(PZ$1,'CSC Mitre'!EP$1:EP$220,0)),"",VLOOKUP(PZ$1,'Tactic Recode'!$A$1:$B$547,2,FALSE))</f>
        <v/>
      </c>
      <c r="QA147" t="str">
        <f>IF(ISERROR(MATCH(QA$1,'CSC Mitre'!EP$1:EP$220,0)),"",VLOOKUP(QA$1,'Tactic Recode'!$A$1:$B$547,2,FALSE))</f>
        <v/>
      </c>
      <c r="QB147" t="str">
        <f>IF(ISERROR(MATCH(QB$1,'CSC Mitre'!EP$1:EP$220,0)),"",VLOOKUP(QB$1,'Tactic Recode'!$A$1:$B$547,2,FALSE))</f>
        <v/>
      </c>
      <c r="QC147" t="str">
        <f>IF(ISERROR(MATCH(QC$1,'CSC Mitre'!EP$1:EP$220,0)),"",VLOOKUP(QC$1,'Tactic Recode'!$A$1:$B$547,2,FALSE))</f>
        <v/>
      </c>
      <c r="QD147" t="str">
        <f>IF(ISERROR(MATCH(QD$1,'CSC Mitre'!EP$1:EP$220,0)),"",VLOOKUP(QD$1,'Tactic Recode'!$A$1:$B$547,2,FALSE))</f>
        <v/>
      </c>
      <c r="QE147" t="str">
        <f>IF(ISERROR(MATCH(QE$1,'CSC Mitre'!EP$1:EP$220,0)),"",VLOOKUP(QE$1,'Tactic Recode'!$A$1:$B$547,2,FALSE))</f>
        <v/>
      </c>
      <c r="QF147" t="str">
        <f>IF(ISERROR(MATCH(QF$1,'CSC Mitre'!EP$1:EP$220,0)),"",VLOOKUP(QF$1,'Tactic Recode'!$A$1:$B$547,2,FALSE))</f>
        <v/>
      </c>
      <c r="QG147" t="str">
        <f>IF(ISERROR(MATCH(QG$1,'CSC Mitre'!EP$1:EP$220,0)),"",VLOOKUP(QG$1,'Tactic Recode'!$A$1:$B$547,2,FALSE))</f>
        <v/>
      </c>
      <c r="QH147" t="str">
        <f>IF(ISERROR(MATCH(QH$1,'CSC Mitre'!EP$1:EP$220,0)),"",VLOOKUP(QH$1,'Tactic Recode'!$A$1:$B$547,2,FALSE))</f>
        <v/>
      </c>
      <c r="QI147" t="str">
        <f>IF(ISERROR(MATCH(QI$1,'CSC Mitre'!EP$1:EP$220,0)),"",VLOOKUP(QI$1,'Tactic Recode'!$A$1:$B$547,2,FALSE))</f>
        <v/>
      </c>
      <c r="QJ147" t="str">
        <f>IF(ISERROR(MATCH(QJ$1,'CSC Mitre'!EP$1:EP$220,0)),"",VLOOKUP(QJ$1,'Tactic Recode'!$A$1:$B$547,2,FALSE))</f>
        <v/>
      </c>
      <c r="QK147" t="str">
        <f>IF(ISERROR(MATCH(QK$1,'CSC Mitre'!EP$1:EP$220,0)),"",VLOOKUP(QK$1,'Tactic Recode'!$A$1:$B$547,2,FALSE))</f>
        <v/>
      </c>
      <c r="QL147" t="str">
        <f>IF(ISERROR(MATCH(QL$1,'CSC Mitre'!EP$1:EP$220,0)),"",VLOOKUP(QL$1,'Tactic Recode'!$A$1:$B$547,2,FALSE))</f>
        <v/>
      </c>
      <c r="QM147" t="str">
        <f>IF(ISERROR(MATCH(QM$1,'CSC Mitre'!EP$1:EP$220,0)),"",VLOOKUP(QM$1,'Tactic Recode'!$A$1:$B$547,2,FALSE))</f>
        <v/>
      </c>
      <c r="QN147" t="str">
        <f>IF(ISERROR(MATCH(QN$1,'CSC Mitre'!EP$1:EP$220,0)),"",VLOOKUP(QN$1,'Tactic Recode'!$A$1:$B$547,2,FALSE))</f>
        <v/>
      </c>
      <c r="QO147" t="str">
        <f>IF(ISERROR(MATCH(QO$1,'CSC Mitre'!EP$1:EP$220,0)),"",VLOOKUP(QO$1,'Tactic Recode'!$A$1:$B$547,2,FALSE))</f>
        <v/>
      </c>
      <c r="QP147" t="str">
        <f>IF(ISERROR(MATCH(QP$1,'CSC Mitre'!EP$1:EP$220,0)),"",VLOOKUP(QP$1,'Tactic Recode'!$A$1:$B$547,2,FALSE))</f>
        <v/>
      </c>
      <c r="QQ147" t="str">
        <f>IF(ISERROR(MATCH(QQ$1,'CSC Mitre'!EP$1:EP$220,0)),"",VLOOKUP(QQ$1,'Tactic Recode'!$A$1:$B$547,2,FALSE))</f>
        <v/>
      </c>
      <c r="QR147" t="str">
        <f>IF(ISERROR(MATCH(QR$1,'CSC Mitre'!EP$1:EP$220,0)),"",VLOOKUP(QR$1,'Tactic Recode'!$A$1:$B$547,2,FALSE))</f>
        <v/>
      </c>
      <c r="QS147" t="str">
        <f>IF(ISERROR(MATCH(QS$1,'CSC Mitre'!EP$1:EP$220,0)),"",VLOOKUP(QS$1,'Tactic Recode'!$A$1:$B$547,2,FALSE))</f>
        <v/>
      </c>
      <c r="QT147" t="str">
        <f>IF(ISERROR(MATCH(QT$1,'CSC Mitre'!EP$1:EP$220,0)),"",VLOOKUP(QT$1,'Tactic Recode'!$A$1:$B$547,2,FALSE))</f>
        <v/>
      </c>
      <c r="QU147" t="str">
        <f>IF(ISERROR(MATCH(QU$1,'CSC Mitre'!EP$1:EP$220,0)),"",VLOOKUP(QU$1,'Tactic Recode'!$A$1:$B$547,2,FALSE))</f>
        <v/>
      </c>
      <c r="QV147" t="str">
        <f>IF(ISERROR(MATCH(QV$1,'CSC Mitre'!EP$1:EP$220,0)),"",VLOOKUP(QV$1,'Tactic Recode'!$A$1:$B$547,2,FALSE))</f>
        <v/>
      </c>
      <c r="QW147" t="str">
        <f>IF(ISERROR(MATCH(QW$1,'CSC Mitre'!EP$1:EP$220,0)),"",VLOOKUP(QW$1,'Tactic Recode'!$A$1:$B$547,2,FALSE))</f>
        <v/>
      </c>
      <c r="QX147" t="str">
        <f>IF(ISERROR(MATCH(QX$1,'CSC Mitre'!EP$1:EP$220,0)),"",VLOOKUP(QX$1,'Tactic Recode'!$A$1:$B$547,2,FALSE))</f>
        <v/>
      </c>
      <c r="QY147" t="str">
        <f>IF(ISERROR(MATCH(QY$1,'CSC Mitre'!EP$1:EP$220,0)),"",VLOOKUP(QY$1,'Tactic Recode'!$A$1:$B$547,2,FALSE))</f>
        <v/>
      </c>
      <c r="QZ147" t="str">
        <f>IF(ISERROR(MATCH(QZ$1,'CSC Mitre'!EP$1:EP$220,0)),"",VLOOKUP(QZ$1,'Tactic Recode'!$A$1:$B$547,2,FALSE))</f>
        <v/>
      </c>
      <c r="RA147" t="str">
        <f>IF(ISERROR(MATCH(RA$1,'CSC Mitre'!EP$1:EP$220,0)),"",VLOOKUP(RA$1,'Tactic Recode'!$A$1:$B$547,2,FALSE))</f>
        <v/>
      </c>
      <c r="RB147" t="str">
        <f>IF(ISERROR(MATCH(RB$1,'CSC Mitre'!EP$1:EP$220,0)),"",VLOOKUP(RB$1,'Tactic Recode'!$A$1:$B$547,2,FALSE))</f>
        <v/>
      </c>
      <c r="RC147" t="str">
        <f>IF(ISERROR(MATCH(RC$1,'CSC Mitre'!EP$1:EP$220,0)),"",VLOOKUP(RC$1,'Tactic Recode'!$A$1:$B$547,2,FALSE))</f>
        <v/>
      </c>
      <c r="RD147" t="str">
        <f>IF(ISERROR(MATCH(RD$1,'CSC Mitre'!EP$1:EP$220,0)),"",VLOOKUP(RD$1,'Tactic Recode'!$A$1:$B$547,2,FALSE))</f>
        <v/>
      </c>
      <c r="RE147" t="str">
        <f>IF(ISERROR(MATCH(RE$1,'CSC Mitre'!EP$1:EP$220,0)),"",VLOOKUP(RE$1,'Tactic Recode'!$A$1:$B$547,2,FALSE))</f>
        <v/>
      </c>
      <c r="RF147" t="str">
        <f>IF(ISERROR(MATCH(RF$1,'CSC Mitre'!EP$1:EP$220,0)),"",VLOOKUP(RF$1,'Tactic Recode'!$A$1:$B$547,2,FALSE))</f>
        <v/>
      </c>
      <c r="RG147" t="str">
        <f>IF(ISERROR(MATCH(RG$1,'CSC Mitre'!EP$1:EP$220,0)),"",VLOOKUP(RG$1,'Tactic Recode'!$A$1:$B$547,2,FALSE))</f>
        <v/>
      </c>
      <c r="RH147" t="str">
        <f>IF(ISERROR(MATCH(RH$1,'CSC Mitre'!EP$1:EP$220,0)),"",VLOOKUP(RH$1,'Tactic Recode'!$A$1:$B$547,2,FALSE))</f>
        <v/>
      </c>
      <c r="RI147" t="str">
        <f>IF(ISERROR(MATCH(RI$1,'CSC Mitre'!EP$1:EP$220,0)),"",VLOOKUP(RI$1,'Tactic Recode'!$A$1:$B$547,2,FALSE))</f>
        <v/>
      </c>
      <c r="RJ147" t="str">
        <f>IF(ISERROR(MATCH(RJ$1,'CSC Mitre'!EP$1:EP$220,0)),"",VLOOKUP(RJ$1,'Tactic Recode'!$A$1:$B$547,2,FALSE))</f>
        <v/>
      </c>
      <c r="RK147" t="str">
        <f>IF(ISERROR(MATCH(RK$1,'CSC Mitre'!EP$1:EP$220,0)),"",VLOOKUP(RK$1,'Tactic Recode'!$A$1:$B$547,2,FALSE))</f>
        <v/>
      </c>
      <c r="RL147" t="str">
        <f>IF(ISERROR(MATCH(RL$1,'CSC Mitre'!EP$1:EP$220,0)),"",VLOOKUP(RL$1,'Tactic Recode'!$A$1:$B$547,2,FALSE))</f>
        <v/>
      </c>
      <c r="RM147" t="str">
        <f>IF(ISERROR(MATCH(RM$1,'CSC Mitre'!EP$1:EP$220,0)),"",VLOOKUP(RM$1,'Tactic Recode'!$A$1:$B$547,2,FALSE))</f>
        <v/>
      </c>
      <c r="RN147" t="str">
        <f>IF(ISERROR(MATCH(RN$1,'CSC Mitre'!EP$1:EP$220,0)),"",VLOOKUP(RN$1,'Tactic Recode'!$A$1:$B$547,2,FALSE))</f>
        <v/>
      </c>
      <c r="RO147" t="str">
        <f>IF(ISERROR(MATCH(RO$1,'CSC Mitre'!EP$1:EP$220,0)),"",VLOOKUP(RO$1,'Tactic Recode'!$A$1:$B$547,2,FALSE))</f>
        <v/>
      </c>
      <c r="RP147" t="str">
        <f>IF(ISERROR(MATCH(RP$1,'CSC Mitre'!EP$1:EP$220,0)),"",VLOOKUP(RP$1,'Tactic Recode'!$A$1:$B$547,2,FALSE))</f>
        <v/>
      </c>
      <c r="RQ147" t="str">
        <f>IF(ISERROR(MATCH(RQ$1,'CSC Mitre'!EP$1:EP$220,0)),"",VLOOKUP(RQ$1,'Tactic Recode'!$A$1:$B$547,2,FALSE))</f>
        <v/>
      </c>
      <c r="RR147" t="str">
        <f>IF(ISERROR(MATCH(RR$1,'CSC Mitre'!EP$1:EP$220,0)),"",VLOOKUP(RR$1,'Tactic Recode'!$A$1:$B$547,2,FALSE))</f>
        <v/>
      </c>
      <c r="RS147" t="str">
        <f>IF(ISERROR(MATCH(RS$1,'CSC Mitre'!EP$1:EP$220,0)),"",VLOOKUP(RS$1,'Tactic Recode'!$A$1:$B$547,2,FALSE))</f>
        <v/>
      </c>
      <c r="RT147" t="str">
        <f>IF(ISERROR(MATCH(RT$1,'CSC Mitre'!EP$1:EP$220,0)),"",VLOOKUP(RT$1,'Tactic Recode'!$A$1:$B$547,2,FALSE))</f>
        <v/>
      </c>
      <c r="RU147" t="str">
        <f>IF(ISERROR(MATCH(RU$1,'CSC Mitre'!EP$1:EP$220,0)),"",VLOOKUP(RU$1,'Tactic Recode'!$A$1:$B$547,2,FALSE))</f>
        <v/>
      </c>
      <c r="RV147" t="str">
        <f>IF(ISERROR(MATCH(RV$1,'CSC Mitre'!EP$1:EP$220,0)),"",VLOOKUP(RV$1,'Tactic Recode'!$A$1:$B$547,2,FALSE))</f>
        <v/>
      </c>
      <c r="RW147" t="str">
        <f>IF(ISERROR(MATCH(RW$1,'CSC Mitre'!EP$1:EP$220,0)),"",VLOOKUP(RW$1,'Tactic Recode'!$A$1:$B$547,2,FALSE))</f>
        <v/>
      </c>
      <c r="RX147" t="str">
        <f>IF(ISERROR(MATCH(RX$1,'CSC Mitre'!EP$1:EP$220,0)),"",VLOOKUP(RX$1,'Tactic Recode'!$A$1:$B$547,2,FALSE))</f>
        <v/>
      </c>
      <c r="RY147" t="str">
        <f>IF(ISERROR(MATCH(RY$1,'CSC Mitre'!EP$1:EP$220,0)),"",VLOOKUP(RY$1,'Tactic Recode'!$A$1:$B$547,2,FALSE))</f>
        <v/>
      </c>
      <c r="RZ147" t="str">
        <f>IF(ISERROR(MATCH(RZ$1,'CSC Mitre'!EP$1:EP$220,0)),"",VLOOKUP(RZ$1,'Tactic Recode'!$A$1:$B$547,2,FALSE))</f>
        <v/>
      </c>
      <c r="SA147" t="str">
        <f>IF(ISERROR(MATCH(SA$1,'CSC Mitre'!EP$1:EP$220,0)),"",VLOOKUP(SA$1,'Tactic Recode'!$A$1:$B$547,2,FALSE))</f>
        <v/>
      </c>
      <c r="SB147" t="str">
        <f>IF(ISERROR(MATCH(SB$1,'CSC Mitre'!EP$1:EP$220,0)),"",VLOOKUP(SB$1,'Tactic Recode'!$A$1:$B$547,2,FALSE))</f>
        <v/>
      </c>
      <c r="SC147" t="str">
        <f>IF(ISERROR(MATCH(SC$1,'CSC Mitre'!EP$1:EP$220,0)),"",VLOOKUP(SC$1,'Tactic Recode'!$A$1:$B$547,2,FALSE))</f>
        <v/>
      </c>
      <c r="SD147" t="str">
        <f>IF(ISERROR(MATCH(SD$1,'CSC Mitre'!EP$1:EP$220,0)),"",VLOOKUP(SD$1,'Tactic Recode'!$A$1:$B$547,2,FALSE))</f>
        <v/>
      </c>
      <c r="SE147" t="str">
        <f>IF(ISERROR(MATCH(SE$1,'CSC Mitre'!EP$1:EP$220,0)),"",VLOOKUP(SE$1,'Tactic Recode'!$A$1:$B$547,2,FALSE))</f>
        <v/>
      </c>
      <c r="SF147" t="str">
        <f>IF(ISERROR(MATCH(SF$1,'CSC Mitre'!EP$1:EP$220,0)),"",VLOOKUP(SF$1,'Tactic Recode'!$A$1:$B$547,2,FALSE))</f>
        <v/>
      </c>
      <c r="SG147" t="str">
        <f>IF(ISERROR(MATCH(SG$1,'CSC Mitre'!EP$1:EP$220,0)),"",VLOOKUP(SG$1,'Tactic Recode'!$A$1:$B$547,2,FALSE))</f>
        <v/>
      </c>
      <c r="SH147" t="str">
        <f>IF(ISERROR(MATCH(SH$1,'CSC Mitre'!EP$1:EP$220,0)),"",VLOOKUP(SH$1,'Tactic Recode'!$A$1:$B$547,2,FALSE))</f>
        <v/>
      </c>
      <c r="SI147" t="str">
        <f>IF(ISERROR(MATCH(SI$1,'CSC Mitre'!EP$1:EP$220,0)),"",VLOOKUP(SI$1,'Tactic Recode'!$A$1:$B$547,2,FALSE))</f>
        <v/>
      </c>
      <c r="SJ147" t="str">
        <f>IF(ISERROR(MATCH(SJ$1,'CSC Mitre'!EP$1:EP$220,0)),"",VLOOKUP(SJ$1,'Tactic Recode'!$A$1:$B$547,2,FALSE))</f>
        <v/>
      </c>
      <c r="SK147" t="str">
        <f>IF(ISERROR(MATCH(SK$1,'CSC Mitre'!EP$1:EP$220,0)),"",VLOOKUP(SK$1,'Tactic Recode'!$A$1:$B$547,2,FALSE))</f>
        <v/>
      </c>
      <c r="SL147" t="str">
        <f>IF(ISERROR(MATCH(SL$1,'CSC Mitre'!EP$1:EP$220,0)),"",VLOOKUP(SL$1,'Tactic Recode'!$A$1:$B$547,2,FALSE))</f>
        <v/>
      </c>
      <c r="SM147" t="str">
        <f>IF(ISERROR(MATCH(SM$1,'CSC Mitre'!EP$1:EP$220,0)),"",VLOOKUP(SM$1,'Tactic Recode'!$A$1:$B$547,2,FALSE))</f>
        <v/>
      </c>
      <c r="SN147" t="str">
        <f>IF(ISERROR(MATCH(SN$1,'CSC Mitre'!EP$1:EP$220,0)),"",VLOOKUP(SN$1,'Tactic Recode'!$A$1:$B$547,2,FALSE))</f>
        <v/>
      </c>
      <c r="SO147" t="str">
        <f>IF(ISERROR(MATCH(SO$1,'CSC Mitre'!EP$1:EP$220,0)),"",VLOOKUP(SO$1,'Tactic Recode'!$A$1:$B$547,2,FALSE))</f>
        <v/>
      </c>
      <c r="SP147" t="str">
        <f>IF(ISERROR(MATCH(SP$1,'CSC Mitre'!EP$1:EP$220,0)),"",VLOOKUP(SP$1,'Tactic Recode'!$A$1:$B$547,2,FALSE))</f>
        <v/>
      </c>
      <c r="SQ147" t="str">
        <f>IF(ISERROR(MATCH(SQ$1,'CSC Mitre'!EP$1:EP$220,0)),"",VLOOKUP(SQ$1,'Tactic Recode'!$A$1:$B$547,2,FALSE))</f>
        <v/>
      </c>
      <c r="SR147" t="str">
        <f>IF(ISERROR(MATCH(SR$1,'CSC Mitre'!EP$1:EP$220,0)),"",VLOOKUP(SR$1,'Tactic Recode'!$A$1:$B$547,2,FALSE))</f>
        <v/>
      </c>
      <c r="SS147" t="str">
        <f>IF(ISERROR(MATCH(SS$1,'CSC Mitre'!EP$1:EP$220,0)),"",VLOOKUP(SS$1,'Tactic Recode'!$A$1:$B$547,2,FALSE))</f>
        <v/>
      </c>
      <c r="ST147" t="str">
        <f>IF(ISERROR(MATCH(ST$1,'CSC Mitre'!EP$1:EP$220,0)),"",VLOOKUP(ST$1,'Tactic Recode'!$A$1:$B$547,2,FALSE))</f>
        <v/>
      </c>
      <c r="SU147" t="str">
        <f>IF(ISERROR(MATCH(SU$1,'CSC Mitre'!EP$1:EP$220,0)),"",VLOOKUP(SU$1,'Tactic Recode'!$A$1:$B$547,2,FALSE))</f>
        <v/>
      </c>
      <c r="SV147" t="str">
        <f>IF(ISERROR(MATCH(SV$1,'CSC Mitre'!EP$1:EP$220,0)),"",VLOOKUP(SV$1,'Tactic Recode'!$A$1:$B$547,2,FALSE))</f>
        <v/>
      </c>
      <c r="SW147" t="str">
        <f>IF(ISERROR(MATCH(SW$1,'CSC Mitre'!EP$1:EP$220,0)),"",VLOOKUP(SW$1,'Tactic Recode'!$A$1:$B$547,2,FALSE))</f>
        <v/>
      </c>
      <c r="SX147" t="str">
        <f>IF(ISERROR(MATCH(SX$1,'CSC Mitre'!EP$1:EP$220,0)),"",VLOOKUP(SX$1,'Tactic Recode'!$A$1:$B$547,2,FALSE))</f>
        <v/>
      </c>
      <c r="SY147" t="str">
        <f>IF(ISERROR(MATCH(SY$1,'CSC Mitre'!EP$1:EP$220,0)),"",VLOOKUP(SY$1,'Tactic Recode'!$A$1:$B$547,2,FALSE))</f>
        <v/>
      </c>
      <c r="SZ147" t="str">
        <f>IF(ISERROR(MATCH(SZ$1,'CSC Mitre'!EP$1:EP$220,0)),"",VLOOKUP(SZ$1,'Tactic Recode'!$A$1:$B$547,2,FALSE))</f>
        <v/>
      </c>
      <c r="TA147" t="str">
        <f>IF(ISERROR(MATCH(TA$1,'CSC Mitre'!EP$1:EP$220,0)),"",VLOOKUP(TA$1,'Tactic Recode'!$A$1:$B$547,2,FALSE))</f>
        <v/>
      </c>
      <c r="TB147" t="str">
        <f>IF(ISERROR(MATCH(TB$1,'CSC Mitre'!EP$1:EP$220,0)),"",VLOOKUP(TB$1,'Tactic Recode'!$A$1:$B$547,2,FALSE))</f>
        <v/>
      </c>
      <c r="TC147" t="str">
        <f>IF(ISERROR(MATCH(TC$1,'CSC Mitre'!EP$1:EP$220,0)),"",VLOOKUP(TC$1,'Tactic Recode'!$A$1:$B$547,2,FALSE))</f>
        <v/>
      </c>
      <c r="TD147" t="str">
        <f>IF(ISERROR(MATCH(TD$1,'CSC Mitre'!EP$1:EP$220,0)),"",VLOOKUP(TD$1,'Tactic Recode'!$A$1:$B$547,2,FALSE))</f>
        <v/>
      </c>
      <c r="TE147" t="str">
        <f>IF(ISERROR(MATCH(TE$1,'CSC Mitre'!EP$1:EP$220,0)),"",VLOOKUP(TE$1,'Tactic Recode'!$A$1:$B$547,2,FALSE))</f>
        <v/>
      </c>
      <c r="TF147" t="str">
        <f>IF(ISERROR(MATCH(TF$1,'CSC Mitre'!EP$1:EP$220,0)),"",VLOOKUP(TF$1,'Tactic Recode'!$A$1:$B$547,2,FALSE))</f>
        <v/>
      </c>
      <c r="TG147" t="str">
        <f>IF(ISERROR(MATCH(TG$1,'CSC Mitre'!EP$1:EP$220,0)),"",VLOOKUP(TG$1,'Tactic Recode'!$A$1:$B$547,2,FALSE))</f>
        <v/>
      </c>
      <c r="TH147" t="str">
        <f>IF(ISERROR(MATCH(TH$1,'CSC Mitre'!EP$1:EP$220,0)),"",VLOOKUP(TH$1,'Tactic Recode'!$A$1:$B$547,2,FALSE))</f>
        <v/>
      </c>
      <c r="TI147" t="str">
        <f>IF(ISERROR(MATCH(TI$1,'CSC Mitre'!EP$1:EP$220,0)),"",VLOOKUP(TI$1,'Tactic Recode'!$A$1:$B$547,2,FALSE))</f>
        <v/>
      </c>
      <c r="TJ147" t="str">
        <f>IF(ISERROR(MATCH(TJ$1,'CSC Mitre'!EP$1:EP$220,0)),"",VLOOKUP(TJ$1,'Tactic Recode'!$A$1:$B$547,2,FALSE))</f>
        <v/>
      </c>
      <c r="TK147" t="str">
        <f>IF(ISERROR(MATCH(TK$1,'CSC Mitre'!EP$1:EP$220,0)),"",VLOOKUP(TK$1,'Tactic Recode'!$A$1:$B$547,2,FALSE))</f>
        <v/>
      </c>
      <c r="TL147" t="str">
        <f>IF(ISERROR(MATCH(TL$1,'CSC Mitre'!EP$1:EP$220,0)),"",VLOOKUP(TL$1,'Tactic Recode'!$A$1:$B$547,2,FALSE))</f>
        <v/>
      </c>
      <c r="TM147" t="str">
        <f>IF(ISERROR(MATCH(TM$1,'CSC Mitre'!EP$1:EP$220,0)),"",VLOOKUP(TM$1,'Tactic Recode'!$A$1:$B$547,2,FALSE))</f>
        <v/>
      </c>
      <c r="TN147" t="str">
        <f>IF(ISERROR(MATCH(TN$1,'CSC Mitre'!EP$1:EP$220,0)),"",VLOOKUP(TN$1,'Tactic Recode'!$A$1:$B$547,2,FALSE))</f>
        <v/>
      </c>
      <c r="TO147" t="str">
        <f>IF(ISERROR(MATCH(TO$1,'CSC Mitre'!EP$1:EP$220,0)),"",VLOOKUP(TO$1,'Tactic Recode'!$A$1:$B$547,2,FALSE))</f>
        <v/>
      </c>
      <c r="TP147" t="str">
        <f>IF(ISERROR(MATCH(TP$1,'CSC Mitre'!EP$1:EP$220,0)),"",VLOOKUP(TP$1,'Tactic Recode'!$A$1:$B$547,2,FALSE))</f>
        <v/>
      </c>
      <c r="TQ147" t="str">
        <f>IF(ISERROR(MATCH(TQ$1,'CSC Mitre'!EP$1:EP$220,0)),"",VLOOKUP(TQ$1,'Tactic Recode'!$A$1:$B$547,2,FALSE))</f>
        <v/>
      </c>
      <c r="TR147" t="str">
        <f>IF(ISERROR(MATCH(TR$1,'CSC Mitre'!EP$1:EP$220,0)),"",VLOOKUP(TR$1,'Tactic Recode'!$A$1:$B$547,2,FALSE))</f>
        <v/>
      </c>
      <c r="TS147" t="str">
        <f>IF(ISERROR(MATCH(TS$1,'CSC Mitre'!EP$1:EP$220,0)),"",VLOOKUP(TS$1,'Tactic Recode'!$A$1:$B$547,2,FALSE))</f>
        <v/>
      </c>
      <c r="TT147" t="str">
        <f>IF(ISERROR(MATCH(TT$1,'CSC Mitre'!EP$1:EP$220,0)),"",VLOOKUP(TT$1,'Tactic Recode'!$A$1:$B$547,2,FALSE))</f>
        <v/>
      </c>
      <c r="TU147" t="str">
        <f>IF(ISERROR(MATCH(TU$1,'CSC Mitre'!EP$1:EP$220,0)),"",VLOOKUP(TU$1,'Tactic Recode'!$A$1:$B$547,2,FALSE))</f>
        <v/>
      </c>
      <c r="TV147" t="str">
        <f>IF(ISERROR(MATCH(TV$1,'CSC Mitre'!EP$1:EP$220,0)),"",VLOOKUP(TV$1,'Tactic Recode'!$A$1:$B$547,2,FALSE))</f>
        <v/>
      </c>
      <c r="TW147" t="str">
        <f>IF(ISERROR(MATCH(TW$1,'CSC Mitre'!EP$1:EP$220,0)),"",VLOOKUP(TW$1,'Tactic Recode'!$A$1:$B$547,2,FALSE))</f>
        <v/>
      </c>
      <c r="TX147" t="str">
        <f>IF(ISERROR(MATCH(TX$1,'CSC Mitre'!EP$1:EP$220,0)),"",VLOOKUP(TX$1,'Tactic Recode'!$A$1:$B$547,2,FALSE))</f>
        <v/>
      </c>
      <c r="TY147" t="str">
        <f>IF(ISERROR(MATCH(TY$1,'CSC Mitre'!EP$1:EP$220,0)),"",VLOOKUP(TY$1,'Tactic Recode'!$A$1:$B$547,2,FALSE))</f>
        <v/>
      </c>
      <c r="TZ147" t="str">
        <f>IF(ISERROR(MATCH(TZ$1,'CSC Mitre'!EP$1:EP$220,0)),"",VLOOKUP(TZ$1,'Tactic Recode'!$A$1:$B$547,2,FALSE))</f>
        <v/>
      </c>
      <c r="UA147" t="str">
        <f>IF(ISERROR(MATCH(UA$1,'CSC Mitre'!EP$1:EP$220,0)),"",VLOOKUP(UA$1,'Tactic Recode'!$A$1:$B$547,2,FALSE))</f>
        <v/>
      </c>
      <c r="UB147" t="str">
        <f>IF(ISERROR(MATCH(UB$1,'CSC Mitre'!EP$1:EP$220,0)),"",VLOOKUP(UB$1,'Tactic Recode'!$A$1:$B$547,2,FALSE))</f>
        <v/>
      </c>
    </row>
    <row r="148" spans="1:548" x14ac:dyDescent="0.25">
      <c r="A148" s="59" t="s">
        <v>542</v>
      </c>
      <c r="B148" t="str">
        <f>IF(ISERROR(MATCH(B$1,'CSC Mitre'!EQ$1:EQ$220,0)),"",VLOOKUP(B$1,'Tactic Recode'!$A$1:$B$547,2,FALSE))</f>
        <v/>
      </c>
      <c r="C148" t="str">
        <f>IF(ISERROR(MATCH(C$1,'CSC Mitre'!EQ$1:EQ$220,0)),"",VLOOKUP(C$1,'Tactic Recode'!$A$1:$B$547,2,FALSE))</f>
        <v/>
      </c>
      <c r="D148" t="str">
        <f>IF(ISERROR(MATCH(D$1,'CSC Mitre'!EQ$1:EQ$220,0)),"",VLOOKUP(D$1,'Tactic Recode'!$A$1:$B$547,2,FALSE))</f>
        <v/>
      </c>
      <c r="E148" t="str">
        <f>IF(ISERROR(MATCH(E$1,'CSC Mitre'!EQ$1:EQ$220,0)),"",VLOOKUP(E$1,'Tactic Recode'!$A$1:$B$547,2,FALSE))</f>
        <v/>
      </c>
      <c r="F148" t="str">
        <f>IF(ISERROR(MATCH(F$1,'CSC Mitre'!EQ$1:EQ$220,0)),"",VLOOKUP(F$1,'Tactic Recode'!$A$1:$B$547,2,FALSE))</f>
        <v/>
      </c>
      <c r="G148" t="str">
        <f>IF(ISERROR(MATCH(G$1,'CSC Mitre'!EQ$1:EQ$220,0)),"",VLOOKUP(G$1,'Tactic Recode'!$A$1:$B$547,2,FALSE))</f>
        <v/>
      </c>
      <c r="H148" t="str">
        <f>IF(ISERROR(MATCH(H$1,'CSC Mitre'!EQ$1:EQ$220,0)),"",VLOOKUP(H$1,'Tactic Recode'!$A$1:$B$547,2,FALSE))</f>
        <v/>
      </c>
      <c r="I148" t="str">
        <f>IF(ISERROR(MATCH(I$1,'CSC Mitre'!EQ$1:EQ$220,0)),"",VLOOKUP(I$1,'Tactic Recode'!$A$1:$B$547,2,FALSE))</f>
        <v/>
      </c>
      <c r="J148" t="str">
        <f>IF(ISERROR(MATCH(J$1,'CSC Mitre'!EQ$1:EQ$220,0)),"",VLOOKUP(J$1,'Tactic Recode'!$A$1:$B$547,2,FALSE))</f>
        <v/>
      </c>
      <c r="K148" t="str">
        <f>IF(ISERROR(MATCH(K$1,'CSC Mitre'!EQ$1:EQ$220,0)),"",VLOOKUP(K$1,'Tactic Recode'!$A$1:$B$547,2,FALSE))</f>
        <v/>
      </c>
      <c r="L148" t="str">
        <f>IF(ISERROR(MATCH(L$1,'CSC Mitre'!EQ$1:EQ$220,0)),"",VLOOKUP(L$1,'Tactic Recode'!$A$1:$B$547,2,FALSE))</f>
        <v/>
      </c>
      <c r="M148" t="str">
        <f>IF(ISERROR(MATCH(M$1,'CSC Mitre'!EQ$1:EQ$220,0)),"",VLOOKUP(M$1,'Tactic Recode'!$A$1:$B$547,2,FALSE))</f>
        <v/>
      </c>
      <c r="N148" t="str">
        <f>IF(ISERROR(MATCH(N$1,'CSC Mitre'!EQ$1:EQ$220,0)),"",VLOOKUP(N$1,'Tactic Recode'!$A$1:$B$547,2,FALSE))</f>
        <v/>
      </c>
      <c r="O148" t="str">
        <f>IF(ISERROR(MATCH(O$1,'CSC Mitre'!EQ$1:EQ$220,0)),"",VLOOKUP(O$1,'Tactic Recode'!$A$1:$B$547,2,FALSE))</f>
        <v/>
      </c>
      <c r="P148" t="str">
        <f>IF(ISERROR(MATCH(P$1,'CSC Mitre'!EQ$1:EQ$220,0)),"",VLOOKUP(P$1,'Tactic Recode'!$A$1:$B$547,2,FALSE))</f>
        <v/>
      </c>
      <c r="Q148" t="str">
        <f>IF(ISERROR(MATCH(Q$1,'CSC Mitre'!EQ$1:EQ$220,0)),"",VLOOKUP(Q$1,'Tactic Recode'!$A$1:$B$547,2,FALSE))</f>
        <v/>
      </c>
      <c r="R148" t="str">
        <f>IF(ISERROR(MATCH(R$1,'CSC Mitre'!EQ$1:EQ$220,0)),"",VLOOKUP(R$1,'Tactic Recode'!$A$1:$B$547,2,FALSE))</f>
        <v/>
      </c>
      <c r="S148" t="str">
        <f>IF(ISERROR(MATCH(S$1,'CSC Mitre'!EQ$1:EQ$220,0)),"",VLOOKUP(S$1,'Tactic Recode'!$A$1:$B$547,2,FALSE))</f>
        <v/>
      </c>
      <c r="T148" t="str">
        <f>IF(ISERROR(MATCH(T$1,'CSC Mitre'!EQ$1:EQ$220,0)),"",VLOOKUP(T$1,'Tactic Recode'!$A$1:$B$547,2,FALSE))</f>
        <v/>
      </c>
      <c r="U148" t="str">
        <f>IF(ISERROR(MATCH(U$1,'CSC Mitre'!EQ$1:EQ$220,0)),"",VLOOKUP(U$1,'Tactic Recode'!$A$1:$B$547,2,FALSE))</f>
        <v/>
      </c>
      <c r="V148" t="str">
        <f>IF(ISERROR(MATCH(V$1,'CSC Mitre'!EQ$1:EQ$220,0)),"",VLOOKUP(V$1,'Tactic Recode'!$A$1:$B$547,2,FALSE))</f>
        <v/>
      </c>
      <c r="W148" t="str">
        <f>IF(ISERROR(MATCH(W$1,'CSC Mitre'!EQ$1:EQ$220,0)),"",VLOOKUP(W$1,'Tactic Recode'!$A$1:$B$547,2,FALSE))</f>
        <v/>
      </c>
      <c r="X148" t="str">
        <f>IF(ISERROR(MATCH(X$1,'CSC Mitre'!EQ$1:EQ$220,0)),"",VLOOKUP(X$1,'Tactic Recode'!$A$1:$B$547,2,FALSE))</f>
        <v/>
      </c>
      <c r="Y148" t="str">
        <f>IF(ISERROR(MATCH(Y$1,'CSC Mitre'!EQ$1:EQ$220,0)),"",VLOOKUP(Y$1,'Tactic Recode'!$A$1:$B$547,2,FALSE))</f>
        <v/>
      </c>
      <c r="Z148" t="str">
        <f>IF(ISERROR(MATCH(Z$1,'CSC Mitre'!EQ$1:EQ$220,0)),"",VLOOKUP(Z$1,'Tactic Recode'!$A$1:$B$547,2,FALSE))</f>
        <v/>
      </c>
      <c r="AA148" t="str">
        <f>IF(ISERROR(MATCH(AA$1,'CSC Mitre'!EQ$1:EQ$220,0)),"",VLOOKUP(AA$1,'Tactic Recode'!$A$1:$B$547,2,FALSE))</f>
        <v/>
      </c>
      <c r="AB148" t="str">
        <f>IF(ISERROR(MATCH(AB$1,'CSC Mitre'!EQ$1:EQ$220,0)),"",VLOOKUP(AB$1,'Tactic Recode'!$A$1:$B$547,2,FALSE))</f>
        <v/>
      </c>
      <c r="AC148" t="str">
        <f>IF(ISERROR(MATCH(AC$1,'CSC Mitre'!EQ$1:EQ$220,0)),"",VLOOKUP(AC$1,'Tactic Recode'!$A$1:$B$547,2,FALSE))</f>
        <v/>
      </c>
      <c r="AD148" t="str">
        <f>IF(ISERROR(MATCH(AD$1,'CSC Mitre'!EQ$1:EQ$220,0)),"",VLOOKUP(AD$1,'Tactic Recode'!$A$1:$B$547,2,FALSE))</f>
        <v/>
      </c>
      <c r="AE148" t="str">
        <f>IF(ISERROR(MATCH(AE$1,'CSC Mitre'!EQ$1:EQ$220,0)),"",VLOOKUP(AE$1,'Tactic Recode'!$A$1:$B$547,2,FALSE))</f>
        <v/>
      </c>
      <c r="AF148" t="str">
        <f>IF(ISERROR(MATCH(AF$1,'CSC Mitre'!EQ$1:EQ$220,0)),"",VLOOKUP(AF$1,'Tactic Recode'!$A$1:$B$547,2,FALSE))</f>
        <v/>
      </c>
      <c r="AG148" t="str">
        <f>IF(ISERROR(MATCH(AG$1,'CSC Mitre'!EQ$1:EQ$220,0)),"",VLOOKUP(AG$1,'Tactic Recode'!$A$1:$B$547,2,FALSE))</f>
        <v/>
      </c>
      <c r="AH148" t="str">
        <f>IF(ISERROR(MATCH(AH$1,'CSC Mitre'!EQ$1:EQ$220,0)),"",VLOOKUP(AH$1,'Tactic Recode'!$A$1:$B$547,2,FALSE))</f>
        <v/>
      </c>
      <c r="AI148" t="str">
        <f>IF(ISERROR(MATCH(AI$1,'CSC Mitre'!EQ$1:EQ$220,0)),"",VLOOKUP(AI$1,'Tactic Recode'!$A$1:$B$547,2,FALSE))</f>
        <v/>
      </c>
      <c r="AJ148" t="str">
        <f>IF(ISERROR(MATCH(AJ$1,'CSC Mitre'!EQ$1:EQ$220,0)),"",VLOOKUP(AJ$1,'Tactic Recode'!$A$1:$B$547,2,FALSE))</f>
        <v/>
      </c>
      <c r="AK148" t="str">
        <f>IF(ISERROR(MATCH(AK$1,'CSC Mitre'!EQ$1:EQ$220,0)),"",VLOOKUP(AK$1,'Tactic Recode'!$A$1:$B$547,2,FALSE))</f>
        <v/>
      </c>
      <c r="AL148" t="str">
        <f>IF(ISERROR(MATCH(AL$1,'CSC Mitre'!EQ$1:EQ$220,0)),"",VLOOKUP(AL$1,'Tactic Recode'!$A$1:$B$547,2,FALSE))</f>
        <v/>
      </c>
      <c r="AM148" t="str">
        <f>IF(ISERROR(MATCH(AM$1,'CSC Mitre'!EQ$1:EQ$220,0)),"",VLOOKUP(AM$1,'Tactic Recode'!$A$1:$B$547,2,FALSE))</f>
        <v/>
      </c>
      <c r="AN148" t="str">
        <f>IF(ISERROR(MATCH(AN$1,'CSC Mitre'!EQ$1:EQ$220,0)),"",VLOOKUP(AN$1,'Tactic Recode'!$A$1:$B$547,2,FALSE))</f>
        <v/>
      </c>
      <c r="AO148" t="str">
        <f>IF(ISERROR(MATCH(AO$1,'CSC Mitre'!EQ$1:EQ$220,0)),"",VLOOKUP(AO$1,'Tactic Recode'!$A$1:$B$547,2,FALSE))</f>
        <v/>
      </c>
      <c r="AP148" t="str">
        <f>IF(ISERROR(MATCH(AP$1,'CSC Mitre'!EQ$1:EQ$220,0)),"",VLOOKUP(AP$1,'Tactic Recode'!$A$1:$B$547,2,FALSE))</f>
        <v/>
      </c>
      <c r="AQ148" t="str">
        <f>IF(ISERROR(MATCH(AQ$1,'CSC Mitre'!EQ$1:EQ$220,0)),"",VLOOKUP(AQ$1,'Tactic Recode'!$A$1:$B$547,2,FALSE))</f>
        <v/>
      </c>
      <c r="AR148" t="str">
        <f>IF(ISERROR(MATCH(AR$1,'CSC Mitre'!EQ$1:EQ$220,0)),"",VLOOKUP(AR$1,'Tactic Recode'!$A$1:$B$547,2,FALSE))</f>
        <v/>
      </c>
      <c r="AS148" t="str">
        <f>IF(ISERROR(MATCH(AS$1,'CSC Mitre'!EQ$1:EQ$220,0)),"",VLOOKUP(AS$1,'Tactic Recode'!$A$1:$B$547,2,FALSE))</f>
        <v/>
      </c>
      <c r="AT148" t="str">
        <f>IF(ISERROR(MATCH(AT$1,'CSC Mitre'!EQ$1:EQ$220,0)),"",VLOOKUP(AT$1,'Tactic Recode'!$A$1:$B$547,2,FALSE))</f>
        <v/>
      </c>
      <c r="AU148" t="str">
        <f>IF(ISERROR(MATCH(AU$1,'CSC Mitre'!EQ$1:EQ$220,0)),"",VLOOKUP(AU$1,'Tactic Recode'!$A$1:$B$547,2,FALSE))</f>
        <v/>
      </c>
      <c r="AV148" t="str">
        <f>IF(ISERROR(MATCH(AV$1,'CSC Mitre'!EQ$1:EQ$220,0)),"",VLOOKUP(AV$1,'Tactic Recode'!$A$1:$B$547,2,FALSE))</f>
        <v/>
      </c>
      <c r="AW148" t="str">
        <f>IF(ISERROR(MATCH(AW$1,'CSC Mitre'!EQ$1:EQ$220,0)),"",VLOOKUP(AW$1,'Tactic Recode'!$A$1:$B$547,2,FALSE))</f>
        <v/>
      </c>
      <c r="AX148" t="str">
        <f>IF(ISERROR(MATCH(AX$1,'CSC Mitre'!EQ$1:EQ$220,0)),"",VLOOKUP(AX$1,'Tactic Recode'!$A$1:$B$547,2,FALSE))</f>
        <v/>
      </c>
      <c r="AY148" t="str">
        <f>IF(ISERROR(MATCH(AY$1,'CSC Mitre'!EQ$1:EQ$220,0)),"",VLOOKUP(AY$1,'Tactic Recode'!$A$1:$B$547,2,FALSE))</f>
        <v/>
      </c>
      <c r="AZ148" t="str">
        <f>IF(ISERROR(MATCH(AZ$1,'CSC Mitre'!EQ$1:EQ$220,0)),"",VLOOKUP(AZ$1,'Tactic Recode'!$A$1:$B$547,2,FALSE))</f>
        <v/>
      </c>
      <c r="BA148" t="str">
        <f>IF(ISERROR(MATCH(BA$1,'CSC Mitre'!EQ$1:EQ$220,0)),"",VLOOKUP(BA$1,'Tactic Recode'!$A$1:$B$547,2,FALSE))</f>
        <v/>
      </c>
      <c r="BB148" t="str">
        <f>IF(ISERROR(MATCH(BB$1,'CSC Mitre'!EQ$1:EQ$220,0)),"",VLOOKUP(BB$1,'Tactic Recode'!$A$1:$B$547,2,FALSE))</f>
        <v/>
      </c>
      <c r="BC148" t="str">
        <f>IF(ISERROR(MATCH(BC$1,'CSC Mitre'!EQ$1:EQ$220,0)),"",VLOOKUP(BC$1,'Tactic Recode'!$A$1:$B$547,2,FALSE))</f>
        <v/>
      </c>
      <c r="BD148" t="str">
        <f>IF(ISERROR(MATCH(BD$1,'CSC Mitre'!EQ$1:EQ$220,0)),"",VLOOKUP(BD$1,'Tactic Recode'!$A$1:$B$547,2,FALSE))</f>
        <v/>
      </c>
      <c r="BE148" t="str">
        <f>IF(ISERROR(MATCH(BE$1,'CSC Mitre'!EQ$1:EQ$220,0)),"",VLOOKUP(BE$1,'Tactic Recode'!$A$1:$B$547,2,FALSE))</f>
        <v/>
      </c>
      <c r="BF148" t="str">
        <f>IF(ISERROR(MATCH(BF$1,'CSC Mitre'!EQ$1:EQ$220,0)),"",VLOOKUP(BF$1,'Tactic Recode'!$A$1:$B$547,2,FALSE))</f>
        <v/>
      </c>
      <c r="BG148" t="str">
        <f>IF(ISERROR(MATCH(BG$1,'CSC Mitre'!EQ$1:EQ$220,0)),"",VLOOKUP(BG$1,'Tactic Recode'!$A$1:$B$547,2,FALSE))</f>
        <v/>
      </c>
      <c r="BH148" t="str">
        <f>IF(ISERROR(MATCH(BH$1,'CSC Mitre'!EQ$1:EQ$220,0)),"",VLOOKUP(BH$1,'Tactic Recode'!$A$1:$B$547,2,FALSE))</f>
        <v/>
      </c>
      <c r="BI148" t="str">
        <f>IF(ISERROR(MATCH(BI$1,'CSC Mitre'!EQ$1:EQ$220,0)),"",VLOOKUP(BI$1,'Tactic Recode'!$A$1:$B$547,2,FALSE))</f>
        <v/>
      </c>
      <c r="BJ148" t="str">
        <f>IF(ISERROR(MATCH(BJ$1,'CSC Mitre'!EQ$1:EQ$220,0)),"",VLOOKUP(BJ$1,'Tactic Recode'!$A$1:$B$547,2,FALSE))</f>
        <v/>
      </c>
      <c r="BK148" t="str">
        <f>IF(ISERROR(MATCH(BK$1,'CSC Mitre'!EQ$1:EQ$220,0)),"",VLOOKUP(BK$1,'Tactic Recode'!$A$1:$B$547,2,FALSE))</f>
        <v/>
      </c>
      <c r="BL148" t="str">
        <f>IF(ISERROR(MATCH(BL$1,'CSC Mitre'!EQ$1:EQ$220,0)),"",VLOOKUP(BL$1,'Tactic Recode'!$A$1:$B$547,2,FALSE))</f>
        <v/>
      </c>
      <c r="BM148" t="str">
        <f>IF(ISERROR(MATCH(BM$1,'CSC Mitre'!EQ$1:EQ$220,0)),"",VLOOKUP(BM$1,'Tactic Recode'!$A$1:$B$547,2,FALSE))</f>
        <v/>
      </c>
      <c r="BN148" t="str">
        <f>IF(ISERROR(MATCH(BN$1,'CSC Mitre'!EQ$1:EQ$220,0)),"",VLOOKUP(BN$1,'Tactic Recode'!$A$1:$B$547,2,FALSE))</f>
        <v/>
      </c>
      <c r="BO148" t="str">
        <f>IF(ISERROR(MATCH(BO$1,'CSC Mitre'!EQ$1:EQ$220,0)),"",VLOOKUP(BO$1,'Tactic Recode'!$A$1:$B$547,2,FALSE))</f>
        <v/>
      </c>
      <c r="BP148" t="str">
        <f>IF(ISERROR(MATCH(BP$1,'CSC Mitre'!EQ$1:EQ$220,0)),"",VLOOKUP(BP$1,'Tactic Recode'!$A$1:$B$547,2,FALSE))</f>
        <v/>
      </c>
      <c r="BQ148" t="str">
        <f>IF(ISERROR(MATCH(BQ$1,'CSC Mitre'!EQ$1:EQ$220,0)),"",VLOOKUP(BQ$1,'Tactic Recode'!$A$1:$B$547,2,FALSE))</f>
        <v/>
      </c>
      <c r="BR148" t="str">
        <f>IF(ISERROR(MATCH(BR$1,'CSC Mitre'!EQ$1:EQ$220,0)),"",VLOOKUP(BR$1,'Tactic Recode'!$A$1:$B$547,2,FALSE))</f>
        <v/>
      </c>
      <c r="BS148" t="str">
        <f>IF(ISERROR(MATCH(BS$1,'CSC Mitre'!EQ$1:EQ$220,0)),"",VLOOKUP(BS$1,'Tactic Recode'!$A$1:$B$547,2,FALSE))</f>
        <v/>
      </c>
      <c r="BT148" t="str">
        <f>IF(ISERROR(MATCH(BT$1,'CSC Mitre'!EQ$1:EQ$220,0)),"",VLOOKUP(BT$1,'Tactic Recode'!$A$1:$B$547,2,FALSE))</f>
        <v/>
      </c>
      <c r="BU148" t="str">
        <f>IF(ISERROR(MATCH(BU$1,'CSC Mitre'!EQ$1:EQ$220,0)),"",VLOOKUP(BU$1,'Tactic Recode'!$A$1:$B$547,2,FALSE))</f>
        <v/>
      </c>
      <c r="BV148" t="str">
        <f>IF(ISERROR(MATCH(BV$1,'CSC Mitre'!EQ$1:EQ$220,0)),"",VLOOKUP(BV$1,'Tactic Recode'!$A$1:$B$547,2,FALSE))</f>
        <v/>
      </c>
      <c r="BW148" t="str">
        <f>IF(ISERROR(MATCH(BW$1,'CSC Mitre'!EQ$1:EQ$220,0)),"",VLOOKUP(BW$1,'Tactic Recode'!$A$1:$B$547,2,FALSE))</f>
        <v/>
      </c>
      <c r="BX148" t="str">
        <f>IF(ISERROR(MATCH(BX$1,'CSC Mitre'!EQ$1:EQ$220,0)),"",VLOOKUP(BX$1,'Tactic Recode'!$A$1:$B$547,2,FALSE))</f>
        <v/>
      </c>
      <c r="BY148" t="str">
        <f>IF(ISERROR(MATCH(BY$1,'CSC Mitre'!EQ$1:EQ$220,0)),"",VLOOKUP(BY$1,'Tactic Recode'!$A$1:$B$547,2,FALSE))</f>
        <v/>
      </c>
      <c r="BZ148" t="str">
        <f>IF(ISERROR(MATCH(BZ$1,'CSC Mitre'!EQ$1:EQ$220,0)),"",VLOOKUP(BZ$1,'Tactic Recode'!$A$1:$B$547,2,FALSE))</f>
        <v/>
      </c>
      <c r="CA148" t="str">
        <f>IF(ISERROR(MATCH(CA$1,'CSC Mitre'!EQ$1:EQ$220,0)),"",VLOOKUP(CA$1,'Tactic Recode'!$A$1:$B$547,2,FALSE))</f>
        <v/>
      </c>
      <c r="CB148" t="str">
        <f>IF(ISERROR(MATCH(CB$1,'CSC Mitre'!EQ$1:EQ$220,0)),"",VLOOKUP(CB$1,'Tactic Recode'!$A$1:$B$547,2,FALSE))</f>
        <v/>
      </c>
      <c r="CC148" t="str">
        <f>IF(ISERROR(MATCH(CC$1,'CSC Mitre'!EQ$1:EQ$220,0)),"",VLOOKUP(CC$1,'Tactic Recode'!$A$1:$B$547,2,FALSE))</f>
        <v/>
      </c>
      <c r="CD148" t="str">
        <f>IF(ISERROR(MATCH(CD$1,'CSC Mitre'!EQ$1:EQ$220,0)),"",VLOOKUP(CD$1,'Tactic Recode'!$A$1:$B$547,2,FALSE))</f>
        <v/>
      </c>
      <c r="CE148" t="str">
        <f>IF(ISERROR(MATCH(CE$1,'CSC Mitre'!EQ$1:EQ$220,0)),"",VLOOKUP(CE$1,'Tactic Recode'!$A$1:$B$547,2,FALSE))</f>
        <v/>
      </c>
      <c r="CF148" t="str">
        <f>IF(ISERROR(MATCH(CF$1,'CSC Mitre'!EQ$1:EQ$220,0)),"",VLOOKUP(CF$1,'Tactic Recode'!$A$1:$B$547,2,FALSE))</f>
        <v/>
      </c>
      <c r="CG148" t="str">
        <f>IF(ISERROR(MATCH(CG$1,'CSC Mitre'!EQ$1:EQ$220,0)),"",VLOOKUP(CG$1,'Tactic Recode'!$A$1:$B$547,2,FALSE))</f>
        <v/>
      </c>
      <c r="CH148" t="str">
        <f>IF(ISERROR(MATCH(CH$1,'CSC Mitre'!EQ$1:EQ$220,0)),"",VLOOKUP(CH$1,'Tactic Recode'!$A$1:$B$547,2,FALSE))</f>
        <v/>
      </c>
      <c r="CI148" t="str">
        <f>IF(ISERROR(MATCH(CI$1,'CSC Mitre'!EQ$1:EQ$220,0)),"",VLOOKUP(CI$1,'Tactic Recode'!$A$1:$B$547,2,FALSE))</f>
        <v/>
      </c>
      <c r="CJ148" t="str">
        <f>IF(ISERROR(MATCH(CJ$1,'CSC Mitre'!EQ$1:EQ$220,0)),"",VLOOKUP(CJ$1,'Tactic Recode'!$A$1:$B$547,2,FALSE))</f>
        <v/>
      </c>
      <c r="CK148" t="str">
        <f>IF(ISERROR(MATCH(CK$1,'CSC Mitre'!EQ$1:EQ$220,0)),"",VLOOKUP(CK$1,'Tactic Recode'!$A$1:$B$547,2,FALSE))</f>
        <v/>
      </c>
      <c r="CL148" t="str">
        <f>IF(ISERROR(MATCH(CL$1,'CSC Mitre'!EQ$1:EQ$220,0)),"",VLOOKUP(CL$1,'Tactic Recode'!$A$1:$B$547,2,FALSE))</f>
        <v/>
      </c>
      <c r="CM148" t="str">
        <f>IF(ISERROR(MATCH(CM$1,'CSC Mitre'!EQ$1:EQ$220,0)),"",VLOOKUP(CM$1,'Tactic Recode'!$A$1:$B$547,2,FALSE))</f>
        <v/>
      </c>
      <c r="CN148" t="str">
        <f>IF(ISERROR(MATCH(CN$1,'CSC Mitre'!EQ$1:EQ$220,0)),"",VLOOKUP(CN$1,'Tactic Recode'!$A$1:$B$547,2,FALSE))</f>
        <v/>
      </c>
      <c r="CO148" t="str">
        <f>IF(ISERROR(MATCH(CO$1,'CSC Mitre'!EQ$1:EQ$220,0)),"",VLOOKUP(CO$1,'Tactic Recode'!$A$1:$B$547,2,FALSE))</f>
        <v/>
      </c>
      <c r="CP148" t="str">
        <f>IF(ISERROR(MATCH(CP$1,'CSC Mitre'!EQ$1:EQ$220,0)),"",VLOOKUP(CP$1,'Tactic Recode'!$A$1:$B$547,2,FALSE))</f>
        <v/>
      </c>
      <c r="CQ148" t="str">
        <f>IF(ISERROR(MATCH(CQ$1,'CSC Mitre'!EQ$1:EQ$220,0)),"",VLOOKUP(CQ$1,'Tactic Recode'!$A$1:$B$547,2,FALSE))</f>
        <v/>
      </c>
      <c r="CR148" t="str">
        <f>IF(ISERROR(MATCH(CR$1,'CSC Mitre'!EQ$1:EQ$220,0)),"",VLOOKUP(CR$1,'Tactic Recode'!$A$1:$B$547,2,FALSE))</f>
        <v/>
      </c>
      <c r="CS148" t="str">
        <f>IF(ISERROR(MATCH(CS$1,'CSC Mitre'!EQ$1:EQ$220,0)),"",VLOOKUP(CS$1,'Tactic Recode'!$A$1:$B$547,2,FALSE))</f>
        <v/>
      </c>
      <c r="CT148" t="str">
        <f>IF(ISERROR(MATCH(CT$1,'CSC Mitre'!EQ$1:EQ$220,0)),"",VLOOKUP(CT$1,'Tactic Recode'!$A$1:$B$547,2,FALSE))</f>
        <v/>
      </c>
      <c r="CU148" t="str">
        <f>IF(ISERROR(MATCH(CU$1,'CSC Mitre'!EQ$1:EQ$220,0)),"",VLOOKUP(CU$1,'Tactic Recode'!$A$1:$B$547,2,FALSE))</f>
        <v/>
      </c>
      <c r="CV148" t="str">
        <f>IF(ISERROR(MATCH(CV$1,'CSC Mitre'!EQ$1:EQ$220,0)),"",VLOOKUP(CV$1,'Tactic Recode'!$A$1:$B$547,2,FALSE))</f>
        <v/>
      </c>
      <c r="CW148" t="str">
        <f>IF(ISERROR(MATCH(CW$1,'CSC Mitre'!EQ$1:EQ$220,0)),"",VLOOKUP(CW$1,'Tactic Recode'!$A$1:$B$547,2,FALSE))</f>
        <v/>
      </c>
      <c r="CX148" t="str">
        <f>IF(ISERROR(MATCH(CX$1,'CSC Mitre'!EQ$1:EQ$220,0)),"",VLOOKUP(CX$1,'Tactic Recode'!$A$1:$B$547,2,FALSE))</f>
        <v/>
      </c>
      <c r="CY148" t="str">
        <f>IF(ISERROR(MATCH(CY$1,'CSC Mitre'!EQ$1:EQ$220,0)),"",VLOOKUP(CY$1,'Tactic Recode'!$A$1:$B$547,2,FALSE))</f>
        <v/>
      </c>
      <c r="CZ148" t="str">
        <f>IF(ISERROR(MATCH(CZ$1,'CSC Mitre'!EQ$1:EQ$220,0)),"",VLOOKUP(CZ$1,'Tactic Recode'!$A$1:$B$547,2,FALSE))</f>
        <v/>
      </c>
      <c r="DA148" t="str">
        <f>IF(ISERROR(MATCH(DA$1,'CSC Mitre'!EQ$1:EQ$220,0)),"",VLOOKUP(DA$1,'Tactic Recode'!$A$1:$B$547,2,FALSE))</f>
        <v/>
      </c>
      <c r="DB148" t="str">
        <f>IF(ISERROR(MATCH(DB$1,'CSC Mitre'!EQ$1:EQ$220,0)),"",VLOOKUP(DB$1,'Tactic Recode'!$A$1:$B$547,2,FALSE))</f>
        <v/>
      </c>
      <c r="DC148" t="str">
        <f>IF(ISERROR(MATCH(DC$1,'CSC Mitre'!EQ$1:EQ$220,0)),"",VLOOKUP(DC$1,'Tactic Recode'!$A$1:$B$547,2,FALSE))</f>
        <v/>
      </c>
      <c r="DD148" t="str">
        <f>IF(ISERROR(MATCH(DD$1,'CSC Mitre'!EQ$1:EQ$220,0)),"",VLOOKUP(DD$1,'Tactic Recode'!$A$1:$B$547,2,FALSE))</f>
        <v/>
      </c>
      <c r="DE148" t="str">
        <f>IF(ISERROR(MATCH(DE$1,'CSC Mitre'!EQ$1:EQ$220,0)),"",VLOOKUP(DE$1,'Tactic Recode'!$A$1:$B$547,2,FALSE))</f>
        <v/>
      </c>
      <c r="DF148" t="str">
        <f>IF(ISERROR(MATCH(DF$1,'CSC Mitre'!EQ$1:EQ$220,0)),"",VLOOKUP(DF$1,'Tactic Recode'!$A$1:$B$547,2,FALSE))</f>
        <v/>
      </c>
      <c r="DG148" t="str">
        <f>IF(ISERROR(MATCH(DG$1,'CSC Mitre'!EQ$1:EQ$220,0)),"",VLOOKUP(DG$1,'Tactic Recode'!$A$1:$B$547,2,FALSE))</f>
        <v/>
      </c>
      <c r="DH148" t="str">
        <f>IF(ISERROR(MATCH(DH$1,'CSC Mitre'!EQ$1:EQ$220,0)),"",VLOOKUP(DH$1,'Tactic Recode'!$A$1:$B$547,2,FALSE))</f>
        <v/>
      </c>
      <c r="DI148" t="str">
        <f>IF(ISERROR(MATCH(DI$1,'CSC Mitre'!EQ$1:EQ$220,0)),"",VLOOKUP(DI$1,'Tactic Recode'!$A$1:$B$547,2,FALSE))</f>
        <v/>
      </c>
      <c r="DJ148" t="str">
        <f>IF(ISERROR(MATCH(DJ$1,'CSC Mitre'!EQ$1:EQ$220,0)),"",VLOOKUP(DJ$1,'Tactic Recode'!$A$1:$B$547,2,FALSE))</f>
        <v/>
      </c>
      <c r="DK148" t="str">
        <f>IF(ISERROR(MATCH(DK$1,'CSC Mitre'!EQ$1:EQ$220,0)),"",VLOOKUP(DK$1,'Tactic Recode'!$A$1:$B$547,2,FALSE))</f>
        <v/>
      </c>
      <c r="DL148" t="str">
        <f>IF(ISERROR(MATCH(DL$1,'CSC Mitre'!EQ$1:EQ$220,0)),"",VLOOKUP(DL$1,'Tactic Recode'!$A$1:$B$547,2,FALSE))</f>
        <v/>
      </c>
      <c r="DM148" t="str">
        <f>IF(ISERROR(MATCH(DM$1,'CSC Mitre'!EQ$1:EQ$220,0)),"",VLOOKUP(DM$1,'Tactic Recode'!$A$1:$B$547,2,FALSE))</f>
        <v/>
      </c>
      <c r="DN148" t="str">
        <f>IF(ISERROR(MATCH(DN$1,'CSC Mitre'!EQ$1:EQ$220,0)),"",VLOOKUP(DN$1,'Tactic Recode'!$A$1:$B$547,2,FALSE))</f>
        <v/>
      </c>
      <c r="DO148" t="str">
        <f>IF(ISERROR(MATCH(DO$1,'CSC Mitre'!EQ$1:EQ$220,0)),"",VLOOKUP(DO$1,'Tactic Recode'!$A$1:$B$547,2,FALSE))</f>
        <v/>
      </c>
      <c r="DP148" t="str">
        <f>IF(ISERROR(MATCH(DP$1,'CSC Mitre'!EQ$1:EQ$220,0)),"",VLOOKUP(DP$1,'Tactic Recode'!$A$1:$B$547,2,FALSE))</f>
        <v/>
      </c>
      <c r="DQ148" t="str">
        <f>IF(ISERROR(MATCH(DQ$1,'CSC Mitre'!EQ$1:EQ$220,0)),"",VLOOKUP(DQ$1,'Tactic Recode'!$A$1:$B$547,2,FALSE))</f>
        <v/>
      </c>
      <c r="DR148" t="str">
        <f>IF(ISERROR(MATCH(DR$1,'CSC Mitre'!EQ$1:EQ$220,0)),"",VLOOKUP(DR$1,'Tactic Recode'!$A$1:$B$547,2,FALSE))</f>
        <v/>
      </c>
      <c r="DS148" t="str">
        <f>IF(ISERROR(MATCH(DS$1,'CSC Mitre'!EQ$1:EQ$220,0)),"",VLOOKUP(DS$1,'Tactic Recode'!$A$1:$B$547,2,FALSE))</f>
        <v/>
      </c>
      <c r="DT148" t="str">
        <f>IF(ISERROR(MATCH(DT$1,'CSC Mitre'!EQ$1:EQ$220,0)),"",VLOOKUP(DT$1,'Tactic Recode'!$A$1:$B$547,2,FALSE))</f>
        <v/>
      </c>
      <c r="DU148" t="str">
        <f>IF(ISERROR(MATCH(DU$1,'CSC Mitre'!EQ$1:EQ$220,0)),"",VLOOKUP(DU$1,'Tactic Recode'!$A$1:$B$547,2,FALSE))</f>
        <v/>
      </c>
      <c r="DV148" t="str">
        <f>IF(ISERROR(MATCH(DV$1,'CSC Mitre'!EQ$1:EQ$220,0)),"",VLOOKUP(DV$1,'Tactic Recode'!$A$1:$B$547,2,FALSE))</f>
        <v/>
      </c>
      <c r="DW148" t="str">
        <f>IF(ISERROR(MATCH(DW$1,'CSC Mitre'!EQ$1:EQ$220,0)),"",VLOOKUP(DW$1,'Tactic Recode'!$A$1:$B$547,2,FALSE))</f>
        <v/>
      </c>
      <c r="DX148" t="str">
        <f>IF(ISERROR(MATCH(DX$1,'CSC Mitre'!EQ$1:EQ$220,0)),"",VLOOKUP(DX$1,'Tactic Recode'!$A$1:$B$547,2,FALSE))</f>
        <v/>
      </c>
      <c r="DY148" t="str">
        <f>IF(ISERROR(MATCH(DY$1,'CSC Mitre'!EQ$1:EQ$220,0)),"",VLOOKUP(DY$1,'Tactic Recode'!$A$1:$B$547,2,FALSE))</f>
        <v/>
      </c>
      <c r="DZ148" t="str">
        <f>IF(ISERROR(MATCH(DZ$1,'CSC Mitre'!EQ$1:EQ$220,0)),"",VLOOKUP(DZ$1,'Tactic Recode'!$A$1:$B$547,2,FALSE))</f>
        <v/>
      </c>
      <c r="EA148" t="str">
        <f>IF(ISERROR(MATCH(EA$1,'CSC Mitre'!EQ$1:EQ$220,0)),"",VLOOKUP(EA$1,'Tactic Recode'!$A$1:$B$547,2,FALSE))</f>
        <v/>
      </c>
      <c r="EB148" t="str">
        <f>IF(ISERROR(MATCH(EB$1,'CSC Mitre'!EQ$1:EQ$220,0)),"",VLOOKUP(EB$1,'Tactic Recode'!$A$1:$B$547,2,FALSE))</f>
        <v/>
      </c>
      <c r="EC148" t="str">
        <f>IF(ISERROR(MATCH(EC$1,'CSC Mitre'!EQ$1:EQ$220,0)),"",VLOOKUP(EC$1,'Tactic Recode'!$A$1:$B$547,2,FALSE))</f>
        <v/>
      </c>
      <c r="ED148" t="str">
        <f>IF(ISERROR(MATCH(ED$1,'CSC Mitre'!EQ$1:EQ$220,0)),"",VLOOKUP(ED$1,'Tactic Recode'!$A$1:$B$547,2,FALSE))</f>
        <v/>
      </c>
      <c r="EE148" t="str">
        <f>IF(ISERROR(MATCH(EE$1,'CSC Mitre'!EQ$1:EQ$220,0)),"",VLOOKUP(EE$1,'Tactic Recode'!$A$1:$B$547,2,FALSE))</f>
        <v/>
      </c>
      <c r="EF148" t="str">
        <f>IF(ISERROR(MATCH(EF$1,'CSC Mitre'!EQ$1:EQ$220,0)),"",VLOOKUP(EF$1,'Tactic Recode'!$A$1:$B$547,2,FALSE))</f>
        <v/>
      </c>
      <c r="EG148" t="str">
        <f>IF(ISERROR(MATCH(EG$1,'CSC Mitre'!EQ$1:EQ$220,0)),"",VLOOKUP(EG$1,'Tactic Recode'!$A$1:$B$547,2,FALSE))</f>
        <v/>
      </c>
      <c r="EH148" t="str">
        <f>IF(ISERROR(MATCH(EH$1,'CSC Mitre'!EQ$1:EQ$220,0)),"",VLOOKUP(EH$1,'Tactic Recode'!$A$1:$B$547,2,FALSE))</f>
        <v/>
      </c>
      <c r="EI148" t="str">
        <f>IF(ISERROR(MATCH(EI$1,'CSC Mitre'!EQ$1:EQ$220,0)),"",VLOOKUP(EI$1,'Tactic Recode'!$A$1:$B$547,2,FALSE))</f>
        <v/>
      </c>
      <c r="EJ148" t="str">
        <f>IF(ISERROR(MATCH(EJ$1,'CSC Mitre'!EQ$1:EQ$220,0)),"",VLOOKUP(EJ$1,'Tactic Recode'!$A$1:$B$547,2,FALSE))</f>
        <v/>
      </c>
      <c r="EK148" t="str">
        <f>IF(ISERROR(MATCH(EK$1,'CSC Mitre'!EQ$1:EQ$220,0)),"",VLOOKUP(EK$1,'Tactic Recode'!$A$1:$B$547,2,FALSE))</f>
        <v/>
      </c>
      <c r="EL148" t="str">
        <f>IF(ISERROR(MATCH(EL$1,'CSC Mitre'!EQ$1:EQ$220,0)),"",VLOOKUP(EL$1,'Tactic Recode'!$A$1:$B$547,2,FALSE))</f>
        <v/>
      </c>
      <c r="EM148" t="str">
        <f>IF(ISERROR(MATCH(EM$1,'CSC Mitre'!EQ$1:EQ$220,0)),"",VLOOKUP(EM$1,'Tactic Recode'!$A$1:$B$547,2,FALSE))</f>
        <v/>
      </c>
      <c r="EN148" t="str">
        <f>IF(ISERROR(MATCH(EN$1,'CSC Mitre'!EQ$1:EQ$220,0)),"",VLOOKUP(EN$1,'Tactic Recode'!$A$1:$B$547,2,FALSE))</f>
        <v/>
      </c>
      <c r="EO148" t="str">
        <f>IF(ISERROR(MATCH(EO$1,'CSC Mitre'!EQ$1:EQ$220,0)),"",VLOOKUP(EO$1,'Tactic Recode'!$A$1:$B$547,2,FALSE))</f>
        <v/>
      </c>
      <c r="EP148" t="str">
        <f>IF(ISERROR(MATCH(EP$1,'CSC Mitre'!EQ$1:EQ$220,0)),"",VLOOKUP(EP$1,'Tactic Recode'!$A$1:$B$547,2,FALSE))</f>
        <v/>
      </c>
      <c r="EQ148" t="str">
        <f>IF(ISERROR(MATCH(EQ$1,'CSC Mitre'!EQ$1:EQ$220,0)),"",VLOOKUP(EQ$1,'Tactic Recode'!$A$1:$B$547,2,FALSE))</f>
        <v/>
      </c>
      <c r="ER148" t="str">
        <f>IF(ISERROR(MATCH(ER$1,'CSC Mitre'!EQ$1:EQ$220,0)),"",VLOOKUP(ER$1,'Tactic Recode'!$A$1:$B$547,2,FALSE))</f>
        <v/>
      </c>
      <c r="ES148" t="str">
        <f>IF(ISERROR(MATCH(ES$1,'CSC Mitre'!EQ$1:EQ$220,0)),"",VLOOKUP(ES$1,'Tactic Recode'!$A$1:$B$547,2,FALSE))</f>
        <v/>
      </c>
      <c r="ET148" t="str">
        <f>IF(ISERROR(MATCH(ET$1,'CSC Mitre'!EQ$1:EQ$220,0)),"",VLOOKUP(ET$1,'Tactic Recode'!$A$1:$B$547,2,FALSE))</f>
        <v/>
      </c>
      <c r="EU148" t="str">
        <f>IF(ISERROR(MATCH(EU$1,'CSC Mitre'!EQ$1:EQ$220,0)),"",VLOOKUP(EU$1,'Tactic Recode'!$A$1:$B$547,2,FALSE))</f>
        <v/>
      </c>
      <c r="EV148" t="str">
        <f>IF(ISERROR(MATCH(EV$1,'CSC Mitre'!EQ$1:EQ$220,0)),"",VLOOKUP(EV$1,'Tactic Recode'!$A$1:$B$547,2,FALSE))</f>
        <v/>
      </c>
      <c r="EW148" t="str">
        <f>IF(ISERROR(MATCH(EW$1,'CSC Mitre'!EQ$1:EQ$220,0)),"",VLOOKUP(EW$1,'Tactic Recode'!$A$1:$B$547,2,FALSE))</f>
        <v/>
      </c>
      <c r="EX148" t="str">
        <f>IF(ISERROR(MATCH(EX$1,'CSC Mitre'!EQ$1:EQ$220,0)),"",VLOOKUP(EX$1,'Tactic Recode'!$A$1:$B$547,2,FALSE))</f>
        <v/>
      </c>
      <c r="EY148" t="str">
        <f>IF(ISERROR(MATCH(EY$1,'CSC Mitre'!EQ$1:EQ$220,0)),"",VLOOKUP(EY$1,'Tactic Recode'!$A$1:$B$547,2,FALSE))</f>
        <v/>
      </c>
      <c r="EZ148" t="str">
        <f>IF(ISERROR(MATCH(EZ$1,'CSC Mitre'!EQ$1:EQ$220,0)),"",VLOOKUP(EZ$1,'Tactic Recode'!$A$1:$B$547,2,FALSE))</f>
        <v/>
      </c>
      <c r="FA148" t="str">
        <f>IF(ISERROR(MATCH(FA$1,'CSC Mitre'!EQ$1:EQ$220,0)),"",VLOOKUP(FA$1,'Tactic Recode'!$A$1:$B$547,2,FALSE))</f>
        <v/>
      </c>
      <c r="FB148" t="str">
        <f>IF(ISERROR(MATCH(FB$1,'CSC Mitre'!EQ$1:EQ$220,0)),"",VLOOKUP(FB$1,'Tactic Recode'!$A$1:$B$547,2,FALSE))</f>
        <v/>
      </c>
      <c r="FC148" t="str">
        <f>IF(ISERROR(MATCH(FC$1,'CSC Mitre'!EQ$1:EQ$220,0)),"",VLOOKUP(FC$1,'Tactic Recode'!$A$1:$B$547,2,FALSE))</f>
        <v/>
      </c>
      <c r="FD148" t="str">
        <f>IF(ISERROR(MATCH(FD$1,'CSC Mitre'!EQ$1:EQ$220,0)),"",VLOOKUP(FD$1,'Tactic Recode'!$A$1:$B$547,2,FALSE))</f>
        <v/>
      </c>
      <c r="FE148" t="str">
        <f>IF(ISERROR(MATCH(FE$1,'CSC Mitre'!EQ$1:EQ$220,0)),"",VLOOKUP(FE$1,'Tactic Recode'!$A$1:$B$547,2,FALSE))</f>
        <v/>
      </c>
      <c r="FF148" t="str">
        <f>IF(ISERROR(MATCH(FF$1,'CSC Mitre'!EQ$1:EQ$220,0)),"",VLOOKUP(FF$1,'Tactic Recode'!$A$1:$B$547,2,FALSE))</f>
        <v/>
      </c>
      <c r="FG148" t="str">
        <f>IF(ISERROR(MATCH(FG$1,'CSC Mitre'!EQ$1:EQ$220,0)),"",VLOOKUP(FG$1,'Tactic Recode'!$A$1:$B$547,2,FALSE))</f>
        <v/>
      </c>
      <c r="FH148" t="str">
        <f>IF(ISERROR(MATCH(FH$1,'CSC Mitre'!EQ$1:EQ$220,0)),"",VLOOKUP(FH$1,'Tactic Recode'!$A$1:$B$547,2,FALSE))</f>
        <v/>
      </c>
      <c r="FI148" t="str">
        <f>IF(ISERROR(MATCH(FI$1,'CSC Mitre'!EQ$1:EQ$220,0)),"",VLOOKUP(FI$1,'Tactic Recode'!$A$1:$B$547,2,FALSE))</f>
        <v/>
      </c>
      <c r="FJ148" t="str">
        <f>IF(ISERROR(MATCH(FJ$1,'CSC Mitre'!EQ$1:EQ$220,0)),"",VLOOKUP(FJ$1,'Tactic Recode'!$A$1:$B$547,2,FALSE))</f>
        <v/>
      </c>
      <c r="FK148" t="str">
        <f>IF(ISERROR(MATCH(FK$1,'CSC Mitre'!EQ$1:EQ$220,0)),"",VLOOKUP(FK$1,'Tactic Recode'!$A$1:$B$547,2,FALSE))</f>
        <v/>
      </c>
      <c r="FL148" t="str">
        <f>IF(ISERROR(MATCH(FL$1,'CSC Mitre'!EQ$1:EQ$220,0)),"",VLOOKUP(FL$1,'Tactic Recode'!$A$1:$B$547,2,FALSE))</f>
        <v/>
      </c>
      <c r="FM148" t="str">
        <f>IF(ISERROR(MATCH(FM$1,'CSC Mitre'!EQ$1:EQ$220,0)),"",VLOOKUP(FM$1,'Tactic Recode'!$A$1:$B$547,2,FALSE))</f>
        <v/>
      </c>
      <c r="FN148" t="str">
        <f>IF(ISERROR(MATCH(FN$1,'CSC Mitre'!EQ$1:EQ$220,0)),"",VLOOKUP(FN$1,'Tactic Recode'!$A$1:$B$547,2,FALSE))</f>
        <v/>
      </c>
      <c r="FO148" t="str">
        <f>IF(ISERROR(MATCH(FO$1,'CSC Mitre'!EQ$1:EQ$220,0)),"",VLOOKUP(FO$1,'Tactic Recode'!$A$1:$B$547,2,FALSE))</f>
        <v/>
      </c>
      <c r="FP148" t="str">
        <f>IF(ISERROR(MATCH(FP$1,'CSC Mitre'!EQ$1:EQ$220,0)),"",VLOOKUP(FP$1,'Tactic Recode'!$A$1:$B$547,2,FALSE))</f>
        <v/>
      </c>
      <c r="FQ148" t="str">
        <f>IF(ISERROR(MATCH(FQ$1,'CSC Mitre'!EQ$1:EQ$220,0)),"",VLOOKUP(FQ$1,'Tactic Recode'!$A$1:$B$547,2,FALSE))</f>
        <v/>
      </c>
      <c r="FR148" t="str">
        <f>IF(ISERROR(MATCH(FR$1,'CSC Mitre'!EQ$1:EQ$220,0)),"",VLOOKUP(FR$1,'Tactic Recode'!$A$1:$B$547,2,FALSE))</f>
        <v/>
      </c>
      <c r="FS148" t="str">
        <f>IF(ISERROR(MATCH(FS$1,'CSC Mitre'!EQ$1:EQ$220,0)),"",VLOOKUP(FS$1,'Tactic Recode'!$A$1:$B$547,2,FALSE))</f>
        <v/>
      </c>
      <c r="FT148" t="str">
        <f>IF(ISERROR(MATCH(FT$1,'CSC Mitre'!EQ$1:EQ$220,0)),"",VLOOKUP(FT$1,'Tactic Recode'!$A$1:$B$547,2,FALSE))</f>
        <v/>
      </c>
      <c r="FU148" t="str">
        <f>IF(ISERROR(MATCH(FU$1,'CSC Mitre'!EQ$1:EQ$220,0)),"",VLOOKUP(FU$1,'Tactic Recode'!$A$1:$B$547,2,FALSE))</f>
        <v/>
      </c>
      <c r="FV148" t="str">
        <f>IF(ISERROR(MATCH(FV$1,'CSC Mitre'!EQ$1:EQ$220,0)),"",VLOOKUP(FV$1,'Tactic Recode'!$A$1:$B$547,2,FALSE))</f>
        <v/>
      </c>
      <c r="FW148" t="str">
        <f>IF(ISERROR(MATCH(FW$1,'CSC Mitre'!EQ$1:EQ$220,0)),"",VLOOKUP(FW$1,'Tactic Recode'!$A$1:$B$547,2,FALSE))</f>
        <v/>
      </c>
      <c r="FX148" t="str">
        <f>IF(ISERROR(MATCH(FX$1,'CSC Mitre'!EQ$1:EQ$220,0)),"",VLOOKUP(FX$1,'Tactic Recode'!$A$1:$B$547,2,FALSE))</f>
        <v/>
      </c>
      <c r="FY148" t="str">
        <f>IF(ISERROR(MATCH(FY$1,'CSC Mitre'!EQ$1:EQ$220,0)),"",VLOOKUP(FY$1,'Tactic Recode'!$A$1:$B$547,2,FALSE))</f>
        <v/>
      </c>
      <c r="FZ148" t="str">
        <f>IF(ISERROR(MATCH(FZ$1,'CSC Mitre'!EQ$1:EQ$220,0)),"",VLOOKUP(FZ$1,'Tactic Recode'!$A$1:$B$547,2,FALSE))</f>
        <v/>
      </c>
      <c r="GA148" t="str">
        <f>IF(ISERROR(MATCH(GA$1,'CSC Mitre'!EQ$1:EQ$220,0)),"",VLOOKUP(GA$1,'Tactic Recode'!$A$1:$B$547,2,FALSE))</f>
        <v/>
      </c>
      <c r="GB148" t="str">
        <f>IF(ISERROR(MATCH(GB$1,'CSC Mitre'!EQ$1:EQ$220,0)),"",VLOOKUP(GB$1,'Tactic Recode'!$A$1:$B$547,2,FALSE))</f>
        <v/>
      </c>
      <c r="GC148" t="str">
        <f>IF(ISERROR(MATCH(GC$1,'CSC Mitre'!EQ$1:EQ$220,0)),"",VLOOKUP(GC$1,'Tactic Recode'!$A$1:$B$547,2,FALSE))</f>
        <v/>
      </c>
      <c r="GD148" t="str">
        <f>IF(ISERROR(MATCH(GD$1,'CSC Mitre'!EQ$1:EQ$220,0)),"",VLOOKUP(GD$1,'Tactic Recode'!$A$1:$B$547,2,FALSE))</f>
        <v/>
      </c>
      <c r="GE148" t="str">
        <f>IF(ISERROR(MATCH(GE$1,'CSC Mitre'!EQ$1:EQ$220,0)),"",VLOOKUP(GE$1,'Tactic Recode'!$A$1:$B$547,2,FALSE))</f>
        <v/>
      </c>
      <c r="GF148" t="str">
        <f>IF(ISERROR(MATCH(GF$1,'CSC Mitre'!EQ$1:EQ$220,0)),"",VLOOKUP(GF$1,'Tactic Recode'!$A$1:$B$547,2,FALSE))</f>
        <v/>
      </c>
      <c r="GG148" t="str">
        <f>IF(ISERROR(MATCH(GG$1,'CSC Mitre'!EQ$1:EQ$220,0)),"",VLOOKUP(GG$1,'Tactic Recode'!$A$1:$B$547,2,FALSE))</f>
        <v/>
      </c>
      <c r="GH148" t="str">
        <f>IF(ISERROR(MATCH(GH$1,'CSC Mitre'!EQ$1:EQ$220,0)),"",VLOOKUP(GH$1,'Tactic Recode'!$A$1:$B$547,2,FALSE))</f>
        <v/>
      </c>
      <c r="GI148" t="str">
        <f>IF(ISERROR(MATCH(GI$1,'CSC Mitre'!EQ$1:EQ$220,0)),"",VLOOKUP(GI$1,'Tactic Recode'!$A$1:$B$547,2,FALSE))</f>
        <v/>
      </c>
      <c r="GJ148" t="str">
        <f>IF(ISERROR(MATCH(GJ$1,'CSC Mitre'!EQ$1:EQ$220,0)),"",VLOOKUP(GJ$1,'Tactic Recode'!$A$1:$B$547,2,FALSE))</f>
        <v/>
      </c>
      <c r="GK148" t="str">
        <f>IF(ISERROR(MATCH(GK$1,'CSC Mitre'!EQ$1:EQ$220,0)),"",VLOOKUP(GK$1,'Tactic Recode'!$A$1:$B$547,2,FALSE))</f>
        <v/>
      </c>
      <c r="GL148" t="str">
        <f>IF(ISERROR(MATCH(GL$1,'CSC Mitre'!EQ$1:EQ$220,0)),"",VLOOKUP(GL$1,'Tactic Recode'!$A$1:$B$547,2,FALSE))</f>
        <v/>
      </c>
      <c r="GM148" t="str">
        <f>IF(ISERROR(MATCH(GM$1,'CSC Mitre'!EQ$1:EQ$220,0)),"",VLOOKUP(GM$1,'Tactic Recode'!$A$1:$B$547,2,FALSE))</f>
        <v/>
      </c>
      <c r="GN148" t="str">
        <f>IF(ISERROR(MATCH(GN$1,'CSC Mitre'!EQ$1:EQ$220,0)),"",VLOOKUP(GN$1,'Tactic Recode'!$A$1:$B$547,2,FALSE))</f>
        <v/>
      </c>
      <c r="GO148" t="str">
        <f>IF(ISERROR(MATCH(GO$1,'CSC Mitre'!EQ$1:EQ$220,0)),"",VLOOKUP(GO$1,'Tactic Recode'!$A$1:$B$547,2,FALSE))</f>
        <v/>
      </c>
      <c r="GP148" t="str">
        <f>IF(ISERROR(MATCH(GP$1,'CSC Mitre'!EQ$1:EQ$220,0)),"",VLOOKUP(GP$1,'Tactic Recode'!$A$1:$B$547,2,FALSE))</f>
        <v/>
      </c>
      <c r="GQ148" t="str">
        <f>IF(ISERROR(MATCH(GQ$1,'CSC Mitre'!EQ$1:EQ$220,0)),"",VLOOKUP(GQ$1,'Tactic Recode'!$A$1:$B$547,2,FALSE))</f>
        <v/>
      </c>
      <c r="GR148" t="str">
        <f>IF(ISERROR(MATCH(GR$1,'CSC Mitre'!EQ$1:EQ$220,0)),"",VLOOKUP(GR$1,'Tactic Recode'!$A$1:$B$547,2,FALSE))</f>
        <v/>
      </c>
      <c r="GS148" t="str">
        <f>IF(ISERROR(MATCH(GS$1,'CSC Mitre'!EQ$1:EQ$220,0)),"",VLOOKUP(GS$1,'Tactic Recode'!$A$1:$B$547,2,FALSE))</f>
        <v/>
      </c>
      <c r="GT148" t="str">
        <f>IF(ISERROR(MATCH(GT$1,'CSC Mitre'!EQ$1:EQ$220,0)),"",VLOOKUP(GT$1,'Tactic Recode'!$A$1:$B$547,2,FALSE))</f>
        <v/>
      </c>
      <c r="GU148" t="str">
        <f>IF(ISERROR(MATCH(GU$1,'CSC Mitre'!EQ$1:EQ$220,0)),"",VLOOKUP(GU$1,'Tactic Recode'!$A$1:$B$547,2,FALSE))</f>
        <v/>
      </c>
      <c r="GV148" t="str">
        <f>IF(ISERROR(MATCH(GV$1,'CSC Mitre'!EQ$1:EQ$220,0)),"",VLOOKUP(GV$1,'Tactic Recode'!$A$1:$B$547,2,FALSE))</f>
        <v/>
      </c>
      <c r="GW148" t="str">
        <f>IF(ISERROR(MATCH(GW$1,'CSC Mitre'!EQ$1:EQ$220,0)),"",VLOOKUP(GW$1,'Tactic Recode'!$A$1:$B$547,2,FALSE))</f>
        <v/>
      </c>
      <c r="GX148" t="str">
        <f>IF(ISERROR(MATCH(GX$1,'CSC Mitre'!EQ$1:EQ$220,0)),"",VLOOKUP(GX$1,'Tactic Recode'!$A$1:$B$547,2,FALSE))</f>
        <v/>
      </c>
      <c r="GY148" t="str">
        <f>IF(ISERROR(MATCH(GY$1,'CSC Mitre'!EQ$1:EQ$220,0)),"",VLOOKUP(GY$1,'Tactic Recode'!$A$1:$B$547,2,FALSE))</f>
        <v/>
      </c>
      <c r="GZ148" t="str">
        <f>IF(ISERROR(MATCH(GZ$1,'CSC Mitre'!EQ$1:EQ$220,0)),"",VLOOKUP(GZ$1,'Tactic Recode'!$A$1:$B$547,2,FALSE))</f>
        <v/>
      </c>
      <c r="HA148" t="str">
        <f>IF(ISERROR(MATCH(HA$1,'CSC Mitre'!EQ$1:EQ$220,0)),"",VLOOKUP(HA$1,'Tactic Recode'!$A$1:$B$547,2,FALSE))</f>
        <v/>
      </c>
      <c r="HB148" t="str">
        <f>IF(ISERROR(MATCH(HB$1,'CSC Mitre'!EQ$1:EQ$220,0)),"",VLOOKUP(HB$1,'Tactic Recode'!$A$1:$B$547,2,FALSE))</f>
        <v/>
      </c>
      <c r="HC148" t="str">
        <f>IF(ISERROR(MATCH(HC$1,'CSC Mitre'!EQ$1:EQ$220,0)),"",VLOOKUP(HC$1,'Tactic Recode'!$A$1:$B$547,2,FALSE))</f>
        <v/>
      </c>
      <c r="HD148" t="str">
        <f>IF(ISERROR(MATCH(HD$1,'CSC Mitre'!EQ$1:EQ$220,0)),"",VLOOKUP(HD$1,'Tactic Recode'!$A$1:$B$547,2,FALSE))</f>
        <v/>
      </c>
      <c r="HE148" t="str">
        <f>IF(ISERROR(MATCH(HE$1,'CSC Mitre'!EQ$1:EQ$220,0)),"",VLOOKUP(HE$1,'Tactic Recode'!$A$1:$B$547,2,FALSE))</f>
        <v/>
      </c>
      <c r="HF148" t="str">
        <f>IF(ISERROR(MATCH(HF$1,'CSC Mitre'!EQ$1:EQ$220,0)),"",VLOOKUP(HF$1,'Tactic Recode'!$A$1:$B$547,2,FALSE))</f>
        <v/>
      </c>
      <c r="HG148" t="str">
        <f>IF(ISERROR(MATCH(HG$1,'CSC Mitre'!EQ$1:EQ$220,0)),"",VLOOKUP(HG$1,'Tactic Recode'!$A$1:$B$547,2,FALSE))</f>
        <v/>
      </c>
      <c r="HH148" t="str">
        <f>IF(ISERROR(MATCH(HH$1,'CSC Mitre'!EQ$1:EQ$220,0)),"",VLOOKUP(HH$1,'Tactic Recode'!$A$1:$B$547,2,FALSE))</f>
        <v/>
      </c>
      <c r="HI148" t="str">
        <f>IF(ISERROR(MATCH(HI$1,'CSC Mitre'!EQ$1:EQ$220,0)),"",VLOOKUP(HI$1,'Tactic Recode'!$A$1:$B$547,2,FALSE))</f>
        <v/>
      </c>
      <c r="HJ148" t="str">
        <f>IF(ISERROR(MATCH(HJ$1,'CSC Mitre'!EQ$1:EQ$220,0)),"",VLOOKUP(HJ$1,'Tactic Recode'!$A$1:$B$547,2,FALSE))</f>
        <v/>
      </c>
      <c r="HK148" t="str">
        <f>IF(ISERROR(MATCH(HK$1,'CSC Mitre'!EQ$1:EQ$220,0)),"",VLOOKUP(HK$1,'Tactic Recode'!$A$1:$B$547,2,FALSE))</f>
        <v/>
      </c>
      <c r="HL148" t="str">
        <f>IF(ISERROR(MATCH(HL$1,'CSC Mitre'!EQ$1:EQ$220,0)),"",VLOOKUP(HL$1,'Tactic Recode'!$A$1:$B$547,2,FALSE))</f>
        <v/>
      </c>
      <c r="HM148" t="str">
        <f>IF(ISERROR(MATCH(HM$1,'CSC Mitre'!EQ$1:EQ$220,0)),"",VLOOKUP(HM$1,'Tactic Recode'!$A$1:$B$547,2,FALSE))</f>
        <v/>
      </c>
      <c r="HN148" t="str">
        <f>IF(ISERROR(MATCH(HN$1,'CSC Mitre'!EQ$1:EQ$220,0)),"",VLOOKUP(HN$1,'Tactic Recode'!$A$1:$B$547,2,FALSE))</f>
        <v/>
      </c>
      <c r="HO148" t="str">
        <f>IF(ISERROR(MATCH(HO$1,'CSC Mitre'!EQ$1:EQ$220,0)),"",VLOOKUP(HO$1,'Tactic Recode'!$A$1:$B$547,2,FALSE))</f>
        <v/>
      </c>
      <c r="HP148" t="str">
        <f>IF(ISERROR(MATCH(HP$1,'CSC Mitre'!EQ$1:EQ$220,0)),"",VLOOKUP(HP$1,'Tactic Recode'!$A$1:$B$547,2,FALSE))</f>
        <v/>
      </c>
      <c r="HQ148" t="str">
        <f>IF(ISERROR(MATCH(HQ$1,'CSC Mitre'!EQ$1:EQ$220,0)),"",VLOOKUP(HQ$1,'Tactic Recode'!$A$1:$B$547,2,FALSE))</f>
        <v/>
      </c>
      <c r="HR148" t="str">
        <f>IF(ISERROR(MATCH(HR$1,'CSC Mitre'!EQ$1:EQ$220,0)),"",VLOOKUP(HR$1,'Tactic Recode'!$A$1:$B$547,2,FALSE))</f>
        <v/>
      </c>
      <c r="HS148" t="str">
        <f>IF(ISERROR(MATCH(HS$1,'CSC Mitre'!EQ$1:EQ$220,0)),"",VLOOKUP(HS$1,'Tactic Recode'!$A$1:$B$547,2,FALSE))</f>
        <v/>
      </c>
      <c r="HT148" t="str">
        <f>IF(ISERROR(MATCH(HT$1,'CSC Mitre'!EQ$1:EQ$220,0)),"",VLOOKUP(HT$1,'Tactic Recode'!$A$1:$B$547,2,FALSE))</f>
        <v/>
      </c>
      <c r="HU148" t="str">
        <f>IF(ISERROR(MATCH(HU$1,'CSC Mitre'!EQ$1:EQ$220,0)),"",VLOOKUP(HU$1,'Tactic Recode'!$A$1:$B$547,2,FALSE))</f>
        <v/>
      </c>
      <c r="HV148" t="str">
        <f>IF(ISERROR(MATCH(HV$1,'CSC Mitre'!EQ$1:EQ$220,0)),"",VLOOKUP(HV$1,'Tactic Recode'!$A$1:$B$547,2,FALSE))</f>
        <v/>
      </c>
      <c r="HW148" t="str">
        <f>IF(ISERROR(MATCH(HW$1,'CSC Mitre'!EQ$1:EQ$220,0)),"",VLOOKUP(HW$1,'Tactic Recode'!$A$1:$B$547,2,FALSE))</f>
        <v/>
      </c>
      <c r="HX148" t="str">
        <f>IF(ISERROR(MATCH(HX$1,'CSC Mitre'!EQ$1:EQ$220,0)),"",VLOOKUP(HX$1,'Tactic Recode'!$A$1:$B$547,2,FALSE))</f>
        <v/>
      </c>
      <c r="HY148" t="str">
        <f>IF(ISERROR(MATCH(HY$1,'CSC Mitre'!EQ$1:EQ$220,0)),"",VLOOKUP(HY$1,'Tactic Recode'!$A$1:$B$547,2,FALSE))</f>
        <v/>
      </c>
      <c r="HZ148" t="str">
        <f>IF(ISERROR(MATCH(HZ$1,'CSC Mitre'!EQ$1:EQ$220,0)),"",VLOOKUP(HZ$1,'Tactic Recode'!$A$1:$B$547,2,FALSE))</f>
        <v/>
      </c>
      <c r="IA148" t="str">
        <f>IF(ISERROR(MATCH(IA$1,'CSC Mitre'!EQ$1:EQ$220,0)),"",VLOOKUP(IA$1,'Tactic Recode'!$A$1:$B$547,2,FALSE))</f>
        <v/>
      </c>
      <c r="IB148" t="str">
        <f>IF(ISERROR(MATCH(IB$1,'CSC Mitre'!EQ$1:EQ$220,0)),"",VLOOKUP(IB$1,'Tactic Recode'!$A$1:$B$547,2,FALSE))</f>
        <v/>
      </c>
      <c r="IC148" t="str">
        <f>IF(ISERROR(MATCH(IC$1,'CSC Mitre'!EQ$1:EQ$220,0)),"",VLOOKUP(IC$1,'Tactic Recode'!$A$1:$B$547,2,FALSE))</f>
        <v/>
      </c>
      <c r="ID148" t="str">
        <f>IF(ISERROR(MATCH(ID$1,'CSC Mitre'!EQ$1:EQ$220,0)),"",VLOOKUP(ID$1,'Tactic Recode'!$A$1:$B$547,2,FALSE))</f>
        <v/>
      </c>
      <c r="IE148" t="str">
        <f>IF(ISERROR(MATCH(IE$1,'CSC Mitre'!EQ$1:EQ$220,0)),"",VLOOKUP(IE$1,'Tactic Recode'!$A$1:$B$547,2,FALSE))</f>
        <v/>
      </c>
      <c r="IF148" t="str">
        <f>IF(ISERROR(MATCH(IF$1,'CSC Mitre'!EQ$1:EQ$220,0)),"",VLOOKUP(IF$1,'Tactic Recode'!$A$1:$B$547,2,FALSE))</f>
        <v/>
      </c>
      <c r="IG148" t="str">
        <f>IF(ISERROR(MATCH(IG$1,'CSC Mitre'!EQ$1:EQ$220,0)),"",VLOOKUP(IG$1,'Tactic Recode'!$A$1:$B$547,2,FALSE))</f>
        <v/>
      </c>
      <c r="IH148" t="str">
        <f>IF(ISERROR(MATCH(IH$1,'CSC Mitre'!EQ$1:EQ$220,0)),"",VLOOKUP(IH$1,'Tactic Recode'!$A$1:$B$547,2,FALSE))</f>
        <v/>
      </c>
      <c r="II148" t="str">
        <f>IF(ISERROR(MATCH(II$1,'CSC Mitre'!EQ$1:EQ$220,0)),"",VLOOKUP(II$1,'Tactic Recode'!$A$1:$B$547,2,FALSE))</f>
        <v/>
      </c>
      <c r="IJ148" t="str">
        <f>IF(ISERROR(MATCH(IJ$1,'CSC Mitre'!EQ$1:EQ$220,0)),"",VLOOKUP(IJ$1,'Tactic Recode'!$A$1:$B$547,2,FALSE))</f>
        <v/>
      </c>
      <c r="IK148" t="str">
        <f>IF(ISERROR(MATCH(IK$1,'CSC Mitre'!EQ$1:EQ$220,0)),"",VLOOKUP(IK$1,'Tactic Recode'!$A$1:$B$547,2,FALSE))</f>
        <v/>
      </c>
      <c r="IL148" t="str">
        <f>IF(ISERROR(MATCH(IL$1,'CSC Mitre'!EQ$1:EQ$220,0)),"",VLOOKUP(IL$1,'Tactic Recode'!$A$1:$B$547,2,FALSE))</f>
        <v/>
      </c>
      <c r="IM148" t="str">
        <f>IF(ISERROR(MATCH(IM$1,'CSC Mitre'!EQ$1:EQ$220,0)),"",VLOOKUP(IM$1,'Tactic Recode'!$A$1:$B$547,2,FALSE))</f>
        <v/>
      </c>
      <c r="IN148" t="str">
        <f>IF(ISERROR(MATCH(IN$1,'CSC Mitre'!EQ$1:EQ$220,0)),"",VLOOKUP(IN$1,'Tactic Recode'!$A$1:$B$547,2,FALSE))</f>
        <v/>
      </c>
      <c r="IO148" t="str">
        <f>IF(ISERROR(MATCH(IO$1,'CSC Mitre'!EQ$1:EQ$220,0)),"",VLOOKUP(IO$1,'Tactic Recode'!$A$1:$B$547,2,FALSE))</f>
        <v/>
      </c>
      <c r="IP148" t="str">
        <f>IF(ISERROR(MATCH(IP$1,'CSC Mitre'!EQ$1:EQ$220,0)),"",VLOOKUP(IP$1,'Tactic Recode'!$A$1:$B$547,2,FALSE))</f>
        <v/>
      </c>
      <c r="IQ148" t="str">
        <f>IF(ISERROR(MATCH(IQ$1,'CSC Mitre'!EQ$1:EQ$220,0)),"",VLOOKUP(IQ$1,'Tactic Recode'!$A$1:$B$547,2,FALSE))</f>
        <v/>
      </c>
      <c r="IR148" t="str">
        <f>IF(ISERROR(MATCH(IR$1,'CSC Mitre'!EQ$1:EQ$220,0)),"",VLOOKUP(IR$1,'Tactic Recode'!$A$1:$B$547,2,FALSE))</f>
        <v/>
      </c>
      <c r="IS148" t="str">
        <f>IF(ISERROR(MATCH(IS$1,'CSC Mitre'!EQ$1:EQ$220,0)),"",VLOOKUP(IS$1,'Tactic Recode'!$A$1:$B$547,2,FALSE))</f>
        <v/>
      </c>
      <c r="IT148" t="str">
        <f>IF(ISERROR(MATCH(IT$1,'CSC Mitre'!EQ$1:EQ$220,0)),"",VLOOKUP(IT$1,'Tactic Recode'!$A$1:$B$547,2,FALSE))</f>
        <v/>
      </c>
      <c r="IU148" t="str">
        <f>IF(ISERROR(MATCH(IU$1,'CSC Mitre'!EQ$1:EQ$220,0)),"",VLOOKUP(IU$1,'Tactic Recode'!$A$1:$B$547,2,FALSE))</f>
        <v/>
      </c>
      <c r="IV148" t="str">
        <f>IF(ISERROR(MATCH(IV$1,'CSC Mitre'!EQ$1:EQ$220,0)),"",VLOOKUP(IV$1,'Tactic Recode'!$A$1:$B$547,2,FALSE))</f>
        <v/>
      </c>
      <c r="IW148" t="str">
        <f>IF(ISERROR(MATCH(IW$1,'CSC Mitre'!EQ$1:EQ$220,0)),"",VLOOKUP(IW$1,'Tactic Recode'!$A$1:$B$547,2,FALSE))</f>
        <v/>
      </c>
      <c r="IX148" t="str">
        <f>IF(ISERROR(MATCH(IX$1,'CSC Mitre'!EQ$1:EQ$220,0)),"",VLOOKUP(IX$1,'Tactic Recode'!$A$1:$B$547,2,FALSE))</f>
        <v/>
      </c>
      <c r="IY148" t="str">
        <f>IF(ISERROR(MATCH(IY$1,'CSC Mitre'!EQ$1:EQ$220,0)),"",VLOOKUP(IY$1,'Tactic Recode'!$A$1:$B$547,2,FALSE))</f>
        <v/>
      </c>
      <c r="IZ148" t="str">
        <f>IF(ISERROR(MATCH(IZ$1,'CSC Mitre'!EQ$1:EQ$220,0)),"",VLOOKUP(IZ$1,'Tactic Recode'!$A$1:$B$547,2,FALSE))</f>
        <v/>
      </c>
      <c r="JA148" t="str">
        <f>IF(ISERROR(MATCH(JA$1,'CSC Mitre'!EQ$1:EQ$220,0)),"",VLOOKUP(JA$1,'Tactic Recode'!$A$1:$B$547,2,FALSE))</f>
        <v/>
      </c>
      <c r="JB148" t="str">
        <f>IF(ISERROR(MATCH(JB$1,'CSC Mitre'!EQ$1:EQ$220,0)),"",VLOOKUP(JB$1,'Tactic Recode'!$A$1:$B$547,2,FALSE))</f>
        <v/>
      </c>
      <c r="JC148" t="str">
        <f>IF(ISERROR(MATCH(JC$1,'CSC Mitre'!EQ$1:EQ$220,0)),"",VLOOKUP(JC$1,'Tactic Recode'!$A$1:$B$547,2,FALSE))</f>
        <v/>
      </c>
      <c r="JD148" t="str">
        <f>IF(ISERROR(MATCH(JD$1,'CSC Mitre'!EQ$1:EQ$220,0)),"",VLOOKUP(JD$1,'Tactic Recode'!$A$1:$B$547,2,FALSE))</f>
        <v/>
      </c>
      <c r="JE148" t="str">
        <f>IF(ISERROR(MATCH(JE$1,'CSC Mitre'!EQ$1:EQ$220,0)),"",VLOOKUP(JE$1,'Tactic Recode'!$A$1:$B$547,2,FALSE))</f>
        <v/>
      </c>
      <c r="JF148" t="str">
        <f>IF(ISERROR(MATCH(JF$1,'CSC Mitre'!EQ$1:EQ$220,0)),"",VLOOKUP(JF$1,'Tactic Recode'!$A$1:$B$547,2,FALSE))</f>
        <v/>
      </c>
      <c r="JG148" t="str">
        <f>IF(ISERROR(MATCH(JG$1,'CSC Mitre'!EQ$1:EQ$220,0)),"",VLOOKUP(JG$1,'Tactic Recode'!$A$1:$B$547,2,FALSE))</f>
        <v/>
      </c>
      <c r="JH148" t="str">
        <f>IF(ISERROR(MATCH(JH$1,'CSC Mitre'!EQ$1:EQ$220,0)),"",VLOOKUP(JH$1,'Tactic Recode'!$A$1:$B$547,2,FALSE))</f>
        <v/>
      </c>
      <c r="JI148" t="str">
        <f>IF(ISERROR(MATCH(JI$1,'CSC Mitre'!EQ$1:EQ$220,0)),"",VLOOKUP(JI$1,'Tactic Recode'!$A$1:$B$547,2,FALSE))</f>
        <v/>
      </c>
      <c r="JJ148" t="str">
        <f>IF(ISERROR(MATCH(JJ$1,'CSC Mitre'!EQ$1:EQ$220,0)),"",VLOOKUP(JJ$1,'Tactic Recode'!$A$1:$B$547,2,FALSE))</f>
        <v/>
      </c>
      <c r="JK148" t="str">
        <f>IF(ISERROR(MATCH(JK$1,'CSC Mitre'!EQ$1:EQ$220,0)),"",VLOOKUP(JK$1,'Tactic Recode'!$A$1:$B$547,2,FALSE))</f>
        <v/>
      </c>
      <c r="JL148" t="str">
        <f>IF(ISERROR(MATCH(JL$1,'CSC Mitre'!EQ$1:EQ$220,0)),"",VLOOKUP(JL$1,'Tactic Recode'!$A$1:$B$547,2,FALSE))</f>
        <v/>
      </c>
      <c r="JM148" t="str">
        <f>IF(ISERROR(MATCH(JM$1,'CSC Mitre'!EQ$1:EQ$220,0)),"",VLOOKUP(JM$1,'Tactic Recode'!$A$1:$B$547,2,FALSE))</f>
        <v/>
      </c>
      <c r="JN148" t="str">
        <f>IF(ISERROR(MATCH(JN$1,'CSC Mitre'!EQ$1:EQ$220,0)),"",VLOOKUP(JN$1,'Tactic Recode'!$A$1:$B$547,2,FALSE))</f>
        <v/>
      </c>
      <c r="JO148" t="str">
        <f>IF(ISERROR(MATCH(JO$1,'CSC Mitre'!EQ$1:EQ$220,0)),"",VLOOKUP(JO$1,'Tactic Recode'!$A$1:$B$547,2,FALSE))</f>
        <v/>
      </c>
      <c r="JP148" t="str">
        <f>IF(ISERROR(MATCH(JP$1,'CSC Mitre'!EQ$1:EQ$220,0)),"",VLOOKUP(JP$1,'Tactic Recode'!$A$1:$B$547,2,FALSE))</f>
        <v/>
      </c>
      <c r="JQ148" t="str">
        <f>IF(ISERROR(MATCH(JQ$1,'CSC Mitre'!EQ$1:EQ$220,0)),"",VLOOKUP(JQ$1,'Tactic Recode'!$A$1:$B$547,2,FALSE))</f>
        <v/>
      </c>
      <c r="JR148" t="str">
        <f>IF(ISERROR(MATCH(JR$1,'CSC Mitre'!EQ$1:EQ$220,0)),"",VLOOKUP(JR$1,'Tactic Recode'!$A$1:$B$547,2,FALSE))</f>
        <v/>
      </c>
      <c r="JS148" t="str">
        <f>IF(ISERROR(MATCH(JS$1,'CSC Mitre'!EQ$1:EQ$220,0)),"",VLOOKUP(JS$1,'Tactic Recode'!$A$1:$B$547,2,FALSE))</f>
        <v/>
      </c>
      <c r="JT148" t="str">
        <f>IF(ISERROR(MATCH(JT$1,'CSC Mitre'!EQ$1:EQ$220,0)),"",VLOOKUP(JT$1,'Tactic Recode'!$A$1:$B$547,2,FALSE))</f>
        <v/>
      </c>
      <c r="JU148" t="str">
        <f>IF(ISERROR(MATCH(JU$1,'CSC Mitre'!EQ$1:EQ$220,0)),"",VLOOKUP(JU$1,'Tactic Recode'!$A$1:$B$547,2,FALSE))</f>
        <v/>
      </c>
      <c r="JV148" t="str">
        <f>IF(ISERROR(MATCH(JV$1,'CSC Mitre'!EQ$1:EQ$220,0)),"",VLOOKUP(JV$1,'Tactic Recode'!$A$1:$B$547,2,FALSE))</f>
        <v/>
      </c>
      <c r="JW148" t="str">
        <f>IF(ISERROR(MATCH(JW$1,'CSC Mitre'!EQ$1:EQ$220,0)),"",VLOOKUP(JW$1,'Tactic Recode'!$A$1:$B$547,2,FALSE))</f>
        <v/>
      </c>
      <c r="JX148" t="str">
        <f>IF(ISERROR(MATCH(JX$1,'CSC Mitre'!EQ$1:EQ$220,0)),"",VLOOKUP(JX$1,'Tactic Recode'!$A$1:$B$547,2,FALSE))</f>
        <v/>
      </c>
      <c r="JY148" t="str">
        <f>IF(ISERROR(MATCH(JY$1,'CSC Mitre'!EQ$1:EQ$220,0)),"",VLOOKUP(JY$1,'Tactic Recode'!$A$1:$B$547,2,FALSE))</f>
        <v/>
      </c>
      <c r="JZ148" t="str">
        <f>IF(ISERROR(MATCH(JZ$1,'CSC Mitre'!EQ$1:EQ$220,0)),"",VLOOKUP(JZ$1,'Tactic Recode'!$A$1:$B$547,2,FALSE))</f>
        <v/>
      </c>
      <c r="KA148" t="str">
        <f>IF(ISERROR(MATCH(KA$1,'CSC Mitre'!EQ$1:EQ$220,0)),"",VLOOKUP(KA$1,'Tactic Recode'!$A$1:$B$547,2,FALSE))</f>
        <v/>
      </c>
      <c r="KB148" t="str">
        <f>IF(ISERROR(MATCH(KB$1,'CSC Mitre'!EQ$1:EQ$220,0)),"",VLOOKUP(KB$1,'Tactic Recode'!$A$1:$B$547,2,FALSE))</f>
        <v/>
      </c>
      <c r="KC148" t="str">
        <f>IF(ISERROR(MATCH(KC$1,'CSC Mitre'!EQ$1:EQ$220,0)),"",VLOOKUP(KC$1,'Tactic Recode'!$A$1:$B$547,2,FALSE))</f>
        <v/>
      </c>
      <c r="KD148" t="str">
        <f>IF(ISERROR(MATCH(KD$1,'CSC Mitre'!EQ$1:EQ$220,0)),"",VLOOKUP(KD$1,'Tactic Recode'!$A$1:$B$547,2,FALSE))</f>
        <v/>
      </c>
      <c r="KE148" t="str">
        <f>IF(ISERROR(MATCH(KE$1,'CSC Mitre'!EQ$1:EQ$220,0)),"",VLOOKUP(KE$1,'Tactic Recode'!$A$1:$B$547,2,FALSE))</f>
        <v/>
      </c>
      <c r="KF148" t="str">
        <f>IF(ISERROR(MATCH(KF$1,'CSC Mitre'!EQ$1:EQ$220,0)),"",VLOOKUP(KF$1,'Tactic Recode'!$A$1:$B$547,2,FALSE))</f>
        <v/>
      </c>
      <c r="KG148" t="str">
        <f>IF(ISERROR(MATCH(KG$1,'CSC Mitre'!EQ$1:EQ$220,0)),"",VLOOKUP(KG$1,'Tactic Recode'!$A$1:$B$547,2,FALSE))</f>
        <v/>
      </c>
      <c r="KH148" t="str">
        <f>IF(ISERROR(MATCH(KH$1,'CSC Mitre'!EQ$1:EQ$220,0)),"",VLOOKUP(KH$1,'Tactic Recode'!$A$1:$B$547,2,FALSE))</f>
        <v/>
      </c>
      <c r="KI148" t="str">
        <f>IF(ISERROR(MATCH(KI$1,'CSC Mitre'!EQ$1:EQ$220,0)),"",VLOOKUP(KI$1,'Tactic Recode'!$A$1:$B$547,2,FALSE))</f>
        <v/>
      </c>
      <c r="KJ148" t="str">
        <f>IF(ISERROR(MATCH(KJ$1,'CSC Mitre'!EQ$1:EQ$220,0)),"",VLOOKUP(KJ$1,'Tactic Recode'!$A$1:$B$547,2,FALSE))</f>
        <v/>
      </c>
      <c r="KK148" t="str">
        <f>IF(ISERROR(MATCH(KK$1,'CSC Mitre'!EQ$1:EQ$220,0)),"",VLOOKUP(KK$1,'Tactic Recode'!$A$1:$B$547,2,FALSE))</f>
        <v/>
      </c>
      <c r="KL148" t="str">
        <f>IF(ISERROR(MATCH(KL$1,'CSC Mitre'!EQ$1:EQ$220,0)),"",VLOOKUP(KL$1,'Tactic Recode'!$A$1:$B$547,2,FALSE))</f>
        <v/>
      </c>
      <c r="KM148" t="str">
        <f>IF(ISERROR(MATCH(KM$1,'CSC Mitre'!EQ$1:EQ$220,0)),"",VLOOKUP(KM$1,'Tactic Recode'!$A$1:$B$547,2,FALSE))</f>
        <v/>
      </c>
      <c r="KN148" t="str">
        <f>IF(ISERROR(MATCH(KN$1,'CSC Mitre'!EQ$1:EQ$220,0)),"",VLOOKUP(KN$1,'Tactic Recode'!$A$1:$B$547,2,FALSE))</f>
        <v/>
      </c>
      <c r="KO148" t="str">
        <f>IF(ISERROR(MATCH(KO$1,'CSC Mitre'!EQ$1:EQ$220,0)),"",VLOOKUP(KO$1,'Tactic Recode'!$A$1:$B$547,2,FALSE))</f>
        <v/>
      </c>
      <c r="KP148" t="str">
        <f>IF(ISERROR(MATCH(KP$1,'CSC Mitre'!EQ$1:EQ$220,0)),"",VLOOKUP(KP$1,'Tactic Recode'!$A$1:$B$547,2,FALSE))</f>
        <v/>
      </c>
      <c r="KQ148" t="str">
        <f>IF(ISERROR(MATCH(KQ$1,'CSC Mitre'!EQ$1:EQ$220,0)),"",VLOOKUP(KQ$1,'Tactic Recode'!$A$1:$B$547,2,FALSE))</f>
        <v/>
      </c>
      <c r="KR148" t="str">
        <f>IF(ISERROR(MATCH(KR$1,'CSC Mitre'!EQ$1:EQ$220,0)),"",VLOOKUP(KR$1,'Tactic Recode'!$A$1:$B$547,2,FALSE))</f>
        <v/>
      </c>
      <c r="KS148" t="str">
        <f>IF(ISERROR(MATCH(KS$1,'CSC Mitre'!EQ$1:EQ$220,0)),"",VLOOKUP(KS$1,'Tactic Recode'!$A$1:$B$547,2,FALSE))</f>
        <v/>
      </c>
      <c r="KT148" t="str">
        <f>IF(ISERROR(MATCH(KT$1,'CSC Mitre'!EQ$1:EQ$220,0)),"",VLOOKUP(KT$1,'Tactic Recode'!$A$1:$B$547,2,FALSE))</f>
        <v/>
      </c>
      <c r="KU148" t="str">
        <f>IF(ISERROR(MATCH(KU$1,'CSC Mitre'!EQ$1:EQ$220,0)),"",VLOOKUP(KU$1,'Tactic Recode'!$A$1:$B$547,2,FALSE))</f>
        <v/>
      </c>
      <c r="KV148" t="str">
        <f>IF(ISERROR(MATCH(KV$1,'CSC Mitre'!EQ$1:EQ$220,0)),"",VLOOKUP(KV$1,'Tactic Recode'!$A$1:$B$547,2,FALSE))</f>
        <v/>
      </c>
      <c r="KW148" t="str">
        <f>IF(ISERROR(MATCH(KW$1,'CSC Mitre'!EQ$1:EQ$220,0)),"",VLOOKUP(KW$1,'Tactic Recode'!$A$1:$B$547,2,FALSE))</f>
        <v/>
      </c>
      <c r="KX148" t="str">
        <f>IF(ISERROR(MATCH(KX$1,'CSC Mitre'!EQ$1:EQ$220,0)),"",VLOOKUP(KX$1,'Tactic Recode'!$A$1:$B$547,2,FALSE))</f>
        <v/>
      </c>
      <c r="KY148" t="str">
        <f>IF(ISERROR(MATCH(KY$1,'CSC Mitre'!EQ$1:EQ$220,0)),"",VLOOKUP(KY$1,'Tactic Recode'!$A$1:$B$547,2,FALSE))</f>
        <v/>
      </c>
      <c r="KZ148" t="str">
        <f>IF(ISERROR(MATCH(KZ$1,'CSC Mitre'!EQ$1:EQ$220,0)),"",VLOOKUP(KZ$1,'Tactic Recode'!$A$1:$B$547,2,FALSE))</f>
        <v/>
      </c>
      <c r="LA148" t="str">
        <f>IF(ISERROR(MATCH(LA$1,'CSC Mitre'!EQ$1:EQ$220,0)),"",VLOOKUP(LA$1,'Tactic Recode'!$A$1:$B$547,2,FALSE))</f>
        <v/>
      </c>
      <c r="LB148" t="str">
        <f>IF(ISERROR(MATCH(LB$1,'CSC Mitre'!EQ$1:EQ$220,0)),"",VLOOKUP(LB$1,'Tactic Recode'!$A$1:$B$547,2,FALSE))</f>
        <v/>
      </c>
      <c r="LC148" t="str">
        <f>IF(ISERROR(MATCH(LC$1,'CSC Mitre'!EQ$1:EQ$220,0)),"",VLOOKUP(LC$1,'Tactic Recode'!$A$1:$B$547,2,FALSE))</f>
        <v/>
      </c>
      <c r="LD148" t="str">
        <f>IF(ISERROR(MATCH(LD$1,'CSC Mitre'!EQ$1:EQ$220,0)),"",VLOOKUP(LD$1,'Tactic Recode'!$A$1:$B$547,2,FALSE))</f>
        <v/>
      </c>
      <c r="LE148" t="str">
        <f>IF(ISERROR(MATCH(LE$1,'CSC Mitre'!EQ$1:EQ$220,0)),"",VLOOKUP(LE$1,'Tactic Recode'!$A$1:$B$547,2,FALSE))</f>
        <v/>
      </c>
      <c r="LF148" t="str">
        <f>IF(ISERROR(MATCH(LF$1,'CSC Mitre'!EQ$1:EQ$220,0)),"",VLOOKUP(LF$1,'Tactic Recode'!$A$1:$B$547,2,FALSE))</f>
        <v/>
      </c>
      <c r="LG148" t="str">
        <f>IF(ISERROR(MATCH(LG$1,'CSC Mitre'!EQ$1:EQ$220,0)),"",VLOOKUP(LG$1,'Tactic Recode'!$A$1:$B$547,2,FALSE))</f>
        <v/>
      </c>
      <c r="LH148" t="str">
        <f>IF(ISERROR(MATCH(LH$1,'CSC Mitre'!EQ$1:EQ$220,0)),"",VLOOKUP(LH$1,'Tactic Recode'!$A$1:$B$547,2,FALSE))</f>
        <v/>
      </c>
      <c r="LI148" t="str">
        <f>IF(ISERROR(MATCH(LI$1,'CSC Mitre'!EQ$1:EQ$220,0)),"",VLOOKUP(LI$1,'Tactic Recode'!$A$1:$B$547,2,FALSE))</f>
        <v/>
      </c>
      <c r="LJ148" t="str">
        <f>IF(ISERROR(MATCH(LJ$1,'CSC Mitre'!EQ$1:EQ$220,0)),"",VLOOKUP(LJ$1,'Tactic Recode'!$A$1:$B$547,2,FALSE))</f>
        <v/>
      </c>
      <c r="LK148" t="str">
        <f>IF(ISERROR(MATCH(LK$1,'CSC Mitre'!EQ$1:EQ$220,0)),"",VLOOKUP(LK$1,'Tactic Recode'!$A$1:$B$547,2,FALSE))</f>
        <v/>
      </c>
      <c r="LL148" t="str">
        <f>IF(ISERROR(MATCH(LL$1,'CSC Mitre'!EQ$1:EQ$220,0)),"",VLOOKUP(LL$1,'Tactic Recode'!$A$1:$B$547,2,FALSE))</f>
        <v/>
      </c>
      <c r="LM148" t="str">
        <f>IF(ISERROR(MATCH(LM$1,'CSC Mitre'!EQ$1:EQ$220,0)),"",VLOOKUP(LM$1,'Tactic Recode'!$A$1:$B$547,2,FALSE))</f>
        <v/>
      </c>
      <c r="LN148" t="str">
        <f>IF(ISERROR(MATCH(LN$1,'CSC Mitre'!EQ$1:EQ$220,0)),"",VLOOKUP(LN$1,'Tactic Recode'!$A$1:$B$547,2,FALSE))</f>
        <v/>
      </c>
      <c r="LO148" t="str">
        <f>IF(ISERROR(MATCH(LO$1,'CSC Mitre'!EQ$1:EQ$220,0)),"",VLOOKUP(LO$1,'Tactic Recode'!$A$1:$B$547,2,FALSE))</f>
        <v/>
      </c>
      <c r="LP148" t="str">
        <f>IF(ISERROR(MATCH(LP$1,'CSC Mitre'!EQ$1:EQ$220,0)),"",VLOOKUP(LP$1,'Tactic Recode'!$A$1:$B$547,2,FALSE))</f>
        <v/>
      </c>
      <c r="LQ148" t="str">
        <f>IF(ISERROR(MATCH(LQ$1,'CSC Mitre'!EQ$1:EQ$220,0)),"",VLOOKUP(LQ$1,'Tactic Recode'!$A$1:$B$547,2,FALSE))</f>
        <v/>
      </c>
      <c r="LR148" t="str">
        <f>IF(ISERROR(MATCH(LR$1,'CSC Mitre'!EQ$1:EQ$220,0)),"",VLOOKUP(LR$1,'Tactic Recode'!$A$1:$B$547,2,FALSE))</f>
        <v/>
      </c>
      <c r="LS148" t="str">
        <f>IF(ISERROR(MATCH(LS$1,'CSC Mitre'!EQ$1:EQ$220,0)),"",VLOOKUP(LS$1,'Tactic Recode'!$A$1:$B$547,2,FALSE))</f>
        <v/>
      </c>
      <c r="LT148" t="str">
        <f>IF(ISERROR(MATCH(LT$1,'CSC Mitre'!EQ$1:EQ$220,0)),"",VLOOKUP(LT$1,'Tactic Recode'!$A$1:$B$547,2,FALSE))</f>
        <v/>
      </c>
      <c r="LU148" t="str">
        <f>IF(ISERROR(MATCH(LU$1,'CSC Mitre'!EQ$1:EQ$220,0)),"",VLOOKUP(LU$1,'Tactic Recode'!$A$1:$B$547,2,FALSE))</f>
        <v/>
      </c>
      <c r="LV148" t="str">
        <f>IF(ISERROR(MATCH(LV$1,'CSC Mitre'!EQ$1:EQ$220,0)),"",VLOOKUP(LV$1,'Tactic Recode'!$A$1:$B$547,2,FALSE))</f>
        <v/>
      </c>
      <c r="LW148" t="str">
        <f>IF(ISERROR(MATCH(LW$1,'CSC Mitre'!EQ$1:EQ$220,0)),"",VLOOKUP(LW$1,'Tactic Recode'!$A$1:$B$547,2,FALSE))</f>
        <v/>
      </c>
      <c r="LX148" t="str">
        <f>IF(ISERROR(MATCH(LX$1,'CSC Mitre'!EQ$1:EQ$220,0)),"",VLOOKUP(LX$1,'Tactic Recode'!$A$1:$B$547,2,FALSE))</f>
        <v/>
      </c>
      <c r="LY148" t="str">
        <f>IF(ISERROR(MATCH(LY$1,'CSC Mitre'!EQ$1:EQ$220,0)),"",VLOOKUP(LY$1,'Tactic Recode'!$A$1:$B$547,2,FALSE))</f>
        <v/>
      </c>
      <c r="LZ148" t="str">
        <f>IF(ISERROR(MATCH(LZ$1,'CSC Mitre'!EQ$1:EQ$220,0)),"",VLOOKUP(LZ$1,'Tactic Recode'!$A$1:$B$547,2,FALSE))</f>
        <v/>
      </c>
      <c r="MA148" t="str">
        <f>IF(ISERROR(MATCH(MA$1,'CSC Mitre'!EQ$1:EQ$220,0)),"",VLOOKUP(MA$1,'Tactic Recode'!$A$1:$B$547,2,FALSE))</f>
        <v/>
      </c>
      <c r="MB148" t="str">
        <f>IF(ISERROR(MATCH(MB$1,'CSC Mitre'!EQ$1:EQ$220,0)),"",VLOOKUP(MB$1,'Tactic Recode'!$A$1:$B$547,2,FALSE))</f>
        <v/>
      </c>
      <c r="MC148" t="str">
        <f>IF(ISERROR(MATCH(MC$1,'CSC Mitre'!EQ$1:EQ$220,0)),"",VLOOKUP(MC$1,'Tactic Recode'!$A$1:$B$547,2,FALSE))</f>
        <v/>
      </c>
      <c r="MD148" t="str">
        <f>IF(ISERROR(MATCH(MD$1,'CSC Mitre'!EQ$1:EQ$220,0)),"",VLOOKUP(MD$1,'Tactic Recode'!$A$1:$B$547,2,FALSE))</f>
        <v/>
      </c>
      <c r="ME148" t="str">
        <f>IF(ISERROR(MATCH(ME$1,'CSC Mitre'!EQ$1:EQ$220,0)),"",VLOOKUP(ME$1,'Tactic Recode'!$A$1:$B$547,2,FALSE))</f>
        <v/>
      </c>
      <c r="MF148" t="str">
        <f>IF(ISERROR(MATCH(MF$1,'CSC Mitre'!EQ$1:EQ$220,0)),"",VLOOKUP(MF$1,'Tactic Recode'!$A$1:$B$547,2,FALSE))</f>
        <v/>
      </c>
      <c r="MG148" t="str">
        <f>IF(ISERROR(MATCH(MG$1,'CSC Mitre'!EQ$1:EQ$220,0)),"",VLOOKUP(MG$1,'Tactic Recode'!$A$1:$B$547,2,FALSE))</f>
        <v/>
      </c>
      <c r="MH148" t="str">
        <f>IF(ISERROR(MATCH(MH$1,'CSC Mitre'!EQ$1:EQ$220,0)),"",VLOOKUP(MH$1,'Tactic Recode'!$A$1:$B$547,2,FALSE))</f>
        <v/>
      </c>
      <c r="MI148" t="str">
        <f>IF(ISERROR(MATCH(MI$1,'CSC Mitre'!EQ$1:EQ$220,0)),"",VLOOKUP(MI$1,'Tactic Recode'!$A$1:$B$547,2,FALSE))</f>
        <v/>
      </c>
      <c r="MJ148" t="str">
        <f>IF(ISERROR(MATCH(MJ$1,'CSC Mitre'!EQ$1:EQ$220,0)),"",VLOOKUP(MJ$1,'Tactic Recode'!$A$1:$B$547,2,FALSE))</f>
        <v/>
      </c>
      <c r="MK148" t="str">
        <f>IF(ISERROR(MATCH(MK$1,'CSC Mitre'!EQ$1:EQ$220,0)),"",VLOOKUP(MK$1,'Tactic Recode'!$A$1:$B$547,2,FALSE))</f>
        <v/>
      </c>
      <c r="ML148" t="str">
        <f>IF(ISERROR(MATCH(ML$1,'CSC Mitre'!EQ$1:EQ$220,0)),"",VLOOKUP(ML$1,'Tactic Recode'!$A$1:$B$547,2,FALSE))</f>
        <v/>
      </c>
      <c r="MM148" t="str">
        <f>IF(ISERROR(MATCH(MM$1,'CSC Mitre'!EQ$1:EQ$220,0)),"",VLOOKUP(MM$1,'Tactic Recode'!$A$1:$B$547,2,FALSE))</f>
        <v/>
      </c>
      <c r="MN148" t="str">
        <f>IF(ISERROR(MATCH(MN$1,'CSC Mitre'!EQ$1:EQ$220,0)),"",VLOOKUP(MN$1,'Tactic Recode'!$A$1:$B$547,2,FALSE))</f>
        <v/>
      </c>
      <c r="MO148" t="str">
        <f>IF(ISERROR(MATCH(MO$1,'CSC Mitre'!EQ$1:EQ$220,0)),"",VLOOKUP(MO$1,'Tactic Recode'!$A$1:$B$547,2,FALSE))</f>
        <v/>
      </c>
      <c r="MP148" t="str">
        <f>IF(ISERROR(MATCH(MP$1,'CSC Mitre'!EQ$1:EQ$220,0)),"",VLOOKUP(MP$1,'Tactic Recode'!$A$1:$B$547,2,FALSE))</f>
        <v/>
      </c>
      <c r="MQ148" t="str">
        <f>IF(ISERROR(MATCH(MQ$1,'CSC Mitre'!EQ$1:EQ$220,0)),"",VLOOKUP(MQ$1,'Tactic Recode'!$A$1:$B$547,2,FALSE))</f>
        <v/>
      </c>
      <c r="MR148" t="str">
        <f>IF(ISERROR(MATCH(MR$1,'CSC Mitre'!EQ$1:EQ$220,0)),"",VLOOKUP(MR$1,'Tactic Recode'!$A$1:$B$547,2,FALSE))</f>
        <v/>
      </c>
      <c r="MS148" t="str">
        <f>IF(ISERROR(MATCH(MS$1,'CSC Mitre'!EQ$1:EQ$220,0)),"",VLOOKUP(MS$1,'Tactic Recode'!$A$1:$B$547,2,FALSE))</f>
        <v/>
      </c>
      <c r="MT148" t="str">
        <f>IF(ISERROR(MATCH(MT$1,'CSC Mitre'!EQ$1:EQ$220,0)),"",VLOOKUP(MT$1,'Tactic Recode'!$A$1:$B$547,2,FALSE))</f>
        <v/>
      </c>
      <c r="MU148" t="str">
        <f>IF(ISERROR(MATCH(MU$1,'CSC Mitre'!EQ$1:EQ$220,0)),"",VLOOKUP(MU$1,'Tactic Recode'!$A$1:$B$547,2,FALSE))</f>
        <v/>
      </c>
      <c r="MV148" t="str">
        <f>IF(ISERROR(MATCH(MV$1,'CSC Mitre'!EQ$1:EQ$220,0)),"",VLOOKUP(MV$1,'Tactic Recode'!$A$1:$B$547,2,FALSE))</f>
        <v/>
      </c>
      <c r="MW148" t="str">
        <f>IF(ISERROR(MATCH(MW$1,'CSC Mitre'!EQ$1:EQ$220,0)),"",VLOOKUP(MW$1,'Tactic Recode'!$A$1:$B$547,2,FALSE))</f>
        <v/>
      </c>
      <c r="MX148" t="str">
        <f>IF(ISERROR(MATCH(MX$1,'CSC Mitre'!EQ$1:EQ$220,0)),"",VLOOKUP(MX$1,'Tactic Recode'!$A$1:$B$547,2,FALSE))</f>
        <v/>
      </c>
      <c r="MY148" t="str">
        <f>IF(ISERROR(MATCH(MY$1,'CSC Mitre'!EQ$1:EQ$220,0)),"",VLOOKUP(MY$1,'Tactic Recode'!$A$1:$B$547,2,FALSE))</f>
        <v/>
      </c>
      <c r="MZ148" t="str">
        <f>IF(ISERROR(MATCH(MZ$1,'CSC Mitre'!EQ$1:EQ$220,0)),"",VLOOKUP(MZ$1,'Tactic Recode'!$A$1:$B$547,2,FALSE))</f>
        <v/>
      </c>
      <c r="NA148" t="str">
        <f>IF(ISERROR(MATCH(NA$1,'CSC Mitre'!EQ$1:EQ$220,0)),"",VLOOKUP(NA$1,'Tactic Recode'!$A$1:$B$547,2,FALSE))</f>
        <v/>
      </c>
      <c r="NB148" t="str">
        <f>IF(ISERROR(MATCH(NB$1,'CSC Mitre'!EQ$1:EQ$220,0)),"",VLOOKUP(NB$1,'Tactic Recode'!$A$1:$B$547,2,FALSE))</f>
        <v/>
      </c>
      <c r="NC148" t="str">
        <f>IF(ISERROR(MATCH(NC$1,'CSC Mitre'!EQ$1:EQ$220,0)),"",VLOOKUP(NC$1,'Tactic Recode'!$A$1:$B$547,2,FALSE))</f>
        <v/>
      </c>
      <c r="ND148" t="str">
        <f>IF(ISERROR(MATCH(ND$1,'CSC Mitre'!EQ$1:EQ$220,0)),"",VLOOKUP(ND$1,'Tactic Recode'!$A$1:$B$547,2,FALSE))</f>
        <v/>
      </c>
      <c r="NE148" t="str">
        <f>IF(ISERROR(MATCH(NE$1,'CSC Mitre'!EQ$1:EQ$220,0)),"",VLOOKUP(NE$1,'Tactic Recode'!$A$1:$B$547,2,FALSE))</f>
        <v/>
      </c>
      <c r="NF148" t="str">
        <f>IF(ISERROR(MATCH(NF$1,'CSC Mitre'!EQ$1:EQ$220,0)),"",VLOOKUP(NF$1,'Tactic Recode'!$A$1:$B$547,2,FALSE))</f>
        <v/>
      </c>
      <c r="NG148" t="str">
        <f>IF(ISERROR(MATCH(NG$1,'CSC Mitre'!EQ$1:EQ$220,0)),"",VLOOKUP(NG$1,'Tactic Recode'!$A$1:$B$547,2,FALSE))</f>
        <v/>
      </c>
      <c r="NH148" t="str">
        <f>IF(ISERROR(MATCH(NH$1,'CSC Mitre'!EQ$1:EQ$220,0)),"",VLOOKUP(NH$1,'Tactic Recode'!$A$1:$B$547,2,FALSE))</f>
        <v/>
      </c>
      <c r="NI148" t="str">
        <f>IF(ISERROR(MATCH(NI$1,'CSC Mitre'!EQ$1:EQ$220,0)),"",VLOOKUP(NI$1,'Tactic Recode'!$A$1:$B$547,2,FALSE))</f>
        <v/>
      </c>
      <c r="NJ148" t="str">
        <f>IF(ISERROR(MATCH(NJ$1,'CSC Mitre'!EQ$1:EQ$220,0)),"",VLOOKUP(NJ$1,'Tactic Recode'!$A$1:$B$547,2,FALSE))</f>
        <v/>
      </c>
      <c r="NK148" t="str">
        <f>IF(ISERROR(MATCH(NK$1,'CSC Mitre'!EQ$1:EQ$220,0)),"",VLOOKUP(NK$1,'Tactic Recode'!$A$1:$B$547,2,FALSE))</f>
        <v/>
      </c>
      <c r="NL148" t="str">
        <f>IF(ISERROR(MATCH(NL$1,'CSC Mitre'!EQ$1:EQ$220,0)),"",VLOOKUP(NL$1,'Tactic Recode'!$A$1:$B$547,2,FALSE))</f>
        <v/>
      </c>
      <c r="NM148" t="str">
        <f>IF(ISERROR(MATCH(NM$1,'CSC Mitre'!EQ$1:EQ$220,0)),"",VLOOKUP(NM$1,'Tactic Recode'!$A$1:$B$547,2,FALSE))</f>
        <v/>
      </c>
      <c r="NN148" t="str">
        <f>IF(ISERROR(MATCH(NN$1,'CSC Mitre'!EQ$1:EQ$220,0)),"",VLOOKUP(NN$1,'Tactic Recode'!$A$1:$B$547,2,FALSE))</f>
        <v/>
      </c>
      <c r="NO148" t="str">
        <f>IF(ISERROR(MATCH(NO$1,'CSC Mitre'!EQ$1:EQ$220,0)),"",VLOOKUP(NO$1,'Tactic Recode'!$A$1:$B$547,2,FALSE))</f>
        <v/>
      </c>
      <c r="NP148" t="str">
        <f>IF(ISERROR(MATCH(NP$1,'CSC Mitre'!EQ$1:EQ$220,0)),"",VLOOKUP(NP$1,'Tactic Recode'!$A$1:$B$547,2,FALSE))</f>
        <v/>
      </c>
      <c r="NQ148" t="str">
        <f>IF(ISERROR(MATCH(NQ$1,'CSC Mitre'!EQ$1:EQ$220,0)),"",VLOOKUP(NQ$1,'Tactic Recode'!$A$1:$B$547,2,FALSE))</f>
        <v/>
      </c>
      <c r="NR148" t="str">
        <f>IF(ISERROR(MATCH(NR$1,'CSC Mitre'!EQ$1:EQ$220,0)),"",VLOOKUP(NR$1,'Tactic Recode'!$A$1:$B$547,2,FALSE))</f>
        <v/>
      </c>
      <c r="NS148" t="str">
        <f>IF(ISERROR(MATCH(NS$1,'CSC Mitre'!EQ$1:EQ$220,0)),"",VLOOKUP(NS$1,'Tactic Recode'!$A$1:$B$547,2,FALSE))</f>
        <v/>
      </c>
      <c r="NT148" t="str">
        <f>IF(ISERROR(MATCH(NT$1,'CSC Mitre'!EQ$1:EQ$220,0)),"",VLOOKUP(NT$1,'Tactic Recode'!$A$1:$B$547,2,FALSE))</f>
        <v/>
      </c>
      <c r="NU148" t="str">
        <f>IF(ISERROR(MATCH(NU$1,'CSC Mitre'!EQ$1:EQ$220,0)),"",VLOOKUP(NU$1,'Tactic Recode'!$A$1:$B$547,2,FALSE))</f>
        <v/>
      </c>
      <c r="NV148" t="str">
        <f>IF(ISERROR(MATCH(NV$1,'CSC Mitre'!EQ$1:EQ$220,0)),"",VLOOKUP(NV$1,'Tactic Recode'!$A$1:$B$547,2,FALSE))</f>
        <v/>
      </c>
      <c r="NW148" t="str">
        <f>IF(ISERROR(MATCH(NW$1,'CSC Mitre'!EQ$1:EQ$220,0)),"",VLOOKUP(NW$1,'Tactic Recode'!$A$1:$B$547,2,FALSE))</f>
        <v/>
      </c>
      <c r="NX148" t="str">
        <f>IF(ISERROR(MATCH(NX$1,'CSC Mitre'!EQ$1:EQ$220,0)),"",VLOOKUP(NX$1,'Tactic Recode'!$A$1:$B$547,2,FALSE))</f>
        <v/>
      </c>
      <c r="NY148" t="str">
        <f>IF(ISERROR(MATCH(NY$1,'CSC Mitre'!EQ$1:EQ$220,0)),"",VLOOKUP(NY$1,'Tactic Recode'!$A$1:$B$547,2,FALSE))</f>
        <v/>
      </c>
      <c r="NZ148" t="str">
        <f>IF(ISERROR(MATCH(NZ$1,'CSC Mitre'!EQ$1:EQ$220,0)),"",VLOOKUP(NZ$1,'Tactic Recode'!$A$1:$B$547,2,FALSE))</f>
        <v/>
      </c>
      <c r="OA148" t="str">
        <f>IF(ISERROR(MATCH(OA$1,'CSC Mitre'!EQ$1:EQ$220,0)),"",VLOOKUP(OA$1,'Tactic Recode'!$A$1:$B$547,2,FALSE))</f>
        <v/>
      </c>
      <c r="OB148" t="str">
        <f>IF(ISERROR(MATCH(OB$1,'CSC Mitre'!EQ$1:EQ$220,0)),"",VLOOKUP(OB$1,'Tactic Recode'!$A$1:$B$547,2,FALSE))</f>
        <v/>
      </c>
      <c r="OC148" t="str">
        <f>IF(ISERROR(MATCH(OC$1,'CSC Mitre'!EQ$1:EQ$220,0)),"",VLOOKUP(OC$1,'Tactic Recode'!$A$1:$B$547,2,FALSE))</f>
        <v/>
      </c>
      <c r="OD148" t="str">
        <f>IF(ISERROR(MATCH(OD$1,'CSC Mitre'!EQ$1:EQ$220,0)),"",VLOOKUP(OD$1,'Tactic Recode'!$A$1:$B$547,2,FALSE))</f>
        <v/>
      </c>
      <c r="OE148" t="str">
        <f>IF(ISERROR(MATCH(OE$1,'CSC Mitre'!EQ$1:EQ$220,0)),"",VLOOKUP(OE$1,'Tactic Recode'!$A$1:$B$547,2,FALSE))</f>
        <v/>
      </c>
      <c r="OF148" t="str">
        <f>IF(ISERROR(MATCH(OF$1,'CSC Mitre'!EQ$1:EQ$220,0)),"",VLOOKUP(OF$1,'Tactic Recode'!$A$1:$B$547,2,FALSE))</f>
        <v/>
      </c>
      <c r="OG148" t="str">
        <f>IF(ISERROR(MATCH(OG$1,'CSC Mitre'!EQ$1:EQ$220,0)),"",VLOOKUP(OG$1,'Tactic Recode'!$A$1:$B$547,2,FALSE))</f>
        <v/>
      </c>
      <c r="OH148" t="str">
        <f>IF(ISERROR(MATCH(OH$1,'CSC Mitre'!EQ$1:EQ$220,0)),"",VLOOKUP(OH$1,'Tactic Recode'!$A$1:$B$547,2,FALSE))</f>
        <v/>
      </c>
      <c r="OI148" t="str">
        <f>IF(ISERROR(MATCH(OI$1,'CSC Mitre'!EQ$1:EQ$220,0)),"",VLOOKUP(OI$1,'Tactic Recode'!$A$1:$B$547,2,FALSE))</f>
        <v/>
      </c>
      <c r="OJ148" t="str">
        <f>IF(ISERROR(MATCH(OJ$1,'CSC Mitre'!EQ$1:EQ$220,0)),"",VLOOKUP(OJ$1,'Tactic Recode'!$A$1:$B$547,2,FALSE))</f>
        <v/>
      </c>
      <c r="OK148" t="str">
        <f>IF(ISERROR(MATCH(OK$1,'CSC Mitre'!EQ$1:EQ$220,0)),"",VLOOKUP(OK$1,'Tactic Recode'!$A$1:$B$547,2,FALSE))</f>
        <v/>
      </c>
      <c r="OL148" t="str">
        <f>IF(ISERROR(MATCH(OL$1,'CSC Mitre'!EQ$1:EQ$220,0)),"",VLOOKUP(OL$1,'Tactic Recode'!$A$1:$B$547,2,FALSE))</f>
        <v/>
      </c>
      <c r="OM148" t="str">
        <f>IF(ISERROR(MATCH(OM$1,'CSC Mitre'!EQ$1:EQ$220,0)),"",VLOOKUP(OM$1,'Tactic Recode'!$A$1:$B$547,2,FALSE))</f>
        <v/>
      </c>
      <c r="ON148" t="str">
        <f>IF(ISERROR(MATCH(ON$1,'CSC Mitre'!EQ$1:EQ$220,0)),"",VLOOKUP(ON$1,'Tactic Recode'!$A$1:$B$547,2,FALSE))</f>
        <v/>
      </c>
      <c r="OO148" t="str">
        <f>IF(ISERROR(MATCH(OO$1,'CSC Mitre'!EQ$1:EQ$220,0)),"",VLOOKUP(OO$1,'Tactic Recode'!$A$1:$B$547,2,FALSE))</f>
        <v/>
      </c>
      <c r="OP148" t="str">
        <f>IF(ISERROR(MATCH(OP$1,'CSC Mitre'!EQ$1:EQ$220,0)),"",VLOOKUP(OP$1,'Tactic Recode'!$A$1:$B$547,2,FALSE))</f>
        <v/>
      </c>
      <c r="OQ148" t="str">
        <f>IF(ISERROR(MATCH(OQ$1,'CSC Mitre'!EQ$1:EQ$220,0)),"",VLOOKUP(OQ$1,'Tactic Recode'!$A$1:$B$547,2,FALSE))</f>
        <v/>
      </c>
      <c r="OR148" t="str">
        <f>IF(ISERROR(MATCH(OR$1,'CSC Mitre'!EQ$1:EQ$220,0)),"",VLOOKUP(OR$1,'Tactic Recode'!$A$1:$B$547,2,FALSE))</f>
        <v/>
      </c>
      <c r="OS148" t="str">
        <f>IF(ISERROR(MATCH(OS$1,'CSC Mitre'!EQ$1:EQ$220,0)),"",VLOOKUP(OS$1,'Tactic Recode'!$A$1:$B$547,2,FALSE))</f>
        <v/>
      </c>
      <c r="OT148" t="str">
        <f>IF(ISERROR(MATCH(OT$1,'CSC Mitre'!EQ$1:EQ$220,0)),"",VLOOKUP(OT$1,'Tactic Recode'!$A$1:$B$547,2,FALSE))</f>
        <v/>
      </c>
      <c r="OU148" t="str">
        <f>IF(ISERROR(MATCH(OU$1,'CSC Mitre'!EQ$1:EQ$220,0)),"",VLOOKUP(OU$1,'Tactic Recode'!$A$1:$B$547,2,FALSE))</f>
        <v/>
      </c>
      <c r="OV148" t="str">
        <f>IF(ISERROR(MATCH(OV$1,'CSC Mitre'!EQ$1:EQ$220,0)),"",VLOOKUP(OV$1,'Tactic Recode'!$A$1:$B$547,2,FALSE))</f>
        <v/>
      </c>
      <c r="OW148" t="str">
        <f>IF(ISERROR(MATCH(OW$1,'CSC Mitre'!EQ$1:EQ$220,0)),"",VLOOKUP(OW$1,'Tactic Recode'!$A$1:$B$547,2,FALSE))</f>
        <v/>
      </c>
      <c r="OX148" t="str">
        <f>IF(ISERROR(MATCH(OX$1,'CSC Mitre'!EQ$1:EQ$220,0)),"",VLOOKUP(OX$1,'Tactic Recode'!$A$1:$B$547,2,FALSE))</f>
        <v/>
      </c>
      <c r="OY148" t="str">
        <f>IF(ISERROR(MATCH(OY$1,'CSC Mitre'!EQ$1:EQ$220,0)),"",VLOOKUP(OY$1,'Tactic Recode'!$A$1:$B$547,2,FALSE))</f>
        <v/>
      </c>
      <c r="OZ148" t="str">
        <f>IF(ISERROR(MATCH(OZ$1,'CSC Mitre'!EQ$1:EQ$220,0)),"",VLOOKUP(OZ$1,'Tactic Recode'!$A$1:$B$547,2,FALSE))</f>
        <v/>
      </c>
      <c r="PA148" t="str">
        <f>IF(ISERROR(MATCH(PA$1,'CSC Mitre'!EQ$1:EQ$220,0)),"",VLOOKUP(PA$1,'Tactic Recode'!$A$1:$B$547,2,FALSE))</f>
        <v/>
      </c>
      <c r="PB148" t="str">
        <f>IF(ISERROR(MATCH(PB$1,'CSC Mitre'!EQ$1:EQ$220,0)),"",VLOOKUP(PB$1,'Tactic Recode'!$A$1:$B$547,2,FALSE))</f>
        <v/>
      </c>
      <c r="PC148" t="str">
        <f>IF(ISERROR(MATCH(PC$1,'CSC Mitre'!EQ$1:EQ$220,0)),"",VLOOKUP(PC$1,'Tactic Recode'!$A$1:$B$547,2,FALSE))</f>
        <v/>
      </c>
      <c r="PD148" t="str">
        <f>IF(ISERROR(MATCH(PD$1,'CSC Mitre'!EQ$1:EQ$220,0)),"",VLOOKUP(PD$1,'Tactic Recode'!$A$1:$B$547,2,FALSE))</f>
        <v/>
      </c>
      <c r="PE148" t="str">
        <f>IF(ISERROR(MATCH(PE$1,'CSC Mitre'!EQ$1:EQ$220,0)),"",VLOOKUP(PE$1,'Tactic Recode'!$A$1:$B$547,2,FALSE))</f>
        <v/>
      </c>
      <c r="PF148" t="str">
        <f>IF(ISERROR(MATCH(PF$1,'CSC Mitre'!EQ$1:EQ$220,0)),"",VLOOKUP(PF$1,'Tactic Recode'!$A$1:$B$547,2,FALSE))</f>
        <v/>
      </c>
      <c r="PG148" t="str">
        <f>IF(ISERROR(MATCH(PG$1,'CSC Mitre'!EQ$1:EQ$220,0)),"",VLOOKUP(PG$1,'Tactic Recode'!$A$1:$B$547,2,FALSE))</f>
        <v/>
      </c>
      <c r="PH148" t="str">
        <f>IF(ISERROR(MATCH(PH$1,'CSC Mitre'!EQ$1:EQ$220,0)),"",VLOOKUP(PH$1,'Tactic Recode'!$A$1:$B$547,2,FALSE))</f>
        <v/>
      </c>
      <c r="PI148" t="str">
        <f>IF(ISERROR(MATCH(PI$1,'CSC Mitre'!EQ$1:EQ$220,0)),"",VLOOKUP(PI$1,'Tactic Recode'!$A$1:$B$547,2,FALSE))</f>
        <v/>
      </c>
      <c r="PJ148" t="str">
        <f>IF(ISERROR(MATCH(PJ$1,'CSC Mitre'!EQ$1:EQ$220,0)),"",VLOOKUP(PJ$1,'Tactic Recode'!$A$1:$B$547,2,FALSE))</f>
        <v/>
      </c>
      <c r="PK148" t="str">
        <f>IF(ISERROR(MATCH(PK$1,'CSC Mitre'!EQ$1:EQ$220,0)),"",VLOOKUP(PK$1,'Tactic Recode'!$A$1:$B$547,2,FALSE))</f>
        <v/>
      </c>
      <c r="PL148" t="str">
        <f>IF(ISERROR(MATCH(PL$1,'CSC Mitre'!EQ$1:EQ$220,0)),"",VLOOKUP(PL$1,'Tactic Recode'!$A$1:$B$547,2,FALSE))</f>
        <v/>
      </c>
      <c r="PM148" t="str">
        <f>IF(ISERROR(MATCH(PM$1,'CSC Mitre'!EQ$1:EQ$220,0)),"",VLOOKUP(PM$1,'Tactic Recode'!$A$1:$B$547,2,FALSE))</f>
        <v/>
      </c>
      <c r="PN148" t="str">
        <f>IF(ISERROR(MATCH(PN$1,'CSC Mitre'!EQ$1:EQ$220,0)),"",VLOOKUP(PN$1,'Tactic Recode'!$A$1:$B$547,2,FALSE))</f>
        <v/>
      </c>
      <c r="PO148" t="str">
        <f>IF(ISERROR(MATCH(PO$1,'CSC Mitre'!EQ$1:EQ$220,0)),"",VLOOKUP(PO$1,'Tactic Recode'!$A$1:$B$547,2,FALSE))</f>
        <v/>
      </c>
      <c r="PP148" t="str">
        <f>IF(ISERROR(MATCH(PP$1,'CSC Mitre'!EQ$1:EQ$220,0)),"",VLOOKUP(PP$1,'Tactic Recode'!$A$1:$B$547,2,FALSE))</f>
        <v/>
      </c>
      <c r="PQ148" t="str">
        <f>IF(ISERROR(MATCH(PQ$1,'CSC Mitre'!EQ$1:EQ$220,0)),"",VLOOKUP(PQ$1,'Tactic Recode'!$A$1:$B$547,2,FALSE))</f>
        <v/>
      </c>
      <c r="PR148" t="str">
        <f>IF(ISERROR(MATCH(PR$1,'CSC Mitre'!EQ$1:EQ$220,0)),"",VLOOKUP(PR$1,'Tactic Recode'!$A$1:$B$547,2,FALSE))</f>
        <v/>
      </c>
      <c r="PS148" t="str">
        <f>IF(ISERROR(MATCH(PS$1,'CSC Mitre'!EQ$1:EQ$220,0)),"",VLOOKUP(PS$1,'Tactic Recode'!$A$1:$B$547,2,FALSE))</f>
        <v/>
      </c>
      <c r="PT148" t="str">
        <f>IF(ISERROR(MATCH(PT$1,'CSC Mitre'!EQ$1:EQ$220,0)),"",VLOOKUP(PT$1,'Tactic Recode'!$A$1:$B$547,2,FALSE))</f>
        <v/>
      </c>
      <c r="PU148" t="str">
        <f>IF(ISERROR(MATCH(PU$1,'CSC Mitre'!EQ$1:EQ$220,0)),"",VLOOKUP(PU$1,'Tactic Recode'!$A$1:$B$547,2,FALSE))</f>
        <v/>
      </c>
      <c r="PV148" t="str">
        <f>IF(ISERROR(MATCH(PV$1,'CSC Mitre'!EQ$1:EQ$220,0)),"",VLOOKUP(PV$1,'Tactic Recode'!$A$1:$B$547,2,FALSE))</f>
        <v/>
      </c>
      <c r="PW148" t="str">
        <f>IF(ISERROR(MATCH(PW$1,'CSC Mitre'!EQ$1:EQ$220,0)),"",VLOOKUP(PW$1,'Tactic Recode'!$A$1:$B$547,2,FALSE))</f>
        <v/>
      </c>
      <c r="PX148" t="str">
        <f>IF(ISERROR(MATCH(PX$1,'CSC Mitre'!EQ$1:EQ$220,0)),"",VLOOKUP(PX$1,'Tactic Recode'!$A$1:$B$547,2,FALSE))</f>
        <v/>
      </c>
      <c r="PY148" t="str">
        <f>IF(ISERROR(MATCH(PY$1,'CSC Mitre'!EQ$1:EQ$220,0)),"",VLOOKUP(PY$1,'Tactic Recode'!$A$1:$B$547,2,FALSE))</f>
        <v/>
      </c>
      <c r="PZ148" t="str">
        <f>IF(ISERROR(MATCH(PZ$1,'CSC Mitre'!EQ$1:EQ$220,0)),"",VLOOKUP(PZ$1,'Tactic Recode'!$A$1:$B$547,2,FALSE))</f>
        <v/>
      </c>
      <c r="QA148" t="str">
        <f>IF(ISERROR(MATCH(QA$1,'CSC Mitre'!EQ$1:EQ$220,0)),"",VLOOKUP(QA$1,'Tactic Recode'!$A$1:$B$547,2,FALSE))</f>
        <v/>
      </c>
      <c r="QB148" t="str">
        <f>IF(ISERROR(MATCH(QB$1,'CSC Mitre'!EQ$1:EQ$220,0)),"",VLOOKUP(QB$1,'Tactic Recode'!$A$1:$B$547,2,FALSE))</f>
        <v/>
      </c>
      <c r="QC148" t="str">
        <f>IF(ISERROR(MATCH(QC$1,'CSC Mitre'!EQ$1:EQ$220,0)),"",VLOOKUP(QC$1,'Tactic Recode'!$A$1:$B$547,2,FALSE))</f>
        <v/>
      </c>
      <c r="QD148" t="str">
        <f>IF(ISERROR(MATCH(QD$1,'CSC Mitre'!EQ$1:EQ$220,0)),"",VLOOKUP(QD$1,'Tactic Recode'!$A$1:$B$547,2,FALSE))</f>
        <v/>
      </c>
      <c r="QE148" t="str">
        <f>IF(ISERROR(MATCH(QE$1,'CSC Mitre'!EQ$1:EQ$220,0)),"",VLOOKUP(QE$1,'Tactic Recode'!$A$1:$B$547,2,FALSE))</f>
        <v/>
      </c>
      <c r="QF148" t="str">
        <f>IF(ISERROR(MATCH(QF$1,'CSC Mitre'!EQ$1:EQ$220,0)),"",VLOOKUP(QF$1,'Tactic Recode'!$A$1:$B$547,2,FALSE))</f>
        <v/>
      </c>
      <c r="QG148" t="str">
        <f>IF(ISERROR(MATCH(QG$1,'CSC Mitre'!EQ$1:EQ$220,0)),"",VLOOKUP(QG$1,'Tactic Recode'!$A$1:$B$547,2,FALSE))</f>
        <v/>
      </c>
      <c r="QH148" t="str">
        <f>IF(ISERROR(MATCH(QH$1,'CSC Mitre'!EQ$1:EQ$220,0)),"",VLOOKUP(QH$1,'Tactic Recode'!$A$1:$B$547,2,FALSE))</f>
        <v/>
      </c>
      <c r="QI148" t="str">
        <f>IF(ISERROR(MATCH(QI$1,'CSC Mitre'!EQ$1:EQ$220,0)),"",VLOOKUP(QI$1,'Tactic Recode'!$A$1:$B$547,2,FALSE))</f>
        <v/>
      </c>
      <c r="QJ148" t="str">
        <f>IF(ISERROR(MATCH(QJ$1,'CSC Mitre'!EQ$1:EQ$220,0)),"",VLOOKUP(QJ$1,'Tactic Recode'!$A$1:$B$547,2,FALSE))</f>
        <v/>
      </c>
      <c r="QK148" t="str">
        <f>IF(ISERROR(MATCH(QK$1,'CSC Mitre'!EQ$1:EQ$220,0)),"",VLOOKUP(QK$1,'Tactic Recode'!$A$1:$B$547,2,FALSE))</f>
        <v/>
      </c>
      <c r="QL148" t="str">
        <f>IF(ISERROR(MATCH(QL$1,'CSC Mitre'!EQ$1:EQ$220,0)),"",VLOOKUP(QL$1,'Tactic Recode'!$A$1:$B$547,2,FALSE))</f>
        <v/>
      </c>
      <c r="QM148" t="str">
        <f>IF(ISERROR(MATCH(QM$1,'CSC Mitre'!EQ$1:EQ$220,0)),"",VLOOKUP(QM$1,'Tactic Recode'!$A$1:$B$547,2,FALSE))</f>
        <v/>
      </c>
      <c r="QN148" t="str">
        <f>IF(ISERROR(MATCH(QN$1,'CSC Mitre'!EQ$1:EQ$220,0)),"",VLOOKUP(QN$1,'Tactic Recode'!$A$1:$B$547,2,FALSE))</f>
        <v/>
      </c>
      <c r="QO148" t="str">
        <f>IF(ISERROR(MATCH(QO$1,'CSC Mitre'!EQ$1:EQ$220,0)),"",VLOOKUP(QO$1,'Tactic Recode'!$A$1:$B$547,2,FALSE))</f>
        <v/>
      </c>
      <c r="QP148" t="str">
        <f>IF(ISERROR(MATCH(QP$1,'CSC Mitre'!EQ$1:EQ$220,0)),"",VLOOKUP(QP$1,'Tactic Recode'!$A$1:$B$547,2,FALSE))</f>
        <v/>
      </c>
      <c r="QQ148" t="str">
        <f>IF(ISERROR(MATCH(QQ$1,'CSC Mitre'!EQ$1:EQ$220,0)),"",VLOOKUP(QQ$1,'Tactic Recode'!$A$1:$B$547,2,FALSE))</f>
        <v/>
      </c>
      <c r="QR148" t="str">
        <f>IF(ISERROR(MATCH(QR$1,'CSC Mitre'!EQ$1:EQ$220,0)),"",VLOOKUP(QR$1,'Tactic Recode'!$A$1:$B$547,2,FALSE))</f>
        <v/>
      </c>
      <c r="QS148" t="str">
        <f>IF(ISERROR(MATCH(QS$1,'CSC Mitre'!EQ$1:EQ$220,0)),"",VLOOKUP(QS$1,'Tactic Recode'!$A$1:$B$547,2,FALSE))</f>
        <v/>
      </c>
      <c r="QT148" t="str">
        <f>IF(ISERROR(MATCH(QT$1,'CSC Mitre'!EQ$1:EQ$220,0)),"",VLOOKUP(QT$1,'Tactic Recode'!$A$1:$B$547,2,FALSE))</f>
        <v/>
      </c>
      <c r="QU148" t="str">
        <f>IF(ISERROR(MATCH(QU$1,'CSC Mitre'!EQ$1:EQ$220,0)),"",VLOOKUP(QU$1,'Tactic Recode'!$A$1:$B$547,2,FALSE))</f>
        <v/>
      </c>
      <c r="QV148" t="str">
        <f>IF(ISERROR(MATCH(QV$1,'CSC Mitre'!EQ$1:EQ$220,0)),"",VLOOKUP(QV$1,'Tactic Recode'!$A$1:$B$547,2,FALSE))</f>
        <v/>
      </c>
      <c r="QW148" t="str">
        <f>IF(ISERROR(MATCH(QW$1,'CSC Mitre'!EQ$1:EQ$220,0)),"",VLOOKUP(QW$1,'Tactic Recode'!$A$1:$B$547,2,FALSE))</f>
        <v/>
      </c>
      <c r="QX148" t="str">
        <f>IF(ISERROR(MATCH(QX$1,'CSC Mitre'!EQ$1:EQ$220,0)),"",VLOOKUP(QX$1,'Tactic Recode'!$A$1:$B$547,2,FALSE))</f>
        <v/>
      </c>
      <c r="QY148" t="str">
        <f>IF(ISERROR(MATCH(QY$1,'CSC Mitre'!EQ$1:EQ$220,0)),"",VLOOKUP(QY$1,'Tactic Recode'!$A$1:$B$547,2,FALSE))</f>
        <v/>
      </c>
      <c r="QZ148" t="str">
        <f>IF(ISERROR(MATCH(QZ$1,'CSC Mitre'!EQ$1:EQ$220,0)),"",VLOOKUP(QZ$1,'Tactic Recode'!$A$1:$B$547,2,FALSE))</f>
        <v/>
      </c>
      <c r="RA148" t="str">
        <f>IF(ISERROR(MATCH(RA$1,'CSC Mitre'!EQ$1:EQ$220,0)),"",VLOOKUP(RA$1,'Tactic Recode'!$A$1:$B$547,2,FALSE))</f>
        <v/>
      </c>
      <c r="RB148" t="str">
        <f>IF(ISERROR(MATCH(RB$1,'CSC Mitre'!EQ$1:EQ$220,0)),"",VLOOKUP(RB$1,'Tactic Recode'!$A$1:$B$547,2,FALSE))</f>
        <v/>
      </c>
      <c r="RC148" t="str">
        <f>IF(ISERROR(MATCH(RC$1,'CSC Mitre'!EQ$1:EQ$220,0)),"",VLOOKUP(RC$1,'Tactic Recode'!$A$1:$B$547,2,FALSE))</f>
        <v/>
      </c>
      <c r="RD148" t="str">
        <f>IF(ISERROR(MATCH(RD$1,'CSC Mitre'!EQ$1:EQ$220,0)),"",VLOOKUP(RD$1,'Tactic Recode'!$A$1:$B$547,2,FALSE))</f>
        <v/>
      </c>
      <c r="RE148" t="str">
        <f>IF(ISERROR(MATCH(RE$1,'CSC Mitre'!EQ$1:EQ$220,0)),"",VLOOKUP(RE$1,'Tactic Recode'!$A$1:$B$547,2,FALSE))</f>
        <v/>
      </c>
      <c r="RF148" t="str">
        <f>IF(ISERROR(MATCH(RF$1,'CSC Mitre'!EQ$1:EQ$220,0)),"",VLOOKUP(RF$1,'Tactic Recode'!$A$1:$B$547,2,FALSE))</f>
        <v/>
      </c>
      <c r="RG148" t="str">
        <f>IF(ISERROR(MATCH(RG$1,'CSC Mitre'!EQ$1:EQ$220,0)),"",VLOOKUP(RG$1,'Tactic Recode'!$A$1:$B$547,2,FALSE))</f>
        <v/>
      </c>
      <c r="RH148" t="str">
        <f>IF(ISERROR(MATCH(RH$1,'CSC Mitre'!EQ$1:EQ$220,0)),"",VLOOKUP(RH$1,'Tactic Recode'!$A$1:$B$547,2,FALSE))</f>
        <v/>
      </c>
      <c r="RI148" t="str">
        <f>IF(ISERROR(MATCH(RI$1,'CSC Mitre'!EQ$1:EQ$220,0)),"",VLOOKUP(RI$1,'Tactic Recode'!$A$1:$B$547,2,FALSE))</f>
        <v/>
      </c>
      <c r="RJ148" t="str">
        <f>IF(ISERROR(MATCH(RJ$1,'CSC Mitre'!EQ$1:EQ$220,0)),"",VLOOKUP(RJ$1,'Tactic Recode'!$A$1:$B$547,2,FALSE))</f>
        <v/>
      </c>
      <c r="RK148" t="str">
        <f>IF(ISERROR(MATCH(RK$1,'CSC Mitre'!EQ$1:EQ$220,0)),"",VLOOKUP(RK$1,'Tactic Recode'!$A$1:$B$547,2,FALSE))</f>
        <v/>
      </c>
      <c r="RL148" t="str">
        <f>IF(ISERROR(MATCH(RL$1,'CSC Mitre'!EQ$1:EQ$220,0)),"",VLOOKUP(RL$1,'Tactic Recode'!$A$1:$B$547,2,FALSE))</f>
        <v/>
      </c>
      <c r="RM148" t="str">
        <f>IF(ISERROR(MATCH(RM$1,'CSC Mitre'!EQ$1:EQ$220,0)),"",VLOOKUP(RM$1,'Tactic Recode'!$A$1:$B$547,2,FALSE))</f>
        <v/>
      </c>
      <c r="RN148" t="str">
        <f>IF(ISERROR(MATCH(RN$1,'CSC Mitre'!EQ$1:EQ$220,0)),"",VLOOKUP(RN$1,'Tactic Recode'!$A$1:$B$547,2,FALSE))</f>
        <v/>
      </c>
      <c r="RO148" t="str">
        <f>IF(ISERROR(MATCH(RO$1,'CSC Mitre'!EQ$1:EQ$220,0)),"",VLOOKUP(RO$1,'Tactic Recode'!$A$1:$B$547,2,FALSE))</f>
        <v/>
      </c>
      <c r="RP148" t="str">
        <f>IF(ISERROR(MATCH(RP$1,'CSC Mitre'!EQ$1:EQ$220,0)),"",VLOOKUP(RP$1,'Tactic Recode'!$A$1:$B$547,2,FALSE))</f>
        <v/>
      </c>
      <c r="RQ148" t="str">
        <f>IF(ISERROR(MATCH(RQ$1,'CSC Mitre'!EQ$1:EQ$220,0)),"",VLOOKUP(RQ$1,'Tactic Recode'!$A$1:$B$547,2,FALSE))</f>
        <v/>
      </c>
      <c r="RR148" t="str">
        <f>IF(ISERROR(MATCH(RR$1,'CSC Mitre'!EQ$1:EQ$220,0)),"",VLOOKUP(RR$1,'Tactic Recode'!$A$1:$B$547,2,FALSE))</f>
        <v/>
      </c>
      <c r="RS148" t="str">
        <f>IF(ISERROR(MATCH(RS$1,'CSC Mitre'!EQ$1:EQ$220,0)),"",VLOOKUP(RS$1,'Tactic Recode'!$A$1:$B$547,2,FALSE))</f>
        <v/>
      </c>
      <c r="RT148" t="str">
        <f>IF(ISERROR(MATCH(RT$1,'CSC Mitre'!EQ$1:EQ$220,0)),"",VLOOKUP(RT$1,'Tactic Recode'!$A$1:$B$547,2,FALSE))</f>
        <v/>
      </c>
      <c r="RU148" t="str">
        <f>IF(ISERROR(MATCH(RU$1,'CSC Mitre'!EQ$1:EQ$220,0)),"",VLOOKUP(RU$1,'Tactic Recode'!$A$1:$B$547,2,FALSE))</f>
        <v/>
      </c>
      <c r="RV148" t="str">
        <f>IF(ISERROR(MATCH(RV$1,'CSC Mitre'!EQ$1:EQ$220,0)),"",VLOOKUP(RV$1,'Tactic Recode'!$A$1:$B$547,2,FALSE))</f>
        <v/>
      </c>
      <c r="RW148" t="str">
        <f>IF(ISERROR(MATCH(RW$1,'CSC Mitre'!EQ$1:EQ$220,0)),"",VLOOKUP(RW$1,'Tactic Recode'!$A$1:$B$547,2,FALSE))</f>
        <v/>
      </c>
      <c r="RX148" t="str">
        <f>IF(ISERROR(MATCH(RX$1,'CSC Mitre'!EQ$1:EQ$220,0)),"",VLOOKUP(RX$1,'Tactic Recode'!$A$1:$B$547,2,FALSE))</f>
        <v/>
      </c>
      <c r="RY148" t="str">
        <f>IF(ISERROR(MATCH(RY$1,'CSC Mitre'!EQ$1:EQ$220,0)),"",VLOOKUP(RY$1,'Tactic Recode'!$A$1:$B$547,2,FALSE))</f>
        <v/>
      </c>
      <c r="RZ148" t="str">
        <f>IF(ISERROR(MATCH(RZ$1,'CSC Mitre'!EQ$1:EQ$220,0)),"",VLOOKUP(RZ$1,'Tactic Recode'!$A$1:$B$547,2,FALSE))</f>
        <v/>
      </c>
      <c r="SA148" t="str">
        <f>IF(ISERROR(MATCH(SA$1,'CSC Mitre'!EQ$1:EQ$220,0)),"",VLOOKUP(SA$1,'Tactic Recode'!$A$1:$B$547,2,FALSE))</f>
        <v/>
      </c>
      <c r="SB148" t="str">
        <f>IF(ISERROR(MATCH(SB$1,'CSC Mitre'!EQ$1:EQ$220,0)),"",VLOOKUP(SB$1,'Tactic Recode'!$A$1:$B$547,2,FALSE))</f>
        <v/>
      </c>
      <c r="SC148" t="str">
        <f>IF(ISERROR(MATCH(SC$1,'CSC Mitre'!EQ$1:EQ$220,0)),"",VLOOKUP(SC$1,'Tactic Recode'!$A$1:$B$547,2,FALSE))</f>
        <v/>
      </c>
      <c r="SD148" t="str">
        <f>IF(ISERROR(MATCH(SD$1,'CSC Mitre'!EQ$1:EQ$220,0)),"",VLOOKUP(SD$1,'Tactic Recode'!$A$1:$B$547,2,FALSE))</f>
        <v/>
      </c>
      <c r="SE148" t="str">
        <f>IF(ISERROR(MATCH(SE$1,'CSC Mitre'!EQ$1:EQ$220,0)),"",VLOOKUP(SE$1,'Tactic Recode'!$A$1:$B$547,2,FALSE))</f>
        <v/>
      </c>
      <c r="SF148" t="str">
        <f>IF(ISERROR(MATCH(SF$1,'CSC Mitre'!EQ$1:EQ$220,0)),"",VLOOKUP(SF$1,'Tactic Recode'!$A$1:$B$547,2,FALSE))</f>
        <v/>
      </c>
      <c r="SG148" t="str">
        <f>IF(ISERROR(MATCH(SG$1,'CSC Mitre'!EQ$1:EQ$220,0)),"",VLOOKUP(SG$1,'Tactic Recode'!$A$1:$B$547,2,FALSE))</f>
        <v/>
      </c>
      <c r="SH148" t="str">
        <f>IF(ISERROR(MATCH(SH$1,'CSC Mitre'!EQ$1:EQ$220,0)),"",VLOOKUP(SH$1,'Tactic Recode'!$A$1:$B$547,2,FALSE))</f>
        <v/>
      </c>
      <c r="SI148" t="str">
        <f>IF(ISERROR(MATCH(SI$1,'CSC Mitre'!EQ$1:EQ$220,0)),"",VLOOKUP(SI$1,'Tactic Recode'!$A$1:$B$547,2,FALSE))</f>
        <v/>
      </c>
      <c r="SJ148" t="str">
        <f>IF(ISERROR(MATCH(SJ$1,'CSC Mitre'!EQ$1:EQ$220,0)),"",VLOOKUP(SJ$1,'Tactic Recode'!$A$1:$B$547,2,FALSE))</f>
        <v/>
      </c>
      <c r="SK148" t="str">
        <f>IF(ISERROR(MATCH(SK$1,'CSC Mitre'!EQ$1:EQ$220,0)),"",VLOOKUP(SK$1,'Tactic Recode'!$A$1:$B$547,2,FALSE))</f>
        <v/>
      </c>
      <c r="SL148" t="str">
        <f>IF(ISERROR(MATCH(SL$1,'CSC Mitre'!EQ$1:EQ$220,0)),"",VLOOKUP(SL$1,'Tactic Recode'!$A$1:$B$547,2,FALSE))</f>
        <v/>
      </c>
      <c r="SM148" t="str">
        <f>IF(ISERROR(MATCH(SM$1,'CSC Mitre'!EQ$1:EQ$220,0)),"",VLOOKUP(SM$1,'Tactic Recode'!$A$1:$B$547,2,FALSE))</f>
        <v/>
      </c>
      <c r="SN148" t="str">
        <f>IF(ISERROR(MATCH(SN$1,'CSC Mitre'!EQ$1:EQ$220,0)),"",VLOOKUP(SN$1,'Tactic Recode'!$A$1:$B$547,2,FALSE))</f>
        <v/>
      </c>
      <c r="SO148" t="str">
        <f>IF(ISERROR(MATCH(SO$1,'CSC Mitre'!EQ$1:EQ$220,0)),"",VLOOKUP(SO$1,'Tactic Recode'!$A$1:$B$547,2,FALSE))</f>
        <v/>
      </c>
      <c r="SP148" t="str">
        <f>IF(ISERROR(MATCH(SP$1,'CSC Mitre'!EQ$1:EQ$220,0)),"",VLOOKUP(SP$1,'Tactic Recode'!$A$1:$B$547,2,FALSE))</f>
        <v/>
      </c>
      <c r="SQ148" t="str">
        <f>IF(ISERROR(MATCH(SQ$1,'CSC Mitre'!EQ$1:EQ$220,0)),"",VLOOKUP(SQ$1,'Tactic Recode'!$A$1:$B$547,2,FALSE))</f>
        <v/>
      </c>
      <c r="SR148" t="str">
        <f>IF(ISERROR(MATCH(SR$1,'CSC Mitre'!EQ$1:EQ$220,0)),"",VLOOKUP(SR$1,'Tactic Recode'!$A$1:$B$547,2,FALSE))</f>
        <v/>
      </c>
      <c r="SS148" t="str">
        <f>IF(ISERROR(MATCH(SS$1,'CSC Mitre'!EQ$1:EQ$220,0)),"",VLOOKUP(SS$1,'Tactic Recode'!$A$1:$B$547,2,FALSE))</f>
        <v/>
      </c>
      <c r="ST148" t="str">
        <f>IF(ISERROR(MATCH(ST$1,'CSC Mitre'!EQ$1:EQ$220,0)),"",VLOOKUP(ST$1,'Tactic Recode'!$A$1:$B$547,2,FALSE))</f>
        <v/>
      </c>
      <c r="SU148" t="str">
        <f>IF(ISERROR(MATCH(SU$1,'CSC Mitre'!EQ$1:EQ$220,0)),"",VLOOKUP(SU$1,'Tactic Recode'!$A$1:$B$547,2,FALSE))</f>
        <v/>
      </c>
      <c r="SV148" t="str">
        <f>IF(ISERROR(MATCH(SV$1,'CSC Mitre'!EQ$1:EQ$220,0)),"",VLOOKUP(SV$1,'Tactic Recode'!$A$1:$B$547,2,FALSE))</f>
        <v/>
      </c>
      <c r="SW148" t="str">
        <f>IF(ISERROR(MATCH(SW$1,'CSC Mitre'!EQ$1:EQ$220,0)),"",VLOOKUP(SW$1,'Tactic Recode'!$A$1:$B$547,2,FALSE))</f>
        <v/>
      </c>
      <c r="SX148" t="str">
        <f>IF(ISERROR(MATCH(SX$1,'CSC Mitre'!EQ$1:EQ$220,0)),"",VLOOKUP(SX$1,'Tactic Recode'!$A$1:$B$547,2,FALSE))</f>
        <v/>
      </c>
      <c r="SY148" t="str">
        <f>IF(ISERROR(MATCH(SY$1,'CSC Mitre'!EQ$1:EQ$220,0)),"",VLOOKUP(SY$1,'Tactic Recode'!$A$1:$B$547,2,FALSE))</f>
        <v/>
      </c>
      <c r="SZ148" t="str">
        <f>IF(ISERROR(MATCH(SZ$1,'CSC Mitre'!EQ$1:EQ$220,0)),"",VLOOKUP(SZ$1,'Tactic Recode'!$A$1:$B$547,2,FALSE))</f>
        <v/>
      </c>
      <c r="TA148" t="str">
        <f>IF(ISERROR(MATCH(TA$1,'CSC Mitre'!EQ$1:EQ$220,0)),"",VLOOKUP(TA$1,'Tactic Recode'!$A$1:$B$547,2,FALSE))</f>
        <v/>
      </c>
      <c r="TB148" t="str">
        <f>IF(ISERROR(MATCH(TB$1,'CSC Mitre'!EQ$1:EQ$220,0)),"",VLOOKUP(TB$1,'Tactic Recode'!$A$1:$B$547,2,FALSE))</f>
        <v/>
      </c>
      <c r="TC148" t="str">
        <f>IF(ISERROR(MATCH(TC$1,'CSC Mitre'!EQ$1:EQ$220,0)),"",VLOOKUP(TC$1,'Tactic Recode'!$A$1:$B$547,2,FALSE))</f>
        <v/>
      </c>
      <c r="TD148" t="str">
        <f>IF(ISERROR(MATCH(TD$1,'CSC Mitre'!EQ$1:EQ$220,0)),"",VLOOKUP(TD$1,'Tactic Recode'!$A$1:$B$547,2,FALSE))</f>
        <v/>
      </c>
      <c r="TE148" t="str">
        <f>IF(ISERROR(MATCH(TE$1,'CSC Mitre'!EQ$1:EQ$220,0)),"",VLOOKUP(TE$1,'Tactic Recode'!$A$1:$B$547,2,FALSE))</f>
        <v/>
      </c>
      <c r="TF148" t="str">
        <f>IF(ISERROR(MATCH(TF$1,'CSC Mitre'!EQ$1:EQ$220,0)),"",VLOOKUP(TF$1,'Tactic Recode'!$A$1:$B$547,2,FALSE))</f>
        <v/>
      </c>
      <c r="TG148" t="str">
        <f>IF(ISERROR(MATCH(TG$1,'CSC Mitre'!EQ$1:EQ$220,0)),"",VLOOKUP(TG$1,'Tactic Recode'!$A$1:$B$547,2,FALSE))</f>
        <v/>
      </c>
      <c r="TH148" t="str">
        <f>IF(ISERROR(MATCH(TH$1,'CSC Mitre'!EQ$1:EQ$220,0)),"",VLOOKUP(TH$1,'Tactic Recode'!$A$1:$B$547,2,FALSE))</f>
        <v/>
      </c>
      <c r="TI148" t="str">
        <f>IF(ISERROR(MATCH(TI$1,'CSC Mitre'!EQ$1:EQ$220,0)),"",VLOOKUP(TI$1,'Tactic Recode'!$A$1:$B$547,2,FALSE))</f>
        <v/>
      </c>
      <c r="TJ148" t="str">
        <f>IF(ISERROR(MATCH(TJ$1,'CSC Mitre'!EQ$1:EQ$220,0)),"",VLOOKUP(TJ$1,'Tactic Recode'!$A$1:$B$547,2,FALSE))</f>
        <v/>
      </c>
      <c r="TK148" t="str">
        <f>IF(ISERROR(MATCH(TK$1,'CSC Mitre'!EQ$1:EQ$220,0)),"",VLOOKUP(TK$1,'Tactic Recode'!$A$1:$B$547,2,FALSE))</f>
        <v/>
      </c>
      <c r="TL148" t="str">
        <f>IF(ISERROR(MATCH(TL$1,'CSC Mitre'!EQ$1:EQ$220,0)),"",VLOOKUP(TL$1,'Tactic Recode'!$A$1:$B$547,2,FALSE))</f>
        <v/>
      </c>
      <c r="TM148" t="str">
        <f>IF(ISERROR(MATCH(TM$1,'CSC Mitre'!EQ$1:EQ$220,0)),"",VLOOKUP(TM$1,'Tactic Recode'!$A$1:$B$547,2,FALSE))</f>
        <v/>
      </c>
      <c r="TN148" t="str">
        <f>IF(ISERROR(MATCH(TN$1,'CSC Mitre'!EQ$1:EQ$220,0)),"",VLOOKUP(TN$1,'Tactic Recode'!$A$1:$B$547,2,FALSE))</f>
        <v/>
      </c>
      <c r="TO148" t="str">
        <f>IF(ISERROR(MATCH(TO$1,'CSC Mitre'!EQ$1:EQ$220,0)),"",VLOOKUP(TO$1,'Tactic Recode'!$A$1:$B$547,2,FALSE))</f>
        <v/>
      </c>
      <c r="TP148" t="str">
        <f>IF(ISERROR(MATCH(TP$1,'CSC Mitre'!EQ$1:EQ$220,0)),"",VLOOKUP(TP$1,'Tactic Recode'!$A$1:$B$547,2,FALSE))</f>
        <v/>
      </c>
      <c r="TQ148" t="str">
        <f>IF(ISERROR(MATCH(TQ$1,'CSC Mitre'!EQ$1:EQ$220,0)),"",VLOOKUP(TQ$1,'Tactic Recode'!$A$1:$B$547,2,FALSE))</f>
        <v/>
      </c>
      <c r="TR148" t="str">
        <f>IF(ISERROR(MATCH(TR$1,'CSC Mitre'!EQ$1:EQ$220,0)),"",VLOOKUP(TR$1,'Tactic Recode'!$A$1:$B$547,2,FALSE))</f>
        <v/>
      </c>
      <c r="TS148" t="str">
        <f>IF(ISERROR(MATCH(TS$1,'CSC Mitre'!EQ$1:EQ$220,0)),"",VLOOKUP(TS$1,'Tactic Recode'!$A$1:$B$547,2,FALSE))</f>
        <v/>
      </c>
      <c r="TT148" t="str">
        <f>IF(ISERROR(MATCH(TT$1,'CSC Mitre'!EQ$1:EQ$220,0)),"",VLOOKUP(TT$1,'Tactic Recode'!$A$1:$B$547,2,FALSE))</f>
        <v/>
      </c>
      <c r="TU148" t="str">
        <f>IF(ISERROR(MATCH(TU$1,'CSC Mitre'!EQ$1:EQ$220,0)),"",VLOOKUP(TU$1,'Tactic Recode'!$A$1:$B$547,2,FALSE))</f>
        <v/>
      </c>
      <c r="TV148" t="str">
        <f>IF(ISERROR(MATCH(TV$1,'CSC Mitre'!EQ$1:EQ$220,0)),"",VLOOKUP(TV$1,'Tactic Recode'!$A$1:$B$547,2,FALSE))</f>
        <v/>
      </c>
      <c r="TW148" t="str">
        <f>IF(ISERROR(MATCH(TW$1,'CSC Mitre'!EQ$1:EQ$220,0)),"",VLOOKUP(TW$1,'Tactic Recode'!$A$1:$B$547,2,FALSE))</f>
        <v/>
      </c>
      <c r="TX148" t="str">
        <f>IF(ISERROR(MATCH(TX$1,'CSC Mitre'!EQ$1:EQ$220,0)),"",VLOOKUP(TX$1,'Tactic Recode'!$A$1:$B$547,2,FALSE))</f>
        <v/>
      </c>
      <c r="TY148" t="str">
        <f>IF(ISERROR(MATCH(TY$1,'CSC Mitre'!EQ$1:EQ$220,0)),"",VLOOKUP(TY$1,'Tactic Recode'!$A$1:$B$547,2,FALSE))</f>
        <v/>
      </c>
      <c r="TZ148" t="str">
        <f>IF(ISERROR(MATCH(TZ$1,'CSC Mitre'!EQ$1:EQ$220,0)),"",VLOOKUP(TZ$1,'Tactic Recode'!$A$1:$B$547,2,FALSE))</f>
        <v/>
      </c>
      <c r="UA148" t="str">
        <f>IF(ISERROR(MATCH(UA$1,'CSC Mitre'!EQ$1:EQ$220,0)),"",VLOOKUP(UA$1,'Tactic Recode'!$A$1:$B$547,2,FALSE))</f>
        <v/>
      </c>
      <c r="UB148" t="str">
        <f>IF(ISERROR(MATCH(UB$1,'CSC Mitre'!EQ$1:EQ$220,0)),"",VLOOKUP(UB$1,'Tactic Recode'!$A$1:$B$547,2,FALSE))</f>
        <v/>
      </c>
    </row>
    <row r="149" spans="1:548" x14ac:dyDescent="0.25">
      <c r="A149" s="59" t="s">
        <v>543</v>
      </c>
      <c r="B149" t="str">
        <f>IF(ISERROR(MATCH(B$1,'CSC Mitre'!ER$1:ER$220,0)),"",VLOOKUP(B$1,'Tactic Recode'!$A$1:$B$547,2,FALSE))</f>
        <v/>
      </c>
      <c r="C149" t="str">
        <f>IF(ISERROR(MATCH(C$1,'CSC Mitre'!ER$1:ER$220,0)),"",VLOOKUP(C$1,'Tactic Recode'!$A$1:$B$547,2,FALSE))</f>
        <v/>
      </c>
      <c r="D149" t="str">
        <f>IF(ISERROR(MATCH(D$1,'CSC Mitre'!ER$1:ER$220,0)),"",VLOOKUP(D$1,'Tactic Recode'!$A$1:$B$547,2,FALSE))</f>
        <v/>
      </c>
      <c r="E149" t="str">
        <f>IF(ISERROR(MATCH(E$1,'CSC Mitre'!ER$1:ER$220,0)),"",VLOOKUP(E$1,'Tactic Recode'!$A$1:$B$547,2,FALSE))</f>
        <v/>
      </c>
      <c r="F149" t="str">
        <f>IF(ISERROR(MATCH(F$1,'CSC Mitre'!ER$1:ER$220,0)),"",VLOOKUP(F$1,'Tactic Recode'!$A$1:$B$547,2,FALSE))</f>
        <v/>
      </c>
      <c r="G149" t="str">
        <f>IF(ISERROR(MATCH(G$1,'CSC Mitre'!ER$1:ER$220,0)),"",VLOOKUP(G$1,'Tactic Recode'!$A$1:$B$547,2,FALSE))</f>
        <v/>
      </c>
      <c r="H149" t="str">
        <f>IF(ISERROR(MATCH(H$1,'CSC Mitre'!ER$1:ER$220,0)),"",VLOOKUP(H$1,'Tactic Recode'!$A$1:$B$547,2,FALSE))</f>
        <v/>
      </c>
      <c r="I149" t="str">
        <f>IF(ISERROR(MATCH(I$1,'CSC Mitre'!ER$1:ER$220,0)),"",VLOOKUP(I$1,'Tactic Recode'!$A$1:$B$547,2,FALSE))</f>
        <v/>
      </c>
      <c r="J149" t="str">
        <f>IF(ISERROR(MATCH(J$1,'CSC Mitre'!ER$1:ER$220,0)),"",VLOOKUP(J$1,'Tactic Recode'!$A$1:$B$547,2,FALSE))</f>
        <v/>
      </c>
      <c r="K149" t="str">
        <f>IF(ISERROR(MATCH(K$1,'CSC Mitre'!ER$1:ER$220,0)),"",VLOOKUP(K$1,'Tactic Recode'!$A$1:$B$547,2,FALSE))</f>
        <v/>
      </c>
      <c r="L149" t="str">
        <f>IF(ISERROR(MATCH(L$1,'CSC Mitre'!ER$1:ER$220,0)),"",VLOOKUP(L$1,'Tactic Recode'!$A$1:$B$547,2,FALSE))</f>
        <v/>
      </c>
      <c r="M149" t="str">
        <f>IF(ISERROR(MATCH(M$1,'CSC Mitre'!ER$1:ER$220,0)),"",VLOOKUP(M$1,'Tactic Recode'!$A$1:$B$547,2,FALSE))</f>
        <v/>
      </c>
      <c r="N149" t="str">
        <f>IF(ISERROR(MATCH(N$1,'CSC Mitre'!ER$1:ER$220,0)),"",VLOOKUP(N$1,'Tactic Recode'!$A$1:$B$547,2,FALSE))</f>
        <v/>
      </c>
      <c r="O149" t="str">
        <f>IF(ISERROR(MATCH(O$1,'CSC Mitre'!ER$1:ER$220,0)),"",VLOOKUP(O$1,'Tactic Recode'!$A$1:$B$547,2,FALSE))</f>
        <v/>
      </c>
      <c r="P149" t="str">
        <f>IF(ISERROR(MATCH(P$1,'CSC Mitre'!ER$1:ER$220,0)),"",VLOOKUP(P$1,'Tactic Recode'!$A$1:$B$547,2,FALSE))</f>
        <v/>
      </c>
      <c r="Q149" t="str">
        <f>IF(ISERROR(MATCH(Q$1,'CSC Mitre'!ER$1:ER$220,0)),"",VLOOKUP(Q$1,'Tactic Recode'!$A$1:$B$547,2,FALSE))</f>
        <v/>
      </c>
      <c r="R149" t="str">
        <f>IF(ISERROR(MATCH(R$1,'CSC Mitre'!ER$1:ER$220,0)),"",VLOOKUP(R$1,'Tactic Recode'!$A$1:$B$547,2,FALSE))</f>
        <v/>
      </c>
      <c r="S149" t="str">
        <f>IF(ISERROR(MATCH(S$1,'CSC Mitre'!ER$1:ER$220,0)),"",VLOOKUP(S$1,'Tactic Recode'!$A$1:$B$547,2,FALSE))</f>
        <v/>
      </c>
      <c r="T149" t="str">
        <f>IF(ISERROR(MATCH(T$1,'CSC Mitre'!ER$1:ER$220,0)),"",VLOOKUP(T$1,'Tactic Recode'!$A$1:$B$547,2,FALSE))</f>
        <v/>
      </c>
      <c r="U149" t="str">
        <f>IF(ISERROR(MATCH(U$1,'CSC Mitre'!ER$1:ER$220,0)),"",VLOOKUP(U$1,'Tactic Recode'!$A$1:$B$547,2,FALSE))</f>
        <v/>
      </c>
      <c r="V149" t="str">
        <f>IF(ISERROR(MATCH(V$1,'CSC Mitre'!ER$1:ER$220,0)),"",VLOOKUP(V$1,'Tactic Recode'!$A$1:$B$547,2,FALSE))</f>
        <v/>
      </c>
      <c r="W149" t="str">
        <f>IF(ISERROR(MATCH(W$1,'CSC Mitre'!ER$1:ER$220,0)),"",VLOOKUP(W$1,'Tactic Recode'!$A$1:$B$547,2,FALSE))</f>
        <v/>
      </c>
      <c r="X149" t="str">
        <f>IF(ISERROR(MATCH(X$1,'CSC Mitre'!ER$1:ER$220,0)),"",VLOOKUP(X$1,'Tactic Recode'!$A$1:$B$547,2,FALSE))</f>
        <v/>
      </c>
      <c r="Y149" t="str">
        <f>IF(ISERROR(MATCH(Y$1,'CSC Mitre'!ER$1:ER$220,0)),"",VLOOKUP(Y$1,'Tactic Recode'!$A$1:$B$547,2,FALSE))</f>
        <v/>
      </c>
      <c r="Z149" t="str">
        <f>IF(ISERROR(MATCH(Z$1,'CSC Mitre'!ER$1:ER$220,0)),"",VLOOKUP(Z$1,'Tactic Recode'!$A$1:$B$547,2,FALSE))</f>
        <v/>
      </c>
      <c r="AA149" t="str">
        <f>IF(ISERROR(MATCH(AA$1,'CSC Mitre'!ER$1:ER$220,0)),"",VLOOKUP(AA$1,'Tactic Recode'!$A$1:$B$547,2,FALSE))</f>
        <v/>
      </c>
      <c r="AB149" t="str">
        <f>IF(ISERROR(MATCH(AB$1,'CSC Mitre'!ER$1:ER$220,0)),"",VLOOKUP(AB$1,'Tactic Recode'!$A$1:$B$547,2,FALSE))</f>
        <v/>
      </c>
      <c r="AC149" t="str">
        <f>IF(ISERROR(MATCH(AC$1,'CSC Mitre'!ER$1:ER$220,0)),"",VLOOKUP(AC$1,'Tactic Recode'!$A$1:$B$547,2,FALSE))</f>
        <v/>
      </c>
      <c r="AD149" t="str">
        <f>IF(ISERROR(MATCH(AD$1,'CSC Mitre'!ER$1:ER$220,0)),"",VLOOKUP(AD$1,'Tactic Recode'!$A$1:$B$547,2,FALSE))</f>
        <v/>
      </c>
      <c r="AE149" t="str">
        <f>IF(ISERROR(MATCH(AE$1,'CSC Mitre'!ER$1:ER$220,0)),"",VLOOKUP(AE$1,'Tactic Recode'!$A$1:$B$547,2,FALSE))</f>
        <v/>
      </c>
      <c r="AF149" t="str">
        <f>IF(ISERROR(MATCH(AF$1,'CSC Mitre'!ER$1:ER$220,0)),"",VLOOKUP(AF$1,'Tactic Recode'!$A$1:$B$547,2,FALSE))</f>
        <v/>
      </c>
      <c r="AG149" t="str">
        <f>IF(ISERROR(MATCH(AG$1,'CSC Mitre'!ER$1:ER$220,0)),"",VLOOKUP(AG$1,'Tactic Recode'!$A$1:$B$547,2,FALSE))</f>
        <v/>
      </c>
      <c r="AH149" t="str">
        <f>IF(ISERROR(MATCH(AH$1,'CSC Mitre'!ER$1:ER$220,0)),"",VLOOKUP(AH$1,'Tactic Recode'!$A$1:$B$547,2,FALSE))</f>
        <v/>
      </c>
      <c r="AI149" t="str">
        <f>IF(ISERROR(MATCH(AI$1,'CSC Mitre'!ER$1:ER$220,0)),"",VLOOKUP(AI$1,'Tactic Recode'!$A$1:$B$547,2,FALSE))</f>
        <v/>
      </c>
      <c r="AJ149" t="str">
        <f>IF(ISERROR(MATCH(AJ$1,'CSC Mitre'!ER$1:ER$220,0)),"",VLOOKUP(AJ$1,'Tactic Recode'!$A$1:$B$547,2,FALSE))</f>
        <v/>
      </c>
      <c r="AK149" t="str">
        <f>IF(ISERROR(MATCH(AK$1,'CSC Mitre'!ER$1:ER$220,0)),"",VLOOKUP(AK$1,'Tactic Recode'!$A$1:$B$547,2,FALSE))</f>
        <v/>
      </c>
      <c r="AL149" t="str">
        <f>IF(ISERROR(MATCH(AL$1,'CSC Mitre'!ER$1:ER$220,0)),"",VLOOKUP(AL$1,'Tactic Recode'!$A$1:$B$547,2,FALSE))</f>
        <v/>
      </c>
      <c r="AM149" t="str">
        <f>IF(ISERROR(MATCH(AM$1,'CSC Mitre'!ER$1:ER$220,0)),"",VLOOKUP(AM$1,'Tactic Recode'!$A$1:$B$547,2,FALSE))</f>
        <v/>
      </c>
      <c r="AN149" t="str">
        <f>IF(ISERROR(MATCH(AN$1,'CSC Mitre'!ER$1:ER$220,0)),"",VLOOKUP(AN$1,'Tactic Recode'!$A$1:$B$547,2,FALSE))</f>
        <v/>
      </c>
      <c r="AO149" t="str">
        <f>IF(ISERROR(MATCH(AO$1,'CSC Mitre'!ER$1:ER$220,0)),"",VLOOKUP(AO$1,'Tactic Recode'!$A$1:$B$547,2,FALSE))</f>
        <v/>
      </c>
      <c r="AP149" t="str">
        <f>IF(ISERROR(MATCH(AP$1,'CSC Mitre'!ER$1:ER$220,0)),"",VLOOKUP(AP$1,'Tactic Recode'!$A$1:$B$547,2,FALSE))</f>
        <v/>
      </c>
      <c r="AQ149" t="str">
        <f>IF(ISERROR(MATCH(AQ$1,'CSC Mitre'!ER$1:ER$220,0)),"",VLOOKUP(AQ$1,'Tactic Recode'!$A$1:$B$547,2,FALSE))</f>
        <v/>
      </c>
      <c r="AR149" t="str">
        <f>IF(ISERROR(MATCH(AR$1,'CSC Mitre'!ER$1:ER$220,0)),"",VLOOKUP(AR$1,'Tactic Recode'!$A$1:$B$547,2,FALSE))</f>
        <v/>
      </c>
      <c r="AS149" t="str">
        <f>IF(ISERROR(MATCH(AS$1,'CSC Mitre'!ER$1:ER$220,0)),"",VLOOKUP(AS$1,'Tactic Recode'!$A$1:$B$547,2,FALSE))</f>
        <v/>
      </c>
      <c r="AT149" t="str">
        <f>IF(ISERROR(MATCH(AT$1,'CSC Mitre'!ER$1:ER$220,0)),"",VLOOKUP(AT$1,'Tactic Recode'!$A$1:$B$547,2,FALSE))</f>
        <v/>
      </c>
      <c r="AU149" t="str">
        <f>IF(ISERROR(MATCH(AU$1,'CSC Mitre'!ER$1:ER$220,0)),"",VLOOKUP(AU$1,'Tactic Recode'!$A$1:$B$547,2,FALSE))</f>
        <v/>
      </c>
      <c r="AV149" t="str">
        <f>IF(ISERROR(MATCH(AV$1,'CSC Mitre'!ER$1:ER$220,0)),"",VLOOKUP(AV$1,'Tactic Recode'!$A$1:$B$547,2,FALSE))</f>
        <v/>
      </c>
      <c r="AW149" t="str">
        <f>IF(ISERROR(MATCH(AW$1,'CSC Mitre'!ER$1:ER$220,0)),"",VLOOKUP(AW$1,'Tactic Recode'!$A$1:$B$547,2,FALSE))</f>
        <v/>
      </c>
      <c r="AX149" t="str">
        <f>IF(ISERROR(MATCH(AX$1,'CSC Mitre'!ER$1:ER$220,0)),"",VLOOKUP(AX$1,'Tactic Recode'!$A$1:$B$547,2,FALSE))</f>
        <v/>
      </c>
      <c r="AY149" t="str">
        <f>IF(ISERROR(MATCH(AY$1,'CSC Mitre'!ER$1:ER$220,0)),"",VLOOKUP(AY$1,'Tactic Recode'!$A$1:$B$547,2,FALSE))</f>
        <v/>
      </c>
      <c r="AZ149" t="str">
        <f>IF(ISERROR(MATCH(AZ$1,'CSC Mitre'!ER$1:ER$220,0)),"",VLOOKUP(AZ$1,'Tactic Recode'!$A$1:$B$547,2,FALSE))</f>
        <v/>
      </c>
      <c r="BA149" t="str">
        <f>IF(ISERROR(MATCH(BA$1,'CSC Mitre'!ER$1:ER$220,0)),"",VLOOKUP(BA$1,'Tactic Recode'!$A$1:$B$547,2,FALSE))</f>
        <v/>
      </c>
      <c r="BB149" t="str">
        <f>IF(ISERROR(MATCH(BB$1,'CSC Mitre'!ER$1:ER$220,0)),"",VLOOKUP(BB$1,'Tactic Recode'!$A$1:$B$547,2,FALSE))</f>
        <v/>
      </c>
      <c r="BC149" t="str">
        <f>IF(ISERROR(MATCH(BC$1,'CSC Mitre'!ER$1:ER$220,0)),"",VLOOKUP(BC$1,'Tactic Recode'!$A$1:$B$547,2,FALSE))</f>
        <v/>
      </c>
      <c r="BD149" t="str">
        <f>IF(ISERROR(MATCH(BD$1,'CSC Mitre'!ER$1:ER$220,0)),"",VLOOKUP(BD$1,'Tactic Recode'!$A$1:$B$547,2,FALSE))</f>
        <v/>
      </c>
      <c r="BE149" t="str">
        <f>IF(ISERROR(MATCH(BE$1,'CSC Mitre'!ER$1:ER$220,0)),"",VLOOKUP(BE$1,'Tactic Recode'!$A$1:$B$547,2,FALSE))</f>
        <v/>
      </c>
      <c r="BF149" t="str">
        <f>IF(ISERROR(MATCH(BF$1,'CSC Mitre'!ER$1:ER$220,0)),"",VLOOKUP(BF$1,'Tactic Recode'!$A$1:$B$547,2,FALSE))</f>
        <v/>
      </c>
      <c r="BG149" t="str">
        <f>IF(ISERROR(MATCH(BG$1,'CSC Mitre'!ER$1:ER$220,0)),"",VLOOKUP(BG$1,'Tactic Recode'!$A$1:$B$547,2,FALSE))</f>
        <v/>
      </c>
      <c r="BH149" t="str">
        <f>IF(ISERROR(MATCH(BH$1,'CSC Mitre'!ER$1:ER$220,0)),"",VLOOKUP(BH$1,'Tactic Recode'!$A$1:$B$547,2,FALSE))</f>
        <v/>
      </c>
      <c r="BI149" t="str">
        <f>IF(ISERROR(MATCH(BI$1,'CSC Mitre'!ER$1:ER$220,0)),"",VLOOKUP(BI$1,'Tactic Recode'!$A$1:$B$547,2,FALSE))</f>
        <v/>
      </c>
      <c r="BJ149" t="str">
        <f>IF(ISERROR(MATCH(BJ$1,'CSC Mitre'!ER$1:ER$220,0)),"",VLOOKUP(BJ$1,'Tactic Recode'!$A$1:$B$547,2,FALSE))</f>
        <v/>
      </c>
      <c r="BK149" t="str">
        <f>IF(ISERROR(MATCH(BK$1,'CSC Mitre'!ER$1:ER$220,0)),"",VLOOKUP(BK$1,'Tactic Recode'!$A$1:$B$547,2,FALSE))</f>
        <v/>
      </c>
      <c r="BL149" t="str">
        <f>IF(ISERROR(MATCH(BL$1,'CSC Mitre'!ER$1:ER$220,0)),"",VLOOKUP(BL$1,'Tactic Recode'!$A$1:$B$547,2,FALSE))</f>
        <v/>
      </c>
      <c r="BM149" t="str">
        <f>IF(ISERROR(MATCH(BM$1,'CSC Mitre'!ER$1:ER$220,0)),"",VLOOKUP(BM$1,'Tactic Recode'!$A$1:$B$547,2,FALSE))</f>
        <v/>
      </c>
      <c r="BN149" t="str">
        <f>IF(ISERROR(MATCH(BN$1,'CSC Mitre'!ER$1:ER$220,0)),"",VLOOKUP(BN$1,'Tactic Recode'!$A$1:$B$547,2,FALSE))</f>
        <v/>
      </c>
      <c r="BO149" t="str">
        <f>IF(ISERROR(MATCH(BO$1,'CSC Mitre'!ER$1:ER$220,0)),"",VLOOKUP(BO$1,'Tactic Recode'!$A$1:$B$547,2,FALSE))</f>
        <v/>
      </c>
      <c r="BP149" t="str">
        <f>IF(ISERROR(MATCH(BP$1,'CSC Mitre'!ER$1:ER$220,0)),"",VLOOKUP(BP$1,'Tactic Recode'!$A$1:$B$547,2,FALSE))</f>
        <v/>
      </c>
      <c r="BQ149" t="str">
        <f>IF(ISERROR(MATCH(BQ$1,'CSC Mitre'!ER$1:ER$220,0)),"",VLOOKUP(BQ$1,'Tactic Recode'!$A$1:$B$547,2,FALSE))</f>
        <v/>
      </c>
      <c r="BR149" t="str">
        <f>IF(ISERROR(MATCH(BR$1,'CSC Mitre'!ER$1:ER$220,0)),"",VLOOKUP(BR$1,'Tactic Recode'!$A$1:$B$547,2,FALSE))</f>
        <v/>
      </c>
      <c r="BS149" t="str">
        <f>IF(ISERROR(MATCH(BS$1,'CSC Mitre'!ER$1:ER$220,0)),"",VLOOKUP(BS$1,'Tactic Recode'!$A$1:$B$547,2,FALSE))</f>
        <v/>
      </c>
      <c r="BT149" t="str">
        <f>IF(ISERROR(MATCH(BT$1,'CSC Mitre'!ER$1:ER$220,0)),"",VLOOKUP(BT$1,'Tactic Recode'!$A$1:$B$547,2,FALSE))</f>
        <v/>
      </c>
      <c r="BU149" t="str">
        <f>IF(ISERROR(MATCH(BU$1,'CSC Mitre'!ER$1:ER$220,0)),"",VLOOKUP(BU$1,'Tactic Recode'!$A$1:$B$547,2,FALSE))</f>
        <v/>
      </c>
      <c r="BV149" t="str">
        <f>IF(ISERROR(MATCH(BV$1,'CSC Mitre'!ER$1:ER$220,0)),"",VLOOKUP(BV$1,'Tactic Recode'!$A$1:$B$547,2,FALSE))</f>
        <v/>
      </c>
      <c r="BW149" t="str">
        <f>IF(ISERROR(MATCH(BW$1,'CSC Mitre'!ER$1:ER$220,0)),"",VLOOKUP(BW$1,'Tactic Recode'!$A$1:$B$547,2,FALSE))</f>
        <v/>
      </c>
      <c r="BX149" t="str">
        <f>IF(ISERROR(MATCH(BX$1,'CSC Mitre'!ER$1:ER$220,0)),"",VLOOKUP(BX$1,'Tactic Recode'!$A$1:$B$547,2,FALSE))</f>
        <v/>
      </c>
      <c r="BY149" t="str">
        <f>IF(ISERROR(MATCH(BY$1,'CSC Mitre'!ER$1:ER$220,0)),"",VLOOKUP(BY$1,'Tactic Recode'!$A$1:$B$547,2,FALSE))</f>
        <v/>
      </c>
      <c r="BZ149" t="str">
        <f>IF(ISERROR(MATCH(BZ$1,'CSC Mitre'!ER$1:ER$220,0)),"",VLOOKUP(BZ$1,'Tactic Recode'!$A$1:$B$547,2,FALSE))</f>
        <v/>
      </c>
      <c r="CA149" t="str">
        <f>IF(ISERROR(MATCH(CA$1,'CSC Mitre'!ER$1:ER$220,0)),"",VLOOKUP(CA$1,'Tactic Recode'!$A$1:$B$547,2,FALSE))</f>
        <v/>
      </c>
      <c r="CB149" t="str">
        <f>IF(ISERROR(MATCH(CB$1,'CSC Mitre'!ER$1:ER$220,0)),"",VLOOKUP(CB$1,'Tactic Recode'!$A$1:$B$547,2,FALSE))</f>
        <v/>
      </c>
      <c r="CC149" t="str">
        <f>IF(ISERROR(MATCH(CC$1,'CSC Mitre'!ER$1:ER$220,0)),"",VLOOKUP(CC$1,'Tactic Recode'!$A$1:$B$547,2,FALSE))</f>
        <v/>
      </c>
      <c r="CD149" t="str">
        <f>IF(ISERROR(MATCH(CD$1,'CSC Mitre'!ER$1:ER$220,0)),"",VLOOKUP(CD$1,'Tactic Recode'!$A$1:$B$547,2,FALSE))</f>
        <v/>
      </c>
      <c r="CE149" t="str">
        <f>IF(ISERROR(MATCH(CE$1,'CSC Mitre'!ER$1:ER$220,0)),"",VLOOKUP(CE$1,'Tactic Recode'!$A$1:$B$547,2,FALSE))</f>
        <v/>
      </c>
      <c r="CF149" t="str">
        <f>IF(ISERROR(MATCH(CF$1,'CSC Mitre'!ER$1:ER$220,0)),"",VLOOKUP(CF$1,'Tactic Recode'!$A$1:$B$547,2,FALSE))</f>
        <v/>
      </c>
      <c r="CG149" t="str">
        <f>IF(ISERROR(MATCH(CG$1,'CSC Mitre'!ER$1:ER$220,0)),"",VLOOKUP(CG$1,'Tactic Recode'!$A$1:$B$547,2,FALSE))</f>
        <v/>
      </c>
      <c r="CH149" t="str">
        <f>IF(ISERROR(MATCH(CH$1,'CSC Mitre'!ER$1:ER$220,0)),"",VLOOKUP(CH$1,'Tactic Recode'!$A$1:$B$547,2,FALSE))</f>
        <v/>
      </c>
      <c r="CI149" t="str">
        <f>IF(ISERROR(MATCH(CI$1,'CSC Mitre'!ER$1:ER$220,0)),"",VLOOKUP(CI$1,'Tactic Recode'!$A$1:$B$547,2,FALSE))</f>
        <v/>
      </c>
      <c r="CJ149" t="str">
        <f>IF(ISERROR(MATCH(CJ$1,'CSC Mitre'!ER$1:ER$220,0)),"",VLOOKUP(CJ$1,'Tactic Recode'!$A$1:$B$547,2,FALSE))</f>
        <v/>
      </c>
      <c r="CK149" t="str">
        <f>IF(ISERROR(MATCH(CK$1,'CSC Mitre'!ER$1:ER$220,0)),"",VLOOKUP(CK$1,'Tactic Recode'!$A$1:$B$547,2,FALSE))</f>
        <v/>
      </c>
      <c r="CL149" t="str">
        <f>IF(ISERROR(MATCH(CL$1,'CSC Mitre'!ER$1:ER$220,0)),"",VLOOKUP(CL$1,'Tactic Recode'!$A$1:$B$547,2,FALSE))</f>
        <v/>
      </c>
      <c r="CM149" t="str">
        <f>IF(ISERROR(MATCH(CM$1,'CSC Mitre'!ER$1:ER$220,0)),"",VLOOKUP(CM$1,'Tactic Recode'!$A$1:$B$547,2,FALSE))</f>
        <v/>
      </c>
      <c r="CN149" t="str">
        <f>IF(ISERROR(MATCH(CN$1,'CSC Mitre'!ER$1:ER$220,0)),"",VLOOKUP(CN$1,'Tactic Recode'!$A$1:$B$547,2,FALSE))</f>
        <v/>
      </c>
      <c r="CO149" t="str">
        <f>IF(ISERROR(MATCH(CO$1,'CSC Mitre'!ER$1:ER$220,0)),"",VLOOKUP(CO$1,'Tactic Recode'!$A$1:$B$547,2,FALSE))</f>
        <v/>
      </c>
      <c r="CP149" t="str">
        <f>IF(ISERROR(MATCH(CP$1,'CSC Mitre'!ER$1:ER$220,0)),"",VLOOKUP(CP$1,'Tactic Recode'!$A$1:$B$547,2,FALSE))</f>
        <v/>
      </c>
      <c r="CQ149" t="str">
        <f>IF(ISERROR(MATCH(CQ$1,'CSC Mitre'!ER$1:ER$220,0)),"",VLOOKUP(CQ$1,'Tactic Recode'!$A$1:$B$547,2,FALSE))</f>
        <v/>
      </c>
      <c r="CR149" t="str">
        <f>IF(ISERROR(MATCH(CR$1,'CSC Mitre'!ER$1:ER$220,0)),"",VLOOKUP(CR$1,'Tactic Recode'!$A$1:$B$547,2,FALSE))</f>
        <v/>
      </c>
      <c r="CS149" t="str">
        <f>IF(ISERROR(MATCH(CS$1,'CSC Mitre'!ER$1:ER$220,0)),"",VLOOKUP(CS$1,'Tactic Recode'!$A$1:$B$547,2,FALSE))</f>
        <v/>
      </c>
      <c r="CT149" t="str">
        <f>IF(ISERROR(MATCH(CT$1,'CSC Mitre'!ER$1:ER$220,0)),"",VLOOKUP(CT$1,'Tactic Recode'!$A$1:$B$547,2,FALSE))</f>
        <v/>
      </c>
      <c r="CU149" t="str">
        <f>IF(ISERROR(MATCH(CU$1,'CSC Mitre'!ER$1:ER$220,0)),"",VLOOKUP(CU$1,'Tactic Recode'!$A$1:$B$547,2,FALSE))</f>
        <v/>
      </c>
      <c r="CV149" t="str">
        <f>IF(ISERROR(MATCH(CV$1,'CSC Mitre'!ER$1:ER$220,0)),"",VLOOKUP(CV$1,'Tactic Recode'!$A$1:$B$547,2,FALSE))</f>
        <v/>
      </c>
      <c r="CW149" t="str">
        <f>IF(ISERROR(MATCH(CW$1,'CSC Mitre'!ER$1:ER$220,0)),"",VLOOKUP(CW$1,'Tactic Recode'!$A$1:$B$547,2,FALSE))</f>
        <v/>
      </c>
      <c r="CX149" t="str">
        <f>IF(ISERROR(MATCH(CX$1,'CSC Mitre'!ER$1:ER$220,0)),"",VLOOKUP(CX$1,'Tactic Recode'!$A$1:$B$547,2,FALSE))</f>
        <v/>
      </c>
      <c r="CY149" t="str">
        <f>IF(ISERROR(MATCH(CY$1,'CSC Mitre'!ER$1:ER$220,0)),"",VLOOKUP(CY$1,'Tactic Recode'!$A$1:$B$547,2,FALSE))</f>
        <v/>
      </c>
      <c r="CZ149" t="str">
        <f>IF(ISERROR(MATCH(CZ$1,'CSC Mitre'!ER$1:ER$220,0)),"",VLOOKUP(CZ$1,'Tactic Recode'!$A$1:$B$547,2,FALSE))</f>
        <v/>
      </c>
      <c r="DA149" t="str">
        <f>IF(ISERROR(MATCH(DA$1,'CSC Mitre'!ER$1:ER$220,0)),"",VLOOKUP(DA$1,'Tactic Recode'!$A$1:$B$547,2,FALSE))</f>
        <v/>
      </c>
      <c r="DB149" t="str">
        <f>IF(ISERROR(MATCH(DB$1,'CSC Mitre'!ER$1:ER$220,0)),"",VLOOKUP(DB$1,'Tactic Recode'!$A$1:$B$547,2,FALSE))</f>
        <v/>
      </c>
      <c r="DC149" t="str">
        <f>IF(ISERROR(MATCH(DC$1,'CSC Mitre'!ER$1:ER$220,0)),"",VLOOKUP(DC$1,'Tactic Recode'!$A$1:$B$547,2,FALSE))</f>
        <v/>
      </c>
      <c r="DD149" t="str">
        <f>IF(ISERROR(MATCH(DD$1,'CSC Mitre'!ER$1:ER$220,0)),"",VLOOKUP(DD$1,'Tactic Recode'!$A$1:$B$547,2,FALSE))</f>
        <v/>
      </c>
      <c r="DE149" t="str">
        <f>IF(ISERROR(MATCH(DE$1,'CSC Mitre'!ER$1:ER$220,0)),"",VLOOKUP(DE$1,'Tactic Recode'!$A$1:$B$547,2,FALSE))</f>
        <v/>
      </c>
      <c r="DF149" t="str">
        <f>IF(ISERROR(MATCH(DF$1,'CSC Mitre'!ER$1:ER$220,0)),"",VLOOKUP(DF$1,'Tactic Recode'!$A$1:$B$547,2,FALSE))</f>
        <v/>
      </c>
      <c r="DG149" t="str">
        <f>IF(ISERROR(MATCH(DG$1,'CSC Mitre'!ER$1:ER$220,0)),"",VLOOKUP(DG$1,'Tactic Recode'!$A$1:$B$547,2,FALSE))</f>
        <v/>
      </c>
      <c r="DH149" t="str">
        <f>IF(ISERROR(MATCH(DH$1,'CSC Mitre'!ER$1:ER$220,0)),"",VLOOKUP(DH$1,'Tactic Recode'!$A$1:$B$547,2,FALSE))</f>
        <v/>
      </c>
      <c r="DI149" t="str">
        <f>IF(ISERROR(MATCH(DI$1,'CSC Mitre'!ER$1:ER$220,0)),"",VLOOKUP(DI$1,'Tactic Recode'!$A$1:$B$547,2,FALSE))</f>
        <v/>
      </c>
      <c r="DJ149" t="str">
        <f>IF(ISERROR(MATCH(DJ$1,'CSC Mitre'!ER$1:ER$220,0)),"",VLOOKUP(DJ$1,'Tactic Recode'!$A$1:$B$547,2,FALSE))</f>
        <v/>
      </c>
      <c r="DK149" t="str">
        <f>IF(ISERROR(MATCH(DK$1,'CSC Mitre'!ER$1:ER$220,0)),"",VLOOKUP(DK$1,'Tactic Recode'!$A$1:$B$547,2,FALSE))</f>
        <v/>
      </c>
      <c r="DL149" t="str">
        <f>IF(ISERROR(MATCH(DL$1,'CSC Mitre'!ER$1:ER$220,0)),"",VLOOKUP(DL$1,'Tactic Recode'!$A$1:$B$547,2,FALSE))</f>
        <v/>
      </c>
      <c r="DM149" t="str">
        <f>IF(ISERROR(MATCH(DM$1,'CSC Mitre'!ER$1:ER$220,0)),"",VLOOKUP(DM$1,'Tactic Recode'!$A$1:$B$547,2,FALSE))</f>
        <v/>
      </c>
      <c r="DN149" t="str">
        <f>IF(ISERROR(MATCH(DN$1,'CSC Mitre'!ER$1:ER$220,0)),"",VLOOKUP(DN$1,'Tactic Recode'!$A$1:$B$547,2,FALSE))</f>
        <v/>
      </c>
      <c r="DO149" t="str">
        <f>IF(ISERROR(MATCH(DO$1,'CSC Mitre'!ER$1:ER$220,0)),"",VLOOKUP(DO$1,'Tactic Recode'!$A$1:$B$547,2,FALSE))</f>
        <v/>
      </c>
      <c r="DP149" t="str">
        <f>IF(ISERROR(MATCH(DP$1,'CSC Mitre'!ER$1:ER$220,0)),"",VLOOKUP(DP$1,'Tactic Recode'!$A$1:$B$547,2,FALSE))</f>
        <v/>
      </c>
      <c r="DQ149" t="str">
        <f>IF(ISERROR(MATCH(DQ$1,'CSC Mitre'!ER$1:ER$220,0)),"",VLOOKUP(DQ$1,'Tactic Recode'!$A$1:$B$547,2,FALSE))</f>
        <v/>
      </c>
      <c r="DR149" t="str">
        <f>IF(ISERROR(MATCH(DR$1,'CSC Mitre'!ER$1:ER$220,0)),"",VLOOKUP(DR$1,'Tactic Recode'!$A$1:$B$547,2,FALSE))</f>
        <v/>
      </c>
      <c r="DS149" t="str">
        <f>IF(ISERROR(MATCH(DS$1,'CSC Mitre'!ER$1:ER$220,0)),"",VLOOKUP(DS$1,'Tactic Recode'!$A$1:$B$547,2,FALSE))</f>
        <v/>
      </c>
      <c r="DT149" t="str">
        <f>IF(ISERROR(MATCH(DT$1,'CSC Mitre'!ER$1:ER$220,0)),"",VLOOKUP(DT$1,'Tactic Recode'!$A$1:$B$547,2,FALSE))</f>
        <v/>
      </c>
      <c r="DU149" t="str">
        <f>IF(ISERROR(MATCH(DU$1,'CSC Mitre'!ER$1:ER$220,0)),"",VLOOKUP(DU$1,'Tactic Recode'!$A$1:$B$547,2,FALSE))</f>
        <v/>
      </c>
      <c r="DV149" t="str">
        <f>IF(ISERROR(MATCH(DV$1,'CSC Mitre'!ER$1:ER$220,0)),"",VLOOKUP(DV$1,'Tactic Recode'!$A$1:$B$547,2,FALSE))</f>
        <v/>
      </c>
      <c r="DW149" t="str">
        <f>IF(ISERROR(MATCH(DW$1,'CSC Mitre'!ER$1:ER$220,0)),"",VLOOKUP(DW$1,'Tactic Recode'!$A$1:$B$547,2,FALSE))</f>
        <v/>
      </c>
      <c r="DX149" t="str">
        <f>IF(ISERROR(MATCH(DX$1,'CSC Mitre'!ER$1:ER$220,0)),"",VLOOKUP(DX$1,'Tactic Recode'!$A$1:$B$547,2,FALSE))</f>
        <v/>
      </c>
      <c r="DY149" t="str">
        <f>IF(ISERROR(MATCH(DY$1,'CSC Mitre'!ER$1:ER$220,0)),"",VLOOKUP(DY$1,'Tactic Recode'!$A$1:$B$547,2,FALSE))</f>
        <v/>
      </c>
      <c r="DZ149" t="str">
        <f>IF(ISERROR(MATCH(DZ$1,'CSC Mitre'!ER$1:ER$220,0)),"",VLOOKUP(DZ$1,'Tactic Recode'!$A$1:$B$547,2,FALSE))</f>
        <v/>
      </c>
      <c r="EA149" t="str">
        <f>IF(ISERROR(MATCH(EA$1,'CSC Mitre'!ER$1:ER$220,0)),"",VLOOKUP(EA$1,'Tactic Recode'!$A$1:$B$547,2,FALSE))</f>
        <v/>
      </c>
      <c r="EB149" t="str">
        <f>IF(ISERROR(MATCH(EB$1,'CSC Mitre'!ER$1:ER$220,0)),"",VLOOKUP(EB$1,'Tactic Recode'!$A$1:$B$547,2,FALSE))</f>
        <v/>
      </c>
      <c r="EC149" t="str">
        <f>IF(ISERROR(MATCH(EC$1,'CSC Mitre'!ER$1:ER$220,0)),"",VLOOKUP(EC$1,'Tactic Recode'!$A$1:$B$547,2,FALSE))</f>
        <v/>
      </c>
      <c r="ED149" t="str">
        <f>IF(ISERROR(MATCH(ED$1,'CSC Mitre'!ER$1:ER$220,0)),"",VLOOKUP(ED$1,'Tactic Recode'!$A$1:$B$547,2,FALSE))</f>
        <v/>
      </c>
      <c r="EE149" t="str">
        <f>IF(ISERROR(MATCH(EE$1,'CSC Mitre'!ER$1:ER$220,0)),"",VLOOKUP(EE$1,'Tactic Recode'!$A$1:$B$547,2,FALSE))</f>
        <v/>
      </c>
      <c r="EF149" t="str">
        <f>IF(ISERROR(MATCH(EF$1,'CSC Mitre'!ER$1:ER$220,0)),"",VLOOKUP(EF$1,'Tactic Recode'!$A$1:$B$547,2,FALSE))</f>
        <v/>
      </c>
      <c r="EG149" t="str">
        <f>IF(ISERROR(MATCH(EG$1,'CSC Mitre'!ER$1:ER$220,0)),"",VLOOKUP(EG$1,'Tactic Recode'!$A$1:$B$547,2,FALSE))</f>
        <v/>
      </c>
      <c r="EH149" t="str">
        <f>IF(ISERROR(MATCH(EH$1,'CSC Mitre'!ER$1:ER$220,0)),"",VLOOKUP(EH$1,'Tactic Recode'!$A$1:$B$547,2,FALSE))</f>
        <v/>
      </c>
      <c r="EI149" t="str">
        <f>IF(ISERROR(MATCH(EI$1,'CSC Mitre'!ER$1:ER$220,0)),"",VLOOKUP(EI$1,'Tactic Recode'!$A$1:$B$547,2,FALSE))</f>
        <v/>
      </c>
      <c r="EJ149" t="str">
        <f>IF(ISERROR(MATCH(EJ$1,'CSC Mitre'!ER$1:ER$220,0)),"",VLOOKUP(EJ$1,'Tactic Recode'!$A$1:$B$547,2,FALSE))</f>
        <v/>
      </c>
      <c r="EK149" t="str">
        <f>IF(ISERROR(MATCH(EK$1,'CSC Mitre'!ER$1:ER$220,0)),"",VLOOKUP(EK$1,'Tactic Recode'!$A$1:$B$547,2,FALSE))</f>
        <v/>
      </c>
      <c r="EL149" t="str">
        <f>IF(ISERROR(MATCH(EL$1,'CSC Mitre'!ER$1:ER$220,0)),"",VLOOKUP(EL$1,'Tactic Recode'!$A$1:$B$547,2,FALSE))</f>
        <v/>
      </c>
      <c r="EM149" t="str">
        <f>IF(ISERROR(MATCH(EM$1,'CSC Mitre'!ER$1:ER$220,0)),"",VLOOKUP(EM$1,'Tactic Recode'!$A$1:$B$547,2,FALSE))</f>
        <v/>
      </c>
      <c r="EN149" t="str">
        <f>IF(ISERROR(MATCH(EN$1,'CSC Mitre'!ER$1:ER$220,0)),"",VLOOKUP(EN$1,'Tactic Recode'!$A$1:$B$547,2,FALSE))</f>
        <v/>
      </c>
      <c r="EO149" t="str">
        <f>IF(ISERROR(MATCH(EO$1,'CSC Mitre'!ER$1:ER$220,0)),"",VLOOKUP(EO$1,'Tactic Recode'!$A$1:$B$547,2,FALSE))</f>
        <v/>
      </c>
      <c r="EP149" t="str">
        <f>IF(ISERROR(MATCH(EP$1,'CSC Mitre'!ER$1:ER$220,0)),"",VLOOKUP(EP$1,'Tactic Recode'!$A$1:$B$547,2,FALSE))</f>
        <v/>
      </c>
      <c r="EQ149" t="str">
        <f>IF(ISERROR(MATCH(EQ$1,'CSC Mitre'!ER$1:ER$220,0)),"",VLOOKUP(EQ$1,'Tactic Recode'!$A$1:$B$547,2,FALSE))</f>
        <v/>
      </c>
      <c r="ER149" t="str">
        <f>IF(ISERROR(MATCH(ER$1,'CSC Mitre'!ER$1:ER$220,0)),"",VLOOKUP(ER$1,'Tactic Recode'!$A$1:$B$547,2,FALSE))</f>
        <v/>
      </c>
      <c r="ES149" t="str">
        <f>IF(ISERROR(MATCH(ES$1,'CSC Mitre'!ER$1:ER$220,0)),"",VLOOKUP(ES$1,'Tactic Recode'!$A$1:$B$547,2,FALSE))</f>
        <v/>
      </c>
      <c r="ET149" t="str">
        <f>IF(ISERROR(MATCH(ET$1,'CSC Mitre'!ER$1:ER$220,0)),"",VLOOKUP(ET$1,'Tactic Recode'!$A$1:$B$547,2,FALSE))</f>
        <v/>
      </c>
      <c r="EU149" t="str">
        <f>IF(ISERROR(MATCH(EU$1,'CSC Mitre'!ER$1:ER$220,0)),"",VLOOKUP(EU$1,'Tactic Recode'!$A$1:$B$547,2,FALSE))</f>
        <v/>
      </c>
      <c r="EV149" t="str">
        <f>IF(ISERROR(MATCH(EV$1,'CSC Mitre'!ER$1:ER$220,0)),"",VLOOKUP(EV$1,'Tactic Recode'!$A$1:$B$547,2,FALSE))</f>
        <v/>
      </c>
      <c r="EW149" t="str">
        <f>IF(ISERROR(MATCH(EW$1,'CSC Mitre'!ER$1:ER$220,0)),"",VLOOKUP(EW$1,'Tactic Recode'!$A$1:$B$547,2,FALSE))</f>
        <v/>
      </c>
      <c r="EX149" t="str">
        <f>IF(ISERROR(MATCH(EX$1,'CSC Mitre'!ER$1:ER$220,0)),"",VLOOKUP(EX$1,'Tactic Recode'!$A$1:$B$547,2,FALSE))</f>
        <v/>
      </c>
      <c r="EY149" t="str">
        <f>IF(ISERROR(MATCH(EY$1,'CSC Mitre'!ER$1:ER$220,0)),"",VLOOKUP(EY$1,'Tactic Recode'!$A$1:$B$547,2,FALSE))</f>
        <v/>
      </c>
      <c r="EZ149" t="str">
        <f>IF(ISERROR(MATCH(EZ$1,'CSC Mitre'!ER$1:ER$220,0)),"",VLOOKUP(EZ$1,'Tactic Recode'!$A$1:$B$547,2,FALSE))</f>
        <v/>
      </c>
      <c r="FA149" t="str">
        <f>IF(ISERROR(MATCH(FA$1,'CSC Mitre'!ER$1:ER$220,0)),"",VLOOKUP(FA$1,'Tactic Recode'!$A$1:$B$547,2,FALSE))</f>
        <v/>
      </c>
      <c r="FB149" t="str">
        <f>IF(ISERROR(MATCH(FB$1,'CSC Mitre'!ER$1:ER$220,0)),"",VLOOKUP(FB$1,'Tactic Recode'!$A$1:$B$547,2,FALSE))</f>
        <v/>
      </c>
      <c r="FC149" t="str">
        <f>IF(ISERROR(MATCH(FC$1,'CSC Mitre'!ER$1:ER$220,0)),"",VLOOKUP(FC$1,'Tactic Recode'!$A$1:$B$547,2,FALSE))</f>
        <v/>
      </c>
      <c r="FD149" t="str">
        <f>IF(ISERROR(MATCH(FD$1,'CSC Mitre'!ER$1:ER$220,0)),"",VLOOKUP(FD$1,'Tactic Recode'!$A$1:$B$547,2,FALSE))</f>
        <v/>
      </c>
      <c r="FE149" t="str">
        <f>IF(ISERROR(MATCH(FE$1,'CSC Mitre'!ER$1:ER$220,0)),"",VLOOKUP(FE$1,'Tactic Recode'!$A$1:$B$547,2,FALSE))</f>
        <v/>
      </c>
      <c r="FF149" t="str">
        <f>IF(ISERROR(MATCH(FF$1,'CSC Mitre'!ER$1:ER$220,0)),"",VLOOKUP(FF$1,'Tactic Recode'!$A$1:$B$547,2,FALSE))</f>
        <v/>
      </c>
      <c r="FG149" t="str">
        <f>IF(ISERROR(MATCH(FG$1,'CSC Mitre'!ER$1:ER$220,0)),"",VLOOKUP(FG$1,'Tactic Recode'!$A$1:$B$547,2,FALSE))</f>
        <v/>
      </c>
      <c r="FH149" t="str">
        <f>IF(ISERROR(MATCH(FH$1,'CSC Mitre'!ER$1:ER$220,0)),"",VLOOKUP(FH$1,'Tactic Recode'!$A$1:$B$547,2,FALSE))</f>
        <v/>
      </c>
      <c r="FI149" t="str">
        <f>IF(ISERROR(MATCH(FI$1,'CSC Mitre'!ER$1:ER$220,0)),"",VLOOKUP(FI$1,'Tactic Recode'!$A$1:$B$547,2,FALSE))</f>
        <v/>
      </c>
      <c r="FJ149" t="str">
        <f>IF(ISERROR(MATCH(FJ$1,'CSC Mitre'!ER$1:ER$220,0)),"",VLOOKUP(FJ$1,'Tactic Recode'!$A$1:$B$547,2,FALSE))</f>
        <v/>
      </c>
      <c r="FK149" t="str">
        <f>IF(ISERROR(MATCH(FK$1,'CSC Mitre'!ER$1:ER$220,0)),"",VLOOKUP(FK$1,'Tactic Recode'!$A$1:$B$547,2,FALSE))</f>
        <v/>
      </c>
      <c r="FL149" t="str">
        <f>IF(ISERROR(MATCH(FL$1,'CSC Mitre'!ER$1:ER$220,0)),"",VLOOKUP(FL$1,'Tactic Recode'!$A$1:$B$547,2,FALSE))</f>
        <v/>
      </c>
      <c r="FM149" t="str">
        <f>IF(ISERROR(MATCH(FM$1,'CSC Mitre'!ER$1:ER$220,0)),"",VLOOKUP(FM$1,'Tactic Recode'!$A$1:$B$547,2,FALSE))</f>
        <v/>
      </c>
      <c r="FN149" t="str">
        <f>IF(ISERROR(MATCH(FN$1,'CSC Mitre'!ER$1:ER$220,0)),"",VLOOKUP(FN$1,'Tactic Recode'!$A$1:$B$547,2,FALSE))</f>
        <v/>
      </c>
      <c r="FO149" t="str">
        <f>IF(ISERROR(MATCH(FO$1,'CSC Mitre'!ER$1:ER$220,0)),"",VLOOKUP(FO$1,'Tactic Recode'!$A$1:$B$547,2,FALSE))</f>
        <v/>
      </c>
      <c r="FP149" t="str">
        <f>IF(ISERROR(MATCH(FP$1,'CSC Mitre'!ER$1:ER$220,0)),"",VLOOKUP(FP$1,'Tactic Recode'!$A$1:$B$547,2,FALSE))</f>
        <v/>
      </c>
      <c r="FQ149" t="str">
        <f>IF(ISERROR(MATCH(FQ$1,'CSC Mitre'!ER$1:ER$220,0)),"",VLOOKUP(FQ$1,'Tactic Recode'!$A$1:$B$547,2,FALSE))</f>
        <v/>
      </c>
      <c r="FR149" t="str">
        <f>IF(ISERROR(MATCH(FR$1,'CSC Mitre'!ER$1:ER$220,0)),"",VLOOKUP(FR$1,'Tactic Recode'!$A$1:$B$547,2,FALSE))</f>
        <v/>
      </c>
      <c r="FS149" t="str">
        <f>IF(ISERROR(MATCH(FS$1,'CSC Mitre'!ER$1:ER$220,0)),"",VLOOKUP(FS$1,'Tactic Recode'!$A$1:$B$547,2,FALSE))</f>
        <v/>
      </c>
      <c r="FT149" t="str">
        <f>IF(ISERROR(MATCH(FT$1,'CSC Mitre'!ER$1:ER$220,0)),"",VLOOKUP(FT$1,'Tactic Recode'!$A$1:$B$547,2,FALSE))</f>
        <v/>
      </c>
      <c r="FU149" t="str">
        <f>IF(ISERROR(MATCH(FU$1,'CSC Mitre'!ER$1:ER$220,0)),"",VLOOKUP(FU$1,'Tactic Recode'!$A$1:$B$547,2,FALSE))</f>
        <v/>
      </c>
      <c r="FV149" t="str">
        <f>IF(ISERROR(MATCH(FV$1,'CSC Mitre'!ER$1:ER$220,0)),"",VLOOKUP(FV$1,'Tactic Recode'!$A$1:$B$547,2,FALSE))</f>
        <v/>
      </c>
      <c r="FW149" t="str">
        <f>IF(ISERROR(MATCH(FW$1,'CSC Mitre'!ER$1:ER$220,0)),"",VLOOKUP(FW$1,'Tactic Recode'!$A$1:$B$547,2,FALSE))</f>
        <v/>
      </c>
      <c r="FX149" t="str">
        <f>IF(ISERROR(MATCH(FX$1,'CSC Mitre'!ER$1:ER$220,0)),"",VLOOKUP(FX$1,'Tactic Recode'!$A$1:$B$547,2,FALSE))</f>
        <v/>
      </c>
      <c r="FY149" t="str">
        <f>IF(ISERROR(MATCH(FY$1,'CSC Mitre'!ER$1:ER$220,0)),"",VLOOKUP(FY$1,'Tactic Recode'!$A$1:$B$547,2,FALSE))</f>
        <v/>
      </c>
      <c r="FZ149" t="str">
        <f>IF(ISERROR(MATCH(FZ$1,'CSC Mitre'!ER$1:ER$220,0)),"",VLOOKUP(FZ$1,'Tactic Recode'!$A$1:$B$547,2,FALSE))</f>
        <v/>
      </c>
      <c r="GA149" t="str">
        <f>IF(ISERROR(MATCH(GA$1,'CSC Mitre'!ER$1:ER$220,0)),"",VLOOKUP(GA$1,'Tactic Recode'!$A$1:$B$547,2,FALSE))</f>
        <v/>
      </c>
      <c r="GB149" t="str">
        <f>IF(ISERROR(MATCH(GB$1,'CSC Mitre'!ER$1:ER$220,0)),"",VLOOKUP(GB$1,'Tactic Recode'!$A$1:$B$547,2,FALSE))</f>
        <v/>
      </c>
      <c r="GC149" t="str">
        <f>IF(ISERROR(MATCH(GC$1,'CSC Mitre'!ER$1:ER$220,0)),"",VLOOKUP(GC$1,'Tactic Recode'!$A$1:$B$547,2,FALSE))</f>
        <v/>
      </c>
      <c r="GD149" t="str">
        <f>IF(ISERROR(MATCH(GD$1,'CSC Mitre'!ER$1:ER$220,0)),"",VLOOKUP(GD$1,'Tactic Recode'!$A$1:$B$547,2,FALSE))</f>
        <v/>
      </c>
      <c r="GE149" t="str">
        <f>IF(ISERROR(MATCH(GE$1,'CSC Mitre'!ER$1:ER$220,0)),"",VLOOKUP(GE$1,'Tactic Recode'!$A$1:$B$547,2,FALSE))</f>
        <v/>
      </c>
      <c r="GF149" t="str">
        <f>IF(ISERROR(MATCH(GF$1,'CSC Mitre'!ER$1:ER$220,0)),"",VLOOKUP(GF$1,'Tactic Recode'!$A$1:$B$547,2,FALSE))</f>
        <v/>
      </c>
      <c r="GG149" t="str">
        <f>IF(ISERROR(MATCH(GG$1,'CSC Mitre'!ER$1:ER$220,0)),"",VLOOKUP(GG$1,'Tactic Recode'!$A$1:$B$547,2,FALSE))</f>
        <v/>
      </c>
      <c r="GH149" t="str">
        <f>IF(ISERROR(MATCH(GH$1,'CSC Mitre'!ER$1:ER$220,0)),"",VLOOKUP(GH$1,'Tactic Recode'!$A$1:$B$547,2,FALSE))</f>
        <v/>
      </c>
      <c r="GI149" t="str">
        <f>IF(ISERROR(MATCH(GI$1,'CSC Mitre'!ER$1:ER$220,0)),"",VLOOKUP(GI$1,'Tactic Recode'!$A$1:$B$547,2,FALSE))</f>
        <v/>
      </c>
      <c r="GJ149" t="str">
        <f>IF(ISERROR(MATCH(GJ$1,'CSC Mitre'!ER$1:ER$220,0)),"",VLOOKUP(GJ$1,'Tactic Recode'!$A$1:$B$547,2,FALSE))</f>
        <v/>
      </c>
      <c r="GK149" t="str">
        <f>IF(ISERROR(MATCH(GK$1,'CSC Mitre'!ER$1:ER$220,0)),"",VLOOKUP(GK$1,'Tactic Recode'!$A$1:$B$547,2,FALSE))</f>
        <v/>
      </c>
      <c r="GL149" t="str">
        <f>IF(ISERROR(MATCH(GL$1,'CSC Mitre'!ER$1:ER$220,0)),"",VLOOKUP(GL$1,'Tactic Recode'!$A$1:$B$547,2,FALSE))</f>
        <v/>
      </c>
      <c r="GM149" t="str">
        <f>IF(ISERROR(MATCH(GM$1,'CSC Mitre'!ER$1:ER$220,0)),"",VLOOKUP(GM$1,'Tactic Recode'!$A$1:$B$547,2,FALSE))</f>
        <v/>
      </c>
      <c r="GN149" t="str">
        <f>IF(ISERROR(MATCH(GN$1,'CSC Mitre'!ER$1:ER$220,0)),"",VLOOKUP(GN$1,'Tactic Recode'!$A$1:$B$547,2,FALSE))</f>
        <v/>
      </c>
      <c r="GO149" t="str">
        <f>IF(ISERROR(MATCH(GO$1,'CSC Mitre'!ER$1:ER$220,0)),"",VLOOKUP(GO$1,'Tactic Recode'!$A$1:$B$547,2,FALSE))</f>
        <v/>
      </c>
      <c r="GP149" t="str">
        <f>IF(ISERROR(MATCH(GP$1,'CSC Mitre'!ER$1:ER$220,0)),"",VLOOKUP(GP$1,'Tactic Recode'!$A$1:$B$547,2,FALSE))</f>
        <v/>
      </c>
      <c r="GQ149" t="str">
        <f>IF(ISERROR(MATCH(GQ$1,'CSC Mitre'!ER$1:ER$220,0)),"",VLOOKUP(GQ$1,'Tactic Recode'!$A$1:$B$547,2,FALSE))</f>
        <v/>
      </c>
      <c r="GR149" t="str">
        <f>IF(ISERROR(MATCH(GR$1,'CSC Mitre'!ER$1:ER$220,0)),"",VLOOKUP(GR$1,'Tactic Recode'!$A$1:$B$547,2,FALSE))</f>
        <v/>
      </c>
      <c r="GS149" t="str">
        <f>IF(ISERROR(MATCH(GS$1,'CSC Mitre'!ER$1:ER$220,0)),"",VLOOKUP(GS$1,'Tactic Recode'!$A$1:$B$547,2,FALSE))</f>
        <v/>
      </c>
      <c r="GT149" t="str">
        <f>IF(ISERROR(MATCH(GT$1,'CSC Mitre'!ER$1:ER$220,0)),"",VLOOKUP(GT$1,'Tactic Recode'!$A$1:$B$547,2,FALSE))</f>
        <v/>
      </c>
      <c r="GU149" t="str">
        <f>IF(ISERROR(MATCH(GU$1,'CSC Mitre'!ER$1:ER$220,0)),"",VLOOKUP(GU$1,'Tactic Recode'!$A$1:$B$547,2,FALSE))</f>
        <v/>
      </c>
      <c r="GV149" t="str">
        <f>IF(ISERROR(MATCH(GV$1,'CSC Mitre'!ER$1:ER$220,0)),"",VLOOKUP(GV$1,'Tactic Recode'!$A$1:$B$547,2,FALSE))</f>
        <v/>
      </c>
      <c r="GW149" t="str">
        <f>IF(ISERROR(MATCH(GW$1,'CSC Mitre'!ER$1:ER$220,0)),"",VLOOKUP(GW$1,'Tactic Recode'!$A$1:$B$547,2,FALSE))</f>
        <v/>
      </c>
      <c r="GX149" t="str">
        <f>IF(ISERROR(MATCH(GX$1,'CSC Mitre'!ER$1:ER$220,0)),"",VLOOKUP(GX$1,'Tactic Recode'!$A$1:$B$547,2,FALSE))</f>
        <v/>
      </c>
      <c r="GY149" t="str">
        <f>IF(ISERROR(MATCH(GY$1,'CSC Mitre'!ER$1:ER$220,0)),"",VLOOKUP(GY$1,'Tactic Recode'!$A$1:$B$547,2,FALSE))</f>
        <v/>
      </c>
      <c r="GZ149" t="str">
        <f>IF(ISERROR(MATCH(GZ$1,'CSC Mitre'!ER$1:ER$220,0)),"",VLOOKUP(GZ$1,'Tactic Recode'!$A$1:$B$547,2,FALSE))</f>
        <v/>
      </c>
      <c r="HA149" t="str">
        <f>IF(ISERROR(MATCH(HA$1,'CSC Mitre'!ER$1:ER$220,0)),"",VLOOKUP(HA$1,'Tactic Recode'!$A$1:$B$547,2,FALSE))</f>
        <v/>
      </c>
      <c r="HB149" t="str">
        <f>IF(ISERROR(MATCH(HB$1,'CSC Mitre'!ER$1:ER$220,0)),"",VLOOKUP(HB$1,'Tactic Recode'!$A$1:$B$547,2,FALSE))</f>
        <v/>
      </c>
      <c r="HC149" t="str">
        <f>IF(ISERROR(MATCH(HC$1,'CSC Mitre'!ER$1:ER$220,0)),"",VLOOKUP(HC$1,'Tactic Recode'!$A$1:$B$547,2,FALSE))</f>
        <v/>
      </c>
      <c r="HD149" t="str">
        <f>IF(ISERROR(MATCH(HD$1,'CSC Mitre'!ER$1:ER$220,0)),"",VLOOKUP(HD$1,'Tactic Recode'!$A$1:$B$547,2,FALSE))</f>
        <v/>
      </c>
      <c r="HE149" t="str">
        <f>IF(ISERROR(MATCH(HE$1,'CSC Mitre'!ER$1:ER$220,0)),"",VLOOKUP(HE$1,'Tactic Recode'!$A$1:$B$547,2,FALSE))</f>
        <v/>
      </c>
      <c r="HF149" t="str">
        <f>IF(ISERROR(MATCH(HF$1,'CSC Mitre'!ER$1:ER$220,0)),"",VLOOKUP(HF$1,'Tactic Recode'!$A$1:$B$547,2,FALSE))</f>
        <v/>
      </c>
      <c r="HG149" t="str">
        <f>IF(ISERROR(MATCH(HG$1,'CSC Mitre'!ER$1:ER$220,0)),"",VLOOKUP(HG$1,'Tactic Recode'!$A$1:$B$547,2,FALSE))</f>
        <v/>
      </c>
      <c r="HH149" t="str">
        <f>IF(ISERROR(MATCH(HH$1,'CSC Mitre'!ER$1:ER$220,0)),"",VLOOKUP(HH$1,'Tactic Recode'!$A$1:$B$547,2,FALSE))</f>
        <v/>
      </c>
      <c r="HI149" t="str">
        <f>IF(ISERROR(MATCH(HI$1,'CSC Mitre'!ER$1:ER$220,0)),"",VLOOKUP(HI$1,'Tactic Recode'!$A$1:$B$547,2,FALSE))</f>
        <v/>
      </c>
      <c r="HJ149" t="str">
        <f>IF(ISERROR(MATCH(HJ$1,'CSC Mitre'!ER$1:ER$220,0)),"",VLOOKUP(HJ$1,'Tactic Recode'!$A$1:$B$547,2,FALSE))</f>
        <v/>
      </c>
      <c r="HK149" t="str">
        <f>IF(ISERROR(MATCH(HK$1,'CSC Mitre'!ER$1:ER$220,0)),"",VLOOKUP(HK$1,'Tactic Recode'!$A$1:$B$547,2,FALSE))</f>
        <v/>
      </c>
      <c r="HL149" t="str">
        <f>IF(ISERROR(MATCH(HL$1,'CSC Mitre'!ER$1:ER$220,0)),"",VLOOKUP(HL$1,'Tactic Recode'!$A$1:$B$547,2,FALSE))</f>
        <v/>
      </c>
      <c r="HM149" t="str">
        <f>IF(ISERROR(MATCH(HM$1,'CSC Mitre'!ER$1:ER$220,0)),"",VLOOKUP(HM$1,'Tactic Recode'!$A$1:$B$547,2,FALSE))</f>
        <v/>
      </c>
      <c r="HN149" t="str">
        <f>IF(ISERROR(MATCH(HN$1,'CSC Mitre'!ER$1:ER$220,0)),"",VLOOKUP(HN$1,'Tactic Recode'!$A$1:$B$547,2,FALSE))</f>
        <v/>
      </c>
      <c r="HO149" t="str">
        <f>IF(ISERROR(MATCH(HO$1,'CSC Mitre'!ER$1:ER$220,0)),"",VLOOKUP(HO$1,'Tactic Recode'!$A$1:$B$547,2,FALSE))</f>
        <v/>
      </c>
      <c r="HP149" t="str">
        <f>IF(ISERROR(MATCH(HP$1,'CSC Mitre'!ER$1:ER$220,0)),"",VLOOKUP(HP$1,'Tactic Recode'!$A$1:$B$547,2,FALSE))</f>
        <v/>
      </c>
      <c r="HQ149" t="str">
        <f>IF(ISERROR(MATCH(HQ$1,'CSC Mitre'!ER$1:ER$220,0)),"",VLOOKUP(HQ$1,'Tactic Recode'!$A$1:$B$547,2,FALSE))</f>
        <v/>
      </c>
      <c r="HR149" t="str">
        <f>IF(ISERROR(MATCH(HR$1,'CSC Mitre'!ER$1:ER$220,0)),"",VLOOKUP(HR$1,'Tactic Recode'!$A$1:$B$547,2,FALSE))</f>
        <v/>
      </c>
      <c r="HS149" t="str">
        <f>IF(ISERROR(MATCH(HS$1,'CSC Mitre'!ER$1:ER$220,0)),"",VLOOKUP(HS$1,'Tactic Recode'!$A$1:$B$547,2,FALSE))</f>
        <v/>
      </c>
      <c r="HT149" t="str">
        <f>IF(ISERROR(MATCH(HT$1,'CSC Mitre'!ER$1:ER$220,0)),"",VLOOKUP(HT$1,'Tactic Recode'!$A$1:$B$547,2,FALSE))</f>
        <v/>
      </c>
      <c r="HU149" t="str">
        <f>IF(ISERROR(MATCH(HU$1,'CSC Mitre'!ER$1:ER$220,0)),"",VLOOKUP(HU$1,'Tactic Recode'!$A$1:$B$547,2,FALSE))</f>
        <v/>
      </c>
      <c r="HV149" t="str">
        <f>IF(ISERROR(MATCH(HV$1,'CSC Mitre'!ER$1:ER$220,0)),"",VLOOKUP(HV$1,'Tactic Recode'!$A$1:$B$547,2,FALSE))</f>
        <v/>
      </c>
      <c r="HW149" t="str">
        <f>IF(ISERROR(MATCH(HW$1,'CSC Mitre'!ER$1:ER$220,0)),"",VLOOKUP(HW$1,'Tactic Recode'!$A$1:$B$547,2,FALSE))</f>
        <v/>
      </c>
      <c r="HX149" t="str">
        <f>IF(ISERROR(MATCH(HX$1,'CSC Mitre'!ER$1:ER$220,0)),"",VLOOKUP(HX$1,'Tactic Recode'!$A$1:$B$547,2,FALSE))</f>
        <v/>
      </c>
      <c r="HY149" t="str">
        <f>IF(ISERROR(MATCH(HY$1,'CSC Mitre'!ER$1:ER$220,0)),"",VLOOKUP(HY$1,'Tactic Recode'!$A$1:$B$547,2,FALSE))</f>
        <v/>
      </c>
      <c r="HZ149" t="str">
        <f>IF(ISERROR(MATCH(HZ$1,'CSC Mitre'!ER$1:ER$220,0)),"",VLOOKUP(HZ$1,'Tactic Recode'!$A$1:$B$547,2,FALSE))</f>
        <v/>
      </c>
      <c r="IA149" t="str">
        <f>IF(ISERROR(MATCH(IA$1,'CSC Mitre'!ER$1:ER$220,0)),"",VLOOKUP(IA$1,'Tactic Recode'!$A$1:$B$547,2,FALSE))</f>
        <v/>
      </c>
      <c r="IB149" t="str">
        <f>IF(ISERROR(MATCH(IB$1,'CSC Mitre'!ER$1:ER$220,0)),"",VLOOKUP(IB$1,'Tactic Recode'!$A$1:$B$547,2,FALSE))</f>
        <v/>
      </c>
      <c r="IC149" t="str">
        <f>IF(ISERROR(MATCH(IC$1,'CSC Mitre'!ER$1:ER$220,0)),"",VLOOKUP(IC$1,'Tactic Recode'!$A$1:$B$547,2,FALSE))</f>
        <v/>
      </c>
      <c r="ID149" t="str">
        <f>IF(ISERROR(MATCH(ID$1,'CSC Mitre'!ER$1:ER$220,0)),"",VLOOKUP(ID$1,'Tactic Recode'!$A$1:$B$547,2,FALSE))</f>
        <v/>
      </c>
      <c r="IE149" t="str">
        <f>IF(ISERROR(MATCH(IE$1,'CSC Mitre'!ER$1:ER$220,0)),"",VLOOKUP(IE$1,'Tactic Recode'!$A$1:$B$547,2,FALSE))</f>
        <v/>
      </c>
      <c r="IF149" t="str">
        <f>IF(ISERROR(MATCH(IF$1,'CSC Mitre'!ER$1:ER$220,0)),"",VLOOKUP(IF$1,'Tactic Recode'!$A$1:$B$547,2,FALSE))</f>
        <v/>
      </c>
      <c r="IG149" t="str">
        <f>IF(ISERROR(MATCH(IG$1,'CSC Mitre'!ER$1:ER$220,0)),"",VLOOKUP(IG$1,'Tactic Recode'!$A$1:$B$547,2,FALSE))</f>
        <v/>
      </c>
      <c r="IH149" t="str">
        <f>IF(ISERROR(MATCH(IH$1,'CSC Mitre'!ER$1:ER$220,0)),"",VLOOKUP(IH$1,'Tactic Recode'!$A$1:$B$547,2,FALSE))</f>
        <v/>
      </c>
      <c r="II149" t="str">
        <f>IF(ISERROR(MATCH(II$1,'CSC Mitre'!ER$1:ER$220,0)),"",VLOOKUP(II$1,'Tactic Recode'!$A$1:$B$547,2,FALSE))</f>
        <v/>
      </c>
      <c r="IJ149" t="str">
        <f>IF(ISERROR(MATCH(IJ$1,'CSC Mitre'!ER$1:ER$220,0)),"",VLOOKUP(IJ$1,'Tactic Recode'!$A$1:$B$547,2,FALSE))</f>
        <v/>
      </c>
      <c r="IK149" t="str">
        <f>IF(ISERROR(MATCH(IK$1,'CSC Mitre'!ER$1:ER$220,0)),"",VLOOKUP(IK$1,'Tactic Recode'!$A$1:$B$547,2,FALSE))</f>
        <v/>
      </c>
      <c r="IL149" t="str">
        <f>IF(ISERROR(MATCH(IL$1,'CSC Mitre'!ER$1:ER$220,0)),"",VLOOKUP(IL$1,'Tactic Recode'!$A$1:$B$547,2,FALSE))</f>
        <v/>
      </c>
      <c r="IM149" t="str">
        <f>IF(ISERROR(MATCH(IM$1,'CSC Mitre'!ER$1:ER$220,0)),"",VLOOKUP(IM$1,'Tactic Recode'!$A$1:$B$547,2,FALSE))</f>
        <v/>
      </c>
      <c r="IN149" t="str">
        <f>IF(ISERROR(MATCH(IN$1,'CSC Mitre'!ER$1:ER$220,0)),"",VLOOKUP(IN$1,'Tactic Recode'!$A$1:$B$547,2,FALSE))</f>
        <v/>
      </c>
      <c r="IO149" t="str">
        <f>IF(ISERROR(MATCH(IO$1,'CSC Mitre'!ER$1:ER$220,0)),"",VLOOKUP(IO$1,'Tactic Recode'!$A$1:$B$547,2,FALSE))</f>
        <v/>
      </c>
      <c r="IP149" t="str">
        <f>IF(ISERROR(MATCH(IP$1,'CSC Mitre'!ER$1:ER$220,0)),"",VLOOKUP(IP$1,'Tactic Recode'!$A$1:$B$547,2,FALSE))</f>
        <v/>
      </c>
      <c r="IQ149" t="str">
        <f>IF(ISERROR(MATCH(IQ$1,'CSC Mitre'!ER$1:ER$220,0)),"",VLOOKUP(IQ$1,'Tactic Recode'!$A$1:$B$547,2,FALSE))</f>
        <v/>
      </c>
      <c r="IR149" t="str">
        <f>IF(ISERROR(MATCH(IR$1,'CSC Mitre'!ER$1:ER$220,0)),"",VLOOKUP(IR$1,'Tactic Recode'!$A$1:$B$547,2,FALSE))</f>
        <v/>
      </c>
      <c r="IS149" t="str">
        <f>IF(ISERROR(MATCH(IS$1,'CSC Mitre'!ER$1:ER$220,0)),"",VLOOKUP(IS$1,'Tactic Recode'!$A$1:$B$547,2,FALSE))</f>
        <v/>
      </c>
      <c r="IT149" t="str">
        <f>IF(ISERROR(MATCH(IT$1,'CSC Mitre'!ER$1:ER$220,0)),"",VLOOKUP(IT$1,'Tactic Recode'!$A$1:$B$547,2,FALSE))</f>
        <v/>
      </c>
      <c r="IU149" t="str">
        <f>IF(ISERROR(MATCH(IU$1,'CSC Mitre'!ER$1:ER$220,0)),"",VLOOKUP(IU$1,'Tactic Recode'!$A$1:$B$547,2,FALSE))</f>
        <v/>
      </c>
      <c r="IV149" t="str">
        <f>IF(ISERROR(MATCH(IV$1,'CSC Mitre'!ER$1:ER$220,0)),"",VLOOKUP(IV$1,'Tactic Recode'!$A$1:$B$547,2,FALSE))</f>
        <v/>
      </c>
      <c r="IW149" t="str">
        <f>IF(ISERROR(MATCH(IW$1,'CSC Mitre'!ER$1:ER$220,0)),"",VLOOKUP(IW$1,'Tactic Recode'!$A$1:$B$547,2,FALSE))</f>
        <v/>
      </c>
      <c r="IX149" t="str">
        <f>IF(ISERROR(MATCH(IX$1,'CSC Mitre'!ER$1:ER$220,0)),"",VLOOKUP(IX$1,'Tactic Recode'!$A$1:$B$547,2,FALSE))</f>
        <v/>
      </c>
      <c r="IY149" t="str">
        <f>IF(ISERROR(MATCH(IY$1,'CSC Mitre'!ER$1:ER$220,0)),"",VLOOKUP(IY$1,'Tactic Recode'!$A$1:$B$547,2,FALSE))</f>
        <v/>
      </c>
      <c r="IZ149" t="str">
        <f>IF(ISERROR(MATCH(IZ$1,'CSC Mitre'!ER$1:ER$220,0)),"",VLOOKUP(IZ$1,'Tactic Recode'!$A$1:$B$547,2,FALSE))</f>
        <v/>
      </c>
      <c r="JA149" t="str">
        <f>IF(ISERROR(MATCH(JA$1,'CSC Mitre'!ER$1:ER$220,0)),"",VLOOKUP(JA$1,'Tactic Recode'!$A$1:$B$547,2,FALSE))</f>
        <v/>
      </c>
      <c r="JB149" t="str">
        <f>IF(ISERROR(MATCH(JB$1,'CSC Mitre'!ER$1:ER$220,0)),"",VLOOKUP(JB$1,'Tactic Recode'!$A$1:$B$547,2,FALSE))</f>
        <v/>
      </c>
      <c r="JC149" t="str">
        <f>IF(ISERROR(MATCH(JC$1,'CSC Mitre'!ER$1:ER$220,0)),"",VLOOKUP(JC$1,'Tactic Recode'!$A$1:$B$547,2,FALSE))</f>
        <v/>
      </c>
      <c r="JD149" t="str">
        <f>IF(ISERROR(MATCH(JD$1,'CSC Mitre'!ER$1:ER$220,0)),"",VLOOKUP(JD$1,'Tactic Recode'!$A$1:$B$547,2,FALSE))</f>
        <v/>
      </c>
      <c r="JE149" t="str">
        <f>IF(ISERROR(MATCH(JE$1,'CSC Mitre'!ER$1:ER$220,0)),"",VLOOKUP(JE$1,'Tactic Recode'!$A$1:$B$547,2,FALSE))</f>
        <v/>
      </c>
      <c r="JF149" t="str">
        <f>IF(ISERROR(MATCH(JF$1,'CSC Mitre'!ER$1:ER$220,0)),"",VLOOKUP(JF$1,'Tactic Recode'!$A$1:$B$547,2,FALSE))</f>
        <v/>
      </c>
      <c r="JG149" t="str">
        <f>IF(ISERROR(MATCH(JG$1,'CSC Mitre'!ER$1:ER$220,0)),"",VLOOKUP(JG$1,'Tactic Recode'!$A$1:$B$547,2,FALSE))</f>
        <v/>
      </c>
      <c r="JH149" t="str">
        <f>IF(ISERROR(MATCH(JH$1,'CSC Mitre'!ER$1:ER$220,0)),"",VLOOKUP(JH$1,'Tactic Recode'!$A$1:$B$547,2,FALSE))</f>
        <v/>
      </c>
      <c r="JI149" t="str">
        <f>IF(ISERROR(MATCH(JI$1,'CSC Mitre'!ER$1:ER$220,0)),"",VLOOKUP(JI$1,'Tactic Recode'!$A$1:$B$547,2,FALSE))</f>
        <v/>
      </c>
      <c r="JJ149" t="str">
        <f>IF(ISERROR(MATCH(JJ$1,'CSC Mitre'!ER$1:ER$220,0)),"",VLOOKUP(JJ$1,'Tactic Recode'!$A$1:$B$547,2,FALSE))</f>
        <v/>
      </c>
      <c r="JK149" t="str">
        <f>IF(ISERROR(MATCH(JK$1,'CSC Mitre'!ER$1:ER$220,0)),"",VLOOKUP(JK$1,'Tactic Recode'!$A$1:$B$547,2,FALSE))</f>
        <v/>
      </c>
      <c r="JL149" t="str">
        <f>IF(ISERROR(MATCH(JL$1,'CSC Mitre'!ER$1:ER$220,0)),"",VLOOKUP(JL$1,'Tactic Recode'!$A$1:$B$547,2,FALSE))</f>
        <v/>
      </c>
      <c r="JM149" t="str">
        <f>IF(ISERROR(MATCH(JM$1,'CSC Mitre'!ER$1:ER$220,0)),"",VLOOKUP(JM$1,'Tactic Recode'!$A$1:$B$547,2,FALSE))</f>
        <v/>
      </c>
      <c r="JN149" t="str">
        <f>IF(ISERROR(MATCH(JN$1,'CSC Mitre'!ER$1:ER$220,0)),"",VLOOKUP(JN$1,'Tactic Recode'!$A$1:$B$547,2,FALSE))</f>
        <v/>
      </c>
      <c r="JO149" t="str">
        <f>IF(ISERROR(MATCH(JO$1,'CSC Mitre'!ER$1:ER$220,0)),"",VLOOKUP(JO$1,'Tactic Recode'!$A$1:$B$547,2,FALSE))</f>
        <v/>
      </c>
      <c r="JP149" t="str">
        <f>IF(ISERROR(MATCH(JP$1,'CSC Mitre'!ER$1:ER$220,0)),"",VLOOKUP(JP$1,'Tactic Recode'!$A$1:$B$547,2,FALSE))</f>
        <v/>
      </c>
      <c r="JQ149" t="str">
        <f>IF(ISERROR(MATCH(JQ$1,'CSC Mitre'!ER$1:ER$220,0)),"",VLOOKUP(JQ$1,'Tactic Recode'!$A$1:$B$547,2,FALSE))</f>
        <v/>
      </c>
      <c r="JR149" t="str">
        <f>IF(ISERROR(MATCH(JR$1,'CSC Mitre'!ER$1:ER$220,0)),"",VLOOKUP(JR$1,'Tactic Recode'!$A$1:$B$547,2,FALSE))</f>
        <v/>
      </c>
      <c r="JS149" t="str">
        <f>IF(ISERROR(MATCH(JS$1,'CSC Mitre'!ER$1:ER$220,0)),"",VLOOKUP(JS$1,'Tactic Recode'!$A$1:$B$547,2,FALSE))</f>
        <v/>
      </c>
      <c r="JT149" t="str">
        <f>IF(ISERROR(MATCH(JT$1,'CSC Mitre'!ER$1:ER$220,0)),"",VLOOKUP(JT$1,'Tactic Recode'!$A$1:$B$547,2,FALSE))</f>
        <v/>
      </c>
      <c r="JU149" t="str">
        <f>IF(ISERROR(MATCH(JU$1,'CSC Mitre'!ER$1:ER$220,0)),"",VLOOKUP(JU$1,'Tactic Recode'!$A$1:$B$547,2,FALSE))</f>
        <v/>
      </c>
      <c r="JV149" t="str">
        <f>IF(ISERROR(MATCH(JV$1,'CSC Mitre'!ER$1:ER$220,0)),"",VLOOKUP(JV$1,'Tactic Recode'!$A$1:$B$547,2,FALSE))</f>
        <v/>
      </c>
      <c r="JW149" t="str">
        <f>IF(ISERROR(MATCH(JW$1,'CSC Mitre'!ER$1:ER$220,0)),"",VLOOKUP(JW$1,'Tactic Recode'!$A$1:$B$547,2,FALSE))</f>
        <v/>
      </c>
      <c r="JX149" t="str">
        <f>IF(ISERROR(MATCH(JX$1,'CSC Mitre'!ER$1:ER$220,0)),"",VLOOKUP(JX$1,'Tactic Recode'!$A$1:$B$547,2,FALSE))</f>
        <v/>
      </c>
      <c r="JY149" t="str">
        <f>IF(ISERROR(MATCH(JY$1,'CSC Mitre'!ER$1:ER$220,0)),"",VLOOKUP(JY$1,'Tactic Recode'!$A$1:$B$547,2,FALSE))</f>
        <v/>
      </c>
      <c r="JZ149" t="str">
        <f>IF(ISERROR(MATCH(JZ$1,'CSC Mitre'!ER$1:ER$220,0)),"",VLOOKUP(JZ$1,'Tactic Recode'!$A$1:$B$547,2,FALSE))</f>
        <v/>
      </c>
      <c r="KA149" t="str">
        <f>IF(ISERROR(MATCH(KA$1,'CSC Mitre'!ER$1:ER$220,0)),"",VLOOKUP(KA$1,'Tactic Recode'!$A$1:$B$547,2,FALSE))</f>
        <v/>
      </c>
      <c r="KB149" t="str">
        <f>IF(ISERROR(MATCH(KB$1,'CSC Mitre'!ER$1:ER$220,0)),"",VLOOKUP(KB$1,'Tactic Recode'!$A$1:$B$547,2,FALSE))</f>
        <v/>
      </c>
      <c r="KC149" t="str">
        <f>IF(ISERROR(MATCH(KC$1,'CSC Mitre'!ER$1:ER$220,0)),"",VLOOKUP(KC$1,'Tactic Recode'!$A$1:$B$547,2,FALSE))</f>
        <v/>
      </c>
      <c r="KD149" t="str">
        <f>IF(ISERROR(MATCH(KD$1,'CSC Mitre'!ER$1:ER$220,0)),"",VLOOKUP(KD$1,'Tactic Recode'!$A$1:$B$547,2,FALSE))</f>
        <v/>
      </c>
      <c r="KE149" t="str">
        <f>IF(ISERROR(MATCH(KE$1,'CSC Mitre'!ER$1:ER$220,0)),"",VLOOKUP(KE$1,'Tactic Recode'!$A$1:$B$547,2,FALSE))</f>
        <v/>
      </c>
      <c r="KF149" t="str">
        <f>IF(ISERROR(MATCH(KF$1,'CSC Mitre'!ER$1:ER$220,0)),"",VLOOKUP(KF$1,'Tactic Recode'!$A$1:$B$547,2,FALSE))</f>
        <v/>
      </c>
      <c r="KG149" t="str">
        <f>IF(ISERROR(MATCH(KG$1,'CSC Mitre'!ER$1:ER$220,0)),"",VLOOKUP(KG$1,'Tactic Recode'!$A$1:$B$547,2,FALSE))</f>
        <v/>
      </c>
      <c r="KH149" t="str">
        <f>IF(ISERROR(MATCH(KH$1,'CSC Mitre'!ER$1:ER$220,0)),"",VLOOKUP(KH$1,'Tactic Recode'!$A$1:$B$547,2,FALSE))</f>
        <v/>
      </c>
      <c r="KI149" t="str">
        <f>IF(ISERROR(MATCH(KI$1,'CSC Mitre'!ER$1:ER$220,0)),"",VLOOKUP(KI$1,'Tactic Recode'!$A$1:$B$547,2,FALSE))</f>
        <v/>
      </c>
      <c r="KJ149" t="str">
        <f>IF(ISERROR(MATCH(KJ$1,'CSC Mitre'!ER$1:ER$220,0)),"",VLOOKUP(KJ$1,'Tactic Recode'!$A$1:$B$547,2,FALSE))</f>
        <v/>
      </c>
      <c r="KK149" t="str">
        <f>IF(ISERROR(MATCH(KK$1,'CSC Mitre'!ER$1:ER$220,0)),"",VLOOKUP(KK$1,'Tactic Recode'!$A$1:$B$547,2,FALSE))</f>
        <v/>
      </c>
      <c r="KL149" t="str">
        <f>IF(ISERROR(MATCH(KL$1,'CSC Mitre'!ER$1:ER$220,0)),"",VLOOKUP(KL$1,'Tactic Recode'!$A$1:$B$547,2,FALSE))</f>
        <v/>
      </c>
      <c r="KM149" t="str">
        <f>IF(ISERROR(MATCH(KM$1,'CSC Mitre'!ER$1:ER$220,0)),"",VLOOKUP(KM$1,'Tactic Recode'!$A$1:$B$547,2,FALSE))</f>
        <v/>
      </c>
      <c r="KN149" t="str">
        <f>IF(ISERROR(MATCH(KN$1,'CSC Mitre'!ER$1:ER$220,0)),"",VLOOKUP(KN$1,'Tactic Recode'!$A$1:$B$547,2,FALSE))</f>
        <v/>
      </c>
      <c r="KO149" t="str">
        <f>IF(ISERROR(MATCH(KO$1,'CSC Mitre'!ER$1:ER$220,0)),"",VLOOKUP(KO$1,'Tactic Recode'!$A$1:$B$547,2,FALSE))</f>
        <v/>
      </c>
      <c r="KP149" t="str">
        <f>IF(ISERROR(MATCH(KP$1,'CSC Mitre'!ER$1:ER$220,0)),"",VLOOKUP(KP$1,'Tactic Recode'!$A$1:$B$547,2,FALSE))</f>
        <v/>
      </c>
      <c r="KQ149" t="str">
        <f>IF(ISERROR(MATCH(KQ$1,'CSC Mitre'!ER$1:ER$220,0)),"",VLOOKUP(KQ$1,'Tactic Recode'!$A$1:$B$547,2,FALSE))</f>
        <v/>
      </c>
      <c r="KR149" t="str">
        <f>IF(ISERROR(MATCH(KR$1,'CSC Mitre'!ER$1:ER$220,0)),"",VLOOKUP(KR$1,'Tactic Recode'!$A$1:$B$547,2,FALSE))</f>
        <v/>
      </c>
      <c r="KS149" t="str">
        <f>IF(ISERROR(MATCH(KS$1,'CSC Mitre'!ER$1:ER$220,0)),"",VLOOKUP(KS$1,'Tactic Recode'!$A$1:$B$547,2,FALSE))</f>
        <v/>
      </c>
      <c r="KT149" t="str">
        <f>IF(ISERROR(MATCH(KT$1,'CSC Mitre'!ER$1:ER$220,0)),"",VLOOKUP(KT$1,'Tactic Recode'!$A$1:$B$547,2,FALSE))</f>
        <v/>
      </c>
      <c r="KU149" t="str">
        <f>IF(ISERROR(MATCH(KU$1,'CSC Mitre'!ER$1:ER$220,0)),"",VLOOKUP(KU$1,'Tactic Recode'!$A$1:$B$547,2,FALSE))</f>
        <v/>
      </c>
      <c r="KV149" t="str">
        <f>IF(ISERROR(MATCH(KV$1,'CSC Mitre'!ER$1:ER$220,0)),"",VLOOKUP(KV$1,'Tactic Recode'!$A$1:$B$547,2,FALSE))</f>
        <v/>
      </c>
      <c r="KW149" t="str">
        <f>IF(ISERROR(MATCH(KW$1,'CSC Mitre'!ER$1:ER$220,0)),"",VLOOKUP(KW$1,'Tactic Recode'!$A$1:$B$547,2,FALSE))</f>
        <v/>
      </c>
      <c r="KX149" t="str">
        <f>IF(ISERROR(MATCH(KX$1,'CSC Mitre'!ER$1:ER$220,0)),"",VLOOKUP(KX$1,'Tactic Recode'!$A$1:$B$547,2,FALSE))</f>
        <v/>
      </c>
      <c r="KY149" t="str">
        <f>IF(ISERROR(MATCH(KY$1,'CSC Mitre'!ER$1:ER$220,0)),"",VLOOKUP(KY$1,'Tactic Recode'!$A$1:$B$547,2,FALSE))</f>
        <v/>
      </c>
      <c r="KZ149" t="str">
        <f>IF(ISERROR(MATCH(KZ$1,'CSC Mitre'!ER$1:ER$220,0)),"",VLOOKUP(KZ$1,'Tactic Recode'!$A$1:$B$547,2,FALSE))</f>
        <v/>
      </c>
      <c r="LA149" t="str">
        <f>IF(ISERROR(MATCH(LA$1,'CSC Mitre'!ER$1:ER$220,0)),"",VLOOKUP(LA$1,'Tactic Recode'!$A$1:$B$547,2,FALSE))</f>
        <v/>
      </c>
      <c r="LB149" t="str">
        <f>IF(ISERROR(MATCH(LB$1,'CSC Mitre'!ER$1:ER$220,0)),"",VLOOKUP(LB$1,'Tactic Recode'!$A$1:$B$547,2,FALSE))</f>
        <v/>
      </c>
      <c r="LC149" t="str">
        <f>IF(ISERROR(MATCH(LC$1,'CSC Mitre'!ER$1:ER$220,0)),"",VLOOKUP(LC$1,'Tactic Recode'!$A$1:$B$547,2,FALSE))</f>
        <v/>
      </c>
      <c r="LD149" t="str">
        <f>IF(ISERROR(MATCH(LD$1,'CSC Mitre'!ER$1:ER$220,0)),"",VLOOKUP(LD$1,'Tactic Recode'!$A$1:$B$547,2,FALSE))</f>
        <v/>
      </c>
      <c r="LE149" t="str">
        <f>IF(ISERROR(MATCH(LE$1,'CSC Mitre'!ER$1:ER$220,0)),"",VLOOKUP(LE$1,'Tactic Recode'!$A$1:$B$547,2,FALSE))</f>
        <v/>
      </c>
      <c r="LF149" t="str">
        <f>IF(ISERROR(MATCH(LF$1,'CSC Mitre'!ER$1:ER$220,0)),"",VLOOKUP(LF$1,'Tactic Recode'!$A$1:$B$547,2,FALSE))</f>
        <v/>
      </c>
      <c r="LG149" t="str">
        <f>IF(ISERROR(MATCH(LG$1,'CSC Mitre'!ER$1:ER$220,0)),"",VLOOKUP(LG$1,'Tactic Recode'!$A$1:$B$547,2,FALSE))</f>
        <v/>
      </c>
      <c r="LH149" t="str">
        <f>IF(ISERROR(MATCH(LH$1,'CSC Mitre'!ER$1:ER$220,0)),"",VLOOKUP(LH$1,'Tactic Recode'!$A$1:$B$547,2,FALSE))</f>
        <v/>
      </c>
      <c r="LI149" t="str">
        <f>IF(ISERROR(MATCH(LI$1,'CSC Mitre'!ER$1:ER$220,0)),"",VLOOKUP(LI$1,'Tactic Recode'!$A$1:$B$547,2,FALSE))</f>
        <v/>
      </c>
      <c r="LJ149" t="str">
        <f>IF(ISERROR(MATCH(LJ$1,'CSC Mitre'!ER$1:ER$220,0)),"",VLOOKUP(LJ$1,'Tactic Recode'!$A$1:$B$547,2,FALSE))</f>
        <v/>
      </c>
      <c r="LK149" t="str">
        <f>IF(ISERROR(MATCH(LK$1,'CSC Mitre'!ER$1:ER$220,0)),"",VLOOKUP(LK$1,'Tactic Recode'!$A$1:$B$547,2,FALSE))</f>
        <v/>
      </c>
      <c r="LL149" t="str">
        <f>IF(ISERROR(MATCH(LL$1,'CSC Mitre'!ER$1:ER$220,0)),"",VLOOKUP(LL$1,'Tactic Recode'!$A$1:$B$547,2,FALSE))</f>
        <v/>
      </c>
      <c r="LM149" t="str">
        <f>IF(ISERROR(MATCH(LM$1,'CSC Mitre'!ER$1:ER$220,0)),"",VLOOKUP(LM$1,'Tactic Recode'!$A$1:$B$547,2,FALSE))</f>
        <v/>
      </c>
      <c r="LN149" t="str">
        <f>IF(ISERROR(MATCH(LN$1,'CSC Mitre'!ER$1:ER$220,0)),"",VLOOKUP(LN$1,'Tactic Recode'!$A$1:$B$547,2,FALSE))</f>
        <v/>
      </c>
      <c r="LO149" t="str">
        <f>IF(ISERROR(MATCH(LO$1,'CSC Mitre'!ER$1:ER$220,0)),"",VLOOKUP(LO$1,'Tactic Recode'!$A$1:$B$547,2,FALSE))</f>
        <v/>
      </c>
      <c r="LP149" t="str">
        <f>IF(ISERROR(MATCH(LP$1,'CSC Mitre'!ER$1:ER$220,0)),"",VLOOKUP(LP$1,'Tactic Recode'!$A$1:$B$547,2,FALSE))</f>
        <v/>
      </c>
      <c r="LQ149" t="str">
        <f>IF(ISERROR(MATCH(LQ$1,'CSC Mitre'!ER$1:ER$220,0)),"",VLOOKUP(LQ$1,'Tactic Recode'!$A$1:$B$547,2,FALSE))</f>
        <v/>
      </c>
      <c r="LR149" t="str">
        <f>IF(ISERROR(MATCH(LR$1,'CSC Mitre'!ER$1:ER$220,0)),"",VLOOKUP(LR$1,'Tactic Recode'!$A$1:$B$547,2,FALSE))</f>
        <v/>
      </c>
      <c r="LS149" t="str">
        <f>IF(ISERROR(MATCH(LS$1,'CSC Mitre'!ER$1:ER$220,0)),"",VLOOKUP(LS$1,'Tactic Recode'!$A$1:$B$547,2,FALSE))</f>
        <v/>
      </c>
      <c r="LT149" t="str">
        <f>IF(ISERROR(MATCH(LT$1,'CSC Mitre'!ER$1:ER$220,0)),"",VLOOKUP(LT$1,'Tactic Recode'!$A$1:$B$547,2,FALSE))</f>
        <v/>
      </c>
      <c r="LU149" t="str">
        <f>IF(ISERROR(MATCH(LU$1,'CSC Mitre'!ER$1:ER$220,0)),"",VLOOKUP(LU$1,'Tactic Recode'!$A$1:$B$547,2,FALSE))</f>
        <v/>
      </c>
      <c r="LV149" t="str">
        <f>IF(ISERROR(MATCH(LV$1,'CSC Mitre'!ER$1:ER$220,0)),"",VLOOKUP(LV$1,'Tactic Recode'!$A$1:$B$547,2,FALSE))</f>
        <v/>
      </c>
      <c r="LW149" t="str">
        <f>IF(ISERROR(MATCH(LW$1,'CSC Mitre'!ER$1:ER$220,0)),"",VLOOKUP(LW$1,'Tactic Recode'!$A$1:$B$547,2,FALSE))</f>
        <v/>
      </c>
      <c r="LX149" t="str">
        <f>IF(ISERROR(MATCH(LX$1,'CSC Mitre'!ER$1:ER$220,0)),"",VLOOKUP(LX$1,'Tactic Recode'!$A$1:$B$547,2,FALSE))</f>
        <v/>
      </c>
      <c r="LY149" t="str">
        <f>IF(ISERROR(MATCH(LY$1,'CSC Mitre'!ER$1:ER$220,0)),"",VLOOKUP(LY$1,'Tactic Recode'!$A$1:$B$547,2,FALSE))</f>
        <v/>
      </c>
      <c r="LZ149" t="str">
        <f>IF(ISERROR(MATCH(LZ$1,'CSC Mitre'!ER$1:ER$220,0)),"",VLOOKUP(LZ$1,'Tactic Recode'!$A$1:$B$547,2,FALSE))</f>
        <v/>
      </c>
      <c r="MA149" t="str">
        <f>IF(ISERROR(MATCH(MA$1,'CSC Mitre'!ER$1:ER$220,0)),"",VLOOKUP(MA$1,'Tactic Recode'!$A$1:$B$547,2,FALSE))</f>
        <v/>
      </c>
      <c r="MB149" t="str">
        <f>IF(ISERROR(MATCH(MB$1,'CSC Mitre'!ER$1:ER$220,0)),"",VLOOKUP(MB$1,'Tactic Recode'!$A$1:$B$547,2,FALSE))</f>
        <v/>
      </c>
      <c r="MC149" t="str">
        <f>IF(ISERROR(MATCH(MC$1,'CSC Mitre'!ER$1:ER$220,0)),"",VLOOKUP(MC$1,'Tactic Recode'!$A$1:$B$547,2,FALSE))</f>
        <v/>
      </c>
      <c r="MD149" t="str">
        <f>IF(ISERROR(MATCH(MD$1,'CSC Mitre'!ER$1:ER$220,0)),"",VLOOKUP(MD$1,'Tactic Recode'!$A$1:$B$547,2,FALSE))</f>
        <v/>
      </c>
      <c r="ME149" t="str">
        <f>IF(ISERROR(MATCH(ME$1,'CSC Mitre'!ER$1:ER$220,0)),"",VLOOKUP(ME$1,'Tactic Recode'!$A$1:$B$547,2,FALSE))</f>
        <v/>
      </c>
      <c r="MF149" t="str">
        <f>IF(ISERROR(MATCH(MF$1,'CSC Mitre'!ER$1:ER$220,0)),"",VLOOKUP(MF$1,'Tactic Recode'!$A$1:$B$547,2,FALSE))</f>
        <v/>
      </c>
      <c r="MG149" t="str">
        <f>IF(ISERROR(MATCH(MG$1,'CSC Mitre'!ER$1:ER$220,0)),"",VLOOKUP(MG$1,'Tactic Recode'!$A$1:$B$547,2,FALSE))</f>
        <v/>
      </c>
      <c r="MH149" t="str">
        <f>IF(ISERROR(MATCH(MH$1,'CSC Mitre'!ER$1:ER$220,0)),"",VLOOKUP(MH$1,'Tactic Recode'!$A$1:$B$547,2,FALSE))</f>
        <v/>
      </c>
      <c r="MI149" t="str">
        <f>IF(ISERROR(MATCH(MI$1,'CSC Mitre'!ER$1:ER$220,0)),"",VLOOKUP(MI$1,'Tactic Recode'!$A$1:$B$547,2,FALSE))</f>
        <v/>
      </c>
      <c r="MJ149" t="str">
        <f>IF(ISERROR(MATCH(MJ$1,'CSC Mitre'!ER$1:ER$220,0)),"",VLOOKUP(MJ$1,'Tactic Recode'!$A$1:$B$547,2,FALSE))</f>
        <v/>
      </c>
      <c r="MK149" t="str">
        <f>IF(ISERROR(MATCH(MK$1,'CSC Mitre'!ER$1:ER$220,0)),"",VLOOKUP(MK$1,'Tactic Recode'!$A$1:$B$547,2,FALSE))</f>
        <v/>
      </c>
      <c r="ML149" t="str">
        <f>IF(ISERROR(MATCH(ML$1,'CSC Mitre'!ER$1:ER$220,0)),"",VLOOKUP(ML$1,'Tactic Recode'!$A$1:$B$547,2,FALSE))</f>
        <v/>
      </c>
      <c r="MM149" t="str">
        <f>IF(ISERROR(MATCH(MM$1,'CSC Mitre'!ER$1:ER$220,0)),"",VLOOKUP(MM$1,'Tactic Recode'!$A$1:$B$547,2,FALSE))</f>
        <v/>
      </c>
      <c r="MN149" t="str">
        <f>IF(ISERROR(MATCH(MN$1,'CSC Mitre'!ER$1:ER$220,0)),"",VLOOKUP(MN$1,'Tactic Recode'!$A$1:$B$547,2,FALSE))</f>
        <v/>
      </c>
      <c r="MO149" t="str">
        <f>IF(ISERROR(MATCH(MO$1,'CSC Mitre'!ER$1:ER$220,0)),"",VLOOKUP(MO$1,'Tactic Recode'!$A$1:$B$547,2,FALSE))</f>
        <v/>
      </c>
      <c r="MP149" t="str">
        <f>IF(ISERROR(MATCH(MP$1,'CSC Mitre'!ER$1:ER$220,0)),"",VLOOKUP(MP$1,'Tactic Recode'!$A$1:$B$547,2,FALSE))</f>
        <v/>
      </c>
      <c r="MQ149" t="str">
        <f>IF(ISERROR(MATCH(MQ$1,'CSC Mitre'!ER$1:ER$220,0)),"",VLOOKUP(MQ$1,'Tactic Recode'!$A$1:$B$547,2,FALSE))</f>
        <v/>
      </c>
      <c r="MR149" t="str">
        <f>IF(ISERROR(MATCH(MR$1,'CSC Mitre'!ER$1:ER$220,0)),"",VLOOKUP(MR$1,'Tactic Recode'!$A$1:$B$547,2,FALSE))</f>
        <v/>
      </c>
      <c r="MS149" t="str">
        <f>IF(ISERROR(MATCH(MS$1,'CSC Mitre'!ER$1:ER$220,0)),"",VLOOKUP(MS$1,'Tactic Recode'!$A$1:$B$547,2,FALSE))</f>
        <v/>
      </c>
      <c r="MT149" t="str">
        <f>IF(ISERROR(MATCH(MT$1,'CSC Mitre'!ER$1:ER$220,0)),"",VLOOKUP(MT$1,'Tactic Recode'!$A$1:$B$547,2,FALSE))</f>
        <v/>
      </c>
      <c r="MU149" t="str">
        <f>IF(ISERROR(MATCH(MU$1,'CSC Mitre'!ER$1:ER$220,0)),"",VLOOKUP(MU$1,'Tactic Recode'!$A$1:$B$547,2,FALSE))</f>
        <v/>
      </c>
      <c r="MV149" t="str">
        <f>IF(ISERROR(MATCH(MV$1,'CSC Mitre'!ER$1:ER$220,0)),"",VLOOKUP(MV$1,'Tactic Recode'!$A$1:$B$547,2,FALSE))</f>
        <v/>
      </c>
      <c r="MW149" t="str">
        <f>IF(ISERROR(MATCH(MW$1,'CSC Mitre'!ER$1:ER$220,0)),"",VLOOKUP(MW$1,'Tactic Recode'!$A$1:$B$547,2,FALSE))</f>
        <v/>
      </c>
      <c r="MX149" t="str">
        <f>IF(ISERROR(MATCH(MX$1,'CSC Mitre'!ER$1:ER$220,0)),"",VLOOKUP(MX$1,'Tactic Recode'!$A$1:$B$547,2,FALSE))</f>
        <v/>
      </c>
      <c r="MY149" t="str">
        <f>IF(ISERROR(MATCH(MY$1,'CSC Mitre'!ER$1:ER$220,0)),"",VLOOKUP(MY$1,'Tactic Recode'!$A$1:$B$547,2,FALSE))</f>
        <v/>
      </c>
      <c r="MZ149" t="str">
        <f>IF(ISERROR(MATCH(MZ$1,'CSC Mitre'!ER$1:ER$220,0)),"",VLOOKUP(MZ$1,'Tactic Recode'!$A$1:$B$547,2,FALSE))</f>
        <v/>
      </c>
      <c r="NA149" t="str">
        <f>IF(ISERROR(MATCH(NA$1,'CSC Mitre'!ER$1:ER$220,0)),"",VLOOKUP(NA$1,'Tactic Recode'!$A$1:$B$547,2,FALSE))</f>
        <v/>
      </c>
      <c r="NB149" t="str">
        <f>IF(ISERROR(MATCH(NB$1,'CSC Mitre'!ER$1:ER$220,0)),"",VLOOKUP(NB$1,'Tactic Recode'!$A$1:$B$547,2,FALSE))</f>
        <v/>
      </c>
      <c r="NC149" t="str">
        <f>IF(ISERROR(MATCH(NC$1,'CSC Mitre'!ER$1:ER$220,0)),"",VLOOKUP(NC$1,'Tactic Recode'!$A$1:$B$547,2,FALSE))</f>
        <v/>
      </c>
      <c r="ND149" t="str">
        <f>IF(ISERROR(MATCH(ND$1,'CSC Mitre'!ER$1:ER$220,0)),"",VLOOKUP(ND$1,'Tactic Recode'!$A$1:$B$547,2,FALSE))</f>
        <v/>
      </c>
      <c r="NE149" t="str">
        <f>IF(ISERROR(MATCH(NE$1,'CSC Mitre'!ER$1:ER$220,0)),"",VLOOKUP(NE$1,'Tactic Recode'!$A$1:$B$547,2,FALSE))</f>
        <v/>
      </c>
      <c r="NF149" t="str">
        <f>IF(ISERROR(MATCH(NF$1,'CSC Mitre'!ER$1:ER$220,0)),"",VLOOKUP(NF$1,'Tactic Recode'!$A$1:$B$547,2,FALSE))</f>
        <v/>
      </c>
      <c r="NG149" t="str">
        <f>IF(ISERROR(MATCH(NG$1,'CSC Mitre'!ER$1:ER$220,0)),"",VLOOKUP(NG$1,'Tactic Recode'!$A$1:$B$547,2,FALSE))</f>
        <v/>
      </c>
      <c r="NH149" t="str">
        <f>IF(ISERROR(MATCH(NH$1,'CSC Mitre'!ER$1:ER$220,0)),"",VLOOKUP(NH$1,'Tactic Recode'!$A$1:$B$547,2,FALSE))</f>
        <v/>
      </c>
      <c r="NI149" t="str">
        <f>IF(ISERROR(MATCH(NI$1,'CSC Mitre'!ER$1:ER$220,0)),"",VLOOKUP(NI$1,'Tactic Recode'!$A$1:$B$547,2,FALSE))</f>
        <v/>
      </c>
      <c r="NJ149" t="str">
        <f>IF(ISERROR(MATCH(NJ$1,'CSC Mitre'!ER$1:ER$220,0)),"",VLOOKUP(NJ$1,'Tactic Recode'!$A$1:$B$547,2,FALSE))</f>
        <v/>
      </c>
      <c r="NK149" t="str">
        <f>IF(ISERROR(MATCH(NK$1,'CSC Mitre'!ER$1:ER$220,0)),"",VLOOKUP(NK$1,'Tactic Recode'!$A$1:$B$547,2,FALSE))</f>
        <v/>
      </c>
      <c r="NL149" t="str">
        <f>IF(ISERROR(MATCH(NL$1,'CSC Mitre'!ER$1:ER$220,0)),"",VLOOKUP(NL$1,'Tactic Recode'!$A$1:$B$547,2,FALSE))</f>
        <v/>
      </c>
      <c r="NM149" t="str">
        <f>IF(ISERROR(MATCH(NM$1,'CSC Mitre'!ER$1:ER$220,0)),"",VLOOKUP(NM$1,'Tactic Recode'!$A$1:$B$547,2,FALSE))</f>
        <v/>
      </c>
      <c r="NN149" t="str">
        <f>IF(ISERROR(MATCH(NN$1,'CSC Mitre'!ER$1:ER$220,0)),"",VLOOKUP(NN$1,'Tactic Recode'!$A$1:$B$547,2,FALSE))</f>
        <v/>
      </c>
      <c r="NO149" t="str">
        <f>IF(ISERROR(MATCH(NO$1,'CSC Mitre'!ER$1:ER$220,0)),"",VLOOKUP(NO$1,'Tactic Recode'!$A$1:$B$547,2,FALSE))</f>
        <v/>
      </c>
      <c r="NP149" t="str">
        <f>IF(ISERROR(MATCH(NP$1,'CSC Mitre'!ER$1:ER$220,0)),"",VLOOKUP(NP$1,'Tactic Recode'!$A$1:$B$547,2,FALSE))</f>
        <v/>
      </c>
      <c r="NQ149" t="str">
        <f>IF(ISERROR(MATCH(NQ$1,'CSC Mitre'!ER$1:ER$220,0)),"",VLOOKUP(NQ$1,'Tactic Recode'!$A$1:$B$547,2,FALSE))</f>
        <v/>
      </c>
      <c r="NR149" t="str">
        <f>IF(ISERROR(MATCH(NR$1,'CSC Mitre'!ER$1:ER$220,0)),"",VLOOKUP(NR$1,'Tactic Recode'!$A$1:$B$547,2,FALSE))</f>
        <v/>
      </c>
      <c r="NS149" t="str">
        <f>IF(ISERROR(MATCH(NS$1,'CSC Mitre'!ER$1:ER$220,0)),"",VLOOKUP(NS$1,'Tactic Recode'!$A$1:$B$547,2,FALSE))</f>
        <v/>
      </c>
      <c r="NT149" t="str">
        <f>IF(ISERROR(MATCH(NT$1,'CSC Mitre'!ER$1:ER$220,0)),"",VLOOKUP(NT$1,'Tactic Recode'!$A$1:$B$547,2,FALSE))</f>
        <v/>
      </c>
      <c r="NU149" t="str">
        <f>IF(ISERROR(MATCH(NU$1,'CSC Mitre'!ER$1:ER$220,0)),"",VLOOKUP(NU$1,'Tactic Recode'!$A$1:$B$547,2,FALSE))</f>
        <v/>
      </c>
      <c r="NV149" t="str">
        <f>IF(ISERROR(MATCH(NV$1,'CSC Mitre'!ER$1:ER$220,0)),"",VLOOKUP(NV$1,'Tactic Recode'!$A$1:$B$547,2,FALSE))</f>
        <v/>
      </c>
      <c r="NW149" t="str">
        <f>IF(ISERROR(MATCH(NW$1,'CSC Mitre'!ER$1:ER$220,0)),"",VLOOKUP(NW$1,'Tactic Recode'!$A$1:$B$547,2,FALSE))</f>
        <v/>
      </c>
      <c r="NX149" t="str">
        <f>IF(ISERROR(MATCH(NX$1,'CSC Mitre'!ER$1:ER$220,0)),"",VLOOKUP(NX$1,'Tactic Recode'!$A$1:$B$547,2,FALSE))</f>
        <v/>
      </c>
      <c r="NY149" t="str">
        <f>IF(ISERROR(MATCH(NY$1,'CSC Mitre'!ER$1:ER$220,0)),"",VLOOKUP(NY$1,'Tactic Recode'!$A$1:$B$547,2,FALSE))</f>
        <v/>
      </c>
      <c r="NZ149" t="str">
        <f>IF(ISERROR(MATCH(NZ$1,'CSC Mitre'!ER$1:ER$220,0)),"",VLOOKUP(NZ$1,'Tactic Recode'!$A$1:$B$547,2,FALSE))</f>
        <v/>
      </c>
      <c r="OA149" t="str">
        <f>IF(ISERROR(MATCH(OA$1,'CSC Mitre'!ER$1:ER$220,0)),"",VLOOKUP(OA$1,'Tactic Recode'!$A$1:$B$547,2,FALSE))</f>
        <v/>
      </c>
      <c r="OB149" t="str">
        <f>IF(ISERROR(MATCH(OB$1,'CSC Mitre'!ER$1:ER$220,0)),"",VLOOKUP(OB$1,'Tactic Recode'!$A$1:$B$547,2,FALSE))</f>
        <v/>
      </c>
      <c r="OC149" t="str">
        <f>IF(ISERROR(MATCH(OC$1,'CSC Mitre'!ER$1:ER$220,0)),"",VLOOKUP(OC$1,'Tactic Recode'!$A$1:$B$547,2,FALSE))</f>
        <v/>
      </c>
      <c r="OD149" t="str">
        <f>IF(ISERROR(MATCH(OD$1,'CSC Mitre'!ER$1:ER$220,0)),"",VLOOKUP(OD$1,'Tactic Recode'!$A$1:$B$547,2,FALSE))</f>
        <v/>
      </c>
      <c r="OE149" t="str">
        <f>IF(ISERROR(MATCH(OE$1,'CSC Mitre'!ER$1:ER$220,0)),"",VLOOKUP(OE$1,'Tactic Recode'!$A$1:$B$547,2,FALSE))</f>
        <v/>
      </c>
      <c r="OF149" t="str">
        <f>IF(ISERROR(MATCH(OF$1,'CSC Mitre'!ER$1:ER$220,0)),"",VLOOKUP(OF$1,'Tactic Recode'!$A$1:$B$547,2,FALSE))</f>
        <v/>
      </c>
      <c r="OG149" t="str">
        <f>IF(ISERROR(MATCH(OG$1,'CSC Mitre'!ER$1:ER$220,0)),"",VLOOKUP(OG$1,'Tactic Recode'!$A$1:$B$547,2,FALSE))</f>
        <v/>
      </c>
      <c r="OH149" t="str">
        <f>IF(ISERROR(MATCH(OH$1,'CSC Mitre'!ER$1:ER$220,0)),"",VLOOKUP(OH$1,'Tactic Recode'!$A$1:$B$547,2,FALSE))</f>
        <v/>
      </c>
      <c r="OI149" t="str">
        <f>IF(ISERROR(MATCH(OI$1,'CSC Mitre'!ER$1:ER$220,0)),"",VLOOKUP(OI$1,'Tactic Recode'!$A$1:$B$547,2,FALSE))</f>
        <v/>
      </c>
      <c r="OJ149" t="str">
        <f>IF(ISERROR(MATCH(OJ$1,'CSC Mitre'!ER$1:ER$220,0)),"",VLOOKUP(OJ$1,'Tactic Recode'!$A$1:$B$547,2,FALSE))</f>
        <v/>
      </c>
      <c r="OK149" t="str">
        <f>IF(ISERROR(MATCH(OK$1,'CSC Mitre'!ER$1:ER$220,0)),"",VLOOKUP(OK$1,'Tactic Recode'!$A$1:$B$547,2,FALSE))</f>
        <v/>
      </c>
      <c r="OL149" t="str">
        <f>IF(ISERROR(MATCH(OL$1,'CSC Mitre'!ER$1:ER$220,0)),"",VLOOKUP(OL$1,'Tactic Recode'!$A$1:$B$547,2,FALSE))</f>
        <v/>
      </c>
      <c r="OM149" t="str">
        <f>IF(ISERROR(MATCH(OM$1,'CSC Mitre'!ER$1:ER$220,0)),"",VLOOKUP(OM$1,'Tactic Recode'!$A$1:$B$547,2,FALSE))</f>
        <v/>
      </c>
      <c r="ON149" t="str">
        <f>IF(ISERROR(MATCH(ON$1,'CSC Mitre'!ER$1:ER$220,0)),"",VLOOKUP(ON$1,'Tactic Recode'!$A$1:$B$547,2,FALSE))</f>
        <v/>
      </c>
      <c r="OO149" t="str">
        <f>IF(ISERROR(MATCH(OO$1,'CSC Mitre'!ER$1:ER$220,0)),"",VLOOKUP(OO$1,'Tactic Recode'!$A$1:$B$547,2,FALSE))</f>
        <v/>
      </c>
      <c r="OP149" t="str">
        <f>IF(ISERROR(MATCH(OP$1,'CSC Mitre'!ER$1:ER$220,0)),"",VLOOKUP(OP$1,'Tactic Recode'!$A$1:$B$547,2,FALSE))</f>
        <v/>
      </c>
      <c r="OQ149" t="str">
        <f>IF(ISERROR(MATCH(OQ$1,'CSC Mitre'!ER$1:ER$220,0)),"",VLOOKUP(OQ$1,'Tactic Recode'!$A$1:$B$547,2,FALSE))</f>
        <v/>
      </c>
      <c r="OR149" t="str">
        <f>IF(ISERROR(MATCH(OR$1,'CSC Mitre'!ER$1:ER$220,0)),"",VLOOKUP(OR$1,'Tactic Recode'!$A$1:$B$547,2,FALSE))</f>
        <v/>
      </c>
      <c r="OS149" t="str">
        <f>IF(ISERROR(MATCH(OS$1,'CSC Mitre'!ER$1:ER$220,0)),"",VLOOKUP(OS$1,'Tactic Recode'!$A$1:$B$547,2,FALSE))</f>
        <v/>
      </c>
      <c r="OT149" t="str">
        <f>IF(ISERROR(MATCH(OT$1,'CSC Mitre'!ER$1:ER$220,0)),"",VLOOKUP(OT$1,'Tactic Recode'!$A$1:$B$547,2,FALSE))</f>
        <v/>
      </c>
      <c r="OU149" t="str">
        <f>IF(ISERROR(MATCH(OU$1,'CSC Mitre'!ER$1:ER$220,0)),"",VLOOKUP(OU$1,'Tactic Recode'!$A$1:$B$547,2,FALSE))</f>
        <v/>
      </c>
      <c r="OV149" t="str">
        <f>IF(ISERROR(MATCH(OV$1,'CSC Mitre'!ER$1:ER$220,0)),"",VLOOKUP(OV$1,'Tactic Recode'!$A$1:$B$547,2,FALSE))</f>
        <v/>
      </c>
      <c r="OW149" t="str">
        <f>IF(ISERROR(MATCH(OW$1,'CSC Mitre'!ER$1:ER$220,0)),"",VLOOKUP(OW$1,'Tactic Recode'!$A$1:$B$547,2,FALSE))</f>
        <v/>
      </c>
      <c r="OX149" t="str">
        <f>IF(ISERROR(MATCH(OX$1,'CSC Mitre'!ER$1:ER$220,0)),"",VLOOKUP(OX$1,'Tactic Recode'!$A$1:$B$547,2,FALSE))</f>
        <v/>
      </c>
      <c r="OY149" t="str">
        <f>IF(ISERROR(MATCH(OY$1,'CSC Mitre'!ER$1:ER$220,0)),"",VLOOKUP(OY$1,'Tactic Recode'!$A$1:$B$547,2,FALSE))</f>
        <v/>
      </c>
      <c r="OZ149" t="str">
        <f>IF(ISERROR(MATCH(OZ$1,'CSC Mitre'!ER$1:ER$220,0)),"",VLOOKUP(OZ$1,'Tactic Recode'!$A$1:$B$547,2,FALSE))</f>
        <v/>
      </c>
      <c r="PA149" t="str">
        <f>IF(ISERROR(MATCH(PA$1,'CSC Mitre'!ER$1:ER$220,0)),"",VLOOKUP(PA$1,'Tactic Recode'!$A$1:$B$547,2,FALSE))</f>
        <v/>
      </c>
      <c r="PB149" t="str">
        <f>IF(ISERROR(MATCH(PB$1,'CSC Mitre'!ER$1:ER$220,0)),"",VLOOKUP(PB$1,'Tactic Recode'!$A$1:$B$547,2,FALSE))</f>
        <v/>
      </c>
      <c r="PC149" t="str">
        <f>IF(ISERROR(MATCH(PC$1,'CSC Mitre'!ER$1:ER$220,0)),"",VLOOKUP(PC$1,'Tactic Recode'!$A$1:$B$547,2,FALSE))</f>
        <v/>
      </c>
      <c r="PD149" t="str">
        <f>IF(ISERROR(MATCH(PD$1,'CSC Mitre'!ER$1:ER$220,0)),"",VLOOKUP(PD$1,'Tactic Recode'!$A$1:$B$547,2,FALSE))</f>
        <v/>
      </c>
      <c r="PE149" t="str">
        <f>IF(ISERROR(MATCH(PE$1,'CSC Mitre'!ER$1:ER$220,0)),"",VLOOKUP(PE$1,'Tactic Recode'!$A$1:$B$547,2,FALSE))</f>
        <v/>
      </c>
      <c r="PF149" t="str">
        <f>IF(ISERROR(MATCH(PF$1,'CSC Mitre'!ER$1:ER$220,0)),"",VLOOKUP(PF$1,'Tactic Recode'!$A$1:$B$547,2,FALSE))</f>
        <v/>
      </c>
      <c r="PG149" t="str">
        <f>IF(ISERROR(MATCH(PG$1,'CSC Mitre'!ER$1:ER$220,0)),"",VLOOKUP(PG$1,'Tactic Recode'!$A$1:$B$547,2,FALSE))</f>
        <v/>
      </c>
      <c r="PH149" t="str">
        <f>IF(ISERROR(MATCH(PH$1,'CSC Mitre'!ER$1:ER$220,0)),"",VLOOKUP(PH$1,'Tactic Recode'!$A$1:$B$547,2,FALSE))</f>
        <v/>
      </c>
      <c r="PI149" t="str">
        <f>IF(ISERROR(MATCH(PI$1,'CSC Mitre'!ER$1:ER$220,0)),"",VLOOKUP(PI$1,'Tactic Recode'!$A$1:$B$547,2,FALSE))</f>
        <v/>
      </c>
      <c r="PJ149" t="str">
        <f>IF(ISERROR(MATCH(PJ$1,'CSC Mitre'!ER$1:ER$220,0)),"",VLOOKUP(PJ$1,'Tactic Recode'!$A$1:$B$547,2,FALSE))</f>
        <v/>
      </c>
      <c r="PK149" t="str">
        <f>IF(ISERROR(MATCH(PK$1,'CSC Mitre'!ER$1:ER$220,0)),"",VLOOKUP(PK$1,'Tactic Recode'!$A$1:$B$547,2,FALSE))</f>
        <v/>
      </c>
      <c r="PL149" t="str">
        <f>IF(ISERROR(MATCH(PL$1,'CSC Mitre'!ER$1:ER$220,0)),"",VLOOKUP(PL$1,'Tactic Recode'!$A$1:$B$547,2,FALSE))</f>
        <v/>
      </c>
      <c r="PM149" t="str">
        <f>IF(ISERROR(MATCH(PM$1,'CSC Mitre'!ER$1:ER$220,0)),"",VLOOKUP(PM$1,'Tactic Recode'!$A$1:$B$547,2,FALSE))</f>
        <v/>
      </c>
      <c r="PN149" t="str">
        <f>IF(ISERROR(MATCH(PN$1,'CSC Mitre'!ER$1:ER$220,0)),"",VLOOKUP(PN$1,'Tactic Recode'!$A$1:$B$547,2,FALSE))</f>
        <v/>
      </c>
      <c r="PO149" t="str">
        <f>IF(ISERROR(MATCH(PO$1,'CSC Mitre'!ER$1:ER$220,0)),"",VLOOKUP(PO$1,'Tactic Recode'!$A$1:$B$547,2,FALSE))</f>
        <v/>
      </c>
      <c r="PP149" t="str">
        <f>IF(ISERROR(MATCH(PP$1,'CSC Mitre'!ER$1:ER$220,0)),"",VLOOKUP(PP$1,'Tactic Recode'!$A$1:$B$547,2,FALSE))</f>
        <v/>
      </c>
      <c r="PQ149" t="str">
        <f>IF(ISERROR(MATCH(PQ$1,'CSC Mitre'!ER$1:ER$220,0)),"",VLOOKUP(PQ$1,'Tactic Recode'!$A$1:$B$547,2,FALSE))</f>
        <v/>
      </c>
      <c r="PR149" t="str">
        <f>IF(ISERROR(MATCH(PR$1,'CSC Mitre'!ER$1:ER$220,0)),"",VLOOKUP(PR$1,'Tactic Recode'!$A$1:$B$547,2,FALSE))</f>
        <v/>
      </c>
      <c r="PS149" t="str">
        <f>IF(ISERROR(MATCH(PS$1,'CSC Mitre'!ER$1:ER$220,0)),"",VLOOKUP(PS$1,'Tactic Recode'!$A$1:$B$547,2,FALSE))</f>
        <v/>
      </c>
      <c r="PT149" t="str">
        <f>IF(ISERROR(MATCH(PT$1,'CSC Mitre'!ER$1:ER$220,0)),"",VLOOKUP(PT$1,'Tactic Recode'!$A$1:$B$547,2,FALSE))</f>
        <v/>
      </c>
      <c r="PU149" t="str">
        <f>IF(ISERROR(MATCH(PU$1,'CSC Mitre'!ER$1:ER$220,0)),"",VLOOKUP(PU$1,'Tactic Recode'!$A$1:$B$547,2,FALSE))</f>
        <v/>
      </c>
      <c r="PV149" t="str">
        <f>IF(ISERROR(MATCH(PV$1,'CSC Mitre'!ER$1:ER$220,0)),"",VLOOKUP(PV$1,'Tactic Recode'!$A$1:$B$547,2,FALSE))</f>
        <v/>
      </c>
      <c r="PW149" t="str">
        <f>IF(ISERROR(MATCH(PW$1,'CSC Mitre'!ER$1:ER$220,0)),"",VLOOKUP(PW$1,'Tactic Recode'!$A$1:$B$547,2,FALSE))</f>
        <v/>
      </c>
      <c r="PX149" t="str">
        <f>IF(ISERROR(MATCH(PX$1,'CSC Mitre'!ER$1:ER$220,0)),"",VLOOKUP(PX$1,'Tactic Recode'!$A$1:$B$547,2,FALSE))</f>
        <v/>
      </c>
      <c r="PY149" t="str">
        <f>IF(ISERROR(MATCH(PY$1,'CSC Mitre'!ER$1:ER$220,0)),"",VLOOKUP(PY$1,'Tactic Recode'!$A$1:$B$547,2,FALSE))</f>
        <v/>
      </c>
      <c r="PZ149" t="str">
        <f>IF(ISERROR(MATCH(PZ$1,'CSC Mitre'!ER$1:ER$220,0)),"",VLOOKUP(PZ$1,'Tactic Recode'!$A$1:$B$547,2,FALSE))</f>
        <v/>
      </c>
      <c r="QA149" t="str">
        <f>IF(ISERROR(MATCH(QA$1,'CSC Mitre'!ER$1:ER$220,0)),"",VLOOKUP(QA$1,'Tactic Recode'!$A$1:$B$547,2,FALSE))</f>
        <v/>
      </c>
      <c r="QB149" t="str">
        <f>IF(ISERROR(MATCH(QB$1,'CSC Mitre'!ER$1:ER$220,0)),"",VLOOKUP(QB$1,'Tactic Recode'!$A$1:$B$547,2,FALSE))</f>
        <v/>
      </c>
      <c r="QC149" t="str">
        <f>IF(ISERROR(MATCH(QC$1,'CSC Mitre'!ER$1:ER$220,0)),"",VLOOKUP(QC$1,'Tactic Recode'!$A$1:$B$547,2,FALSE))</f>
        <v/>
      </c>
      <c r="QD149" t="str">
        <f>IF(ISERROR(MATCH(QD$1,'CSC Mitre'!ER$1:ER$220,0)),"",VLOOKUP(QD$1,'Tactic Recode'!$A$1:$B$547,2,FALSE))</f>
        <v/>
      </c>
      <c r="QE149" t="str">
        <f>IF(ISERROR(MATCH(QE$1,'CSC Mitre'!ER$1:ER$220,0)),"",VLOOKUP(QE$1,'Tactic Recode'!$A$1:$B$547,2,FALSE))</f>
        <v/>
      </c>
      <c r="QF149" t="str">
        <f>IF(ISERROR(MATCH(QF$1,'CSC Mitre'!ER$1:ER$220,0)),"",VLOOKUP(QF$1,'Tactic Recode'!$A$1:$B$547,2,FALSE))</f>
        <v/>
      </c>
      <c r="QG149" t="str">
        <f>IF(ISERROR(MATCH(QG$1,'CSC Mitre'!ER$1:ER$220,0)),"",VLOOKUP(QG$1,'Tactic Recode'!$A$1:$B$547,2,FALSE))</f>
        <v/>
      </c>
      <c r="QH149" t="str">
        <f>IF(ISERROR(MATCH(QH$1,'CSC Mitre'!ER$1:ER$220,0)),"",VLOOKUP(QH$1,'Tactic Recode'!$A$1:$B$547,2,FALSE))</f>
        <v/>
      </c>
      <c r="QI149" t="str">
        <f>IF(ISERROR(MATCH(QI$1,'CSC Mitre'!ER$1:ER$220,0)),"",VLOOKUP(QI$1,'Tactic Recode'!$A$1:$B$547,2,FALSE))</f>
        <v/>
      </c>
      <c r="QJ149" t="str">
        <f>IF(ISERROR(MATCH(QJ$1,'CSC Mitre'!ER$1:ER$220,0)),"",VLOOKUP(QJ$1,'Tactic Recode'!$A$1:$B$547,2,FALSE))</f>
        <v/>
      </c>
      <c r="QK149" t="str">
        <f>IF(ISERROR(MATCH(QK$1,'CSC Mitre'!ER$1:ER$220,0)),"",VLOOKUP(QK$1,'Tactic Recode'!$A$1:$B$547,2,FALSE))</f>
        <v/>
      </c>
      <c r="QL149" t="str">
        <f>IF(ISERROR(MATCH(QL$1,'CSC Mitre'!ER$1:ER$220,0)),"",VLOOKUP(QL$1,'Tactic Recode'!$A$1:$B$547,2,FALSE))</f>
        <v/>
      </c>
      <c r="QM149" t="str">
        <f>IF(ISERROR(MATCH(QM$1,'CSC Mitre'!ER$1:ER$220,0)),"",VLOOKUP(QM$1,'Tactic Recode'!$A$1:$B$547,2,FALSE))</f>
        <v/>
      </c>
      <c r="QN149" t="str">
        <f>IF(ISERROR(MATCH(QN$1,'CSC Mitre'!ER$1:ER$220,0)),"",VLOOKUP(QN$1,'Tactic Recode'!$A$1:$B$547,2,FALSE))</f>
        <v/>
      </c>
      <c r="QO149" t="str">
        <f>IF(ISERROR(MATCH(QO$1,'CSC Mitre'!ER$1:ER$220,0)),"",VLOOKUP(QO$1,'Tactic Recode'!$A$1:$B$547,2,FALSE))</f>
        <v/>
      </c>
      <c r="QP149" t="str">
        <f>IF(ISERROR(MATCH(QP$1,'CSC Mitre'!ER$1:ER$220,0)),"",VLOOKUP(QP$1,'Tactic Recode'!$A$1:$B$547,2,FALSE))</f>
        <v/>
      </c>
      <c r="QQ149" t="str">
        <f>IF(ISERROR(MATCH(QQ$1,'CSC Mitre'!ER$1:ER$220,0)),"",VLOOKUP(QQ$1,'Tactic Recode'!$A$1:$B$547,2,FALSE))</f>
        <v/>
      </c>
      <c r="QR149" t="str">
        <f>IF(ISERROR(MATCH(QR$1,'CSC Mitre'!ER$1:ER$220,0)),"",VLOOKUP(QR$1,'Tactic Recode'!$A$1:$B$547,2,FALSE))</f>
        <v/>
      </c>
      <c r="QS149" t="str">
        <f>IF(ISERROR(MATCH(QS$1,'CSC Mitre'!ER$1:ER$220,0)),"",VLOOKUP(QS$1,'Tactic Recode'!$A$1:$B$547,2,FALSE))</f>
        <v/>
      </c>
      <c r="QT149" t="str">
        <f>IF(ISERROR(MATCH(QT$1,'CSC Mitre'!ER$1:ER$220,0)),"",VLOOKUP(QT$1,'Tactic Recode'!$A$1:$B$547,2,FALSE))</f>
        <v/>
      </c>
      <c r="QU149" t="str">
        <f>IF(ISERROR(MATCH(QU$1,'CSC Mitre'!ER$1:ER$220,0)),"",VLOOKUP(QU$1,'Tactic Recode'!$A$1:$B$547,2,FALSE))</f>
        <v/>
      </c>
      <c r="QV149" t="str">
        <f>IF(ISERROR(MATCH(QV$1,'CSC Mitre'!ER$1:ER$220,0)),"",VLOOKUP(QV$1,'Tactic Recode'!$A$1:$B$547,2,FALSE))</f>
        <v/>
      </c>
      <c r="QW149" t="str">
        <f>IF(ISERROR(MATCH(QW$1,'CSC Mitre'!ER$1:ER$220,0)),"",VLOOKUP(QW$1,'Tactic Recode'!$A$1:$B$547,2,FALSE))</f>
        <v/>
      </c>
      <c r="QX149" t="str">
        <f>IF(ISERROR(MATCH(QX$1,'CSC Mitre'!ER$1:ER$220,0)),"",VLOOKUP(QX$1,'Tactic Recode'!$A$1:$B$547,2,FALSE))</f>
        <v/>
      </c>
      <c r="QY149" t="str">
        <f>IF(ISERROR(MATCH(QY$1,'CSC Mitre'!ER$1:ER$220,0)),"",VLOOKUP(QY$1,'Tactic Recode'!$A$1:$B$547,2,FALSE))</f>
        <v/>
      </c>
      <c r="QZ149" t="str">
        <f>IF(ISERROR(MATCH(QZ$1,'CSC Mitre'!ER$1:ER$220,0)),"",VLOOKUP(QZ$1,'Tactic Recode'!$A$1:$B$547,2,FALSE))</f>
        <v/>
      </c>
      <c r="RA149" t="str">
        <f>IF(ISERROR(MATCH(RA$1,'CSC Mitre'!ER$1:ER$220,0)),"",VLOOKUP(RA$1,'Tactic Recode'!$A$1:$B$547,2,FALSE))</f>
        <v/>
      </c>
      <c r="RB149" t="str">
        <f>IF(ISERROR(MATCH(RB$1,'CSC Mitre'!ER$1:ER$220,0)),"",VLOOKUP(RB$1,'Tactic Recode'!$A$1:$B$547,2,FALSE))</f>
        <v/>
      </c>
      <c r="RC149" t="str">
        <f>IF(ISERROR(MATCH(RC$1,'CSC Mitre'!ER$1:ER$220,0)),"",VLOOKUP(RC$1,'Tactic Recode'!$A$1:$B$547,2,FALSE))</f>
        <v/>
      </c>
      <c r="RD149" t="str">
        <f>IF(ISERROR(MATCH(RD$1,'CSC Mitre'!ER$1:ER$220,0)),"",VLOOKUP(RD$1,'Tactic Recode'!$A$1:$B$547,2,FALSE))</f>
        <v/>
      </c>
      <c r="RE149" t="str">
        <f>IF(ISERROR(MATCH(RE$1,'CSC Mitre'!ER$1:ER$220,0)),"",VLOOKUP(RE$1,'Tactic Recode'!$A$1:$B$547,2,FALSE))</f>
        <v/>
      </c>
      <c r="RF149" t="str">
        <f>IF(ISERROR(MATCH(RF$1,'CSC Mitre'!ER$1:ER$220,0)),"",VLOOKUP(RF$1,'Tactic Recode'!$A$1:$B$547,2,FALSE))</f>
        <v/>
      </c>
      <c r="RG149" t="str">
        <f>IF(ISERROR(MATCH(RG$1,'CSC Mitre'!ER$1:ER$220,0)),"",VLOOKUP(RG$1,'Tactic Recode'!$A$1:$B$547,2,FALSE))</f>
        <v/>
      </c>
      <c r="RH149" t="str">
        <f>IF(ISERROR(MATCH(RH$1,'CSC Mitre'!ER$1:ER$220,0)),"",VLOOKUP(RH$1,'Tactic Recode'!$A$1:$B$547,2,FALSE))</f>
        <v/>
      </c>
      <c r="RI149" t="str">
        <f>IF(ISERROR(MATCH(RI$1,'CSC Mitre'!ER$1:ER$220,0)),"",VLOOKUP(RI$1,'Tactic Recode'!$A$1:$B$547,2,FALSE))</f>
        <v/>
      </c>
      <c r="RJ149" t="str">
        <f>IF(ISERROR(MATCH(RJ$1,'CSC Mitre'!ER$1:ER$220,0)),"",VLOOKUP(RJ$1,'Tactic Recode'!$A$1:$B$547,2,FALSE))</f>
        <v/>
      </c>
      <c r="RK149" t="str">
        <f>IF(ISERROR(MATCH(RK$1,'CSC Mitre'!ER$1:ER$220,0)),"",VLOOKUP(RK$1,'Tactic Recode'!$A$1:$B$547,2,FALSE))</f>
        <v/>
      </c>
      <c r="RL149" t="str">
        <f>IF(ISERROR(MATCH(RL$1,'CSC Mitre'!ER$1:ER$220,0)),"",VLOOKUP(RL$1,'Tactic Recode'!$A$1:$B$547,2,FALSE))</f>
        <v/>
      </c>
      <c r="RM149" t="str">
        <f>IF(ISERROR(MATCH(RM$1,'CSC Mitre'!ER$1:ER$220,0)),"",VLOOKUP(RM$1,'Tactic Recode'!$A$1:$B$547,2,FALSE))</f>
        <v/>
      </c>
      <c r="RN149" t="str">
        <f>IF(ISERROR(MATCH(RN$1,'CSC Mitre'!ER$1:ER$220,0)),"",VLOOKUP(RN$1,'Tactic Recode'!$A$1:$B$547,2,FALSE))</f>
        <v/>
      </c>
      <c r="RO149" t="str">
        <f>IF(ISERROR(MATCH(RO$1,'CSC Mitre'!ER$1:ER$220,0)),"",VLOOKUP(RO$1,'Tactic Recode'!$A$1:$B$547,2,FALSE))</f>
        <v/>
      </c>
      <c r="RP149" t="str">
        <f>IF(ISERROR(MATCH(RP$1,'CSC Mitre'!ER$1:ER$220,0)),"",VLOOKUP(RP$1,'Tactic Recode'!$A$1:$B$547,2,FALSE))</f>
        <v/>
      </c>
      <c r="RQ149" t="str">
        <f>IF(ISERROR(MATCH(RQ$1,'CSC Mitre'!ER$1:ER$220,0)),"",VLOOKUP(RQ$1,'Tactic Recode'!$A$1:$B$547,2,FALSE))</f>
        <v/>
      </c>
      <c r="RR149" t="str">
        <f>IF(ISERROR(MATCH(RR$1,'CSC Mitre'!ER$1:ER$220,0)),"",VLOOKUP(RR$1,'Tactic Recode'!$A$1:$B$547,2,FALSE))</f>
        <v/>
      </c>
      <c r="RS149" t="str">
        <f>IF(ISERROR(MATCH(RS$1,'CSC Mitre'!ER$1:ER$220,0)),"",VLOOKUP(RS$1,'Tactic Recode'!$A$1:$B$547,2,FALSE))</f>
        <v/>
      </c>
      <c r="RT149" t="str">
        <f>IF(ISERROR(MATCH(RT$1,'CSC Mitre'!ER$1:ER$220,0)),"",VLOOKUP(RT$1,'Tactic Recode'!$A$1:$B$547,2,FALSE))</f>
        <v/>
      </c>
      <c r="RU149" t="str">
        <f>IF(ISERROR(MATCH(RU$1,'CSC Mitre'!ER$1:ER$220,0)),"",VLOOKUP(RU$1,'Tactic Recode'!$A$1:$B$547,2,FALSE))</f>
        <v/>
      </c>
      <c r="RV149" t="str">
        <f>IF(ISERROR(MATCH(RV$1,'CSC Mitre'!ER$1:ER$220,0)),"",VLOOKUP(RV$1,'Tactic Recode'!$A$1:$B$547,2,FALSE))</f>
        <v/>
      </c>
      <c r="RW149" t="str">
        <f>IF(ISERROR(MATCH(RW$1,'CSC Mitre'!ER$1:ER$220,0)),"",VLOOKUP(RW$1,'Tactic Recode'!$A$1:$B$547,2,FALSE))</f>
        <v/>
      </c>
      <c r="RX149" t="str">
        <f>IF(ISERROR(MATCH(RX$1,'CSC Mitre'!ER$1:ER$220,0)),"",VLOOKUP(RX$1,'Tactic Recode'!$A$1:$B$547,2,FALSE))</f>
        <v/>
      </c>
      <c r="RY149" t="str">
        <f>IF(ISERROR(MATCH(RY$1,'CSC Mitre'!ER$1:ER$220,0)),"",VLOOKUP(RY$1,'Tactic Recode'!$A$1:$B$547,2,FALSE))</f>
        <v/>
      </c>
      <c r="RZ149" t="str">
        <f>IF(ISERROR(MATCH(RZ$1,'CSC Mitre'!ER$1:ER$220,0)),"",VLOOKUP(RZ$1,'Tactic Recode'!$A$1:$B$547,2,FALSE))</f>
        <v/>
      </c>
      <c r="SA149" t="str">
        <f>IF(ISERROR(MATCH(SA$1,'CSC Mitre'!ER$1:ER$220,0)),"",VLOOKUP(SA$1,'Tactic Recode'!$A$1:$B$547,2,FALSE))</f>
        <v/>
      </c>
      <c r="SB149" t="str">
        <f>IF(ISERROR(MATCH(SB$1,'CSC Mitre'!ER$1:ER$220,0)),"",VLOOKUP(SB$1,'Tactic Recode'!$A$1:$B$547,2,FALSE))</f>
        <v/>
      </c>
      <c r="SC149" t="str">
        <f>IF(ISERROR(MATCH(SC$1,'CSC Mitre'!ER$1:ER$220,0)),"",VLOOKUP(SC$1,'Tactic Recode'!$A$1:$B$547,2,FALSE))</f>
        <v/>
      </c>
      <c r="SD149" t="str">
        <f>IF(ISERROR(MATCH(SD$1,'CSC Mitre'!ER$1:ER$220,0)),"",VLOOKUP(SD$1,'Tactic Recode'!$A$1:$B$547,2,FALSE))</f>
        <v/>
      </c>
      <c r="SE149" t="str">
        <f>IF(ISERROR(MATCH(SE$1,'CSC Mitre'!ER$1:ER$220,0)),"",VLOOKUP(SE$1,'Tactic Recode'!$A$1:$B$547,2,FALSE))</f>
        <v/>
      </c>
      <c r="SF149" t="str">
        <f>IF(ISERROR(MATCH(SF$1,'CSC Mitre'!ER$1:ER$220,0)),"",VLOOKUP(SF$1,'Tactic Recode'!$A$1:$B$547,2,FALSE))</f>
        <v/>
      </c>
      <c r="SG149" t="str">
        <f>IF(ISERROR(MATCH(SG$1,'CSC Mitre'!ER$1:ER$220,0)),"",VLOOKUP(SG$1,'Tactic Recode'!$A$1:$B$547,2,FALSE))</f>
        <v/>
      </c>
      <c r="SH149" t="str">
        <f>IF(ISERROR(MATCH(SH$1,'CSC Mitre'!ER$1:ER$220,0)),"",VLOOKUP(SH$1,'Tactic Recode'!$A$1:$B$547,2,FALSE))</f>
        <v/>
      </c>
      <c r="SI149" t="str">
        <f>IF(ISERROR(MATCH(SI$1,'CSC Mitre'!ER$1:ER$220,0)),"",VLOOKUP(SI$1,'Tactic Recode'!$A$1:$B$547,2,FALSE))</f>
        <v/>
      </c>
      <c r="SJ149" t="str">
        <f>IF(ISERROR(MATCH(SJ$1,'CSC Mitre'!ER$1:ER$220,0)),"",VLOOKUP(SJ$1,'Tactic Recode'!$A$1:$B$547,2,FALSE))</f>
        <v/>
      </c>
      <c r="SK149" t="str">
        <f>IF(ISERROR(MATCH(SK$1,'CSC Mitre'!ER$1:ER$220,0)),"",VLOOKUP(SK$1,'Tactic Recode'!$A$1:$B$547,2,FALSE))</f>
        <v/>
      </c>
      <c r="SL149" t="str">
        <f>IF(ISERROR(MATCH(SL$1,'CSC Mitre'!ER$1:ER$220,0)),"",VLOOKUP(SL$1,'Tactic Recode'!$A$1:$B$547,2,FALSE))</f>
        <v/>
      </c>
      <c r="SM149" t="str">
        <f>IF(ISERROR(MATCH(SM$1,'CSC Mitre'!ER$1:ER$220,0)),"",VLOOKUP(SM$1,'Tactic Recode'!$A$1:$B$547,2,FALSE))</f>
        <v/>
      </c>
      <c r="SN149" t="str">
        <f>IF(ISERROR(MATCH(SN$1,'CSC Mitre'!ER$1:ER$220,0)),"",VLOOKUP(SN$1,'Tactic Recode'!$A$1:$B$547,2,FALSE))</f>
        <v/>
      </c>
      <c r="SO149" t="str">
        <f>IF(ISERROR(MATCH(SO$1,'CSC Mitre'!ER$1:ER$220,0)),"",VLOOKUP(SO$1,'Tactic Recode'!$A$1:$B$547,2,FALSE))</f>
        <v/>
      </c>
      <c r="SP149" t="str">
        <f>IF(ISERROR(MATCH(SP$1,'CSC Mitre'!ER$1:ER$220,0)),"",VLOOKUP(SP$1,'Tactic Recode'!$A$1:$B$547,2,FALSE))</f>
        <v/>
      </c>
      <c r="SQ149" t="str">
        <f>IF(ISERROR(MATCH(SQ$1,'CSC Mitre'!ER$1:ER$220,0)),"",VLOOKUP(SQ$1,'Tactic Recode'!$A$1:$B$547,2,FALSE))</f>
        <v/>
      </c>
      <c r="SR149" t="str">
        <f>IF(ISERROR(MATCH(SR$1,'CSC Mitre'!ER$1:ER$220,0)),"",VLOOKUP(SR$1,'Tactic Recode'!$A$1:$B$547,2,FALSE))</f>
        <v/>
      </c>
      <c r="SS149" t="str">
        <f>IF(ISERROR(MATCH(SS$1,'CSC Mitre'!ER$1:ER$220,0)),"",VLOOKUP(SS$1,'Tactic Recode'!$A$1:$B$547,2,FALSE))</f>
        <v/>
      </c>
      <c r="ST149" t="str">
        <f>IF(ISERROR(MATCH(ST$1,'CSC Mitre'!ER$1:ER$220,0)),"",VLOOKUP(ST$1,'Tactic Recode'!$A$1:$B$547,2,FALSE))</f>
        <v/>
      </c>
      <c r="SU149" t="str">
        <f>IF(ISERROR(MATCH(SU$1,'CSC Mitre'!ER$1:ER$220,0)),"",VLOOKUP(SU$1,'Tactic Recode'!$A$1:$B$547,2,FALSE))</f>
        <v/>
      </c>
      <c r="SV149" t="str">
        <f>IF(ISERROR(MATCH(SV$1,'CSC Mitre'!ER$1:ER$220,0)),"",VLOOKUP(SV$1,'Tactic Recode'!$A$1:$B$547,2,FALSE))</f>
        <v/>
      </c>
      <c r="SW149" t="str">
        <f>IF(ISERROR(MATCH(SW$1,'CSC Mitre'!ER$1:ER$220,0)),"",VLOOKUP(SW$1,'Tactic Recode'!$A$1:$B$547,2,FALSE))</f>
        <v/>
      </c>
      <c r="SX149" t="str">
        <f>IF(ISERROR(MATCH(SX$1,'CSC Mitre'!ER$1:ER$220,0)),"",VLOOKUP(SX$1,'Tactic Recode'!$A$1:$B$547,2,FALSE))</f>
        <v/>
      </c>
      <c r="SY149" t="str">
        <f>IF(ISERROR(MATCH(SY$1,'CSC Mitre'!ER$1:ER$220,0)),"",VLOOKUP(SY$1,'Tactic Recode'!$A$1:$B$547,2,FALSE))</f>
        <v/>
      </c>
      <c r="SZ149" t="str">
        <f>IF(ISERROR(MATCH(SZ$1,'CSC Mitre'!ER$1:ER$220,0)),"",VLOOKUP(SZ$1,'Tactic Recode'!$A$1:$B$547,2,FALSE))</f>
        <v/>
      </c>
      <c r="TA149" t="str">
        <f>IF(ISERROR(MATCH(TA$1,'CSC Mitre'!ER$1:ER$220,0)),"",VLOOKUP(TA$1,'Tactic Recode'!$A$1:$B$547,2,FALSE))</f>
        <v/>
      </c>
      <c r="TB149" t="str">
        <f>IF(ISERROR(MATCH(TB$1,'CSC Mitre'!ER$1:ER$220,0)),"",VLOOKUP(TB$1,'Tactic Recode'!$A$1:$B$547,2,FALSE))</f>
        <v/>
      </c>
      <c r="TC149" t="str">
        <f>IF(ISERROR(MATCH(TC$1,'CSC Mitre'!ER$1:ER$220,0)),"",VLOOKUP(TC$1,'Tactic Recode'!$A$1:$B$547,2,FALSE))</f>
        <v/>
      </c>
      <c r="TD149" t="str">
        <f>IF(ISERROR(MATCH(TD$1,'CSC Mitre'!ER$1:ER$220,0)),"",VLOOKUP(TD$1,'Tactic Recode'!$A$1:$B$547,2,FALSE))</f>
        <v/>
      </c>
      <c r="TE149" t="str">
        <f>IF(ISERROR(MATCH(TE$1,'CSC Mitre'!ER$1:ER$220,0)),"",VLOOKUP(TE$1,'Tactic Recode'!$A$1:$B$547,2,FALSE))</f>
        <v/>
      </c>
      <c r="TF149" t="str">
        <f>IF(ISERROR(MATCH(TF$1,'CSC Mitre'!ER$1:ER$220,0)),"",VLOOKUP(TF$1,'Tactic Recode'!$A$1:$B$547,2,FALSE))</f>
        <v/>
      </c>
      <c r="TG149" t="str">
        <f>IF(ISERROR(MATCH(TG$1,'CSC Mitre'!ER$1:ER$220,0)),"",VLOOKUP(TG$1,'Tactic Recode'!$A$1:$B$547,2,FALSE))</f>
        <v/>
      </c>
      <c r="TH149" t="str">
        <f>IF(ISERROR(MATCH(TH$1,'CSC Mitre'!ER$1:ER$220,0)),"",VLOOKUP(TH$1,'Tactic Recode'!$A$1:$B$547,2,FALSE))</f>
        <v/>
      </c>
      <c r="TI149" t="str">
        <f>IF(ISERROR(MATCH(TI$1,'CSC Mitre'!ER$1:ER$220,0)),"",VLOOKUP(TI$1,'Tactic Recode'!$A$1:$B$547,2,FALSE))</f>
        <v/>
      </c>
      <c r="TJ149" t="str">
        <f>IF(ISERROR(MATCH(TJ$1,'CSC Mitre'!ER$1:ER$220,0)),"",VLOOKUP(TJ$1,'Tactic Recode'!$A$1:$B$547,2,FALSE))</f>
        <v/>
      </c>
      <c r="TK149" t="str">
        <f>IF(ISERROR(MATCH(TK$1,'CSC Mitre'!ER$1:ER$220,0)),"",VLOOKUP(TK$1,'Tactic Recode'!$A$1:$B$547,2,FALSE))</f>
        <v/>
      </c>
      <c r="TL149" t="str">
        <f>IF(ISERROR(MATCH(TL$1,'CSC Mitre'!ER$1:ER$220,0)),"",VLOOKUP(TL$1,'Tactic Recode'!$A$1:$B$547,2,FALSE))</f>
        <v/>
      </c>
      <c r="TM149" t="str">
        <f>IF(ISERROR(MATCH(TM$1,'CSC Mitre'!ER$1:ER$220,0)),"",VLOOKUP(TM$1,'Tactic Recode'!$A$1:$B$547,2,FALSE))</f>
        <v/>
      </c>
      <c r="TN149" t="str">
        <f>IF(ISERROR(MATCH(TN$1,'CSC Mitre'!ER$1:ER$220,0)),"",VLOOKUP(TN$1,'Tactic Recode'!$A$1:$B$547,2,FALSE))</f>
        <v/>
      </c>
      <c r="TO149" t="str">
        <f>IF(ISERROR(MATCH(TO$1,'CSC Mitre'!ER$1:ER$220,0)),"",VLOOKUP(TO$1,'Tactic Recode'!$A$1:$B$547,2,FALSE))</f>
        <v/>
      </c>
      <c r="TP149" t="str">
        <f>IF(ISERROR(MATCH(TP$1,'CSC Mitre'!ER$1:ER$220,0)),"",VLOOKUP(TP$1,'Tactic Recode'!$A$1:$B$547,2,FALSE))</f>
        <v/>
      </c>
      <c r="TQ149" t="str">
        <f>IF(ISERROR(MATCH(TQ$1,'CSC Mitre'!ER$1:ER$220,0)),"",VLOOKUP(TQ$1,'Tactic Recode'!$A$1:$B$547,2,FALSE))</f>
        <v/>
      </c>
      <c r="TR149" t="str">
        <f>IF(ISERROR(MATCH(TR$1,'CSC Mitre'!ER$1:ER$220,0)),"",VLOOKUP(TR$1,'Tactic Recode'!$A$1:$B$547,2,FALSE))</f>
        <v/>
      </c>
      <c r="TS149" t="str">
        <f>IF(ISERROR(MATCH(TS$1,'CSC Mitre'!ER$1:ER$220,0)),"",VLOOKUP(TS$1,'Tactic Recode'!$A$1:$B$547,2,FALSE))</f>
        <v/>
      </c>
      <c r="TT149" t="str">
        <f>IF(ISERROR(MATCH(TT$1,'CSC Mitre'!ER$1:ER$220,0)),"",VLOOKUP(TT$1,'Tactic Recode'!$A$1:$B$547,2,FALSE))</f>
        <v/>
      </c>
      <c r="TU149" t="str">
        <f>IF(ISERROR(MATCH(TU$1,'CSC Mitre'!ER$1:ER$220,0)),"",VLOOKUP(TU$1,'Tactic Recode'!$A$1:$B$547,2,FALSE))</f>
        <v/>
      </c>
      <c r="TV149" t="str">
        <f>IF(ISERROR(MATCH(TV$1,'CSC Mitre'!ER$1:ER$220,0)),"",VLOOKUP(TV$1,'Tactic Recode'!$A$1:$B$547,2,FALSE))</f>
        <v/>
      </c>
      <c r="TW149" t="str">
        <f>IF(ISERROR(MATCH(TW$1,'CSC Mitre'!ER$1:ER$220,0)),"",VLOOKUP(TW$1,'Tactic Recode'!$A$1:$B$547,2,FALSE))</f>
        <v/>
      </c>
      <c r="TX149" t="str">
        <f>IF(ISERROR(MATCH(TX$1,'CSC Mitre'!ER$1:ER$220,0)),"",VLOOKUP(TX$1,'Tactic Recode'!$A$1:$B$547,2,FALSE))</f>
        <v/>
      </c>
      <c r="TY149" t="str">
        <f>IF(ISERROR(MATCH(TY$1,'CSC Mitre'!ER$1:ER$220,0)),"",VLOOKUP(TY$1,'Tactic Recode'!$A$1:$B$547,2,FALSE))</f>
        <v/>
      </c>
      <c r="TZ149" t="str">
        <f>IF(ISERROR(MATCH(TZ$1,'CSC Mitre'!ER$1:ER$220,0)),"",VLOOKUP(TZ$1,'Tactic Recode'!$A$1:$B$547,2,FALSE))</f>
        <v/>
      </c>
      <c r="UA149" t="str">
        <f>IF(ISERROR(MATCH(UA$1,'CSC Mitre'!ER$1:ER$220,0)),"",VLOOKUP(UA$1,'Tactic Recode'!$A$1:$B$547,2,FALSE))</f>
        <v/>
      </c>
      <c r="UB149" t="str">
        <f>IF(ISERROR(MATCH(UB$1,'CSC Mitre'!ER$1:ER$220,0)),"",VLOOKUP(UB$1,'Tactic Recode'!$A$1:$B$547,2,FALSE))</f>
        <v/>
      </c>
    </row>
    <row r="150" spans="1:548" x14ac:dyDescent="0.25">
      <c r="A150" s="59" t="s">
        <v>544</v>
      </c>
      <c r="B150" t="str">
        <f>IF(ISERROR(MATCH(B$1,'CSC Mitre'!ES$1:ES$220,0)),"",VLOOKUP(B$1,'Tactic Recode'!$A$1:$B$547,2,FALSE))</f>
        <v/>
      </c>
      <c r="C150" t="str">
        <f>IF(ISERROR(MATCH(C$1,'CSC Mitre'!ES$1:ES$220,0)),"",VLOOKUP(C$1,'Tactic Recode'!$A$1:$B$547,2,FALSE))</f>
        <v/>
      </c>
      <c r="D150" t="str">
        <f>IF(ISERROR(MATCH(D$1,'CSC Mitre'!ES$1:ES$220,0)),"",VLOOKUP(D$1,'Tactic Recode'!$A$1:$B$547,2,FALSE))</f>
        <v/>
      </c>
      <c r="E150" t="str">
        <f>IF(ISERROR(MATCH(E$1,'CSC Mitre'!ES$1:ES$220,0)),"",VLOOKUP(E$1,'Tactic Recode'!$A$1:$B$547,2,FALSE))</f>
        <v/>
      </c>
      <c r="F150" t="str">
        <f>IF(ISERROR(MATCH(F$1,'CSC Mitre'!ES$1:ES$220,0)),"",VLOOKUP(F$1,'Tactic Recode'!$A$1:$B$547,2,FALSE))</f>
        <v/>
      </c>
      <c r="G150" t="str">
        <f>IF(ISERROR(MATCH(G$1,'CSC Mitre'!ES$1:ES$220,0)),"",VLOOKUP(G$1,'Tactic Recode'!$A$1:$B$547,2,FALSE))</f>
        <v/>
      </c>
      <c r="H150" t="str">
        <f>IF(ISERROR(MATCH(H$1,'CSC Mitre'!ES$1:ES$220,0)),"",VLOOKUP(H$1,'Tactic Recode'!$A$1:$B$547,2,FALSE))</f>
        <v/>
      </c>
      <c r="I150" t="str">
        <f>IF(ISERROR(MATCH(I$1,'CSC Mitre'!ES$1:ES$220,0)),"",VLOOKUP(I$1,'Tactic Recode'!$A$1:$B$547,2,FALSE))</f>
        <v/>
      </c>
      <c r="J150" t="str">
        <f>IF(ISERROR(MATCH(J$1,'CSC Mitre'!ES$1:ES$220,0)),"",VLOOKUP(J$1,'Tactic Recode'!$A$1:$B$547,2,FALSE))</f>
        <v/>
      </c>
      <c r="K150" t="str">
        <f>IF(ISERROR(MATCH(K$1,'CSC Mitre'!ES$1:ES$220,0)),"",VLOOKUP(K$1,'Tactic Recode'!$A$1:$B$547,2,FALSE))</f>
        <v/>
      </c>
      <c r="L150" t="str">
        <f>IF(ISERROR(MATCH(L$1,'CSC Mitre'!ES$1:ES$220,0)),"",VLOOKUP(L$1,'Tactic Recode'!$A$1:$B$547,2,FALSE))</f>
        <v/>
      </c>
      <c r="M150" t="str">
        <f>IF(ISERROR(MATCH(M$1,'CSC Mitre'!ES$1:ES$220,0)),"",VLOOKUP(M$1,'Tactic Recode'!$A$1:$B$547,2,FALSE))</f>
        <v/>
      </c>
      <c r="N150" t="str">
        <f>IF(ISERROR(MATCH(N$1,'CSC Mitre'!ES$1:ES$220,0)),"",VLOOKUP(N$1,'Tactic Recode'!$A$1:$B$547,2,FALSE))</f>
        <v/>
      </c>
      <c r="O150" t="str">
        <f>IF(ISERROR(MATCH(O$1,'CSC Mitre'!ES$1:ES$220,0)),"",VLOOKUP(O$1,'Tactic Recode'!$A$1:$B$547,2,FALSE))</f>
        <v/>
      </c>
      <c r="P150" t="str">
        <f>IF(ISERROR(MATCH(P$1,'CSC Mitre'!ES$1:ES$220,0)),"",VLOOKUP(P$1,'Tactic Recode'!$A$1:$B$547,2,FALSE))</f>
        <v/>
      </c>
      <c r="Q150" t="str">
        <f>IF(ISERROR(MATCH(Q$1,'CSC Mitre'!ES$1:ES$220,0)),"",VLOOKUP(Q$1,'Tactic Recode'!$A$1:$B$547,2,FALSE))</f>
        <v/>
      </c>
      <c r="R150" t="str">
        <f>IF(ISERROR(MATCH(R$1,'CSC Mitre'!ES$1:ES$220,0)),"",VLOOKUP(R$1,'Tactic Recode'!$A$1:$B$547,2,FALSE))</f>
        <v/>
      </c>
      <c r="S150" t="str">
        <f>IF(ISERROR(MATCH(S$1,'CSC Mitre'!ES$1:ES$220,0)),"",VLOOKUP(S$1,'Tactic Recode'!$A$1:$B$547,2,FALSE))</f>
        <v/>
      </c>
      <c r="T150" t="str">
        <f>IF(ISERROR(MATCH(T$1,'CSC Mitre'!ES$1:ES$220,0)),"",VLOOKUP(T$1,'Tactic Recode'!$A$1:$B$547,2,FALSE))</f>
        <v/>
      </c>
      <c r="U150" t="str">
        <f>IF(ISERROR(MATCH(U$1,'CSC Mitre'!ES$1:ES$220,0)),"",VLOOKUP(U$1,'Tactic Recode'!$A$1:$B$547,2,FALSE))</f>
        <v/>
      </c>
      <c r="V150" t="str">
        <f>IF(ISERROR(MATCH(V$1,'CSC Mitre'!ES$1:ES$220,0)),"",VLOOKUP(V$1,'Tactic Recode'!$A$1:$B$547,2,FALSE))</f>
        <v/>
      </c>
      <c r="W150" t="str">
        <f>IF(ISERROR(MATCH(W$1,'CSC Mitre'!ES$1:ES$220,0)),"",VLOOKUP(W$1,'Tactic Recode'!$A$1:$B$547,2,FALSE))</f>
        <v/>
      </c>
      <c r="X150" t="str">
        <f>IF(ISERROR(MATCH(X$1,'CSC Mitre'!ES$1:ES$220,0)),"",VLOOKUP(X$1,'Tactic Recode'!$A$1:$B$547,2,FALSE))</f>
        <v/>
      </c>
      <c r="Y150" t="str">
        <f>IF(ISERROR(MATCH(Y$1,'CSC Mitre'!ES$1:ES$220,0)),"",VLOOKUP(Y$1,'Tactic Recode'!$A$1:$B$547,2,FALSE))</f>
        <v/>
      </c>
      <c r="Z150" t="str">
        <f>IF(ISERROR(MATCH(Z$1,'CSC Mitre'!ES$1:ES$220,0)),"",VLOOKUP(Z$1,'Tactic Recode'!$A$1:$B$547,2,FALSE))</f>
        <v/>
      </c>
      <c r="AA150" t="str">
        <f>IF(ISERROR(MATCH(AA$1,'CSC Mitre'!ES$1:ES$220,0)),"",VLOOKUP(AA$1,'Tactic Recode'!$A$1:$B$547,2,FALSE))</f>
        <v/>
      </c>
      <c r="AB150" t="str">
        <f>IF(ISERROR(MATCH(AB$1,'CSC Mitre'!ES$1:ES$220,0)),"",VLOOKUP(AB$1,'Tactic Recode'!$A$1:$B$547,2,FALSE))</f>
        <v/>
      </c>
      <c r="AC150" t="str">
        <f>IF(ISERROR(MATCH(AC$1,'CSC Mitre'!ES$1:ES$220,0)),"",VLOOKUP(AC$1,'Tactic Recode'!$A$1:$B$547,2,FALSE))</f>
        <v/>
      </c>
      <c r="AD150" t="str">
        <f>IF(ISERROR(MATCH(AD$1,'CSC Mitre'!ES$1:ES$220,0)),"",VLOOKUP(AD$1,'Tactic Recode'!$A$1:$B$547,2,FALSE))</f>
        <v/>
      </c>
      <c r="AE150" t="str">
        <f>IF(ISERROR(MATCH(AE$1,'CSC Mitre'!ES$1:ES$220,0)),"",VLOOKUP(AE$1,'Tactic Recode'!$A$1:$B$547,2,FALSE))</f>
        <v/>
      </c>
      <c r="AF150" t="str">
        <f>IF(ISERROR(MATCH(AF$1,'CSC Mitre'!ES$1:ES$220,0)),"",VLOOKUP(AF$1,'Tactic Recode'!$A$1:$B$547,2,FALSE))</f>
        <v/>
      </c>
      <c r="AG150" t="str">
        <f>IF(ISERROR(MATCH(AG$1,'CSC Mitre'!ES$1:ES$220,0)),"",VLOOKUP(AG$1,'Tactic Recode'!$A$1:$B$547,2,FALSE))</f>
        <v/>
      </c>
      <c r="AH150" t="str">
        <f>IF(ISERROR(MATCH(AH$1,'CSC Mitre'!ES$1:ES$220,0)),"",VLOOKUP(AH$1,'Tactic Recode'!$A$1:$B$547,2,FALSE))</f>
        <v/>
      </c>
      <c r="AI150" t="str">
        <f>IF(ISERROR(MATCH(AI$1,'CSC Mitre'!ES$1:ES$220,0)),"",VLOOKUP(AI$1,'Tactic Recode'!$A$1:$B$547,2,FALSE))</f>
        <v/>
      </c>
      <c r="AJ150" t="str">
        <f>IF(ISERROR(MATCH(AJ$1,'CSC Mitre'!ES$1:ES$220,0)),"",VLOOKUP(AJ$1,'Tactic Recode'!$A$1:$B$547,2,FALSE))</f>
        <v/>
      </c>
      <c r="AK150" t="str">
        <f>IF(ISERROR(MATCH(AK$1,'CSC Mitre'!ES$1:ES$220,0)),"",VLOOKUP(AK$1,'Tactic Recode'!$A$1:$B$547,2,FALSE))</f>
        <v/>
      </c>
      <c r="AL150" t="str">
        <f>IF(ISERROR(MATCH(AL$1,'CSC Mitre'!ES$1:ES$220,0)),"",VLOOKUP(AL$1,'Tactic Recode'!$A$1:$B$547,2,FALSE))</f>
        <v/>
      </c>
      <c r="AM150" t="str">
        <f>IF(ISERROR(MATCH(AM$1,'CSC Mitre'!ES$1:ES$220,0)),"",VLOOKUP(AM$1,'Tactic Recode'!$A$1:$B$547,2,FALSE))</f>
        <v/>
      </c>
      <c r="AN150" t="str">
        <f>IF(ISERROR(MATCH(AN$1,'CSC Mitre'!ES$1:ES$220,0)),"",VLOOKUP(AN$1,'Tactic Recode'!$A$1:$B$547,2,FALSE))</f>
        <v/>
      </c>
      <c r="AO150" t="str">
        <f>IF(ISERROR(MATCH(AO$1,'CSC Mitre'!ES$1:ES$220,0)),"",VLOOKUP(AO$1,'Tactic Recode'!$A$1:$B$547,2,FALSE))</f>
        <v/>
      </c>
      <c r="AP150" t="str">
        <f>IF(ISERROR(MATCH(AP$1,'CSC Mitre'!ES$1:ES$220,0)),"",VLOOKUP(AP$1,'Tactic Recode'!$A$1:$B$547,2,FALSE))</f>
        <v/>
      </c>
      <c r="AQ150" t="str">
        <f>IF(ISERROR(MATCH(AQ$1,'CSC Mitre'!ES$1:ES$220,0)),"",VLOOKUP(AQ$1,'Tactic Recode'!$A$1:$B$547,2,FALSE))</f>
        <v/>
      </c>
      <c r="AR150" t="str">
        <f>IF(ISERROR(MATCH(AR$1,'CSC Mitre'!ES$1:ES$220,0)),"",VLOOKUP(AR$1,'Tactic Recode'!$A$1:$B$547,2,FALSE))</f>
        <v/>
      </c>
      <c r="AS150" t="str">
        <f>IF(ISERROR(MATCH(AS$1,'CSC Mitre'!ES$1:ES$220,0)),"",VLOOKUP(AS$1,'Tactic Recode'!$A$1:$B$547,2,FALSE))</f>
        <v/>
      </c>
      <c r="AT150" t="str">
        <f>IF(ISERROR(MATCH(AT$1,'CSC Mitre'!ES$1:ES$220,0)),"",VLOOKUP(AT$1,'Tactic Recode'!$A$1:$B$547,2,FALSE))</f>
        <v/>
      </c>
      <c r="AU150" t="str">
        <f>IF(ISERROR(MATCH(AU$1,'CSC Mitre'!ES$1:ES$220,0)),"",VLOOKUP(AU$1,'Tactic Recode'!$A$1:$B$547,2,FALSE))</f>
        <v/>
      </c>
      <c r="AV150" t="str">
        <f>IF(ISERROR(MATCH(AV$1,'CSC Mitre'!ES$1:ES$220,0)),"",VLOOKUP(AV$1,'Tactic Recode'!$A$1:$B$547,2,FALSE))</f>
        <v/>
      </c>
      <c r="AW150" t="str">
        <f>IF(ISERROR(MATCH(AW$1,'CSC Mitre'!ES$1:ES$220,0)),"",VLOOKUP(AW$1,'Tactic Recode'!$A$1:$B$547,2,FALSE))</f>
        <v/>
      </c>
      <c r="AX150" t="str">
        <f>IF(ISERROR(MATCH(AX$1,'CSC Mitre'!ES$1:ES$220,0)),"",VLOOKUP(AX$1,'Tactic Recode'!$A$1:$B$547,2,FALSE))</f>
        <v/>
      </c>
      <c r="AY150" t="str">
        <f>IF(ISERROR(MATCH(AY$1,'CSC Mitre'!ES$1:ES$220,0)),"",VLOOKUP(AY$1,'Tactic Recode'!$A$1:$B$547,2,FALSE))</f>
        <v/>
      </c>
      <c r="AZ150" t="str">
        <f>IF(ISERROR(MATCH(AZ$1,'CSC Mitre'!ES$1:ES$220,0)),"",VLOOKUP(AZ$1,'Tactic Recode'!$A$1:$B$547,2,FALSE))</f>
        <v/>
      </c>
      <c r="BA150" t="str">
        <f>IF(ISERROR(MATCH(BA$1,'CSC Mitre'!ES$1:ES$220,0)),"",VLOOKUP(BA$1,'Tactic Recode'!$A$1:$B$547,2,FALSE))</f>
        <v/>
      </c>
      <c r="BB150" t="str">
        <f>IF(ISERROR(MATCH(BB$1,'CSC Mitre'!ES$1:ES$220,0)),"",VLOOKUP(BB$1,'Tactic Recode'!$A$1:$B$547,2,FALSE))</f>
        <v/>
      </c>
      <c r="BC150" t="str">
        <f>IF(ISERROR(MATCH(BC$1,'CSC Mitre'!ES$1:ES$220,0)),"",VLOOKUP(BC$1,'Tactic Recode'!$A$1:$B$547,2,FALSE))</f>
        <v/>
      </c>
      <c r="BD150" t="str">
        <f>IF(ISERROR(MATCH(BD$1,'CSC Mitre'!ES$1:ES$220,0)),"",VLOOKUP(BD$1,'Tactic Recode'!$A$1:$B$547,2,FALSE))</f>
        <v/>
      </c>
      <c r="BE150" t="str">
        <f>IF(ISERROR(MATCH(BE$1,'CSC Mitre'!ES$1:ES$220,0)),"",VLOOKUP(BE$1,'Tactic Recode'!$A$1:$B$547,2,FALSE))</f>
        <v/>
      </c>
      <c r="BF150" t="str">
        <f>IF(ISERROR(MATCH(BF$1,'CSC Mitre'!ES$1:ES$220,0)),"",VLOOKUP(BF$1,'Tactic Recode'!$A$1:$B$547,2,FALSE))</f>
        <v/>
      </c>
      <c r="BG150" t="str">
        <f>IF(ISERROR(MATCH(BG$1,'CSC Mitre'!ES$1:ES$220,0)),"",VLOOKUP(BG$1,'Tactic Recode'!$A$1:$B$547,2,FALSE))</f>
        <v/>
      </c>
      <c r="BH150" t="str">
        <f>IF(ISERROR(MATCH(BH$1,'CSC Mitre'!ES$1:ES$220,0)),"",VLOOKUP(BH$1,'Tactic Recode'!$A$1:$B$547,2,FALSE))</f>
        <v/>
      </c>
      <c r="BI150" t="str">
        <f>IF(ISERROR(MATCH(BI$1,'CSC Mitre'!ES$1:ES$220,0)),"",VLOOKUP(BI$1,'Tactic Recode'!$A$1:$B$547,2,FALSE))</f>
        <v/>
      </c>
      <c r="BJ150" t="str">
        <f>IF(ISERROR(MATCH(BJ$1,'CSC Mitre'!ES$1:ES$220,0)),"",VLOOKUP(BJ$1,'Tactic Recode'!$A$1:$B$547,2,FALSE))</f>
        <v/>
      </c>
      <c r="BK150" t="str">
        <f>IF(ISERROR(MATCH(BK$1,'CSC Mitre'!ES$1:ES$220,0)),"",VLOOKUP(BK$1,'Tactic Recode'!$A$1:$B$547,2,FALSE))</f>
        <v/>
      </c>
      <c r="BL150" t="str">
        <f>IF(ISERROR(MATCH(BL$1,'CSC Mitre'!ES$1:ES$220,0)),"",VLOOKUP(BL$1,'Tactic Recode'!$A$1:$B$547,2,FALSE))</f>
        <v/>
      </c>
      <c r="BM150" t="str">
        <f>IF(ISERROR(MATCH(BM$1,'CSC Mitre'!ES$1:ES$220,0)),"",VLOOKUP(BM$1,'Tactic Recode'!$A$1:$B$547,2,FALSE))</f>
        <v/>
      </c>
      <c r="BN150" t="str">
        <f>IF(ISERROR(MATCH(BN$1,'CSC Mitre'!ES$1:ES$220,0)),"",VLOOKUP(BN$1,'Tactic Recode'!$A$1:$B$547,2,FALSE))</f>
        <v/>
      </c>
      <c r="BO150" t="str">
        <f>IF(ISERROR(MATCH(BO$1,'CSC Mitre'!ES$1:ES$220,0)),"",VLOOKUP(BO$1,'Tactic Recode'!$A$1:$B$547,2,FALSE))</f>
        <v/>
      </c>
      <c r="BP150" t="str">
        <f>IF(ISERROR(MATCH(BP$1,'CSC Mitre'!ES$1:ES$220,0)),"",VLOOKUP(BP$1,'Tactic Recode'!$A$1:$B$547,2,FALSE))</f>
        <v/>
      </c>
      <c r="BQ150" t="str">
        <f>IF(ISERROR(MATCH(BQ$1,'CSC Mitre'!ES$1:ES$220,0)),"",VLOOKUP(BQ$1,'Tactic Recode'!$A$1:$B$547,2,FALSE))</f>
        <v/>
      </c>
      <c r="BR150" t="str">
        <f>IF(ISERROR(MATCH(BR$1,'CSC Mitre'!ES$1:ES$220,0)),"",VLOOKUP(BR$1,'Tactic Recode'!$A$1:$B$547,2,FALSE))</f>
        <v/>
      </c>
      <c r="BS150" t="str">
        <f>IF(ISERROR(MATCH(BS$1,'CSC Mitre'!ES$1:ES$220,0)),"",VLOOKUP(BS$1,'Tactic Recode'!$A$1:$B$547,2,FALSE))</f>
        <v/>
      </c>
      <c r="BT150" t="str">
        <f>IF(ISERROR(MATCH(BT$1,'CSC Mitre'!ES$1:ES$220,0)),"",VLOOKUP(BT$1,'Tactic Recode'!$A$1:$B$547,2,FALSE))</f>
        <v/>
      </c>
      <c r="BU150" t="str">
        <f>IF(ISERROR(MATCH(BU$1,'CSC Mitre'!ES$1:ES$220,0)),"",VLOOKUP(BU$1,'Tactic Recode'!$A$1:$B$547,2,FALSE))</f>
        <v/>
      </c>
      <c r="BV150" t="str">
        <f>IF(ISERROR(MATCH(BV$1,'CSC Mitre'!ES$1:ES$220,0)),"",VLOOKUP(BV$1,'Tactic Recode'!$A$1:$B$547,2,FALSE))</f>
        <v/>
      </c>
      <c r="BW150" t="str">
        <f>IF(ISERROR(MATCH(BW$1,'CSC Mitre'!ES$1:ES$220,0)),"",VLOOKUP(BW$1,'Tactic Recode'!$A$1:$B$547,2,FALSE))</f>
        <v/>
      </c>
      <c r="BX150" t="str">
        <f>IF(ISERROR(MATCH(BX$1,'CSC Mitre'!ES$1:ES$220,0)),"",VLOOKUP(BX$1,'Tactic Recode'!$A$1:$B$547,2,FALSE))</f>
        <v/>
      </c>
      <c r="BY150" t="str">
        <f>IF(ISERROR(MATCH(BY$1,'CSC Mitre'!ES$1:ES$220,0)),"",VLOOKUP(BY$1,'Tactic Recode'!$A$1:$B$547,2,FALSE))</f>
        <v/>
      </c>
      <c r="BZ150" t="str">
        <f>IF(ISERROR(MATCH(BZ$1,'CSC Mitre'!ES$1:ES$220,0)),"",VLOOKUP(BZ$1,'Tactic Recode'!$A$1:$B$547,2,FALSE))</f>
        <v/>
      </c>
      <c r="CA150" t="str">
        <f>IF(ISERROR(MATCH(CA$1,'CSC Mitre'!ES$1:ES$220,0)),"",VLOOKUP(CA$1,'Tactic Recode'!$A$1:$B$547,2,FALSE))</f>
        <v/>
      </c>
      <c r="CB150" t="str">
        <f>IF(ISERROR(MATCH(CB$1,'CSC Mitre'!ES$1:ES$220,0)),"",VLOOKUP(CB$1,'Tactic Recode'!$A$1:$B$547,2,FALSE))</f>
        <v/>
      </c>
      <c r="CC150" t="str">
        <f>IF(ISERROR(MATCH(CC$1,'CSC Mitre'!ES$1:ES$220,0)),"",VLOOKUP(CC$1,'Tactic Recode'!$A$1:$B$547,2,FALSE))</f>
        <v/>
      </c>
      <c r="CD150" t="str">
        <f>IF(ISERROR(MATCH(CD$1,'CSC Mitre'!ES$1:ES$220,0)),"",VLOOKUP(CD$1,'Tactic Recode'!$A$1:$B$547,2,FALSE))</f>
        <v/>
      </c>
      <c r="CE150" t="str">
        <f>IF(ISERROR(MATCH(CE$1,'CSC Mitre'!ES$1:ES$220,0)),"",VLOOKUP(CE$1,'Tactic Recode'!$A$1:$B$547,2,FALSE))</f>
        <v/>
      </c>
      <c r="CF150" t="str">
        <f>IF(ISERROR(MATCH(CF$1,'CSC Mitre'!ES$1:ES$220,0)),"",VLOOKUP(CF$1,'Tactic Recode'!$A$1:$B$547,2,FALSE))</f>
        <v/>
      </c>
      <c r="CG150" t="str">
        <f>IF(ISERROR(MATCH(CG$1,'CSC Mitre'!ES$1:ES$220,0)),"",VLOOKUP(CG$1,'Tactic Recode'!$A$1:$B$547,2,FALSE))</f>
        <v/>
      </c>
      <c r="CH150" t="str">
        <f>IF(ISERROR(MATCH(CH$1,'CSC Mitre'!ES$1:ES$220,0)),"",VLOOKUP(CH$1,'Tactic Recode'!$A$1:$B$547,2,FALSE))</f>
        <v/>
      </c>
      <c r="CI150" t="str">
        <f>IF(ISERROR(MATCH(CI$1,'CSC Mitre'!ES$1:ES$220,0)),"",VLOOKUP(CI$1,'Tactic Recode'!$A$1:$B$547,2,FALSE))</f>
        <v/>
      </c>
      <c r="CJ150" t="str">
        <f>IF(ISERROR(MATCH(CJ$1,'CSC Mitre'!ES$1:ES$220,0)),"",VLOOKUP(CJ$1,'Tactic Recode'!$A$1:$B$547,2,FALSE))</f>
        <v/>
      </c>
      <c r="CK150" t="str">
        <f>IF(ISERROR(MATCH(CK$1,'CSC Mitre'!ES$1:ES$220,0)),"",VLOOKUP(CK$1,'Tactic Recode'!$A$1:$B$547,2,FALSE))</f>
        <v/>
      </c>
      <c r="CL150" t="str">
        <f>IF(ISERROR(MATCH(CL$1,'CSC Mitre'!ES$1:ES$220,0)),"",VLOOKUP(CL$1,'Tactic Recode'!$A$1:$B$547,2,FALSE))</f>
        <v/>
      </c>
      <c r="CM150" t="str">
        <f>IF(ISERROR(MATCH(CM$1,'CSC Mitre'!ES$1:ES$220,0)),"",VLOOKUP(CM$1,'Tactic Recode'!$A$1:$B$547,2,FALSE))</f>
        <v/>
      </c>
      <c r="CN150" t="str">
        <f>IF(ISERROR(MATCH(CN$1,'CSC Mitre'!ES$1:ES$220,0)),"",VLOOKUP(CN$1,'Tactic Recode'!$A$1:$B$547,2,FALSE))</f>
        <v/>
      </c>
      <c r="CO150" t="str">
        <f>IF(ISERROR(MATCH(CO$1,'CSC Mitre'!ES$1:ES$220,0)),"",VLOOKUP(CO$1,'Tactic Recode'!$A$1:$B$547,2,FALSE))</f>
        <v/>
      </c>
      <c r="CP150" t="str">
        <f>IF(ISERROR(MATCH(CP$1,'CSC Mitre'!ES$1:ES$220,0)),"",VLOOKUP(CP$1,'Tactic Recode'!$A$1:$B$547,2,FALSE))</f>
        <v/>
      </c>
      <c r="CQ150" t="str">
        <f>IF(ISERROR(MATCH(CQ$1,'CSC Mitre'!ES$1:ES$220,0)),"",VLOOKUP(CQ$1,'Tactic Recode'!$A$1:$B$547,2,FALSE))</f>
        <v/>
      </c>
      <c r="CR150" t="str">
        <f>IF(ISERROR(MATCH(CR$1,'CSC Mitre'!ES$1:ES$220,0)),"",VLOOKUP(CR$1,'Tactic Recode'!$A$1:$B$547,2,FALSE))</f>
        <v/>
      </c>
      <c r="CS150" t="str">
        <f>IF(ISERROR(MATCH(CS$1,'CSC Mitre'!ES$1:ES$220,0)),"",VLOOKUP(CS$1,'Tactic Recode'!$A$1:$B$547,2,FALSE))</f>
        <v/>
      </c>
      <c r="CT150" t="str">
        <f>IF(ISERROR(MATCH(CT$1,'CSC Mitre'!ES$1:ES$220,0)),"",VLOOKUP(CT$1,'Tactic Recode'!$A$1:$B$547,2,FALSE))</f>
        <v/>
      </c>
      <c r="CU150" t="str">
        <f>IF(ISERROR(MATCH(CU$1,'CSC Mitre'!ES$1:ES$220,0)),"",VLOOKUP(CU$1,'Tactic Recode'!$A$1:$B$547,2,FALSE))</f>
        <v/>
      </c>
      <c r="CV150" t="str">
        <f>IF(ISERROR(MATCH(CV$1,'CSC Mitre'!ES$1:ES$220,0)),"",VLOOKUP(CV$1,'Tactic Recode'!$A$1:$B$547,2,FALSE))</f>
        <v/>
      </c>
      <c r="CW150" t="str">
        <f>IF(ISERROR(MATCH(CW$1,'CSC Mitre'!ES$1:ES$220,0)),"",VLOOKUP(CW$1,'Tactic Recode'!$A$1:$B$547,2,FALSE))</f>
        <v/>
      </c>
      <c r="CX150" t="str">
        <f>IF(ISERROR(MATCH(CX$1,'CSC Mitre'!ES$1:ES$220,0)),"",VLOOKUP(CX$1,'Tactic Recode'!$A$1:$B$547,2,FALSE))</f>
        <v/>
      </c>
      <c r="CY150" t="str">
        <f>IF(ISERROR(MATCH(CY$1,'CSC Mitre'!ES$1:ES$220,0)),"",VLOOKUP(CY$1,'Tactic Recode'!$A$1:$B$547,2,FALSE))</f>
        <v/>
      </c>
      <c r="CZ150" t="str">
        <f>IF(ISERROR(MATCH(CZ$1,'CSC Mitre'!ES$1:ES$220,0)),"",VLOOKUP(CZ$1,'Tactic Recode'!$A$1:$B$547,2,FALSE))</f>
        <v/>
      </c>
      <c r="DA150" t="str">
        <f>IF(ISERROR(MATCH(DA$1,'CSC Mitre'!ES$1:ES$220,0)),"",VLOOKUP(DA$1,'Tactic Recode'!$A$1:$B$547,2,FALSE))</f>
        <v/>
      </c>
      <c r="DB150" t="str">
        <f>IF(ISERROR(MATCH(DB$1,'CSC Mitre'!ES$1:ES$220,0)),"",VLOOKUP(DB$1,'Tactic Recode'!$A$1:$B$547,2,FALSE))</f>
        <v/>
      </c>
      <c r="DC150" t="str">
        <f>IF(ISERROR(MATCH(DC$1,'CSC Mitre'!ES$1:ES$220,0)),"",VLOOKUP(DC$1,'Tactic Recode'!$A$1:$B$547,2,FALSE))</f>
        <v/>
      </c>
      <c r="DD150" t="str">
        <f>IF(ISERROR(MATCH(DD$1,'CSC Mitre'!ES$1:ES$220,0)),"",VLOOKUP(DD$1,'Tactic Recode'!$A$1:$B$547,2,FALSE))</f>
        <v/>
      </c>
      <c r="DE150" t="str">
        <f>IF(ISERROR(MATCH(DE$1,'CSC Mitre'!ES$1:ES$220,0)),"",VLOOKUP(DE$1,'Tactic Recode'!$A$1:$B$547,2,FALSE))</f>
        <v/>
      </c>
      <c r="DF150" t="str">
        <f>IF(ISERROR(MATCH(DF$1,'CSC Mitre'!ES$1:ES$220,0)),"",VLOOKUP(DF$1,'Tactic Recode'!$A$1:$B$547,2,FALSE))</f>
        <v/>
      </c>
      <c r="DG150" t="str">
        <f>IF(ISERROR(MATCH(DG$1,'CSC Mitre'!ES$1:ES$220,0)),"",VLOOKUP(DG$1,'Tactic Recode'!$A$1:$B$547,2,FALSE))</f>
        <v/>
      </c>
      <c r="DH150" t="str">
        <f>IF(ISERROR(MATCH(DH$1,'CSC Mitre'!ES$1:ES$220,0)),"",VLOOKUP(DH$1,'Tactic Recode'!$A$1:$B$547,2,FALSE))</f>
        <v/>
      </c>
      <c r="DI150" t="str">
        <f>IF(ISERROR(MATCH(DI$1,'CSC Mitre'!ES$1:ES$220,0)),"",VLOOKUP(DI$1,'Tactic Recode'!$A$1:$B$547,2,FALSE))</f>
        <v/>
      </c>
      <c r="DJ150" t="str">
        <f>IF(ISERROR(MATCH(DJ$1,'CSC Mitre'!ES$1:ES$220,0)),"",VLOOKUP(DJ$1,'Tactic Recode'!$A$1:$B$547,2,FALSE))</f>
        <v/>
      </c>
      <c r="DK150" t="str">
        <f>IF(ISERROR(MATCH(DK$1,'CSC Mitre'!ES$1:ES$220,0)),"",VLOOKUP(DK$1,'Tactic Recode'!$A$1:$B$547,2,FALSE))</f>
        <v/>
      </c>
      <c r="DL150" t="str">
        <f>IF(ISERROR(MATCH(DL$1,'CSC Mitre'!ES$1:ES$220,0)),"",VLOOKUP(DL$1,'Tactic Recode'!$A$1:$B$547,2,FALSE))</f>
        <v/>
      </c>
      <c r="DM150" t="str">
        <f>IF(ISERROR(MATCH(DM$1,'CSC Mitre'!ES$1:ES$220,0)),"",VLOOKUP(DM$1,'Tactic Recode'!$A$1:$B$547,2,FALSE))</f>
        <v/>
      </c>
      <c r="DN150" t="str">
        <f>IF(ISERROR(MATCH(DN$1,'CSC Mitre'!ES$1:ES$220,0)),"",VLOOKUP(DN$1,'Tactic Recode'!$A$1:$B$547,2,FALSE))</f>
        <v/>
      </c>
      <c r="DO150" t="str">
        <f>IF(ISERROR(MATCH(DO$1,'CSC Mitre'!ES$1:ES$220,0)),"",VLOOKUP(DO$1,'Tactic Recode'!$A$1:$B$547,2,FALSE))</f>
        <v/>
      </c>
      <c r="DP150" t="str">
        <f>IF(ISERROR(MATCH(DP$1,'CSC Mitre'!ES$1:ES$220,0)),"",VLOOKUP(DP$1,'Tactic Recode'!$A$1:$B$547,2,FALSE))</f>
        <v/>
      </c>
      <c r="DQ150" t="str">
        <f>IF(ISERROR(MATCH(DQ$1,'CSC Mitre'!ES$1:ES$220,0)),"",VLOOKUP(DQ$1,'Tactic Recode'!$A$1:$B$547,2,FALSE))</f>
        <v/>
      </c>
      <c r="DR150" t="str">
        <f>IF(ISERROR(MATCH(DR$1,'CSC Mitre'!ES$1:ES$220,0)),"",VLOOKUP(DR$1,'Tactic Recode'!$A$1:$B$547,2,FALSE))</f>
        <v/>
      </c>
      <c r="DS150" t="str">
        <f>IF(ISERROR(MATCH(DS$1,'CSC Mitre'!ES$1:ES$220,0)),"",VLOOKUP(DS$1,'Tactic Recode'!$A$1:$B$547,2,FALSE))</f>
        <v/>
      </c>
      <c r="DT150" t="str">
        <f>IF(ISERROR(MATCH(DT$1,'CSC Mitre'!ES$1:ES$220,0)),"",VLOOKUP(DT$1,'Tactic Recode'!$A$1:$B$547,2,FALSE))</f>
        <v/>
      </c>
      <c r="DU150" t="str">
        <f>IF(ISERROR(MATCH(DU$1,'CSC Mitre'!ES$1:ES$220,0)),"",VLOOKUP(DU$1,'Tactic Recode'!$A$1:$B$547,2,FALSE))</f>
        <v/>
      </c>
      <c r="DV150" t="str">
        <f>IF(ISERROR(MATCH(DV$1,'CSC Mitre'!ES$1:ES$220,0)),"",VLOOKUP(DV$1,'Tactic Recode'!$A$1:$B$547,2,FALSE))</f>
        <v/>
      </c>
      <c r="DW150" t="str">
        <f>IF(ISERROR(MATCH(DW$1,'CSC Mitre'!ES$1:ES$220,0)),"",VLOOKUP(DW$1,'Tactic Recode'!$A$1:$B$547,2,FALSE))</f>
        <v/>
      </c>
      <c r="DX150" t="str">
        <f>IF(ISERROR(MATCH(DX$1,'CSC Mitre'!ES$1:ES$220,0)),"",VLOOKUP(DX$1,'Tactic Recode'!$A$1:$B$547,2,FALSE))</f>
        <v/>
      </c>
      <c r="DY150" t="str">
        <f>IF(ISERROR(MATCH(DY$1,'CSC Mitre'!ES$1:ES$220,0)),"",VLOOKUP(DY$1,'Tactic Recode'!$A$1:$B$547,2,FALSE))</f>
        <v/>
      </c>
      <c r="DZ150" t="str">
        <f>IF(ISERROR(MATCH(DZ$1,'CSC Mitre'!ES$1:ES$220,0)),"",VLOOKUP(DZ$1,'Tactic Recode'!$A$1:$B$547,2,FALSE))</f>
        <v/>
      </c>
      <c r="EA150" t="str">
        <f>IF(ISERROR(MATCH(EA$1,'CSC Mitre'!ES$1:ES$220,0)),"",VLOOKUP(EA$1,'Tactic Recode'!$A$1:$B$547,2,FALSE))</f>
        <v/>
      </c>
      <c r="EB150" t="str">
        <f>IF(ISERROR(MATCH(EB$1,'CSC Mitre'!ES$1:ES$220,0)),"",VLOOKUP(EB$1,'Tactic Recode'!$A$1:$B$547,2,FALSE))</f>
        <v/>
      </c>
      <c r="EC150" t="str">
        <f>IF(ISERROR(MATCH(EC$1,'CSC Mitre'!ES$1:ES$220,0)),"",VLOOKUP(EC$1,'Tactic Recode'!$A$1:$B$547,2,FALSE))</f>
        <v/>
      </c>
      <c r="ED150" t="str">
        <f>IF(ISERROR(MATCH(ED$1,'CSC Mitre'!ES$1:ES$220,0)),"",VLOOKUP(ED$1,'Tactic Recode'!$A$1:$B$547,2,FALSE))</f>
        <v/>
      </c>
      <c r="EE150" t="str">
        <f>IF(ISERROR(MATCH(EE$1,'CSC Mitre'!ES$1:ES$220,0)),"",VLOOKUP(EE$1,'Tactic Recode'!$A$1:$B$547,2,FALSE))</f>
        <v/>
      </c>
      <c r="EF150" t="str">
        <f>IF(ISERROR(MATCH(EF$1,'CSC Mitre'!ES$1:ES$220,0)),"",VLOOKUP(EF$1,'Tactic Recode'!$A$1:$B$547,2,FALSE))</f>
        <v/>
      </c>
      <c r="EG150" t="str">
        <f>IF(ISERROR(MATCH(EG$1,'CSC Mitre'!ES$1:ES$220,0)),"",VLOOKUP(EG$1,'Tactic Recode'!$A$1:$B$547,2,FALSE))</f>
        <v/>
      </c>
      <c r="EH150" t="str">
        <f>IF(ISERROR(MATCH(EH$1,'CSC Mitre'!ES$1:ES$220,0)),"",VLOOKUP(EH$1,'Tactic Recode'!$A$1:$B$547,2,FALSE))</f>
        <v/>
      </c>
      <c r="EI150" t="str">
        <f>IF(ISERROR(MATCH(EI$1,'CSC Mitre'!ES$1:ES$220,0)),"",VLOOKUP(EI$1,'Tactic Recode'!$A$1:$B$547,2,FALSE))</f>
        <v/>
      </c>
      <c r="EJ150" t="str">
        <f>IF(ISERROR(MATCH(EJ$1,'CSC Mitre'!ES$1:ES$220,0)),"",VLOOKUP(EJ$1,'Tactic Recode'!$A$1:$B$547,2,FALSE))</f>
        <v/>
      </c>
      <c r="EK150" t="str">
        <f>IF(ISERROR(MATCH(EK$1,'CSC Mitre'!ES$1:ES$220,0)),"",VLOOKUP(EK$1,'Tactic Recode'!$A$1:$B$547,2,FALSE))</f>
        <v/>
      </c>
      <c r="EL150" t="str">
        <f>IF(ISERROR(MATCH(EL$1,'CSC Mitre'!ES$1:ES$220,0)),"",VLOOKUP(EL$1,'Tactic Recode'!$A$1:$B$547,2,FALSE))</f>
        <v/>
      </c>
      <c r="EM150" t="str">
        <f>IF(ISERROR(MATCH(EM$1,'CSC Mitre'!ES$1:ES$220,0)),"",VLOOKUP(EM$1,'Tactic Recode'!$A$1:$B$547,2,FALSE))</f>
        <v/>
      </c>
      <c r="EN150" t="str">
        <f>IF(ISERROR(MATCH(EN$1,'CSC Mitre'!ES$1:ES$220,0)),"",VLOOKUP(EN$1,'Tactic Recode'!$A$1:$B$547,2,FALSE))</f>
        <v/>
      </c>
      <c r="EO150" t="str">
        <f>IF(ISERROR(MATCH(EO$1,'CSC Mitre'!ES$1:ES$220,0)),"",VLOOKUP(EO$1,'Tactic Recode'!$A$1:$B$547,2,FALSE))</f>
        <v/>
      </c>
      <c r="EP150" t="str">
        <f>IF(ISERROR(MATCH(EP$1,'CSC Mitre'!ES$1:ES$220,0)),"",VLOOKUP(EP$1,'Tactic Recode'!$A$1:$B$547,2,FALSE))</f>
        <v/>
      </c>
      <c r="EQ150" t="str">
        <f>IF(ISERROR(MATCH(EQ$1,'CSC Mitre'!ES$1:ES$220,0)),"",VLOOKUP(EQ$1,'Tactic Recode'!$A$1:$B$547,2,FALSE))</f>
        <v/>
      </c>
      <c r="ER150" t="str">
        <f>IF(ISERROR(MATCH(ER$1,'CSC Mitre'!ES$1:ES$220,0)),"",VLOOKUP(ER$1,'Tactic Recode'!$A$1:$B$547,2,FALSE))</f>
        <v/>
      </c>
      <c r="ES150" t="str">
        <f>IF(ISERROR(MATCH(ES$1,'CSC Mitre'!ES$1:ES$220,0)),"",VLOOKUP(ES$1,'Tactic Recode'!$A$1:$B$547,2,FALSE))</f>
        <v/>
      </c>
      <c r="ET150" t="str">
        <f>IF(ISERROR(MATCH(ET$1,'CSC Mitre'!ES$1:ES$220,0)),"",VLOOKUP(ET$1,'Tactic Recode'!$A$1:$B$547,2,FALSE))</f>
        <v/>
      </c>
      <c r="EU150" t="str">
        <f>IF(ISERROR(MATCH(EU$1,'CSC Mitre'!ES$1:ES$220,0)),"",VLOOKUP(EU$1,'Tactic Recode'!$A$1:$B$547,2,FALSE))</f>
        <v/>
      </c>
      <c r="EV150" t="str">
        <f>IF(ISERROR(MATCH(EV$1,'CSC Mitre'!ES$1:ES$220,0)),"",VLOOKUP(EV$1,'Tactic Recode'!$A$1:$B$547,2,FALSE))</f>
        <v/>
      </c>
      <c r="EW150" t="str">
        <f>IF(ISERROR(MATCH(EW$1,'CSC Mitre'!ES$1:ES$220,0)),"",VLOOKUP(EW$1,'Tactic Recode'!$A$1:$B$547,2,FALSE))</f>
        <v/>
      </c>
      <c r="EX150" t="str">
        <f>IF(ISERROR(MATCH(EX$1,'CSC Mitre'!ES$1:ES$220,0)),"",VLOOKUP(EX$1,'Tactic Recode'!$A$1:$B$547,2,FALSE))</f>
        <v/>
      </c>
      <c r="EY150" t="str">
        <f>IF(ISERROR(MATCH(EY$1,'CSC Mitre'!ES$1:ES$220,0)),"",VLOOKUP(EY$1,'Tactic Recode'!$A$1:$B$547,2,FALSE))</f>
        <v/>
      </c>
      <c r="EZ150" t="str">
        <f>IF(ISERROR(MATCH(EZ$1,'CSC Mitre'!ES$1:ES$220,0)),"",VLOOKUP(EZ$1,'Tactic Recode'!$A$1:$B$547,2,FALSE))</f>
        <v/>
      </c>
      <c r="FA150" t="str">
        <f>IF(ISERROR(MATCH(FA$1,'CSC Mitre'!ES$1:ES$220,0)),"",VLOOKUP(FA$1,'Tactic Recode'!$A$1:$B$547,2,FALSE))</f>
        <v/>
      </c>
      <c r="FB150" t="str">
        <f>IF(ISERROR(MATCH(FB$1,'CSC Mitre'!ES$1:ES$220,0)),"",VLOOKUP(FB$1,'Tactic Recode'!$A$1:$B$547,2,FALSE))</f>
        <v/>
      </c>
      <c r="FC150" t="str">
        <f>IF(ISERROR(MATCH(FC$1,'CSC Mitre'!ES$1:ES$220,0)),"",VLOOKUP(FC$1,'Tactic Recode'!$A$1:$B$547,2,FALSE))</f>
        <v/>
      </c>
      <c r="FD150" t="str">
        <f>IF(ISERROR(MATCH(FD$1,'CSC Mitre'!ES$1:ES$220,0)),"",VLOOKUP(FD$1,'Tactic Recode'!$A$1:$B$547,2,FALSE))</f>
        <v/>
      </c>
      <c r="FE150" t="str">
        <f>IF(ISERROR(MATCH(FE$1,'CSC Mitre'!ES$1:ES$220,0)),"",VLOOKUP(FE$1,'Tactic Recode'!$A$1:$B$547,2,FALSE))</f>
        <v/>
      </c>
      <c r="FF150" t="str">
        <f>IF(ISERROR(MATCH(FF$1,'CSC Mitre'!ES$1:ES$220,0)),"",VLOOKUP(FF$1,'Tactic Recode'!$A$1:$B$547,2,FALSE))</f>
        <v/>
      </c>
      <c r="FG150" t="str">
        <f>IF(ISERROR(MATCH(FG$1,'CSC Mitre'!ES$1:ES$220,0)),"",VLOOKUP(FG$1,'Tactic Recode'!$A$1:$B$547,2,FALSE))</f>
        <v/>
      </c>
      <c r="FH150" t="str">
        <f>IF(ISERROR(MATCH(FH$1,'CSC Mitre'!ES$1:ES$220,0)),"",VLOOKUP(FH$1,'Tactic Recode'!$A$1:$B$547,2,FALSE))</f>
        <v/>
      </c>
      <c r="FI150" t="str">
        <f>IF(ISERROR(MATCH(FI$1,'CSC Mitre'!ES$1:ES$220,0)),"",VLOOKUP(FI$1,'Tactic Recode'!$A$1:$B$547,2,FALSE))</f>
        <v/>
      </c>
      <c r="FJ150" t="str">
        <f>IF(ISERROR(MATCH(FJ$1,'CSC Mitre'!ES$1:ES$220,0)),"",VLOOKUP(FJ$1,'Tactic Recode'!$A$1:$B$547,2,FALSE))</f>
        <v/>
      </c>
      <c r="FK150" t="str">
        <f>IF(ISERROR(MATCH(FK$1,'CSC Mitre'!ES$1:ES$220,0)),"",VLOOKUP(FK$1,'Tactic Recode'!$A$1:$B$547,2,FALSE))</f>
        <v/>
      </c>
      <c r="FL150" t="str">
        <f>IF(ISERROR(MATCH(FL$1,'CSC Mitre'!ES$1:ES$220,0)),"",VLOOKUP(FL$1,'Tactic Recode'!$A$1:$B$547,2,FALSE))</f>
        <v/>
      </c>
      <c r="FM150" t="str">
        <f>IF(ISERROR(MATCH(FM$1,'CSC Mitre'!ES$1:ES$220,0)),"",VLOOKUP(FM$1,'Tactic Recode'!$A$1:$B$547,2,FALSE))</f>
        <v/>
      </c>
      <c r="FN150" t="str">
        <f>IF(ISERROR(MATCH(FN$1,'CSC Mitre'!ES$1:ES$220,0)),"",VLOOKUP(FN$1,'Tactic Recode'!$A$1:$B$547,2,FALSE))</f>
        <v/>
      </c>
      <c r="FO150" t="str">
        <f>IF(ISERROR(MATCH(FO$1,'CSC Mitre'!ES$1:ES$220,0)),"",VLOOKUP(FO$1,'Tactic Recode'!$A$1:$B$547,2,FALSE))</f>
        <v/>
      </c>
      <c r="FP150" t="str">
        <f>IF(ISERROR(MATCH(FP$1,'CSC Mitre'!ES$1:ES$220,0)),"",VLOOKUP(FP$1,'Tactic Recode'!$A$1:$B$547,2,FALSE))</f>
        <v/>
      </c>
      <c r="FQ150" t="str">
        <f>IF(ISERROR(MATCH(FQ$1,'CSC Mitre'!ES$1:ES$220,0)),"",VLOOKUP(FQ$1,'Tactic Recode'!$A$1:$B$547,2,FALSE))</f>
        <v/>
      </c>
      <c r="FR150" t="str">
        <f>IF(ISERROR(MATCH(FR$1,'CSC Mitre'!ES$1:ES$220,0)),"",VLOOKUP(FR$1,'Tactic Recode'!$A$1:$B$547,2,FALSE))</f>
        <v/>
      </c>
      <c r="FS150" t="str">
        <f>IF(ISERROR(MATCH(FS$1,'CSC Mitre'!ES$1:ES$220,0)),"",VLOOKUP(FS$1,'Tactic Recode'!$A$1:$B$547,2,FALSE))</f>
        <v/>
      </c>
      <c r="FT150" t="str">
        <f>IF(ISERROR(MATCH(FT$1,'CSC Mitre'!ES$1:ES$220,0)),"",VLOOKUP(FT$1,'Tactic Recode'!$A$1:$B$547,2,FALSE))</f>
        <v/>
      </c>
      <c r="FU150" t="str">
        <f>IF(ISERROR(MATCH(FU$1,'CSC Mitre'!ES$1:ES$220,0)),"",VLOOKUP(FU$1,'Tactic Recode'!$A$1:$B$547,2,FALSE))</f>
        <v/>
      </c>
      <c r="FV150" t="str">
        <f>IF(ISERROR(MATCH(FV$1,'CSC Mitre'!ES$1:ES$220,0)),"",VLOOKUP(FV$1,'Tactic Recode'!$A$1:$B$547,2,FALSE))</f>
        <v/>
      </c>
      <c r="FW150" t="str">
        <f>IF(ISERROR(MATCH(FW$1,'CSC Mitre'!ES$1:ES$220,0)),"",VLOOKUP(FW$1,'Tactic Recode'!$A$1:$B$547,2,FALSE))</f>
        <v/>
      </c>
      <c r="FX150" t="str">
        <f>IF(ISERROR(MATCH(FX$1,'CSC Mitre'!ES$1:ES$220,0)),"",VLOOKUP(FX$1,'Tactic Recode'!$A$1:$B$547,2,FALSE))</f>
        <v/>
      </c>
      <c r="FY150" t="str">
        <f>IF(ISERROR(MATCH(FY$1,'CSC Mitre'!ES$1:ES$220,0)),"",VLOOKUP(FY$1,'Tactic Recode'!$A$1:$B$547,2,FALSE))</f>
        <v/>
      </c>
      <c r="FZ150" t="str">
        <f>IF(ISERROR(MATCH(FZ$1,'CSC Mitre'!ES$1:ES$220,0)),"",VLOOKUP(FZ$1,'Tactic Recode'!$A$1:$B$547,2,FALSE))</f>
        <v/>
      </c>
      <c r="GA150" t="str">
        <f>IF(ISERROR(MATCH(GA$1,'CSC Mitre'!ES$1:ES$220,0)),"",VLOOKUP(GA$1,'Tactic Recode'!$A$1:$B$547,2,FALSE))</f>
        <v/>
      </c>
      <c r="GB150" t="str">
        <f>IF(ISERROR(MATCH(GB$1,'CSC Mitre'!ES$1:ES$220,0)),"",VLOOKUP(GB$1,'Tactic Recode'!$A$1:$B$547,2,FALSE))</f>
        <v/>
      </c>
      <c r="GC150" t="str">
        <f>IF(ISERROR(MATCH(GC$1,'CSC Mitre'!ES$1:ES$220,0)),"",VLOOKUP(GC$1,'Tactic Recode'!$A$1:$B$547,2,FALSE))</f>
        <v/>
      </c>
      <c r="GD150" t="str">
        <f>IF(ISERROR(MATCH(GD$1,'CSC Mitre'!ES$1:ES$220,0)),"",VLOOKUP(GD$1,'Tactic Recode'!$A$1:$B$547,2,FALSE))</f>
        <v/>
      </c>
      <c r="GE150" t="str">
        <f>IF(ISERROR(MATCH(GE$1,'CSC Mitre'!ES$1:ES$220,0)),"",VLOOKUP(GE$1,'Tactic Recode'!$A$1:$B$547,2,FALSE))</f>
        <v/>
      </c>
      <c r="GF150" t="str">
        <f>IF(ISERROR(MATCH(GF$1,'CSC Mitre'!ES$1:ES$220,0)),"",VLOOKUP(GF$1,'Tactic Recode'!$A$1:$B$547,2,FALSE))</f>
        <v/>
      </c>
      <c r="GG150" t="str">
        <f>IF(ISERROR(MATCH(GG$1,'CSC Mitre'!ES$1:ES$220,0)),"",VLOOKUP(GG$1,'Tactic Recode'!$A$1:$B$547,2,FALSE))</f>
        <v/>
      </c>
      <c r="GH150" t="str">
        <f>IF(ISERROR(MATCH(GH$1,'CSC Mitre'!ES$1:ES$220,0)),"",VLOOKUP(GH$1,'Tactic Recode'!$A$1:$B$547,2,FALSE))</f>
        <v/>
      </c>
      <c r="GI150" t="str">
        <f>IF(ISERROR(MATCH(GI$1,'CSC Mitre'!ES$1:ES$220,0)),"",VLOOKUP(GI$1,'Tactic Recode'!$A$1:$B$547,2,FALSE))</f>
        <v/>
      </c>
      <c r="GJ150" t="str">
        <f>IF(ISERROR(MATCH(GJ$1,'CSC Mitre'!ES$1:ES$220,0)),"",VLOOKUP(GJ$1,'Tactic Recode'!$A$1:$B$547,2,FALSE))</f>
        <v/>
      </c>
      <c r="GK150" t="str">
        <f>IF(ISERROR(MATCH(GK$1,'CSC Mitre'!ES$1:ES$220,0)),"",VLOOKUP(GK$1,'Tactic Recode'!$A$1:$B$547,2,FALSE))</f>
        <v/>
      </c>
      <c r="GL150" t="str">
        <f>IF(ISERROR(MATCH(GL$1,'CSC Mitre'!ES$1:ES$220,0)),"",VLOOKUP(GL$1,'Tactic Recode'!$A$1:$B$547,2,FALSE))</f>
        <v/>
      </c>
      <c r="GM150" t="str">
        <f>IF(ISERROR(MATCH(GM$1,'CSC Mitre'!ES$1:ES$220,0)),"",VLOOKUP(GM$1,'Tactic Recode'!$A$1:$B$547,2,FALSE))</f>
        <v/>
      </c>
      <c r="GN150" t="str">
        <f>IF(ISERROR(MATCH(GN$1,'CSC Mitre'!ES$1:ES$220,0)),"",VLOOKUP(GN$1,'Tactic Recode'!$A$1:$B$547,2,FALSE))</f>
        <v/>
      </c>
      <c r="GO150" t="str">
        <f>IF(ISERROR(MATCH(GO$1,'CSC Mitre'!ES$1:ES$220,0)),"",VLOOKUP(GO$1,'Tactic Recode'!$A$1:$B$547,2,FALSE))</f>
        <v/>
      </c>
      <c r="GP150" t="str">
        <f>IF(ISERROR(MATCH(GP$1,'CSC Mitre'!ES$1:ES$220,0)),"",VLOOKUP(GP$1,'Tactic Recode'!$A$1:$B$547,2,FALSE))</f>
        <v/>
      </c>
      <c r="GQ150" t="str">
        <f>IF(ISERROR(MATCH(GQ$1,'CSC Mitre'!ES$1:ES$220,0)),"",VLOOKUP(GQ$1,'Tactic Recode'!$A$1:$B$547,2,FALSE))</f>
        <v/>
      </c>
      <c r="GR150" t="str">
        <f>IF(ISERROR(MATCH(GR$1,'CSC Mitre'!ES$1:ES$220,0)),"",VLOOKUP(GR$1,'Tactic Recode'!$A$1:$B$547,2,FALSE))</f>
        <v/>
      </c>
      <c r="GS150" t="str">
        <f>IF(ISERROR(MATCH(GS$1,'CSC Mitre'!ES$1:ES$220,0)),"",VLOOKUP(GS$1,'Tactic Recode'!$A$1:$B$547,2,FALSE))</f>
        <v/>
      </c>
      <c r="GT150" t="str">
        <f>IF(ISERROR(MATCH(GT$1,'CSC Mitre'!ES$1:ES$220,0)),"",VLOOKUP(GT$1,'Tactic Recode'!$A$1:$B$547,2,FALSE))</f>
        <v/>
      </c>
      <c r="GU150" t="str">
        <f>IF(ISERROR(MATCH(GU$1,'CSC Mitre'!ES$1:ES$220,0)),"",VLOOKUP(GU$1,'Tactic Recode'!$A$1:$B$547,2,FALSE))</f>
        <v/>
      </c>
      <c r="GV150" t="str">
        <f>IF(ISERROR(MATCH(GV$1,'CSC Mitre'!ES$1:ES$220,0)),"",VLOOKUP(GV$1,'Tactic Recode'!$A$1:$B$547,2,FALSE))</f>
        <v/>
      </c>
      <c r="GW150" t="str">
        <f>IF(ISERROR(MATCH(GW$1,'CSC Mitre'!ES$1:ES$220,0)),"",VLOOKUP(GW$1,'Tactic Recode'!$A$1:$B$547,2,FALSE))</f>
        <v/>
      </c>
      <c r="GX150" t="str">
        <f>IF(ISERROR(MATCH(GX$1,'CSC Mitre'!ES$1:ES$220,0)),"",VLOOKUP(GX$1,'Tactic Recode'!$A$1:$B$547,2,FALSE))</f>
        <v/>
      </c>
      <c r="GY150" t="str">
        <f>IF(ISERROR(MATCH(GY$1,'CSC Mitre'!ES$1:ES$220,0)),"",VLOOKUP(GY$1,'Tactic Recode'!$A$1:$B$547,2,FALSE))</f>
        <v/>
      </c>
      <c r="GZ150" t="str">
        <f>IF(ISERROR(MATCH(GZ$1,'CSC Mitre'!ES$1:ES$220,0)),"",VLOOKUP(GZ$1,'Tactic Recode'!$A$1:$B$547,2,FALSE))</f>
        <v/>
      </c>
      <c r="HA150" t="str">
        <f>IF(ISERROR(MATCH(HA$1,'CSC Mitre'!ES$1:ES$220,0)),"",VLOOKUP(HA$1,'Tactic Recode'!$A$1:$B$547,2,FALSE))</f>
        <v>Initial Access</v>
      </c>
      <c r="HB150" t="str">
        <f>IF(ISERROR(MATCH(HB$1,'CSC Mitre'!ES$1:ES$220,0)),"",VLOOKUP(HB$1,'Tactic Recode'!$A$1:$B$547,2,FALSE))</f>
        <v/>
      </c>
      <c r="HC150" t="str">
        <f>IF(ISERROR(MATCH(HC$1,'CSC Mitre'!ES$1:ES$220,0)),"",VLOOKUP(HC$1,'Tactic Recode'!$A$1:$B$547,2,FALSE))</f>
        <v/>
      </c>
      <c r="HD150" t="str">
        <f>IF(ISERROR(MATCH(HD$1,'CSC Mitre'!ES$1:ES$220,0)),"",VLOOKUP(HD$1,'Tactic Recode'!$A$1:$B$547,2,FALSE))</f>
        <v/>
      </c>
      <c r="HE150" t="str">
        <f>IF(ISERROR(MATCH(HE$1,'CSC Mitre'!ES$1:ES$220,0)),"",VLOOKUP(HE$1,'Tactic Recode'!$A$1:$B$547,2,FALSE))</f>
        <v/>
      </c>
      <c r="HF150" t="str">
        <f>IF(ISERROR(MATCH(HF$1,'CSC Mitre'!ES$1:ES$220,0)),"",VLOOKUP(HF$1,'Tactic Recode'!$A$1:$B$547,2,FALSE))</f>
        <v/>
      </c>
      <c r="HG150" t="str">
        <f>IF(ISERROR(MATCH(HG$1,'CSC Mitre'!ES$1:ES$220,0)),"",VLOOKUP(HG$1,'Tactic Recode'!$A$1:$B$547,2,FALSE))</f>
        <v/>
      </c>
      <c r="HH150" t="str">
        <f>IF(ISERROR(MATCH(HH$1,'CSC Mitre'!ES$1:ES$220,0)),"",VLOOKUP(HH$1,'Tactic Recode'!$A$1:$B$547,2,FALSE))</f>
        <v/>
      </c>
      <c r="HI150" t="str">
        <f>IF(ISERROR(MATCH(HI$1,'CSC Mitre'!ES$1:ES$220,0)),"",VLOOKUP(HI$1,'Tactic Recode'!$A$1:$B$547,2,FALSE))</f>
        <v/>
      </c>
      <c r="HJ150" t="str">
        <f>IF(ISERROR(MATCH(HJ$1,'CSC Mitre'!ES$1:ES$220,0)),"",VLOOKUP(HJ$1,'Tactic Recode'!$A$1:$B$547,2,FALSE))</f>
        <v/>
      </c>
      <c r="HK150" t="str">
        <f>IF(ISERROR(MATCH(HK$1,'CSC Mitre'!ES$1:ES$220,0)),"",VLOOKUP(HK$1,'Tactic Recode'!$A$1:$B$547,2,FALSE))</f>
        <v/>
      </c>
      <c r="HL150" t="str">
        <f>IF(ISERROR(MATCH(HL$1,'CSC Mitre'!ES$1:ES$220,0)),"",VLOOKUP(HL$1,'Tactic Recode'!$A$1:$B$547,2,FALSE))</f>
        <v/>
      </c>
      <c r="HM150" t="str">
        <f>IF(ISERROR(MATCH(HM$1,'CSC Mitre'!ES$1:ES$220,0)),"",VLOOKUP(HM$1,'Tactic Recode'!$A$1:$B$547,2,FALSE))</f>
        <v/>
      </c>
      <c r="HN150" t="str">
        <f>IF(ISERROR(MATCH(HN$1,'CSC Mitre'!ES$1:ES$220,0)),"",VLOOKUP(HN$1,'Tactic Recode'!$A$1:$B$547,2,FALSE))</f>
        <v/>
      </c>
      <c r="HO150" t="str">
        <f>IF(ISERROR(MATCH(HO$1,'CSC Mitre'!ES$1:ES$220,0)),"",VLOOKUP(HO$1,'Tactic Recode'!$A$1:$B$547,2,FALSE))</f>
        <v/>
      </c>
      <c r="HP150" t="str">
        <f>IF(ISERROR(MATCH(HP$1,'CSC Mitre'!ES$1:ES$220,0)),"",VLOOKUP(HP$1,'Tactic Recode'!$A$1:$B$547,2,FALSE))</f>
        <v/>
      </c>
      <c r="HQ150" t="str">
        <f>IF(ISERROR(MATCH(HQ$1,'CSC Mitre'!ES$1:ES$220,0)),"",VLOOKUP(HQ$1,'Tactic Recode'!$A$1:$B$547,2,FALSE))</f>
        <v/>
      </c>
      <c r="HR150" t="str">
        <f>IF(ISERROR(MATCH(HR$1,'CSC Mitre'!ES$1:ES$220,0)),"",VLOOKUP(HR$1,'Tactic Recode'!$A$1:$B$547,2,FALSE))</f>
        <v/>
      </c>
      <c r="HS150" t="str">
        <f>IF(ISERROR(MATCH(HS$1,'CSC Mitre'!ES$1:ES$220,0)),"",VLOOKUP(HS$1,'Tactic Recode'!$A$1:$B$547,2,FALSE))</f>
        <v>Lateral Movement</v>
      </c>
      <c r="HT150" t="str">
        <f>IF(ISERROR(MATCH(HT$1,'CSC Mitre'!ES$1:ES$220,0)),"",VLOOKUP(HT$1,'Tactic Recode'!$A$1:$B$547,2,FALSE))</f>
        <v/>
      </c>
      <c r="HU150" t="str">
        <f>IF(ISERROR(MATCH(HU$1,'CSC Mitre'!ES$1:ES$220,0)),"",VLOOKUP(HU$1,'Tactic Recode'!$A$1:$B$547,2,FALSE))</f>
        <v/>
      </c>
      <c r="HV150" t="str">
        <f>IF(ISERROR(MATCH(HV$1,'CSC Mitre'!ES$1:ES$220,0)),"",VLOOKUP(HV$1,'Tactic Recode'!$A$1:$B$547,2,FALSE))</f>
        <v/>
      </c>
      <c r="HW150" t="str">
        <f>IF(ISERROR(MATCH(HW$1,'CSC Mitre'!ES$1:ES$220,0)),"",VLOOKUP(HW$1,'Tactic Recode'!$A$1:$B$547,2,FALSE))</f>
        <v/>
      </c>
      <c r="HX150" t="str">
        <f>IF(ISERROR(MATCH(HX$1,'CSC Mitre'!ES$1:ES$220,0)),"",VLOOKUP(HX$1,'Tactic Recode'!$A$1:$B$547,2,FALSE))</f>
        <v/>
      </c>
      <c r="HY150" t="str">
        <f>IF(ISERROR(MATCH(HY$1,'CSC Mitre'!ES$1:ES$220,0)),"",VLOOKUP(HY$1,'Tactic Recode'!$A$1:$B$547,2,FALSE))</f>
        <v/>
      </c>
      <c r="HZ150" t="str">
        <f>IF(ISERROR(MATCH(HZ$1,'CSC Mitre'!ES$1:ES$220,0)),"",VLOOKUP(HZ$1,'Tactic Recode'!$A$1:$B$547,2,FALSE))</f>
        <v/>
      </c>
      <c r="IA150" t="str">
        <f>IF(ISERROR(MATCH(IA$1,'CSC Mitre'!ES$1:ES$220,0)),"",VLOOKUP(IA$1,'Tactic Recode'!$A$1:$B$547,2,FALSE))</f>
        <v/>
      </c>
      <c r="IB150" t="str">
        <f>IF(ISERROR(MATCH(IB$1,'CSC Mitre'!ES$1:ES$220,0)),"",VLOOKUP(IB$1,'Tactic Recode'!$A$1:$B$547,2,FALSE))</f>
        <v/>
      </c>
      <c r="IC150" t="str">
        <f>IF(ISERROR(MATCH(IC$1,'CSC Mitre'!ES$1:ES$220,0)),"",VLOOKUP(IC$1,'Tactic Recode'!$A$1:$B$547,2,FALSE))</f>
        <v/>
      </c>
      <c r="ID150" t="str">
        <f>IF(ISERROR(MATCH(ID$1,'CSC Mitre'!ES$1:ES$220,0)),"",VLOOKUP(ID$1,'Tactic Recode'!$A$1:$B$547,2,FALSE))</f>
        <v/>
      </c>
      <c r="IE150" t="str">
        <f>IF(ISERROR(MATCH(IE$1,'CSC Mitre'!ES$1:ES$220,0)),"",VLOOKUP(IE$1,'Tactic Recode'!$A$1:$B$547,2,FALSE))</f>
        <v/>
      </c>
      <c r="IF150" t="str">
        <f>IF(ISERROR(MATCH(IF$1,'CSC Mitre'!ES$1:ES$220,0)),"",VLOOKUP(IF$1,'Tactic Recode'!$A$1:$B$547,2,FALSE))</f>
        <v/>
      </c>
      <c r="IG150" t="str">
        <f>IF(ISERROR(MATCH(IG$1,'CSC Mitre'!ES$1:ES$220,0)),"",VLOOKUP(IG$1,'Tactic Recode'!$A$1:$B$547,2,FALSE))</f>
        <v/>
      </c>
      <c r="IH150" t="str">
        <f>IF(ISERROR(MATCH(IH$1,'CSC Mitre'!ES$1:ES$220,0)),"",VLOOKUP(IH$1,'Tactic Recode'!$A$1:$B$547,2,FALSE))</f>
        <v/>
      </c>
      <c r="II150" t="str">
        <f>IF(ISERROR(MATCH(II$1,'CSC Mitre'!ES$1:ES$220,0)),"",VLOOKUP(II$1,'Tactic Recode'!$A$1:$B$547,2,FALSE))</f>
        <v/>
      </c>
      <c r="IJ150" t="str">
        <f>IF(ISERROR(MATCH(IJ$1,'CSC Mitre'!ES$1:ES$220,0)),"",VLOOKUP(IJ$1,'Tactic Recode'!$A$1:$B$547,2,FALSE))</f>
        <v/>
      </c>
      <c r="IK150" t="str">
        <f>IF(ISERROR(MATCH(IK$1,'CSC Mitre'!ES$1:ES$220,0)),"",VLOOKUP(IK$1,'Tactic Recode'!$A$1:$B$547,2,FALSE))</f>
        <v/>
      </c>
      <c r="IL150" t="str">
        <f>IF(ISERROR(MATCH(IL$1,'CSC Mitre'!ES$1:ES$220,0)),"",VLOOKUP(IL$1,'Tactic Recode'!$A$1:$B$547,2,FALSE))</f>
        <v/>
      </c>
      <c r="IM150" t="str">
        <f>IF(ISERROR(MATCH(IM$1,'CSC Mitre'!ES$1:ES$220,0)),"",VLOOKUP(IM$1,'Tactic Recode'!$A$1:$B$547,2,FALSE))</f>
        <v/>
      </c>
      <c r="IN150" t="str">
        <f>IF(ISERROR(MATCH(IN$1,'CSC Mitre'!ES$1:ES$220,0)),"",VLOOKUP(IN$1,'Tactic Recode'!$A$1:$B$547,2,FALSE))</f>
        <v/>
      </c>
      <c r="IO150" t="str">
        <f>IF(ISERROR(MATCH(IO$1,'CSC Mitre'!ES$1:ES$220,0)),"",VLOOKUP(IO$1,'Tactic Recode'!$A$1:$B$547,2,FALSE))</f>
        <v/>
      </c>
      <c r="IP150" t="str">
        <f>IF(ISERROR(MATCH(IP$1,'CSC Mitre'!ES$1:ES$220,0)),"",VLOOKUP(IP$1,'Tactic Recode'!$A$1:$B$547,2,FALSE))</f>
        <v/>
      </c>
      <c r="IQ150" t="str">
        <f>IF(ISERROR(MATCH(IQ$1,'CSC Mitre'!ES$1:ES$220,0)),"",VLOOKUP(IQ$1,'Tactic Recode'!$A$1:$B$547,2,FALSE))</f>
        <v/>
      </c>
      <c r="IR150" t="str">
        <f>IF(ISERROR(MATCH(IR$1,'CSC Mitre'!ES$1:ES$220,0)),"",VLOOKUP(IR$1,'Tactic Recode'!$A$1:$B$547,2,FALSE))</f>
        <v/>
      </c>
      <c r="IS150" t="str">
        <f>IF(ISERROR(MATCH(IS$1,'CSC Mitre'!ES$1:ES$220,0)),"",VLOOKUP(IS$1,'Tactic Recode'!$A$1:$B$547,2,FALSE))</f>
        <v/>
      </c>
      <c r="IT150" t="str">
        <f>IF(ISERROR(MATCH(IT$1,'CSC Mitre'!ES$1:ES$220,0)),"",VLOOKUP(IT$1,'Tactic Recode'!$A$1:$B$547,2,FALSE))</f>
        <v/>
      </c>
      <c r="IU150" t="str">
        <f>IF(ISERROR(MATCH(IU$1,'CSC Mitre'!ES$1:ES$220,0)),"",VLOOKUP(IU$1,'Tactic Recode'!$A$1:$B$547,2,FALSE))</f>
        <v/>
      </c>
      <c r="IV150" t="str">
        <f>IF(ISERROR(MATCH(IV$1,'CSC Mitre'!ES$1:ES$220,0)),"",VLOOKUP(IV$1,'Tactic Recode'!$A$1:$B$547,2,FALSE))</f>
        <v/>
      </c>
      <c r="IW150" t="str">
        <f>IF(ISERROR(MATCH(IW$1,'CSC Mitre'!ES$1:ES$220,0)),"",VLOOKUP(IW$1,'Tactic Recode'!$A$1:$B$547,2,FALSE))</f>
        <v/>
      </c>
      <c r="IX150" t="str">
        <f>IF(ISERROR(MATCH(IX$1,'CSC Mitre'!ES$1:ES$220,0)),"",VLOOKUP(IX$1,'Tactic Recode'!$A$1:$B$547,2,FALSE))</f>
        <v/>
      </c>
      <c r="IY150" t="str">
        <f>IF(ISERROR(MATCH(IY$1,'CSC Mitre'!ES$1:ES$220,0)),"",VLOOKUP(IY$1,'Tactic Recode'!$A$1:$B$547,2,FALSE))</f>
        <v/>
      </c>
      <c r="IZ150" t="str">
        <f>IF(ISERROR(MATCH(IZ$1,'CSC Mitre'!ES$1:ES$220,0)),"",VLOOKUP(IZ$1,'Tactic Recode'!$A$1:$B$547,2,FALSE))</f>
        <v/>
      </c>
      <c r="JA150" t="str">
        <f>IF(ISERROR(MATCH(JA$1,'CSC Mitre'!ES$1:ES$220,0)),"",VLOOKUP(JA$1,'Tactic Recode'!$A$1:$B$547,2,FALSE))</f>
        <v/>
      </c>
      <c r="JB150" t="str">
        <f>IF(ISERROR(MATCH(JB$1,'CSC Mitre'!ES$1:ES$220,0)),"",VLOOKUP(JB$1,'Tactic Recode'!$A$1:$B$547,2,FALSE))</f>
        <v/>
      </c>
      <c r="JC150" t="str">
        <f>IF(ISERROR(MATCH(JC$1,'CSC Mitre'!ES$1:ES$220,0)),"",VLOOKUP(JC$1,'Tactic Recode'!$A$1:$B$547,2,FALSE))</f>
        <v/>
      </c>
      <c r="JD150" t="str">
        <f>IF(ISERROR(MATCH(JD$1,'CSC Mitre'!ES$1:ES$220,0)),"",VLOOKUP(JD$1,'Tactic Recode'!$A$1:$B$547,2,FALSE))</f>
        <v/>
      </c>
      <c r="JE150" t="str">
        <f>IF(ISERROR(MATCH(JE$1,'CSC Mitre'!ES$1:ES$220,0)),"",VLOOKUP(JE$1,'Tactic Recode'!$A$1:$B$547,2,FALSE))</f>
        <v/>
      </c>
      <c r="JF150" t="str">
        <f>IF(ISERROR(MATCH(JF$1,'CSC Mitre'!ES$1:ES$220,0)),"",VLOOKUP(JF$1,'Tactic Recode'!$A$1:$B$547,2,FALSE))</f>
        <v/>
      </c>
      <c r="JG150" t="str">
        <f>IF(ISERROR(MATCH(JG$1,'CSC Mitre'!ES$1:ES$220,0)),"",VLOOKUP(JG$1,'Tactic Recode'!$A$1:$B$547,2,FALSE))</f>
        <v/>
      </c>
      <c r="JH150" t="str">
        <f>IF(ISERROR(MATCH(JH$1,'CSC Mitre'!ES$1:ES$220,0)),"",VLOOKUP(JH$1,'Tactic Recode'!$A$1:$B$547,2,FALSE))</f>
        <v/>
      </c>
      <c r="JI150" t="str">
        <f>IF(ISERROR(MATCH(JI$1,'CSC Mitre'!ES$1:ES$220,0)),"",VLOOKUP(JI$1,'Tactic Recode'!$A$1:$B$547,2,FALSE))</f>
        <v/>
      </c>
      <c r="JJ150" t="str">
        <f>IF(ISERROR(MATCH(JJ$1,'CSC Mitre'!ES$1:ES$220,0)),"",VLOOKUP(JJ$1,'Tactic Recode'!$A$1:$B$547,2,FALSE))</f>
        <v/>
      </c>
      <c r="JK150" t="str">
        <f>IF(ISERROR(MATCH(JK$1,'CSC Mitre'!ES$1:ES$220,0)),"",VLOOKUP(JK$1,'Tactic Recode'!$A$1:$B$547,2,FALSE))</f>
        <v/>
      </c>
      <c r="JL150" t="str">
        <f>IF(ISERROR(MATCH(JL$1,'CSC Mitre'!ES$1:ES$220,0)),"",VLOOKUP(JL$1,'Tactic Recode'!$A$1:$B$547,2,FALSE))</f>
        <v/>
      </c>
      <c r="JM150" t="str">
        <f>IF(ISERROR(MATCH(JM$1,'CSC Mitre'!ES$1:ES$220,0)),"",VLOOKUP(JM$1,'Tactic Recode'!$A$1:$B$547,2,FALSE))</f>
        <v/>
      </c>
      <c r="JN150" t="str">
        <f>IF(ISERROR(MATCH(JN$1,'CSC Mitre'!ES$1:ES$220,0)),"",VLOOKUP(JN$1,'Tactic Recode'!$A$1:$B$547,2,FALSE))</f>
        <v/>
      </c>
      <c r="JO150" t="str">
        <f>IF(ISERROR(MATCH(JO$1,'CSC Mitre'!ES$1:ES$220,0)),"",VLOOKUP(JO$1,'Tactic Recode'!$A$1:$B$547,2,FALSE))</f>
        <v/>
      </c>
      <c r="JP150" t="str">
        <f>IF(ISERROR(MATCH(JP$1,'CSC Mitre'!ES$1:ES$220,0)),"",VLOOKUP(JP$1,'Tactic Recode'!$A$1:$B$547,2,FALSE))</f>
        <v/>
      </c>
      <c r="JQ150" t="str">
        <f>IF(ISERROR(MATCH(JQ$1,'CSC Mitre'!ES$1:ES$220,0)),"",VLOOKUP(JQ$1,'Tactic Recode'!$A$1:$B$547,2,FALSE))</f>
        <v/>
      </c>
      <c r="JR150" t="str">
        <f>IF(ISERROR(MATCH(JR$1,'CSC Mitre'!ES$1:ES$220,0)),"",VLOOKUP(JR$1,'Tactic Recode'!$A$1:$B$547,2,FALSE))</f>
        <v/>
      </c>
      <c r="JS150" t="str">
        <f>IF(ISERROR(MATCH(JS$1,'CSC Mitre'!ES$1:ES$220,0)),"",VLOOKUP(JS$1,'Tactic Recode'!$A$1:$B$547,2,FALSE))</f>
        <v/>
      </c>
      <c r="JT150" t="str">
        <f>IF(ISERROR(MATCH(JT$1,'CSC Mitre'!ES$1:ES$220,0)),"",VLOOKUP(JT$1,'Tactic Recode'!$A$1:$B$547,2,FALSE))</f>
        <v/>
      </c>
      <c r="JU150" t="str">
        <f>IF(ISERROR(MATCH(JU$1,'CSC Mitre'!ES$1:ES$220,0)),"",VLOOKUP(JU$1,'Tactic Recode'!$A$1:$B$547,2,FALSE))</f>
        <v/>
      </c>
      <c r="JV150" t="str">
        <f>IF(ISERROR(MATCH(JV$1,'CSC Mitre'!ES$1:ES$220,0)),"",VLOOKUP(JV$1,'Tactic Recode'!$A$1:$B$547,2,FALSE))</f>
        <v/>
      </c>
      <c r="JW150" t="str">
        <f>IF(ISERROR(MATCH(JW$1,'CSC Mitre'!ES$1:ES$220,0)),"",VLOOKUP(JW$1,'Tactic Recode'!$A$1:$B$547,2,FALSE))</f>
        <v/>
      </c>
      <c r="JX150" t="str">
        <f>IF(ISERROR(MATCH(JX$1,'CSC Mitre'!ES$1:ES$220,0)),"",VLOOKUP(JX$1,'Tactic Recode'!$A$1:$B$547,2,FALSE))</f>
        <v/>
      </c>
      <c r="JY150" t="str">
        <f>IF(ISERROR(MATCH(JY$1,'CSC Mitre'!ES$1:ES$220,0)),"",VLOOKUP(JY$1,'Tactic Recode'!$A$1:$B$547,2,FALSE))</f>
        <v/>
      </c>
      <c r="JZ150" t="str">
        <f>IF(ISERROR(MATCH(JZ$1,'CSC Mitre'!ES$1:ES$220,0)),"",VLOOKUP(JZ$1,'Tactic Recode'!$A$1:$B$547,2,FALSE))</f>
        <v/>
      </c>
      <c r="KA150" t="str">
        <f>IF(ISERROR(MATCH(KA$1,'CSC Mitre'!ES$1:ES$220,0)),"",VLOOKUP(KA$1,'Tactic Recode'!$A$1:$B$547,2,FALSE))</f>
        <v/>
      </c>
      <c r="KB150" t="str">
        <f>IF(ISERROR(MATCH(KB$1,'CSC Mitre'!ES$1:ES$220,0)),"",VLOOKUP(KB$1,'Tactic Recode'!$A$1:$B$547,2,FALSE))</f>
        <v/>
      </c>
      <c r="KC150" t="str">
        <f>IF(ISERROR(MATCH(KC$1,'CSC Mitre'!ES$1:ES$220,0)),"",VLOOKUP(KC$1,'Tactic Recode'!$A$1:$B$547,2,FALSE))</f>
        <v/>
      </c>
      <c r="KD150" t="str">
        <f>IF(ISERROR(MATCH(KD$1,'CSC Mitre'!ES$1:ES$220,0)),"",VLOOKUP(KD$1,'Tactic Recode'!$A$1:$B$547,2,FALSE))</f>
        <v/>
      </c>
      <c r="KE150" t="str">
        <f>IF(ISERROR(MATCH(KE$1,'CSC Mitre'!ES$1:ES$220,0)),"",VLOOKUP(KE$1,'Tactic Recode'!$A$1:$B$547,2,FALSE))</f>
        <v/>
      </c>
      <c r="KF150" t="str">
        <f>IF(ISERROR(MATCH(KF$1,'CSC Mitre'!ES$1:ES$220,0)),"",VLOOKUP(KF$1,'Tactic Recode'!$A$1:$B$547,2,FALSE))</f>
        <v/>
      </c>
      <c r="KG150" t="str">
        <f>IF(ISERROR(MATCH(KG$1,'CSC Mitre'!ES$1:ES$220,0)),"",VLOOKUP(KG$1,'Tactic Recode'!$A$1:$B$547,2,FALSE))</f>
        <v/>
      </c>
      <c r="KH150" t="str">
        <f>IF(ISERROR(MATCH(KH$1,'CSC Mitre'!ES$1:ES$220,0)),"",VLOOKUP(KH$1,'Tactic Recode'!$A$1:$B$547,2,FALSE))</f>
        <v/>
      </c>
      <c r="KI150" t="str">
        <f>IF(ISERROR(MATCH(KI$1,'CSC Mitre'!ES$1:ES$220,0)),"",VLOOKUP(KI$1,'Tactic Recode'!$A$1:$B$547,2,FALSE))</f>
        <v/>
      </c>
      <c r="KJ150" t="str">
        <f>IF(ISERROR(MATCH(KJ$1,'CSC Mitre'!ES$1:ES$220,0)),"",VLOOKUP(KJ$1,'Tactic Recode'!$A$1:$B$547,2,FALSE))</f>
        <v/>
      </c>
      <c r="KK150" t="str">
        <f>IF(ISERROR(MATCH(KK$1,'CSC Mitre'!ES$1:ES$220,0)),"",VLOOKUP(KK$1,'Tactic Recode'!$A$1:$B$547,2,FALSE))</f>
        <v/>
      </c>
      <c r="KL150" t="str">
        <f>IF(ISERROR(MATCH(KL$1,'CSC Mitre'!ES$1:ES$220,0)),"",VLOOKUP(KL$1,'Tactic Recode'!$A$1:$B$547,2,FALSE))</f>
        <v/>
      </c>
      <c r="KM150" t="str">
        <f>IF(ISERROR(MATCH(KM$1,'CSC Mitre'!ES$1:ES$220,0)),"",VLOOKUP(KM$1,'Tactic Recode'!$A$1:$B$547,2,FALSE))</f>
        <v/>
      </c>
      <c r="KN150" t="str">
        <f>IF(ISERROR(MATCH(KN$1,'CSC Mitre'!ES$1:ES$220,0)),"",VLOOKUP(KN$1,'Tactic Recode'!$A$1:$B$547,2,FALSE))</f>
        <v/>
      </c>
      <c r="KO150" t="str">
        <f>IF(ISERROR(MATCH(KO$1,'CSC Mitre'!ES$1:ES$220,0)),"",VLOOKUP(KO$1,'Tactic Recode'!$A$1:$B$547,2,FALSE))</f>
        <v/>
      </c>
      <c r="KP150" t="str">
        <f>IF(ISERROR(MATCH(KP$1,'CSC Mitre'!ES$1:ES$220,0)),"",VLOOKUP(KP$1,'Tactic Recode'!$A$1:$B$547,2,FALSE))</f>
        <v/>
      </c>
      <c r="KQ150" t="str">
        <f>IF(ISERROR(MATCH(KQ$1,'CSC Mitre'!ES$1:ES$220,0)),"",VLOOKUP(KQ$1,'Tactic Recode'!$A$1:$B$547,2,FALSE))</f>
        <v/>
      </c>
      <c r="KR150" t="str">
        <f>IF(ISERROR(MATCH(KR$1,'CSC Mitre'!ES$1:ES$220,0)),"",VLOOKUP(KR$1,'Tactic Recode'!$A$1:$B$547,2,FALSE))</f>
        <v/>
      </c>
      <c r="KS150" t="str">
        <f>IF(ISERROR(MATCH(KS$1,'CSC Mitre'!ES$1:ES$220,0)),"",VLOOKUP(KS$1,'Tactic Recode'!$A$1:$B$547,2,FALSE))</f>
        <v/>
      </c>
      <c r="KT150" t="str">
        <f>IF(ISERROR(MATCH(KT$1,'CSC Mitre'!ES$1:ES$220,0)),"",VLOOKUP(KT$1,'Tactic Recode'!$A$1:$B$547,2,FALSE))</f>
        <v/>
      </c>
      <c r="KU150" t="str">
        <f>IF(ISERROR(MATCH(KU$1,'CSC Mitre'!ES$1:ES$220,0)),"",VLOOKUP(KU$1,'Tactic Recode'!$A$1:$B$547,2,FALSE))</f>
        <v/>
      </c>
      <c r="KV150" t="str">
        <f>IF(ISERROR(MATCH(KV$1,'CSC Mitre'!ES$1:ES$220,0)),"",VLOOKUP(KV$1,'Tactic Recode'!$A$1:$B$547,2,FALSE))</f>
        <v/>
      </c>
      <c r="KW150" t="str">
        <f>IF(ISERROR(MATCH(KW$1,'CSC Mitre'!ES$1:ES$220,0)),"",VLOOKUP(KW$1,'Tactic Recode'!$A$1:$B$547,2,FALSE))</f>
        <v/>
      </c>
      <c r="KX150" t="str">
        <f>IF(ISERROR(MATCH(KX$1,'CSC Mitre'!ES$1:ES$220,0)),"",VLOOKUP(KX$1,'Tactic Recode'!$A$1:$B$547,2,FALSE))</f>
        <v/>
      </c>
      <c r="KY150" t="str">
        <f>IF(ISERROR(MATCH(KY$1,'CSC Mitre'!ES$1:ES$220,0)),"",VLOOKUP(KY$1,'Tactic Recode'!$A$1:$B$547,2,FALSE))</f>
        <v/>
      </c>
      <c r="KZ150" t="str">
        <f>IF(ISERROR(MATCH(KZ$1,'CSC Mitre'!ES$1:ES$220,0)),"",VLOOKUP(KZ$1,'Tactic Recode'!$A$1:$B$547,2,FALSE))</f>
        <v/>
      </c>
      <c r="LA150" t="str">
        <f>IF(ISERROR(MATCH(LA$1,'CSC Mitre'!ES$1:ES$220,0)),"",VLOOKUP(LA$1,'Tactic Recode'!$A$1:$B$547,2,FALSE))</f>
        <v/>
      </c>
      <c r="LB150" t="str">
        <f>IF(ISERROR(MATCH(LB$1,'CSC Mitre'!ES$1:ES$220,0)),"",VLOOKUP(LB$1,'Tactic Recode'!$A$1:$B$547,2,FALSE))</f>
        <v/>
      </c>
      <c r="LC150" t="str">
        <f>IF(ISERROR(MATCH(LC$1,'CSC Mitre'!ES$1:ES$220,0)),"",VLOOKUP(LC$1,'Tactic Recode'!$A$1:$B$547,2,FALSE))</f>
        <v/>
      </c>
      <c r="LD150" t="str">
        <f>IF(ISERROR(MATCH(LD$1,'CSC Mitre'!ES$1:ES$220,0)),"",VLOOKUP(LD$1,'Tactic Recode'!$A$1:$B$547,2,FALSE))</f>
        <v/>
      </c>
      <c r="LE150" t="str">
        <f>IF(ISERROR(MATCH(LE$1,'CSC Mitre'!ES$1:ES$220,0)),"",VLOOKUP(LE$1,'Tactic Recode'!$A$1:$B$547,2,FALSE))</f>
        <v/>
      </c>
      <c r="LF150" t="str">
        <f>IF(ISERROR(MATCH(LF$1,'CSC Mitre'!ES$1:ES$220,0)),"",VLOOKUP(LF$1,'Tactic Recode'!$A$1:$B$547,2,FALSE))</f>
        <v/>
      </c>
      <c r="LG150" t="str">
        <f>IF(ISERROR(MATCH(LG$1,'CSC Mitre'!ES$1:ES$220,0)),"",VLOOKUP(LG$1,'Tactic Recode'!$A$1:$B$547,2,FALSE))</f>
        <v/>
      </c>
      <c r="LH150" t="str">
        <f>IF(ISERROR(MATCH(LH$1,'CSC Mitre'!ES$1:ES$220,0)),"",VLOOKUP(LH$1,'Tactic Recode'!$A$1:$B$547,2,FALSE))</f>
        <v/>
      </c>
      <c r="LI150" t="str">
        <f>IF(ISERROR(MATCH(LI$1,'CSC Mitre'!ES$1:ES$220,0)),"",VLOOKUP(LI$1,'Tactic Recode'!$A$1:$B$547,2,FALSE))</f>
        <v/>
      </c>
      <c r="LJ150" t="str">
        <f>IF(ISERROR(MATCH(LJ$1,'CSC Mitre'!ES$1:ES$220,0)),"",VLOOKUP(LJ$1,'Tactic Recode'!$A$1:$B$547,2,FALSE))</f>
        <v/>
      </c>
      <c r="LK150" t="str">
        <f>IF(ISERROR(MATCH(LK$1,'CSC Mitre'!ES$1:ES$220,0)),"",VLOOKUP(LK$1,'Tactic Recode'!$A$1:$B$547,2,FALSE))</f>
        <v/>
      </c>
      <c r="LL150" t="str">
        <f>IF(ISERROR(MATCH(LL$1,'CSC Mitre'!ES$1:ES$220,0)),"",VLOOKUP(LL$1,'Tactic Recode'!$A$1:$B$547,2,FALSE))</f>
        <v/>
      </c>
      <c r="LM150" t="str">
        <f>IF(ISERROR(MATCH(LM$1,'CSC Mitre'!ES$1:ES$220,0)),"",VLOOKUP(LM$1,'Tactic Recode'!$A$1:$B$547,2,FALSE))</f>
        <v/>
      </c>
      <c r="LN150" t="str">
        <f>IF(ISERROR(MATCH(LN$1,'CSC Mitre'!ES$1:ES$220,0)),"",VLOOKUP(LN$1,'Tactic Recode'!$A$1:$B$547,2,FALSE))</f>
        <v/>
      </c>
      <c r="LO150" t="str">
        <f>IF(ISERROR(MATCH(LO$1,'CSC Mitre'!ES$1:ES$220,0)),"",VLOOKUP(LO$1,'Tactic Recode'!$A$1:$B$547,2,FALSE))</f>
        <v/>
      </c>
      <c r="LP150" t="str">
        <f>IF(ISERROR(MATCH(LP$1,'CSC Mitre'!ES$1:ES$220,0)),"",VLOOKUP(LP$1,'Tactic Recode'!$A$1:$B$547,2,FALSE))</f>
        <v/>
      </c>
      <c r="LQ150" t="str">
        <f>IF(ISERROR(MATCH(LQ$1,'CSC Mitre'!ES$1:ES$220,0)),"",VLOOKUP(LQ$1,'Tactic Recode'!$A$1:$B$547,2,FALSE))</f>
        <v/>
      </c>
      <c r="LR150" t="str">
        <f>IF(ISERROR(MATCH(LR$1,'CSC Mitre'!ES$1:ES$220,0)),"",VLOOKUP(LR$1,'Tactic Recode'!$A$1:$B$547,2,FALSE))</f>
        <v/>
      </c>
      <c r="LS150" t="str">
        <f>IF(ISERROR(MATCH(LS$1,'CSC Mitre'!ES$1:ES$220,0)),"",VLOOKUP(LS$1,'Tactic Recode'!$A$1:$B$547,2,FALSE))</f>
        <v/>
      </c>
      <c r="LT150" t="str">
        <f>IF(ISERROR(MATCH(LT$1,'CSC Mitre'!ES$1:ES$220,0)),"",VLOOKUP(LT$1,'Tactic Recode'!$A$1:$B$547,2,FALSE))</f>
        <v/>
      </c>
      <c r="LU150" t="str">
        <f>IF(ISERROR(MATCH(LU$1,'CSC Mitre'!ES$1:ES$220,0)),"",VLOOKUP(LU$1,'Tactic Recode'!$A$1:$B$547,2,FALSE))</f>
        <v/>
      </c>
      <c r="LV150" t="str">
        <f>IF(ISERROR(MATCH(LV$1,'CSC Mitre'!ES$1:ES$220,0)),"",VLOOKUP(LV$1,'Tactic Recode'!$A$1:$B$547,2,FALSE))</f>
        <v/>
      </c>
      <c r="LW150" t="str">
        <f>IF(ISERROR(MATCH(LW$1,'CSC Mitre'!ES$1:ES$220,0)),"",VLOOKUP(LW$1,'Tactic Recode'!$A$1:$B$547,2,FALSE))</f>
        <v/>
      </c>
      <c r="LX150" t="str">
        <f>IF(ISERROR(MATCH(LX$1,'CSC Mitre'!ES$1:ES$220,0)),"",VLOOKUP(LX$1,'Tactic Recode'!$A$1:$B$547,2,FALSE))</f>
        <v/>
      </c>
      <c r="LY150" t="str">
        <f>IF(ISERROR(MATCH(LY$1,'CSC Mitre'!ES$1:ES$220,0)),"",VLOOKUP(LY$1,'Tactic Recode'!$A$1:$B$547,2,FALSE))</f>
        <v/>
      </c>
      <c r="LZ150" t="str">
        <f>IF(ISERROR(MATCH(LZ$1,'CSC Mitre'!ES$1:ES$220,0)),"",VLOOKUP(LZ$1,'Tactic Recode'!$A$1:$B$547,2,FALSE))</f>
        <v/>
      </c>
      <c r="MA150" t="str">
        <f>IF(ISERROR(MATCH(MA$1,'CSC Mitre'!ES$1:ES$220,0)),"",VLOOKUP(MA$1,'Tactic Recode'!$A$1:$B$547,2,FALSE))</f>
        <v/>
      </c>
      <c r="MB150" t="str">
        <f>IF(ISERROR(MATCH(MB$1,'CSC Mitre'!ES$1:ES$220,0)),"",VLOOKUP(MB$1,'Tactic Recode'!$A$1:$B$547,2,FALSE))</f>
        <v/>
      </c>
      <c r="MC150" t="str">
        <f>IF(ISERROR(MATCH(MC$1,'CSC Mitre'!ES$1:ES$220,0)),"",VLOOKUP(MC$1,'Tactic Recode'!$A$1:$B$547,2,FALSE))</f>
        <v/>
      </c>
      <c r="MD150" t="str">
        <f>IF(ISERROR(MATCH(MD$1,'CSC Mitre'!ES$1:ES$220,0)),"",VLOOKUP(MD$1,'Tactic Recode'!$A$1:$B$547,2,FALSE))</f>
        <v/>
      </c>
      <c r="ME150" t="str">
        <f>IF(ISERROR(MATCH(ME$1,'CSC Mitre'!ES$1:ES$220,0)),"",VLOOKUP(ME$1,'Tactic Recode'!$A$1:$B$547,2,FALSE))</f>
        <v/>
      </c>
      <c r="MF150" t="str">
        <f>IF(ISERROR(MATCH(MF$1,'CSC Mitre'!ES$1:ES$220,0)),"",VLOOKUP(MF$1,'Tactic Recode'!$A$1:$B$547,2,FALSE))</f>
        <v/>
      </c>
      <c r="MG150" t="str">
        <f>IF(ISERROR(MATCH(MG$1,'CSC Mitre'!ES$1:ES$220,0)),"",VLOOKUP(MG$1,'Tactic Recode'!$A$1:$B$547,2,FALSE))</f>
        <v/>
      </c>
      <c r="MH150" t="str">
        <f>IF(ISERROR(MATCH(MH$1,'CSC Mitre'!ES$1:ES$220,0)),"",VLOOKUP(MH$1,'Tactic Recode'!$A$1:$B$547,2,FALSE))</f>
        <v/>
      </c>
      <c r="MI150" t="str">
        <f>IF(ISERROR(MATCH(MI$1,'CSC Mitre'!ES$1:ES$220,0)),"",VLOOKUP(MI$1,'Tactic Recode'!$A$1:$B$547,2,FALSE))</f>
        <v/>
      </c>
      <c r="MJ150" t="str">
        <f>IF(ISERROR(MATCH(MJ$1,'CSC Mitre'!ES$1:ES$220,0)),"",VLOOKUP(MJ$1,'Tactic Recode'!$A$1:$B$547,2,FALSE))</f>
        <v/>
      </c>
      <c r="MK150" t="str">
        <f>IF(ISERROR(MATCH(MK$1,'CSC Mitre'!ES$1:ES$220,0)),"",VLOOKUP(MK$1,'Tactic Recode'!$A$1:$B$547,2,FALSE))</f>
        <v/>
      </c>
      <c r="ML150" t="str">
        <f>IF(ISERROR(MATCH(ML$1,'CSC Mitre'!ES$1:ES$220,0)),"",VLOOKUP(ML$1,'Tactic Recode'!$A$1:$B$547,2,FALSE))</f>
        <v/>
      </c>
      <c r="MM150" t="str">
        <f>IF(ISERROR(MATCH(MM$1,'CSC Mitre'!ES$1:ES$220,0)),"",VLOOKUP(MM$1,'Tactic Recode'!$A$1:$B$547,2,FALSE))</f>
        <v/>
      </c>
      <c r="MN150" t="str">
        <f>IF(ISERROR(MATCH(MN$1,'CSC Mitre'!ES$1:ES$220,0)),"",VLOOKUP(MN$1,'Tactic Recode'!$A$1:$B$547,2,FALSE))</f>
        <v/>
      </c>
      <c r="MO150" t="str">
        <f>IF(ISERROR(MATCH(MO$1,'CSC Mitre'!ES$1:ES$220,0)),"",VLOOKUP(MO$1,'Tactic Recode'!$A$1:$B$547,2,FALSE))</f>
        <v/>
      </c>
      <c r="MP150" t="str">
        <f>IF(ISERROR(MATCH(MP$1,'CSC Mitre'!ES$1:ES$220,0)),"",VLOOKUP(MP$1,'Tactic Recode'!$A$1:$B$547,2,FALSE))</f>
        <v/>
      </c>
      <c r="MQ150" t="str">
        <f>IF(ISERROR(MATCH(MQ$1,'CSC Mitre'!ES$1:ES$220,0)),"",VLOOKUP(MQ$1,'Tactic Recode'!$A$1:$B$547,2,FALSE))</f>
        <v/>
      </c>
      <c r="MR150" t="str">
        <f>IF(ISERROR(MATCH(MR$1,'CSC Mitre'!ES$1:ES$220,0)),"",VLOOKUP(MR$1,'Tactic Recode'!$A$1:$B$547,2,FALSE))</f>
        <v/>
      </c>
      <c r="MS150" t="str">
        <f>IF(ISERROR(MATCH(MS$1,'CSC Mitre'!ES$1:ES$220,0)),"",VLOOKUP(MS$1,'Tactic Recode'!$A$1:$B$547,2,FALSE))</f>
        <v/>
      </c>
      <c r="MT150" t="str">
        <f>IF(ISERROR(MATCH(MT$1,'CSC Mitre'!ES$1:ES$220,0)),"",VLOOKUP(MT$1,'Tactic Recode'!$A$1:$B$547,2,FALSE))</f>
        <v/>
      </c>
      <c r="MU150" t="str">
        <f>IF(ISERROR(MATCH(MU$1,'CSC Mitre'!ES$1:ES$220,0)),"",VLOOKUP(MU$1,'Tactic Recode'!$A$1:$B$547,2,FALSE))</f>
        <v/>
      </c>
      <c r="MV150" t="str">
        <f>IF(ISERROR(MATCH(MV$1,'CSC Mitre'!ES$1:ES$220,0)),"",VLOOKUP(MV$1,'Tactic Recode'!$A$1:$B$547,2,FALSE))</f>
        <v/>
      </c>
      <c r="MW150" t="str">
        <f>IF(ISERROR(MATCH(MW$1,'CSC Mitre'!ES$1:ES$220,0)),"",VLOOKUP(MW$1,'Tactic Recode'!$A$1:$B$547,2,FALSE))</f>
        <v/>
      </c>
      <c r="MX150" t="str">
        <f>IF(ISERROR(MATCH(MX$1,'CSC Mitre'!ES$1:ES$220,0)),"",VLOOKUP(MX$1,'Tactic Recode'!$A$1:$B$547,2,FALSE))</f>
        <v/>
      </c>
      <c r="MY150" t="str">
        <f>IF(ISERROR(MATCH(MY$1,'CSC Mitre'!ES$1:ES$220,0)),"",VLOOKUP(MY$1,'Tactic Recode'!$A$1:$B$547,2,FALSE))</f>
        <v/>
      </c>
      <c r="MZ150" t="str">
        <f>IF(ISERROR(MATCH(MZ$1,'CSC Mitre'!ES$1:ES$220,0)),"",VLOOKUP(MZ$1,'Tactic Recode'!$A$1:$B$547,2,FALSE))</f>
        <v/>
      </c>
      <c r="NA150" t="str">
        <f>IF(ISERROR(MATCH(NA$1,'CSC Mitre'!ES$1:ES$220,0)),"",VLOOKUP(NA$1,'Tactic Recode'!$A$1:$B$547,2,FALSE))</f>
        <v/>
      </c>
      <c r="NB150" t="str">
        <f>IF(ISERROR(MATCH(NB$1,'CSC Mitre'!ES$1:ES$220,0)),"",VLOOKUP(NB$1,'Tactic Recode'!$A$1:$B$547,2,FALSE))</f>
        <v/>
      </c>
      <c r="NC150" t="str">
        <f>IF(ISERROR(MATCH(NC$1,'CSC Mitre'!ES$1:ES$220,0)),"",VLOOKUP(NC$1,'Tactic Recode'!$A$1:$B$547,2,FALSE))</f>
        <v/>
      </c>
      <c r="ND150" t="str">
        <f>IF(ISERROR(MATCH(ND$1,'CSC Mitre'!ES$1:ES$220,0)),"",VLOOKUP(ND$1,'Tactic Recode'!$A$1:$B$547,2,FALSE))</f>
        <v/>
      </c>
      <c r="NE150" t="str">
        <f>IF(ISERROR(MATCH(NE$1,'CSC Mitre'!ES$1:ES$220,0)),"",VLOOKUP(NE$1,'Tactic Recode'!$A$1:$B$547,2,FALSE))</f>
        <v/>
      </c>
      <c r="NF150" t="str">
        <f>IF(ISERROR(MATCH(NF$1,'CSC Mitre'!ES$1:ES$220,0)),"",VLOOKUP(NF$1,'Tactic Recode'!$A$1:$B$547,2,FALSE))</f>
        <v/>
      </c>
      <c r="NG150" t="str">
        <f>IF(ISERROR(MATCH(NG$1,'CSC Mitre'!ES$1:ES$220,0)),"",VLOOKUP(NG$1,'Tactic Recode'!$A$1:$B$547,2,FALSE))</f>
        <v/>
      </c>
      <c r="NH150" t="str">
        <f>IF(ISERROR(MATCH(NH$1,'CSC Mitre'!ES$1:ES$220,0)),"",VLOOKUP(NH$1,'Tactic Recode'!$A$1:$B$547,2,FALSE))</f>
        <v/>
      </c>
      <c r="NI150" t="str">
        <f>IF(ISERROR(MATCH(NI$1,'CSC Mitre'!ES$1:ES$220,0)),"",VLOOKUP(NI$1,'Tactic Recode'!$A$1:$B$547,2,FALSE))</f>
        <v/>
      </c>
      <c r="NJ150" t="str">
        <f>IF(ISERROR(MATCH(NJ$1,'CSC Mitre'!ES$1:ES$220,0)),"",VLOOKUP(NJ$1,'Tactic Recode'!$A$1:$B$547,2,FALSE))</f>
        <v/>
      </c>
      <c r="NK150" t="str">
        <f>IF(ISERROR(MATCH(NK$1,'CSC Mitre'!ES$1:ES$220,0)),"",VLOOKUP(NK$1,'Tactic Recode'!$A$1:$B$547,2,FALSE))</f>
        <v/>
      </c>
      <c r="NL150" t="str">
        <f>IF(ISERROR(MATCH(NL$1,'CSC Mitre'!ES$1:ES$220,0)),"",VLOOKUP(NL$1,'Tactic Recode'!$A$1:$B$547,2,FALSE))</f>
        <v/>
      </c>
      <c r="NM150" t="str">
        <f>IF(ISERROR(MATCH(NM$1,'CSC Mitre'!ES$1:ES$220,0)),"",VLOOKUP(NM$1,'Tactic Recode'!$A$1:$B$547,2,FALSE))</f>
        <v/>
      </c>
      <c r="NN150" t="str">
        <f>IF(ISERROR(MATCH(NN$1,'CSC Mitre'!ES$1:ES$220,0)),"",VLOOKUP(NN$1,'Tactic Recode'!$A$1:$B$547,2,FALSE))</f>
        <v/>
      </c>
      <c r="NO150" t="str">
        <f>IF(ISERROR(MATCH(NO$1,'CSC Mitre'!ES$1:ES$220,0)),"",VLOOKUP(NO$1,'Tactic Recode'!$A$1:$B$547,2,FALSE))</f>
        <v/>
      </c>
      <c r="NP150" t="str">
        <f>IF(ISERROR(MATCH(NP$1,'CSC Mitre'!ES$1:ES$220,0)),"",VLOOKUP(NP$1,'Tactic Recode'!$A$1:$B$547,2,FALSE))</f>
        <v/>
      </c>
      <c r="NQ150" t="str">
        <f>IF(ISERROR(MATCH(NQ$1,'CSC Mitre'!ES$1:ES$220,0)),"",VLOOKUP(NQ$1,'Tactic Recode'!$A$1:$B$547,2,FALSE))</f>
        <v/>
      </c>
      <c r="NR150" t="str">
        <f>IF(ISERROR(MATCH(NR$1,'CSC Mitre'!ES$1:ES$220,0)),"",VLOOKUP(NR$1,'Tactic Recode'!$A$1:$B$547,2,FALSE))</f>
        <v/>
      </c>
      <c r="NS150" t="str">
        <f>IF(ISERROR(MATCH(NS$1,'CSC Mitre'!ES$1:ES$220,0)),"",VLOOKUP(NS$1,'Tactic Recode'!$A$1:$B$547,2,FALSE))</f>
        <v/>
      </c>
      <c r="NT150" t="str">
        <f>IF(ISERROR(MATCH(NT$1,'CSC Mitre'!ES$1:ES$220,0)),"",VLOOKUP(NT$1,'Tactic Recode'!$A$1:$B$547,2,FALSE))</f>
        <v/>
      </c>
      <c r="NU150" t="str">
        <f>IF(ISERROR(MATCH(NU$1,'CSC Mitre'!ES$1:ES$220,0)),"",VLOOKUP(NU$1,'Tactic Recode'!$A$1:$B$547,2,FALSE))</f>
        <v/>
      </c>
      <c r="NV150" t="str">
        <f>IF(ISERROR(MATCH(NV$1,'CSC Mitre'!ES$1:ES$220,0)),"",VLOOKUP(NV$1,'Tactic Recode'!$A$1:$B$547,2,FALSE))</f>
        <v/>
      </c>
      <c r="NW150" t="str">
        <f>IF(ISERROR(MATCH(NW$1,'CSC Mitre'!ES$1:ES$220,0)),"",VLOOKUP(NW$1,'Tactic Recode'!$A$1:$B$547,2,FALSE))</f>
        <v/>
      </c>
      <c r="NX150" t="str">
        <f>IF(ISERROR(MATCH(NX$1,'CSC Mitre'!ES$1:ES$220,0)),"",VLOOKUP(NX$1,'Tactic Recode'!$A$1:$B$547,2,FALSE))</f>
        <v/>
      </c>
      <c r="NY150" t="str">
        <f>IF(ISERROR(MATCH(NY$1,'CSC Mitre'!ES$1:ES$220,0)),"",VLOOKUP(NY$1,'Tactic Recode'!$A$1:$B$547,2,FALSE))</f>
        <v/>
      </c>
      <c r="NZ150" t="str">
        <f>IF(ISERROR(MATCH(NZ$1,'CSC Mitre'!ES$1:ES$220,0)),"",VLOOKUP(NZ$1,'Tactic Recode'!$A$1:$B$547,2,FALSE))</f>
        <v/>
      </c>
      <c r="OA150" t="str">
        <f>IF(ISERROR(MATCH(OA$1,'CSC Mitre'!ES$1:ES$220,0)),"",VLOOKUP(OA$1,'Tactic Recode'!$A$1:$B$547,2,FALSE))</f>
        <v/>
      </c>
      <c r="OB150" t="str">
        <f>IF(ISERROR(MATCH(OB$1,'CSC Mitre'!ES$1:ES$220,0)),"",VLOOKUP(OB$1,'Tactic Recode'!$A$1:$B$547,2,FALSE))</f>
        <v/>
      </c>
      <c r="OC150" t="str">
        <f>IF(ISERROR(MATCH(OC$1,'CSC Mitre'!ES$1:ES$220,0)),"",VLOOKUP(OC$1,'Tactic Recode'!$A$1:$B$547,2,FALSE))</f>
        <v/>
      </c>
      <c r="OD150" t="str">
        <f>IF(ISERROR(MATCH(OD$1,'CSC Mitre'!ES$1:ES$220,0)),"",VLOOKUP(OD$1,'Tactic Recode'!$A$1:$B$547,2,FALSE))</f>
        <v/>
      </c>
      <c r="OE150" t="str">
        <f>IF(ISERROR(MATCH(OE$1,'CSC Mitre'!ES$1:ES$220,0)),"",VLOOKUP(OE$1,'Tactic Recode'!$A$1:$B$547,2,FALSE))</f>
        <v/>
      </c>
      <c r="OF150" t="str">
        <f>IF(ISERROR(MATCH(OF$1,'CSC Mitre'!ES$1:ES$220,0)),"",VLOOKUP(OF$1,'Tactic Recode'!$A$1:$B$547,2,FALSE))</f>
        <v/>
      </c>
      <c r="OG150" t="str">
        <f>IF(ISERROR(MATCH(OG$1,'CSC Mitre'!ES$1:ES$220,0)),"",VLOOKUP(OG$1,'Tactic Recode'!$A$1:$B$547,2,FALSE))</f>
        <v/>
      </c>
      <c r="OH150" t="str">
        <f>IF(ISERROR(MATCH(OH$1,'CSC Mitre'!ES$1:ES$220,0)),"",VLOOKUP(OH$1,'Tactic Recode'!$A$1:$B$547,2,FALSE))</f>
        <v/>
      </c>
      <c r="OI150" t="str">
        <f>IF(ISERROR(MATCH(OI$1,'CSC Mitre'!ES$1:ES$220,0)),"",VLOOKUP(OI$1,'Tactic Recode'!$A$1:$B$547,2,FALSE))</f>
        <v/>
      </c>
      <c r="OJ150" t="str">
        <f>IF(ISERROR(MATCH(OJ$1,'CSC Mitre'!ES$1:ES$220,0)),"",VLOOKUP(OJ$1,'Tactic Recode'!$A$1:$B$547,2,FALSE))</f>
        <v/>
      </c>
      <c r="OK150" t="str">
        <f>IF(ISERROR(MATCH(OK$1,'CSC Mitre'!ES$1:ES$220,0)),"",VLOOKUP(OK$1,'Tactic Recode'!$A$1:$B$547,2,FALSE))</f>
        <v/>
      </c>
      <c r="OL150" t="str">
        <f>IF(ISERROR(MATCH(OL$1,'CSC Mitre'!ES$1:ES$220,0)),"",VLOOKUP(OL$1,'Tactic Recode'!$A$1:$B$547,2,FALSE))</f>
        <v/>
      </c>
      <c r="OM150" t="str">
        <f>IF(ISERROR(MATCH(OM$1,'CSC Mitre'!ES$1:ES$220,0)),"",VLOOKUP(OM$1,'Tactic Recode'!$A$1:$B$547,2,FALSE))</f>
        <v/>
      </c>
      <c r="ON150" t="str">
        <f>IF(ISERROR(MATCH(ON$1,'CSC Mitre'!ES$1:ES$220,0)),"",VLOOKUP(ON$1,'Tactic Recode'!$A$1:$B$547,2,FALSE))</f>
        <v/>
      </c>
      <c r="OO150" t="str">
        <f>IF(ISERROR(MATCH(OO$1,'CSC Mitre'!ES$1:ES$220,0)),"",VLOOKUP(OO$1,'Tactic Recode'!$A$1:$B$547,2,FALSE))</f>
        <v/>
      </c>
      <c r="OP150" t="str">
        <f>IF(ISERROR(MATCH(OP$1,'CSC Mitre'!ES$1:ES$220,0)),"",VLOOKUP(OP$1,'Tactic Recode'!$A$1:$B$547,2,FALSE))</f>
        <v/>
      </c>
      <c r="OQ150" t="str">
        <f>IF(ISERROR(MATCH(OQ$1,'CSC Mitre'!ES$1:ES$220,0)),"",VLOOKUP(OQ$1,'Tactic Recode'!$A$1:$B$547,2,FALSE))</f>
        <v/>
      </c>
      <c r="OR150" t="str">
        <f>IF(ISERROR(MATCH(OR$1,'CSC Mitre'!ES$1:ES$220,0)),"",VLOOKUP(OR$1,'Tactic Recode'!$A$1:$B$547,2,FALSE))</f>
        <v/>
      </c>
      <c r="OS150" t="str">
        <f>IF(ISERROR(MATCH(OS$1,'CSC Mitre'!ES$1:ES$220,0)),"",VLOOKUP(OS$1,'Tactic Recode'!$A$1:$B$547,2,FALSE))</f>
        <v/>
      </c>
      <c r="OT150" t="str">
        <f>IF(ISERROR(MATCH(OT$1,'CSC Mitre'!ES$1:ES$220,0)),"",VLOOKUP(OT$1,'Tactic Recode'!$A$1:$B$547,2,FALSE))</f>
        <v/>
      </c>
      <c r="OU150" t="str">
        <f>IF(ISERROR(MATCH(OU$1,'CSC Mitre'!ES$1:ES$220,0)),"",VLOOKUP(OU$1,'Tactic Recode'!$A$1:$B$547,2,FALSE))</f>
        <v/>
      </c>
      <c r="OV150" t="str">
        <f>IF(ISERROR(MATCH(OV$1,'CSC Mitre'!ES$1:ES$220,0)),"",VLOOKUP(OV$1,'Tactic Recode'!$A$1:$B$547,2,FALSE))</f>
        <v/>
      </c>
      <c r="OW150" t="str">
        <f>IF(ISERROR(MATCH(OW$1,'CSC Mitre'!ES$1:ES$220,0)),"",VLOOKUP(OW$1,'Tactic Recode'!$A$1:$B$547,2,FALSE))</f>
        <v/>
      </c>
      <c r="OX150" t="str">
        <f>IF(ISERROR(MATCH(OX$1,'CSC Mitre'!ES$1:ES$220,0)),"",VLOOKUP(OX$1,'Tactic Recode'!$A$1:$B$547,2,FALSE))</f>
        <v/>
      </c>
      <c r="OY150" t="str">
        <f>IF(ISERROR(MATCH(OY$1,'CSC Mitre'!ES$1:ES$220,0)),"",VLOOKUP(OY$1,'Tactic Recode'!$A$1:$B$547,2,FALSE))</f>
        <v/>
      </c>
      <c r="OZ150" t="str">
        <f>IF(ISERROR(MATCH(OZ$1,'CSC Mitre'!ES$1:ES$220,0)),"",VLOOKUP(OZ$1,'Tactic Recode'!$A$1:$B$547,2,FALSE))</f>
        <v/>
      </c>
      <c r="PA150" t="str">
        <f>IF(ISERROR(MATCH(PA$1,'CSC Mitre'!ES$1:ES$220,0)),"",VLOOKUP(PA$1,'Tactic Recode'!$A$1:$B$547,2,FALSE))</f>
        <v/>
      </c>
      <c r="PB150" t="str">
        <f>IF(ISERROR(MATCH(PB$1,'CSC Mitre'!ES$1:ES$220,0)),"",VLOOKUP(PB$1,'Tactic Recode'!$A$1:$B$547,2,FALSE))</f>
        <v/>
      </c>
      <c r="PC150" t="str">
        <f>IF(ISERROR(MATCH(PC$1,'CSC Mitre'!ES$1:ES$220,0)),"",VLOOKUP(PC$1,'Tactic Recode'!$A$1:$B$547,2,FALSE))</f>
        <v/>
      </c>
      <c r="PD150" t="str">
        <f>IF(ISERROR(MATCH(PD$1,'CSC Mitre'!ES$1:ES$220,0)),"",VLOOKUP(PD$1,'Tactic Recode'!$A$1:$B$547,2,FALSE))</f>
        <v/>
      </c>
      <c r="PE150" t="str">
        <f>IF(ISERROR(MATCH(PE$1,'CSC Mitre'!ES$1:ES$220,0)),"",VLOOKUP(PE$1,'Tactic Recode'!$A$1:$B$547,2,FALSE))</f>
        <v/>
      </c>
      <c r="PF150" t="str">
        <f>IF(ISERROR(MATCH(PF$1,'CSC Mitre'!ES$1:ES$220,0)),"",VLOOKUP(PF$1,'Tactic Recode'!$A$1:$B$547,2,FALSE))</f>
        <v/>
      </c>
      <c r="PG150" t="str">
        <f>IF(ISERROR(MATCH(PG$1,'CSC Mitre'!ES$1:ES$220,0)),"",VLOOKUP(PG$1,'Tactic Recode'!$A$1:$B$547,2,FALSE))</f>
        <v/>
      </c>
      <c r="PH150" t="str">
        <f>IF(ISERROR(MATCH(PH$1,'CSC Mitre'!ES$1:ES$220,0)),"",VLOOKUP(PH$1,'Tactic Recode'!$A$1:$B$547,2,FALSE))</f>
        <v/>
      </c>
      <c r="PI150" t="str">
        <f>IF(ISERROR(MATCH(PI$1,'CSC Mitre'!ES$1:ES$220,0)),"",VLOOKUP(PI$1,'Tactic Recode'!$A$1:$B$547,2,FALSE))</f>
        <v/>
      </c>
      <c r="PJ150" t="str">
        <f>IF(ISERROR(MATCH(PJ$1,'CSC Mitre'!ES$1:ES$220,0)),"",VLOOKUP(PJ$1,'Tactic Recode'!$A$1:$B$547,2,FALSE))</f>
        <v/>
      </c>
      <c r="PK150" t="str">
        <f>IF(ISERROR(MATCH(PK$1,'CSC Mitre'!ES$1:ES$220,0)),"",VLOOKUP(PK$1,'Tactic Recode'!$A$1:$B$547,2,FALSE))</f>
        <v/>
      </c>
      <c r="PL150" t="str">
        <f>IF(ISERROR(MATCH(PL$1,'CSC Mitre'!ES$1:ES$220,0)),"",VLOOKUP(PL$1,'Tactic Recode'!$A$1:$B$547,2,FALSE))</f>
        <v/>
      </c>
      <c r="PM150" t="str">
        <f>IF(ISERROR(MATCH(PM$1,'CSC Mitre'!ES$1:ES$220,0)),"",VLOOKUP(PM$1,'Tactic Recode'!$A$1:$B$547,2,FALSE))</f>
        <v/>
      </c>
      <c r="PN150" t="str">
        <f>IF(ISERROR(MATCH(PN$1,'CSC Mitre'!ES$1:ES$220,0)),"",VLOOKUP(PN$1,'Tactic Recode'!$A$1:$B$547,2,FALSE))</f>
        <v/>
      </c>
      <c r="PO150" t="str">
        <f>IF(ISERROR(MATCH(PO$1,'CSC Mitre'!ES$1:ES$220,0)),"",VLOOKUP(PO$1,'Tactic Recode'!$A$1:$B$547,2,FALSE))</f>
        <v/>
      </c>
      <c r="PP150" t="str">
        <f>IF(ISERROR(MATCH(PP$1,'CSC Mitre'!ES$1:ES$220,0)),"",VLOOKUP(PP$1,'Tactic Recode'!$A$1:$B$547,2,FALSE))</f>
        <v/>
      </c>
      <c r="PQ150" t="str">
        <f>IF(ISERROR(MATCH(PQ$1,'CSC Mitre'!ES$1:ES$220,0)),"",VLOOKUP(PQ$1,'Tactic Recode'!$A$1:$B$547,2,FALSE))</f>
        <v/>
      </c>
      <c r="PR150" t="str">
        <f>IF(ISERROR(MATCH(PR$1,'CSC Mitre'!ES$1:ES$220,0)),"",VLOOKUP(PR$1,'Tactic Recode'!$A$1:$B$547,2,FALSE))</f>
        <v/>
      </c>
      <c r="PS150" t="str">
        <f>IF(ISERROR(MATCH(PS$1,'CSC Mitre'!ES$1:ES$220,0)),"",VLOOKUP(PS$1,'Tactic Recode'!$A$1:$B$547,2,FALSE))</f>
        <v/>
      </c>
      <c r="PT150" t="str">
        <f>IF(ISERROR(MATCH(PT$1,'CSC Mitre'!ES$1:ES$220,0)),"",VLOOKUP(PT$1,'Tactic Recode'!$A$1:$B$547,2,FALSE))</f>
        <v/>
      </c>
      <c r="PU150" t="str">
        <f>IF(ISERROR(MATCH(PU$1,'CSC Mitre'!ES$1:ES$220,0)),"",VLOOKUP(PU$1,'Tactic Recode'!$A$1:$B$547,2,FALSE))</f>
        <v/>
      </c>
      <c r="PV150" t="str">
        <f>IF(ISERROR(MATCH(PV$1,'CSC Mitre'!ES$1:ES$220,0)),"",VLOOKUP(PV$1,'Tactic Recode'!$A$1:$B$547,2,FALSE))</f>
        <v/>
      </c>
      <c r="PW150" t="str">
        <f>IF(ISERROR(MATCH(PW$1,'CSC Mitre'!ES$1:ES$220,0)),"",VLOOKUP(PW$1,'Tactic Recode'!$A$1:$B$547,2,FALSE))</f>
        <v/>
      </c>
      <c r="PX150" t="str">
        <f>IF(ISERROR(MATCH(PX$1,'CSC Mitre'!ES$1:ES$220,0)),"",VLOOKUP(PX$1,'Tactic Recode'!$A$1:$B$547,2,FALSE))</f>
        <v/>
      </c>
      <c r="PY150" t="str">
        <f>IF(ISERROR(MATCH(PY$1,'CSC Mitre'!ES$1:ES$220,0)),"",VLOOKUP(PY$1,'Tactic Recode'!$A$1:$B$547,2,FALSE))</f>
        <v/>
      </c>
      <c r="PZ150" t="str">
        <f>IF(ISERROR(MATCH(PZ$1,'CSC Mitre'!ES$1:ES$220,0)),"",VLOOKUP(PZ$1,'Tactic Recode'!$A$1:$B$547,2,FALSE))</f>
        <v/>
      </c>
      <c r="QA150" t="str">
        <f>IF(ISERROR(MATCH(QA$1,'CSC Mitre'!ES$1:ES$220,0)),"",VLOOKUP(QA$1,'Tactic Recode'!$A$1:$B$547,2,FALSE))</f>
        <v/>
      </c>
      <c r="QB150" t="str">
        <f>IF(ISERROR(MATCH(QB$1,'CSC Mitre'!ES$1:ES$220,0)),"",VLOOKUP(QB$1,'Tactic Recode'!$A$1:$B$547,2,FALSE))</f>
        <v/>
      </c>
      <c r="QC150" t="str">
        <f>IF(ISERROR(MATCH(QC$1,'CSC Mitre'!ES$1:ES$220,0)),"",VLOOKUP(QC$1,'Tactic Recode'!$A$1:$B$547,2,FALSE))</f>
        <v/>
      </c>
      <c r="QD150" t="str">
        <f>IF(ISERROR(MATCH(QD$1,'CSC Mitre'!ES$1:ES$220,0)),"",VLOOKUP(QD$1,'Tactic Recode'!$A$1:$B$547,2,FALSE))</f>
        <v/>
      </c>
      <c r="QE150" t="str">
        <f>IF(ISERROR(MATCH(QE$1,'CSC Mitre'!ES$1:ES$220,0)),"",VLOOKUP(QE$1,'Tactic Recode'!$A$1:$B$547,2,FALSE))</f>
        <v/>
      </c>
      <c r="QF150" t="str">
        <f>IF(ISERROR(MATCH(QF$1,'CSC Mitre'!ES$1:ES$220,0)),"",VLOOKUP(QF$1,'Tactic Recode'!$A$1:$B$547,2,FALSE))</f>
        <v/>
      </c>
      <c r="QG150" t="str">
        <f>IF(ISERROR(MATCH(QG$1,'CSC Mitre'!ES$1:ES$220,0)),"",VLOOKUP(QG$1,'Tactic Recode'!$A$1:$B$547,2,FALSE))</f>
        <v/>
      </c>
      <c r="QH150" t="str">
        <f>IF(ISERROR(MATCH(QH$1,'CSC Mitre'!ES$1:ES$220,0)),"",VLOOKUP(QH$1,'Tactic Recode'!$A$1:$B$547,2,FALSE))</f>
        <v/>
      </c>
      <c r="QI150" t="str">
        <f>IF(ISERROR(MATCH(QI$1,'CSC Mitre'!ES$1:ES$220,0)),"",VLOOKUP(QI$1,'Tactic Recode'!$A$1:$B$547,2,FALSE))</f>
        <v/>
      </c>
      <c r="QJ150" t="str">
        <f>IF(ISERROR(MATCH(QJ$1,'CSC Mitre'!ES$1:ES$220,0)),"",VLOOKUP(QJ$1,'Tactic Recode'!$A$1:$B$547,2,FALSE))</f>
        <v/>
      </c>
      <c r="QK150" t="str">
        <f>IF(ISERROR(MATCH(QK$1,'CSC Mitre'!ES$1:ES$220,0)),"",VLOOKUP(QK$1,'Tactic Recode'!$A$1:$B$547,2,FALSE))</f>
        <v/>
      </c>
      <c r="QL150" t="str">
        <f>IF(ISERROR(MATCH(QL$1,'CSC Mitre'!ES$1:ES$220,0)),"",VLOOKUP(QL$1,'Tactic Recode'!$A$1:$B$547,2,FALSE))</f>
        <v/>
      </c>
      <c r="QM150" t="str">
        <f>IF(ISERROR(MATCH(QM$1,'CSC Mitre'!ES$1:ES$220,0)),"",VLOOKUP(QM$1,'Tactic Recode'!$A$1:$B$547,2,FALSE))</f>
        <v/>
      </c>
      <c r="QN150" t="str">
        <f>IF(ISERROR(MATCH(QN$1,'CSC Mitre'!ES$1:ES$220,0)),"",VLOOKUP(QN$1,'Tactic Recode'!$A$1:$B$547,2,FALSE))</f>
        <v/>
      </c>
      <c r="QO150" t="str">
        <f>IF(ISERROR(MATCH(QO$1,'CSC Mitre'!ES$1:ES$220,0)),"",VLOOKUP(QO$1,'Tactic Recode'!$A$1:$B$547,2,FALSE))</f>
        <v/>
      </c>
      <c r="QP150" t="str">
        <f>IF(ISERROR(MATCH(QP$1,'CSC Mitre'!ES$1:ES$220,0)),"",VLOOKUP(QP$1,'Tactic Recode'!$A$1:$B$547,2,FALSE))</f>
        <v/>
      </c>
      <c r="QQ150" t="str">
        <f>IF(ISERROR(MATCH(QQ$1,'CSC Mitre'!ES$1:ES$220,0)),"",VLOOKUP(QQ$1,'Tactic Recode'!$A$1:$B$547,2,FALSE))</f>
        <v/>
      </c>
      <c r="QR150" t="str">
        <f>IF(ISERROR(MATCH(QR$1,'CSC Mitre'!ES$1:ES$220,0)),"",VLOOKUP(QR$1,'Tactic Recode'!$A$1:$B$547,2,FALSE))</f>
        <v/>
      </c>
      <c r="QS150" t="str">
        <f>IF(ISERROR(MATCH(QS$1,'CSC Mitre'!ES$1:ES$220,0)),"",VLOOKUP(QS$1,'Tactic Recode'!$A$1:$B$547,2,FALSE))</f>
        <v/>
      </c>
      <c r="QT150" t="str">
        <f>IF(ISERROR(MATCH(QT$1,'CSC Mitre'!ES$1:ES$220,0)),"",VLOOKUP(QT$1,'Tactic Recode'!$A$1:$B$547,2,FALSE))</f>
        <v/>
      </c>
      <c r="QU150" t="str">
        <f>IF(ISERROR(MATCH(QU$1,'CSC Mitre'!ES$1:ES$220,0)),"",VLOOKUP(QU$1,'Tactic Recode'!$A$1:$B$547,2,FALSE))</f>
        <v/>
      </c>
      <c r="QV150" t="str">
        <f>IF(ISERROR(MATCH(QV$1,'CSC Mitre'!ES$1:ES$220,0)),"",VLOOKUP(QV$1,'Tactic Recode'!$A$1:$B$547,2,FALSE))</f>
        <v/>
      </c>
      <c r="QW150" t="str">
        <f>IF(ISERROR(MATCH(QW$1,'CSC Mitre'!ES$1:ES$220,0)),"",VLOOKUP(QW$1,'Tactic Recode'!$A$1:$B$547,2,FALSE))</f>
        <v/>
      </c>
      <c r="QX150" t="str">
        <f>IF(ISERROR(MATCH(QX$1,'CSC Mitre'!ES$1:ES$220,0)),"",VLOOKUP(QX$1,'Tactic Recode'!$A$1:$B$547,2,FALSE))</f>
        <v/>
      </c>
      <c r="QY150" t="str">
        <f>IF(ISERROR(MATCH(QY$1,'CSC Mitre'!ES$1:ES$220,0)),"",VLOOKUP(QY$1,'Tactic Recode'!$A$1:$B$547,2,FALSE))</f>
        <v/>
      </c>
      <c r="QZ150" t="str">
        <f>IF(ISERROR(MATCH(QZ$1,'CSC Mitre'!ES$1:ES$220,0)),"",VLOOKUP(QZ$1,'Tactic Recode'!$A$1:$B$547,2,FALSE))</f>
        <v/>
      </c>
      <c r="RA150" t="str">
        <f>IF(ISERROR(MATCH(RA$1,'CSC Mitre'!ES$1:ES$220,0)),"",VLOOKUP(RA$1,'Tactic Recode'!$A$1:$B$547,2,FALSE))</f>
        <v/>
      </c>
      <c r="RB150" t="str">
        <f>IF(ISERROR(MATCH(RB$1,'CSC Mitre'!ES$1:ES$220,0)),"",VLOOKUP(RB$1,'Tactic Recode'!$A$1:$B$547,2,FALSE))</f>
        <v/>
      </c>
      <c r="RC150" t="str">
        <f>IF(ISERROR(MATCH(RC$1,'CSC Mitre'!ES$1:ES$220,0)),"",VLOOKUP(RC$1,'Tactic Recode'!$A$1:$B$547,2,FALSE))</f>
        <v/>
      </c>
      <c r="RD150" t="str">
        <f>IF(ISERROR(MATCH(RD$1,'CSC Mitre'!ES$1:ES$220,0)),"",VLOOKUP(RD$1,'Tactic Recode'!$A$1:$B$547,2,FALSE))</f>
        <v/>
      </c>
      <c r="RE150" t="str">
        <f>IF(ISERROR(MATCH(RE$1,'CSC Mitre'!ES$1:ES$220,0)),"",VLOOKUP(RE$1,'Tactic Recode'!$A$1:$B$547,2,FALSE))</f>
        <v/>
      </c>
      <c r="RF150" t="str">
        <f>IF(ISERROR(MATCH(RF$1,'CSC Mitre'!ES$1:ES$220,0)),"",VLOOKUP(RF$1,'Tactic Recode'!$A$1:$B$547,2,FALSE))</f>
        <v/>
      </c>
      <c r="RG150" t="str">
        <f>IF(ISERROR(MATCH(RG$1,'CSC Mitre'!ES$1:ES$220,0)),"",VLOOKUP(RG$1,'Tactic Recode'!$A$1:$B$547,2,FALSE))</f>
        <v/>
      </c>
      <c r="RH150" t="str">
        <f>IF(ISERROR(MATCH(RH$1,'CSC Mitre'!ES$1:ES$220,0)),"",VLOOKUP(RH$1,'Tactic Recode'!$A$1:$B$547,2,FALSE))</f>
        <v/>
      </c>
      <c r="RI150" t="str">
        <f>IF(ISERROR(MATCH(RI$1,'CSC Mitre'!ES$1:ES$220,0)),"",VLOOKUP(RI$1,'Tactic Recode'!$A$1:$B$547,2,FALSE))</f>
        <v/>
      </c>
      <c r="RJ150" t="str">
        <f>IF(ISERROR(MATCH(RJ$1,'CSC Mitre'!ES$1:ES$220,0)),"",VLOOKUP(RJ$1,'Tactic Recode'!$A$1:$B$547,2,FALSE))</f>
        <v/>
      </c>
      <c r="RK150" t="str">
        <f>IF(ISERROR(MATCH(RK$1,'CSC Mitre'!ES$1:ES$220,0)),"",VLOOKUP(RK$1,'Tactic Recode'!$A$1:$B$547,2,FALSE))</f>
        <v/>
      </c>
      <c r="RL150" t="str">
        <f>IF(ISERROR(MATCH(RL$1,'CSC Mitre'!ES$1:ES$220,0)),"",VLOOKUP(RL$1,'Tactic Recode'!$A$1:$B$547,2,FALSE))</f>
        <v/>
      </c>
      <c r="RM150" t="str">
        <f>IF(ISERROR(MATCH(RM$1,'CSC Mitre'!ES$1:ES$220,0)),"",VLOOKUP(RM$1,'Tactic Recode'!$A$1:$B$547,2,FALSE))</f>
        <v/>
      </c>
      <c r="RN150" t="str">
        <f>IF(ISERROR(MATCH(RN$1,'CSC Mitre'!ES$1:ES$220,0)),"",VLOOKUP(RN$1,'Tactic Recode'!$A$1:$B$547,2,FALSE))</f>
        <v/>
      </c>
      <c r="RO150" t="str">
        <f>IF(ISERROR(MATCH(RO$1,'CSC Mitre'!ES$1:ES$220,0)),"",VLOOKUP(RO$1,'Tactic Recode'!$A$1:$B$547,2,FALSE))</f>
        <v/>
      </c>
      <c r="RP150" t="str">
        <f>IF(ISERROR(MATCH(RP$1,'CSC Mitre'!ES$1:ES$220,0)),"",VLOOKUP(RP$1,'Tactic Recode'!$A$1:$B$547,2,FALSE))</f>
        <v/>
      </c>
      <c r="RQ150" t="str">
        <f>IF(ISERROR(MATCH(RQ$1,'CSC Mitre'!ES$1:ES$220,0)),"",VLOOKUP(RQ$1,'Tactic Recode'!$A$1:$B$547,2,FALSE))</f>
        <v/>
      </c>
      <c r="RR150" t="str">
        <f>IF(ISERROR(MATCH(RR$1,'CSC Mitre'!ES$1:ES$220,0)),"",VLOOKUP(RR$1,'Tactic Recode'!$A$1:$B$547,2,FALSE))</f>
        <v/>
      </c>
      <c r="RS150" t="str">
        <f>IF(ISERROR(MATCH(RS$1,'CSC Mitre'!ES$1:ES$220,0)),"",VLOOKUP(RS$1,'Tactic Recode'!$A$1:$B$547,2,FALSE))</f>
        <v/>
      </c>
      <c r="RT150" t="str">
        <f>IF(ISERROR(MATCH(RT$1,'CSC Mitre'!ES$1:ES$220,0)),"",VLOOKUP(RT$1,'Tactic Recode'!$A$1:$B$547,2,FALSE))</f>
        <v/>
      </c>
      <c r="RU150" t="str">
        <f>IF(ISERROR(MATCH(RU$1,'CSC Mitre'!ES$1:ES$220,0)),"",VLOOKUP(RU$1,'Tactic Recode'!$A$1:$B$547,2,FALSE))</f>
        <v/>
      </c>
      <c r="RV150" t="str">
        <f>IF(ISERROR(MATCH(RV$1,'CSC Mitre'!ES$1:ES$220,0)),"",VLOOKUP(RV$1,'Tactic Recode'!$A$1:$B$547,2,FALSE))</f>
        <v/>
      </c>
      <c r="RW150" t="str">
        <f>IF(ISERROR(MATCH(RW$1,'CSC Mitre'!ES$1:ES$220,0)),"",VLOOKUP(RW$1,'Tactic Recode'!$A$1:$B$547,2,FALSE))</f>
        <v/>
      </c>
      <c r="RX150" t="str">
        <f>IF(ISERROR(MATCH(RX$1,'CSC Mitre'!ES$1:ES$220,0)),"",VLOOKUP(RX$1,'Tactic Recode'!$A$1:$B$547,2,FALSE))</f>
        <v/>
      </c>
      <c r="RY150" t="str">
        <f>IF(ISERROR(MATCH(RY$1,'CSC Mitre'!ES$1:ES$220,0)),"",VLOOKUP(RY$1,'Tactic Recode'!$A$1:$B$547,2,FALSE))</f>
        <v/>
      </c>
      <c r="RZ150" t="str">
        <f>IF(ISERROR(MATCH(RZ$1,'CSC Mitre'!ES$1:ES$220,0)),"",VLOOKUP(RZ$1,'Tactic Recode'!$A$1:$B$547,2,FALSE))</f>
        <v/>
      </c>
      <c r="SA150" t="str">
        <f>IF(ISERROR(MATCH(SA$1,'CSC Mitre'!ES$1:ES$220,0)),"",VLOOKUP(SA$1,'Tactic Recode'!$A$1:$B$547,2,FALSE))</f>
        <v/>
      </c>
      <c r="SB150" t="str">
        <f>IF(ISERROR(MATCH(SB$1,'CSC Mitre'!ES$1:ES$220,0)),"",VLOOKUP(SB$1,'Tactic Recode'!$A$1:$B$547,2,FALSE))</f>
        <v/>
      </c>
      <c r="SC150" t="str">
        <f>IF(ISERROR(MATCH(SC$1,'CSC Mitre'!ES$1:ES$220,0)),"",VLOOKUP(SC$1,'Tactic Recode'!$A$1:$B$547,2,FALSE))</f>
        <v/>
      </c>
      <c r="SD150" t="str">
        <f>IF(ISERROR(MATCH(SD$1,'CSC Mitre'!ES$1:ES$220,0)),"",VLOOKUP(SD$1,'Tactic Recode'!$A$1:$B$547,2,FALSE))</f>
        <v/>
      </c>
      <c r="SE150" t="str">
        <f>IF(ISERROR(MATCH(SE$1,'CSC Mitre'!ES$1:ES$220,0)),"",VLOOKUP(SE$1,'Tactic Recode'!$A$1:$B$547,2,FALSE))</f>
        <v/>
      </c>
      <c r="SF150" t="str">
        <f>IF(ISERROR(MATCH(SF$1,'CSC Mitre'!ES$1:ES$220,0)),"",VLOOKUP(SF$1,'Tactic Recode'!$A$1:$B$547,2,FALSE))</f>
        <v/>
      </c>
      <c r="SG150" t="str">
        <f>IF(ISERROR(MATCH(SG$1,'CSC Mitre'!ES$1:ES$220,0)),"",VLOOKUP(SG$1,'Tactic Recode'!$A$1:$B$547,2,FALSE))</f>
        <v/>
      </c>
      <c r="SH150" t="str">
        <f>IF(ISERROR(MATCH(SH$1,'CSC Mitre'!ES$1:ES$220,0)),"",VLOOKUP(SH$1,'Tactic Recode'!$A$1:$B$547,2,FALSE))</f>
        <v/>
      </c>
      <c r="SI150" t="str">
        <f>IF(ISERROR(MATCH(SI$1,'CSC Mitre'!ES$1:ES$220,0)),"",VLOOKUP(SI$1,'Tactic Recode'!$A$1:$B$547,2,FALSE))</f>
        <v/>
      </c>
      <c r="SJ150" t="str">
        <f>IF(ISERROR(MATCH(SJ$1,'CSC Mitre'!ES$1:ES$220,0)),"",VLOOKUP(SJ$1,'Tactic Recode'!$A$1:$B$547,2,FALSE))</f>
        <v/>
      </c>
      <c r="SK150" t="str">
        <f>IF(ISERROR(MATCH(SK$1,'CSC Mitre'!ES$1:ES$220,0)),"",VLOOKUP(SK$1,'Tactic Recode'!$A$1:$B$547,2,FALSE))</f>
        <v/>
      </c>
      <c r="SL150" t="str">
        <f>IF(ISERROR(MATCH(SL$1,'CSC Mitre'!ES$1:ES$220,0)),"",VLOOKUP(SL$1,'Tactic Recode'!$A$1:$B$547,2,FALSE))</f>
        <v/>
      </c>
      <c r="SM150" t="str">
        <f>IF(ISERROR(MATCH(SM$1,'CSC Mitre'!ES$1:ES$220,0)),"",VLOOKUP(SM$1,'Tactic Recode'!$A$1:$B$547,2,FALSE))</f>
        <v/>
      </c>
      <c r="SN150" t="str">
        <f>IF(ISERROR(MATCH(SN$1,'CSC Mitre'!ES$1:ES$220,0)),"",VLOOKUP(SN$1,'Tactic Recode'!$A$1:$B$547,2,FALSE))</f>
        <v/>
      </c>
      <c r="SO150" t="str">
        <f>IF(ISERROR(MATCH(SO$1,'CSC Mitre'!ES$1:ES$220,0)),"",VLOOKUP(SO$1,'Tactic Recode'!$A$1:$B$547,2,FALSE))</f>
        <v/>
      </c>
      <c r="SP150" t="str">
        <f>IF(ISERROR(MATCH(SP$1,'CSC Mitre'!ES$1:ES$220,0)),"",VLOOKUP(SP$1,'Tactic Recode'!$A$1:$B$547,2,FALSE))</f>
        <v/>
      </c>
      <c r="SQ150" t="str">
        <f>IF(ISERROR(MATCH(SQ$1,'CSC Mitre'!ES$1:ES$220,0)),"",VLOOKUP(SQ$1,'Tactic Recode'!$A$1:$B$547,2,FALSE))</f>
        <v/>
      </c>
      <c r="SR150" t="str">
        <f>IF(ISERROR(MATCH(SR$1,'CSC Mitre'!ES$1:ES$220,0)),"",VLOOKUP(SR$1,'Tactic Recode'!$A$1:$B$547,2,FALSE))</f>
        <v/>
      </c>
      <c r="SS150" t="str">
        <f>IF(ISERROR(MATCH(SS$1,'CSC Mitre'!ES$1:ES$220,0)),"",VLOOKUP(SS$1,'Tactic Recode'!$A$1:$B$547,2,FALSE))</f>
        <v/>
      </c>
      <c r="ST150" t="str">
        <f>IF(ISERROR(MATCH(ST$1,'CSC Mitre'!ES$1:ES$220,0)),"",VLOOKUP(ST$1,'Tactic Recode'!$A$1:$B$547,2,FALSE))</f>
        <v/>
      </c>
      <c r="SU150" t="str">
        <f>IF(ISERROR(MATCH(SU$1,'CSC Mitre'!ES$1:ES$220,0)),"",VLOOKUP(SU$1,'Tactic Recode'!$A$1:$B$547,2,FALSE))</f>
        <v/>
      </c>
      <c r="SV150" t="str">
        <f>IF(ISERROR(MATCH(SV$1,'CSC Mitre'!ES$1:ES$220,0)),"",VLOOKUP(SV$1,'Tactic Recode'!$A$1:$B$547,2,FALSE))</f>
        <v/>
      </c>
      <c r="SW150" t="str">
        <f>IF(ISERROR(MATCH(SW$1,'CSC Mitre'!ES$1:ES$220,0)),"",VLOOKUP(SW$1,'Tactic Recode'!$A$1:$B$547,2,FALSE))</f>
        <v/>
      </c>
      <c r="SX150" t="str">
        <f>IF(ISERROR(MATCH(SX$1,'CSC Mitre'!ES$1:ES$220,0)),"",VLOOKUP(SX$1,'Tactic Recode'!$A$1:$B$547,2,FALSE))</f>
        <v/>
      </c>
      <c r="SY150" t="str">
        <f>IF(ISERROR(MATCH(SY$1,'CSC Mitre'!ES$1:ES$220,0)),"",VLOOKUP(SY$1,'Tactic Recode'!$A$1:$B$547,2,FALSE))</f>
        <v/>
      </c>
      <c r="SZ150" t="str">
        <f>IF(ISERROR(MATCH(SZ$1,'CSC Mitre'!ES$1:ES$220,0)),"",VLOOKUP(SZ$1,'Tactic Recode'!$A$1:$B$547,2,FALSE))</f>
        <v/>
      </c>
      <c r="TA150" t="str">
        <f>IF(ISERROR(MATCH(TA$1,'CSC Mitre'!ES$1:ES$220,0)),"",VLOOKUP(TA$1,'Tactic Recode'!$A$1:$B$547,2,FALSE))</f>
        <v/>
      </c>
      <c r="TB150" t="str">
        <f>IF(ISERROR(MATCH(TB$1,'CSC Mitre'!ES$1:ES$220,0)),"",VLOOKUP(TB$1,'Tactic Recode'!$A$1:$B$547,2,FALSE))</f>
        <v/>
      </c>
      <c r="TC150" t="str">
        <f>IF(ISERROR(MATCH(TC$1,'CSC Mitre'!ES$1:ES$220,0)),"",VLOOKUP(TC$1,'Tactic Recode'!$A$1:$B$547,2,FALSE))</f>
        <v/>
      </c>
      <c r="TD150" t="str">
        <f>IF(ISERROR(MATCH(TD$1,'CSC Mitre'!ES$1:ES$220,0)),"",VLOOKUP(TD$1,'Tactic Recode'!$A$1:$B$547,2,FALSE))</f>
        <v/>
      </c>
      <c r="TE150" t="str">
        <f>IF(ISERROR(MATCH(TE$1,'CSC Mitre'!ES$1:ES$220,0)),"",VLOOKUP(TE$1,'Tactic Recode'!$A$1:$B$547,2,FALSE))</f>
        <v/>
      </c>
      <c r="TF150" t="str">
        <f>IF(ISERROR(MATCH(TF$1,'CSC Mitre'!ES$1:ES$220,0)),"",VLOOKUP(TF$1,'Tactic Recode'!$A$1:$B$547,2,FALSE))</f>
        <v/>
      </c>
      <c r="TG150" t="str">
        <f>IF(ISERROR(MATCH(TG$1,'CSC Mitre'!ES$1:ES$220,0)),"",VLOOKUP(TG$1,'Tactic Recode'!$A$1:$B$547,2,FALSE))</f>
        <v/>
      </c>
      <c r="TH150" t="str">
        <f>IF(ISERROR(MATCH(TH$1,'CSC Mitre'!ES$1:ES$220,0)),"",VLOOKUP(TH$1,'Tactic Recode'!$A$1:$B$547,2,FALSE))</f>
        <v/>
      </c>
      <c r="TI150" t="str">
        <f>IF(ISERROR(MATCH(TI$1,'CSC Mitre'!ES$1:ES$220,0)),"",VLOOKUP(TI$1,'Tactic Recode'!$A$1:$B$547,2,FALSE))</f>
        <v/>
      </c>
      <c r="TJ150" t="str">
        <f>IF(ISERROR(MATCH(TJ$1,'CSC Mitre'!ES$1:ES$220,0)),"",VLOOKUP(TJ$1,'Tactic Recode'!$A$1:$B$547,2,FALSE))</f>
        <v/>
      </c>
      <c r="TK150" t="str">
        <f>IF(ISERROR(MATCH(TK$1,'CSC Mitre'!ES$1:ES$220,0)),"",VLOOKUP(TK$1,'Tactic Recode'!$A$1:$B$547,2,FALSE))</f>
        <v/>
      </c>
      <c r="TL150" t="str">
        <f>IF(ISERROR(MATCH(TL$1,'CSC Mitre'!ES$1:ES$220,0)),"",VLOOKUP(TL$1,'Tactic Recode'!$A$1:$B$547,2,FALSE))</f>
        <v/>
      </c>
      <c r="TM150" t="str">
        <f>IF(ISERROR(MATCH(TM$1,'CSC Mitre'!ES$1:ES$220,0)),"",VLOOKUP(TM$1,'Tactic Recode'!$A$1:$B$547,2,FALSE))</f>
        <v/>
      </c>
      <c r="TN150" t="str">
        <f>IF(ISERROR(MATCH(TN$1,'CSC Mitre'!ES$1:ES$220,0)),"",VLOOKUP(TN$1,'Tactic Recode'!$A$1:$B$547,2,FALSE))</f>
        <v/>
      </c>
      <c r="TO150" t="str">
        <f>IF(ISERROR(MATCH(TO$1,'CSC Mitre'!ES$1:ES$220,0)),"",VLOOKUP(TO$1,'Tactic Recode'!$A$1:$B$547,2,FALSE))</f>
        <v/>
      </c>
      <c r="TP150" t="str">
        <f>IF(ISERROR(MATCH(TP$1,'CSC Mitre'!ES$1:ES$220,0)),"",VLOOKUP(TP$1,'Tactic Recode'!$A$1:$B$547,2,FALSE))</f>
        <v/>
      </c>
      <c r="TQ150" t="str">
        <f>IF(ISERROR(MATCH(TQ$1,'CSC Mitre'!ES$1:ES$220,0)),"",VLOOKUP(TQ$1,'Tactic Recode'!$A$1:$B$547,2,FALSE))</f>
        <v/>
      </c>
      <c r="TR150" t="str">
        <f>IF(ISERROR(MATCH(TR$1,'CSC Mitre'!ES$1:ES$220,0)),"",VLOOKUP(TR$1,'Tactic Recode'!$A$1:$B$547,2,FALSE))</f>
        <v/>
      </c>
      <c r="TS150" t="str">
        <f>IF(ISERROR(MATCH(TS$1,'CSC Mitre'!ES$1:ES$220,0)),"",VLOOKUP(TS$1,'Tactic Recode'!$A$1:$B$547,2,FALSE))</f>
        <v/>
      </c>
      <c r="TT150" t="str">
        <f>IF(ISERROR(MATCH(TT$1,'CSC Mitre'!ES$1:ES$220,0)),"",VLOOKUP(TT$1,'Tactic Recode'!$A$1:$B$547,2,FALSE))</f>
        <v/>
      </c>
      <c r="TU150" t="str">
        <f>IF(ISERROR(MATCH(TU$1,'CSC Mitre'!ES$1:ES$220,0)),"",VLOOKUP(TU$1,'Tactic Recode'!$A$1:$B$547,2,FALSE))</f>
        <v/>
      </c>
      <c r="TV150" t="str">
        <f>IF(ISERROR(MATCH(TV$1,'CSC Mitre'!ES$1:ES$220,0)),"",VLOOKUP(TV$1,'Tactic Recode'!$A$1:$B$547,2,FALSE))</f>
        <v/>
      </c>
      <c r="TW150" t="str">
        <f>IF(ISERROR(MATCH(TW$1,'CSC Mitre'!ES$1:ES$220,0)),"",VLOOKUP(TW$1,'Tactic Recode'!$A$1:$B$547,2,FALSE))</f>
        <v/>
      </c>
      <c r="TX150" t="str">
        <f>IF(ISERROR(MATCH(TX$1,'CSC Mitre'!ES$1:ES$220,0)),"",VLOOKUP(TX$1,'Tactic Recode'!$A$1:$B$547,2,FALSE))</f>
        <v/>
      </c>
      <c r="TY150" t="str">
        <f>IF(ISERROR(MATCH(TY$1,'CSC Mitre'!ES$1:ES$220,0)),"",VLOOKUP(TY$1,'Tactic Recode'!$A$1:$B$547,2,FALSE))</f>
        <v/>
      </c>
      <c r="TZ150" t="str">
        <f>IF(ISERROR(MATCH(TZ$1,'CSC Mitre'!ES$1:ES$220,0)),"",VLOOKUP(TZ$1,'Tactic Recode'!$A$1:$B$547,2,FALSE))</f>
        <v/>
      </c>
      <c r="UA150" t="str">
        <f>IF(ISERROR(MATCH(UA$1,'CSC Mitre'!ES$1:ES$220,0)),"",VLOOKUP(UA$1,'Tactic Recode'!$A$1:$B$547,2,FALSE))</f>
        <v/>
      </c>
      <c r="UB150" t="str">
        <f>IF(ISERROR(MATCH(UB$1,'CSC Mitre'!ES$1:ES$220,0)),"",VLOOKUP(UB$1,'Tactic Recode'!$A$1:$B$547,2,FALSE))</f>
        <v/>
      </c>
    </row>
    <row r="151" spans="1:548" x14ac:dyDescent="0.25">
      <c r="A151" s="59" t="s">
        <v>545</v>
      </c>
      <c r="B151" t="str">
        <f>IF(ISERROR(MATCH(B$1,'CSC Mitre'!ET$1:ET$220,0)),"",VLOOKUP(B$1,'Tactic Recode'!$A$1:$B$547,2,FALSE))</f>
        <v/>
      </c>
      <c r="C151" t="str">
        <f>IF(ISERROR(MATCH(C$1,'CSC Mitre'!ET$1:ET$220,0)),"",VLOOKUP(C$1,'Tactic Recode'!$A$1:$B$547,2,FALSE))</f>
        <v/>
      </c>
      <c r="D151" t="str">
        <f>IF(ISERROR(MATCH(D$1,'CSC Mitre'!ET$1:ET$220,0)),"",VLOOKUP(D$1,'Tactic Recode'!$A$1:$B$547,2,FALSE))</f>
        <v/>
      </c>
      <c r="E151" t="str">
        <f>IF(ISERROR(MATCH(E$1,'CSC Mitre'!ET$1:ET$220,0)),"",VLOOKUP(E$1,'Tactic Recode'!$A$1:$B$547,2,FALSE))</f>
        <v/>
      </c>
      <c r="F151" t="str">
        <f>IF(ISERROR(MATCH(F$1,'CSC Mitre'!ET$1:ET$220,0)),"",VLOOKUP(F$1,'Tactic Recode'!$A$1:$B$547,2,FALSE))</f>
        <v/>
      </c>
      <c r="G151" t="str">
        <f>IF(ISERROR(MATCH(G$1,'CSC Mitre'!ET$1:ET$220,0)),"",VLOOKUP(G$1,'Tactic Recode'!$A$1:$B$547,2,FALSE))</f>
        <v/>
      </c>
      <c r="H151" t="str">
        <f>IF(ISERROR(MATCH(H$1,'CSC Mitre'!ET$1:ET$220,0)),"",VLOOKUP(H$1,'Tactic Recode'!$A$1:$B$547,2,FALSE))</f>
        <v/>
      </c>
      <c r="I151" t="str">
        <f>IF(ISERROR(MATCH(I$1,'CSC Mitre'!ET$1:ET$220,0)),"",VLOOKUP(I$1,'Tactic Recode'!$A$1:$B$547,2,FALSE))</f>
        <v/>
      </c>
      <c r="J151" t="str">
        <f>IF(ISERROR(MATCH(J$1,'CSC Mitre'!ET$1:ET$220,0)),"",VLOOKUP(J$1,'Tactic Recode'!$A$1:$B$547,2,FALSE))</f>
        <v/>
      </c>
      <c r="K151" t="str">
        <f>IF(ISERROR(MATCH(K$1,'CSC Mitre'!ET$1:ET$220,0)),"",VLOOKUP(K$1,'Tactic Recode'!$A$1:$B$547,2,FALSE))</f>
        <v/>
      </c>
      <c r="L151" t="str">
        <f>IF(ISERROR(MATCH(L$1,'CSC Mitre'!ET$1:ET$220,0)),"",VLOOKUP(L$1,'Tactic Recode'!$A$1:$B$547,2,FALSE))</f>
        <v/>
      </c>
      <c r="M151" t="str">
        <f>IF(ISERROR(MATCH(M$1,'CSC Mitre'!ET$1:ET$220,0)),"",VLOOKUP(M$1,'Tactic Recode'!$A$1:$B$547,2,FALSE))</f>
        <v/>
      </c>
      <c r="N151" t="str">
        <f>IF(ISERROR(MATCH(N$1,'CSC Mitre'!ET$1:ET$220,0)),"",VLOOKUP(N$1,'Tactic Recode'!$A$1:$B$547,2,FALSE))</f>
        <v/>
      </c>
      <c r="O151" t="str">
        <f>IF(ISERROR(MATCH(O$1,'CSC Mitre'!ET$1:ET$220,0)),"",VLOOKUP(O$1,'Tactic Recode'!$A$1:$B$547,2,FALSE))</f>
        <v/>
      </c>
      <c r="P151" t="str">
        <f>IF(ISERROR(MATCH(P$1,'CSC Mitre'!ET$1:ET$220,0)),"",VLOOKUP(P$1,'Tactic Recode'!$A$1:$B$547,2,FALSE))</f>
        <v/>
      </c>
      <c r="Q151" t="str">
        <f>IF(ISERROR(MATCH(Q$1,'CSC Mitre'!ET$1:ET$220,0)),"",VLOOKUP(Q$1,'Tactic Recode'!$A$1:$B$547,2,FALSE))</f>
        <v/>
      </c>
      <c r="R151" t="str">
        <f>IF(ISERROR(MATCH(R$1,'CSC Mitre'!ET$1:ET$220,0)),"",VLOOKUP(R$1,'Tactic Recode'!$A$1:$B$547,2,FALSE))</f>
        <v/>
      </c>
      <c r="S151" t="str">
        <f>IF(ISERROR(MATCH(S$1,'CSC Mitre'!ET$1:ET$220,0)),"",VLOOKUP(S$1,'Tactic Recode'!$A$1:$B$547,2,FALSE))</f>
        <v/>
      </c>
      <c r="T151" t="str">
        <f>IF(ISERROR(MATCH(T$1,'CSC Mitre'!ET$1:ET$220,0)),"",VLOOKUP(T$1,'Tactic Recode'!$A$1:$B$547,2,FALSE))</f>
        <v/>
      </c>
      <c r="U151" t="str">
        <f>IF(ISERROR(MATCH(U$1,'CSC Mitre'!ET$1:ET$220,0)),"",VLOOKUP(U$1,'Tactic Recode'!$A$1:$B$547,2,FALSE))</f>
        <v/>
      </c>
      <c r="V151" t="str">
        <f>IF(ISERROR(MATCH(V$1,'CSC Mitre'!ET$1:ET$220,0)),"",VLOOKUP(V$1,'Tactic Recode'!$A$1:$B$547,2,FALSE))</f>
        <v/>
      </c>
      <c r="W151" t="str">
        <f>IF(ISERROR(MATCH(W$1,'CSC Mitre'!ET$1:ET$220,0)),"",VLOOKUP(W$1,'Tactic Recode'!$A$1:$B$547,2,FALSE))</f>
        <v/>
      </c>
      <c r="X151" t="str">
        <f>IF(ISERROR(MATCH(X$1,'CSC Mitre'!ET$1:ET$220,0)),"",VLOOKUP(X$1,'Tactic Recode'!$A$1:$B$547,2,FALSE))</f>
        <v/>
      </c>
      <c r="Y151" t="str">
        <f>IF(ISERROR(MATCH(Y$1,'CSC Mitre'!ET$1:ET$220,0)),"",VLOOKUP(Y$1,'Tactic Recode'!$A$1:$B$547,2,FALSE))</f>
        <v/>
      </c>
      <c r="Z151" t="str">
        <f>IF(ISERROR(MATCH(Z$1,'CSC Mitre'!ET$1:ET$220,0)),"",VLOOKUP(Z$1,'Tactic Recode'!$A$1:$B$547,2,FALSE))</f>
        <v/>
      </c>
      <c r="AA151" t="str">
        <f>IF(ISERROR(MATCH(AA$1,'CSC Mitre'!ET$1:ET$220,0)),"",VLOOKUP(AA$1,'Tactic Recode'!$A$1:$B$547,2,FALSE))</f>
        <v/>
      </c>
      <c r="AB151" t="str">
        <f>IF(ISERROR(MATCH(AB$1,'CSC Mitre'!ET$1:ET$220,0)),"",VLOOKUP(AB$1,'Tactic Recode'!$A$1:$B$547,2,FALSE))</f>
        <v/>
      </c>
      <c r="AC151" t="str">
        <f>IF(ISERROR(MATCH(AC$1,'CSC Mitre'!ET$1:ET$220,0)),"",VLOOKUP(AC$1,'Tactic Recode'!$A$1:$B$547,2,FALSE))</f>
        <v/>
      </c>
      <c r="AD151" t="str">
        <f>IF(ISERROR(MATCH(AD$1,'CSC Mitre'!ET$1:ET$220,0)),"",VLOOKUP(AD$1,'Tactic Recode'!$A$1:$B$547,2,FALSE))</f>
        <v/>
      </c>
      <c r="AE151" t="str">
        <f>IF(ISERROR(MATCH(AE$1,'CSC Mitre'!ET$1:ET$220,0)),"",VLOOKUP(AE$1,'Tactic Recode'!$A$1:$B$547,2,FALSE))</f>
        <v>Lateral Movement</v>
      </c>
      <c r="AF151" t="str">
        <f>IF(ISERROR(MATCH(AF$1,'CSC Mitre'!ET$1:ET$220,0)),"",VLOOKUP(AF$1,'Tactic Recode'!$A$1:$B$547,2,FALSE))</f>
        <v/>
      </c>
      <c r="AG151" t="str">
        <f>IF(ISERROR(MATCH(AG$1,'CSC Mitre'!ET$1:ET$220,0)),"",VLOOKUP(AG$1,'Tactic Recode'!$A$1:$B$547,2,FALSE))</f>
        <v/>
      </c>
      <c r="AH151" t="str">
        <f>IF(ISERROR(MATCH(AH$1,'CSC Mitre'!ET$1:ET$220,0)),"",VLOOKUP(AH$1,'Tactic Recode'!$A$1:$B$547,2,FALSE))</f>
        <v>Lateral Movement</v>
      </c>
      <c r="AI151" t="str">
        <f>IF(ISERROR(MATCH(AI$1,'CSC Mitre'!ET$1:ET$220,0)),"",VLOOKUP(AI$1,'Tactic Recode'!$A$1:$B$547,2,FALSE))</f>
        <v/>
      </c>
      <c r="AJ151" t="str">
        <f>IF(ISERROR(MATCH(AJ$1,'CSC Mitre'!ET$1:ET$220,0)),"",VLOOKUP(AJ$1,'Tactic Recode'!$A$1:$B$547,2,FALSE))</f>
        <v/>
      </c>
      <c r="AK151" t="str">
        <f>IF(ISERROR(MATCH(AK$1,'CSC Mitre'!ET$1:ET$220,0)),"",VLOOKUP(AK$1,'Tactic Recode'!$A$1:$B$547,2,FALSE))</f>
        <v/>
      </c>
      <c r="AL151" t="str">
        <f>IF(ISERROR(MATCH(AL$1,'CSC Mitre'!ET$1:ET$220,0)),"",VLOOKUP(AL$1,'Tactic Recode'!$A$1:$B$547,2,FALSE))</f>
        <v/>
      </c>
      <c r="AM151" t="str">
        <f>IF(ISERROR(MATCH(AM$1,'CSC Mitre'!ET$1:ET$220,0)),"",VLOOKUP(AM$1,'Tactic Recode'!$A$1:$B$547,2,FALSE))</f>
        <v/>
      </c>
      <c r="AN151" t="str">
        <f>IF(ISERROR(MATCH(AN$1,'CSC Mitre'!ET$1:ET$220,0)),"",VLOOKUP(AN$1,'Tactic Recode'!$A$1:$B$547,2,FALSE))</f>
        <v/>
      </c>
      <c r="AO151" t="str">
        <f>IF(ISERROR(MATCH(AO$1,'CSC Mitre'!ET$1:ET$220,0)),"",VLOOKUP(AO$1,'Tactic Recode'!$A$1:$B$547,2,FALSE))</f>
        <v/>
      </c>
      <c r="AP151" t="str">
        <f>IF(ISERROR(MATCH(AP$1,'CSC Mitre'!ET$1:ET$220,0)),"",VLOOKUP(AP$1,'Tactic Recode'!$A$1:$B$547,2,FALSE))</f>
        <v/>
      </c>
      <c r="AQ151" t="str">
        <f>IF(ISERROR(MATCH(AQ$1,'CSC Mitre'!ET$1:ET$220,0)),"",VLOOKUP(AQ$1,'Tactic Recode'!$A$1:$B$547,2,FALSE))</f>
        <v/>
      </c>
      <c r="AR151" t="str">
        <f>IF(ISERROR(MATCH(AR$1,'CSC Mitre'!ET$1:ET$220,0)),"",VLOOKUP(AR$1,'Tactic Recode'!$A$1:$B$547,2,FALSE))</f>
        <v/>
      </c>
      <c r="AS151" t="str">
        <f>IF(ISERROR(MATCH(AS$1,'CSC Mitre'!ET$1:ET$220,0)),"",VLOOKUP(AS$1,'Tactic Recode'!$A$1:$B$547,2,FALSE))</f>
        <v/>
      </c>
      <c r="AT151" t="str">
        <f>IF(ISERROR(MATCH(AT$1,'CSC Mitre'!ET$1:ET$220,0)),"",VLOOKUP(AT$1,'Tactic Recode'!$A$1:$B$547,2,FALSE))</f>
        <v/>
      </c>
      <c r="AU151" t="str">
        <f>IF(ISERROR(MATCH(AU$1,'CSC Mitre'!ET$1:ET$220,0)),"",VLOOKUP(AU$1,'Tactic Recode'!$A$1:$B$547,2,FALSE))</f>
        <v/>
      </c>
      <c r="AV151" t="str">
        <f>IF(ISERROR(MATCH(AV$1,'CSC Mitre'!ET$1:ET$220,0)),"",VLOOKUP(AV$1,'Tactic Recode'!$A$1:$B$547,2,FALSE))</f>
        <v/>
      </c>
      <c r="AW151" t="str">
        <f>IF(ISERROR(MATCH(AW$1,'CSC Mitre'!ET$1:ET$220,0)),"",VLOOKUP(AW$1,'Tactic Recode'!$A$1:$B$547,2,FALSE))</f>
        <v/>
      </c>
      <c r="AX151" t="str">
        <f>IF(ISERROR(MATCH(AX$1,'CSC Mitre'!ET$1:ET$220,0)),"",VLOOKUP(AX$1,'Tactic Recode'!$A$1:$B$547,2,FALSE))</f>
        <v/>
      </c>
      <c r="AY151" t="str">
        <f>IF(ISERROR(MATCH(AY$1,'CSC Mitre'!ET$1:ET$220,0)),"",VLOOKUP(AY$1,'Tactic Recode'!$A$1:$B$547,2,FALSE))</f>
        <v/>
      </c>
      <c r="AZ151" t="str">
        <f>IF(ISERROR(MATCH(AZ$1,'CSC Mitre'!ET$1:ET$220,0)),"",VLOOKUP(AZ$1,'Tactic Recode'!$A$1:$B$547,2,FALSE))</f>
        <v/>
      </c>
      <c r="BA151" t="str">
        <f>IF(ISERROR(MATCH(BA$1,'CSC Mitre'!ET$1:ET$220,0)),"",VLOOKUP(BA$1,'Tactic Recode'!$A$1:$B$547,2,FALSE))</f>
        <v/>
      </c>
      <c r="BB151" t="str">
        <f>IF(ISERROR(MATCH(BB$1,'CSC Mitre'!ET$1:ET$220,0)),"",VLOOKUP(BB$1,'Tactic Recode'!$A$1:$B$547,2,FALSE))</f>
        <v/>
      </c>
      <c r="BC151" t="str">
        <f>IF(ISERROR(MATCH(BC$1,'CSC Mitre'!ET$1:ET$220,0)),"",VLOOKUP(BC$1,'Tactic Recode'!$A$1:$B$547,2,FALSE))</f>
        <v/>
      </c>
      <c r="BD151" t="str">
        <f>IF(ISERROR(MATCH(BD$1,'CSC Mitre'!ET$1:ET$220,0)),"",VLOOKUP(BD$1,'Tactic Recode'!$A$1:$B$547,2,FALSE))</f>
        <v/>
      </c>
      <c r="BE151" t="str">
        <f>IF(ISERROR(MATCH(BE$1,'CSC Mitre'!ET$1:ET$220,0)),"",VLOOKUP(BE$1,'Tactic Recode'!$A$1:$B$547,2,FALSE))</f>
        <v/>
      </c>
      <c r="BF151" t="str">
        <f>IF(ISERROR(MATCH(BF$1,'CSC Mitre'!ET$1:ET$220,0)),"",VLOOKUP(BF$1,'Tactic Recode'!$A$1:$B$547,2,FALSE))</f>
        <v/>
      </c>
      <c r="BG151" t="str">
        <f>IF(ISERROR(MATCH(BG$1,'CSC Mitre'!ET$1:ET$220,0)),"",VLOOKUP(BG$1,'Tactic Recode'!$A$1:$B$547,2,FALSE))</f>
        <v/>
      </c>
      <c r="BH151" t="str">
        <f>IF(ISERROR(MATCH(BH$1,'CSC Mitre'!ET$1:ET$220,0)),"",VLOOKUP(BH$1,'Tactic Recode'!$A$1:$B$547,2,FALSE))</f>
        <v/>
      </c>
      <c r="BI151" t="str">
        <f>IF(ISERROR(MATCH(BI$1,'CSC Mitre'!ET$1:ET$220,0)),"",VLOOKUP(BI$1,'Tactic Recode'!$A$1:$B$547,2,FALSE))</f>
        <v/>
      </c>
      <c r="BJ151" t="str">
        <f>IF(ISERROR(MATCH(BJ$1,'CSC Mitre'!ET$1:ET$220,0)),"",VLOOKUP(BJ$1,'Tactic Recode'!$A$1:$B$547,2,FALSE))</f>
        <v>Discovery</v>
      </c>
      <c r="BK151" t="str">
        <f>IF(ISERROR(MATCH(BK$1,'CSC Mitre'!ET$1:ET$220,0)),"",VLOOKUP(BK$1,'Tactic Recode'!$A$1:$B$547,2,FALSE))</f>
        <v/>
      </c>
      <c r="BL151" t="str">
        <f>IF(ISERROR(MATCH(BL$1,'CSC Mitre'!ET$1:ET$220,0)),"",VLOOKUP(BL$1,'Tactic Recode'!$A$1:$B$547,2,FALSE))</f>
        <v/>
      </c>
      <c r="BM151" t="str">
        <f>IF(ISERROR(MATCH(BM$1,'CSC Mitre'!ET$1:ET$220,0)),"",VLOOKUP(BM$1,'Tactic Recode'!$A$1:$B$547,2,FALSE))</f>
        <v/>
      </c>
      <c r="BN151" t="str">
        <f>IF(ISERROR(MATCH(BN$1,'CSC Mitre'!ET$1:ET$220,0)),"",VLOOKUP(BN$1,'Tactic Recode'!$A$1:$B$547,2,FALSE))</f>
        <v/>
      </c>
      <c r="BO151" t="str">
        <f>IF(ISERROR(MATCH(BO$1,'CSC Mitre'!ET$1:ET$220,0)),"",VLOOKUP(BO$1,'Tactic Recode'!$A$1:$B$547,2,FALSE))</f>
        <v/>
      </c>
      <c r="BP151" t="str">
        <f>IF(ISERROR(MATCH(BP$1,'CSC Mitre'!ET$1:ET$220,0)),"",VLOOKUP(BP$1,'Tactic Recode'!$A$1:$B$547,2,FALSE))</f>
        <v/>
      </c>
      <c r="BQ151" t="str">
        <f>IF(ISERROR(MATCH(BQ$1,'CSC Mitre'!ET$1:ET$220,0)),"",VLOOKUP(BQ$1,'Tactic Recode'!$A$1:$B$547,2,FALSE))</f>
        <v/>
      </c>
      <c r="BR151" t="str">
        <f>IF(ISERROR(MATCH(BR$1,'CSC Mitre'!ET$1:ET$220,0)),"",VLOOKUP(BR$1,'Tactic Recode'!$A$1:$B$547,2,FALSE))</f>
        <v/>
      </c>
      <c r="BS151" t="str">
        <f>IF(ISERROR(MATCH(BS$1,'CSC Mitre'!ET$1:ET$220,0)),"",VLOOKUP(BS$1,'Tactic Recode'!$A$1:$B$547,2,FALSE))</f>
        <v/>
      </c>
      <c r="BT151" t="str">
        <f>IF(ISERROR(MATCH(BT$1,'CSC Mitre'!ET$1:ET$220,0)),"",VLOOKUP(BT$1,'Tactic Recode'!$A$1:$B$547,2,FALSE))</f>
        <v/>
      </c>
      <c r="BU151" t="str">
        <f>IF(ISERROR(MATCH(BU$1,'CSC Mitre'!ET$1:ET$220,0)),"",VLOOKUP(BU$1,'Tactic Recode'!$A$1:$B$547,2,FALSE))</f>
        <v/>
      </c>
      <c r="BV151" t="str">
        <f>IF(ISERROR(MATCH(BV$1,'CSC Mitre'!ET$1:ET$220,0)),"",VLOOKUP(BV$1,'Tactic Recode'!$A$1:$B$547,2,FALSE))</f>
        <v/>
      </c>
      <c r="BW151" t="str">
        <f>IF(ISERROR(MATCH(BW$1,'CSC Mitre'!ET$1:ET$220,0)),"",VLOOKUP(BW$1,'Tactic Recode'!$A$1:$B$547,2,FALSE))</f>
        <v/>
      </c>
      <c r="BX151" t="str">
        <f>IF(ISERROR(MATCH(BX$1,'CSC Mitre'!ET$1:ET$220,0)),"",VLOOKUP(BX$1,'Tactic Recode'!$A$1:$B$547,2,FALSE))</f>
        <v/>
      </c>
      <c r="BY151" t="str">
        <f>IF(ISERROR(MATCH(BY$1,'CSC Mitre'!ET$1:ET$220,0)),"",VLOOKUP(BY$1,'Tactic Recode'!$A$1:$B$547,2,FALSE))</f>
        <v/>
      </c>
      <c r="BZ151" t="str">
        <f>IF(ISERROR(MATCH(BZ$1,'CSC Mitre'!ET$1:ET$220,0)),"",VLOOKUP(BZ$1,'Tactic Recode'!$A$1:$B$547,2,FALSE))</f>
        <v/>
      </c>
      <c r="CA151" t="str">
        <f>IF(ISERROR(MATCH(CA$1,'CSC Mitre'!ET$1:ET$220,0)),"",VLOOKUP(CA$1,'Tactic Recode'!$A$1:$B$547,2,FALSE))</f>
        <v/>
      </c>
      <c r="CB151" t="str">
        <f>IF(ISERROR(MATCH(CB$1,'CSC Mitre'!ET$1:ET$220,0)),"",VLOOKUP(CB$1,'Tactic Recode'!$A$1:$B$547,2,FALSE))</f>
        <v/>
      </c>
      <c r="CC151" t="str">
        <f>IF(ISERROR(MATCH(CC$1,'CSC Mitre'!ET$1:ET$220,0)),"",VLOOKUP(CC$1,'Tactic Recode'!$A$1:$B$547,2,FALSE))</f>
        <v/>
      </c>
      <c r="CD151" t="str">
        <f>IF(ISERROR(MATCH(CD$1,'CSC Mitre'!ET$1:ET$220,0)),"",VLOOKUP(CD$1,'Tactic Recode'!$A$1:$B$547,2,FALSE))</f>
        <v/>
      </c>
      <c r="CE151" t="str">
        <f>IF(ISERROR(MATCH(CE$1,'CSC Mitre'!ET$1:ET$220,0)),"",VLOOKUP(CE$1,'Tactic Recode'!$A$1:$B$547,2,FALSE))</f>
        <v/>
      </c>
      <c r="CF151" t="str">
        <f>IF(ISERROR(MATCH(CF$1,'CSC Mitre'!ET$1:ET$220,0)),"",VLOOKUP(CF$1,'Tactic Recode'!$A$1:$B$547,2,FALSE))</f>
        <v/>
      </c>
      <c r="CG151" t="str">
        <f>IF(ISERROR(MATCH(CG$1,'CSC Mitre'!ET$1:ET$220,0)),"",VLOOKUP(CG$1,'Tactic Recode'!$A$1:$B$547,2,FALSE))</f>
        <v/>
      </c>
      <c r="CH151" t="str">
        <f>IF(ISERROR(MATCH(CH$1,'CSC Mitre'!ET$1:ET$220,0)),"",VLOOKUP(CH$1,'Tactic Recode'!$A$1:$B$547,2,FALSE))</f>
        <v/>
      </c>
      <c r="CI151" t="str">
        <f>IF(ISERROR(MATCH(CI$1,'CSC Mitre'!ET$1:ET$220,0)),"",VLOOKUP(CI$1,'Tactic Recode'!$A$1:$B$547,2,FALSE))</f>
        <v/>
      </c>
      <c r="CJ151" t="str">
        <f>IF(ISERROR(MATCH(CJ$1,'CSC Mitre'!ET$1:ET$220,0)),"",VLOOKUP(CJ$1,'Tactic Recode'!$A$1:$B$547,2,FALSE))</f>
        <v/>
      </c>
      <c r="CK151" t="str">
        <f>IF(ISERROR(MATCH(CK$1,'CSC Mitre'!ET$1:ET$220,0)),"",VLOOKUP(CK$1,'Tactic Recode'!$A$1:$B$547,2,FALSE))</f>
        <v/>
      </c>
      <c r="CL151" t="str">
        <f>IF(ISERROR(MATCH(CL$1,'CSC Mitre'!ET$1:ET$220,0)),"",VLOOKUP(CL$1,'Tactic Recode'!$A$1:$B$547,2,FALSE))</f>
        <v/>
      </c>
      <c r="CM151" t="str">
        <f>IF(ISERROR(MATCH(CM$1,'CSC Mitre'!ET$1:ET$220,0)),"",VLOOKUP(CM$1,'Tactic Recode'!$A$1:$B$547,2,FALSE))</f>
        <v/>
      </c>
      <c r="CN151" t="str">
        <f>IF(ISERROR(MATCH(CN$1,'CSC Mitre'!ET$1:ET$220,0)),"",VLOOKUP(CN$1,'Tactic Recode'!$A$1:$B$547,2,FALSE))</f>
        <v/>
      </c>
      <c r="CO151" t="str">
        <f>IF(ISERROR(MATCH(CO$1,'CSC Mitre'!ET$1:ET$220,0)),"",VLOOKUP(CO$1,'Tactic Recode'!$A$1:$B$547,2,FALSE))</f>
        <v/>
      </c>
      <c r="CP151" t="str">
        <f>IF(ISERROR(MATCH(CP$1,'CSC Mitre'!ET$1:ET$220,0)),"",VLOOKUP(CP$1,'Tactic Recode'!$A$1:$B$547,2,FALSE))</f>
        <v/>
      </c>
      <c r="CQ151" t="str">
        <f>IF(ISERROR(MATCH(CQ$1,'CSC Mitre'!ET$1:ET$220,0)),"",VLOOKUP(CQ$1,'Tactic Recode'!$A$1:$B$547,2,FALSE))</f>
        <v/>
      </c>
      <c r="CR151" t="str">
        <f>IF(ISERROR(MATCH(CR$1,'CSC Mitre'!ET$1:ET$220,0)),"",VLOOKUP(CR$1,'Tactic Recode'!$A$1:$B$547,2,FALSE))</f>
        <v/>
      </c>
      <c r="CS151" t="str">
        <f>IF(ISERROR(MATCH(CS$1,'CSC Mitre'!ET$1:ET$220,0)),"",VLOOKUP(CS$1,'Tactic Recode'!$A$1:$B$547,2,FALSE))</f>
        <v/>
      </c>
      <c r="CT151" t="str">
        <f>IF(ISERROR(MATCH(CT$1,'CSC Mitre'!ET$1:ET$220,0)),"",VLOOKUP(CT$1,'Tactic Recode'!$A$1:$B$547,2,FALSE))</f>
        <v/>
      </c>
      <c r="CU151" t="str">
        <f>IF(ISERROR(MATCH(CU$1,'CSC Mitre'!ET$1:ET$220,0)),"",VLOOKUP(CU$1,'Tactic Recode'!$A$1:$B$547,2,FALSE))</f>
        <v/>
      </c>
      <c r="CV151" t="str">
        <f>IF(ISERROR(MATCH(CV$1,'CSC Mitre'!ET$1:ET$220,0)),"",VLOOKUP(CV$1,'Tactic Recode'!$A$1:$B$547,2,FALSE))</f>
        <v/>
      </c>
      <c r="CW151" t="str">
        <f>IF(ISERROR(MATCH(CW$1,'CSC Mitre'!ET$1:ET$220,0)),"",VLOOKUP(CW$1,'Tactic Recode'!$A$1:$B$547,2,FALSE))</f>
        <v/>
      </c>
      <c r="CX151" t="str">
        <f>IF(ISERROR(MATCH(CX$1,'CSC Mitre'!ET$1:ET$220,0)),"",VLOOKUP(CX$1,'Tactic Recode'!$A$1:$B$547,2,FALSE))</f>
        <v/>
      </c>
      <c r="CY151" t="str">
        <f>IF(ISERROR(MATCH(CY$1,'CSC Mitre'!ET$1:ET$220,0)),"",VLOOKUP(CY$1,'Tactic Recode'!$A$1:$B$547,2,FALSE))</f>
        <v/>
      </c>
      <c r="CZ151" t="str">
        <f>IF(ISERROR(MATCH(CZ$1,'CSC Mitre'!ET$1:ET$220,0)),"",VLOOKUP(CZ$1,'Tactic Recode'!$A$1:$B$547,2,FALSE))</f>
        <v/>
      </c>
      <c r="DA151" t="str">
        <f>IF(ISERROR(MATCH(DA$1,'CSC Mitre'!ET$1:ET$220,0)),"",VLOOKUP(DA$1,'Tactic Recode'!$A$1:$B$547,2,FALSE))</f>
        <v/>
      </c>
      <c r="DB151" t="str">
        <f>IF(ISERROR(MATCH(DB$1,'CSC Mitre'!ET$1:ET$220,0)),"",VLOOKUP(DB$1,'Tactic Recode'!$A$1:$B$547,2,FALSE))</f>
        <v/>
      </c>
      <c r="DC151" t="str">
        <f>IF(ISERROR(MATCH(DC$1,'CSC Mitre'!ET$1:ET$220,0)),"",VLOOKUP(DC$1,'Tactic Recode'!$A$1:$B$547,2,FALSE))</f>
        <v/>
      </c>
      <c r="DD151" t="str">
        <f>IF(ISERROR(MATCH(DD$1,'CSC Mitre'!ET$1:ET$220,0)),"",VLOOKUP(DD$1,'Tactic Recode'!$A$1:$B$547,2,FALSE))</f>
        <v/>
      </c>
      <c r="DE151" t="str">
        <f>IF(ISERROR(MATCH(DE$1,'CSC Mitre'!ET$1:ET$220,0)),"",VLOOKUP(DE$1,'Tactic Recode'!$A$1:$B$547,2,FALSE))</f>
        <v/>
      </c>
      <c r="DF151" t="str">
        <f>IF(ISERROR(MATCH(DF$1,'CSC Mitre'!ET$1:ET$220,0)),"",VLOOKUP(DF$1,'Tactic Recode'!$A$1:$B$547,2,FALSE))</f>
        <v/>
      </c>
      <c r="DG151" t="str">
        <f>IF(ISERROR(MATCH(DG$1,'CSC Mitre'!ET$1:ET$220,0)),"",VLOOKUP(DG$1,'Tactic Recode'!$A$1:$B$547,2,FALSE))</f>
        <v/>
      </c>
      <c r="DH151" t="str">
        <f>IF(ISERROR(MATCH(DH$1,'CSC Mitre'!ET$1:ET$220,0)),"",VLOOKUP(DH$1,'Tactic Recode'!$A$1:$B$547,2,FALSE))</f>
        <v/>
      </c>
      <c r="DI151" t="str">
        <f>IF(ISERROR(MATCH(DI$1,'CSC Mitre'!ET$1:ET$220,0)),"",VLOOKUP(DI$1,'Tactic Recode'!$A$1:$B$547,2,FALSE))</f>
        <v/>
      </c>
      <c r="DJ151" t="str">
        <f>IF(ISERROR(MATCH(DJ$1,'CSC Mitre'!ET$1:ET$220,0)),"",VLOOKUP(DJ$1,'Tactic Recode'!$A$1:$B$547,2,FALSE))</f>
        <v/>
      </c>
      <c r="DK151" t="str">
        <f>IF(ISERROR(MATCH(DK$1,'CSC Mitre'!ET$1:ET$220,0)),"",VLOOKUP(DK$1,'Tactic Recode'!$A$1:$B$547,2,FALSE))</f>
        <v/>
      </c>
      <c r="DL151" t="str">
        <f>IF(ISERROR(MATCH(DL$1,'CSC Mitre'!ET$1:ET$220,0)),"",VLOOKUP(DL$1,'Tactic Recode'!$A$1:$B$547,2,FALSE))</f>
        <v/>
      </c>
      <c r="DM151" t="str">
        <f>IF(ISERROR(MATCH(DM$1,'CSC Mitre'!ET$1:ET$220,0)),"",VLOOKUP(DM$1,'Tactic Recode'!$A$1:$B$547,2,FALSE))</f>
        <v/>
      </c>
      <c r="DN151" t="str">
        <f>IF(ISERROR(MATCH(DN$1,'CSC Mitre'!ET$1:ET$220,0)),"",VLOOKUP(DN$1,'Tactic Recode'!$A$1:$B$547,2,FALSE))</f>
        <v/>
      </c>
      <c r="DO151" t="str">
        <f>IF(ISERROR(MATCH(DO$1,'CSC Mitre'!ET$1:ET$220,0)),"",VLOOKUP(DO$1,'Tactic Recode'!$A$1:$B$547,2,FALSE))</f>
        <v/>
      </c>
      <c r="DP151" t="str">
        <f>IF(ISERROR(MATCH(DP$1,'CSC Mitre'!ET$1:ET$220,0)),"",VLOOKUP(DP$1,'Tactic Recode'!$A$1:$B$547,2,FALSE))</f>
        <v/>
      </c>
      <c r="DQ151" t="str">
        <f>IF(ISERROR(MATCH(DQ$1,'CSC Mitre'!ET$1:ET$220,0)),"",VLOOKUP(DQ$1,'Tactic Recode'!$A$1:$B$547,2,FALSE))</f>
        <v/>
      </c>
      <c r="DR151" t="str">
        <f>IF(ISERROR(MATCH(DR$1,'CSC Mitre'!ET$1:ET$220,0)),"",VLOOKUP(DR$1,'Tactic Recode'!$A$1:$B$547,2,FALSE))</f>
        <v/>
      </c>
      <c r="DS151" t="str">
        <f>IF(ISERROR(MATCH(DS$1,'CSC Mitre'!ET$1:ET$220,0)),"",VLOOKUP(DS$1,'Tactic Recode'!$A$1:$B$547,2,FALSE))</f>
        <v/>
      </c>
      <c r="DT151" t="str">
        <f>IF(ISERROR(MATCH(DT$1,'CSC Mitre'!ET$1:ET$220,0)),"",VLOOKUP(DT$1,'Tactic Recode'!$A$1:$B$547,2,FALSE))</f>
        <v/>
      </c>
      <c r="DU151" t="str">
        <f>IF(ISERROR(MATCH(DU$1,'CSC Mitre'!ET$1:ET$220,0)),"",VLOOKUP(DU$1,'Tactic Recode'!$A$1:$B$547,2,FALSE))</f>
        <v/>
      </c>
      <c r="DV151" t="str">
        <f>IF(ISERROR(MATCH(DV$1,'CSC Mitre'!ET$1:ET$220,0)),"",VLOOKUP(DV$1,'Tactic Recode'!$A$1:$B$547,2,FALSE))</f>
        <v/>
      </c>
      <c r="DW151" t="str">
        <f>IF(ISERROR(MATCH(DW$1,'CSC Mitre'!ET$1:ET$220,0)),"",VLOOKUP(DW$1,'Tactic Recode'!$A$1:$B$547,2,FALSE))</f>
        <v/>
      </c>
      <c r="DX151" t="str">
        <f>IF(ISERROR(MATCH(DX$1,'CSC Mitre'!ET$1:ET$220,0)),"",VLOOKUP(DX$1,'Tactic Recode'!$A$1:$B$547,2,FALSE))</f>
        <v/>
      </c>
      <c r="DY151" t="str">
        <f>IF(ISERROR(MATCH(DY$1,'CSC Mitre'!ET$1:ET$220,0)),"",VLOOKUP(DY$1,'Tactic Recode'!$A$1:$B$547,2,FALSE))</f>
        <v/>
      </c>
      <c r="DZ151" t="str">
        <f>IF(ISERROR(MATCH(DZ$1,'CSC Mitre'!ET$1:ET$220,0)),"",VLOOKUP(DZ$1,'Tactic Recode'!$A$1:$B$547,2,FALSE))</f>
        <v/>
      </c>
      <c r="EA151" t="str">
        <f>IF(ISERROR(MATCH(EA$1,'CSC Mitre'!ET$1:ET$220,0)),"",VLOOKUP(EA$1,'Tactic Recode'!$A$1:$B$547,2,FALSE))</f>
        <v/>
      </c>
      <c r="EB151" t="str">
        <f>IF(ISERROR(MATCH(EB$1,'CSC Mitre'!ET$1:ET$220,0)),"",VLOOKUP(EB$1,'Tactic Recode'!$A$1:$B$547,2,FALSE))</f>
        <v/>
      </c>
      <c r="EC151" t="str">
        <f>IF(ISERROR(MATCH(EC$1,'CSC Mitre'!ET$1:ET$220,0)),"",VLOOKUP(EC$1,'Tactic Recode'!$A$1:$B$547,2,FALSE))</f>
        <v/>
      </c>
      <c r="ED151" t="str">
        <f>IF(ISERROR(MATCH(ED$1,'CSC Mitre'!ET$1:ET$220,0)),"",VLOOKUP(ED$1,'Tactic Recode'!$A$1:$B$547,2,FALSE))</f>
        <v/>
      </c>
      <c r="EE151" t="str">
        <f>IF(ISERROR(MATCH(EE$1,'CSC Mitre'!ET$1:ET$220,0)),"",VLOOKUP(EE$1,'Tactic Recode'!$A$1:$B$547,2,FALSE))</f>
        <v/>
      </c>
      <c r="EF151" t="str">
        <f>IF(ISERROR(MATCH(EF$1,'CSC Mitre'!ET$1:ET$220,0)),"",VLOOKUP(EF$1,'Tactic Recode'!$A$1:$B$547,2,FALSE))</f>
        <v/>
      </c>
      <c r="EG151" t="str">
        <f>IF(ISERROR(MATCH(EG$1,'CSC Mitre'!ET$1:ET$220,0)),"",VLOOKUP(EG$1,'Tactic Recode'!$A$1:$B$547,2,FALSE))</f>
        <v/>
      </c>
      <c r="EH151" t="str">
        <f>IF(ISERROR(MATCH(EH$1,'CSC Mitre'!ET$1:ET$220,0)),"",VLOOKUP(EH$1,'Tactic Recode'!$A$1:$B$547,2,FALSE))</f>
        <v/>
      </c>
      <c r="EI151" t="str">
        <f>IF(ISERROR(MATCH(EI$1,'CSC Mitre'!ET$1:ET$220,0)),"",VLOOKUP(EI$1,'Tactic Recode'!$A$1:$B$547,2,FALSE))</f>
        <v/>
      </c>
      <c r="EJ151" t="str">
        <f>IF(ISERROR(MATCH(EJ$1,'CSC Mitre'!ET$1:ET$220,0)),"",VLOOKUP(EJ$1,'Tactic Recode'!$A$1:$B$547,2,FALSE))</f>
        <v/>
      </c>
      <c r="EK151" t="str">
        <f>IF(ISERROR(MATCH(EK$1,'CSC Mitre'!ET$1:ET$220,0)),"",VLOOKUP(EK$1,'Tactic Recode'!$A$1:$B$547,2,FALSE))</f>
        <v/>
      </c>
      <c r="EL151" t="str">
        <f>IF(ISERROR(MATCH(EL$1,'CSC Mitre'!ET$1:ET$220,0)),"",VLOOKUP(EL$1,'Tactic Recode'!$A$1:$B$547,2,FALSE))</f>
        <v/>
      </c>
      <c r="EM151" t="str">
        <f>IF(ISERROR(MATCH(EM$1,'CSC Mitre'!ET$1:ET$220,0)),"",VLOOKUP(EM$1,'Tactic Recode'!$A$1:$B$547,2,FALSE))</f>
        <v/>
      </c>
      <c r="EN151" t="str">
        <f>IF(ISERROR(MATCH(EN$1,'CSC Mitre'!ET$1:ET$220,0)),"",VLOOKUP(EN$1,'Tactic Recode'!$A$1:$B$547,2,FALSE))</f>
        <v/>
      </c>
      <c r="EO151" t="str">
        <f>IF(ISERROR(MATCH(EO$1,'CSC Mitre'!ET$1:ET$220,0)),"",VLOOKUP(EO$1,'Tactic Recode'!$A$1:$B$547,2,FALSE))</f>
        <v/>
      </c>
      <c r="EP151" t="str">
        <f>IF(ISERROR(MATCH(EP$1,'CSC Mitre'!ET$1:ET$220,0)),"",VLOOKUP(EP$1,'Tactic Recode'!$A$1:$B$547,2,FALSE))</f>
        <v/>
      </c>
      <c r="EQ151" t="str">
        <f>IF(ISERROR(MATCH(EQ$1,'CSC Mitre'!ET$1:ET$220,0)),"",VLOOKUP(EQ$1,'Tactic Recode'!$A$1:$B$547,2,FALSE))</f>
        <v>Command and Control</v>
      </c>
      <c r="ER151" t="str">
        <f>IF(ISERROR(MATCH(ER$1,'CSC Mitre'!ET$1:ET$220,0)),"",VLOOKUP(ER$1,'Tactic Recode'!$A$1:$B$547,2,FALSE))</f>
        <v/>
      </c>
      <c r="ES151" t="str">
        <f>IF(ISERROR(MATCH(ES$1,'CSC Mitre'!ET$1:ET$220,0)),"",VLOOKUP(ES$1,'Tactic Recode'!$A$1:$B$547,2,FALSE))</f>
        <v/>
      </c>
      <c r="ET151" t="str">
        <f>IF(ISERROR(MATCH(ET$1,'CSC Mitre'!ET$1:ET$220,0)),"",VLOOKUP(ET$1,'Tactic Recode'!$A$1:$B$547,2,FALSE))</f>
        <v/>
      </c>
      <c r="EU151" t="str">
        <f>IF(ISERROR(MATCH(EU$1,'CSC Mitre'!ET$1:ET$220,0)),"",VLOOKUP(EU$1,'Tactic Recode'!$A$1:$B$547,2,FALSE))</f>
        <v/>
      </c>
      <c r="EV151" t="str">
        <f>IF(ISERROR(MATCH(EV$1,'CSC Mitre'!ET$1:ET$220,0)),"",VLOOKUP(EV$1,'Tactic Recode'!$A$1:$B$547,2,FALSE))</f>
        <v/>
      </c>
      <c r="EW151" t="str">
        <f>IF(ISERROR(MATCH(EW$1,'CSC Mitre'!ET$1:ET$220,0)),"",VLOOKUP(EW$1,'Tactic Recode'!$A$1:$B$547,2,FALSE))</f>
        <v/>
      </c>
      <c r="EX151" t="str">
        <f>IF(ISERROR(MATCH(EX$1,'CSC Mitre'!ET$1:ET$220,0)),"",VLOOKUP(EX$1,'Tactic Recode'!$A$1:$B$547,2,FALSE))</f>
        <v/>
      </c>
      <c r="EY151" t="str">
        <f>IF(ISERROR(MATCH(EY$1,'CSC Mitre'!ET$1:ET$220,0)),"",VLOOKUP(EY$1,'Tactic Recode'!$A$1:$B$547,2,FALSE))</f>
        <v/>
      </c>
      <c r="EZ151" t="str">
        <f>IF(ISERROR(MATCH(EZ$1,'CSC Mitre'!ET$1:ET$220,0)),"",VLOOKUP(EZ$1,'Tactic Recode'!$A$1:$B$547,2,FALSE))</f>
        <v/>
      </c>
      <c r="FA151" t="str">
        <f>IF(ISERROR(MATCH(FA$1,'CSC Mitre'!ET$1:ET$220,0)),"",VLOOKUP(FA$1,'Tactic Recode'!$A$1:$B$547,2,FALSE))</f>
        <v/>
      </c>
      <c r="FB151" t="str">
        <f>IF(ISERROR(MATCH(FB$1,'CSC Mitre'!ET$1:ET$220,0)),"",VLOOKUP(FB$1,'Tactic Recode'!$A$1:$B$547,2,FALSE))</f>
        <v/>
      </c>
      <c r="FC151" t="str">
        <f>IF(ISERROR(MATCH(FC$1,'CSC Mitre'!ET$1:ET$220,0)),"",VLOOKUP(FC$1,'Tactic Recode'!$A$1:$B$547,2,FALSE))</f>
        <v/>
      </c>
      <c r="FD151" t="str">
        <f>IF(ISERROR(MATCH(FD$1,'CSC Mitre'!ET$1:ET$220,0)),"",VLOOKUP(FD$1,'Tactic Recode'!$A$1:$B$547,2,FALSE))</f>
        <v/>
      </c>
      <c r="FE151" t="str">
        <f>IF(ISERROR(MATCH(FE$1,'CSC Mitre'!ET$1:ET$220,0)),"",VLOOKUP(FE$1,'Tactic Recode'!$A$1:$B$547,2,FALSE))</f>
        <v/>
      </c>
      <c r="FF151" t="str">
        <f>IF(ISERROR(MATCH(FF$1,'CSC Mitre'!ET$1:ET$220,0)),"",VLOOKUP(FF$1,'Tactic Recode'!$A$1:$B$547,2,FALSE))</f>
        <v/>
      </c>
      <c r="FG151" t="str">
        <f>IF(ISERROR(MATCH(FG$1,'CSC Mitre'!ET$1:ET$220,0)),"",VLOOKUP(FG$1,'Tactic Recode'!$A$1:$B$547,2,FALSE))</f>
        <v/>
      </c>
      <c r="FH151" t="str">
        <f>IF(ISERROR(MATCH(FH$1,'CSC Mitre'!ET$1:ET$220,0)),"",VLOOKUP(FH$1,'Tactic Recode'!$A$1:$B$547,2,FALSE))</f>
        <v/>
      </c>
      <c r="FI151" t="str">
        <f>IF(ISERROR(MATCH(FI$1,'CSC Mitre'!ET$1:ET$220,0)),"",VLOOKUP(FI$1,'Tactic Recode'!$A$1:$B$547,2,FALSE))</f>
        <v/>
      </c>
      <c r="FJ151" t="str">
        <f>IF(ISERROR(MATCH(FJ$1,'CSC Mitre'!ET$1:ET$220,0)),"",VLOOKUP(FJ$1,'Tactic Recode'!$A$1:$B$547,2,FALSE))</f>
        <v/>
      </c>
      <c r="FK151" t="str">
        <f>IF(ISERROR(MATCH(FK$1,'CSC Mitre'!ET$1:ET$220,0)),"",VLOOKUP(FK$1,'Tactic Recode'!$A$1:$B$547,2,FALSE))</f>
        <v/>
      </c>
      <c r="FL151" t="str">
        <f>IF(ISERROR(MATCH(FL$1,'CSC Mitre'!ET$1:ET$220,0)),"",VLOOKUP(FL$1,'Tactic Recode'!$A$1:$B$547,2,FALSE))</f>
        <v/>
      </c>
      <c r="FM151" t="str">
        <f>IF(ISERROR(MATCH(FM$1,'CSC Mitre'!ET$1:ET$220,0)),"",VLOOKUP(FM$1,'Tactic Recode'!$A$1:$B$547,2,FALSE))</f>
        <v/>
      </c>
      <c r="FN151" t="str">
        <f>IF(ISERROR(MATCH(FN$1,'CSC Mitre'!ET$1:ET$220,0)),"",VLOOKUP(FN$1,'Tactic Recode'!$A$1:$B$547,2,FALSE))</f>
        <v/>
      </c>
      <c r="FO151" t="str">
        <f>IF(ISERROR(MATCH(FO$1,'CSC Mitre'!ET$1:ET$220,0)),"",VLOOKUP(FO$1,'Tactic Recode'!$A$1:$B$547,2,FALSE))</f>
        <v/>
      </c>
      <c r="FP151" t="str">
        <f>IF(ISERROR(MATCH(FP$1,'CSC Mitre'!ET$1:ET$220,0)),"",VLOOKUP(FP$1,'Tactic Recode'!$A$1:$B$547,2,FALSE))</f>
        <v/>
      </c>
      <c r="FQ151" t="str">
        <f>IF(ISERROR(MATCH(FQ$1,'CSC Mitre'!ET$1:ET$220,0)),"",VLOOKUP(FQ$1,'Tactic Recode'!$A$1:$B$547,2,FALSE))</f>
        <v/>
      </c>
      <c r="FR151" t="str">
        <f>IF(ISERROR(MATCH(FR$1,'CSC Mitre'!ET$1:ET$220,0)),"",VLOOKUP(FR$1,'Tactic Recode'!$A$1:$B$547,2,FALSE))</f>
        <v/>
      </c>
      <c r="FS151" t="str">
        <f>IF(ISERROR(MATCH(FS$1,'CSC Mitre'!ET$1:ET$220,0)),"",VLOOKUP(FS$1,'Tactic Recode'!$A$1:$B$547,2,FALSE))</f>
        <v/>
      </c>
      <c r="FT151" t="str">
        <f>IF(ISERROR(MATCH(FT$1,'CSC Mitre'!ET$1:ET$220,0)),"",VLOOKUP(FT$1,'Tactic Recode'!$A$1:$B$547,2,FALSE))</f>
        <v/>
      </c>
      <c r="FU151" t="str">
        <f>IF(ISERROR(MATCH(FU$1,'CSC Mitre'!ET$1:ET$220,0)),"",VLOOKUP(FU$1,'Tactic Recode'!$A$1:$B$547,2,FALSE))</f>
        <v/>
      </c>
      <c r="FV151" t="str">
        <f>IF(ISERROR(MATCH(FV$1,'CSC Mitre'!ET$1:ET$220,0)),"",VLOOKUP(FV$1,'Tactic Recode'!$A$1:$B$547,2,FALSE))</f>
        <v/>
      </c>
      <c r="FW151" t="str">
        <f>IF(ISERROR(MATCH(FW$1,'CSC Mitre'!ET$1:ET$220,0)),"",VLOOKUP(FW$1,'Tactic Recode'!$A$1:$B$547,2,FALSE))</f>
        <v/>
      </c>
      <c r="FX151" t="str">
        <f>IF(ISERROR(MATCH(FX$1,'CSC Mitre'!ET$1:ET$220,0)),"",VLOOKUP(FX$1,'Tactic Recode'!$A$1:$B$547,2,FALSE))</f>
        <v/>
      </c>
      <c r="FY151" t="str">
        <f>IF(ISERROR(MATCH(FY$1,'CSC Mitre'!ET$1:ET$220,0)),"",VLOOKUP(FY$1,'Tactic Recode'!$A$1:$B$547,2,FALSE))</f>
        <v/>
      </c>
      <c r="FZ151" t="str">
        <f>IF(ISERROR(MATCH(FZ$1,'CSC Mitre'!ET$1:ET$220,0)),"",VLOOKUP(FZ$1,'Tactic Recode'!$A$1:$B$547,2,FALSE))</f>
        <v/>
      </c>
      <c r="GA151" t="str">
        <f>IF(ISERROR(MATCH(GA$1,'CSC Mitre'!ET$1:ET$220,0)),"",VLOOKUP(GA$1,'Tactic Recode'!$A$1:$B$547,2,FALSE))</f>
        <v/>
      </c>
      <c r="GB151" t="str">
        <f>IF(ISERROR(MATCH(GB$1,'CSC Mitre'!ET$1:ET$220,0)),"",VLOOKUP(GB$1,'Tactic Recode'!$A$1:$B$547,2,FALSE))</f>
        <v/>
      </c>
      <c r="GC151" t="str">
        <f>IF(ISERROR(MATCH(GC$1,'CSC Mitre'!ET$1:ET$220,0)),"",VLOOKUP(GC$1,'Tactic Recode'!$A$1:$B$547,2,FALSE))</f>
        <v/>
      </c>
      <c r="GD151" t="str">
        <f>IF(ISERROR(MATCH(GD$1,'CSC Mitre'!ET$1:ET$220,0)),"",VLOOKUP(GD$1,'Tactic Recode'!$A$1:$B$547,2,FALSE))</f>
        <v/>
      </c>
      <c r="GE151" t="str">
        <f>IF(ISERROR(MATCH(GE$1,'CSC Mitre'!ET$1:ET$220,0)),"",VLOOKUP(GE$1,'Tactic Recode'!$A$1:$B$547,2,FALSE))</f>
        <v/>
      </c>
      <c r="GF151" t="str">
        <f>IF(ISERROR(MATCH(GF$1,'CSC Mitre'!ET$1:ET$220,0)),"",VLOOKUP(GF$1,'Tactic Recode'!$A$1:$B$547,2,FALSE))</f>
        <v/>
      </c>
      <c r="GG151" t="str">
        <f>IF(ISERROR(MATCH(GG$1,'CSC Mitre'!ET$1:ET$220,0)),"",VLOOKUP(GG$1,'Tactic Recode'!$A$1:$B$547,2,FALSE))</f>
        <v/>
      </c>
      <c r="GH151" t="str">
        <f>IF(ISERROR(MATCH(GH$1,'CSC Mitre'!ET$1:ET$220,0)),"",VLOOKUP(GH$1,'Tactic Recode'!$A$1:$B$547,2,FALSE))</f>
        <v/>
      </c>
      <c r="GI151" t="str">
        <f>IF(ISERROR(MATCH(GI$1,'CSC Mitre'!ET$1:ET$220,0)),"",VLOOKUP(GI$1,'Tactic Recode'!$A$1:$B$547,2,FALSE))</f>
        <v/>
      </c>
      <c r="GJ151" t="str">
        <f>IF(ISERROR(MATCH(GJ$1,'CSC Mitre'!ET$1:ET$220,0)),"",VLOOKUP(GJ$1,'Tactic Recode'!$A$1:$B$547,2,FALSE))</f>
        <v/>
      </c>
      <c r="GK151" t="str">
        <f>IF(ISERROR(MATCH(GK$1,'CSC Mitre'!ET$1:ET$220,0)),"",VLOOKUP(GK$1,'Tactic Recode'!$A$1:$B$547,2,FALSE))</f>
        <v/>
      </c>
      <c r="GL151" t="str">
        <f>IF(ISERROR(MATCH(GL$1,'CSC Mitre'!ET$1:ET$220,0)),"",VLOOKUP(GL$1,'Tactic Recode'!$A$1:$B$547,2,FALSE))</f>
        <v/>
      </c>
      <c r="GM151" t="str">
        <f>IF(ISERROR(MATCH(GM$1,'CSC Mitre'!ET$1:ET$220,0)),"",VLOOKUP(GM$1,'Tactic Recode'!$A$1:$B$547,2,FALSE))</f>
        <v/>
      </c>
      <c r="GN151" t="str">
        <f>IF(ISERROR(MATCH(GN$1,'CSC Mitre'!ET$1:ET$220,0)),"",VLOOKUP(GN$1,'Tactic Recode'!$A$1:$B$547,2,FALSE))</f>
        <v/>
      </c>
      <c r="GO151" t="str">
        <f>IF(ISERROR(MATCH(GO$1,'CSC Mitre'!ET$1:ET$220,0)),"",VLOOKUP(GO$1,'Tactic Recode'!$A$1:$B$547,2,FALSE))</f>
        <v/>
      </c>
      <c r="GP151" t="str">
        <f>IF(ISERROR(MATCH(GP$1,'CSC Mitre'!ET$1:ET$220,0)),"",VLOOKUP(GP$1,'Tactic Recode'!$A$1:$B$547,2,FALSE))</f>
        <v/>
      </c>
      <c r="GQ151" t="str">
        <f>IF(ISERROR(MATCH(GQ$1,'CSC Mitre'!ET$1:ET$220,0)),"",VLOOKUP(GQ$1,'Tactic Recode'!$A$1:$B$547,2,FALSE))</f>
        <v/>
      </c>
      <c r="GR151" t="str">
        <f>IF(ISERROR(MATCH(GR$1,'CSC Mitre'!ET$1:ET$220,0)),"",VLOOKUP(GR$1,'Tactic Recode'!$A$1:$B$547,2,FALSE))</f>
        <v/>
      </c>
      <c r="GS151" t="str">
        <f>IF(ISERROR(MATCH(GS$1,'CSC Mitre'!ET$1:ET$220,0)),"",VLOOKUP(GS$1,'Tactic Recode'!$A$1:$B$547,2,FALSE))</f>
        <v/>
      </c>
      <c r="GT151" t="str">
        <f>IF(ISERROR(MATCH(GT$1,'CSC Mitre'!ET$1:ET$220,0)),"",VLOOKUP(GT$1,'Tactic Recode'!$A$1:$B$547,2,FALSE))</f>
        <v/>
      </c>
      <c r="GU151" t="str">
        <f>IF(ISERROR(MATCH(GU$1,'CSC Mitre'!ET$1:ET$220,0)),"",VLOOKUP(GU$1,'Tactic Recode'!$A$1:$B$547,2,FALSE))</f>
        <v/>
      </c>
      <c r="GV151" t="str">
        <f>IF(ISERROR(MATCH(GV$1,'CSC Mitre'!ET$1:ET$220,0)),"",VLOOKUP(GV$1,'Tactic Recode'!$A$1:$B$547,2,FALSE))</f>
        <v/>
      </c>
      <c r="GW151" t="str">
        <f>IF(ISERROR(MATCH(GW$1,'CSC Mitre'!ET$1:ET$220,0)),"",VLOOKUP(GW$1,'Tactic Recode'!$A$1:$B$547,2,FALSE))</f>
        <v>Credential Access</v>
      </c>
      <c r="GX151" t="str">
        <f>IF(ISERROR(MATCH(GX$1,'CSC Mitre'!ET$1:ET$220,0)),"",VLOOKUP(GX$1,'Tactic Recode'!$A$1:$B$547,2,FALSE))</f>
        <v/>
      </c>
      <c r="GY151" t="str">
        <f>IF(ISERROR(MATCH(GY$1,'CSC Mitre'!ET$1:ET$220,0)),"",VLOOKUP(GY$1,'Tactic Recode'!$A$1:$B$547,2,FALSE))</f>
        <v/>
      </c>
      <c r="GZ151" t="str">
        <f>IF(ISERROR(MATCH(GZ$1,'CSC Mitre'!ET$1:ET$220,0)),"",VLOOKUP(GZ$1,'Tactic Recode'!$A$1:$B$547,2,FALSE))</f>
        <v/>
      </c>
      <c r="HA151" t="str">
        <f>IF(ISERROR(MATCH(HA$1,'CSC Mitre'!ET$1:ET$220,0)),"",VLOOKUP(HA$1,'Tactic Recode'!$A$1:$B$547,2,FALSE))</f>
        <v>Initial Access</v>
      </c>
      <c r="HB151" t="str">
        <f>IF(ISERROR(MATCH(HB$1,'CSC Mitre'!ET$1:ET$220,0)),"",VLOOKUP(HB$1,'Tactic Recode'!$A$1:$B$547,2,FALSE))</f>
        <v/>
      </c>
      <c r="HC151" t="str">
        <f>IF(ISERROR(MATCH(HC$1,'CSC Mitre'!ET$1:ET$220,0)),"",VLOOKUP(HC$1,'Tactic Recode'!$A$1:$B$547,2,FALSE))</f>
        <v/>
      </c>
      <c r="HD151" t="str">
        <f>IF(ISERROR(MATCH(HD$1,'CSC Mitre'!ET$1:ET$220,0)),"",VLOOKUP(HD$1,'Tactic Recode'!$A$1:$B$547,2,FALSE))</f>
        <v/>
      </c>
      <c r="HE151" t="str">
        <f>IF(ISERROR(MATCH(HE$1,'CSC Mitre'!ET$1:ET$220,0)),"",VLOOKUP(HE$1,'Tactic Recode'!$A$1:$B$547,2,FALSE))</f>
        <v/>
      </c>
      <c r="HF151" t="str">
        <f>IF(ISERROR(MATCH(HF$1,'CSC Mitre'!ET$1:ET$220,0)),"",VLOOKUP(HF$1,'Tactic Recode'!$A$1:$B$547,2,FALSE))</f>
        <v>Defense Evasion, Persistence</v>
      </c>
      <c r="HG151" t="str">
        <f>IF(ISERROR(MATCH(HG$1,'CSC Mitre'!ET$1:ET$220,0)),"",VLOOKUP(HG$1,'Tactic Recode'!$A$1:$B$547,2,FALSE))</f>
        <v/>
      </c>
      <c r="HH151" t="str">
        <f>IF(ISERROR(MATCH(HH$1,'CSC Mitre'!ET$1:ET$220,0)),"",VLOOKUP(HH$1,'Tactic Recode'!$A$1:$B$547,2,FALSE))</f>
        <v/>
      </c>
      <c r="HI151" t="str">
        <f>IF(ISERROR(MATCH(HI$1,'CSC Mitre'!ET$1:ET$220,0)),"",VLOOKUP(HI$1,'Tactic Recode'!$A$1:$B$547,2,FALSE))</f>
        <v/>
      </c>
      <c r="HJ151" t="str">
        <f>IF(ISERROR(MATCH(HJ$1,'CSC Mitre'!ET$1:ET$220,0)),"",VLOOKUP(HJ$1,'Tactic Recode'!$A$1:$B$547,2,FALSE))</f>
        <v/>
      </c>
      <c r="HK151" t="str">
        <f>IF(ISERROR(MATCH(HK$1,'CSC Mitre'!ET$1:ET$220,0)),"",VLOOKUP(HK$1,'Tactic Recode'!$A$1:$B$547,2,FALSE))</f>
        <v/>
      </c>
      <c r="HL151" t="str">
        <f>IF(ISERROR(MATCH(HL$1,'CSC Mitre'!ET$1:ET$220,0)),"",VLOOKUP(HL$1,'Tactic Recode'!$A$1:$B$547,2,FALSE))</f>
        <v/>
      </c>
      <c r="HM151" t="str">
        <f>IF(ISERROR(MATCH(HM$1,'CSC Mitre'!ET$1:ET$220,0)),"",VLOOKUP(HM$1,'Tactic Recode'!$A$1:$B$547,2,FALSE))</f>
        <v/>
      </c>
      <c r="HN151" t="str">
        <f>IF(ISERROR(MATCH(HN$1,'CSC Mitre'!ET$1:ET$220,0)),"",VLOOKUP(HN$1,'Tactic Recode'!$A$1:$B$547,2,FALSE))</f>
        <v/>
      </c>
      <c r="HO151" t="str">
        <f>IF(ISERROR(MATCH(HO$1,'CSC Mitre'!ET$1:ET$220,0)),"",VLOOKUP(HO$1,'Tactic Recode'!$A$1:$B$547,2,FALSE))</f>
        <v/>
      </c>
      <c r="HP151" t="str">
        <f>IF(ISERROR(MATCH(HP$1,'CSC Mitre'!ET$1:ET$220,0)),"",VLOOKUP(HP$1,'Tactic Recode'!$A$1:$B$547,2,FALSE))</f>
        <v/>
      </c>
      <c r="HQ151" t="str">
        <f>IF(ISERROR(MATCH(HQ$1,'CSC Mitre'!ET$1:ET$220,0)),"",VLOOKUP(HQ$1,'Tactic Recode'!$A$1:$B$547,2,FALSE))</f>
        <v/>
      </c>
      <c r="HR151" t="str">
        <f>IF(ISERROR(MATCH(HR$1,'CSC Mitre'!ET$1:ET$220,0)),"",VLOOKUP(HR$1,'Tactic Recode'!$A$1:$B$547,2,FALSE))</f>
        <v/>
      </c>
      <c r="HS151" t="str">
        <f>IF(ISERROR(MATCH(HS$1,'CSC Mitre'!ET$1:ET$220,0)),"",VLOOKUP(HS$1,'Tactic Recode'!$A$1:$B$547,2,FALSE))</f>
        <v>Lateral Movement</v>
      </c>
      <c r="HT151" t="str">
        <f>IF(ISERROR(MATCH(HT$1,'CSC Mitre'!ET$1:ET$220,0)),"",VLOOKUP(HT$1,'Tactic Recode'!$A$1:$B$547,2,FALSE))</f>
        <v/>
      </c>
      <c r="HU151" t="str">
        <f>IF(ISERROR(MATCH(HU$1,'CSC Mitre'!ET$1:ET$220,0)),"",VLOOKUP(HU$1,'Tactic Recode'!$A$1:$B$547,2,FALSE))</f>
        <v/>
      </c>
      <c r="HV151" t="str">
        <f>IF(ISERROR(MATCH(HV$1,'CSC Mitre'!ET$1:ET$220,0)),"",VLOOKUP(HV$1,'Tactic Recode'!$A$1:$B$547,2,FALSE))</f>
        <v/>
      </c>
      <c r="HW151" t="str">
        <f>IF(ISERROR(MATCH(HW$1,'CSC Mitre'!ET$1:ET$220,0)),"",VLOOKUP(HW$1,'Tactic Recode'!$A$1:$B$547,2,FALSE))</f>
        <v/>
      </c>
      <c r="HX151" t="str">
        <f>IF(ISERROR(MATCH(HX$1,'CSC Mitre'!ET$1:ET$220,0)),"",VLOOKUP(HX$1,'Tactic Recode'!$A$1:$B$547,2,FALSE))</f>
        <v/>
      </c>
      <c r="HY151" t="str">
        <f>IF(ISERROR(MATCH(HY$1,'CSC Mitre'!ET$1:ET$220,0)),"",VLOOKUP(HY$1,'Tactic Recode'!$A$1:$B$547,2,FALSE))</f>
        <v/>
      </c>
      <c r="HZ151" t="str">
        <f>IF(ISERROR(MATCH(HZ$1,'CSC Mitre'!ET$1:ET$220,0)),"",VLOOKUP(HZ$1,'Tactic Recode'!$A$1:$B$547,2,FALSE))</f>
        <v/>
      </c>
      <c r="IA151" t="str">
        <f>IF(ISERROR(MATCH(IA$1,'CSC Mitre'!ET$1:ET$220,0)),"",VLOOKUP(IA$1,'Tactic Recode'!$A$1:$B$547,2,FALSE))</f>
        <v/>
      </c>
      <c r="IB151" t="str">
        <f>IF(ISERROR(MATCH(IB$1,'CSC Mitre'!ET$1:ET$220,0)),"",VLOOKUP(IB$1,'Tactic Recode'!$A$1:$B$547,2,FALSE))</f>
        <v/>
      </c>
      <c r="IC151" t="str">
        <f>IF(ISERROR(MATCH(IC$1,'CSC Mitre'!ET$1:ET$220,0)),"",VLOOKUP(IC$1,'Tactic Recode'!$A$1:$B$547,2,FALSE))</f>
        <v/>
      </c>
      <c r="ID151" t="str">
        <f>IF(ISERROR(MATCH(ID$1,'CSC Mitre'!ET$1:ET$220,0)),"",VLOOKUP(ID$1,'Tactic Recode'!$A$1:$B$547,2,FALSE))</f>
        <v/>
      </c>
      <c r="IE151" t="str">
        <f>IF(ISERROR(MATCH(IE$1,'CSC Mitre'!ET$1:ET$220,0)),"",VLOOKUP(IE$1,'Tactic Recode'!$A$1:$B$547,2,FALSE))</f>
        <v/>
      </c>
      <c r="IF151" t="str">
        <f>IF(ISERROR(MATCH(IF$1,'CSC Mitre'!ET$1:ET$220,0)),"",VLOOKUP(IF$1,'Tactic Recode'!$A$1:$B$547,2,FALSE))</f>
        <v/>
      </c>
      <c r="IG151" t="str">
        <f>IF(ISERROR(MATCH(IG$1,'CSC Mitre'!ET$1:ET$220,0)),"",VLOOKUP(IG$1,'Tactic Recode'!$A$1:$B$547,2,FALSE))</f>
        <v/>
      </c>
      <c r="IH151" t="str">
        <f>IF(ISERROR(MATCH(IH$1,'CSC Mitre'!ET$1:ET$220,0)),"",VLOOKUP(IH$1,'Tactic Recode'!$A$1:$B$547,2,FALSE))</f>
        <v/>
      </c>
      <c r="II151" t="str">
        <f>IF(ISERROR(MATCH(II$1,'CSC Mitre'!ET$1:ET$220,0)),"",VLOOKUP(II$1,'Tactic Recode'!$A$1:$B$547,2,FALSE))</f>
        <v/>
      </c>
      <c r="IJ151" t="str">
        <f>IF(ISERROR(MATCH(IJ$1,'CSC Mitre'!ET$1:ET$220,0)),"",VLOOKUP(IJ$1,'Tactic Recode'!$A$1:$B$547,2,FALSE))</f>
        <v/>
      </c>
      <c r="IK151" t="str">
        <f>IF(ISERROR(MATCH(IK$1,'CSC Mitre'!ET$1:ET$220,0)),"",VLOOKUP(IK$1,'Tactic Recode'!$A$1:$B$547,2,FALSE))</f>
        <v/>
      </c>
      <c r="IL151" t="str">
        <f>IF(ISERROR(MATCH(IL$1,'CSC Mitre'!ET$1:ET$220,0)),"",VLOOKUP(IL$1,'Tactic Recode'!$A$1:$B$547,2,FALSE))</f>
        <v/>
      </c>
      <c r="IM151" t="str">
        <f>IF(ISERROR(MATCH(IM$1,'CSC Mitre'!ET$1:ET$220,0)),"",VLOOKUP(IM$1,'Tactic Recode'!$A$1:$B$547,2,FALSE))</f>
        <v>Defense Evasion</v>
      </c>
      <c r="IN151" t="str">
        <f>IF(ISERROR(MATCH(IN$1,'CSC Mitre'!ET$1:ET$220,0)),"",VLOOKUP(IN$1,'Tactic Recode'!$A$1:$B$547,2,FALSE))</f>
        <v>Command and Control</v>
      </c>
      <c r="IO151" t="str">
        <f>IF(ISERROR(MATCH(IO$1,'CSC Mitre'!ET$1:ET$220,0)),"",VLOOKUP(IO$1,'Tactic Recode'!$A$1:$B$547,2,FALSE))</f>
        <v/>
      </c>
      <c r="IP151" t="str">
        <f>IF(ISERROR(MATCH(IP$1,'CSC Mitre'!ET$1:ET$220,0)),"",VLOOKUP(IP$1,'Tactic Recode'!$A$1:$B$547,2,FALSE))</f>
        <v/>
      </c>
      <c r="IQ151" t="str">
        <f>IF(ISERROR(MATCH(IQ$1,'CSC Mitre'!ET$1:ET$220,0)),"",VLOOKUP(IQ$1,'Tactic Recode'!$A$1:$B$547,2,FALSE))</f>
        <v/>
      </c>
      <c r="IR151" t="str">
        <f>IF(ISERROR(MATCH(IR$1,'CSC Mitre'!ET$1:ET$220,0)),"",VLOOKUP(IR$1,'Tactic Recode'!$A$1:$B$547,2,FALSE))</f>
        <v/>
      </c>
      <c r="IS151" t="str">
        <f>IF(ISERROR(MATCH(IS$1,'CSC Mitre'!ET$1:ET$220,0)),"",VLOOKUP(IS$1,'Tactic Recode'!$A$1:$B$547,2,FALSE))</f>
        <v/>
      </c>
      <c r="IT151" t="str">
        <f>IF(ISERROR(MATCH(IT$1,'CSC Mitre'!ET$1:ET$220,0)),"",VLOOKUP(IT$1,'Tactic Recode'!$A$1:$B$547,2,FALSE))</f>
        <v/>
      </c>
      <c r="IU151" t="str">
        <f>IF(ISERROR(MATCH(IU$1,'CSC Mitre'!ET$1:ET$220,0)),"",VLOOKUP(IU$1,'Tactic Recode'!$A$1:$B$547,2,FALSE))</f>
        <v/>
      </c>
      <c r="IV151" t="str">
        <f>IF(ISERROR(MATCH(IV$1,'CSC Mitre'!ET$1:ET$220,0)),"",VLOOKUP(IV$1,'Tactic Recode'!$A$1:$B$547,2,FALSE))</f>
        <v/>
      </c>
      <c r="IW151" t="str">
        <f>IF(ISERROR(MATCH(IW$1,'CSC Mitre'!ET$1:ET$220,0)),"",VLOOKUP(IW$1,'Tactic Recode'!$A$1:$B$547,2,FALSE))</f>
        <v/>
      </c>
      <c r="IX151" t="str">
        <f>IF(ISERROR(MATCH(IX$1,'CSC Mitre'!ET$1:ET$220,0)),"",VLOOKUP(IX$1,'Tactic Recode'!$A$1:$B$547,2,FALSE))</f>
        <v/>
      </c>
      <c r="IY151" t="str">
        <f>IF(ISERROR(MATCH(IY$1,'CSC Mitre'!ET$1:ET$220,0)),"",VLOOKUP(IY$1,'Tactic Recode'!$A$1:$B$547,2,FALSE))</f>
        <v/>
      </c>
      <c r="IZ151" t="str">
        <f>IF(ISERROR(MATCH(IZ$1,'CSC Mitre'!ET$1:ET$220,0)),"",VLOOKUP(IZ$1,'Tactic Recode'!$A$1:$B$547,2,FALSE))</f>
        <v/>
      </c>
      <c r="JA151" t="str">
        <f>IF(ISERROR(MATCH(JA$1,'CSC Mitre'!ET$1:ET$220,0)),"",VLOOKUP(JA$1,'Tactic Recode'!$A$1:$B$547,2,FALSE))</f>
        <v/>
      </c>
      <c r="JB151" t="str">
        <f>IF(ISERROR(MATCH(JB$1,'CSC Mitre'!ET$1:ET$220,0)),"",VLOOKUP(JB$1,'Tactic Recode'!$A$1:$B$547,2,FALSE))</f>
        <v/>
      </c>
      <c r="JC151" t="str">
        <f>IF(ISERROR(MATCH(JC$1,'CSC Mitre'!ET$1:ET$220,0)),"",VLOOKUP(JC$1,'Tactic Recode'!$A$1:$B$547,2,FALSE))</f>
        <v/>
      </c>
      <c r="JD151" t="str">
        <f>IF(ISERROR(MATCH(JD$1,'CSC Mitre'!ET$1:ET$220,0)),"",VLOOKUP(JD$1,'Tactic Recode'!$A$1:$B$547,2,FALSE))</f>
        <v/>
      </c>
      <c r="JE151" t="str">
        <f>IF(ISERROR(MATCH(JE$1,'CSC Mitre'!ET$1:ET$220,0)),"",VLOOKUP(JE$1,'Tactic Recode'!$A$1:$B$547,2,FALSE))</f>
        <v/>
      </c>
      <c r="JF151" t="str">
        <f>IF(ISERROR(MATCH(JF$1,'CSC Mitre'!ET$1:ET$220,0)),"",VLOOKUP(JF$1,'Tactic Recode'!$A$1:$B$547,2,FALSE))</f>
        <v/>
      </c>
      <c r="JG151" t="str">
        <f>IF(ISERROR(MATCH(JG$1,'CSC Mitre'!ET$1:ET$220,0)),"",VLOOKUP(JG$1,'Tactic Recode'!$A$1:$B$547,2,FALSE))</f>
        <v/>
      </c>
      <c r="JH151" t="str">
        <f>IF(ISERROR(MATCH(JH$1,'CSC Mitre'!ET$1:ET$220,0)),"",VLOOKUP(JH$1,'Tactic Recode'!$A$1:$B$547,2,FALSE))</f>
        <v/>
      </c>
      <c r="JI151" t="str">
        <f>IF(ISERROR(MATCH(JI$1,'CSC Mitre'!ET$1:ET$220,0)),"",VLOOKUP(JI$1,'Tactic Recode'!$A$1:$B$547,2,FALSE))</f>
        <v/>
      </c>
      <c r="JJ151" t="str">
        <f>IF(ISERROR(MATCH(JJ$1,'CSC Mitre'!ET$1:ET$220,0)),"",VLOOKUP(JJ$1,'Tactic Recode'!$A$1:$B$547,2,FALSE))</f>
        <v/>
      </c>
      <c r="JK151" t="str">
        <f>IF(ISERROR(MATCH(JK$1,'CSC Mitre'!ET$1:ET$220,0)),"",VLOOKUP(JK$1,'Tactic Recode'!$A$1:$B$547,2,FALSE))</f>
        <v/>
      </c>
      <c r="JL151" t="str">
        <f>IF(ISERROR(MATCH(JL$1,'CSC Mitre'!ET$1:ET$220,0)),"",VLOOKUP(JL$1,'Tactic Recode'!$A$1:$B$547,2,FALSE))</f>
        <v/>
      </c>
      <c r="JM151" t="str">
        <f>IF(ISERROR(MATCH(JM$1,'CSC Mitre'!ET$1:ET$220,0)),"",VLOOKUP(JM$1,'Tactic Recode'!$A$1:$B$547,2,FALSE))</f>
        <v/>
      </c>
      <c r="JN151" t="str">
        <f>IF(ISERROR(MATCH(JN$1,'CSC Mitre'!ET$1:ET$220,0)),"",VLOOKUP(JN$1,'Tactic Recode'!$A$1:$B$547,2,FALSE))</f>
        <v/>
      </c>
      <c r="JO151" t="str">
        <f>IF(ISERROR(MATCH(JO$1,'CSC Mitre'!ET$1:ET$220,0)),"",VLOOKUP(JO$1,'Tactic Recode'!$A$1:$B$547,2,FALSE))</f>
        <v/>
      </c>
      <c r="JP151" t="str">
        <f>IF(ISERROR(MATCH(JP$1,'CSC Mitre'!ET$1:ET$220,0)),"",VLOOKUP(JP$1,'Tactic Recode'!$A$1:$B$547,2,FALSE))</f>
        <v/>
      </c>
      <c r="JQ151" t="str">
        <f>IF(ISERROR(MATCH(JQ$1,'CSC Mitre'!ET$1:ET$220,0)),"",VLOOKUP(JQ$1,'Tactic Recode'!$A$1:$B$547,2,FALSE))</f>
        <v/>
      </c>
      <c r="JR151" t="str">
        <f>IF(ISERROR(MATCH(JR$1,'CSC Mitre'!ET$1:ET$220,0)),"",VLOOKUP(JR$1,'Tactic Recode'!$A$1:$B$547,2,FALSE))</f>
        <v/>
      </c>
      <c r="JS151" t="str">
        <f>IF(ISERROR(MATCH(JS$1,'CSC Mitre'!ET$1:ET$220,0)),"",VLOOKUP(JS$1,'Tactic Recode'!$A$1:$B$547,2,FALSE))</f>
        <v/>
      </c>
      <c r="JT151" t="str">
        <f>IF(ISERROR(MATCH(JT$1,'CSC Mitre'!ET$1:ET$220,0)),"",VLOOKUP(JT$1,'Tactic Recode'!$A$1:$B$547,2,FALSE))</f>
        <v/>
      </c>
      <c r="JU151" t="str">
        <f>IF(ISERROR(MATCH(JU$1,'CSC Mitre'!ET$1:ET$220,0)),"",VLOOKUP(JU$1,'Tactic Recode'!$A$1:$B$547,2,FALSE))</f>
        <v/>
      </c>
      <c r="JV151" t="str">
        <f>IF(ISERROR(MATCH(JV$1,'CSC Mitre'!ET$1:ET$220,0)),"",VLOOKUP(JV$1,'Tactic Recode'!$A$1:$B$547,2,FALSE))</f>
        <v/>
      </c>
      <c r="JW151" t="str">
        <f>IF(ISERROR(MATCH(JW$1,'CSC Mitre'!ET$1:ET$220,0)),"",VLOOKUP(JW$1,'Tactic Recode'!$A$1:$B$547,2,FALSE))</f>
        <v/>
      </c>
      <c r="JX151" t="str">
        <f>IF(ISERROR(MATCH(JX$1,'CSC Mitre'!ET$1:ET$220,0)),"",VLOOKUP(JX$1,'Tactic Recode'!$A$1:$B$547,2,FALSE))</f>
        <v/>
      </c>
      <c r="JY151" t="str">
        <f>IF(ISERROR(MATCH(JY$1,'CSC Mitre'!ET$1:ET$220,0)),"",VLOOKUP(JY$1,'Tactic Recode'!$A$1:$B$547,2,FALSE))</f>
        <v/>
      </c>
      <c r="JZ151" t="str">
        <f>IF(ISERROR(MATCH(JZ$1,'CSC Mitre'!ET$1:ET$220,0)),"",VLOOKUP(JZ$1,'Tactic Recode'!$A$1:$B$547,2,FALSE))</f>
        <v/>
      </c>
      <c r="KA151" t="str">
        <f>IF(ISERROR(MATCH(KA$1,'CSC Mitre'!ET$1:ET$220,0)),"",VLOOKUP(KA$1,'Tactic Recode'!$A$1:$B$547,2,FALSE))</f>
        <v/>
      </c>
      <c r="KB151" t="str">
        <f>IF(ISERROR(MATCH(KB$1,'CSC Mitre'!ET$1:ET$220,0)),"",VLOOKUP(KB$1,'Tactic Recode'!$A$1:$B$547,2,FALSE))</f>
        <v/>
      </c>
      <c r="KC151" t="str">
        <f>IF(ISERROR(MATCH(KC$1,'CSC Mitre'!ET$1:ET$220,0)),"",VLOOKUP(KC$1,'Tactic Recode'!$A$1:$B$547,2,FALSE))</f>
        <v/>
      </c>
      <c r="KD151" t="str">
        <f>IF(ISERROR(MATCH(KD$1,'CSC Mitre'!ET$1:ET$220,0)),"",VLOOKUP(KD$1,'Tactic Recode'!$A$1:$B$547,2,FALSE))</f>
        <v/>
      </c>
      <c r="KE151" t="str">
        <f>IF(ISERROR(MATCH(KE$1,'CSC Mitre'!ET$1:ET$220,0)),"",VLOOKUP(KE$1,'Tactic Recode'!$A$1:$B$547,2,FALSE))</f>
        <v>Collection</v>
      </c>
      <c r="KF151" t="str">
        <f>IF(ISERROR(MATCH(KF$1,'CSC Mitre'!ET$1:ET$220,0)),"",VLOOKUP(KF$1,'Tactic Recode'!$A$1:$B$547,2,FALSE))</f>
        <v/>
      </c>
      <c r="KG151" t="str">
        <f>IF(ISERROR(MATCH(KG$1,'CSC Mitre'!ET$1:ET$220,0)),"",VLOOKUP(KG$1,'Tactic Recode'!$A$1:$B$547,2,FALSE))</f>
        <v/>
      </c>
      <c r="KH151" t="str">
        <f>IF(ISERROR(MATCH(KH$1,'CSC Mitre'!ET$1:ET$220,0)),"",VLOOKUP(KH$1,'Tactic Recode'!$A$1:$B$547,2,FALSE))</f>
        <v/>
      </c>
      <c r="KI151" t="str">
        <f>IF(ISERROR(MATCH(KI$1,'CSC Mitre'!ET$1:ET$220,0)),"",VLOOKUP(KI$1,'Tactic Recode'!$A$1:$B$547,2,FALSE))</f>
        <v/>
      </c>
      <c r="KJ151" t="str">
        <f>IF(ISERROR(MATCH(KJ$1,'CSC Mitre'!ET$1:ET$220,0)),"",VLOOKUP(KJ$1,'Tactic Recode'!$A$1:$B$547,2,FALSE))</f>
        <v/>
      </c>
      <c r="KK151" t="str">
        <f>IF(ISERROR(MATCH(KK$1,'CSC Mitre'!ET$1:ET$220,0)),"",VLOOKUP(KK$1,'Tactic Recode'!$A$1:$B$547,2,FALSE))</f>
        <v/>
      </c>
      <c r="KL151" t="str">
        <f>IF(ISERROR(MATCH(KL$1,'CSC Mitre'!ET$1:ET$220,0)),"",VLOOKUP(KL$1,'Tactic Recode'!$A$1:$B$547,2,FALSE))</f>
        <v/>
      </c>
      <c r="KM151" t="str">
        <f>IF(ISERROR(MATCH(KM$1,'CSC Mitre'!ET$1:ET$220,0)),"",VLOOKUP(KM$1,'Tactic Recode'!$A$1:$B$547,2,FALSE))</f>
        <v/>
      </c>
      <c r="KN151" t="str">
        <f>IF(ISERROR(MATCH(KN$1,'CSC Mitre'!ET$1:ET$220,0)),"",VLOOKUP(KN$1,'Tactic Recode'!$A$1:$B$547,2,FALSE))</f>
        <v/>
      </c>
      <c r="KO151" t="str">
        <f>IF(ISERROR(MATCH(KO$1,'CSC Mitre'!ET$1:ET$220,0)),"",VLOOKUP(KO$1,'Tactic Recode'!$A$1:$B$547,2,FALSE))</f>
        <v/>
      </c>
      <c r="KP151" t="str">
        <f>IF(ISERROR(MATCH(KP$1,'CSC Mitre'!ET$1:ET$220,0)),"",VLOOKUP(KP$1,'Tactic Recode'!$A$1:$B$547,2,FALSE))</f>
        <v/>
      </c>
      <c r="KQ151" t="str">
        <f>IF(ISERROR(MATCH(KQ$1,'CSC Mitre'!ET$1:ET$220,0)),"",VLOOKUP(KQ$1,'Tactic Recode'!$A$1:$B$547,2,FALSE))</f>
        <v/>
      </c>
      <c r="KR151" t="str">
        <f>IF(ISERROR(MATCH(KR$1,'CSC Mitre'!ET$1:ET$220,0)),"",VLOOKUP(KR$1,'Tactic Recode'!$A$1:$B$547,2,FALSE))</f>
        <v/>
      </c>
      <c r="KS151" t="str">
        <f>IF(ISERROR(MATCH(KS$1,'CSC Mitre'!ET$1:ET$220,0)),"",VLOOKUP(KS$1,'Tactic Recode'!$A$1:$B$547,2,FALSE))</f>
        <v/>
      </c>
      <c r="KT151" t="str">
        <f>IF(ISERROR(MATCH(KT$1,'CSC Mitre'!ET$1:ET$220,0)),"",VLOOKUP(KT$1,'Tactic Recode'!$A$1:$B$547,2,FALSE))</f>
        <v/>
      </c>
      <c r="KU151" t="str">
        <f>IF(ISERROR(MATCH(KU$1,'CSC Mitre'!ET$1:ET$220,0)),"",VLOOKUP(KU$1,'Tactic Recode'!$A$1:$B$547,2,FALSE))</f>
        <v/>
      </c>
      <c r="KV151" t="str">
        <f>IF(ISERROR(MATCH(KV$1,'CSC Mitre'!ET$1:ET$220,0)),"",VLOOKUP(KV$1,'Tactic Recode'!$A$1:$B$547,2,FALSE))</f>
        <v/>
      </c>
      <c r="KW151" t="str">
        <f>IF(ISERROR(MATCH(KW$1,'CSC Mitre'!ET$1:ET$220,0)),"",VLOOKUP(KW$1,'Tactic Recode'!$A$1:$B$547,2,FALSE))</f>
        <v/>
      </c>
      <c r="KX151" t="str">
        <f>IF(ISERROR(MATCH(KX$1,'CSC Mitre'!ET$1:ET$220,0)),"",VLOOKUP(KX$1,'Tactic Recode'!$A$1:$B$547,2,FALSE))</f>
        <v/>
      </c>
      <c r="KY151" t="str">
        <f>IF(ISERROR(MATCH(KY$1,'CSC Mitre'!ET$1:ET$220,0)),"",VLOOKUP(KY$1,'Tactic Recode'!$A$1:$B$547,2,FALSE))</f>
        <v/>
      </c>
      <c r="KZ151" t="str">
        <f>IF(ISERROR(MATCH(KZ$1,'CSC Mitre'!ET$1:ET$220,0)),"",VLOOKUP(KZ$1,'Tactic Recode'!$A$1:$B$547,2,FALSE))</f>
        <v/>
      </c>
      <c r="LA151" t="str">
        <f>IF(ISERROR(MATCH(LA$1,'CSC Mitre'!ET$1:ET$220,0)),"",VLOOKUP(LA$1,'Tactic Recode'!$A$1:$B$547,2,FALSE))</f>
        <v/>
      </c>
      <c r="LB151" t="str">
        <f>IF(ISERROR(MATCH(LB$1,'CSC Mitre'!ET$1:ET$220,0)),"",VLOOKUP(LB$1,'Tactic Recode'!$A$1:$B$547,2,FALSE))</f>
        <v/>
      </c>
      <c r="LC151" t="str">
        <f>IF(ISERROR(MATCH(LC$1,'CSC Mitre'!ET$1:ET$220,0)),"",VLOOKUP(LC$1,'Tactic Recode'!$A$1:$B$547,2,FALSE))</f>
        <v/>
      </c>
      <c r="LD151" t="str">
        <f>IF(ISERROR(MATCH(LD$1,'CSC Mitre'!ET$1:ET$220,0)),"",VLOOKUP(LD$1,'Tactic Recode'!$A$1:$B$547,2,FALSE))</f>
        <v/>
      </c>
      <c r="LE151" t="str">
        <f>IF(ISERROR(MATCH(LE$1,'CSC Mitre'!ET$1:ET$220,0)),"",VLOOKUP(LE$1,'Tactic Recode'!$A$1:$B$547,2,FALSE))</f>
        <v/>
      </c>
      <c r="LF151" t="str">
        <f>IF(ISERROR(MATCH(LF$1,'CSC Mitre'!ET$1:ET$220,0)),"",VLOOKUP(LF$1,'Tactic Recode'!$A$1:$B$547,2,FALSE))</f>
        <v/>
      </c>
      <c r="LG151" t="str">
        <f>IF(ISERROR(MATCH(LG$1,'CSC Mitre'!ET$1:ET$220,0)),"",VLOOKUP(LG$1,'Tactic Recode'!$A$1:$B$547,2,FALSE))</f>
        <v/>
      </c>
      <c r="LH151" t="str">
        <f>IF(ISERROR(MATCH(LH$1,'CSC Mitre'!ET$1:ET$220,0)),"",VLOOKUP(LH$1,'Tactic Recode'!$A$1:$B$547,2,FALSE))</f>
        <v/>
      </c>
      <c r="LI151" t="str">
        <f>IF(ISERROR(MATCH(LI$1,'CSC Mitre'!ET$1:ET$220,0)),"",VLOOKUP(LI$1,'Tactic Recode'!$A$1:$B$547,2,FALSE))</f>
        <v/>
      </c>
      <c r="LJ151" t="str">
        <f>IF(ISERROR(MATCH(LJ$1,'CSC Mitre'!ET$1:ET$220,0)),"",VLOOKUP(LJ$1,'Tactic Recode'!$A$1:$B$547,2,FALSE))</f>
        <v/>
      </c>
      <c r="LK151" t="str">
        <f>IF(ISERROR(MATCH(LK$1,'CSC Mitre'!ET$1:ET$220,0)),"",VLOOKUP(LK$1,'Tactic Recode'!$A$1:$B$547,2,FALSE))</f>
        <v/>
      </c>
      <c r="LL151" t="str">
        <f>IF(ISERROR(MATCH(LL$1,'CSC Mitre'!ET$1:ET$220,0)),"",VLOOKUP(LL$1,'Tactic Recode'!$A$1:$B$547,2,FALSE))</f>
        <v/>
      </c>
      <c r="LM151" t="str">
        <f>IF(ISERROR(MATCH(LM$1,'CSC Mitre'!ET$1:ET$220,0)),"",VLOOKUP(LM$1,'Tactic Recode'!$A$1:$B$547,2,FALSE))</f>
        <v/>
      </c>
      <c r="LN151" t="str">
        <f>IF(ISERROR(MATCH(LN$1,'CSC Mitre'!ET$1:ET$220,0)),"",VLOOKUP(LN$1,'Tactic Recode'!$A$1:$B$547,2,FALSE))</f>
        <v/>
      </c>
      <c r="LO151" t="str">
        <f>IF(ISERROR(MATCH(LO$1,'CSC Mitre'!ET$1:ET$220,0)),"",VLOOKUP(LO$1,'Tactic Recode'!$A$1:$B$547,2,FALSE))</f>
        <v/>
      </c>
      <c r="LP151" t="str">
        <f>IF(ISERROR(MATCH(LP$1,'CSC Mitre'!ET$1:ET$220,0)),"",VLOOKUP(LP$1,'Tactic Recode'!$A$1:$B$547,2,FALSE))</f>
        <v/>
      </c>
      <c r="LQ151" t="str">
        <f>IF(ISERROR(MATCH(LQ$1,'CSC Mitre'!ET$1:ET$220,0)),"",VLOOKUP(LQ$1,'Tactic Recode'!$A$1:$B$547,2,FALSE))</f>
        <v/>
      </c>
      <c r="LR151" t="str">
        <f>IF(ISERROR(MATCH(LR$1,'CSC Mitre'!ET$1:ET$220,0)),"",VLOOKUP(LR$1,'Tactic Recode'!$A$1:$B$547,2,FALSE))</f>
        <v/>
      </c>
      <c r="LS151" t="str">
        <f>IF(ISERROR(MATCH(LS$1,'CSC Mitre'!ET$1:ET$220,0)),"",VLOOKUP(LS$1,'Tactic Recode'!$A$1:$B$547,2,FALSE))</f>
        <v/>
      </c>
      <c r="LT151" t="str">
        <f>IF(ISERROR(MATCH(LT$1,'CSC Mitre'!ET$1:ET$220,0)),"",VLOOKUP(LT$1,'Tactic Recode'!$A$1:$B$547,2,FALSE))</f>
        <v/>
      </c>
      <c r="LU151" t="str">
        <f>IF(ISERROR(MATCH(LU$1,'CSC Mitre'!ET$1:ET$220,0)),"",VLOOKUP(LU$1,'Tactic Recode'!$A$1:$B$547,2,FALSE))</f>
        <v/>
      </c>
      <c r="LV151" t="str">
        <f>IF(ISERROR(MATCH(LV$1,'CSC Mitre'!ET$1:ET$220,0)),"",VLOOKUP(LV$1,'Tactic Recode'!$A$1:$B$547,2,FALSE))</f>
        <v/>
      </c>
      <c r="LW151" t="str">
        <f>IF(ISERROR(MATCH(LW$1,'CSC Mitre'!ET$1:ET$220,0)),"",VLOOKUP(LW$1,'Tactic Recode'!$A$1:$B$547,2,FALSE))</f>
        <v/>
      </c>
      <c r="LX151" t="str">
        <f>IF(ISERROR(MATCH(LX$1,'CSC Mitre'!ET$1:ET$220,0)),"",VLOOKUP(LX$1,'Tactic Recode'!$A$1:$B$547,2,FALSE))</f>
        <v/>
      </c>
      <c r="LY151" t="str">
        <f>IF(ISERROR(MATCH(LY$1,'CSC Mitre'!ET$1:ET$220,0)),"",VLOOKUP(LY$1,'Tactic Recode'!$A$1:$B$547,2,FALSE))</f>
        <v/>
      </c>
      <c r="LZ151" t="str">
        <f>IF(ISERROR(MATCH(LZ$1,'CSC Mitre'!ET$1:ET$220,0)),"",VLOOKUP(LZ$1,'Tactic Recode'!$A$1:$B$547,2,FALSE))</f>
        <v/>
      </c>
      <c r="MA151" t="str">
        <f>IF(ISERROR(MATCH(MA$1,'CSC Mitre'!ET$1:ET$220,0)),"",VLOOKUP(MA$1,'Tactic Recode'!$A$1:$B$547,2,FALSE))</f>
        <v/>
      </c>
      <c r="MB151" t="str">
        <f>IF(ISERROR(MATCH(MB$1,'CSC Mitre'!ET$1:ET$220,0)),"",VLOOKUP(MB$1,'Tactic Recode'!$A$1:$B$547,2,FALSE))</f>
        <v/>
      </c>
      <c r="MC151" t="str">
        <f>IF(ISERROR(MATCH(MC$1,'CSC Mitre'!ET$1:ET$220,0)),"",VLOOKUP(MC$1,'Tactic Recode'!$A$1:$B$547,2,FALSE))</f>
        <v/>
      </c>
      <c r="MD151" t="str">
        <f>IF(ISERROR(MATCH(MD$1,'CSC Mitre'!ET$1:ET$220,0)),"",VLOOKUP(MD$1,'Tactic Recode'!$A$1:$B$547,2,FALSE))</f>
        <v/>
      </c>
      <c r="ME151" t="str">
        <f>IF(ISERROR(MATCH(ME$1,'CSC Mitre'!ET$1:ET$220,0)),"",VLOOKUP(ME$1,'Tactic Recode'!$A$1:$B$547,2,FALSE))</f>
        <v/>
      </c>
      <c r="MF151" t="str">
        <f>IF(ISERROR(MATCH(MF$1,'CSC Mitre'!ET$1:ET$220,0)),"",VLOOKUP(MF$1,'Tactic Recode'!$A$1:$B$547,2,FALSE))</f>
        <v/>
      </c>
      <c r="MG151" t="str">
        <f>IF(ISERROR(MATCH(MG$1,'CSC Mitre'!ET$1:ET$220,0)),"",VLOOKUP(MG$1,'Tactic Recode'!$A$1:$B$547,2,FALSE))</f>
        <v/>
      </c>
      <c r="MH151" t="str">
        <f>IF(ISERROR(MATCH(MH$1,'CSC Mitre'!ET$1:ET$220,0)),"",VLOOKUP(MH$1,'Tactic Recode'!$A$1:$B$547,2,FALSE))</f>
        <v/>
      </c>
      <c r="MI151" t="str">
        <f>IF(ISERROR(MATCH(MI$1,'CSC Mitre'!ET$1:ET$220,0)),"",VLOOKUP(MI$1,'Tactic Recode'!$A$1:$B$547,2,FALSE))</f>
        <v/>
      </c>
      <c r="MJ151" t="str">
        <f>IF(ISERROR(MATCH(MJ$1,'CSC Mitre'!ET$1:ET$220,0)),"",VLOOKUP(MJ$1,'Tactic Recode'!$A$1:$B$547,2,FALSE))</f>
        <v/>
      </c>
      <c r="MK151" t="str">
        <f>IF(ISERROR(MATCH(MK$1,'CSC Mitre'!ET$1:ET$220,0)),"",VLOOKUP(MK$1,'Tactic Recode'!$A$1:$B$547,2,FALSE))</f>
        <v/>
      </c>
      <c r="ML151" t="str">
        <f>IF(ISERROR(MATCH(ML$1,'CSC Mitre'!ET$1:ET$220,0)),"",VLOOKUP(ML$1,'Tactic Recode'!$A$1:$B$547,2,FALSE))</f>
        <v/>
      </c>
      <c r="MM151" t="str">
        <f>IF(ISERROR(MATCH(MM$1,'CSC Mitre'!ET$1:ET$220,0)),"",VLOOKUP(MM$1,'Tactic Recode'!$A$1:$B$547,2,FALSE))</f>
        <v/>
      </c>
      <c r="MN151" t="str">
        <f>IF(ISERROR(MATCH(MN$1,'CSC Mitre'!ET$1:ET$220,0)),"",VLOOKUP(MN$1,'Tactic Recode'!$A$1:$B$547,2,FALSE))</f>
        <v/>
      </c>
      <c r="MO151" t="str">
        <f>IF(ISERROR(MATCH(MO$1,'CSC Mitre'!ET$1:ET$220,0)),"",VLOOKUP(MO$1,'Tactic Recode'!$A$1:$B$547,2,FALSE))</f>
        <v/>
      </c>
      <c r="MP151" t="str">
        <f>IF(ISERROR(MATCH(MP$1,'CSC Mitre'!ET$1:ET$220,0)),"",VLOOKUP(MP$1,'Tactic Recode'!$A$1:$B$547,2,FALSE))</f>
        <v/>
      </c>
      <c r="MQ151" t="str">
        <f>IF(ISERROR(MATCH(MQ$1,'CSC Mitre'!ET$1:ET$220,0)),"",VLOOKUP(MQ$1,'Tactic Recode'!$A$1:$B$547,2,FALSE))</f>
        <v/>
      </c>
      <c r="MR151" t="str">
        <f>IF(ISERROR(MATCH(MR$1,'CSC Mitre'!ET$1:ET$220,0)),"",VLOOKUP(MR$1,'Tactic Recode'!$A$1:$B$547,2,FALSE))</f>
        <v/>
      </c>
      <c r="MS151" t="str">
        <f>IF(ISERROR(MATCH(MS$1,'CSC Mitre'!ET$1:ET$220,0)),"",VLOOKUP(MS$1,'Tactic Recode'!$A$1:$B$547,2,FALSE))</f>
        <v/>
      </c>
      <c r="MT151" t="str">
        <f>IF(ISERROR(MATCH(MT$1,'CSC Mitre'!ET$1:ET$220,0)),"",VLOOKUP(MT$1,'Tactic Recode'!$A$1:$B$547,2,FALSE))</f>
        <v/>
      </c>
      <c r="MU151" t="str">
        <f>IF(ISERROR(MATCH(MU$1,'CSC Mitre'!ET$1:ET$220,0)),"",VLOOKUP(MU$1,'Tactic Recode'!$A$1:$B$547,2,FALSE))</f>
        <v/>
      </c>
      <c r="MV151" t="str">
        <f>IF(ISERROR(MATCH(MV$1,'CSC Mitre'!ET$1:ET$220,0)),"",VLOOKUP(MV$1,'Tactic Recode'!$A$1:$B$547,2,FALSE))</f>
        <v/>
      </c>
      <c r="MW151" t="str">
        <f>IF(ISERROR(MATCH(MW$1,'CSC Mitre'!ET$1:ET$220,0)),"",VLOOKUP(MW$1,'Tactic Recode'!$A$1:$B$547,2,FALSE))</f>
        <v/>
      </c>
      <c r="MX151" t="str">
        <f>IF(ISERROR(MATCH(MX$1,'CSC Mitre'!ET$1:ET$220,0)),"",VLOOKUP(MX$1,'Tactic Recode'!$A$1:$B$547,2,FALSE))</f>
        <v/>
      </c>
      <c r="MY151" t="str">
        <f>IF(ISERROR(MATCH(MY$1,'CSC Mitre'!ET$1:ET$220,0)),"",VLOOKUP(MY$1,'Tactic Recode'!$A$1:$B$547,2,FALSE))</f>
        <v/>
      </c>
      <c r="MZ151" t="str">
        <f>IF(ISERROR(MATCH(MZ$1,'CSC Mitre'!ET$1:ET$220,0)),"",VLOOKUP(MZ$1,'Tactic Recode'!$A$1:$B$547,2,FALSE))</f>
        <v/>
      </c>
      <c r="NA151" t="str">
        <f>IF(ISERROR(MATCH(NA$1,'CSC Mitre'!ET$1:ET$220,0)),"",VLOOKUP(NA$1,'Tactic Recode'!$A$1:$B$547,2,FALSE))</f>
        <v/>
      </c>
      <c r="NB151" t="str">
        <f>IF(ISERROR(MATCH(NB$1,'CSC Mitre'!ET$1:ET$220,0)),"",VLOOKUP(NB$1,'Tactic Recode'!$A$1:$B$547,2,FALSE))</f>
        <v/>
      </c>
      <c r="NC151" t="str">
        <f>IF(ISERROR(MATCH(NC$1,'CSC Mitre'!ET$1:ET$220,0)),"",VLOOKUP(NC$1,'Tactic Recode'!$A$1:$B$547,2,FALSE))</f>
        <v/>
      </c>
      <c r="ND151" t="str">
        <f>IF(ISERROR(MATCH(ND$1,'CSC Mitre'!ET$1:ET$220,0)),"",VLOOKUP(ND$1,'Tactic Recode'!$A$1:$B$547,2,FALSE))</f>
        <v/>
      </c>
      <c r="NE151" t="str">
        <f>IF(ISERROR(MATCH(NE$1,'CSC Mitre'!ET$1:ET$220,0)),"",VLOOKUP(NE$1,'Tactic Recode'!$A$1:$B$547,2,FALSE))</f>
        <v/>
      </c>
      <c r="NF151" t="str">
        <f>IF(ISERROR(MATCH(NF$1,'CSC Mitre'!ET$1:ET$220,0)),"",VLOOKUP(NF$1,'Tactic Recode'!$A$1:$B$547,2,FALSE))</f>
        <v/>
      </c>
      <c r="NG151" t="str">
        <f>IF(ISERROR(MATCH(NG$1,'CSC Mitre'!ET$1:ET$220,0)),"",VLOOKUP(NG$1,'Tactic Recode'!$A$1:$B$547,2,FALSE))</f>
        <v/>
      </c>
      <c r="NH151" t="str">
        <f>IF(ISERROR(MATCH(NH$1,'CSC Mitre'!ET$1:ET$220,0)),"",VLOOKUP(NH$1,'Tactic Recode'!$A$1:$B$547,2,FALSE))</f>
        <v/>
      </c>
      <c r="NI151" t="str">
        <f>IF(ISERROR(MATCH(NI$1,'CSC Mitre'!ET$1:ET$220,0)),"",VLOOKUP(NI$1,'Tactic Recode'!$A$1:$B$547,2,FALSE))</f>
        <v/>
      </c>
      <c r="NJ151" t="str">
        <f>IF(ISERROR(MATCH(NJ$1,'CSC Mitre'!ET$1:ET$220,0)),"",VLOOKUP(NJ$1,'Tactic Recode'!$A$1:$B$547,2,FALSE))</f>
        <v/>
      </c>
      <c r="NK151" t="str">
        <f>IF(ISERROR(MATCH(NK$1,'CSC Mitre'!ET$1:ET$220,0)),"",VLOOKUP(NK$1,'Tactic Recode'!$A$1:$B$547,2,FALSE))</f>
        <v/>
      </c>
      <c r="NL151" t="str">
        <f>IF(ISERROR(MATCH(NL$1,'CSC Mitre'!ET$1:ET$220,0)),"",VLOOKUP(NL$1,'Tactic Recode'!$A$1:$B$547,2,FALSE))</f>
        <v/>
      </c>
      <c r="NM151" t="str">
        <f>IF(ISERROR(MATCH(NM$1,'CSC Mitre'!ET$1:ET$220,0)),"",VLOOKUP(NM$1,'Tactic Recode'!$A$1:$B$547,2,FALSE))</f>
        <v>Collection, Credential Access</v>
      </c>
      <c r="NN151" t="str">
        <f>IF(ISERROR(MATCH(NN$1,'CSC Mitre'!ET$1:ET$220,0)),"",VLOOKUP(NN$1,'Tactic Recode'!$A$1:$B$547,2,FALSE))</f>
        <v>Collection, Credential Access</v>
      </c>
      <c r="NO151" t="str">
        <f>IF(ISERROR(MATCH(NO$1,'CSC Mitre'!ET$1:ET$220,0)),"",VLOOKUP(NO$1,'Tactic Recode'!$A$1:$B$547,2,FALSE))</f>
        <v>Collection, Credential Access</v>
      </c>
      <c r="NP151" t="str">
        <f>IF(ISERROR(MATCH(NP$1,'CSC Mitre'!ET$1:ET$220,0)),"",VLOOKUP(NP$1,'Tactic Recode'!$A$1:$B$547,2,FALSE))</f>
        <v/>
      </c>
      <c r="NQ151" t="str">
        <f>IF(ISERROR(MATCH(NQ$1,'CSC Mitre'!ET$1:ET$220,0)),"",VLOOKUP(NQ$1,'Tactic Recode'!$A$1:$B$547,2,FALSE))</f>
        <v/>
      </c>
      <c r="NR151" t="str">
        <f>IF(ISERROR(MATCH(NR$1,'CSC Mitre'!ET$1:ET$220,0)),"",VLOOKUP(NR$1,'Tactic Recode'!$A$1:$B$547,2,FALSE))</f>
        <v/>
      </c>
      <c r="NS151" t="str">
        <f>IF(ISERROR(MATCH(NS$1,'CSC Mitre'!ET$1:ET$220,0)),"",VLOOKUP(NS$1,'Tactic Recode'!$A$1:$B$547,2,FALSE))</f>
        <v/>
      </c>
      <c r="NT151" t="str">
        <f>IF(ISERROR(MATCH(NT$1,'CSC Mitre'!ET$1:ET$220,0)),"",VLOOKUP(NT$1,'Tactic Recode'!$A$1:$B$547,2,FALSE))</f>
        <v/>
      </c>
      <c r="NU151" t="str">
        <f>IF(ISERROR(MATCH(NU$1,'CSC Mitre'!ET$1:ET$220,0)),"",VLOOKUP(NU$1,'Tactic Recode'!$A$1:$B$547,2,FALSE))</f>
        <v/>
      </c>
      <c r="NV151" t="str">
        <f>IF(ISERROR(MATCH(NV$1,'CSC Mitre'!ET$1:ET$220,0)),"",VLOOKUP(NV$1,'Tactic Recode'!$A$1:$B$547,2,FALSE))</f>
        <v/>
      </c>
      <c r="NW151" t="str">
        <f>IF(ISERROR(MATCH(NW$1,'CSC Mitre'!ET$1:ET$220,0)),"",VLOOKUP(NW$1,'Tactic Recode'!$A$1:$B$547,2,FALSE))</f>
        <v/>
      </c>
      <c r="NX151" t="str">
        <f>IF(ISERROR(MATCH(NX$1,'CSC Mitre'!ET$1:ET$220,0)),"",VLOOKUP(NX$1,'Tactic Recode'!$A$1:$B$547,2,FALSE))</f>
        <v/>
      </c>
      <c r="NY151" t="str">
        <f>IF(ISERROR(MATCH(NY$1,'CSC Mitre'!ET$1:ET$220,0)),"",VLOOKUP(NY$1,'Tactic Recode'!$A$1:$B$547,2,FALSE))</f>
        <v/>
      </c>
      <c r="NZ151" t="str">
        <f>IF(ISERROR(MATCH(NZ$1,'CSC Mitre'!ET$1:ET$220,0)),"",VLOOKUP(NZ$1,'Tactic Recode'!$A$1:$B$547,2,FALSE))</f>
        <v/>
      </c>
      <c r="OA151" t="str">
        <f>IF(ISERROR(MATCH(OA$1,'CSC Mitre'!ET$1:ET$220,0)),"",VLOOKUP(OA$1,'Tactic Recode'!$A$1:$B$547,2,FALSE))</f>
        <v/>
      </c>
      <c r="OB151" t="str">
        <f>IF(ISERROR(MATCH(OB$1,'CSC Mitre'!ET$1:ET$220,0)),"",VLOOKUP(OB$1,'Tactic Recode'!$A$1:$B$547,2,FALSE))</f>
        <v/>
      </c>
      <c r="OC151" t="str">
        <f>IF(ISERROR(MATCH(OC$1,'CSC Mitre'!ET$1:ET$220,0)),"",VLOOKUP(OC$1,'Tactic Recode'!$A$1:$B$547,2,FALSE))</f>
        <v/>
      </c>
      <c r="OD151" t="str">
        <f>IF(ISERROR(MATCH(OD$1,'CSC Mitre'!ET$1:ET$220,0)),"",VLOOKUP(OD$1,'Tactic Recode'!$A$1:$B$547,2,FALSE))</f>
        <v/>
      </c>
      <c r="OE151" t="str">
        <f>IF(ISERROR(MATCH(OE$1,'CSC Mitre'!ET$1:ET$220,0)),"",VLOOKUP(OE$1,'Tactic Recode'!$A$1:$B$547,2,FALSE))</f>
        <v/>
      </c>
      <c r="OF151" t="str">
        <f>IF(ISERROR(MATCH(OF$1,'CSC Mitre'!ET$1:ET$220,0)),"",VLOOKUP(OF$1,'Tactic Recode'!$A$1:$B$547,2,FALSE))</f>
        <v/>
      </c>
      <c r="OG151" t="str">
        <f>IF(ISERROR(MATCH(OG$1,'CSC Mitre'!ET$1:ET$220,0)),"",VLOOKUP(OG$1,'Tactic Recode'!$A$1:$B$547,2,FALSE))</f>
        <v/>
      </c>
      <c r="OH151" t="str">
        <f>IF(ISERROR(MATCH(OH$1,'CSC Mitre'!ET$1:ET$220,0)),"",VLOOKUP(OH$1,'Tactic Recode'!$A$1:$B$547,2,FALSE))</f>
        <v/>
      </c>
      <c r="OI151" t="str">
        <f>IF(ISERROR(MATCH(OI$1,'CSC Mitre'!ET$1:ET$220,0)),"",VLOOKUP(OI$1,'Tactic Recode'!$A$1:$B$547,2,FALSE))</f>
        <v/>
      </c>
      <c r="OJ151" t="str">
        <f>IF(ISERROR(MATCH(OJ$1,'CSC Mitre'!ET$1:ET$220,0)),"",VLOOKUP(OJ$1,'Tactic Recode'!$A$1:$B$547,2,FALSE))</f>
        <v/>
      </c>
      <c r="OK151" t="str">
        <f>IF(ISERROR(MATCH(OK$1,'CSC Mitre'!ET$1:ET$220,0)),"",VLOOKUP(OK$1,'Tactic Recode'!$A$1:$B$547,2,FALSE))</f>
        <v/>
      </c>
      <c r="OL151" t="str">
        <f>IF(ISERROR(MATCH(OL$1,'CSC Mitre'!ET$1:ET$220,0)),"",VLOOKUP(OL$1,'Tactic Recode'!$A$1:$B$547,2,FALSE))</f>
        <v/>
      </c>
      <c r="OM151" t="str">
        <f>IF(ISERROR(MATCH(OM$1,'CSC Mitre'!ET$1:ET$220,0)),"",VLOOKUP(OM$1,'Tactic Recode'!$A$1:$B$547,2,FALSE))</f>
        <v/>
      </c>
      <c r="ON151" t="str">
        <f>IF(ISERROR(MATCH(ON$1,'CSC Mitre'!ET$1:ET$220,0)),"",VLOOKUP(ON$1,'Tactic Recode'!$A$1:$B$547,2,FALSE))</f>
        <v/>
      </c>
      <c r="OO151" t="str">
        <f>IF(ISERROR(MATCH(OO$1,'CSC Mitre'!ET$1:ET$220,0)),"",VLOOKUP(OO$1,'Tactic Recode'!$A$1:$B$547,2,FALSE))</f>
        <v/>
      </c>
      <c r="OP151" t="str">
        <f>IF(ISERROR(MATCH(OP$1,'CSC Mitre'!ET$1:ET$220,0)),"",VLOOKUP(OP$1,'Tactic Recode'!$A$1:$B$547,2,FALSE))</f>
        <v/>
      </c>
      <c r="OQ151" t="str">
        <f>IF(ISERROR(MATCH(OQ$1,'CSC Mitre'!ET$1:ET$220,0)),"",VLOOKUP(OQ$1,'Tactic Recode'!$A$1:$B$547,2,FALSE))</f>
        <v/>
      </c>
      <c r="OR151" t="str">
        <f>IF(ISERROR(MATCH(OR$1,'CSC Mitre'!ET$1:ET$220,0)),"",VLOOKUP(OR$1,'Tactic Recode'!$A$1:$B$547,2,FALSE))</f>
        <v/>
      </c>
      <c r="OS151" t="str">
        <f>IF(ISERROR(MATCH(OS$1,'CSC Mitre'!ET$1:ET$220,0)),"",VLOOKUP(OS$1,'Tactic Recode'!$A$1:$B$547,2,FALSE))</f>
        <v/>
      </c>
      <c r="OT151" t="str">
        <f>IF(ISERROR(MATCH(OT$1,'CSC Mitre'!ET$1:ET$220,0)),"",VLOOKUP(OT$1,'Tactic Recode'!$A$1:$B$547,2,FALSE))</f>
        <v/>
      </c>
      <c r="OU151" t="str">
        <f>IF(ISERROR(MATCH(OU$1,'CSC Mitre'!ET$1:ET$220,0)),"",VLOOKUP(OU$1,'Tactic Recode'!$A$1:$B$547,2,FALSE))</f>
        <v/>
      </c>
      <c r="OV151" t="str">
        <f>IF(ISERROR(MATCH(OV$1,'CSC Mitre'!ET$1:ET$220,0)),"",VLOOKUP(OV$1,'Tactic Recode'!$A$1:$B$547,2,FALSE))</f>
        <v/>
      </c>
      <c r="OW151" t="str">
        <f>IF(ISERROR(MATCH(OW$1,'CSC Mitre'!ET$1:ET$220,0)),"",VLOOKUP(OW$1,'Tactic Recode'!$A$1:$B$547,2,FALSE))</f>
        <v/>
      </c>
      <c r="OX151" t="str">
        <f>IF(ISERROR(MATCH(OX$1,'CSC Mitre'!ET$1:ET$220,0)),"",VLOOKUP(OX$1,'Tactic Recode'!$A$1:$B$547,2,FALSE))</f>
        <v/>
      </c>
      <c r="OY151" t="str">
        <f>IF(ISERROR(MATCH(OY$1,'CSC Mitre'!ET$1:ET$220,0)),"",VLOOKUP(OY$1,'Tactic Recode'!$A$1:$B$547,2,FALSE))</f>
        <v/>
      </c>
      <c r="OZ151" t="str">
        <f>IF(ISERROR(MATCH(OZ$1,'CSC Mitre'!ET$1:ET$220,0)),"",VLOOKUP(OZ$1,'Tactic Recode'!$A$1:$B$547,2,FALSE))</f>
        <v/>
      </c>
      <c r="PA151" t="str">
        <f>IF(ISERROR(MATCH(PA$1,'CSC Mitre'!ET$1:ET$220,0)),"",VLOOKUP(PA$1,'Tactic Recode'!$A$1:$B$547,2,FALSE))</f>
        <v/>
      </c>
      <c r="PB151" t="str">
        <f>IF(ISERROR(MATCH(PB$1,'CSC Mitre'!ET$1:ET$220,0)),"",VLOOKUP(PB$1,'Tactic Recode'!$A$1:$B$547,2,FALSE))</f>
        <v/>
      </c>
      <c r="PC151" t="str">
        <f>IF(ISERROR(MATCH(PC$1,'CSC Mitre'!ET$1:ET$220,0)),"",VLOOKUP(PC$1,'Tactic Recode'!$A$1:$B$547,2,FALSE))</f>
        <v/>
      </c>
      <c r="PD151" t="str">
        <f>IF(ISERROR(MATCH(PD$1,'CSC Mitre'!ET$1:ET$220,0)),"",VLOOKUP(PD$1,'Tactic Recode'!$A$1:$B$547,2,FALSE))</f>
        <v/>
      </c>
      <c r="PE151" t="str">
        <f>IF(ISERROR(MATCH(PE$1,'CSC Mitre'!ET$1:ET$220,0)),"",VLOOKUP(PE$1,'Tactic Recode'!$A$1:$B$547,2,FALSE))</f>
        <v/>
      </c>
      <c r="PF151" t="str">
        <f>IF(ISERROR(MATCH(PF$1,'CSC Mitre'!ET$1:ET$220,0)),"",VLOOKUP(PF$1,'Tactic Recode'!$A$1:$B$547,2,FALSE))</f>
        <v/>
      </c>
      <c r="PG151" t="str">
        <f>IF(ISERROR(MATCH(PG$1,'CSC Mitre'!ET$1:ET$220,0)),"",VLOOKUP(PG$1,'Tactic Recode'!$A$1:$B$547,2,FALSE))</f>
        <v/>
      </c>
      <c r="PH151" t="str">
        <f>IF(ISERROR(MATCH(PH$1,'CSC Mitre'!ET$1:ET$220,0)),"",VLOOKUP(PH$1,'Tactic Recode'!$A$1:$B$547,2,FALSE))</f>
        <v/>
      </c>
      <c r="PI151" t="str">
        <f>IF(ISERROR(MATCH(PI$1,'CSC Mitre'!ET$1:ET$220,0)),"",VLOOKUP(PI$1,'Tactic Recode'!$A$1:$B$547,2,FALSE))</f>
        <v/>
      </c>
      <c r="PJ151" t="str">
        <f>IF(ISERROR(MATCH(PJ$1,'CSC Mitre'!ET$1:ET$220,0)),"",VLOOKUP(PJ$1,'Tactic Recode'!$A$1:$B$547,2,FALSE))</f>
        <v/>
      </c>
      <c r="PK151" t="str">
        <f>IF(ISERROR(MATCH(PK$1,'CSC Mitre'!ET$1:ET$220,0)),"",VLOOKUP(PK$1,'Tactic Recode'!$A$1:$B$547,2,FALSE))</f>
        <v/>
      </c>
      <c r="PL151" t="str">
        <f>IF(ISERROR(MATCH(PL$1,'CSC Mitre'!ET$1:ET$220,0)),"",VLOOKUP(PL$1,'Tactic Recode'!$A$1:$B$547,2,FALSE))</f>
        <v>Lateral Movement</v>
      </c>
      <c r="PM151" t="str">
        <f>IF(ISERROR(MATCH(PM$1,'CSC Mitre'!ET$1:ET$220,0)),"",VLOOKUP(PM$1,'Tactic Recode'!$A$1:$B$547,2,FALSE))</f>
        <v/>
      </c>
      <c r="PN151" t="str">
        <f>IF(ISERROR(MATCH(PN$1,'CSC Mitre'!ET$1:ET$220,0)),"",VLOOKUP(PN$1,'Tactic Recode'!$A$1:$B$547,2,FALSE))</f>
        <v/>
      </c>
      <c r="PO151" t="str">
        <f>IF(ISERROR(MATCH(PO$1,'CSC Mitre'!ET$1:ET$220,0)),"",VLOOKUP(PO$1,'Tactic Recode'!$A$1:$B$547,2,FALSE))</f>
        <v/>
      </c>
      <c r="PP151" t="str">
        <f>IF(ISERROR(MATCH(PP$1,'CSC Mitre'!ET$1:ET$220,0)),"",VLOOKUP(PP$1,'Tactic Recode'!$A$1:$B$547,2,FALSE))</f>
        <v/>
      </c>
      <c r="PQ151" t="str">
        <f>IF(ISERROR(MATCH(PQ$1,'CSC Mitre'!ET$1:ET$220,0)),"",VLOOKUP(PQ$1,'Tactic Recode'!$A$1:$B$547,2,FALSE))</f>
        <v/>
      </c>
      <c r="PR151" t="str">
        <f>IF(ISERROR(MATCH(PR$1,'CSC Mitre'!ET$1:ET$220,0)),"",VLOOKUP(PR$1,'Tactic Recode'!$A$1:$B$547,2,FALSE))</f>
        <v/>
      </c>
      <c r="PS151" t="str">
        <f>IF(ISERROR(MATCH(PS$1,'CSC Mitre'!ET$1:ET$220,0)),"",VLOOKUP(PS$1,'Tactic Recode'!$A$1:$B$547,2,FALSE))</f>
        <v/>
      </c>
      <c r="PT151" t="str">
        <f>IF(ISERROR(MATCH(PT$1,'CSC Mitre'!ET$1:ET$220,0)),"",VLOOKUP(PT$1,'Tactic Recode'!$A$1:$B$547,2,FALSE))</f>
        <v/>
      </c>
      <c r="PU151" t="str">
        <f>IF(ISERROR(MATCH(PU$1,'CSC Mitre'!ET$1:ET$220,0)),"",VLOOKUP(PU$1,'Tactic Recode'!$A$1:$B$547,2,FALSE))</f>
        <v/>
      </c>
      <c r="PV151" t="str">
        <f>IF(ISERROR(MATCH(PV$1,'CSC Mitre'!ET$1:ET$220,0)),"",VLOOKUP(PV$1,'Tactic Recode'!$A$1:$B$547,2,FALSE))</f>
        <v/>
      </c>
      <c r="PW151" t="str">
        <f>IF(ISERROR(MATCH(PW$1,'CSC Mitre'!ET$1:ET$220,0)),"",VLOOKUP(PW$1,'Tactic Recode'!$A$1:$B$547,2,FALSE))</f>
        <v/>
      </c>
      <c r="PX151" t="str">
        <f>IF(ISERROR(MATCH(PX$1,'CSC Mitre'!ET$1:ET$220,0)),"",VLOOKUP(PX$1,'Tactic Recode'!$A$1:$B$547,2,FALSE))</f>
        <v/>
      </c>
      <c r="PY151" t="str">
        <f>IF(ISERROR(MATCH(PY$1,'CSC Mitre'!ET$1:ET$220,0)),"",VLOOKUP(PY$1,'Tactic Recode'!$A$1:$B$547,2,FALSE))</f>
        <v/>
      </c>
      <c r="PZ151" t="str">
        <f>IF(ISERROR(MATCH(PZ$1,'CSC Mitre'!ET$1:ET$220,0)),"",VLOOKUP(PZ$1,'Tactic Recode'!$A$1:$B$547,2,FALSE))</f>
        <v/>
      </c>
      <c r="QA151" t="str">
        <f>IF(ISERROR(MATCH(QA$1,'CSC Mitre'!ET$1:ET$220,0)),"",VLOOKUP(QA$1,'Tactic Recode'!$A$1:$B$547,2,FALSE))</f>
        <v/>
      </c>
      <c r="QB151" t="str">
        <f>IF(ISERROR(MATCH(QB$1,'CSC Mitre'!ET$1:ET$220,0)),"",VLOOKUP(QB$1,'Tactic Recode'!$A$1:$B$547,2,FALSE))</f>
        <v/>
      </c>
      <c r="QC151" t="str">
        <f>IF(ISERROR(MATCH(QC$1,'CSC Mitre'!ET$1:ET$220,0)),"",VLOOKUP(QC$1,'Tactic Recode'!$A$1:$B$547,2,FALSE))</f>
        <v/>
      </c>
      <c r="QD151" t="str">
        <f>IF(ISERROR(MATCH(QD$1,'CSC Mitre'!ET$1:ET$220,0)),"",VLOOKUP(QD$1,'Tactic Recode'!$A$1:$B$547,2,FALSE))</f>
        <v/>
      </c>
      <c r="QE151" t="str">
        <f>IF(ISERROR(MATCH(QE$1,'CSC Mitre'!ET$1:ET$220,0)),"",VLOOKUP(QE$1,'Tactic Recode'!$A$1:$B$547,2,FALSE))</f>
        <v/>
      </c>
      <c r="QF151" t="str">
        <f>IF(ISERROR(MATCH(QF$1,'CSC Mitre'!ET$1:ET$220,0)),"",VLOOKUP(QF$1,'Tactic Recode'!$A$1:$B$547,2,FALSE))</f>
        <v/>
      </c>
      <c r="QG151" t="str">
        <f>IF(ISERROR(MATCH(QG$1,'CSC Mitre'!ET$1:ET$220,0)),"",VLOOKUP(QG$1,'Tactic Recode'!$A$1:$B$547,2,FALSE))</f>
        <v/>
      </c>
      <c r="QH151" t="str">
        <f>IF(ISERROR(MATCH(QH$1,'CSC Mitre'!ET$1:ET$220,0)),"",VLOOKUP(QH$1,'Tactic Recode'!$A$1:$B$547,2,FALSE))</f>
        <v/>
      </c>
      <c r="QI151" t="str">
        <f>IF(ISERROR(MATCH(QI$1,'CSC Mitre'!ET$1:ET$220,0)),"",VLOOKUP(QI$1,'Tactic Recode'!$A$1:$B$547,2,FALSE))</f>
        <v/>
      </c>
      <c r="QJ151" t="str">
        <f>IF(ISERROR(MATCH(QJ$1,'CSC Mitre'!ET$1:ET$220,0)),"",VLOOKUP(QJ$1,'Tactic Recode'!$A$1:$B$547,2,FALSE))</f>
        <v/>
      </c>
      <c r="QK151" t="str">
        <f>IF(ISERROR(MATCH(QK$1,'CSC Mitre'!ET$1:ET$220,0)),"",VLOOKUP(QK$1,'Tactic Recode'!$A$1:$B$547,2,FALSE))</f>
        <v/>
      </c>
      <c r="QL151" t="str">
        <f>IF(ISERROR(MATCH(QL$1,'CSC Mitre'!ET$1:ET$220,0)),"",VLOOKUP(QL$1,'Tactic Recode'!$A$1:$B$547,2,FALSE))</f>
        <v/>
      </c>
      <c r="QM151" t="str">
        <f>IF(ISERROR(MATCH(QM$1,'CSC Mitre'!ET$1:ET$220,0)),"",VLOOKUP(QM$1,'Tactic Recode'!$A$1:$B$547,2,FALSE))</f>
        <v/>
      </c>
      <c r="QN151" t="str">
        <f>IF(ISERROR(MATCH(QN$1,'CSC Mitre'!ET$1:ET$220,0)),"",VLOOKUP(QN$1,'Tactic Recode'!$A$1:$B$547,2,FALSE))</f>
        <v/>
      </c>
      <c r="QO151" t="str">
        <f>IF(ISERROR(MATCH(QO$1,'CSC Mitre'!ET$1:ET$220,0)),"",VLOOKUP(QO$1,'Tactic Recode'!$A$1:$B$547,2,FALSE))</f>
        <v/>
      </c>
      <c r="QP151" t="str">
        <f>IF(ISERROR(MATCH(QP$1,'CSC Mitre'!ET$1:ET$220,0)),"",VLOOKUP(QP$1,'Tactic Recode'!$A$1:$B$547,2,FALSE))</f>
        <v/>
      </c>
      <c r="QQ151" t="str">
        <f>IF(ISERROR(MATCH(QQ$1,'CSC Mitre'!ET$1:ET$220,0)),"",VLOOKUP(QQ$1,'Tactic Recode'!$A$1:$B$547,2,FALSE))</f>
        <v/>
      </c>
      <c r="QR151" t="str">
        <f>IF(ISERROR(MATCH(QR$1,'CSC Mitre'!ET$1:ET$220,0)),"",VLOOKUP(QR$1,'Tactic Recode'!$A$1:$B$547,2,FALSE))</f>
        <v/>
      </c>
      <c r="QS151" t="str">
        <f>IF(ISERROR(MATCH(QS$1,'CSC Mitre'!ET$1:ET$220,0)),"",VLOOKUP(QS$1,'Tactic Recode'!$A$1:$B$547,2,FALSE))</f>
        <v/>
      </c>
      <c r="QT151" t="str">
        <f>IF(ISERROR(MATCH(QT$1,'CSC Mitre'!ET$1:ET$220,0)),"",VLOOKUP(QT$1,'Tactic Recode'!$A$1:$B$547,2,FALSE))</f>
        <v/>
      </c>
      <c r="QU151" t="str">
        <f>IF(ISERROR(MATCH(QU$1,'CSC Mitre'!ET$1:ET$220,0)),"",VLOOKUP(QU$1,'Tactic Recode'!$A$1:$B$547,2,FALSE))</f>
        <v/>
      </c>
      <c r="QV151" t="str">
        <f>IF(ISERROR(MATCH(QV$1,'CSC Mitre'!ET$1:ET$220,0)),"",VLOOKUP(QV$1,'Tactic Recode'!$A$1:$B$547,2,FALSE))</f>
        <v/>
      </c>
      <c r="QW151" t="str">
        <f>IF(ISERROR(MATCH(QW$1,'CSC Mitre'!ET$1:ET$220,0)),"",VLOOKUP(QW$1,'Tactic Recode'!$A$1:$B$547,2,FALSE))</f>
        <v/>
      </c>
      <c r="QX151" t="str">
        <f>IF(ISERROR(MATCH(QX$1,'CSC Mitre'!ET$1:ET$220,0)),"",VLOOKUP(QX$1,'Tactic Recode'!$A$1:$B$547,2,FALSE))</f>
        <v/>
      </c>
      <c r="QY151" t="str">
        <f>IF(ISERROR(MATCH(QY$1,'CSC Mitre'!ET$1:ET$220,0)),"",VLOOKUP(QY$1,'Tactic Recode'!$A$1:$B$547,2,FALSE))</f>
        <v/>
      </c>
      <c r="QZ151" t="str">
        <f>IF(ISERROR(MATCH(QZ$1,'CSC Mitre'!ET$1:ET$220,0)),"",VLOOKUP(QZ$1,'Tactic Recode'!$A$1:$B$547,2,FALSE))</f>
        <v/>
      </c>
      <c r="RA151" t="str">
        <f>IF(ISERROR(MATCH(RA$1,'CSC Mitre'!ET$1:ET$220,0)),"",VLOOKUP(RA$1,'Tactic Recode'!$A$1:$B$547,2,FALSE))</f>
        <v/>
      </c>
      <c r="RB151" t="str">
        <f>IF(ISERROR(MATCH(RB$1,'CSC Mitre'!ET$1:ET$220,0)),"",VLOOKUP(RB$1,'Tactic Recode'!$A$1:$B$547,2,FALSE))</f>
        <v/>
      </c>
      <c r="RC151" t="str">
        <f>IF(ISERROR(MATCH(RC$1,'CSC Mitre'!ET$1:ET$220,0)),"",VLOOKUP(RC$1,'Tactic Recode'!$A$1:$B$547,2,FALSE))</f>
        <v/>
      </c>
      <c r="RD151" t="str">
        <f>IF(ISERROR(MATCH(RD$1,'CSC Mitre'!ET$1:ET$220,0)),"",VLOOKUP(RD$1,'Tactic Recode'!$A$1:$B$547,2,FALSE))</f>
        <v/>
      </c>
      <c r="RE151" t="str">
        <f>IF(ISERROR(MATCH(RE$1,'CSC Mitre'!ET$1:ET$220,0)),"",VLOOKUP(RE$1,'Tactic Recode'!$A$1:$B$547,2,FALSE))</f>
        <v/>
      </c>
      <c r="RF151" t="str">
        <f>IF(ISERROR(MATCH(RF$1,'CSC Mitre'!ET$1:ET$220,0)),"",VLOOKUP(RF$1,'Tactic Recode'!$A$1:$B$547,2,FALSE))</f>
        <v/>
      </c>
      <c r="RG151" t="str">
        <f>IF(ISERROR(MATCH(RG$1,'CSC Mitre'!ET$1:ET$220,0)),"",VLOOKUP(RG$1,'Tactic Recode'!$A$1:$B$547,2,FALSE))</f>
        <v/>
      </c>
      <c r="RH151" t="str">
        <f>IF(ISERROR(MATCH(RH$1,'CSC Mitre'!ET$1:ET$220,0)),"",VLOOKUP(RH$1,'Tactic Recode'!$A$1:$B$547,2,FALSE))</f>
        <v/>
      </c>
      <c r="RI151" t="str">
        <f>IF(ISERROR(MATCH(RI$1,'CSC Mitre'!ET$1:ET$220,0)),"",VLOOKUP(RI$1,'Tactic Recode'!$A$1:$B$547,2,FALSE))</f>
        <v/>
      </c>
      <c r="RJ151" t="str">
        <f>IF(ISERROR(MATCH(RJ$1,'CSC Mitre'!ET$1:ET$220,0)),"",VLOOKUP(RJ$1,'Tactic Recode'!$A$1:$B$547,2,FALSE))</f>
        <v/>
      </c>
      <c r="RK151" t="str">
        <f>IF(ISERROR(MATCH(RK$1,'CSC Mitre'!ET$1:ET$220,0)),"",VLOOKUP(RK$1,'Tactic Recode'!$A$1:$B$547,2,FALSE))</f>
        <v/>
      </c>
      <c r="RL151" t="str">
        <f>IF(ISERROR(MATCH(RL$1,'CSC Mitre'!ET$1:ET$220,0)),"",VLOOKUP(RL$1,'Tactic Recode'!$A$1:$B$547,2,FALSE))</f>
        <v/>
      </c>
      <c r="RM151" t="str">
        <f>IF(ISERROR(MATCH(RM$1,'CSC Mitre'!ET$1:ET$220,0)),"",VLOOKUP(RM$1,'Tactic Recode'!$A$1:$B$547,2,FALSE))</f>
        <v/>
      </c>
      <c r="RN151" t="str">
        <f>IF(ISERROR(MATCH(RN$1,'CSC Mitre'!ET$1:ET$220,0)),"",VLOOKUP(RN$1,'Tactic Recode'!$A$1:$B$547,2,FALSE))</f>
        <v/>
      </c>
      <c r="RO151" t="str">
        <f>IF(ISERROR(MATCH(RO$1,'CSC Mitre'!ET$1:ET$220,0)),"",VLOOKUP(RO$1,'Tactic Recode'!$A$1:$B$547,2,FALSE))</f>
        <v/>
      </c>
      <c r="RP151" t="str">
        <f>IF(ISERROR(MATCH(RP$1,'CSC Mitre'!ET$1:ET$220,0)),"",VLOOKUP(RP$1,'Tactic Recode'!$A$1:$B$547,2,FALSE))</f>
        <v/>
      </c>
      <c r="RQ151" t="str">
        <f>IF(ISERROR(MATCH(RQ$1,'CSC Mitre'!ET$1:ET$220,0)),"",VLOOKUP(RQ$1,'Tactic Recode'!$A$1:$B$547,2,FALSE))</f>
        <v/>
      </c>
      <c r="RR151" t="str">
        <f>IF(ISERROR(MATCH(RR$1,'CSC Mitre'!ET$1:ET$220,0)),"",VLOOKUP(RR$1,'Tactic Recode'!$A$1:$B$547,2,FALSE))</f>
        <v/>
      </c>
      <c r="RS151" t="str">
        <f>IF(ISERROR(MATCH(RS$1,'CSC Mitre'!ET$1:ET$220,0)),"",VLOOKUP(RS$1,'Tactic Recode'!$A$1:$B$547,2,FALSE))</f>
        <v/>
      </c>
      <c r="RT151" t="str">
        <f>IF(ISERROR(MATCH(RT$1,'CSC Mitre'!ET$1:ET$220,0)),"",VLOOKUP(RT$1,'Tactic Recode'!$A$1:$B$547,2,FALSE))</f>
        <v/>
      </c>
      <c r="RU151" t="str">
        <f>IF(ISERROR(MATCH(RU$1,'CSC Mitre'!ET$1:ET$220,0)),"",VLOOKUP(RU$1,'Tactic Recode'!$A$1:$B$547,2,FALSE))</f>
        <v>Reconnaissance</v>
      </c>
      <c r="RV151" t="str">
        <f>IF(ISERROR(MATCH(RV$1,'CSC Mitre'!ET$1:ET$220,0)),"",VLOOKUP(RV$1,'Tactic Recode'!$A$1:$B$547,2,FALSE))</f>
        <v>Reconnaissance</v>
      </c>
      <c r="RW151" t="str">
        <f>IF(ISERROR(MATCH(RW$1,'CSC Mitre'!ET$1:ET$220,0)),"",VLOOKUP(RW$1,'Tactic Recode'!$A$1:$B$547,2,FALSE))</f>
        <v>Reconnaissance</v>
      </c>
      <c r="RX151" t="str">
        <f>IF(ISERROR(MATCH(RX$1,'CSC Mitre'!ET$1:ET$220,0)),"",VLOOKUP(RX$1,'Tactic Recode'!$A$1:$B$547,2,FALSE))</f>
        <v/>
      </c>
      <c r="RY151" t="str">
        <f>IF(ISERROR(MATCH(RY$1,'CSC Mitre'!ET$1:ET$220,0)),"",VLOOKUP(RY$1,'Tactic Recode'!$A$1:$B$547,2,FALSE))</f>
        <v>Reconnaissance</v>
      </c>
      <c r="RZ151" t="str">
        <f>IF(ISERROR(MATCH(RZ$1,'CSC Mitre'!ET$1:ET$220,0)),"",VLOOKUP(RZ$1,'Tactic Recode'!$A$1:$B$547,2,FALSE))</f>
        <v>Reconnaissance</v>
      </c>
      <c r="SA151" t="str">
        <f>IF(ISERROR(MATCH(SA$1,'CSC Mitre'!ET$1:ET$220,0)),"",VLOOKUP(SA$1,'Tactic Recode'!$A$1:$B$547,2,FALSE))</f>
        <v>Reconnaissance</v>
      </c>
      <c r="SB151" t="str">
        <f>IF(ISERROR(MATCH(SB$1,'CSC Mitre'!ET$1:ET$220,0)),"",VLOOKUP(SB$1,'Tactic Recode'!$A$1:$B$547,2,FALSE))</f>
        <v/>
      </c>
      <c r="SC151" t="str">
        <f>IF(ISERROR(MATCH(SC$1,'CSC Mitre'!ET$1:ET$220,0)),"",VLOOKUP(SC$1,'Tactic Recode'!$A$1:$B$547,2,FALSE))</f>
        <v/>
      </c>
      <c r="SD151" t="str">
        <f>IF(ISERROR(MATCH(SD$1,'CSC Mitre'!ET$1:ET$220,0)),"",VLOOKUP(SD$1,'Tactic Recode'!$A$1:$B$547,2,FALSE))</f>
        <v/>
      </c>
      <c r="SE151" t="str">
        <f>IF(ISERROR(MATCH(SE$1,'CSC Mitre'!ET$1:ET$220,0)),"",VLOOKUP(SE$1,'Tactic Recode'!$A$1:$B$547,2,FALSE))</f>
        <v/>
      </c>
      <c r="SF151" t="str">
        <f>IF(ISERROR(MATCH(SF$1,'CSC Mitre'!ET$1:ET$220,0)),"",VLOOKUP(SF$1,'Tactic Recode'!$A$1:$B$547,2,FALSE))</f>
        <v/>
      </c>
      <c r="SG151" t="str">
        <f>IF(ISERROR(MATCH(SG$1,'CSC Mitre'!ET$1:ET$220,0)),"",VLOOKUP(SG$1,'Tactic Recode'!$A$1:$B$547,2,FALSE))</f>
        <v/>
      </c>
      <c r="SH151" t="str">
        <f>IF(ISERROR(MATCH(SH$1,'CSC Mitre'!ET$1:ET$220,0)),"",VLOOKUP(SH$1,'Tactic Recode'!$A$1:$B$547,2,FALSE))</f>
        <v/>
      </c>
      <c r="SI151" t="str">
        <f>IF(ISERROR(MATCH(SI$1,'CSC Mitre'!ET$1:ET$220,0)),"",VLOOKUP(SI$1,'Tactic Recode'!$A$1:$B$547,2,FALSE))</f>
        <v/>
      </c>
      <c r="SJ151" t="str">
        <f>IF(ISERROR(MATCH(SJ$1,'CSC Mitre'!ET$1:ET$220,0)),"",VLOOKUP(SJ$1,'Tactic Recode'!$A$1:$B$547,2,FALSE))</f>
        <v/>
      </c>
      <c r="SK151" t="str">
        <f>IF(ISERROR(MATCH(SK$1,'CSC Mitre'!ET$1:ET$220,0)),"",VLOOKUP(SK$1,'Tactic Recode'!$A$1:$B$547,2,FALSE))</f>
        <v/>
      </c>
      <c r="SL151" t="str">
        <f>IF(ISERROR(MATCH(SL$1,'CSC Mitre'!ET$1:ET$220,0)),"",VLOOKUP(SL$1,'Tactic Recode'!$A$1:$B$547,2,FALSE))</f>
        <v/>
      </c>
      <c r="SM151" t="str">
        <f>IF(ISERROR(MATCH(SM$1,'CSC Mitre'!ET$1:ET$220,0)),"",VLOOKUP(SM$1,'Tactic Recode'!$A$1:$B$547,2,FALSE))</f>
        <v/>
      </c>
      <c r="SN151" t="str">
        <f>IF(ISERROR(MATCH(SN$1,'CSC Mitre'!ET$1:ET$220,0)),"",VLOOKUP(SN$1,'Tactic Recode'!$A$1:$B$547,2,FALSE))</f>
        <v/>
      </c>
      <c r="SO151" t="str">
        <f>IF(ISERROR(MATCH(SO$1,'CSC Mitre'!ET$1:ET$220,0)),"",VLOOKUP(SO$1,'Tactic Recode'!$A$1:$B$547,2,FALSE))</f>
        <v/>
      </c>
      <c r="SP151" t="str">
        <f>IF(ISERROR(MATCH(SP$1,'CSC Mitre'!ET$1:ET$220,0)),"",VLOOKUP(SP$1,'Tactic Recode'!$A$1:$B$547,2,FALSE))</f>
        <v>Reconnaissance</v>
      </c>
      <c r="SQ151" t="str">
        <f>IF(ISERROR(MATCH(SQ$1,'CSC Mitre'!ET$1:ET$220,0)),"",VLOOKUP(SQ$1,'Tactic Recode'!$A$1:$B$547,2,FALSE))</f>
        <v>Reconnaissance</v>
      </c>
      <c r="SR151" t="str">
        <f>IF(ISERROR(MATCH(SR$1,'CSC Mitre'!ET$1:ET$220,0)),"",VLOOKUP(SR$1,'Tactic Recode'!$A$1:$B$547,2,FALSE))</f>
        <v>Reconnaissance</v>
      </c>
      <c r="SS151" t="str">
        <f>IF(ISERROR(MATCH(SS$1,'CSC Mitre'!ET$1:ET$220,0)),"",VLOOKUP(SS$1,'Tactic Recode'!$A$1:$B$547,2,FALSE))</f>
        <v/>
      </c>
      <c r="ST151" t="str">
        <f>IF(ISERROR(MATCH(ST$1,'CSC Mitre'!ET$1:ET$220,0)),"",VLOOKUP(ST$1,'Tactic Recode'!$A$1:$B$547,2,FALSE))</f>
        <v/>
      </c>
      <c r="SU151" t="str">
        <f>IF(ISERROR(MATCH(SU$1,'CSC Mitre'!ET$1:ET$220,0)),"",VLOOKUP(SU$1,'Tactic Recode'!$A$1:$B$547,2,FALSE))</f>
        <v/>
      </c>
      <c r="SV151" t="str">
        <f>IF(ISERROR(MATCH(SV$1,'CSC Mitre'!ET$1:ET$220,0)),"",VLOOKUP(SV$1,'Tactic Recode'!$A$1:$B$547,2,FALSE))</f>
        <v/>
      </c>
      <c r="SW151" t="str">
        <f>IF(ISERROR(MATCH(SW$1,'CSC Mitre'!ET$1:ET$220,0)),"",VLOOKUP(SW$1,'Tactic Recode'!$A$1:$B$547,2,FALSE))</f>
        <v/>
      </c>
      <c r="SX151" t="str">
        <f>IF(ISERROR(MATCH(SX$1,'CSC Mitre'!ET$1:ET$220,0)),"",VLOOKUP(SX$1,'Tactic Recode'!$A$1:$B$547,2,FALSE))</f>
        <v/>
      </c>
      <c r="SY151" t="str">
        <f>IF(ISERROR(MATCH(SY$1,'CSC Mitre'!ET$1:ET$220,0)),"",VLOOKUP(SY$1,'Tactic Recode'!$A$1:$B$547,2,FALSE))</f>
        <v/>
      </c>
      <c r="SZ151" t="str">
        <f>IF(ISERROR(MATCH(SZ$1,'CSC Mitre'!ET$1:ET$220,0)),"",VLOOKUP(SZ$1,'Tactic Recode'!$A$1:$B$547,2,FALSE))</f>
        <v/>
      </c>
      <c r="TA151" t="str">
        <f>IF(ISERROR(MATCH(TA$1,'CSC Mitre'!ET$1:ET$220,0)),"",VLOOKUP(TA$1,'Tactic Recode'!$A$1:$B$547,2,FALSE))</f>
        <v/>
      </c>
      <c r="TB151" t="str">
        <f>IF(ISERROR(MATCH(TB$1,'CSC Mitre'!ET$1:ET$220,0)),"",VLOOKUP(TB$1,'Tactic Recode'!$A$1:$B$547,2,FALSE))</f>
        <v/>
      </c>
      <c r="TC151" t="str">
        <f>IF(ISERROR(MATCH(TC$1,'CSC Mitre'!ET$1:ET$220,0)),"",VLOOKUP(TC$1,'Tactic Recode'!$A$1:$B$547,2,FALSE))</f>
        <v/>
      </c>
      <c r="TD151" t="str">
        <f>IF(ISERROR(MATCH(TD$1,'CSC Mitre'!ET$1:ET$220,0)),"",VLOOKUP(TD$1,'Tactic Recode'!$A$1:$B$547,2,FALSE))</f>
        <v/>
      </c>
      <c r="TE151" t="str">
        <f>IF(ISERROR(MATCH(TE$1,'CSC Mitre'!ET$1:ET$220,0)),"",VLOOKUP(TE$1,'Tactic Recode'!$A$1:$B$547,2,FALSE))</f>
        <v/>
      </c>
      <c r="TF151" t="str">
        <f>IF(ISERROR(MATCH(TF$1,'CSC Mitre'!ET$1:ET$220,0)),"",VLOOKUP(TF$1,'Tactic Recode'!$A$1:$B$547,2,FALSE))</f>
        <v/>
      </c>
      <c r="TG151" t="str">
        <f>IF(ISERROR(MATCH(TG$1,'CSC Mitre'!ET$1:ET$220,0)),"",VLOOKUP(TG$1,'Tactic Recode'!$A$1:$B$547,2,FALSE))</f>
        <v/>
      </c>
      <c r="TH151" t="str">
        <f>IF(ISERROR(MATCH(TH$1,'CSC Mitre'!ET$1:ET$220,0)),"",VLOOKUP(TH$1,'Tactic Recode'!$A$1:$B$547,2,FALSE))</f>
        <v/>
      </c>
      <c r="TI151" t="str">
        <f>IF(ISERROR(MATCH(TI$1,'CSC Mitre'!ET$1:ET$220,0)),"",VLOOKUP(TI$1,'Tactic Recode'!$A$1:$B$547,2,FALSE))</f>
        <v/>
      </c>
      <c r="TJ151" t="str">
        <f>IF(ISERROR(MATCH(TJ$1,'CSC Mitre'!ET$1:ET$220,0)),"",VLOOKUP(TJ$1,'Tactic Recode'!$A$1:$B$547,2,FALSE))</f>
        <v/>
      </c>
      <c r="TK151" t="str">
        <f>IF(ISERROR(MATCH(TK$1,'CSC Mitre'!ET$1:ET$220,0)),"",VLOOKUP(TK$1,'Tactic Recode'!$A$1:$B$547,2,FALSE))</f>
        <v/>
      </c>
      <c r="TL151" t="str">
        <f>IF(ISERROR(MATCH(TL$1,'CSC Mitre'!ET$1:ET$220,0)),"",VLOOKUP(TL$1,'Tactic Recode'!$A$1:$B$547,2,FALSE))</f>
        <v/>
      </c>
      <c r="TM151" t="str">
        <f>IF(ISERROR(MATCH(TM$1,'CSC Mitre'!ET$1:ET$220,0)),"",VLOOKUP(TM$1,'Tactic Recode'!$A$1:$B$547,2,FALSE))</f>
        <v/>
      </c>
      <c r="TN151" t="str">
        <f>IF(ISERROR(MATCH(TN$1,'CSC Mitre'!ET$1:ET$220,0)),"",VLOOKUP(TN$1,'Tactic Recode'!$A$1:$B$547,2,FALSE))</f>
        <v>Collection</v>
      </c>
      <c r="TO151" t="str">
        <f>IF(ISERROR(MATCH(TO$1,'CSC Mitre'!ET$1:ET$220,0)),"",VLOOKUP(TO$1,'Tactic Recode'!$A$1:$B$547,2,FALSE))</f>
        <v>Collection</v>
      </c>
      <c r="TP151" t="str">
        <f>IF(ISERROR(MATCH(TP$1,'CSC Mitre'!ET$1:ET$220,0)),"",VLOOKUP(TP$1,'Tactic Recode'!$A$1:$B$547,2,FALSE))</f>
        <v>Collection</v>
      </c>
      <c r="TQ151" t="str">
        <f>IF(ISERROR(MATCH(TQ$1,'CSC Mitre'!ET$1:ET$220,0)),"",VLOOKUP(TQ$1,'Tactic Recode'!$A$1:$B$547,2,FALSE))</f>
        <v/>
      </c>
      <c r="TR151" t="str">
        <f>IF(ISERROR(MATCH(TR$1,'CSC Mitre'!ET$1:ET$220,0)),"",VLOOKUP(TR$1,'Tactic Recode'!$A$1:$B$547,2,FALSE))</f>
        <v/>
      </c>
      <c r="TS151" t="str">
        <f>IF(ISERROR(MATCH(TS$1,'CSC Mitre'!ET$1:ET$220,0)),"",VLOOKUP(TS$1,'Tactic Recode'!$A$1:$B$547,2,FALSE))</f>
        <v/>
      </c>
      <c r="TT151" t="str">
        <f>IF(ISERROR(MATCH(TT$1,'CSC Mitre'!ET$1:ET$220,0)),"",VLOOKUP(TT$1,'Tactic Recode'!$A$1:$B$547,2,FALSE))</f>
        <v/>
      </c>
      <c r="TU151" t="str">
        <f>IF(ISERROR(MATCH(TU$1,'CSC Mitre'!ET$1:ET$220,0)),"",VLOOKUP(TU$1,'Tactic Recode'!$A$1:$B$547,2,FALSE))</f>
        <v/>
      </c>
      <c r="TV151" t="str">
        <f>IF(ISERROR(MATCH(TV$1,'CSC Mitre'!ET$1:ET$220,0)),"",VLOOKUP(TV$1,'Tactic Recode'!$A$1:$B$547,2,FALSE))</f>
        <v/>
      </c>
      <c r="TW151" t="str">
        <f>IF(ISERROR(MATCH(TW$1,'CSC Mitre'!ET$1:ET$220,0)),"",VLOOKUP(TW$1,'Tactic Recode'!$A$1:$B$547,2,FALSE))</f>
        <v/>
      </c>
      <c r="TX151" t="str">
        <f>IF(ISERROR(MATCH(TX$1,'CSC Mitre'!ET$1:ET$220,0)),"",VLOOKUP(TX$1,'Tactic Recode'!$A$1:$B$547,2,FALSE))</f>
        <v/>
      </c>
      <c r="TY151" t="str">
        <f>IF(ISERROR(MATCH(TY$1,'CSC Mitre'!ET$1:ET$220,0)),"",VLOOKUP(TY$1,'Tactic Recode'!$A$1:$B$547,2,FALSE))</f>
        <v/>
      </c>
      <c r="TZ151" t="str">
        <f>IF(ISERROR(MATCH(TZ$1,'CSC Mitre'!ET$1:ET$220,0)),"",VLOOKUP(TZ$1,'Tactic Recode'!$A$1:$B$547,2,FALSE))</f>
        <v/>
      </c>
      <c r="UA151" t="str">
        <f>IF(ISERROR(MATCH(UA$1,'CSC Mitre'!ET$1:ET$220,0)),"",VLOOKUP(UA$1,'Tactic Recode'!$A$1:$B$547,2,FALSE))</f>
        <v/>
      </c>
      <c r="UB151" t="str">
        <f>IF(ISERROR(MATCH(UB$1,'CSC Mitre'!ET$1:ET$220,0)),"",VLOOKUP(UB$1,'Tactic Recode'!$A$1:$B$547,2,FALSE))</f>
        <v/>
      </c>
    </row>
    <row r="152" spans="1:548" x14ac:dyDescent="0.25">
      <c r="A152" s="59" t="s">
        <v>546</v>
      </c>
      <c r="B152" t="str">
        <f>IF(ISERROR(MATCH(B$1,'CSC Mitre'!EU$1:EU$220,0)),"",VLOOKUP(B$1,'Tactic Recode'!$A$1:$B$547,2,FALSE))</f>
        <v/>
      </c>
      <c r="C152" t="str">
        <f>IF(ISERROR(MATCH(C$1,'CSC Mitre'!EU$1:EU$220,0)),"",VLOOKUP(C$1,'Tactic Recode'!$A$1:$B$547,2,FALSE))</f>
        <v/>
      </c>
      <c r="D152" t="str">
        <f>IF(ISERROR(MATCH(D$1,'CSC Mitre'!EU$1:EU$220,0)),"",VLOOKUP(D$1,'Tactic Recode'!$A$1:$B$547,2,FALSE))</f>
        <v/>
      </c>
      <c r="E152" t="str">
        <f>IF(ISERROR(MATCH(E$1,'CSC Mitre'!EU$1:EU$220,0)),"",VLOOKUP(E$1,'Tactic Recode'!$A$1:$B$547,2,FALSE))</f>
        <v/>
      </c>
      <c r="F152" t="str">
        <f>IF(ISERROR(MATCH(F$1,'CSC Mitre'!EU$1:EU$220,0)),"",VLOOKUP(F$1,'Tactic Recode'!$A$1:$B$547,2,FALSE))</f>
        <v>Credential Access</v>
      </c>
      <c r="G152" t="str">
        <f>IF(ISERROR(MATCH(G$1,'CSC Mitre'!EU$1:EU$220,0)),"",VLOOKUP(G$1,'Tactic Recode'!$A$1:$B$547,2,FALSE))</f>
        <v>Credential Access</v>
      </c>
      <c r="H152" t="str">
        <f>IF(ISERROR(MATCH(H$1,'CSC Mitre'!EU$1:EU$220,0)),"",VLOOKUP(H$1,'Tactic Recode'!$A$1:$B$547,2,FALSE))</f>
        <v>Credential Access</v>
      </c>
      <c r="I152" t="str">
        <f>IF(ISERROR(MATCH(I$1,'CSC Mitre'!EU$1:EU$220,0)),"",VLOOKUP(I$1,'Tactic Recode'!$A$1:$B$547,2,FALSE))</f>
        <v/>
      </c>
      <c r="J152" t="str">
        <f>IF(ISERROR(MATCH(J$1,'CSC Mitre'!EU$1:EU$220,0)),"",VLOOKUP(J$1,'Tactic Recode'!$A$1:$B$547,2,FALSE))</f>
        <v/>
      </c>
      <c r="K152" t="str">
        <f>IF(ISERROR(MATCH(K$1,'CSC Mitre'!EU$1:EU$220,0)),"",VLOOKUP(K$1,'Tactic Recode'!$A$1:$B$547,2,FALSE))</f>
        <v>Credential Access</v>
      </c>
      <c r="L152" t="str">
        <f>IF(ISERROR(MATCH(L$1,'CSC Mitre'!EU$1:EU$220,0)),"",VLOOKUP(L$1,'Tactic Recode'!$A$1:$B$547,2,FALSE))</f>
        <v>Credential Access</v>
      </c>
      <c r="M152" t="str">
        <f>IF(ISERROR(MATCH(M$1,'CSC Mitre'!EU$1:EU$220,0)),"",VLOOKUP(M$1,'Tactic Recode'!$A$1:$B$547,2,FALSE))</f>
        <v/>
      </c>
      <c r="N152" t="str">
        <f>IF(ISERROR(MATCH(N$1,'CSC Mitre'!EU$1:EU$220,0)),"",VLOOKUP(N$1,'Tactic Recode'!$A$1:$B$547,2,FALSE))</f>
        <v/>
      </c>
      <c r="O152" t="str">
        <f>IF(ISERROR(MATCH(O$1,'CSC Mitre'!EU$1:EU$220,0)),"",VLOOKUP(O$1,'Tactic Recode'!$A$1:$B$547,2,FALSE))</f>
        <v/>
      </c>
      <c r="P152" t="str">
        <f>IF(ISERROR(MATCH(P$1,'CSC Mitre'!EU$1:EU$220,0)),"",VLOOKUP(P$1,'Tactic Recode'!$A$1:$B$547,2,FALSE))</f>
        <v/>
      </c>
      <c r="Q152" t="str">
        <f>IF(ISERROR(MATCH(Q$1,'CSC Mitre'!EU$1:EU$220,0)),"",VLOOKUP(Q$1,'Tactic Recode'!$A$1:$B$547,2,FALSE))</f>
        <v/>
      </c>
      <c r="R152" t="str">
        <f>IF(ISERROR(MATCH(R$1,'CSC Mitre'!EU$1:EU$220,0)),"",VLOOKUP(R$1,'Tactic Recode'!$A$1:$B$547,2,FALSE))</f>
        <v/>
      </c>
      <c r="S152" t="str">
        <f>IF(ISERROR(MATCH(S$1,'CSC Mitre'!EU$1:EU$220,0)),"",VLOOKUP(S$1,'Tactic Recode'!$A$1:$B$547,2,FALSE))</f>
        <v/>
      </c>
      <c r="T152" t="str">
        <f>IF(ISERROR(MATCH(T$1,'CSC Mitre'!EU$1:EU$220,0)),"",VLOOKUP(T$1,'Tactic Recode'!$A$1:$B$547,2,FALSE))</f>
        <v>Exfiltration</v>
      </c>
      <c r="U152" t="str">
        <f>IF(ISERROR(MATCH(U$1,'CSC Mitre'!EU$1:EU$220,0)),"",VLOOKUP(U$1,'Tactic Recode'!$A$1:$B$547,2,FALSE))</f>
        <v>Exfiltration</v>
      </c>
      <c r="V152" t="str">
        <f>IF(ISERROR(MATCH(V$1,'CSC Mitre'!EU$1:EU$220,0)),"",VLOOKUP(V$1,'Tactic Recode'!$A$1:$B$547,2,FALSE))</f>
        <v/>
      </c>
      <c r="W152" t="str">
        <f>IF(ISERROR(MATCH(W$1,'CSC Mitre'!EU$1:EU$220,0)),"",VLOOKUP(W$1,'Tactic Recode'!$A$1:$B$547,2,FALSE))</f>
        <v/>
      </c>
      <c r="X152" t="str">
        <f>IF(ISERROR(MATCH(X$1,'CSC Mitre'!EU$1:EU$220,0)),"",VLOOKUP(X$1,'Tactic Recode'!$A$1:$B$547,2,FALSE))</f>
        <v/>
      </c>
      <c r="Y152" t="str">
        <f>IF(ISERROR(MATCH(Y$1,'CSC Mitre'!EU$1:EU$220,0)),"",VLOOKUP(Y$1,'Tactic Recode'!$A$1:$B$547,2,FALSE))</f>
        <v/>
      </c>
      <c r="Z152" t="str">
        <f>IF(ISERROR(MATCH(Z$1,'CSC Mitre'!EU$1:EU$220,0)),"",VLOOKUP(Z$1,'Tactic Recode'!$A$1:$B$547,2,FALSE))</f>
        <v/>
      </c>
      <c r="AA152" t="str">
        <f>IF(ISERROR(MATCH(AA$1,'CSC Mitre'!EU$1:EU$220,0)),"",VLOOKUP(AA$1,'Tactic Recode'!$A$1:$B$547,2,FALSE))</f>
        <v/>
      </c>
      <c r="AB152" t="str">
        <f>IF(ISERROR(MATCH(AB$1,'CSC Mitre'!EU$1:EU$220,0)),"",VLOOKUP(AB$1,'Tactic Recode'!$A$1:$B$547,2,FALSE))</f>
        <v/>
      </c>
      <c r="AC152" t="str">
        <f>IF(ISERROR(MATCH(AC$1,'CSC Mitre'!EU$1:EU$220,0)),"",VLOOKUP(AC$1,'Tactic Recode'!$A$1:$B$547,2,FALSE))</f>
        <v/>
      </c>
      <c r="AD152" t="str">
        <f>IF(ISERROR(MATCH(AD$1,'CSC Mitre'!EU$1:EU$220,0)),"",VLOOKUP(AD$1,'Tactic Recode'!$A$1:$B$547,2,FALSE))</f>
        <v>Lateral Movement</v>
      </c>
      <c r="AE152" t="str">
        <f>IF(ISERROR(MATCH(AE$1,'CSC Mitre'!EU$1:EU$220,0)),"",VLOOKUP(AE$1,'Tactic Recode'!$A$1:$B$547,2,FALSE))</f>
        <v>Lateral Movement</v>
      </c>
      <c r="AF152" t="str">
        <f>IF(ISERROR(MATCH(AF$1,'CSC Mitre'!EU$1:EU$220,0)),"",VLOOKUP(AF$1,'Tactic Recode'!$A$1:$B$547,2,FALSE))</f>
        <v>Lateral Movement</v>
      </c>
      <c r="AG152" t="str">
        <f>IF(ISERROR(MATCH(AG$1,'CSC Mitre'!EU$1:EU$220,0)),"",VLOOKUP(AG$1,'Tactic Recode'!$A$1:$B$547,2,FALSE))</f>
        <v>Lateral Movement</v>
      </c>
      <c r="AH152" t="str">
        <f>IF(ISERROR(MATCH(AH$1,'CSC Mitre'!EU$1:EU$220,0)),"",VLOOKUP(AH$1,'Tactic Recode'!$A$1:$B$547,2,FALSE))</f>
        <v>Lateral Movement</v>
      </c>
      <c r="AI152" t="str">
        <f>IF(ISERROR(MATCH(AI$1,'CSC Mitre'!EU$1:EU$220,0)),"",VLOOKUP(AI$1,'Tactic Recode'!$A$1:$B$547,2,FALSE))</f>
        <v>Lateral Movement</v>
      </c>
      <c r="AJ152" t="str">
        <f>IF(ISERROR(MATCH(AJ$1,'CSC Mitre'!EU$1:EU$220,0)),"",VLOOKUP(AJ$1,'Tactic Recode'!$A$1:$B$547,2,FALSE))</f>
        <v/>
      </c>
      <c r="AK152" t="str">
        <f>IF(ISERROR(MATCH(AK$1,'CSC Mitre'!EU$1:EU$220,0)),"",VLOOKUP(AK$1,'Tactic Recode'!$A$1:$B$547,2,FALSE))</f>
        <v/>
      </c>
      <c r="AL152" t="str">
        <f>IF(ISERROR(MATCH(AL$1,'CSC Mitre'!EU$1:EU$220,0)),"",VLOOKUP(AL$1,'Tactic Recode'!$A$1:$B$547,2,FALSE))</f>
        <v/>
      </c>
      <c r="AM152" t="str">
        <f>IF(ISERROR(MATCH(AM$1,'CSC Mitre'!EU$1:EU$220,0)),"",VLOOKUP(AM$1,'Tactic Recode'!$A$1:$B$547,2,FALSE))</f>
        <v/>
      </c>
      <c r="AN152" t="str">
        <f>IF(ISERROR(MATCH(AN$1,'CSC Mitre'!EU$1:EU$220,0)),"",VLOOKUP(AN$1,'Tactic Recode'!$A$1:$B$547,2,FALSE))</f>
        <v/>
      </c>
      <c r="AO152" t="str">
        <f>IF(ISERROR(MATCH(AO$1,'CSC Mitre'!EU$1:EU$220,0)),"",VLOOKUP(AO$1,'Tactic Recode'!$A$1:$B$547,2,FALSE))</f>
        <v/>
      </c>
      <c r="AP152" t="str">
        <f>IF(ISERROR(MATCH(AP$1,'CSC Mitre'!EU$1:EU$220,0)),"",VLOOKUP(AP$1,'Tactic Recode'!$A$1:$B$547,2,FALSE))</f>
        <v/>
      </c>
      <c r="AQ152" t="str">
        <f>IF(ISERROR(MATCH(AQ$1,'CSC Mitre'!EU$1:EU$220,0)),"",VLOOKUP(AQ$1,'Tactic Recode'!$A$1:$B$547,2,FALSE))</f>
        <v/>
      </c>
      <c r="AR152" t="str">
        <f>IF(ISERROR(MATCH(AR$1,'CSC Mitre'!EU$1:EU$220,0)),"",VLOOKUP(AR$1,'Tactic Recode'!$A$1:$B$547,2,FALSE))</f>
        <v/>
      </c>
      <c r="AS152" t="str">
        <f>IF(ISERROR(MATCH(AS$1,'CSC Mitre'!EU$1:EU$220,0)),"",VLOOKUP(AS$1,'Tactic Recode'!$A$1:$B$547,2,FALSE))</f>
        <v/>
      </c>
      <c r="AT152" t="str">
        <f>IF(ISERROR(MATCH(AT$1,'CSC Mitre'!EU$1:EU$220,0)),"",VLOOKUP(AT$1,'Tactic Recode'!$A$1:$B$547,2,FALSE))</f>
        <v/>
      </c>
      <c r="AU152" t="str">
        <f>IF(ISERROR(MATCH(AU$1,'CSC Mitre'!EU$1:EU$220,0)),"",VLOOKUP(AU$1,'Tactic Recode'!$A$1:$B$547,2,FALSE))</f>
        <v/>
      </c>
      <c r="AV152" t="str">
        <f>IF(ISERROR(MATCH(AV$1,'CSC Mitre'!EU$1:EU$220,0)),"",VLOOKUP(AV$1,'Tactic Recode'!$A$1:$B$547,2,FALSE))</f>
        <v/>
      </c>
      <c r="AW152" t="str">
        <f>IF(ISERROR(MATCH(AW$1,'CSC Mitre'!EU$1:EU$220,0)),"",VLOOKUP(AW$1,'Tactic Recode'!$A$1:$B$547,2,FALSE))</f>
        <v/>
      </c>
      <c r="AX152" t="str">
        <f>IF(ISERROR(MATCH(AX$1,'CSC Mitre'!EU$1:EU$220,0)),"",VLOOKUP(AX$1,'Tactic Recode'!$A$1:$B$547,2,FALSE))</f>
        <v/>
      </c>
      <c r="AY152" t="str">
        <f>IF(ISERROR(MATCH(AY$1,'CSC Mitre'!EU$1:EU$220,0)),"",VLOOKUP(AY$1,'Tactic Recode'!$A$1:$B$547,2,FALSE))</f>
        <v/>
      </c>
      <c r="AZ152" t="str">
        <f>IF(ISERROR(MATCH(AZ$1,'CSC Mitre'!EU$1:EU$220,0)),"",VLOOKUP(AZ$1,'Tactic Recode'!$A$1:$B$547,2,FALSE))</f>
        <v/>
      </c>
      <c r="BA152" t="str">
        <f>IF(ISERROR(MATCH(BA$1,'CSC Mitre'!EU$1:EU$220,0)),"",VLOOKUP(BA$1,'Tactic Recode'!$A$1:$B$547,2,FALSE))</f>
        <v/>
      </c>
      <c r="BB152" t="str">
        <f>IF(ISERROR(MATCH(BB$1,'CSC Mitre'!EU$1:EU$220,0)),"",VLOOKUP(BB$1,'Tactic Recode'!$A$1:$B$547,2,FALSE))</f>
        <v/>
      </c>
      <c r="BC152" t="str">
        <f>IF(ISERROR(MATCH(BC$1,'CSC Mitre'!EU$1:EU$220,0)),"",VLOOKUP(BC$1,'Tactic Recode'!$A$1:$B$547,2,FALSE))</f>
        <v/>
      </c>
      <c r="BD152" t="str">
        <f>IF(ISERROR(MATCH(BD$1,'CSC Mitre'!EU$1:EU$220,0)),"",VLOOKUP(BD$1,'Tactic Recode'!$A$1:$B$547,2,FALSE))</f>
        <v/>
      </c>
      <c r="BE152" t="str">
        <f>IF(ISERROR(MATCH(BE$1,'CSC Mitre'!EU$1:EU$220,0)),"",VLOOKUP(BE$1,'Tactic Recode'!$A$1:$B$547,2,FALSE))</f>
        <v/>
      </c>
      <c r="BF152" t="str">
        <f>IF(ISERROR(MATCH(BF$1,'CSC Mitre'!EU$1:EU$220,0)),"",VLOOKUP(BF$1,'Tactic Recode'!$A$1:$B$547,2,FALSE))</f>
        <v/>
      </c>
      <c r="BG152" t="str">
        <f>IF(ISERROR(MATCH(BG$1,'CSC Mitre'!EU$1:EU$220,0)),"",VLOOKUP(BG$1,'Tactic Recode'!$A$1:$B$547,2,FALSE))</f>
        <v/>
      </c>
      <c r="BH152" t="str">
        <f>IF(ISERROR(MATCH(BH$1,'CSC Mitre'!EU$1:EU$220,0)),"",VLOOKUP(BH$1,'Tactic Recode'!$A$1:$B$547,2,FALSE))</f>
        <v/>
      </c>
      <c r="BI152" t="str">
        <f>IF(ISERROR(MATCH(BI$1,'CSC Mitre'!EU$1:EU$220,0)),"",VLOOKUP(BI$1,'Tactic Recode'!$A$1:$B$547,2,FALSE))</f>
        <v/>
      </c>
      <c r="BJ152" t="str">
        <f>IF(ISERROR(MATCH(BJ$1,'CSC Mitre'!EU$1:EU$220,0)),"",VLOOKUP(BJ$1,'Tactic Recode'!$A$1:$B$547,2,FALSE))</f>
        <v>Discovery</v>
      </c>
      <c r="BK152" t="str">
        <f>IF(ISERROR(MATCH(BK$1,'CSC Mitre'!EU$1:EU$220,0)),"",VLOOKUP(BK$1,'Tactic Recode'!$A$1:$B$547,2,FALSE))</f>
        <v/>
      </c>
      <c r="BL152" t="str">
        <f>IF(ISERROR(MATCH(BL$1,'CSC Mitre'!EU$1:EU$220,0)),"",VLOOKUP(BL$1,'Tactic Recode'!$A$1:$B$547,2,FALSE))</f>
        <v/>
      </c>
      <c r="BM152" t="str">
        <f>IF(ISERROR(MATCH(BM$1,'CSC Mitre'!EU$1:EU$220,0)),"",VLOOKUP(BM$1,'Tactic Recode'!$A$1:$B$547,2,FALSE))</f>
        <v/>
      </c>
      <c r="BN152" t="str">
        <f>IF(ISERROR(MATCH(BN$1,'CSC Mitre'!EU$1:EU$220,0)),"",VLOOKUP(BN$1,'Tactic Recode'!$A$1:$B$547,2,FALSE))</f>
        <v/>
      </c>
      <c r="BO152" t="str">
        <f>IF(ISERROR(MATCH(BO$1,'CSC Mitre'!EU$1:EU$220,0)),"",VLOOKUP(BO$1,'Tactic Recode'!$A$1:$B$547,2,FALSE))</f>
        <v/>
      </c>
      <c r="BP152" t="str">
        <f>IF(ISERROR(MATCH(BP$1,'CSC Mitre'!EU$1:EU$220,0)),"",VLOOKUP(BP$1,'Tactic Recode'!$A$1:$B$547,2,FALSE))</f>
        <v/>
      </c>
      <c r="BQ152" t="str">
        <f>IF(ISERROR(MATCH(BQ$1,'CSC Mitre'!EU$1:EU$220,0)),"",VLOOKUP(BQ$1,'Tactic Recode'!$A$1:$B$547,2,FALSE))</f>
        <v>Exfiltration</v>
      </c>
      <c r="BR152" t="str">
        <f>IF(ISERROR(MATCH(BR$1,'CSC Mitre'!EU$1:EU$220,0)),"",VLOOKUP(BR$1,'Tactic Recode'!$A$1:$B$547,2,FALSE))</f>
        <v>Exfiltration</v>
      </c>
      <c r="BS152" t="str">
        <f>IF(ISERROR(MATCH(BS$1,'CSC Mitre'!EU$1:EU$220,0)),"",VLOOKUP(BS$1,'Tactic Recode'!$A$1:$B$547,2,FALSE))</f>
        <v>Execution, Persistence, Privilage Escalation</v>
      </c>
      <c r="BT152" t="str">
        <f>IF(ISERROR(MATCH(BT$1,'CSC Mitre'!EU$1:EU$220,0)),"",VLOOKUP(BT$1,'Tactic Recode'!$A$1:$B$547,2,FALSE))</f>
        <v>Execution, Persistence, Privilage Escalation</v>
      </c>
      <c r="BU152" t="str">
        <f>IF(ISERROR(MATCH(BU$1,'CSC Mitre'!EU$1:EU$220,0)),"",VLOOKUP(BU$1,'Tactic Recode'!$A$1:$B$547,2,FALSE))</f>
        <v>Execution, Persistence, Privilage Escalation</v>
      </c>
      <c r="BV152" t="str">
        <f>IF(ISERROR(MATCH(BV$1,'CSC Mitre'!EU$1:EU$220,0)),"",VLOOKUP(BV$1,'Tactic Recode'!$A$1:$B$547,2,FALSE))</f>
        <v>Execution, Persistence, Privilage Escalation</v>
      </c>
      <c r="BW152" t="str">
        <f>IF(ISERROR(MATCH(BW$1,'CSC Mitre'!EU$1:EU$220,0)),"",VLOOKUP(BW$1,'Tactic Recode'!$A$1:$B$547,2,FALSE))</f>
        <v>Execution, Persistence, Privilage Escalation</v>
      </c>
      <c r="BX152" t="str">
        <f>IF(ISERROR(MATCH(BX$1,'CSC Mitre'!EU$1:EU$220,0)),"",VLOOKUP(BX$1,'Tactic Recode'!$A$1:$B$547,2,FALSE))</f>
        <v>Execution, Persistence, Privilage Escalation</v>
      </c>
      <c r="BY152" t="str">
        <f>IF(ISERROR(MATCH(BY$1,'CSC Mitre'!EU$1:EU$220,0)),"",VLOOKUP(BY$1,'Tactic Recode'!$A$1:$B$547,2,FALSE))</f>
        <v/>
      </c>
      <c r="BZ152" t="str">
        <f>IF(ISERROR(MATCH(BZ$1,'CSC Mitre'!EU$1:EU$220,0)),"",VLOOKUP(BZ$1,'Tactic Recode'!$A$1:$B$547,2,FALSE))</f>
        <v/>
      </c>
      <c r="CA152" t="str">
        <f>IF(ISERROR(MATCH(CA$1,'CSC Mitre'!EU$1:EU$220,0)),"",VLOOKUP(CA$1,'Tactic Recode'!$A$1:$B$547,2,FALSE))</f>
        <v/>
      </c>
      <c r="CB152" t="str">
        <f>IF(ISERROR(MATCH(CB$1,'CSC Mitre'!EU$1:EU$220,0)),"",VLOOKUP(CB$1,'Tactic Recode'!$A$1:$B$547,2,FALSE))</f>
        <v/>
      </c>
      <c r="CC152" t="str">
        <f>IF(ISERROR(MATCH(CC$1,'CSC Mitre'!EU$1:EU$220,0)),"",VLOOKUP(CC$1,'Tactic Recode'!$A$1:$B$547,2,FALSE))</f>
        <v/>
      </c>
      <c r="CD152" t="str">
        <f>IF(ISERROR(MATCH(CD$1,'CSC Mitre'!EU$1:EU$220,0)),"",VLOOKUP(CD$1,'Tactic Recode'!$A$1:$B$547,2,FALSE))</f>
        <v/>
      </c>
      <c r="CE152" t="str">
        <f>IF(ISERROR(MATCH(CE$1,'CSC Mitre'!EU$1:EU$220,0)),"",VLOOKUP(CE$1,'Tactic Recode'!$A$1:$B$547,2,FALSE))</f>
        <v/>
      </c>
      <c r="CF152" t="str">
        <f>IF(ISERROR(MATCH(CF$1,'CSC Mitre'!EU$1:EU$220,0)),"",VLOOKUP(CF$1,'Tactic Recode'!$A$1:$B$547,2,FALSE))</f>
        <v/>
      </c>
      <c r="CG152" t="str">
        <f>IF(ISERROR(MATCH(CG$1,'CSC Mitre'!EU$1:EU$220,0)),"",VLOOKUP(CG$1,'Tactic Recode'!$A$1:$B$547,2,FALSE))</f>
        <v/>
      </c>
      <c r="CH152" t="str">
        <f>IF(ISERROR(MATCH(CH$1,'CSC Mitre'!EU$1:EU$220,0)),"",VLOOKUP(CH$1,'Tactic Recode'!$A$1:$B$547,2,FALSE))</f>
        <v/>
      </c>
      <c r="CI152" t="str">
        <f>IF(ISERROR(MATCH(CI$1,'CSC Mitre'!EU$1:EU$220,0)),"",VLOOKUP(CI$1,'Tactic Recode'!$A$1:$B$547,2,FALSE))</f>
        <v/>
      </c>
      <c r="CJ152" t="str">
        <f>IF(ISERROR(MATCH(CJ$1,'CSC Mitre'!EU$1:EU$220,0)),"",VLOOKUP(CJ$1,'Tactic Recode'!$A$1:$B$547,2,FALSE))</f>
        <v/>
      </c>
      <c r="CK152" t="str">
        <f>IF(ISERROR(MATCH(CK$1,'CSC Mitre'!EU$1:EU$220,0)),"",VLOOKUP(CK$1,'Tactic Recode'!$A$1:$B$547,2,FALSE))</f>
        <v/>
      </c>
      <c r="CL152" t="str">
        <f>IF(ISERROR(MATCH(CL$1,'CSC Mitre'!EU$1:EU$220,0)),"",VLOOKUP(CL$1,'Tactic Recode'!$A$1:$B$547,2,FALSE))</f>
        <v/>
      </c>
      <c r="CM152" t="str">
        <f>IF(ISERROR(MATCH(CM$1,'CSC Mitre'!EU$1:EU$220,0)),"",VLOOKUP(CM$1,'Tactic Recode'!$A$1:$B$547,2,FALSE))</f>
        <v/>
      </c>
      <c r="CN152" t="str">
        <f>IF(ISERROR(MATCH(CN$1,'CSC Mitre'!EU$1:EU$220,0)),"",VLOOKUP(CN$1,'Tactic Recode'!$A$1:$B$547,2,FALSE))</f>
        <v/>
      </c>
      <c r="CO152" t="str">
        <f>IF(ISERROR(MATCH(CO$1,'CSC Mitre'!EU$1:EU$220,0)),"",VLOOKUP(CO$1,'Tactic Recode'!$A$1:$B$547,2,FALSE))</f>
        <v/>
      </c>
      <c r="CP152" t="str">
        <f>IF(ISERROR(MATCH(CP$1,'CSC Mitre'!EU$1:EU$220,0)),"",VLOOKUP(CP$1,'Tactic Recode'!$A$1:$B$547,2,FALSE))</f>
        <v/>
      </c>
      <c r="CQ152" t="str">
        <f>IF(ISERROR(MATCH(CQ$1,'CSC Mitre'!EU$1:EU$220,0)),"",VLOOKUP(CQ$1,'Tactic Recode'!$A$1:$B$547,2,FALSE))</f>
        <v/>
      </c>
      <c r="CR152" t="str">
        <f>IF(ISERROR(MATCH(CR$1,'CSC Mitre'!EU$1:EU$220,0)),"",VLOOKUP(CR$1,'Tactic Recode'!$A$1:$B$547,2,FALSE))</f>
        <v/>
      </c>
      <c r="CS152" t="str">
        <f>IF(ISERROR(MATCH(CS$1,'CSC Mitre'!EU$1:EU$220,0)),"",VLOOKUP(CS$1,'Tactic Recode'!$A$1:$B$547,2,FALSE))</f>
        <v>Execution</v>
      </c>
      <c r="CT152" t="str">
        <f>IF(ISERROR(MATCH(CT$1,'CSC Mitre'!EU$1:EU$220,0)),"",VLOOKUP(CT$1,'Tactic Recode'!$A$1:$B$547,2,FALSE))</f>
        <v>Execution</v>
      </c>
      <c r="CU152" t="str">
        <f>IF(ISERROR(MATCH(CU$1,'CSC Mitre'!EU$1:EU$220,0)),"",VLOOKUP(CU$1,'Tactic Recode'!$A$1:$B$547,2,FALSE))</f>
        <v/>
      </c>
      <c r="CV152" t="str">
        <f>IF(ISERROR(MATCH(CV$1,'CSC Mitre'!EU$1:EU$220,0)),"",VLOOKUP(CV$1,'Tactic Recode'!$A$1:$B$547,2,FALSE))</f>
        <v/>
      </c>
      <c r="CW152" t="str">
        <f>IF(ISERROR(MATCH(CW$1,'CSC Mitre'!EU$1:EU$220,0)),"",VLOOKUP(CW$1,'Tactic Recode'!$A$1:$B$547,2,FALSE))</f>
        <v/>
      </c>
      <c r="CX152" t="str">
        <f>IF(ISERROR(MATCH(CX$1,'CSC Mitre'!EU$1:EU$220,0)),"",VLOOKUP(CX$1,'Tactic Recode'!$A$1:$B$547,2,FALSE))</f>
        <v>Execution</v>
      </c>
      <c r="CY152" t="str">
        <f>IF(ISERROR(MATCH(CY$1,'CSC Mitre'!EU$1:EU$220,0)),"",VLOOKUP(CY$1,'Tactic Recode'!$A$1:$B$547,2,FALSE))</f>
        <v>Execution</v>
      </c>
      <c r="CZ152" t="str">
        <f>IF(ISERROR(MATCH(CZ$1,'CSC Mitre'!EU$1:EU$220,0)),"",VLOOKUP(CZ$1,'Tactic Recode'!$A$1:$B$547,2,FALSE))</f>
        <v>Execution</v>
      </c>
      <c r="DA152" t="str">
        <f>IF(ISERROR(MATCH(DA$1,'CSC Mitre'!EU$1:EU$220,0)),"",VLOOKUP(DA$1,'Tactic Recode'!$A$1:$B$547,2,FALSE))</f>
        <v/>
      </c>
      <c r="DB152" t="str">
        <f>IF(ISERROR(MATCH(DB$1,'CSC Mitre'!EU$1:EU$220,0)),"",VLOOKUP(DB$1,'Tactic Recode'!$A$1:$B$547,2,FALSE))</f>
        <v>Privilage Escalation</v>
      </c>
      <c r="DC152" t="str">
        <f>IF(ISERROR(MATCH(DC$1,'CSC Mitre'!EU$1:EU$220,0)),"",VLOOKUP(DC$1,'Tactic Recode'!$A$1:$B$547,2,FALSE))</f>
        <v/>
      </c>
      <c r="DD152" t="str">
        <f>IF(ISERROR(MATCH(DD$1,'CSC Mitre'!EU$1:EU$220,0)),"",VLOOKUP(DD$1,'Tactic Recode'!$A$1:$B$547,2,FALSE))</f>
        <v/>
      </c>
      <c r="DE152" t="str">
        <f>IF(ISERROR(MATCH(DE$1,'CSC Mitre'!EU$1:EU$220,0)),"",VLOOKUP(DE$1,'Tactic Recode'!$A$1:$B$547,2,FALSE))</f>
        <v/>
      </c>
      <c r="DF152" t="str">
        <f>IF(ISERROR(MATCH(DF$1,'CSC Mitre'!EU$1:EU$220,0)),"",VLOOKUP(DF$1,'Tactic Recode'!$A$1:$B$547,2,FALSE))</f>
        <v/>
      </c>
      <c r="DG152" t="str">
        <f>IF(ISERROR(MATCH(DG$1,'CSC Mitre'!EU$1:EU$220,0)),"",VLOOKUP(DG$1,'Tactic Recode'!$A$1:$B$547,2,FALSE))</f>
        <v/>
      </c>
      <c r="DH152" t="str">
        <f>IF(ISERROR(MATCH(DH$1,'CSC Mitre'!EU$1:EU$220,0)),"",VLOOKUP(DH$1,'Tactic Recode'!$A$1:$B$547,2,FALSE))</f>
        <v/>
      </c>
      <c r="DI152" t="str">
        <f>IF(ISERROR(MATCH(DI$1,'CSC Mitre'!EU$1:EU$220,0)),"",VLOOKUP(DI$1,'Tactic Recode'!$A$1:$B$547,2,FALSE))</f>
        <v/>
      </c>
      <c r="DJ152" t="str">
        <f>IF(ISERROR(MATCH(DJ$1,'CSC Mitre'!EU$1:EU$220,0)),"",VLOOKUP(DJ$1,'Tactic Recode'!$A$1:$B$547,2,FALSE))</f>
        <v/>
      </c>
      <c r="DK152" t="str">
        <f>IF(ISERROR(MATCH(DK$1,'CSC Mitre'!EU$1:EU$220,0)),"",VLOOKUP(DK$1,'Tactic Recode'!$A$1:$B$547,2,FALSE))</f>
        <v/>
      </c>
      <c r="DL152" t="str">
        <f>IF(ISERROR(MATCH(DL$1,'CSC Mitre'!EU$1:EU$220,0)),"",VLOOKUP(DL$1,'Tactic Recode'!$A$1:$B$547,2,FALSE))</f>
        <v/>
      </c>
      <c r="DM152" t="str">
        <f>IF(ISERROR(MATCH(DM$1,'CSC Mitre'!EU$1:EU$220,0)),"",VLOOKUP(DM$1,'Tactic Recode'!$A$1:$B$547,2,FALSE))</f>
        <v/>
      </c>
      <c r="DN152" t="str">
        <f>IF(ISERROR(MATCH(DN$1,'CSC Mitre'!EU$1:EU$220,0)),"",VLOOKUP(DN$1,'Tactic Recode'!$A$1:$B$547,2,FALSE))</f>
        <v/>
      </c>
      <c r="DO152" t="str">
        <f>IF(ISERROR(MATCH(DO$1,'CSC Mitre'!EU$1:EU$220,0)),"",VLOOKUP(DO$1,'Tactic Recode'!$A$1:$B$547,2,FALSE))</f>
        <v/>
      </c>
      <c r="DP152" t="str">
        <f>IF(ISERROR(MATCH(DP$1,'CSC Mitre'!EU$1:EU$220,0)),"",VLOOKUP(DP$1,'Tactic Recode'!$A$1:$B$547,2,FALSE))</f>
        <v/>
      </c>
      <c r="DQ152" t="str">
        <f>IF(ISERROR(MATCH(DQ$1,'CSC Mitre'!EU$1:EU$220,0)),"",VLOOKUP(DQ$1,'Tactic Recode'!$A$1:$B$547,2,FALSE))</f>
        <v/>
      </c>
      <c r="DR152" t="str">
        <f>IF(ISERROR(MATCH(DR$1,'CSC Mitre'!EU$1:EU$220,0)),"",VLOOKUP(DR$1,'Tactic Recode'!$A$1:$B$547,2,FALSE))</f>
        <v/>
      </c>
      <c r="DS152" t="str">
        <f>IF(ISERROR(MATCH(DS$1,'CSC Mitre'!EU$1:EU$220,0)),"",VLOOKUP(DS$1,'Tactic Recode'!$A$1:$B$547,2,FALSE))</f>
        <v>Execution, Lateral Movement</v>
      </c>
      <c r="DT152" t="str">
        <f>IF(ISERROR(MATCH(DT$1,'CSC Mitre'!EU$1:EU$220,0)),"",VLOOKUP(DT$1,'Tactic Recode'!$A$1:$B$547,2,FALSE))</f>
        <v/>
      </c>
      <c r="DU152" t="str">
        <f>IF(ISERROR(MATCH(DU$1,'CSC Mitre'!EU$1:EU$220,0)),"",VLOOKUP(DU$1,'Tactic Recode'!$A$1:$B$547,2,FALSE))</f>
        <v/>
      </c>
      <c r="DV152" t="str">
        <f>IF(ISERROR(MATCH(DV$1,'CSC Mitre'!EU$1:EU$220,0)),"",VLOOKUP(DV$1,'Tactic Recode'!$A$1:$B$547,2,FALSE))</f>
        <v/>
      </c>
      <c r="DW152" t="str">
        <f>IF(ISERROR(MATCH(DW$1,'CSC Mitre'!EU$1:EU$220,0)),"",VLOOKUP(DW$1,'Tactic Recode'!$A$1:$B$547,2,FALSE))</f>
        <v/>
      </c>
      <c r="DX152" t="str">
        <f>IF(ISERROR(MATCH(DX$1,'CSC Mitre'!EU$1:EU$220,0)),"",VLOOKUP(DX$1,'Tactic Recode'!$A$1:$B$547,2,FALSE))</f>
        <v/>
      </c>
      <c r="DY152" t="str">
        <f>IF(ISERROR(MATCH(DY$1,'CSC Mitre'!EU$1:EU$220,0)),"",VLOOKUP(DY$1,'Tactic Recode'!$A$1:$B$547,2,FALSE))</f>
        <v/>
      </c>
      <c r="DZ152" t="str">
        <f>IF(ISERROR(MATCH(DZ$1,'CSC Mitre'!EU$1:EU$220,0)),"",VLOOKUP(DZ$1,'Tactic Recode'!$A$1:$B$547,2,FALSE))</f>
        <v/>
      </c>
      <c r="EA152" t="str">
        <f>IF(ISERROR(MATCH(EA$1,'CSC Mitre'!EU$1:EU$220,0)),"",VLOOKUP(EA$1,'Tactic Recode'!$A$1:$B$547,2,FALSE))</f>
        <v/>
      </c>
      <c r="EB152" t="str">
        <f>IF(ISERROR(MATCH(EB$1,'CSC Mitre'!EU$1:EU$220,0)),"",VLOOKUP(EB$1,'Tactic Recode'!$A$1:$B$547,2,FALSE))</f>
        <v/>
      </c>
      <c r="EC152" t="str">
        <f>IF(ISERROR(MATCH(EC$1,'CSC Mitre'!EU$1:EU$220,0)),"",VLOOKUP(EC$1,'Tactic Recode'!$A$1:$B$547,2,FALSE))</f>
        <v/>
      </c>
      <c r="ED152" t="str">
        <f>IF(ISERROR(MATCH(ED$1,'CSC Mitre'!EU$1:EU$220,0)),"",VLOOKUP(ED$1,'Tactic Recode'!$A$1:$B$547,2,FALSE))</f>
        <v/>
      </c>
      <c r="EE152" t="str">
        <f>IF(ISERROR(MATCH(EE$1,'CSC Mitre'!EU$1:EU$220,0)),"",VLOOKUP(EE$1,'Tactic Recode'!$A$1:$B$547,2,FALSE))</f>
        <v>Discovery</v>
      </c>
      <c r="EF152" t="str">
        <f>IF(ISERROR(MATCH(EF$1,'CSC Mitre'!EU$1:EU$220,0)),"",VLOOKUP(EF$1,'Tactic Recode'!$A$1:$B$547,2,FALSE))</f>
        <v>Discovery</v>
      </c>
      <c r="EG152" t="str">
        <f>IF(ISERROR(MATCH(EG$1,'CSC Mitre'!EU$1:EU$220,0)),"",VLOOKUP(EG$1,'Tactic Recode'!$A$1:$B$547,2,FALSE))</f>
        <v>Discovery</v>
      </c>
      <c r="EH152" t="str">
        <f>IF(ISERROR(MATCH(EH$1,'CSC Mitre'!EU$1:EU$220,0)),"",VLOOKUP(EH$1,'Tactic Recode'!$A$1:$B$547,2,FALSE))</f>
        <v/>
      </c>
      <c r="EI152" t="str">
        <f>IF(ISERROR(MATCH(EI$1,'CSC Mitre'!EU$1:EU$220,0)),"",VLOOKUP(EI$1,'Tactic Recode'!$A$1:$B$547,2,FALSE))</f>
        <v>Discovery</v>
      </c>
      <c r="EJ152" t="str">
        <f>IF(ISERROR(MATCH(EJ$1,'CSC Mitre'!EU$1:EU$220,0)),"",VLOOKUP(EJ$1,'Tactic Recode'!$A$1:$B$547,2,FALSE))</f>
        <v/>
      </c>
      <c r="EK152" t="str">
        <f>IF(ISERROR(MATCH(EK$1,'CSC Mitre'!EU$1:EU$220,0)),"",VLOOKUP(EK$1,'Tactic Recode'!$A$1:$B$547,2,FALSE))</f>
        <v/>
      </c>
      <c r="EL152" t="str">
        <f>IF(ISERROR(MATCH(EL$1,'CSC Mitre'!EU$1:EU$220,0)),"",VLOOKUP(EL$1,'Tactic Recode'!$A$1:$B$547,2,FALSE))</f>
        <v/>
      </c>
      <c r="EM152" t="str">
        <f>IF(ISERROR(MATCH(EM$1,'CSC Mitre'!EU$1:EU$220,0)),"",VLOOKUP(EM$1,'Tactic Recode'!$A$1:$B$547,2,FALSE))</f>
        <v/>
      </c>
      <c r="EN152" t="str">
        <f>IF(ISERROR(MATCH(EN$1,'CSC Mitre'!EU$1:EU$220,0)),"",VLOOKUP(EN$1,'Tactic Recode'!$A$1:$B$547,2,FALSE))</f>
        <v/>
      </c>
      <c r="EO152" t="str">
        <f>IF(ISERROR(MATCH(EO$1,'CSC Mitre'!EU$1:EU$220,0)),"",VLOOKUP(EO$1,'Tactic Recode'!$A$1:$B$547,2,FALSE))</f>
        <v>Initial Access, Lateral Movement</v>
      </c>
      <c r="EP152" t="str">
        <f>IF(ISERROR(MATCH(EP$1,'CSC Mitre'!EU$1:EU$220,0)),"",VLOOKUP(EP$1,'Tactic Recode'!$A$1:$B$547,2,FALSE))</f>
        <v>Command and Control</v>
      </c>
      <c r="EQ152" t="str">
        <f>IF(ISERROR(MATCH(EQ$1,'CSC Mitre'!EU$1:EU$220,0)),"",VLOOKUP(EQ$1,'Tactic Recode'!$A$1:$B$547,2,FALSE))</f>
        <v>Command and Control</v>
      </c>
      <c r="ER152" t="str">
        <f>IF(ISERROR(MATCH(ER$1,'CSC Mitre'!EU$1:EU$220,0)),"",VLOOKUP(ER$1,'Tactic Recode'!$A$1:$B$547,2,FALSE))</f>
        <v>Persistence</v>
      </c>
      <c r="ES152" t="str">
        <f>IF(ISERROR(MATCH(ES$1,'CSC Mitre'!EU$1:EU$220,0)),"",VLOOKUP(ES$1,'Tactic Recode'!$A$1:$B$547,2,FALSE))</f>
        <v/>
      </c>
      <c r="ET152" t="str">
        <f>IF(ISERROR(MATCH(ET$1,'CSC Mitre'!EU$1:EU$220,0)),"",VLOOKUP(ET$1,'Tactic Recode'!$A$1:$B$547,2,FALSE))</f>
        <v/>
      </c>
      <c r="EU152" t="str">
        <f>IF(ISERROR(MATCH(EU$1,'CSC Mitre'!EU$1:EU$220,0)),"",VLOOKUP(EU$1,'Tactic Recode'!$A$1:$B$547,2,FALSE))</f>
        <v/>
      </c>
      <c r="EV152" t="str">
        <f>IF(ISERROR(MATCH(EV$1,'CSC Mitre'!EU$1:EU$220,0)),"",VLOOKUP(EV$1,'Tactic Recode'!$A$1:$B$547,2,FALSE))</f>
        <v/>
      </c>
      <c r="EW152" t="str">
        <f>IF(ISERROR(MATCH(EW$1,'CSC Mitre'!EU$1:EU$220,0)),"",VLOOKUP(EW$1,'Tactic Recode'!$A$1:$B$547,2,FALSE))</f>
        <v/>
      </c>
      <c r="EX152" t="str">
        <f>IF(ISERROR(MATCH(EX$1,'CSC Mitre'!EU$1:EU$220,0)),"",VLOOKUP(EX$1,'Tactic Recode'!$A$1:$B$547,2,FALSE))</f>
        <v/>
      </c>
      <c r="EY152" t="str">
        <f>IF(ISERROR(MATCH(EY$1,'CSC Mitre'!EU$1:EU$220,0)),"",VLOOKUP(EY$1,'Tactic Recode'!$A$1:$B$547,2,FALSE))</f>
        <v/>
      </c>
      <c r="EZ152" t="str">
        <f>IF(ISERROR(MATCH(EZ$1,'CSC Mitre'!EU$1:EU$220,0)),"",VLOOKUP(EZ$1,'Tactic Recode'!$A$1:$B$547,2,FALSE))</f>
        <v/>
      </c>
      <c r="FA152" t="str">
        <f>IF(ISERROR(MATCH(FA$1,'CSC Mitre'!EU$1:EU$220,0)),"",VLOOKUP(FA$1,'Tactic Recode'!$A$1:$B$547,2,FALSE))</f>
        <v/>
      </c>
      <c r="FB152" t="str">
        <f>IF(ISERROR(MATCH(FB$1,'CSC Mitre'!EU$1:EU$220,0)),"",VLOOKUP(FB$1,'Tactic Recode'!$A$1:$B$547,2,FALSE))</f>
        <v/>
      </c>
      <c r="FC152" t="str">
        <f>IF(ISERROR(MATCH(FC$1,'CSC Mitre'!EU$1:EU$220,0)),"",VLOOKUP(FC$1,'Tactic Recode'!$A$1:$B$547,2,FALSE))</f>
        <v/>
      </c>
      <c r="FD152" t="str">
        <f>IF(ISERROR(MATCH(FD$1,'CSC Mitre'!EU$1:EU$220,0)),"",VLOOKUP(FD$1,'Tactic Recode'!$A$1:$B$547,2,FALSE))</f>
        <v/>
      </c>
      <c r="FE152" t="str">
        <f>IF(ISERROR(MATCH(FE$1,'CSC Mitre'!EU$1:EU$220,0)),"",VLOOKUP(FE$1,'Tactic Recode'!$A$1:$B$547,2,FALSE))</f>
        <v/>
      </c>
      <c r="FF152" t="str">
        <f>IF(ISERROR(MATCH(FF$1,'CSC Mitre'!EU$1:EU$220,0)),"",VLOOKUP(FF$1,'Tactic Recode'!$A$1:$B$547,2,FALSE))</f>
        <v/>
      </c>
      <c r="FG152" t="str">
        <f>IF(ISERROR(MATCH(FG$1,'CSC Mitre'!EU$1:EU$220,0)),"",VLOOKUP(FG$1,'Tactic Recode'!$A$1:$B$547,2,FALSE))</f>
        <v/>
      </c>
      <c r="FH152" t="str">
        <f>IF(ISERROR(MATCH(FH$1,'CSC Mitre'!EU$1:EU$220,0)),"",VLOOKUP(FH$1,'Tactic Recode'!$A$1:$B$547,2,FALSE))</f>
        <v/>
      </c>
      <c r="FI152" t="str">
        <f>IF(ISERROR(MATCH(FI$1,'CSC Mitre'!EU$1:EU$220,0)),"",VLOOKUP(FI$1,'Tactic Recode'!$A$1:$B$547,2,FALSE))</f>
        <v/>
      </c>
      <c r="FJ152" t="str">
        <f>IF(ISERROR(MATCH(FJ$1,'CSC Mitre'!EU$1:EU$220,0)),"",VLOOKUP(FJ$1,'Tactic Recode'!$A$1:$B$547,2,FALSE))</f>
        <v/>
      </c>
      <c r="FK152" t="str">
        <f>IF(ISERROR(MATCH(FK$1,'CSC Mitre'!EU$1:EU$220,0)),"",VLOOKUP(FK$1,'Tactic Recode'!$A$1:$B$547,2,FALSE))</f>
        <v>Collection</v>
      </c>
      <c r="FL152" t="str">
        <f>IF(ISERROR(MATCH(FL$1,'CSC Mitre'!EU$1:EU$220,0)),"",VLOOKUP(FL$1,'Tactic Recode'!$A$1:$B$547,2,FALSE))</f>
        <v/>
      </c>
      <c r="FM152" t="str">
        <f>IF(ISERROR(MATCH(FM$1,'CSC Mitre'!EU$1:EU$220,0)),"",VLOOKUP(FM$1,'Tactic Recode'!$A$1:$B$547,2,FALSE))</f>
        <v/>
      </c>
      <c r="FN152" t="str">
        <f>IF(ISERROR(MATCH(FN$1,'CSC Mitre'!EU$1:EU$220,0)),"",VLOOKUP(FN$1,'Tactic Recode'!$A$1:$B$547,2,FALSE))</f>
        <v>Collection</v>
      </c>
      <c r="FO152" t="str">
        <f>IF(ISERROR(MATCH(FO$1,'CSC Mitre'!EU$1:EU$220,0)),"",VLOOKUP(FO$1,'Tactic Recode'!$A$1:$B$547,2,FALSE))</f>
        <v/>
      </c>
      <c r="FP152" t="str">
        <f>IF(ISERROR(MATCH(FP$1,'CSC Mitre'!EU$1:EU$220,0)),"",VLOOKUP(FP$1,'Tactic Recode'!$A$1:$B$547,2,FALSE))</f>
        <v/>
      </c>
      <c r="FQ152" t="str">
        <f>IF(ISERROR(MATCH(FQ$1,'CSC Mitre'!EU$1:EU$220,0)),"",VLOOKUP(FQ$1,'Tactic Recode'!$A$1:$B$547,2,FALSE))</f>
        <v/>
      </c>
      <c r="FR152" t="str">
        <f>IF(ISERROR(MATCH(FR$1,'CSC Mitre'!EU$1:EU$220,0)),"",VLOOKUP(FR$1,'Tactic Recode'!$A$1:$B$547,2,FALSE))</f>
        <v/>
      </c>
      <c r="FS152" t="str">
        <f>IF(ISERROR(MATCH(FS$1,'CSC Mitre'!EU$1:EU$220,0)),"",VLOOKUP(FS$1,'Tactic Recode'!$A$1:$B$547,2,FALSE))</f>
        <v/>
      </c>
      <c r="FT152" t="str">
        <f>IF(ISERROR(MATCH(FT$1,'CSC Mitre'!EU$1:EU$220,0)),"",VLOOKUP(FT$1,'Tactic Recode'!$A$1:$B$547,2,FALSE))</f>
        <v/>
      </c>
      <c r="FU152" t="str">
        <f>IF(ISERROR(MATCH(FU$1,'CSC Mitre'!EU$1:EU$220,0)),"",VLOOKUP(FU$1,'Tactic Recode'!$A$1:$B$547,2,FALSE))</f>
        <v>Defense Evasion</v>
      </c>
      <c r="FV152" t="str">
        <f>IF(ISERROR(MATCH(FV$1,'CSC Mitre'!EU$1:EU$220,0)),"",VLOOKUP(FV$1,'Tactic Recode'!$A$1:$B$547,2,FALSE))</f>
        <v>Defense Evasion</v>
      </c>
      <c r="FW152" t="str">
        <f>IF(ISERROR(MATCH(FW$1,'CSC Mitre'!EU$1:EU$220,0)),"",VLOOKUP(FW$1,'Tactic Recode'!$A$1:$B$547,2,FALSE))</f>
        <v/>
      </c>
      <c r="FX152" t="str">
        <f>IF(ISERROR(MATCH(FX$1,'CSC Mitre'!EU$1:EU$220,0)),"",VLOOKUP(FX$1,'Tactic Recode'!$A$1:$B$547,2,FALSE))</f>
        <v/>
      </c>
      <c r="FY152" t="str">
        <f>IF(ISERROR(MATCH(FY$1,'CSC Mitre'!EU$1:EU$220,0)),"",VLOOKUP(FY$1,'Tactic Recode'!$A$1:$B$547,2,FALSE))</f>
        <v/>
      </c>
      <c r="FZ152" t="str">
        <f>IF(ISERROR(MATCH(FZ$1,'CSC Mitre'!EU$1:EU$220,0)),"",VLOOKUP(FZ$1,'Tactic Recode'!$A$1:$B$547,2,FALSE))</f>
        <v/>
      </c>
      <c r="GA152" t="str">
        <f>IF(ISERROR(MATCH(GA$1,'CSC Mitre'!EU$1:EU$220,0)),"",VLOOKUP(GA$1,'Tactic Recode'!$A$1:$B$547,2,FALSE))</f>
        <v>Initial Access, Persistence</v>
      </c>
      <c r="GB152" t="str">
        <f>IF(ISERROR(MATCH(GB$1,'CSC Mitre'!EU$1:EU$220,0)),"",VLOOKUP(GB$1,'Tactic Recode'!$A$1:$B$547,2,FALSE))</f>
        <v/>
      </c>
      <c r="GC152" t="str">
        <f>IF(ISERROR(MATCH(GC$1,'CSC Mitre'!EU$1:EU$220,0)),"",VLOOKUP(GC$1,'Tactic Recode'!$A$1:$B$547,2,FALSE))</f>
        <v/>
      </c>
      <c r="GD152" t="str">
        <f>IF(ISERROR(MATCH(GD$1,'CSC Mitre'!EU$1:EU$220,0)),"",VLOOKUP(GD$1,'Tactic Recode'!$A$1:$B$547,2,FALSE))</f>
        <v/>
      </c>
      <c r="GE152" t="str">
        <f>IF(ISERROR(MATCH(GE$1,'CSC Mitre'!EU$1:EU$220,0)),"",VLOOKUP(GE$1,'Tactic Recode'!$A$1:$B$547,2,FALSE))</f>
        <v/>
      </c>
      <c r="GF152" t="str">
        <f>IF(ISERROR(MATCH(GF$1,'CSC Mitre'!EU$1:EU$220,0)),"",VLOOKUP(GF$1,'Tactic Recode'!$A$1:$B$547,2,FALSE))</f>
        <v/>
      </c>
      <c r="GG152" t="str">
        <f>IF(ISERROR(MATCH(GG$1,'CSC Mitre'!EU$1:EU$220,0)),"",VLOOKUP(GG$1,'Tactic Recode'!$A$1:$B$547,2,FALSE))</f>
        <v>Defense Evasion, Privilage Escalation</v>
      </c>
      <c r="GH152" t="str">
        <f>IF(ISERROR(MATCH(GH$1,'CSC Mitre'!EU$1:EU$220,0)),"",VLOOKUP(GH$1,'Tactic Recode'!$A$1:$B$547,2,FALSE))</f>
        <v>Discovery</v>
      </c>
      <c r="GI152" t="str">
        <f>IF(ISERROR(MATCH(GI$1,'CSC Mitre'!EU$1:EU$220,0)),"",VLOOKUP(GI$1,'Tactic Recode'!$A$1:$B$547,2,FALSE))</f>
        <v>Persistence</v>
      </c>
      <c r="GJ152" t="str">
        <f>IF(ISERROR(MATCH(GJ$1,'CSC Mitre'!EU$1:EU$220,0)),"",VLOOKUP(GJ$1,'Tactic Recode'!$A$1:$B$547,2,FALSE))</f>
        <v/>
      </c>
      <c r="GK152" t="str">
        <f>IF(ISERROR(MATCH(GK$1,'CSC Mitre'!EU$1:EU$220,0)),"",VLOOKUP(GK$1,'Tactic Recode'!$A$1:$B$547,2,FALSE))</f>
        <v>Persistence</v>
      </c>
      <c r="GL152" t="str">
        <f>IF(ISERROR(MATCH(GL$1,'CSC Mitre'!EU$1:EU$220,0)),"",VLOOKUP(GL$1,'Tactic Recode'!$A$1:$B$547,2,FALSE))</f>
        <v/>
      </c>
      <c r="GM152" t="str">
        <f>IF(ISERROR(MATCH(GM$1,'CSC Mitre'!EU$1:EU$220,0)),"",VLOOKUP(GM$1,'Tactic Recode'!$A$1:$B$547,2,FALSE))</f>
        <v>Persistence</v>
      </c>
      <c r="GN152" t="str">
        <f>IF(ISERROR(MATCH(GN$1,'CSC Mitre'!EU$1:EU$220,0)),"",VLOOKUP(GN$1,'Tactic Recode'!$A$1:$B$547,2,FALSE))</f>
        <v>Persistence</v>
      </c>
      <c r="GO152" t="str">
        <f>IF(ISERROR(MATCH(GO$1,'CSC Mitre'!EU$1:EU$220,0)),"",VLOOKUP(GO$1,'Tactic Recode'!$A$1:$B$547,2,FALSE))</f>
        <v>Persistence</v>
      </c>
      <c r="GP152" t="str">
        <f>IF(ISERROR(MATCH(GP$1,'CSC Mitre'!EU$1:EU$220,0)),"",VLOOKUP(GP$1,'Tactic Recode'!$A$1:$B$547,2,FALSE))</f>
        <v>Persistence</v>
      </c>
      <c r="GQ152" t="str">
        <f>IF(ISERROR(MATCH(GQ$1,'CSC Mitre'!EU$1:EU$220,0)),"",VLOOKUP(GQ$1,'Tactic Recode'!$A$1:$B$547,2,FALSE))</f>
        <v>Persistence</v>
      </c>
      <c r="GR152" t="str">
        <f>IF(ISERROR(MATCH(GR$1,'CSC Mitre'!EU$1:EU$220,0)),"",VLOOKUP(GR$1,'Tactic Recode'!$A$1:$B$547,2,FALSE))</f>
        <v>Persistence</v>
      </c>
      <c r="GS152" t="str">
        <f>IF(ISERROR(MATCH(GS$1,'CSC Mitre'!EU$1:EU$220,0)),"",VLOOKUP(GS$1,'Tactic Recode'!$A$1:$B$547,2,FALSE))</f>
        <v/>
      </c>
      <c r="GT152" t="str">
        <f>IF(ISERROR(MATCH(GT$1,'CSC Mitre'!EU$1:EU$220,0)),"",VLOOKUP(GT$1,'Tactic Recode'!$A$1:$B$547,2,FALSE))</f>
        <v/>
      </c>
      <c r="GU152" t="str">
        <f>IF(ISERROR(MATCH(GU$1,'CSC Mitre'!EU$1:EU$220,0)),"",VLOOKUP(GU$1,'Tactic Recode'!$A$1:$B$547,2,FALSE))</f>
        <v>Persistence</v>
      </c>
      <c r="GV152" t="str">
        <f>IF(ISERROR(MATCH(GV$1,'CSC Mitre'!EU$1:EU$220,0)),"",VLOOKUP(GV$1,'Tactic Recode'!$A$1:$B$547,2,FALSE))</f>
        <v/>
      </c>
      <c r="GW152" t="str">
        <f>IF(ISERROR(MATCH(GW$1,'CSC Mitre'!EU$1:EU$220,0)),"",VLOOKUP(GW$1,'Tactic Recode'!$A$1:$B$547,2,FALSE))</f>
        <v>Credential Access</v>
      </c>
      <c r="GX152" t="str">
        <f>IF(ISERROR(MATCH(GX$1,'CSC Mitre'!EU$1:EU$220,0)),"",VLOOKUP(GX$1,'Tactic Recode'!$A$1:$B$547,2,FALSE))</f>
        <v/>
      </c>
      <c r="GY152" t="str">
        <f>IF(ISERROR(MATCH(GY$1,'CSC Mitre'!EU$1:EU$220,0)),"",VLOOKUP(GY$1,'Tactic Recode'!$A$1:$B$547,2,FALSE))</f>
        <v/>
      </c>
      <c r="GZ152" t="str">
        <f>IF(ISERROR(MATCH(GZ$1,'CSC Mitre'!EU$1:EU$220,0)),"",VLOOKUP(GZ$1,'Tactic Recode'!$A$1:$B$547,2,FALSE))</f>
        <v>Initial Access</v>
      </c>
      <c r="HA152" t="str">
        <f>IF(ISERROR(MATCH(HA$1,'CSC Mitre'!EU$1:EU$220,0)),"",VLOOKUP(HA$1,'Tactic Recode'!$A$1:$B$547,2,FALSE))</f>
        <v>Initial Access</v>
      </c>
      <c r="HB152" t="str">
        <f>IF(ISERROR(MATCH(HB$1,'CSC Mitre'!EU$1:EU$220,0)),"",VLOOKUP(HB$1,'Tactic Recode'!$A$1:$B$547,2,FALSE))</f>
        <v>Initial Access</v>
      </c>
      <c r="HC152" t="str">
        <f>IF(ISERROR(MATCH(HC$1,'CSC Mitre'!EU$1:EU$220,0)),"",VLOOKUP(HC$1,'Tactic Recode'!$A$1:$B$547,2,FALSE))</f>
        <v>Initial Access</v>
      </c>
      <c r="HD152" t="str">
        <f>IF(ISERROR(MATCH(HD$1,'CSC Mitre'!EU$1:EU$220,0)),"",VLOOKUP(HD$1,'Tactic Recode'!$A$1:$B$547,2,FALSE))</f>
        <v>Initial Access</v>
      </c>
      <c r="HE152" t="str">
        <f>IF(ISERROR(MATCH(HE$1,'CSC Mitre'!EU$1:EU$220,0)),"",VLOOKUP(HE$1,'Tactic Recode'!$A$1:$B$547,2,FALSE))</f>
        <v/>
      </c>
      <c r="HF152" t="str">
        <f>IF(ISERROR(MATCH(HF$1,'CSC Mitre'!EU$1:EU$220,0)),"",VLOOKUP(HF$1,'Tactic Recode'!$A$1:$B$547,2,FALSE))</f>
        <v>Defense Evasion, Persistence</v>
      </c>
      <c r="HG152" t="str">
        <f>IF(ISERROR(MATCH(HG$1,'CSC Mitre'!EU$1:EU$220,0)),"",VLOOKUP(HG$1,'Tactic Recode'!$A$1:$B$547,2,FALSE))</f>
        <v/>
      </c>
      <c r="HH152" t="str">
        <f>IF(ISERROR(MATCH(HH$1,'CSC Mitre'!EU$1:EU$220,0)),"",VLOOKUP(HH$1,'Tactic Recode'!$A$1:$B$547,2,FALSE))</f>
        <v/>
      </c>
      <c r="HI152" t="str">
        <f>IF(ISERROR(MATCH(HI$1,'CSC Mitre'!EU$1:EU$220,0)),"",VLOOKUP(HI$1,'Tactic Recode'!$A$1:$B$547,2,FALSE))</f>
        <v/>
      </c>
      <c r="HJ152" t="str">
        <f>IF(ISERROR(MATCH(HJ$1,'CSC Mitre'!EU$1:EU$220,0)),"",VLOOKUP(HJ$1,'Tactic Recode'!$A$1:$B$547,2,FALSE))</f>
        <v/>
      </c>
      <c r="HK152" t="str">
        <f>IF(ISERROR(MATCH(HK$1,'CSC Mitre'!EU$1:EU$220,0)),"",VLOOKUP(HK$1,'Tactic Recode'!$A$1:$B$547,2,FALSE))</f>
        <v/>
      </c>
      <c r="HL152" t="str">
        <f>IF(ISERROR(MATCH(HL$1,'CSC Mitre'!EU$1:EU$220,0)),"",VLOOKUP(HL$1,'Tactic Recode'!$A$1:$B$547,2,FALSE))</f>
        <v/>
      </c>
      <c r="HM152" t="str">
        <f>IF(ISERROR(MATCH(HM$1,'CSC Mitre'!EU$1:EU$220,0)),"",VLOOKUP(HM$1,'Tactic Recode'!$A$1:$B$547,2,FALSE))</f>
        <v/>
      </c>
      <c r="HN152" t="str">
        <f>IF(ISERROR(MATCH(HN$1,'CSC Mitre'!EU$1:EU$220,0)),"",VLOOKUP(HN$1,'Tactic Recode'!$A$1:$B$547,2,FALSE))</f>
        <v/>
      </c>
      <c r="HO152" t="str">
        <f>IF(ISERROR(MATCH(HO$1,'CSC Mitre'!EU$1:EU$220,0)),"",VLOOKUP(HO$1,'Tactic Recode'!$A$1:$B$547,2,FALSE))</f>
        <v/>
      </c>
      <c r="HP152" t="str">
        <f>IF(ISERROR(MATCH(HP$1,'CSC Mitre'!EU$1:EU$220,0)),"",VLOOKUP(HP$1,'Tactic Recode'!$A$1:$B$547,2,FALSE))</f>
        <v/>
      </c>
      <c r="HQ152" t="str">
        <f>IF(ISERROR(MATCH(HQ$1,'CSC Mitre'!EU$1:EU$220,0)),"",VLOOKUP(HQ$1,'Tactic Recode'!$A$1:$B$547,2,FALSE))</f>
        <v/>
      </c>
      <c r="HR152" t="str">
        <f>IF(ISERROR(MATCH(HR$1,'CSC Mitre'!EU$1:EU$220,0)),"",VLOOKUP(HR$1,'Tactic Recode'!$A$1:$B$547,2,FALSE))</f>
        <v/>
      </c>
      <c r="HS152" t="str">
        <f>IF(ISERROR(MATCH(HS$1,'CSC Mitre'!EU$1:EU$220,0)),"",VLOOKUP(HS$1,'Tactic Recode'!$A$1:$B$547,2,FALSE))</f>
        <v>Lateral Movement</v>
      </c>
      <c r="HT152" t="str">
        <f>IF(ISERROR(MATCH(HT$1,'CSC Mitre'!EU$1:EU$220,0)),"",VLOOKUP(HT$1,'Tactic Recode'!$A$1:$B$547,2,FALSE))</f>
        <v>Defense Evasion</v>
      </c>
      <c r="HU152" t="str">
        <f>IF(ISERROR(MATCH(HU$1,'CSC Mitre'!EU$1:EU$220,0)),"",VLOOKUP(HU$1,'Tactic Recode'!$A$1:$B$547,2,FALSE))</f>
        <v>Credential Access</v>
      </c>
      <c r="HV152" t="str">
        <f>IF(ISERROR(MATCH(HV$1,'CSC Mitre'!EU$1:EU$220,0)),"",VLOOKUP(HV$1,'Tactic Recode'!$A$1:$B$547,2,FALSE))</f>
        <v>Collection</v>
      </c>
      <c r="HW152" t="str">
        <f>IF(ISERROR(MATCH(HW$1,'CSC Mitre'!EU$1:EU$220,0)),"",VLOOKUP(HW$1,'Tactic Recode'!$A$1:$B$547,2,FALSE))</f>
        <v>Collection</v>
      </c>
      <c r="HX152" t="str">
        <f>IF(ISERROR(MATCH(HX$1,'CSC Mitre'!EU$1:EU$220,0)),"",VLOOKUP(HX$1,'Tactic Recode'!$A$1:$B$547,2,FALSE))</f>
        <v>Collection</v>
      </c>
      <c r="HY152" t="str">
        <f>IF(ISERROR(MATCH(HY$1,'CSC Mitre'!EU$1:EU$220,0)),"",VLOOKUP(HY$1,'Tactic Recode'!$A$1:$B$547,2,FALSE))</f>
        <v/>
      </c>
      <c r="HZ152" t="str">
        <f>IF(ISERROR(MATCH(HZ$1,'CSC Mitre'!EU$1:EU$220,0)),"",VLOOKUP(HZ$1,'Tactic Recode'!$A$1:$B$547,2,FALSE))</f>
        <v/>
      </c>
      <c r="IA152" t="str">
        <f>IF(ISERROR(MATCH(IA$1,'CSC Mitre'!EU$1:EU$220,0)),"",VLOOKUP(IA$1,'Tactic Recode'!$A$1:$B$547,2,FALSE))</f>
        <v/>
      </c>
      <c r="IB152" t="str">
        <f>IF(ISERROR(MATCH(IB$1,'CSC Mitre'!EU$1:EU$220,0)),"",VLOOKUP(IB$1,'Tactic Recode'!$A$1:$B$547,2,FALSE))</f>
        <v>Defense Evasion</v>
      </c>
      <c r="IC152" t="str">
        <f>IF(ISERROR(MATCH(IC$1,'CSC Mitre'!EU$1:EU$220,0)),"",VLOOKUP(IC$1,'Tactic Recode'!$A$1:$B$547,2,FALSE))</f>
        <v/>
      </c>
      <c r="ID152" t="str">
        <f>IF(ISERROR(MATCH(ID$1,'CSC Mitre'!EU$1:EU$220,0)),"",VLOOKUP(ID$1,'Tactic Recode'!$A$1:$B$547,2,FALSE))</f>
        <v/>
      </c>
      <c r="IE152" t="str">
        <f>IF(ISERROR(MATCH(IE$1,'CSC Mitre'!EU$1:EU$220,0)),"",VLOOKUP(IE$1,'Tactic Recode'!$A$1:$B$547,2,FALSE))</f>
        <v>Defense Evasion</v>
      </c>
      <c r="IF152" t="str">
        <f>IF(ISERROR(MATCH(IF$1,'CSC Mitre'!EU$1:EU$220,0)),"",VLOOKUP(IF$1,'Tactic Recode'!$A$1:$B$547,2,FALSE))</f>
        <v>Defense Evasion</v>
      </c>
      <c r="IG152" t="str">
        <f>IF(ISERROR(MATCH(IG$1,'CSC Mitre'!EU$1:EU$220,0)),"",VLOOKUP(IG$1,'Tactic Recode'!$A$1:$B$547,2,FALSE))</f>
        <v>Defense Evasion</v>
      </c>
      <c r="IH152" t="str">
        <f>IF(ISERROR(MATCH(IH$1,'CSC Mitre'!EU$1:EU$220,0)),"",VLOOKUP(IH$1,'Tactic Recode'!$A$1:$B$547,2,FALSE))</f>
        <v/>
      </c>
      <c r="II152" t="str">
        <f>IF(ISERROR(MATCH(II$1,'CSC Mitre'!EU$1:EU$220,0)),"",VLOOKUP(II$1,'Tactic Recode'!$A$1:$B$547,2,FALSE))</f>
        <v>Defense Evasion</v>
      </c>
      <c r="IJ152" t="str">
        <f>IF(ISERROR(MATCH(IJ$1,'CSC Mitre'!EU$1:EU$220,0)),"",VLOOKUP(IJ$1,'Tactic Recode'!$A$1:$B$547,2,FALSE))</f>
        <v>Defense Evasion</v>
      </c>
      <c r="IK152" t="str">
        <f>IF(ISERROR(MATCH(IK$1,'CSC Mitre'!EU$1:EU$220,0)),"",VLOOKUP(IK$1,'Tactic Recode'!$A$1:$B$547,2,FALSE))</f>
        <v/>
      </c>
      <c r="IL152" t="str">
        <f>IF(ISERROR(MATCH(IL$1,'CSC Mitre'!EU$1:EU$220,0)),"",VLOOKUP(IL$1,'Tactic Recode'!$A$1:$B$547,2,FALSE))</f>
        <v/>
      </c>
      <c r="IM152" t="str">
        <f>IF(ISERROR(MATCH(IM$1,'CSC Mitre'!EU$1:EU$220,0)),"",VLOOKUP(IM$1,'Tactic Recode'!$A$1:$B$547,2,FALSE))</f>
        <v>Defense Evasion</v>
      </c>
      <c r="IN152" t="str">
        <f>IF(ISERROR(MATCH(IN$1,'CSC Mitre'!EU$1:EU$220,0)),"",VLOOKUP(IN$1,'Tactic Recode'!$A$1:$B$547,2,FALSE))</f>
        <v>Command and Control</v>
      </c>
      <c r="IO152" t="str">
        <f>IF(ISERROR(MATCH(IO$1,'CSC Mitre'!EU$1:EU$220,0)),"",VLOOKUP(IO$1,'Tactic Recode'!$A$1:$B$547,2,FALSE))</f>
        <v/>
      </c>
      <c r="IP152" t="str">
        <f>IF(ISERROR(MATCH(IP$1,'CSC Mitre'!EU$1:EU$220,0)),"",VLOOKUP(IP$1,'Tactic Recode'!$A$1:$B$547,2,FALSE))</f>
        <v>Defense Evasion</v>
      </c>
      <c r="IQ152" t="str">
        <f>IF(ISERROR(MATCH(IQ$1,'CSC Mitre'!EU$1:EU$220,0)),"",VLOOKUP(IQ$1,'Tactic Recode'!$A$1:$B$547,2,FALSE))</f>
        <v/>
      </c>
      <c r="IR152" t="str">
        <f>IF(ISERROR(MATCH(IR$1,'CSC Mitre'!EU$1:EU$220,0)),"",VLOOKUP(IR$1,'Tactic Recode'!$A$1:$B$547,2,FALSE))</f>
        <v/>
      </c>
      <c r="IS152" t="str">
        <f>IF(ISERROR(MATCH(IS$1,'CSC Mitre'!EU$1:EU$220,0)),"",VLOOKUP(IS$1,'Tactic Recode'!$A$1:$B$547,2,FALSE))</f>
        <v/>
      </c>
      <c r="IT152" t="str">
        <f>IF(ISERROR(MATCH(IT$1,'CSC Mitre'!EU$1:EU$220,0)),"",VLOOKUP(IT$1,'Tactic Recode'!$A$1:$B$547,2,FALSE))</f>
        <v/>
      </c>
      <c r="IU152" t="str">
        <f>IF(ISERROR(MATCH(IU$1,'CSC Mitre'!EU$1:EU$220,0)),"",VLOOKUP(IU$1,'Tactic Recode'!$A$1:$B$547,2,FALSE))</f>
        <v/>
      </c>
      <c r="IV152" t="str">
        <f>IF(ISERROR(MATCH(IV$1,'CSC Mitre'!EU$1:EU$220,0)),"",VLOOKUP(IV$1,'Tactic Recode'!$A$1:$B$547,2,FALSE))</f>
        <v>Discovery</v>
      </c>
      <c r="IW152" t="str">
        <f>IF(ISERROR(MATCH(IW$1,'CSC Mitre'!EU$1:EU$220,0)),"",VLOOKUP(IW$1,'Tactic Recode'!$A$1:$B$547,2,FALSE))</f>
        <v>Defense Evasion, Privilage Escalation</v>
      </c>
      <c r="IX152" t="str">
        <f>IF(ISERROR(MATCH(IX$1,'CSC Mitre'!EU$1:EU$220,0)),"",VLOOKUP(IX$1,'Tactic Recode'!$A$1:$B$547,2,FALSE))</f>
        <v>Defense Evasion, Privilage Escalation</v>
      </c>
      <c r="IY152" t="str">
        <f>IF(ISERROR(MATCH(IY$1,'CSC Mitre'!EU$1:EU$220,0)),"",VLOOKUP(IY$1,'Tactic Recode'!$A$1:$B$547,2,FALSE))</f>
        <v/>
      </c>
      <c r="IZ152" t="str">
        <f>IF(ISERROR(MATCH(IZ$1,'CSC Mitre'!EU$1:EU$220,0)),"",VLOOKUP(IZ$1,'Tactic Recode'!$A$1:$B$547,2,FALSE))</f>
        <v/>
      </c>
      <c r="JA152" t="str">
        <f>IF(ISERROR(MATCH(JA$1,'CSC Mitre'!EU$1:EU$220,0)),"",VLOOKUP(JA$1,'Tactic Recode'!$A$1:$B$547,2,FALSE))</f>
        <v/>
      </c>
      <c r="JB152" t="str">
        <f>IF(ISERROR(MATCH(JB$1,'CSC Mitre'!EU$1:EU$220,0)),"",VLOOKUP(JB$1,'Tactic Recode'!$A$1:$B$547,2,FALSE))</f>
        <v/>
      </c>
      <c r="JC152" t="str">
        <f>IF(ISERROR(MATCH(JC$1,'CSC Mitre'!EU$1:EU$220,0)),"",VLOOKUP(JC$1,'Tactic Recode'!$A$1:$B$547,2,FALSE))</f>
        <v>Impact</v>
      </c>
      <c r="JD152" t="str">
        <f>IF(ISERROR(MATCH(JD$1,'CSC Mitre'!EU$1:EU$220,0)),"",VLOOKUP(JD$1,'Tactic Recode'!$A$1:$B$547,2,FALSE))</f>
        <v/>
      </c>
      <c r="JE152" t="str">
        <f>IF(ISERROR(MATCH(JE$1,'CSC Mitre'!EU$1:EU$220,0)),"",VLOOKUP(JE$1,'Tactic Recode'!$A$1:$B$547,2,FALSE))</f>
        <v/>
      </c>
      <c r="JF152" t="str">
        <f>IF(ISERROR(MATCH(JF$1,'CSC Mitre'!EU$1:EU$220,0)),"",VLOOKUP(JF$1,'Tactic Recode'!$A$1:$B$547,2,FALSE))</f>
        <v/>
      </c>
      <c r="JG152" t="str">
        <f>IF(ISERROR(MATCH(JG$1,'CSC Mitre'!EU$1:EU$220,0)),"",VLOOKUP(JG$1,'Tactic Recode'!$A$1:$B$547,2,FALSE))</f>
        <v>Impact</v>
      </c>
      <c r="JH152" t="str">
        <f>IF(ISERROR(MATCH(JH$1,'CSC Mitre'!EU$1:EU$220,0)),"",VLOOKUP(JH$1,'Tactic Recode'!$A$1:$B$547,2,FALSE))</f>
        <v/>
      </c>
      <c r="JI152" t="str">
        <f>IF(ISERROR(MATCH(JI$1,'CSC Mitre'!EU$1:EU$220,0)),"",VLOOKUP(JI$1,'Tactic Recode'!$A$1:$B$547,2,FALSE))</f>
        <v/>
      </c>
      <c r="JJ152" t="str">
        <f>IF(ISERROR(MATCH(JJ$1,'CSC Mitre'!EU$1:EU$220,0)),"",VLOOKUP(JJ$1,'Tactic Recode'!$A$1:$B$547,2,FALSE))</f>
        <v/>
      </c>
      <c r="JK152" t="str">
        <f>IF(ISERROR(MATCH(JK$1,'CSC Mitre'!EU$1:EU$220,0)),"",VLOOKUP(JK$1,'Tactic Recode'!$A$1:$B$547,2,FALSE))</f>
        <v/>
      </c>
      <c r="JL152" t="str">
        <f>IF(ISERROR(MATCH(JL$1,'CSC Mitre'!EU$1:EU$220,0)),"",VLOOKUP(JL$1,'Tactic Recode'!$A$1:$B$547,2,FALSE))</f>
        <v/>
      </c>
      <c r="JM152" t="str">
        <f>IF(ISERROR(MATCH(JM$1,'CSC Mitre'!EU$1:EU$220,0)),"",VLOOKUP(JM$1,'Tactic Recode'!$A$1:$B$547,2,FALSE))</f>
        <v/>
      </c>
      <c r="JN152" t="str">
        <f>IF(ISERROR(MATCH(JN$1,'CSC Mitre'!EU$1:EU$220,0)),"",VLOOKUP(JN$1,'Tactic Recode'!$A$1:$B$547,2,FALSE))</f>
        <v/>
      </c>
      <c r="JO152" t="str">
        <f>IF(ISERROR(MATCH(JO$1,'CSC Mitre'!EU$1:EU$220,0)),"",VLOOKUP(JO$1,'Tactic Recode'!$A$1:$B$547,2,FALSE))</f>
        <v/>
      </c>
      <c r="JP152" t="str">
        <f>IF(ISERROR(MATCH(JP$1,'CSC Mitre'!EU$1:EU$220,0)),"",VLOOKUP(JP$1,'Tactic Recode'!$A$1:$B$547,2,FALSE))</f>
        <v/>
      </c>
      <c r="JQ152" t="str">
        <f>IF(ISERROR(MATCH(JQ$1,'CSC Mitre'!EU$1:EU$220,0)),"",VLOOKUP(JQ$1,'Tactic Recode'!$A$1:$B$547,2,FALSE))</f>
        <v/>
      </c>
      <c r="JR152" t="str">
        <f>IF(ISERROR(MATCH(JR$1,'CSC Mitre'!EU$1:EU$220,0)),"",VLOOKUP(JR$1,'Tactic Recode'!$A$1:$B$547,2,FALSE))</f>
        <v/>
      </c>
      <c r="JS152" t="str">
        <f>IF(ISERROR(MATCH(JS$1,'CSC Mitre'!EU$1:EU$220,0)),"",VLOOKUP(JS$1,'Tactic Recode'!$A$1:$B$547,2,FALSE))</f>
        <v/>
      </c>
      <c r="JT152" t="str">
        <f>IF(ISERROR(MATCH(JT$1,'CSC Mitre'!EU$1:EU$220,0)),"",VLOOKUP(JT$1,'Tactic Recode'!$A$1:$B$547,2,FALSE))</f>
        <v/>
      </c>
      <c r="JU152" t="str">
        <f>IF(ISERROR(MATCH(JU$1,'CSC Mitre'!EU$1:EU$220,0)),"",VLOOKUP(JU$1,'Tactic Recode'!$A$1:$B$547,2,FALSE))</f>
        <v>Persistence</v>
      </c>
      <c r="JV152" t="str">
        <f>IF(ISERROR(MATCH(JV$1,'CSC Mitre'!EU$1:EU$220,0)),"",VLOOKUP(JV$1,'Tactic Recode'!$A$1:$B$547,2,FALSE))</f>
        <v>Persistence</v>
      </c>
      <c r="JW152" t="str">
        <f>IF(ISERROR(MATCH(JW$1,'CSC Mitre'!EU$1:EU$220,0)),"",VLOOKUP(JW$1,'Tactic Recode'!$A$1:$B$547,2,FALSE))</f>
        <v>Persistence</v>
      </c>
      <c r="JX152" t="str">
        <f>IF(ISERROR(MATCH(JX$1,'CSC Mitre'!EU$1:EU$220,0)),"",VLOOKUP(JX$1,'Tactic Recode'!$A$1:$B$547,2,FALSE))</f>
        <v/>
      </c>
      <c r="JY152" t="str">
        <f>IF(ISERROR(MATCH(JY$1,'CSC Mitre'!EU$1:EU$220,0)),"",VLOOKUP(JY$1,'Tactic Recode'!$A$1:$B$547,2,FALSE))</f>
        <v/>
      </c>
      <c r="JZ152" t="str">
        <f>IF(ISERROR(MATCH(JZ$1,'CSC Mitre'!EU$1:EU$220,0)),"",VLOOKUP(JZ$1,'Tactic Recode'!$A$1:$B$547,2,FALSE))</f>
        <v/>
      </c>
      <c r="KA152" t="str">
        <f>IF(ISERROR(MATCH(KA$1,'CSC Mitre'!EU$1:EU$220,0)),"",VLOOKUP(KA$1,'Tactic Recode'!$A$1:$B$547,2,FALSE))</f>
        <v>Persistence</v>
      </c>
      <c r="KB152" t="str">
        <f>IF(ISERROR(MATCH(KB$1,'CSC Mitre'!EU$1:EU$220,0)),"",VLOOKUP(KB$1,'Tactic Recode'!$A$1:$B$547,2,FALSE))</f>
        <v/>
      </c>
      <c r="KC152" t="str">
        <f>IF(ISERROR(MATCH(KC$1,'CSC Mitre'!EU$1:EU$220,0)),"",VLOOKUP(KC$1,'Tactic Recode'!$A$1:$B$547,2,FALSE))</f>
        <v>Credential Access</v>
      </c>
      <c r="KD152" t="str">
        <f>IF(ISERROR(MATCH(KD$1,'CSC Mitre'!EU$1:EU$220,0)),"",VLOOKUP(KD$1,'Tactic Recode'!$A$1:$B$547,2,FALSE))</f>
        <v/>
      </c>
      <c r="KE152" t="str">
        <f>IF(ISERROR(MATCH(KE$1,'CSC Mitre'!EU$1:EU$220,0)),"",VLOOKUP(KE$1,'Tactic Recode'!$A$1:$B$547,2,FALSE))</f>
        <v>Collection</v>
      </c>
      <c r="KF152" t="str">
        <f>IF(ISERROR(MATCH(KF$1,'CSC Mitre'!EU$1:EU$220,0)),"",VLOOKUP(KF$1,'Tactic Recode'!$A$1:$B$547,2,FALSE))</f>
        <v/>
      </c>
      <c r="KG152" t="str">
        <f>IF(ISERROR(MATCH(KG$1,'CSC Mitre'!EU$1:EU$220,0)),"",VLOOKUP(KG$1,'Tactic Recode'!$A$1:$B$547,2,FALSE))</f>
        <v/>
      </c>
      <c r="KH152" t="str">
        <f>IF(ISERROR(MATCH(KH$1,'CSC Mitre'!EU$1:EU$220,0)),"",VLOOKUP(KH$1,'Tactic Recode'!$A$1:$B$547,2,FALSE))</f>
        <v>Defense Evasion</v>
      </c>
      <c r="KI152" t="str">
        <f>IF(ISERROR(MATCH(KI$1,'CSC Mitre'!EU$1:EU$220,0)),"",VLOOKUP(KI$1,'Tactic Recode'!$A$1:$B$547,2,FALSE))</f>
        <v/>
      </c>
      <c r="KJ152" t="str">
        <f>IF(ISERROR(MATCH(KJ$1,'CSC Mitre'!EU$1:EU$220,0)),"",VLOOKUP(KJ$1,'Tactic Recode'!$A$1:$B$547,2,FALSE))</f>
        <v/>
      </c>
      <c r="KK152" t="str">
        <f>IF(ISERROR(MATCH(KK$1,'CSC Mitre'!EU$1:EU$220,0)),"",VLOOKUP(KK$1,'Tactic Recode'!$A$1:$B$547,2,FALSE))</f>
        <v>Credential Access</v>
      </c>
      <c r="KL152" t="str">
        <f>IF(ISERROR(MATCH(KL$1,'CSC Mitre'!EU$1:EU$220,0)),"",VLOOKUP(KL$1,'Tactic Recode'!$A$1:$B$547,2,FALSE))</f>
        <v>Defense Evasion, Persistence</v>
      </c>
      <c r="KM152" t="str">
        <f>IF(ISERROR(MATCH(KM$1,'CSC Mitre'!EU$1:EU$220,0)),"",VLOOKUP(KM$1,'Tactic Recode'!$A$1:$B$547,2,FALSE))</f>
        <v>Defense Evasion, Persistence</v>
      </c>
      <c r="KN152" t="str">
        <f>IF(ISERROR(MATCH(KN$1,'CSC Mitre'!EU$1:EU$220,0)),"",VLOOKUP(KN$1,'Tactic Recode'!$A$1:$B$547,2,FALSE))</f>
        <v/>
      </c>
      <c r="KO152" t="str">
        <f>IF(ISERROR(MATCH(KO$1,'CSC Mitre'!EU$1:EU$220,0)),"",VLOOKUP(KO$1,'Tactic Recode'!$A$1:$B$547,2,FALSE))</f>
        <v/>
      </c>
      <c r="KP152" t="str">
        <f>IF(ISERROR(MATCH(KP$1,'CSC Mitre'!EU$1:EU$220,0)),"",VLOOKUP(KP$1,'Tactic Recode'!$A$1:$B$547,2,FALSE))</f>
        <v>Defense Evasion, Persistence</v>
      </c>
      <c r="KQ152" t="str">
        <f>IF(ISERROR(MATCH(KQ$1,'CSC Mitre'!EU$1:EU$220,0)),"",VLOOKUP(KQ$1,'Tactic Recode'!$A$1:$B$547,2,FALSE))</f>
        <v>Defense Evasion, Persistence</v>
      </c>
      <c r="KR152" t="str">
        <f>IF(ISERROR(MATCH(KR$1,'CSC Mitre'!EU$1:EU$220,0)),"",VLOOKUP(KR$1,'Tactic Recode'!$A$1:$B$547,2,FALSE))</f>
        <v>Persistence, Privilage Escalation</v>
      </c>
      <c r="KS152" t="str">
        <f>IF(ISERROR(MATCH(KS$1,'CSC Mitre'!EU$1:EU$220,0)),"",VLOOKUP(KS$1,'Tactic Recode'!$A$1:$B$547,2,FALSE))</f>
        <v/>
      </c>
      <c r="KT152" t="str">
        <f>IF(ISERROR(MATCH(KT$1,'CSC Mitre'!EU$1:EU$220,0)),"",VLOOKUP(KT$1,'Tactic Recode'!$A$1:$B$547,2,FALSE))</f>
        <v/>
      </c>
      <c r="KU152" t="str">
        <f>IF(ISERROR(MATCH(KU$1,'CSC Mitre'!EU$1:EU$220,0)),"",VLOOKUP(KU$1,'Tactic Recode'!$A$1:$B$547,2,FALSE))</f>
        <v>Persistence, Privilage Escalation</v>
      </c>
      <c r="KV152" t="str">
        <f>IF(ISERROR(MATCH(KV$1,'CSC Mitre'!EU$1:EU$220,0)),"",VLOOKUP(KV$1,'Tactic Recode'!$A$1:$B$547,2,FALSE))</f>
        <v/>
      </c>
      <c r="KW152" t="str">
        <f>IF(ISERROR(MATCH(KW$1,'CSC Mitre'!EU$1:EU$220,0)),"",VLOOKUP(KW$1,'Tactic Recode'!$A$1:$B$547,2,FALSE))</f>
        <v/>
      </c>
      <c r="KX152" t="str">
        <f>IF(ISERROR(MATCH(KX$1,'CSC Mitre'!EU$1:EU$220,0)),"",VLOOKUP(KX$1,'Tactic Recode'!$A$1:$B$547,2,FALSE))</f>
        <v/>
      </c>
      <c r="KY152" t="str">
        <f>IF(ISERROR(MATCH(KY$1,'CSC Mitre'!EU$1:EU$220,0)),"",VLOOKUP(KY$1,'Tactic Recode'!$A$1:$B$547,2,FALSE))</f>
        <v>Persistence, Privilage Escalation</v>
      </c>
      <c r="KZ152" t="str">
        <f>IF(ISERROR(MATCH(KZ$1,'CSC Mitre'!EU$1:EU$220,0)),"",VLOOKUP(KZ$1,'Tactic Recode'!$A$1:$B$547,2,FALSE))</f>
        <v/>
      </c>
      <c r="LA152" t="str">
        <f>IF(ISERROR(MATCH(LA$1,'CSC Mitre'!EU$1:EU$220,0)),"",VLOOKUP(LA$1,'Tactic Recode'!$A$1:$B$547,2,FALSE))</f>
        <v/>
      </c>
      <c r="LB152" t="str">
        <f>IF(ISERROR(MATCH(LB$1,'CSC Mitre'!EU$1:EU$220,0)),"",VLOOKUP(LB$1,'Tactic Recode'!$A$1:$B$547,2,FALSE))</f>
        <v/>
      </c>
      <c r="LC152" t="str">
        <f>IF(ISERROR(MATCH(LC$1,'CSC Mitre'!EU$1:EU$220,0)),"",VLOOKUP(LC$1,'Tactic Recode'!$A$1:$B$547,2,FALSE))</f>
        <v>Persistence, Privilage Escalation</v>
      </c>
      <c r="LD152" t="str">
        <f>IF(ISERROR(MATCH(LD$1,'CSC Mitre'!EU$1:EU$220,0)),"",VLOOKUP(LD$1,'Tactic Recode'!$A$1:$B$547,2,FALSE))</f>
        <v/>
      </c>
      <c r="LE152" t="str">
        <f>IF(ISERROR(MATCH(LE$1,'CSC Mitre'!EU$1:EU$220,0)),"",VLOOKUP(LE$1,'Tactic Recode'!$A$1:$B$547,2,FALSE))</f>
        <v>Persistence, Privilage Escalation</v>
      </c>
      <c r="LF152" t="str">
        <f>IF(ISERROR(MATCH(LF$1,'CSC Mitre'!EU$1:EU$220,0)),"",VLOOKUP(LF$1,'Tactic Recode'!$A$1:$B$547,2,FALSE))</f>
        <v/>
      </c>
      <c r="LG152" t="str">
        <f>IF(ISERROR(MATCH(LG$1,'CSC Mitre'!EU$1:EU$220,0)),"",VLOOKUP(LG$1,'Tactic Recode'!$A$1:$B$547,2,FALSE))</f>
        <v>Persistence, Privilage Escalation</v>
      </c>
      <c r="LH152" t="str">
        <f>IF(ISERROR(MATCH(LH$1,'CSC Mitre'!EU$1:EU$220,0)),"",VLOOKUP(LH$1,'Tactic Recode'!$A$1:$B$547,2,FALSE))</f>
        <v>Persistence, Privilage Escalation</v>
      </c>
      <c r="LI152" t="str">
        <f>IF(ISERROR(MATCH(LI$1,'CSC Mitre'!EU$1:EU$220,0)),"",VLOOKUP(LI$1,'Tactic Recode'!$A$1:$B$547,2,FALSE))</f>
        <v/>
      </c>
      <c r="LJ152" t="str">
        <f>IF(ISERROR(MATCH(LJ$1,'CSC Mitre'!EU$1:EU$220,0)),"",VLOOKUP(LJ$1,'Tactic Recode'!$A$1:$B$547,2,FALSE))</f>
        <v>Persistence, Privilage Escalation</v>
      </c>
      <c r="LK152" t="str">
        <f>IF(ISERROR(MATCH(LK$1,'CSC Mitre'!EU$1:EU$220,0)),"",VLOOKUP(LK$1,'Tactic Recode'!$A$1:$B$547,2,FALSE))</f>
        <v>Persistence, Privilage Escalation</v>
      </c>
      <c r="LL152" t="str">
        <f>IF(ISERROR(MATCH(LL$1,'CSC Mitre'!EU$1:EU$220,0)),"",VLOOKUP(LL$1,'Tactic Recode'!$A$1:$B$547,2,FALSE))</f>
        <v/>
      </c>
      <c r="LM152" t="str">
        <f>IF(ISERROR(MATCH(LM$1,'CSC Mitre'!EU$1:EU$220,0)),"",VLOOKUP(LM$1,'Tactic Recode'!$A$1:$B$547,2,FALSE))</f>
        <v/>
      </c>
      <c r="LN152" t="str">
        <f>IF(ISERROR(MATCH(LN$1,'CSC Mitre'!EU$1:EU$220,0)),"",VLOOKUP(LN$1,'Tactic Recode'!$A$1:$B$547,2,FALSE))</f>
        <v/>
      </c>
      <c r="LO152" t="str">
        <f>IF(ISERROR(MATCH(LO$1,'CSC Mitre'!EU$1:EU$220,0)),"",VLOOKUP(LO$1,'Tactic Recode'!$A$1:$B$547,2,FALSE))</f>
        <v/>
      </c>
      <c r="LP152" t="str">
        <f>IF(ISERROR(MATCH(LP$1,'CSC Mitre'!EU$1:EU$220,0)),"",VLOOKUP(LP$1,'Tactic Recode'!$A$1:$B$547,2,FALSE))</f>
        <v/>
      </c>
      <c r="LQ152" t="str">
        <f>IF(ISERROR(MATCH(LQ$1,'CSC Mitre'!EU$1:EU$220,0)),"",VLOOKUP(LQ$1,'Tactic Recode'!$A$1:$B$547,2,FALSE))</f>
        <v/>
      </c>
      <c r="LR152" t="str">
        <f>IF(ISERROR(MATCH(LR$1,'CSC Mitre'!EU$1:EU$220,0)),"",VLOOKUP(LR$1,'Tactic Recode'!$A$1:$B$547,2,FALSE))</f>
        <v/>
      </c>
      <c r="LS152" t="str">
        <f>IF(ISERROR(MATCH(LS$1,'CSC Mitre'!EU$1:EU$220,0)),"",VLOOKUP(LS$1,'Tactic Recode'!$A$1:$B$547,2,FALSE))</f>
        <v/>
      </c>
      <c r="LT152" t="str">
        <f>IF(ISERROR(MATCH(LT$1,'CSC Mitre'!EU$1:EU$220,0)),"",VLOOKUP(LT$1,'Tactic Recode'!$A$1:$B$547,2,FALSE))</f>
        <v>Persistence, Privilage Escalation</v>
      </c>
      <c r="LU152" t="str">
        <f>IF(ISERROR(MATCH(LU$1,'CSC Mitre'!EU$1:EU$220,0)),"",VLOOKUP(LU$1,'Tactic Recode'!$A$1:$B$547,2,FALSE))</f>
        <v/>
      </c>
      <c r="LV152" t="str">
        <f>IF(ISERROR(MATCH(LV$1,'CSC Mitre'!EU$1:EU$220,0)),"",VLOOKUP(LV$1,'Tactic Recode'!$A$1:$B$547,2,FALSE))</f>
        <v/>
      </c>
      <c r="LW152" t="str">
        <f>IF(ISERROR(MATCH(LW$1,'CSC Mitre'!EU$1:EU$220,0)),"",VLOOKUP(LW$1,'Tactic Recode'!$A$1:$B$547,2,FALSE))</f>
        <v/>
      </c>
      <c r="LX152" t="str">
        <f>IF(ISERROR(MATCH(LX$1,'CSC Mitre'!EU$1:EU$220,0)),"",VLOOKUP(LX$1,'Tactic Recode'!$A$1:$B$547,2,FALSE))</f>
        <v/>
      </c>
      <c r="LY152" t="str">
        <f>IF(ISERROR(MATCH(LY$1,'CSC Mitre'!EU$1:EU$220,0)),"",VLOOKUP(LY$1,'Tactic Recode'!$A$1:$B$547,2,FALSE))</f>
        <v/>
      </c>
      <c r="LZ152" t="str">
        <f>IF(ISERROR(MATCH(LZ$1,'CSC Mitre'!EU$1:EU$220,0)),"",VLOOKUP(LZ$1,'Tactic Recode'!$A$1:$B$547,2,FALSE))</f>
        <v/>
      </c>
      <c r="MA152" t="str">
        <f>IF(ISERROR(MATCH(MA$1,'CSC Mitre'!EU$1:EU$220,0)),"",VLOOKUP(MA$1,'Tactic Recode'!$A$1:$B$547,2,FALSE))</f>
        <v/>
      </c>
      <c r="MB152" t="str">
        <f>IF(ISERROR(MATCH(MB$1,'CSC Mitre'!EU$1:EU$220,0)),"",VLOOKUP(MB$1,'Tactic Recode'!$A$1:$B$547,2,FALSE))</f>
        <v>Defense Evasion, Privilage Escalation</v>
      </c>
      <c r="MC152" t="str">
        <f>IF(ISERROR(MATCH(MC$1,'CSC Mitre'!EU$1:EU$220,0)),"",VLOOKUP(MC$1,'Tactic Recode'!$A$1:$B$547,2,FALSE))</f>
        <v>Defense Evasion, Privilage Escalation</v>
      </c>
      <c r="MD152" t="str">
        <f>IF(ISERROR(MATCH(MD$1,'CSC Mitre'!EU$1:EU$220,0)),"",VLOOKUP(MD$1,'Tactic Recode'!$A$1:$B$547,2,FALSE))</f>
        <v>Defense Evasion, Privilage Escalation</v>
      </c>
      <c r="ME152" t="str">
        <f>IF(ISERROR(MATCH(ME$1,'CSC Mitre'!EU$1:EU$220,0)),"",VLOOKUP(ME$1,'Tactic Recode'!$A$1:$B$547,2,FALSE))</f>
        <v>Defense Evasion, Privilage Escalation</v>
      </c>
      <c r="MF152" t="str">
        <f>IF(ISERROR(MATCH(MF$1,'CSC Mitre'!EU$1:EU$220,0)),"",VLOOKUP(MF$1,'Tactic Recode'!$A$1:$B$547,2,FALSE))</f>
        <v/>
      </c>
      <c r="MG152" t="str">
        <f>IF(ISERROR(MATCH(MG$1,'CSC Mitre'!EU$1:EU$220,0)),"",VLOOKUP(MG$1,'Tactic Recode'!$A$1:$B$547,2,FALSE))</f>
        <v/>
      </c>
      <c r="MH152" t="str">
        <f>IF(ISERROR(MATCH(MH$1,'CSC Mitre'!EU$1:EU$220,0)),"",VLOOKUP(MH$1,'Tactic Recode'!$A$1:$B$547,2,FALSE))</f>
        <v>Defense Evasion, Lateral Movement</v>
      </c>
      <c r="MI152" t="str">
        <f>IF(ISERROR(MATCH(MI$1,'CSC Mitre'!EU$1:EU$220,0)),"",VLOOKUP(MI$1,'Tactic Recode'!$A$1:$B$547,2,FALSE))</f>
        <v>Defense Evasion, Lateral Movement</v>
      </c>
      <c r="MJ152" t="str">
        <f>IF(ISERROR(MATCH(MJ$1,'CSC Mitre'!EU$1:EU$220,0)),"",VLOOKUP(MJ$1,'Tactic Recode'!$A$1:$B$547,2,FALSE))</f>
        <v>Defense Evasion, Lateral Movement</v>
      </c>
      <c r="MK152" t="str">
        <f>IF(ISERROR(MATCH(MK$1,'CSC Mitre'!EU$1:EU$220,0)),"",VLOOKUP(MK$1,'Tactic Recode'!$A$1:$B$547,2,FALSE))</f>
        <v>Defense Evasion, Lateral Movement</v>
      </c>
      <c r="ML152" t="str">
        <f>IF(ISERROR(MATCH(ML$1,'CSC Mitre'!EU$1:EU$220,0)),"",VLOOKUP(ML$1,'Tactic Recode'!$A$1:$B$547,2,FALSE))</f>
        <v>Credential Access</v>
      </c>
      <c r="MM152" t="str">
        <f>IF(ISERROR(MATCH(MM$1,'CSC Mitre'!EU$1:EU$220,0)),"",VLOOKUP(MM$1,'Tactic Recode'!$A$1:$B$547,2,FALSE))</f>
        <v>Credential Access</v>
      </c>
      <c r="MN152" t="str">
        <f>IF(ISERROR(MATCH(MN$1,'CSC Mitre'!EU$1:EU$220,0)),"",VLOOKUP(MN$1,'Tactic Recode'!$A$1:$B$547,2,FALSE))</f>
        <v>Credential Access</v>
      </c>
      <c r="MO152" t="str">
        <f>IF(ISERROR(MATCH(MO$1,'CSC Mitre'!EU$1:EU$220,0)),"",VLOOKUP(MO$1,'Tactic Recode'!$A$1:$B$547,2,FALSE))</f>
        <v>Credential Access</v>
      </c>
      <c r="MP152" t="str">
        <f>IF(ISERROR(MATCH(MP$1,'CSC Mitre'!EU$1:EU$220,0)),"",VLOOKUP(MP$1,'Tactic Recode'!$A$1:$B$547,2,FALSE))</f>
        <v>Credential Access</v>
      </c>
      <c r="MQ152" t="str">
        <f>IF(ISERROR(MATCH(MQ$1,'CSC Mitre'!EU$1:EU$220,0)),"",VLOOKUP(MQ$1,'Tactic Recode'!$A$1:$B$547,2,FALSE))</f>
        <v>Credential Access</v>
      </c>
      <c r="MR152" t="str">
        <f>IF(ISERROR(MATCH(MR$1,'CSC Mitre'!EU$1:EU$220,0)),"",VLOOKUP(MR$1,'Tactic Recode'!$A$1:$B$547,2,FALSE))</f>
        <v>Credential Access</v>
      </c>
      <c r="MS152" t="str">
        <f>IF(ISERROR(MATCH(MS$1,'CSC Mitre'!EU$1:EU$220,0)),"",VLOOKUP(MS$1,'Tactic Recode'!$A$1:$B$547,2,FALSE))</f>
        <v/>
      </c>
      <c r="MT152" t="str">
        <f>IF(ISERROR(MATCH(MT$1,'CSC Mitre'!EU$1:EU$220,0)),"",VLOOKUP(MT$1,'Tactic Recode'!$A$1:$B$547,2,FALSE))</f>
        <v>Defense Evasion</v>
      </c>
      <c r="MU152" t="str">
        <f>IF(ISERROR(MATCH(MU$1,'CSC Mitre'!EU$1:EU$220,0)),"",VLOOKUP(MU$1,'Tactic Recode'!$A$1:$B$547,2,FALSE))</f>
        <v/>
      </c>
      <c r="MV152" t="str">
        <f>IF(ISERROR(MATCH(MV$1,'CSC Mitre'!EU$1:EU$220,0)),"",VLOOKUP(MV$1,'Tactic Recode'!$A$1:$B$547,2,FALSE))</f>
        <v/>
      </c>
      <c r="MW152" t="str">
        <f>IF(ISERROR(MATCH(MW$1,'CSC Mitre'!EU$1:EU$220,0)),"",VLOOKUP(MW$1,'Tactic Recode'!$A$1:$B$547,2,FALSE))</f>
        <v/>
      </c>
      <c r="MX152" t="str">
        <f>IF(ISERROR(MATCH(MX$1,'CSC Mitre'!EU$1:EU$220,0)),"",VLOOKUP(MX$1,'Tactic Recode'!$A$1:$B$547,2,FALSE))</f>
        <v>Defense Evasion</v>
      </c>
      <c r="MY152" t="str">
        <f>IF(ISERROR(MATCH(MY$1,'CSC Mitre'!EU$1:EU$220,0)),"",VLOOKUP(MY$1,'Tactic Recode'!$A$1:$B$547,2,FALSE))</f>
        <v/>
      </c>
      <c r="MZ152" t="str">
        <f>IF(ISERROR(MATCH(MZ$1,'CSC Mitre'!EU$1:EU$220,0)),"",VLOOKUP(MZ$1,'Tactic Recode'!$A$1:$B$547,2,FALSE))</f>
        <v/>
      </c>
      <c r="NA152" t="str">
        <f>IF(ISERROR(MATCH(NA$1,'CSC Mitre'!EU$1:EU$220,0)),"",VLOOKUP(NA$1,'Tactic Recode'!$A$1:$B$547,2,FALSE))</f>
        <v/>
      </c>
      <c r="NB152" t="str">
        <f>IF(ISERROR(MATCH(NB$1,'CSC Mitre'!EU$1:EU$220,0)),"",VLOOKUP(NB$1,'Tactic Recode'!$A$1:$B$547,2,FALSE))</f>
        <v/>
      </c>
      <c r="NC152" t="str">
        <f>IF(ISERROR(MATCH(NC$1,'CSC Mitre'!EU$1:EU$220,0)),"",VLOOKUP(NC$1,'Tactic Recode'!$A$1:$B$547,2,FALSE))</f>
        <v/>
      </c>
      <c r="ND152" t="str">
        <f>IF(ISERROR(MATCH(ND$1,'CSC Mitre'!EU$1:EU$220,0)),"",VLOOKUP(ND$1,'Tactic Recode'!$A$1:$B$547,2,FALSE))</f>
        <v/>
      </c>
      <c r="NE152" t="str">
        <f>IF(ISERROR(MATCH(NE$1,'CSC Mitre'!EU$1:EU$220,0)),"",VLOOKUP(NE$1,'Tactic Recode'!$A$1:$B$547,2,FALSE))</f>
        <v/>
      </c>
      <c r="NF152" t="str">
        <f>IF(ISERROR(MATCH(NF$1,'CSC Mitre'!EU$1:EU$220,0)),"",VLOOKUP(NF$1,'Tactic Recode'!$A$1:$B$547,2,FALSE))</f>
        <v/>
      </c>
      <c r="NG152" t="str">
        <f>IF(ISERROR(MATCH(NG$1,'CSC Mitre'!EU$1:EU$220,0)),"",VLOOKUP(NG$1,'Tactic Recode'!$A$1:$B$547,2,FALSE))</f>
        <v/>
      </c>
      <c r="NH152" t="str">
        <f>IF(ISERROR(MATCH(NH$1,'CSC Mitre'!EU$1:EU$220,0)),"",VLOOKUP(NH$1,'Tactic Recode'!$A$1:$B$547,2,FALSE))</f>
        <v>Credential Access, Defense Evasion, Persistence</v>
      </c>
      <c r="NI152" t="str">
        <f>IF(ISERROR(MATCH(NI$1,'CSC Mitre'!EU$1:EU$220,0)),"",VLOOKUP(NI$1,'Tactic Recode'!$A$1:$B$547,2,FALSE))</f>
        <v/>
      </c>
      <c r="NJ152" t="str">
        <f>IF(ISERROR(MATCH(NJ$1,'CSC Mitre'!EU$1:EU$220,0)),"",VLOOKUP(NJ$1,'Tactic Recode'!$A$1:$B$547,2,FALSE))</f>
        <v>Credential Access, Defense Evasion, Persistence</v>
      </c>
      <c r="NK152" t="str">
        <f>IF(ISERROR(MATCH(NK$1,'CSC Mitre'!EU$1:EU$220,0)),"",VLOOKUP(NK$1,'Tactic Recode'!$A$1:$B$547,2,FALSE))</f>
        <v/>
      </c>
      <c r="NL152" t="str">
        <f>IF(ISERROR(MATCH(NL$1,'CSC Mitre'!EU$1:EU$220,0)),"",VLOOKUP(NL$1,'Tactic Recode'!$A$1:$B$547,2,FALSE))</f>
        <v/>
      </c>
      <c r="NM152" t="str">
        <f>IF(ISERROR(MATCH(NM$1,'CSC Mitre'!EU$1:EU$220,0)),"",VLOOKUP(NM$1,'Tactic Recode'!$A$1:$B$547,2,FALSE))</f>
        <v>Collection, Credential Access</v>
      </c>
      <c r="NN152" t="str">
        <f>IF(ISERROR(MATCH(NN$1,'CSC Mitre'!EU$1:EU$220,0)),"",VLOOKUP(NN$1,'Tactic Recode'!$A$1:$B$547,2,FALSE))</f>
        <v>Collection, Credential Access</v>
      </c>
      <c r="NO152" t="str">
        <f>IF(ISERROR(MATCH(NO$1,'CSC Mitre'!EU$1:EU$220,0)),"",VLOOKUP(NO$1,'Tactic Recode'!$A$1:$B$547,2,FALSE))</f>
        <v>Collection, Credential Access</v>
      </c>
      <c r="NP152" t="str">
        <f>IF(ISERROR(MATCH(NP$1,'CSC Mitre'!EU$1:EU$220,0)),"",VLOOKUP(NP$1,'Tactic Recode'!$A$1:$B$547,2,FALSE))</f>
        <v>Credential Access</v>
      </c>
      <c r="NQ152" t="str">
        <f>IF(ISERROR(MATCH(NQ$1,'CSC Mitre'!EU$1:EU$220,0)),"",VLOOKUP(NQ$1,'Tactic Recode'!$A$1:$B$547,2,FALSE))</f>
        <v>Credential Access</v>
      </c>
      <c r="NR152" t="str">
        <f>IF(ISERROR(MATCH(NR$1,'CSC Mitre'!EU$1:EU$220,0)),"",VLOOKUP(NR$1,'Tactic Recode'!$A$1:$B$547,2,FALSE))</f>
        <v/>
      </c>
      <c r="NS152" t="str">
        <f>IF(ISERROR(MATCH(NS$1,'CSC Mitre'!EU$1:EU$220,0)),"",VLOOKUP(NS$1,'Tactic Recode'!$A$1:$B$547,2,FALSE))</f>
        <v/>
      </c>
      <c r="NT152" t="str">
        <f>IF(ISERROR(MATCH(NT$1,'CSC Mitre'!EU$1:EU$220,0)),"",VLOOKUP(NT$1,'Tactic Recode'!$A$1:$B$547,2,FALSE))</f>
        <v>Credential Access</v>
      </c>
      <c r="NU152" t="str">
        <f>IF(ISERROR(MATCH(NU$1,'CSC Mitre'!EU$1:EU$220,0)),"",VLOOKUP(NU$1,'Tactic Recode'!$A$1:$B$547,2,FALSE))</f>
        <v>Execution</v>
      </c>
      <c r="NV152" t="str">
        <f>IF(ISERROR(MATCH(NV$1,'CSC Mitre'!EU$1:EU$220,0)),"",VLOOKUP(NV$1,'Tactic Recode'!$A$1:$B$547,2,FALSE))</f>
        <v/>
      </c>
      <c r="NW152" t="str">
        <f>IF(ISERROR(MATCH(NW$1,'CSC Mitre'!EU$1:EU$220,0)),"",VLOOKUP(NW$1,'Tactic Recode'!$A$1:$B$547,2,FALSE))</f>
        <v>Execution</v>
      </c>
      <c r="NX152" t="str">
        <f>IF(ISERROR(MATCH(NX$1,'CSC Mitre'!EU$1:EU$220,0)),"",VLOOKUP(NX$1,'Tactic Recode'!$A$1:$B$547,2,FALSE))</f>
        <v>Collection</v>
      </c>
      <c r="NY152" t="str">
        <f>IF(ISERROR(MATCH(NY$1,'CSC Mitre'!EU$1:EU$220,0)),"",VLOOKUP(NY$1,'Tactic Recode'!$A$1:$B$547,2,FALSE))</f>
        <v>Collection</v>
      </c>
      <c r="NZ152" t="str">
        <f>IF(ISERROR(MATCH(NZ$1,'CSC Mitre'!EU$1:EU$220,0)),"",VLOOKUP(NZ$1,'Tactic Recode'!$A$1:$B$547,2,FALSE))</f>
        <v/>
      </c>
      <c r="OA152" t="str">
        <f>IF(ISERROR(MATCH(OA$1,'CSC Mitre'!EU$1:EU$220,0)),"",VLOOKUP(OA$1,'Tactic Recode'!$A$1:$B$547,2,FALSE))</f>
        <v/>
      </c>
      <c r="OB152" t="str">
        <f>IF(ISERROR(MATCH(OB$1,'CSC Mitre'!EU$1:EU$220,0)),"",VLOOKUP(OB$1,'Tactic Recode'!$A$1:$B$547,2,FALSE))</f>
        <v/>
      </c>
      <c r="OC152" t="str">
        <f>IF(ISERROR(MATCH(OC$1,'CSC Mitre'!EU$1:EU$220,0)),"",VLOOKUP(OC$1,'Tactic Recode'!$A$1:$B$547,2,FALSE))</f>
        <v/>
      </c>
      <c r="OD152" t="str">
        <f>IF(ISERROR(MATCH(OD$1,'CSC Mitre'!EU$1:EU$220,0)),"",VLOOKUP(OD$1,'Tactic Recode'!$A$1:$B$547,2,FALSE))</f>
        <v/>
      </c>
      <c r="OE152" t="str">
        <f>IF(ISERROR(MATCH(OE$1,'CSC Mitre'!EU$1:EU$220,0)),"",VLOOKUP(OE$1,'Tactic Recode'!$A$1:$B$547,2,FALSE))</f>
        <v/>
      </c>
      <c r="OF152" t="str">
        <f>IF(ISERROR(MATCH(OF$1,'CSC Mitre'!EU$1:EU$220,0)),"",VLOOKUP(OF$1,'Tactic Recode'!$A$1:$B$547,2,FALSE))</f>
        <v/>
      </c>
      <c r="OG152" t="str">
        <f>IF(ISERROR(MATCH(OG$1,'CSC Mitre'!EU$1:EU$220,0)),"",VLOOKUP(OG$1,'Tactic Recode'!$A$1:$B$547,2,FALSE))</f>
        <v/>
      </c>
      <c r="OH152" t="str">
        <f>IF(ISERROR(MATCH(OH$1,'CSC Mitre'!EU$1:EU$220,0)),"",VLOOKUP(OH$1,'Tactic Recode'!$A$1:$B$547,2,FALSE))</f>
        <v>Defense Evasion</v>
      </c>
      <c r="OI152" t="str">
        <f>IF(ISERROR(MATCH(OI$1,'CSC Mitre'!EU$1:EU$220,0)),"",VLOOKUP(OI$1,'Tactic Recode'!$A$1:$B$547,2,FALSE))</f>
        <v/>
      </c>
      <c r="OJ152" t="str">
        <f>IF(ISERROR(MATCH(OJ$1,'CSC Mitre'!EU$1:EU$220,0)),"",VLOOKUP(OJ$1,'Tactic Recode'!$A$1:$B$547,2,FALSE))</f>
        <v>Defense Evasion</v>
      </c>
      <c r="OK152" t="str">
        <f>IF(ISERROR(MATCH(OK$1,'CSC Mitre'!EU$1:EU$220,0)),"",VLOOKUP(OK$1,'Tactic Recode'!$A$1:$B$547,2,FALSE))</f>
        <v>Defense Evasion</v>
      </c>
      <c r="OL152" t="str">
        <f>IF(ISERROR(MATCH(OL$1,'CSC Mitre'!EU$1:EU$220,0)),"",VLOOKUP(OL$1,'Tactic Recode'!$A$1:$B$547,2,FALSE))</f>
        <v/>
      </c>
      <c r="OM152" t="str">
        <f>IF(ISERROR(MATCH(OM$1,'CSC Mitre'!EU$1:EU$220,0)),"",VLOOKUP(OM$1,'Tactic Recode'!$A$1:$B$547,2,FALSE))</f>
        <v>Lateral Movement</v>
      </c>
      <c r="ON152" t="str">
        <f>IF(ISERROR(MATCH(ON$1,'CSC Mitre'!EU$1:EU$220,0)),"",VLOOKUP(ON$1,'Tactic Recode'!$A$1:$B$547,2,FALSE))</f>
        <v>Lateral Movement</v>
      </c>
      <c r="OO152" t="str">
        <f>IF(ISERROR(MATCH(OO$1,'CSC Mitre'!EU$1:EU$220,0)),"",VLOOKUP(OO$1,'Tactic Recode'!$A$1:$B$547,2,FALSE))</f>
        <v>Lateral Movement</v>
      </c>
      <c r="OP152" t="str">
        <f>IF(ISERROR(MATCH(OP$1,'CSC Mitre'!EU$1:EU$220,0)),"",VLOOKUP(OP$1,'Tactic Recode'!$A$1:$B$547,2,FALSE))</f>
        <v/>
      </c>
      <c r="OQ152" t="str">
        <f>IF(ISERROR(MATCH(OQ$1,'CSC Mitre'!EU$1:EU$220,0)),"",VLOOKUP(OQ$1,'Tactic Recode'!$A$1:$B$547,2,FALSE))</f>
        <v/>
      </c>
      <c r="OR152" t="str">
        <f>IF(ISERROR(MATCH(OR$1,'CSC Mitre'!EU$1:EU$220,0)),"",VLOOKUP(OR$1,'Tactic Recode'!$A$1:$B$547,2,FALSE))</f>
        <v/>
      </c>
      <c r="OS152" t="str">
        <f>IF(ISERROR(MATCH(OS$1,'CSC Mitre'!EU$1:EU$220,0)),"",VLOOKUP(OS$1,'Tactic Recode'!$A$1:$B$547,2,FALSE))</f>
        <v/>
      </c>
      <c r="OT152" t="str">
        <f>IF(ISERROR(MATCH(OT$1,'CSC Mitre'!EU$1:EU$220,0)),"",VLOOKUP(OT$1,'Tactic Recode'!$A$1:$B$547,2,FALSE))</f>
        <v/>
      </c>
      <c r="OU152" t="str">
        <f>IF(ISERROR(MATCH(OU$1,'CSC Mitre'!EU$1:EU$220,0)),"",VLOOKUP(OU$1,'Tactic Recode'!$A$1:$B$547,2,FALSE))</f>
        <v/>
      </c>
      <c r="OV152" t="str">
        <f>IF(ISERROR(MATCH(OV$1,'CSC Mitre'!EU$1:EU$220,0)),"",VLOOKUP(OV$1,'Tactic Recode'!$A$1:$B$547,2,FALSE))</f>
        <v/>
      </c>
      <c r="OW152" t="str">
        <f>IF(ISERROR(MATCH(OW$1,'CSC Mitre'!EU$1:EU$220,0)),"",VLOOKUP(OW$1,'Tactic Recode'!$A$1:$B$547,2,FALSE))</f>
        <v/>
      </c>
      <c r="OX152" t="str">
        <f>IF(ISERROR(MATCH(OX$1,'CSC Mitre'!EU$1:EU$220,0)),"",VLOOKUP(OX$1,'Tactic Recode'!$A$1:$B$547,2,FALSE))</f>
        <v/>
      </c>
      <c r="OY152" t="str">
        <f>IF(ISERROR(MATCH(OY$1,'CSC Mitre'!EU$1:EU$220,0)),"",VLOOKUP(OY$1,'Tactic Recode'!$A$1:$B$547,2,FALSE))</f>
        <v/>
      </c>
      <c r="OZ152" t="str">
        <f>IF(ISERROR(MATCH(OZ$1,'CSC Mitre'!EU$1:EU$220,0)),"",VLOOKUP(OZ$1,'Tactic Recode'!$A$1:$B$547,2,FALSE))</f>
        <v/>
      </c>
      <c r="PA152" t="str">
        <f>IF(ISERROR(MATCH(PA$1,'CSC Mitre'!EU$1:EU$220,0)),"",VLOOKUP(PA$1,'Tactic Recode'!$A$1:$B$547,2,FALSE))</f>
        <v/>
      </c>
      <c r="PB152" t="str">
        <f>IF(ISERROR(MATCH(PB$1,'CSC Mitre'!EU$1:EU$220,0)),"",VLOOKUP(PB$1,'Tactic Recode'!$A$1:$B$547,2,FALSE))</f>
        <v/>
      </c>
      <c r="PC152" t="str">
        <f>IF(ISERROR(MATCH(PC$1,'CSC Mitre'!EU$1:EU$220,0)),"",VLOOKUP(PC$1,'Tactic Recode'!$A$1:$B$547,2,FALSE))</f>
        <v/>
      </c>
      <c r="PD152" t="str">
        <f>IF(ISERROR(MATCH(PD$1,'CSC Mitre'!EU$1:EU$220,0)),"",VLOOKUP(PD$1,'Tactic Recode'!$A$1:$B$547,2,FALSE))</f>
        <v/>
      </c>
      <c r="PE152" t="str">
        <f>IF(ISERROR(MATCH(PE$1,'CSC Mitre'!EU$1:EU$220,0)),"",VLOOKUP(PE$1,'Tactic Recode'!$A$1:$B$547,2,FALSE))</f>
        <v/>
      </c>
      <c r="PF152" t="str">
        <f>IF(ISERROR(MATCH(PF$1,'CSC Mitre'!EU$1:EU$220,0)),"",VLOOKUP(PF$1,'Tactic Recode'!$A$1:$B$547,2,FALSE))</f>
        <v/>
      </c>
      <c r="PG152" t="str">
        <f>IF(ISERROR(MATCH(PG$1,'CSC Mitre'!EU$1:EU$220,0)),"",VLOOKUP(PG$1,'Tactic Recode'!$A$1:$B$547,2,FALSE))</f>
        <v/>
      </c>
      <c r="PH152" t="str">
        <f>IF(ISERROR(MATCH(PH$1,'CSC Mitre'!EU$1:EU$220,0)),"",VLOOKUP(PH$1,'Tactic Recode'!$A$1:$B$547,2,FALSE))</f>
        <v/>
      </c>
      <c r="PI152" t="str">
        <f>IF(ISERROR(MATCH(PI$1,'CSC Mitre'!EU$1:EU$220,0)),"",VLOOKUP(PI$1,'Tactic Recode'!$A$1:$B$547,2,FALSE))</f>
        <v/>
      </c>
      <c r="PJ152" t="str">
        <f>IF(ISERROR(MATCH(PJ$1,'CSC Mitre'!EU$1:EU$220,0)),"",VLOOKUP(PJ$1,'Tactic Recode'!$A$1:$B$547,2,FALSE))</f>
        <v/>
      </c>
      <c r="PK152" t="str">
        <f>IF(ISERROR(MATCH(PK$1,'CSC Mitre'!EU$1:EU$220,0)),"",VLOOKUP(PK$1,'Tactic Recode'!$A$1:$B$547,2,FALSE))</f>
        <v/>
      </c>
      <c r="PL152" t="str">
        <f>IF(ISERROR(MATCH(PL$1,'CSC Mitre'!EU$1:EU$220,0)),"",VLOOKUP(PL$1,'Tactic Recode'!$A$1:$B$547,2,FALSE))</f>
        <v>Lateral Movement</v>
      </c>
      <c r="PM152" t="str">
        <f>IF(ISERROR(MATCH(PM$1,'CSC Mitre'!EU$1:EU$220,0)),"",VLOOKUP(PM$1,'Tactic Recode'!$A$1:$B$547,2,FALSE))</f>
        <v/>
      </c>
      <c r="PN152" t="str">
        <f>IF(ISERROR(MATCH(PN$1,'CSC Mitre'!EU$1:EU$220,0)),"",VLOOKUP(PN$1,'Tactic Recode'!$A$1:$B$547,2,FALSE))</f>
        <v/>
      </c>
      <c r="PO152" t="str">
        <f>IF(ISERROR(MATCH(PO$1,'CSC Mitre'!EU$1:EU$220,0)),"",VLOOKUP(PO$1,'Tactic Recode'!$A$1:$B$547,2,FALSE))</f>
        <v/>
      </c>
      <c r="PP152" t="str">
        <f>IF(ISERROR(MATCH(PP$1,'CSC Mitre'!EU$1:EU$220,0)),"",VLOOKUP(PP$1,'Tactic Recode'!$A$1:$B$547,2,FALSE))</f>
        <v/>
      </c>
      <c r="PQ152" t="str">
        <f>IF(ISERROR(MATCH(PQ$1,'CSC Mitre'!EU$1:EU$220,0)),"",VLOOKUP(PQ$1,'Tactic Recode'!$A$1:$B$547,2,FALSE))</f>
        <v/>
      </c>
      <c r="PR152" t="str">
        <f>IF(ISERROR(MATCH(PR$1,'CSC Mitre'!EU$1:EU$220,0)),"",VLOOKUP(PR$1,'Tactic Recode'!$A$1:$B$547,2,FALSE))</f>
        <v>Defense Evasion, Persistence, Privilage Escalation</v>
      </c>
      <c r="PS152" t="str">
        <f>IF(ISERROR(MATCH(PS$1,'CSC Mitre'!EU$1:EU$220,0)),"",VLOOKUP(PS$1,'Tactic Recode'!$A$1:$B$547,2,FALSE))</f>
        <v>Defense Evasion, Persistence, Privilage Escalation</v>
      </c>
      <c r="PT152" t="str">
        <f>IF(ISERROR(MATCH(PT$1,'CSC Mitre'!EU$1:EU$220,0)),"",VLOOKUP(PT$1,'Tactic Recode'!$A$1:$B$547,2,FALSE))</f>
        <v>Defense Evasion, Persistence, Privilage Escalation</v>
      </c>
      <c r="PU152" t="str">
        <f>IF(ISERROR(MATCH(PU$1,'CSC Mitre'!EU$1:EU$220,0)),"",VLOOKUP(PU$1,'Tactic Recode'!$A$1:$B$547,2,FALSE))</f>
        <v/>
      </c>
      <c r="PV152" t="str">
        <f>IF(ISERROR(MATCH(PV$1,'CSC Mitre'!EU$1:EU$220,0)),"",VLOOKUP(PV$1,'Tactic Recode'!$A$1:$B$547,2,FALSE))</f>
        <v/>
      </c>
      <c r="PW152" t="str">
        <f>IF(ISERROR(MATCH(PW$1,'CSC Mitre'!EU$1:EU$220,0)),"",VLOOKUP(PW$1,'Tactic Recode'!$A$1:$B$547,2,FALSE))</f>
        <v>Defense Evasion, Persistence, Privilage Escalation</v>
      </c>
      <c r="PX152" t="str">
        <f>IF(ISERROR(MATCH(PX$1,'CSC Mitre'!EU$1:EU$220,0)),"",VLOOKUP(PX$1,'Tactic Recode'!$A$1:$B$547,2,FALSE))</f>
        <v/>
      </c>
      <c r="PY152" t="str">
        <f>IF(ISERROR(MATCH(PY$1,'CSC Mitre'!EU$1:EU$220,0)),"",VLOOKUP(PY$1,'Tactic Recode'!$A$1:$B$547,2,FALSE))</f>
        <v>Defense Evasion, Persistence, Privilage Escalation</v>
      </c>
      <c r="PZ152" t="str">
        <f>IF(ISERROR(MATCH(PZ$1,'CSC Mitre'!EU$1:EU$220,0)),"",VLOOKUP(PZ$1,'Tactic Recode'!$A$1:$B$547,2,FALSE))</f>
        <v>Defense Evasion, Persistence, Privilage Escalation</v>
      </c>
      <c r="QA152" t="str">
        <f>IF(ISERROR(MATCH(QA$1,'CSC Mitre'!EU$1:EU$220,0)),"",VLOOKUP(QA$1,'Tactic Recode'!$A$1:$B$547,2,FALSE))</f>
        <v>Defense Evasion, Persistence, Privilage Escalation</v>
      </c>
      <c r="QB152" t="str">
        <f>IF(ISERROR(MATCH(QB$1,'CSC Mitre'!EU$1:EU$220,0)),"",VLOOKUP(QB$1,'Tactic Recode'!$A$1:$B$547,2,FALSE))</f>
        <v>Defense Evasion, Persistence, Privilage Escalation</v>
      </c>
      <c r="QC152" t="str">
        <f>IF(ISERROR(MATCH(QC$1,'CSC Mitre'!EU$1:EU$220,0)),"",VLOOKUP(QC$1,'Tactic Recode'!$A$1:$B$547,2,FALSE))</f>
        <v/>
      </c>
      <c r="QD152" t="str">
        <f>IF(ISERROR(MATCH(QD$1,'CSC Mitre'!EU$1:EU$220,0)),"",VLOOKUP(QD$1,'Tactic Recode'!$A$1:$B$547,2,FALSE))</f>
        <v/>
      </c>
      <c r="QE152" t="str">
        <f>IF(ISERROR(MATCH(QE$1,'CSC Mitre'!EU$1:EU$220,0)),"",VLOOKUP(QE$1,'Tactic Recode'!$A$1:$B$547,2,FALSE))</f>
        <v>Defense Evasion</v>
      </c>
      <c r="QF152" t="str">
        <f>IF(ISERROR(MATCH(QF$1,'CSC Mitre'!EU$1:EU$220,0)),"",VLOOKUP(QF$1,'Tactic Recode'!$A$1:$B$547,2,FALSE))</f>
        <v>Defense Evasion</v>
      </c>
      <c r="QG152" t="str">
        <f>IF(ISERROR(MATCH(QG$1,'CSC Mitre'!EU$1:EU$220,0)),"",VLOOKUP(QG$1,'Tactic Recode'!$A$1:$B$547,2,FALSE))</f>
        <v>Defense Evasion</v>
      </c>
      <c r="QH152" t="str">
        <f>IF(ISERROR(MATCH(QH$1,'CSC Mitre'!EU$1:EU$220,0)),"",VLOOKUP(QH$1,'Tactic Recode'!$A$1:$B$547,2,FALSE))</f>
        <v>Defense Evasion</v>
      </c>
      <c r="QI152" t="str">
        <f>IF(ISERROR(MATCH(QI$1,'CSC Mitre'!EU$1:EU$220,0)),"",VLOOKUP(QI$1,'Tactic Recode'!$A$1:$B$547,2,FALSE))</f>
        <v/>
      </c>
      <c r="QJ152" t="str">
        <f>IF(ISERROR(MATCH(QJ$1,'CSC Mitre'!EU$1:EU$220,0)),"",VLOOKUP(QJ$1,'Tactic Recode'!$A$1:$B$547,2,FALSE))</f>
        <v/>
      </c>
      <c r="QK152" t="str">
        <f>IF(ISERROR(MATCH(QK$1,'CSC Mitre'!EU$1:EU$220,0)),"",VLOOKUP(QK$1,'Tactic Recode'!$A$1:$B$547,2,FALSE))</f>
        <v/>
      </c>
      <c r="QL152" t="str">
        <f>IF(ISERROR(MATCH(QL$1,'CSC Mitre'!EU$1:EU$220,0)),"",VLOOKUP(QL$1,'Tactic Recode'!$A$1:$B$547,2,FALSE))</f>
        <v/>
      </c>
      <c r="QM152" t="str">
        <f>IF(ISERROR(MATCH(QM$1,'CSC Mitre'!EU$1:EU$220,0)),"",VLOOKUP(QM$1,'Tactic Recode'!$A$1:$B$547,2,FALSE))</f>
        <v/>
      </c>
      <c r="QN152" t="str">
        <f>IF(ISERROR(MATCH(QN$1,'CSC Mitre'!EU$1:EU$220,0)),"",VLOOKUP(QN$1,'Tactic Recode'!$A$1:$B$547,2,FALSE))</f>
        <v/>
      </c>
      <c r="QO152" t="str">
        <f>IF(ISERROR(MATCH(QO$1,'CSC Mitre'!EU$1:EU$220,0)),"",VLOOKUP(QO$1,'Tactic Recode'!$A$1:$B$547,2,FALSE))</f>
        <v/>
      </c>
      <c r="QP152" t="str">
        <f>IF(ISERROR(MATCH(QP$1,'CSC Mitre'!EU$1:EU$220,0)),"",VLOOKUP(QP$1,'Tactic Recode'!$A$1:$B$547,2,FALSE))</f>
        <v/>
      </c>
      <c r="QQ152" t="str">
        <f>IF(ISERROR(MATCH(QQ$1,'CSC Mitre'!EU$1:EU$220,0)),"",VLOOKUP(QQ$1,'Tactic Recode'!$A$1:$B$547,2,FALSE))</f>
        <v/>
      </c>
      <c r="QR152" t="str">
        <f>IF(ISERROR(MATCH(QR$1,'CSC Mitre'!EU$1:EU$220,0)),"",VLOOKUP(QR$1,'Tactic Recode'!$A$1:$B$547,2,FALSE))</f>
        <v/>
      </c>
      <c r="QS152" t="str">
        <f>IF(ISERROR(MATCH(QS$1,'CSC Mitre'!EU$1:EU$220,0)),"",VLOOKUP(QS$1,'Tactic Recode'!$A$1:$B$547,2,FALSE))</f>
        <v/>
      </c>
      <c r="QT152" t="str">
        <f>IF(ISERROR(MATCH(QT$1,'CSC Mitre'!EU$1:EU$220,0)),"",VLOOKUP(QT$1,'Tactic Recode'!$A$1:$B$547,2,FALSE))</f>
        <v/>
      </c>
      <c r="QU152" t="str">
        <f>IF(ISERROR(MATCH(QU$1,'CSC Mitre'!EU$1:EU$220,0)),"",VLOOKUP(QU$1,'Tactic Recode'!$A$1:$B$547,2,FALSE))</f>
        <v/>
      </c>
      <c r="QV152" t="str">
        <f>IF(ISERROR(MATCH(QV$1,'CSC Mitre'!EU$1:EU$220,0)),"",VLOOKUP(QV$1,'Tactic Recode'!$A$1:$B$547,2,FALSE))</f>
        <v/>
      </c>
      <c r="QW152" t="str">
        <f>IF(ISERROR(MATCH(QW$1,'CSC Mitre'!EU$1:EU$220,0)),"",VLOOKUP(QW$1,'Tactic Recode'!$A$1:$B$547,2,FALSE))</f>
        <v/>
      </c>
      <c r="QX152" t="str">
        <f>IF(ISERROR(MATCH(QX$1,'CSC Mitre'!EU$1:EU$220,0)),"",VLOOKUP(QX$1,'Tactic Recode'!$A$1:$B$547,2,FALSE))</f>
        <v/>
      </c>
      <c r="QY152" t="str">
        <f>IF(ISERROR(MATCH(QY$1,'CSC Mitre'!EU$1:EU$220,0)),"",VLOOKUP(QY$1,'Tactic Recode'!$A$1:$B$547,2,FALSE))</f>
        <v/>
      </c>
      <c r="QZ152" t="str">
        <f>IF(ISERROR(MATCH(QZ$1,'CSC Mitre'!EU$1:EU$220,0)),"",VLOOKUP(QZ$1,'Tactic Recode'!$A$1:$B$547,2,FALSE))</f>
        <v/>
      </c>
      <c r="RA152" t="str">
        <f>IF(ISERROR(MATCH(RA$1,'CSC Mitre'!EU$1:EU$220,0)),"",VLOOKUP(RA$1,'Tactic Recode'!$A$1:$B$547,2,FALSE))</f>
        <v/>
      </c>
      <c r="RB152" t="str">
        <f>IF(ISERROR(MATCH(RB$1,'CSC Mitre'!EU$1:EU$220,0)),"",VLOOKUP(RB$1,'Tactic Recode'!$A$1:$B$547,2,FALSE))</f>
        <v/>
      </c>
      <c r="RC152" t="str">
        <f>IF(ISERROR(MATCH(RC$1,'CSC Mitre'!EU$1:EU$220,0)),"",VLOOKUP(RC$1,'Tactic Recode'!$A$1:$B$547,2,FALSE))</f>
        <v/>
      </c>
      <c r="RD152" t="str">
        <f>IF(ISERROR(MATCH(RD$1,'CSC Mitre'!EU$1:EU$220,0)),"",VLOOKUP(RD$1,'Tactic Recode'!$A$1:$B$547,2,FALSE))</f>
        <v/>
      </c>
      <c r="RE152" t="str">
        <f>IF(ISERROR(MATCH(RE$1,'CSC Mitre'!EU$1:EU$220,0)),"",VLOOKUP(RE$1,'Tactic Recode'!$A$1:$B$547,2,FALSE))</f>
        <v/>
      </c>
      <c r="RF152" t="str">
        <f>IF(ISERROR(MATCH(RF$1,'CSC Mitre'!EU$1:EU$220,0)),"",VLOOKUP(RF$1,'Tactic Recode'!$A$1:$B$547,2,FALSE))</f>
        <v/>
      </c>
      <c r="RG152" t="str">
        <f>IF(ISERROR(MATCH(RG$1,'CSC Mitre'!EU$1:EU$220,0)),"",VLOOKUP(RG$1,'Tactic Recode'!$A$1:$B$547,2,FALSE))</f>
        <v/>
      </c>
      <c r="RH152" t="str">
        <f>IF(ISERROR(MATCH(RH$1,'CSC Mitre'!EU$1:EU$220,0)),"",VLOOKUP(RH$1,'Tactic Recode'!$A$1:$B$547,2,FALSE))</f>
        <v/>
      </c>
      <c r="RI152" t="str">
        <f>IF(ISERROR(MATCH(RI$1,'CSC Mitre'!EU$1:EU$220,0)),"",VLOOKUP(RI$1,'Tactic Recode'!$A$1:$B$547,2,FALSE))</f>
        <v/>
      </c>
      <c r="RJ152" t="str">
        <f>IF(ISERROR(MATCH(RJ$1,'CSC Mitre'!EU$1:EU$220,0)),"",VLOOKUP(RJ$1,'Tactic Recode'!$A$1:$B$547,2,FALSE))</f>
        <v/>
      </c>
      <c r="RK152" t="str">
        <f>IF(ISERROR(MATCH(RK$1,'CSC Mitre'!EU$1:EU$220,0)),"",VLOOKUP(RK$1,'Tactic Recode'!$A$1:$B$547,2,FALSE))</f>
        <v/>
      </c>
      <c r="RL152" t="str">
        <f>IF(ISERROR(MATCH(RL$1,'CSC Mitre'!EU$1:EU$220,0)),"",VLOOKUP(RL$1,'Tactic Recode'!$A$1:$B$547,2,FALSE))</f>
        <v/>
      </c>
      <c r="RM152" t="str">
        <f>IF(ISERROR(MATCH(RM$1,'CSC Mitre'!EU$1:EU$220,0)),"",VLOOKUP(RM$1,'Tactic Recode'!$A$1:$B$547,2,FALSE))</f>
        <v/>
      </c>
      <c r="RN152" t="str">
        <f>IF(ISERROR(MATCH(RN$1,'CSC Mitre'!EU$1:EU$220,0)),"",VLOOKUP(RN$1,'Tactic Recode'!$A$1:$B$547,2,FALSE))</f>
        <v/>
      </c>
      <c r="RO152" t="str">
        <f>IF(ISERROR(MATCH(RO$1,'CSC Mitre'!EU$1:EU$220,0)),"",VLOOKUP(RO$1,'Tactic Recode'!$A$1:$B$547,2,FALSE))</f>
        <v/>
      </c>
      <c r="RP152" t="str">
        <f>IF(ISERROR(MATCH(RP$1,'CSC Mitre'!EU$1:EU$220,0)),"",VLOOKUP(RP$1,'Tactic Recode'!$A$1:$B$547,2,FALSE))</f>
        <v/>
      </c>
      <c r="RQ152" t="str">
        <f>IF(ISERROR(MATCH(RQ$1,'CSC Mitre'!EU$1:EU$220,0)),"",VLOOKUP(RQ$1,'Tactic Recode'!$A$1:$B$547,2,FALSE))</f>
        <v/>
      </c>
      <c r="RR152" t="str">
        <f>IF(ISERROR(MATCH(RR$1,'CSC Mitre'!EU$1:EU$220,0)),"",VLOOKUP(RR$1,'Tactic Recode'!$A$1:$B$547,2,FALSE))</f>
        <v/>
      </c>
      <c r="RS152" t="str">
        <f>IF(ISERROR(MATCH(RS$1,'CSC Mitre'!EU$1:EU$220,0)),"",VLOOKUP(RS$1,'Tactic Recode'!$A$1:$B$547,2,FALSE))</f>
        <v/>
      </c>
      <c r="RT152" t="str">
        <f>IF(ISERROR(MATCH(RT$1,'CSC Mitre'!EU$1:EU$220,0)),"",VLOOKUP(RT$1,'Tactic Recode'!$A$1:$B$547,2,FALSE))</f>
        <v/>
      </c>
      <c r="RU152" t="str">
        <f>IF(ISERROR(MATCH(RU$1,'CSC Mitre'!EU$1:EU$220,0)),"",VLOOKUP(RU$1,'Tactic Recode'!$A$1:$B$547,2,FALSE))</f>
        <v>Reconnaissance</v>
      </c>
      <c r="RV152" t="str">
        <f>IF(ISERROR(MATCH(RV$1,'CSC Mitre'!EU$1:EU$220,0)),"",VLOOKUP(RV$1,'Tactic Recode'!$A$1:$B$547,2,FALSE))</f>
        <v>Reconnaissance</v>
      </c>
      <c r="RW152" t="str">
        <f>IF(ISERROR(MATCH(RW$1,'CSC Mitre'!EU$1:EU$220,0)),"",VLOOKUP(RW$1,'Tactic Recode'!$A$1:$B$547,2,FALSE))</f>
        <v>Reconnaissance</v>
      </c>
      <c r="RX152" t="str">
        <f>IF(ISERROR(MATCH(RX$1,'CSC Mitre'!EU$1:EU$220,0)),"",VLOOKUP(RX$1,'Tactic Recode'!$A$1:$B$547,2,FALSE))</f>
        <v/>
      </c>
      <c r="RY152" t="str">
        <f>IF(ISERROR(MATCH(RY$1,'CSC Mitre'!EU$1:EU$220,0)),"",VLOOKUP(RY$1,'Tactic Recode'!$A$1:$B$547,2,FALSE))</f>
        <v>Reconnaissance</v>
      </c>
      <c r="RZ152" t="str">
        <f>IF(ISERROR(MATCH(RZ$1,'CSC Mitre'!EU$1:EU$220,0)),"",VLOOKUP(RZ$1,'Tactic Recode'!$A$1:$B$547,2,FALSE))</f>
        <v>Reconnaissance</v>
      </c>
      <c r="SA152" t="str">
        <f>IF(ISERROR(MATCH(SA$1,'CSC Mitre'!EU$1:EU$220,0)),"",VLOOKUP(SA$1,'Tactic Recode'!$A$1:$B$547,2,FALSE))</f>
        <v>Reconnaissance</v>
      </c>
      <c r="SB152" t="str">
        <f>IF(ISERROR(MATCH(SB$1,'CSC Mitre'!EU$1:EU$220,0)),"",VLOOKUP(SB$1,'Tactic Recode'!$A$1:$B$547,2,FALSE))</f>
        <v/>
      </c>
      <c r="SC152" t="str">
        <f>IF(ISERROR(MATCH(SC$1,'CSC Mitre'!EU$1:EU$220,0)),"",VLOOKUP(SC$1,'Tactic Recode'!$A$1:$B$547,2,FALSE))</f>
        <v/>
      </c>
      <c r="SD152" t="str">
        <f>IF(ISERROR(MATCH(SD$1,'CSC Mitre'!EU$1:EU$220,0)),"",VLOOKUP(SD$1,'Tactic Recode'!$A$1:$B$547,2,FALSE))</f>
        <v/>
      </c>
      <c r="SE152" t="str">
        <f>IF(ISERROR(MATCH(SE$1,'CSC Mitre'!EU$1:EU$220,0)),"",VLOOKUP(SE$1,'Tactic Recode'!$A$1:$B$547,2,FALSE))</f>
        <v/>
      </c>
      <c r="SF152" t="str">
        <f>IF(ISERROR(MATCH(SF$1,'CSC Mitre'!EU$1:EU$220,0)),"",VLOOKUP(SF$1,'Tactic Recode'!$A$1:$B$547,2,FALSE))</f>
        <v/>
      </c>
      <c r="SG152" t="str">
        <f>IF(ISERROR(MATCH(SG$1,'CSC Mitre'!EU$1:EU$220,0)),"",VLOOKUP(SG$1,'Tactic Recode'!$A$1:$B$547,2,FALSE))</f>
        <v/>
      </c>
      <c r="SH152" t="str">
        <f>IF(ISERROR(MATCH(SH$1,'CSC Mitre'!EU$1:EU$220,0)),"",VLOOKUP(SH$1,'Tactic Recode'!$A$1:$B$547,2,FALSE))</f>
        <v/>
      </c>
      <c r="SI152" t="str">
        <f>IF(ISERROR(MATCH(SI$1,'CSC Mitre'!EU$1:EU$220,0)),"",VLOOKUP(SI$1,'Tactic Recode'!$A$1:$B$547,2,FALSE))</f>
        <v/>
      </c>
      <c r="SJ152" t="str">
        <f>IF(ISERROR(MATCH(SJ$1,'CSC Mitre'!EU$1:EU$220,0)),"",VLOOKUP(SJ$1,'Tactic Recode'!$A$1:$B$547,2,FALSE))</f>
        <v/>
      </c>
      <c r="SK152" t="str">
        <f>IF(ISERROR(MATCH(SK$1,'CSC Mitre'!EU$1:EU$220,0)),"",VLOOKUP(SK$1,'Tactic Recode'!$A$1:$B$547,2,FALSE))</f>
        <v/>
      </c>
      <c r="SL152" t="str">
        <f>IF(ISERROR(MATCH(SL$1,'CSC Mitre'!EU$1:EU$220,0)),"",VLOOKUP(SL$1,'Tactic Recode'!$A$1:$B$547,2,FALSE))</f>
        <v/>
      </c>
      <c r="SM152" t="str">
        <f>IF(ISERROR(MATCH(SM$1,'CSC Mitre'!EU$1:EU$220,0)),"",VLOOKUP(SM$1,'Tactic Recode'!$A$1:$B$547,2,FALSE))</f>
        <v/>
      </c>
      <c r="SN152" t="str">
        <f>IF(ISERROR(MATCH(SN$1,'CSC Mitre'!EU$1:EU$220,0)),"",VLOOKUP(SN$1,'Tactic Recode'!$A$1:$B$547,2,FALSE))</f>
        <v/>
      </c>
      <c r="SO152" t="str">
        <f>IF(ISERROR(MATCH(SO$1,'CSC Mitre'!EU$1:EU$220,0)),"",VLOOKUP(SO$1,'Tactic Recode'!$A$1:$B$547,2,FALSE))</f>
        <v/>
      </c>
      <c r="SP152" t="str">
        <f>IF(ISERROR(MATCH(SP$1,'CSC Mitre'!EU$1:EU$220,0)),"",VLOOKUP(SP$1,'Tactic Recode'!$A$1:$B$547,2,FALSE))</f>
        <v>Reconnaissance</v>
      </c>
      <c r="SQ152" t="str">
        <f>IF(ISERROR(MATCH(SQ$1,'CSC Mitre'!EU$1:EU$220,0)),"",VLOOKUP(SQ$1,'Tactic Recode'!$A$1:$B$547,2,FALSE))</f>
        <v>Reconnaissance</v>
      </c>
      <c r="SR152" t="str">
        <f>IF(ISERROR(MATCH(SR$1,'CSC Mitre'!EU$1:EU$220,0)),"",VLOOKUP(SR$1,'Tactic Recode'!$A$1:$B$547,2,FALSE))</f>
        <v>Reconnaissance</v>
      </c>
      <c r="SS152" t="str">
        <f>IF(ISERROR(MATCH(SS$1,'CSC Mitre'!EU$1:EU$220,0)),"",VLOOKUP(SS$1,'Tactic Recode'!$A$1:$B$547,2,FALSE))</f>
        <v/>
      </c>
      <c r="ST152" t="str">
        <f>IF(ISERROR(MATCH(ST$1,'CSC Mitre'!EU$1:EU$220,0)),"",VLOOKUP(ST$1,'Tactic Recode'!$A$1:$B$547,2,FALSE))</f>
        <v/>
      </c>
      <c r="SU152" t="str">
        <f>IF(ISERROR(MATCH(SU$1,'CSC Mitre'!EU$1:EU$220,0)),"",VLOOKUP(SU$1,'Tactic Recode'!$A$1:$B$547,2,FALSE))</f>
        <v/>
      </c>
      <c r="SV152" t="str">
        <f>IF(ISERROR(MATCH(SV$1,'CSC Mitre'!EU$1:EU$220,0)),"",VLOOKUP(SV$1,'Tactic Recode'!$A$1:$B$547,2,FALSE))</f>
        <v/>
      </c>
      <c r="SW152" t="str">
        <f>IF(ISERROR(MATCH(SW$1,'CSC Mitre'!EU$1:EU$220,0)),"",VLOOKUP(SW$1,'Tactic Recode'!$A$1:$B$547,2,FALSE))</f>
        <v/>
      </c>
      <c r="SX152" t="str">
        <f>IF(ISERROR(MATCH(SX$1,'CSC Mitre'!EU$1:EU$220,0)),"",VLOOKUP(SX$1,'Tactic Recode'!$A$1:$B$547,2,FALSE))</f>
        <v/>
      </c>
      <c r="SY152" t="str">
        <f>IF(ISERROR(MATCH(SY$1,'CSC Mitre'!EU$1:EU$220,0)),"",VLOOKUP(SY$1,'Tactic Recode'!$A$1:$B$547,2,FALSE))</f>
        <v/>
      </c>
      <c r="SZ152" t="str">
        <f>IF(ISERROR(MATCH(SZ$1,'CSC Mitre'!EU$1:EU$220,0)),"",VLOOKUP(SZ$1,'Tactic Recode'!$A$1:$B$547,2,FALSE))</f>
        <v/>
      </c>
      <c r="TA152" t="str">
        <f>IF(ISERROR(MATCH(TA$1,'CSC Mitre'!EU$1:EU$220,0)),"",VLOOKUP(TA$1,'Tactic Recode'!$A$1:$B$547,2,FALSE))</f>
        <v/>
      </c>
      <c r="TB152" t="str">
        <f>IF(ISERROR(MATCH(TB$1,'CSC Mitre'!EU$1:EU$220,0)),"",VLOOKUP(TB$1,'Tactic Recode'!$A$1:$B$547,2,FALSE))</f>
        <v/>
      </c>
      <c r="TC152" t="str">
        <f>IF(ISERROR(MATCH(TC$1,'CSC Mitre'!EU$1:EU$220,0)),"",VLOOKUP(TC$1,'Tactic Recode'!$A$1:$B$547,2,FALSE))</f>
        <v/>
      </c>
      <c r="TD152" t="str">
        <f>IF(ISERROR(MATCH(TD$1,'CSC Mitre'!EU$1:EU$220,0)),"",VLOOKUP(TD$1,'Tactic Recode'!$A$1:$B$547,2,FALSE))</f>
        <v/>
      </c>
      <c r="TE152" t="str">
        <f>IF(ISERROR(MATCH(TE$1,'CSC Mitre'!EU$1:EU$220,0)),"",VLOOKUP(TE$1,'Tactic Recode'!$A$1:$B$547,2,FALSE))</f>
        <v/>
      </c>
      <c r="TF152" t="str">
        <f>IF(ISERROR(MATCH(TF$1,'CSC Mitre'!EU$1:EU$220,0)),"",VLOOKUP(TF$1,'Tactic Recode'!$A$1:$B$547,2,FALSE))</f>
        <v/>
      </c>
      <c r="TG152" t="str">
        <f>IF(ISERROR(MATCH(TG$1,'CSC Mitre'!EU$1:EU$220,0)),"",VLOOKUP(TG$1,'Tactic Recode'!$A$1:$B$547,2,FALSE))</f>
        <v/>
      </c>
      <c r="TH152" t="str">
        <f>IF(ISERROR(MATCH(TH$1,'CSC Mitre'!EU$1:EU$220,0)),"",VLOOKUP(TH$1,'Tactic Recode'!$A$1:$B$547,2,FALSE))</f>
        <v/>
      </c>
      <c r="TI152" t="str">
        <f>IF(ISERROR(MATCH(TI$1,'CSC Mitre'!EU$1:EU$220,0)),"",VLOOKUP(TI$1,'Tactic Recode'!$A$1:$B$547,2,FALSE))</f>
        <v/>
      </c>
      <c r="TJ152" t="str">
        <f>IF(ISERROR(MATCH(TJ$1,'CSC Mitre'!EU$1:EU$220,0)),"",VLOOKUP(TJ$1,'Tactic Recode'!$A$1:$B$547,2,FALSE))</f>
        <v/>
      </c>
      <c r="TK152" t="str">
        <f>IF(ISERROR(MATCH(TK$1,'CSC Mitre'!EU$1:EU$220,0)),"",VLOOKUP(TK$1,'Tactic Recode'!$A$1:$B$547,2,FALSE))</f>
        <v/>
      </c>
      <c r="TL152" t="str">
        <f>IF(ISERROR(MATCH(TL$1,'CSC Mitre'!EU$1:EU$220,0)),"",VLOOKUP(TL$1,'Tactic Recode'!$A$1:$B$547,2,FALSE))</f>
        <v/>
      </c>
      <c r="TM152" t="str">
        <f>IF(ISERROR(MATCH(TM$1,'CSC Mitre'!EU$1:EU$220,0)),"",VLOOKUP(TM$1,'Tactic Recode'!$A$1:$B$547,2,FALSE))</f>
        <v/>
      </c>
      <c r="TN152" t="str">
        <f>IF(ISERROR(MATCH(TN$1,'CSC Mitre'!EU$1:EU$220,0)),"",VLOOKUP(TN$1,'Tactic Recode'!$A$1:$B$547,2,FALSE))</f>
        <v>Collection</v>
      </c>
      <c r="TO152" t="str">
        <f>IF(ISERROR(MATCH(TO$1,'CSC Mitre'!EU$1:EU$220,0)),"",VLOOKUP(TO$1,'Tactic Recode'!$A$1:$B$547,2,FALSE))</f>
        <v>Collection</v>
      </c>
      <c r="TP152" t="str">
        <f>IF(ISERROR(MATCH(TP$1,'CSC Mitre'!EU$1:EU$220,0)),"",VLOOKUP(TP$1,'Tactic Recode'!$A$1:$B$547,2,FALSE))</f>
        <v>Collection</v>
      </c>
      <c r="TQ152" t="str">
        <f>IF(ISERROR(MATCH(TQ$1,'CSC Mitre'!EU$1:EU$220,0)),"",VLOOKUP(TQ$1,'Tactic Recode'!$A$1:$B$547,2,FALSE))</f>
        <v/>
      </c>
      <c r="TR152" t="str">
        <f>IF(ISERROR(MATCH(TR$1,'CSC Mitre'!EU$1:EU$220,0)),"",VLOOKUP(TR$1,'Tactic Recode'!$A$1:$B$547,2,FALSE))</f>
        <v/>
      </c>
      <c r="TS152" t="str">
        <f>IF(ISERROR(MATCH(TS$1,'CSC Mitre'!EU$1:EU$220,0)),"",VLOOKUP(TS$1,'Tactic Recode'!$A$1:$B$547,2,FALSE))</f>
        <v/>
      </c>
      <c r="TT152" t="str">
        <f>IF(ISERROR(MATCH(TT$1,'CSC Mitre'!EU$1:EU$220,0)),"",VLOOKUP(TT$1,'Tactic Recode'!$A$1:$B$547,2,FALSE))</f>
        <v/>
      </c>
      <c r="TU152" t="str">
        <f>IF(ISERROR(MATCH(TU$1,'CSC Mitre'!EU$1:EU$220,0)),"",VLOOKUP(TU$1,'Tactic Recode'!$A$1:$B$547,2,FALSE))</f>
        <v/>
      </c>
      <c r="TV152" t="str">
        <f>IF(ISERROR(MATCH(TV$1,'CSC Mitre'!EU$1:EU$220,0)),"",VLOOKUP(TV$1,'Tactic Recode'!$A$1:$B$547,2,FALSE))</f>
        <v/>
      </c>
      <c r="TW152" t="str">
        <f>IF(ISERROR(MATCH(TW$1,'CSC Mitre'!EU$1:EU$220,0)),"",VLOOKUP(TW$1,'Tactic Recode'!$A$1:$B$547,2,FALSE))</f>
        <v/>
      </c>
      <c r="TX152" t="str">
        <f>IF(ISERROR(MATCH(TX$1,'CSC Mitre'!EU$1:EU$220,0)),"",VLOOKUP(TX$1,'Tactic Recode'!$A$1:$B$547,2,FALSE))</f>
        <v/>
      </c>
      <c r="TY152" t="str">
        <f>IF(ISERROR(MATCH(TY$1,'CSC Mitre'!EU$1:EU$220,0)),"",VLOOKUP(TY$1,'Tactic Recode'!$A$1:$B$547,2,FALSE))</f>
        <v/>
      </c>
      <c r="TZ152" t="str">
        <f>IF(ISERROR(MATCH(TZ$1,'CSC Mitre'!EU$1:EU$220,0)),"",VLOOKUP(TZ$1,'Tactic Recode'!$A$1:$B$547,2,FALSE))</f>
        <v/>
      </c>
      <c r="UA152" t="str">
        <f>IF(ISERROR(MATCH(UA$1,'CSC Mitre'!EU$1:EU$220,0)),"",VLOOKUP(UA$1,'Tactic Recode'!$A$1:$B$547,2,FALSE))</f>
        <v/>
      </c>
      <c r="UB152" t="str">
        <f>IF(ISERROR(MATCH(UB$1,'CSC Mitre'!EU$1:EU$220,0)),"",VLOOKUP(UB$1,'Tactic Recode'!$A$1:$B$547,2,FALSE))</f>
        <v/>
      </c>
    </row>
    <row r="153" spans="1:548" x14ac:dyDescent="0.25">
      <c r="A153" s="59" t="s">
        <v>547</v>
      </c>
      <c r="B153" t="str">
        <f>IF(ISERROR(MATCH(B$1,'CSC Mitre'!EV$1:EV$220,0)),"",VLOOKUP(B$1,'Tactic Recode'!$A$1:$B$547,2,FALSE))</f>
        <v/>
      </c>
      <c r="C153" t="str">
        <f>IF(ISERROR(MATCH(C$1,'CSC Mitre'!EV$1:EV$220,0)),"",VLOOKUP(C$1,'Tactic Recode'!$A$1:$B$547,2,FALSE))</f>
        <v/>
      </c>
      <c r="D153" t="str">
        <f>IF(ISERROR(MATCH(D$1,'CSC Mitre'!EV$1:EV$220,0)),"",VLOOKUP(D$1,'Tactic Recode'!$A$1:$B$547,2,FALSE))</f>
        <v/>
      </c>
      <c r="E153" t="str">
        <f>IF(ISERROR(MATCH(E$1,'CSC Mitre'!EV$1:EV$220,0)),"",VLOOKUP(E$1,'Tactic Recode'!$A$1:$B$547,2,FALSE))</f>
        <v/>
      </c>
      <c r="F153" t="str">
        <f>IF(ISERROR(MATCH(F$1,'CSC Mitre'!EV$1:EV$220,0)),"",VLOOKUP(F$1,'Tactic Recode'!$A$1:$B$547,2,FALSE))</f>
        <v/>
      </c>
      <c r="G153" t="str">
        <f>IF(ISERROR(MATCH(G$1,'CSC Mitre'!EV$1:EV$220,0)),"",VLOOKUP(G$1,'Tactic Recode'!$A$1:$B$547,2,FALSE))</f>
        <v/>
      </c>
      <c r="H153" t="str">
        <f>IF(ISERROR(MATCH(H$1,'CSC Mitre'!EV$1:EV$220,0)),"",VLOOKUP(H$1,'Tactic Recode'!$A$1:$B$547,2,FALSE))</f>
        <v/>
      </c>
      <c r="I153" t="str">
        <f>IF(ISERROR(MATCH(I$1,'CSC Mitre'!EV$1:EV$220,0)),"",VLOOKUP(I$1,'Tactic Recode'!$A$1:$B$547,2,FALSE))</f>
        <v/>
      </c>
      <c r="J153" t="str">
        <f>IF(ISERROR(MATCH(J$1,'CSC Mitre'!EV$1:EV$220,0)),"",VLOOKUP(J$1,'Tactic Recode'!$A$1:$B$547,2,FALSE))</f>
        <v/>
      </c>
      <c r="K153" t="str">
        <f>IF(ISERROR(MATCH(K$1,'CSC Mitre'!EV$1:EV$220,0)),"",VLOOKUP(K$1,'Tactic Recode'!$A$1:$B$547,2,FALSE))</f>
        <v/>
      </c>
      <c r="L153" t="str">
        <f>IF(ISERROR(MATCH(L$1,'CSC Mitre'!EV$1:EV$220,0)),"",VLOOKUP(L$1,'Tactic Recode'!$A$1:$B$547,2,FALSE))</f>
        <v/>
      </c>
      <c r="M153" t="str">
        <f>IF(ISERROR(MATCH(M$1,'CSC Mitre'!EV$1:EV$220,0)),"",VLOOKUP(M$1,'Tactic Recode'!$A$1:$B$547,2,FALSE))</f>
        <v/>
      </c>
      <c r="N153" t="str">
        <f>IF(ISERROR(MATCH(N$1,'CSC Mitre'!EV$1:EV$220,0)),"",VLOOKUP(N$1,'Tactic Recode'!$A$1:$B$547,2,FALSE))</f>
        <v/>
      </c>
      <c r="O153" t="str">
        <f>IF(ISERROR(MATCH(O$1,'CSC Mitre'!EV$1:EV$220,0)),"",VLOOKUP(O$1,'Tactic Recode'!$A$1:$B$547,2,FALSE))</f>
        <v/>
      </c>
      <c r="P153" t="str">
        <f>IF(ISERROR(MATCH(P$1,'CSC Mitre'!EV$1:EV$220,0)),"",VLOOKUP(P$1,'Tactic Recode'!$A$1:$B$547,2,FALSE))</f>
        <v/>
      </c>
      <c r="Q153" t="str">
        <f>IF(ISERROR(MATCH(Q$1,'CSC Mitre'!EV$1:EV$220,0)),"",VLOOKUP(Q$1,'Tactic Recode'!$A$1:$B$547,2,FALSE))</f>
        <v/>
      </c>
      <c r="R153" t="str">
        <f>IF(ISERROR(MATCH(R$1,'CSC Mitre'!EV$1:EV$220,0)),"",VLOOKUP(R$1,'Tactic Recode'!$A$1:$B$547,2,FALSE))</f>
        <v/>
      </c>
      <c r="S153" t="str">
        <f>IF(ISERROR(MATCH(S$1,'CSC Mitre'!EV$1:EV$220,0)),"",VLOOKUP(S$1,'Tactic Recode'!$A$1:$B$547,2,FALSE))</f>
        <v/>
      </c>
      <c r="T153" t="str">
        <f>IF(ISERROR(MATCH(T$1,'CSC Mitre'!EV$1:EV$220,0)),"",VLOOKUP(T$1,'Tactic Recode'!$A$1:$B$547,2,FALSE))</f>
        <v/>
      </c>
      <c r="U153" t="str">
        <f>IF(ISERROR(MATCH(U$1,'CSC Mitre'!EV$1:EV$220,0)),"",VLOOKUP(U$1,'Tactic Recode'!$A$1:$B$547,2,FALSE))</f>
        <v/>
      </c>
      <c r="V153" t="str">
        <f>IF(ISERROR(MATCH(V$1,'CSC Mitre'!EV$1:EV$220,0)),"",VLOOKUP(V$1,'Tactic Recode'!$A$1:$B$547,2,FALSE))</f>
        <v/>
      </c>
      <c r="W153" t="str">
        <f>IF(ISERROR(MATCH(W$1,'CSC Mitre'!EV$1:EV$220,0)),"",VLOOKUP(W$1,'Tactic Recode'!$A$1:$B$547,2,FALSE))</f>
        <v/>
      </c>
      <c r="X153" t="str">
        <f>IF(ISERROR(MATCH(X$1,'CSC Mitre'!EV$1:EV$220,0)),"",VLOOKUP(X$1,'Tactic Recode'!$A$1:$B$547,2,FALSE))</f>
        <v/>
      </c>
      <c r="Y153" t="str">
        <f>IF(ISERROR(MATCH(Y$1,'CSC Mitre'!EV$1:EV$220,0)),"",VLOOKUP(Y$1,'Tactic Recode'!$A$1:$B$547,2,FALSE))</f>
        <v/>
      </c>
      <c r="Z153" t="str">
        <f>IF(ISERROR(MATCH(Z$1,'CSC Mitre'!EV$1:EV$220,0)),"",VLOOKUP(Z$1,'Tactic Recode'!$A$1:$B$547,2,FALSE))</f>
        <v/>
      </c>
      <c r="AA153" t="str">
        <f>IF(ISERROR(MATCH(AA$1,'CSC Mitre'!EV$1:EV$220,0)),"",VLOOKUP(AA$1,'Tactic Recode'!$A$1:$B$547,2,FALSE))</f>
        <v/>
      </c>
      <c r="AB153" t="str">
        <f>IF(ISERROR(MATCH(AB$1,'CSC Mitre'!EV$1:EV$220,0)),"",VLOOKUP(AB$1,'Tactic Recode'!$A$1:$B$547,2,FALSE))</f>
        <v/>
      </c>
      <c r="AC153" t="str">
        <f>IF(ISERROR(MATCH(AC$1,'CSC Mitre'!EV$1:EV$220,0)),"",VLOOKUP(AC$1,'Tactic Recode'!$A$1:$B$547,2,FALSE))</f>
        <v/>
      </c>
      <c r="AD153" t="str">
        <f>IF(ISERROR(MATCH(AD$1,'CSC Mitre'!EV$1:EV$220,0)),"",VLOOKUP(AD$1,'Tactic Recode'!$A$1:$B$547,2,FALSE))</f>
        <v/>
      </c>
      <c r="AE153" t="str">
        <f>IF(ISERROR(MATCH(AE$1,'CSC Mitre'!EV$1:EV$220,0)),"",VLOOKUP(AE$1,'Tactic Recode'!$A$1:$B$547,2,FALSE))</f>
        <v/>
      </c>
      <c r="AF153" t="str">
        <f>IF(ISERROR(MATCH(AF$1,'CSC Mitre'!EV$1:EV$220,0)),"",VLOOKUP(AF$1,'Tactic Recode'!$A$1:$B$547,2,FALSE))</f>
        <v/>
      </c>
      <c r="AG153" t="str">
        <f>IF(ISERROR(MATCH(AG$1,'CSC Mitre'!EV$1:EV$220,0)),"",VLOOKUP(AG$1,'Tactic Recode'!$A$1:$B$547,2,FALSE))</f>
        <v/>
      </c>
      <c r="AH153" t="str">
        <f>IF(ISERROR(MATCH(AH$1,'CSC Mitre'!EV$1:EV$220,0)),"",VLOOKUP(AH$1,'Tactic Recode'!$A$1:$B$547,2,FALSE))</f>
        <v/>
      </c>
      <c r="AI153" t="str">
        <f>IF(ISERROR(MATCH(AI$1,'CSC Mitre'!EV$1:EV$220,0)),"",VLOOKUP(AI$1,'Tactic Recode'!$A$1:$B$547,2,FALSE))</f>
        <v/>
      </c>
      <c r="AJ153" t="str">
        <f>IF(ISERROR(MATCH(AJ$1,'CSC Mitre'!EV$1:EV$220,0)),"",VLOOKUP(AJ$1,'Tactic Recode'!$A$1:$B$547,2,FALSE))</f>
        <v/>
      </c>
      <c r="AK153" t="str">
        <f>IF(ISERROR(MATCH(AK$1,'CSC Mitre'!EV$1:EV$220,0)),"",VLOOKUP(AK$1,'Tactic Recode'!$A$1:$B$547,2,FALSE))</f>
        <v/>
      </c>
      <c r="AL153" t="str">
        <f>IF(ISERROR(MATCH(AL$1,'CSC Mitre'!EV$1:EV$220,0)),"",VLOOKUP(AL$1,'Tactic Recode'!$A$1:$B$547,2,FALSE))</f>
        <v/>
      </c>
      <c r="AM153" t="str">
        <f>IF(ISERROR(MATCH(AM$1,'CSC Mitre'!EV$1:EV$220,0)),"",VLOOKUP(AM$1,'Tactic Recode'!$A$1:$B$547,2,FALSE))</f>
        <v/>
      </c>
      <c r="AN153" t="str">
        <f>IF(ISERROR(MATCH(AN$1,'CSC Mitre'!EV$1:EV$220,0)),"",VLOOKUP(AN$1,'Tactic Recode'!$A$1:$B$547,2,FALSE))</f>
        <v/>
      </c>
      <c r="AO153" t="str">
        <f>IF(ISERROR(MATCH(AO$1,'CSC Mitre'!EV$1:EV$220,0)),"",VLOOKUP(AO$1,'Tactic Recode'!$A$1:$B$547,2,FALSE))</f>
        <v/>
      </c>
      <c r="AP153" t="str">
        <f>IF(ISERROR(MATCH(AP$1,'CSC Mitre'!EV$1:EV$220,0)),"",VLOOKUP(AP$1,'Tactic Recode'!$A$1:$B$547,2,FALSE))</f>
        <v/>
      </c>
      <c r="AQ153" t="str">
        <f>IF(ISERROR(MATCH(AQ$1,'CSC Mitre'!EV$1:EV$220,0)),"",VLOOKUP(AQ$1,'Tactic Recode'!$A$1:$B$547,2,FALSE))</f>
        <v/>
      </c>
      <c r="AR153" t="str">
        <f>IF(ISERROR(MATCH(AR$1,'CSC Mitre'!EV$1:EV$220,0)),"",VLOOKUP(AR$1,'Tactic Recode'!$A$1:$B$547,2,FALSE))</f>
        <v/>
      </c>
      <c r="AS153" t="str">
        <f>IF(ISERROR(MATCH(AS$1,'CSC Mitre'!EV$1:EV$220,0)),"",VLOOKUP(AS$1,'Tactic Recode'!$A$1:$B$547,2,FALSE))</f>
        <v/>
      </c>
      <c r="AT153" t="str">
        <f>IF(ISERROR(MATCH(AT$1,'CSC Mitre'!EV$1:EV$220,0)),"",VLOOKUP(AT$1,'Tactic Recode'!$A$1:$B$547,2,FALSE))</f>
        <v/>
      </c>
      <c r="AU153" t="str">
        <f>IF(ISERROR(MATCH(AU$1,'CSC Mitre'!EV$1:EV$220,0)),"",VLOOKUP(AU$1,'Tactic Recode'!$A$1:$B$547,2,FALSE))</f>
        <v/>
      </c>
      <c r="AV153" t="str">
        <f>IF(ISERROR(MATCH(AV$1,'CSC Mitre'!EV$1:EV$220,0)),"",VLOOKUP(AV$1,'Tactic Recode'!$A$1:$B$547,2,FALSE))</f>
        <v/>
      </c>
      <c r="AW153" t="str">
        <f>IF(ISERROR(MATCH(AW$1,'CSC Mitre'!EV$1:EV$220,0)),"",VLOOKUP(AW$1,'Tactic Recode'!$A$1:$B$547,2,FALSE))</f>
        <v/>
      </c>
      <c r="AX153" t="str">
        <f>IF(ISERROR(MATCH(AX$1,'CSC Mitre'!EV$1:EV$220,0)),"",VLOOKUP(AX$1,'Tactic Recode'!$A$1:$B$547,2,FALSE))</f>
        <v/>
      </c>
      <c r="AY153" t="str">
        <f>IF(ISERROR(MATCH(AY$1,'CSC Mitre'!EV$1:EV$220,0)),"",VLOOKUP(AY$1,'Tactic Recode'!$A$1:$B$547,2,FALSE))</f>
        <v/>
      </c>
      <c r="AZ153" t="str">
        <f>IF(ISERROR(MATCH(AZ$1,'CSC Mitre'!EV$1:EV$220,0)),"",VLOOKUP(AZ$1,'Tactic Recode'!$A$1:$B$547,2,FALSE))</f>
        <v/>
      </c>
      <c r="BA153" t="str">
        <f>IF(ISERROR(MATCH(BA$1,'CSC Mitre'!EV$1:EV$220,0)),"",VLOOKUP(BA$1,'Tactic Recode'!$A$1:$B$547,2,FALSE))</f>
        <v/>
      </c>
      <c r="BB153" t="str">
        <f>IF(ISERROR(MATCH(BB$1,'CSC Mitre'!EV$1:EV$220,0)),"",VLOOKUP(BB$1,'Tactic Recode'!$A$1:$B$547,2,FALSE))</f>
        <v/>
      </c>
      <c r="BC153" t="str">
        <f>IF(ISERROR(MATCH(BC$1,'CSC Mitre'!EV$1:EV$220,0)),"",VLOOKUP(BC$1,'Tactic Recode'!$A$1:$B$547,2,FALSE))</f>
        <v/>
      </c>
      <c r="BD153" t="str">
        <f>IF(ISERROR(MATCH(BD$1,'CSC Mitre'!EV$1:EV$220,0)),"",VLOOKUP(BD$1,'Tactic Recode'!$A$1:$B$547,2,FALSE))</f>
        <v/>
      </c>
      <c r="BE153" t="str">
        <f>IF(ISERROR(MATCH(BE$1,'CSC Mitre'!EV$1:EV$220,0)),"",VLOOKUP(BE$1,'Tactic Recode'!$A$1:$B$547,2,FALSE))</f>
        <v/>
      </c>
      <c r="BF153" t="str">
        <f>IF(ISERROR(MATCH(BF$1,'CSC Mitre'!EV$1:EV$220,0)),"",VLOOKUP(BF$1,'Tactic Recode'!$A$1:$B$547,2,FALSE))</f>
        <v/>
      </c>
      <c r="BG153" t="str">
        <f>IF(ISERROR(MATCH(BG$1,'CSC Mitre'!EV$1:EV$220,0)),"",VLOOKUP(BG$1,'Tactic Recode'!$A$1:$B$547,2,FALSE))</f>
        <v/>
      </c>
      <c r="BH153" t="str">
        <f>IF(ISERROR(MATCH(BH$1,'CSC Mitre'!EV$1:EV$220,0)),"",VLOOKUP(BH$1,'Tactic Recode'!$A$1:$B$547,2,FALSE))</f>
        <v/>
      </c>
      <c r="BI153" t="str">
        <f>IF(ISERROR(MATCH(BI$1,'CSC Mitre'!EV$1:EV$220,0)),"",VLOOKUP(BI$1,'Tactic Recode'!$A$1:$B$547,2,FALSE))</f>
        <v/>
      </c>
      <c r="BJ153" t="str">
        <f>IF(ISERROR(MATCH(BJ$1,'CSC Mitre'!EV$1:EV$220,0)),"",VLOOKUP(BJ$1,'Tactic Recode'!$A$1:$B$547,2,FALSE))</f>
        <v/>
      </c>
      <c r="BK153" t="str">
        <f>IF(ISERROR(MATCH(BK$1,'CSC Mitre'!EV$1:EV$220,0)),"",VLOOKUP(BK$1,'Tactic Recode'!$A$1:$B$547,2,FALSE))</f>
        <v/>
      </c>
      <c r="BL153" t="str">
        <f>IF(ISERROR(MATCH(BL$1,'CSC Mitre'!EV$1:EV$220,0)),"",VLOOKUP(BL$1,'Tactic Recode'!$A$1:$B$547,2,FALSE))</f>
        <v/>
      </c>
      <c r="BM153" t="str">
        <f>IF(ISERROR(MATCH(BM$1,'CSC Mitre'!EV$1:EV$220,0)),"",VLOOKUP(BM$1,'Tactic Recode'!$A$1:$B$547,2,FALSE))</f>
        <v/>
      </c>
      <c r="BN153" t="str">
        <f>IF(ISERROR(MATCH(BN$1,'CSC Mitre'!EV$1:EV$220,0)),"",VLOOKUP(BN$1,'Tactic Recode'!$A$1:$B$547,2,FALSE))</f>
        <v/>
      </c>
      <c r="BO153" t="str">
        <f>IF(ISERROR(MATCH(BO$1,'CSC Mitre'!EV$1:EV$220,0)),"",VLOOKUP(BO$1,'Tactic Recode'!$A$1:$B$547,2,FALSE))</f>
        <v/>
      </c>
      <c r="BP153" t="str">
        <f>IF(ISERROR(MATCH(BP$1,'CSC Mitre'!EV$1:EV$220,0)),"",VLOOKUP(BP$1,'Tactic Recode'!$A$1:$B$547,2,FALSE))</f>
        <v/>
      </c>
      <c r="BQ153" t="str">
        <f>IF(ISERROR(MATCH(BQ$1,'CSC Mitre'!EV$1:EV$220,0)),"",VLOOKUP(BQ$1,'Tactic Recode'!$A$1:$B$547,2,FALSE))</f>
        <v/>
      </c>
      <c r="BR153" t="str">
        <f>IF(ISERROR(MATCH(BR$1,'CSC Mitre'!EV$1:EV$220,0)),"",VLOOKUP(BR$1,'Tactic Recode'!$A$1:$B$547,2,FALSE))</f>
        <v/>
      </c>
      <c r="BS153" t="str">
        <f>IF(ISERROR(MATCH(BS$1,'CSC Mitre'!EV$1:EV$220,0)),"",VLOOKUP(BS$1,'Tactic Recode'!$A$1:$B$547,2,FALSE))</f>
        <v/>
      </c>
      <c r="BT153" t="str">
        <f>IF(ISERROR(MATCH(BT$1,'CSC Mitre'!EV$1:EV$220,0)),"",VLOOKUP(BT$1,'Tactic Recode'!$A$1:$B$547,2,FALSE))</f>
        <v/>
      </c>
      <c r="BU153" t="str">
        <f>IF(ISERROR(MATCH(BU$1,'CSC Mitre'!EV$1:EV$220,0)),"",VLOOKUP(BU$1,'Tactic Recode'!$A$1:$B$547,2,FALSE))</f>
        <v/>
      </c>
      <c r="BV153" t="str">
        <f>IF(ISERROR(MATCH(BV$1,'CSC Mitre'!EV$1:EV$220,0)),"",VLOOKUP(BV$1,'Tactic Recode'!$A$1:$B$547,2,FALSE))</f>
        <v/>
      </c>
      <c r="BW153" t="str">
        <f>IF(ISERROR(MATCH(BW$1,'CSC Mitre'!EV$1:EV$220,0)),"",VLOOKUP(BW$1,'Tactic Recode'!$A$1:$B$547,2,FALSE))</f>
        <v/>
      </c>
      <c r="BX153" t="str">
        <f>IF(ISERROR(MATCH(BX$1,'CSC Mitre'!EV$1:EV$220,0)),"",VLOOKUP(BX$1,'Tactic Recode'!$A$1:$B$547,2,FALSE))</f>
        <v/>
      </c>
      <c r="BY153" t="str">
        <f>IF(ISERROR(MATCH(BY$1,'CSC Mitre'!EV$1:EV$220,0)),"",VLOOKUP(BY$1,'Tactic Recode'!$A$1:$B$547,2,FALSE))</f>
        <v/>
      </c>
      <c r="BZ153" t="str">
        <f>IF(ISERROR(MATCH(BZ$1,'CSC Mitre'!EV$1:EV$220,0)),"",VLOOKUP(BZ$1,'Tactic Recode'!$A$1:$B$547,2,FALSE))</f>
        <v/>
      </c>
      <c r="CA153" t="str">
        <f>IF(ISERROR(MATCH(CA$1,'CSC Mitre'!EV$1:EV$220,0)),"",VLOOKUP(CA$1,'Tactic Recode'!$A$1:$B$547,2,FALSE))</f>
        <v/>
      </c>
      <c r="CB153" t="str">
        <f>IF(ISERROR(MATCH(CB$1,'CSC Mitre'!EV$1:EV$220,0)),"",VLOOKUP(CB$1,'Tactic Recode'!$A$1:$B$547,2,FALSE))</f>
        <v/>
      </c>
      <c r="CC153" t="str">
        <f>IF(ISERROR(MATCH(CC$1,'CSC Mitre'!EV$1:EV$220,0)),"",VLOOKUP(CC$1,'Tactic Recode'!$A$1:$B$547,2,FALSE))</f>
        <v/>
      </c>
      <c r="CD153" t="str">
        <f>IF(ISERROR(MATCH(CD$1,'CSC Mitre'!EV$1:EV$220,0)),"",VLOOKUP(CD$1,'Tactic Recode'!$A$1:$B$547,2,FALSE))</f>
        <v/>
      </c>
      <c r="CE153" t="str">
        <f>IF(ISERROR(MATCH(CE$1,'CSC Mitre'!EV$1:EV$220,0)),"",VLOOKUP(CE$1,'Tactic Recode'!$A$1:$B$547,2,FALSE))</f>
        <v/>
      </c>
      <c r="CF153" t="str">
        <f>IF(ISERROR(MATCH(CF$1,'CSC Mitre'!EV$1:EV$220,0)),"",VLOOKUP(CF$1,'Tactic Recode'!$A$1:$B$547,2,FALSE))</f>
        <v/>
      </c>
      <c r="CG153" t="str">
        <f>IF(ISERROR(MATCH(CG$1,'CSC Mitre'!EV$1:EV$220,0)),"",VLOOKUP(CG$1,'Tactic Recode'!$A$1:$B$547,2,FALSE))</f>
        <v/>
      </c>
      <c r="CH153" t="str">
        <f>IF(ISERROR(MATCH(CH$1,'CSC Mitre'!EV$1:EV$220,0)),"",VLOOKUP(CH$1,'Tactic Recode'!$A$1:$B$547,2,FALSE))</f>
        <v/>
      </c>
      <c r="CI153" t="str">
        <f>IF(ISERROR(MATCH(CI$1,'CSC Mitre'!EV$1:EV$220,0)),"",VLOOKUP(CI$1,'Tactic Recode'!$A$1:$B$547,2,FALSE))</f>
        <v/>
      </c>
      <c r="CJ153" t="str">
        <f>IF(ISERROR(MATCH(CJ$1,'CSC Mitre'!EV$1:EV$220,0)),"",VLOOKUP(CJ$1,'Tactic Recode'!$A$1:$B$547,2,FALSE))</f>
        <v/>
      </c>
      <c r="CK153" t="str">
        <f>IF(ISERROR(MATCH(CK$1,'CSC Mitre'!EV$1:EV$220,0)),"",VLOOKUP(CK$1,'Tactic Recode'!$A$1:$B$547,2,FALSE))</f>
        <v/>
      </c>
      <c r="CL153" t="str">
        <f>IF(ISERROR(MATCH(CL$1,'CSC Mitre'!EV$1:EV$220,0)),"",VLOOKUP(CL$1,'Tactic Recode'!$A$1:$B$547,2,FALSE))</f>
        <v/>
      </c>
      <c r="CM153" t="str">
        <f>IF(ISERROR(MATCH(CM$1,'CSC Mitre'!EV$1:EV$220,0)),"",VLOOKUP(CM$1,'Tactic Recode'!$A$1:$B$547,2,FALSE))</f>
        <v/>
      </c>
      <c r="CN153" t="str">
        <f>IF(ISERROR(MATCH(CN$1,'CSC Mitre'!EV$1:EV$220,0)),"",VLOOKUP(CN$1,'Tactic Recode'!$A$1:$B$547,2,FALSE))</f>
        <v/>
      </c>
      <c r="CO153" t="str">
        <f>IF(ISERROR(MATCH(CO$1,'CSC Mitre'!EV$1:EV$220,0)),"",VLOOKUP(CO$1,'Tactic Recode'!$A$1:$B$547,2,FALSE))</f>
        <v/>
      </c>
      <c r="CP153" t="str">
        <f>IF(ISERROR(MATCH(CP$1,'CSC Mitre'!EV$1:EV$220,0)),"",VLOOKUP(CP$1,'Tactic Recode'!$A$1:$B$547,2,FALSE))</f>
        <v/>
      </c>
      <c r="CQ153" t="str">
        <f>IF(ISERROR(MATCH(CQ$1,'CSC Mitre'!EV$1:EV$220,0)),"",VLOOKUP(CQ$1,'Tactic Recode'!$A$1:$B$547,2,FALSE))</f>
        <v/>
      </c>
      <c r="CR153" t="str">
        <f>IF(ISERROR(MATCH(CR$1,'CSC Mitre'!EV$1:EV$220,0)),"",VLOOKUP(CR$1,'Tactic Recode'!$A$1:$B$547,2,FALSE))</f>
        <v/>
      </c>
      <c r="CS153" t="str">
        <f>IF(ISERROR(MATCH(CS$1,'CSC Mitre'!EV$1:EV$220,0)),"",VLOOKUP(CS$1,'Tactic Recode'!$A$1:$B$547,2,FALSE))</f>
        <v/>
      </c>
      <c r="CT153" t="str">
        <f>IF(ISERROR(MATCH(CT$1,'CSC Mitre'!EV$1:EV$220,0)),"",VLOOKUP(CT$1,'Tactic Recode'!$A$1:$B$547,2,FALSE))</f>
        <v/>
      </c>
      <c r="CU153" t="str">
        <f>IF(ISERROR(MATCH(CU$1,'CSC Mitre'!EV$1:EV$220,0)),"",VLOOKUP(CU$1,'Tactic Recode'!$A$1:$B$547,2,FALSE))</f>
        <v/>
      </c>
      <c r="CV153" t="str">
        <f>IF(ISERROR(MATCH(CV$1,'CSC Mitre'!EV$1:EV$220,0)),"",VLOOKUP(CV$1,'Tactic Recode'!$A$1:$B$547,2,FALSE))</f>
        <v/>
      </c>
      <c r="CW153" t="str">
        <f>IF(ISERROR(MATCH(CW$1,'CSC Mitre'!EV$1:EV$220,0)),"",VLOOKUP(CW$1,'Tactic Recode'!$A$1:$B$547,2,FALSE))</f>
        <v/>
      </c>
      <c r="CX153" t="str">
        <f>IF(ISERROR(MATCH(CX$1,'CSC Mitre'!EV$1:EV$220,0)),"",VLOOKUP(CX$1,'Tactic Recode'!$A$1:$B$547,2,FALSE))</f>
        <v/>
      </c>
      <c r="CY153" t="str">
        <f>IF(ISERROR(MATCH(CY$1,'CSC Mitre'!EV$1:EV$220,0)),"",VLOOKUP(CY$1,'Tactic Recode'!$A$1:$B$547,2,FALSE))</f>
        <v/>
      </c>
      <c r="CZ153" t="str">
        <f>IF(ISERROR(MATCH(CZ$1,'CSC Mitre'!EV$1:EV$220,0)),"",VLOOKUP(CZ$1,'Tactic Recode'!$A$1:$B$547,2,FALSE))</f>
        <v/>
      </c>
      <c r="DA153" t="str">
        <f>IF(ISERROR(MATCH(DA$1,'CSC Mitre'!EV$1:EV$220,0)),"",VLOOKUP(DA$1,'Tactic Recode'!$A$1:$B$547,2,FALSE))</f>
        <v/>
      </c>
      <c r="DB153" t="str">
        <f>IF(ISERROR(MATCH(DB$1,'CSC Mitre'!EV$1:EV$220,0)),"",VLOOKUP(DB$1,'Tactic Recode'!$A$1:$B$547,2,FALSE))</f>
        <v/>
      </c>
      <c r="DC153" t="str">
        <f>IF(ISERROR(MATCH(DC$1,'CSC Mitre'!EV$1:EV$220,0)),"",VLOOKUP(DC$1,'Tactic Recode'!$A$1:$B$547,2,FALSE))</f>
        <v/>
      </c>
      <c r="DD153" t="str">
        <f>IF(ISERROR(MATCH(DD$1,'CSC Mitre'!EV$1:EV$220,0)),"",VLOOKUP(DD$1,'Tactic Recode'!$A$1:$B$547,2,FALSE))</f>
        <v/>
      </c>
      <c r="DE153" t="str">
        <f>IF(ISERROR(MATCH(DE$1,'CSC Mitre'!EV$1:EV$220,0)),"",VLOOKUP(DE$1,'Tactic Recode'!$A$1:$B$547,2,FALSE))</f>
        <v/>
      </c>
      <c r="DF153" t="str">
        <f>IF(ISERROR(MATCH(DF$1,'CSC Mitre'!EV$1:EV$220,0)),"",VLOOKUP(DF$1,'Tactic Recode'!$A$1:$B$547,2,FALSE))</f>
        <v/>
      </c>
      <c r="DG153" t="str">
        <f>IF(ISERROR(MATCH(DG$1,'CSC Mitre'!EV$1:EV$220,0)),"",VLOOKUP(DG$1,'Tactic Recode'!$A$1:$B$547,2,FALSE))</f>
        <v/>
      </c>
      <c r="DH153" t="str">
        <f>IF(ISERROR(MATCH(DH$1,'CSC Mitre'!EV$1:EV$220,0)),"",VLOOKUP(DH$1,'Tactic Recode'!$A$1:$B$547,2,FALSE))</f>
        <v/>
      </c>
      <c r="DI153" t="str">
        <f>IF(ISERROR(MATCH(DI$1,'CSC Mitre'!EV$1:EV$220,0)),"",VLOOKUP(DI$1,'Tactic Recode'!$A$1:$B$547,2,FALSE))</f>
        <v/>
      </c>
      <c r="DJ153" t="str">
        <f>IF(ISERROR(MATCH(DJ$1,'CSC Mitre'!EV$1:EV$220,0)),"",VLOOKUP(DJ$1,'Tactic Recode'!$A$1:$B$547,2,FALSE))</f>
        <v/>
      </c>
      <c r="DK153" t="str">
        <f>IF(ISERROR(MATCH(DK$1,'CSC Mitre'!EV$1:EV$220,0)),"",VLOOKUP(DK$1,'Tactic Recode'!$A$1:$B$547,2,FALSE))</f>
        <v/>
      </c>
      <c r="DL153" t="str">
        <f>IF(ISERROR(MATCH(DL$1,'CSC Mitre'!EV$1:EV$220,0)),"",VLOOKUP(DL$1,'Tactic Recode'!$A$1:$B$547,2,FALSE))</f>
        <v/>
      </c>
      <c r="DM153" t="str">
        <f>IF(ISERROR(MATCH(DM$1,'CSC Mitre'!EV$1:EV$220,0)),"",VLOOKUP(DM$1,'Tactic Recode'!$A$1:$B$547,2,FALSE))</f>
        <v/>
      </c>
      <c r="DN153" t="str">
        <f>IF(ISERROR(MATCH(DN$1,'CSC Mitre'!EV$1:EV$220,0)),"",VLOOKUP(DN$1,'Tactic Recode'!$A$1:$B$547,2,FALSE))</f>
        <v/>
      </c>
      <c r="DO153" t="str">
        <f>IF(ISERROR(MATCH(DO$1,'CSC Mitre'!EV$1:EV$220,0)),"",VLOOKUP(DO$1,'Tactic Recode'!$A$1:$B$547,2,FALSE))</f>
        <v/>
      </c>
      <c r="DP153" t="str">
        <f>IF(ISERROR(MATCH(DP$1,'CSC Mitre'!EV$1:EV$220,0)),"",VLOOKUP(DP$1,'Tactic Recode'!$A$1:$B$547,2,FALSE))</f>
        <v/>
      </c>
      <c r="DQ153" t="str">
        <f>IF(ISERROR(MATCH(DQ$1,'CSC Mitre'!EV$1:EV$220,0)),"",VLOOKUP(DQ$1,'Tactic Recode'!$A$1:$B$547,2,FALSE))</f>
        <v/>
      </c>
      <c r="DR153" t="str">
        <f>IF(ISERROR(MATCH(DR$1,'CSC Mitre'!EV$1:EV$220,0)),"",VLOOKUP(DR$1,'Tactic Recode'!$A$1:$B$547,2,FALSE))</f>
        <v/>
      </c>
      <c r="DS153" t="str">
        <f>IF(ISERROR(MATCH(DS$1,'CSC Mitre'!EV$1:EV$220,0)),"",VLOOKUP(DS$1,'Tactic Recode'!$A$1:$B$547,2,FALSE))</f>
        <v/>
      </c>
      <c r="DT153" t="str">
        <f>IF(ISERROR(MATCH(DT$1,'CSC Mitre'!EV$1:EV$220,0)),"",VLOOKUP(DT$1,'Tactic Recode'!$A$1:$B$547,2,FALSE))</f>
        <v/>
      </c>
      <c r="DU153" t="str">
        <f>IF(ISERROR(MATCH(DU$1,'CSC Mitre'!EV$1:EV$220,0)),"",VLOOKUP(DU$1,'Tactic Recode'!$A$1:$B$547,2,FALSE))</f>
        <v/>
      </c>
      <c r="DV153" t="str">
        <f>IF(ISERROR(MATCH(DV$1,'CSC Mitre'!EV$1:EV$220,0)),"",VLOOKUP(DV$1,'Tactic Recode'!$A$1:$B$547,2,FALSE))</f>
        <v/>
      </c>
      <c r="DW153" t="str">
        <f>IF(ISERROR(MATCH(DW$1,'CSC Mitre'!EV$1:EV$220,0)),"",VLOOKUP(DW$1,'Tactic Recode'!$A$1:$B$547,2,FALSE))</f>
        <v/>
      </c>
      <c r="DX153" t="str">
        <f>IF(ISERROR(MATCH(DX$1,'CSC Mitre'!EV$1:EV$220,0)),"",VLOOKUP(DX$1,'Tactic Recode'!$A$1:$B$547,2,FALSE))</f>
        <v/>
      </c>
      <c r="DY153" t="str">
        <f>IF(ISERROR(MATCH(DY$1,'CSC Mitre'!EV$1:EV$220,0)),"",VLOOKUP(DY$1,'Tactic Recode'!$A$1:$B$547,2,FALSE))</f>
        <v/>
      </c>
      <c r="DZ153" t="str">
        <f>IF(ISERROR(MATCH(DZ$1,'CSC Mitre'!EV$1:EV$220,0)),"",VLOOKUP(DZ$1,'Tactic Recode'!$A$1:$B$547,2,FALSE))</f>
        <v/>
      </c>
      <c r="EA153" t="str">
        <f>IF(ISERROR(MATCH(EA$1,'CSC Mitre'!EV$1:EV$220,0)),"",VLOOKUP(EA$1,'Tactic Recode'!$A$1:$B$547,2,FALSE))</f>
        <v/>
      </c>
      <c r="EB153" t="str">
        <f>IF(ISERROR(MATCH(EB$1,'CSC Mitre'!EV$1:EV$220,0)),"",VLOOKUP(EB$1,'Tactic Recode'!$A$1:$B$547,2,FALSE))</f>
        <v/>
      </c>
      <c r="EC153" t="str">
        <f>IF(ISERROR(MATCH(EC$1,'CSC Mitre'!EV$1:EV$220,0)),"",VLOOKUP(EC$1,'Tactic Recode'!$A$1:$B$547,2,FALSE))</f>
        <v/>
      </c>
      <c r="ED153" t="str">
        <f>IF(ISERROR(MATCH(ED$1,'CSC Mitre'!EV$1:EV$220,0)),"",VLOOKUP(ED$1,'Tactic Recode'!$A$1:$B$547,2,FALSE))</f>
        <v/>
      </c>
      <c r="EE153" t="str">
        <f>IF(ISERROR(MATCH(EE$1,'CSC Mitre'!EV$1:EV$220,0)),"",VLOOKUP(EE$1,'Tactic Recode'!$A$1:$B$547,2,FALSE))</f>
        <v/>
      </c>
      <c r="EF153" t="str">
        <f>IF(ISERROR(MATCH(EF$1,'CSC Mitre'!EV$1:EV$220,0)),"",VLOOKUP(EF$1,'Tactic Recode'!$A$1:$B$547,2,FALSE))</f>
        <v/>
      </c>
      <c r="EG153" t="str">
        <f>IF(ISERROR(MATCH(EG$1,'CSC Mitre'!EV$1:EV$220,0)),"",VLOOKUP(EG$1,'Tactic Recode'!$A$1:$B$547,2,FALSE))</f>
        <v/>
      </c>
      <c r="EH153" t="str">
        <f>IF(ISERROR(MATCH(EH$1,'CSC Mitre'!EV$1:EV$220,0)),"",VLOOKUP(EH$1,'Tactic Recode'!$A$1:$B$547,2,FALSE))</f>
        <v/>
      </c>
      <c r="EI153" t="str">
        <f>IF(ISERROR(MATCH(EI$1,'CSC Mitre'!EV$1:EV$220,0)),"",VLOOKUP(EI$1,'Tactic Recode'!$A$1:$B$547,2,FALSE))</f>
        <v/>
      </c>
      <c r="EJ153" t="str">
        <f>IF(ISERROR(MATCH(EJ$1,'CSC Mitre'!EV$1:EV$220,0)),"",VLOOKUP(EJ$1,'Tactic Recode'!$A$1:$B$547,2,FALSE))</f>
        <v/>
      </c>
      <c r="EK153" t="str">
        <f>IF(ISERROR(MATCH(EK$1,'CSC Mitre'!EV$1:EV$220,0)),"",VLOOKUP(EK$1,'Tactic Recode'!$A$1:$B$547,2,FALSE))</f>
        <v/>
      </c>
      <c r="EL153" t="str">
        <f>IF(ISERROR(MATCH(EL$1,'CSC Mitre'!EV$1:EV$220,0)),"",VLOOKUP(EL$1,'Tactic Recode'!$A$1:$B$547,2,FALSE))</f>
        <v/>
      </c>
      <c r="EM153" t="str">
        <f>IF(ISERROR(MATCH(EM$1,'CSC Mitre'!EV$1:EV$220,0)),"",VLOOKUP(EM$1,'Tactic Recode'!$A$1:$B$547,2,FALSE))</f>
        <v/>
      </c>
      <c r="EN153" t="str">
        <f>IF(ISERROR(MATCH(EN$1,'CSC Mitre'!EV$1:EV$220,0)),"",VLOOKUP(EN$1,'Tactic Recode'!$A$1:$B$547,2,FALSE))</f>
        <v/>
      </c>
      <c r="EO153" t="str">
        <f>IF(ISERROR(MATCH(EO$1,'CSC Mitre'!EV$1:EV$220,0)),"",VLOOKUP(EO$1,'Tactic Recode'!$A$1:$B$547,2,FALSE))</f>
        <v/>
      </c>
      <c r="EP153" t="str">
        <f>IF(ISERROR(MATCH(EP$1,'CSC Mitre'!EV$1:EV$220,0)),"",VLOOKUP(EP$1,'Tactic Recode'!$A$1:$B$547,2,FALSE))</f>
        <v/>
      </c>
      <c r="EQ153" t="str">
        <f>IF(ISERROR(MATCH(EQ$1,'CSC Mitre'!EV$1:EV$220,0)),"",VLOOKUP(EQ$1,'Tactic Recode'!$A$1:$B$547,2,FALSE))</f>
        <v/>
      </c>
      <c r="ER153" t="str">
        <f>IF(ISERROR(MATCH(ER$1,'CSC Mitre'!EV$1:EV$220,0)),"",VLOOKUP(ER$1,'Tactic Recode'!$A$1:$B$547,2,FALSE))</f>
        <v/>
      </c>
      <c r="ES153" t="str">
        <f>IF(ISERROR(MATCH(ES$1,'CSC Mitre'!EV$1:EV$220,0)),"",VLOOKUP(ES$1,'Tactic Recode'!$A$1:$B$547,2,FALSE))</f>
        <v/>
      </c>
      <c r="ET153" t="str">
        <f>IF(ISERROR(MATCH(ET$1,'CSC Mitre'!EV$1:EV$220,0)),"",VLOOKUP(ET$1,'Tactic Recode'!$A$1:$B$547,2,FALSE))</f>
        <v/>
      </c>
      <c r="EU153" t="str">
        <f>IF(ISERROR(MATCH(EU$1,'CSC Mitre'!EV$1:EV$220,0)),"",VLOOKUP(EU$1,'Tactic Recode'!$A$1:$B$547,2,FALSE))</f>
        <v/>
      </c>
      <c r="EV153" t="str">
        <f>IF(ISERROR(MATCH(EV$1,'CSC Mitre'!EV$1:EV$220,0)),"",VLOOKUP(EV$1,'Tactic Recode'!$A$1:$B$547,2,FALSE))</f>
        <v/>
      </c>
      <c r="EW153" t="str">
        <f>IF(ISERROR(MATCH(EW$1,'CSC Mitre'!EV$1:EV$220,0)),"",VLOOKUP(EW$1,'Tactic Recode'!$A$1:$B$547,2,FALSE))</f>
        <v/>
      </c>
      <c r="EX153" t="str">
        <f>IF(ISERROR(MATCH(EX$1,'CSC Mitre'!EV$1:EV$220,0)),"",VLOOKUP(EX$1,'Tactic Recode'!$A$1:$B$547,2,FALSE))</f>
        <v/>
      </c>
      <c r="EY153" t="str">
        <f>IF(ISERROR(MATCH(EY$1,'CSC Mitre'!EV$1:EV$220,0)),"",VLOOKUP(EY$1,'Tactic Recode'!$A$1:$B$547,2,FALSE))</f>
        <v/>
      </c>
      <c r="EZ153" t="str">
        <f>IF(ISERROR(MATCH(EZ$1,'CSC Mitre'!EV$1:EV$220,0)),"",VLOOKUP(EZ$1,'Tactic Recode'!$A$1:$B$547,2,FALSE))</f>
        <v/>
      </c>
      <c r="FA153" t="str">
        <f>IF(ISERROR(MATCH(FA$1,'CSC Mitre'!EV$1:EV$220,0)),"",VLOOKUP(FA$1,'Tactic Recode'!$A$1:$B$547,2,FALSE))</f>
        <v/>
      </c>
      <c r="FB153" t="str">
        <f>IF(ISERROR(MATCH(FB$1,'CSC Mitre'!EV$1:EV$220,0)),"",VLOOKUP(FB$1,'Tactic Recode'!$A$1:$B$547,2,FALSE))</f>
        <v/>
      </c>
      <c r="FC153" t="str">
        <f>IF(ISERROR(MATCH(FC$1,'CSC Mitre'!EV$1:EV$220,0)),"",VLOOKUP(FC$1,'Tactic Recode'!$A$1:$B$547,2,FALSE))</f>
        <v/>
      </c>
      <c r="FD153" t="str">
        <f>IF(ISERROR(MATCH(FD$1,'CSC Mitre'!EV$1:EV$220,0)),"",VLOOKUP(FD$1,'Tactic Recode'!$A$1:$B$547,2,FALSE))</f>
        <v/>
      </c>
      <c r="FE153" t="str">
        <f>IF(ISERROR(MATCH(FE$1,'CSC Mitre'!EV$1:EV$220,0)),"",VLOOKUP(FE$1,'Tactic Recode'!$A$1:$B$547,2,FALSE))</f>
        <v/>
      </c>
      <c r="FF153" t="str">
        <f>IF(ISERROR(MATCH(FF$1,'CSC Mitre'!EV$1:EV$220,0)),"",VLOOKUP(FF$1,'Tactic Recode'!$A$1:$B$547,2,FALSE))</f>
        <v/>
      </c>
      <c r="FG153" t="str">
        <f>IF(ISERROR(MATCH(FG$1,'CSC Mitre'!EV$1:EV$220,0)),"",VLOOKUP(FG$1,'Tactic Recode'!$A$1:$B$547,2,FALSE))</f>
        <v/>
      </c>
      <c r="FH153" t="str">
        <f>IF(ISERROR(MATCH(FH$1,'CSC Mitre'!EV$1:EV$220,0)),"",VLOOKUP(FH$1,'Tactic Recode'!$A$1:$B$547,2,FALSE))</f>
        <v/>
      </c>
      <c r="FI153" t="str">
        <f>IF(ISERROR(MATCH(FI$1,'CSC Mitre'!EV$1:EV$220,0)),"",VLOOKUP(FI$1,'Tactic Recode'!$A$1:$B$547,2,FALSE))</f>
        <v/>
      </c>
      <c r="FJ153" t="str">
        <f>IF(ISERROR(MATCH(FJ$1,'CSC Mitre'!EV$1:EV$220,0)),"",VLOOKUP(FJ$1,'Tactic Recode'!$A$1:$B$547,2,FALSE))</f>
        <v/>
      </c>
      <c r="FK153" t="str">
        <f>IF(ISERROR(MATCH(FK$1,'CSC Mitre'!EV$1:EV$220,0)),"",VLOOKUP(FK$1,'Tactic Recode'!$A$1:$B$547,2,FALSE))</f>
        <v/>
      </c>
      <c r="FL153" t="str">
        <f>IF(ISERROR(MATCH(FL$1,'CSC Mitre'!EV$1:EV$220,0)),"",VLOOKUP(FL$1,'Tactic Recode'!$A$1:$B$547,2,FALSE))</f>
        <v/>
      </c>
      <c r="FM153" t="str">
        <f>IF(ISERROR(MATCH(FM$1,'CSC Mitre'!EV$1:EV$220,0)),"",VLOOKUP(FM$1,'Tactic Recode'!$A$1:$B$547,2,FALSE))</f>
        <v/>
      </c>
      <c r="FN153" t="str">
        <f>IF(ISERROR(MATCH(FN$1,'CSC Mitre'!EV$1:EV$220,0)),"",VLOOKUP(FN$1,'Tactic Recode'!$A$1:$B$547,2,FALSE))</f>
        <v/>
      </c>
      <c r="FO153" t="str">
        <f>IF(ISERROR(MATCH(FO$1,'CSC Mitre'!EV$1:EV$220,0)),"",VLOOKUP(FO$1,'Tactic Recode'!$A$1:$B$547,2,FALSE))</f>
        <v/>
      </c>
      <c r="FP153" t="str">
        <f>IF(ISERROR(MATCH(FP$1,'CSC Mitre'!EV$1:EV$220,0)),"",VLOOKUP(FP$1,'Tactic Recode'!$A$1:$B$547,2,FALSE))</f>
        <v/>
      </c>
      <c r="FQ153" t="str">
        <f>IF(ISERROR(MATCH(FQ$1,'CSC Mitre'!EV$1:EV$220,0)),"",VLOOKUP(FQ$1,'Tactic Recode'!$A$1:$B$547,2,FALSE))</f>
        <v/>
      </c>
      <c r="FR153" t="str">
        <f>IF(ISERROR(MATCH(FR$1,'CSC Mitre'!EV$1:EV$220,0)),"",VLOOKUP(FR$1,'Tactic Recode'!$A$1:$B$547,2,FALSE))</f>
        <v/>
      </c>
      <c r="FS153" t="str">
        <f>IF(ISERROR(MATCH(FS$1,'CSC Mitre'!EV$1:EV$220,0)),"",VLOOKUP(FS$1,'Tactic Recode'!$A$1:$B$547,2,FALSE))</f>
        <v/>
      </c>
      <c r="FT153" t="str">
        <f>IF(ISERROR(MATCH(FT$1,'CSC Mitre'!EV$1:EV$220,0)),"",VLOOKUP(FT$1,'Tactic Recode'!$A$1:$B$547,2,FALSE))</f>
        <v/>
      </c>
      <c r="FU153" t="str">
        <f>IF(ISERROR(MATCH(FU$1,'CSC Mitre'!EV$1:EV$220,0)),"",VLOOKUP(FU$1,'Tactic Recode'!$A$1:$B$547,2,FALSE))</f>
        <v/>
      </c>
      <c r="FV153" t="str">
        <f>IF(ISERROR(MATCH(FV$1,'CSC Mitre'!EV$1:EV$220,0)),"",VLOOKUP(FV$1,'Tactic Recode'!$A$1:$B$547,2,FALSE))</f>
        <v/>
      </c>
      <c r="FW153" t="str">
        <f>IF(ISERROR(MATCH(FW$1,'CSC Mitre'!EV$1:EV$220,0)),"",VLOOKUP(FW$1,'Tactic Recode'!$A$1:$B$547,2,FALSE))</f>
        <v/>
      </c>
      <c r="FX153" t="str">
        <f>IF(ISERROR(MATCH(FX$1,'CSC Mitre'!EV$1:EV$220,0)),"",VLOOKUP(FX$1,'Tactic Recode'!$A$1:$B$547,2,FALSE))</f>
        <v/>
      </c>
      <c r="FY153" t="str">
        <f>IF(ISERROR(MATCH(FY$1,'CSC Mitre'!EV$1:EV$220,0)),"",VLOOKUP(FY$1,'Tactic Recode'!$A$1:$B$547,2,FALSE))</f>
        <v/>
      </c>
      <c r="FZ153" t="str">
        <f>IF(ISERROR(MATCH(FZ$1,'CSC Mitre'!EV$1:EV$220,0)),"",VLOOKUP(FZ$1,'Tactic Recode'!$A$1:$B$547,2,FALSE))</f>
        <v/>
      </c>
      <c r="GA153" t="str">
        <f>IF(ISERROR(MATCH(GA$1,'CSC Mitre'!EV$1:EV$220,0)),"",VLOOKUP(GA$1,'Tactic Recode'!$A$1:$B$547,2,FALSE))</f>
        <v/>
      </c>
      <c r="GB153" t="str">
        <f>IF(ISERROR(MATCH(GB$1,'CSC Mitre'!EV$1:EV$220,0)),"",VLOOKUP(GB$1,'Tactic Recode'!$A$1:$B$547,2,FALSE))</f>
        <v/>
      </c>
      <c r="GC153" t="str">
        <f>IF(ISERROR(MATCH(GC$1,'CSC Mitre'!EV$1:EV$220,0)),"",VLOOKUP(GC$1,'Tactic Recode'!$A$1:$B$547,2,FALSE))</f>
        <v/>
      </c>
      <c r="GD153" t="str">
        <f>IF(ISERROR(MATCH(GD$1,'CSC Mitre'!EV$1:EV$220,0)),"",VLOOKUP(GD$1,'Tactic Recode'!$A$1:$B$547,2,FALSE))</f>
        <v/>
      </c>
      <c r="GE153" t="str">
        <f>IF(ISERROR(MATCH(GE$1,'CSC Mitre'!EV$1:EV$220,0)),"",VLOOKUP(GE$1,'Tactic Recode'!$A$1:$B$547,2,FALSE))</f>
        <v/>
      </c>
      <c r="GF153" t="str">
        <f>IF(ISERROR(MATCH(GF$1,'CSC Mitre'!EV$1:EV$220,0)),"",VLOOKUP(GF$1,'Tactic Recode'!$A$1:$B$547,2,FALSE))</f>
        <v/>
      </c>
      <c r="GG153" t="str">
        <f>IF(ISERROR(MATCH(GG$1,'CSC Mitre'!EV$1:EV$220,0)),"",VLOOKUP(GG$1,'Tactic Recode'!$A$1:$B$547,2,FALSE))</f>
        <v/>
      </c>
      <c r="GH153" t="str">
        <f>IF(ISERROR(MATCH(GH$1,'CSC Mitre'!EV$1:EV$220,0)),"",VLOOKUP(GH$1,'Tactic Recode'!$A$1:$B$547,2,FALSE))</f>
        <v/>
      </c>
      <c r="GI153" t="str">
        <f>IF(ISERROR(MATCH(GI$1,'CSC Mitre'!EV$1:EV$220,0)),"",VLOOKUP(GI$1,'Tactic Recode'!$A$1:$B$547,2,FALSE))</f>
        <v/>
      </c>
      <c r="GJ153" t="str">
        <f>IF(ISERROR(MATCH(GJ$1,'CSC Mitre'!EV$1:EV$220,0)),"",VLOOKUP(GJ$1,'Tactic Recode'!$A$1:$B$547,2,FALSE))</f>
        <v/>
      </c>
      <c r="GK153" t="str">
        <f>IF(ISERROR(MATCH(GK$1,'CSC Mitre'!EV$1:EV$220,0)),"",VLOOKUP(GK$1,'Tactic Recode'!$A$1:$B$547,2,FALSE))</f>
        <v/>
      </c>
      <c r="GL153" t="str">
        <f>IF(ISERROR(MATCH(GL$1,'CSC Mitre'!EV$1:EV$220,0)),"",VLOOKUP(GL$1,'Tactic Recode'!$A$1:$B$547,2,FALSE))</f>
        <v/>
      </c>
      <c r="GM153" t="str">
        <f>IF(ISERROR(MATCH(GM$1,'CSC Mitre'!EV$1:EV$220,0)),"",VLOOKUP(GM$1,'Tactic Recode'!$A$1:$B$547,2,FALSE))</f>
        <v/>
      </c>
      <c r="GN153" t="str">
        <f>IF(ISERROR(MATCH(GN$1,'CSC Mitre'!EV$1:EV$220,0)),"",VLOOKUP(GN$1,'Tactic Recode'!$A$1:$B$547,2,FALSE))</f>
        <v/>
      </c>
      <c r="GO153" t="str">
        <f>IF(ISERROR(MATCH(GO$1,'CSC Mitre'!EV$1:EV$220,0)),"",VLOOKUP(GO$1,'Tactic Recode'!$A$1:$B$547,2,FALSE))</f>
        <v/>
      </c>
      <c r="GP153" t="str">
        <f>IF(ISERROR(MATCH(GP$1,'CSC Mitre'!EV$1:EV$220,0)),"",VLOOKUP(GP$1,'Tactic Recode'!$A$1:$B$547,2,FALSE))</f>
        <v/>
      </c>
      <c r="GQ153" t="str">
        <f>IF(ISERROR(MATCH(GQ$1,'CSC Mitre'!EV$1:EV$220,0)),"",VLOOKUP(GQ$1,'Tactic Recode'!$A$1:$B$547,2,FALSE))</f>
        <v/>
      </c>
      <c r="GR153" t="str">
        <f>IF(ISERROR(MATCH(GR$1,'CSC Mitre'!EV$1:EV$220,0)),"",VLOOKUP(GR$1,'Tactic Recode'!$A$1:$B$547,2,FALSE))</f>
        <v/>
      </c>
      <c r="GS153" t="str">
        <f>IF(ISERROR(MATCH(GS$1,'CSC Mitre'!EV$1:EV$220,0)),"",VLOOKUP(GS$1,'Tactic Recode'!$A$1:$B$547,2,FALSE))</f>
        <v/>
      </c>
      <c r="GT153" t="str">
        <f>IF(ISERROR(MATCH(GT$1,'CSC Mitre'!EV$1:EV$220,0)),"",VLOOKUP(GT$1,'Tactic Recode'!$A$1:$B$547,2,FALSE))</f>
        <v/>
      </c>
      <c r="GU153" t="str">
        <f>IF(ISERROR(MATCH(GU$1,'CSC Mitre'!EV$1:EV$220,0)),"",VLOOKUP(GU$1,'Tactic Recode'!$A$1:$B$547,2,FALSE))</f>
        <v/>
      </c>
      <c r="GV153" t="str">
        <f>IF(ISERROR(MATCH(GV$1,'CSC Mitre'!EV$1:EV$220,0)),"",VLOOKUP(GV$1,'Tactic Recode'!$A$1:$B$547,2,FALSE))</f>
        <v/>
      </c>
      <c r="GW153" t="str">
        <f>IF(ISERROR(MATCH(GW$1,'CSC Mitre'!EV$1:EV$220,0)),"",VLOOKUP(GW$1,'Tactic Recode'!$A$1:$B$547,2,FALSE))</f>
        <v/>
      </c>
      <c r="GX153" t="str">
        <f>IF(ISERROR(MATCH(GX$1,'CSC Mitre'!EV$1:EV$220,0)),"",VLOOKUP(GX$1,'Tactic Recode'!$A$1:$B$547,2,FALSE))</f>
        <v/>
      </c>
      <c r="GY153" t="str">
        <f>IF(ISERROR(MATCH(GY$1,'CSC Mitre'!EV$1:EV$220,0)),"",VLOOKUP(GY$1,'Tactic Recode'!$A$1:$B$547,2,FALSE))</f>
        <v/>
      </c>
      <c r="GZ153" t="str">
        <f>IF(ISERROR(MATCH(GZ$1,'CSC Mitre'!EV$1:EV$220,0)),"",VLOOKUP(GZ$1,'Tactic Recode'!$A$1:$B$547,2,FALSE))</f>
        <v/>
      </c>
      <c r="HA153" t="str">
        <f>IF(ISERROR(MATCH(HA$1,'CSC Mitre'!EV$1:EV$220,0)),"",VLOOKUP(HA$1,'Tactic Recode'!$A$1:$B$547,2,FALSE))</f>
        <v/>
      </c>
      <c r="HB153" t="str">
        <f>IF(ISERROR(MATCH(HB$1,'CSC Mitre'!EV$1:EV$220,0)),"",VLOOKUP(HB$1,'Tactic Recode'!$A$1:$B$547,2,FALSE))</f>
        <v/>
      </c>
      <c r="HC153" t="str">
        <f>IF(ISERROR(MATCH(HC$1,'CSC Mitre'!EV$1:EV$220,0)),"",VLOOKUP(HC$1,'Tactic Recode'!$A$1:$B$547,2,FALSE))</f>
        <v/>
      </c>
      <c r="HD153" t="str">
        <f>IF(ISERROR(MATCH(HD$1,'CSC Mitre'!EV$1:EV$220,0)),"",VLOOKUP(HD$1,'Tactic Recode'!$A$1:$B$547,2,FALSE))</f>
        <v/>
      </c>
      <c r="HE153" t="str">
        <f>IF(ISERROR(MATCH(HE$1,'CSC Mitre'!EV$1:EV$220,0)),"",VLOOKUP(HE$1,'Tactic Recode'!$A$1:$B$547,2,FALSE))</f>
        <v/>
      </c>
      <c r="HF153" t="str">
        <f>IF(ISERROR(MATCH(HF$1,'CSC Mitre'!EV$1:EV$220,0)),"",VLOOKUP(HF$1,'Tactic Recode'!$A$1:$B$547,2,FALSE))</f>
        <v/>
      </c>
      <c r="HG153" t="str">
        <f>IF(ISERROR(MATCH(HG$1,'CSC Mitre'!EV$1:EV$220,0)),"",VLOOKUP(HG$1,'Tactic Recode'!$A$1:$B$547,2,FALSE))</f>
        <v/>
      </c>
      <c r="HH153" t="str">
        <f>IF(ISERROR(MATCH(HH$1,'CSC Mitre'!EV$1:EV$220,0)),"",VLOOKUP(HH$1,'Tactic Recode'!$A$1:$B$547,2,FALSE))</f>
        <v/>
      </c>
      <c r="HI153" t="str">
        <f>IF(ISERROR(MATCH(HI$1,'CSC Mitre'!EV$1:EV$220,0)),"",VLOOKUP(HI$1,'Tactic Recode'!$A$1:$B$547,2,FALSE))</f>
        <v/>
      </c>
      <c r="HJ153" t="str">
        <f>IF(ISERROR(MATCH(HJ$1,'CSC Mitre'!EV$1:EV$220,0)),"",VLOOKUP(HJ$1,'Tactic Recode'!$A$1:$B$547,2,FALSE))</f>
        <v/>
      </c>
      <c r="HK153" t="str">
        <f>IF(ISERROR(MATCH(HK$1,'CSC Mitre'!EV$1:EV$220,0)),"",VLOOKUP(HK$1,'Tactic Recode'!$A$1:$B$547,2,FALSE))</f>
        <v/>
      </c>
      <c r="HL153" t="str">
        <f>IF(ISERROR(MATCH(HL$1,'CSC Mitre'!EV$1:EV$220,0)),"",VLOOKUP(HL$1,'Tactic Recode'!$A$1:$B$547,2,FALSE))</f>
        <v/>
      </c>
      <c r="HM153" t="str">
        <f>IF(ISERROR(MATCH(HM$1,'CSC Mitre'!EV$1:EV$220,0)),"",VLOOKUP(HM$1,'Tactic Recode'!$A$1:$B$547,2,FALSE))</f>
        <v/>
      </c>
      <c r="HN153" t="str">
        <f>IF(ISERROR(MATCH(HN$1,'CSC Mitre'!EV$1:EV$220,0)),"",VLOOKUP(HN$1,'Tactic Recode'!$A$1:$B$547,2,FALSE))</f>
        <v/>
      </c>
      <c r="HO153" t="str">
        <f>IF(ISERROR(MATCH(HO$1,'CSC Mitre'!EV$1:EV$220,0)),"",VLOOKUP(HO$1,'Tactic Recode'!$A$1:$B$547,2,FALSE))</f>
        <v/>
      </c>
      <c r="HP153" t="str">
        <f>IF(ISERROR(MATCH(HP$1,'CSC Mitre'!EV$1:EV$220,0)),"",VLOOKUP(HP$1,'Tactic Recode'!$A$1:$B$547,2,FALSE))</f>
        <v/>
      </c>
      <c r="HQ153" t="str">
        <f>IF(ISERROR(MATCH(HQ$1,'CSC Mitre'!EV$1:EV$220,0)),"",VLOOKUP(HQ$1,'Tactic Recode'!$A$1:$B$547,2,FALSE))</f>
        <v/>
      </c>
      <c r="HR153" t="str">
        <f>IF(ISERROR(MATCH(HR$1,'CSC Mitre'!EV$1:EV$220,0)),"",VLOOKUP(HR$1,'Tactic Recode'!$A$1:$B$547,2,FALSE))</f>
        <v/>
      </c>
      <c r="HS153" t="str">
        <f>IF(ISERROR(MATCH(HS$1,'CSC Mitre'!EV$1:EV$220,0)),"",VLOOKUP(HS$1,'Tactic Recode'!$A$1:$B$547,2,FALSE))</f>
        <v/>
      </c>
      <c r="HT153" t="str">
        <f>IF(ISERROR(MATCH(HT$1,'CSC Mitre'!EV$1:EV$220,0)),"",VLOOKUP(HT$1,'Tactic Recode'!$A$1:$B$547,2,FALSE))</f>
        <v/>
      </c>
      <c r="HU153" t="str">
        <f>IF(ISERROR(MATCH(HU$1,'CSC Mitre'!EV$1:EV$220,0)),"",VLOOKUP(HU$1,'Tactic Recode'!$A$1:$B$547,2,FALSE))</f>
        <v/>
      </c>
      <c r="HV153" t="str">
        <f>IF(ISERROR(MATCH(HV$1,'CSC Mitre'!EV$1:EV$220,0)),"",VLOOKUP(HV$1,'Tactic Recode'!$A$1:$B$547,2,FALSE))</f>
        <v/>
      </c>
      <c r="HW153" t="str">
        <f>IF(ISERROR(MATCH(HW$1,'CSC Mitre'!EV$1:EV$220,0)),"",VLOOKUP(HW$1,'Tactic Recode'!$A$1:$B$547,2,FALSE))</f>
        <v/>
      </c>
      <c r="HX153" t="str">
        <f>IF(ISERROR(MATCH(HX$1,'CSC Mitre'!EV$1:EV$220,0)),"",VLOOKUP(HX$1,'Tactic Recode'!$A$1:$B$547,2,FALSE))</f>
        <v/>
      </c>
      <c r="HY153" t="str">
        <f>IF(ISERROR(MATCH(HY$1,'CSC Mitre'!EV$1:EV$220,0)),"",VLOOKUP(HY$1,'Tactic Recode'!$A$1:$B$547,2,FALSE))</f>
        <v/>
      </c>
      <c r="HZ153" t="str">
        <f>IF(ISERROR(MATCH(HZ$1,'CSC Mitre'!EV$1:EV$220,0)),"",VLOOKUP(HZ$1,'Tactic Recode'!$A$1:$B$547,2,FALSE))</f>
        <v/>
      </c>
      <c r="IA153" t="str">
        <f>IF(ISERROR(MATCH(IA$1,'CSC Mitre'!EV$1:EV$220,0)),"",VLOOKUP(IA$1,'Tactic Recode'!$A$1:$B$547,2,FALSE))</f>
        <v/>
      </c>
      <c r="IB153" t="str">
        <f>IF(ISERROR(MATCH(IB$1,'CSC Mitre'!EV$1:EV$220,0)),"",VLOOKUP(IB$1,'Tactic Recode'!$A$1:$B$547,2,FALSE))</f>
        <v/>
      </c>
      <c r="IC153" t="str">
        <f>IF(ISERROR(MATCH(IC$1,'CSC Mitre'!EV$1:EV$220,0)),"",VLOOKUP(IC$1,'Tactic Recode'!$A$1:$B$547,2,FALSE))</f>
        <v/>
      </c>
      <c r="ID153" t="str">
        <f>IF(ISERROR(MATCH(ID$1,'CSC Mitre'!EV$1:EV$220,0)),"",VLOOKUP(ID$1,'Tactic Recode'!$A$1:$B$547,2,FALSE))</f>
        <v/>
      </c>
      <c r="IE153" t="str">
        <f>IF(ISERROR(MATCH(IE$1,'CSC Mitre'!EV$1:EV$220,0)),"",VLOOKUP(IE$1,'Tactic Recode'!$A$1:$B$547,2,FALSE))</f>
        <v/>
      </c>
      <c r="IF153" t="str">
        <f>IF(ISERROR(MATCH(IF$1,'CSC Mitre'!EV$1:EV$220,0)),"",VLOOKUP(IF$1,'Tactic Recode'!$A$1:$B$547,2,FALSE))</f>
        <v/>
      </c>
      <c r="IG153" t="str">
        <f>IF(ISERROR(MATCH(IG$1,'CSC Mitre'!EV$1:EV$220,0)),"",VLOOKUP(IG$1,'Tactic Recode'!$A$1:$B$547,2,FALSE))</f>
        <v/>
      </c>
      <c r="IH153" t="str">
        <f>IF(ISERROR(MATCH(IH$1,'CSC Mitre'!EV$1:EV$220,0)),"",VLOOKUP(IH$1,'Tactic Recode'!$A$1:$B$547,2,FALSE))</f>
        <v/>
      </c>
      <c r="II153" t="str">
        <f>IF(ISERROR(MATCH(II$1,'CSC Mitre'!EV$1:EV$220,0)),"",VLOOKUP(II$1,'Tactic Recode'!$A$1:$B$547,2,FALSE))</f>
        <v/>
      </c>
      <c r="IJ153" t="str">
        <f>IF(ISERROR(MATCH(IJ$1,'CSC Mitre'!EV$1:EV$220,0)),"",VLOOKUP(IJ$1,'Tactic Recode'!$A$1:$B$547,2,FALSE))</f>
        <v/>
      </c>
      <c r="IK153" t="str">
        <f>IF(ISERROR(MATCH(IK$1,'CSC Mitre'!EV$1:EV$220,0)),"",VLOOKUP(IK$1,'Tactic Recode'!$A$1:$B$547,2,FALSE))</f>
        <v/>
      </c>
      <c r="IL153" t="str">
        <f>IF(ISERROR(MATCH(IL$1,'CSC Mitre'!EV$1:EV$220,0)),"",VLOOKUP(IL$1,'Tactic Recode'!$A$1:$B$547,2,FALSE))</f>
        <v/>
      </c>
      <c r="IM153" t="str">
        <f>IF(ISERROR(MATCH(IM$1,'CSC Mitre'!EV$1:EV$220,0)),"",VLOOKUP(IM$1,'Tactic Recode'!$A$1:$B$547,2,FALSE))</f>
        <v/>
      </c>
      <c r="IN153" t="str">
        <f>IF(ISERROR(MATCH(IN$1,'CSC Mitre'!EV$1:EV$220,0)),"",VLOOKUP(IN$1,'Tactic Recode'!$A$1:$B$547,2,FALSE))</f>
        <v/>
      </c>
      <c r="IO153" t="str">
        <f>IF(ISERROR(MATCH(IO$1,'CSC Mitre'!EV$1:EV$220,0)),"",VLOOKUP(IO$1,'Tactic Recode'!$A$1:$B$547,2,FALSE))</f>
        <v/>
      </c>
      <c r="IP153" t="str">
        <f>IF(ISERROR(MATCH(IP$1,'CSC Mitre'!EV$1:EV$220,0)),"",VLOOKUP(IP$1,'Tactic Recode'!$A$1:$B$547,2,FALSE))</f>
        <v/>
      </c>
      <c r="IQ153" t="str">
        <f>IF(ISERROR(MATCH(IQ$1,'CSC Mitre'!EV$1:EV$220,0)),"",VLOOKUP(IQ$1,'Tactic Recode'!$A$1:$B$547,2,FALSE))</f>
        <v/>
      </c>
      <c r="IR153" t="str">
        <f>IF(ISERROR(MATCH(IR$1,'CSC Mitre'!EV$1:EV$220,0)),"",VLOOKUP(IR$1,'Tactic Recode'!$A$1:$B$547,2,FALSE))</f>
        <v/>
      </c>
      <c r="IS153" t="str">
        <f>IF(ISERROR(MATCH(IS$1,'CSC Mitre'!EV$1:EV$220,0)),"",VLOOKUP(IS$1,'Tactic Recode'!$A$1:$B$547,2,FALSE))</f>
        <v/>
      </c>
      <c r="IT153" t="str">
        <f>IF(ISERROR(MATCH(IT$1,'CSC Mitre'!EV$1:EV$220,0)),"",VLOOKUP(IT$1,'Tactic Recode'!$A$1:$B$547,2,FALSE))</f>
        <v/>
      </c>
      <c r="IU153" t="str">
        <f>IF(ISERROR(MATCH(IU$1,'CSC Mitre'!EV$1:EV$220,0)),"",VLOOKUP(IU$1,'Tactic Recode'!$A$1:$B$547,2,FALSE))</f>
        <v/>
      </c>
      <c r="IV153" t="str">
        <f>IF(ISERROR(MATCH(IV$1,'CSC Mitre'!EV$1:EV$220,0)),"",VLOOKUP(IV$1,'Tactic Recode'!$A$1:$B$547,2,FALSE))</f>
        <v/>
      </c>
      <c r="IW153" t="str">
        <f>IF(ISERROR(MATCH(IW$1,'CSC Mitre'!EV$1:EV$220,0)),"",VLOOKUP(IW$1,'Tactic Recode'!$A$1:$B$547,2,FALSE))</f>
        <v/>
      </c>
      <c r="IX153" t="str">
        <f>IF(ISERROR(MATCH(IX$1,'CSC Mitre'!EV$1:EV$220,0)),"",VLOOKUP(IX$1,'Tactic Recode'!$A$1:$B$547,2,FALSE))</f>
        <v/>
      </c>
      <c r="IY153" t="str">
        <f>IF(ISERROR(MATCH(IY$1,'CSC Mitre'!EV$1:EV$220,0)),"",VLOOKUP(IY$1,'Tactic Recode'!$A$1:$B$547,2,FALSE))</f>
        <v/>
      </c>
      <c r="IZ153" t="str">
        <f>IF(ISERROR(MATCH(IZ$1,'CSC Mitre'!EV$1:EV$220,0)),"",VLOOKUP(IZ$1,'Tactic Recode'!$A$1:$B$547,2,FALSE))</f>
        <v/>
      </c>
      <c r="JA153" t="str">
        <f>IF(ISERROR(MATCH(JA$1,'CSC Mitre'!EV$1:EV$220,0)),"",VLOOKUP(JA$1,'Tactic Recode'!$A$1:$B$547,2,FALSE))</f>
        <v/>
      </c>
      <c r="JB153" t="str">
        <f>IF(ISERROR(MATCH(JB$1,'CSC Mitre'!EV$1:EV$220,0)),"",VLOOKUP(JB$1,'Tactic Recode'!$A$1:$B$547,2,FALSE))</f>
        <v/>
      </c>
      <c r="JC153" t="str">
        <f>IF(ISERROR(MATCH(JC$1,'CSC Mitre'!EV$1:EV$220,0)),"",VLOOKUP(JC$1,'Tactic Recode'!$A$1:$B$547,2,FALSE))</f>
        <v/>
      </c>
      <c r="JD153" t="str">
        <f>IF(ISERROR(MATCH(JD$1,'CSC Mitre'!EV$1:EV$220,0)),"",VLOOKUP(JD$1,'Tactic Recode'!$A$1:$B$547,2,FALSE))</f>
        <v/>
      </c>
      <c r="JE153" t="str">
        <f>IF(ISERROR(MATCH(JE$1,'CSC Mitre'!EV$1:EV$220,0)),"",VLOOKUP(JE$1,'Tactic Recode'!$A$1:$B$547,2,FALSE))</f>
        <v/>
      </c>
      <c r="JF153" t="str">
        <f>IF(ISERROR(MATCH(JF$1,'CSC Mitre'!EV$1:EV$220,0)),"",VLOOKUP(JF$1,'Tactic Recode'!$A$1:$B$547,2,FALSE))</f>
        <v/>
      </c>
      <c r="JG153" t="str">
        <f>IF(ISERROR(MATCH(JG$1,'CSC Mitre'!EV$1:EV$220,0)),"",VLOOKUP(JG$1,'Tactic Recode'!$A$1:$B$547,2,FALSE))</f>
        <v/>
      </c>
      <c r="JH153" t="str">
        <f>IF(ISERROR(MATCH(JH$1,'CSC Mitre'!EV$1:EV$220,0)),"",VLOOKUP(JH$1,'Tactic Recode'!$A$1:$B$547,2,FALSE))</f>
        <v/>
      </c>
      <c r="JI153" t="str">
        <f>IF(ISERROR(MATCH(JI$1,'CSC Mitre'!EV$1:EV$220,0)),"",VLOOKUP(JI$1,'Tactic Recode'!$A$1:$B$547,2,FALSE))</f>
        <v/>
      </c>
      <c r="JJ153" t="str">
        <f>IF(ISERROR(MATCH(JJ$1,'CSC Mitre'!EV$1:EV$220,0)),"",VLOOKUP(JJ$1,'Tactic Recode'!$A$1:$B$547,2,FALSE))</f>
        <v/>
      </c>
      <c r="JK153" t="str">
        <f>IF(ISERROR(MATCH(JK$1,'CSC Mitre'!EV$1:EV$220,0)),"",VLOOKUP(JK$1,'Tactic Recode'!$A$1:$B$547,2,FALSE))</f>
        <v/>
      </c>
      <c r="JL153" t="str">
        <f>IF(ISERROR(MATCH(JL$1,'CSC Mitre'!EV$1:EV$220,0)),"",VLOOKUP(JL$1,'Tactic Recode'!$A$1:$B$547,2,FALSE))</f>
        <v/>
      </c>
      <c r="JM153" t="str">
        <f>IF(ISERROR(MATCH(JM$1,'CSC Mitre'!EV$1:EV$220,0)),"",VLOOKUP(JM$1,'Tactic Recode'!$A$1:$B$547,2,FALSE))</f>
        <v/>
      </c>
      <c r="JN153" t="str">
        <f>IF(ISERROR(MATCH(JN$1,'CSC Mitre'!EV$1:EV$220,0)),"",VLOOKUP(JN$1,'Tactic Recode'!$A$1:$B$547,2,FALSE))</f>
        <v/>
      </c>
      <c r="JO153" t="str">
        <f>IF(ISERROR(MATCH(JO$1,'CSC Mitre'!EV$1:EV$220,0)),"",VLOOKUP(JO$1,'Tactic Recode'!$A$1:$B$547,2,FALSE))</f>
        <v/>
      </c>
      <c r="JP153" t="str">
        <f>IF(ISERROR(MATCH(JP$1,'CSC Mitre'!EV$1:EV$220,0)),"",VLOOKUP(JP$1,'Tactic Recode'!$A$1:$B$547,2,FALSE))</f>
        <v/>
      </c>
      <c r="JQ153" t="str">
        <f>IF(ISERROR(MATCH(JQ$1,'CSC Mitre'!EV$1:EV$220,0)),"",VLOOKUP(JQ$1,'Tactic Recode'!$A$1:$B$547,2,FALSE))</f>
        <v/>
      </c>
      <c r="JR153" t="str">
        <f>IF(ISERROR(MATCH(JR$1,'CSC Mitre'!EV$1:EV$220,0)),"",VLOOKUP(JR$1,'Tactic Recode'!$A$1:$B$547,2,FALSE))</f>
        <v/>
      </c>
      <c r="JS153" t="str">
        <f>IF(ISERROR(MATCH(JS$1,'CSC Mitre'!EV$1:EV$220,0)),"",VLOOKUP(JS$1,'Tactic Recode'!$A$1:$B$547,2,FALSE))</f>
        <v/>
      </c>
      <c r="JT153" t="str">
        <f>IF(ISERROR(MATCH(JT$1,'CSC Mitre'!EV$1:EV$220,0)),"",VLOOKUP(JT$1,'Tactic Recode'!$A$1:$B$547,2,FALSE))</f>
        <v/>
      </c>
      <c r="JU153" t="str">
        <f>IF(ISERROR(MATCH(JU$1,'CSC Mitre'!EV$1:EV$220,0)),"",VLOOKUP(JU$1,'Tactic Recode'!$A$1:$B$547,2,FALSE))</f>
        <v/>
      </c>
      <c r="JV153" t="str">
        <f>IF(ISERROR(MATCH(JV$1,'CSC Mitre'!EV$1:EV$220,0)),"",VLOOKUP(JV$1,'Tactic Recode'!$A$1:$B$547,2,FALSE))</f>
        <v/>
      </c>
      <c r="JW153" t="str">
        <f>IF(ISERROR(MATCH(JW$1,'CSC Mitre'!EV$1:EV$220,0)),"",VLOOKUP(JW$1,'Tactic Recode'!$A$1:$B$547,2,FALSE))</f>
        <v/>
      </c>
      <c r="JX153" t="str">
        <f>IF(ISERROR(MATCH(JX$1,'CSC Mitre'!EV$1:EV$220,0)),"",VLOOKUP(JX$1,'Tactic Recode'!$A$1:$B$547,2,FALSE))</f>
        <v/>
      </c>
      <c r="JY153" t="str">
        <f>IF(ISERROR(MATCH(JY$1,'CSC Mitre'!EV$1:EV$220,0)),"",VLOOKUP(JY$1,'Tactic Recode'!$A$1:$B$547,2,FALSE))</f>
        <v/>
      </c>
      <c r="JZ153" t="str">
        <f>IF(ISERROR(MATCH(JZ$1,'CSC Mitre'!EV$1:EV$220,0)),"",VLOOKUP(JZ$1,'Tactic Recode'!$A$1:$B$547,2,FALSE))</f>
        <v/>
      </c>
      <c r="KA153" t="str">
        <f>IF(ISERROR(MATCH(KA$1,'CSC Mitre'!EV$1:EV$220,0)),"",VLOOKUP(KA$1,'Tactic Recode'!$A$1:$B$547,2,FALSE))</f>
        <v/>
      </c>
      <c r="KB153" t="str">
        <f>IF(ISERROR(MATCH(KB$1,'CSC Mitre'!EV$1:EV$220,0)),"",VLOOKUP(KB$1,'Tactic Recode'!$A$1:$B$547,2,FALSE))</f>
        <v/>
      </c>
      <c r="KC153" t="str">
        <f>IF(ISERROR(MATCH(KC$1,'CSC Mitre'!EV$1:EV$220,0)),"",VLOOKUP(KC$1,'Tactic Recode'!$A$1:$B$547,2,FALSE))</f>
        <v/>
      </c>
      <c r="KD153" t="str">
        <f>IF(ISERROR(MATCH(KD$1,'CSC Mitre'!EV$1:EV$220,0)),"",VLOOKUP(KD$1,'Tactic Recode'!$A$1:$B$547,2,FALSE))</f>
        <v/>
      </c>
      <c r="KE153" t="str">
        <f>IF(ISERROR(MATCH(KE$1,'CSC Mitre'!EV$1:EV$220,0)),"",VLOOKUP(KE$1,'Tactic Recode'!$A$1:$B$547,2,FALSE))</f>
        <v/>
      </c>
      <c r="KF153" t="str">
        <f>IF(ISERROR(MATCH(KF$1,'CSC Mitre'!EV$1:EV$220,0)),"",VLOOKUP(KF$1,'Tactic Recode'!$A$1:$B$547,2,FALSE))</f>
        <v/>
      </c>
      <c r="KG153" t="str">
        <f>IF(ISERROR(MATCH(KG$1,'CSC Mitre'!EV$1:EV$220,0)),"",VLOOKUP(KG$1,'Tactic Recode'!$A$1:$B$547,2,FALSE))</f>
        <v/>
      </c>
      <c r="KH153" t="str">
        <f>IF(ISERROR(MATCH(KH$1,'CSC Mitre'!EV$1:EV$220,0)),"",VLOOKUP(KH$1,'Tactic Recode'!$A$1:$B$547,2,FALSE))</f>
        <v/>
      </c>
      <c r="KI153" t="str">
        <f>IF(ISERROR(MATCH(KI$1,'CSC Mitre'!EV$1:EV$220,0)),"",VLOOKUP(KI$1,'Tactic Recode'!$A$1:$B$547,2,FALSE))</f>
        <v/>
      </c>
      <c r="KJ153" t="str">
        <f>IF(ISERROR(MATCH(KJ$1,'CSC Mitre'!EV$1:EV$220,0)),"",VLOOKUP(KJ$1,'Tactic Recode'!$A$1:$B$547,2,FALSE))</f>
        <v/>
      </c>
      <c r="KK153" t="str">
        <f>IF(ISERROR(MATCH(KK$1,'CSC Mitre'!EV$1:EV$220,0)),"",VLOOKUP(KK$1,'Tactic Recode'!$A$1:$B$547,2,FALSE))</f>
        <v/>
      </c>
      <c r="KL153" t="str">
        <f>IF(ISERROR(MATCH(KL$1,'CSC Mitre'!EV$1:EV$220,0)),"",VLOOKUP(KL$1,'Tactic Recode'!$A$1:$B$547,2,FALSE))</f>
        <v/>
      </c>
      <c r="KM153" t="str">
        <f>IF(ISERROR(MATCH(KM$1,'CSC Mitre'!EV$1:EV$220,0)),"",VLOOKUP(KM$1,'Tactic Recode'!$A$1:$B$547,2,FALSE))</f>
        <v/>
      </c>
      <c r="KN153" t="str">
        <f>IF(ISERROR(MATCH(KN$1,'CSC Mitre'!EV$1:EV$220,0)),"",VLOOKUP(KN$1,'Tactic Recode'!$A$1:$B$547,2,FALSE))</f>
        <v/>
      </c>
      <c r="KO153" t="str">
        <f>IF(ISERROR(MATCH(KO$1,'CSC Mitre'!EV$1:EV$220,0)),"",VLOOKUP(KO$1,'Tactic Recode'!$A$1:$B$547,2,FALSE))</f>
        <v/>
      </c>
      <c r="KP153" t="str">
        <f>IF(ISERROR(MATCH(KP$1,'CSC Mitre'!EV$1:EV$220,0)),"",VLOOKUP(KP$1,'Tactic Recode'!$A$1:$B$547,2,FALSE))</f>
        <v/>
      </c>
      <c r="KQ153" t="str">
        <f>IF(ISERROR(MATCH(KQ$1,'CSC Mitre'!EV$1:EV$220,0)),"",VLOOKUP(KQ$1,'Tactic Recode'!$A$1:$B$547,2,FALSE))</f>
        <v/>
      </c>
      <c r="KR153" t="str">
        <f>IF(ISERROR(MATCH(KR$1,'CSC Mitre'!EV$1:EV$220,0)),"",VLOOKUP(KR$1,'Tactic Recode'!$A$1:$B$547,2,FALSE))</f>
        <v/>
      </c>
      <c r="KS153" t="str">
        <f>IF(ISERROR(MATCH(KS$1,'CSC Mitre'!EV$1:EV$220,0)),"",VLOOKUP(KS$1,'Tactic Recode'!$A$1:$B$547,2,FALSE))</f>
        <v/>
      </c>
      <c r="KT153" t="str">
        <f>IF(ISERROR(MATCH(KT$1,'CSC Mitre'!EV$1:EV$220,0)),"",VLOOKUP(KT$1,'Tactic Recode'!$A$1:$B$547,2,FALSE))</f>
        <v/>
      </c>
      <c r="KU153" t="str">
        <f>IF(ISERROR(MATCH(KU$1,'CSC Mitre'!EV$1:EV$220,0)),"",VLOOKUP(KU$1,'Tactic Recode'!$A$1:$B$547,2,FALSE))</f>
        <v/>
      </c>
      <c r="KV153" t="str">
        <f>IF(ISERROR(MATCH(KV$1,'CSC Mitre'!EV$1:EV$220,0)),"",VLOOKUP(KV$1,'Tactic Recode'!$A$1:$B$547,2,FALSE))</f>
        <v/>
      </c>
      <c r="KW153" t="str">
        <f>IF(ISERROR(MATCH(KW$1,'CSC Mitre'!EV$1:EV$220,0)),"",VLOOKUP(KW$1,'Tactic Recode'!$A$1:$B$547,2,FALSE))</f>
        <v/>
      </c>
      <c r="KX153" t="str">
        <f>IF(ISERROR(MATCH(KX$1,'CSC Mitre'!EV$1:EV$220,0)),"",VLOOKUP(KX$1,'Tactic Recode'!$A$1:$B$547,2,FALSE))</f>
        <v/>
      </c>
      <c r="KY153" t="str">
        <f>IF(ISERROR(MATCH(KY$1,'CSC Mitre'!EV$1:EV$220,0)),"",VLOOKUP(KY$1,'Tactic Recode'!$A$1:$B$547,2,FALSE))</f>
        <v/>
      </c>
      <c r="KZ153" t="str">
        <f>IF(ISERROR(MATCH(KZ$1,'CSC Mitre'!EV$1:EV$220,0)),"",VLOOKUP(KZ$1,'Tactic Recode'!$A$1:$B$547,2,FALSE))</f>
        <v/>
      </c>
      <c r="LA153" t="str">
        <f>IF(ISERROR(MATCH(LA$1,'CSC Mitre'!EV$1:EV$220,0)),"",VLOOKUP(LA$1,'Tactic Recode'!$A$1:$B$547,2,FALSE))</f>
        <v/>
      </c>
      <c r="LB153" t="str">
        <f>IF(ISERROR(MATCH(LB$1,'CSC Mitre'!EV$1:EV$220,0)),"",VLOOKUP(LB$1,'Tactic Recode'!$A$1:$B$547,2,FALSE))</f>
        <v/>
      </c>
      <c r="LC153" t="str">
        <f>IF(ISERROR(MATCH(LC$1,'CSC Mitre'!EV$1:EV$220,0)),"",VLOOKUP(LC$1,'Tactic Recode'!$A$1:$B$547,2,FALSE))</f>
        <v/>
      </c>
      <c r="LD153" t="str">
        <f>IF(ISERROR(MATCH(LD$1,'CSC Mitre'!EV$1:EV$220,0)),"",VLOOKUP(LD$1,'Tactic Recode'!$A$1:$B$547,2,FALSE))</f>
        <v/>
      </c>
      <c r="LE153" t="str">
        <f>IF(ISERROR(MATCH(LE$1,'CSC Mitre'!EV$1:EV$220,0)),"",VLOOKUP(LE$1,'Tactic Recode'!$A$1:$B$547,2,FALSE))</f>
        <v/>
      </c>
      <c r="LF153" t="str">
        <f>IF(ISERROR(MATCH(LF$1,'CSC Mitre'!EV$1:EV$220,0)),"",VLOOKUP(LF$1,'Tactic Recode'!$A$1:$B$547,2,FALSE))</f>
        <v/>
      </c>
      <c r="LG153" t="str">
        <f>IF(ISERROR(MATCH(LG$1,'CSC Mitre'!EV$1:EV$220,0)),"",VLOOKUP(LG$1,'Tactic Recode'!$A$1:$B$547,2,FALSE))</f>
        <v/>
      </c>
      <c r="LH153" t="str">
        <f>IF(ISERROR(MATCH(LH$1,'CSC Mitre'!EV$1:EV$220,0)),"",VLOOKUP(LH$1,'Tactic Recode'!$A$1:$B$547,2,FALSE))</f>
        <v/>
      </c>
      <c r="LI153" t="str">
        <f>IF(ISERROR(MATCH(LI$1,'CSC Mitre'!EV$1:EV$220,0)),"",VLOOKUP(LI$1,'Tactic Recode'!$A$1:$B$547,2,FALSE))</f>
        <v/>
      </c>
      <c r="LJ153" t="str">
        <f>IF(ISERROR(MATCH(LJ$1,'CSC Mitre'!EV$1:EV$220,0)),"",VLOOKUP(LJ$1,'Tactic Recode'!$A$1:$B$547,2,FALSE))</f>
        <v/>
      </c>
      <c r="LK153" t="str">
        <f>IF(ISERROR(MATCH(LK$1,'CSC Mitre'!EV$1:EV$220,0)),"",VLOOKUP(LK$1,'Tactic Recode'!$A$1:$B$547,2,FALSE))</f>
        <v/>
      </c>
      <c r="LL153" t="str">
        <f>IF(ISERROR(MATCH(LL$1,'CSC Mitre'!EV$1:EV$220,0)),"",VLOOKUP(LL$1,'Tactic Recode'!$A$1:$B$547,2,FALSE))</f>
        <v/>
      </c>
      <c r="LM153" t="str">
        <f>IF(ISERROR(MATCH(LM$1,'CSC Mitre'!EV$1:EV$220,0)),"",VLOOKUP(LM$1,'Tactic Recode'!$A$1:$B$547,2,FALSE))</f>
        <v/>
      </c>
      <c r="LN153" t="str">
        <f>IF(ISERROR(MATCH(LN$1,'CSC Mitre'!EV$1:EV$220,0)),"",VLOOKUP(LN$1,'Tactic Recode'!$A$1:$B$547,2,FALSE))</f>
        <v/>
      </c>
      <c r="LO153" t="str">
        <f>IF(ISERROR(MATCH(LO$1,'CSC Mitre'!EV$1:EV$220,0)),"",VLOOKUP(LO$1,'Tactic Recode'!$A$1:$B$547,2,FALSE))</f>
        <v/>
      </c>
      <c r="LP153" t="str">
        <f>IF(ISERROR(MATCH(LP$1,'CSC Mitre'!EV$1:EV$220,0)),"",VLOOKUP(LP$1,'Tactic Recode'!$A$1:$B$547,2,FALSE))</f>
        <v/>
      </c>
      <c r="LQ153" t="str">
        <f>IF(ISERROR(MATCH(LQ$1,'CSC Mitre'!EV$1:EV$220,0)),"",VLOOKUP(LQ$1,'Tactic Recode'!$A$1:$B$547,2,FALSE))</f>
        <v/>
      </c>
      <c r="LR153" t="str">
        <f>IF(ISERROR(MATCH(LR$1,'CSC Mitre'!EV$1:EV$220,0)),"",VLOOKUP(LR$1,'Tactic Recode'!$A$1:$B$547,2,FALSE))</f>
        <v/>
      </c>
      <c r="LS153" t="str">
        <f>IF(ISERROR(MATCH(LS$1,'CSC Mitre'!EV$1:EV$220,0)),"",VLOOKUP(LS$1,'Tactic Recode'!$A$1:$B$547,2,FALSE))</f>
        <v/>
      </c>
      <c r="LT153" t="str">
        <f>IF(ISERROR(MATCH(LT$1,'CSC Mitre'!EV$1:EV$220,0)),"",VLOOKUP(LT$1,'Tactic Recode'!$A$1:$B$547,2,FALSE))</f>
        <v/>
      </c>
      <c r="LU153" t="str">
        <f>IF(ISERROR(MATCH(LU$1,'CSC Mitre'!EV$1:EV$220,0)),"",VLOOKUP(LU$1,'Tactic Recode'!$A$1:$B$547,2,FALSE))</f>
        <v/>
      </c>
      <c r="LV153" t="str">
        <f>IF(ISERROR(MATCH(LV$1,'CSC Mitre'!EV$1:EV$220,0)),"",VLOOKUP(LV$1,'Tactic Recode'!$A$1:$B$547,2,FALSE))</f>
        <v/>
      </c>
      <c r="LW153" t="str">
        <f>IF(ISERROR(MATCH(LW$1,'CSC Mitre'!EV$1:EV$220,0)),"",VLOOKUP(LW$1,'Tactic Recode'!$A$1:$B$547,2,FALSE))</f>
        <v/>
      </c>
      <c r="LX153" t="str">
        <f>IF(ISERROR(MATCH(LX$1,'CSC Mitre'!EV$1:EV$220,0)),"",VLOOKUP(LX$1,'Tactic Recode'!$A$1:$B$547,2,FALSE))</f>
        <v/>
      </c>
      <c r="LY153" t="str">
        <f>IF(ISERROR(MATCH(LY$1,'CSC Mitre'!EV$1:EV$220,0)),"",VLOOKUP(LY$1,'Tactic Recode'!$A$1:$B$547,2,FALSE))</f>
        <v/>
      </c>
      <c r="LZ153" t="str">
        <f>IF(ISERROR(MATCH(LZ$1,'CSC Mitre'!EV$1:EV$220,0)),"",VLOOKUP(LZ$1,'Tactic Recode'!$A$1:$B$547,2,FALSE))</f>
        <v/>
      </c>
      <c r="MA153" t="str">
        <f>IF(ISERROR(MATCH(MA$1,'CSC Mitre'!EV$1:EV$220,0)),"",VLOOKUP(MA$1,'Tactic Recode'!$A$1:$B$547,2,FALSE))</f>
        <v/>
      </c>
      <c r="MB153" t="str">
        <f>IF(ISERROR(MATCH(MB$1,'CSC Mitre'!EV$1:EV$220,0)),"",VLOOKUP(MB$1,'Tactic Recode'!$A$1:$B$547,2,FALSE))</f>
        <v/>
      </c>
      <c r="MC153" t="str">
        <f>IF(ISERROR(MATCH(MC$1,'CSC Mitre'!EV$1:EV$220,0)),"",VLOOKUP(MC$1,'Tactic Recode'!$A$1:$B$547,2,FALSE))</f>
        <v/>
      </c>
      <c r="MD153" t="str">
        <f>IF(ISERROR(MATCH(MD$1,'CSC Mitre'!EV$1:EV$220,0)),"",VLOOKUP(MD$1,'Tactic Recode'!$A$1:$B$547,2,FALSE))</f>
        <v/>
      </c>
      <c r="ME153" t="str">
        <f>IF(ISERROR(MATCH(ME$1,'CSC Mitre'!EV$1:EV$220,0)),"",VLOOKUP(ME$1,'Tactic Recode'!$A$1:$B$547,2,FALSE))</f>
        <v/>
      </c>
      <c r="MF153" t="str">
        <f>IF(ISERROR(MATCH(MF$1,'CSC Mitre'!EV$1:EV$220,0)),"",VLOOKUP(MF$1,'Tactic Recode'!$A$1:$B$547,2,FALSE))</f>
        <v/>
      </c>
      <c r="MG153" t="str">
        <f>IF(ISERROR(MATCH(MG$1,'CSC Mitre'!EV$1:EV$220,0)),"",VLOOKUP(MG$1,'Tactic Recode'!$A$1:$B$547,2,FALSE))</f>
        <v/>
      </c>
      <c r="MH153" t="str">
        <f>IF(ISERROR(MATCH(MH$1,'CSC Mitre'!EV$1:EV$220,0)),"",VLOOKUP(MH$1,'Tactic Recode'!$A$1:$B$547,2,FALSE))</f>
        <v/>
      </c>
      <c r="MI153" t="str">
        <f>IF(ISERROR(MATCH(MI$1,'CSC Mitre'!EV$1:EV$220,0)),"",VLOOKUP(MI$1,'Tactic Recode'!$A$1:$B$547,2,FALSE))</f>
        <v/>
      </c>
      <c r="MJ153" t="str">
        <f>IF(ISERROR(MATCH(MJ$1,'CSC Mitre'!EV$1:EV$220,0)),"",VLOOKUP(MJ$1,'Tactic Recode'!$A$1:$B$547,2,FALSE))</f>
        <v/>
      </c>
      <c r="MK153" t="str">
        <f>IF(ISERROR(MATCH(MK$1,'CSC Mitre'!EV$1:EV$220,0)),"",VLOOKUP(MK$1,'Tactic Recode'!$A$1:$B$547,2,FALSE))</f>
        <v/>
      </c>
      <c r="ML153" t="str">
        <f>IF(ISERROR(MATCH(ML$1,'CSC Mitre'!EV$1:EV$220,0)),"",VLOOKUP(ML$1,'Tactic Recode'!$A$1:$B$547,2,FALSE))</f>
        <v/>
      </c>
      <c r="MM153" t="str">
        <f>IF(ISERROR(MATCH(MM$1,'CSC Mitre'!EV$1:EV$220,0)),"",VLOOKUP(MM$1,'Tactic Recode'!$A$1:$B$547,2,FALSE))</f>
        <v/>
      </c>
      <c r="MN153" t="str">
        <f>IF(ISERROR(MATCH(MN$1,'CSC Mitre'!EV$1:EV$220,0)),"",VLOOKUP(MN$1,'Tactic Recode'!$A$1:$B$547,2,FALSE))</f>
        <v/>
      </c>
      <c r="MO153" t="str">
        <f>IF(ISERROR(MATCH(MO$1,'CSC Mitre'!EV$1:EV$220,0)),"",VLOOKUP(MO$1,'Tactic Recode'!$A$1:$B$547,2,FALSE))</f>
        <v/>
      </c>
      <c r="MP153" t="str">
        <f>IF(ISERROR(MATCH(MP$1,'CSC Mitre'!EV$1:EV$220,0)),"",VLOOKUP(MP$1,'Tactic Recode'!$A$1:$B$547,2,FALSE))</f>
        <v/>
      </c>
      <c r="MQ153" t="str">
        <f>IF(ISERROR(MATCH(MQ$1,'CSC Mitre'!EV$1:EV$220,0)),"",VLOOKUP(MQ$1,'Tactic Recode'!$A$1:$B$547,2,FALSE))</f>
        <v/>
      </c>
      <c r="MR153" t="str">
        <f>IF(ISERROR(MATCH(MR$1,'CSC Mitre'!EV$1:EV$220,0)),"",VLOOKUP(MR$1,'Tactic Recode'!$A$1:$B$547,2,FALSE))</f>
        <v/>
      </c>
      <c r="MS153" t="str">
        <f>IF(ISERROR(MATCH(MS$1,'CSC Mitre'!EV$1:EV$220,0)),"",VLOOKUP(MS$1,'Tactic Recode'!$A$1:$B$547,2,FALSE))</f>
        <v/>
      </c>
      <c r="MT153" t="str">
        <f>IF(ISERROR(MATCH(MT$1,'CSC Mitre'!EV$1:EV$220,0)),"",VLOOKUP(MT$1,'Tactic Recode'!$A$1:$B$547,2,FALSE))</f>
        <v/>
      </c>
      <c r="MU153" t="str">
        <f>IF(ISERROR(MATCH(MU$1,'CSC Mitre'!EV$1:EV$220,0)),"",VLOOKUP(MU$1,'Tactic Recode'!$A$1:$B$547,2,FALSE))</f>
        <v/>
      </c>
      <c r="MV153" t="str">
        <f>IF(ISERROR(MATCH(MV$1,'CSC Mitre'!EV$1:EV$220,0)),"",VLOOKUP(MV$1,'Tactic Recode'!$A$1:$B$547,2,FALSE))</f>
        <v/>
      </c>
      <c r="MW153" t="str">
        <f>IF(ISERROR(MATCH(MW$1,'CSC Mitre'!EV$1:EV$220,0)),"",VLOOKUP(MW$1,'Tactic Recode'!$A$1:$B$547,2,FALSE))</f>
        <v/>
      </c>
      <c r="MX153" t="str">
        <f>IF(ISERROR(MATCH(MX$1,'CSC Mitre'!EV$1:EV$220,0)),"",VLOOKUP(MX$1,'Tactic Recode'!$A$1:$B$547,2,FALSE))</f>
        <v/>
      </c>
      <c r="MY153" t="str">
        <f>IF(ISERROR(MATCH(MY$1,'CSC Mitre'!EV$1:EV$220,0)),"",VLOOKUP(MY$1,'Tactic Recode'!$A$1:$B$547,2,FALSE))</f>
        <v/>
      </c>
      <c r="MZ153" t="str">
        <f>IF(ISERROR(MATCH(MZ$1,'CSC Mitre'!EV$1:EV$220,0)),"",VLOOKUP(MZ$1,'Tactic Recode'!$A$1:$B$547,2,FALSE))</f>
        <v/>
      </c>
      <c r="NA153" t="str">
        <f>IF(ISERROR(MATCH(NA$1,'CSC Mitre'!EV$1:EV$220,0)),"",VLOOKUP(NA$1,'Tactic Recode'!$A$1:$B$547,2,FALSE))</f>
        <v/>
      </c>
      <c r="NB153" t="str">
        <f>IF(ISERROR(MATCH(NB$1,'CSC Mitre'!EV$1:EV$220,0)),"",VLOOKUP(NB$1,'Tactic Recode'!$A$1:$B$547,2,FALSE))</f>
        <v/>
      </c>
      <c r="NC153" t="str">
        <f>IF(ISERROR(MATCH(NC$1,'CSC Mitre'!EV$1:EV$220,0)),"",VLOOKUP(NC$1,'Tactic Recode'!$A$1:$B$547,2,FALSE))</f>
        <v/>
      </c>
      <c r="ND153" t="str">
        <f>IF(ISERROR(MATCH(ND$1,'CSC Mitre'!EV$1:EV$220,0)),"",VLOOKUP(ND$1,'Tactic Recode'!$A$1:$B$547,2,FALSE))</f>
        <v/>
      </c>
      <c r="NE153" t="str">
        <f>IF(ISERROR(MATCH(NE$1,'CSC Mitre'!EV$1:EV$220,0)),"",VLOOKUP(NE$1,'Tactic Recode'!$A$1:$B$547,2,FALSE))</f>
        <v/>
      </c>
      <c r="NF153" t="str">
        <f>IF(ISERROR(MATCH(NF$1,'CSC Mitre'!EV$1:EV$220,0)),"",VLOOKUP(NF$1,'Tactic Recode'!$A$1:$B$547,2,FALSE))</f>
        <v/>
      </c>
      <c r="NG153" t="str">
        <f>IF(ISERROR(MATCH(NG$1,'CSC Mitre'!EV$1:EV$220,0)),"",VLOOKUP(NG$1,'Tactic Recode'!$A$1:$B$547,2,FALSE))</f>
        <v/>
      </c>
      <c r="NH153" t="str">
        <f>IF(ISERROR(MATCH(NH$1,'CSC Mitre'!EV$1:EV$220,0)),"",VLOOKUP(NH$1,'Tactic Recode'!$A$1:$B$547,2,FALSE))</f>
        <v/>
      </c>
      <c r="NI153" t="str">
        <f>IF(ISERROR(MATCH(NI$1,'CSC Mitre'!EV$1:EV$220,0)),"",VLOOKUP(NI$1,'Tactic Recode'!$A$1:$B$547,2,FALSE))</f>
        <v/>
      </c>
      <c r="NJ153" t="str">
        <f>IF(ISERROR(MATCH(NJ$1,'CSC Mitre'!EV$1:EV$220,0)),"",VLOOKUP(NJ$1,'Tactic Recode'!$A$1:$B$547,2,FALSE))</f>
        <v/>
      </c>
      <c r="NK153" t="str">
        <f>IF(ISERROR(MATCH(NK$1,'CSC Mitre'!EV$1:EV$220,0)),"",VLOOKUP(NK$1,'Tactic Recode'!$A$1:$B$547,2,FALSE))</f>
        <v/>
      </c>
      <c r="NL153" t="str">
        <f>IF(ISERROR(MATCH(NL$1,'CSC Mitre'!EV$1:EV$220,0)),"",VLOOKUP(NL$1,'Tactic Recode'!$A$1:$B$547,2,FALSE))</f>
        <v/>
      </c>
      <c r="NM153" t="str">
        <f>IF(ISERROR(MATCH(NM$1,'CSC Mitre'!EV$1:EV$220,0)),"",VLOOKUP(NM$1,'Tactic Recode'!$A$1:$B$547,2,FALSE))</f>
        <v/>
      </c>
      <c r="NN153" t="str">
        <f>IF(ISERROR(MATCH(NN$1,'CSC Mitre'!EV$1:EV$220,0)),"",VLOOKUP(NN$1,'Tactic Recode'!$A$1:$B$547,2,FALSE))</f>
        <v/>
      </c>
      <c r="NO153" t="str">
        <f>IF(ISERROR(MATCH(NO$1,'CSC Mitre'!EV$1:EV$220,0)),"",VLOOKUP(NO$1,'Tactic Recode'!$A$1:$B$547,2,FALSE))</f>
        <v/>
      </c>
      <c r="NP153" t="str">
        <f>IF(ISERROR(MATCH(NP$1,'CSC Mitre'!EV$1:EV$220,0)),"",VLOOKUP(NP$1,'Tactic Recode'!$A$1:$B$547,2,FALSE))</f>
        <v/>
      </c>
      <c r="NQ153" t="str">
        <f>IF(ISERROR(MATCH(NQ$1,'CSC Mitre'!EV$1:EV$220,0)),"",VLOOKUP(NQ$1,'Tactic Recode'!$A$1:$B$547,2,FALSE))</f>
        <v/>
      </c>
      <c r="NR153" t="str">
        <f>IF(ISERROR(MATCH(NR$1,'CSC Mitre'!EV$1:EV$220,0)),"",VLOOKUP(NR$1,'Tactic Recode'!$A$1:$B$547,2,FALSE))</f>
        <v/>
      </c>
      <c r="NS153" t="str">
        <f>IF(ISERROR(MATCH(NS$1,'CSC Mitre'!EV$1:EV$220,0)),"",VLOOKUP(NS$1,'Tactic Recode'!$A$1:$B$547,2,FALSE))</f>
        <v/>
      </c>
      <c r="NT153" t="str">
        <f>IF(ISERROR(MATCH(NT$1,'CSC Mitre'!EV$1:EV$220,0)),"",VLOOKUP(NT$1,'Tactic Recode'!$A$1:$B$547,2,FALSE))</f>
        <v/>
      </c>
      <c r="NU153" t="str">
        <f>IF(ISERROR(MATCH(NU$1,'CSC Mitre'!EV$1:EV$220,0)),"",VLOOKUP(NU$1,'Tactic Recode'!$A$1:$B$547,2,FALSE))</f>
        <v/>
      </c>
      <c r="NV153" t="str">
        <f>IF(ISERROR(MATCH(NV$1,'CSC Mitre'!EV$1:EV$220,0)),"",VLOOKUP(NV$1,'Tactic Recode'!$A$1:$B$547,2,FALSE))</f>
        <v/>
      </c>
      <c r="NW153" t="str">
        <f>IF(ISERROR(MATCH(NW$1,'CSC Mitre'!EV$1:EV$220,0)),"",VLOOKUP(NW$1,'Tactic Recode'!$A$1:$B$547,2,FALSE))</f>
        <v/>
      </c>
      <c r="NX153" t="str">
        <f>IF(ISERROR(MATCH(NX$1,'CSC Mitre'!EV$1:EV$220,0)),"",VLOOKUP(NX$1,'Tactic Recode'!$A$1:$B$547,2,FALSE))</f>
        <v/>
      </c>
      <c r="NY153" t="str">
        <f>IF(ISERROR(MATCH(NY$1,'CSC Mitre'!EV$1:EV$220,0)),"",VLOOKUP(NY$1,'Tactic Recode'!$A$1:$B$547,2,FALSE))</f>
        <v/>
      </c>
      <c r="NZ153" t="str">
        <f>IF(ISERROR(MATCH(NZ$1,'CSC Mitre'!EV$1:EV$220,0)),"",VLOOKUP(NZ$1,'Tactic Recode'!$A$1:$B$547,2,FALSE))</f>
        <v/>
      </c>
      <c r="OA153" t="str">
        <f>IF(ISERROR(MATCH(OA$1,'CSC Mitre'!EV$1:EV$220,0)),"",VLOOKUP(OA$1,'Tactic Recode'!$A$1:$B$547,2,FALSE))</f>
        <v/>
      </c>
      <c r="OB153" t="str">
        <f>IF(ISERROR(MATCH(OB$1,'CSC Mitre'!EV$1:EV$220,0)),"",VLOOKUP(OB$1,'Tactic Recode'!$A$1:$B$547,2,FALSE))</f>
        <v/>
      </c>
      <c r="OC153" t="str">
        <f>IF(ISERROR(MATCH(OC$1,'CSC Mitre'!EV$1:EV$220,0)),"",VLOOKUP(OC$1,'Tactic Recode'!$A$1:$B$547,2,FALSE))</f>
        <v/>
      </c>
      <c r="OD153" t="str">
        <f>IF(ISERROR(MATCH(OD$1,'CSC Mitre'!EV$1:EV$220,0)),"",VLOOKUP(OD$1,'Tactic Recode'!$A$1:$B$547,2,FALSE))</f>
        <v/>
      </c>
      <c r="OE153" t="str">
        <f>IF(ISERROR(MATCH(OE$1,'CSC Mitre'!EV$1:EV$220,0)),"",VLOOKUP(OE$1,'Tactic Recode'!$A$1:$B$547,2,FALSE))</f>
        <v/>
      </c>
      <c r="OF153" t="str">
        <f>IF(ISERROR(MATCH(OF$1,'CSC Mitre'!EV$1:EV$220,0)),"",VLOOKUP(OF$1,'Tactic Recode'!$A$1:$B$547,2,FALSE))</f>
        <v/>
      </c>
      <c r="OG153" t="str">
        <f>IF(ISERROR(MATCH(OG$1,'CSC Mitre'!EV$1:EV$220,0)),"",VLOOKUP(OG$1,'Tactic Recode'!$A$1:$B$547,2,FALSE))</f>
        <v/>
      </c>
      <c r="OH153" t="str">
        <f>IF(ISERROR(MATCH(OH$1,'CSC Mitre'!EV$1:EV$220,0)),"",VLOOKUP(OH$1,'Tactic Recode'!$A$1:$B$547,2,FALSE))</f>
        <v/>
      </c>
      <c r="OI153" t="str">
        <f>IF(ISERROR(MATCH(OI$1,'CSC Mitre'!EV$1:EV$220,0)),"",VLOOKUP(OI$1,'Tactic Recode'!$A$1:$B$547,2,FALSE))</f>
        <v/>
      </c>
      <c r="OJ153" t="str">
        <f>IF(ISERROR(MATCH(OJ$1,'CSC Mitre'!EV$1:EV$220,0)),"",VLOOKUP(OJ$1,'Tactic Recode'!$A$1:$B$547,2,FALSE))</f>
        <v/>
      </c>
      <c r="OK153" t="str">
        <f>IF(ISERROR(MATCH(OK$1,'CSC Mitre'!EV$1:EV$220,0)),"",VLOOKUP(OK$1,'Tactic Recode'!$A$1:$B$547,2,FALSE))</f>
        <v/>
      </c>
      <c r="OL153" t="str">
        <f>IF(ISERROR(MATCH(OL$1,'CSC Mitre'!EV$1:EV$220,0)),"",VLOOKUP(OL$1,'Tactic Recode'!$A$1:$B$547,2,FALSE))</f>
        <v/>
      </c>
      <c r="OM153" t="str">
        <f>IF(ISERROR(MATCH(OM$1,'CSC Mitre'!EV$1:EV$220,0)),"",VLOOKUP(OM$1,'Tactic Recode'!$A$1:$B$547,2,FALSE))</f>
        <v/>
      </c>
      <c r="ON153" t="str">
        <f>IF(ISERROR(MATCH(ON$1,'CSC Mitre'!EV$1:EV$220,0)),"",VLOOKUP(ON$1,'Tactic Recode'!$A$1:$B$547,2,FALSE))</f>
        <v/>
      </c>
      <c r="OO153" t="str">
        <f>IF(ISERROR(MATCH(OO$1,'CSC Mitre'!EV$1:EV$220,0)),"",VLOOKUP(OO$1,'Tactic Recode'!$A$1:$B$547,2,FALSE))</f>
        <v/>
      </c>
      <c r="OP153" t="str">
        <f>IF(ISERROR(MATCH(OP$1,'CSC Mitre'!EV$1:EV$220,0)),"",VLOOKUP(OP$1,'Tactic Recode'!$A$1:$B$547,2,FALSE))</f>
        <v/>
      </c>
      <c r="OQ153" t="str">
        <f>IF(ISERROR(MATCH(OQ$1,'CSC Mitre'!EV$1:EV$220,0)),"",VLOOKUP(OQ$1,'Tactic Recode'!$A$1:$B$547,2,FALSE))</f>
        <v/>
      </c>
      <c r="OR153" t="str">
        <f>IF(ISERROR(MATCH(OR$1,'CSC Mitre'!EV$1:EV$220,0)),"",VLOOKUP(OR$1,'Tactic Recode'!$A$1:$B$547,2,FALSE))</f>
        <v/>
      </c>
      <c r="OS153" t="str">
        <f>IF(ISERROR(MATCH(OS$1,'CSC Mitre'!EV$1:EV$220,0)),"",VLOOKUP(OS$1,'Tactic Recode'!$A$1:$B$547,2,FALSE))</f>
        <v/>
      </c>
      <c r="OT153" t="str">
        <f>IF(ISERROR(MATCH(OT$1,'CSC Mitre'!EV$1:EV$220,0)),"",VLOOKUP(OT$1,'Tactic Recode'!$A$1:$B$547,2,FALSE))</f>
        <v/>
      </c>
      <c r="OU153" t="str">
        <f>IF(ISERROR(MATCH(OU$1,'CSC Mitre'!EV$1:EV$220,0)),"",VLOOKUP(OU$1,'Tactic Recode'!$A$1:$B$547,2,FALSE))</f>
        <v/>
      </c>
      <c r="OV153" t="str">
        <f>IF(ISERROR(MATCH(OV$1,'CSC Mitre'!EV$1:EV$220,0)),"",VLOOKUP(OV$1,'Tactic Recode'!$A$1:$B$547,2,FALSE))</f>
        <v/>
      </c>
      <c r="OW153" t="str">
        <f>IF(ISERROR(MATCH(OW$1,'CSC Mitre'!EV$1:EV$220,0)),"",VLOOKUP(OW$1,'Tactic Recode'!$A$1:$B$547,2,FALSE))</f>
        <v/>
      </c>
      <c r="OX153" t="str">
        <f>IF(ISERROR(MATCH(OX$1,'CSC Mitre'!EV$1:EV$220,0)),"",VLOOKUP(OX$1,'Tactic Recode'!$A$1:$B$547,2,FALSE))</f>
        <v/>
      </c>
      <c r="OY153" t="str">
        <f>IF(ISERROR(MATCH(OY$1,'CSC Mitre'!EV$1:EV$220,0)),"",VLOOKUP(OY$1,'Tactic Recode'!$A$1:$B$547,2,FALSE))</f>
        <v/>
      </c>
      <c r="OZ153" t="str">
        <f>IF(ISERROR(MATCH(OZ$1,'CSC Mitre'!EV$1:EV$220,0)),"",VLOOKUP(OZ$1,'Tactic Recode'!$A$1:$B$547,2,FALSE))</f>
        <v/>
      </c>
      <c r="PA153" t="str">
        <f>IF(ISERROR(MATCH(PA$1,'CSC Mitre'!EV$1:EV$220,0)),"",VLOOKUP(PA$1,'Tactic Recode'!$A$1:$B$547,2,FALSE))</f>
        <v/>
      </c>
      <c r="PB153" t="str">
        <f>IF(ISERROR(MATCH(PB$1,'CSC Mitre'!EV$1:EV$220,0)),"",VLOOKUP(PB$1,'Tactic Recode'!$A$1:$B$547,2,FALSE))</f>
        <v/>
      </c>
      <c r="PC153" t="str">
        <f>IF(ISERROR(MATCH(PC$1,'CSC Mitre'!EV$1:EV$220,0)),"",VLOOKUP(PC$1,'Tactic Recode'!$A$1:$B$547,2,FALSE))</f>
        <v/>
      </c>
      <c r="PD153" t="str">
        <f>IF(ISERROR(MATCH(PD$1,'CSC Mitre'!EV$1:EV$220,0)),"",VLOOKUP(PD$1,'Tactic Recode'!$A$1:$B$547,2,FALSE))</f>
        <v/>
      </c>
      <c r="PE153" t="str">
        <f>IF(ISERROR(MATCH(PE$1,'CSC Mitre'!EV$1:EV$220,0)),"",VLOOKUP(PE$1,'Tactic Recode'!$A$1:$B$547,2,FALSE))</f>
        <v/>
      </c>
      <c r="PF153" t="str">
        <f>IF(ISERROR(MATCH(PF$1,'CSC Mitre'!EV$1:EV$220,0)),"",VLOOKUP(PF$1,'Tactic Recode'!$A$1:$B$547,2,FALSE))</f>
        <v/>
      </c>
      <c r="PG153" t="str">
        <f>IF(ISERROR(MATCH(PG$1,'CSC Mitre'!EV$1:EV$220,0)),"",VLOOKUP(PG$1,'Tactic Recode'!$A$1:$B$547,2,FALSE))</f>
        <v/>
      </c>
      <c r="PH153" t="str">
        <f>IF(ISERROR(MATCH(PH$1,'CSC Mitre'!EV$1:EV$220,0)),"",VLOOKUP(PH$1,'Tactic Recode'!$A$1:$B$547,2,FALSE))</f>
        <v/>
      </c>
      <c r="PI153" t="str">
        <f>IF(ISERROR(MATCH(PI$1,'CSC Mitre'!EV$1:EV$220,0)),"",VLOOKUP(PI$1,'Tactic Recode'!$A$1:$B$547,2,FALSE))</f>
        <v/>
      </c>
      <c r="PJ153" t="str">
        <f>IF(ISERROR(MATCH(PJ$1,'CSC Mitre'!EV$1:EV$220,0)),"",VLOOKUP(PJ$1,'Tactic Recode'!$A$1:$B$547,2,FALSE))</f>
        <v/>
      </c>
      <c r="PK153" t="str">
        <f>IF(ISERROR(MATCH(PK$1,'CSC Mitre'!EV$1:EV$220,0)),"",VLOOKUP(PK$1,'Tactic Recode'!$A$1:$B$547,2,FALSE))</f>
        <v/>
      </c>
      <c r="PL153" t="str">
        <f>IF(ISERROR(MATCH(PL$1,'CSC Mitre'!EV$1:EV$220,0)),"",VLOOKUP(PL$1,'Tactic Recode'!$A$1:$B$547,2,FALSE))</f>
        <v/>
      </c>
      <c r="PM153" t="str">
        <f>IF(ISERROR(MATCH(PM$1,'CSC Mitre'!EV$1:EV$220,0)),"",VLOOKUP(PM$1,'Tactic Recode'!$A$1:$B$547,2,FALSE))</f>
        <v/>
      </c>
      <c r="PN153" t="str">
        <f>IF(ISERROR(MATCH(PN$1,'CSC Mitre'!EV$1:EV$220,0)),"",VLOOKUP(PN$1,'Tactic Recode'!$A$1:$B$547,2,FALSE))</f>
        <v/>
      </c>
      <c r="PO153" t="str">
        <f>IF(ISERROR(MATCH(PO$1,'CSC Mitre'!EV$1:EV$220,0)),"",VLOOKUP(PO$1,'Tactic Recode'!$A$1:$B$547,2,FALSE))</f>
        <v/>
      </c>
      <c r="PP153" t="str">
        <f>IF(ISERROR(MATCH(PP$1,'CSC Mitre'!EV$1:EV$220,0)),"",VLOOKUP(PP$1,'Tactic Recode'!$A$1:$B$547,2,FALSE))</f>
        <v/>
      </c>
      <c r="PQ153" t="str">
        <f>IF(ISERROR(MATCH(PQ$1,'CSC Mitre'!EV$1:EV$220,0)),"",VLOOKUP(PQ$1,'Tactic Recode'!$A$1:$B$547,2,FALSE))</f>
        <v/>
      </c>
      <c r="PR153" t="str">
        <f>IF(ISERROR(MATCH(PR$1,'CSC Mitre'!EV$1:EV$220,0)),"",VLOOKUP(PR$1,'Tactic Recode'!$A$1:$B$547,2,FALSE))</f>
        <v/>
      </c>
      <c r="PS153" t="str">
        <f>IF(ISERROR(MATCH(PS$1,'CSC Mitre'!EV$1:EV$220,0)),"",VLOOKUP(PS$1,'Tactic Recode'!$A$1:$B$547,2,FALSE))</f>
        <v/>
      </c>
      <c r="PT153" t="str">
        <f>IF(ISERROR(MATCH(PT$1,'CSC Mitre'!EV$1:EV$220,0)),"",VLOOKUP(PT$1,'Tactic Recode'!$A$1:$B$547,2,FALSE))</f>
        <v/>
      </c>
      <c r="PU153" t="str">
        <f>IF(ISERROR(MATCH(PU$1,'CSC Mitre'!EV$1:EV$220,0)),"",VLOOKUP(PU$1,'Tactic Recode'!$A$1:$B$547,2,FALSE))</f>
        <v/>
      </c>
      <c r="PV153" t="str">
        <f>IF(ISERROR(MATCH(PV$1,'CSC Mitre'!EV$1:EV$220,0)),"",VLOOKUP(PV$1,'Tactic Recode'!$A$1:$B$547,2,FALSE))</f>
        <v/>
      </c>
      <c r="PW153" t="str">
        <f>IF(ISERROR(MATCH(PW$1,'CSC Mitre'!EV$1:EV$220,0)),"",VLOOKUP(PW$1,'Tactic Recode'!$A$1:$B$547,2,FALSE))</f>
        <v/>
      </c>
      <c r="PX153" t="str">
        <f>IF(ISERROR(MATCH(PX$1,'CSC Mitre'!EV$1:EV$220,0)),"",VLOOKUP(PX$1,'Tactic Recode'!$A$1:$B$547,2,FALSE))</f>
        <v/>
      </c>
      <c r="PY153" t="str">
        <f>IF(ISERROR(MATCH(PY$1,'CSC Mitre'!EV$1:EV$220,0)),"",VLOOKUP(PY$1,'Tactic Recode'!$A$1:$B$547,2,FALSE))</f>
        <v/>
      </c>
      <c r="PZ153" t="str">
        <f>IF(ISERROR(MATCH(PZ$1,'CSC Mitre'!EV$1:EV$220,0)),"",VLOOKUP(PZ$1,'Tactic Recode'!$A$1:$B$547,2,FALSE))</f>
        <v/>
      </c>
      <c r="QA153" t="str">
        <f>IF(ISERROR(MATCH(QA$1,'CSC Mitre'!EV$1:EV$220,0)),"",VLOOKUP(QA$1,'Tactic Recode'!$A$1:$B$547,2,FALSE))</f>
        <v/>
      </c>
      <c r="QB153" t="str">
        <f>IF(ISERROR(MATCH(QB$1,'CSC Mitre'!EV$1:EV$220,0)),"",VLOOKUP(QB$1,'Tactic Recode'!$A$1:$B$547,2,FALSE))</f>
        <v/>
      </c>
      <c r="QC153" t="str">
        <f>IF(ISERROR(MATCH(QC$1,'CSC Mitre'!EV$1:EV$220,0)),"",VLOOKUP(QC$1,'Tactic Recode'!$A$1:$B$547,2,FALSE))</f>
        <v/>
      </c>
      <c r="QD153" t="str">
        <f>IF(ISERROR(MATCH(QD$1,'CSC Mitre'!EV$1:EV$220,0)),"",VLOOKUP(QD$1,'Tactic Recode'!$A$1:$B$547,2,FALSE))</f>
        <v/>
      </c>
      <c r="QE153" t="str">
        <f>IF(ISERROR(MATCH(QE$1,'CSC Mitre'!EV$1:EV$220,0)),"",VLOOKUP(QE$1,'Tactic Recode'!$A$1:$B$547,2,FALSE))</f>
        <v/>
      </c>
      <c r="QF153" t="str">
        <f>IF(ISERROR(MATCH(QF$1,'CSC Mitre'!EV$1:EV$220,0)),"",VLOOKUP(QF$1,'Tactic Recode'!$A$1:$B$547,2,FALSE))</f>
        <v/>
      </c>
      <c r="QG153" t="str">
        <f>IF(ISERROR(MATCH(QG$1,'CSC Mitre'!EV$1:EV$220,0)),"",VLOOKUP(QG$1,'Tactic Recode'!$A$1:$B$547,2,FALSE))</f>
        <v/>
      </c>
      <c r="QH153" t="str">
        <f>IF(ISERROR(MATCH(QH$1,'CSC Mitre'!EV$1:EV$220,0)),"",VLOOKUP(QH$1,'Tactic Recode'!$A$1:$B$547,2,FALSE))</f>
        <v/>
      </c>
      <c r="QI153" t="str">
        <f>IF(ISERROR(MATCH(QI$1,'CSC Mitre'!EV$1:EV$220,0)),"",VLOOKUP(QI$1,'Tactic Recode'!$A$1:$B$547,2,FALSE))</f>
        <v/>
      </c>
      <c r="QJ153" t="str">
        <f>IF(ISERROR(MATCH(QJ$1,'CSC Mitre'!EV$1:EV$220,0)),"",VLOOKUP(QJ$1,'Tactic Recode'!$A$1:$B$547,2,FALSE))</f>
        <v/>
      </c>
      <c r="QK153" t="str">
        <f>IF(ISERROR(MATCH(QK$1,'CSC Mitre'!EV$1:EV$220,0)),"",VLOOKUP(QK$1,'Tactic Recode'!$A$1:$B$547,2,FALSE))</f>
        <v/>
      </c>
      <c r="QL153" t="str">
        <f>IF(ISERROR(MATCH(QL$1,'CSC Mitre'!EV$1:EV$220,0)),"",VLOOKUP(QL$1,'Tactic Recode'!$A$1:$B$547,2,FALSE))</f>
        <v/>
      </c>
      <c r="QM153" t="str">
        <f>IF(ISERROR(MATCH(QM$1,'CSC Mitre'!EV$1:EV$220,0)),"",VLOOKUP(QM$1,'Tactic Recode'!$A$1:$B$547,2,FALSE))</f>
        <v/>
      </c>
      <c r="QN153" t="str">
        <f>IF(ISERROR(MATCH(QN$1,'CSC Mitre'!EV$1:EV$220,0)),"",VLOOKUP(QN$1,'Tactic Recode'!$A$1:$B$547,2,FALSE))</f>
        <v/>
      </c>
      <c r="QO153" t="str">
        <f>IF(ISERROR(MATCH(QO$1,'CSC Mitre'!EV$1:EV$220,0)),"",VLOOKUP(QO$1,'Tactic Recode'!$A$1:$B$547,2,FALSE))</f>
        <v/>
      </c>
      <c r="QP153" t="str">
        <f>IF(ISERROR(MATCH(QP$1,'CSC Mitre'!EV$1:EV$220,0)),"",VLOOKUP(QP$1,'Tactic Recode'!$A$1:$B$547,2,FALSE))</f>
        <v/>
      </c>
      <c r="QQ153" t="str">
        <f>IF(ISERROR(MATCH(QQ$1,'CSC Mitre'!EV$1:EV$220,0)),"",VLOOKUP(QQ$1,'Tactic Recode'!$A$1:$B$547,2,FALSE))</f>
        <v/>
      </c>
      <c r="QR153" t="str">
        <f>IF(ISERROR(MATCH(QR$1,'CSC Mitre'!EV$1:EV$220,0)),"",VLOOKUP(QR$1,'Tactic Recode'!$A$1:$B$547,2,FALSE))</f>
        <v/>
      </c>
      <c r="QS153" t="str">
        <f>IF(ISERROR(MATCH(QS$1,'CSC Mitre'!EV$1:EV$220,0)),"",VLOOKUP(QS$1,'Tactic Recode'!$A$1:$B$547,2,FALSE))</f>
        <v/>
      </c>
      <c r="QT153" t="str">
        <f>IF(ISERROR(MATCH(QT$1,'CSC Mitre'!EV$1:EV$220,0)),"",VLOOKUP(QT$1,'Tactic Recode'!$A$1:$B$547,2,FALSE))</f>
        <v/>
      </c>
      <c r="QU153" t="str">
        <f>IF(ISERROR(MATCH(QU$1,'CSC Mitre'!EV$1:EV$220,0)),"",VLOOKUP(QU$1,'Tactic Recode'!$A$1:$B$547,2,FALSE))</f>
        <v/>
      </c>
      <c r="QV153" t="str">
        <f>IF(ISERROR(MATCH(QV$1,'CSC Mitre'!EV$1:EV$220,0)),"",VLOOKUP(QV$1,'Tactic Recode'!$A$1:$B$547,2,FALSE))</f>
        <v/>
      </c>
      <c r="QW153" t="str">
        <f>IF(ISERROR(MATCH(QW$1,'CSC Mitre'!EV$1:EV$220,0)),"",VLOOKUP(QW$1,'Tactic Recode'!$A$1:$B$547,2,FALSE))</f>
        <v/>
      </c>
      <c r="QX153" t="str">
        <f>IF(ISERROR(MATCH(QX$1,'CSC Mitre'!EV$1:EV$220,0)),"",VLOOKUP(QX$1,'Tactic Recode'!$A$1:$B$547,2,FALSE))</f>
        <v/>
      </c>
      <c r="QY153" t="str">
        <f>IF(ISERROR(MATCH(QY$1,'CSC Mitre'!EV$1:EV$220,0)),"",VLOOKUP(QY$1,'Tactic Recode'!$A$1:$B$547,2,FALSE))</f>
        <v/>
      </c>
      <c r="QZ153" t="str">
        <f>IF(ISERROR(MATCH(QZ$1,'CSC Mitre'!EV$1:EV$220,0)),"",VLOOKUP(QZ$1,'Tactic Recode'!$A$1:$B$547,2,FALSE))</f>
        <v/>
      </c>
      <c r="RA153" t="str">
        <f>IF(ISERROR(MATCH(RA$1,'CSC Mitre'!EV$1:EV$220,0)),"",VLOOKUP(RA$1,'Tactic Recode'!$A$1:$B$547,2,FALSE))</f>
        <v/>
      </c>
      <c r="RB153" t="str">
        <f>IF(ISERROR(MATCH(RB$1,'CSC Mitre'!EV$1:EV$220,0)),"",VLOOKUP(RB$1,'Tactic Recode'!$A$1:$B$547,2,FALSE))</f>
        <v/>
      </c>
      <c r="RC153" t="str">
        <f>IF(ISERROR(MATCH(RC$1,'CSC Mitre'!EV$1:EV$220,0)),"",VLOOKUP(RC$1,'Tactic Recode'!$A$1:$B$547,2,FALSE))</f>
        <v/>
      </c>
      <c r="RD153" t="str">
        <f>IF(ISERROR(MATCH(RD$1,'CSC Mitre'!EV$1:EV$220,0)),"",VLOOKUP(RD$1,'Tactic Recode'!$A$1:$B$547,2,FALSE))</f>
        <v/>
      </c>
      <c r="RE153" t="str">
        <f>IF(ISERROR(MATCH(RE$1,'CSC Mitre'!EV$1:EV$220,0)),"",VLOOKUP(RE$1,'Tactic Recode'!$A$1:$B$547,2,FALSE))</f>
        <v/>
      </c>
      <c r="RF153" t="str">
        <f>IF(ISERROR(MATCH(RF$1,'CSC Mitre'!EV$1:EV$220,0)),"",VLOOKUP(RF$1,'Tactic Recode'!$A$1:$B$547,2,FALSE))</f>
        <v/>
      </c>
      <c r="RG153" t="str">
        <f>IF(ISERROR(MATCH(RG$1,'CSC Mitre'!EV$1:EV$220,0)),"",VLOOKUP(RG$1,'Tactic Recode'!$A$1:$B$547,2,FALSE))</f>
        <v/>
      </c>
      <c r="RH153" t="str">
        <f>IF(ISERROR(MATCH(RH$1,'CSC Mitre'!EV$1:EV$220,0)),"",VLOOKUP(RH$1,'Tactic Recode'!$A$1:$B$547,2,FALSE))</f>
        <v/>
      </c>
      <c r="RI153" t="str">
        <f>IF(ISERROR(MATCH(RI$1,'CSC Mitre'!EV$1:EV$220,0)),"",VLOOKUP(RI$1,'Tactic Recode'!$A$1:$B$547,2,FALSE))</f>
        <v/>
      </c>
      <c r="RJ153" t="str">
        <f>IF(ISERROR(MATCH(RJ$1,'CSC Mitre'!EV$1:EV$220,0)),"",VLOOKUP(RJ$1,'Tactic Recode'!$A$1:$B$547,2,FALSE))</f>
        <v/>
      </c>
      <c r="RK153" t="str">
        <f>IF(ISERROR(MATCH(RK$1,'CSC Mitre'!EV$1:EV$220,0)),"",VLOOKUP(RK$1,'Tactic Recode'!$A$1:$B$547,2,FALSE))</f>
        <v/>
      </c>
      <c r="RL153" t="str">
        <f>IF(ISERROR(MATCH(RL$1,'CSC Mitre'!EV$1:EV$220,0)),"",VLOOKUP(RL$1,'Tactic Recode'!$A$1:$B$547,2,FALSE))</f>
        <v/>
      </c>
      <c r="RM153" t="str">
        <f>IF(ISERROR(MATCH(RM$1,'CSC Mitre'!EV$1:EV$220,0)),"",VLOOKUP(RM$1,'Tactic Recode'!$A$1:$B$547,2,FALSE))</f>
        <v/>
      </c>
      <c r="RN153" t="str">
        <f>IF(ISERROR(MATCH(RN$1,'CSC Mitre'!EV$1:EV$220,0)),"",VLOOKUP(RN$1,'Tactic Recode'!$A$1:$B$547,2,FALSE))</f>
        <v/>
      </c>
      <c r="RO153" t="str">
        <f>IF(ISERROR(MATCH(RO$1,'CSC Mitre'!EV$1:EV$220,0)),"",VLOOKUP(RO$1,'Tactic Recode'!$A$1:$B$547,2,FALSE))</f>
        <v/>
      </c>
      <c r="RP153" t="str">
        <f>IF(ISERROR(MATCH(RP$1,'CSC Mitre'!EV$1:EV$220,0)),"",VLOOKUP(RP$1,'Tactic Recode'!$A$1:$B$547,2,FALSE))</f>
        <v/>
      </c>
      <c r="RQ153" t="str">
        <f>IF(ISERROR(MATCH(RQ$1,'CSC Mitre'!EV$1:EV$220,0)),"",VLOOKUP(RQ$1,'Tactic Recode'!$A$1:$B$547,2,FALSE))</f>
        <v/>
      </c>
      <c r="RR153" t="str">
        <f>IF(ISERROR(MATCH(RR$1,'CSC Mitre'!EV$1:EV$220,0)),"",VLOOKUP(RR$1,'Tactic Recode'!$A$1:$B$547,2,FALSE))</f>
        <v/>
      </c>
      <c r="RS153" t="str">
        <f>IF(ISERROR(MATCH(RS$1,'CSC Mitre'!EV$1:EV$220,0)),"",VLOOKUP(RS$1,'Tactic Recode'!$A$1:$B$547,2,FALSE))</f>
        <v/>
      </c>
      <c r="RT153" t="str">
        <f>IF(ISERROR(MATCH(RT$1,'CSC Mitre'!EV$1:EV$220,0)),"",VLOOKUP(RT$1,'Tactic Recode'!$A$1:$B$547,2,FALSE))</f>
        <v/>
      </c>
      <c r="RU153" t="str">
        <f>IF(ISERROR(MATCH(RU$1,'CSC Mitre'!EV$1:EV$220,0)),"",VLOOKUP(RU$1,'Tactic Recode'!$A$1:$B$547,2,FALSE))</f>
        <v/>
      </c>
      <c r="RV153" t="str">
        <f>IF(ISERROR(MATCH(RV$1,'CSC Mitre'!EV$1:EV$220,0)),"",VLOOKUP(RV$1,'Tactic Recode'!$A$1:$B$547,2,FALSE))</f>
        <v/>
      </c>
      <c r="RW153" t="str">
        <f>IF(ISERROR(MATCH(RW$1,'CSC Mitre'!EV$1:EV$220,0)),"",VLOOKUP(RW$1,'Tactic Recode'!$A$1:$B$547,2,FALSE))</f>
        <v/>
      </c>
      <c r="RX153" t="str">
        <f>IF(ISERROR(MATCH(RX$1,'CSC Mitre'!EV$1:EV$220,0)),"",VLOOKUP(RX$1,'Tactic Recode'!$A$1:$B$547,2,FALSE))</f>
        <v/>
      </c>
      <c r="RY153" t="str">
        <f>IF(ISERROR(MATCH(RY$1,'CSC Mitre'!EV$1:EV$220,0)),"",VLOOKUP(RY$1,'Tactic Recode'!$A$1:$B$547,2,FALSE))</f>
        <v/>
      </c>
      <c r="RZ153" t="str">
        <f>IF(ISERROR(MATCH(RZ$1,'CSC Mitre'!EV$1:EV$220,0)),"",VLOOKUP(RZ$1,'Tactic Recode'!$A$1:$B$547,2,FALSE))</f>
        <v/>
      </c>
      <c r="SA153" t="str">
        <f>IF(ISERROR(MATCH(SA$1,'CSC Mitre'!EV$1:EV$220,0)),"",VLOOKUP(SA$1,'Tactic Recode'!$A$1:$B$547,2,FALSE))</f>
        <v/>
      </c>
      <c r="SB153" t="str">
        <f>IF(ISERROR(MATCH(SB$1,'CSC Mitre'!EV$1:EV$220,0)),"",VLOOKUP(SB$1,'Tactic Recode'!$A$1:$B$547,2,FALSE))</f>
        <v/>
      </c>
      <c r="SC153" t="str">
        <f>IF(ISERROR(MATCH(SC$1,'CSC Mitre'!EV$1:EV$220,0)),"",VLOOKUP(SC$1,'Tactic Recode'!$A$1:$B$547,2,FALSE))</f>
        <v/>
      </c>
      <c r="SD153" t="str">
        <f>IF(ISERROR(MATCH(SD$1,'CSC Mitre'!EV$1:EV$220,0)),"",VLOOKUP(SD$1,'Tactic Recode'!$A$1:$B$547,2,FALSE))</f>
        <v/>
      </c>
      <c r="SE153" t="str">
        <f>IF(ISERROR(MATCH(SE$1,'CSC Mitre'!EV$1:EV$220,0)),"",VLOOKUP(SE$1,'Tactic Recode'!$A$1:$B$547,2,FALSE))</f>
        <v/>
      </c>
      <c r="SF153" t="str">
        <f>IF(ISERROR(MATCH(SF$1,'CSC Mitre'!EV$1:EV$220,0)),"",VLOOKUP(SF$1,'Tactic Recode'!$A$1:$B$547,2,FALSE))</f>
        <v/>
      </c>
      <c r="SG153" t="str">
        <f>IF(ISERROR(MATCH(SG$1,'CSC Mitre'!EV$1:EV$220,0)),"",VLOOKUP(SG$1,'Tactic Recode'!$A$1:$B$547,2,FALSE))</f>
        <v/>
      </c>
      <c r="SH153" t="str">
        <f>IF(ISERROR(MATCH(SH$1,'CSC Mitre'!EV$1:EV$220,0)),"",VLOOKUP(SH$1,'Tactic Recode'!$A$1:$B$547,2,FALSE))</f>
        <v/>
      </c>
      <c r="SI153" t="str">
        <f>IF(ISERROR(MATCH(SI$1,'CSC Mitre'!EV$1:EV$220,0)),"",VLOOKUP(SI$1,'Tactic Recode'!$A$1:$B$547,2,FALSE))</f>
        <v/>
      </c>
      <c r="SJ153" t="str">
        <f>IF(ISERROR(MATCH(SJ$1,'CSC Mitre'!EV$1:EV$220,0)),"",VLOOKUP(SJ$1,'Tactic Recode'!$A$1:$B$547,2,FALSE))</f>
        <v/>
      </c>
      <c r="SK153" t="str">
        <f>IF(ISERROR(MATCH(SK$1,'CSC Mitre'!EV$1:EV$220,0)),"",VLOOKUP(SK$1,'Tactic Recode'!$A$1:$B$547,2,FALSE))</f>
        <v/>
      </c>
      <c r="SL153" t="str">
        <f>IF(ISERROR(MATCH(SL$1,'CSC Mitre'!EV$1:EV$220,0)),"",VLOOKUP(SL$1,'Tactic Recode'!$A$1:$B$547,2,FALSE))</f>
        <v/>
      </c>
      <c r="SM153" t="str">
        <f>IF(ISERROR(MATCH(SM$1,'CSC Mitre'!EV$1:EV$220,0)),"",VLOOKUP(SM$1,'Tactic Recode'!$A$1:$B$547,2,FALSE))</f>
        <v/>
      </c>
      <c r="SN153" t="str">
        <f>IF(ISERROR(MATCH(SN$1,'CSC Mitre'!EV$1:EV$220,0)),"",VLOOKUP(SN$1,'Tactic Recode'!$A$1:$B$547,2,FALSE))</f>
        <v/>
      </c>
      <c r="SO153" t="str">
        <f>IF(ISERROR(MATCH(SO$1,'CSC Mitre'!EV$1:EV$220,0)),"",VLOOKUP(SO$1,'Tactic Recode'!$A$1:$B$547,2,FALSE))</f>
        <v/>
      </c>
      <c r="SP153" t="str">
        <f>IF(ISERROR(MATCH(SP$1,'CSC Mitre'!EV$1:EV$220,0)),"",VLOOKUP(SP$1,'Tactic Recode'!$A$1:$B$547,2,FALSE))</f>
        <v/>
      </c>
      <c r="SQ153" t="str">
        <f>IF(ISERROR(MATCH(SQ$1,'CSC Mitre'!EV$1:EV$220,0)),"",VLOOKUP(SQ$1,'Tactic Recode'!$A$1:$B$547,2,FALSE))</f>
        <v/>
      </c>
      <c r="SR153" t="str">
        <f>IF(ISERROR(MATCH(SR$1,'CSC Mitre'!EV$1:EV$220,0)),"",VLOOKUP(SR$1,'Tactic Recode'!$A$1:$B$547,2,FALSE))</f>
        <v/>
      </c>
      <c r="SS153" t="str">
        <f>IF(ISERROR(MATCH(SS$1,'CSC Mitre'!EV$1:EV$220,0)),"",VLOOKUP(SS$1,'Tactic Recode'!$A$1:$B$547,2,FALSE))</f>
        <v/>
      </c>
      <c r="ST153" t="str">
        <f>IF(ISERROR(MATCH(ST$1,'CSC Mitre'!EV$1:EV$220,0)),"",VLOOKUP(ST$1,'Tactic Recode'!$A$1:$B$547,2,FALSE))</f>
        <v/>
      </c>
      <c r="SU153" t="str">
        <f>IF(ISERROR(MATCH(SU$1,'CSC Mitre'!EV$1:EV$220,0)),"",VLOOKUP(SU$1,'Tactic Recode'!$A$1:$B$547,2,FALSE))</f>
        <v/>
      </c>
      <c r="SV153" t="str">
        <f>IF(ISERROR(MATCH(SV$1,'CSC Mitre'!EV$1:EV$220,0)),"",VLOOKUP(SV$1,'Tactic Recode'!$A$1:$B$547,2,FALSE))</f>
        <v/>
      </c>
      <c r="SW153" t="str">
        <f>IF(ISERROR(MATCH(SW$1,'CSC Mitre'!EV$1:EV$220,0)),"",VLOOKUP(SW$1,'Tactic Recode'!$A$1:$B$547,2,FALSE))</f>
        <v/>
      </c>
      <c r="SX153" t="str">
        <f>IF(ISERROR(MATCH(SX$1,'CSC Mitre'!EV$1:EV$220,0)),"",VLOOKUP(SX$1,'Tactic Recode'!$A$1:$B$547,2,FALSE))</f>
        <v/>
      </c>
      <c r="SY153" t="str">
        <f>IF(ISERROR(MATCH(SY$1,'CSC Mitre'!EV$1:EV$220,0)),"",VLOOKUP(SY$1,'Tactic Recode'!$A$1:$B$547,2,FALSE))</f>
        <v/>
      </c>
      <c r="SZ153" t="str">
        <f>IF(ISERROR(MATCH(SZ$1,'CSC Mitre'!EV$1:EV$220,0)),"",VLOOKUP(SZ$1,'Tactic Recode'!$A$1:$B$547,2,FALSE))</f>
        <v/>
      </c>
      <c r="TA153" t="str">
        <f>IF(ISERROR(MATCH(TA$1,'CSC Mitre'!EV$1:EV$220,0)),"",VLOOKUP(TA$1,'Tactic Recode'!$A$1:$B$547,2,FALSE))</f>
        <v/>
      </c>
      <c r="TB153" t="str">
        <f>IF(ISERROR(MATCH(TB$1,'CSC Mitre'!EV$1:EV$220,0)),"",VLOOKUP(TB$1,'Tactic Recode'!$A$1:$B$547,2,FALSE))</f>
        <v/>
      </c>
      <c r="TC153" t="str">
        <f>IF(ISERROR(MATCH(TC$1,'CSC Mitre'!EV$1:EV$220,0)),"",VLOOKUP(TC$1,'Tactic Recode'!$A$1:$B$547,2,FALSE))</f>
        <v/>
      </c>
      <c r="TD153" t="str">
        <f>IF(ISERROR(MATCH(TD$1,'CSC Mitre'!EV$1:EV$220,0)),"",VLOOKUP(TD$1,'Tactic Recode'!$A$1:$B$547,2,FALSE))</f>
        <v/>
      </c>
      <c r="TE153" t="str">
        <f>IF(ISERROR(MATCH(TE$1,'CSC Mitre'!EV$1:EV$220,0)),"",VLOOKUP(TE$1,'Tactic Recode'!$A$1:$B$547,2,FALSE))</f>
        <v/>
      </c>
      <c r="TF153" t="str">
        <f>IF(ISERROR(MATCH(TF$1,'CSC Mitre'!EV$1:EV$220,0)),"",VLOOKUP(TF$1,'Tactic Recode'!$A$1:$B$547,2,FALSE))</f>
        <v/>
      </c>
      <c r="TG153" t="str">
        <f>IF(ISERROR(MATCH(TG$1,'CSC Mitre'!EV$1:EV$220,0)),"",VLOOKUP(TG$1,'Tactic Recode'!$A$1:$B$547,2,FALSE))</f>
        <v/>
      </c>
      <c r="TH153" t="str">
        <f>IF(ISERROR(MATCH(TH$1,'CSC Mitre'!EV$1:EV$220,0)),"",VLOOKUP(TH$1,'Tactic Recode'!$A$1:$B$547,2,FALSE))</f>
        <v/>
      </c>
      <c r="TI153" t="str">
        <f>IF(ISERROR(MATCH(TI$1,'CSC Mitre'!EV$1:EV$220,0)),"",VLOOKUP(TI$1,'Tactic Recode'!$A$1:$B$547,2,FALSE))</f>
        <v/>
      </c>
      <c r="TJ153" t="str">
        <f>IF(ISERROR(MATCH(TJ$1,'CSC Mitre'!EV$1:EV$220,0)),"",VLOOKUP(TJ$1,'Tactic Recode'!$A$1:$B$547,2,FALSE))</f>
        <v/>
      </c>
      <c r="TK153" t="str">
        <f>IF(ISERROR(MATCH(TK$1,'CSC Mitre'!EV$1:EV$220,0)),"",VLOOKUP(TK$1,'Tactic Recode'!$A$1:$B$547,2,FALSE))</f>
        <v/>
      </c>
      <c r="TL153" t="str">
        <f>IF(ISERROR(MATCH(TL$1,'CSC Mitre'!EV$1:EV$220,0)),"",VLOOKUP(TL$1,'Tactic Recode'!$A$1:$B$547,2,FALSE))</f>
        <v/>
      </c>
      <c r="TM153" t="str">
        <f>IF(ISERROR(MATCH(TM$1,'CSC Mitre'!EV$1:EV$220,0)),"",VLOOKUP(TM$1,'Tactic Recode'!$A$1:$B$547,2,FALSE))</f>
        <v/>
      </c>
      <c r="TN153" t="str">
        <f>IF(ISERROR(MATCH(TN$1,'CSC Mitre'!EV$1:EV$220,0)),"",VLOOKUP(TN$1,'Tactic Recode'!$A$1:$B$547,2,FALSE))</f>
        <v/>
      </c>
      <c r="TO153" t="str">
        <f>IF(ISERROR(MATCH(TO$1,'CSC Mitre'!EV$1:EV$220,0)),"",VLOOKUP(TO$1,'Tactic Recode'!$A$1:$B$547,2,FALSE))</f>
        <v/>
      </c>
      <c r="TP153" t="str">
        <f>IF(ISERROR(MATCH(TP$1,'CSC Mitre'!EV$1:EV$220,0)),"",VLOOKUP(TP$1,'Tactic Recode'!$A$1:$B$547,2,FALSE))</f>
        <v/>
      </c>
      <c r="TQ153" t="str">
        <f>IF(ISERROR(MATCH(TQ$1,'CSC Mitre'!EV$1:EV$220,0)),"",VLOOKUP(TQ$1,'Tactic Recode'!$A$1:$B$547,2,FALSE))</f>
        <v/>
      </c>
      <c r="TR153" t="str">
        <f>IF(ISERROR(MATCH(TR$1,'CSC Mitre'!EV$1:EV$220,0)),"",VLOOKUP(TR$1,'Tactic Recode'!$A$1:$B$547,2,FALSE))</f>
        <v/>
      </c>
      <c r="TS153" t="str">
        <f>IF(ISERROR(MATCH(TS$1,'CSC Mitre'!EV$1:EV$220,0)),"",VLOOKUP(TS$1,'Tactic Recode'!$A$1:$B$547,2,FALSE))</f>
        <v/>
      </c>
      <c r="TT153" t="str">
        <f>IF(ISERROR(MATCH(TT$1,'CSC Mitre'!EV$1:EV$220,0)),"",VLOOKUP(TT$1,'Tactic Recode'!$A$1:$B$547,2,FALSE))</f>
        <v/>
      </c>
      <c r="TU153" t="str">
        <f>IF(ISERROR(MATCH(TU$1,'CSC Mitre'!EV$1:EV$220,0)),"",VLOOKUP(TU$1,'Tactic Recode'!$A$1:$B$547,2,FALSE))</f>
        <v/>
      </c>
      <c r="TV153" t="str">
        <f>IF(ISERROR(MATCH(TV$1,'CSC Mitre'!EV$1:EV$220,0)),"",VLOOKUP(TV$1,'Tactic Recode'!$A$1:$B$547,2,FALSE))</f>
        <v/>
      </c>
      <c r="TW153" t="str">
        <f>IF(ISERROR(MATCH(TW$1,'CSC Mitre'!EV$1:EV$220,0)),"",VLOOKUP(TW$1,'Tactic Recode'!$A$1:$B$547,2,FALSE))</f>
        <v/>
      </c>
      <c r="TX153" t="str">
        <f>IF(ISERROR(MATCH(TX$1,'CSC Mitre'!EV$1:EV$220,0)),"",VLOOKUP(TX$1,'Tactic Recode'!$A$1:$B$547,2,FALSE))</f>
        <v/>
      </c>
      <c r="TY153" t="str">
        <f>IF(ISERROR(MATCH(TY$1,'CSC Mitre'!EV$1:EV$220,0)),"",VLOOKUP(TY$1,'Tactic Recode'!$A$1:$B$547,2,FALSE))</f>
        <v/>
      </c>
      <c r="TZ153" t="str">
        <f>IF(ISERROR(MATCH(TZ$1,'CSC Mitre'!EV$1:EV$220,0)),"",VLOOKUP(TZ$1,'Tactic Recode'!$A$1:$B$547,2,FALSE))</f>
        <v/>
      </c>
      <c r="UA153" t="str">
        <f>IF(ISERROR(MATCH(UA$1,'CSC Mitre'!EV$1:EV$220,0)),"",VLOOKUP(UA$1,'Tactic Recode'!$A$1:$B$547,2,FALSE))</f>
        <v/>
      </c>
      <c r="UB153" t="str">
        <f>IF(ISERROR(MATCH(UB$1,'CSC Mitre'!EV$1:EV$220,0)),"",VLOOKUP(UB$1,'Tactic Recode'!$A$1:$B$547,2,FALSE))</f>
        <v/>
      </c>
    </row>
    <row r="154" spans="1:548" x14ac:dyDescent="0.25">
      <c r="A154" s="59" t="s">
        <v>548</v>
      </c>
      <c r="B154" t="str">
        <f>IF(ISERROR(MATCH(B$1,'CSC Mitre'!EW$1:EW$220,0)),"",VLOOKUP(B$1,'Tactic Recode'!$A$1:$B$547,2,FALSE))</f>
        <v/>
      </c>
      <c r="C154" t="str">
        <f>IF(ISERROR(MATCH(C$1,'CSC Mitre'!EW$1:EW$220,0)),"",VLOOKUP(C$1,'Tactic Recode'!$A$1:$B$547,2,FALSE))</f>
        <v/>
      </c>
      <c r="D154" t="str">
        <f>IF(ISERROR(MATCH(D$1,'CSC Mitre'!EW$1:EW$220,0)),"",VLOOKUP(D$1,'Tactic Recode'!$A$1:$B$547,2,FALSE))</f>
        <v/>
      </c>
      <c r="E154" t="str">
        <f>IF(ISERROR(MATCH(E$1,'CSC Mitre'!EW$1:EW$220,0)),"",VLOOKUP(E$1,'Tactic Recode'!$A$1:$B$547,2,FALSE))</f>
        <v/>
      </c>
      <c r="F154" t="str">
        <f>IF(ISERROR(MATCH(F$1,'CSC Mitre'!EW$1:EW$220,0)),"",VLOOKUP(F$1,'Tactic Recode'!$A$1:$B$547,2,FALSE))</f>
        <v>Credential Access</v>
      </c>
      <c r="G154" t="str">
        <f>IF(ISERROR(MATCH(G$1,'CSC Mitre'!EW$1:EW$220,0)),"",VLOOKUP(G$1,'Tactic Recode'!$A$1:$B$547,2,FALSE))</f>
        <v>Credential Access</v>
      </c>
      <c r="H154" t="str">
        <f>IF(ISERROR(MATCH(H$1,'CSC Mitre'!EW$1:EW$220,0)),"",VLOOKUP(H$1,'Tactic Recode'!$A$1:$B$547,2,FALSE))</f>
        <v>Credential Access</v>
      </c>
      <c r="I154" t="str">
        <f>IF(ISERROR(MATCH(I$1,'CSC Mitre'!EW$1:EW$220,0)),"",VLOOKUP(I$1,'Tactic Recode'!$A$1:$B$547,2,FALSE))</f>
        <v/>
      </c>
      <c r="J154" t="str">
        <f>IF(ISERROR(MATCH(J$1,'CSC Mitre'!EW$1:EW$220,0)),"",VLOOKUP(J$1,'Tactic Recode'!$A$1:$B$547,2,FALSE))</f>
        <v/>
      </c>
      <c r="K154" t="str">
        <f>IF(ISERROR(MATCH(K$1,'CSC Mitre'!EW$1:EW$220,0)),"",VLOOKUP(K$1,'Tactic Recode'!$A$1:$B$547,2,FALSE))</f>
        <v>Credential Access</v>
      </c>
      <c r="L154" t="str">
        <f>IF(ISERROR(MATCH(L$1,'CSC Mitre'!EW$1:EW$220,0)),"",VLOOKUP(L$1,'Tactic Recode'!$A$1:$B$547,2,FALSE))</f>
        <v>Credential Access</v>
      </c>
      <c r="M154" t="str">
        <f>IF(ISERROR(MATCH(M$1,'CSC Mitre'!EW$1:EW$220,0)),"",VLOOKUP(M$1,'Tactic Recode'!$A$1:$B$547,2,FALSE))</f>
        <v/>
      </c>
      <c r="N154" t="str">
        <f>IF(ISERROR(MATCH(N$1,'CSC Mitre'!EW$1:EW$220,0)),"",VLOOKUP(N$1,'Tactic Recode'!$A$1:$B$547,2,FALSE))</f>
        <v/>
      </c>
      <c r="O154" t="str">
        <f>IF(ISERROR(MATCH(O$1,'CSC Mitre'!EW$1:EW$220,0)),"",VLOOKUP(O$1,'Tactic Recode'!$A$1:$B$547,2,FALSE))</f>
        <v/>
      </c>
      <c r="P154" t="str">
        <f>IF(ISERROR(MATCH(P$1,'CSC Mitre'!EW$1:EW$220,0)),"",VLOOKUP(P$1,'Tactic Recode'!$A$1:$B$547,2,FALSE))</f>
        <v/>
      </c>
      <c r="Q154" t="str">
        <f>IF(ISERROR(MATCH(Q$1,'CSC Mitre'!EW$1:EW$220,0)),"",VLOOKUP(Q$1,'Tactic Recode'!$A$1:$B$547,2,FALSE))</f>
        <v/>
      </c>
      <c r="R154" t="str">
        <f>IF(ISERROR(MATCH(R$1,'CSC Mitre'!EW$1:EW$220,0)),"",VLOOKUP(R$1,'Tactic Recode'!$A$1:$B$547,2,FALSE))</f>
        <v/>
      </c>
      <c r="S154" t="str">
        <f>IF(ISERROR(MATCH(S$1,'CSC Mitre'!EW$1:EW$220,0)),"",VLOOKUP(S$1,'Tactic Recode'!$A$1:$B$547,2,FALSE))</f>
        <v/>
      </c>
      <c r="T154" t="str">
        <f>IF(ISERROR(MATCH(T$1,'CSC Mitre'!EW$1:EW$220,0)),"",VLOOKUP(T$1,'Tactic Recode'!$A$1:$B$547,2,FALSE))</f>
        <v>Exfiltration</v>
      </c>
      <c r="U154" t="str">
        <f>IF(ISERROR(MATCH(U$1,'CSC Mitre'!EW$1:EW$220,0)),"",VLOOKUP(U$1,'Tactic Recode'!$A$1:$B$547,2,FALSE))</f>
        <v>Exfiltration</v>
      </c>
      <c r="V154" t="str">
        <f>IF(ISERROR(MATCH(V$1,'CSC Mitre'!EW$1:EW$220,0)),"",VLOOKUP(V$1,'Tactic Recode'!$A$1:$B$547,2,FALSE))</f>
        <v/>
      </c>
      <c r="W154" t="str">
        <f>IF(ISERROR(MATCH(W$1,'CSC Mitre'!EW$1:EW$220,0)),"",VLOOKUP(W$1,'Tactic Recode'!$A$1:$B$547,2,FALSE))</f>
        <v/>
      </c>
      <c r="X154" t="str">
        <f>IF(ISERROR(MATCH(X$1,'CSC Mitre'!EW$1:EW$220,0)),"",VLOOKUP(X$1,'Tactic Recode'!$A$1:$B$547,2,FALSE))</f>
        <v/>
      </c>
      <c r="Y154" t="str">
        <f>IF(ISERROR(MATCH(Y$1,'CSC Mitre'!EW$1:EW$220,0)),"",VLOOKUP(Y$1,'Tactic Recode'!$A$1:$B$547,2,FALSE))</f>
        <v/>
      </c>
      <c r="Z154" t="str">
        <f>IF(ISERROR(MATCH(Z$1,'CSC Mitre'!EW$1:EW$220,0)),"",VLOOKUP(Z$1,'Tactic Recode'!$A$1:$B$547,2,FALSE))</f>
        <v/>
      </c>
      <c r="AA154" t="str">
        <f>IF(ISERROR(MATCH(AA$1,'CSC Mitre'!EW$1:EW$220,0)),"",VLOOKUP(AA$1,'Tactic Recode'!$A$1:$B$547,2,FALSE))</f>
        <v/>
      </c>
      <c r="AB154" t="str">
        <f>IF(ISERROR(MATCH(AB$1,'CSC Mitre'!EW$1:EW$220,0)),"",VLOOKUP(AB$1,'Tactic Recode'!$A$1:$B$547,2,FALSE))</f>
        <v/>
      </c>
      <c r="AC154" t="str">
        <f>IF(ISERROR(MATCH(AC$1,'CSC Mitre'!EW$1:EW$220,0)),"",VLOOKUP(AC$1,'Tactic Recode'!$A$1:$B$547,2,FALSE))</f>
        <v/>
      </c>
      <c r="AD154" t="str">
        <f>IF(ISERROR(MATCH(AD$1,'CSC Mitre'!EW$1:EW$220,0)),"",VLOOKUP(AD$1,'Tactic Recode'!$A$1:$B$547,2,FALSE))</f>
        <v>Lateral Movement</v>
      </c>
      <c r="AE154" t="str">
        <f>IF(ISERROR(MATCH(AE$1,'CSC Mitre'!EW$1:EW$220,0)),"",VLOOKUP(AE$1,'Tactic Recode'!$A$1:$B$547,2,FALSE))</f>
        <v/>
      </c>
      <c r="AF154" t="str">
        <f>IF(ISERROR(MATCH(AF$1,'CSC Mitre'!EW$1:EW$220,0)),"",VLOOKUP(AF$1,'Tactic Recode'!$A$1:$B$547,2,FALSE))</f>
        <v>Lateral Movement</v>
      </c>
      <c r="AG154" t="str">
        <f>IF(ISERROR(MATCH(AG$1,'CSC Mitre'!EW$1:EW$220,0)),"",VLOOKUP(AG$1,'Tactic Recode'!$A$1:$B$547,2,FALSE))</f>
        <v>Lateral Movement</v>
      </c>
      <c r="AH154" t="str">
        <f>IF(ISERROR(MATCH(AH$1,'CSC Mitre'!EW$1:EW$220,0)),"",VLOOKUP(AH$1,'Tactic Recode'!$A$1:$B$547,2,FALSE))</f>
        <v>Lateral Movement</v>
      </c>
      <c r="AI154" t="str">
        <f>IF(ISERROR(MATCH(AI$1,'CSC Mitre'!EW$1:EW$220,0)),"",VLOOKUP(AI$1,'Tactic Recode'!$A$1:$B$547,2,FALSE))</f>
        <v>Lateral Movement</v>
      </c>
      <c r="AJ154" t="str">
        <f>IF(ISERROR(MATCH(AJ$1,'CSC Mitre'!EW$1:EW$220,0)),"",VLOOKUP(AJ$1,'Tactic Recode'!$A$1:$B$547,2,FALSE))</f>
        <v/>
      </c>
      <c r="AK154" t="str">
        <f>IF(ISERROR(MATCH(AK$1,'CSC Mitre'!EW$1:EW$220,0)),"",VLOOKUP(AK$1,'Tactic Recode'!$A$1:$B$547,2,FALSE))</f>
        <v/>
      </c>
      <c r="AL154" t="str">
        <f>IF(ISERROR(MATCH(AL$1,'CSC Mitre'!EW$1:EW$220,0)),"",VLOOKUP(AL$1,'Tactic Recode'!$A$1:$B$547,2,FALSE))</f>
        <v/>
      </c>
      <c r="AM154" t="str">
        <f>IF(ISERROR(MATCH(AM$1,'CSC Mitre'!EW$1:EW$220,0)),"",VLOOKUP(AM$1,'Tactic Recode'!$A$1:$B$547,2,FALSE))</f>
        <v/>
      </c>
      <c r="AN154" t="str">
        <f>IF(ISERROR(MATCH(AN$1,'CSC Mitre'!EW$1:EW$220,0)),"",VLOOKUP(AN$1,'Tactic Recode'!$A$1:$B$547,2,FALSE))</f>
        <v/>
      </c>
      <c r="AO154" t="str">
        <f>IF(ISERROR(MATCH(AO$1,'CSC Mitre'!EW$1:EW$220,0)),"",VLOOKUP(AO$1,'Tactic Recode'!$A$1:$B$547,2,FALSE))</f>
        <v/>
      </c>
      <c r="AP154" t="str">
        <f>IF(ISERROR(MATCH(AP$1,'CSC Mitre'!EW$1:EW$220,0)),"",VLOOKUP(AP$1,'Tactic Recode'!$A$1:$B$547,2,FALSE))</f>
        <v/>
      </c>
      <c r="AQ154" t="str">
        <f>IF(ISERROR(MATCH(AQ$1,'CSC Mitre'!EW$1:EW$220,0)),"",VLOOKUP(AQ$1,'Tactic Recode'!$A$1:$B$547,2,FALSE))</f>
        <v/>
      </c>
      <c r="AR154" t="str">
        <f>IF(ISERROR(MATCH(AR$1,'CSC Mitre'!EW$1:EW$220,0)),"",VLOOKUP(AR$1,'Tactic Recode'!$A$1:$B$547,2,FALSE))</f>
        <v/>
      </c>
      <c r="AS154" t="str">
        <f>IF(ISERROR(MATCH(AS$1,'CSC Mitre'!EW$1:EW$220,0)),"",VLOOKUP(AS$1,'Tactic Recode'!$A$1:$B$547,2,FALSE))</f>
        <v/>
      </c>
      <c r="AT154" t="str">
        <f>IF(ISERROR(MATCH(AT$1,'CSC Mitre'!EW$1:EW$220,0)),"",VLOOKUP(AT$1,'Tactic Recode'!$A$1:$B$547,2,FALSE))</f>
        <v/>
      </c>
      <c r="AU154" t="str">
        <f>IF(ISERROR(MATCH(AU$1,'CSC Mitre'!EW$1:EW$220,0)),"",VLOOKUP(AU$1,'Tactic Recode'!$A$1:$B$547,2,FALSE))</f>
        <v/>
      </c>
      <c r="AV154" t="str">
        <f>IF(ISERROR(MATCH(AV$1,'CSC Mitre'!EW$1:EW$220,0)),"",VLOOKUP(AV$1,'Tactic Recode'!$A$1:$B$547,2,FALSE))</f>
        <v/>
      </c>
      <c r="AW154" t="str">
        <f>IF(ISERROR(MATCH(AW$1,'CSC Mitre'!EW$1:EW$220,0)),"",VLOOKUP(AW$1,'Tactic Recode'!$A$1:$B$547,2,FALSE))</f>
        <v/>
      </c>
      <c r="AX154" t="str">
        <f>IF(ISERROR(MATCH(AX$1,'CSC Mitre'!EW$1:EW$220,0)),"",VLOOKUP(AX$1,'Tactic Recode'!$A$1:$B$547,2,FALSE))</f>
        <v/>
      </c>
      <c r="AY154" t="str">
        <f>IF(ISERROR(MATCH(AY$1,'CSC Mitre'!EW$1:EW$220,0)),"",VLOOKUP(AY$1,'Tactic Recode'!$A$1:$B$547,2,FALSE))</f>
        <v/>
      </c>
      <c r="AZ154" t="str">
        <f>IF(ISERROR(MATCH(AZ$1,'CSC Mitre'!EW$1:EW$220,0)),"",VLOOKUP(AZ$1,'Tactic Recode'!$A$1:$B$547,2,FALSE))</f>
        <v/>
      </c>
      <c r="BA154" t="str">
        <f>IF(ISERROR(MATCH(BA$1,'CSC Mitre'!EW$1:EW$220,0)),"",VLOOKUP(BA$1,'Tactic Recode'!$A$1:$B$547,2,FALSE))</f>
        <v/>
      </c>
      <c r="BB154" t="str">
        <f>IF(ISERROR(MATCH(BB$1,'CSC Mitre'!EW$1:EW$220,0)),"",VLOOKUP(BB$1,'Tactic Recode'!$A$1:$B$547,2,FALSE))</f>
        <v/>
      </c>
      <c r="BC154" t="str">
        <f>IF(ISERROR(MATCH(BC$1,'CSC Mitre'!EW$1:EW$220,0)),"",VLOOKUP(BC$1,'Tactic Recode'!$A$1:$B$547,2,FALSE))</f>
        <v/>
      </c>
      <c r="BD154" t="str">
        <f>IF(ISERROR(MATCH(BD$1,'CSC Mitre'!EW$1:EW$220,0)),"",VLOOKUP(BD$1,'Tactic Recode'!$A$1:$B$547,2,FALSE))</f>
        <v/>
      </c>
      <c r="BE154" t="str">
        <f>IF(ISERROR(MATCH(BE$1,'CSC Mitre'!EW$1:EW$220,0)),"",VLOOKUP(BE$1,'Tactic Recode'!$A$1:$B$547,2,FALSE))</f>
        <v/>
      </c>
      <c r="BF154" t="str">
        <f>IF(ISERROR(MATCH(BF$1,'CSC Mitre'!EW$1:EW$220,0)),"",VLOOKUP(BF$1,'Tactic Recode'!$A$1:$B$547,2,FALSE))</f>
        <v/>
      </c>
      <c r="BG154" t="str">
        <f>IF(ISERROR(MATCH(BG$1,'CSC Mitre'!EW$1:EW$220,0)),"",VLOOKUP(BG$1,'Tactic Recode'!$A$1:$B$547,2,FALSE))</f>
        <v/>
      </c>
      <c r="BH154" t="str">
        <f>IF(ISERROR(MATCH(BH$1,'CSC Mitre'!EW$1:EW$220,0)),"",VLOOKUP(BH$1,'Tactic Recode'!$A$1:$B$547,2,FALSE))</f>
        <v/>
      </c>
      <c r="BI154" t="str">
        <f>IF(ISERROR(MATCH(BI$1,'CSC Mitre'!EW$1:EW$220,0)),"",VLOOKUP(BI$1,'Tactic Recode'!$A$1:$B$547,2,FALSE))</f>
        <v/>
      </c>
      <c r="BJ154" t="str">
        <f>IF(ISERROR(MATCH(BJ$1,'CSC Mitre'!EW$1:EW$220,0)),"",VLOOKUP(BJ$1,'Tactic Recode'!$A$1:$B$547,2,FALSE))</f>
        <v/>
      </c>
      <c r="BK154" t="str">
        <f>IF(ISERROR(MATCH(BK$1,'CSC Mitre'!EW$1:EW$220,0)),"",VLOOKUP(BK$1,'Tactic Recode'!$A$1:$B$547,2,FALSE))</f>
        <v/>
      </c>
      <c r="BL154" t="str">
        <f>IF(ISERROR(MATCH(BL$1,'CSC Mitre'!EW$1:EW$220,0)),"",VLOOKUP(BL$1,'Tactic Recode'!$A$1:$B$547,2,FALSE))</f>
        <v/>
      </c>
      <c r="BM154" t="str">
        <f>IF(ISERROR(MATCH(BM$1,'CSC Mitre'!EW$1:EW$220,0)),"",VLOOKUP(BM$1,'Tactic Recode'!$A$1:$B$547,2,FALSE))</f>
        <v/>
      </c>
      <c r="BN154" t="str">
        <f>IF(ISERROR(MATCH(BN$1,'CSC Mitre'!EW$1:EW$220,0)),"",VLOOKUP(BN$1,'Tactic Recode'!$A$1:$B$547,2,FALSE))</f>
        <v/>
      </c>
      <c r="BO154" t="str">
        <f>IF(ISERROR(MATCH(BO$1,'CSC Mitre'!EW$1:EW$220,0)),"",VLOOKUP(BO$1,'Tactic Recode'!$A$1:$B$547,2,FALSE))</f>
        <v/>
      </c>
      <c r="BP154" t="str">
        <f>IF(ISERROR(MATCH(BP$1,'CSC Mitre'!EW$1:EW$220,0)),"",VLOOKUP(BP$1,'Tactic Recode'!$A$1:$B$547,2,FALSE))</f>
        <v/>
      </c>
      <c r="BQ154" t="str">
        <f>IF(ISERROR(MATCH(BQ$1,'CSC Mitre'!EW$1:EW$220,0)),"",VLOOKUP(BQ$1,'Tactic Recode'!$A$1:$B$547,2,FALSE))</f>
        <v>Exfiltration</v>
      </c>
      <c r="BR154" t="str">
        <f>IF(ISERROR(MATCH(BR$1,'CSC Mitre'!EW$1:EW$220,0)),"",VLOOKUP(BR$1,'Tactic Recode'!$A$1:$B$547,2,FALSE))</f>
        <v>Exfiltration</v>
      </c>
      <c r="BS154" t="str">
        <f>IF(ISERROR(MATCH(BS$1,'CSC Mitre'!EW$1:EW$220,0)),"",VLOOKUP(BS$1,'Tactic Recode'!$A$1:$B$547,2,FALSE))</f>
        <v>Execution, Persistence, Privilage Escalation</v>
      </c>
      <c r="BT154" t="str">
        <f>IF(ISERROR(MATCH(BT$1,'CSC Mitre'!EW$1:EW$220,0)),"",VLOOKUP(BT$1,'Tactic Recode'!$A$1:$B$547,2,FALSE))</f>
        <v>Execution, Persistence, Privilage Escalation</v>
      </c>
      <c r="BU154" t="str">
        <f>IF(ISERROR(MATCH(BU$1,'CSC Mitre'!EW$1:EW$220,0)),"",VLOOKUP(BU$1,'Tactic Recode'!$A$1:$B$547,2,FALSE))</f>
        <v>Execution, Persistence, Privilage Escalation</v>
      </c>
      <c r="BV154" t="str">
        <f>IF(ISERROR(MATCH(BV$1,'CSC Mitre'!EW$1:EW$220,0)),"",VLOOKUP(BV$1,'Tactic Recode'!$A$1:$B$547,2,FALSE))</f>
        <v>Execution, Persistence, Privilage Escalation</v>
      </c>
      <c r="BW154" t="str">
        <f>IF(ISERROR(MATCH(BW$1,'CSC Mitre'!EW$1:EW$220,0)),"",VLOOKUP(BW$1,'Tactic Recode'!$A$1:$B$547,2,FALSE))</f>
        <v>Execution, Persistence, Privilage Escalation</v>
      </c>
      <c r="BX154" t="str">
        <f>IF(ISERROR(MATCH(BX$1,'CSC Mitre'!EW$1:EW$220,0)),"",VLOOKUP(BX$1,'Tactic Recode'!$A$1:$B$547,2,FALSE))</f>
        <v>Execution, Persistence, Privilage Escalation</v>
      </c>
      <c r="BY154" t="str">
        <f>IF(ISERROR(MATCH(BY$1,'CSC Mitre'!EW$1:EW$220,0)),"",VLOOKUP(BY$1,'Tactic Recode'!$A$1:$B$547,2,FALSE))</f>
        <v/>
      </c>
      <c r="BZ154" t="str">
        <f>IF(ISERROR(MATCH(BZ$1,'CSC Mitre'!EW$1:EW$220,0)),"",VLOOKUP(BZ$1,'Tactic Recode'!$A$1:$B$547,2,FALSE))</f>
        <v/>
      </c>
      <c r="CA154" t="str">
        <f>IF(ISERROR(MATCH(CA$1,'CSC Mitre'!EW$1:EW$220,0)),"",VLOOKUP(CA$1,'Tactic Recode'!$A$1:$B$547,2,FALSE))</f>
        <v/>
      </c>
      <c r="CB154" t="str">
        <f>IF(ISERROR(MATCH(CB$1,'CSC Mitre'!EW$1:EW$220,0)),"",VLOOKUP(CB$1,'Tactic Recode'!$A$1:$B$547,2,FALSE))</f>
        <v/>
      </c>
      <c r="CC154" t="str">
        <f>IF(ISERROR(MATCH(CC$1,'CSC Mitre'!EW$1:EW$220,0)),"",VLOOKUP(CC$1,'Tactic Recode'!$A$1:$B$547,2,FALSE))</f>
        <v/>
      </c>
      <c r="CD154" t="str">
        <f>IF(ISERROR(MATCH(CD$1,'CSC Mitre'!EW$1:EW$220,0)),"",VLOOKUP(CD$1,'Tactic Recode'!$A$1:$B$547,2,FALSE))</f>
        <v/>
      </c>
      <c r="CE154" t="str">
        <f>IF(ISERROR(MATCH(CE$1,'CSC Mitre'!EW$1:EW$220,0)),"",VLOOKUP(CE$1,'Tactic Recode'!$A$1:$B$547,2,FALSE))</f>
        <v/>
      </c>
      <c r="CF154" t="str">
        <f>IF(ISERROR(MATCH(CF$1,'CSC Mitre'!EW$1:EW$220,0)),"",VLOOKUP(CF$1,'Tactic Recode'!$A$1:$B$547,2,FALSE))</f>
        <v/>
      </c>
      <c r="CG154" t="str">
        <f>IF(ISERROR(MATCH(CG$1,'CSC Mitre'!EW$1:EW$220,0)),"",VLOOKUP(CG$1,'Tactic Recode'!$A$1:$B$547,2,FALSE))</f>
        <v/>
      </c>
      <c r="CH154" t="str">
        <f>IF(ISERROR(MATCH(CH$1,'CSC Mitre'!EW$1:EW$220,0)),"",VLOOKUP(CH$1,'Tactic Recode'!$A$1:$B$547,2,FALSE))</f>
        <v/>
      </c>
      <c r="CI154" t="str">
        <f>IF(ISERROR(MATCH(CI$1,'CSC Mitre'!EW$1:EW$220,0)),"",VLOOKUP(CI$1,'Tactic Recode'!$A$1:$B$547,2,FALSE))</f>
        <v/>
      </c>
      <c r="CJ154" t="str">
        <f>IF(ISERROR(MATCH(CJ$1,'CSC Mitre'!EW$1:EW$220,0)),"",VLOOKUP(CJ$1,'Tactic Recode'!$A$1:$B$547,2,FALSE))</f>
        <v/>
      </c>
      <c r="CK154" t="str">
        <f>IF(ISERROR(MATCH(CK$1,'CSC Mitre'!EW$1:EW$220,0)),"",VLOOKUP(CK$1,'Tactic Recode'!$A$1:$B$547,2,FALSE))</f>
        <v/>
      </c>
      <c r="CL154" t="str">
        <f>IF(ISERROR(MATCH(CL$1,'CSC Mitre'!EW$1:EW$220,0)),"",VLOOKUP(CL$1,'Tactic Recode'!$A$1:$B$547,2,FALSE))</f>
        <v/>
      </c>
      <c r="CM154" t="str">
        <f>IF(ISERROR(MATCH(CM$1,'CSC Mitre'!EW$1:EW$220,0)),"",VLOOKUP(CM$1,'Tactic Recode'!$A$1:$B$547,2,FALSE))</f>
        <v/>
      </c>
      <c r="CN154" t="str">
        <f>IF(ISERROR(MATCH(CN$1,'CSC Mitre'!EW$1:EW$220,0)),"",VLOOKUP(CN$1,'Tactic Recode'!$A$1:$B$547,2,FALSE))</f>
        <v/>
      </c>
      <c r="CO154" t="str">
        <f>IF(ISERROR(MATCH(CO$1,'CSC Mitre'!EW$1:EW$220,0)),"",VLOOKUP(CO$1,'Tactic Recode'!$A$1:$B$547,2,FALSE))</f>
        <v/>
      </c>
      <c r="CP154" t="str">
        <f>IF(ISERROR(MATCH(CP$1,'CSC Mitre'!EW$1:EW$220,0)),"",VLOOKUP(CP$1,'Tactic Recode'!$A$1:$B$547,2,FALSE))</f>
        <v/>
      </c>
      <c r="CQ154" t="str">
        <f>IF(ISERROR(MATCH(CQ$1,'CSC Mitre'!EW$1:EW$220,0)),"",VLOOKUP(CQ$1,'Tactic Recode'!$A$1:$B$547,2,FALSE))</f>
        <v/>
      </c>
      <c r="CR154" t="str">
        <f>IF(ISERROR(MATCH(CR$1,'CSC Mitre'!EW$1:EW$220,0)),"",VLOOKUP(CR$1,'Tactic Recode'!$A$1:$B$547,2,FALSE))</f>
        <v/>
      </c>
      <c r="CS154" t="str">
        <f>IF(ISERROR(MATCH(CS$1,'CSC Mitre'!EW$1:EW$220,0)),"",VLOOKUP(CS$1,'Tactic Recode'!$A$1:$B$547,2,FALSE))</f>
        <v>Execution</v>
      </c>
      <c r="CT154" t="str">
        <f>IF(ISERROR(MATCH(CT$1,'CSC Mitre'!EW$1:EW$220,0)),"",VLOOKUP(CT$1,'Tactic Recode'!$A$1:$B$547,2,FALSE))</f>
        <v>Execution</v>
      </c>
      <c r="CU154" t="str">
        <f>IF(ISERROR(MATCH(CU$1,'CSC Mitre'!EW$1:EW$220,0)),"",VLOOKUP(CU$1,'Tactic Recode'!$A$1:$B$547,2,FALSE))</f>
        <v/>
      </c>
      <c r="CV154" t="str">
        <f>IF(ISERROR(MATCH(CV$1,'CSC Mitre'!EW$1:EW$220,0)),"",VLOOKUP(CV$1,'Tactic Recode'!$A$1:$B$547,2,FALSE))</f>
        <v/>
      </c>
      <c r="CW154" t="str">
        <f>IF(ISERROR(MATCH(CW$1,'CSC Mitre'!EW$1:EW$220,0)),"",VLOOKUP(CW$1,'Tactic Recode'!$A$1:$B$547,2,FALSE))</f>
        <v/>
      </c>
      <c r="CX154" t="str">
        <f>IF(ISERROR(MATCH(CX$1,'CSC Mitre'!EW$1:EW$220,0)),"",VLOOKUP(CX$1,'Tactic Recode'!$A$1:$B$547,2,FALSE))</f>
        <v>Execution</v>
      </c>
      <c r="CY154" t="str">
        <f>IF(ISERROR(MATCH(CY$1,'CSC Mitre'!EW$1:EW$220,0)),"",VLOOKUP(CY$1,'Tactic Recode'!$A$1:$B$547,2,FALSE))</f>
        <v>Execution</v>
      </c>
      <c r="CZ154" t="str">
        <f>IF(ISERROR(MATCH(CZ$1,'CSC Mitre'!EW$1:EW$220,0)),"",VLOOKUP(CZ$1,'Tactic Recode'!$A$1:$B$547,2,FALSE))</f>
        <v>Execution</v>
      </c>
      <c r="DA154" t="str">
        <f>IF(ISERROR(MATCH(DA$1,'CSC Mitre'!EW$1:EW$220,0)),"",VLOOKUP(DA$1,'Tactic Recode'!$A$1:$B$547,2,FALSE))</f>
        <v/>
      </c>
      <c r="DB154" t="str">
        <f>IF(ISERROR(MATCH(DB$1,'CSC Mitre'!EW$1:EW$220,0)),"",VLOOKUP(DB$1,'Tactic Recode'!$A$1:$B$547,2,FALSE))</f>
        <v>Privilage Escalation</v>
      </c>
      <c r="DC154" t="str">
        <f>IF(ISERROR(MATCH(DC$1,'CSC Mitre'!EW$1:EW$220,0)),"",VLOOKUP(DC$1,'Tactic Recode'!$A$1:$B$547,2,FALSE))</f>
        <v/>
      </c>
      <c r="DD154" t="str">
        <f>IF(ISERROR(MATCH(DD$1,'CSC Mitre'!EW$1:EW$220,0)),"",VLOOKUP(DD$1,'Tactic Recode'!$A$1:$B$547,2,FALSE))</f>
        <v/>
      </c>
      <c r="DE154" t="str">
        <f>IF(ISERROR(MATCH(DE$1,'CSC Mitre'!EW$1:EW$220,0)),"",VLOOKUP(DE$1,'Tactic Recode'!$A$1:$B$547,2,FALSE))</f>
        <v/>
      </c>
      <c r="DF154" t="str">
        <f>IF(ISERROR(MATCH(DF$1,'CSC Mitre'!EW$1:EW$220,0)),"",VLOOKUP(DF$1,'Tactic Recode'!$A$1:$B$547,2,FALSE))</f>
        <v/>
      </c>
      <c r="DG154" t="str">
        <f>IF(ISERROR(MATCH(DG$1,'CSC Mitre'!EW$1:EW$220,0)),"",VLOOKUP(DG$1,'Tactic Recode'!$A$1:$B$547,2,FALSE))</f>
        <v/>
      </c>
      <c r="DH154" t="str">
        <f>IF(ISERROR(MATCH(DH$1,'CSC Mitre'!EW$1:EW$220,0)),"",VLOOKUP(DH$1,'Tactic Recode'!$A$1:$B$547,2,FALSE))</f>
        <v/>
      </c>
      <c r="DI154" t="str">
        <f>IF(ISERROR(MATCH(DI$1,'CSC Mitre'!EW$1:EW$220,0)),"",VLOOKUP(DI$1,'Tactic Recode'!$A$1:$B$547,2,FALSE))</f>
        <v/>
      </c>
      <c r="DJ154" t="str">
        <f>IF(ISERROR(MATCH(DJ$1,'CSC Mitre'!EW$1:EW$220,0)),"",VLOOKUP(DJ$1,'Tactic Recode'!$A$1:$B$547,2,FALSE))</f>
        <v/>
      </c>
      <c r="DK154" t="str">
        <f>IF(ISERROR(MATCH(DK$1,'CSC Mitre'!EW$1:EW$220,0)),"",VLOOKUP(DK$1,'Tactic Recode'!$A$1:$B$547,2,FALSE))</f>
        <v/>
      </c>
      <c r="DL154" t="str">
        <f>IF(ISERROR(MATCH(DL$1,'CSC Mitre'!EW$1:EW$220,0)),"",VLOOKUP(DL$1,'Tactic Recode'!$A$1:$B$547,2,FALSE))</f>
        <v/>
      </c>
      <c r="DM154" t="str">
        <f>IF(ISERROR(MATCH(DM$1,'CSC Mitre'!EW$1:EW$220,0)),"",VLOOKUP(DM$1,'Tactic Recode'!$A$1:$B$547,2,FALSE))</f>
        <v/>
      </c>
      <c r="DN154" t="str">
        <f>IF(ISERROR(MATCH(DN$1,'CSC Mitre'!EW$1:EW$220,0)),"",VLOOKUP(DN$1,'Tactic Recode'!$A$1:$B$547,2,FALSE))</f>
        <v/>
      </c>
      <c r="DO154" t="str">
        <f>IF(ISERROR(MATCH(DO$1,'CSC Mitre'!EW$1:EW$220,0)),"",VLOOKUP(DO$1,'Tactic Recode'!$A$1:$B$547,2,FALSE))</f>
        <v/>
      </c>
      <c r="DP154" t="str">
        <f>IF(ISERROR(MATCH(DP$1,'CSC Mitre'!EW$1:EW$220,0)),"",VLOOKUP(DP$1,'Tactic Recode'!$A$1:$B$547,2,FALSE))</f>
        <v/>
      </c>
      <c r="DQ154" t="str">
        <f>IF(ISERROR(MATCH(DQ$1,'CSC Mitre'!EW$1:EW$220,0)),"",VLOOKUP(DQ$1,'Tactic Recode'!$A$1:$B$547,2,FALSE))</f>
        <v/>
      </c>
      <c r="DR154" t="str">
        <f>IF(ISERROR(MATCH(DR$1,'CSC Mitre'!EW$1:EW$220,0)),"",VLOOKUP(DR$1,'Tactic Recode'!$A$1:$B$547,2,FALSE))</f>
        <v/>
      </c>
      <c r="DS154" t="str">
        <f>IF(ISERROR(MATCH(DS$1,'CSC Mitre'!EW$1:EW$220,0)),"",VLOOKUP(DS$1,'Tactic Recode'!$A$1:$B$547,2,FALSE))</f>
        <v>Execution, Lateral Movement</v>
      </c>
      <c r="DT154" t="str">
        <f>IF(ISERROR(MATCH(DT$1,'CSC Mitre'!EW$1:EW$220,0)),"",VLOOKUP(DT$1,'Tactic Recode'!$A$1:$B$547,2,FALSE))</f>
        <v/>
      </c>
      <c r="DU154" t="str">
        <f>IF(ISERROR(MATCH(DU$1,'CSC Mitre'!EW$1:EW$220,0)),"",VLOOKUP(DU$1,'Tactic Recode'!$A$1:$B$547,2,FALSE))</f>
        <v/>
      </c>
      <c r="DV154" t="str">
        <f>IF(ISERROR(MATCH(DV$1,'CSC Mitre'!EW$1:EW$220,0)),"",VLOOKUP(DV$1,'Tactic Recode'!$A$1:$B$547,2,FALSE))</f>
        <v/>
      </c>
      <c r="DW154" t="str">
        <f>IF(ISERROR(MATCH(DW$1,'CSC Mitre'!EW$1:EW$220,0)),"",VLOOKUP(DW$1,'Tactic Recode'!$A$1:$B$547,2,FALSE))</f>
        <v/>
      </c>
      <c r="DX154" t="str">
        <f>IF(ISERROR(MATCH(DX$1,'CSC Mitre'!EW$1:EW$220,0)),"",VLOOKUP(DX$1,'Tactic Recode'!$A$1:$B$547,2,FALSE))</f>
        <v/>
      </c>
      <c r="DY154" t="str">
        <f>IF(ISERROR(MATCH(DY$1,'CSC Mitre'!EW$1:EW$220,0)),"",VLOOKUP(DY$1,'Tactic Recode'!$A$1:$B$547,2,FALSE))</f>
        <v/>
      </c>
      <c r="DZ154" t="str">
        <f>IF(ISERROR(MATCH(DZ$1,'CSC Mitre'!EW$1:EW$220,0)),"",VLOOKUP(DZ$1,'Tactic Recode'!$A$1:$B$547,2,FALSE))</f>
        <v/>
      </c>
      <c r="EA154" t="str">
        <f>IF(ISERROR(MATCH(EA$1,'CSC Mitre'!EW$1:EW$220,0)),"",VLOOKUP(EA$1,'Tactic Recode'!$A$1:$B$547,2,FALSE))</f>
        <v/>
      </c>
      <c r="EB154" t="str">
        <f>IF(ISERROR(MATCH(EB$1,'CSC Mitre'!EW$1:EW$220,0)),"",VLOOKUP(EB$1,'Tactic Recode'!$A$1:$B$547,2,FALSE))</f>
        <v/>
      </c>
      <c r="EC154" t="str">
        <f>IF(ISERROR(MATCH(EC$1,'CSC Mitre'!EW$1:EW$220,0)),"",VLOOKUP(EC$1,'Tactic Recode'!$A$1:$B$547,2,FALSE))</f>
        <v/>
      </c>
      <c r="ED154" t="str">
        <f>IF(ISERROR(MATCH(ED$1,'CSC Mitre'!EW$1:EW$220,0)),"",VLOOKUP(ED$1,'Tactic Recode'!$A$1:$B$547,2,FALSE))</f>
        <v/>
      </c>
      <c r="EE154" t="str">
        <f>IF(ISERROR(MATCH(EE$1,'CSC Mitre'!EW$1:EW$220,0)),"",VLOOKUP(EE$1,'Tactic Recode'!$A$1:$B$547,2,FALSE))</f>
        <v>Discovery</v>
      </c>
      <c r="EF154" t="str">
        <f>IF(ISERROR(MATCH(EF$1,'CSC Mitre'!EW$1:EW$220,0)),"",VLOOKUP(EF$1,'Tactic Recode'!$A$1:$B$547,2,FALSE))</f>
        <v>Discovery</v>
      </c>
      <c r="EG154" t="str">
        <f>IF(ISERROR(MATCH(EG$1,'CSC Mitre'!EW$1:EW$220,0)),"",VLOOKUP(EG$1,'Tactic Recode'!$A$1:$B$547,2,FALSE))</f>
        <v>Discovery</v>
      </c>
      <c r="EH154" t="str">
        <f>IF(ISERROR(MATCH(EH$1,'CSC Mitre'!EW$1:EW$220,0)),"",VLOOKUP(EH$1,'Tactic Recode'!$A$1:$B$547,2,FALSE))</f>
        <v/>
      </c>
      <c r="EI154" t="str">
        <f>IF(ISERROR(MATCH(EI$1,'CSC Mitre'!EW$1:EW$220,0)),"",VLOOKUP(EI$1,'Tactic Recode'!$A$1:$B$547,2,FALSE))</f>
        <v>Discovery</v>
      </c>
      <c r="EJ154" t="str">
        <f>IF(ISERROR(MATCH(EJ$1,'CSC Mitre'!EW$1:EW$220,0)),"",VLOOKUP(EJ$1,'Tactic Recode'!$A$1:$B$547,2,FALSE))</f>
        <v/>
      </c>
      <c r="EK154" t="str">
        <f>IF(ISERROR(MATCH(EK$1,'CSC Mitre'!EW$1:EW$220,0)),"",VLOOKUP(EK$1,'Tactic Recode'!$A$1:$B$547,2,FALSE))</f>
        <v/>
      </c>
      <c r="EL154" t="str">
        <f>IF(ISERROR(MATCH(EL$1,'CSC Mitre'!EW$1:EW$220,0)),"",VLOOKUP(EL$1,'Tactic Recode'!$A$1:$B$547,2,FALSE))</f>
        <v/>
      </c>
      <c r="EM154" t="str">
        <f>IF(ISERROR(MATCH(EM$1,'CSC Mitre'!EW$1:EW$220,0)),"",VLOOKUP(EM$1,'Tactic Recode'!$A$1:$B$547,2,FALSE))</f>
        <v/>
      </c>
      <c r="EN154" t="str">
        <f>IF(ISERROR(MATCH(EN$1,'CSC Mitre'!EW$1:EW$220,0)),"",VLOOKUP(EN$1,'Tactic Recode'!$A$1:$B$547,2,FALSE))</f>
        <v/>
      </c>
      <c r="EO154" t="str">
        <f>IF(ISERROR(MATCH(EO$1,'CSC Mitre'!EW$1:EW$220,0)),"",VLOOKUP(EO$1,'Tactic Recode'!$A$1:$B$547,2,FALSE))</f>
        <v>Initial Access, Lateral Movement</v>
      </c>
      <c r="EP154" t="str">
        <f>IF(ISERROR(MATCH(EP$1,'CSC Mitre'!EW$1:EW$220,0)),"",VLOOKUP(EP$1,'Tactic Recode'!$A$1:$B$547,2,FALSE))</f>
        <v>Command and Control</v>
      </c>
      <c r="EQ154" t="str">
        <f>IF(ISERROR(MATCH(EQ$1,'CSC Mitre'!EW$1:EW$220,0)),"",VLOOKUP(EQ$1,'Tactic Recode'!$A$1:$B$547,2,FALSE))</f>
        <v/>
      </c>
      <c r="ER154" t="str">
        <f>IF(ISERROR(MATCH(ER$1,'CSC Mitre'!EW$1:EW$220,0)),"",VLOOKUP(ER$1,'Tactic Recode'!$A$1:$B$547,2,FALSE))</f>
        <v>Persistence</v>
      </c>
      <c r="ES154" t="str">
        <f>IF(ISERROR(MATCH(ES$1,'CSC Mitre'!EW$1:EW$220,0)),"",VLOOKUP(ES$1,'Tactic Recode'!$A$1:$B$547,2,FALSE))</f>
        <v/>
      </c>
      <c r="ET154" t="str">
        <f>IF(ISERROR(MATCH(ET$1,'CSC Mitre'!EW$1:EW$220,0)),"",VLOOKUP(ET$1,'Tactic Recode'!$A$1:$B$547,2,FALSE))</f>
        <v/>
      </c>
      <c r="EU154" t="str">
        <f>IF(ISERROR(MATCH(EU$1,'CSC Mitre'!EW$1:EW$220,0)),"",VLOOKUP(EU$1,'Tactic Recode'!$A$1:$B$547,2,FALSE))</f>
        <v/>
      </c>
      <c r="EV154" t="str">
        <f>IF(ISERROR(MATCH(EV$1,'CSC Mitre'!EW$1:EW$220,0)),"",VLOOKUP(EV$1,'Tactic Recode'!$A$1:$B$547,2,FALSE))</f>
        <v/>
      </c>
      <c r="EW154" t="str">
        <f>IF(ISERROR(MATCH(EW$1,'CSC Mitre'!EW$1:EW$220,0)),"",VLOOKUP(EW$1,'Tactic Recode'!$A$1:$B$547,2,FALSE))</f>
        <v/>
      </c>
      <c r="EX154" t="str">
        <f>IF(ISERROR(MATCH(EX$1,'CSC Mitre'!EW$1:EW$220,0)),"",VLOOKUP(EX$1,'Tactic Recode'!$A$1:$B$547,2,FALSE))</f>
        <v/>
      </c>
      <c r="EY154" t="str">
        <f>IF(ISERROR(MATCH(EY$1,'CSC Mitre'!EW$1:EW$220,0)),"",VLOOKUP(EY$1,'Tactic Recode'!$A$1:$B$547,2,FALSE))</f>
        <v/>
      </c>
      <c r="EZ154" t="str">
        <f>IF(ISERROR(MATCH(EZ$1,'CSC Mitre'!EW$1:EW$220,0)),"",VLOOKUP(EZ$1,'Tactic Recode'!$A$1:$B$547,2,FALSE))</f>
        <v/>
      </c>
      <c r="FA154" t="str">
        <f>IF(ISERROR(MATCH(FA$1,'CSC Mitre'!EW$1:EW$220,0)),"",VLOOKUP(FA$1,'Tactic Recode'!$A$1:$B$547,2,FALSE))</f>
        <v/>
      </c>
      <c r="FB154" t="str">
        <f>IF(ISERROR(MATCH(FB$1,'CSC Mitre'!EW$1:EW$220,0)),"",VLOOKUP(FB$1,'Tactic Recode'!$A$1:$B$547,2,FALSE))</f>
        <v/>
      </c>
      <c r="FC154" t="str">
        <f>IF(ISERROR(MATCH(FC$1,'CSC Mitre'!EW$1:EW$220,0)),"",VLOOKUP(FC$1,'Tactic Recode'!$A$1:$B$547,2,FALSE))</f>
        <v/>
      </c>
      <c r="FD154" t="str">
        <f>IF(ISERROR(MATCH(FD$1,'CSC Mitre'!EW$1:EW$220,0)),"",VLOOKUP(FD$1,'Tactic Recode'!$A$1:$B$547,2,FALSE))</f>
        <v/>
      </c>
      <c r="FE154" t="str">
        <f>IF(ISERROR(MATCH(FE$1,'CSC Mitre'!EW$1:EW$220,0)),"",VLOOKUP(FE$1,'Tactic Recode'!$A$1:$B$547,2,FALSE))</f>
        <v/>
      </c>
      <c r="FF154" t="str">
        <f>IF(ISERROR(MATCH(FF$1,'CSC Mitre'!EW$1:EW$220,0)),"",VLOOKUP(FF$1,'Tactic Recode'!$A$1:$B$547,2,FALSE))</f>
        <v/>
      </c>
      <c r="FG154" t="str">
        <f>IF(ISERROR(MATCH(FG$1,'CSC Mitre'!EW$1:EW$220,0)),"",VLOOKUP(FG$1,'Tactic Recode'!$A$1:$B$547,2,FALSE))</f>
        <v/>
      </c>
      <c r="FH154" t="str">
        <f>IF(ISERROR(MATCH(FH$1,'CSC Mitre'!EW$1:EW$220,0)),"",VLOOKUP(FH$1,'Tactic Recode'!$A$1:$B$547,2,FALSE))</f>
        <v/>
      </c>
      <c r="FI154" t="str">
        <f>IF(ISERROR(MATCH(FI$1,'CSC Mitre'!EW$1:EW$220,0)),"",VLOOKUP(FI$1,'Tactic Recode'!$A$1:$B$547,2,FALSE))</f>
        <v/>
      </c>
      <c r="FJ154" t="str">
        <f>IF(ISERROR(MATCH(FJ$1,'CSC Mitre'!EW$1:EW$220,0)),"",VLOOKUP(FJ$1,'Tactic Recode'!$A$1:$B$547,2,FALSE))</f>
        <v/>
      </c>
      <c r="FK154" t="str">
        <f>IF(ISERROR(MATCH(FK$1,'CSC Mitre'!EW$1:EW$220,0)),"",VLOOKUP(FK$1,'Tactic Recode'!$A$1:$B$547,2,FALSE))</f>
        <v>Collection</v>
      </c>
      <c r="FL154" t="str">
        <f>IF(ISERROR(MATCH(FL$1,'CSC Mitre'!EW$1:EW$220,0)),"",VLOOKUP(FL$1,'Tactic Recode'!$A$1:$B$547,2,FALSE))</f>
        <v/>
      </c>
      <c r="FM154" t="str">
        <f>IF(ISERROR(MATCH(FM$1,'CSC Mitre'!EW$1:EW$220,0)),"",VLOOKUP(FM$1,'Tactic Recode'!$A$1:$B$547,2,FALSE))</f>
        <v/>
      </c>
      <c r="FN154" t="str">
        <f>IF(ISERROR(MATCH(FN$1,'CSC Mitre'!EW$1:EW$220,0)),"",VLOOKUP(FN$1,'Tactic Recode'!$A$1:$B$547,2,FALSE))</f>
        <v>Collection</v>
      </c>
      <c r="FO154" t="str">
        <f>IF(ISERROR(MATCH(FO$1,'CSC Mitre'!EW$1:EW$220,0)),"",VLOOKUP(FO$1,'Tactic Recode'!$A$1:$B$547,2,FALSE))</f>
        <v/>
      </c>
      <c r="FP154" t="str">
        <f>IF(ISERROR(MATCH(FP$1,'CSC Mitre'!EW$1:EW$220,0)),"",VLOOKUP(FP$1,'Tactic Recode'!$A$1:$B$547,2,FALSE))</f>
        <v/>
      </c>
      <c r="FQ154" t="str">
        <f>IF(ISERROR(MATCH(FQ$1,'CSC Mitre'!EW$1:EW$220,0)),"",VLOOKUP(FQ$1,'Tactic Recode'!$A$1:$B$547,2,FALSE))</f>
        <v/>
      </c>
      <c r="FR154" t="str">
        <f>IF(ISERROR(MATCH(FR$1,'CSC Mitre'!EW$1:EW$220,0)),"",VLOOKUP(FR$1,'Tactic Recode'!$A$1:$B$547,2,FALSE))</f>
        <v/>
      </c>
      <c r="FS154" t="str">
        <f>IF(ISERROR(MATCH(FS$1,'CSC Mitre'!EW$1:EW$220,0)),"",VLOOKUP(FS$1,'Tactic Recode'!$A$1:$B$547,2,FALSE))</f>
        <v/>
      </c>
      <c r="FT154" t="str">
        <f>IF(ISERROR(MATCH(FT$1,'CSC Mitre'!EW$1:EW$220,0)),"",VLOOKUP(FT$1,'Tactic Recode'!$A$1:$B$547,2,FALSE))</f>
        <v/>
      </c>
      <c r="FU154" t="str">
        <f>IF(ISERROR(MATCH(FU$1,'CSC Mitre'!EW$1:EW$220,0)),"",VLOOKUP(FU$1,'Tactic Recode'!$A$1:$B$547,2,FALSE))</f>
        <v>Defense Evasion</v>
      </c>
      <c r="FV154" t="str">
        <f>IF(ISERROR(MATCH(FV$1,'CSC Mitre'!EW$1:EW$220,0)),"",VLOOKUP(FV$1,'Tactic Recode'!$A$1:$B$547,2,FALSE))</f>
        <v>Defense Evasion</v>
      </c>
      <c r="FW154" t="str">
        <f>IF(ISERROR(MATCH(FW$1,'CSC Mitre'!EW$1:EW$220,0)),"",VLOOKUP(FW$1,'Tactic Recode'!$A$1:$B$547,2,FALSE))</f>
        <v/>
      </c>
      <c r="FX154" t="str">
        <f>IF(ISERROR(MATCH(FX$1,'CSC Mitre'!EW$1:EW$220,0)),"",VLOOKUP(FX$1,'Tactic Recode'!$A$1:$B$547,2,FALSE))</f>
        <v/>
      </c>
      <c r="FY154" t="str">
        <f>IF(ISERROR(MATCH(FY$1,'CSC Mitre'!EW$1:EW$220,0)),"",VLOOKUP(FY$1,'Tactic Recode'!$A$1:$B$547,2,FALSE))</f>
        <v/>
      </c>
      <c r="FZ154" t="str">
        <f>IF(ISERROR(MATCH(FZ$1,'CSC Mitre'!EW$1:EW$220,0)),"",VLOOKUP(FZ$1,'Tactic Recode'!$A$1:$B$547,2,FALSE))</f>
        <v/>
      </c>
      <c r="GA154" t="str">
        <f>IF(ISERROR(MATCH(GA$1,'CSC Mitre'!EW$1:EW$220,0)),"",VLOOKUP(GA$1,'Tactic Recode'!$A$1:$B$547,2,FALSE))</f>
        <v>Initial Access, Persistence</v>
      </c>
      <c r="GB154" t="str">
        <f>IF(ISERROR(MATCH(GB$1,'CSC Mitre'!EW$1:EW$220,0)),"",VLOOKUP(GB$1,'Tactic Recode'!$A$1:$B$547,2,FALSE))</f>
        <v/>
      </c>
      <c r="GC154" t="str">
        <f>IF(ISERROR(MATCH(GC$1,'CSC Mitre'!EW$1:EW$220,0)),"",VLOOKUP(GC$1,'Tactic Recode'!$A$1:$B$547,2,FALSE))</f>
        <v/>
      </c>
      <c r="GD154" t="str">
        <f>IF(ISERROR(MATCH(GD$1,'CSC Mitre'!EW$1:EW$220,0)),"",VLOOKUP(GD$1,'Tactic Recode'!$A$1:$B$547,2,FALSE))</f>
        <v/>
      </c>
      <c r="GE154" t="str">
        <f>IF(ISERROR(MATCH(GE$1,'CSC Mitre'!EW$1:EW$220,0)),"",VLOOKUP(GE$1,'Tactic Recode'!$A$1:$B$547,2,FALSE))</f>
        <v/>
      </c>
      <c r="GF154" t="str">
        <f>IF(ISERROR(MATCH(GF$1,'CSC Mitre'!EW$1:EW$220,0)),"",VLOOKUP(GF$1,'Tactic Recode'!$A$1:$B$547,2,FALSE))</f>
        <v/>
      </c>
      <c r="GG154" t="str">
        <f>IF(ISERROR(MATCH(GG$1,'CSC Mitre'!EW$1:EW$220,0)),"",VLOOKUP(GG$1,'Tactic Recode'!$A$1:$B$547,2,FALSE))</f>
        <v>Defense Evasion, Privilage Escalation</v>
      </c>
      <c r="GH154" t="str">
        <f>IF(ISERROR(MATCH(GH$1,'CSC Mitre'!EW$1:EW$220,0)),"",VLOOKUP(GH$1,'Tactic Recode'!$A$1:$B$547,2,FALSE))</f>
        <v>Discovery</v>
      </c>
      <c r="GI154" t="str">
        <f>IF(ISERROR(MATCH(GI$1,'CSC Mitre'!EW$1:EW$220,0)),"",VLOOKUP(GI$1,'Tactic Recode'!$A$1:$B$547,2,FALSE))</f>
        <v>Persistence</v>
      </c>
      <c r="GJ154" t="str">
        <f>IF(ISERROR(MATCH(GJ$1,'CSC Mitre'!EW$1:EW$220,0)),"",VLOOKUP(GJ$1,'Tactic Recode'!$A$1:$B$547,2,FALSE))</f>
        <v/>
      </c>
      <c r="GK154" t="str">
        <f>IF(ISERROR(MATCH(GK$1,'CSC Mitre'!EW$1:EW$220,0)),"",VLOOKUP(GK$1,'Tactic Recode'!$A$1:$B$547,2,FALSE))</f>
        <v>Persistence</v>
      </c>
      <c r="GL154" t="str">
        <f>IF(ISERROR(MATCH(GL$1,'CSC Mitre'!EW$1:EW$220,0)),"",VLOOKUP(GL$1,'Tactic Recode'!$A$1:$B$547,2,FALSE))</f>
        <v/>
      </c>
      <c r="GM154" t="str">
        <f>IF(ISERROR(MATCH(GM$1,'CSC Mitre'!EW$1:EW$220,0)),"",VLOOKUP(GM$1,'Tactic Recode'!$A$1:$B$547,2,FALSE))</f>
        <v>Persistence</v>
      </c>
      <c r="GN154" t="str">
        <f>IF(ISERROR(MATCH(GN$1,'CSC Mitre'!EW$1:EW$220,0)),"",VLOOKUP(GN$1,'Tactic Recode'!$A$1:$B$547,2,FALSE))</f>
        <v>Persistence</v>
      </c>
      <c r="GO154" t="str">
        <f>IF(ISERROR(MATCH(GO$1,'CSC Mitre'!EW$1:EW$220,0)),"",VLOOKUP(GO$1,'Tactic Recode'!$A$1:$B$547,2,FALSE))</f>
        <v>Persistence</v>
      </c>
      <c r="GP154" t="str">
        <f>IF(ISERROR(MATCH(GP$1,'CSC Mitre'!EW$1:EW$220,0)),"",VLOOKUP(GP$1,'Tactic Recode'!$A$1:$B$547,2,FALSE))</f>
        <v>Persistence</v>
      </c>
      <c r="GQ154" t="str">
        <f>IF(ISERROR(MATCH(GQ$1,'CSC Mitre'!EW$1:EW$220,0)),"",VLOOKUP(GQ$1,'Tactic Recode'!$A$1:$B$547,2,FALSE))</f>
        <v>Persistence</v>
      </c>
      <c r="GR154" t="str">
        <f>IF(ISERROR(MATCH(GR$1,'CSC Mitre'!EW$1:EW$220,0)),"",VLOOKUP(GR$1,'Tactic Recode'!$A$1:$B$547,2,FALSE))</f>
        <v>Persistence</v>
      </c>
      <c r="GS154" t="str">
        <f>IF(ISERROR(MATCH(GS$1,'CSC Mitre'!EW$1:EW$220,0)),"",VLOOKUP(GS$1,'Tactic Recode'!$A$1:$B$547,2,FALSE))</f>
        <v/>
      </c>
      <c r="GT154" t="str">
        <f>IF(ISERROR(MATCH(GT$1,'CSC Mitre'!EW$1:EW$220,0)),"",VLOOKUP(GT$1,'Tactic Recode'!$A$1:$B$547,2,FALSE))</f>
        <v/>
      </c>
      <c r="GU154" t="str">
        <f>IF(ISERROR(MATCH(GU$1,'CSC Mitre'!EW$1:EW$220,0)),"",VLOOKUP(GU$1,'Tactic Recode'!$A$1:$B$547,2,FALSE))</f>
        <v>Persistence</v>
      </c>
      <c r="GV154" t="str">
        <f>IF(ISERROR(MATCH(GV$1,'CSC Mitre'!EW$1:EW$220,0)),"",VLOOKUP(GV$1,'Tactic Recode'!$A$1:$B$547,2,FALSE))</f>
        <v/>
      </c>
      <c r="GW154" t="str">
        <f>IF(ISERROR(MATCH(GW$1,'CSC Mitre'!EW$1:EW$220,0)),"",VLOOKUP(GW$1,'Tactic Recode'!$A$1:$B$547,2,FALSE))</f>
        <v/>
      </c>
      <c r="GX154" t="str">
        <f>IF(ISERROR(MATCH(GX$1,'CSC Mitre'!EW$1:EW$220,0)),"",VLOOKUP(GX$1,'Tactic Recode'!$A$1:$B$547,2,FALSE))</f>
        <v/>
      </c>
      <c r="GY154" t="str">
        <f>IF(ISERROR(MATCH(GY$1,'CSC Mitre'!EW$1:EW$220,0)),"",VLOOKUP(GY$1,'Tactic Recode'!$A$1:$B$547,2,FALSE))</f>
        <v/>
      </c>
      <c r="GZ154" t="str">
        <f>IF(ISERROR(MATCH(GZ$1,'CSC Mitre'!EW$1:EW$220,0)),"",VLOOKUP(GZ$1,'Tactic Recode'!$A$1:$B$547,2,FALSE))</f>
        <v>Initial Access</v>
      </c>
      <c r="HA154" t="str">
        <f>IF(ISERROR(MATCH(HA$1,'CSC Mitre'!EW$1:EW$220,0)),"",VLOOKUP(HA$1,'Tactic Recode'!$A$1:$B$547,2,FALSE))</f>
        <v/>
      </c>
      <c r="HB154" t="str">
        <f>IF(ISERROR(MATCH(HB$1,'CSC Mitre'!EW$1:EW$220,0)),"",VLOOKUP(HB$1,'Tactic Recode'!$A$1:$B$547,2,FALSE))</f>
        <v>Initial Access</v>
      </c>
      <c r="HC154" t="str">
        <f>IF(ISERROR(MATCH(HC$1,'CSC Mitre'!EW$1:EW$220,0)),"",VLOOKUP(HC$1,'Tactic Recode'!$A$1:$B$547,2,FALSE))</f>
        <v>Initial Access</v>
      </c>
      <c r="HD154" t="str">
        <f>IF(ISERROR(MATCH(HD$1,'CSC Mitre'!EW$1:EW$220,0)),"",VLOOKUP(HD$1,'Tactic Recode'!$A$1:$B$547,2,FALSE))</f>
        <v>Initial Access</v>
      </c>
      <c r="HE154" t="str">
        <f>IF(ISERROR(MATCH(HE$1,'CSC Mitre'!EW$1:EW$220,0)),"",VLOOKUP(HE$1,'Tactic Recode'!$A$1:$B$547,2,FALSE))</f>
        <v/>
      </c>
      <c r="HF154" t="str">
        <f>IF(ISERROR(MATCH(HF$1,'CSC Mitre'!EW$1:EW$220,0)),"",VLOOKUP(HF$1,'Tactic Recode'!$A$1:$B$547,2,FALSE))</f>
        <v>Defense Evasion, Persistence</v>
      </c>
      <c r="HG154" t="str">
        <f>IF(ISERROR(MATCH(HG$1,'CSC Mitre'!EW$1:EW$220,0)),"",VLOOKUP(HG$1,'Tactic Recode'!$A$1:$B$547,2,FALSE))</f>
        <v/>
      </c>
      <c r="HH154" t="str">
        <f>IF(ISERROR(MATCH(HH$1,'CSC Mitre'!EW$1:EW$220,0)),"",VLOOKUP(HH$1,'Tactic Recode'!$A$1:$B$547,2,FALSE))</f>
        <v/>
      </c>
      <c r="HI154" t="str">
        <f>IF(ISERROR(MATCH(HI$1,'CSC Mitre'!EW$1:EW$220,0)),"",VLOOKUP(HI$1,'Tactic Recode'!$A$1:$B$547,2,FALSE))</f>
        <v/>
      </c>
      <c r="HJ154" t="str">
        <f>IF(ISERROR(MATCH(HJ$1,'CSC Mitre'!EW$1:EW$220,0)),"",VLOOKUP(HJ$1,'Tactic Recode'!$A$1:$B$547,2,FALSE))</f>
        <v/>
      </c>
      <c r="HK154" t="str">
        <f>IF(ISERROR(MATCH(HK$1,'CSC Mitre'!EW$1:EW$220,0)),"",VLOOKUP(HK$1,'Tactic Recode'!$A$1:$B$547,2,FALSE))</f>
        <v/>
      </c>
      <c r="HL154" t="str">
        <f>IF(ISERROR(MATCH(HL$1,'CSC Mitre'!EW$1:EW$220,0)),"",VLOOKUP(HL$1,'Tactic Recode'!$A$1:$B$547,2,FALSE))</f>
        <v/>
      </c>
      <c r="HM154" t="str">
        <f>IF(ISERROR(MATCH(HM$1,'CSC Mitre'!EW$1:EW$220,0)),"",VLOOKUP(HM$1,'Tactic Recode'!$A$1:$B$547,2,FALSE))</f>
        <v/>
      </c>
      <c r="HN154" t="str">
        <f>IF(ISERROR(MATCH(HN$1,'CSC Mitre'!EW$1:EW$220,0)),"",VLOOKUP(HN$1,'Tactic Recode'!$A$1:$B$547,2,FALSE))</f>
        <v/>
      </c>
      <c r="HO154" t="str">
        <f>IF(ISERROR(MATCH(HO$1,'CSC Mitre'!EW$1:EW$220,0)),"",VLOOKUP(HO$1,'Tactic Recode'!$A$1:$B$547,2,FALSE))</f>
        <v/>
      </c>
      <c r="HP154" t="str">
        <f>IF(ISERROR(MATCH(HP$1,'CSC Mitre'!EW$1:EW$220,0)),"",VLOOKUP(HP$1,'Tactic Recode'!$A$1:$B$547,2,FALSE))</f>
        <v/>
      </c>
      <c r="HQ154" t="str">
        <f>IF(ISERROR(MATCH(HQ$1,'CSC Mitre'!EW$1:EW$220,0)),"",VLOOKUP(HQ$1,'Tactic Recode'!$A$1:$B$547,2,FALSE))</f>
        <v/>
      </c>
      <c r="HR154" t="str">
        <f>IF(ISERROR(MATCH(HR$1,'CSC Mitre'!EW$1:EW$220,0)),"",VLOOKUP(HR$1,'Tactic Recode'!$A$1:$B$547,2,FALSE))</f>
        <v/>
      </c>
      <c r="HS154" t="str">
        <f>IF(ISERROR(MATCH(HS$1,'CSC Mitre'!EW$1:EW$220,0)),"",VLOOKUP(HS$1,'Tactic Recode'!$A$1:$B$547,2,FALSE))</f>
        <v>Lateral Movement</v>
      </c>
      <c r="HT154" t="str">
        <f>IF(ISERROR(MATCH(HT$1,'CSC Mitre'!EW$1:EW$220,0)),"",VLOOKUP(HT$1,'Tactic Recode'!$A$1:$B$547,2,FALSE))</f>
        <v>Defense Evasion</v>
      </c>
      <c r="HU154" t="str">
        <f>IF(ISERROR(MATCH(HU$1,'CSC Mitre'!EW$1:EW$220,0)),"",VLOOKUP(HU$1,'Tactic Recode'!$A$1:$B$547,2,FALSE))</f>
        <v>Credential Access</v>
      </c>
      <c r="HV154" t="str">
        <f>IF(ISERROR(MATCH(HV$1,'CSC Mitre'!EW$1:EW$220,0)),"",VLOOKUP(HV$1,'Tactic Recode'!$A$1:$B$547,2,FALSE))</f>
        <v>Collection</v>
      </c>
      <c r="HW154" t="str">
        <f>IF(ISERROR(MATCH(HW$1,'CSC Mitre'!EW$1:EW$220,0)),"",VLOOKUP(HW$1,'Tactic Recode'!$A$1:$B$547,2,FALSE))</f>
        <v>Collection</v>
      </c>
      <c r="HX154" t="str">
        <f>IF(ISERROR(MATCH(HX$1,'CSC Mitre'!EW$1:EW$220,0)),"",VLOOKUP(HX$1,'Tactic Recode'!$A$1:$B$547,2,FALSE))</f>
        <v>Collection</v>
      </c>
      <c r="HY154" t="str">
        <f>IF(ISERROR(MATCH(HY$1,'CSC Mitre'!EW$1:EW$220,0)),"",VLOOKUP(HY$1,'Tactic Recode'!$A$1:$B$547,2,FALSE))</f>
        <v/>
      </c>
      <c r="HZ154" t="str">
        <f>IF(ISERROR(MATCH(HZ$1,'CSC Mitre'!EW$1:EW$220,0)),"",VLOOKUP(HZ$1,'Tactic Recode'!$A$1:$B$547,2,FALSE))</f>
        <v/>
      </c>
      <c r="IA154" t="str">
        <f>IF(ISERROR(MATCH(IA$1,'CSC Mitre'!EW$1:EW$220,0)),"",VLOOKUP(IA$1,'Tactic Recode'!$A$1:$B$547,2,FALSE))</f>
        <v/>
      </c>
      <c r="IB154" t="str">
        <f>IF(ISERROR(MATCH(IB$1,'CSC Mitre'!EW$1:EW$220,0)),"",VLOOKUP(IB$1,'Tactic Recode'!$A$1:$B$547,2,FALSE))</f>
        <v>Defense Evasion</v>
      </c>
      <c r="IC154" t="str">
        <f>IF(ISERROR(MATCH(IC$1,'CSC Mitre'!EW$1:EW$220,0)),"",VLOOKUP(IC$1,'Tactic Recode'!$A$1:$B$547,2,FALSE))</f>
        <v/>
      </c>
      <c r="ID154" t="str">
        <f>IF(ISERROR(MATCH(ID$1,'CSC Mitre'!EW$1:EW$220,0)),"",VLOOKUP(ID$1,'Tactic Recode'!$A$1:$B$547,2,FALSE))</f>
        <v/>
      </c>
      <c r="IE154" t="str">
        <f>IF(ISERROR(MATCH(IE$1,'CSC Mitre'!EW$1:EW$220,0)),"",VLOOKUP(IE$1,'Tactic Recode'!$A$1:$B$547,2,FALSE))</f>
        <v>Defense Evasion</v>
      </c>
      <c r="IF154" t="str">
        <f>IF(ISERROR(MATCH(IF$1,'CSC Mitre'!EW$1:EW$220,0)),"",VLOOKUP(IF$1,'Tactic Recode'!$A$1:$B$547,2,FALSE))</f>
        <v>Defense Evasion</v>
      </c>
      <c r="IG154" t="str">
        <f>IF(ISERROR(MATCH(IG$1,'CSC Mitre'!EW$1:EW$220,0)),"",VLOOKUP(IG$1,'Tactic Recode'!$A$1:$B$547,2,FALSE))</f>
        <v>Defense Evasion</v>
      </c>
      <c r="IH154" t="str">
        <f>IF(ISERROR(MATCH(IH$1,'CSC Mitre'!EW$1:EW$220,0)),"",VLOOKUP(IH$1,'Tactic Recode'!$A$1:$B$547,2,FALSE))</f>
        <v/>
      </c>
      <c r="II154" t="str">
        <f>IF(ISERROR(MATCH(II$1,'CSC Mitre'!EW$1:EW$220,0)),"",VLOOKUP(II$1,'Tactic Recode'!$A$1:$B$547,2,FALSE))</f>
        <v>Defense Evasion</v>
      </c>
      <c r="IJ154" t="str">
        <f>IF(ISERROR(MATCH(IJ$1,'CSC Mitre'!EW$1:EW$220,0)),"",VLOOKUP(IJ$1,'Tactic Recode'!$A$1:$B$547,2,FALSE))</f>
        <v>Defense Evasion</v>
      </c>
      <c r="IK154" t="str">
        <f>IF(ISERROR(MATCH(IK$1,'CSC Mitre'!EW$1:EW$220,0)),"",VLOOKUP(IK$1,'Tactic Recode'!$A$1:$B$547,2,FALSE))</f>
        <v/>
      </c>
      <c r="IL154" t="str">
        <f>IF(ISERROR(MATCH(IL$1,'CSC Mitre'!EW$1:EW$220,0)),"",VLOOKUP(IL$1,'Tactic Recode'!$A$1:$B$547,2,FALSE))</f>
        <v/>
      </c>
      <c r="IM154" t="str">
        <f>IF(ISERROR(MATCH(IM$1,'CSC Mitre'!EW$1:EW$220,0)),"",VLOOKUP(IM$1,'Tactic Recode'!$A$1:$B$547,2,FALSE))</f>
        <v>Defense Evasion</v>
      </c>
      <c r="IN154" t="str">
        <f>IF(ISERROR(MATCH(IN$1,'CSC Mitre'!EW$1:EW$220,0)),"",VLOOKUP(IN$1,'Tactic Recode'!$A$1:$B$547,2,FALSE))</f>
        <v/>
      </c>
      <c r="IO154" t="str">
        <f>IF(ISERROR(MATCH(IO$1,'CSC Mitre'!EW$1:EW$220,0)),"",VLOOKUP(IO$1,'Tactic Recode'!$A$1:$B$547,2,FALSE))</f>
        <v/>
      </c>
      <c r="IP154" t="str">
        <f>IF(ISERROR(MATCH(IP$1,'CSC Mitre'!EW$1:EW$220,0)),"",VLOOKUP(IP$1,'Tactic Recode'!$A$1:$B$547,2,FALSE))</f>
        <v>Defense Evasion</v>
      </c>
      <c r="IQ154" t="str">
        <f>IF(ISERROR(MATCH(IQ$1,'CSC Mitre'!EW$1:EW$220,0)),"",VLOOKUP(IQ$1,'Tactic Recode'!$A$1:$B$547,2,FALSE))</f>
        <v/>
      </c>
      <c r="IR154" t="str">
        <f>IF(ISERROR(MATCH(IR$1,'CSC Mitre'!EW$1:EW$220,0)),"",VLOOKUP(IR$1,'Tactic Recode'!$A$1:$B$547,2,FALSE))</f>
        <v/>
      </c>
      <c r="IS154" t="str">
        <f>IF(ISERROR(MATCH(IS$1,'CSC Mitre'!EW$1:EW$220,0)),"",VLOOKUP(IS$1,'Tactic Recode'!$A$1:$B$547,2,FALSE))</f>
        <v/>
      </c>
      <c r="IT154" t="str">
        <f>IF(ISERROR(MATCH(IT$1,'CSC Mitre'!EW$1:EW$220,0)),"",VLOOKUP(IT$1,'Tactic Recode'!$A$1:$B$547,2,FALSE))</f>
        <v/>
      </c>
      <c r="IU154" t="str">
        <f>IF(ISERROR(MATCH(IU$1,'CSC Mitre'!EW$1:EW$220,0)),"",VLOOKUP(IU$1,'Tactic Recode'!$A$1:$B$547,2,FALSE))</f>
        <v/>
      </c>
      <c r="IV154" t="str">
        <f>IF(ISERROR(MATCH(IV$1,'CSC Mitre'!EW$1:EW$220,0)),"",VLOOKUP(IV$1,'Tactic Recode'!$A$1:$B$547,2,FALSE))</f>
        <v>Discovery</v>
      </c>
      <c r="IW154" t="str">
        <f>IF(ISERROR(MATCH(IW$1,'CSC Mitre'!EW$1:EW$220,0)),"",VLOOKUP(IW$1,'Tactic Recode'!$A$1:$B$547,2,FALSE))</f>
        <v>Defense Evasion, Privilage Escalation</v>
      </c>
      <c r="IX154" t="str">
        <f>IF(ISERROR(MATCH(IX$1,'CSC Mitre'!EW$1:EW$220,0)),"",VLOOKUP(IX$1,'Tactic Recode'!$A$1:$B$547,2,FALSE))</f>
        <v>Defense Evasion, Privilage Escalation</v>
      </c>
      <c r="IY154" t="str">
        <f>IF(ISERROR(MATCH(IY$1,'CSC Mitre'!EW$1:EW$220,0)),"",VLOOKUP(IY$1,'Tactic Recode'!$A$1:$B$547,2,FALSE))</f>
        <v/>
      </c>
      <c r="IZ154" t="str">
        <f>IF(ISERROR(MATCH(IZ$1,'CSC Mitre'!EW$1:EW$220,0)),"",VLOOKUP(IZ$1,'Tactic Recode'!$A$1:$B$547,2,FALSE))</f>
        <v/>
      </c>
      <c r="JA154" t="str">
        <f>IF(ISERROR(MATCH(JA$1,'CSC Mitre'!EW$1:EW$220,0)),"",VLOOKUP(JA$1,'Tactic Recode'!$A$1:$B$547,2,FALSE))</f>
        <v/>
      </c>
      <c r="JB154" t="str">
        <f>IF(ISERROR(MATCH(JB$1,'CSC Mitre'!EW$1:EW$220,0)),"",VLOOKUP(JB$1,'Tactic Recode'!$A$1:$B$547,2,FALSE))</f>
        <v/>
      </c>
      <c r="JC154" t="str">
        <f>IF(ISERROR(MATCH(JC$1,'CSC Mitre'!EW$1:EW$220,0)),"",VLOOKUP(JC$1,'Tactic Recode'!$A$1:$B$547,2,FALSE))</f>
        <v>Impact</v>
      </c>
      <c r="JD154" t="str">
        <f>IF(ISERROR(MATCH(JD$1,'CSC Mitre'!EW$1:EW$220,0)),"",VLOOKUP(JD$1,'Tactic Recode'!$A$1:$B$547,2,FALSE))</f>
        <v/>
      </c>
      <c r="JE154" t="str">
        <f>IF(ISERROR(MATCH(JE$1,'CSC Mitre'!EW$1:EW$220,0)),"",VLOOKUP(JE$1,'Tactic Recode'!$A$1:$B$547,2,FALSE))</f>
        <v/>
      </c>
      <c r="JF154" t="str">
        <f>IF(ISERROR(MATCH(JF$1,'CSC Mitre'!EW$1:EW$220,0)),"",VLOOKUP(JF$1,'Tactic Recode'!$A$1:$B$547,2,FALSE))</f>
        <v/>
      </c>
      <c r="JG154" t="str">
        <f>IF(ISERROR(MATCH(JG$1,'CSC Mitre'!EW$1:EW$220,0)),"",VLOOKUP(JG$1,'Tactic Recode'!$A$1:$B$547,2,FALSE))</f>
        <v>Impact</v>
      </c>
      <c r="JH154" t="str">
        <f>IF(ISERROR(MATCH(JH$1,'CSC Mitre'!EW$1:EW$220,0)),"",VLOOKUP(JH$1,'Tactic Recode'!$A$1:$B$547,2,FALSE))</f>
        <v/>
      </c>
      <c r="JI154" t="str">
        <f>IF(ISERROR(MATCH(JI$1,'CSC Mitre'!EW$1:EW$220,0)),"",VLOOKUP(JI$1,'Tactic Recode'!$A$1:$B$547,2,FALSE))</f>
        <v/>
      </c>
      <c r="JJ154" t="str">
        <f>IF(ISERROR(MATCH(JJ$1,'CSC Mitre'!EW$1:EW$220,0)),"",VLOOKUP(JJ$1,'Tactic Recode'!$A$1:$B$547,2,FALSE))</f>
        <v/>
      </c>
      <c r="JK154" t="str">
        <f>IF(ISERROR(MATCH(JK$1,'CSC Mitre'!EW$1:EW$220,0)),"",VLOOKUP(JK$1,'Tactic Recode'!$A$1:$B$547,2,FALSE))</f>
        <v/>
      </c>
      <c r="JL154" t="str">
        <f>IF(ISERROR(MATCH(JL$1,'CSC Mitre'!EW$1:EW$220,0)),"",VLOOKUP(JL$1,'Tactic Recode'!$A$1:$B$547,2,FALSE))</f>
        <v/>
      </c>
      <c r="JM154" t="str">
        <f>IF(ISERROR(MATCH(JM$1,'CSC Mitre'!EW$1:EW$220,0)),"",VLOOKUP(JM$1,'Tactic Recode'!$A$1:$B$547,2,FALSE))</f>
        <v/>
      </c>
      <c r="JN154" t="str">
        <f>IF(ISERROR(MATCH(JN$1,'CSC Mitre'!EW$1:EW$220,0)),"",VLOOKUP(JN$1,'Tactic Recode'!$A$1:$B$547,2,FALSE))</f>
        <v/>
      </c>
      <c r="JO154" t="str">
        <f>IF(ISERROR(MATCH(JO$1,'CSC Mitre'!EW$1:EW$220,0)),"",VLOOKUP(JO$1,'Tactic Recode'!$A$1:$B$547,2,FALSE))</f>
        <v/>
      </c>
      <c r="JP154" t="str">
        <f>IF(ISERROR(MATCH(JP$1,'CSC Mitre'!EW$1:EW$220,0)),"",VLOOKUP(JP$1,'Tactic Recode'!$A$1:$B$547,2,FALSE))</f>
        <v/>
      </c>
      <c r="JQ154" t="str">
        <f>IF(ISERROR(MATCH(JQ$1,'CSC Mitre'!EW$1:EW$220,0)),"",VLOOKUP(JQ$1,'Tactic Recode'!$A$1:$B$547,2,FALSE))</f>
        <v/>
      </c>
      <c r="JR154" t="str">
        <f>IF(ISERROR(MATCH(JR$1,'CSC Mitre'!EW$1:EW$220,0)),"",VLOOKUP(JR$1,'Tactic Recode'!$A$1:$B$547,2,FALSE))</f>
        <v/>
      </c>
      <c r="JS154" t="str">
        <f>IF(ISERROR(MATCH(JS$1,'CSC Mitre'!EW$1:EW$220,0)),"",VLOOKUP(JS$1,'Tactic Recode'!$A$1:$B$547,2,FALSE))</f>
        <v/>
      </c>
      <c r="JT154" t="str">
        <f>IF(ISERROR(MATCH(JT$1,'CSC Mitre'!EW$1:EW$220,0)),"",VLOOKUP(JT$1,'Tactic Recode'!$A$1:$B$547,2,FALSE))</f>
        <v/>
      </c>
      <c r="JU154" t="str">
        <f>IF(ISERROR(MATCH(JU$1,'CSC Mitre'!EW$1:EW$220,0)),"",VLOOKUP(JU$1,'Tactic Recode'!$A$1:$B$547,2,FALSE))</f>
        <v>Persistence</v>
      </c>
      <c r="JV154" t="str">
        <f>IF(ISERROR(MATCH(JV$1,'CSC Mitre'!EW$1:EW$220,0)),"",VLOOKUP(JV$1,'Tactic Recode'!$A$1:$B$547,2,FALSE))</f>
        <v>Persistence</v>
      </c>
      <c r="JW154" t="str">
        <f>IF(ISERROR(MATCH(JW$1,'CSC Mitre'!EW$1:EW$220,0)),"",VLOOKUP(JW$1,'Tactic Recode'!$A$1:$B$547,2,FALSE))</f>
        <v>Persistence</v>
      </c>
      <c r="JX154" t="str">
        <f>IF(ISERROR(MATCH(JX$1,'CSC Mitre'!EW$1:EW$220,0)),"",VLOOKUP(JX$1,'Tactic Recode'!$A$1:$B$547,2,FALSE))</f>
        <v/>
      </c>
      <c r="JY154" t="str">
        <f>IF(ISERROR(MATCH(JY$1,'CSC Mitre'!EW$1:EW$220,0)),"",VLOOKUP(JY$1,'Tactic Recode'!$A$1:$B$547,2,FALSE))</f>
        <v/>
      </c>
      <c r="JZ154" t="str">
        <f>IF(ISERROR(MATCH(JZ$1,'CSC Mitre'!EW$1:EW$220,0)),"",VLOOKUP(JZ$1,'Tactic Recode'!$A$1:$B$547,2,FALSE))</f>
        <v/>
      </c>
      <c r="KA154" t="str">
        <f>IF(ISERROR(MATCH(KA$1,'CSC Mitre'!EW$1:EW$220,0)),"",VLOOKUP(KA$1,'Tactic Recode'!$A$1:$B$547,2,FALSE))</f>
        <v>Persistence</v>
      </c>
      <c r="KB154" t="str">
        <f>IF(ISERROR(MATCH(KB$1,'CSC Mitre'!EW$1:EW$220,0)),"",VLOOKUP(KB$1,'Tactic Recode'!$A$1:$B$547,2,FALSE))</f>
        <v/>
      </c>
      <c r="KC154" t="str">
        <f>IF(ISERROR(MATCH(KC$1,'CSC Mitre'!EW$1:EW$220,0)),"",VLOOKUP(KC$1,'Tactic Recode'!$A$1:$B$547,2,FALSE))</f>
        <v>Credential Access</v>
      </c>
      <c r="KD154" t="str">
        <f>IF(ISERROR(MATCH(KD$1,'CSC Mitre'!EW$1:EW$220,0)),"",VLOOKUP(KD$1,'Tactic Recode'!$A$1:$B$547,2,FALSE))</f>
        <v/>
      </c>
      <c r="KE154" t="str">
        <f>IF(ISERROR(MATCH(KE$1,'CSC Mitre'!EW$1:EW$220,0)),"",VLOOKUP(KE$1,'Tactic Recode'!$A$1:$B$547,2,FALSE))</f>
        <v>Collection</v>
      </c>
      <c r="KF154" t="str">
        <f>IF(ISERROR(MATCH(KF$1,'CSC Mitre'!EW$1:EW$220,0)),"",VLOOKUP(KF$1,'Tactic Recode'!$A$1:$B$547,2,FALSE))</f>
        <v/>
      </c>
      <c r="KG154" t="str">
        <f>IF(ISERROR(MATCH(KG$1,'CSC Mitre'!EW$1:EW$220,0)),"",VLOOKUP(KG$1,'Tactic Recode'!$A$1:$B$547,2,FALSE))</f>
        <v/>
      </c>
      <c r="KH154" t="str">
        <f>IF(ISERROR(MATCH(KH$1,'CSC Mitre'!EW$1:EW$220,0)),"",VLOOKUP(KH$1,'Tactic Recode'!$A$1:$B$547,2,FALSE))</f>
        <v>Defense Evasion</v>
      </c>
      <c r="KI154" t="str">
        <f>IF(ISERROR(MATCH(KI$1,'CSC Mitre'!EW$1:EW$220,0)),"",VLOOKUP(KI$1,'Tactic Recode'!$A$1:$B$547,2,FALSE))</f>
        <v/>
      </c>
      <c r="KJ154" t="str">
        <f>IF(ISERROR(MATCH(KJ$1,'CSC Mitre'!EW$1:EW$220,0)),"",VLOOKUP(KJ$1,'Tactic Recode'!$A$1:$B$547,2,FALSE))</f>
        <v/>
      </c>
      <c r="KK154" t="str">
        <f>IF(ISERROR(MATCH(KK$1,'CSC Mitre'!EW$1:EW$220,0)),"",VLOOKUP(KK$1,'Tactic Recode'!$A$1:$B$547,2,FALSE))</f>
        <v>Credential Access</v>
      </c>
      <c r="KL154" t="str">
        <f>IF(ISERROR(MATCH(KL$1,'CSC Mitre'!EW$1:EW$220,0)),"",VLOOKUP(KL$1,'Tactic Recode'!$A$1:$B$547,2,FALSE))</f>
        <v>Defense Evasion, Persistence</v>
      </c>
      <c r="KM154" t="str">
        <f>IF(ISERROR(MATCH(KM$1,'CSC Mitre'!EW$1:EW$220,0)),"",VLOOKUP(KM$1,'Tactic Recode'!$A$1:$B$547,2,FALSE))</f>
        <v>Defense Evasion, Persistence</v>
      </c>
      <c r="KN154" t="str">
        <f>IF(ISERROR(MATCH(KN$1,'CSC Mitre'!EW$1:EW$220,0)),"",VLOOKUP(KN$1,'Tactic Recode'!$A$1:$B$547,2,FALSE))</f>
        <v/>
      </c>
      <c r="KO154" t="str">
        <f>IF(ISERROR(MATCH(KO$1,'CSC Mitre'!EW$1:EW$220,0)),"",VLOOKUP(KO$1,'Tactic Recode'!$A$1:$B$547,2,FALSE))</f>
        <v/>
      </c>
      <c r="KP154" t="str">
        <f>IF(ISERROR(MATCH(KP$1,'CSC Mitre'!EW$1:EW$220,0)),"",VLOOKUP(KP$1,'Tactic Recode'!$A$1:$B$547,2,FALSE))</f>
        <v>Defense Evasion, Persistence</v>
      </c>
      <c r="KQ154" t="str">
        <f>IF(ISERROR(MATCH(KQ$1,'CSC Mitre'!EW$1:EW$220,0)),"",VLOOKUP(KQ$1,'Tactic Recode'!$A$1:$B$547,2,FALSE))</f>
        <v>Defense Evasion, Persistence</v>
      </c>
      <c r="KR154" t="str">
        <f>IF(ISERROR(MATCH(KR$1,'CSC Mitre'!EW$1:EW$220,0)),"",VLOOKUP(KR$1,'Tactic Recode'!$A$1:$B$547,2,FALSE))</f>
        <v>Persistence, Privilage Escalation</v>
      </c>
      <c r="KS154" t="str">
        <f>IF(ISERROR(MATCH(KS$1,'CSC Mitre'!EW$1:EW$220,0)),"",VLOOKUP(KS$1,'Tactic Recode'!$A$1:$B$547,2,FALSE))</f>
        <v/>
      </c>
      <c r="KT154" t="str">
        <f>IF(ISERROR(MATCH(KT$1,'CSC Mitre'!EW$1:EW$220,0)),"",VLOOKUP(KT$1,'Tactic Recode'!$A$1:$B$547,2,FALSE))</f>
        <v/>
      </c>
      <c r="KU154" t="str">
        <f>IF(ISERROR(MATCH(KU$1,'CSC Mitre'!EW$1:EW$220,0)),"",VLOOKUP(KU$1,'Tactic Recode'!$A$1:$B$547,2,FALSE))</f>
        <v>Persistence, Privilage Escalation</v>
      </c>
      <c r="KV154" t="str">
        <f>IF(ISERROR(MATCH(KV$1,'CSC Mitre'!EW$1:EW$220,0)),"",VLOOKUP(KV$1,'Tactic Recode'!$A$1:$B$547,2,FALSE))</f>
        <v/>
      </c>
      <c r="KW154" t="str">
        <f>IF(ISERROR(MATCH(KW$1,'CSC Mitre'!EW$1:EW$220,0)),"",VLOOKUP(KW$1,'Tactic Recode'!$A$1:$B$547,2,FALSE))</f>
        <v/>
      </c>
      <c r="KX154" t="str">
        <f>IF(ISERROR(MATCH(KX$1,'CSC Mitre'!EW$1:EW$220,0)),"",VLOOKUP(KX$1,'Tactic Recode'!$A$1:$B$547,2,FALSE))</f>
        <v/>
      </c>
      <c r="KY154" t="str">
        <f>IF(ISERROR(MATCH(KY$1,'CSC Mitre'!EW$1:EW$220,0)),"",VLOOKUP(KY$1,'Tactic Recode'!$A$1:$B$547,2,FALSE))</f>
        <v>Persistence, Privilage Escalation</v>
      </c>
      <c r="KZ154" t="str">
        <f>IF(ISERROR(MATCH(KZ$1,'CSC Mitre'!EW$1:EW$220,0)),"",VLOOKUP(KZ$1,'Tactic Recode'!$A$1:$B$547,2,FALSE))</f>
        <v/>
      </c>
      <c r="LA154" t="str">
        <f>IF(ISERROR(MATCH(LA$1,'CSC Mitre'!EW$1:EW$220,0)),"",VLOOKUP(LA$1,'Tactic Recode'!$A$1:$B$547,2,FALSE))</f>
        <v/>
      </c>
      <c r="LB154" t="str">
        <f>IF(ISERROR(MATCH(LB$1,'CSC Mitre'!EW$1:EW$220,0)),"",VLOOKUP(LB$1,'Tactic Recode'!$A$1:$B$547,2,FALSE))</f>
        <v/>
      </c>
      <c r="LC154" t="str">
        <f>IF(ISERROR(MATCH(LC$1,'CSC Mitre'!EW$1:EW$220,0)),"",VLOOKUP(LC$1,'Tactic Recode'!$A$1:$B$547,2,FALSE))</f>
        <v>Persistence, Privilage Escalation</v>
      </c>
      <c r="LD154" t="str">
        <f>IF(ISERROR(MATCH(LD$1,'CSC Mitre'!EW$1:EW$220,0)),"",VLOOKUP(LD$1,'Tactic Recode'!$A$1:$B$547,2,FALSE))</f>
        <v/>
      </c>
      <c r="LE154" t="str">
        <f>IF(ISERROR(MATCH(LE$1,'CSC Mitre'!EW$1:EW$220,0)),"",VLOOKUP(LE$1,'Tactic Recode'!$A$1:$B$547,2,FALSE))</f>
        <v>Persistence, Privilage Escalation</v>
      </c>
      <c r="LF154" t="str">
        <f>IF(ISERROR(MATCH(LF$1,'CSC Mitre'!EW$1:EW$220,0)),"",VLOOKUP(LF$1,'Tactic Recode'!$A$1:$B$547,2,FALSE))</f>
        <v/>
      </c>
      <c r="LG154" t="str">
        <f>IF(ISERROR(MATCH(LG$1,'CSC Mitre'!EW$1:EW$220,0)),"",VLOOKUP(LG$1,'Tactic Recode'!$A$1:$B$547,2,FALSE))</f>
        <v>Persistence, Privilage Escalation</v>
      </c>
      <c r="LH154" t="str">
        <f>IF(ISERROR(MATCH(LH$1,'CSC Mitre'!EW$1:EW$220,0)),"",VLOOKUP(LH$1,'Tactic Recode'!$A$1:$B$547,2,FALSE))</f>
        <v>Persistence, Privilage Escalation</v>
      </c>
      <c r="LI154" t="str">
        <f>IF(ISERROR(MATCH(LI$1,'CSC Mitre'!EW$1:EW$220,0)),"",VLOOKUP(LI$1,'Tactic Recode'!$A$1:$B$547,2,FALSE))</f>
        <v/>
      </c>
      <c r="LJ154" t="str">
        <f>IF(ISERROR(MATCH(LJ$1,'CSC Mitre'!EW$1:EW$220,0)),"",VLOOKUP(LJ$1,'Tactic Recode'!$A$1:$B$547,2,FALSE))</f>
        <v>Persistence, Privilage Escalation</v>
      </c>
      <c r="LK154" t="str">
        <f>IF(ISERROR(MATCH(LK$1,'CSC Mitre'!EW$1:EW$220,0)),"",VLOOKUP(LK$1,'Tactic Recode'!$A$1:$B$547,2,FALSE))</f>
        <v>Persistence, Privilage Escalation</v>
      </c>
      <c r="LL154" t="str">
        <f>IF(ISERROR(MATCH(LL$1,'CSC Mitre'!EW$1:EW$220,0)),"",VLOOKUP(LL$1,'Tactic Recode'!$A$1:$B$547,2,FALSE))</f>
        <v/>
      </c>
      <c r="LM154" t="str">
        <f>IF(ISERROR(MATCH(LM$1,'CSC Mitre'!EW$1:EW$220,0)),"",VLOOKUP(LM$1,'Tactic Recode'!$A$1:$B$547,2,FALSE))</f>
        <v/>
      </c>
      <c r="LN154" t="str">
        <f>IF(ISERROR(MATCH(LN$1,'CSC Mitre'!EW$1:EW$220,0)),"",VLOOKUP(LN$1,'Tactic Recode'!$A$1:$B$547,2,FALSE))</f>
        <v/>
      </c>
      <c r="LO154" t="str">
        <f>IF(ISERROR(MATCH(LO$1,'CSC Mitre'!EW$1:EW$220,0)),"",VLOOKUP(LO$1,'Tactic Recode'!$A$1:$B$547,2,FALSE))</f>
        <v/>
      </c>
      <c r="LP154" t="str">
        <f>IF(ISERROR(MATCH(LP$1,'CSC Mitre'!EW$1:EW$220,0)),"",VLOOKUP(LP$1,'Tactic Recode'!$A$1:$B$547,2,FALSE))</f>
        <v/>
      </c>
      <c r="LQ154" t="str">
        <f>IF(ISERROR(MATCH(LQ$1,'CSC Mitre'!EW$1:EW$220,0)),"",VLOOKUP(LQ$1,'Tactic Recode'!$A$1:$B$547,2,FALSE))</f>
        <v/>
      </c>
      <c r="LR154" t="str">
        <f>IF(ISERROR(MATCH(LR$1,'CSC Mitre'!EW$1:EW$220,0)),"",VLOOKUP(LR$1,'Tactic Recode'!$A$1:$B$547,2,FALSE))</f>
        <v/>
      </c>
      <c r="LS154" t="str">
        <f>IF(ISERROR(MATCH(LS$1,'CSC Mitre'!EW$1:EW$220,0)),"",VLOOKUP(LS$1,'Tactic Recode'!$A$1:$B$547,2,FALSE))</f>
        <v/>
      </c>
      <c r="LT154" t="str">
        <f>IF(ISERROR(MATCH(LT$1,'CSC Mitre'!EW$1:EW$220,0)),"",VLOOKUP(LT$1,'Tactic Recode'!$A$1:$B$547,2,FALSE))</f>
        <v>Persistence, Privilage Escalation</v>
      </c>
      <c r="LU154" t="str">
        <f>IF(ISERROR(MATCH(LU$1,'CSC Mitre'!EW$1:EW$220,0)),"",VLOOKUP(LU$1,'Tactic Recode'!$A$1:$B$547,2,FALSE))</f>
        <v/>
      </c>
      <c r="LV154" t="str">
        <f>IF(ISERROR(MATCH(LV$1,'CSC Mitre'!EW$1:EW$220,0)),"",VLOOKUP(LV$1,'Tactic Recode'!$A$1:$B$547,2,FALSE))</f>
        <v/>
      </c>
      <c r="LW154" t="str">
        <f>IF(ISERROR(MATCH(LW$1,'CSC Mitre'!EW$1:EW$220,0)),"",VLOOKUP(LW$1,'Tactic Recode'!$A$1:$B$547,2,FALSE))</f>
        <v/>
      </c>
      <c r="LX154" t="str">
        <f>IF(ISERROR(MATCH(LX$1,'CSC Mitre'!EW$1:EW$220,0)),"",VLOOKUP(LX$1,'Tactic Recode'!$A$1:$B$547,2,FALSE))</f>
        <v/>
      </c>
      <c r="LY154" t="str">
        <f>IF(ISERROR(MATCH(LY$1,'CSC Mitre'!EW$1:EW$220,0)),"",VLOOKUP(LY$1,'Tactic Recode'!$A$1:$B$547,2,FALSE))</f>
        <v/>
      </c>
      <c r="LZ154" t="str">
        <f>IF(ISERROR(MATCH(LZ$1,'CSC Mitre'!EW$1:EW$220,0)),"",VLOOKUP(LZ$1,'Tactic Recode'!$A$1:$B$547,2,FALSE))</f>
        <v/>
      </c>
      <c r="MA154" t="str">
        <f>IF(ISERROR(MATCH(MA$1,'CSC Mitre'!EW$1:EW$220,0)),"",VLOOKUP(MA$1,'Tactic Recode'!$A$1:$B$547,2,FALSE))</f>
        <v/>
      </c>
      <c r="MB154" t="str">
        <f>IF(ISERROR(MATCH(MB$1,'CSC Mitre'!EW$1:EW$220,0)),"",VLOOKUP(MB$1,'Tactic Recode'!$A$1:$B$547,2,FALSE))</f>
        <v>Defense Evasion, Privilage Escalation</v>
      </c>
      <c r="MC154" t="str">
        <f>IF(ISERROR(MATCH(MC$1,'CSC Mitre'!EW$1:EW$220,0)),"",VLOOKUP(MC$1,'Tactic Recode'!$A$1:$B$547,2,FALSE))</f>
        <v>Defense Evasion, Privilage Escalation</v>
      </c>
      <c r="MD154" t="str">
        <f>IF(ISERROR(MATCH(MD$1,'CSC Mitre'!EW$1:EW$220,0)),"",VLOOKUP(MD$1,'Tactic Recode'!$A$1:$B$547,2,FALSE))</f>
        <v>Defense Evasion, Privilage Escalation</v>
      </c>
      <c r="ME154" t="str">
        <f>IF(ISERROR(MATCH(ME$1,'CSC Mitre'!EW$1:EW$220,0)),"",VLOOKUP(ME$1,'Tactic Recode'!$A$1:$B$547,2,FALSE))</f>
        <v>Defense Evasion, Privilage Escalation</v>
      </c>
      <c r="MF154" t="str">
        <f>IF(ISERROR(MATCH(MF$1,'CSC Mitre'!EW$1:EW$220,0)),"",VLOOKUP(MF$1,'Tactic Recode'!$A$1:$B$547,2,FALSE))</f>
        <v/>
      </c>
      <c r="MG154" t="str">
        <f>IF(ISERROR(MATCH(MG$1,'CSC Mitre'!EW$1:EW$220,0)),"",VLOOKUP(MG$1,'Tactic Recode'!$A$1:$B$547,2,FALSE))</f>
        <v/>
      </c>
      <c r="MH154" t="str">
        <f>IF(ISERROR(MATCH(MH$1,'CSC Mitre'!EW$1:EW$220,0)),"",VLOOKUP(MH$1,'Tactic Recode'!$A$1:$B$547,2,FALSE))</f>
        <v>Defense Evasion, Lateral Movement</v>
      </c>
      <c r="MI154" t="str">
        <f>IF(ISERROR(MATCH(MI$1,'CSC Mitre'!EW$1:EW$220,0)),"",VLOOKUP(MI$1,'Tactic Recode'!$A$1:$B$547,2,FALSE))</f>
        <v>Defense Evasion, Lateral Movement</v>
      </c>
      <c r="MJ154" t="str">
        <f>IF(ISERROR(MATCH(MJ$1,'CSC Mitre'!EW$1:EW$220,0)),"",VLOOKUP(MJ$1,'Tactic Recode'!$A$1:$B$547,2,FALSE))</f>
        <v>Defense Evasion, Lateral Movement</v>
      </c>
      <c r="MK154" t="str">
        <f>IF(ISERROR(MATCH(MK$1,'CSC Mitre'!EW$1:EW$220,0)),"",VLOOKUP(MK$1,'Tactic Recode'!$A$1:$B$547,2,FALSE))</f>
        <v>Defense Evasion, Lateral Movement</v>
      </c>
      <c r="ML154" t="str">
        <f>IF(ISERROR(MATCH(ML$1,'CSC Mitre'!EW$1:EW$220,0)),"",VLOOKUP(ML$1,'Tactic Recode'!$A$1:$B$547,2,FALSE))</f>
        <v>Credential Access</v>
      </c>
      <c r="MM154" t="str">
        <f>IF(ISERROR(MATCH(MM$1,'CSC Mitre'!EW$1:EW$220,0)),"",VLOOKUP(MM$1,'Tactic Recode'!$A$1:$B$547,2,FALSE))</f>
        <v>Credential Access</v>
      </c>
      <c r="MN154" t="str">
        <f>IF(ISERROR(MATCH(MN$1,'CSC Mitre'!EW$1:EW$220,0)),"",VLOOKUP(MN$1,'Tactic Recode'!$A$1:$B$547,2,FALSE))</f>
        <v>Credential Access</v>
      </c>
      <c r="MO154" t="str">
        <f>IF(ISERROR(MATCH(MO$1,'CSC Mitre'!EW$1:EW$220,0)),"",VLOOKUP(MO$1,'Tactic Recode'!$A$1:$B$547,2,FALSE))</f>
        <v>Credential Access</v>
      </c>
      <c r="MP154" t="str">
        <f>IF(ISERROR(MATCH(MP$1,'CSC Mitre'!EW$1:EW$220,0)),"",VLOOKUP(MP$1,'Tactic Recode'!$A$1:$B$547,2,FALSE))</f>
        <v>Credential Access</v>
      </c>
      <c r="MQ154" t="str">
        <f>IF(ISERROR(MATCH(MQ$1,'CSC Mitre'!EW$1:EW$220,0)),"",VLOOKUP(MQ$1,'Tactic Recode'!$A$1:$B$547,2,FALSE))</f>
        <v>Credential Access</v>
      </c>
      <c r="MR154" t="str">
        <f>IF(ISERROR(MATCH(MR$1,'CSC Mitre'!EW$1:EW$220,0)),"",VLOOKUP(MR$1,'Tactic Recode'!$A$1:$B$547,2,FALSE))</f>
        <v>Credential Access</v>
      </c>
      <c r="MS154" t="str">
        <f>IF(ISERROR(MATCH(MS$1,'CSC Mitre'!EW$1:EW$220,0)),"",VLOOKUP(MS$1,'Tactic Recode'!$A$1:$B$547,2,FALSE))</f>
        <v/>
      </c>
      <c r="MT154" t="str">
        <f>IF(ISERROR(MATCH(MT$1,'CSC Mitre'!EW$1:EW$220,0)),"",VLOOKUP(MT$1,'Tactic Recode'!$A$1:$B$547,2,FALSE))</f>
        <v>Defense Evasion</v>
      </c>
      <c r="MU154" t="str">
        <f>IF(ISERROR(MATCH(MU$1,'CSC Mitre'!EW$1:EW$220,0)),"",VLOOKUP(MU$1,'Tactic Recode'!$A$1:$B$547,2,FALSE))</f>
        <v/>
      </c>
      <c r="MV154" t="str">
        <f>IF(ISERROR(MATCH(MV$1,'CSC Mitre'!EW$1:EW$220,0)),"",VLOOKUP(MV$1,'Tactic Recode'!$A$1:$B$547,2,FALSE))</f>
        <v/>
      </c>
      <c r="MW154" t="str">
        <f>IF(ISERROR(MATCH(MW$1,'CSC Mitre'!EW$1:EW$220,0)),"",VLOOKUP(MW$1,'Tactic Recode'!$A$1:$B$547,2,FALSE))</f>
        <v/>
      </c>
      <c r="MX154" t="str">
        <f>IF(ISERROR(MATCH(MX$1,'CSC Mitre'!EW$1:EW$220,0)),"",VLOOKUP(MX$1,'Tactic Recode'!$A$1:$B$547,2,FALSE))</f>
        <v>Defense Evasion</v>
      </c>
      <c r="MY154" t="str">
        <f>IF(ISERROR(MATCH(MY$1,'CSC Mitre'!EW$1:EW$220,0)),"",VLOOKUP(MY$1,'Tactic Recode'!$A$1:$B$547,2,FALSE))</f>
        <v/>
      </c>
      <c r="MZ154" t="str">
        <f>IF(ISERROR(MATCH(MZ$1,'CSC Mitre'!EW$1:EW$220,0)),"",VLOOKUP(MZ$1,'Tactic Recode'!$A$1:$B$547,2,FALSE))</f>
        <v/>
      </c>
      <c r="NA154" t="str">
        <f>IF(ISERROR(MATCH(NA$1,'CSC Mitre'!EW$1:EW$220,0)),"",VLOOKUP(NA$1,'Tactic Recode'!$A$1:$B$547,2,FALSE))</f>
        <v/>
      </c>
      <c r="NB154" t="str">
        <f>IF(ISERROR(MATCH(NB$1,'CSC Mitre'!EW$1:EW$220,0)),"",VLOOKUP(NB$1,'Tactic Recode'!$A$1:$B$547,2,FALSE))</f>
        <v/>
      </c>
      <c r="NC154" t="str">
        <f>IF(ISERROR(MATCH(NC$1,'CSC Mitre'!EW$1:EW$220,0)),"",VLOOKUP(NC$1,'Tactic Recode'!$A$1:$B$547,2,FALSE))</f>
        <v/>
      </c>
      <c r="ND154" t="str">
        <f>IF(ISERROR(MATCH(ND$1,'CSC Mitre'!EW$1:EW$220,0)),"",VLOOKUP(ND$1,'Tactic Recode'!$A$1:$B$547,2,FALSE))</f>
        <v/>
      </c>
      <c r="NE154" t="str">
        <f>IF(ISERROR(MATCH(NE$1,'CSC Mitre'!EW$1:EW$220,0)),"",VLOOKUP(NE$1,'Tactic Recode'!$A$1:$B$547,2,FALSE))</f>
        <v/>
      </c>
      <c r="NF154" t="str">
        <f>IF(ISERROR(MATCH(NF$1,'CSC Mitre'!EW$1:EW$220,0)),"",VLOOKUP(NF$1,'Tactic Recode'!$A$1:$B$547,2,FALSE))</f>
        <v/>
      </c>
      <c r="NG154" t="str">
        <f>IF(ISERROR(MATCH(NG$1,'CSC Mitre'!EW$1:EW$220,0)),"",VLOOKUP(NG$1,'Tactic Recode'!$A$1:$B$547,2,FALSE))</f>
        <v/>
      </c>
      <c r="NH154" t="str">
        <f>IF(ISERROR(MATCH(NH$1,'CSC Mitre'!EW$1:EW$220,0)),"",VLOOKUP(NH$1,'Tactic Recode'!$A$1:$B$547,2,FALSE))</f>
        <v>Credential Access, Defense Evasion, Persistence</v>
      </c>
      <c r="NI154" t="str">
        <f>IF(ISERROR(MATCH(NI$1,'CSC Mitre'!EW$1:EW$220,0)),"",VLOOKUP(NI$1,'Tactic Recode'!$A$1:$B$547,2,FALSE))</f>
        <v/>
      </c>
      <c r="NJ154" t="str">
        <f>IF(ISERROR(MATCH(NJ$1,'CSC Mitre'!EW$1:EW$220,0)),"",VLOOKUP(NJ$1,'Tactic Recode'!$A$1:$B$547,2,FALSE))</f>
        <v>Credential Access, Defense Evasion, Persistence</v>
      </c>
      <c r="NK154" t="str">
        <f>IF(ISERROR(MATCH(NK$1,'CSC Mitre'!EW$1:EW$220,0)),"",VLOOKUP(NK$1,'Tactic Recode'!$A$1:$B$547,2,FALSE))</f>
        <v/>
      </c>
      <c r="NL154" t="str">
        <f>IF(ISERROR(MATCH(NL$1,'CSC Mitre'!EW$1:EW$220,0)),"",VLOOKUP(NL$1,'Tactic Recode'!$A$1:$B$547,2,FALSE))</f>
        <v/>
      </c>
      <c r="NM154" t="str">
        <f>IF(ISERROR(MATCH(NM$1,'CSC Mitre'!EW$1:EW$220,0)),"",VLOOKUP(NM$1,'Tactic Recode'!$A$1:$B$547,2,FALSE))</f>
        <v>Collection, Credential Access</v>
      </c>
      <c r="NN154" t="str">
        <f>IF(ISERROR(MATCH(NN$1,'CSC Mitre'!EW$1:EW$220,0)),"",VLOOKUP(NN$1,'Tactic Recode'!$A$1:$B$547,2,FALSE))</f>
        <v>Collection, Credential Access</v>
      </c>
      <c r="NO154" t="str">
        <f>IF(ISERROR(MATCH(NO$1,'CSC Mitre'!EW$1:EW$220,0)),"",VLOOKUP(NO$1,'Tactic Recode'!$A$1:$B$547,2,FALSE))</f>
        <v>Collection, Credential Access</v>
      </c>
      <c r="NP154" t="str">
        <f>IF(ISERROR(MATCH(NP$1,'CSC Mitre'!EW$1:EW$220,0)),"",VLOOKUP(NP$1,'Tactic Recode'!$A$1:$B$547,2,FALSE))</f>
        <v>Credential Access</v>
      </c>
      <c r="NQ154" t="str">
        <f>IF(ISERROR(MATCH(NQ$1,'CSC Mitre'!EW$1:EW$220,0)),"",VLOOKUP(NQ$1,'Tactic Recode'!$A$1:$B$547,2,FALSE))</f>
        <v>Credential Access</v>
      </c>
      <c r="NR154" t="str">
        <f>IF(ISERROR(MATCH(NR$1,'CSC Mitre'!EW$1:EW$220,0)),"",VLOOKUP(NR$1,'Tactic Recode'!$A$1:$B$547,2,FALSE))</f>
        <v/>
      </c>
      <c r="NS154" t="str">
        <f>IF(ISERROR(MATCH(NS$1,'CSC Mitre'!EW$1:EW$220,0)),"",VLOOKUP(NS$1,'Tactic Recode'!$A$1:$B$547,2,FALSE))</f>
        <v/>
      </c>
      <c r="NT154" t="str">
        <f>IF(ISERROR(MATCH(NT$1,'CSC Mitre'!EW$1:EW$220,0)),"",VLOOKUP(NT$1,'Tactic Recode'!$A$1:$B$547,2,FALSE))</f>
        <v>Credential Access</v>
      </c>
      <c r="NU154" t="str">
        <f>IF(ISERROR(MATCH(NU$1,'CSC Mitre'!EW$1:EW$220,0)),"",VLOOKUP(NU$1,'Tactic Recode'!$A$1:$B$547,2,FALSE))</f>
        <v>Execution</v>
      </c>
      <c r="NV154" t="str">
        <f>IF(ISERROR(MATCH(NV$1,'CSC Mitre'!EW$1:EW$220,0)),"",VLOOKUP(NV$1,'Tactic Recode'!$A$1:$B$547,2,FALSE))</f>
        <v/>
      </c>
      <c r="NW154" t="str">
        <f>IF(ISERROR(MATCH(NW$1,'CSC Mitre'!EW$1:EW$220,0)),"",VLOOKUP(NW$1,'Tactic Recode'!$A$1:$B$547,2,FALSE))</f>
        <v>Execution</v>
      </c>
      <c r="NX154" t="str">
        <f>IF(ISERROR(MATCH(NX$1,'CSC Mitre'!EW$1:EW$220,0)),"",VLOOKUP(NX$1,'Tactic Recode'!$A$1:$B$547,2,FALSE))</f>
        <v>Collection</v>
      </c>
      <c r="NY154" t="str">
        <f>IF(ISERROR(MATCH(NY$1,'CSC Mitre'!EW$1:EW$220,0)),"",VLOOKUP(NY$1,'Tactic Recode'!$A$1:$B$547,2,FALSE))</f>
        <v>Collection</v>
      </c>
      <c r="NZ154" t="str">
        <f>IF(ISERROR(MATCH(NZ$1,'CSC Mitre'!EW$1:EW$220,0)),"",VLOOKUP(NZ$1,'Tactic Recode'!$A$1:$B$547,2,FALSE))</f>
        <v/>
      </c>
      <c r="OA154" t="str">
        <f>IF(ISERROR(MATCH(OA$1,'CSC Mitre'!EW$1:EW$220,0)),"",VLOOKUP(OA$1,'Tactic Recode'!$A$1:$B$547,2,FALSE))</f>
        <v/>
      </c>
      <c r="OB154" t="str">
        <f>IF(ISERROR(MATCH(OB$1,'CSC Mitre'!EW$1:EW$220,0)),"",VLOOKUP(OB$1,'Tactic Recode'!$A$1:$B$547,2,FALSE))</f>
        <v/>
      </c>
      <c r="OC154" t="str">
        <f>IF(ISERROR(MATCH(OC$1,'CSC Mitre'!EW$1:EW$220,0)),"",VLOOKUP(OC$1,'Tactic Recode'!$A$1:$B$547,2,FALSE))</f>
        <v/>
      </c>
      <c r="OD154" t="str">
        <f>IF(ISERROR(MATCH(OD$1,'CSC Mitre'!EW$1:EW$220,0)),"",VLOOKUP(OD$1,'Tactic Recode'!$A$1:$B$547,2,FALSE))</f>
        <v/>
      </c>
      <c r="OE154" t="str">
        <f>IF(ISERROR(MATCH(OE$1,'CSC Mitre'!EW$1:EW$220,0)),"",VLOOKUP(OE$1,'Tactic Recode'!$A$1:$B$547,2,FALSE))</f>
        <v/>
      </c>
      <c r="OF154" t="str">
        <f>IF(ISERROR(MATCH(OF$1,'CSC Mitre'!EW$1:EW$220,0)),"",VLOOKUP(OF$1,'Tactic Recode'!$A$1:$B$547,2,FALSE))</f>
        <v/>
      </c>
      <c r="OG154" t="str">
        <f>IF(ISERROR(MATCH(OG$1,'CSC Mitre'!EW$1:EW$220,0)),"",VLOOKUP(OG$1,'Tactic Recode'!$A$1:$B$547,2,FALSE))</f>
        <v/>
      </c>
      <c r="OH154" t="str">
        <f>IF(ISERROR(MATCH(OH$1,'CSC Mitre'!EW$1:EW$220,0)),"",VLOOKUP(OH$1,'Tactic Recode'!$A$1:$B$547,2,FALSE))</f>
        <v>Defense Evasion</v>
      </c>
      <c r="OI154" t="str">
        <f>IF(ISERROR(MATCH(OI$1,'CSC Mitre'!EW$1:EW$220,0)),"",VLOOKUP(OI$1,'Tactic Recode'!$A$1:$B$547,2,FALSE))</f>
        <v/>
      </c>
      <c r="OJ154" t="str">
        <f>IF(ISERROR(MATCH(OJ$1,'CSC Mitre'!EW$1:EW$220,0)),"",VLOOKUP(OJ$1,'Tactic Recode'!$A$1:$B$547,2,FALSE))</f>
        <v>Defense Evasion</v>
      </c>
      <c r="OK154" t="str">
        <f>IF(ISERROR(MATCH(OK$1,'CSC Mitre'!EW$1:EW$220,0)),"",VLOOKUP(OK$1,'Tactic Recode'!$A$1:$B$547,2,FALSE))</f>
        <v>Defense Evasion</v>
      </c>
      <c r="OL154" t="str">
        <f>IF(ISERROR(MATCH(OL$1,'CSC Mitre'!EW$1:EW$220,0)),"",VLOOKUP(OL$1,'Tactic Recode'!$A$1:$B$547,2,FALSE))</f>
        <v/>
      </c>
      <c r="OM154" t="str">
        <f>IF(ISERROR(MATCH(OM$1,'CSC Mitre'!EW$1:EW$220,0)),"",VLOOKUP(OM$1,'Tactic Recode'!$A$1:$B$547,2,FALSE))</f>
        <v>Lateral Movement</v>
      </c>
      <c r="ON154" t="str">
        <f>IF(ISERROR(MATCH(ON$1,'CSC Mitre'!EW$1:EW$220,0)),"",VLOOKUP(ON$1,'Tactic Recode'!$A$1:$B$547,2,FALSE))</f>
        <v>Lateral Movement</v>
      </c>
      <c r="OO154" t="str">
        <f>IF(ISERROR(MATCH(OO$1,'CSC Mitre'!EW$1:EW$220,0)),"",VLOOKUP(OO$1,'Tactic Recode'!$A$1:$B$547,2,FALSE))</f>
        <v>Lateral Movement</v>
      </c>
      <c r="OP154" t="str">
        <f>IF(ISERROR(MATCH(OP$1,'CSC Mitre'!EW$1:EW$220,0)),"",VLOOKUP(OP$1,'Tactic Recode'!$A$1:$B$547,2,FALSE))</f>
        <v/>
      </c>
      <c r="OQ154" t="str">
        <f>IF(ISERROR(MATCH(OQ$1,'CSC Mitre'!EW$1:EW$220,0)),"",VLOOKUP(OQ$1,'Tactic Recode'!$A$1:$B$547,2,FALSE))</f>
        <v/>
      </c>
      <c r="OR154" t="str">
        <f>IF(ISERROR(MATCH(OR$1,'CSC Mitre'!EW$1:EW$220,0)),"",VLOOKUP(OR$1,'Tactic Recode'!$A$1:$B$547,2,FALSE))</f>
        <v/>
      </c>
      <c r="OS154" t="str">
        <f>IF(ISERROR(MATCH(OS$1,'CSC Mitre'!EW$1:EW$220,0)),"",VLOOKUP(OS$1,'Tactic Recode'!$A$1:$B$547,2,FALSE))</f>
        <v/>
      </c>
      <c r="OT154" t="str">
        <f>IF(ISERROR(MATCH(OT$1,'CSC Mitre'!EW$1:EW$220,0)),"",VLOOKUP(OT$1,'Tactic Recode'!$A$1:$B$547,2,FALSE))</f>
        <v/>
      </c>
      <c r="OU154" t="str">
        <f>IF(ISERROR(MATCH(OU$1,'CSC Mitre'!EW$1:EW$220,0)),"",VLOOKUP(OU$1,'Tactic Recode'!$A$1:$B$547,2,FALSE))</f>
        <v/>
      </c>
      <c r="OV154" t="str">
        <f>IF(ISERROR(MATCH(OV$1,'CSC Mitre'!EW$1:EW$220,0)),"",VLOOKUP(OV$1,'Tactic Recode'!$A$1:$B$547,2,FALSE))</f>
        <v/>
      </c>
      <c r="OW154" t="str">
        <f>IF(ISERROR(MATCH(OW$1,'CSC Mitre'!EW$1:EW$220,0)),"",VLOOKUP(OW$1,'Tactic Recode'!$A$1:$B$547,2,FALSE))</f>
        <v/>
      </c>
      <c r="OX154" t="str">
        <f>IF(ISERROR(MATCH(OX$1,'CSC Mitre'!EW$1:EW$220,0)),"",VLOOKUP(OX$1,'Tactic Recode'!$A$1:$B$547,2,FALSE))</f>
        <v/>
      </c>
      <c r="OY154" t="str">
        <f>IF(ISERROR(MATCH(OY$1,'CSC Mitre'!EW$1:EW$220,0)),"",VLOOKUP(OY$1,'Tactic Recode'!$A$1:$B$547,2,FALSE))</f>
        <v/>
      </c>
      <c r="OZ154" t="str">
        <f>IF(ISERROR(MATCH(OZ$1,'CSC Mitre'!EW$1:EW$220,0)),"",VLOOKUP(OZ$1,'Tactic Recode'!$A$1:$B$547,2,FALSE))</f>
        <v/>
      </c>
      <c r="PA154" t="str">
        <f>IF(ISERROR(MATCH(PA$1,'CSC Mitre'!EW$1:EW$220,0)),"",VLOOKUP(PA$1,'Tactic Recode'!$A$1:$B$547,2,FALSE))</f>
        <v/>
      </c>
      <c r="PB154" t="str">
        <f>IF(ISERROR(MATCH(PB$1,'CSC Mitre'!EW$1:EW$220,0)),"",VLOOKUP(PB$1,'Tactic Recode'!$A$1:$B$547,2,FALSE))</f>
        <v/>
      </c>
      <c r="PC154" t="str">
        <f>IF(ISERROR(MATCH(PC$1,'CSC Mitre'!EW$1:EW$220,0)),"",VLOOKUP(PC$1,'Tactic Recode'!$A$1:$B$547,2,FALSE))</f>
        <v/>
      </c>
      <c r="PD154" t="str">
        <f>IF(ISERROR(MATCH(PD$1,'CSC Mitre'!EW$1:EW$220,0)),"",VLOOKUP(PD$1,'Tactic Recode'!$A$1:$B$547,2,FALSE))</f>
        <v/>
      </c>
      <c r="PE154" t="str">
        <f>IF(ISERROR(MATCH(PE$1,'CSC Mitre'!EW$1:EW$220,0)),"",VLOOKUP(PE$1,'Tactic Recode'!$A$1:$B$547,2,FALSE))</f>
        <v/>
      </c>
      <c r="PF154" t="str">
        <f>IF(ISERROR(MATCH(PF$1,'CSC Mitre'!EW$1:EW$220,0)),"",VLOOKUP(PF$1,'Tactic Recode'!$A$1:$B$547,2,FALSE))</f>
        <v/>
      </c>
      <c r="PG154" t="str">
        <f>IF(ISERROR(MATCH(PG$1,'CSC Mitre'!EW$1:EW$220,0)),"",VLOOKUP(PG$1,'Tactic Recode'!$A$1:$B$547,2,FALSE))</f>
        <v/>
      </c>
      <c r="PH154" t="str">
        <f>IF(ISERROR(MATCH(PH$1,'CSC Mitre'!EW$1:EW$220,0)),"",VLOOKUP(PH$1,'Tactic Recode'!$A$1:$B$547,2,FALSE))</f>
        <v/>
      </c>
      <c r="PI154" t="str">
        <f>IF(ISERROR(MATCH(PI$1,'CSC Mitre'!EW$1:EW$220,0)),"",VLOOKUP(PI$1,'Tactic Recode'!$A$1:$B$547,2,FALSE))</f>
        <v/>
      </c>
      <c r="PJ154" t="str">
        <f>IF(ISERROR(MATCH(PJ$1,'CSC Mitre'!EW$1:EW$220,0)),"",VLOOKUP(PJ$1,'Tactic Recode'!$A$1:$B$547,2,FALSE))</f>
        <v/>
      </c>
      <c r="PK154" t="str">
        <f>IF(ISERROR(MATCH(PK$1,'CSC Mitre'!EW$1:EW$220,0)),"",VLOOKUP(PK$1,'Tactic Recode'!$A$1:$B$547,2,FALSE))</f>
        <v/>
      </c>
      <c r="PL154" t="str">
        <f>IF(ISERROR(MATCH(PL$1,'CSC Mitre'!EW$1:EW$220,0)),"",VLOOKUP(PL$1,'Tactic Recode'!$A$1:$B$547,2,FALSE))</f>
        <v/>
      </c>
      <c r="PM154" t="str">
        <f>IF(ISERROR(MATCH(PM$1,'CSC Mitre'!EW$1:EW$220,0)),"",VLOOKUP(PM$1,'Tactic Recode'!$A$1:$B$547,2,FALSE))</f>
        <v/>
      </c>
      <c r="PN154" t="str">
        <f>IF(ISERROR(MATCH(PN$1,'CSC Mitre'!EW$1:EW$220,0)),"",VLOOKUP(PN$1,'Tactic Recode'!$A$1:$B$547,2,FALSE))</f>
        <v/>
      </c>
      <c r="PO154" t="str">
        <f>IF(ISERROR(MATCH(PO$1,'CSC Mitre'!EW$1:EW$220,0)),"",VLOOKUP(PO$1,'Tactic Recode'!$A$1:$B$547,2,FALSE))</f>
        <v/>
      </c>
      <c r="PP154" t="str">
        <f>IF(ISERROR(MATCH(PP$1,'CSC Mitre'!EW$1:EW$220,0)),"",VLOOKUP(PP$1,'Tactic Recode'!$A$1:$B$547,2,FALSE))</f>
        <v/>
      </c>
      <c r="PQ154" t="str">
        <f>IF(ISERROR(MATCH(PQ$1,'CSC Mitre'!EW$1:EW$220,0)),"",VLOOKUP(PQ$1,'Tactic Recode'!$A$1:$B$547,2,FALSE))</f>
        <v/>
      </c>
      <c r="PR154" t="str">
        <f>IF(ISERROR(MATCH(PR$1,'CSC Mitre'!EW$1:EW$220,0)),"",VLOOKUP(PR$1,'Tactic Recode'!$A$1:$B$547,2,FALSE))</f>
        <v>Defense Evasion, Persistence, Privilage Escalation</v>
      </c>
      <c r="PS154" t="str">
        <f>IF(ISERROR(MATCH(PS$1,'CSC Mitre'!EW$1:EW$220,0)),"",VLOOKUP(PS$1,'Tactic Recode'!$A$1:$B$547,2,FALSE))</f>
        <v>Defense Evasion, Persistence, Privilage Escalation</v>
      </c>
      <c r="PT154" t="str">
        <f>IF(ISERROR(MATCH(PT$1,'CSC Mitre'!EW$1:EW$220,0)),"",VLOOKUP(PT$1,'Tactic Recode'!$A$1:$B$547,2,FALSE))</f>
        <v>Defense Evasion, Persistence, Privilage Escalation</v>
      </c>
      <c r="PU154" t="str">
        <f>IF(ISERROR(MATCH(PU$1,'CSC Mitre'!EW$1:EW$220,0)),"",VLOOKUP(PU$1,'Tactic Recode'!$A$1:$B$547,2,FALSE))</f>
        <v/>
      </c>
      <c r="PV154" t="str">
        <f>IF(ISERROR(MATCH(PV$1,'CSC Mitre'!EW$1:EW$220,0)),"",VLOOKUP(PV$1,'Tactic Recode'!$A$1:$B$547,2,FALSE))</f>
        <v/>
      </c>
      <c r="PW154" t="str">
        <f>IF(ISERROR(MATCH(PW$1,'CSC Mitre'!EW$1:EW$220,0)),"",VLOOKUP(PW$1,'Tactic Recode'!$A$1:$B$547,2,FALSE))</f>
        <v>Defense Evasion, Persistence, Privilage Escalation</v>
      </c>
      <c r="PX154" t="str">
        <f>IF(ISERROR(MATCH(PX$1,'CSC Mitre'!EW$1:EW$220,0)),"",VLOOKUP(PX$1,'Tactic Recode'!$A$1:$B$547,2,FALSE))</f>
        <v/>
      </c>
      <c r="PY154" t="str">
        <f>IF(ISERROR(MATCH(PY$1,'CSC Mitre'!EW$1:EW$220,0)),"",VLOOKUP(PY$1,'Tactic Recode'!$A$1:$B$547,2,FALSE))</f>
        <v>Defense Evasion, Persistence, Privilage Escalation</v>
      </c>
      <c r="PZ154" t="str">
        <f>IF(ISERROR(MATCH(PZ$1,'CSC Mitre'!EW$1:EW$220,0)),"",VLOOKUP(PZ$1,'Tactic Recode'!$A$1:$B$547,2,FALSE))</f>
        <v>Defense Evasion, Persistence, Privilage Escalation</v>
      </c>
      <c r="QA154" t="str">
        <f>IF(ISERROR(MATCH(QA$1,'CSC Mitre'!EW$1:EW$220,0)),"",VLOOKUP(QA$1,'Tactic Recode'!$A$1:$B$547,2,FALSE))</f>
        <v>Defense Evasion, Persistence, Privilage Escalation</v>
      </c>
      <c r="QB154" t="str">
        <f>IF(ISERROR(MATCH(QB$1,'CSC Mitre'!EW$1:EW$220,0)),"",VLOOKUP(QB$1,'Tactic Recode'!$A$1:$B$547,2,FALSE))</f>
        <v>Defense Evasion, Persistence, Privilage Escalation</v>
      </c>
      <c r="QC154" t="str">
        <f>IF(ISERROR(MATCH(QC$1,'CSC Mitre'!EW$1:EW$220,0)),"",VLOOKUP(QC$1,'Tactic Recode'!$A$1:$B$547,2,FALSE))</f>
        <v/>
      </c>
      <c r="QD154" t="str">
        <f>IF(ISERROR(MATCH(QD$1,'CSC Mitre'!EW$1:EW$220,0)),"",VLOOKUP(QD$1,'Tactic Recode'!$A$1:$B$547,2,FALSE))</f>
        <v/>
      </c>
      <c r="QE154" t="str">
        <f>IF(ISERROR(MATCH(QE$1,'CSC Mitre'!EW$1:EW$220,0)),"",VLOOKUP(QE$1,'Tactic Recode'!$A$1:$B$547,2,FALSE))</f>
        <v>Defense Evasion</v>
      </c>
      <c r="QF154" t="str">
        <f>IF(ISERROR(MATCH(QF$1,'CSC Mitre'!EW$1:EW$220,0)),"",VLOOKUP(QF$1,'Tactic Recode'!$A$1:$B$547,2,FALSE))</f>
        <v>Defense Evasion</v>
      </c>
      <c r="QG154" t="str">
        <f>IF(ISERROR(MATCH(QG$1,'CSC Mitre'!EW$1:EW$220,0)),"",VLOOKUP(QG$1,'Tactic Recode'!$A$1:$B$547,2,FALSE))</f>
        <v>Defense Evasion</v>
      </c>
      <c r="QH154" t="str">
        <f>IF(ISERROR(MATCH(QH$1,'CSC Mitre'!EW$1:EW$220,0)),"",VLOOKUP(QH$1,'Tactic Recode'!$A$1:$B$547,2,FALSE))</f>
        <v>Defense Evasion</v>
      </c>
      <c r="QI154" t="str">
        <f>IF(ISERROR(MATCH(QI$1,'CSC Mitre'!EW$1:EW$220,0)),"",VLOOKUP(QI$1,'Tactic Recode'!$A$1:$B$547,2,FALSE))</f>
        <v/>
      </c>
      <c r="QJ154" t="str">
        <f>IF(ISERROR(MATCH(QJ$1,'CSC Mitre'!EW$1:EW$220,0)),"",VLOOKUP(QJ$1,'Tactic Recode'!$A$1:$B$547,2,FALSE))</f>
        <v/>
      </c>
      <c r="QK154" t="str">
        <f>IF(ISERROR(MATCH(QK$1,'CSC Mitre'!EW$1:EW$220,0)),"",VLOOKUP(QK$1,'Tactic Recode'!$A$1:$B$547,2,FALSE))</f>
        <v/>
      </c>
      <c r="QL154" t="str">
        <f>IF(ISERROR(MATCH(QL$1,'CSC Mitre'!EW$1:EW$220,0)),"",VLOOKUP(QL$1,'Tactic Recode'!$A$1:$B$547,2,FALSE))</f>
        <v/>
      </c>
      <c r="QM154" t="str">
        <f>IF(ISERROR(MATCH(QM$1,'CSC Mitre'!EW$1:EW$220,0)),"",VLOOKUP(QM$1,'Tactic Recode'!$A$1:$B$547,2,FALSE))</f>
        <v/>
      </c>
      <c r="QN154" t="str">
        <f>IF(ISERROR(MATCH(QN$1,'CSC Mitre'!EW$1:EW$220,0)),"",VLOOKUP(QN$1,'Tactic Recode'!$A$1:$B$547,2,FALSE))</f>
        <v/>
      </c>
      <c r="QO154" t="str">
        <f>IF(ISERROR(MATCH(QO$1,'CSC Mitre'!EW$1:EW$220,0)),"",VLOOKUP(QO$1,'Tactic Recode'!$A$1:$B$547,2,FALSE))</f>
        <v/>
      </c>
      <c r="QP154" t="str">
        <f>IF(ISERROR(MATCH(QP$1,'CSC Mitre'!EW$1:EW$220,0)),"",VLOOKUP(QP$1,'Tactic Recode'!$A$1:$B$547,2,FALSE))</f>
        <v/>
      </c>
      <c r="QQ154" t="str">
        <f>IF(ISERROR(MATCH(QQ$1,'CSC Mitre'!EW$1:EW$220,0)),"",VLOOKUP(QQ$1,'Tactic Recode'!$A$1:$B$547,2,FALSE))</f>
        <v/>
      </c>
      <c r="QR154" t="str">
        <f>IF(ISERROR(MATCH(QR$1,'CSC Mitre'!EW$1:EW$220,0)),"",VLOOKUP(QR$1,'Tactic Recode'!$A$1:$B$547,2,FALSE))</f>
        <v/>
      </c>
      <c r="QS154" t="str">
        <f>IF(ISERROR(MATCH(QS$1,'CSC Mitre'!EW$1:EW$220,0)),"",VLOOKUP(QS$1,'Tactic Recode'!$A$1:$B$547,2,FALSE))</f>
        <v/>
      </c>
      <c r="QT154" t="str">
        <f>IF(ISERROR(MATCH(QT$1,'CSC Mitre'!EW$1:EW$220,0)),"",VLOOKUP(QT$1,'Tactic Recode'!$A$1:$B$547,2,FALSE))</f>
        <v/>
      </c>
      <c r="QU154" t="str">
        <f>IF(ISERROR(MATCH(QU$1,'CSC Mitre'!EW$1:EW$220,0)),"",VLOOKUP(QU$1,'Tactic Recode'!$A$1:$B$547,2,FALSE))</f>
        <v/>
      </c>
      <c r="QV154" t="str">
        <f>IF(ISERROR(MATCH(QV$1,'CSC Mitre'!EW$1:EW$220,0)),"",VLOOKUP(QV$1,'Tactic Recode'!$A$1:$B$547,2,FALSE))</f>
        <v/>
      </c>
      <c r="QW154" t="str">
        <f>IF(ISERROR(MATCH(QW$1,'CSC Mitre'!EW$1:EW$220,0)),"",VLOOKUP(QW$1,'Tactic Recode'!$A$1:$B$547,2,FALSE))</f>
        <v/>
      </c>
      <c r="QX154" t="str">
        <f>IF(ISERROR(MATCH(QX$1,'CSC Mitre'!EW$1:EW$220,0)),"",VLOOKUP(QX$1,'Tactic Recode'!$A$1:$B$547,2,FALSE))</f>
        <v/>
      </c>
      <c r="QY154" t="str">
        <f>IF(ISERROR(MATCH(QY$1,'CSC Mitre'!EW$1:EW$220,0)),"",VLOOKUP(QY$1,'Tactic Recode'!$A$1:$B$547,2,FALSE))</f>
        <v/>
      </c>
      <c r="QZ154" t="str">
        <f>IF(ISERROR(MATCH(QZ$1,'CSC Mitre'!EW$1:EW$220,0)),"",VLOOKUP(QZ$1,'Tactic Recode'!$A$1:$B$547,2,FALSE))</f>
        <v/>
      </c>
      <c r="RA154" t="str">
        <f>IF(ISERROR(MATCH(RA$1,'CSC Mitre'!EW$1:EW$220,0)),"",VLOOKUP(RA$1,'Tactic Recode'!$A$1:$B$547,2,FALSE))</f>
        <v/>
      </c>
      <c r="RB154" t="str">
        <f>IF(ISERROR(MATCH(RB$1,'CSC Mitre'!EW$1:EW$220,0)),"",VLOOKUP(RB$1,'Tactic Recode'!$A$1:$B$547,2,FALSE))</f>
        <v/>
      </c>
      <c r="RC154" t="str">
        <f>IF(ISERROR(MATCH(RC$1,'CSC Mitre'!EW$1:EW$220,0)),"",VLOOKUP(RC$1,'Tactic Recode'!$A$1:$B$547,2,FALSE))</f>
        <v/>
      </c>
      <c r="RD154" t="str">
        <f>IF(ISERROR(MATCH(RD$1,'CSC Mitre'!EW$1:EW$220,0)),"",VLOOKUP(RD$1,'Tactic Recode'!$A$1:$B$547,2,FALSE))</f>
        <v/>
      </c>
      <c r="RE154" t="str">
        <f>IF(ISERROR(MATCH(RE$1,'CSC Mitre'!EW$1:EW$220,0)),"",VLOOKUP(RE$1,'Tactic Recode'!$A$1:$B$547,2,FALSE))</f>
        <v/>
      </c>
      <c r="RF154" t="str">
        <f>IF(ISERROR(MATCH(RF$1,'CSC Mitre'!EW$1:EW$220,0)),"",VLOOKUP(RF$1,'Tactic Recode'!$A$1:$B$547,2,FALSE))</f>
        <v/>
      </c>
      <c r="RG154" t="str">
        <f>IF(ISERROR(MATCH(RG$1,'CSC Mitre'!EW$1:EW$220,0)),"",VLOOKUP(RG$1,'Tactic Recode'!$A$1:$B$547,2,FALSE))</f>
        <v/>
      </c>
      <c r="RH154" t="str">
        <f>IF(ISERROR(MATCH(RH$1,'CSC Mitre'!EW$1:EW$220,0)),"",VLOOKUP(RH$1,'Tactic Recode'!$A$1:$B$547,2,FALSE))</f>
        <v/>
      </c>
      <c r="RI154" t="str">
        <f>IF(ISERROR(MATCH(RI$1,'CSC Mitre'!EW$1:EW$220,0)),"",VLOOKUP(RI$1,'Tactic Recode'!$A$1:$B$547,2,FALSE))</f>
        <v/>
      </c>
      <c r="RJ154" t="str">
        <f>IF(ISERROR(MATCH(RJ$1,'CSC Mitre'!EW$1:EW$220,0)),"",VLOOKUP(RJ$1,'Tactic Recode'!$A$1:$B$547,2,FALSE))</f>
        <v/>
      </c>
      <c r="RK154" t="str">
        <f>IF(ISERROR(MATCH(RK$1,'CSC Mitre'!EW$1:EW$220,0)),"",VLOOKUP(RK$1,'Tactic Recode'!$A$1:$B$547,2,FALSE))</f>
        <v/>
      </c>
      <c r="RL154" t="str">
        <f>IF(ISERROR(MATCH(RL$1,'CSC Mitre'!EW$1:EW$220,0)),"",VLOOKUP(RL$1,'Tactic Recode'!$A$1:$B$547,2,FALSE))</f>
        <v/>
      </c>
      <c r="RM154" t="str">
        <f>IF(ISERROR(MATCH(RM$1,'CSC Mitre'!EW$1:EW$220,0)),"",VLOOKUP(RM$1,'Tactic Recode'!$A$1:$B$547,2,FALSE))</f>
        <v/>
      </c>
      <c r="RN154" t="str">
        <f>IF(ISERROR(MATCH(RN$1,'CSC Mitre'!EW$1:EW$220,0)),"",VLOOKUP(RN$1,'Tactic Recode'!$A$1:$B$547,2,FALSE))</f>
        <v/>
      </c>
      <c r="RO154" t="str">
        <f>IF(ISERROR(MATCH(RO$1,'CSC Mitre'!EW$1:EW$220,0)),"",VLOOKUP(RO$1,'Tactic Recode'!$A$1:$B$547,2,FALSE))</f>
        <v/>
      </c>
      <c r="RP154" t="str">
        <f>IF(ISERROR(MATCH(RP$1,'CSC Mitre'!EW$1:EW$220,0)),"",VLOOKUP(RP$1,'Tactic Recode'!$A$1:$B$547,2,FALSE))</f>
        <v/>
      </c>
      <c r="RQ154" t="str">
        <f>IF(ISERROR(MATCH(RQ$1,'CSC Mitre'!EW$1:EW$220,0)),"",VLOOKUP(RQ$1,'Tactic Recode'!$A$1:$B$547,2,FALSE))</f>
        <v/>
      </c>
      <c r="RR154" t="str">
        <f>IF(ISERROR(MATCH(RR$1,'CSC Mitre'!EW$1:EW$220,0)),"",VLOOKUP(RR$1,'Tactic Recode'!$A$1:$B$547,2,FALSE))</f>
        <v/>
      </c>
      <c r="RS154" t="str">
        <f>IF(ISERROR(MATCH(RS$1,'CSC Mitre'!EW$1:EW$220,0)),"",VLOOKUP(RS$1,'Tactic Recode'!$A$1:$B$547,2,FALSE))</f>
        <v/>
      </c>
      <c r="RT154" t="str">
        <f>IF(ISERROR(MATCH(RT$1,'CSC Mitre'!EW$1:EW$220,0)),"",VLOOKUP(RT$1,'Tactic Recode'!$A$1:$B$547,2,FALSE))</f>
        <v/>
      </c>
      <c r="RU154" t="str">
        <f>IF(ISERROR(MATCH(RU$1,'CSC Mitre'!EW$1:EW$220,0)),"",VLOOKUP(RU$1,'Tactic Recode'!$A$1:$B$547,2,FALSE))</f>
        <v/>
      </c>
      <c r="RV154" t="str">
        <f>IF(ISERROR(MATCH(RV$1,'CSC Mitre'!EW$1:EW$220,0)),"",VLOOKUP(RV$1,'Tactic Recode'!$A$1:$B$547,2,FALSE))</f>
        <v/>
      </c>
      <c r="RW154" t="str">
        <f>IF(ISERROR(MATCH(RW$1,'CSC Mitre'!EW$1:EW$220,0)),"",VLOOKUP(RW$1,'Tactic Recode'!$A$1:$B$547,2,FALSE))</f>
        <v/>
      </c>
      <c r="RX154" t="str">
        <f>IF(ISERROR(MATCH(RX$1,'CSC Mitre'!EW$1:EW$220,0)),"",VLOOKUP(RX$1,'Tactic Recode'!$A$1:$B$547,2,FALSE))</f>
        <v/>
      </c>
      <c r="RY154" t="str">
        <f>IF(ISERROR(MATCH(RY$1,'CSC Mitre'!EW$1:EW$220,0)),"",VLOOKUP(RY$1,'Tactic Recode'!$A$1:$B$547,2,FALSE))</f>
        <v/>
      </c>
      <c r="RZ154" t="str">
        <f>IF(ISERROR(MATCH(RZ$1,'CSC Mitre'!EW$1:EW$220,0)),"",VLOOKUP(RZ$1,'Tactic Recode'!$A$1:$B$547,2,FALSE))</f>
        <v/>
      </c>
      <c r="SA154" t="str">
        <f>IF(ISERROR(MATCH(SA$1,'CSC Mitre'!EW$1:EW$220,0)),"",VLOOKUP(SA$1,'Tactic Recode'!$A$1:$B$547,2,FALSE))</f>
        <v/>
      </c>
      <c r="SB154" t="str">
        <f>IF(ISERROR(MATCH(SB$1,'CSC Mitre'!EW$1:EW$220,0)),"",VLOOKUP(SB$1,'Tactic Recode'!$A$1:$B$547,2,FALSE))</f>
        <v/>
      </c>
      <c r="SC154" t="str">
        <f>IF(ISERROR(MATCH(SC$1,'CSC Mitre'!EW$1:EW$220,0)),"",VLOOKUP(SC$1,'Tactic Recode'!$A$1:$B$547,2,FALSE))</f>
        <v/>
      </c>
      <c r="SD154" t="str">
        <f>IF(ISERROR(MATCH(SD$1,'CSC Mitre'!EW$1:EW$220,0)),"",VLOOKUP(SD$1,'Tactic Recode'!$A$1:$B$547,2,FALSE))</f>
        <v/>
      </c>
      <c r="SE154" t="str">
        <f>IF(ISERROR(MATCH(SE$1,'CSC Mitre'!EW$1:EW$220,0)),"",VLOOKUP(SE$1,'Tactic Recode'!$A$1:$B$547,2,FALSE))</f>
        <v/>
      </c>
      <c r="SF154" t="str">
        <f>IF(ISERROR(MATCH(SF$1,'CSC Mitre'!EW$1:EW$220,0)),"",VLOOKUP(SF$1,'Tactic Recode'!$A$1:$B$547,2,FALSE))</f>
        <v/>
      </c>
      <c r="SG154" t="str">
        <f>IF(ISERROR(MATCH(SG$1,'CSC Mitre'!EW$1:EW$220,0)),"",VLOOKUP(SG$1,'Tactic Recode'!$A$1:$B$547,2,FALSE))</f>
        <v/>
      </c>
      <c r="SH154" t="str">
        <f>IF(ISERROR(MATCH(SH$1,'CSC Mitre'!EW$1:EW$220,0)),"",VLOOKUP(SH$1,'Tactic Recode'!$A$1:$B$547,2,FALSE))</f>
        <v/>
      </c>
      <c r="SI154" t="str">
        <f>IF(ISERROR(MATCH(SI$1,'CSC Mitre'!EW$1:EW$220,0)),"",VLOOKUP(SI$1,'Tactic Recode'!$A$1:$B$547,2,FALSE))</f>
        <v/>
      </c>
      <c r="SJ154" t="str">
        <f>IF(ISERROR(MATCH(SJ$1,'CSC Mitre'!EW$1:EW$220,0)),"",VLOOKUP(SJ$1,'Tactic Recode'!$A$1:$B$547,2,FALSE))</f>
        <v/>
      </c>
      <c r="SK154" t="str">
        <f>IF(ISERROR(MATCH(SK$1,'CSC Mitre'!EW$1:EW$220,0)),"",VLOOKUP(SK$1,'Tactic Recode'!$A$1:$B$547,2,FALSE))</f>
        <v/>
      </c>
      <c r="SL154" t="str">
        <f>IF(ISERROR(MATCH(SL$1,'CSC Mitre'!EW$1:EW$220,0)),"",VLOOKUP(SL$1,'Tactic Recode'!$A$1:$B$547,2,FALSE))</f>
        <v/>
      </c>
      <c r="SM154" t="str">
        <f>IF(ISERROR(MATCH(SM$1,'CSC Mitre'!EW$1:EW$220,0)),"",VLOOKUP(SM$1,'Tactic Recode'!$A$1:$B$547,2,FALSE))</f>
        <v/>
      </c>
      <c r="SN154" t="str">
        <f>IF(ISERROR(MATCH(SN$1,'CSC Mitre'!EW$1:EW$220,0)),"",VLOOKUP(SN$1,'Tactic Recode'!$A$1:$B$547,2,FALSE))</f>
        <v/>
      </c>
      <c r="SO154" t="str">
        <f>IF(ISERROR(MATCH(SO$1,'CSC Mitre'!EW$1:EW$220,0)),"",VLOOKUP(SO$1,'Tactic Recode'!$A$1:$B$547,2,FALSE))</f>
        <v/>
      </c>
      <c r="SP154" t="str">
        <f>IF(ISERROR(MATCH(SP$1,'CSC Mitre'!EW$1:EW$220,0)),"",VLOOKUP(SP$1,'Tactic Recode'!$A$1:$B$547,2,FALSE))</f>
        <v/>
      </c>
      <c r="SQ154" t="str">
        <f>IF(ISERROR(MATCH(SQ$1,'CSC Mitre'!EW$1:EW$220,0)),"",VLOOKUP(SQ$1,'Tactic Recode'!$A$1:$B$547,2,FALSE))</f>
        <v/>
      </c>
      <c r="SR154" t="str">
        <f>IF(ISERROR(MATCH(SR$1,'CSC Mitre'!EW$1:EW$220,0)),"",VLOOKUP(SR$1,'Tactic Recode'!$A$1:$B$547,2,FALSE))</f>
        <v/>
      </c>
      <c r="SS154" t="str">
        <f>IF(ISERROR(MATCH(SS$1,'CSC Mitre'!EW$1:EW$220,0)),"",VLOOKUP(SS$1,'Tactic Recode'!$A$1:$B$547,2,FALSE))</f>
        <v/>
      </c>
      <c r="ST154" t="str">
        <f>IF(ISERROR(MATCH(ST$1,'CSC Mitre'!EW$1:EW$220,0)),"",VLOOKUP(ST$1,'Tactic Recode'!$A$1:$B$547,2,FALSE))</f>
        <v/>
      </c>
      <c r="SU154" t="str">
        <f>IF(ISERROR(MATCH(SU$1,'CSC Mitre'!EW$1:EW$220,0)),"",VLOOKUP(SU$1,'Tactic Recode'!$A$1:$B$547,2,FALSE))</f>
        <v/>
      </c>
      <c r="SV154" t="str">
        <f>IF(ISERROR(MATCH(SV$1,'CSC Mitre'!EW$1:EW$220,0)),"",VLOOKUP(SV$1,'Tactic Recode'!$A$1:$B$547,2,FALSE))</f>
        <v/>
      </c>
      <c r="SW154" t="str">
        <f>IF(ISERROR(MATCH(SW$1,'CSC Mitre'!EW$1:EW$220,0)),"",VLOOKUP(SW$1,'Tactic Recode'!$A$1:$B$547,2,FALSE))</f>
        <v/>
      </c>
      <c r="SX154" t="str">
        <f>IF(ISERROR(MATCH(SX$1,'CSC Mitre'!EW$1:EW$220,0)),"",VLOOKUP(SX$1,'Tactic Recode'!$A$1:$B$547,2,FALSE))</f>
        <v/>
      </c>
      <c r="SY154" t="str">
        <f>IF(ISERROR(MATCH(SY$1,'CSC Mitre'!EW$1:EW$220,0)),"",VLOOKUP(SY$1,'Tactic Recode'!$A$1:$B$547,2,FALSE))</f>
        <v/>
      </c>
      <c r="SZ154" t="str">
        <f>IF(ISERROR(MATCH(SZ$1,'CSC Mitre'!EW$1:EW$220,0)),"",VLOOKUP(SZ$1,'Tactic Recode'!$A$1:$B$547,2,FALSE))</f>
        <v/>
      </c>
      <c r="TA154" t="str">
        <f>IF(ISERROR(MATCH(TA$1,'CSC Mitre'!EW$1:EW$220,0)),"",VLOOKUP(TA$1,'Tactic Recode'!$A$1:$B$547,2,FALSE))</f>
        <v/>
      </c>
      <c r="TB154" t="str">
        <f>IF(ISERROR(MATCH(TB$1,'CSC Mitre'!EW$1:EW$220,0)),"",VLOOKUP(TB$1,'Tactic Recode'!$A$1:$B$547,2,FALSE))</f>
        <v/>
      </c>
      <c r="TC154" t="str">
        <f>IF(ISERROR(MATCH(TC$1,'CSC Mitre'!EW$1:EW$220,0)),"",VLOOKUP(TC$1,'Tactic Recode'!$A$1:$B$547,2,FALSE))</f>
        <v/>
      </c>
      <c r="TD154" t="str">
        <f>IF(ISERROR(MATCH(TD$1,'CSC Mitre'!EW$1:EW$220,0)),"",VLOOKUP(TD$1,'Tactic Recode'!$A$1:$B$547,2,FALSE))</f>
        <v/>
      </c>
      <c r="TE154" t="str">
        <f>IF(ISERROR(MATCH(TE$1,'CSC Mitre'!EW$1:EW$220,0)),"",VLOOKUP(TE$1,'Tactic Recode'!$A$1:$B$547,2,FALSE))</f>
        <v/>
      </c>
      <c r="TF154" t="str">
        <f>IF(ISERROR(MATCH(TF$1,'CSC Mitre'!EW$1:EW$220,0)),"",VLOOKUP(TF$1,'Tactic Recode'!$A$1:$B$547,2,FALSE))</f>
        <v/>
      </c>
      <c r="TG154" t="str">
        <f>IF(ISERROR(MATCH(TG$1,'CSC Mitre'!EW$1:EW$220,0)),"",VLOOKUP(TG$1,'Tactic Recode'!$A$1:$B$547,2,FALSE))</f>
        <v/>
      </c>
      <c r="TH154" t="str">
        <f>IF(ISERROR(MATCH(TH$1,'CSC Mitre'!EW$1:EW$220,0)),"",VLOOKUP(TH$1,'Tactic Recode'!$A$1:$B$547,2,FALSE))</f>
        <v/>
      </c>
      <c r="TI154" t="str">
        <f>IF(ISERROR(MATCH(TI$1,'CSC Mitre'!EW$1:EW$220,0)),"",VLOOKUP(TI$1,'Tactic Recode'!$A$1:$B$547,2,FALSE))</f>
        <v/>
      </c>
      <c r="TJ154" t="str">
        <f>IF(ISERROR(MATCH(TJ$1,'CSC Mitre'!EW$1:EW$220,0)),"",VLOOKUP(TJ$1,'Tactic Recode'!$A$1:$B$547,2,FALSE))</f>
        <v/>
      </c>
      <c r="TK154" t="str">
        <f>IF(ISERROR(MATCH(TK$1,'CSC Mitre'!EW$1:EW$220,0)),"",VLOOKUP(TK$1,'Tactic Recode'!$A$1:$B$547,2,FALSE))</f>
        <v/>
      </c>
      <c r="TL154" t="str">
        <f>IF(ISERROR(MATCH(TL$1,'CSC Mitre'!EW$1:EW$220,0)),"",VLOOKUP(TL$1,'Tactic Recode'!$A$1:$B$547,2,FALSE))</f>
        <v/>
      </c>
      <c r="TM154" t="str">
        <f>IF(ISERROR(MATCH(TM$1,'CSC Mitre'!EW$1:EW$220,0)),"",VLOOKUP(TM$1,'Tactic Recode'!$A$1:$B$547,2,FALSE))</f>
        <v/>
      </c>
      <c r="TN154" t="str">
        <f>IF(ISERROR(MATCH(TN$1,'CSC Mitre'!EW$1:EW$220,0)),"",VLOOKUP(TN$1,'Tactic Recode'!$A$1:$B$547,2,FALSE))</f>
        <v>Collection</v>
      </c>
      <c r="TO154" t="str">
        <f>IF(ISERROR(MATCH(TO$1,'CSC Mitre'!EW$1:EW$220,0)),"",VLOOKUP(TO$1,'Tactic Recode'!$A$1:$B$547,2,FALSE))</f>
        <v>Collection</v>
      </c>
      <c r="TP154" t="str">
        <f>IF(ISERROR(MATCH(TP$1,'CSC Mitre'!EW$1:EW$220,0)),"",VLOOKUP(TP$1,'Tactic Recode'!$A$1:$B$547,2,FALSE))</f>
        <v>Collection</v>
      </c>
      <c r="TQ154" t="str">
        <f>IF(ISERROR(MATCH(TQ$1,'CSC Mitre'!EW$1:EW$220,0)),"",VLOOKUP(TQ$1,'Tactic Recode'!$A$1:$B$547,2,FALSE))</f>
        <v/>
      </c>
      <c r="TR154" t="str">
        <f>IF(ISERROR(MATCH(TR$1,'CSC Mitre'!EW$1:EW$220,0)),"",VLOOKUP(TR$1,'Tactic Recode'!$A$1:$B$547,2,FALSE))</f>
        <v/>
      </c>
      <c r="TS154" t="str">
        <f>IF(ISERROR(MATCH(TS$1,'CSC Mitre'!EW$1:EW$220,0)),"",VLOOKUP(TS$1,'Tactic Recode'!$A$1:$B$547,2,FALSE))</f>
        <v/>
      </c>
      <c r="TT154" t="str">
        <f>IF(ISERROR(MATCH(TT$1,'CSC Mitre'!EW$1:EW$220,0)),"",VLOOKUP(TT$1,'Tactic Recode'!$A$1:$B$547,2,FALSE))</f>
        <v/>
      </c>
      <c r="TU154" t="str">
        <f>IF(ISERROR(MATCH(TU$1,'CSC Mitre'!EW$1:EW$220,0)),"",VLOOKUP(TU$1,'Tactic Recode'!$A$1:$B$547,2,FALSE))</f>
        <v/>
      </c>
      <c r="TV154" t="str">
        <f>IF(ISERROR(MATCH(TV$1,'CSC Mitre'!EW$1:EW$220,0)),"",VLOOKUP(TV$1,'Tactic Recode'!$A$1:$B$547,2,FALSE))</f>
        <v/>
      </c>
      <c r="TW154" t="str">
        <f>IF(ISERROR(MATCH(TW$1,'CSC Mitre'!EW$1:EW$220,0)),"",VLOOKUP(TW$1,'Tactic Recode'!$A$1:$B$547,2,FALSE))</f>
        <v/>
      </c>
      <c r="TX154" t="str">
        <f>IF(ISERROR(MATCH(TX$1,'CSC Mitre'!EW$1:EW$220,0)),"",VLOOKUP(TX$1,'Tactic Recode'!$A$1:$B$547,2,FALSE))</f>
        <v/>
      </c>
      <c r="TY154" t="str">
        <f>IF(ISERROR(MATCH(TY$1,'CSC Mitre'!EW$1:EW$220,0)),"",VLOOKUP(TY$1,'Tactic Recode'!$A$1:$B$547,2,FALSE))</f>
        <v/>
      </c>
      <c r="TZ154" t="str">
        <f>IF(ISERROR(MATCH(TZ$1,'CSC Mitre'!EW$1:EW$220,0)),"",VLOOKUP(TZ$1,'Tactic Recode'!$A$1:$B$547,2,FALSE))</f>
        <v/>
      </c>
      <c r="UA154" t="str">
        <f>IF(ISERROR(MATCH(UA$1,'CSC Mitre'!EW$1:EW$220,0)),"",VLOOKUP(UA$1,'Tactic Recode'!$A$1:$B$547,2,FALSE))</f>
        <v/>
      </c>
      <c r="UB154" t="str">
        <f>IF(ISERROR(MATCH(UB$1,'CSC Mitre'!EW$1:EW$220,0)),"",VLOOKUP(UB$1,'Tactic Recode'!$A$1:$B$547,2,FALSE))</f>
        <v/>
      </c>
    </row>
  </sheetData>
  <autoFilter ref="A1:UB154" xr:uid="{5D5E88C2-3266-4211-AB68-FC3567714C3A}"/>
  <conditionalFormatting sqref="C1:UB1">
    <cfRule type="duplicateValues" dxfId="1" priority="1"/>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03662-21D0-4840-BFF8-5FAC2E6E9B54}">
  <dimension ref="A1:EW211"/>
  <sheetViews>
    <sheetView topLeftCell="EG1" zoomScale="150" zoomScaleNormal="150" workbookViewId="0">
      <selection activeCell="ET2" sqref="ET2:ET28"/>
    </sheetView>
  </sheetViews>
  <sheetFormatPr defaultColWidth="9.85546875" defaultRowHeight="15" x14ac:dyDescent="0.25"/>
  <sheetData>
    <row r="1" spans="1:153" s="28" customFormat="1" x14ac:dyDescent="0.25">
      <c r="A1" s="28" t="s">
        <v>401</v>
      </c>
      <c r="B1" s="28" t="s">
        <v>402</v>
      </c>
      <c r="C1" s="28" t="s">
        <v>403</v>
      </c>
      <c r="D1" s="28" t="s">
        <v>404</v>
      </c>
      <c r="E1" s="28" t="s">
        <v>405</v>
      </c>
      <c r="F1" s="28" t="s">
        <v>406</v>
      </c>
      <c r="G1" s="28" t="s">
        <v>407</v>
      </c>
      <c r="H1" s="28" t="s">
        <v>408</v>
      </c>
      <c r="I1" s="28" t="s">
        <v>409</v>
      </c>
      <c r="J1" s="28" t="s">
        <v>410</v>
      </c>
      <c r="K1" s="28" t="s">
        <v>411</v>
      </c>
      <c r="L1" s="28" t="s">
        <v>412</v>
      </c>
      <c r="M1" s="28" t="s">
        <v>413</v>
      </c>
      <c r="N1" s="28" t="s">
        <v>414</v>
      </c>
      <c r="O1" s="28" t="s">
        <v>415</v>
      </c>
      <c r="P1" s="28" t="s">
        <v>416</v>
      </c>
      <c r="Q1" s="28" t="s">
        <v>417</v>
      </c>
      <c r="R1" s="28" t="s">
        <v>418</v>
      </c>
      <c r="S1" s="28" t="s">
        <v>419</v>
      </c>
      <c r="T1" s="28" t="s">
        <v>420</v>
      </c>
      <c r="U1" s="28" t="s">
        <v>421</v>
      </c>
      <c r="V1" s="28" t="s">
        <v>259</v>
      </c>
      <c r="W1" s="28" t="s">
        <v>422</v>
      </c>
      <c r="X1" s="28" t="s">
        <v>423</v>
      </c>
      <c r="Y1" s="28" t="s">
        <v>424</v>
      </c>
      <c r="Z1" s="28" t="s">
        <v>425</v>
      </c>
      <c r="AA1" s="28" t="s">
        <v>426</v>
      </c>
      <c r="AB1" s="28" t="s">
        <v>427</v>
      </c>
      <c r="AC1" s="28" t="s">
        <v>428</v>
      </c>
      <c r="AD1" s="28" t="s">
        <v>429</v>
      </c>
      <c r="AE1" s="28" t="s">
        <v>430</v>
      </c>
      <c r="AF1" s="28" t="s">
        <v>431</v>
      </c>
      <c r="AG1" s="28" t="s">
        <v>432</v>
      </c>
      <c r="AH1" s="28" t="s">
        <v>433</v>
      </c>
      <c r="AI1" s="28" t="s">
        <v>434</v>
      </c>
      <c r="AJ1" s="28" t="s">
        <v>272</v>
      </c>
      <c r="AK1" s="28" t="s">
        <v>435</v>
      </c>
      <c r="AL1" s="28" t="s">
        <v>436</v>
      </c>
      <c r="AM1" s="28" t="s">
        <v>437</v>
      </c>
      <c r="AN1" s="28" t="s">
        <v>438</v>
      </c>
      <c r="AO1" s="28" t="s">
        <v>439</v>
      </c>
      <c r="AP1" s="28" t="s">
        <v>440</v>
      </c>
      <c r="AQ1" s="28" t="s">
        <v>441</v>
      </c>
      <c r="AR1" s="28" t="s">
        <v>442</v>
      </c>
      <c r="AS1" s="28" t="s">
        <v>443</v>
      </c>
      <c r="AT1" s="28" t="s">
        <v>444</v>
      </c>
      <c r="AU1" s="28" t="s">
        <v>445</v>
      </c>
      <c r="AV1" s="28" t="s">
        <v>446</v>
      </c>
      <c r="AW1" s="28" t="s">
        <v>447</v>
      </c>
      <c r="AX1" s="28" t="s">
        <v>448</v>
      </c>
      <c r="AY1" s="28" t="s">
        <v>449</v>
      </c>
      <c r="AZ1" s="28" t="s">
        <v>450</v>
      </c>
      <c r="BA1" s="28" t="s">
        <v>451</v>
      </c>
      <c r="BB1" s="28" t="s">
        <v>452</v>
      </c>
      <c r="BC1" s="28" t="s">
        <v>453</v>
      </c>
      <c r="BD1" s="28" t="s">
        <v>454</v>
      </c>
      <c r="BE1" s="28" t="s">
        <v>455</v>
      </c>
      <c r="BF1" s="28" t="s">
        <v>456</v>
      </c>
      <c r="BG1" s="28" t="s">
        <v>457</v>
      </c>
      <c r="BH1" s="28" t="s">
        <v>458</v>
      </c>
      <c r="BI1" s="28" t="s">
        <v>459</v>
      </c>
      <c r="BJ1" s="28" t="s">
        <v>460</v>
      </c>
      <c r="BK1" s="28" t="s">
        <v>461</v>
      </c>
      <c r="BL1" s="28" t="s">
        <v>462</v>
      </c>
      <c r="BM1" s="28" t="s">
        <v>463</v>
      </c>
      <c r="BN1" s="28" t="s">
        <v>464</v>
      </c>
      <c r="BO1" s="28" t="s">
        <v>465</v>
      </c>
      <c r="BP1" s="28" t="s">
        <v>466</v>
      </c>
      <c r="BQ1" s="28" t="s">
        <v>458</v>
      </c>
      <c r="BR1" s="28" t="s">
        <v>467</v>
      </c>
      <c r="BS1" s="28" t="s">
        <v>468</v>
      </c>
      <c r="BT1" s="28" t="s">
        <v>469</v>
      </c>
      <c r="BU1" s="28" t="s">
        <v>470</v>
      </c>
      <c r="BV1" s="28" t="s">
        <v>471</v>
      </c>
      <c r="BW1" s="28" t="s">
        <v>472</v>
      </c>
      <c r="BX1" s="28" t="s">
        <v>473</v>
      </c>
      <c r="BY1" s="28" t="s">
        <v>474</v>
      </c>
      <c r="BZ1" s="28" t="s">
        <v>475</v>
      </c>
      <c r="CA1" s="28" t="s">
        <v>476</v>
      </c>
      <c r="CB1" s="28" t="s">
        <v>477</v>
      </c>
      <c r="CC1" s="28" t="s">
        <v>478</v>
      </c>
      <c r="CD1" s="28" t="s">
        <v>479</v>
      </c>
      <c r="CE1" s="28" t="s">
        <v>480</v>
      </c>
      <c r="CF1" s="28" t="s">
        <v>481</v>
      </c>
      <c r="CG1" s="28" t="s">
        <v>482</v>
      </c>
      <c r="CH1" s="28" t="s">
        <v>483</v>
      </c>
      <c r="CI1" s="28" t="s">
        <v>484</v>
      </c>
      <c r="CJ1" s="28" t="s">
        <v>485</v>
      </c>
      <c r="CK1" s="28" t="s">
        <v>486</v>
      </c>
      <c r="CL1" s="28" t="s">
        <v>487</v>
      </c>
      <c r="CM1" s="28" t="s">
        <v>488</v>
      </c>
      <c r="CN1" s="28" t="s">
        <v>489</v>
      </c>
      <c r="CO1" s="28" t="s">
        <v>490</v>
      </c>
      <c r="CP1" s="28" t="s">
        <v>491</v>
      </c>
      <c r="CQ1" s="28" t="s">
        <v>492</v>
      </c>
      <c r="CR1" s="28" t="s">
        <v>493</v>
      </c>
      <c r="CS1" s="28" t="s">
        <v>494</v>
      </c>
      <c r="CT1" s="28" t="s">
        <v>495</v>
      </c>
      <c r="CU1" s="28" t="s">
        <v>496</v>
      </c>
      <c r="CV1" s="28" t="s">
        <v>497</v>
      </c>
      <c r="CW1" s="28" t="s">
        <v>498</v>
      </c>
      <c r="CX1" s="28" t="s">
        <v>499</v>
      </c>
      <c r="CY1" s="28" t="s">
        <v>500</v>
      </c>
      <c r="CZ1" s="28" t="s">
        <v>501</v>
      </c>
      <c r="DA1" s="28" t="s">
        <v>502</v>
      </c>
      <c r="DB1" s="28" t="s">
        <v>503</v>
      </c>
      <c r="DC1" s="28" t="s">
        <v>504</v>
      </c>
      <c r="DD1" s="28" t="s">
        <v>496</v>
      </c>
      <c r="DE1" s="28" t="s">
        <v>505</v>
      </c>
      <c r="DF1" s="28" t="s">
        <v>506</v>
      </c>
      <c r="DG1" s="28" t="s">
        <v>507</v>
      </c>
      <c r="DH1" s="28" t="s">
        <v>508</v>
      </c>
      <c r="DI1" s="28" t="s">
        <v>509</v>
      </c>
      <c r="DJ1" s="28" t="s">
        <v>510</v>
      </c>
      <c r="DK1" s="28" t="s">
        <v>511</v>
      </c>
      <c r="DL1" s="28" t="s">
        <v>512</v>
      </c>
      <c r="DM1" s="28" t="s">
        <v>513</v>
      </c>
      <c r="DN1" s="28" t="s">
        <v>514</v>
      </c>
      <c r="DO1" s="28" t="s">
        <v>515</v>
      </c>
      <c r="DP1" s="28" t="s">
        <v>516</v>
      </c>
      <c r="DQ1" s="28" t="s">
        <v>517</v>
      </c>
      <c r="DR1" s="28" t="s">
        <v>518</v>
      </c>
      <c r="DS1" s="28" t="s">
        <v>519</v>
      </c>
      <c r="DT1" s="28" t="s">
        <v>520</v>
      </c>
      <c r="DU1" s="28" t="s">
        <v>521</v>
      </c>
      <c r="DV1" s="28" t="s">
        <v>522</v>
      </c>
      <c r="DW1" s="28" t="s">
        <v>523</v>
      </c>
      <c r="DX1" s="28" t="s">
        <v>524</v>
      </c>
      <c r="DY1" s="28" t="s">
        <v>525</v>
      </c>
      <c r="DZ1" s="28" t="s">
        <v>526</v>
      </c>
      <c r="EA1" s="28" t="s">
        <v>527</v>
      </c>
      <c r="EB1" s="28" t="s">
        <v>528</v>
      </c>
      <c r="EC1" s="28" t="s">
        <v>529</v>
      </c>
      <c r="ED1" s="28" t="s">
        <v>530</v>
      </c>
      <c r="EE1" s="28" t="s">
        <v>522</v>
      </c>
      <c r="EF1" s="28" t="s">
        <v>531</v>
      </c>
      <c r="EG1" s="28" t="s">
        <v>532</v>
      </c>
      <c r="EH1" s="28" t="s">
        <v>533</v>
      </c>
      <c r="EI1" s="28" t="s">
        <v>534</v>
      </c>
      <c r="EJ1" s="28" t="s">
        <v>535</v>
      </c>
      <c r="EK1" s="28" t="s">
        <v>536</v>
      </c>
      <c r="EL1" s="28" t="s">
        <v>537</v>
      </c>
      <c r="EM1" s="28" t="s">
        <v>538</v>
      </c>
      <c r="EN1" s="28" t="s">
        <v>539</v>
      </c>
      <c r="EO1" s="28" t="s">
        <v>540</v>
      </c>
      <c r="EP1" s="28" t="s">
        <v>541</v>
      </c>
      <c r="EQ1" s="28" t="s">
        <v>542</v>
      </c>
      <c r="ER1" s="28" t="s">
        <v>543</v>
      </c>
      <c r="ES1" s="28" t="s">
        <v>544</v>
      </c>
      <c r="ET1" s="28" t="s">
        <v>545</v>
      </c>
      <c r="EU1" s="28" t="s">
        <v>546</v>
      </c>
      <c r="EV1" s="28" t="s">
        <v>547</v>
      </c>
      <c r="EW1" s="28" t="s">
        <v>548</v>
      </c>
    </row>
    <row r="2" spans="1:153" x14ac:dyDescent="0.25">
      <c r="A2" t="s">
        <v>5</v>
      </c>
      <c r="B2" t="s">
        <v>5</v>
      </c>
      <c r="D2" t="s">
        <v>5</v>
      </c>
      <c r="F2" t="s">
        <v>356</v>
      </c>
      <c r="G2" t="s">
        <v>356</v>
      </c>
      <c r="H2" t="s">
        <v>359</v>
      </c>
      <c r="I2" t="s">
        <v>210</v>
      </c>
      <c r="J2" t="s">
        <v>212</v>
      </c>
      <c r="K2" t="s">
        <v>213</v>
      </c>
      <c r="L2" t="s">
        <v>211</v>
      </c>
      <c r="M2" t="s">
        <v>214</v>
      </c>
      <c r="N2" t="s">
        <v>215</v>
      </c>
      <c r="O2" t="s">
        <v>216</v>
      </c>
      <c r="P2" t="s">
        <v>214</v>
      </c>
      <c r="R2" t="s">
        <v>217</v>
      </c>
      <c r="W2" t="s">
        <v>218</v>
      </c>
      <c r="X2" t="s">
        <v>219</v>
      </c>
      <c r="AA2" t="s">
        <v>220</v>
      </c>
      <c r="AB2" t="s">
        <v>221</v>
      </c>
      <c r="AD2" t="s">
        <v>221</v>
      </c>
      <c r="AE2" t="s">
        <v>222</v>
      </c>
      <c r="AF2" t="s">
        <v>223</v>
      </c>
      <c r="AG2" t="s">
        <v>224</v>
      </c>
      <c r="AH2" t="s">
        <v>225</v>
      </c>
      <c r="AI2" t="s">
        <v>58</v>
      </c>
      <c r="AM2" t="s">
        <v>226</v>
      </c>
      <c r="AN2" t="s">
        <v>227</v>
      </c>
      <c r="AO2" t="s">
        <v>224</v>
      </c>
      <c r="AP2" t="s">
        <v>224</v>
      </c>
      <c r="AQ2" t="s">
        <v>226</v>
      </c>
      <c r="AS2" t="s">
        <v>224</v>
      </c>
      <c r="AT2" t="s">
        <v>224</v>
      </c>
      <c r="AU2" t="s">
        <v>221</v>
      </c>
      <c r="AV2" t="s">
        <v>221</v>
      </c>
      <c r="AW2" t="s">
        <v>221</v>
      </c>
      <c r="AZ2" t="s">
        <v>224</v>
      </c>
      <c r="BA2" t="s">
        <v>228</v>
      </c>
      <c r="BB2" t="s">
        <v>228</v>
      </c>
      <c r="BC2" t="s">
        <v>229</v>
      </c>
      <c r="BD2" t="s">
        <v>108</v>
      </c>
      <c r="BE2" t="s">
        <v>230</v>
      </c>
      <c r="BF2" t="s">
        <v>228</v>
      </c>
      <c r="BG2" t="s">
        <v>228</v>
      </c>
      <c r="BH2" t="s">
        <v>231</v>
      </c>
      <c r="BI2" t="s">
        <v>231</v>
      </c>
      <c r="BJ2" t="s">
        <v>231</v>
      </c>
      <c r="BL2" t="s">
        <v>232</v>
      </c>
      <c r="BP2" t="s">
        <v>233</v>
      </c>
      <c r="BR2" t="s">
        <v>232</v>
      </c>
      <c r="BT2" t="s">
        <v>108</v>
      </c>
      <c r="BU2" t="s">
        <v>234</v>
      </c>
      <c r="BV2" t="s">
        <v>211</v>
      </c>
      <c r="BW2" t="s">
        <v>235</v>
      </c>
      <c r="BY2" t="s">
        <v>211</v>
      </c>
      <c r="BZ2" t="s">
        <v>211</v>
      </c>
      <c r="CA2" t="s">
        <v>236</v>
      </c>
      <c r="CB2" t="s">
        <v>236</v>
      </c>
      <c r="CC2" t="s">
        <v>237</v>
      </c>
      <c r="CE2" t="s">
        <v>108</v>
      </c>
      <c r="CG2" t="s">
        <v>236</v>
      </c>
      <c r="CH2" t="s">
        <v>219</v>
      </c>
      <c r="CI2" t="s">
        <v>219</v>
      </c>
      <c r="CJ2" t="s">
        <v>219</v>
      </c>
      <c r="CK2" t="s">
        <v>218</v>
      </c>
      <c r="CL2" t="s">
        <v>219</v>
      </c>
      <c r="CM2" t="s">
        <v>238</v>
      </c>
      <c r="CN2" t="s">
        <v>239</v>
      </c>
      <c r="CQ2" t="s">
        <v>239</v>
      </c>
      <c r="CR2" t="s">
        <v>5</v>
      </c>
      <c r="CS2" t="s">
        <v>240</v>
      </c>
      <c r="CT2" t="s">
        <v>218</v>
      </c>
      <c r="CU2" t="s">
        <v>241</v>
      </c>
      <c r="CV2" t="s">
        <v>236</v>
      </c>
      <c r="CW2" t="s">
        <v>242</v>
      </c>
      <c r="CX2" t="s">
        <v>58</v>
      </c>
      <c r="CY2" t="s">
        <v>240</v>
      </c>
      <c r="DA2" t="s">
        <v>236</v>
      </c>
      <c r="DB2" t="s">
        <v>242</v>
      </c>
      <c r="DC2" t="s">
        <v>5</v>
      </c>
      <c r="DF2" t="s">
        <v>215</v>
      </c>
      <c r="DG2" t="s">
        <v>243</v>
      </c>
      <c r="DH2" t="s">
        <v>244</v>
      </c>
      <c r="DI2" t="s">
        <v>244</v>
      </c>
      <c r="DJ2" t="s">
        <v>215</v>
      </c>
      <c r="DK2" t="s">
        <v>243</v>
      </c>
      <c r="DN2" t="s">
        <v>226</v>
      </c>
      <c r="DU2" t="s">
        <v>226</v>
      </c>
      <c r="DV2" t="s">
        <v>245</v>
      </c>
      <c r="DW2" t="s">
        <v>246</v>
      </c>
      <c r="DX2" t="s">
        <v>246</v>
      </c>
      <c r="DY2" t="s">
        <v>246</v>
      </c>
      <c r="DZ2" t="s">
        <v>246</v>
      </c>
      <c r="EC2" t="s">
        <v>221</v>
      </c>
      <c r="ED2" t="s">
        <v>245</v>
      </c>
      <c r="EF2" t="s">
        <v>246</v>
      </c>
      <c r="EG2" t="s">
        <v>246</v>
      </c>
      <c r="EH2" t="s">
        <v>228</v>
      </c>
      <c r="ES2" t="s">
        <v>228</v>
      </c>
      <c r="ET2" t="s">
        <v>228</v>
      </c>
      <c r="EU2" t="s">
        <v>220</v>
      </c>
      <c r="EW2" t="s">
        <v>220</v>
      </c>
    </row>
    <row r="3" spans="1:153" x14ac:dyDescent="0.25">
      <c r="F3" t="s">
        <v>357</v>
      </c>
      <c r="G3" t="s">
        <v>357</v>
      </c>
      <c r="H3" t="s">
        <v>360</v>
      </c>
      <c r="I3" t="s">
        <v>358</v>
      </c>
      <c r="J3" t="s">
        <v>367</v>
      </c>
      <c r="K3" t="s">
        <v>549</v>
      </c>
      <c r="L3" t="s">
        <v>212</v>
      </c>
      <c r="M3" t="s">
        <v>550</v>
      </c>
      <c r="N3" t="s">
        <v>551</v>
      </c>
      <c r="O3" t="s">
        <v>552</v>
      </c>
      <c r="P3" t="s">
        <v>550</v>
      </c>
      <c r="R3" t="s">
        <v>553</v>
      </c>
      <c r="W3" t="s">
        <v>554</v>
      </c>
      <c r="X3" t="s">
        <v>233</v>
      </c>
      <c r="AA3" t="s">
        <v>555</v>
      </c>
      <c r="AB3" t="s">
        <v>556</v>
      </c>
      <c r="AD3" t="s">
        <v>556</v>
      </c>
      <c r="AE3" t="s">
        <v>361</v>
      </c>
      <c r="AF3" t="s">
        <v>238</v>
      </c>
      <c r="AG3" t="s">
        <v>557</v>
      </c>
      <c r="AH3" t="s">
        <v>558</v>
      </c>
      <c r="AM3" t="s">
        <v>559</v>
      </c>
      <c r="AN3" t="s">
        <v>560</v>
      </c>
      <c r="AO3" t="s">
        <v>557</v>
      </c>
      <c r="AP3" t="s">
        <v>557</v>
      </c>
      <c r="AQ3" t="s">
        <v>559</v>
      </c>
      <c r="AS3" t="s">
        <v>557</v>
      </c>
      <c r="AT3" t="s">
        <v>557</v>
      </c>
      <c r="AU3" t="s">
        <v>561</v>
      </c>
      <c r="AV3" t="s">
        <v>561</v>
      </c>
      <c r="AW3" t="s">
        <v>561</v>
      </c>
      <c r="AZ3" t="s">
        <v>557</v>
      </c>
      <c r="BA3" t="s">
        <v>230</v>
      </c>
      <c r="BB3" t="s">
        <v>230</v>
      </c>
      <c r="BC3" t="s">
        <v>562</v>
      </c>
      <c r="BD3" t="s">
        <v>228</v>
      </c>
      <c r="BE3" t="s">
        <v>229</v>
      </c>
      <c r="BF3" t="s">
        <v>238</v>
      </c>
      <c r="BG3" t="s">
        <v>563</v>
      </c>
      <c r="BH3" t="s">
        <v>564</v>
      </c>
      <c r="BI3" t="s">
        <v>564</v>
      </c>
      <c r="BJ3" t="s">
        <v>564</v>
      </c>
      <c r="BL3" t="s">
        <v>565</v>
      </c>
      <c r="BP3" t="s">
        <v>214</v>
      </c>
      <c r="BR3" t="s">
        <v>565</v>
      </c>
      <c r="BU3" t="s">
        <v>566</v>
      </c>
      <c r="BV3" t="s">
        <v>212</v>
      </c>
      <c r="BW3" t="s">
        <v>376</v>
      </c>
      <c r="BY3" t="s">
        <v>212</v>
      </c>
      <c r="BZ3" t="s">
        <v>367</v>
      </c>
      <c r="CA3" t="s">
        <v>211</v>
      </c>
      <c r="CB3" t="s">
        <v>211</v>
      </c>
      <c r="CC3" t="s">
        <v>364</v>
      </c>
      <c r="CE3" t="s">
        <v>228</v>
      </c>
      <c r="CG3" t="s">
        <v>211</v>
      </c>
      <c r="CH3" t="s">
        <v>233</v>
      </c>
      <c r="CI3" t="s">
        <v>233</v>
      </c>
      <c r="CJ3" t="s">
        <v>233</v>
      </c>
      <c r="CK3" t="s">
        <v>219</v>
      </c>
      <c r="CL3" t="s">
        <v>233</v>
      </c>
      <c r="CM3" t="s">
        <v>563</v>
      </c>
      <c r="CN3" t="s">
        <v>228</v>
      </c>
      <c r="CQ3" t="s">
        <v>564</v>
      </c>
      <c r="CS3" t="s">
        <v>241</v>
      </c>
      <c r="CT3" t="s">
        <v>219</v>
      </c>
      <c r="CU3" t="s">
        <v>222</v>
      </c>
      <c r="CV3" t="s">
        <v>211</v>
      </c>
      <c r="CW3" t="s">
        <v>567</v>
      </c>
      <c r="CX3" t="s">
        <v>568</v>
      </c>
      <c r="CY3" t="s">
        <v>241</v>
      </c>
      <c r="DA3" t="s">
        <v>211</v>
      </c>
      <c r="DB3" t="s">
        <v>567</v>
      </c>
      <c r="DF3" t="s">
        <v>551</v>
      </c>
      <c r="DG3" t="s">
        <v>569</v>
      </c>
      <c r="DH3" t="s">
        <v>570</v>
      </c>
      <c r="DI3" t="s">
        <v>570</v>
      </c>
      <c r="DJ3" t="s">
        <v>551</v>
      </c>
      <c r="DK3" t="s">
        <v>569</v>
      </c>
      <c r="DN3" t="s">
        <v>571</v>
      </c>
      <c r="DU3" t="s">
        <v>572</v>
      </c>
      <c r="DV3" t="s">
        <v>246</v>
      </c>
      <c r="DW3" t="s">
        <v>573</v>
      </c>
      <c r="DX3" t="s">
        <v>573</v>
      </c>
      <c r="DY3" t="s">
        <v>573</v>
      </c>
      <c r="DZ3" t="s">
        <v>573</v>
      </c>
      <c r="EC3" t="s">
        <v>556</v>
      </c>
      <c r="ED3" t="s">
        <v>215</v>
      </c>
      <c r="EF3" t="s">
        <v>573</v>
      </c>
      <c r="EG3" t="s">
        <v>573</v>
      </c>
      <c r="EH3" t="s">
        <v>230</v>
      </c>
      <c r="ES3" t="s">
        <v>230</v>
      </c>
      <c r="ET3" t="s">
        <v>230</v>
      </c>
      <c r="EU3" t="s">
        <v>555</v>
      </c>
      <c r="EW3" t="s">
        <v>555</v>
      </c>
    </row>
    <row r="4" spans="1:153" x14ac:dyDescent="0.25">
      <c r="F4" t="s">
        <v>358</v>
      </c>
      <c r="G4" t="s">
        <v>358</v>
      </c>
      <c r="H4" t="s">
        <v>361</v>
      </c>
      <c r="I4" t="s">
        <v>357</v>
      </c>
      <c r="J4" t="s">
        <v>574</v>
      </c>
      <c r="K4" t="s">
        <v>575</v>
      </c>
      <c r="L4" t="s">
        <v>367</v>
      </c>
      <c r="M4" t="s">
        <v>576</v>
      </c>
      <c r="N4" t="s">
        <v>577</v>
      </c>
      <c r="O4" t="s">
        <v>578</v>
      </c>
      <c r="P4" t="s">
        <v>576</v>
      </c>
      <c r="R4" t="s">
        <v>579</v>
      </c>
      <c r="W4" t="s">
        <v>219</v>
      </c>
      <c r="X4" t="s">
        <v>214</v>
      </c>
      <c r="AA4" t="s">
        <v>580</v>
      </c>
      <c r="AB4" t="s">
        <v>581</v>
      </c>
      <c r="AD4" t="s">
        <v>581</v>
      </c>
      <c r="AE4" t="s">
        <v>363</v>
      </c>
      <c r="AF4" t="s">
        <v>563</v>
      </c>
      <c r="AG4" t="s">
        <v>582</v>
      </c>
      <c r="AH4" t="s">
        <v>583</v>
      </c>
      <c r="AM4" t="s">
        <v>584</v>
      </c>
      <c r="AN4" t="s">
        <v>217</v>
      </c>
      <c r="AO4" t="s">
        <v>582</v>
      </c>
      <c r="AP4" t="s">
        <v>582</v>
      </c>
      <c r="AQ4" t="s">
        <v>585</v>
      </c>
      <c r="AS4" t="s">
        <v>582</v>
      </c>
      <c r="AT4" t="s">
        <v>582</v>
      </c>
      <c r="AU4" t="s">
        <v>586</v>
      </c>
      <c r="AV4" t="s">
        <v>556</v>
      </c>
      <c r="AW4" t="s">
        <v>586</v>
      </c>
      <c r="AZ4" t="s">
        <v>582</v>
      </c>
      <c r="BA4" t="s">
        <v>229</v>
      </c>
      <c r="BB4" t="s">
        <v>229</v>
      </c>
      <c r="BC4" t="s">
        <v>587</v>
      </c>
      <c r="BD4" t="s">
        <v>588</v>
      </c>
      <c r="BE4" t="s">
        <v>108</v>
      </c>
      <c r="BF4" t="s">
        <v>563</v>
      </c>
      <c r="BG4" t="s">
        <v>589</v>
      </c>
      <c r="BH4" t="s">
        <v>214</v>
      </c>
      <c r="BI4" t="s">
        <v>214</v>
      </c>
      <c r="BJ4" t="s">
        <v>214</v>
      </c>
      <c r="BL4" t="s">
        <v>590</v>
      </c>
      <c r="BP4" t="s">
        <v>550</v>
      </c>
      <c r="BR4" t="s">
        <v>590</v>
      </c>
      <c r="BU4" t="s">
        <v>58</v>
      </c>
      <c r="BV4" t="s">
        <v>367</v>
      </c>
      <c r="BW4" t="s">
        <v>377</v>
      </c>
      <c r="BY4" t="s">
        <v>367</v>
      </c>
      <c r="BZ4" t="s">
        <v>366</v>
      </c>
      <c r="CA4" t="s">
        <v>367</v>
      </c>
      <c r="CB4" t="s">
        <v>367</v>
      </c>
      <c r="CC4" t="s">
        <v>365</v>
      </c>
      <c r="CE4" t="s">
        <v>591</v>
      </c>
      <c r="CG4" t="s">
        <v>367</v>
      </c>
      <c r="CH4" t="s">
        <v>592</v>
      </c>
      <c r="CI4" t="s">
        <v>592</v>
      </c>
      <c r="CJ4" t="s">
        <v>221</v>
      </c>
      <c r="CK4" t="s">
        <v>233</v>
      </c>
      <c r="CL4" t="s">
        <v>592</v>
      </c>
      <c r="CM4" t="s">
        <v>589</v>
      </c>
      <c r="CN4" t="s">
        <v>593</v>
      </c>
      <c r="CS4" t="s">
        <v>398</v>
      </c>
      <c r="CT4" t="s">
        <v>233</v>
      </c>
      <c r="CU4" t="s">
        <v>240</v>
      </c>
      <c r="CV4" t="s">
        <v>367</v>
      </c>
      <c r="CW4" t="s">
        <v>594</v>
      </c>
      <c r="CX4" t="s">
        <v>554</v>
      </c>
      <c r="CY4" t="s">
        <v>398</v>
      </c>
      <c r="DA4" t="s">
        <v>367</v>
      </c>
      <c r="DB4" t="s">
        <v>594</v>
      </c>
      <c r="DF4" t="s">
        <v>577</v>
      </c>
      <c r="DG4" t="s">
        <v>595</v>
      </c>
      <c r="DH4" t="s">
        <v>580</v>
      </c>
      <c r="DI4" t="s">
        <v>235</v>
      </c>
      <c r="DJ4" t="s">
        <v>577</v>
      </c>
      <c r="DK4" t="s">
        <v>595</v>
      </c>
      <c r="DN4" t="s">
        <v>596</v>
      </c>
      <c r="DV4" t="s">
        <v>573</v>
      </c>
      <c r="DW4" t="s">
        <v>597</v>
      </c>
      <c r="DX4" t="s">
        <v>597</v>
      </c>
      <c r="DY4" t="s">
        <v>597</v>
      </c>
      <c r="DZ4" t="s">
        <v>597</v>
      </c>
      <c r="EC4" t="s">
        <v>598</v>
      </c>
      <c r="ED4" t="s">
        <v>551</v>
      </c>
      <c r="EF4" t="s">
        <v>597</v>
      </c>
      <c r="EG4" t="s">
        <v>597</v>
      </c>
      <c r="EH4" t="s">
        <v>599</v>
      </c>
      <c r="ET4" t="s">
        <v>568</v>
      </c>
      <c r="EU4" t="s">
        <v>580</v>
      </c>
      <c r="EW4" t="s">
        <v>580</v>
      </c>
    </row>
    <row r="5" spans="1:153" x14ac:dyDescent="0.25">
      <c r="F5" t="s">
        <v>210</v>
      </c>
      <c r="G5" t="s">
        <v>210</v>
      </c>
      <c r="H5" t="s">
        <v>362</v>
      </c>
      <c r="I5" t="s">
        <v>356</v>
      </c>
      <c r="J5" t="s">
        <v>600</v>
      </c>
      <c r="K5" t="s">
        <v>584</v>
      </c>
      <c r="L5" t="s">
        <v>108</v>
      </c>
      <c r="M5" t="s">
        <v>215</v>
      </c>
      <c r="N5" t="s">
        <v>571</v>
      </c>
      <c r="O5" t="s">
        <v>390</v>
      </c>
      <c r="R5" t="s">
        <v>601</v>
      </c>
      <c r="W5" t="s">
        <v>233</v>
      </c>
      <c r="X5" t="s">
        <v>550</v>
      </c>
      <c r="AA5" t="s">
        <v>602</v>
      </c>
      <c r="AB5" t="s">
        <v>603</v>
      </c>
      <c r="AD5" t="s">
        <v>603</v>
      </c>
      <c r="AE5" t="s">
        <v>604</v>
      </c>
      <c r="AF5" t="s">
        <v>589</v>
      </c>
      <c r="AG5" t="s">
        <v>605</v>
      </c>
      <c r="AH5" t="s">
        <v>221</v>
      </c>
      <c r="AM5" t="s">
        <v>606</v>
      </c>
      <c r="AN5" t="s">
        <v>553</v>
      </c>
      <c r="AO5" t="s">
        <v>605</v>
      </c>
      <c r="AP5" t="s">
        <v>605</v>
      </c>
      <c r="AQ5" t="s">
        <v>228</v>
      </c>
      <c r="AS5" t="s">
        <v>605</v>
      </c>
      <c r="AT5" t="s">
        <v>605</v>
      </c>
      <c r="AU5" t="s">
        <v>556</v>
      </c>
      <c r="AV5" t="s">
        <v>607</v>
      </c>
      <c r="AW5" t="s">
        <v>556</v>
      </c>
      <c r="AZ5" t="s">
        <v>605</v>
      </c>
      <c r="BA5" t="s">
        <v>108</v>
      </c>
      <c r="BB5" t="s">
        <v>108</v>
      </c>
      <c r="BC5" t="s">
        <v>228</v>
      </c>
      <c r="BD5" t="s">
        <v>608</v>
      </c>
      <c r="BE5" t="s">
        <v>562</v>
      </c>
      <c r="BF5" t="s">
        <v>589</v>
      </c>
      <c r="BG5" t="s">
        <v>609</v>
      </c>
      <c r="BH5" t="s">
        <v>550</v>
      </c>
      <c r="BI5" t="s">
        <v>550</v>
      </c>
      <c r="BJ5" t="s">
        <v>550</v>
      </c>
      <c r="BP5" t="s">
        <v>232</v>
      </c>
      <c r="BU5" t="s">
        <v>610</v>
      </c>
      <c r="BV5" t="s">
        <v>108</v>
      </c>
      <c r="BY5" t="s">
        <v>108</v>
      </c>
      <c r="BZ5" t="s">
        <v>357</v>
      </c>
      <c r="CA5" t="s">
        <v>366</v>
      </c>
      <c r="CB5" t="s">
        <v>366</v>
      </c>
      <c r="CC5" t="s">
        <v>368</v>
      </c>
      <c r="CE5" t="s">
        <v>588</v>
      </c>
      <c r="CG5" t="s">
        <v>366</v>
      </c>
      <c r="CH5" t="s">
        <v>611</v>
      </c>
      <c r="CI5" t="s">
        <v>611</v>
      </c>
      <c r="CJ5" t="s">
        <v>556</v>
      </c>
      <c r="CK5" t="s">
        <v>221</v>
      </c>
      <c r="CL5" t="s">
        <v>611</v>
      </c>
      <c r="CM5" t="s">
        <v>228</v>
      </c>
      <c r="CN5" t="s">
        <v>584</v>
      </c>
      <c r="CS5" t="s">
        <v>360</v>
      </c>
      <c r="CT5" t="s">
        <v>214</v>
      </c>
      <c r="CU5" t="s">
        <v>398</v>
      </c>
      <c r="CV5" t="s">
        <v>366</v>
      </c>
      <c r="CW5" t="s">
        <v>612</v>
      </c>
      <c r="CX5" t="s">
        <v>238</v>
      </c>
      <c r="CY5" t="s">
        <v>360</v>
      </c>
      <c r="DA5" t="s">
        <v>366</v>
      </c>
      <c r="DB5" t="s">
        <v>612</v>
      </c>
      <c r="DF5" t="s">
        <v>243</v>
      </c>
      <c r="DG5" t="s">
        <v>613</v>
      </c>
      <c r="DH5" t="s">
        <v>614</v>
      </c>
      <c r="DI5" t="s">
        <v>215</v>
      </c>
      <c r="DK5" t="s">
        <v>613</v>
      </c>
      <c r="DV5" t="s">
        <v>597</v>
      </c>
      <c r="EC5" t="s">
        <v>219</v>
      </c>
      <c r="ED5" t="s">
        <v>577</v>
      </c>
      <c r="EH5" t="s">
        <v>615</v>
      </c>
      <c r="ET5" t="s">
        <v>554</v>
      </c>
      <c r="EU5" t="s">
        <v>602</v>
      </c>
      <c r="EW5" t="s">
        <v>602</v>
      </c>
    </row>
    <row r="6" spans="1:153" x14ac:dyDescent="0.25">
      <c r="H6" t="s">
        <v>356</v>
      </c>
      <c r="J6" t="s">
        <v>616</v>
      </c>
      <c r="K6" t="s">
        <v>606</v>
      </c>
      <c r="L6" t="s">
        <v>613</v>
      </c>
      <c r="M6" t="s">
        <v>551</v>
      </c>
      <c r="N6" t="s">
        <v>596</v>
      </c>
      <c r="O6" t="s">
        <v>391</v>
      </c>
      <c r="R6" t="s">
        <v>617</v>
      </c>
      <c r="W6" t="s">
        <v>214</v>
      </c>
      <c r="X6" t="s">
        <v>576</v>
      </c>
      <c r="AA6" t="s">
        <v>618</v>
      </c>
      <c r="AB6" t="s">
        <v>598</v>
      </c>
      <c r="AD6" t="s">
        <v>598</v>
      </c>
      <c r="AE6" t="s">
        <v>568</v>
      </c>
      <c r="AF6" t="s">
        <v>569</v>
      </c>
      <c r="AG6" t="s">
        <v>216</v>
      </c>
      <c r="AH6" t="s">
        <v>580</v>
      </c>
      <c r="AM6" t="s">
        <v>245</v>
      </c>
      <c r="AN6" t="s">
        <v>579</v>
      </c>
      <c r="AO6" t="s">
        <v>216</v>
      </c>
      <c r="AP6" t="s">
        <v>216</v>
      </c>
      <c r="AQ6" t="s">
        <v>230</v>
      </c>
      <c r="AS6" t="s">
        <v>216</v>
      </c>
      <c r="AT6" t="s">
        <v>216</v>
      </c>
      <c r="AU6" t="s">
        <v>607</v>
      </c>
      <c r="AV6" t="s">
        <v>619</v>
      </c>
      <c r="AW6" t="s">
        <v>607</v>
      </c>
      <c r="AZ6" t="s">
        <v>216</v>
      </c>
      <c r="BA6" t="s">
        <v>562</v>
      </c>
      <c r="BB6" t="s">
        <v>562</v>
      </c>
      <c r="BC6" t="s">
        <v>588</v>
      </c>
      <c r="BD6" t="s">
        <v>620</v>
      </c>
      <c r="BE6" t="s">
        <v>587</v>
      </c>
      <c r="BF6" t="s">
        <v>609</v>
      </c>
      <c r="BG6" t="s">
        <v>621</v>
      </c>
      <c r="BH6" t="s">
        <v>576</v>
      </c>
      <c r="BI6" t="s">
        <v>576</v>
      </c>
      <c r="BJ6" t="s">
        <v>576</v>
      </c>
      <c r="BP6" t="s">
        <v>565</v>
      </c>
      <c r="BU6" t="s">
        <v>622</v>
      </c>
      <c r="BV6" t="s">
        <v>574</v>
      </c>
      <c r="BY6" t="s">
        <v>613</v>
      </c>
      <c r="CA6" t="s">
        <v>357</v>
      </c>
      <c r="CB6" t="s">
        <v>357</v>
      </c>
      <c r="CE6" t="s">
        <v>608</v>
      </c>
      <c r="CG6" t="s">
        <v>357</v>
      </c>
      <c r="CH6" t="s">
        <v>623</v>
      </c>
      <c r="CI6" t="s">
        <v>623</v>
      </c>
      <c r="CJ6" t="s">
        <v>581</v>
      </c>
      <c r="CK6" t="s">
        <v>556</v>
      </c>
      <c r="CL6" t="s">
        <v>623</v>
      </c>
      <c r="CN6" t="s">
        <v>560</v>
      </c>
      <c r="CT6" t="s">
        <v>550</v>
      </c>
      <c r="CU6" t="s">
        <v>360</v>
      </c>
      <c r="CV6" t="s">
        <v>357</v>
      </c>
      <c r="CW6" t="s">
        <v>58</v>
      </c>
      <c r="CX6" t="s">
        <v>563</v>
      </c>
      <c r="DA6" t="s">
        <v>357</v>
      </c>
      <c r="DB6" t="s">
        <v>58</v>
      </c>
      <c r="DF6" t="s">
        <v>580</v>
      </c>
      <c r="DG6" t="s">
        <v>624</v>
      </c>
      <c r="DH6" t="s">
        <v>625</v>
      </c>
      <c r="DI6" t="s">
        <v>551</v>
      </c>
      <c r="DK6" t="s">
        <v>624</v>
      </c>
      <c r="DV6" t="s">
        <v>215</v>
      </c>
      <c r="EC6" t="s">
        <v>626</v>
      </c>
      <c r="ED6" t="s">
        <v>580</v>
      </c>
      <c r="EH6" t="s">
        <v>627</v>
      </c>
      <c r="ET6" t="s">
        <v>238</v>
      </c>
      <c r="EU6" t="s">
        <v>618</v>
      </c>
      <c r="EW6" t="s">
        <v>618</v>
      </c>
    </row>
    <row r="7" spans="1:153" x14ac:dyDescent="0.25">
      <c r="H7" t="s">
        <v>363</v>
      </c>
      <c r="J7" t="s">
        <v>628</v>
      </c>
      <c r="K7" t="s">
        <v>580</v>
      </c>
      <c r="L7" t="s">
        <v>624</v>
      </c>
      <c r="M7" t="s">
        <v>577</v>
      </c>
      <c r="N7" t="s">
        <v>629</v>
      </c>
      <c r="O7" t="s">
        <v>554</v>
      </c>
      <c r="R7" t="s">
        <v>630</v>
      </c>
      <c r="W7" t="s">
        <v>550</v>
      </c>
      <c r="X7" t="s">
        <v>226</v>
      </c>
      <c r="AA7" t="s">
        <v>226</v>
      </c>
      <c r="AB7" t="s">
        <v>610</v>
      </c>
      <c r="AD7" t="s">
        <v>238</v>
      </c>
      <c r="AE7" t="s">
        <v>631</v>
      </c>
      <c r="AF7" t="s">
        <v>632</v>
      </c>
      <c r="AG7" t="s">
        <v>568</v>
      </c>
      <c r="AH7" t="s">
        <v>614</v>
      </c>
      <c r="AM7" t="s">
        <v>633</v>
      </c>
      <c r="AN7" t="s">
        <v>634</v>
      </c>
      <c r="AO7" t="s">
        <v>568</v>
      </c>
      <c r="AP7" t="s">
        <v>568</v>
      </c>
      <c r="AQ7" t="s">
        <v>584</v>
      </c>
      <c r="AS7" t="s">
        <v>568</v>
      </c>
      <c r="AT7" t="s">
        <v>568</v>
      </c>
      <c r="AU7" t="s">
        <v>619</v>
      </c>
      <c r="AV7" t="s">
        <v>635</v>
      </c>
      <c r="AW7" t="s">
        <v>619</v>
      </c>
      <c r="AZ7" t="s">
        <v>568</v>
      </c>
      <c r="BA7" t="s">
        <v>587</v>
      </c>
      <c r="BB7" t="s">
        <v>587</v>
      </c>
      <c r="BC7" t="s">
        <v>608</v>
      </c>
      <c r="BD7" t="s">
        <v>230</v>
      </c>
      <c r="BE7" t="s">
        <v>588</v>
      </c>
      <c r="BF7" t="s">
        <v>621</v>
      </c>
      <c r="BG7" t="s">
        <v>636</v>
      </c>
      <c r="BH7" t="s">
        <v>232</v>
      </c>
      <c r="BI7" t="s">
        <v>232</v>
      </c>
      <c r="BJ7" t="s">
        <v>637</v>
      </c>
      <c r="BP7" t="s">
        <v>590</v>
      </c>
      <c r="BU7" t="s">
        <v>638</v>
      </c>
      <c r="BV7" t="s">
        <v>600</v>
      </c>
      <c r="BY7" t="s">
        <v>624</v>
      </c>
      <c r="CA7" t="s">
        <v>639</v>
      </c>
      <c r="CB7" t="s">
        <v>639</v>
      </c>
      <c r="CE7" t="s">
        <v>620</v>
      </c>
      <c r="CG7" t="s">
        <v>639</v>
      </c>
      <c r="CH7" t="s">
        <v>640</v>
      </c>
      <c r="CI7" t="s">
        <v>640</v>
      </c>
      <c r="CJ7" t="s">
        <v>603</v>
      </c>
      <c r="CK7" t="s">
        <v>581</v>
      </c>
      <c r="CL7" t="s">
        <v>640</v>
      </c>
      <c r="CN7" t="s">
        <v>217</v>
      </c>
      <c r="CT7" t="s">
        <v>576</v>
      </c>
      <c r="CU7" t="s">
        <v>58</v>
      </c>
      <c r="CV7" t="s">
        <v>639</v>
      </c>
      <c r="CW7" t="s">
        <v>641</v>
      </c>
      <c r="CX7" t="s">
        <v>589</v>
      </c>
      <c r="DA7" t="s">
        <v>639</v>
      </c>
      <c r="DB7" t="s">
        <v>641</v>
      </c>
      <c r="DF7" t="s">
        <v>614</v>
      </c>
      <c r="DG7" t="s">
        <v>642</v>
      </c>
      <c r="DH7" t="s">
        <v>618</v>
      </c>
      <c r="DI7" t="s">
        <v>577</v>
      </c>
      <c r="DK7" t="s">
        <v>642</v>
      </c>
      <c r="DV7" t="s">
        <v>551</v>
      </c>
      <c r="EC7" t="s">
        <v>228</v>
      </c>
      <c r="ED7" t="s">
        <v>614</v>
      </c>
      <c r="EH7" t="s">
        <v>643</v>
      </c>
      <c r="ET7" t="s">
        <v>563</v>
      </c>
      <c r="EU7" t="s">
        <v>226</v>
      </c>
      <c r="EW7" t="s">
        <v>226</v>
      </c>
    </row>
    <row r="8" spans="1:153" x14ac:dyDescent="0.25">
      <c r="H8" t="s">
        <v>364</v>
      </c>
      <c r="J8" t="s">
        <v>381</v>
      </c>
      <c r="K8" t="s">
        <v>614</v>
      </c>
      <c r="L8" t="s">
        <v>381</v>
      </c>
      <c r="M8" t="s">
        <v>571</v>
      </c>
      <c r="N8" t="s">
        <v>644</v>
      </c>
      <c r="O8" t="s">
        <v>215</v>
      </c>
      <c r="W8" t="s">
        <v>576</v>
      </c>
      <c r="X8" t="s">
        <v>221</v>
      </c>
      <c r="AA8" t="s">
        <v>645</v>
      </c>
      <c r="AB8" t="s">
        <v>622</v>
      </c>
      <c r="AD8" t="s">
        <v>563</v>
      </c>
      <c r="AE8" t="s">
        <v>646</v>
      </c>
      <c r="AG8" t="s">
        <v>647</v>
      </c>
      <c r="AH8" t="s">
        <v>625</v>
      </c>
      <c r="AM8" t="s">
        <v>648</v>
      </c>
      <c r="AN8" t="s">
        <v>649</v>
      </c>
      <c r="AO8" t="s">
        <v>647</v>
      </c>
      <c r="AP8" t="s">
        <v>647</v>
      </c>
      <c r="AQ8" t="s">
        <v>606</v>
      </c>
      <c r="AS8" t="s">
        <v>647</v>
      </c>
      <c r="AT8" t="s">
        <v>647</v>
      </c>
      <c r="AU8" t="s">
        <v>635</v>
      </c>
      <c r="AV8" t="s">
        <v>650</v>
      </c>
      <c r="AW8" t="s">
        <v>635</v>
      </c>
      <c r="AZ8" t="s">
        <v>647</v>
      </c>
      <c r="BA8" t="s">
        <v>588</v>
      </c>
      <c r="BB8" t="s">
        <v>588</v>
      </c>
      <c r="BC8" t="s">
        <v>620</v>
      </c>
      <c r="BD8" t="s">
        <v>599</v>
      </c>
      <c r="BE8" t="s">
        <v>608</v>
      </c>
      <c r="BF8" t="s">
        <v>636</v>
      </c>
      <c r="BG8" t="s">
        <v>651</v>
      </c>
      <c r="BH8" t="s">
        <v>565</v>
      </c>
      <c r="BI8" t="s">
        <v>565</v>
      </c>
      <c r="BJ8" t="s">
        <v>652</v>
      </c>
      <c r="BU8" t="s">
        <v>653</v>
      </c>
      <c r="BV8" t="s">
        <v>616</v>
      </c>
      <c r="BY8" t="s">
        <v>381</v>
      </c>
      <c r="CA8" t="s">
        <v>654</v>
      </c>
      <c r="CB8" t="s">
        <v>654</v>
      </c>
      <c r="CE8" t="s">
        <v>230</v>
      </c>
      <c r="CG8" t="s">
        <v>654</v>
      </c>
      <c r="CH8" t="s">
        <v>655</v>
      </c>
      <c r="CI8" t="s">
        <v>655</v>
      </c>
      <c r="CJ8" t="s">
        <v>598</v>
      </c>
      <c r="CK8" t="s">
        <v>603</v>
      </c>
      <c r="CL8" t="s">
        <v>655</v>
      </c>
      <c r="CN8" t="s">
        <v>553</v>
      </c>
      <c r="CT8" t="s">
        <v>221</v>
      </c>
      <c r="CU8" t="s">
        <v>571</v>
      </c>
      <c r="CV8" t="s">
        <v>654</v>
      </c>
      <c r="CW8" t="s">
        <v>656</v>
      </c>
      <c r="CX8" t="s">
        <v>610</v>
      </c>
      <c r="DA8" t="s">
        <v>654</v>
      </c>
      <c r="DB8" t="s">
        <v>656</v>
      </c>
      <c r="DF8" t="s">
        <v>625</v>
      </c>
      <c r="DG8" t="s">
        <v>628</v>
      </c>
      <c r="DH8" t="s">
        <v>657</v>
      </c>
      <c r="DI8" t="s">
        <v>658</v>
      </c>
      <c r="DK8" t="s">
        <v>628</v>
      </c>
      <c r="DV8" t="s">
        <v>577</v>
      </c>
      <c r="EC8" t="s">
        <v>230</v>
      </c>
      <c r="ED8" t="s">
        <v>625</v>
      </c>
      <c r="EH8" t="s">
        <v>659</v>
      </c>
      <c r="ET8" t="s">
        <v>589</v>
      </c>
      <c r="EU8" t="s">
        <v>645</v>
      </c>
      <c r="EW8" t="s">
        <v>645</v>
      </c>
    </row>
    <row r="9" spans="1:153" x14ac:dyDescent="0.25">
      <c r="H9" t="s">
        <v>365</v>
      </c>
      <c r="J9" t="s">
        <v>389</v>
      </c>
      <c r="K9" t="s">
        <v>647</v>
      </c>
      <c r="L9" t="s">
        <v>378</v>
      </c>
      <c r="M9" t="s">
        <v>596</v>
      </c>
      <c r="N9" t="s">
        <v>660</v>
      </c>
      <c r="O9" t="s">
        <v>551</v>
      </c>
      <c r="W9" t="s">
        <v>580</v>
      </c>
      <c r="X9" t="s">
        <v>556</v>
      </c>
      <c r="AA9" t="s">
        <v>661</v>
      </c>
      <c r="AB9" t="s">
        <v>638</v>
      </c>
      <c r="AD9" t="s">
        <v>589</v>
      </c>
      <c r="AE9" t="s">
        <v>356</v>
      </c>
      <c r="AG9" t="s">
        <v>662</v>
      </c>
      <c r="AH9" t="s">
        <v>564</v>
      </c>
      <c r="AM9" t="s">
        <v>398</v>
      </c>
      <c r="AN9" t="s">
        <v>663</v>
      </c>
      <c r="AO9" t="s">
        <v>662</v>
      </c>
      <c r="AP9" t="s">
        <v>662</v>
      </c>
      <c r="AQ9" t="s">
        <v>645</v>
      </c>
      <c r="AS9" t="s">
        <v>662</v>
      </c>
      <c r="AT9" t="s">
        <v>662</v>
      </c>
      <c r="AU9" t="s">
        <v>650</v>
      </c>
      <c r="AV9" t="s">
        <v>664</v>
      </c>
      <c r="AW9" t="s">
        <v>650</v>
      </c>
      <c r="AZ9" t="s">
        <v>662</v>
      </c>
      <c r="BA9" t="s">
        <v>608</v>
      </c>
      <c r="BB9" t="s">
        <v>608</v>
      </c>
      <c r="BC9" t="s">
        <v>230</v>
      </c>
      <c r="BD9" t="s">
        <v>665</v>
      </c>
      <c r="BE9" t="s">
        <v>620</v>
      </c>
      <c r="BF9" t="s">
        <v>651</v>
      </c>
      <c r="BG9" t="s">
        <v>666</v>
      </c>
      <c r="BH9" t="s">
        <v>590</v>
      </c>
      <c r="BI9" t="s">
        <v>590</v>
      </c>
      <c r="BJ9" t="s">
        <v>232</v>
      </c>
      <c r="BV9" t="s">
        <v>613</v>
      </c>
      <c r="BY9" t="s">
        <v>378</v>
      </c>
      <c r="CE9" t="s">
        <v>380</v>
      </c>
      <c r="CH9" t="s">
        <v>667</v>
      </c>
      <c r="CI9" t="s">
        <v>667</v>
      </c>
      <c r="CJ9" t="s">
        <v>626</v>
      </c>
      <c r="CK9" t="s">
        <v>598</v>
      </c>
      <c r="CL9" t="s">
        <v>667</v>
      </c>
      <c r="CN9" t="s">
        <v>579</v>
      </c>
      <c r="CT9" t="s">
        <v>556</v>
      </c>
      <c r="CU9" t="s">
        <v>395</v>
      </c>
      <c r="CV9" t="s">
        <v>668</v>
      </c>
      <c r="CW9" t="s">
        <v>669</v>
      </c>
      <c r="CX9" t="s">
        <v>622</v>
      </c>
      <c r="DA9" t="s">
        <v>670</v>
      </c>
      <c r="DB9" t="s">
        <v>669</v>
      </c>
      <c r="DF9" t="s">
        <v>618</v>
      </c>
      <c r="DG9" t="s">
        <v>671</v>
      </c>
      <c r="DH9" t="s">
        <v>672</v>
      </c>
      <c r="DI9" t="s">
        <v>571</v>
      </c>
      <c r="DK9" t="s">
        <v>671</v>
      </c>
      <c r="DV9" t="s">
        <v>580</v>
      </c>
      <c r="EC9" t="s">
        <v>241</v>
      </c>
      <c r="ED9" t="s">
        <v>618</v>
      </c>
      <c r="EH9" t="s">
        <v>673</v>
      </c>
      <c r="ET9" t="s">
        <v>674</v>
      </c>
      <c r="EU9" t="s">
        <v>661</v>
      </c>
      <c r="EW9" t="s">
        <v>661</v>
      </c>
    </row>
    <row r="10" spans="1:153" x14ac:dyDescent="0.25">
      <c r="H10" t="s">
        <v>211</v>
      </c>
      <c r="J10" t="s">
        <v>394</v>
      </c>
      <c r="K10" t="s">
        <v>236</v>
      </c>
      <c r="L10" t="s">
        <v>379</v>
      </c>
      <c r="M10" t="s">
        <v>629</v>
      </c>
      <c r="O10" t="s">
        <v>577</v>
      </c>
      <c r="W10" t="s">
        <v>672</v>
      </c>
      <c r="X10" t="s">
        <v>581</v>
      </c>
      <c r="AA10" t="s">
        <v>571</v>
      </c>
      <c r="AB10" t="s">
        <v>653</v>
      </c>
      <c r="AD10" t="s">
        <v>219</v>
      </c>
      <c r="AE10" t="s">
        <v>387</v>
      </c>
      <c r="AG10" t="s">
        <v>675</v>
      </c>
      <c r="AH10" t="s">
        <v>676</v>
      </c>
      <c r="AN10" t="s">
        <v>677</v>
      </c>
      <c r="AO10" t="s">
        <v>675</v>
      </c>
      <c r="AP10" t="s">
        <v>675</v>
      </c>
      <c r="AQ10" t="s">
        <v>678</v>
      </c>
      <c r="AS10" t="s">
        <v>552</v>
      </c>
      <c r="AT10" t="s">
        <v>552</v>
      </c>
      <c r="AU10" t="s">
        <v>664</v>
      </c>
      <c r="AV10" t="s">
        <v>581</v>
      </c>
      <c r="AW10" t="s">
        <v>664</v>
      </c>
      <c r="AZ10" t="s">
        <v>675</v>
      </c>
      <c r="BA10" t="s">
        <v>620</v>
      </c>
      <c r="BB10" t="s">
        <v>620</v>
      </c>
      <c r="BC10" t="s">
        <v>679</v>
      </c>
      <c r="BD10" t="s">
        <v>376</v>
      </c>
      <c r="BE10" t="s">
        <v>679</v>
      </c>
      <c r="BF10" t="s">
        <v>666</v>
      </c>
      <c r="BG10" t="s">
        <v>610</v>
      </c>
      <c r="BV10" t="s">
        <v>624</v>
      </c>
      <c r="BY10" t="s">
        <v>379</v>
      </c>
      <c r="CE10" t="s">
        <v>680</v>
      </c>
      <c r="CH10" t="s">
        <v>681</v>
      </c>
      <c r="CI10" t="s">
        <v>681</v>
      </c>
      <c r="CJ10" t="s">
        <v>682</v>
      </c>
      <c r="CK10" t="s">
        <v>626</v>
      </c>
      <c r="CL10" t="s">
        <v>681</v>
      </c>
      <c r="CN10" t="s">
        <v>634</v>
      </c>
      <c r="CT10" t="s">
        <v>581</v>
      </c>
      <c r="CU10" t="s">
        <v>228</v>
      </c>
      <c r="CV10" t="s">
        <v>683</v>
      </c>
      <c r="CW10" t="s">
        <v>238</v>
      </c>
      <c r="CX10" t="s">
        <v>638</v>
      </c>
      <c r="DA10" t="s">
        <v>684</v>
      </c>
      <c r="DB10" t="s">
        <v>238</v>
      </c>
      <c r="DF10" t="s">
        <v>657</v>
      </c>
      <c r="DG10" t="s">
        <v>685</v>
      </c>
      <c r="DH10" t="s">
        <v>389</v>
      </c>
      <c r="DI10" t="s">
        <v>596</v>
      </c>
      <c r="DK10" t="s">
        <v>685</v>
      </c>
      <c r="DV10" t="s">
        <v>614</v>
      </c>
      <c r="EC10" t="s">
        <v>569</v>
      </c>
      <c r="ED10" t="s">
        <v>657</v>
      </c>
      <c r="EH10" t="s">
        <v>686</v>
      </c>
      <c r="ET10" t="s">
        <v>631</v>
      </c>
      <c r="EU10" t="s">
        <v>571</v>
      </c>
      <c r="EW10" t="s">
        <v>571</v>
      </c>
    </row>
    <row r="11" spans="1:153" x14ac:dyDescent="0.25">
      <c r="H11" t="s">
        <v>366</v>
      </c>
      <c r="J11" t="s">
        <v>378</v>
      </c>
      <c r="K11" t="s">
        <v>687</v>
      </c>
      <c r="L11" t="s">
        <v>688</v>
      </c>
      <c r="M11" t="s">
        <v>644</v>
      </c>
      <c r="O11" t="s">
        <v>689</v>
      </c>
      <c r="W11" t="s">
        <v>571</v>
      </c>
      <c r="X11" t="s">
        <v>603</v>
      </c>
      <c r="AA11" t="s">
        <v>660</v>
      </c>
      <c r="AB11" t="s">
        <v>241</v>
      </c>
      <c r="AD11" t="s">
        <v>626</v>
      </c>
      <c r="AE11" t="s">
        <v>571</v>
      </c>
      <c r="AG11" t="s">
        <v>607</v>
      </c>
      <c r="AH11" t="s">
        <v>637</v>
      </c>
      <c r="AN11" t="s">
        <v>633</v>
      </c>
      <c r="AO11" t="s">
        <v>607</v>
      </c>
      <c r="AP11" t="s">
        <v>552</v>
      </c>
      <c r="AQ11" t="s">
        <v>690</v>
      </c>
      <c r="AS11" t="s">
        <v>578</v>
      </c>
      <c r="AT11" t="s">
        <v>578</v>
      </c>
      <c r="AU11" t="s">
        <v>581</v>
      </c>
      <c r="AV11" t="s">
        <v>691</v>
      </c>
      <c r="AW11" t="s">
        <v>581</v>
      </c>
      <c r="AZ11" t="s">
        <v>552</v>
      </c>
      <c r="BA11" t="s">
        <v>679</v>
      </c>
      <c r="BB11" t="s">
        <v>679</v>
      </c>
      <c r="BC11" t="s">
        <v>599</v>
      </c>
      <c r="BD11" t="s">
        <v>692</v>
      </c>
      <c r="BE11" t="s">
        <v>599</v>
      </c>
      <c r="BF11" t="s">
        <v>610</v>
      </c>
      <c r="BG11" t="s">
        <v>622</v>
      </c>
      <c r="BV11" t="s">
        <v>642</v>
      </c>
      <c r="CE11" t="s">
        <v>693</v>
      </c>
      <c r="CH11" t="s">
        <v>694</v>
      </c>
      <c r="CI11" t="s">
        <v>694</v>
      </c>
      <c r="CJ11" t="s">
        <v>554</v>
      </c>
      <c r="CK11" t="s">
        <v>682</v>
      </c>
      <c r="CL11" t="s">
        <v>694</v>
      </c>
      <c r="CN11" t="s">
        <v>649</v>
      </c>
      <c r="CT11" t="s">
        <v>603</v>
      </c>
      <c r="CV11" t="s">
        <v>695</v>
      </c>
      <c r="CW11" t="s">
        <v>563</v>
      </c>
      <c r="CX11" t="s">
        <v>653</v>
      </c>
      <c r="DA11" t="s">
        <v>668</v>
      </c>
      <c r="DB11" t="s">
        <v>563</v>
      </c>
      <c r="DF11" t="s">
        <v>672</v>
      </c>
      <c r="DG11" t="s">
        <v>696</v>
      </c>
      <c r="DH11" t="s">
        <v>697</v>
      </c>
      <c r="DK11" t="s">
        <v>696</v>
      </c>
      <c r="DV11" t="s">
        <v>625</v>
      </c>
      <c r="EC11" t="s">
        <v>646</v>
      </c>
      <c r="ED11" t="s">
        <v>672</v>
      </c>
      <c r="EH11" t="s">
        <v>665</v>
      </c>
      <c r="ET11" t="s">
        <v>569</v>
      </c>
      <c r="EU11" t="s">
        <v>660</v>
      </c>
      <c r="EW11" t="s">
        <v>660</v>
      </c>
    </row>
    <row r="12" spans="1:153" x14ac:dyDescent="0.25">
      <c r="H12" t="s">
        <v>367</v>
      </c>
      <c r="J12" t="s">
        <v>379</v>
      </c>
      <c r="K12" t="s">
        <v>698</v>
      </c>
      <c r="L12" t="s">
        <v>699</v>
      </c>
      <c r="M12" t="s">
        <v>660</v>
      </c>
      <c r="O12" t="s">
        <v>700</v>
      </c>
      <c r="W12" t="s">
        <v>644</v>
      </c>
      <c r="X12" t="s">
        <v>598</v>
      </c>
      <c r="AA12" t="s">
        <v>701</v>
      </c>
      <c r="AB12" t="s">
        <v>222</v>
      </c>
      <c r="AD12" t="s">
        <v>682</v>
      </c>
      <c r="AE12" t="s">
        <v>395</v>
      </c>
      <c r="AG12" t="s">
        <v>664</v>
      </c>
      <c r="AH12" t="s">
        <v>652</v>
      </c>
      <c r="AN12" t="s">
        <v>702</v>
      </c>
      <c r="AO12" t="s">
        <v>664</v>
      </c>
      <c r="AP12" t="s">
        <v>578</v>
      </c>
      <c r="AQ12" t="s">
        <v>245</v>
      </c>
      <c r="AS12" t="s">
        <v>239</v>
      </c>
      <c r="AT12" t="s">
        <v>239</v>
      </c>
      <c r="AU12" t="s">
        <v>598</v>
      </c>
      <c r="AV12" t="s">
        <v>603</v>
      </c>
      <c r="AW12" t="s">
        <v>691</v>
      </c>
      <c r="AZ12" t="s">
        <v>578</v>
      </c>
      <c r="BA12" t="s">
        <v>599</v>
      </c>
      <c r="BB12" t="s">
        <v>599</v>
      </c>
      <c r="BC12" t="s">
        <v>665</v>
      </c>
      <c r="BD12" t="s">
        <v>703</v>
      </c>
      <c r="BE12" t="s">
        <v>665</v>
      </c>
      <c r="BF12" t="s">
        <v>622</v>
      </c>
      <c r="BG12" t="s">
        <v>638</v>
      </c>
      <c r="BV12" t="s">
        <v>628</v>
      </c>
      <c r="CE12" t="s">
        <v>704</v>
      </c>
      <c r="CH12" t="s">
        <v>705</v>
      </c>
      <c r="CI12" t="s">
        <v>705</v>
      </c>
      <c r="CJ12" t="s">
        <v>706</v>
      </c>
      <c r="CK12" t="s">
        <v>592</v>
      </c>
      <c r="CL12" t="s">
        <v>705</v>
      </c>
      <c r="CN12" t="s">
        <v>221</v>
      </c>
      <c r="CT12" t="s">
        <v>598</v>
      </c>
      <c r="CV12" t="s">
        <v>707</v>
      </c>
      <c r="CW12" t="s">
        <v>589</v>
      </c>
      <c r="CX12" t="s">
        <v>674</v>
      </c>
      <c r="DA12" t="s">
        <v>683</v>
      </c>
      <c r="DB12" t="s">
        <v>589</v>
      </c>
      <c r="DF12" t="s">
        <v>613</v>
      </c>
      <c r="DG12" t="s">
        <v>708</v>
      </c>
      <c r="DH12" t="s">
        <v>709</v>
      </c>
      <c r="DK12" t="s">
        <v>708</v>
      </c>
      <c r="DV12" t="s">
        <v>618</v>
      </c>
      <c r="EC12" t="s">
        <v>710</v>
      </c>
      <c r="ED12" t="s">
        <v>226</v>
      </c>
      <c r="ET12" t="s">
        <v>646</v>
      </c>
      <c r="EU12" t="s">
        <v>701</v>
      </c>
      <c r="EW12" t="s">
        <v>701</v>
      </c>
    </row>
    <row r="13" spans="1:153" x14ac:dyDescent="0.25">
      <c r="H13" t="s">
        <v>357</v>
      </c>
      <c r="J13" t="s">
        <v>370</v>
      </c>
      <c r="K13" t="s">
        <v>562</v>
      </c>
      <c r="L13" t="s">
        <v>711</v>
      </c>
      <c r="M13" t="s">
        <v>223</v>
      </c>
      <c r="O13" t="s">
        <v>712</v>
      </c>
      <c r="W13" t="s">
        <v>394</v>
      </c>
      <c r="X13" t="s">
        <v>238</v>
      </c>
      <c r="AA13" t="s">
        <v>662</v>
      </c>
      <c r="AB13" t="s">
        <v>713</v>
      </c>
      <c r="AD13" t="s">
        <v>610</v>
      </c>
      <c r="AG13" t="s">
        <v>552</v>
      </c>
      <c r="AH13" t="s">
        <v>714</v>
      </c>
      <c r="AN13" t="s">
        <v>607</v>
      </c>
      <c r="AO13" t="s">
        <v>552</v>
      </c>
      <c r="AP13" t="s">
        <v>239</v>
      </c>
      <c r="AQ13" t="s">
        <v>633</v>
      </c>
      <c r="AS13" t="s">
        <v>390</v>
      </c>
      <c r="AT13" t="s">
        <v>390</v>
      </c>
      <c r="AU13" t="s">
        <v>554</v>
      </c>
      <c r="AV13" t="s">
        <v>598</v>
      </c>
      <c r="AW13" t="s">
        <v>603</v>
      </c>
      <c r="AZ13" t="s">
        <v>239</v>
      </c>
      <c r="BA13" t="s">
        <v>665</v>
      </c>
      <c r="BB13" t="s">
        <v>665</v>
      </c>
      <c r="BC13" t="s">
        <v>376</v>
      </c>
      <c r="BD13" t="s">
        <v>715</v>
      </c>
      <c r="BE13" t="s">
        <v>376</v>
      </c>
      <c r="BF13" t="s">
        <v>638</v>
      </c>
      <c r="BG13" t="s">
        <v>653</v>
      </c>
      <c r="BV13" t="s">
        <v>381</v>
      </c>
      <c r="CJ13" t="s">
        <v>580</v>
      </c>
      <c r="CK13" t="s">
        <v>611</v>
      </c>
      <c r="CN13" t="s">
        <v>556</v>
      </c>
      <c r="CT13" t="s">
        <v>238</v>
      </c>
      <c r="CV13" t="s">
        <v>716</v>
      </c>
      <c r="CW13" t="s">
        <v>717</v>
      </c>
      <c r="CX13" t="s">
        <v>631</v>
      </c>
      <c r="DA13" t="s">
        <v>695</v>
      </c>
      <c r="DB13" t="s">
        <v>717</v>
      </c>
      <c r="DF13" t="s">
        <v>624</v>
      </c>
      <c r="DG13" t="s">
        <v>389</v>
      </c>
      <c r="DH13" t="s">
        <v>571</v>
      </c>
      <c r="DK13" t="s">
        <v>389</v>
      </c>
      <c r="DV13" t="s">
        <v>657</v>
      </c>
      <c r="EC13" t="s">
        <v>226</v>
      </c>
      <c r="ED13" t="s">
        <v>571</v>
      </c>
      <c r="ET13" t="s">
        <v>595</v>
      </c>
      <c r="EU13" t="s">
        <v>228</v>
      </c>
      <c r="EW13" t="s">
        <v>230</v>
      </c>
    </row>
    <row r="14" spans="1:153" x14ac:dyDescent="0.25">
      <c r="H14" t="s">
        <v>212</v>
      </c>
      <c r="J14" t="s">
        <v>371</v>
      </c>
      <c r="K14" t="s">
        <v>599</v>
      </c>
      <c r="L14" t="s">
        <v>718</v>
      </c>
      <c r="M14" t="s">
        <v>238</v>
      </c>
      <c r="O14" t="s">
        <v>719</v>
      </c>
      <c r="X14" t="s">
        <v>563</v>
      </c>
      <c r="AA14" t="s">
        <v>720</v>
      </c>
      <c r="AB14" t="s">
        <v>396</v>
      </c>
      <c r="AD14" t="s">
        <v>622</v>
      </c>
      <c r="AG14" t="s">
        <v>578</v>
      </c>
      <c r="AH14" t="s">
        <v>721</v>
      </c>
      <c r="AN14" t="s">
        <v>619</v>
      </c>
      <c r="AO14" t="s">
        <v>578</v>
      </c>
      <c r="AP14" t="s">
        <v>390</v>
      </c>
      <c r="AQ14" t="s">
        <v>648</v>
      </c>
      <c r="AS14" t="s">
        <v>722</v>
      </c>
      <c r="AT14" t="s">
        <v>722</v>
      </c>
      <c r="AU14" t="s">
        <v>723</v>
      </c>
      <c r="AV14" t="s">
        <v>554</v>
      </c>
      <c r="AW14" t="s">
        <v>598</v>
      </c>
      <c r="AZ14" t="s">
        <v>390</v>
      </c>
      <c r="BA14" t="s">
        <v>376</v>
      </c>
      <c r="BB14" t="s">
        <v>376</v>
      </c>
      <c r="BC14" t="s">
        <v>692</v>
      </c>
      <c r="BD14" t="s">
        <v>226</v>
      </c>
      <c r="BE14" t="s">
        <v>692</v>
      </c>
      <c r="BF14" t="s">
        <v>653</v>
      </c>
      <c r="BG14" t="s">
        <v>674</v>
      </c>
      <c r="BV14" t="s">
        <v>378</v>
      </c>
      <c r="CJ14" t="s">
        <v>672</v>
      </c>
      <c r="CK14" t="s">
        <v>623</v>
      </c>
      <c r="CN14" t="s">
        <v>581</v>
      </c>
      <c r="CT14" t="s">
        <v>563</v>
      </c>
      <c r="CV14" t="s">
        <v>724</v>
      </c>
      <c r="CW14" t="s">
        <v>725</v>
      </c>
      <c r="CX14" t="s">
        <v>569</v>
      </c>
      <c r="DA14" t="s">
        <v>707</v>
      </c>
      <c r="DB14" t="s">
        <v>725</v>
      </c>
      <c r="DF14" t="s">
        <v>642</v>
      </c>
      <c r="DG14" t="s">
        <v>697</v>
      </c>
      <c r="DH14" t="s">
        <v>596</v>
      </c>
      <c r="DK14" t="s">
        <v>697</v>
      </c>
      <c r="DV14" t="s">
        <v>672</v>
      </c>
      <c r="ED14" t="s">
        <v>596</v>
      </c>
      <c r="ET14" t="s">
        <v>222</v>
      </c>
      <c r="EU14" t="s">
        <v>230</v>
      </c>
      <c r="EW14" t="s">
        <v>720</v>
      </c>
    </row>
    <row r="15" spans="1:153" x14ac:dyDescent="0.25">
      <c r="H15" t="s">
        <v>368</v>
      </c>
      <c r="J15" t="s">
        <v>372</v>
      </c>
      <c r="K15" t="s">
        <v>643</v>
      </c>
      <c r="L15" t="s">
        <v>726</v>
      </c>
      <c r="M15" t="s">
        <v>563</v>
      </c>
      <c r="O15" t="s">
        <v>727</v>
      </c>
      <c r="X15" t="s">
        <v>589</v>
      </c>
      <c r="AA15" t="s">
        <v>728</v>
      </c>
      <c r="AB15" t="s">
        <v>398</v>
      </c>
      <c r="AD15" t="s">
        <v>638</v>
      </c>
      <c r="AG15" t="s">
        <v>239</v>
      </c>
      <c r="AH15" t="s">
        <v>369</v>
      </c>
      <c r="AN15" t="s">
        <v>635</v>
      </c>
      <c r="AO15" t="s">
        <v>239</v>
      </c>
      <c r="AP15" t="s">
        <v>722</v>
      </c>
      <c r="AQ15" t="s">
        <v>398</v>
      </c>
      <c r="AS15" t="s">
        <v>391</v>
      </c>
      <c r="AT15" t="s">
        <v>391</v>
      </c>
      <c r="AU15" t="s">
        <v>729</v>
      </c>
      <c r="AV15" t="s">
        <v>729</v>
      </c>
      <c r="AW15" t="s">
        <v>554</v>
      </c>
      <c r="AZ15" t="s">
        <v>722</v>
      </c>
      <c r="BA15" t="s">
        <v>692</v>
      </c>
      <c r="BB15" t="s">
        <v>692</v>
      </c>
      <c r="BC15" t="s">
        <v>703</v>
      </c>
      <c r="BD15" t="s">
        <v>246</v>
      </c>
      <c r="BE15" t="s">
        <v>703</v>
      </c>
      <c r="BF15" t="s">
        <v>674</v>
      </c>
      <c r="BG15" t="s">
        <v>631</v>
      </c>
      <c r="BV15" t="s">
        <v>379</v>
      </c>
      <c r="CJ15" t="s">
        <v>571</v>
      </c>
      <c r="CK15" t="s">
        <v>640</v>
      </c>
      <c r="CN15" t="s">
        <v>603</v>
      </c>
      <c r="CT15" t="s">
        <v>589</v>
      </c>
      <c r="CV15" t="s">
        <v>730</v>
      </c>
      <c r="CW15" t="s">
        <v>731</v>
      </c>
      <c r="CX15" t="s">
        <v>634</v>
      </c>
      <c r="DA15" t="s">
        <v>716</v>
      </c>
      <c r="DB15" t="s">
        <v>731</v>
      </c>
      <c r="DF15" t="s">
        <v>628</v>
      </c>
      <c r="DG15" t="s">
        <v>388</v>
      </c>
      <c r="DH15" t="s">
        <v>732</v>
      </c>
      <c r="DK15" t="s">
        <v>388</v>
      </c>
      <c r="DV15" t="s">
        <v>226</v>
      </c>
      <c r="ET15" t="s">
        <v>733</v>
      </c>
      <c r="EU15" t="s">
        <v>720</v>
      </c>
      <c r="EW15" t="s">
        <v>734</v>
      </c>
    </row>
    <row r="16" spans="1:153" x14ac:dyDescent="0.25">
      <c r="H16" t="s">
        <v>237</v>
      </c>
      <c r="J16" t="s">
        <v>373</v>
      </c>
      <c r="K16" t="s">
        <v>659</v>
      </c>
      <c r="L16" t="s">
        <v>735</v>
      </c>
      <c r="M16" t="s">
        <v>589</v>
      </c>
      <c r="O16" t="s">
        <v>736</v>
      </c>
      <c r="X16" t="s">
        <v>626</v>
      </c>
      <c r="AA16" t="s">
        <v>369</v>
      </c>
      <c r="AB16" t="s">
        <v>360</v>
      </c>
      <c r="AD16" t="s">
        <v>653</v>
      </c>
      <c r="AG16" t="s">
        <v>390</v>
      </c>
      <c r="AH16" t="s">
        <v>244</v>
      </c>
      <c r="AN16" t="s">
        <v>650</v>
      </c>
      <c r="AO16" t="s">
        <v>390</v>
      </c>
      <c r="AP16" t="s">
        <v>391</v>
      </c>
      <c r="AS16" t="s">
        <v>737</v>
      </c>
      <c r="AT16" t="s">
        <v>737</v>
      </c>
      <c r="AU16" t="s">
        <v>241</v>
      </c>
      <c r="AV16" t="s">
        <v>241</v>
      </c>
      <c r="AW16" t="s">
        <v>723</v>
      </c>
      <c r="AZ16" t="s">
        <v>391</v>
      </c>
      <c r="BA16" t="s">
        <v>703</v>
      </c>
      <c r="BB16" t="s">
        <v>703</v>
      </c>
      <c r="BC16" t="s">
        <v>715</v>
      </c>
      <c r="BD16" t="s">
        <v>573</v>
      </c>
      <c r="BE16" t="s">
        <v>715</v>
      </c>
      <c r="BF16" t="s">
        <v>631</v>
      </c>
      <c r="BG16" t="s">
        <v>569</v>
      </c>
      <c r="BV16" t="s">
        <v>370</v>
      </c>
      <c r="CJ16" t="s">
        <v>644</v>
      </c>
      <c r="CK16" t="s">
        <v>655</v>
      </c>
      <c r="CN16" t="s">
        <v>598</v>
      </c>
      <c r="CT16" t="s">
        <v>626</v>
      </c>
      <c r="CV16" t="s">
        <v>738</v>
      </c>
      <c r="CW16" t="s">
        <v>739</v>
      </c>
      <c r="CX16" t="s">
        <v>649</v>
      </c>
      <c r="DA16" t="s">
        <v>724</v>
      </c>
      <c r="DB16" t="s">
        <v>739</v>
      </c>
      <c r="DF16" t="s">
        <v>671</v>
      </c>
      <c r="DG16" t="s">
        <v>378</v>
      </c>
      <c r="DK16" t="s">
        <v>378</v>
      </c>
      <c r="DV16" t="s">
        <v>571</v>
      </c>
      <c r="ET16" t="s">
        <v>356</v>
      </c>
      <c r="EU16" t="s">
        <v>734</v>
      </c>
      <c r="EW16" t="s">
        <v>728</v>
      </c>
    </row>
    <row r="17" spans="8:153" x14ac:dyDescent="0.25">
      <c r="H17" t="s">
        <v>369</v>
      </c>
      <c r="J17" t="s">
        <v>235</v>
      </c>
      <c r="K17" t="s">
        <v>673</v>
      </c>
      <c r="L17" t="s">
        <v>740</v>
      </c>
      <c r="M17" t="s">
        <v>219</v>
      </c>
      <c r="O17" t="s">
        <v>231</v>
      </c>
      <c r="X17" t="s">
        <v>682</v>
      </c>
      <c r="AA17" t="s">
        <v>741</v>
      </c>
      <c r="AB17" t="s">
        <v>238</v>
      </c>
      <c r="AD17" t="s">
        <v>228</v>
      </c>
      <c r="AG17" t="s">
        <v>722</v>
      </c>
      <c r="AH17" t="s">
        <v>211</v>
      </c>
      <c r="AN17" t="s">
        <v>664</v>
      </c>
      <c r="AO17" t="s">
        <v>722</v>
      </c>
      <c r="AP17" t="s">
        <v>737</v>
      </c>
      <c r="AS17" t="s">
        <v>742</v>
      </c>
      <c r="AT17" t="s">
        <v>742</v>
      </c>
      <c r="AU17" t="s">
        <v>697</v>
      </c>
      <c r="AV17" t="s">
        <v>584</v>
      </c>
      <c r="AW17" t="s">
        <v>729</v>
      </c>
      <c r="AZ17" t="s">
        <v>737</v>
      </c>
      <c r="BA17" t="s">
        <v>715</v>
      </c>
      <c r="BB17" t="s">
        <v>715</v>
      </c>
      <c r="BC17" t="s">
        <v>601</v>
      </c>
      <c r="BD17" t="s">
        <v>597</v>
      </c>
      <c r="BE17" t="s">
        <v>601</v>
      </c>
      <c r="BF17" t="s">
        <v>569</v>
      </c>
      <c r="BG17" t="s">
        <v>646</v>
      </c>
      <c r="BV17" t="s">
        <v>371</v>
      </c>
      <c r="CJ17" t="s">
        <v>592</v>
      </c>
      <c r="CK17" t="s">
        <v>667</v>
      </c>
      <c r="CN17" t="s">
        <v>238</v>
      </c>
      <c r="CT17" t="s">
        <v>682</v>
      </c>
      <c r="CV17" t="s">
        <v>743</v>
      </c>
      <c r="CW17" t="s">
        <v>744</v>
      </c>
      <c r="CX17" t="s">
        <v>222</v>
      </c>
      <c r="DA17" t="s">
        <v>730</v>
      </c>
      <c r="DB17" t="s">
        <v>744</v>
      </c>
      <c r="DF17" t="s">
        <v>685</v>
      </c>
      <c r="DG17" t="s">
        <v>379</v>
      </c>
      <c r="DK17" t="s">
        <v>379</v>
      </c>
      <c r="DV17" t="s">
        <v>596</v>
      </c>
      <c r="ET17" t="s">
        <v>604</v>
      </c>
      <c r="EU17" t="s">
        <v>728</v>
      </c>
      <c r="EW17" t="s">
        <v>225</v>
      </c>
    </row>
    <row r="18" spans="8:153" x14ac:dyDescent="0.25">
      <c r="H18" t="s">
        <v>370</v>
      </c>
      <c r="J18" t="s">
        <v>357</v>
      </c>
      <c r="K18" t="s">
        <v>686</v>
      </c>
      <c r="L18" t="s">
        <v>745</v>
      </c>
      <c r="M18" t="s">
        <v>706</v>
      </c>
      <c r="O18" t="s">
        <v>658</v>
      </c>
      <c r="X18" t="s">
        <v>228</v>
      </c>
      <c r="AA18" t="s">
        <v>570</v>
      </c>
      <c r="AB18" t="s">
        <v>563</v>
      </c>
      <c r="AD18" t="s">
        <v>230</v>
      </c>
      <c r="AG18" t="s">
        <v>391</v>
      </c>
      <c r="AH18" t="s">
        <v>366</v>
      </c>
      <c r="AN18" t="s">
        <v>746</v>
      </c>
      <c r="AO18" t="s">
        <v>391</v>
      </c>
      <c r="AP18" t="s">
        <v>742</v>
      </c>
      <c r="AS18" t="s">
        <v>554</v>
      </c>
      <c r="AT18" t="s">
        <v>554</v>
      </c>
      <c r="AU18" t="s">
        <v>559</v>
      </c>
      <c r="AV18" t="s">
        <v>606</v>
      </c>
      <c r="AW18" t="s">
        <v>241</v>
      </c>
      <c r="AZ18" t="s">
        <v>742</v>
      </c>
      <c r="BA18" t="s">
        <v>601</v>
      </c>
      <c r="BB18" t="s">
        <v>601</v>
      </c>
      <c r="BC18" t="s">
        <v>747</v>
      </c>
      <c r="BE18" t="s">
        <v>747</v>
      </c>
      <c r="BF18" t="s">
        <v>646</v>
      </c>
      <c r="BG18" t="s">
        <v>595</v>
      </c>
      <c r="BV18" t="s">
        <v>372</v>
      </c>
      <c r="CJ18" t="s">
        <v>611</v>
      </c>
      <c r="CK18" t="s">
        <v>681</v>
      </c>
      <c r="CN18" t="s">
        <v>563</v>
      </c>
      <c r="CT18" t="s">
        <v>610</v>
      </c>
      <c r="CV18" t="s">
        <v>748</v>
      </c>
      <c r="CW18" t="s">
        <v>234</v>
      </c>
      <c r="CX18" t="s">
        <v>749</v>
      </c>
      <c r="DA18" t="s">
        <v>738</v>
      </c>
      <c r="DB18" t="s">
        <v>234</v>
      </c>
      <c r="DF18" t="s">
        <v>696</v>
      </c>
      <c r="DG18" t="s">
        <v>750</v>
      </c>
      <c r="DK18" t="s">
        <v>750</v>
      </c>
      <c r="DV18" t="s">
        <v>369</v>
      </c>
      <c r="ET18" t="s">
        <v>387</v>
      </c>
      <c r="EU18" t="s">
        <v>225</v>
      </c>
      <c r="EW18" t="s">
        <v>558</v>
      </c>
    </row>
    <row r="19" spans="8:153" x14ac:dyDescent="0.25">
      <c r="H19" t="s">
        <v>371</v>
      </c>
      <c r="J19" t="s">
        <v>390</v>
      </c>
      <c r="K19" t="s">
        <v>751</v>
      </c>
      <c r="L19" t="s">
        <v>752</v>
      </c>
      <c r="M19" t="s">
        <v>723</v>
      </c>
      <c r="O19" t="s">
        <v>753</v>
      </c>
      <c r="X19" t="s">
        <v>230</v>
      </c>
      <c r="AA19" t="s">
        <v>688</v>
      </c>
      <c r="AB19" t="s">
        <v>589</v>
      </c>
      <c r="AD19" t="s">
        <v>241</v>
      </c>
      <c r="AG19" t="s">
        <v>737</v>
      </c>
      <c r="AH19" t="s">
        <v>367</v>
      </c>
      <c r="AN19" t="s">
        <v>754</v>
      </c>
      <c r="AO19" t="s">
        <v>737</v>
      </c>
      <c r="AP19" t="s">
        <v>554</v>
      </c>
      <c r="AS19" t="s">
        <v>215</v>
      </c>
      <c r="AT19" t="s">
        <v>215</v>
      </c>
      <c r="AV19" t="s">
        <v>755</v>
      </c>
      <c r="AW19" t="s">
        <v>584</v>
      </c>
      <c r="AZ19" t="s">
        <v>554</v>
      </c>
      <c r="BA19" t="s">
        <v>747</v>
      </c>
      <c r="BB19" t="s">
        <v>747</v>
      </c>
      <c r="BC19" t="s">
        <v>226</v>
      </c>
      <c r="BE19" t="s">
        <v>226</v>
      </c>
      <c r="BF19" t="s">
        <v>756</v>
      </c>
      <c r="BG19" t="s">
        <v>757</v>
      </c>
      <c r="BV19" t="s">
        <v>373</v>
      </c>
      <c r="CJ19" t="s">
        <v>623</v>
      </c>
      <c r="CK19" t="s">
        <v>694</v>
      </c>
      <c r="CN19" t="s">
        <v>589</v>
      </c>
      <c r="CT19" t="s">
        <v>622</v>
      </c>
      <c r="CV19" t="s">
        <v>758</v>
      </c>
      <c r="CW19" t="s">
        <v>566</v>
      </c>
      <c r="CX19" t="s">
        <v>759</v>
      </c>
      <c r="DA19" t="s">
        <v>743</v>
      </c>
      <c r="DB19" t="s">
        <v>566</v>
      </c>
      <c r="DF19" t="s">
        <v>708</v>
      </c>
      <c r="DV19" t="s">
        <v>211</v>
      </c>
      <c r="ET19" t="s">
        <v>710</v>
      </c>
      <c r="EU19" t="s">
        <v>558</v>
      </c>
      <c r="EW19" t="s">
        <v>583</v>
      </c>
    </row>
    <row r="20" spans="8:153" x14ac:dyDescent="0.25">
      <c r="H20" t="s">
        <v>372</v>
      </c>
      <c r="J20" t="s">
        <v>391</v>
      </c>
      <c r="K20" t="s">
        <v>760</v>
      </c>
      <c r="L20" t="s">
        <v>761</v>
      </c>
      <c r="M20" t="s">
        <v>762</v>
      </c>
      <c r="O20" t="s">
        <v>389</v>
      </c>
      <c r="X20" t="s">
        <v>241</v>
      </c>
      <c r="AA20" t="s">
        <v>699</v>
      </c>
      <c r="AB20" t="s">
        <v>240</v>
      </c>
      <c r="AD20" t="s">
        <v>569</v>
      </c>
      <c r="AG20" t="s">
        <v>742</v>
      </c>
      <c r="AH20" t="s">
        <v>212</v>
      </c>
      <c r="AN20" t="s">
        <v>674</v>
      </c>
      <c r="AO20" t="s">
        <v>742</v>
      </c>
      <c r="AP20" t="s">
        <v>585</v>
      </c>
      <c r="AS20" t="s">
        <v>551</v>
      </c>
      <c r="AT20" t="s">
        <v>551</v>
      </c>
      <c r="AV20" t="s">
        <v>560</v>
      </c>
      <c r="AW20" t="s">
        <v>606</v>
      </c>
      <c r="AZ20" t="s">
        <v>215</v>
      </c>
      <c r="BA20" t="s">
        <v>226</v>
      </c>
      <c r="BB20" t="s">
        <v>226</v>
      </c>
      <c r="BC20" t="s">
        <v>246</v>
      </c>
      <c r="BE20" t="s">
        <v>246</v>
      </c>
      <c r="BF20" t="s">
        <v>757</v>
      </c>
      <c r="BG20" t="s">
        <v>763</v>
      </c>
      <c r="BV20" t="s">
        <v>58</v>
      </c>
      <c r="CJ20" t="s">
        <v>640</v>
      </c>
      <c r="CK20" t="s">
        <v>705</v>
      </c>
      <c r="CN20" t="s">
        <v>219</v>
      </c>
      <c r="CT20" t="s">
        <v>638</v>
      </c>
      <c r="CV20" t="s">
        <v>764</v>
      </c>
      <c r="CW20" t="s">
        <v>765</v>
      </c>
      <c r="CX20" t="s">
        <v>766</v>
      </c>
      <c r="DA20" t="s">
        <v>748</v>
      </c>
      <c r="DB20" t="s">
        <v>765</v>
      </c>
      <c r="DF20" t="s">
        <v>389</v>
      </c>
      <c r="DV20" t="s">
        <v>366</v>
      </c>
      <c r="ET20" t="s">
        <v>767</v>
      </c>
      <c r="EU20" t="s">
        <v>583</v>
      </c>
      <c r="EW20" t="s">
        <v>221</v>
      </c>
    </row>
    <row r="21" spans="8:153" x14ac:dyDescent="0.25">
      <c r="H21" t="s">
        <v>373</v>
      </c>
      <c r="J21" t="s">
        <v>356</v>
      </c>
      <c r="K21" t="s">
        <v>768</v>
      </c>
      <c r="L21" t="s">
        <v>366</v>
      </c>
      <c r="M21" t="s">
        <v>729</v>
      </c>
      <c r="O21" t="s">
        <v>769</v>
      </c>
      <c r="X21" t="s">
        <v>569</v>
      </c>
      <c r="AA21" t="s">
        <v>711</v>
      </c>
      <c r="AB21" t="s">
        <v>5</v>
      </c>
      <c r="AD21" t="s">
        <v>646</v>
      </c>
      <c r="AG21" t="s">
        <v>554</v>
      </c>
      <c r="AH21" t="s">
        <v>237</v>
      </c>
      <c r="AN21" t="s">
        <v>580</v>
      </c>
      <c r="AO21" t="s">
        <v>554</v>
      </c>
      <c r="AP21" t="s">
        <v>770</v>
      </c>
      <c r="AS21" t="s">
        <v>577</v>
      </c>
      <c r="AT21" t="s">
        <v>577</v>
      </c>
      <c r="AV21" t="s">
        <v>217</v>
      </c>
      <c r="AW21" t="s">
        <v>755</v>
      </c>
      <c r="AZ21" t="s">
        <v>551</v>
      </c>
      <c r="BA21" t="s">
        <v>246</v>
      </c>
      <c r="BB21" t="s">
        <v>246</v>
      </c>
      <c r="BC21" t="s">
        <v>573</v>
      </c>
      <c r="BE21" t="s">
        <v>573</v>
      </c>
      <c r="BF21" t="s">
        <v>763</v>
      </c>
      <c r="BG21" t="s">
        <v>222</v>
      </c>
      <c r="BV21" t="s">
        <v>749</v>
      </c>
      <c r="CJ21" t="s">
        <v>655</v>
      </c>
      <c r="CN21" t="s">
        <v>626</v>
      </c>
      <c r="CT21" t="s">
        <v>653</v>
      </c>
      <c r="CW21" t="s">
        <v>771</v>
      </c>
      <c r="CX21" t="s">
        <v>733</v>
      </c>
      <c r="DA21" t="s">
        <v>758</v>
      </c>
      <c r="DB21" t="s">
        <v>771</v>
      </c>
      <c r="DF21" t="s">
        <v>697</v>
      </c>
      <c r="DV21" t="s">
        <v>367</v>
      </c>
      <c r="ET21" t="s">
        <v>772</v>
      </c>
      <c r="EU21" t="s">
        <v>221</v>
      </c>
      <c r="EW21" t="s">
        <v>568</v>
      </c>
    </row>
    <row r="22" spans="8:153" x14ac:dyDescent="0.25">
      <c r="H22" t="s">
        <v>374</v>
      </c>
      <c r="J22" t="s">
        <v>720</v>
      </c>
      <c r="K22" t="s">
        <v>714</v>
      </c>
      <c r="L22" t="s">
        <v>239</v>
      </c>
      <c r="M22" t="s">
        <v>773</v>
      </c>
      <c r="O22" t="s">
        <v>720</v>
      </c>
      <c r="X22" t="s">
        <v>646</v>
      </c>
      <c r="AA22" t="s">
        <v>718</v>
      </c>
      <c r="AB22" t="s">
        <v>569</v>
      </c>
      <c r="AD22" t="s">
        <v>710</v>
      </c>
      <c r="AG22" t="s">
        <v>215</v>
      </c>
      <c r="AH22" t="s">
        <v>392</v>
      </c>
      <c r="AN22" t="s">
        <v>602</v>
      </c>
      <c r="AO22" t="s">
        <v>215</v>
      </c>
      <c r="AP22" t="s">
        <v>227</v>
      </c>
      <c r="AS22" t="s">
        <v>585</v>
      </c>
      <c r="AT22" t="s">
        <v>585</v>
      </c>
      <c r="AV22" t="s">
        <v>553</v>
      </c>
      <c r="AW22" t="s">
        <v>560</v>
      </c>
      <c r="AZ22" t="s">
        <v>577</v>
      </c>
      <c r="BA22" t="s">
        <v>573</v>
      </c>
      <c r="BB22" t="s">
        <v>573</v>
      </c>
      <c r="BC22" t="s">
        <v>597</v>
      </c>
      <c r="BE22" t="s">
        <v>597</v>
      </c>
      <c r="BF22" t="s">
        <v>222</v>
      </c>
      <c r="BG22" t="s">
        <v>749</v>
      </c>
      <c r="BV22" t="s">
        <v>759</v>
      </c>
      <c r="CJ22" t="s">
        <v>667</v>
      </c>
      <c r="CN22" t="s">
        <v>682</v>
      </c>
      <c r="CT22" t="s">
        <v>228</v>
      </c>
      <c r="CW22" t="s">
        <v>774</v>
      </c>
      <c r="CX22" t="s">
        <v>356</v>
      </c>
      <c r="DA22" t="s">
        <v>764</v>
      </c>
      <c r="DB22" t="s">
        <v>774</v>
      </c>
      <c r="DF22" t="s">
        <v>388</v>
      </c>
      <c r="DV22" t="s">
        <v>212</v>
      </c>
      <c r="ET22" t="s">
        <v>775</v>
      </c>
      <c r="EU22" t="s">
        <v>568</v>
      </c>
      <c r="EW22" t="s">
        <v>237</v>
      </c>
    </row>
    <row r="23" spans="8:153" x14ac:dyDescent="0.25">
      <c r="H23" t="s">
        <v>375</v>
      </c>
      <c r="J23" t="s">
        <v>776</v>
      </c>
      <c r="K23" t="s">
        <v>777</v>
      </c>
      <c r="L23" t="s">
        <v>380</v>
      </c>
      <c r="M23" t="s">
        <v>569</v>
      </c>
      <c r="O23" t="s">
        <v>728</v>
      </c>
      <c r="X23" t="s">
        <v>710</v>
      </c>
      <c r="AA23" t="s">
        <v>726</v>
      </c>
      <c r="AB23" t="s">
        <v>595</v>
      </c>
      <c r="AD23" t="s">
        <v>222</v>
      </c>
      <c r="AG23" t="s">
        <v>551</v>
      </c>
      <c r="AH23" t="s">
        <v>393</v>
      </c>
      <c r="AN23" t="s">
        <v>614</v>
      </c>
      <c r="AO23" t="s">
        <v>551</v>
      </c>
      <c r="AP23" t="s">
        <v>778</v>
      </c>
      <c r="AS23" t="s">
        <v>770</v>
      </c>
      <c r="AT23" t="s">
        <v>770</v>
      </c>
      <c r="AV23" t="s">
        <v>579</v>
      </c>
      <c r="AW23" t="s">
        <v>217</v>
      </c>
      <c r="AZ23" t="s">
        <v>585</v>
      </c>
      <c r="BA23" t="s">
        <v>597</v>
      </c>
      <c r="BB23" t="s">
        <v>597</v>
      </c>
      <c r="BC23" t="s">
        <v>571</v>
      </c>
      <c r="BE23" t="s">
        <v>571</v>
      </c>
      <c r="BF23" t="s">
        <v>733</v>
      </c>
      <c r="BG23" t="s">
        <v>356</v>
      </c>
      <c r="BV23" t="s">
        <v>766</v>
      </c>
      <c r="CJ23" t="s">
        <v>681</v>
      </c>
      <c r="CN23" t="s">
        <v>610</v>
      </c>
      <c r="CT23" t="s">
        <v>230</v>
      </c>
      <c r="CW23" t="s">
        <v>610</v>
      </c>
      <c r="CX23" t="s">
        <v>604</v>
      </c>
      <c r="DB23" t="s">
        <v>610</v>
      </c>
      <c r="DF23" t="s">
        <v>709</v>
      </c>
      <c r="DV23" t="s">
        <v>230</v>
      </c>
      <c r="ET23" t="s">
        <v>779</v>
      </c>
      <c r="EU23" t="s">
        <v>237</v>
      </c>
      <c r="EW23" t="s">
        <v>581</v>
      </c>
    </row>
    <row r="24" spans="8:153" x14ac:dyDescent="0.25">
      <c r="H24" t="s">
        <v>241</v>
      </c>
      <c r="J24" t="s">
        <v>647</v>
      </c>
      <c r="K24" t="s">
        <v>670</v>
      </c>
      <c r="L24" t="s">
        <v>780</v>
      </c>
      <c r="M24" t="s">
        <v>595</v>
      </c>
      <c r="O24" t="s">
        <v>369</v>
      </c>
      <c r="X24" t="s">
        <v>396</v>
      </c>
      <c r="AA24" t="s">
        <v>390</v>
      </c>
      <c r="AB24" t="s">
        <v>564</v>
      </c>
      <c r="AD24" t="s">
        <v>713</v>
      </c>
      <c r="AG24" t="s">
        <v>577</v>
      </c>
      <c r="AH24" t="s">
        <v>359</v>
      </c>
      <c r="AN24" t="s">
        <v>625</v>
      </c>
      <c r="AO24" t="s">
        <v>577</v>
      </c>
      <c r="AP24" t="s">
        <v>555</v>
      </c>
      <c r="AS24" t="s">
        <v>227</v>
      </c>
      <c r="AT24" t="s">
        <v>227</v>
      </c>
      <c r="AV24" t="s">
        <v>634</v>
      </c>
      <c r="AW24" t="s">
        <v>553</v>
      </c>
      <c r="AZ24" t="s">
        <v>770</v>
      </c>
      <c r="BA24" t="s">
        <v>571</v>
      </c>
      <c r="BB24" t="s">
        <v>571</v>
      </c>
      <c r="BC24" t="s">
        <v>660</v>
      </c>
      <c r="BE24" t="s">
        <v>660</v>
      </c>
      <c r="BF24" t="s">
        <v>356</v>
      </c>
      <c r="BG24" t="s">
        <v>604</v>
      </c>
      <c r="BV24" t="s">
        <v>733</v>
      </c>
      <c r="CJ24" t="s">
        <v>694</v>
      </c>
      <c r="CN24" t="s">
        <v>622</v>
      </c>
      <c r="CT24" t="s">
        <v>241</v>
      </c>
      <c r="CW24" t="s">
        <v>622</v>
      </c>
      <c r="CX24" t="s">
        <v>387</v>
      </c>
      <c r="DB24" t="s">
        <v>622</v>
      </c>
      <c r="DF24" t="s">
        <v>378</v>
      </c>
      <c r="DV24" t="s">
        <v>241</v>
      </c>
      <c r="ET24" t="s">
        <v>781</v>
      </c>
      <c r="EU24" t="s">
        <v>581</v>
      </c>
      <c r="EW24" t="s">
        <v>603</v>
      </c>
    </row>
    <row r="25" spans="8:153" x14ac:dyDescent="0.25">
      <c r="H25" t="s">
        <v>376</v>
      </c>
      <c r="J25" t="s">
        <v>236</v>
      </c>
      <c r="K25" t="s">
        <v>684</v>
      </c>
      <c r="L25" t="s">
        <v>235</v>
      </c>
      <c r="M25" t="s">
        <v>632</v>
      </c>
      <c r="O25" t="s">
        <v>741</v>
      </c>
      <c r="X25" t="s">
        <v>398</v>
      </c>
      <c r="AA25" t="s">
        <v>391</v>
      </c>
      <c r="AB25" t="s">
        <v>604</v>
      </c>
      <c r="AD25" t="s">
        <v>396</v>
      </c>
      <c r="AG25" t="s">
        <v>585</v>
      </c>
      <c r="AH25" t="s">
        <v>230</v>
      </c>
      <c r="AN25" t="s">
        <v>782</v>
      </c>
      <c r="AO25" t="s">
        <v>585</v>
      </c>
      <c r="AP25" t="s">
        <v>599</v>
      </c>
      <c r="AS25" t="s">
        <v>778</v>
      </c>
      <c r="AT25" t="s">
        <v>778</v>
      </c>
      <c r="AV25" t="s">
        <v>649</v>
      </c>
      <c r="AW25" t="s">
        <v>579</v>
      </c>
      <c r="AZ25" t="s">
        <v>227</v>
      </c>
      <c r="BA25" t="s">
        <v>660</v>
      </c>
      <c r="BB25" t="s">
        <v>660</v>
      </c>
      <c r="BC25" t="s">
        <v>677</v>
      </c>
      <c r="BE25" t="s">
        <v>677</v>
      </c>
      <c r="BF25" t="s">
        <v>604</v>
      </c>
      <c r="BG25" t="s">
        <v>387</v>
      </c>
      <c r="CJ25" t="s">
        <v>705</v>
      </c>
      <c r="CN25" t="s">
        <v>638</v>
      </c>
      <c r="CT25" t="s">
        <v>569</v>
      </c>
      <c r="CW25" t="s">
        <v>638</v>
      </c>
      <c r="CX25" t="s">
        <v>783</v>
      </c>
      <c r="DB25" t="s">
        <v>638</v>
      </c>
      <c r="DF25" t="s">
        <v>379</v>
      </c>
      <c r="DV25" t="s">
        <v>400</v>
      </c>
      <c r="ET25" t="s">
        <v>784</v>
      </c>
      <c r="EU25" t="s">
        <v>603</v>
      </c>
      <c r="EW25" t="s">
        <v>240</v>
      </c>
    </row>
    <row r="26" spans="8:153" x14ac:dyDescent="0.25">
      <c r="H26" t="s">
        <v>377</v>
      </c>
      <c r="J26" t="s">
        <v>211</v>
      </c>
      <c r="L26" t="s">
        <v>357</v>
      </c>
      <c r="M26" t="s">
        <v>645</v>
      </c>
      <c r="O26" t="s">
        <v>570</v>
      </c>
      <c r="X26" t="s">
        <v>360</v>
      </c>
      <c r="AA26" t="s">
        <v>554</v>
      </c>
      <c r="AB26" t="s">
        <v>58</v>
      </c>
      <c r="AD26" t="s">
        <v>398</v>
      </c>
      <c r="AG26" t="s">
        <v>770</v>
      </c>
      <c r="AH26" t="s">
        <v>241</v>
      </c>
      <c r="AN26" t="s">
        <v>785</v>
      </c>
      <c r="AO26" t="s">
        <v>770</v>
      </c>
      <c r="AP26" t="s">
        <v>615</v>
      </c>
      <c r="AS26" t="s">
        <v>555</v>
      </c>
      <c r="AT26" t="s">
        <v>555</v>
      </c>
      <c r="AV26" t="s">
        <v>632</v>
      </c>
      <c r="AW26" t="s">
        <v>634</v>
      </c>
      <c r="AZ26" t="s">
        <v>778</v>
      </c>
      <c r="BA26" t="s">
        <v>677</v>
      </c>
      <c r="BB26" t="s">
        <v>677</v>
      </c>
      <c r="BF26" t="s">
        <v>387</v>
      </c>
      <c r="BG26" t="s">
        <v>783</v>
      </c>
      <c r="CN26" t="s">
        <v>653</v>
      </c>
      <c r="CT26" t="s">
        <v>646</v>
      </c>
      <c r="CW26" t="s">
        <v>653</v>
      </c>
      <c r="CX26" t="s">
        <v>786</v>
      </c>
      <c r="DB26" t="s">
        <v>653</v>
      </c>
      <c r="DF26" t="s">
        <v>750</v>
      </c>
      <c r="DV26" t="s">
        <v>569</v>
      </c>
      <c r="ET26" t="s">
        <v>787</v>
      </c>
      <c r="EU26" t="s">
        <v>240</v>
      </c>
      <c r="EW26" t="s">
        <v>788</v>
      </c>
    </row>
    <row r="27" spans="8:153" x14ac:dyDescent="0.25">
      <c r="H27" t="s">
        <v>235</v>
      </c>
      <c r="J27" t="s">
        <v>789</v>
      </c>
      <c r="L27" t="s">
        <v>789</v>
      </c>
      <c r="M27" t="s">
        <v>678</v>
      </c>
      <c r="O27" t="s">
        <v>688</v>
      </c>
      <c r="X27" t="s">
        <v>363</v>
      </c>
      <c r="AA27" t="s">
        <v>735</v>
      </c>
      <c r="AB27" t="s">
        <v>568</v>
      </c>
      <c r="AD27" t="s">
        <v>360</v>
      </c>
      <c r="AG27" t="s">
        <v>227</v>
      </c>
      <c r="AH27" t="s">
        <v>399</v>
      </c>
      <c r="AN27" t="s">
        <v>618</v>
      </c>
      <c r="AO27" t="s">
        <v>227</v>
      </c>
      <c r="AP27" t="s">
        <v>627</v>
      </c>
      <c r="AS27" t="s">
        <v>599</v>
      </c>
      <c r="AT27" t="s">
        <v>599</v>
      </c>
      <c r="AV27" t="s">
        <v>790</v>
      </c>
      <c r="AW27" t="s">
        <v>649</v>
      </c>
      <c r="AZ27" t="s">
        <v>555</v>
      </c>
      <c r="BF27" t="s">
        <v>369</v>
      </c>
      <c r="BG27" t="s">
        <v>244</v>
      </c>
      <c r="CN27" t="s">
        <v>230</v>
      </c>
      <c r="CT27" t="s">
        <v>710</v>
      </c>
      <c r="CW27" t="s">
        <v>791</v>
      </c>
      <c r="CX27" t="s">
        <v>769</v>
      </c>
      <c r="DB27" t="s">
        <v>791</v>
      </c>
      <c r="DV27" t="s">
        <v>710</v>
      </c>
      <c r="ET27" t="s">
        <v>792</v>
      </c>
      <c r="EU27" t="s">
        <v>788</v>
      </c>
      <c r="EW27" t="s">
        <v>359</v>
      </c>
    </row>
    <row r="28" spans="8:153" x14ac:dyDescent="0.25">
      <c r="H28" t="s">
        <v>108</v>
      </c>
      <c r="J28" t="s">
        <v>793</v>
      </c>
      <c r="L28" t="s">
        <v>793</v>
      </c>
      <c r="M28" t="s">
        <v>690</v>
      </c>
      <c r="O28" t="s">
        <v>699</v>
      </c>
      <c r="X28" t="s">
        <v>794</v>
      </c>
      <c r="AA28" t="s">
        <v>740</v>
      </c>
      <c r="AB28" t="s">
        <v>554</v>
      </c>
      <c r="AD28" t="s">
        <v>361</v>
      </c>
      <c r="AG28" t="s">
        <v>778</v>
      </c>
      <c r="AH28" t="s">
        <v>400</v>
      </c>
      <c r="AN28" t="s">
        <v>657</v>
      </c>
      <c r="AO28" t="s">
        <v>778</v>
      </c>
      <c r="AP28" t="s">
        <v>760</v>
      </c>
      <c r="AS28" t="s">
        <v>615</v>
      </c>
      <c r="AT28" t="s">
        <v>615</v>
      </c>
      <c r="AV28" t="s">
        <v>360</v>
      </c>
      <c r="AW28" t="s">
        <v>632</v>
      </c>
      <c r="AZ28" t="s">
        <v>599</v>
      </c>
      <c r="BF28" t="s">
        <v>230</v>
      </c>
      <c r="BG28" t="s">
        <v>241</v>
      </c>
      <c r="CN28" t="s">
        <v>241</v>
      </c>
      <c r="CT28" t="s">
        <v>222</v>
      </c>
      <c r="CW28" t="s">
        <v>795</v>
      </c>
      <c r="CX28" t="s">
        <v>395</v>
      </c>
      <c r="DB28" t="s">
        <v>795</v>
      </c>
      <c r="DV28" t="s">
        <v>396</v>
      </c>
      <c r="ET28" t="s">
        <v>796</v>
      </c>
      <c r="EU28" t="s">
        <v>359</v>
      </c>
      <c r="EW28" t="s">
        <v>797</v>
      </c>
    </row>
    <row r="29" spans="8:153" x14ac:dyDescent="0.25">
      <c r="H29" t="s">
        <v>378</v>
      </c>
      <c r="J29" t="s">
        <v>798</v>
      </c>
      <c r="L29" t="s">
        <v>798</v>
      </c>
      <c r="M29" t="s">
        <v>799</v>
      </c>
      <c r="O29" t="s">
        <v>711</v>
      </c>
      <c r="X29" t="s">
        <v>572</v>
      </c>
      <c r="AA29" t="s">
        <v>800</v>
      </c>
      <c r="AB29" t="s">
        <v>609</v>
      </c>
      <c r="AD29" t="s">
        <v>363</v>
      </c>
      <c r="AG29" t="s">
        <v>555</v>
      </c>
      <c r="AH29" t="s">
        <v>670</v>
      </c>
      <c r="AN29" t="s">
        <v>672</v>
      </c>
      <c r="AO29" t="s">
        <v>555</v>
      </c>
      <c r="AP29" t="s">
        <v>689</v>
      </c>
      <c r="AS29" t="s">
        <v>627</v>
      </c>
      <c r="AT29" t="s">
        <v>627</v>
      </c>
      <c r="AV29" t="s">
        <v>362</v>
      </c>
      <c r="AW29" t="s">
        <v>790</v>
      </c>
      <c r="AZ29" t="s">
        <v>615</v>
      </c>
      <c r="BF29" t="s">
        <v>241</v>
      </c>
      <c r="BG29" t="s">
        <v>399</v>
      </c>
      <c r="CN29" t="s">
        <v>569</v>
      </c>
      <c r="CT29" t="s">
        <v>713</v>
      </c>
      <c r="CW29" t="s">
        <v>801</v>
      </c>
      <c r="DB29" t="s">
        <v>801</v>
      </c>
      <c r="DV29" t="s">
        <v>397</v>
      </c>
      <c r="EU29" t="s">
        <v>797</v>
      </c>
      <c r="EW29" t="s">
        <v>802</v>
      </c>
    </row>
    <row r="30" spans="8:153" x14ac:dyDescent="0.25">
      <c r="H30" t="s">
        <v>379</v>
      </c>
      <c r="J30" t="s">
        <v>392</v>
      </c>
      <c r="L30" t="s">
        <v>382</v>
      </c>
      <c r="O30" t="s">
        <v>718</v>
      </c>
      <c r="X30" t="s">
        <v>580</v>
      </c>
      <c r="AA30" t="s">
        <v>803</v>
      </c>
      <c r="AB30" t="s">
        <v>621</v>
      </c>
      <c r="AD30" t="s">
        <v>226</v>
      </c>
      <c r="AG30" t="s">
        <v>599</v>
      </c>
      <c r="AH30" t="s">
        <v>684</v>
      </c>
      <c r="AN30" t="s">
        <v>397</v>
      </c>
      <c r="AO30" t="s">
        <v>599</v>
      </c>
      <c r="AP30" t="s">
        <v>700</v>
      </c>
      <c r="AS30" t="s">
        <v>760</v>
      </c>
      <c r="AT30" t="s">
        <v>760</v>
      </c>
      <c r="AV30" t="s">
        <v>226</v>
      </c>
      <c r="AW30" t="s">
        <v>360</v>
      </c>
      <c r="AZ30" t="s">
        <v>627</v>
      </c>
      <c r="BF30" t="s">
        <v>595</v>
      </c>
      <c r="BG30" t="s">
        <v>710</v>
      </c>
      <c r="CN30" t="s">
        <v>646</v>
      </c>
      <c r="CT30" t="s">
        <v>396</v>
      </c>
      <c r="CW30" t="s">
        <v>631</v>
      </c>
      <c r="DB30" t="s">
        <v>631</v>
      </c>
      <c r="DV30" t="s">
        <v>398</v>
      </c>
      <c r="EU30" t="s">
        <v>802</v>
      </c>
      <c r="EW30" t="s">
        <v>705</v>
      </c>
    </row>
    <row r="31" spans="8:153" x14ac:dyDescent="0.25">
      <c r="H31" t="s">
        <v>230</v>
      </c>
      <c r="J31" t="s">
        <v>687</v>
      </c>
      <c r="L31" t="s">
        <v>383</v>
      </c>
      <c r="O31" t="s">
        <v>726</v>
      </c>
      <c r="X31" t="s">
        <v>672</v>
      </c>
      <c r="AA31" t="s">
        <v>804</v>
      </c>
      <c r="AB31" t="s">
        <v>636</v>
      </c>
      <c r="AD31" t="s">
        <v>572</v>
      </c>
      <c r="AG31" t="s">
        <v>615</v>
      </c>
      <c r="AH31" t="s">
        <v>569</v>
      </c>
      <c r="AN31" t="s">
        <v>604</v>
      </c>
      <c r="AO31" t="s">
        <v>615</v>
      </c>
      <c r="AP31" t="s">
        <v>712</v>
      </c>
      <c r="AS31" t="s">
        <v>689</v>
      </c>
      <c r="AT31" t="s">
        <v>689</v>
      </c>
      <c r="AV31" t="s">
        <v>633</v>
      </c>
      <c r="AW31" t="s">
        <v>362</v>
      </c>
      <c r="AZ31" t="s">
        <v>760</v>
      </c>
      <c r="BF31" t="s">
        <v>710</v>
      </c>
      <c r="BG31" t="s">
        <v>376</v>
      </c>
      <c r="CN31" t="s">
        <v>710</v>
      </c>
      <c r="CT31" t="s">
        <v>398</v>
      </c>
      <c r="CW31" t="s">
        <v>569</v>
      </c>
      <c r="DB31" t="s">
        <v>569</v>
      </c>
      <c r="DV31" t="s">
        <v>360</v>
      </c>
      <c r="EU31" t="s">
        <v>705</v>
      </c>
      <c r="EW31" t="s">
        <v>584</v>
      </c>
    </row>
    <row r="32" spans="8:153" x14ac:dyDescent="0.25">
      <c r="H32" t="s">
        <v>380</v>
      </c>
      <c r="J32" t="s">
        <v>240</v>
      </c>
      <c r="L32" t="s">
        <v>384</v>
      </c>
      <c r="O32" t="s">
        <v>219</v>
      </c>
      <c r="X32" t="s">
        <v>571</v>
      </c>
      <c r="AA32" t="s">
        <v>805</v>
      </c>
      <c r="AB32" t="s">
        <v>651</v>
      </c>
      <c r="AD32" t="s">
        <v>595</v>
      </c>
      <c r="AG32" t="s">
        <v>627</v>
      </c>
      <c r="AH32" t="s">
        <v>646</v>
      </c>
      <c r="AN32" t="s">
        <v>226</v>
      </c>
      <c r="AO32" t="s">
        <v>627</v>
      </c>
      <c r="AP32" t="s">
        <v>719</v>
      </c>
      <c r="AS32" t="s">
        <v>700</v>
      </c>
      <c r="AT32" t="s">
        <v>700</v>
      </c>
      <c r="AV32" t="s">
        <v>559</v>
      </c>
      <c r="AW32" t="s">
        <v>226</v>
      </c>
      <c r="AZ32" t="s">
        <v>689</v>
      </c>
      <c r="BF32" t="s">
        <v>396</v>
      </c>
      <c r="BG32" t="s">
        <v>397</v>
      </c>
      <c r="CN32" t="s">
        <v>222</v>
      </c>
      <c r="CT32" t="s">
        <v>360</v>
      </c>
      <c r="CW32" t="s">
        <v>646</v>
      </c>
      <c r="DB32" t="s">
        <v>646</v>
      </c>
      <c r="DV32" t="s">
        <v>362</v>
      </c>
      <c r="EU32" t="s">
        <v>584</v>
      </c>
      <c r="EW32" t="s">
        <v>806</v>
      </c>
    </row>
    <row r="33" spans="8:153" x14ac:dyDescent="0.25">
      <c r="H33" t="s">
        <v>381</v>
      </c>
      <c r="J33" t="s">
        <v>807</v>
      </c>
      <c r="L33" t="s">
        <v>386</v>
      </c>
      <c r="O33" t="s">
        <v>233</v>
      </c>
      <c r="X33" t="s">
        <v>644</v>
      </c>
      <c r="AA33" t="s">
        <v>599</v>
      </c>
      <c r="AB33" t="s">
        <v>666</v>
      </c>
      <c r="AD33" t="s">
        <v>604</v>
      </c>
      <c r="AG33" t="s">
        <v>760</v>
      </c>
      <c r="AH33" t="s">
        <v>595</v>
      </c>
      <c r="AN33" t="s">
        <v>645</v>
      </c>
      <c r="AO33" t="s">
        <v>760</v>
      </c>
      <c r="AP33" t="s">
        <v>727</v>
      </c>
      <c r="AS33" t="s">
        <v>712</v>
      </c>
      <c r="AT33" t="s">
        <v>712</v>
      </c>
      <c r="AW33" t="s">
        <v>633</v>
      </c>
      <c r="AZ33" t="s">
        <v>700</v>
      </c>
      <c r="BF33" t="s">
        <v>398</v>
      </c>
      <c r="BG33" t="s">
        <v>360</v>
      </c>
      <c r="CN33" t="s">
        <v>713</v>
      </c>
      <c r="CT33" t="s">
        <v>363</v>
      </c>
      <c r="CW33" t="s">
        <v>595</v>
      </c>
      <c r="DB33" t="s">
        <v>595</v>
      </c>
      <c r="DV33" t="s">
        <v>374</v>
      </c>
      <c r="EU33" t="s">
        <v>806</v>
      </c>
      <c r="EW33" t="s">
        <v>808</v>
      </c>
    </row>
    <row r="34" spans="8:153" x14ac:dyDescent="0.25">
      <c r="H34" t="s">
        <v>382</v>
      </c>
      <c r="J34" t="s">
        <v>399</v>
      </c>
      <c r="L34" t="s">
        <v>385</v>
      </c>
      <c r="O34" t="s">
        <v>626</v>
      </c>
      <c r="AA34" t="s">
        <v>643</v>
      </c>
      <c r="AB34" t="s">
        <v>674</v>
      </c>
      <c r="AD34" t="s">
        <v>568</v>
      </c>
      <c r="AG34" t="s">
        <v>689</v>
      </c>
      <c r="AH34" t="s">
        <v>710</v>
      </c>
      <c r="AN34" t="s">
        <v>678</v>
      </c>
      <c r="AO34" t="s">
        <v>689</v>
      </c>
      <c r="AP34" t="s">
        <v>736</v>
      </c>
      <c r="AS34" t="s">
        <v>719</v>
      </c>
      <c r="AT34" t="s">
        <v>719</v>
      </c>
      <c r="AW34" t="s">
        <v>559</v>
      </c>
      <c r="AZ34" t="s">
        <v>712</v>
      </c>
      <c r="BF34" t="s">
        <v>360</v>
      </c>
      <c r="BG34" t="s">
        <v>361</v>
      </c>
      <c r="CN34" t="s">
        <v>396</v>
      </c>
      <c r="CT34" t="s">
        <v>794</v>
      </c>
      <c r="CW34" t="s">
        <v>809</v>
      </c>
      <c r="DB34" t="s">
        <v>809</v>
      </c>
      <c r="EU34" t="s">
        <v>808</v>
      </c>
      <c r="EW34" t="s">
        <v>614</v>
      </c>
    </row>
    <row r="35" spans="8:153" x14ac:dyDescent="0.25">
      <c r="H35" t="s">
        <v>383</v>
      </c>
      <c r="J35" t="s">
        <v>599</v>
      </c>
      <c r="L35" t="s">
        <v>387</v>
      </c>
      <c r="O35" t="s">
        <v>735</v>
      </c>
      <c r="AA35" t="s">
        <v>659</v>
      </c>
      <c r="AB35" t="s">
        <v>631</v>
      </c>
      <c r="AD35" t="s">
        <v>554</v>
      </c>
      <c r="AG35" t="s">
        <v>700</v>
      </c>
      <c r="AH35" t="s">
        <v>376</v>
      </c>
      <c r="AN35" t="s">
        <v>690</v>
      </c>
      <c r="AO35" t="s">
        <v>700</v>
      </c>
      <c r="AP35" t="s">
        <v>231</v>
      </c>
      <c r="AS35" t="s">
        <v>727</v>
      </c>
      <c r="AT35" t="s">
        <v>727</v>
      </c>
      <c r="AZ35" t="s">
        <v>719</v>
      </c>
      <c r="BF35" t="s">
        <v>362</v>
      </c>
      <c r="BG35" t="s">
        <v>363</v>
      </c>
      <c r="CN35" t="s">
        <v>398</v>
      </c>
      <c r="CT35" t="s">
        <v>226</v>
      </c>
      <c r="CW35" t="s">
        <v>710</v>
      </c>
      <c r="DB35" t="s">
        <v>710</v>
      </c>
      <c r="EU35" t="s">
        <v>614</v>
      </c>
      <c r="EW35" t="s">
        <v>625</v>
      </c>
    </row>
    <row r="36" spans="8:153" x14ac:dyDescent="0.25">
      <c r="H36" t="s">
        <v>384</v>
      </c>
      <c r="J36" t="s">
        <v>643</v>
      </c>
      <c r="L36" t="s">
        <v>810</v>
      </c>
      <c r="O36" t="s">
        <v>800</v>
      </c>
      <c r="AA36" t="s">
        <v>673</v>
      </c>
      <c r="AB36" t="s">
        <v>646</v>
      </c>
      <c r="AD36" t="s">
        <v>674</v>
      </c>
      <c r="AG36" t="s">
        <v>712</v>
      </c>
      <c r="AH36" t="s">
        <v>377</v>
      </c>
      <c r="AN36" t="s">
        <v>799</v>
      </c>
      <c r="AO36" t="s">
        <v>712</v>
      </c>
      <c r="AP36" t="s">
        <v>811</v>
      </c>
      <c r="AS36" t="s">
        <v>736</v>
      </c>
      <c r="AT36" t="s">
        <v>736</v>
      </c>
      <c r="AZ36" t="s">
        <v>727</v>
      </c>
      <c r="BF36" t="s">
        <v>363</v>
      </c>
      <c r="BG36" t="s">
        <v>368</v>
      </c>
      <c r="CN36" t="s">
        <v>360</v>
      </c>
      <c r="CT36" t="s">
        <v>572</v>
      </c>
      <c r="CW36" t="s">
        <v>222</v>
      </c>
      <c r="DB36" t="s">
        <v>222</v>
      </c>
      <c r="EU36" t="s">
        <v>625</v>
      </c>
      <c r="EW36" t="s">
        <v>564</v>
      </c>
    </row>
    <row r="37" spans="8:153" x14ac:dyDescent="0.25">
      <c r="H37" t="s">
        <v>385</v>
      </c>
      <c r="J37" t="s">
        <v>659</v>
      </c>
      <c r="L37" t="s">
        <v>812</v>
      </c>
      <c r="O37" t="s">
        <v>803</v>
      </c>
      <c r="AA37" t="s">
        <v>665</v>
      </c>
      <c r="AB37" t="s">
        <v>634</v>
      </c>
      <c r="AD37" t="s">
        <v>631</v>
      </c>
      <c r="AG37" t="s">
        <v>719</v>
      </c>
      <c r="AH37" t="s">
        <v>396</v>
      </c>
      <c r="AN37" t="s">
        <v>571</v>
      </c>
      <c r="AO37" t="s">
        <v>719</v>
      </c>
      <c r="AP37" t="s">
        <v>813</v>
      </c>
      <c r="AS37" t="s">
        <v>231</v>
      </c>
      <c r="AT37" t="s">
        <v>231</v>
      </c>
      <c r="AZ37" t="s">
        <v>736</v>
      </c>
      <c r="CN37" t="s">
        <v>361</v>
      </c>
      <c r="CW37" t="s">
        <v>713</v>
      </c>
      <c r="DB37" t="s">
        <v>713</v>
      </c>
      <c r="EU37" t="s">
        <v>564</v>
      </c>
      <c r="EW37" t="s">
        <v>398</v>
      </c>
    </row>
    <row r="38" spans="8:153" x14ac:dyDescent="0.25">
      <c r="H38" t="s">
        <v>386</v>
      </c>
      <c r="J38" t="s">
        <v>673</v>
      </c>
      <c r="L38" t="s">
        <v>374</v>
      </c>
      <c r="O38" t="s">
        <v>804</v>
      </c>
      <c r="AA38" t="s">
        <v>814</v>
      </c>
      <c r="AB38" t="s">
        <v>649</v>
      </c>
      <c r="AD38" t="s">
        <v>634</v>
      </c>
      <c r="AG38" t="s">
        <v>727</v>
      </c>
      <c r="AH38" t="s">
        <v>397</v>
      </c>
      <c r="AN38" t="s">
        <v>644</v>
      </c>
      <c r="AO38" t="s">
        <v>727</v>
      </c>
      <c r="AP38" t="s">
        <v>815</v>
      </c>
      <c r="AS38" t="s">
        <v>658</v>
      </c>
      <c r="AT38" t="s">
        <v>658</v>
      </c>
      <c r="AZ38" t="s">
        <v>231</v>
      </c>
      <c r="CN38" t="s">
        <v>363</v>
      </c>
      <c r="CW38" t="s">
        <v>613</v>
      </c>
      <c r="DB38" t="s">
        <v>613</v>
      </c>
      <c r="EU38" t="s">
        <v>398</v>
      </c>
      <c r="EW38" t="s">
        <v>360</v>
      </c>
    </row>
    <row r="39" spans="8:153" x14ac:dyDescent="0.25">
      <c r="H39" t="s">
        <v>387</v>
      </c>
      <c r="J39" t="s">
        <v>686</v>
      </c>
      <c r="L39" t="s">
        <v>750</v>
      </c>
      <c r="O39" t="s">
        <v>805</v>
      </c>
      <c r="AA39" t="s">
        <v>689</v>
      </c>
      <c r="AB39" t="s">
        <v>749</v>
      </c>
      <c r="AD39" t="s">
        <v>649</v>
      </c>
      <c r="AG39" t="s">
        <v>736</v>
      </c>
      <c r="AH39" t="s">
        <v>398</v>
      </c>
      <c r="AN39" t="s">
        <v>701</v>
      </c>
      <c r="AO39" t="s">
        <v>736</v>
      </c>
      <c r="AP39" t="s">
        <v>816</v>
      </c>
      <c r="AS39" t="s">
        <v>811</v>
      </c>
      <c r="AT39" t="s">
        <v>811</v>
      </c>
      <c r="AZ39" t="s">
        <v>658</v>
      </c>
      <c r="CN39" t="s">
        <v>794</v>
      </c>
      <c r="CW39" t="s">
        <v>624</v>
      </c>
      <c r="DB39" t="s">
        <v>624</v>
      </c>
      <c r="EU39" t="s">
        <v>360</v>
      </c>
      <c r="EW39" t="s">
        <v>676</v>
      </c>
    </row>
    <row r="40" spans="8:153" x14ac:dyDescent="0.25">
      <c r="H40" t="s">
        <v>388</v>
      </c>
      <c r="J40" t="s">
        <v>751</v>
      </c>
      <c r="L40" t="s">
        <v>817</v>
      </c>
      <c r="O40" t="s">
        <v>214</v>
      </c>
      <c r="AA40" t="s">
        <v>700</v>
      </c>
      <c r="AB40" t="s">
        <v>759</v>
      </c>
      <c r="AD40" t="s">
        <v>749</v>
      </c>
      <c r="AG40" t="s">
        <v>231</v>
      </c>
      <c r="AH40" t="s">
        <v>360</v>
      </c>
      <c r="AN40" t="s">
        <v>245</v>
      </c>
      <c r="AO40" t="s">
        <v>231</v>
      </c>
      <c r="AP40" t="s">
        <v>676</v>
      </c>
      <c r="AS40" t="s">
        <v>813</v>
      </c>
      <c r="AT40" t="s">
        <v>813</v>
      </c>
      <c r="AZ40" t="s">
        <v>811</v>
      </c>
      <c r="CN40" t="s">
        <v>226</v>
      </c>
      <c r="CW40" t="s">
        <v>564</v>
      </c>
      <c r="DB40" t="s">
        <v>564</v>
      </c>
      <c r="EU40" t="s">
        <v>676</v>
      </c>
      <c r="EW40" t="s">
        <v>637</v>
      </c>
    </row>
    <row r="41" spans="8:153" x14ac:dyDescent="0.25">
      <c r="H41" t="s">
        <v>389</v>
      </c>
      <c r="J41" t="s">
        <v>760</v>
      </c>
      <c r="L41" t="s">
        <v>400</v>
      </c>
      <c r="O41" t="s">
        <v>550</v>
      </c>
      <c r="AA41" t="s">
        <v>712</v>
      </c>
      <c r="AB41" t="s">
        <v>766</v>
      </c>
      <c r="AD41" t="s">
        <v>759</v>
      </c>
      <c r="AG41" t="s">
        <v>658</v>
      </c>
      <c r="AH41" t="s">
        <v>361</v>
      </c>
      <c r="AN41" t="s">
        <v>648</v>
      </c>
      <c r="AO41" t="s">
        <v>658</v>
      </c>
      <c r="AP41" t="s">
        <v>637</v>
      </c>
      <c r="AS41" t="s">
        <v>815</v>
      </c>
      <c r="AT41" t="s">
        <v>815</v>
      </c>
      <c r="AZ41" t="s">
        <v>813</v>
      </c>
      <c r="CN41" t="s">
        <v>572</v>
      </c>
      <c r="CW41" t="s">
        <v>818</v>
      </c>
      <c r="DB41" t="s">
        <v>818</v>
      </c>
      <c r="EU41" t="s">
        <v>637</v>
      </c>
      <c r="EW41" t="s">
        <v>652</v>
      </c>
    </row>
    <row r="42" spans="8:153" x14ac:dyDescent="0.25">
      <c r="H42" t="s">
        <v>390</v>
      </c>
      <c r="J42" t="s">
        <v>745</v>
      </c>
      <c r="L42" t="s">
        <v>376</v>
      </c>
      <c r="O42" t="s">
        <v>576</v>
      </c>
      <c r="AA42" t="s">
        <v>719</v>
      </c>
      <c r="AB42" t="s">
        <v>733</v>
      </c>
      <c r="AD42" t="s">
        <v>766</v>
      </c>
      <c r="AG42" t="s">
        <v>811</v>
      </c>
      <c r="AH42" t="s">
        <v>362</v>
      </c>
      <c r="AN42" t="s">
        <v>559</v>
      </c>
      <c r="AO42" t="s">
        <v>811</v>
      </c>
      <c r="AP42" t="s">
        <v>652</v>
      </c>
      <c r="AS42" t="s">
        <v>816</v>
      </c>
      <c r="AT42" t="s">
        <v>816</v>
      </c>
      <c r="AZ42" t="s">
        <v>815</v>
      </c>
      <c r="CN42" t="s">
        <v>240</v>
      </c>
      <c r="CW42" t="s">
        <v>749</v>
      </c>
      <c r="DB42" t="s">
        <v>749</v>
      </c>
      <c r="EU42" t="s">
        <v>652</v>
      </c>
      <c r="EW42" t="s">
        <v>714</v>
      </c>
    </row>
    <row r="43" spans="8:153" x14ac:dyDescent="0.25">
      <c r="H43" t="s">
        <v>391</v>
      </c>
      <c r="J43" t="s">
        <v>752</v>
      </c>
      <c r="L43" t="s">
        <v>377</v>
      </c>
      <c r="O43" t="s">
        <v>819</v>
      </c>
      <c r="AA43" t="s">
        <v>727</v>
      </c>
      <c r="AB43" t="s">
        <v>356</v>
      </c>
      <c r="AD43" t="s">
        <v>733</v>
      </c>
      <c r="AG43" t="s">
        <v>813</v>
      </c>
      <c r="AH43" t="s">
        <v>356</v>
      </c>
      <c r="AN43" t="s">
        <v>820</v>
      </c>
      <c r="AO43" t="s">
        <v>813</v>
      </c>
      <c r="AP43" t="s">
        <v>232</v>
      </c>
      <c r="AS43" t="s">
        <v>396</v>
      </c>
      <c r="AT43" t="s">
        <v>396</v>
      </c>
      <c r="AZ43" t="s">
        <v>816</v>
      </c>
      <c r="CN43" t="s">
        <v>5</v>
      </c>
      <c r="CW43" t="s">
        <v>759</v>
      </c>
      <c r="DB43" t="s">
        <v>759</v>
      </c>
      <c r="EU43" t="s">
        <v>714</v>
      </c>
      <c r="EW43" t="s">
        <v>721</v>
      </c>
    </row>
    <row r="44" spans="8:153" x14ac:dyDescent="0.25">
      <c r="H44" t="s">
        <v>392</v>
      </c>
      <c r="J44" t="s">
        <v>821</v>
      </c>
      <c r="L44" t="s">
        <v>388</v>
      </c>
      <c r="O44" t="s">
        <v>745</v>
      </c>
      <c r="AA44" t="s">
        <v>214</v>
      </c>
      <c r="AB44" t="s">
        <v>387</v>
      </c>
      <c r="AD44" t="s">
        <v>356</v>
      </c>
      <c r="AG44" t="s">
        <v>815</v>
      </c>
      <c r="AH44" t="s">
        <v>363</v>
      </c>
      <c r="AO44" t="s">
        <v>815</v>
      </c>
      <c r="AP44" t="s">
        <v>565</v>
      </c>
      <c r="AS44" t="s">
        <v>398</v>
      </c>
      <c r="AT44" t="s">
        <v>398</v>
      </c>
      <c r="AZ44" t="s">
        <v>396</v>
      </c>
      <c r="CN44" t="s">
        <v>595</v>
      </c>
      <c r="CW44" t="s">
        <v>822</v>
      </c>
      <c r="DB44" t="s">
        <v>822</v>
      </c>
      <c r="EU44" t="s">
        <v>721</v>
      </c>
      <c r="EW44" t="s">
        <v>823</v>
      </c>
    </row>
    <row r="45" spans="8:153" x14ac:dyDescent="0.25">
      <c r="H45" t="s">
        <v>393</v>
      </c>
      <c r="J45" t="s">
        <v>733</v>
      </c>
      <c r="L45" t="s">
        <v>375</v>
      </c>
      <c r="O45" t="s">
        <v>824</v>
      </c>
      <c r="AA45" t="s">
        <v>550</v>
      </c>
      <c r="AB45" t="s">
        <v>783</v>
      </c>
      <c r="AD45" t="s">
        <v>387</v>
      </c>
      <c r="AG45" t="s">
        <v>816</v>
      </c>
      <c r="AH45" t="s">
        <v>380</v>
      </c>
      <c r="AO45" t="s">
        <v>816</v>
      </c>
      <c r="AP45" t="s">
        <v>590</v>
      </c>
      <c r="AS45" t="s">
        <v>790</v>
      </c>
      <c r="AT45" t="s">
        <v>790</v>
      </c>
      <c r="AZ45" t="s">
        <v>398</v>
      </c>
      <c r="CN45" t="s">
        <v>564</v>
      </c>
      <c r="CW45" t="s">
        <v>825</v>
      </c>
      <c r="DB45" t="s">
        <v>825</v>
      </c>
      <c r="EU45" t="s">
        <v>823</v>
      </c>
      <c r="EW45" t="s">
        <v>369</v>
      </c>
    </row>
    <row r="46" spans="8:153" x14ac:dyDescent="0.25">
      <c r="H46" t="s">
        <v>244</v>
      </c>
      <c r="J46" t="s">
        <v>768</v>
      </c>
      <c r="L46" t="s">
        <v>826</v>
      </c>
      <c r="O46" t="s">
        <v>752</v>
      </c>
      <c r="AA46" t="s">
        <v>576</v>
      </c>
      <c r="AB46" t="s">
        <v>786</v>
      </c>
      <c r="AD46" t="s">
        <v>783</v>
      </c>
      <c r="AG46" t="s">
        <v>396</v>
      </c>
      <c r="AH46" t="s">
        <v>382</v>
      </c>
      <c r="AO46" t="s">
        <v>396</v>
      </c>
      <c r="AP46" t="s">
        <v>753</v>
      </c>
      <c r="AS46" t="s">
        <v>360</v>
      </c>
      <c r="AT46" t="s">
        <v>360</v>
      </c>
      <c r="AZ46" t="s">
        <v>790</v>
      </c>
      <c r="CN46" t="s">
        <v>604</v>
      </c>
      <c r="CW46" t="s">
        <v>733</v>
      </c>
      <c r="DB46" t="s">
        <v>733</v>
      </c>
      <c r="EU46" t="s">
        <v>554</v>
      </c>
      <c r="EW46" t="s">
        <v>244</v>
      </c>
    </row>
    <row r="47" spans="8:153" x14ac:dyDescent="0.25">
      <c r="H47" t="s">
        <v>394</v>
      </c>
      <c r="J47" t="s">
        <v>380</v>
      </c>
      <c r="L47" t="s">
        <v>827</v>
      </c>
      <c r="O47" t="s">
        <v>743</v>
      </c>
      <c r="AA47" t="s">
        <v>819</v>
      </c>
      <c r="AB47" t="s">
        <v>769</v>
      </c>
      <c r="AD47" t="s">
        <v>786</v>
      </c>
      <c r="AG47" t="s">
        <v>398</v>
      </c>
      <c r="AH47" t="s">
        <v>383</v>
      </c>
      <c r="AO47" t="s">
        <v>398</v>
      </c>
      <c r="AP47" t="s">
        <v>794</v>
      </c>
      <c r="AS47" t="s">
        <v>362</v>
      </c>
      <c r="AT47" t="s">
        <v>362</v>
      </c>
      <c r="AZ47" t="s">
        <v>360</v>
      </c>
      <c r="CW47" t="s">
        <v>828</v>
      </c>
      <c r="DB47" t="s">
        <v>828</v>
      </c>
      <c r="EU47" t="s">
        <v>238</v>
      </c>
      <c r="EW47" t="s">
        <v>211</v>
      </c>
    </row>
    <row r="48" spans="8:153" x14ac:dyDescent="0.25">
      <c r="H48" t="s">
        <v>395</v>
      </c>
      <c r="J48" t="s">
        <v>382</v>
      </c>
      <c r="L48" t="s">
        <v>829</v>
      </c>
      <c r="O48" t="s">
        <v>777</v>
      </c>
      <c r="AA48" t="s">
        <v>745</v>
      </c>
      <c r="AB48" t="s">
        <v>571</v>
      </c>
      <c r="AD48" t="s">
        <v>769</v>
      </c>
      <c r="AG48" t="s">
        <v>790</v>
      </c>
      <c r="AH48" t="s">
        <v>384</v>
      </c>
      <c r="AO48" t="s">
        <v>790</v>
      </c>
      <c r="AP48" t="s">
        <v>389</v>
      </c>
      <c r="AS48" t="s">
        <v>676</v>
      </c>
      <c r="AT48" t="s">
        <v>676</v>
      </c>
      <c r="AZ48" t="s">
        <v>362</v>
      </c>
      <c r="CW48" t="s">
        <v>388</v>
      </c>
      <c r="DB48" t="s">
        <v>388</v>
      </c>
      <c r="EU48" t="s">
        <v>563</v>
      </c>
      <c r="EW48" t="s">
        <v>366</v>
      </c>
    </row>
    <row r="49" spans="8:153" x14ac:dyDescent="0.25">
      <c r="H49" t="s">
        <v>210</v>
      </c>
      <c r="J49" t="s">
        <v>383</v>
      </c>
      <c r="L49" t="s">
        <v>830</v>
      </c>
      <c r="O49" t="s">
        <v>704</v>
      </c>
      <c r="AA49" t="s">
        <v>824</v>
      </c>
      <c r="AB49" t="s">
        <v>395</v>
      </c>
      <c r="AG49" t="s">
        <v>360</v>
      </c>
      <c r="AH49" t="s">
        <v>386</v>
      </c>
      <c r="AO49" t="s">
        <v>360</v>
      </c>
      <c r="AP49" t="s">
        <v>831</v>
      </c>
      <c r="AS49" t="s">
        <v>637</v>
      </c>
      <c r="AT49" t="s">
        <v>637</v>
      </c>
      <c r="AZ49" t="s">
        <v>676</v>
      </c>
      <c r="CW49" t="s">
        <v>378</v>
      </c>
      <c r="DB49" t="s">
        <v>378</v>
      </c>
      <c r="EU49" t="s">
        <v>589</v>
      </c>
      <c r="EW49" t="s">
        <v>367</v>
      </c>
    </row>
    <row r="50" spans="8:153" x14ac:dyDescent="0.25">
      <c r="H50" t="s">
        <v>358</v>
      </c>
      <c r="J50" t="s">
        <v>384</v>
      </c>
      <c r="L50" t="s">
        <v>832</v>
      </c>
      <c r="O50" t="s">
        <v>571</v>
      </c>
      <c r="AA50" t="s">
        <v>752</v>
      </c>
      <c r="AB50" t="s">
        <v>223</v>
      </c>
      <c r="AG50" t="s">
        <v>362</v>
      </c>
      <c r="AH50" t="s">
        <v>385</v>
      </c>
      <c r="AO50" t="s">
        <v>362</v>
      </c>
      <c r="AP50" t="s">
        <v>833</v>
      </c>
      <c r="AS50" t="s">
        <v>652</v>
      </c>
      <c r="AT50" t="s">
        <v>652</v>
      </c>
      <c r="AZ50" t="s">
        <v>637</v>
      </c>
      <c r="CW50" t="s">
        <v>379</v>
      </c>
      <c r="DB50" t="s">
        <v>379</v>
      </c>
      <c r="EU50" t="s">
        <v>674</v>
      </c>
      <c r="EW50" t="s">
        <v>212</v>
      </c>
    </row>
    <row r="51" spans="8:153" x14ac:dyDescent="0.25">
      <c r="H51" t="s">
        <v>396</v>
      </c>
      <c r="J51" t="s">
        <v>386</v>
      </c>
      <c r="O51" t="s">
        <v>596</v>
      </c>
      <c r="AA51" t="s">
        <v>743</v>
      </c>
      <c r="AB51" t="s">
        <v>632</v>
      </c>
      <c r="AG51" t="s">
        <v>676</v>
      </c>
      <c r="AH51" t="s">
        <v>387</v>
      </c>
      <c r="AO51" t="s">
        <v>676</v>
      </c>
      <c r="AP51" t="s">
        <v>702</v>
      </c>
      <c r="AS51" t="s">
        <v>232</v>
      </c>
      <c r="AT51" t="s">
        <v>232</v>
      </c>
      <c r="AZ51" t="s">
        <v>652</v>
      </c>
      <c r="CW51" t="s">
        <v>370</v>
      </c>
      <c r="DB51" t="s">
        <v>370</v>
      </c>
      <c r="EU51" t="s">
        <v>631</v>
      </c>
      <c r="EW51" t="s">
        <v>392</v>
      </c>
    </row>
    <row r="52" spans="8:153" x14ac:dyDescent="0.25">
      <c r="H52" t="s">
        <v>397</v>
      </c>
      <c r="J52" t="s">
        <v>761</v>
      </c>
      <c r="O52" t="s">
        <v>644</v>
      </c>
      <c r="AA52" t="s">
        <v>397</v>
      </c>
      <c r="AB52" t="s">
        <v>727</v>
      </c>
      <c r="AG52" t="s">
        <v>637</v>
      </c>
      <c r="AH52" t="s">
        <v>388</v>
      </c>
      <c r="AO52" t="s">
        <v>637</v>
      </c>
      <c r="AP52" t="s">
        <v>720</v>
      </c>
      <c r="AS52" t="s">
        <v>565</v>
      </c>
      <c r="AT52" t="s">
        <v>565</v>
      </c>
      <c r="AZ52" t="s">
        <v>232</v>
      </c>
      <c r="CW52" t="s">
        <v>371</v>
      </c>
      <c r="DB52" t="s">
        <v>371</v>
      </c>
      <c r="EU52" t="s">
        <v>569</v>
      </c>
      <c r="EW52" t="s">
        <v>393</v>
      </c>
    </row>
    <row r="53" spans="8:153" x14ac:dyDescent="0.25">
      <c r="H53" t="s">
        <v>398</v>
      </c>
      <c r="J53" t="s">
        <v>385</v>
      </c>
      <c r="O53" t="s">
        <v>221</v>
      </c>
      <c r="AA53" t="s">
        <v>753</v>
      </c>
      <c r="AG53" t="s">
        <v>652</v>
      </c>
      <c r="AH53" t="s">
        <v>374</v>
      </c>
      <c r="AO53" t="s">
        <v>652</v>
      </c>
      <c r="AP53" t="s">
        <v>728</v>
      </c>
      <c r="AS53" t="s">
        <v>590</v>
      </c>
      <c r="AT53" t="s">
        <v>590</v>
      </c>
      <c r="AZ53" t="s">
        <v>565</v>
      </c>
      <c r="CW53" t="s">
        <v>372</v>
      </c>
      <c r="DB53" t="s">
        <v>372</v>
      </c>
      <c r="EU53" t="s">
        <v>646</v>
      </c>
      <c r="EW53" t="s">
        <v>364</v>
      </c>
    </row>
    <row r="54" spans="8:153" x14ac:dyDescent="0.25">
      <c r="H54" t="s">
        <v>399</v>
      </c>
      <c r="J54" t="s">
        <v>387</v>
      </c>
      <c r="O54" t="s">
        <v>561</v>
      </c>
      <c r="AA54" t="s">
        <v>794</v>
      </c>
      <c r="AG54" t="s">
        <v>232</v>
      </c>
      <c r="AH54" t="s">
        <v>375</v>
      </c>
      <c r="AO54" t="s">
        <v>232</v>
      </c>
      <c r="AP54" t="s">
        <v>369</v>
      </c>
      <c r="AS54" t="s">
        <v>753</v>
      </c>
      <c r="AT54" t="s">
        <v>753</v>
      </c>
      <c r="AZ54" t="s">
        <v>590</v>
      </c>
      <c r="CW54" t="s">
        <v>373</v>
      </c>
      <c r="DB54" t="s">
        <v>373</v>
      </c>
      <c r="EU54" t="s">
        <v>595</v>
      </c>
      <c r="EW54" t="s">
        <v>365</v>
      </c>
    </row>
    <row r="55" spans="8:153" x14ac:dyDescent="0.25">
      <c r="H55" t="s">
        <v>400</v>
      </c>
      <c r="J55" t="s">
        <v>714</v>
      </c>
      <c r="O55" t="s">
        <v>586</v>
      </c>
      <c r="AA55" t="s">
        <v>761</v>
      </c>
      <c r="AG55" t="s">
        <v>565</v>
      </c>
      <c r="AH55" t="s">
        <v>395</v>
      </c>
      <c r="AO55" t="s">
        <v>565</v>
      </c>
      <c r="AP55" t="s">
        <v>741</v>
      </c>
      <c r="AS55" t="s">
        <v>794</v>
      </c>
      <c r="AT55" t="s">
        <v>794</v>
      </c>
      <c r="AZ55" t="s">
        <v>753</v>
      </c>
      <c r="EU55" t="s">
        <v>222</v>
      </c>
      <c r="EW55" t="s">
        <v>241</v>
      </c>
    </row>
    <row r="56" spans="8:153" x14ac:dyDescent="0.25">
      <c r="H56" t="s">
        <v>613</v>
      </c>
      <c r="J56" t="s">
        <v>834</v>
      </c>
      <c r="O56" t="s">
        <v>556</v>
      </c>
      <c r="AA56" t="s">
        <v>777</v>
      </c>
      <c r="AG56" t="s">
        <v>590</v>
      </c>
      <c r="AO56" t="s">
        <v>590</v>
      </c>
      <c r="AP56" t="s">
        <v>570</v>
      </c>
      <c r="AS56" t="s">
        <v>226</v>
      </c>
      <c r="AT56" t="s">
        <v>226</v>
      </c>
      <c r="AZ56" t="s">
        <v>794</v>
      </c>
      <c r="EU56" t="s">
        <v>733</v>
      </c>
      <c r="EW56" t="s">
        <v>399</v>
      </c>
    </row>
    <row r="57" spans="8:153" x14ac:dyDescent="0.25">
      <c r="H57" t="s">
        <v>624</v>
      </c>
      <c r="J57" t="s">
        <v>704</v>
      </c>
      <c r="O57" t="s">
        <v>782</v>
      </c>
      <c r="AA57" t="s">
        <v>831</v>
      </c>
      <c r="AG57" t="s">
        <v>753</v>
      </c>
      <c r="AO57" t="s">
        <v>753</v>
      </c>
      <c r="AP57" t="s">
        <v>688</v>
      </c>
      <c r="AS57" t="s">
        <v>831</v>
      </c>
      <c r="AT57" t="s">
        <v>831</v>
      </c>
      <c r="AZ57" t="s">
        <v>226</v>
      </c>
      <c r="EU57" t="s">
        <v>356</v>
      </c>
      <c r="EW57" t="s">
        <v>400</v>
      </c>
    </row>
    <row r="58" spans="8:153" x14ac:dyDescent="0.25">
      <c r="H58" t="s">
        <v>642</v>
      </c>
      <c r="J58" t="s">
        <v>374</v>
      </c>
      <c r="O58" t="s">
        <v>785</v>
      </c>
      <c r="AA58" t="s">
        <v>835</v>
      </c>
      <c r="AG58" t="s">
        <v>794</v>
      </c>
      <c r="AO58" t="s">
        <v>794</v>
      </c>
      <c r="AP58" t="s">
        <v>699</v>
      </c>
      <c r="AS58" t="s">
        <v>833</v>
      </c>
      <c r="AT58" t="s">
        <v>833</v>
      </c>
      <c r="AZ58" t="s">
        <v>831</v>
      </c>
      <c r="EU58" t="s">
        <v>604</v>
      </c>
      <c r="EW58" t="s">
        <v>670</v>
      </c>
    </row>
    <row r="59" spans="8:153" x14ac:dyDescent="0.25">
      <c r="H59" t="s">
        <v>628</v>
      </c>
      <c r="J59" t="s">
        <v>750</v>
      </c>
      <c r="O59" t="s">
        <v>629</v>
      </c>
      <c r="AA59" t="s">
        <v>704</v>
      </c>
      <c r="AG59" t="s">
        <v>226</v>
      </c>
      <c r="AO59" t="s">
        <v>226</v>
      </c>
      <c r="AP59" t="s">
        <v>711</v>
      </c>
      <c r="AS59" t="s">
        <v>769</v>
      </c>
      <c r="AT59" t="s">
        <v>769</v>
      </c>
      <c r="AZ59" t="s">
        <v>833</v>
      </c>
      <c r="EU59" t="s">
        <v>387</v>
      </c>
      <c r="EW59" t="s">
        <v>684</v>
      </c>
    </row>
    <row r="60" spans="8:153" x14ac:dyDescent="0.25">
      <c r="H60" t="s">
        <v>574</v>
      </c>
      <c r="J60" t="s">
        <v>817</v>
      </c>
      <c r="AA60" t="s">
        <v>836</v>
      </c>
      <c r="AG60" t="s">
        <v>389</v>
      </c>
      <c r="AO60" t="s">
        <v>389</v>
      </c>
      <c r="AP60" t="s">
        <v>726</v>
      </c>
      <c r="AS60" t="s">
        <v>663</v>
      </c>
      <c r="AT60" t="s">
        <v>663</v>
      </c>
      <c r="AZ60" t="s">
        <v>769</v>
      </c>
      <c r="EU60" t="s">
        <v>369</v>
      </c>
      <c r="EW60" t="s">
        <v>569</v>
      </c>
    </row>
    <row r="61" spans="8:153" x14ac:dyDescent="0.25">
      <c r="H61" t="s">
        <v>600</v>
      </c>
      <c r="J61" t="s">
        <v>369</v>
      </c>
      <c r="AA61" t="s">
        <v>837</v>
      </c>
      <c r="AG61" t="s">
        <v>831</v>
      </c>
      <c r="AO61" t="s">
        <v>831</v>
      </c>
      <c r="AP61" t="s">
        <v>626</v>
      </c>
      <c r="AS61" t="s">
        <v>677</v>
      </c>
      <c r="AT61" t="s">
        <v>677</v>
      </c>
      <c r="AZ61" t="s">
        <v>701</v>
      </c>
      <c r="EU61" t="s">
        <v>244</v>
      </c>
      <c r="EW61" t="s">
        <v>646</v>
      </c>
    </row>
    <row r="62" spans="8:153" x14ac:dyDescent="0.25">
      <c r="H62" t="s">
        <v>616</v>
      </c>
      <c r="J62" t="s">
        <v>366</v>
      </c>
      <c r="AA62" t="s">
        <v>760</v>
      </c>
      <c r="AG62" t="s">
        <v>833</v>
      </c>
      <c r="AO62" t="s">
        <v>833</v>
      </c>
      <c r="AP62" t="s">
        <v>735</v>
      </c>
      <c r="AS62" t="s">
        <v>701</v>
      </c>
      <c r="AT62" t="s">
        <v>701</v>
      </c>
      <c r="AZ62" t="s">
        <v>559</v>
      </c>
      <c r="EU62" t="s">
        <v>211</v>
      </c>
      <c r="EW62" t="s">
        <v>595</v>
      </c>
    </row>
    <row r="63" spans="8:153" x14ac:dyDescent="0.25">
      <c r="J63" t="s">
        <v>237</v>
      </c>
      <c r="AA63" t="s">
        <v>838</v>
      </c>
      <c r="AG63" t="s">
        <v>769</v>
      </c>
      <c r="AO63" t="s">
        <v>769</v>
      </c>
      <c r="AP63" t="s">
        <v>740</v>
      </c>
      <c r="AS63" t="s">
        <v>559</v>
      </c>
      <c r="AT63" t="s">
        <v>559</v>
      </c>
      <c r="AZ63" t="s">
        <v>702</v>
      </c>
      <c r="EU63" t="s">
        <v>366</v>
      </c>
      <c r="EW63" t="s">
        <v>376</v>
      </c>
    </row>
    <row r="64" spans="8:153" x14ac:dyDescent="0.25">
      <c r="J64" t="s">
        <v>393</v>
      </c>
      <c r="AA64" t="s">
        <v>714</v>
      </c>
      <c r="AG64" t="s">
        <v>663</v>
      </c>
      <c r="AO64" t="s">
        <v>663</v>
      </c>
      <c r="AP64" t="s">
        <v>800</v>
      </c>
      <c r="AS64" t="s">
        <v>702</v>
      </c>
      <c r="AT64" t="s">
        <v>702</v>
      </c>
      <c r="AZ64" t="s">
        <v>720</v>
      </c>
      <c r="EU64" t="s">
        <v>367</v>
      </c>
      <c r="EW64" t="s">
        <v>377</v>
      </c>
    </row>
    <row r="65" spans="10:153" x14ac:dyDescent="0.25">
      <c r="J65" t="s">
        <v>359</v>
      </c>
      <c r="AA65" t="s">
        <v>213</v>
      </c>
      <c r="AG65" t="s">
        <v>677</v>
      </c>
      <c r="AO65" t="s">
        <v>677</v>
      </c>
      <c r="AP65" t="s">
        <v>803</v>
      </c>
      <c r="AS65" t="s">
        <v>720</v>
      </c>
      <c r="AT65" t="s">
        <v>720</v>
      </c>
      <c r="AZ65" t="s">
        <v>728</v>
      </c>
      <c r="EU65" t="s">
        <v>212</v>
      </c>
      <c r="EW65" t="s">
        <v>396</v>
      </c>
    </row>
    <row r="66" spans="10:153" x14ac:dyDescent="0.25">
      <c r="J66" t="s">
        <v>364</v>
      </c>
      <c r="AA66" t="s">
        <v>549</v>
      </c>
      <c r="AG66" t="s">
        <v>701</v>
      </c>
      <c r="AO66" t="s">
        <v>701</v>
      </c>
      <c r="AP66" t="s">
        <v>804</v>
      </c>
      <c r="AS66" t="s">
        <v>728</v>
      </c>
      <c r="AT66" t="s">
        <v>728</v>
      </c>
      <c r="AZ66" t="s">
        <v>369</v>
      </c>
      <c r="EU66" t="s">
        <v>392</v>
      </c>
      <c r="EW66" t="s">
        <v>397</v>
      </c>
    </row>
    <row r="67" spans="10:153" x14ac:dyDescent="0.25">
      <c r="J67" t="s">
        <v>365</v>
      </c>
      <c r="AA67" t="s">
        <v>575</v>
      </c>
      <c r="AG67" t="s">
        <v>559</v>
      </c>
      <c r="AO67" t="s">
        <v>559</v>
      </c>
      <c r="AP67" t="s">
        <v>214</v>
      </c>
      <c r="AS67" t="s">
        <v>369</v>
      </c>
      <c r="AT67" t="s">
        <v>369</v>
      </c>
      <c r="AZ67" t="s">
        <v>741</v>
      </c>
      <c r="EU67" t="s">
        <v>393</v>
      </c>
      <c r="EW67" t="s">
        <v>361</v>
      </c>
    </row>
    <row r="68" spans="10:153" x14ac:dyDescent="0.25">
      <c r="J68" t="s">
        <v>230</v>
      </c>
      <c r="AA68" t="s">
        <v>584</v>
      </c>
      <c r="AG68" t="s">
        <v>702</v>
      </c>
      <c r="AO68" t="s">
        <v>702</v>
      </c>
      <c r="AP68" t="s">
        <v>550</v>
      </c>
      <c r="AS68" t="s">
        <v>741</v>
      </c>
      <c r="AT68" t="s">
        <v>741</v>
      </c>
      <c r="AZ68" t="s">
        <v>570</v>
      </c>
      <c r="EU68" t="s">
        <v>364</v>
      </c>
      <c r="EW68" t="s">
        <v>362</v>
      </c>
    </row>
    <row r="69" spans="10:153" x14ac:dyDescent="0.25">
      <c r="J69" t="s">
        <v>241</v>
      </c>
      <c r="AA69" t="s">
        <v>606</v>
      </c>
      <c r="AG69" t="s">
        <v>720</v>
      </c>
      <c r="AO69" t="s">
        <v>720</v>
      </c>
      <c r="AP69" t="s">
        <v>576</v>
      </c>
      <c r="AS69" t="s">
        <v>570</v>
      </c>
      <c r="AT69" t="s">
        <v>570</v>
      </c>
      <c r="AZ69" t="s">
        <v>688</v>
      </c>
      <c r="EU69" t="s">
        <v>365</v>
      </c>
      <c r="EW69" t="s">
        <v>356</v>
      </c>
    </row>
    <row r="70" spans="10:153" x14ac:dyDescent="0.25">
      <c r="J70" t="s">
        <v>400</v>
      </c>
      <c r="AA70" t="s">
        <v>614</v>
      </c>
      <c r="AG70" t="s">
        <v>229</v>
      </c>
      <c r="AO70" t="s">
        <v>229</v>
      </c>
      <c r="AP70" t="s">
        <v>819</v>
      </c>
      <c r="AS70" t="s">
        <v>688</v>
      </c>
      <c r="AT70" t="s">
        <v>688</v>
      </c>
      <c r="AZ70" t="s">
        <v>699</v>
      </c>
      <c r="EU70" t="s">
        <v>241</v>
      </c>
      <c r="EW70" t="s">
        <v>363</v>
      </c>
    </row>
    <row r="71" spans="10:153" x14ac:dyDescent="0.25">
      <c r="J71" t="s">
        <v>670</v>
      </c>
      <c r="AA71" t="s">
        <v>229</v>
      </c>
      <c r="AG71" t="s">
        <v>221</v>
      </c>
      <c r="AO71" t="s">
        <v>221</v>
      </c>
      <c r="AP71" t="s">
        <v>835</v>
      </c>
      <c r="AS71" t="s">
        <v>699</v>
      </c>
      <c r="AT71" t="s">
        <v>699</v>
      </c>
      <c r="AZ71" t="s">
        <v>711</v>
      </c>
      <c r="EU71" t="s">
        <v>399</v>
      </c>
      <c r="EW71" t="s">
        <v>368</v>
      </c>
    </row>
    <row r="72" spans="10:153" x14ac:dyDescent="0.25">
      <c r="J72" t="s">
        <v>684</v>
      </c>
      <c r="AA72" t="s">
        <v>224</v>
      </c>
      <c r="AG72" t="s">
        <v>561</v>
      </c>
      <c r="AO72" t="s">
        <v>561</v>
      </c>
      <c r="AP72" t="s">
        <v>596</v>
      </c>
      <c r="AS72" t="s">
        <v>711</v>
      </c>
      <c r="AT72" t="s">
        <v>711</v>
      </c>
      <c r="AZ72" t="s">
        <v>726</v>
      </c>
      <c r="EU72" t="s">
        <v>400</v>
      </c>
      <c r="EW72" t="s">
        <v>380</v>
      </c>
    </row>
    <row r="73" spans="10:153" x14ac:dyDescent="0.25">
      <c r="J73" t="s">
        <v>396</v>
      </c>
      <c r="AA73" t="s">
        <v>557</v>
      </c>
      <c r="AG73" t="s">
        <v>586</v>
      </c>
      <c r="AO73" t="s">
        <v>586</v>
      </c>
      <c r="AP73" t="s">
        <v>644</v>
      </c>
      <c r="AS73" t="s">
        <v>718</v>
      </c>
      <c r="AT73" t="s">
        <v>718</v>
      </c>
      <c r="AZ73" t="s">
        <v>219</v>
      </c>
      <c r="EU73" t="s">
        <v>670</v>
      </c>
      <c r="EW73" t="s">
        <v>382</v>
      </c>
    </row>
    <row r="74" spans="10:153" x14ac:dyDescent="0.25">
      <c r="J74" t="s">
        <v>397</v>
      </c>
      <c r="AA74" t="s">
        <v>582</v>
      </c>
      <c r="AG74" t="s">
        <v>556</v>
      </c>
      <c r="AO74" t="s">
        <v>556</v>
      </c>
      <c r="AP74" t="s">
        <v>229</v>
      </c>
      <c r="AS74" t="s">
        <v>726</v>
      </c>
      <c r="AT74" t="s">
        <v>726</v>
      </c>
      <c r="AZ74" t="s">
        <v>233</v>
      </c>
      <c r="EU74" t="s">
        <v>684</v>
      </c>
      <c r="EW74" t="s">
        <v>383</v>
      </c>
    </row>
    <row r="75" spans="10:153" x14ac:dyDescent="0.25">
      <c r="J75" t="s">
        <v>398</v>
      </c>
      <c r="AA75" t="s">
        <v>605</v>
      </c>
      <c r="AG75" t="s">
        <v>236</v>
      </c>
      <c r="AO75" t="s">
        <v>236</v>
      </c>
      <c r="AP75" t="s">
        <v>221</v>
      </c>
      <c r="AS75" t="s">
        <v>219</v>
      </c>
      <c r="AT75" t="s">
        <v>219</v>
      </c>
      <c r="AZ75" t="s">
        <v>626</v>
      </c>
      <c r="EU75" t="s">
        <v>710</v>
      </c>
      <c r="EW75" t="s">
        <v>384</v>
      </c>
    </row>
    <row r="76" spans="10:153" x14ac:dyDescent="0.25">
      <c r="J76" t="s">
        <v>360</v>
      </c>
      <c r="AA76" t="s">
        <v>236</v>
      </c>
      <c r="AG76" t="s">
        <v>211</v>
      </c>
      <c r="AO76" t="s">
        <v>211</v>
      </c>
      <c r="AP76" t="s">
        <v>561</v>
      </c>
      <c r="AS76" t="s">
        <v>233</v>
      </c>
      <c r="AT76" t="s">
        <v>233</v>
      </c>
      <c r="AZ76" t="s">
        <v>735</v>
      </c>
      <c r="EU76" t="s">
        <v>376</v>
      </c>
      <c r="EW76" t="s">
        <v>386</v>
      </c>
    </row>
    <row r="77" spans="10:153" x14ac:dyDescent="0.25">
      <c r="J77" t="s">
        <v>361</v>
      </c>
      <c r="AA77" t="s">
        <v>211</v>
      </c>
      <c r="AG77" t="s">
        <v>366</v>
      </c>
      <c r="AO77" t="s">
        <v>366</v>
      </c>
      <c r="AP77" t="s">
        <v>586</v>
      </c>
      <c r="AS77" t="s">
        <v>626</v>
      </c>
      <c r="AT77" t="s">
        <v>626</v>
      </c>
      <c r="AZ77" t="s">
        <v>740</v>
      </c>
      <c r="EU77" t="s">
        <v>377</v>
      </c>
      <c r="EW77" t="s">
        <v>385</v>
      </c>
    </row>
    <row r="78" spans="10:153" x14ac:dyDescent="0.25">
      <c r="J78" t="s">
        <v>362</v>
      </c>
      <c r="AA78" t="s">
        <v>366</v>
      </c>
      <c r="AG78" t="s">
        <v>581</v>
      </c>
      <c r="AO78" t="s">
        <v>581</v>
      </c>
      <c r="AP78" t="s">
        <v>556</v>
      </c>
      <c r="AS78" t="s">
        <v>735</v>
      </c>
      <c r="AT78" t="s">
        <v>735</v>
      </c>
      <c r="AZ78" t="s">
        <v>800</v>
      </c>
      <c r="EU78" t="s">
        <v>396</v>
      </c>
      <c r="EW78" t="s">
        <v>387</v>
      </c>
    </row>
    <row r="79" spans="10:153" x14ac:dyDescent="0.25">
      <c r="J79" t="s">
        <v>363</v>
      </c>
      <c r="AA79" t="s">
        <v>239</v>
      </c>
      <c r="AG79" t="s">
        <v>691</v>
      </c>
      <c r="AO79" t="s">
        <v>691</v>
      </c>
      <c r="AP79" t="s">
        <v>236</v>
      </c>
      <c r="AS79" t="s">
        <v>740</v>
      </c>
      <c r="AT79" t="s">
        <v>740</v>
      </c>
      <c r="AZ79" t="s">
        <v>803</v>
      </c>
      <c r="EU79" t="s">
        <v>397</v>
      </c>
      <c r="EW79" t="s">
        <v>388</v>
      </c>
    </row>
    <row r="80" spans="10:153" x14ac:dyDescent="0.25">
      <c r="J80" t="s">
        <v>368</v>
      </c>
      <c r="AA80" t="s">
        <v>585</v>
      </c>
      <c r="AG80" t="s">
        <v>603</v>
      </c>
      <c r="AO80" t="s">
        <v>603</v>
      </c>
      <c r="AP80" t="s">
        <v>211</v>
      </c>
      <c r="AS80" t="s">
        <v>800</v>
      </c>
      <c r="AT80" t="s">
        <v>800</v>
      </c>
      <c r="AZ80" t="s">
        <v>804</v>
      </c>
      <c r="EU80" t="s">
        <v>361</v>
      </c>
      <c r="EW80" t="s">
        <v>374</v>
      </c>
    </row>
    <row r="81" spans="10:153" x14ac:dyDescent="0.25">
      <c r="J81" t="s">
        <v>375</v>
      </c>
      <c r="AA81" t="s">
        <v>839</v>
      </c>
      <c r="AG81" t="s">
        <v>598</v>
      </c>
      <c r="AO81" t="s">
        <v>598</v>
      </c>
      <c r="AP81" t="s">
        <v>366</v>
      </c>
      <c r="AS81" t="s">
        <v>803</v>
      </c>
      <c r="AT81" t="s">
        <v>803</v>
      </c>
      <c r="AZ81" t="s">
        <v>805</v>
      </c>
      <c r="EU81" t="s">
        <v>362</v>
      </c>
      <c r="EW81" t="s">
        <v>375</v>
      </c>
    </row>
    <row r="82" spans="10:153" x14ac:dyDescent="0.25">
      <c r="J82" t="s">
        <v>395</v>
      </c>
      <c r="AA82" t="s">
        <v>230</v>
      </c>
      <c r="AG82" t="s">
        <v>839</v>
      </c>
      <c r="AO82" t="s">
        <v>839</v>
      </c>
      <c r="AP82" t="s">
        <v>581</v>
      </c>
      <c r="AS82" t="s">
        <v>804</v>
      </c>
      <c r="AT82" t="s">
        <v>804</v>
      </c>
      <c r="AZ82" t="s">
        <v>643</v>
      </c>
      <c r="EU82" t="s">
        <v>363</v>
      </c>
      <c r="EW82" t="s">
        <v>395</v>
      </c>
    </row>
    <row r="83" spans="10:153" x14ac:dyDescent="0.25">
      <c r="AA83" t="s">
        <v>679</v>
      </c>
      <c r="AG83" t="s">
        <v>228</v>
      </c>
      <c r="AO83" t="s">
        <v>228</v>
      </c>
      <c r="AP83" t="s">
        <v>691</v>
      </c>
      <c r="AS83" t="s">
        <v>805</v>
      </c>
      <c r="AT83" t="s">
        <v>805</v>
      </c>
      <c r="AZ83" t="s">
        <v>659</v>
      </c>
      <c r="EU83" t="s">
        <v>368</v>
      </c>
      <c r="EW83" t="s">
        <v>229</v>
      </c>
    </row>
    <row r="84" spans="10:153" x14ac:dyDescent="0.25">
      <c r="AA84" t="s">
        <v>778</v>
      </c>
      <c r="AG84" t="s">
        <v>230</v>
      </c>
      <c r="AO84" t="s">
        <v>230</v>
      </c>
      <c r="AP84" t="s">
        <v>603</v>
      </c>
      <c r="AS84" t="s">
        <v>643</v>
      </c>
      <c r="AT84" t="s">
        <v>643</v>
      </c>
      <c r="AZ84" t="s">
        <v>673</v>
      </c>
      <c r="EU84" t="s">
        <v>380</v>
      </c>
      <c r="EW84" t="s">
        <v>216</v>
      </c>
    </row>
    <row r="85" spans="10:153" x14ac:dyDescent="0.25">
      <c r="AA85" t="s">
        <v>593</v>
      </c>
      <c r="AG85" t="s">
        <v>800</v>
      </c>
      <c r="AO85" t="s">
        <v>800</v>
      </c>
      <c r="AP85" t="s">
        <v>598</v>
      </c>
      <c r="AS85" t="s">
        <v>659</v>
      </c>
      <c r="AT85" t="s">
        <v>659</v>
      </c>
      <c r="AZ85" t="s">
        <v>665</v>
      </c>
      <c r="EU85" t="s">
        <v>382</v>
      </c>
      <c r="EW85" t="s">
        <v>210</v>
      </c>
    </row>
    <row r="86" spans="10:153" x14ac:dyDescent="0.25">
      <c r="AA86" t="s">
        <v>670</v>
      </c>
      <c r="AG86" t="s">
        <v>803</v>
      </c>
      <c r="AO86" t="s">
        <v>803</v>
      </c>
      <c r="AP86" t="s">
        <v>839</v>
      </c>
      <c r="AS86" t="s">
        <v>673</v>
      </c>
      <c r="AT86" t="s">
        <v>673</v>
      </c>
      <c r="AZ86" t="s">
        <v>814</v>
      </c>
      <c r="EU86" t="s">
        <v>383</v>
      </c>
      <c r="EW86" t="s">
        <v>358</v>
      </c>
    </row>
    <row r="87" spans="10:153" x14ac:dyDescent="0.25">
      <c r="AA87" t="s">
        <v>840</v>
      </c>
      <c r="AG87" t="s">
        <v>804</v>
      </c>
      <c r="AO87" t="s">
        <v>804</v>
      </c>
      <c r="AP87" t="s">
        <v>679</v>
      </c>
      <c r="AS87" t="s">
        <v>665</v>
      </c>
      <c r="AT87" t="s">
        <v>665</v>
      </c>
      <c r="AZ87" t="s">
        <v>214</v>
      </c>
      <c r="EU87" t="s">
        <v>384</v>
      </c>
      <c r="EW87" t="s">
        <v>235</v>
      </c>
    </row>
    <row r="88" spans="10:153" x14ac:dyDescent="0.25">
      <c r="AA88" t="s">
        <v>755</v>
      </c>
      <c r="AG88" t="s">
        <v>679</v>
      </c>
      <c r="AO88" t="s">
        <v>679</v>
      </c>
      <c r="AP88" t="s">
        <v>841</v>
      </c>
      <c r="AS88" t="s">
        <v>814</v>
      </c>
      <c r="AT88" t="s">
        <v>814</v>
      </c>
      <c r="AZ88" t="s">
        <v>550</v>
      </c>
      <c r="EU88" t="s">
        <v>386</v>
      </c>
      <c r="EW88" t="s">
        <v>357</v>
      </c>
    </row>
    <row r="89" spans="10:153" x14ac:dyDescent="0.25">
      <c r="AA89" t="s">
        <v>560</v>
      </c>
      <c r="AG89" t="s">
        <v>841</v>
      </c>
      <c r="AO89" t="s">
        <v>841</v>
      </c>
      <c r="AP89" t="s">
        <v>593</v>
      </c>
      <c r="AS89" t="s">
        <v>214</v>
      </c>
      <c r="AT89" t="s">
        <v>214</v>
      </c>
      <c r="AZ89" t="s">
        <v>576</v>
      </c>
      <c r="EU89" t="s">
        <v>385</v>
      </c>
      <c r="EW89" t="s">
        <v>390</v>
      </c>
    </row>
    <row r="90" spans="10:153" x14ac:dyDescent="0.25">
      <c r="AA90" t="s">
        <v>217</v>
      </c>
      <c r="AG90" t="s">
        <v>593</v>
      </c>
      <c r="AO90" t="s">
        <v>593</v>
      </c>
      <c r="AP90" t="s">
        <v>584</v>
      </c>
      <c r="AS90" t="s">
        <v>550</v>
      </c>
      <c r="AT90" t="s">
        <v>550</v>
      </c>
      <c r="AZ90" t="s">
        <v>819</v>
      </c>
      <c r="EU90" t="s">
        <v>388</v>
      </c>
      <c r="EW90" t="s">
        <v>737</v>
      </c>
    </row>
    <row r="91" spans="10:153" x14ac:dyDescent="0.25">
      <c r="AA91" t="s">
        <v>553</v>
      </c>
      <c r="AG91" t="s">
        <v>584</v>
      </c>
      <c r="AO91" t="s">
        <v>584</v>
      </c>
      <c r="AP91" t="s">
        <v>606</v>
      </c>
      <c r="AS91" t="s">
        <v>576</v>
      </c>
      <c r="AT91" t="s">
        <v>576</v>
      </c>
      <c r="AZ91" t="s">
        <v>745</v>
      </c>
      <c r="EU91" t="s">
        <v>374</v>
      </c>
      <c r="EW91" t="s">
        <v>554</v>
      </c>
    </row>
    <row r="92" spans="10:153" x14ac:dyDescent="0.25">
      <c r="AA92" t="s">
        <v>579</v>
      </c>
      <c r="AG92" t="s">
        <v>606</v>
      </c>
      <c r="AO92" t="s">
        <v>606</v>
      </c>
      <c r="AP92" t="s">
        <v>755</v>
      </c>
      <c r="AS92" t="s">
        <v>819</v>
      </c>
      <c r="AT92" t="s">
        <v>819</v>
      </c>
      <c r="AZ92" t="s">
        <v>824</v>
      </c>
      <c r="EU92" t="s">
        <v>375</v>
      </c>
      <c r="EW92" t="s">
        <v>215</v>
      </c>
    </row>
    <row r="93" spans="10:153" x14ac:dyDescent="0.25">
      <c r="AA93" t="s">
        <v>634</v>
      </c>
      <c r="AG93" t="s">
        <v>755</v>
      </c>
      <c r="AO93" t="s">
        <v>755</v>
      </c>
      <c r="AP93" t="s">
        <v>560</v>
      </c>
      <c r="AS93" t="s">
        <v>745</v>
      </c>
      <c r="AT93" t="s">
        <v>745</v>
      </c>
      <c r="AZ93" t="s">
        <v>752</v>
      </c>
      <c r="EU93" t="s">
        <v>395</v>
      </c>
      <c r="EW93" t="s">
        <v>551</v>
      </c>
    </row>
    <row r="94" spans="10:153" x14ac:dyDescent="0.25">
      <c r="AA94" t="s">
        <v>649</v>
      </c>
      <c r="AG94" t="s">
        <v>560</v>
      </c>
      <c r="AO94" t="s">
        <v>560</v>
      </c>
      <c r="AP94" t="s">
        <v>217</v>
      </c>
      <c r="AS94" t="s">
        <v>824</v>
      </c>
      <c r="AT94" t="s">
        <v>824</v>
      </c>
      <c r="AZ94" t="s">
        <v>743</v>
      </c>
      <c r="EU94" t="s">
        <v>229</v>
      </c>
      <c r="EW94" t="s">
        <v>577</v>
      </c>
    </row>
    <row r="95" spans="10:153" x14ac:dyDescent="0.25">
      <c r="AA95" t="s">
        <v>601</v>
      </c>
      <c r="AG95" t="s">
        <v>217</v>
      </c>
      <c r="AO95" t="s">
        <v>217</v>
      </c>
      <c r="AP95" t="s">
        <v>553</v>
      </c>
      <c r="AS95" t="s">
        <v>752</v>
      </c>
      <c r="AT95" t="s">
        <v>752</v>
      </c>
      <c r="AZ95" t="s">
        <v>397</v>
      </c>
      <c r="EU95" t="s">
        <v>216</v>
      </c>
      <c r="EW95" t="s">
        <v>585</v>
      </c>
    </row>
    <row r="96" spans="10:153" x14ac:dyDescent="0.25">
      <c r="AA96" t="s">
        <v>747</v>
      </c>
      <c r="AG96" t="s">
        <v>553</v>
      </c>
      <c r="AO96" t="s">
        <v>553</v>
      </c>
      <c r="AP96" t="s">
        <v>579</v>
      </c>
      <c r="AS96" t="s">
        <v>743</v>
      </c>
      <c r="AT96" t="s">
        <v>743</v>
      </c>
      <c r="AZ96" t="s">
        <v>761</v>
      </c>
      <c r="EU96" t="s">
        <v>210</v>
      </c>
      <c r="EW96" t="s">
        <v>770</v>
      </c>
    </row>
    <row r="97" spans="27:153" x14ac:dyDescent="0.25">
      <c r="AA97" t="s">
        <v>617</v>
      </c>
      <c r="AG97" t="s">
        <v>579</v>
      </c>
      <c r="AO97" t="s">
        <v>579</v>
      </c>
      <c r="AP97" t="s">
        <v>634</v>
      </c>
      <c r="AS97" t="s">
        <v>397</v>
      </c>
      <c r="AT97" t="s">
        <v>397</v>
      </c>
      <c r="AZ97" t="s">
        <v>777</v>
      </c>
      <c r="EU97" t="s">
        <v>358</v>
      </c>
      <c r="EW97" t="s">
        <v>682</v>
      </c>
    </row>
    <row r="98" spans="27:153" x14ac:dyDescent="0.25">
      <c r="AA98" t="s">
        <v>564</v>
      </c>
      <c r="AG98" t="s">
        <v>634</v>
      </c>
      <c r="AO98" t="s">
        <v>634</v>
      </c>
      <c r="AP98" t="s">
        <v>649</v>
      </c>
      <c r="AS98" t="s">
        <v>761</v>
      </c>
      <c r="AT98" t="s">
        <v>761</v>
      </c>
      <c r="AZ98" t="s">
        <v>835</v>
      </c>
      <c r="EU98" t="s">
        <v>235</v>
      </c>
      <c r="EW98" t="s">
        <v>723</v>
      </c>
    </row>
    <row r="99" spans="27:153" x14ac:dyDescent="0.25">
      <c r="AA99" t="s">
        <v>668</v>
      </c>
      <c r="AG99" t="s">
        <v>649</v>
      </c>
      <c r="AO99" t="s">
        <v>649</v>
      </c>
      <c r="AP99" t="s">
        <v>580</v>
      </c>
      <c r="AS99" t="s">
        <v>777</v>
      </c>
      <c r="AT99" t="s">
        <v>777</v>
      </c>
      <c r="AZ99" t="s">
        <v>704</v>
      </c>
      <c r="EU99" t="s">
        <v>357</v>
      </c>
      <c r="EW99" t="s">
        <v>773</v>
      </c>
    </row>
    <row r="100" spans="27:153" x14ac:dyDescent="0.25">
      <c r="AA100" t="s">
        <v>738</v>
      </c>
      <c r="AG100" t="s">
        <v>580</v>
      </c>
      <c r="AO100" t="s">
        <v>580</v>
      </c>
      <c r="AP100" t="s">
        <v>602</v>
      </c>
      <c r="AS100" t="s">
        <v>835</v>
      </c>
      <c r="AT100" t="s">
        <v>835</v>
      </c>
      <c r="AZ100" t="s">
        <v>571</v>
      </c>
      <c r="EU100" t="s">
        <v>390</v>
      </c>
      <c r="EW100" t="s">
        <v>687</v>
      </c>
    </row>
    <row r="101" spans="27:153" x14ac:dyDescent="0.25">
      <c r="AA101" t="s">
        <v>396</v>
      </c>
      <c r="AG101" t="s">
        <v>602</v>
      </c>
      <c r="AO101" t="s">
        <v>602</v>
      </c>
      <c r="AP101" t="s">
        <v>614</v>
      </c>
      <c r="AS101" t="s">
        <v>704</v>
      </c>
      <c r="AT101" t="s">
        <v>704</v>
      </c>
      <c r="AZ101" t="s">
        <v>596</v>
      </c>
      <c r="EU101" t="s">
        <v>737</v>
      </c>
      <c r="EW101" t="s">
        <v>778</v>
      </c>
    </row>
    <row r="102" spans="27:153" x14ac:dyDescent="0.25">
      <c r="AA102" t="s">
        <v>398</v>
      </c>
      <c r="AG102" t="s">
        <v>614</v>
      </c>
      <c r="AO102" t="s">
        <v>614</v>
      </c>
      <c r="AP102" t="s">
        <v>625</v>
      </c>
      <c r="AS102" t="s">
        <v>571</v>
      </c>
      <c r="AT102" t="s">
        <v>571</v>
      </c>
      <c r="AZ102" t="s">
        <v>644</v>
      </c>
      <c r="EU102" t="s">
        <v>215</v>
      </c>
      <c r="EW102" t="s">
        <v>842</v>
      </c>
    </row>
    <row r="103" spans="27:153" x14ac:dyDescent="0.25">
      <c r="AA103" t="s">
        <v>360</v>
      </c>
      <c r="AG103" t="s">
        <v>625</v>
      </c>
      <c r="AO103" t="s">
        <v>625</v>
      </c>
      <c r="AP103" t="s">
        <v>782</v>
      </c>
      <c r="AS103" t="s">
        <v>596</v>
      </c>
      <c r="AT103" t="s">
        <v>596</v>
      </c>
      <c r="AZ103" t="s">
        <v>229</v>
      </c>
      <c r="EU103" t="s">
        <v>551</v>
      </c>
      <c r="EW103" t="s">
        <v>599</v>
      </c>
    </row>
    <row r="104" spans="27:153" x14ac:dyDescent="0.25">
      <c r="AA104" t="s">
        <v>604</v>
      </c>
      <c r="AG104" t="s">
        <v>782</v>
      </c>
      <c r="AO104" t="s">
        <v>782</v>
      </c>
      <c r="AP104" t="s">
        <v>785</v>
      </c>
      <c r="AS104" t="s">
        <v>644</v>
      </c>
      <c r="AT104" t="s">
        <v>644</v>
      </c>
      <c r="AZ104" t="s">
        <v>236</v>
      </c>
      <c r="EU104" t="s">
        <v>577</v>
      </c>
      <c r="EW104" t="s">
        <v>615</v>
      </c>
    </row>
    <row r="105" spans="27:153" x14ac:dyDescent="0.25">
      <c r="AA105" t="s">
        <v>361</v>
      </c>
      <c r="AG105" t="s">
        <v>785</v>
      </c>
      <c r="AO105" t="s">
        <v>785</v>
      </c>
      <c r="AP105" t="s">
        <v>618</v>
      </c>
      <c r="AS105" t="s">
        <v>229</v>
      </c>
      <c r="AT105" t="s">
        <v>229</v>
      </c>
      <c r="AZ105" t="s">
        <v>211</v>
      </c>
      <c r="EU105" t="s">
        <v>585</v>
      </c>
      <c r="EW105" t="s">
        <v>627</v>
      </c>
    </row>
    <row r="106" spans="27:153" x14ac:dyDescent="0.25">
      <c r="AA106" t="s">
        <v>363</v>
      </c>
      <c r="AG106" t="s">
        <v>618</v>
      </c>
      <c r="AO106" t="s">
        <v>618</v>
      </c>
      <c r="AP106" t="s">
        <v>657</v>
      </c>
      <c r="AS106" t="s">
        <v>221</v>
      </c>
      <c r="AT106" t="s">
        <v>221</v>
      </c>
      <c r="AZ106" t="s">
        <v>366</v>
      </c>
      <c r="EU106" t="s">
        <v>770</v>
      </c>
      <c r="EW106" t="s">
        <v>643</v>
      </c>
    </row>
    <row r="107" spans="27:153" x14ac:dyDescent="0.25">
      <c r="AA107" t="s">
        <v>676</v>
      </c>
      <c r="AG107" t="s">
        <v>657</v>
      </c>
      <c r="AO107" t="s">
        <v>657</v>
      </c>
      <c r="AP107" t="s">
        <v>672</v>
      </c>
      <c r="AS107" t="s">
        <v>561</v>
      </c>
      <c r="AT107" t="s">
        <v>561</v>
      </c>
      <c r="AZ107" t="s">
        <v>839</v>
      </c>
      <c r="EU107" t="s">
        <v>682</v>
      </c>
      <c r="EW107" t="s">
        <v>659</v>
      </c>
    </row>
    <row r="108" spans="27:153" x14ac:dyDescent="0.25">
      <c r="AA108" t="s">
        <v>637</v>
      </c>
      <c r="AG108" t="s">
        <v>672</v>
      </c>
      <c r="AO108" t="s">
        <v>672</v>
      </c>
      <c r="AP108" t="s">
        <v>601</v>
      </c>
      <c r="AS108" t="s">
        <v>586</v>
      </c>
      <c r="AT108" t="s">
        <v>586</v>
      </c>
      <c r="AZ108" t="s">
        <v>228</v>
      </c>
      <c r="EU108" t="s">
        <v>723</v>
      </c>
      <c r="EW108" t="s">
        <v>673</v>
      </c>
    </row>
    <row r="109" spans="27:153" x14ac:dyDescent="0.25">
      <c r="AA109" t="s">
        <v>652</v>
      </c>
      <c r="AG109" t="s">
        <v>601</v>
      </c>
      <c r="AO109" t="s">
        <v>601</v>
      </c>
      <c r="AP109" t="s">
        <v>747</v>
      </c>
      <c r="AS109" t="s">
        <v>556</v>
      </c>
      <c r="AT109" t="s">
        <v>556</v>
      </c>
      <c r="AZ109" t="s">
        <v>230</v>
      </c>
      <c r="EU109" t="s">
        <v>773</v>
      </c>
      <c r="EW109" t="s">
        <v>686</v>
      </c>
    </row>
    <row r="110" spans="27:153" x14ac:dyDescent="0.25">
      <c r="AA110" t="s">
        <v>380</v>
      </c>
      <c r="AG110" t="s">
        <v>747</v>
      </c>
      <c r="AO110" t="s">
        <v>747</v>
      </c>
      <c r="AP110" t="s">
        <v>617</v>
      </c>
      <c r="AS110" t="s">
        <v>236</v>
      </c>
      <c r="AT110" t="s">
        <v>236</v>
      </c>
      <c r="AZ110" t="s">
        <v>679</v>
      </c>
      <c r="EU110" t="s">
        <v>687</v>
      </c>
      <c r="EW110" t="s">
        <v>665</v>
      </c>
    </row>
    <row r="111" spans="27:153" x14ac:dyDescent="0.25">
      <c r="AA111" t="s">
        <v>780</v>
      </c>
      <c r="AG111" t="s">
        <v>617</v>
      </c>
      <c r="AO111" t="s">
        <v>617</v>
      </c>
      <c r="AP111" t="s">
        <v>564</v>
      </c>
      <c r="AS111" t="s">
        <v>211</v>
      </c>
      <c r="AT111" t="s">
        <v>211</v>
      </c>
      <c r="AZ111" t="s">
        <v>841</v>
      </c>
      <c r="EU111" t="s">
        <v>778</v>
      </c>
      <c r="EW111" t="s">
        <v>736</v>
      </c>
    </row>
    <row r="112" spans="27:153" x14ac:dyDescent="0.25">
      <c r="AA112" t="s">
        <v>678</v>
      </c>
      <c r="AG112" t="s">
        <v>564</v>
      </c>
      <c r="AO112" t="s">
        <v>564</v>
      </c>
      <c r="AP112" t="s">
        <v>668</v>
      </c>
      <c r="AS112" t="s">
        <v>366</v>
      </c>
      <c r="AT112" t="s">
        <v>366</v>
      </c>
      <c r="AZ112" t="s">
        <v>584</v>
      </c>
      <c r="EU112" t="s">
        <v>842</v>
      </c>
      <c r="EW112" t="s">
        <v>841</v>
      </c>
    </row>
    <row r="113" spans="27:153" x14ac:dyDescent="0.25">
      <c r="AA113" t="s">
        <v>690</v>
      </c>
      <c r="AG113" t="s">
        <v>668</v>
      </c>
      <c r="AO113" t="s">
        <v>668</v>
      </c>
      <c r="AP113" t="s">
        <v>738</v>
      </c>
      <c r="AS113" t="s">
        <v>581</v>
      </c>
      <c r="AT113" t="s">
        <v>581</v>
      </c>
      <c r="AZ113" t="s">
        <v>606</v>
      </c>
      <c r="EU113" t="s">
        <v>599</v>
      </c>
      <c r="EW113" t="s">
        <v>811</v>
      </c>
    </row>
    <row r="114" spans="27:153" x14ac:dyDescent="0.25">
      <c r="AA114" t="s">
        <v>648</v>
      </c>
      <c r="AG114" t="s">
        <v>738</v>
      </c>
      <c r="AO114" t="s">
        <v>738</v>
      </c>
      <c r="AP114" t="s">
        <v>363</v>
      </c>
      <c r="AS114" t="s">
        <v>691</v>
      </c>
      <c r="AT114" t="s">
        <v>691</v>
      </c>
      <c r="AZ114" t="s">
        <v>755</v>
      </c>
      <c r="EU114" t="s">
        <v>615</v>
      </c>
      <c r="EW114" t="s">
        <v>815</v>
      </c>
    </row>
    <row r="115" spans="27:153" x14ac:dyDescent="0.25">
      <c r="AA115" t="s">
        <v>734</v>
      </c>
      <c r="AG115" t="s">
        <v>397</v>
      </c>
      <c r="AO115" t="s">
        <v>397</v>
      </c>
      <c r="AP115" t="s">
        <v>829</v>
      </c>
      <c r="AS115" t="s">
        <v>603</v>
      </c>
      <c r="AT115" t="s">
        <v>603</v>
      </c>
      <c r="AZ115" t="s">
        <v>560</v>
      </c>
      <c r="EU115" t="s">
        <v>627</v>
      </c>
      <c r="EW115" t="s">
        <v>813</v>
      </c>
    </row>
    <row r="116" spans="27:153" x14ac:dyDescent="0.25">
      <c r="AA116" t="s">
        <v>843</v>
      </c>
      <c r="AG116" t="s">
        <v>604</v>
      </c>
      <c r="AO116" t="s">
        <v>604</v>
      </c>
      <c r="AP116" t="s">
        <v>830</v>
      </c>
      <c r="AS116" t="s">
        <v>598</v>
      </c>
      <c r="AT116" t="s">
        <v>598</v>
      </c>
      <c r="AZ116" t="s">
        <v>217</v>
      </c>
      <c r="EU116" t="s">
        <v>643</v>
      </c>
      <c r="EW116" t="s">
        <v>816</v>
      </c>
    </row>
    <row r="117" spans="27:153" x14ac:dyDescent="0.25">
      <c r="AA117" t="s">
        <v>225</v>
      </c>
      <c r="AG117" t="s">
        <v>363</v>
      </c>
      <c r="AO117" t="s">
        <v>363</v>
      </c>
      <c r="AP117" t="s">
        <v>832</v>
      </c>
      <c r="AS117" t="s">
        <v>839</v>
      </c>
      <c r="AT117" t="s">
        <v>839</v>
      </c>
      <c r="AZ117" t="s">
        <v>553</v>
      </c>
      <c r="EU117" t="s">
        <v>659</v>
      </c>
      <c r="EW117" t="s">
        <v>818</v>
      </c>
    </row>
    <row r="118" spans="27:153" x14ac:dyDescent="0.25">
      <c r="AA118" t="s">
        <v>558</v>
      </c>
      <c r="AG118" t="s">
        <v>829</v>
      </c>
      <c r="AO118" t="s">
        <v>829</v>
      </c>
      <c r="AP118" t="s">
        <v>380</v>
      </c>
      <c r="AS118" t="s">
        <v>228</v>
      </c>
      <c r="AT118" t="s">
        <v>228</v>
      </c>
      <c r="AZ118" t="s">
        <v>579</v>
      </c>
      <c r="EU118" t="s">
        <v>673</v>
      </c>
      <c r="EW118" t="s">
        <v>232</v>
      </c>
    </row>
    <row r="119" spans="27:153" x14ac:dyDescent="0.25">
      <c r="AA119" t="s">
        <v>583</v>
      </c>
      <c r="AG119" t="s">
        <v>830</v>
      </c>
      <c r="AO119" t="s">
        <v>830</v>
      </c>
      <c r="AP119" t="s">
        <v>780</v>
      </c>
      <c r="AS119" t="s">
        <v>230</v>
      </c>
      <c r="AT119" t="s">
        <v>230</v>
      </c>
      <c r="AZ119" t="s">
        <v>634</v>
      </c>
      <c r="EU119" t="s">
        <v>686</v>
      </c>
      <c r="EW119" t="s">
        <v>565</v>
      </c>
    </row>
    <row r="120" spans="27:153" x14ac:dyDescent="0.25">
      <c r="AA120" t="s">
        <v>221</v>
      </c>
      <c r="AG120" t="s">
        <v>832</v>
      </c>
      <c r="AO120" t="s">
        <v>832</v>
      </c>
      <c r="AP120" t="s">
        <v>226</v>
      </c>
      <c r="AS120" t="s">
        <v>841</v>
      </c>
      <c r="AT120" t="s">
        <v>841</v>
      </c>
      <c r="AZ120" t="s">
        <v>649</v>
      </c>
      <c r="EU120" t="s">
        <v>665</v>
      </c>
      <c r="EW120" t="s">
        <v>590</v>
      </c>
    </row>
    <row r="121" spans="27:153" x14ac:dyDescent="0.25">
      <c r="AA121" t="s">
        <v>568</v>
      </c>
      <c r="AG121" t="s">
        <v>380</v>
      </c>
      <c r="AO121" t="s">
        <v>380</v>
      </c>
      <c r="AP121" t="s">
        <v>645</v>
      </c>
      <c r="AS121" t="s">
        <v>593</v>
      </c>
      <c r="AT121" t="s">
        <v>593</v>
      </c>
      <c r="AZ121" t="s">
        <v>580</v>
      </c>
      <c r="EU121" t="s">
        <v>736</v>
      </c>
      <c r="EW121" t="s">
        <v>829</v>
      </c>
    </row>
    <row r="122" spans="27:153" x14ac:dyDescent="0.25">
      <c r="AA122" t="s">
        <v>237</v>
      </c>
      <c r="AG122" t="s">
        <v>780</v>
      </c>
      <c r="AO122" t="s">
        <v>780</v>
      </c>
      <c r="AP122" t="s">
        <v>661</v>
      </c>
      <c r="AS122" t="s">
        <v>584</v>
      </c>
      <c r="AT122" t="s">
        <v>584</v>
      </c>
      <c r="AZ122" t="s">
        <v>602</v>
      </c>
      <c r="EU122" t="s">
        <v>841</v>
      </c>
      <c r="EW122" t="s">
        <v>830</v>
      </c>
    </row>
    <row r="123" spans="27:153" x14ac:dyDescent="0.25">
      <c r="AA123" t="s">
        <v>581</v>
      </c>
      <c r="AG123" t="s">
        <v>645</v>
      </c>
      <c r="AO123" t="s">
        <v>645</v>
      </c>
      <c r="AP123" t="s">
        <v>678</v>
      </c>
      <c r="AS123" t="s">
        <v>606</v>
      </c>
      <c r="AT123" t="s">
        <v>606</v>
      </c>
      <c r="AZ123" t="s">
        <v>614</v>
      </c>
      <c r="EU123" t="s">
        <v>811</v>
      </c>
      <c r="EW123" t="s">
        <v>832</v>
      </c>
    </row>
    <row r="124" spans="27:153" x14ac:dyDescent="0.25">
      <c r="AA124" t="s">
        <v>603</v>
      </c>
      <c r="AG124" t="s">
        <v>661</v>
      </c>
      <c r="AO124" t="s">
        <v>661</v>
      </c>
      <c r="AP124" t="s">
        <v>690</v>
      </c>
      <c r="AS124" t="s">
        <v>755</v>
      </c>
      <c r="AT124" t="s">
        <v>755</v>
      </c>
      <c r="AZ124" t="s">
        <v>625</v>
      </c>
      <c r="EU124" t="s">
        <v>815</v>
      </c>
      <c r="EW124" t="s">
        <v>389</v>
      </c>
    </row>
    <row r="125" spans="27:153" x14ac:dyDescent="0.25">
      <c r="AA125" t="s">
        <v>240</v>
      </c>
      <c r="AG125" t="s">
        <v>678</v>
      </c>
      <c r="AO125" t="s">
        <v>678</v>
      </c>
      <c r="AP125" t="s">
        <v>571</v>
      </c>
      <c r="AS125" t="s">
        <v>560</v>
      </c>
      <c r="AT125" t="s">
        <v>560</v>
      </c>
      <c r="AZ125" t="s">
        <v>782</v>
      </c>
      <c r="EU125" t="s">
        <v>813</v>
      </c>
      <c r="EW125" t="s">
        <v>799</v>
      </c>
    </row>
    <row r="126" spans="27:153" x14ac:dyDescent="0.25">
      <c r="AA126" t="s">
        <v>788</v>
      </c>
      <c r="AG126" t="s">
        <v>690</v>
      </c>
      <c r="AO126" t="s">
        <v>690</v>
      </c>
      <c r="AP126" t="s">
        <v>629</v>
      </c>
      <c r="AS126" t="s">
        <v>217</v>
      </c>
      <c r="AT126" t="s">
        <v>217</v>
      </c>
      <c r="AZ126" t="s">
        <v>785</v>
      </c>
      <c r="EU126" t="s">
        <v>816</v>
      </c>
      <c r="EW126" t="s">
        <v>596</v>
      </c>
    </row>
    <row r="127" spans="27:153" x14ac:dyDescent="0.25">
      <c r="AA127" t="s">
        <v>359</v>
      </c>
      <c r="AG127" t="s">
        <v>835</v>
      </c>
      <c r="AO127" t="s">
        <v>835</v>
      </c>
      <c r="AP127" t="s">
        <v>663</v>
      </c>
      <c r="AS127" t="s">
        <v>553</v>
      </c>
      <c r="AT127" t="s">
        <v>553</v>
      </c>
      <c r="AZ127" t="s">
        <v>618</v>
      </c>
      <c r="EU127" t="s">
        <v>818</v>
      </c>
      <c r="EW127" t="s">
        <v>629</v>
      </c>
    </row>
    <row r="128" spans="27:153" x14ac:dyDescent="0.25">
      <c r="AA128" t="s">
        <v>797</v>
      </c>
      <c r="AG128" t="s">
        <v>571</v>
      </c>
      <c r="AO128" t="s">
        <v>571</v>
      </c>
      <c r="AP128" t="s">
        <v>677</v>
      </c>
      <c r="AS128" t="s">
        <v>579</v>
      </c>
      <c r="AT128" t="s">
        <v>579</v>
      </c>
      <c r="AZ128" t="s">
        <v>657</v>
      </c>
      <c r="EU128" t="s">
        <v>232</v>
      </c>
      <c r="EW128" t="s">
        <v>644</v>
      </c>
    </row>
    <row r="129" spans="27:153" x14ac:dyDescent="0.25">
      <c r="AA129" t="s">
        <v>802</v>
      </c>
      <c r="AG129" t="s">
        <v>629</v>
      </c>
      <c r="AO129" t="s">
        <v>629</v>
      </c>
      <c r="AP129" t="s">
        <v>701</v>
      </c>
      <c r="AS129" t="s">
        <v>634</v>
      </c>
      <c r="AT129" t="s">
        <v>634</v>
      </c>
      <c r="AZ129" t="s">
        <v>672</v>
      </c>
      <c r="EU129" t="s">
        <v>565</v>
      </c>
      <c r="EW129" t="s">
        <v>394</v>
      </c>
    </row>
    <row r="130" spans="27:153" x14ac:dyDescent="0.25">
      <c r="AA130" t="s">
        <v>705</v>
      </c>
      <c r="AG130" t="s">
        <v>245</v>
      </c>
      <c r="AO130" t="s">
        <v>245</v>
      </c>
      <c r="AP130" t="s">
        <v>245</v>
      </c>
      <c r="AS130" t="s">
        <v>649</v>
      </c>
      <c r="AT130" t="s">
        <v>649</v>
      </c>
      <c r="AZ130" t="s">
        <v>601</v>
      </c>
      <c r="EU130" t="s">
        <v>590</v>
      </c>
      <c r="EW130" t="s">
        <v>238</v>
      </c>
    </row>
    <row r="131" spans="27:153" x14ac:dyDescent="0.25">
      <c r="AA131" t="s">
        <v>806</v>
      </c>
      <c r="AG131" t="s">
        <v>633</v>
      </c>
      <c r="AO131" t="s">
        <v>633</v>
      </c>
      <c r="AP131" t="s">
        <v>633</v>
      </c>
      <c r="AS131" t="s">
        <v>580</v>
      </c>
      <c r="AT131" t="s">
        <v>580</v>
      </c>
      <c r="AZ131" t="s">
        <v>747</v>
      </c>
      <c r="EU131" t="s">
        <v>829</v>
      </c>
      <c r="EW131" t="s">
        <v>563</v>
      </c>
    </row>
    <row r="132" spans="27:153" x14ac:dyDescent="0.25">
      <c r="AA132" t="s">
        <v>808</v>
      </c>
      <c r="AG132" t="s">
        <v>648</v>
      </c>
      <c r="AO132" t="s">
        <v>648</v>
      </c>
      <c r="AP132" t="s">
        <v>648</v>
      </c>
      <c r="AS132" t="s">
        <v>602</v>
      </c>
      <c r="AT132" t="s">
        <v>602</v>
      </c>
      <c r="AZ132" t="s">
        <v>617</v>
      </c>
      <c r="EU132" t="s">
        <v>830</v>
      </c>
      <c r="EW132" t="s">
        <v>589</v>
      </c>
    </row>
    <row r="133" spans="27:153" x14ac:dyDescent="0.25">
      <c r="AA133" t="s">
        <v>625</v>
      </c>
      <c r="AG133" t="s">
        <v>619</v>
      </c>
      <c r="AP133" t="s">
        <v>559</v>
      </c>
      <c r="AS133" t="s">
        <v>614</v>
      </c>
      <c r="AT133" t="s">
        <v>614</v>
      </c>
      <c r="AZ133" t="s">
        <v>564</v>
      </c>
      <c r="EU133" t="s">
        <v>832</v>
      </c>
      <c r="EW133" t="s">
        <v>108</v>
      </c>
    </row>
    <row r="134" spans="27:153" x14ac:dyDescent="0.25">
      <c r="AA134" t="s">
        <v>721</v>
      </c>
      <c r="AG134" t="s">
        <v>635</v>
      </c>
      <c r="AS134" t="s">
        <v>625</v>
      </c>
      <c r="AT134" t="s">
        <v>625</v>
      </c>
      <c r="AZ134" t="s">
        <v>668</v>
      </c>
      <c r="EU134" t="s">
        <v>389</v>
      </c>
      <c r="EW134" t="s">
        <v>562</v>
      </c>
    </row>
    <row r="135" spans="27:153" x14ac:dyDescent="0.25">
      <c r="AA135" t="s">
        <v>823</v>
      </c>
      <c r="AG135" t="s">
        <v>650</v>
      </c>
      <c r="AS135" t="s">
        <v>782</v>
      </c>
      <c r="AT135" t="s">
        <v>782</v>
      </c>
      <c r="AZ135" t="s">
        <v>738</v>
      </c>
      <c r="EU135" t="s">
        <v>799</v>
      </c>
      <c r="EW135" t="s">
        <v>587</v>
      </c>
    </row>
    <row r="136" spans="27:153" x14ac:dyDescent="0.25">
      <c r="AA136" t="s">
        <v>235</v>
      </c>
      <c r="AG136" t="s">
        <v>674</v>
      </c>
      <c r="AS136" t="s">
        <v>785</v>
      </c>
      <c r="AT136" t="s">
        <v>785</v>
      </c>
      <c r="AZ136" t="s">
        <v>604</v>
      </c>
      <c r="EU136" t="s">
        <v>596</v>
      </c>
      <c r="EW136" t="s">
        <v>588</v>
      </c>
    </row>
    <row r="137" spans="27:153" x14ac:dyDescent="0.25">
      <c r="AA137" t="s">
        <v>357</v>
      </c>
      <c r="AG137" t="s">
        <v>799</v>
      </c>
      <c r="AS137" t="s">
        <v>618</v>
      </c>
      <c r="AT137" t="s">
        <v>618</v>
      </c>
      <c r="AZ137" t="s">
        <v>363</v>
      </c>
      <c r="EU137" t="s">
        <v>629</v>
      </c>
      <c r="EW137" t="s">
        <v>608</v>
      </c>
    </row>
    <row r="138" spans="27:153" x14ac:dyDescent="0.25">
      <c r="AA138" t="s">
        <v>241</v>
      </c>
      <c r="AG138" t="s">
        <v>820</v>
      </c>
      <c r="AS138" t="s">
        <v>657</v>
      </c>
      <c r="AT138" t="s">
        <v>657</v>
      </c>
      <c r="AZ138" t="s">
        <v>380</v>
      </c>
      <c r="EU138" t="s">
        <v>644</v>
      </c>
      <c r="EW138" t="s">
        <v>620</v>
      </c>
    </row>
    <row r="139" spans="27:153" x14ac:dyDescent="0.25">
      <c r="AA139" t="s">
        <v>5</v>
      </c>
      <c r="AS139" t="s">
        <v>672</v>
      </c>
      <c r="AT139" t="s">
        <v>672</v>
      </c>
      <c r="AZ139" t="s">
        <v>780</v>
      </c>
      <c r="EU139" t="s">
        <v>394</v>
      </c>
      <c r="EW139" t="s">
        <v>679</v>
      </c>
    </row>
    <row r="140" spans="27:153" x14ac:dyDescent="0.25">
      <c r="AA140" t="s">
        <v>569</v>
      </c>
      <c r="AS140" t="s">
        <v>601</v>
      </c>
      <c r="AT140" t="s">
        <v>601</v>
      </c>
      <c r="AZ140" t="s">
        <v>645</v>
      </c>
      <c r="EU140" t="s">
        <v>108</v>
      </c>
      <c r="EW140" t="s">
        <v>692</v>
      </c>
    </row>
    <row r="141" spans="27:153" x14ac:dyDescent="0.25">
      <c r="AA141" t="s">
        <v>595</v>
      </c>
      <c r="AS141" t="s">
        <v>747</v>
      </c>
      <c r="AT141" t="s">
        <v>747</v>
      </c>
      <c r="AZ141" t="s">
        <v>661</v>
      </c>
      <c r="EU141" t="s">
        <v>562</v>
      </c>
      <c r="EW141" t="s">
        <v>703</v>
      </c>
    </row>
    <row r="142" spans="27:153" x14ac:dyDescent="0.25">
      <c r="AA142" t="s">
        <v>607</v>
      </c>
      <c r="AS142" t="s">
        <v>617</v>
      </c>
      <c r="AT142" t="s">
        <v>617</v>
      </c>
      <c r="AZ142" t="s">
        <v>678</v>
      </c>
      <c r="EU142" t="s">
        <v>587</v>
      </c>
      <c r="EW142" t="s">
        <v>715</v>
      </c>
    </row>
    <row r="143" spans="27:153" x14ac:dyDescent="0.25">
      <c r="AA143" t="s">
        <v>619</v>
      </c>
      <c r="AS143" t="s">
        <v>564</v>
      </c>
      <c r="AT143" t="s">
        <v>564</v>
      </c>
      <c r="AZ143" t="s">
        <v>690</v>
      </c>
      <c r="EU143" t="s">
        <v>588</v>
      </c>
      <c r="EW143" t="s">
        <v>601</v>
      </c>
    </row>
    <row r="144" spans="27:153" x14ac:dyDescent="0.25">
      <c r="AA144" t="s">
        <v>650</v>
      </c>
      <c r="AS144" t="s">
        <v>668</v>
      </c>
      <c r="AT144" t="s">
        <v>668</v>
      </c>
      <c r="AZ144" t="s">
        <v>629</v>
      </c>
      <c r="EU144" t="s">
        <v>608</v>
      </c>
      <c r="EW144" t="s">
        <v>747</v>
      </c>
    </row>
    <row r="145" spans="27:153" x14ac:dyDescent="0.25">
      <c r="AA145" t="s">
        <v>664</v>
      </c>
      <c r="AS145" t="s">
        <v>738</v>
      </c>
      <c r="AT145" t="s">
        <v>738</v>
      </c>
      <c r="AZ145" t="s">
        <v>245</v>
      </c>
      <c r="EU145" t="s">
        <v>620</v>
      </c>
      <c r="EW145" t="s">
        <v>246</v>
      </c>
    </row>
    <row r="146" spans="27:153" x14ac:dyDescent="0.25">
      <c r="AA146" t="s">
        <v>684</v>
      </c>
      <c r="AS146" t="s">
        <v>604</v>
      </c>
      <c r="AT146" t="s">
        <v>604</v>
      </c>
      <c r="AZ146" t="s">
        <v>633</v>
      </c>
      <c r="EU146" t="s">
        <v>679</v>
      </c>
      <c r="EW146" t="s">
        <v>573</v>
      </c>
    </row>
    <row r="147" spans="27:153" x14ac:dyDescent="0.25">
      <c r="AA147" t="s">
        <v>683</v>
      </c>
      <c r="AS147" t="s">
        <v>363</v>
      </c>
      <c r="AT147" t="s">
        <v>363</v>
      </c>
      <c r="AZ147" t="s">
        <v>648</v>
      </c>
      <c r="EU147" t="s">
        <v>692</v>
      </c>
      <c r="EW147" t="s">
        <v>597</v>
      </c>
    </row>
    <row r="148" spans="27:153" x14ac:dyDescent="0.25">
      <c r="AA148" t="s">
        <v>695</v>
      </c>
      <c r="AS148" t="s">
        <v>829</v>
      </c>
      <c r="AT148" t="s">
        <v>829</v>
      </c>
      <c r="AZ148" t="s">
        <v>842</v>
      </c>
      <c r="EU148" t="s">
        <v>703</v>
      </c>
      <c r="EW148" t="s">
        <v>677</v>
      </c>
    </row>
    <row r="149" spans="27:153" x14ac:dyDescent="0.25">
      <c r="AA149" t="s">
        <v>707</v>
      </c>
      <c r="AS149" t="s">
        <v>830</v>
      </c>
      <c r="AT149" t="s">
        <v>830</v>
      </c>
      <c r="EU149" t="s">
        <v>715</v>
      </c>
      <c r="EW149" t="s">
        <v>740</v>
      </c>
    </row>
    <row r="150" spans="27:153" x14ac:dyDescent="0.25">
      <c r="AA150" t="s">
        <v>716</v>
      </c>
      <c r="AS150" t="s">
        <v>832</v>
      </c>
      <c r="AT150" t="s">
        <v>832</v>
      </c>
      <c r="EU150" t="s">
        <v>601</v>
      </c>
      <c r="EW150" t="s">
        <v>727</v>
      </c>
    </row>
    <row r="151" spans="27:153" x14ac:dyDescent="0.25">
      <c r="AA151" t="s">
        <v>724</v>
      </c>
      <c r="AS151" t="s">
        <v>380</v>
      </c>
      <c r="AT151" t="s">
        <v>380</v>
      </c>
      <c r="EU151" t="s">
        <v>747</v>
      </c>
      <c r="EW151" t="s">
        <v>844</v>
      </c>
    </row>
    <row r="152" spans="27:153" x14ac:dyDescent="0.25">
      <c r="AA152" t="s">
        <v>730</v>
      </c>
      <c r="AS152" t="s">
        <v>780</v>
      </c>
      <c r="AT152" t="s">
        <v>780</v>
      </c>
      <c r="EU152" t="s">
        <v>246</v>
      </c>
      <c r="EW152" t="s">
        <v>697</v>
      </c>
    </row>
    <row r="153" spans="27:153" x14ac:dyDescent="0.25">
      <c r="AA153" t="s">
        <v>748</v>
      </c>
      <c r="AS153" t="s">
        <v>645</v>
      </c>
      <c r="AT153" t="s">
        <v>645</v>
      </c>
      <c r="EU153" t="s">
        <v>573</v>
      </c>
      <c r="EW153" t="s">
        <v>845</v>
      </c>
    </row>
    <row r="154" spans="27:153" x14ac:dyDescent="0.25">
      <c r="AA154" t="s">
        <v>758</v>
      </c>
      <c r="AS154" t="s">
        <v>661</v>
      </c>
      <c r="AT154" t="s">
        <v>661</v>
      </c>
      <c r="EU154" t="s">
        <v>597</v>
      </c>
      <c r="EW154" t="s">
        <v>846</v>
      </c>
    </row>
    <row r="155" spans="27:153" x14ac:dyDescent="0.25">
      <c r="AA155" t="s">
        <v>764</v>
      </c>
      <c r="AS155" t="s">
        <v>629</v>
      </c>
      <c r="AT155" t="s">
        <v>629</v>
      </c>
      <c r="EU155" t="s">
        <v>677</v>
      </c>
    </row>
    <row r="156" spans="27:153" x14ac:dyDescent="0.25">
      <c r="AA156" t="s">
        <v>244</v>
      </c>
      <c r="AS156" t="s">
        <v>245</v>
      </c>
      <c r="AT156" t="s">
        <v>245</v>
      </c>
      <c r="EU156" t="s">
        <v>740</v>
      </c>
    </row>
    <row r="157" spans="27:153" x14ac:dyDescent="0.25">
      <c r="AA157" t="s">
        <v>367</v>
      </c>
      <c r="AS157" t="s">
        <v>633</v>
      </c>
      <c r="AT157" t="s">
        <v>633</v>
      </c>
      <c r="EU157" t="s">
        <v>727</v>
      </c>
    </row>
    <row r="158" spans="27:153" x14ac:dyDescent="0.25">
      <c r="AA158" t="s">
        <v>212</v>
      </c>
      <c r="AS158" t="s">
        <v>648</v>
      </c>
      <c r="AT158" t="s">
        <v>648</v>
      </c>
      <c r="EU158" t="s">
        <v>844</v>
      </c>
    </row>
    <row r="159" spans="27:153" x14ac:dyDescent="0.25">
      <c r="AA159" t="s">
        <v>392</v>
      </c>
      <c r="AS159" t="s">
        <v>842</v>
      </c>
      <c r="AT159" t="s">
        <v>842</v>
      </c>
      <c r="EU159" t="s">
        <v>697</v>
      </c>
    </row>
    <row r="160" spans="27:153" x14ac:dyDescent="0.25">
      <c r="AA160" t="s">
        <v>393</v>
      </c>
      <c r="EU160" t="s">
        <v>845</v>
      </c>
    </row>
    <row r="161" spans="27:151" x14ac:dyDescent="0.25">
      <c r="AA161" t="s">
        <v>364</v>
      </c>
      <c r="EU161" t="s">
        <v>846</v>
      </c>
    </row>
    <row r="162" spans="27:151" x14ac:dyDescent="0.25">
      <c r="AA162" t="s">
        <v>365</v>
      </c>
      <c r="EU162" t="s">
        <v>767</v>
      </c>
    </row>
    <row r="163" spans="27:151" x14ac:dyDescent="0.25">
      <c r="AA163" t="s">
        <v>399</v>
      </c>
      <c r="EU163" t="s">
        <v>772</v>
      </c>
    </row>
    <row r="164" spans="27:151" x14ac:dyDescent="0.25">
      <c r="AA164" t="s">
        <v>400</v>
      </c>
      <c r="EU164" t="s">
        <v>775</v>
      </c>
    </row>
    <row r="165" spans="27:151" x14ac:dyDescent="0.25">
      <c r="AA165" t="s">
        <v>646</v>
      </c>
      <c r="EU165" t="s">
        <v>779</v>
      </c>
    </row>
    <row r="166" spans="27:151" x14ac:dyDescent="0.25">
      <c r="AA166" t="s">
        <v>376</v>
      </c>
      <c r="EU166" t="s">
        <v>781</v>
      </c>
    </row>
    <row r="167" spans="27:151" x14ac:dyDescent="0.25">
      <c r="AA167" t="s">
        <v>377</v>
      </c>
      <c r="EU167" t="s">
        <v>784</v>
      </c>
    </row>
    <row r="168" spans="27:151" x14ac:dyDescent="0.25">
      <c r="AA168" t="s">
        <v>362</v>
      </c>
      <c r="EU168" t="s">
        <v>787</v>
      </c>
    </row>
    <row r="169" spans="27:151" x14ac:dyDescent="0.25">
      <c r="AA169" t="s">
        <v>368</v>
      </c>
      <c r="EU169" t="s">
        <v>792</v>
      </c>
    </row>
    <row r="170" spans="27:151" x14ac:dyDescent="0.25">
      <c r="AA170" t="s">
        <v>382</v>
      </c>
      <c r="EU170" t="s">
        <v>796</v>
      </c>
    </row>
    <row r="171" spans="27:151" x14ac:dyDescent="0.25">
      <c r="AA171" t="s">
        <v>383</v>
      </c>
    </row>
    <row r="172" spans="27:151" x14ac:dyDescent="0.25">
      <c r="AA172" t="s">
        <v>384</v>
      </c>
    </row>
    <row r="173" spans="27:151" x14ac:dyDescent="0.25">
      <c r="AA173" t="s">
        <v>386</v>
      </c>
    </row>
    <row r="174" spans="27:151" x14ac:dyDescent="0.25">
      <c r="AA174" t="s">
        <v>385</v>
      </c>
    </row>
    <row r="175" spans="27:151" x14ac:dyDescent="0.25">
      <c r="AA175" t="s">
        <v>387</v>
      </c>
    </row>
    <row r="176" spans="27:151" x14ac:dyDescent="0.25">
      <c r="AA176" t="s">
        <v>388</v>
      </c>
    </row>
    <row r="177" spans="27:27" x14ac:dyDescent="0.25">
      <c r="AA177" t="s">
        <v>374</v>
      </c>
    </row>
    <row r="178" spans="27:27" x14ac:dyDescent="0.25">
      <c r="AA178" t="s">
        <v>375</v>
      </c>
    </row>
    <row r="179" spans="27:27" x14ac:dyDescent="0.25">
      <c r="AA179" t="s">
        <v>395</v>
      </c>
    </row>
    <row r="180" spans="27:27" x14ac:dyDescent="0.25">
      <c r="AA180" t="s">
        <v>686</v>
      </c>
    </row>
    <row r="181" spans="27:27" x14ac:dyDescent="0.25">
      <c r="AA181" t="s">
        <v>789</v>
      </c>
    </row>
    <row r="182" spans="27:27" x14ac:dyDescent="0.25">
      <c r="AA182" t="s">
        <v>826</v>
      </c>
    </row>
    <row r="183" spans="27:27" x14ac:dyDescent="0.25">
      <c r="AA183" t="s">
        <v>687</v>
      </c>
    </row>
    <row r="184" spans="27:27" x14ac:dyDescent="0.25">
      <c r="AA184" t="s">
        <v>841</v>
      </c>
    </row>
    <row r="185" spans="27:27" x14ac:dyDescent="0.25">
      <c r="AA185" t="s">
        <v>827</v>
      </c>
    </row>
    <row r="186" spans="27:27" x14ac:dyDescent="0.25">
      <c r="AA186" t="s">
        <v>829</v>
      </c>
    </row>
    <row r="187" spans="27:27" x14ac:dyDescent="0.25">
      <c r="AA187" t="s">
        <v>830</v>
      </c>
    </row>
    <row r="188" spans="27:27" x14ac:dyDescent="0.25">
      <c r="AA188" t="s">
        <v>832</v>
      </c>
    </row>
    <row r="189" spans="27:27" x14ac:dyDescent="0.25">
      <c r="AA189" t="s">
        <v>818</v>
      </c>
    </row>
    <row r="190" spans="27:27" x14ac:dyDescent="0.25">
      <c r="AA190" t="s">
        <v>630</v>
      </c>
    </row>
    <row r="191" spans="27:27" x14ac:dyDescent="0.25">
      <c r="AA191" t="s">
        <v>216</v>
      </c>
    </row>
    <row r="192" spans="27:27" x14ac:dyDescent="0.25">
      <c r="AA192" t="s">
        <v>737</v>
      </c>
    </row>
    <row r="193" spans="27:27" x14ac:dyDescent="0.25">
      <c r="AA193" t="s">
        <v>770</v>
      </c>
    </row>
    <row r="194" spans="27:27" x14ac:dyDescent="0.25">
      <c r="AA194" t="s">
        <v>682</v>
      </c>
    </row>
    <row r="195" spans="27:27" x14ac:dyDescent="0.25">
      <c r="AA195" t="s">
        <v>842</v>
      </c>
    </row>
    <row r="196" spans="27:27" x14ac:dyDescent="0.25">
      <c r="AA196" t="s">
        <v>615</v>
      </c>
    </row>
    <row r="197" spans="27:27" x14ac:dyDescent="0.25">
      <c r="AA197" t="s">
        <v>627</v>
      </c>
    </row>
    <row r="198" spans="27:27" x14ac:dyDescent="0.25">
      <c r="AA198" t="s">
        <v>736</v>
      </c>
    </row>
    <row r="199" spans="27:27" x14ac:dyDescent="0.25">
      <c r="AA199" t="s">
        <v>389</v>
      </c>
    </row>
    <row r="200" spans="27:27" x14ac:dyDescent="0.25">
      <c r="AA200" t="s">
        <v>799</v>
      </c>
    </row>
    <row r="201" spans="27:27" x14ac:dyDescent="0.25">
      <c r="AA201" t="s">
        <v>394</v>
      </c>
    </row>
    <row r="202" spans="27:27" x14ac:dyDescent="0.25">
      <c r="AA202" t="s">
        <v>587</v>
      </c>
    </row>
    <row r="203" spans="27:27" x14ac:dyDescent="0.25">
      <c r="AA203" t="s">
        <v>572</v>
      </c>
    </row>
    <row r="204" spans="27:27" x14ac:dyDescent="0.25">
      <c r="AA204" t="s">
        <v>677</v>
      </c>
    </row>
    <row r="205" spans="27:27" x14ac:dyDescent="0.25">
      <c r="AA205" t="s">
        <v>238</v>
      </c>
    </row>
    <row r="206" spans="27:27" x14ac:dyDescent="0.25">
      <c r="AA206" t="s">
        <v>563</v>
      </c>
    </row>
    <row r="207" spans="27:27" x14ac:dyDescent="0.25">
      <c r="AA207" t="s">
        <v>589</v>
      </c>
    </row>
    <row r="208" spans="27:27" x14ac:dyDescent="0.25">
      <c r="AA208" t="s">
        <v>844</v>
      </c>
    </row>
    <row r="209" spans="27:27" x14ac:dyDescent="0.25">
      <c r="AA209" t="s">
        <v>697</v>
      </c>
    </row>
    <row r="210" spans="27:27" x14ac:dyDescent="0.25">
      <c r="AA210" t="s">
        <v>845</v>
      </c>
    </row>
    <row r="211" spans="27:27" x14ac:dyDescent="0.25">
      <c r="AA211" t="s">
        <v>846</v>
      </c>
    </row>
  </sheetData>
  <sortState xmlns:xlrd2="http://schemas.microsoft.com/office/spreadsheetml/2017/richdata2" ref="H2:H219">
    <sortCondition ref="H1:H219"/>
  </sortState>
  <pageMargins left="0.7" right="0.7" top="0.75" bottom="0.75" header="0.3" footer="0.3"/>
  <pageSetup paperSize="127" orientation="portrait" horizontalDpi="300" verticalDpi="300" r:id="rId1"/>
  <ignoredErrors>
    <ignoredError sqref="A1"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861FB-0338-4D03-B5B1-48F7C2A03C2E}">
  <dimension ref="A1:AB164"/>
  <sheetViews>
    <sheetView zoomScale="75" zoomScaleNormal="75" workbookViewId="0">
      <pane ySplit="1" topLeftCell="A2" activePane="bottomLeft" state="frozen"/>
      <selection activeCell="C18" sqref="C18"/>
      <selection pane="bottomLeft" activeCell="C1" sqref="C1:D40"/>
    </sheetView>
  </sheetViews>
  <sheetFormatPr defaultColWidth="9.140625" defaultRowHeight="15" x14ac:dyDescent="0.25"/>
  <cols>
    <col min="1" max="1" width="33.140625" style="2" bestFit="1" customWidth="1"/>
    <col min="2" max="2" width="9.85546875" style="2" bestFit="1" customWidth="1"/>
    <col min="3" max="3" width="25.28515625" style="2" bestFit="1" customWidth="1"/>
    <col min="4" max="4" width="9.85546875" style="2" bestFit="1" customWidth="1"/>
    <col min="5" max="5" width="56.85546875" style="2" bestFit="1" customWidth="1"/>
    <col min="6" max="6" width="9.85546875" style="2" bestFit="1" customWidth="1"/>
    <col min="7" max="7" width="37.42578125" style="2" bestFit="1" customWidth="1"/>
    <col min="8" max="8" width="9.85546875" style="2" bestFit="1" customWidth="1"/>
    <col min="9" max="9" width="54.7109375" style="2" bestFit="1" customWidth="1"/>
    <col min="10" max="10" width="9.85546875" style="2" bestFit="1" customWidth="1"/>
    <col min="11" max="11" width="54.7109375" style="2" bestFit="1" customWidth="1"/>
    <col min="12" max="12" width="9.85546875" style="3" bestFit="1" customWidth="1"/>
    <col min="13" max="13" width="53.7109375" style="2" bestFit="1" customWidth="1"/>
    <col min="14" max="14" width="10" style="2" bestFit="1" customWidth="1"/>
    <col min="15" max="15" width="38" style="2" bestFit="1" customWidth="1"/>
    <col min="16" max="16" width="9.85546875" style="2" bestFit="1" customWidth="1"/>
    <col min="17" max="17" width="38.140625" style="2" bestFit="1" customWidth="1"/>
    <col min="18" max="18" width="10.5703125" style="2" customWidth="1"/>
    <col min="19" max="19" width="36.140625" style="2" bestFit="1" customWidth="1"/>
    <col min="20" max="20" width="9.85546875" style="2" customWidth="1"/>
    <col min="21" max="21" width="38" style="2" bestFit="1" customWidth="1"/>
    <col min="22" max="22" width="9.85546875" style="2" bestFit="1" customWidth="1"/>
    <col min="23" max="23" width="40.28515625" style="2" bestFit="1" customWidth="1"/>
    <col min="24" max="24" width="9.85546875" style="2" bestFit="1" customWidth="1"/>
    <col min="25" max="25" width="56.42578125" style="2" bestFit="1" customWidth="1"/>
    <col min="26" max="26" width="9.85546875" style="2" bestFit="1" customWidth="1"/>
    <col min="27" max="27" width="32.140625" style="2" bestFit="1" customWidth="1"/>
    <col min="28" max="28" width="9.85546875" style="2" bestFit="1" customWidth="1"/>
    <col min="29" max="16384" width="9.140625" style="2"/>
  </cols>
  <sheetData>
    <row r="1" spans="1:28" s="18" customFormat="1" ht="18.75" x14ac:dyDescent="0.3">
      <c r="A1" s="56" t="s">
        <v>847</v>
      </c>
      <c r="B1" s="57"/>
      <c r="C1" s="51" t="s">
        <v>1808</v>
      </c>
      <c r="D1" s="52"/>
      <c r="E1" s="51" t="s">
        <v>848</v>
      </c>
      <c r="F1" s="53"/>
      <c r="G1" s="51" t="s">
        <v>849</v>
      </c>
      <c r="H1" s="53"/>
      <c r="I1" s="51" t="s">
        <v>850</v>
      </c>
      <c r="J1" s="52"/>
      <c r="K1" s="51" t="s">
        <v>1111</v>
      </c>
      <c r="L1" s="52"/>
      <c r="M1" s="54" t="s">
        <v>851</v>
      </c>
      <c r="N1" s="55"/>
      <c r="O1" s="51" t="s">
        <v>852</v>
      </c>
      <c r="P1" s="52"/>
      <c r="Q1" s="51" t="s">
        <v>1374</v>
      </c>
      <c r="R1" s="52"/>
      <c r="S1" s="51" t="s">
        <v>853</v>
      </c>
      <c r="T1" s="53"/>
      <c r="U1" s="51" t="s">
        <v>854</v>
      </c>
      <c r="V1" s="53"/>
      <c r="W1" s="51" t="s">
        <v>855</v>
      </c>
      <c r="X1" s="52"/>
      <c r="Y1" s="51" t="s">
        <v>856</v>
      </c>
      <c r="Z1" s="53"/>
      <c r="AA1" s="51" t="s">
        <v>857</v>
      </c>
      <c r="AB1" s="52"/>
    </row>
    <row r="2" spans="1:28" x14ac:dyDescent="0.25">
      <c r="A2" s="4" t="s">
        <v>863</v>
      </c>
      <c r="B2" s="5" t="s">
        <v>767</v>
      </c>
      <c r="C2" s="4" t="s">
        <v>927</v>
      </c>
      <c r="D2" s="5" t="s">
        <v>952</v>
      </c>
      <c r="E2" s="4" t="s">
        <v>990</v>
      </c>
      <c r="F2" s="3" t="s">
        <v>108</v>
      </c>
      <c r="G2" s="4" t="s">
        <v>1007</v>
      </c>
      <c r="H2" s="3" t="s">
        <v>211</v>
      </c>
      <c r="I2" s="19" t="s">
        <v>1044</v>
      </c>
      <c r="J2" s="20" t="s">
        <v>221</v>
      </c>
      <c r="K2" s="22" t="s">
        <v>1151</v>
      </c>
      <c r="L2" s="3" t="s">
        <v>720</v>
      </c>
      <c r="M2" s="22" t="s">
        <v>1151</v>
      </c>
      <c r="N2" s="23" t="s">
        <v>720</v>
      </c>
      <c r="O2" s="19" t="s">
        <v>1316</v>
      </c>
      <c r="P2" s="20" t="s">
        <v>607</v>
      </c>
      <c r="Q2" s="19" t="s">
        <v>999</v>
      </c>
      <c r="R2" s="20" t="s">
        <v>225</v>
      </c>
      <c r="S2" s="19" t="s">
        <v>1429</v>
      </c>
      <c r="T2" s="17" t="s">
        <v>230</v>
      </c>
      <c r="U2" s="19" t="s">
        <v>1443</v>
      </c>
      <c r="V2" s="17" t="s">
        <v>210</v>
      </c>
      <c r="W2" s="19" t="s">
        <v>1482</v>
      </c>
      <c r="X2" s="20" t="s">
        <v>242</v>
      </c>
      <c r="Y2" s="19" t="s">
        <v>1520</v>
      </c>
      <c r="Z2" s="17" t="s">
        <v>1537</v>
      </c>
      <c r="AA2" s="19" t="s">
        <v>1538</v>
      </c>
      <c r="AB2" s="20" t="s">
        <v>1516</v>
      </c>
    </row>
    <row r="3" spans="1:28" x14ac:dyDescent="0.25">
      <c r="A3" s="6" t="s">
        <v>865</v>
      </c>
      <c r="B3" s="5" t="s">
        <v>772</v>
      </c>
      <c r="C3" s="11" t="s">
        <v>928</v>
      </c>
      <c r="D3" s="5" t="s">
        <v>959</v>
      </c>
      <c r="E3" s="4" t="s">
        <v>991</v>
      </c>
      <c r="F3" s="3" t="s">
        <v>228</v>
      </c>
      <c r="G3" s="11" t="s">
        <v>1008</v>
      </c>
      <c r="H3" s="3" t="s">
        <v>366</v>
      </c>
      <c r="I3" s="21" t="s">
        <v>1045</v>
      </c>
      <c r="J3" s="20" t="s">
        <v>556</v>
      </c>
      <c r="K3" s="21" t="s">
        <v>1152</v>
      </c>
      <c r="L3" s="3" t="s">
        <v>734</v>
      </c>
      <c r="M3" s="21" t="s">
        <v>1152</v>
      </c>
      <c r="N3" s="5" t="s">
        <v>734</v>
      </c>
      <c r="O3" s="21" t="s">
        <v>1317</v>
      </c>
      <c r="P3" s="20" t="s">
        <v>619</v>
      </c>
      <c r="Q3" s="21" t="s">
        <v>1003</v>
      </c>
      <c r="R3" s="20" t="s">
        <v>558</v>
      </c>
      <c r="S3" s="19" t="s">
        <v>1432</v>
      </c>
      <c r="T3" s="17" t="s">
        <v>1384</v>
      </c>
      <c r="U3" s="21" t="s">
        <v>1444</v>
      </c>
      <c r="V3" s="17" t="s">
        <v>358</v>
      </c>
      <c r="W3" s="21" t="s">
        <v>1483</v>
      </c>
      <c r="X3" s="20" t="s">
        <v>567</v>
      </c>
      <c r="Y3" s="21" t="s">
        <v>1521</v>
      </c>
      <c r="Z3" s="17" t="s">
        <v>223</v>
      </c>
      <c r="AA3" s="19" t="s">
        <v>1539</v>
      </c>
      <c r="AB3" s="20" t="s">
        <v>592</v>
      </c>
    </row>
    <row r="4" spans="1:28" x14ac:dyDescent="0.25">
      <c r="A4" s="6" t="s">
        <v>866</v>
      </c>
      <c r="B4" s="5" t="s">
        <v>775</v>
      </c>
      <c r="C4" s="11" t="s">
        <v>929</v>
      </c>
      <c r="D4" s="5" t="s">
        <v>960</v>
      </c>
      <c r="E4" s="4" t="s">
        <v>992</v>
      </c>
      <c r="F4" s="3" t="s">
        <v>241</v>
      </c>
      <c r="G4" s="11" t="s">
        <v>1009</v>
      </c>
      <c r="H4" s="3" t="s">
        <v>789</v>
      </c>
      <c r="I4" s="21" t="s">
        <v>1046</v>
      </c>
      <c r="J4" s="20" t="s">
        <v>561</v>
      </c>
      <c r="K4" s="21" t="s">
        <v>1153</v>
      </c>
      <c r="L4" s="3" t="s">
        <v>229</v>
      </c>
      <c r="M4" s="21" t="s">
        <v>1153</v>
      </c>
      <c r="N4" s="5" t="s">
        <v>229</v>
      </c>
      <c r="O4" s="21" t="s">
        <v>1318</v>
      </c>
      <c r="P4" s="20" t="s">
        <v>635</v>
      </c>
      <c r="Q4" s="21" t="s">
        <v>1004</v>
      </c>
      <c r="R4" s="20" t="s">
        <v>583</v>
      </c>
      <c r="S4" s="19" t="s">
        <v>1430</v>
      </c>
      <c r="T4" s="17" t="s">
        <v>631</v>
      </c>
      <c r="U4" s="21" t="s">
        <v>1445</v>
      </c>
      <c r="V4" s="17" t="s">
        <v>1476</v>
      </c>
      <c r="W4" s="21" t="s">
        <v>1484</v>
      </c>
      <c r="X4" s="20" t="s">
        <v>594</v>
      </c>
      <c r="Y4" s="19" t="s">
        <v>1522</v>
      </c>
      <c r="Z4" s="17" t="s">
        <v>744</v>
      </c>
      <c r="AA4" s="19" t="s">
        <v>1540</v>
      </c>
      <c r="AB4" s="20" t="s">
        <v>611</v>
      </c>
    </row>
    <row r="5" spans="1:28" x14ac:dyDescent="0.25">
      <c r="A5" s="7" t="s">
        <v>864</v>
      </c>
      <c r="B5" s="8" t="s">
        <v>858</v>
      </c>
      <c r="C5" s="11" t="s">
        <v>930</v>
      </c>
      <c r="D5" s="5" t="s">
        <v>961</v>
      </c>
      <c r="E5" s="4" t="s">
        <v>993</v>
      </c>
      <c r="F5" s="3" t="s">
        <v>5</v>
      </c>
      <c r="G5" s="11" t="s">
        <v>1010</v>
      </c>
      <c r="H5" s="3" t="s">
        <v>793</v>
      </c>
      <c r="I5" s="21" t="s">
        <v>1047</v>
      </c>
      <c r="J5" s="20" t="s">
        <v>586</v>
      </c>
      <c r="K5" s="21" t="s">
        <v>1154</v>
      </c>
      <c r="L5" s="3" t="s">
        <v>728</v>
      </c>
      <c r="M5" s="21" t="s">
        <v>1154</v>
      </c>
      <c r="N5" s="5" t="s">
        <v>728</v>
      </c>
      <c r="O5" s="21" t="s">
        <v>1319</v>
      </c>
      <c r="P5" s="20" t="s">
        <v>650</v>
      </c>
      <c r="Q5" s="21" t="s">
        <v>1005</v>
      </c>
      <c r="R5" s="20" t="s">
        <v>1375</v>
      </c>
      <c r="S5" s="19" t="s">
        <v>1431</v>
      </c>
      <c r="T5" s="17" t="s">
        <v>396</v>
      </c>
      <c r="U5" s="21" t="s">
        <v>1446</v>
      </c>
      <c r="V5" s="17" t="s">
        <v>1477</v>
      </c>
      <c r="W5" s="21" t="s">
        <v>1485</v>
      </c>
      <c r="X5" s="20" t="s">
        <v>612</v>
      </c>
      <c r="Y5" s="19" t="s">
        <v>1523</v>
      </c>
      <c r="Z5" s="17" t="s">
        <v>610</v>
      </c>
      <c r="AA5" s="19" t="s">
        <v>1541</v>
      </c>
      <c r="AB5" s="20" t="s">
        <v>219</v>
      </c>
    </row>
    <row r="6" spans="1:28" x14ac:dyDescent="0.25">
      <c r="A6" s="9" t="s">
        <v>867</v>
      </c>
      <c r="B6" s="8" t="s">
        <v>862</v>
      </c>
      <c r="C6" s="11" t="s">
        <v>931</v>
      </c>
      <c r="D6" s="5" t="s">
        <v>962</v>
      </c>
      <c r="E6" s="4" t="s">
        <v>994</v>
      </c>
      <c r="F6" s="3" t="s">
        <v>613</v>
      </c>
      <c r="G6" s="11" t="s">
        <v>1011</v>
      </c>
      <c r="H6" s="3" t="s">
        <v>798</v>
      </c>
      <c r="I6" s="19" t="s">
        <v>1048</v>
      </c>
      <c r="J6" s="20" t="s">
        <v>568</v>
      </c>
      <c r="K6" s="21" t="s">
        <v>1155</v>
      </c>
      <c r="L6" s="3" t="s">
        <v>776</v>
      </c>
      <c r="M6" s="21" t="s">
        <v>1155</v>
      </c>
      <c r="N6" s="5" t="s">
        <v>776</v>
      </c>
      <c r="O6" s="21" t="s">
        <v>1320</v>
      </c>
      <c r="P6" s="20" t="s">
        <v>664</v>
      </c>
      <c r="Q6" s="21" t="s">
        <v>1006</v>
      </c>
      <c r="R6" s="20" t="s">
        <v>216</v>
      </c>
      <c r="S6" s="21" t="s">
        <v>1433</v>
      </c>
      <c r="T6" s="17" t="s">
        <v>397</v>
      </c>
      <c r="U6" s="19" t="s">
        <v>1447</v>
      </c>
      <c r="V6" s="17" t="s">
        <v>1470</v>
      </c>
      <c r="W6" s="21" t="s">
        <v>911</v>
      </c>
      <c r="X6" s="20" t="s">
        <v>58</v>
      </c>
      <c r="Y6" s="21" t="s">
        <v>1524</v>
      </c>
      <c r="Z6" s="17" t="s">
        <v>622</v>
      </c>
      <c r="AA6" s="21" t="s">
        <v>1542</v>
      </c>
      <c r="AB6" s="20" t="s">
        <v>233</v>
      </c>
    </row>
    <row r="7" spans="1:28" x14ac:dyDescent="0.25">
      <c r="A7" s="9" t="s">
        <v>868</v>
      </c>
      <c r="B7" s="8" t="s">
        <v>861</v>
      </c>
      <c r="C7" s="11" t="s">
        <v>932</v>
      </c>
      <c r="D7" s="5" t="s">
        <v>963</v>
      </c>
      <c r="E7" s="11" t="s">
        <v>893</v>
      </c>
      <c r="F7" s="3" t="s">
        <v>624</v>
      </c>
      <c r="G7" s="11" t="s">
        <v>1012</v>
      </c>
      <c r="H7" s="3" t="s">
        <v>367</v>
      </c>
      <c r="I7" s="19" t="s">
        <v>1063</v>
      </c>
      <c r="J7" s="20" t="s">
        <v>1137</v>
      </c>
      <c r="K7" s="4" t="s">
        <v>1156</v>
      </c>
      <c r="L7" s="3" t="s">
        <v>224</v>
      </c>
      <c r="M7" s="4" t="s">
        <v>1156</v>
      </c>
      <c r="N7" s="5" t="s">
        <v>224</v>
      </c>
      <c r="O7" s="19" t="s">
        <v>1321</v>
      </c>
      <c r="P7" s="20" t="s">
        <v>746</v>
      </c>
      <c r="Q7" s="19" t="s">
        <v>1376</v>
      </c>
      <c r="R7" s="20" t="s">
        <v>1294</v>
      </c>
      <c r="S7" s="21" t="s">
        <v>1434</v>
      </c>
      <c r="T7" s="17" t="s">
        <v>398</v>
      </c>
      <c r="U7" s="19" t="s">
        <v>1448</v>
      </c>
      <c r="V7" s="17" t="s">
        <v>218</v>
      </c>
      <c r="W7" s="19" t="s">
        <v>1486</v>
      </c>
      <c r="X7" s="20" t="s">
        <v>237</v>
      </c>
      <c r="Y7" s="21" t="s">
        <v>1525</v>
      </c>
      <c r="Z7" s="17" t="s">
        <v>638</v>
      </c>
      <c r="AA7" s="21" t="s">
        <v>1543</v>
      </c>
      <c r="AB7" s="20" t="s">
        <v>706</v>
      </c>
    </row>
    <row r="8" spans="1:28" x14ac:dyDescent="0.25">
      <c r="A8" s="9" t="s">
        <v>869</v>
      </c>
      <c r="B8" s="8" t="s">
        <v>860</v>
      </c>
      <c r="C8" s="11" t="s">
        <v>933</v>
      </c>
      <c r="D8" s="5" t="s">
        <v>964</v>
      </c>
      <c r="E8" s="11" t="s">
        <v>894</v>
      </c>
      <c r="F8" s="3" t="s">
        <v>642</v>
      </c>
      <c r="G8" s="11" t="s">
        <v>1013</v>
      </c>
      <c r="H8" s="3" t="s">
        <v>357</v>
      </c>
      <c r="I8" s="21" t="s">
        <v>1049</v>
      </c>
      <c r="J8" s="20" t="s">
        <v>1139</v>
      </c>
      <c r="K8" s="21" t="s">
        <v>1157</v>
      </c>
      <c r="L8" s="3" t="s">
        <v>557</v>
      </c>
      <c r="M8" s="21" t="s">
        <v>1157</v>
      </c>
      <c r="N8" s="5" t="s">
        <v>557</v>
      </c>
      <c r="O8" s="21" t="s">
        <v>1322</v>
      </c>
      <c r="P8" s="5" t="s">
        <v>754</v>
      </c>
      <c r="Q8" s="4" t="s">
        <v>1377</v>
      </c>
      <c r="R8" s="20" t="s">
        <v>1378</v>
      </c>
      <c r="S8" s="19" t="s">
        <v>1435</v>
      </c>
      <c r="T8" s="17" t="s">
        <v>790</v>
      </c>
      <c r="U8" s="19" t="s">
        <v>1449</v>
      </c>
      <c r="V8" s="17" t="s">
        <v>1471</v>
      </c>
      <c r="W8" s="19" t="s">
        <v>1487</v>
      </c>
      <c r="X8" s="20" t="s">
        <v>641</v>
      </c>
      <c r="Y8" s="21" t="s">
        <v>1526</v>
      </c>
      <c r="Z8" s="17" t="s">
        <v>653</v>
      </c>
      <c r="AA8" s="21" t="s">
        <v>1544</v>
      </c>
      <c r="AB8" s="20" t="s">
        <v>626</v>
      </c>
    </row>
    <row r="9" spans="1:28" x14ac:dyDescent="0.25">
      <c r="A9" s="6" t="s">
        <v>870</v>
      </c>
      <c r="B9" s="8" t="s">
        <v>859</v>
      </c>
      <c r="C9" s="4" t="s">
        <v>934</v>
      </c>
      <c r="D9" s="5" t="s">
        <v>953</v>
      </c>
      <c r="E9" s="11" t="s">
        <v>995</v>
      </c>
      <c r="F9" s="3" t="s">
        <v>628</v>
      </c>
      <c r="G9" s="11" t="s">
        <v>1014</v>
      </c>
      <c r="H9" s="3" t="s">
        <v>212</v>
      </c>
      <c r="I9" s="21" t="s">
        <v>1050</v>
      </c>
      <c r="J9" s="20" t="s">
        <v>213</v>
      </c>
      <c r="K9" s="21" t="s">
        <v>1158</v>
      </c>
      <c r="L9" s="3" t="s">
        <v>582</v>
      </c>
      <c r="M9" s="21" t="s">
        <v>1158</v>
      </c>
      <c r="N9" s="5" t="s">
        <v>582</v>
      </c>
      <c r="O9" s="21" t="s">
        <v>1323</v>
      </c>
      <c r="P9" s="5" t="s">
        <v>1365</v>
      </c>
      <c r="Q9" s="4" t="s">
        <v>1380</v>
      </c>
      <c r="R9" s="20" t="s">
        <v>552</v>
      </c>
      <c r="S9" s="21" t="s">
        <v>1436</v>
      </c>
      <c r="T9" s="17" t="s">
        <v>360</v>
      </c>
      <c r="U9" s="19" t="s">
        <v>1450</v>
      </c>
      <c r="V9" s="17" t="s">
        <v>554</v>
      </c>
      <c r="W9" s="21" t="s">
        <v>1488</v>
      </c>
      <c r="X9" s="20" t="s">
        <v>656</v>
      </c>
      <c r="Y9" s="19" t="s">
        <v>1527</v>
      </c>
      <c r="Z9" s="17" t="s">
        <v>791</v>
      </c>
      <c r="AA9" s="19" t="s">
        <v>1545</v>
      </c>
      <c r="AB9" s="20" t="s">
        <v>623</v>
      </c>
    </row>
    <row r="10" spans="1:28" x14ac:dyDescent="0.25">
      <c r="A10" s="10" t="s">
        <v>874</v>
      </c>
      <c r="B10" s="8" t="s">
        <v>878</v>
      </c>
      <c r="C10" s="11" t="s">
        <v>935</v>
      </c>
      <c r="D10" s="5" t="s">
        <v>965</v>
      </c>
      <c r="E10" s="4" t="s">
        <v>996</v>
      </c>
      <c r="F10" s="3" t="s">
        <v>368</v>
      </c>
      <c r="G10" s="11" t="s">
        <v>1015</v>
      </c>
      <c r="H10" s="3" t="s">
        <v>239</v>
      </c>
      <c r="I10" s="21" t="s">
        <v>1051</v>
      </c>
      <c r="J10" s="20" t="s">
        <v>741</v>
      </c>
      <c r="K10" s="21" t="s">
        <v>1159</v>
      </c>
      <c r="L10" s="3" t="s">
        <v>605</v>
      </c>
      <c r="M10" s="21" t="s">
        <v>1159</v>
      </c>
      <c r="N10" s="5" t="s">
        <v>605</v>
      </c>
      <c r="O10" s="21" t="s">
        <v>1324</v>
      </c>
      <c r="P10" s="5" t="s">
        <v>732</v>
      </c>
      <c r="Q10" s="4" t="s">
        <v>1381</v>
      </c>
      <c r="R10" s="20" t="s">
        <v>578</v>
      </c>
      <c r="S10" s="21" t="s">
        <v>1437</v>
      </c>
      <c r="T10" s="17" t="s">
        <v>604</v>
      </c>
      <c r="U10" s="19" t="s">
        <v>1451</v>
      </c>
      <c r="V10" s="17" t="s">
        <v>238</v>
      </c>
      <c r="W10" s="21" t="s">
        <v>1489</v>
      </c>
      <c r="X10" s="20" t="s">
        <v>669</v>
      </c>
      <c r="Y10" s="19" t="s">
        <v>1528</v>
      </c>
      <c r="Z10" s="17" t="s">
        <v>788</v>
      </c>
      <c r="AA10" s="21" t="s">
        <v>1546</v>
      </c>
      <c r="AB10" s="20" t="s">
        <v>640</v>
      </c>
    </row>
    <row r="11" spans="1:28" x14ac:dyDescent="0.25">
      <c r="A11" s="6" t="s">
        <v>875</v>
      </c>
      <c r="B11" s="8" t="s">
        <v>879</v>
      </c>
      <c r="C11" s="11" t="s">
        <v>936</v>
      </c>
      <c r="D11" s="5" t="s">
        <v>966</v>
      </c>
      <c r="E11" s="4" t="s">
        <v>997</v>
      </c>
      <c r="F11" s="3" t="s">
        <v>246</v>
      </c>
      <c r="G11" s="4" t="s">
        <v>1016</v>
      </c>
      <c r="H11" s="3" t="s">
        <v>1040</v>
      </c>
      <c r="I11" s="21" t="s">
        <v>1052</v>
      </c>
      <c r="J11" s="20" t="s">
        <v>647</v>
      </c>
      <c r="K11" s="21" t="s">
        <v>1160</v>
      </c>
      <c r="L11" s="3" t="s">
        <v>1181</v>
      </c>
      <c r="M11" s="21" t="s">
        <v>1160</v>
      </c>
      <c r="N11" s="5" t="s">
        <v>1181</v>
      </c>
      <c r="O11" s="21" t="s">
        <v>1325</v>
      </c>
      <c r="P11" s="5" t="s">
        <v>1366</v>
      </c>
      <c r="Q11" s="4" t="s">
        <v>1382</v>
      </c>
      <c r="R11" s="20" t="s">
        <v>1383</v>
      </c>
      <c r="S11" s="21" t="s">
        <v>1438</v>
      </c>
      <c r="T11" s="17" t="s">
        <v>361</v>
      </c>
      <c r="U11" s="21" t="s">
        <v>1452</v>
      </c>
      <c r="V11" s="17" t="s">
        <v>563</v>
      </c>
      <c r="W11" s="19" t="s">
        <v>1490</v>
      </c>
      <c r="X11" s="20" t="s">
        <v>717</v>
      </c>
      <c r="Y11" s="21" t="s">
        <v>1529</v>
      </c>
      <c r="Z11" s="17" t="s">
        <v>359</v>
      </c>
      <c r="AA11" s="21" t="s">
        <v>1547</v>
      </c>
      <c r="AB11" s="20" t="s">
        <v>655</v>
      </c>
    </row>
    <row r="12" spans="1:28" x14ac:dyDescent="0.25">
      <c r="A12" s="6" t="s">
        <v>876</v>
      </c>
      <c r="B12" s="8" t="s">
        <v>880</v>
      </c>
      <c r="C12" s="4" t="s">
        <v>937</v>
      </c>
      <c r="D12" s="5" t="s">
        <v>954</v>
      </c>
      <c r="E12" s="11" t="s">
        <v>1000</v>
      </c>
      <c r="F12" s="3" t="s">
        <v>573</v>
      </c>
      <c r="G12" s="4" t="s">
        <v>1017</v>
      </c>
      <c r="H12" s="3" t="s">
        <v>1041</v>
      </c>
      <c r="I12" s="21" t="s">
        <v>1053</v>
      </c>
      <c r="J12" s="20" t="s">
        <v>549</v>
      </c>
      <c r="K12" s="21" t="s">
        <v>1161</v>
      </c>
      <c r="L12" s="3" t="s">
        <v>220</v>
      </c>
      <c r="M12" s="21" t="s">
        <v>1161</v>
      </c>
      <c r="N12" s="5" t="s">
        <v>220</v>
      </c>
      <c r="O12" s="21" t="s">
        <v>1326</v>
      </c>
      <c r="P12" s="5" t="s">
        <v>1367</v>
      </c>
      <c r="Q12" s="4" t="s">
        <v>1386</v>
      </c>
      <c r="R12" s="20" t="s">
        <v>1379</v>
      </c>
      <c r="S12" s="21" t="s">
        <v>1433</v>
      </c>
      <c r="T12" s="17" t="s">
        <v>362</v>
      </c>
      <c r="U12" s="21" t="s">
        <v>1453</v>
      </c>
      <c r="V12" s="17" t="s">
        <v>589</v>
      </c>
      <c r="W12" s="21" t="s">
        <v>1491</v>
      </c>
      <c r="X12" s="20" t="s">
        <v>725</v>
      </c>
      <c r="Y12" s="19" t="s">
        <v>1530</v>
      </c>
      <c r="Z12" s="17" t="s">
        <v>364</v>
      </c>
      <c r="AA12" s="19" t="s">
        <v>1548</v>
      </c>
      <c r="AB12" s="20" t="s">
        <v>667</v>
      </c>
    </row>
    <row r="13" spans="1:28" x14ac:dyDescent="0.25">
      <c r="A13" s="6" t="s">
        <v>877</v>
      </c>
      <c r="B13" s="8" t="s">
        <v>881</v>
      </c>
      <c r="C13" s="11" t="s">
        <v>928</v>
      </c>
      <c r="D13" s="5" t="s">
        <v>967</v>
      </c>
      <c r="E13" s="11" t="s">
        <v>1001</v>
      </c>
      <c r="F13" s="3" t="s">
        <v>597</v>
      </c>
      <c r="G13" s="4" t="s">
        <v>1018</v>
      </c>
      <c r="H13" s="3" t="s">
        <v>591</v>
      </c>
      <c r="I13" s="21" t="s">
        <v>1054</v>
      </c>
      <c r="J13" s="20" t="s">
        <v>236</v>
      </c>
      <c r="K13" s="19" t="s">
        <v>1063</v>
      </c>
      <c r="L13" s="17" t="s">
        <v>1137</v>
      </c>
      <c r="M13" s="19" t="s">
        <v>1048</v>
      </c>
      <c r="N13" s="20" t="s">
        <v>568</v>
      </c>
      <c r="O13" s="19" t="s">
        <v>1327</v>
      </c>
      <c r="P13" s="20" t="s">
        <v>588</v>
      </c>
      <c r="Q13" s="19" t="s">
        <v>1387</v>
      </c>
      <c r="R13" s="20" t="s">
        <v>682</v>
      </c>
      <c r="S13" s="21" t="s">
        <v>1439</v>
      </c>
      <c r="T13" s="17" t="s">
        <v>356</v>
      </c>
      <c r="U13" s="19" t="s">
        <v>1454</v>
      </c>
      <c r="V13" s="17" t="s">
        <v>215</v>
      </c>
      <c r="W13" s="21" t="s">
        <v>1233</v>
      </c>
      <c r="X13" s="20" t="s">
        <v>731</v>
      </c>
      <c r="Y13" s="21" t="s">
        <v>1535</v>
      </c>
      <c r="Z13" s="17" t="s">
        <v>365</v>
      </c>
      <c r="AA13" s="21" t="s">
        <v>1549</v>
      </c>
      <c r="AB13" s="20" t="s">
        <v>681</v>
      </c>
    </row>
    <row r="14" spans="1:28" x14ac:dyDescent="0.25">
      <c r="A14" s="10" t="s">
        <v>917</v>
      </c>
      <c r="B14" s="8" t="s">
        <v>779</v>
      </c>
      <c r="C14" s="11" t="s">
        <v>929</v>
      </c>
      <c r="D14" s="5" t="s">
        <v>968</v>
      </c>
      <c r="E14" s="11" t="s">
        <v>1002</v>
      </c>
      <c r="F14" s="3" t="s">
        <v>630</v>
      </c>
      <c r="G14" s="4" t="s">
        <v>1020</v>
      </c>
      <c r="H14" s="3" t="s">
        <v>670</v>
      </c>
      <c r="I14" s="21" t="s">
        <v>1055</v>
      </c>
      <c r="J14" s="20" t="s">
        <v>244</v>
      </c>
      <c r="K14" s="21" t="s">
        <v>1049</v>
      </c>
      <c r="L14" s="17" t="s">
        <v>1139</v>
      </c>
      <c r="M14" s="19" t="s">
        <v>1182</v>
      </c>
      <c r="N14" s="5" t="s">
        <v>1276</v>
      </c>
      <c r="O14" s="19" t="s">
        <v>1328</v>
      </c>
      <c r="P14" s="20" t="s">
        <v>674</v>
      </c>
      <c r="Q14" s="19" t="s">
        <v>1388</v>
      </c>
      <c r="R14" s="20" t="s">
        <v>1389</v>
      </c>
      <c r="S14" s="21" t="s">
        <v>1440</v>
      </c>
      <c r="T14" s="17" t="s">
        <v>363</v>
      </c>
      <c r="U14" s="21" t="s">
        <v>1455</v>
      </c>
      <c r="V14" s="17" t="s">
        <v>551</v>
      </c>
      <c r="W14" s="21" t="s">
        <v>1492</v>
      </c>
      <c r="X14" s="20" t="s">
        <v>739</v>
      </c>
      <c r="Y14" s="19" t="s">
        <v>1536</v>
      </c>
      <c r="Z14" s="17" t="s">
        <v>574</v>
      </c>
      <c r="AA14" s="21" t="s">
        <v>1550</v>
      </c>
      <c r="AB14" s="20" t="s">
        <v>694</v>
      </c>
    </row>
    <row r="15" spans="1:28" x14ac:dyDescent="0.25">
      <c r="A15" s="6" t="s">
        <v>912</v>
      </c>
      <c r="B15" s="8" t="s">
        <v>784</v>
      </c>
      <c r="C15" s="11" t="s">
        <v>930</v>
      </c>
      <c r="D15" s="5" t="s">
        <v>969</v>
      </c>
      <c r="E15" s="4" t="s">
        <v>998</v>
      </c>
      <c r="F15" s="3" t="s">
        <v>572</v>
      </c>
      <c r="G15" s="11" t="s">
        <v>1019</v>
      </c>
      <c r="H15" s="3" t="s">
        <v>840</v>
      </c>
      <c r="I15" s="21" t="s">
        <v>1056</v>
      </c>
      <c r="J15" s="20" t="s">
        <v>575</v>
      </c>
      <c r="K15" s="21" t="s">
        <v>1050</v>
      </c>
      <c r="L15" s="17" t="s">
        <v>213</v>
      </c>
      <c r="M15" s="19" t="s">
        <v>1183</v>
      </c>
      <c r="N15" s="5" t="s">
        <v>1277</v>
      </c>
      <c r="O15" s="21" t="s">
        <v>1329</v>
      </c>
      <c r="P15" s="20" t="s">
        <v>1369</v>
      </c>
      <c r="Q15" s="19" t="s">
        <v>1390</v>
      </c>
      <c r="R15" s="20" t="s">
        <v>710</v>
      </c>
      <c r="S15" s="19" t="s">
        <v>996</v>
      </c>
      <c r="T15" s="17" t="s">
        <v>368</v>
      </c>
      <c r="U15" s="21" t="s">
        <v>1456</v>
      </c>
      <c r="V15" s="17" t="s">
        <v>577</v>
      </c>
      <c r="W15" s="19" t="s">
        <v>1493</v>
      </c>
      <c r="X15" s="20" t="s">
        <v>234</v>
      </c>
      <c r="Y15" s="21" t="s">
        <v>1531</v>
      </c>
      <c r="Z15" s="17" t="s">
        <v>600</v>
      </c>
      <c r="AA15" s="19" t="s">
        <v>1551</v>
      </c>
      <c r="AB15" s="20" t="s">
        <v>609</v>
      </c>
    </row>
    <row r="16" spans="1:28" x14ac:dyDescent="0.25">
      <c r="A16" s="6" t="s">
        <v>911</v>
      </c>
      <c r="B16" s="8" t="s">
        <v>781</v>
      </c>
      <c r="C16" s="11" t="s">
        <v>931</v>
      </c>
      <c r="D16" s="5" t="s">
        <v>970</v>
      </c>
      <c r="E16" s="4" t="s">
        <v>999</v>
      </c>
      <c r="F16" s="3" t="s">
        <v>245</v>
      </c>
      <c r="G16" s="11" t="s">
        <v>1021</v>
      </c>
      <c r="H16" s="3" t="s">
        <v>684</v>
      </c>
      <c r="I16" s="21" t="s">
        <v>1057</v>
      </c>
      <c r="J16" s="20" t="s">
        <v>662</v>
      </c>
      <c r="K16" s="21" t="s">
        <v>1051</v>
      </c>
      <c r="L16" s="17" t="s">
        <v>741</v>
      </c>
      <c r="M16" s="19" t="s">
        <v>1017</v>
      </c>
      <c r="N16" s="5" t="s">
        <v>1041</v>
      </c>
      <c r="O16" s="21" t="s">
        <v>1330</v>
      </c>
      <c r="P16" s="20" t="s">
        <v>1370</v>
      </c>
      <c r="Q16" s="19" t="s">
        <v>1391</v>
      </c>
      <c r="R16" s="20" t="s">
        <v>808</v>
      </c>
      <c r="S16" s="19" t="s">
        <v>1030</v>
      </c>
      <c r="T16" s="17" t="s">
        <v>226</v>
      </c>
      <c r="U16" s="19" t="s">
        <v>1457</v>
      </c>
      <c r="V16" s="17" t="s">
        <v>1472</v>
      </c>
      <c r="W16" s="21" t="s">
        <v>1495</v>
      </c>
      <c r="X16" s="20" t="s">
        <v>1517</v>
      </c>
      <c r="Y16" s="21" t="s">
        <v>1532</v>
      </c>
      <c r="Z16" s="17" t="s">
        <v>616</v>
      </c>
      <c r="AA16" s="21" t="s">
        <v>1552</v>
      </c>
      <c r="AB16" s="20" t="s">
        <v>621</v>
      </c>
    </row>
    <row r="17" spans="1:28" x14ac:dyDescent="0.25">
      <c r="A17" s="6" t="s">
        <v>913</v>
      </c>
      <c r="B17" s="8" t="s">
        <v>918</v>
      </c>
      <c r="C17" s="11" t="s">
        <v>932</v>
      </c>
      <c r="D17" s="5" t="s">
        <v>971</v>
      </c>
      <c r="E17" s="11" t="s">
        <v>1003</v>
      </c>
      <c r="F17" s="3" t="s">
        <v>820</v>
      </c>
      <c r="G17" s="4" t="s">
        <v>1022</v>
      </c>
      <c r="H17" s="3" t="s">
        <v>821</v>
      </c>
      <c r="I17" s="21" t="s">
        <v>1058</v>
      </c>
      <c r="J17" s="20" t="s">
        <v>1140</v>
      </c>
      <c r="K17" s="21" t="s">
        <v>1052</v>
      </c>
      <c r="L17" s="17" t="s">
        <v>647</v>
      </c>
      <c r="M17" s="19" t="s">
        <v>1184</v>
      </c>
      <c r="N17" s="5" t="s">
        <v>1278</v>
      </c>
      <c r="O17" s="19" t="s">
        <v>1331</v>
      </c>
      <c r="P17" s="20" t="s">
        <v>1368</v>
      </c>
      <c r="Q17" s="19" t="s">
        <v>1339</v>
      </c>
      <c r="R17" s="20" t="s">
        <v>632</v>
      </c>
      <c r="S17" s="19" t="s">
        <v>1441</v>
      </c>
      <c r="T17" s="17" t="s">
        <v>704</v>
      </c>
      <c r="U17" s="19" t="s">
        <v>1458</v>
      </c>
      <c r="V17" s="17" t="s">
        <v>1473</v>
      </c>
      <c r="W17" s="21" t="s">
        <v>1494</v>
      </c>
      <c r="X17" s="20" t="s">
        <v>566</v>
      </c>
      <c r="Y17" s="19" t="s">
        <v>1533</v>
      </c>
      <c r="Z17" s="17" t="s">
        <v>828</v>
      </c>
      <c r="AA17" s="21" t="s">
        <v>1553</v>
      </c>
      <c r="AB17" s="20" t="s">
        <v>636</v>
      </c>
    </row>
    <row r="18" spans="1:28" x14ac:dyDescent="0.25">
      <c r="A18" s="6" t="s">
        <v>914</v>
      </c>
      <c r="B18" s="8" t="s">
        <v>796</v>
      </c>
      <c r="C18" s="11" t="s">
        <v>933</v>
      </c>
      <c r="D18" s="5" t="s">
        <v>972</v>
      </c>
      <c r="E18" s="11" t="s">
        <v>1004</v>
      </c>
      <c r="F18" s="3" t="s">
        <v>633</v>
      </c>
      <c r="G18" s="4" t="s">
        <v>1130</v>
      </c>
      <c r="H18" s="3" t="s">
        <v>676</v>
      </c>
      <c r="I18" s="21" t="s">
        <v>1059</v>
      </c>
      <c r="J18" s="20" t="s">
        <v>570</v>
      </c>
      <c r="K18" s="21" t="s">
        <v>1053</v>
      </c>
      <c r="L18" s="17" t="s">
        <v>549</v>
      </c>
      <c r="M18" s="19" t="s">
        <v>1162</v>
      </c>
      <c r="N18" s="5" t="s">
        <v>585</v>
      </c>
      <c r="O18" s="21" t="s">
        <v>1332</v>
      </c>
      <c r="P18" s="20" t="s">
        <v>1371</v>
      </c>
      <c r="Q18" s="19" t="s">
        <v>1392</v>
      </c>
      <c r="R18" s="20" t="s">
        <v>843</v>
      </c>
      <c r="S18" s="19" t="s">
        <v>1442</v>
      </c>
      <c r="T18" s="17" t="s">
        <v>663</v>
      </c>
      <c r="U18" s="19" t="s">
        <v>1459</v>
      </c>
      <c r="V18" s="17" t="s">
        <v>1474</v>
      </c>
      <c r="W18" s="21" t="s">
        <v>1496</v>
      </c>
      <c r="X18" s="20" t="s">
        <v>1518</v>
      </c>
      <c r="Y18" s="27" t="s">
        <v>1534</v>
      </c>
      <c r="Z18" s="26" t="s">
        <v>769</v>
      </c>
      <c r="AA18" s="21" t="s">
        <v>1554</v>
      </c>
      <c r="AB18" s="20" t="s">
        <v>651</v>
      </c>
    </row>
    <row r="19" spans="1:28" x14ac:dyDescent="0.25">
      <c r="A19" s="6" t="s">
        <v>915</v>
      </c>
      <c r="B19" s="8" t="s">
        <v>787</v>
      </c>
      <c r="C19" s="4" t="s">
        <v>938</v>
      </c>
      <c r="D19" s="5" t="s">
        <v>955</v>
      </c>
      <c r="E19" s="11" t="s">
        <v>1005</v>
      </c>
      <c r="F19" s="3" t="s">
        <v>648</v>
      </c>
      <c r="G19" s="11" t="s">
        <v>1025</v>
      </c>
      <c r="H19" s="3" t="s">
        <v>232</v>
      </c>
      <c r="I19" s="21" t="s">
        <v>1060</v>
      </c>
      <c r="J19" s="20" t="s">
        <v>675</v>
      </c>
      <c r="K19" s="21" t="s">
        <v>1054</v>
      </c>
      <c r="L19" s="17" t="s">
        <v>236</v>
      </c>
      <c r="M19" s="21" t="s">
        <v>1163</v>
      </c>
      <c r="N19" s="5" t="s">
        <v>770</v>
      </c>
      <c r="O19" s="21" t="s">
        <v>1333</v>
      </c>
      <c r="P19" s="20" t="s">
        <v>243</v>
      </c>
      <c r="Q19" s="19" t="s">
        <v>1393</v>
      </c>
      <c r="R19" s="20" t="s">
        <v>1394</v>
      </c>
      <c r="S19" s="21" t="s">
        <v>1266</v>
      </c>
      <c r="T19" s="17" t="s">
        <v>394</v>
      </c>
      <c r="U19" s="19" t="s">
        <v>1460</v>
      </c>
      <c r="V19" s="17" t="s">
        <v>1475</v>
      </c>
      <c r="W19" s="19" t="s">
        <v>1497</v>
      </c>
      <c r="X19" s="20" t="s">
        <v>765</v>
      </c>
      <c r="AA19" s="21" t="s">
        <v>1555</v>
      </c>
      <c r="AB19" s="20" t="s">
        <v>666</v>
      </c>
    </row>
    <row r="20" spans="1:28" x14ac:dyDescent="0.25">
      <c r="A20" s="6" t="s">
        <v>916</v>
      </c>
      <c r="B20" s="8" t="s">
        <v>792</v>
      </c>
      <c r="C20" s="11" t="s">
        <v>939</v>
      </c>
      <c r="D20" s="5" t="s">
        <v>973</v>
      </c>
      <c r="E20" s="14" t="s">
        <v>1006</v>
      </c>
      <c r="F20" s="16" t="s">
        <v>559</v>
      </c>
      <c r="G20" s="11" t="s">
        <v>1023</v>
      </c>
      <c r="H20" s="3" t="s">
        <v>637</v>
      </c>
      <c r="I20" s="21" t="s">
        <v>1061</v>
      </c>
      <c r="J20" s="20" t="s">
        <v>1141</v>
      </c>
      <c r="K20" s="21" t="s">
        <v>1055</v>
      </c>
      <c r="L20" s="17" t="s">
        <v>244</v>
      </c>
      <c r="M20" s="21" t="s">
        <v>1162</v>
      </c>
      <c r="N20" s="5" t="s">
        <v>839</v>
      </c>
      <c r="O20" s="21" t="s">
        <v>1334</v>
      </c>
      <c r="P20" s="20" t="s">
        <v>593</v>
      </c>
      <c r="Q20" s="19" t="s">
        <v>1396</v>
      </c>
      <c r="R20" s="20" t="s">
        <v>1400</v>
      </c>
      <c r="S20" s="21" t="s">
        <v>1264</v>
      </c>
      <c r="T20" s="17" t="s">
        <v>677</v>
      </c>
      <c r="U20" s="21" t="s">
        <v>1461</v>
      </c>
      <c r="V20" s="17" t="s">
        <v>1478</v>
      </c>
      <c r="W20" s="21" t="s">
        <v>1498</v>
      </c>
      <c r="X20" s="20" t="s">
        <v>771</v>
      </c>
      <c r="AA20" s="4" t="s">
        <v>1556</v>
      </c>
      <c r="AB20" s="20" t="s">
        <v>679</v>
      </c>
    </row>
    <row r="21" spans="1:28" x14ac:dyDescent="0.25">
      <c r="A21" s="10" t="s">
        <v>882</v>
      </c>
      <c r="B21" s="8" t="s">
        <v>883</v>
      </c>
      <c r="C21" s="11" t="s">
        <v>940</v>
      </c>
      <c r="D21" s="5" t="s">
        <v>974</v>
      </c>
      <c r="G21" s="11" t="s">
        <v>1026</v>
      </c>
      <c r="H21" s="3" t="s">
        <v>590</v>
      </c>
      <c r="I21" s="21" t="s">
        <v>1062</v>
      </c>
      <c r="J21" s="20" t="s">
        <v>1142</v>
      </c>
      <c r="K21" s="21" t="s">
        <v>1056</v>
      </c>
      <c r="L21" s="17" t="s">
        <v>575</v>
      </c>
      <c r="M21" s="4" t="s">
        <v>1185</v>
      </c>
      <c r="N21" s="5" t="s">
        <v>1279</v>
      </c>
      <c r="O21" s="21" t="s">
        <v>1335</v>
      </c>
      <c r="P21" s="20" t="s">
        <v>1372</v>
      </c>
      <c r="Q21" s="21" t="s">
        <v>1399</v>
      </c>
      <c r="R21" s="20" t="s">
        <v>1401</v>
      </c>
      <c r="S21" s="21" t="s">
        <v>1265</v>
      </c>
      <c r="T21" s="17" t="s">
        <v>701</v>
      </c>
      <c r="U21" s="21" t="s">
        <v>1462</v>
      </c>
      <c r="V21" s="17" t="s">
        <v>1479</v>
      </c>
      <c r="W21" s="21" t="s">
        <v>1499</v>
      </c>
      <c r="X21" s="20" t="s">
        <v>774</v>
      </c>
      <c r="AA21" s="19" t="s">
        <v>1557</v>
      </c>
      <c r="AB21" s="20" t="s">
        <v>705</v>
      </c>
    </row>
    <row r="22" spans="1:28" x14ac:dyDescent="0.25">
      <c r="A22" s="6" t="s">
        <v>885</v>
      </c>
      <c r="B22" s="8" t="s">
        <v>888</v>
      </c>
      <c r="C22" s="11" t="s">
        <v>901</v>
      </c>
      <c r="D22" s="5" t="s">
        <v>975</v>
      </c>
      <c r="G22" s="11" t="s">
        <v>1032</v>
      </c>
      <c r="H22" s="3" t="s">
        <v>565</v>
      </c>
      <c r="I22" s="4" t="s">
        <v>1064</v>
      </c>
      <c r="J22" s="20" t="s">
        <v>688</v>
      </c>
      <c r="K22" s="21" t="s">
        <v>1057</v>
      </c>
      <c r="L22" s="17" t="s">
        <v>662</v>
      </c>
      <c r="M22" s="11" t="s">
        <v>1186</v>
      </c>
      <c r="N22" s="5" t="s">
        <v>1280</v>
      </c>
      <c r="O22" s="19" t="s">
        <v>1336</v>
      </c>
      <c r="P22" s="20" t="s">
        <v>569</v>
      </c>
      <c r="Q22" s="21" t="s">
        <v>1397</v>
      </c>
      <c r="R22" s="20" t="s">
        <v>1402</v>
      </c>
      <c r="S22" s="24" t="s">
        <v>1267</v>
      </c>
      <c r="T22" s="26" t="s">
        <v>846</v>
      </c>
      <c r="U22" s="19" t="s">
        <v>1463</v>
      </c>
      <c r="V22" s="17" t="s">
        <v>723</v>
      </c>
      <c r="W22" s="19" t="s">
        <v>1500</v>
      </c>
      <c r="X22" s="20" t="s">
        <v>795</v>
      </c>
      <c r="AA22" s="19" t="s">
        <v>1558</v>
      </c>
      <c r="AB22" s="20" t="s">
        <v>756</v>
      </c>
    </row>
    <row r="23" spans="1:28" x14ac:dyDescent="0.25">
      <c r="A23" s="6" t="s">
        <v>884</v>
      </c>
      <c r="B23" s="8" t="s">
        <v>889</v>
      </c>
      <c r="C23" s="11" t="s">
        <v>941</v>
      </c>
      <c r="D23" s="5" t="s">
        <v>976</v>
      </c>
      <c r="G23" s="11" t="s">
        <v>1024</v>
      </c>
      <c r="H23" s="3" t="s">
        <v>652</v>
      </c>
      <c r="I23" s="21" t="s">
        <v>1065</v>
      </c>
      <c r="J23" s="20" t="s">
        <v>836</v>
      </c>
      <c r="K23" s="21" t="s">
        <v>1058</v>
      </c>
      <c r="L23" s="17" t="s">
        <v>1140</v>
      </c>
      <c r="M23" s="19" t="s">
        <v>1187</v>
      </c>
      <c r="N23" s="5" t="s">
        <v>608</v>
      </c>
      <c r="O23" s="21" t="s">
        <v>1337</v>
      </c>
      <c r="P23" s="20" t="s">
        <v>646</v>
      </c>
      <c r="Q23" s="21" t="s">
        <v>1398</v>
      </c>
      <c r="R23" s="20" t="s">
        <v>1403</v>
      </c>
      <c r="U23" s="21" t="s">
        <v>1464</v>
      </c>
      <c r="V23" s="17" t="s">
        <v>762</v>
      </c>
      <c r="W23" s="4" t="s">
        <v>1501</v>
      </c>
      <c r="X23" s="20" t="s">
        <v>801</v>
      </c>
      <c r="AA23" s="21" t="s">
        <v>1559</v>
      </c>
      <c r="AB23" s="20" t="s">
        <v>757</v>
      </c>
    </row>
    <row r="24" spans="1:28" x14ac:dyDescent="0.25">
      <c r="A24" s="6" t="s">
        <v>886</v>
      </c>
      <c r="B24" s="8" t="s">
        <v>890</v>
      </c>
      <c r="C24" s="4" t="s">
        <v>942</v>
      </c>
      <c r="D24" s="5" t="s">
        <v>956</v>
      </c>
      <c r="G24" s="11" t="s">
        <v>1027</v>
      </c>
      <c r="H24" s="3" t="s">
        <v>753</v>
      </c>
      <c r="I24" s="21" t="s">
        <v>1066</v>
      </c>
      <c r="J24" s="20" t="s">
        <v>699</v>
      </c>
      <c r="K24" s="21" t="s">
        <v>1059</v>
      </c>
      <c r="L24" s="17" t="s">
        <v>570</v>
      </c>
      <c r="M24" s="19" t="s">
        <v>1188</v>
      </c>
      <c r="N24" s="5" t="s">
        <v>800</v>
      </c>
      <c r="O24" s="21" t="s">
        <v>1338</v>
      </c>
      <c r="P24" s="20" t="s">
        <v>595</v>
      </c>
      <c r="Q24" s="19" t="s">
        <v>1404</v>
      </c>
      <c r="R24" s="20" t="s">
        <v>1405</v>
      </c>
      <c r="U24" s="21" t="s">
        <v>1465</v>
      </c>
      <c r="V24" s="17" t="s">
        <v>729</v>
      </c>
      <c r="W24" s="4" t="s">
        <v>1502</v>
      </c>
      <c r="X24" s="20" t="s">
        <v>809</v>
      </c>
      <c r="AA24" s="21" t="s">
        <v>1560</v>
      </c>
      <c r="AB24" s="20" t="s">
        <v>763</v>
      </c>
    </row>
    <row r="25" spans="1:28" x14ac:dyDescent="0.25">
      <c r="A25" s="6" t="s">
        <v>887</v>
      </c>
      <c r="B25" s="8" t="s">
        <v>891</v>
      </c>
      <c r="C25" s="11" t="s">
        <v>935</v>
      </c>
      <c r="D25" s="5" t="s">
        <v>977</v>
      </c>
      <c r="G25" s="11" t="s">
        <v>1028</v>
      </c>
      <c r="H25" s="3" t="s">
        <v>1042</v>
      </c>
      <c r="I25" s="21" t="s">
        <v>1067</v>
      </c>
      <c r="J25" s="20" t="s">
        <v>711</v>
      </c>
      <c r="K25" s="21" t="s">
        <v>1060</v>
      </c>
      <c r="L25" s="17" t="s">
        <v>675</v>
      </c>
      <c r="M25" s="21" t="s">
        <v>1281</v>
      </c>
      <c r="N25" s="5" t="s">
        <v>803</v>
      </c>
      <c r="O25" s="19" t="s">
        <v>1110</v>
      </c>
      <c r="P25" s="20" t="s">
        <v>584</v>
      </c>
      <c r="Q25" s="19" t="s">
        <v>1406</v>
      </c>
      <c r="R25" s="20" t="s">
        <v>1299</v>
      </c>
      <c r="U25" s="21" t="s">
        <v>1466</v>
      </c>
      <c r="V25" s="17" t="s">
        <v>773</v>
      </c>
      <c r="W25" s="4" t="s">
        <v>1503</v>
      </c>
      <c r="X25" s="20" t="s">
        <v>222</v>
      </c>
      <c r="AA25" s="19" t="s">
        <v>1561</v>
      </c>
      <c r="AB25" s="20" t="s">
        <v>1564</v>
      </c>
    </row>
    <row r="26" spans="1:28" x14ac:dyDescent="0.25">
      <c r="A26" s="10" t="s">
        <v>892</v>
      </c>
      <c r="B26" s="8" t="s">
        <v>671</v>
      </c>
      <c r="C26" s="11" t="s">
        <v>936</v>
      </c>
      <c r="D26" s="5" t="s">
        <v>978</v>
      </c>
      <c r="G26" s="4" t="s">
        <v>1029</v>
      </c>
      <c r="H26" s="3" t="s">
        <v>768</v>
      </c>
      <c r="I26" s="21" t="s">
        <v>1068</v>
      </c>
      <c r="J26" s="20" t="s">
        <v>726</v>
      </c>
      <c r="K26" s="21" t="s">
        <v>1061</v>
      </c>
      <c r="L26" s="17" t="s">
        <v>1141</v>
      </c>
      <c r="M26" s="21" t="s">
        <v>1282</v>
      </c>
      <c r="N26" s="5" t="s">
        <v>804</v>
      </c>
      <c r="O26" s="21" t="s">
        <v>1217</v>
      </c>
      <c r="P26" s="20" t="s">
        <v>606</v>
      </c>
      <c r="Q26" s="19" t="s">
        <v>1407</v>
      </c>
      <c r="R26" s="20" t="s">
        <v>1408</v>
      </c>
      <c r="U26" s="19" t="s">
        <v>1331</v>
      </c>
      <c r="V26" s="17" t="s">
        <v>1368</v>
      </c>
      <c r="W26" s="4" t="s">
        <v>1504</v>
      </c>
      <c r="X26" s="20" t="s">
        <v>713</v>
      </c>
      <c r="AA26" s="19" t="s">
        <v>1562</v>
      </c>
      <c r="AB26" s="20" t="s">
        <v>794</v>
      </c>
    </row>
    <row r="27" spans="1:28" x14ac:dyDescent="0.25">
      <c r="A27" s="6" t="s">
        <v>893</v>
      </c>
      <c r="B27" s="8" t="s">
        <v>685</v>
      </c>
      <c r="C27" s="4" t="s">
        <v>943</v>
      </c>
      <c r="D27" s="5" t="s">
        <v>957</v>
      </c>
      <c r="G27" s="4" t="s">
        <v>1030</v>
      </c>
      <c r="H27" s="3" t="s">
        <v>226</v>
      </c>
      <c r="I27" s="21" t="s">
        <v>1069</v>
      </c>
      <c r="J27" s="20" t="s">
        <v>718</v>
      </c>
      <c r="K27" s="21" t="s">
        <v>1062</v>
      </c>
      <c r="L27" s="17" t="s">
        <v>1142</v>
      </c>
      <c r="M27" s="19" t="s">
        <v>1283</v>
      </c>
      <c r="N27" s="5" t="s">
        <v>219</v>
      </c>
      <c r="O27" s="21" t="s">
        <v>1113</v>
      </c>
      <c r="P27" s="20" t="s">
        <v>806</v>
      </c>
      <c r="Q27" s="19" t="s">
        <v>1409</v>
      </c>
      <c r="R27" s="20" t="s">
        <v>1385</v>
      </c>
      <c r="U27" s="21" t="s">
        <v>1332</v>
      </c>
      <c r="V27" s="17" t="s">
        <v>1371</v>
      </c>
      <c r="W27" s="4" t="s">
        <v>1505</v>
      </c>
      <c r="X27" s="20" t="s">
        <v>749</v>
      </c>
      <c r="AA27" s="27" t="s">
        <v>1563</v>
      </c>
      <c r="AB27" s="25" t="s">
        <v>1565</v>
      </c>
    </row>
    <row r="28" spans="1:28" x14ac:dyDescent="0.25">
      <c r="A28" s="11" t="s">
        <v>894</v>
      </c>
      <c r="B28" s="8" t="s">
        <v>696</v>
      </c>
      <c r="C28" s="11" t="s">
        <v>939</v>
      </c>
      <c r="D28" s="5" t="s">
        <v>979</v>
      </c>
      <c r="G28" s="4" t="s">
        <v>1031</v>
      </c>
      <c r="H28" s="3" t="s">
        <v>831</v>
      </c>
      <c r="I28" s="19" t="s">
        <v>1070</v>
      </c>
      <c r="J28" s="20" t="s">
        <v>235</v>
      </c>
      <c r="K28" s="4" t="s">
        <v>1064</v>
      </c>
      <c r="L28" s="17" t="s">
        <v>688</v>
      </c>
      <c r="M28" s="21" t="s">
        <v>1284</v>
      </c>
      <c r="N28" s="5" t="s">
        <v>233</v>
      </c>
      <c r="O28" s="21" t="s">
        <v>1218</v>
      </c>
      <c r="P28" s="20" t="s">
        <v>755</v>
      </c>
      <c r="Q28" s="21" t="s">
        <v>1410</v>
      </c>
      <c r="R28" s="20" t="s">
        <v>1411</v>
      </c>
      <c r="U28" s="21" t="s">
        <v>1333</v>
      </c>
      <c r="V28" s="17" t="s">
        <v>243</v>
      </c>
      <c r="W28" s="4" t="s">
        <v>1506</v>
      </c>
      <c r="X28" s="20" t="s">
        <v>759</v>
      </c>
    </row>
    <row r="29" spans="1:28" x14ac:dyDescent="0.25">
      <c r="A29" s="11" t="s">
        <v>895</v>
      </c>
      <c r="B29" s="8" t="s">
        <v>708</v>
      </c>
      <c r="C29" s="11" t="s">
        <v>944</v>
      </c>
      <c r="D29" s="5" t="s">
        <v>980</v>
      </c>
      <c r="G29" s="11" t="s">
        <v>1033</v>
      </c>
      <c r="H29" s="3" t="s">
        <v>833</v>
      </c>
      <c r="I29" s="4" t="s">
        <v>1071</v>
      </c>
      <c r="J29" s="20" t="s">
        <v>826</v>
      </c>
      <c r="K29" s="21" t="s">
        <v>1065</v>
      </c>
      <c r="L29" s="17" t="s">
        <v>836</v>
      </c>
      <c r="M29" s="21" t="s">
        <v>1189</v>
      </c>
      <c r="N29" s="5" t="s">
        <v>706</v>
      </c>
      <c r="O29" s="21" t="s">
        <v>1115</v>
      </c>
      <c r="P29" s="20" t="s">
        <v>560</v>
      </c>
      <c r="Q29" s="19" t="s">
        <v>1412</v>
      </c>
      <c r="R29" s="20" t="s">
        <v>1413</v>
      </c>
      <c r="U29" s="21" t="s">
        <v>1334</v>
      </c>
      <c r="V29" s="17" t="s">
        <v>593</v>
      </c>
      <c r="W29" s="11" t="s">
        <v>1507</v>
      </c>
      <c r="X29" s="20" t="s">
        <v>822</v>
      </c>
    </row>
    <row r="30" spans="1:28" x14ac:dyDescent="0.25">
      <c r="A30" s="4" t="s">
        <v>896</v>
      </c>
      <c r="B30" s="8" t="s">
        <v>909</v>
      </c>
      <c r="C30" s="11" t="s">
        <v>940</v>
      </c>
      <c r="D30" s="5" t="s">
        <v>981</v>
      </c>
      <c r="G30" s="11" t="s">
        <v>1034</v>
      </c>
      <c r="H30" s="3" t="s">
        <v>835</v>
      </c>
      <c r="I30" s="4" t="s">
        <v>1072</v>
      </c>
      <c r="J30" s="20" t="s">
        <v>581</v>
      </c>
      <c r="K30" s="21" t="s">
        <v>1066</v>
      </c>
      <c r="L30" s="17" t="s">
        <v>699</v>
      </c>
      <c r="M30" s="21" t="s">
        <v>1285</v>
      </c>
      <c r="N30" s="5" t="s">
        <v>626</v>
      </c>
      <c r="O30" s="19" t="s">
        <v>1339</v>
      </c>
      <c r="P30" s="20" t="s">
        <v>632</v>
      </c>
      <c r="Q30" s="19" t="s">
        <v>1414</v>
      </c>
      <c r="R30" s="20" t="s">
        <v>1415</v>
      </c>
      <c r="U30" s="21" t="s">
        <v>1335</v>
      </c>
      <c r="V30" s="17" t="s">
        <v>1372</v>
      </c>
      <c r="W30" s="11" t="s">
        <v>1508</v>
      </c>
      <c r="X30" s="20" t="s">
        <v>825</v>
      </c>
    </row>
    <row r="31" spans="1:28" x14ac:dyDescent="0.25">
      <c r="A31" s="11" t="s">
        <v>898</v>
      </c>
      <c r="B31" s="5" t="s">
        <v>919</v>
      </c>
      <c r="C31" s="11" t="s">
        <v>901</v>
      </c>
      <c r="D31" s="5" t="s">
        <v>982</v>
      </c>
      <c r="G31" s="4" t="s">
        <v>1035</v>
      </c>
      <c r="H31" s="3" t="s">
        <v>378</v>
      </c>
      <c r="I31" s="11" t="s">
        <v>1073</v>
      </c>
      <c r="J31" s="20" t="s">
        <v>691</v>
      </c>
      <c r="K31" s="21" t="s">
        <v>1067</v>
      </c>
      <c r="L31" s="17" t="s">
        <v>711</v>
      </c>
      <c r="M31" s="21" t="s">
        <v>1190</v>
      </c>
      <c r="N31" s="5" t="s">
        <v>1286</v>
      </c>
      <c r="O31" s="19" t="s">
        <v>1340</v>
      </c>
      <c r="P31" s="20" t="s">
        <v>580</v>
      </c>
      <c r="Q31" s="19" t="s">
        <v>1416</v>
      </c>
      <c r="R31" s="20" t="s">
        <v>1395</v>
      </c>
      <c r="U31" s="19" t="s">
        <v>1467</v>
      </c>
      <c r="V31" s="17" t="s">
        <v>658</v>
      </c>
      <c r="W31" s="11" t="s">
        <v>1509</v>
      </c>
      <c r="X31" s="20" t="s">
        <v>766</v>
      </c>
    </row>
    <row r="32" spans="1:28" x14ac:dyDescent="0.25">
      <c r="A32" s="11" t="s">
        <v>897</v>
      </c>
      <c r="B32" s="5" t="s">
        <v>910</v>
      </c>
      <c r="C32" s="11" t="s">
        <v>941</v>
      </c>
      <c r="D32" s="5" t="s">
        <v>983</v>
      </c>
      <c r="G32" s="11" t="s">
        <v>1036</v>
      </c>
      <c r="H32" s="3" t="s">
        <v>379</v>
      </c>
      <c r="I32" s="11" t="s">
        <v>1074</v>
      </c>
      <c r="J32" s="20" t="s">
        <v>603</v>
      </c>
      <c r="K32" s="21" t="s">
        <v>1068</v>
      </c>
      <c r="L32" s="17" t="s">
        <v>726</v>
      </c>
      <c r="M32" s="21" t="s">
        <v>1191</v>
      </c>
      <c r="N32" s="5" t="s">
        <v>1287</v>
      </c>
      <c r="O32" s="21" t="s">
        <v>1341</v>
      </c>
      <c r="P32" s="20" t="s">
        <v>614</v>
      </c>
      <c r="Q32" s="21" t="s">
        <v>1417</v>
      </c>
      <c r="R32" s="20" t="s">
        <v>1418</v>
      </c>
      <c r="U32" s="19" t="s">
        <v>1336</v>
      </c>
      <c r="V32" s="17" t="s">
        <v>569</v>
      </c>
      <c r="W32" s="11" t="s">
        <v>1510</v>
      </c>
      <c r="X32" s="20" t="s">
        <v>1519</v>
      </c>
    </row>
    <row r="33" spans="1:24" x14ac:dyDescent="0.25">
      <c r="A33" s="4" t="s">
        <v>899</v>
      </c>
      <c r="B33" s="8" t="s">
        <v>873</v>
      </c>
      <c r="C33" s="11" t="s">
        <v>945</v>
      </c>
      <c r="D33" s="5" t="s">
        <v>984</v>
      </c>
      <c r="G33" s="11" t="s">
        <v>1037</v>
      </c>
      <c r="H33" s="3" t="s">
        <v>750</v>
      </c>
      <c r="I33" s="11" t="s">
        <v>1075</v>
      </c>
      <c r="J33" s="20" t="s">
        <v>598</v>
      </c>
      <c r="K33" s="21" t="s">
        <v>1069</v>
      </c>
      <c r="L33" s="17" t="s">
        <v>718</v>
      </c>
      <c r="M33" s="21" t="s">
        <v>1192</v>
      </c>
      <c r="N33" s="5" t="s">
        <v>1288</v>
      </c>
      <c r="O33" s="21" t="s">
        <v>1342</v>
      </c>
      <c r="P33" s="20" t="s">
        <v>625</v>
      </c>
      <c r="Q33" s="19" t="s">
        <v>1419</v>
      </c>
      <c r="R33" s="20" t="s">
        <v>1420</v>
      </c>
      <c r="U33" s="21" t="s">
        <v>1337</v>
      </c>
      <c r="V33" s="17" t="s">
        <v>646</v>
      </c>
      <c r="W33" s="19" t="s">
        <v>1511</v>
      </c>
      <c r="X33" s="20" t="s">
        <v>733</v>
      </c>
    </row>
    <row r="34" spans="1:24" x14ac:dyDescent="0.25">
      <c r="A34" s="11" t="s">
        <v>902</v>
      </c>
      <c r="B34" s="8" t="s">
        <v>920</v>
      </c>
      <c r="C34" s="4" t="s">
        <v>946</v>
      </c>
      <c r="D34" s="5" t="s">
        <v>958</v>
      </c>
      <c r="G34" s="11" t="s">
        <v>1038</v>
      </c>
      <c r="H34" s="3" t="s">
        <v>1043</v>
      </c>
      <c r="I34" s="19" t="s">
        <v>1076</v>
      </c>
      <c r="J34" s="20" t="s">
        <v>390</v>
      </c>
      <c r="K34" s="19" t="s">
        <v>1076</v>
      </c>
      <c r="L34" s="17" t="s">
        <v>390</v>
      </c>
      <c r="M34" s="21" t="s">
        <v>1193</v>
      </c>
      <c r="N34" s="5" t="s">
        <v>1289</v>
      </c>
      <c r="O34" s="21" t="s">
        <v>1343</v>
      </c>
      <c r="P34" s="20" t="s">
        <v>672</v>
      </c>
      <c r="Q34" s="19" t="s">
        <v>1421</v>
      </c>
      <c r="R34" s="20" t="s">
        <v>1422</v>
      </c>
      <c r="U34" s="21" t="s">
        <v>1338</v>
      </c>
      <c r="V34" s="17" t="s">
        <v>595</v>
      </c>
      <c r="W34" s="19" t="s">
        <v>1135</v>
      </c>
      <c r="X34" s="20" t="s">
        <v>783</v>
      </c>
    </row>
    <row r="35" spans="1:24" x14ac:dyDescent="0.25">
      <c r="A35" s="11" t="s">
        <v>904</v>
      </c>
      <c r="B35" s="8" t="s">
        <v>921</v>
      </c>
      <c r="C35" s="11" t="s">
        <v>947</v>
      </c>
      <c r="D35" s="5" t="s">
        <v>985</v>
      </c>
      <c r="G35" s="12" t="s">
        <v>1039</v>
      </c>
      <c r="H35" s="16" t="s">
        <v>702</v>
      </c>
      <c r="I35" s="21" t="s">
        <v>1077</v>
      </c>
      <c r="J35" s="20" t="s">
        <v>722</v>
      </c>
      <c r="K35" s="21" t="s">
        <v>1077</v>
      </c>
      <c r="L35" s="17" t="s">
        <v>722</v>
      </c>
      <c r="M35" s="4" t="s">
        <v>1097</v>
      </c>
      <c r="N35" s="5" t="s">
        <v>599</v>
      </c>
      <c r="O35" s="21" t="s">
        <v>1348</v>
      </c>
      <c r="P35" s="20" t="s">
        <v>657</v>
      </c>
      <c r="Q35" s="19" t="s">
        <v>1423</v>
      </c>
      <c r="R35" s="20" t="s">
        <v>1424</v>
      </c>
      <c r="U35" s="19" t="s">
        <v>1468</v>
      </c>
      <c r="V35" s="17" t="s">
        <v>1480</v>
      </c>
      <c r="W35" s="21" t="s">
        <v>1136</v>
      </c>
      <c r="X35" s="20" t="s">
        <v>786</v>
      </c>
    </row>
    <row r="36" spans="1:24" x14ac:dyDescent="0.25">
      <c r="A36" s="11" t="s">
        <v>901</v>
      </c>
      <c r="B36" s="8" t="s">
        <v>922</v>
      </c>
      <c r="C36" s="11" t="s">
        <v>948</v>
      </c>
      <c r="D36" s="5" t="s">
        <v>986</v>
      </c>
      <c r="I36" s="21" t="s">
        <v>1078</v>
      </c>
      <c r="J36" s="20" t="s">
        <v>391</v>
      </c>
      <c r="K36" s="21" t="s">
        <v>1078</v>
      </c>
      <c r="L36" s="17" t="s">
        <v>391</v>
      </c>
      <c r="M36" s="21" t="s">
        <v>1104</v>
      </c>
      <c r="N36" s="5" t="s">
        <v>686</v>
      </c>
      <c r="O36" s="21" t="s">
        <v>1347</v>
      </c>
      <c r="P36" s="20" t="s">
        <v>618</v>
      </c>
      <c r="Q36" s="19" t="s">
        <v>1425</v>
      </c>
      <c r="R36" s="20" t="s">
        <v>1426</v>
      </c>
      <c r="U36" s="27" t="s">
        <v>1469</v>
      </c>
      <c r="V36" s="26" t="s">
        <v>1481</v>
      </c>
      <c r="W36" s="19" t="s">
        <v>1512</v>
      </c>
      <c r="X36" s="20" t="s">
        <v>370</v>
      </c>
    </row>
    <row r="37" spans="1:24" x14ac:dyDescent="0.25">
      <c r="A37" s="11" t="s">
        <v>900</v>
      </c>
      <c r="B37" s="8" t="s">
        <v>923</v>
      </c>
      <c r="C37" s="11" t="s">
        <v>949</v>
      </c>
      <c r="D37" s="5" t="s">
        <v>987</v>
      </c>
      <c r="I37" s="21" t="s">
        <v>1079</v>
      </c>
      <c r="J37" s="20" t="s">
        <v>737</v>
      </c>
      <c r="K37" s="21" t="s">
        <v>1079</v>
      </c>
      <c r="L37" s="17" t="s">
        <v>737</v>
      </c>
      <c r="M37" s="21" t="s">
        <v>1105</v>
      </c>
      <c r="N37" s="5" t="s">
        <v>665</v>
      </c>
      <c r="O37" s="21" t="s">
        <v>1344</v>
      </c>
      <c r="P37" s="20" t="s">
        <v>602</v>
      </c>
      <c r="Q37" s="19" t="s">
        <v>1427</v>
      </c>
      <c r="R37" s="20" t="s">
        <v>1309</v>
      </c>
      <c r="W37" s="21" t="s">
        <v>1513</v>
      </c>
      <c r="X37" s="20" t="s">
        <v>371</v>
      </c>
    </row>
    <row r="38" spans="1:24" x14ac:dyDescent="0.25">
      <c r="A38" s="11" t="s">
        <v>903</v>
      </c>
      <c r="B38" s="8" t="s">
        <v>924</v>
      </c>
      <c r="C38" s="11" t="s">
        <v>950</v>
      </c>
      <c r="D38" s="5" t="s">
        <v>988</v>
      </c>
      <c r="I38" s="21" t="s">
        <v>1080</v>
      </c>
      <c r="J38" s="20" t="s">
        <v>742</v>
      </c>
      <c r="K38" s="21" t="s">
        <v>1080</v>
      </c>
      <c r="L38" s="17" t="s">
        <v>742</v>
      </c>
      <c r="M38" s="21" t="s">
        <v>1107</v>
      </c>
      <c r="N38" s="5" t="s">
        <v>814</v>
      </c>
      <c r="O38" s="21" t="s">
        <v>1345</v>
      </c>
      <c r="P38" s="20" t="s">
        <v>782</v>
      </c>
      <c r="Q38" s="21" t="s">
        <v>1428</v>
      </c>
      <c r="R38" s="20" t="s">
        <v>1310</v>
      </c>
      <c r="W38" s="21" t="s">
        <v>1514</v>
      </c>
      <c r="X38" s="20" t="s">
        <v>372</v>
      </c>
    </row>
    <row r="39" spans="1:24" x14ac:dyDescent="0.25">
      <c r="A39" s="4" t="s">
        <v>905</v>
      </c>
      <c r="B39" s="8" t="s">
        <v>871</v>
      </c>
      <c r="C39" s="14" t="s">
        <v>951</v>
      </c>
      <c r="D39" s="15" t="s">
        <v>989</v>
      </c>
      <c r="I39" s="4" t="s">
        <v>1081</v>
      </c>
      <c r="J39" s="5" t="s">
        <v>1138</v>
      </c>
      <c r="K39" s="4" t="s">
        <v>1162</v>
      </c>
      <c r="L39" s="3" t="s">
        <v>585</v>
      </c>
      <c r="M39" s="21" t="s">
        <v>1099</v>
      </c>
      <c r="N39" s="5" t="s">
        <v>627</v>
      </c>
      <c r="O39" s="21" t="s">
        <v>1346</v>
      </c>
      <c r="P39" s="20" t="s">
        <v>785</v>
      </c>
      <c r="Q39" s="21" t="s">
        <v>1270</v>
      </c>
      <c r="R39" s="20" t="s">
        <v>1311</v>
      </c>
      <c r="W39" s="24" t="s">
        <v>1515</v>
      </c>
      <c r="X39" s="25" t="s">
        <v>373</v>
      </c>
    </row>
    <row r="40" spans="1:24" x14ac:dyDescent="0.25">
      <c r="A40" s="11" t="s">
        <v>906</v>
      </c>
      <c r="B40" s="8" t="s">
        <v>925</v>
      </c>
      <c r="I40" s="21" t="s">
        <v>1082</v>
      </c>
      <c r="J40" s="5" t="s">
        <v>1143</v>
      </c>
      <c r="K40" s="21" t="s">
        <v>1163</v>
      </c>
      <c r="L40" s="3" t="s">
        <v>770</v>
      </c>
      <c r="M40" s="21" t="s">
        <v>1106</v>
      </c>
      <c r="N40" s="5" t="s">
        <v>751</v>
      </c>
      <c r="O40" s="19" t="s">
        <v>1349</v>
      </c>
      <c r="P40" s="20" t="s">
        <v>389</v>
      </c>
      <c r="Q40" s="24" t="s">
        <v>1271</v>
      </c>
      <c r="R40" s="25" t="s">
        <v>1312</v>
      </c>
    </row>
    <row r="41" spans="1:24" x14ac:dyDescent="0.25">
      <c r="A41" s="11" t="s">
        <v>907</v>
      </c>
      <c r="B41" s="8" t="s">
        <v>926</v>
      </c>
      <c r="I41" s="21" t="s">
        <v>1083</v>
      </c>
      <c r="J41" s="5" t="s">
        <v>392</v>
      </c>
      <c r="K41" s="21" t="s">
        <v>1164</v>
      </c>
      <c r="L41" s="3" t="s">
        <v>839</v>
      </c>
      <c r="M41" s="21" t="s">
        <v>1102</v>
      </c>
      <c r="N41" s="5" t="s">
        <v>659</v>
      </c>
      <c r="O41" s="4" t="s">
        <v>1350</v>
      </c>
      <c r="P41" s="20" t="s">
        <v>645</v>
      </c>
      <c r="Q41" s="17"/>
      <c r="R41" s="17"/>
    </row>
    <row r="42" spans="1:24" x14ac:dyDescent="0.25">
      <c r="A42" s="12" t="s">
        <v>908</v>
      </c>
      <c r="B42" s="13" t="s">
        <v>872</v>
      </c>
      <c r="I42" s="21" t="s">
        <v>1084</v>
      </c>
      <c r="J42" s="5" t="s">
        <v>227</v>
      </c>
      <c r="K42" s="4" t="s">
        <v>1165</v>
      </c>
      <c r="L42" s="3" t="s">
        <v>1179</v>
      </c>
      <c r="M42" s="21" t="s">
        <v>1103</v>
      </c>
      <c r="N42" s="5" t="s">
        <v>673</v>
      </c>
      <c r="O42" s="21" t="s">
        <v>1351</v>
      </c>
      <c r="P42" s="20" t="s">
        <v>661</v>
      </c>
      <c r="Q42" s="17"/>
      <c r="R42" s="17"/>
    </row>
    <row r="43" spans="1:24" x14ac:dyDescent="0.25">
      <c r="I43" s="21" t="s">
        <v>1085</v>
      </c>
      <c r="J43" s="5" t="s">
        <v>735</v>
      </c>
      <c r="K43" s="4" t="s">
        <v>1081</v>
      </c>
      <c r="L43" s="17" t="s">
        <v>1138</v>
      </c>
      <c r="M43" s="21" t="s">
        <v>1101</v>
      </c>
      <c r="N43" s="5" t="s">
        <v>643</v>
      </c>
      <c r="O43" s="21" t="s">
        <v>1352</v>
      </c>
      <c r="P43" s="20" t="s">
        <v>678</v>
      </c>
      <c r="Q43" s="17"/>
      <c r="R43" s="17"/>
    </row>
    <row r="44" spans="1:24" x14ac:dyDescent="0.25">
      <c r="I44" s="21" t="s">
        <v>1086</v>
      </c>
      <c r="J44" s="5" t="s">
        <v>1144</v>
      </c>
      <c r="K44" s="21" t="s">
        <v>1082</v>
      </c>
      <c r="L44" s="3" t="s">
        <v>1143</v>
      </c>
      <c r="M44" s="21" t="s">
        <v>1098</v>
      </c>
      <c r="N44" s="5" t="s">
        <v>615</v>
      </c>
      <c r="O44" s="21" t="s">
        <v>1353</v>
      </c>
      <c r="P44" s="20" t="s">
        <v>690</v>
      </c>
      <c r="Q44" s="17"/>
      <c r="R44" s="17"/>
    </row>
    <row r="45" spans="1:24" x14ac:dyDescent="0.25">
      <c r="I45" s="21" t="s">
        <v>1087</v>
      </c>
      <c r="J45" s="5" t="s">
        <v>687</v>
      </c>
      <c r="K45" s="21" t="s">
        <v>1083</v>
      </c>
      <c r="L45" s="3" t="s">
        <v>392</v>
      </c>
      <c r="M45" s="21" t="s">
        <v>1100</v>
      </c>
      <c r="N45" s="5" t="s">
        <v>837</v>
      </c>
      <c r="O45" s="21" t="s">
        <v>1354</v>
      </c>
      <c r="P45" s="20" t="s">
        <v>799</v>
      </c>
      <c r="Q45" s="17"/>
      <c r="R45" s="17"/>
    </row>
    <row r="46" spans="1:24" x14ac:dyDescent="0.25">
      <c r="I46" s="21" t="s">
        <v>1088</v>
      </c>
      <c r="J46" s="5" t="s">
        <v>1145</v>
      </c>
      <c r="K46" s="21" t="s">
        <v>1084</v>
      </c>
      <c r="L46" s="3" t="s">
        <v>227</v>
      </c>
      <c r="M46" s="21" t="s">
        <v>1108</v>
      </c>
      <c r="N46" s="5" t="s">
        <v>760</v>
      </c>
      <c r="O46" s="4" t="s">
        <v>1355</v>
      </c>
      <c r="P46" s="20" t="s">
        <v>697</v>
      </c>
      <c r="Q46" s="17"/>
      <c r="R46" s="17"/>
    </row>
    <row r="47" spans="1:24" x14ac:dyDescent="0.25">
      <c r="I47" s="21" t="s">
        <v>1089</v>
      </c>
      <c r="J47" s="5" t="s">
        <v>240</v>
      </c>
      <c r="K47" s="21" t="s">
        <v>1085</v>
      </c>
      <c r="L47" s="3" t="s">
        <v>735</v>
      </c>
      <c r="M47" s="4" t="s">
        <v>1194</v>
      </c>
      <c r="N47" s="5" t="s">
        <v>689</v>
      </c>
      <c r="O47" s="4" t="s">
        <v>1356</v>
      </c>
      <c r="P47" s="20" t="s">
        <v>709</v>
      </c>
      <c r="Q47" s="17"/>
      <c r="R47" s="17"/>
    </row>
    <row r="48" spans="1:24" x14ac:dyDescent="0.25">
      <c r="I48" s="21" t="s">
        <v>1090</v>
      </c>
      <c r="J48" s="5" t="s">
        <v>698</v>
      </c>
      <c r="K48" s="21" t="s">
        <v>1086</v>
      </c>
      <c r="L48" s="3" t="s">
        <v>1144</v>
      </c>
      <c r="M48" s="11" t="s">
        <v>1195</v>
      </c>
      <c r="N48" s="5" t="s">
        <v>700</v>
      </c>
      <c r="O48" s="4" t="s">
        <v>1357</v>
      </c>
      <c r="P48" s="20" t="s">
        <v>571</v>
      </c>
      <c r="Q48" s="17"/>
      <c r="R48" s="17"/>
    </row>
    <row r="49" spans="9:18" x14ac:dyDescent="0.25">
      <c r="I49" s="21" t="s">
        <v>1091</v>
      </c>
      <c r="J49" s="5" t="s">
        <v>562</v>
      </c>
      <c r="K49" s="21" t="s">
        <v>1087</v>
      </c>
      <c r="L49" s="3" t="s">
        <v>687</v>
      </c>
      <c r="M49" s="21" t="s">
        <v>1196</v>
      </c>
      <c r="N49" s="5" t="s">
        <v>712</v>
      </c>
      <c r="O49" s="11" t="s">
        <v>1358</v>
      </c>
      <c r="P49" s="20" t="s">
        <v>596</v>
      </c>
      <c r="Q49" s="17"/>
      <c r="R49" s="17"/>
    </row>
    <row r="50" spans="9:18" x14ac:dyDescent="0.25">
      <c r="I50" s="21" t="s">
        <v>1092</v>
      </c>
      <c r="J50" s="5" t="s">
        <v>587</v>
      </c>
      <c r="K50" s="21" t="s">
        <v>1088</v>
      </c>
      <c r="L50" s="3" t="s">
        <v>1145</v>
      </c>
      <c r="M50" s="21" t="s">
        <v>1197</v>
      </c>
      <c r="N50" s="5" t="s">
        <v>802</v>
      </c>
      <c r="O50" s="11" t="s">
        <v>1359</v>
      </c>
      <c r="P50" s="20" t="s">
        <v>629</v>
      </c>
      <c r="Q50" s="17"/>
      <c r="R50" s="17"/>
    </row>
    <row r="51" spans="9:18" x14ac:dyDescent="0.25">
      <c r="I51" s="21" t="s">
        <v>1093</v>
      </c>
      <c r="J51" s="5" t="s">
        <v>1146</v>
      </c>
      <c r="K51" s="21" t="s">
        <v>1089</v>
      </c>
      <c r="L51" s="3" t="s">
        <v>240</v>
      </c>
      <c r="M51" s="21" t="s">
        <v>1198</v>
      </c>
      <c r="N51" s="5" t="s">
        <v>719</v>
      </c>
      <c r="O51" s="11" t="s">
        <v>1360</v>
      </c>
      <c r="P51" s="20" t="s">
        <v>823</v>
      </c>
      <c r="Q51" s="17"/>
      <c r="R51" s="17"/>
    </row>
    <row r="52" spans="9:18" x14ac:dyDescent="0.25">
      <c r="I52" s="21" t="s">
        <v>1094</v>
      </c>
      <c r="J52" s="5" t="s">
        <v>740</v>
      </c>
      <c r="K52" s="21" t="s">
        <v>1090</v>
      </c>
      <c r="L52" s="3" t="s">
        <v>698</v>
      </c>
      <c r="M52" s="21" t="s">
        <v>1199</v>
      </c>
      <c r="N52" s="5" t="s">
        <v>727</v>
      </c>
      <c r="O52" s="11" t="s">
        <v>1361</v>
      </c>
      <c r="P52" s="20" t="s">
        <v>644</v>
      </c>
      <c r="Q52" s="17"/>
      <c r="R52" s="17"/>
    </row>
    <row r="53" spans="9:18" x14ac:dyDescent="0.25">
      <c r="I53" s="21" t="s">
        <v>1095</v>
      </c>
      <c r="J53" s="5" t="s">
        <v>393</v>
      </c>
      <c r="K53" s="21" t="s">
        <v>1091</v>
      </c>
      <c r="L53" s="3" t="s">
        <v>562</v>
      </c>
      <c r="M53" s="21" t="s">
        <v>1200</v>
      </c>
      <c r="N53" s="5" t="s">
        <v>736</v>
      </c>
      <c r="O53" s="21" t="s">
        <v>1362</v>
      </c>
      <c r="P53" s="20" t="s">
        <v>395</v>
      </c>
      <c r="Q53" s="17"/>
      <c r="R53" s="17"/>
    </row>
    <row r="54" spans="9:18" x14ac:dyDescent="0.25">
      <c r="I54" s="21" t="s">
        <v>1096</v>
      </c>
      <c r="J54" s="5" t="s">
        <v>1147</v>
      </c>
      <c r="K54" s="21" t="s">
        <v>1092</v>
      </c>
      <c r="L54" s="3" t="s">
        <v>587</v>
      </c>
      <c r="M54" s="21" t="s">
        <v>1201</v>
      </c>
      <c r="N54" s="5" t="s">
        <v>231</v>
      </c>
      <c r="O54" s="21" t="s">
        <v>1363</v>
      </c>
      <c r="P54" s="20" t="s">
        <v>660</v>
      </c>
      <c r="Q54" s="17"/>
      <c r="R54" s="17"/>
    </row>
    <row r="55" spans="9:18" x14ac:dyDescent="0.25">
      <c r="I55" s="4" t="s">
        <v>992</v>
      </c>
      <c r="J55" s="5" t="s">
        <v>241</v>
      </c>
      <c r="K55" s="21" t="s">
        <v>1093</v>
      </c>
      <c r="L55" s="3" t="s">
        <v>1146</v>
      </c>
      <c r="M55" s="4" t="s">
        <v>1202</v>
      </c>
      <c r="N55" s="5" t="s">
        <v>214</v>
      </c>
      <c r="O55" s="24" t="s">
        <v>1364</v>
      </c>
      <c r="P55" s="25" t="s">
        <v>1373</v>
      </c>
      <c r="Q55" s="17"/>
      <c r="R55" s="17"/>
    </row>
    <row r="56" spans="9:18" x14ac:dyDescent="0.25">
      <c r="I56" s="4" t="s">
        <v>1097</v>
      </c>
      <c r="J56" s="5" t="s">
        <v>599</v>
      </c>
      <c r="K56" s="21" t="s">
        <v>1094</v>
      </c>
      <c r="L56" s="3" t="s">
        <v>740</v>
      </c>
      <c r="M56" s="21" t="s">
        <v>1203</v>
      </c>
      <c r="N56" s="5" t="s">
        <v>550</v>
      </c>
    </row>
    <row r="57" spans="9:18" x14ac:dyDescent="0.25">
      <c r="I57" s="21" t="s">
        <v>1104</v>
      </c>
      <c r="J57" s="5" t="s">
        <v>686</v>
      </c>
      <c r="K57" s="21" t="s">
        <v>1095</v>
      </c>
      <c r="L57" s="3" t="s">
        <v>393</v>
      </c>
      <c r="M57" s="21" t="s">
        <v>1204</v>
      </c>
      <c r="N57" s="5" t="s">
        <v>576</v>
      </c>
    </row>
    <row r="58" spans="9:18" x14ac:dyDescent="0.25">
      <c r="I58" s="21" t="s">
        <v>1105</v>
      </c>
      <c r="J58" s="5" t="s">
        <v>665</v>
      </c>
      <c r="K58" s="21" t="s">
        <v>1096</v>
      </c>
      <c r="L58" s="3" t="s">
        <v>1147</v>
      </c>
      <c r="M58" s="21" t="s">
        <v>1205</v>
      </c>
      <c r="N58" s="5" t="s">
        <v>819</v>
      </c>
    </row>
    <row r="59" spans="9:18" x14ac:dyDescent="0.25">
      <c r="I59" s="21" t="s">
        <v>1107</v>
      </c>
      <c r="J59" s="5" t="s">
        <v>1180</v>
      </c>
      <c r="K59" s="4" t="s">
        <v>1166</v>
      </c>
      <c r="L59" s="3" t="s">
        <v>620</v>
      </c>
      <c r="M59" s="21" t="s">
        <v>1206</v>
      </c>
      <c r="N59" s="5" t="s">
        <v>1290</v>
      </c>
    </row>
    <row r="60" spans="9:18" x14ac:dyDescent="0.25">
      <c r="I60" s="21" t="s">
        <v>1099</v>
      </c>
      <c r="J60" s="5" t="s">
        <v>814</v>
      </c>
      <c r="K60" s="4" t="s">
        <v>1097</v>
      </c>
      <c r="L60" s="3" t="s">
        <v>599</v>
      </c>
      <c r="M60" s="21" t="s">
        <v>1207</v>
      </c>
      <c r="N60" s="5" t="s">
        <v>1291</v>
      </c>
    </row>
    <row r="61" spans="9:18" x14ac:dyDescent="0.25">
      <c r="I61" s="21" t="s">
        <v>1106</v>
      </c>
      <c r="J61" s="5" t="s">
        <v>627</v>
      </c>
      <c r="K61" s="21" t="s">
        <v>1104</v>
      </c>
      <c r="L61" s="3" t="s">
        <v>686</v>
      </c>
      <c r="M61" s="21" t="s">
        <v>1208</v>
      </c>
      <c r="N61" s="5" t="s">
        <v>1292</v>
      </c>
    </row>
    <row r="62" spans="9:18" x14ac:dyDescent="0.25">
      <c r="I62" s="21" t="s">
        <v>1102</v>
      </c>
      <c r="J62" s="5" t="s">
        <v>751</v>
      </c>
      <c r="K62" s="21" t="s">
        <v>1105</v>
      </c>
      <c r="L62" s="3" t="s">
        <v>665</v>
      </c>
      <c r="M62" s="4" t="s">
        <v>1209</v>
      </c>
      <c r="N62" s="5" t="s">
        <v>1293</v>
      </c>
    </row>
    <row r="63" spans="9:18" x14ac:dyDescent="0.25">
      <c r="I63" s="21" t="s">
        <v>1103</v>
      </c>
      <c r="J63" s="5" t="s">
        <v>659</v>
      </c>
      <c r="K63" s="21" t="s">
        <v>1107</v>
      </c>
      <c r="L63" s="3" t="s">
        <v>1180</v>
      </c>
      <c r="M63" s="4" t="s">
        <v>1210</v>
      </c>
      <c r="N63" s="5" t="s">
        <v>745</v>
      </c>
    </row>
    <row r="64" spans="9:18" x14ac:dyDescent="0.25">
      <c r="I64" s="21" t="s">
        <v>1101</v>
      </c>
      <c r="J64" s="5" t="s">
        <v>673</v>
      </c>
      <c r="K64" s="21" t="s">
        <v>1099</v>
      </c>
      <c r="L64" s="3" t="s">
        <v>814</v>
      </c>
      <c r="M64" s="21" t="s">
        <v>1211</v>
      </c>
      <c r="N64" s="5" t="s">
        <v>827</v>
      </c>
    </row>
    <row r="65" spans="9:14" x14ac:dyDescent="0.25">
      <c r="I65" s="21" t="s">
        <v>1098</v>
      </c>
      <c r="J65" s="5" t="s">
        <v>643</v>
      </c>
      <c r="K65" s="21" t="s">
        <v>1106</v>
      </c>
      <c r="L65" s="3" t="s">
        <v>627</v>
      </c>
      <c r="M65" s="21" t="s">
        <v>1212</v>
      </c>
      <c r="N65" s="5" t="s">
        <v>1295</v>
      </c>
    </row>
    <row r="66" spans="9:14" x14ac:dyDescent="0.25">
      <c r="I66" s="21" t="s">
        <v>1100</v>
      </c>
      <c r="J66" s="5" t="s">
        <v>615</v>
      </c>
      <c r="K66" s="21" t="s">
        <v>1102</v>
      </c>
      <c r="L66" s="3" t="s">
        <v>751</v>
      </c>
      <c r="M66" s="21" t="s">
        <v>1213</v>
      </c>
      <c r="N66" s="5" t="s">
        <v>824</v>
      </c>
    </row>
    <row r="67" spans="9:14" x14ac:dyDescent="0.25">
      <c r="I67" s="21" t="s">
        <v>1108</v>
      </c>
      <c r="J67" s="5" t="s">
        <v>837</v>
      </c>
      <c r="K67" s="21" t="s">
        <v>1103</v>
      </c>
      <c r="L67" s="3" t="s">
        <v>659</v>
      </c>
      <c r="M67" s="21" t="s">
        <v>1214</v>
      </c>
      <c r="N67" s="5" t="s">
        <v>1296</v>
      </c>
    </row>
    <row r="68" spans="9:14" x14ac:dyDescent="0.25">
      <c r="I68" s="4" t="s">
        <v>1109</v>
      </c>
      <c r="J68" s="5" t="s">
        <v>841</v>
      </c>
      <c r="K68" s="21" t="s">
        <v>1101</v>
      </c>
      <c r="L68" s="3" t="s">
        <v>673</v>
      </c>
      <c r="M68" s="21" t="s">
        <v>1215</v>
      </c>
      <c r="N68" s="5" t="s">
        <v>752</v>
      </c>
    </row>
    <row r="69" spans="9:14" x14ac:dyDescent="0.25">
      <c r="I69" s="4" t="s">
        <v>1110</v>
      </c>
      <c r="J69" s="5" t="s">
        <v>584</v>
      </c>
      <c r="K69" s="21" t="s">
        <v>1098</v>
      </c>
      <c r="L69" s="3" t="s">
        <v>643</v>
      </c>
      <c r="M69" s="21" t="s">
        <v>1216</v>
      </c>
      <c r="N69" s="5" t="s">
        <v>1297</v>
      </c>
    </row>
    <row r="70" spans="9:14" x14ac:dyDescent="0.25">
      <c r="I70" s="21" t="s">
        <v>1112</v>
      </c>
      <c r="J70" s="5" t="s">
        <v>606</v>
      </c>
      <c r="K70" s="21" t="s">
        <v>1100</v>
      </c>
      <c r="L70" s="3" t="s">
        <v>615</v>
      </c>
      <c r="M70" s="4" t="s">
        <v>1110</v>
      </c>
      <c r="N70" s="5" t="s">
        <v>584</v>
      </c>
    </row>
    <row r="71" spans="9:14" x14ac:dyDescent="0.25">
      <c r="I71" s="21" t="s">
        <v>1113</v>
      </c>
      <c r="J71" s="5" t="s">
        <v>806</v>
      </c>
      <c r="K71" s="21" t="s">
        <v>1108</v>
      </c>
      <c r="L71" s="3" t="s">
        <v>837</v>
      </c>
      <c r="M71" s="21" t="s">
        <v>1217</v>
      </c>
      <c r="N71" s="5" t="s">
        <v>606</v>
      </c>
    </row>
    <row r="72" spans="9:14" x14ac:dyDescent="0.25">
      <c r="I72" s="21" t="s">
        <v>1114</v>
      </c>
      <c r="J72" s="5" t="s">
        <v>755</v>
      </c>
      <c r="K72" s="4" t="s">
        <v>1167</v>
      </c>
      <c r="L72" s="17" t="s">
        <v>668</v>
      </c>
      <c r="M72" s="21" t="s">
        <v>1113</v>
      </c>
      <c r="N72" s="5" t="s">
        <v>806</v>
      </c>
    </row>
    <row r="73" spans="9:14" x14ac:dyDescent="0.25">
      <c r="I73" s="21" t="s">
        <v>1115</v>
      </c>
      <c r="J73" s="5" t="s">
        <v>560</v>
      </c>
      <c r="K73" s="21" t="s">
        <v>1168</v>
      </c>
      <c r="L73" s="3" t="s">
        <v>683</v>
      </c>
      <c r="M73" s="21" t="s">
        <v>1218</v>
      </c>
      <c r="N73" s="5" t="s">
        <v>755</v>
      </c>
    </row>
    <row r="74" spans="9:14" x14ac:dyDescent="0.25">
      <c r="I74" s="4" t="s">
        <v>1116</v>
      </c>
      <c r="J74" s="5" t="s">
        <v>376</v>
      </c>
      <c r="K74" s="21" t="s">
        <v>1169</v>
      </c>
      <c r="L74" s="3" t="s">
        <v>695</v>
      </c>
      <c r="M74" s="21" t="s">
        <v>1115</v>
      </c>
      <c r="N74" s="5" t="s">
        <v>560</v>
      </c>
    </row>
    <row r="75" spans="9:14" x14ac:dyDescent="0.25">
      <c r="I75" s="21" t="s">
        <v>1118</v>
      </c>
      <c r="J75" s="5" t="s">
        <v>377</v>
      </c>
      <c r="K75" s="21" t="s">
        <v>1170</v>
      </c>
      <c r="L75" s="3" t="s">
        <v>716</v>
      </c>
      <c r="M75" s="4" t="s">
        <v>1219</v>
      </c>
      <c r="N75" s="5" t="s">
        <v>811</v>
      </c>
    </row>
    <row r="76" spans="9:14" x14ac:dyDescent="0.25">
      <c r="I76" s="21" t="s">
        <v>1122</v>
      </c>
      <c r="J76" s="5" t="s">
        <v>844</v>
      </c>
      <c r="K76" s="21" t="s">
        <v>1171</v>
      </c>
      <c r="L76" s="3" t="s">
        <v>724</v>
      </c>
      <c r="M76" s="21" t="s">
        <v>1220</v>
      </c>
      <c r="N76" s="5" t="s">
        <v>815</v>
      </c>
    </row>
    <row r="77" spans="9:14" x14ac:dyDescent="0.25">
      <c r="I77" s="21" t="s">
        <v>1119</v>
      </c>
      <c r="J77" s="5" t="s">
        <v>703</v>
      </c>
      <c r="K77" s="21" t="s">
        <v>1172</v>
      </c>
      <c r="L77" s="3" t="s">
        <v>730</v>
      </c>
      <c r="M77" s="21" t="s">
        <v>1221</v>
      </c>
      <c r="N77" s="5" t="s">
        <v>813</v>
      </c>
    </row>
    <row r="78" spans="9:14" x14ac:dyDescent="0.25">
      <c r="I78" s="21" t="s">
        <v>1121</v>
      </c>
      <c r="J78" s="5" t="s">
        <v>715</v>
      </c>
      <c r="K78" s="21" t="s">
        <v>1173</v>
      </c>
      <c r="L78" s="3" t="s">
        <v>738</v>
      </c>
      <c r="M78" s="21" t="s">
        <v>1222</v>
      </c>
      <c r="N78" s="5" t="s">
        <v>816</v>
      </c>
    </row>
    <row r="79" spans="9:14" x14ac:dyDescent="0.25">
      <c r="I79" s="21" t="s">
        <v>1120</v>
      </c>
      <c r="J79" s="5" t="s">
        <v>692</v>
      </c>
      <c r="K79" s="21" t="s">
        <v>1174</v>
      </c>
      <c r="L79" s="3" t="s">
        <v>743</v>
      </c>
      <c r="M79" s="21" t="s">
        <v>1223</v>
      </c>
      <c r="N79" s="5" t="s">
        <v>1298</v>
      </c>
    </row>
    <row r="80" spans="9:14" x14ac:dyDescent="0.25">
      <c r="I80" s="21" t="s">
        <v>1117</v>
      </c>
      <c r="J80" s="5" t="s">
        <v>1148</v>
      </c>
      <c r="K80" s="21" t="s">
        <v>1175</v>
      </c>
      <c r="L80" s="3" t="s">
        <v>748</v>
      </c>
      <c r="M80" s="4" t="s">
        <v>1224</v>
      </c>
      <c r="N80" s="5" t="s">
        <v>838</v>
      </c>
    </row>
    <row r="81" spans="9:14" x14ac:dyDescent="0.25">
      <c r="I81" s="4" t="s">
        <v>1123</v>
      </c>
      <c r="J81" s="5" t="s">
        <v>601</v>
      </c>
      <c r="K81" s="21" t="s">
        <v>1177</v>
      </c>
      <c r="L81" s="3" t="s">
        <v>707</v>
      </c>
      <c r="M81" s="4" t="s">
        <v>1225</v>
      </c>
      <c r="N81" s="5" t="s">
        <v>217</v>
      </c>
    </row>
    <row r="82" spans="9:14" x14ac:dyDescent="0.25">
      <c r="I82" s="21" t="s">
        <v>1124</v>
      </c>
      <c r="J82" s="5" t="s">
        <v>747</v>
      </c>
      <c r="K82" s="21" t="s">
        <v>1176</v>
      </c>
      <c r="L82" s="3" t="s">
        <v>758</v>
      </c>
      <c r="M82" s="21" t="s">
        <v>1226</v>
      </c>
      <c r="N82" s="5" t="s">
        <v>553</v>
      </c>
    </row>
    <row r="83" spans="9:14" x14ac:dyDescent="0.25">
      <c r="I83" s="21" t="s">
        <v>1125</v>
      </c>
      <c r="J83" s="5" t="s">
        <v>1149</v>
      </c>
      <c r="K83" s="21" t="s">
        <v>1178</v>
      </c>
      <c r="L83" s="3" t="s">
        <v>764</v>
      </c>
      <c r="M83" s="21" t="s">
        <v>1227</v>
      </c>
      <c r="N83" s="5" t="s">
        <v>579</v>
      </c>
    </row>
    <row r="84" spans="9:14" x14ac:dyDescent="0.25">
      <c r="I84" s="21" t="s">
        <v>1126</v>
      </c>
      <c r="J84" s="5" t="s">
        <v>617</v>
      </c>
      <c r="K84" s="4" t="s">
        <v>1129</v>
      </c>
      <c r="L84" s="3" t="s">
        <v>676</v>
      </c>
      <c r="M84" s="4" t="s">
        <v>1228</v>
      </c>
      <c r="N84" s="5" t="s">
        <v>634</v>
      </c>
    </row>
    <row r="85" spans="9:14" x14ac:dyDescent="0.25">
      <c r="I85" s="21" t="s">
        <v>1127</v>
      </c>
      <c r="J85" s="5" t="s">
        <v>818</v>
      </c>
      <c r="K85" s="11" t="s">
        <v>1025</v>
      </c>
      <c r="L85" s="3" t="s">
        <v>232</v>
      </c>
      <c r="M85" s="11" t="s">
        <v>1229</v>
      </c>
      <c r="N85" s="5" t="s">
        <v>649</v>
      </c>
    </row>
    <row r="86" spans="9:14" x14ac:dyDescent="0.25">
      <c r="I86" s="21" t="s">
        <v>1128</v>
      </c>
      <c r="J86" s="5" t="s">
        <v>564</v>
      </c>
      <c r="K86" s="11" t="s">
        <v>1023</v>
      </c>
      <c r="L86" s="3" t="s">
        <v>637</v>
      </c>
      <c r="M86" s="19" t="s">
        <v>1230</v>
      </c>
      <c r="N86" s="5" t="s">
        <v>639</v>
      </c>
    </row>
    <row r="87" spans="9:14" x14ac:dyDescent="0.25">
      <c r="I87" s="4" t="s">
        <v>1129</v>
      </c>
      <c r="J87" s="5" t="s">
        <v>676</v>
      </c>
      <c r="K87" s="11" t="s">
        <v>1026</v>
      </c>
      <c r="L87" s="3" t="s">
        <v>590</v>
      </c>
      <c r="M87" s="21" t="s">
        <v>1231</v>
      </c>
      <c r="N87" s="5" t="s">
        <v>1300</v>
      </c>
    </row>
    <row r="88" spans="9:14" x14ac:dyDescent="0.25">
      <c r="I88" s="11" t="s">
        <v>1025</v>
      </c>
      <c r="J88" s="5" t="s">
        <v>232</v>
      </c>
      <c r="K88" s="11" t="s">
        <v>1032</v>
      </c>
      <c r="L88" s="3" t="s">
        <v>565</v>
      </c>
      <c r="M88" s="21" t="s">
        <v>1232</v>
      </c>
      <c r="N88" s="5" t="s">
        <v>654</v>
      </c>
    </row>
    <row r="89" spans="9:14" x14ac:dyDescent="0.25">
      <c r="I89" s="11" t="s">
        <v>1023</v>
      </c>
      <c r="J89" s="5" t="s">
        <v>637</v>
      </c>
      <c r="K89" s="11" t="s">
        <v>1024</v>
      </c>
      <c r="L89" s="3" t="s">
        <v>652</v>
      </c>
      <c r="M89" s="21" t="s">
        <v>1233</v>
      </c>
      <c r="N89" s="5" t="s">
        <v>1301</v>
      </c>
    </row>
    <row r="90" spans="9:14" x14ac:dyDescent="0.25">
      <c r="I90" s="11" t="s">
        <v>1026</v>
      </c>
      <c r="J90" s="5" t="s">
        <v>590</v>
      </c>
      <c r="K90" s="11" t="s">
        <v>1027</v>
      </c>
      <c r="L90" s="3" t="s">
        <v>753</v>
      </c>
      <c r="M90" s="21" t="s">
        <v>1234</v>
      </c>
      <c r="N90" s="5" t="s">
        <v>1302</v>
      </c>
    </row>
    <row r="91" spans="9:14" x14ac:dyDescent="0.25">
      <c r="I91" s="11" t="s">
        <v>1032</v>
      </c>
      <c r="J91" s="5" t="s">
        <v>565</v>
      </c>
      <c r="K91" s="11" t="s">
        <v>1028</v>
      </c>
      <c r="L91" s="3" t="s">
        <v>1042</v>
      </c>
      <c r="M91" s="21" t="s">
        <v>1235</v>
      </c>
      <c r="N91" s="5" t="s">
        <v>1303</v>
      </c>
    </row>
    <row r="92" spans="9:14" x14ac:dyDescent="0.25">
      <c r="I92" s="11" t="s">
        <v>1024</v>
      </c>
      <c r="J92" s="5" t="s">
        <v>652</v>
      </c>
      <c r="K92" s="4" t="s">
        <v>999</v>
      </c>
      <c r="L92" s="3" t="s">
        <v>245</v>
      </c>
      <c r="M92" s="4" t="s">
        <v>1123</v>
      </c>
      <c r="N92" s="5" t="s">
        <v>601</v>
      </c>
    </row>
    <row r="93" spans="9:14" x14ac:dyDescent="0.25">
      <c r="I93" s="11" t="s">
        <v>1027</v>
      </c>
      <c r="J93" s="5" t="s">
        <v>753</v>
      </c>
      <c r="K93" s="11" t="s">
        <v>1003</v>
      </c>
      <c r="L93" s="3" t="s">
        <v>820</v>
      </c>
      <c r="M93" s="21" t="s">
        <v>1124</v>
      </c>
      <c r="N93" s="5" t="s">
        <v>747</v>
      </c>
    </row>
    <row r="94" spans="9:14" x14ac:dyDescent="0.25">
      <c r="I94" s="11" t="s">
        <v>1028</v>
      </c>
      <c r="J94" s="5" t="s">
        <v>1042</v>
      </c>
      <c r="K94" s="11" t="s">
        <v>1004</v>
      </c>
      <c r="L94" s="3" t="s">
        <v>633</v>
      </c>
      <c r="M94" s="21" t="s">
        <v>1125</v>
      </c>
      <c r="N94" s="5" t="s">
        <v>1149</v>
      </c>
    </row>
    <row r="95" spans="9:14" x14ac:dyDescent="0.25">
      <c r="I95" s="4" t="s">
        <v>1131</v>
      </c>
      <c r="J95" s="5" t="s">
        <v>829</v>
      </c>
      <c r="K95" s="11" t="s">
        <v>1005</v>
      </c>
      <c r="L95" s="3" t="s">
        <v>648</v>
      </c>
      <c r="M95" s="21" t="s">
        <v>1126</v>
      </c>
      <c r="N95" s="5" t="s">
        <v>617</v>
      </c>
    </row>
    <row r="96" spans="9:14" x14ac:dyDescent="0.25">
      <c r="I96" s="21" t="s">
        <v>1132</v>
      </c>
      <c r="J96" s="5" t="s">
        <v>832</v>
      </c>
      <c r="K96" s="14" t="s">
        <v>1006</v>
      </c>
      <c r="L96" s="16" t="s">
        <v>559</v>
      </c>
      <c r="M96" s="21" t="s">
        <v>1127</v>
      </c>
      <c r="N96" s="5" t="s">
        <v>818</v>
      </c>
    </row>
    <row r="97" spans="9:14" x14ac:dyDescent="0.25">
      <c r="I97" s="21" t="s">
        <v>1133</v>
      </c>
      <c r="J97" s="5" t="s">
        <v>830</v>
      </c>
      <c r="M97" s="21" t="s">
        <v>1128</v>
      </c>
      <c r="N97" s="5" t="s">
        <v>564</v>
      </c>
    </row>
    <row r="98" spans="9:14" x14ac:dyDescent="0.25">
      <c r="I98" s="21" t="s">
        <v>1134</v>
      </c>
      <c r="J98" s="5" t="s">
        <v>1150</v>
      </c>
      <c r="M98" s="4" t="s">
        <v>1167</v>
      </c>
      <c r="N98" s="20" t="s">
        <v>668</v>
      </c>
    </row>
    <row r="99" spans="9:14" x14ac:dyDescent="0.25">
      <c r="I99" s="4" t="s">
        <v>1135</v>
      </c>
      <c r="J99" s="5" t="s">
        <v>783</v>
      </c>
      <c r="M99" s="21" t="s">
        <v>1168</v>
      </c>
      <c r="N99" s="5" t="s">
        <v>683</v>
      </c>
    </row>
    <row r="100" spans="9:14" x14ac:dyDescent="0.25">
      <c r="I100" s="21" t="s">
        <v>1136</v>
      </c>
      <c r="J100" s="5" t="s">
        <v>786</v>
      </c>
      <c r="M100" s="21" t="s">
        <v>1169</v>
      </c>
      <c r="N100" s="5" t="s">
        <v>695</v>
      </c>
    </row>
    <row r="101" spans="9:14" x14ac:dyDescent="0.25">
      <c r="I101" s="4" t="s">
        <v>999</v>
      </c>
      <c r="J101" s="5" t="s">
        <v>245</v>
      </c>
      <c r="K101" s="1"/>
      <c r="M101" s="21" t="s">
        <v>1170</v>
      </c>
      <c r="N101" s="5" t="s">
        <v>716</v>
      </c>
    </row>
    <row r="102" spans="9:14" x14ac:dyDescent="0.25">
      <c r="I102" s="21" t="s">
        <v>1003</v>
      </c>
      <c r="J102" s="5" t="s">
        <v>820</v>
      </c>
      <c r="M102" s="21" t="s">
        <v>1171</v>
      </c>
      <c r="N102" s="5" t="s">
        <v>724</v>
      </c>
    </row>
    <row r="103" spans="9:14" x14ac:dyDescent="0.25">
      <c r="I103" s="11" t="s">
        <v>1004</v>
      </c>
      <c r="J103" s="5" t="s">
        <v>633</v>
      </c>
      <c r="M103" s="21" t="s">
        <v>1172</v>
      </c>
      <c r="N103" s="5" t="s">
        <v>730</v>
      </c>
    </row>
    <row r="104" spans="9:14" x14ac:dyDescent="0.25">
      <c r="I104" s="21" t="s">
        <v>1005</v>
      </c>
      <c r="J104" s="5" t="s">
        <v>648</v>
      </c>
      <c r="M104" s="21" t="s">
        <v>1173</v>
      </c>
      <c r="N104" s="5" t="s">
        <v>738</v>
      </c>
    </row>
    <row r="105" spans="9:14" x14ac:dyDescent="0.25">
      <c r="I105" s="14" t="s">
        <v>1006</v>
      </c>
      <c r="J105" s="15" t="s">
        <v>559</v>
      </c>
      <c r="M105" s="21" t="s">
        <v>1174</v>
      </c>
      <c r="N105" s="5" t="s">
        <v>743</v>
      </c>
    </row>
    <row r="106" spans="9:14" x14ac:dyDescent="0.25">
      <c r="M106" s="21" t="s">
        <v>1175</v>
      </c>
      <c r="N106" s="5" t="s">
        <v>748</v>
      </c>
    </row>
    <row r="107" spans="9:14" x14ac:dyDescent="0.25">
      <c r="M107" s="21" t="s">
        <v>1177</v>
      </c>
      <c r="N107" s="5" t="s">
        <v>707</v>
      </c>
    </row>
    <row r="108" spans="9:14" x14ac:dyDescent="0.25">
      <c r="M108" s="21" t="s">
        <v>1176</v>
      </c>
      <c r="N108" s="5" t="s">
        <v>758</v>
      </c>
    </row>
    <row r="109" spans="9:14" x14ac:dyDescent="0.25">
      <c r="M109" s="21" t="s">
        <v>1178</v>
      </c>
      <c r="N109" s="5" t="s">
        <v>764</v>
      </c>
    </row>
    <row r="110" spans="9:14" x14ac:dyDescent="0.25">
      <c r="M110" s="4" t="s">
        <v>1236</v>
      </c>
      <c r="N110" s="5" t="s">
        <v>1304</v>
      </c>
    </row>
    <row r="111" spans="9:14" x14ac:dyDescent="0.25">
      <c r="M111" s="4" t="s">
        <v>1237</v>
      </c>
      <c r="N111" s="5" t="s">
        <v>1305</v>
      </c>
    </row>
    <row r="112" spans="9:14" x14ac:dyDescent="0.25">
      <c r="M112" s="4" t="s">
        <v>1238</v>
      </c>
      <c r="N112" s="5" t="s">
        <v>380</v>
      </c>
    </row>
    <row r="113" spans="13:14" x14ac:dyDescent="0.25">
      <c r="M113" s="21" t="s">
        <v>1240</v>
      </c>
      <c r="N113" s="5" t="s">
        <v>381</v>
      </c>
    </row>
    <row r="114" spans="13:14" x14ac:dyDescent="0.25">
      <c r="M114" s="11" t="s">
        <v>1241</v>
      </c>
      <c r="N114" s="5" t="s">
        <v>761</v>
      </c>
    </row>
    <row r="115" spans="13:14" x14ac:dyDescent="0.25">
      <c r="M115" s="11" t="s">
        <v>1242</v>
      </c>
      <c r="N115" s="5" t="s">
        <v>382</v>
      </c>
    </row>
    <row r="116" spans="13:14" x14ac:dyDescent="0.25">
      <c r="M116" s="11" t="s">
        <v>1243</v>
      </c>
      <c r="N116" s="5" t="s">
        <v>383</v>
      </c>
    </row>
    <row r="117" spans="13:14" x14ac:dyDescent="0.25">
      <c r="M117" s="11" t="s">
        <v>1244</v>
      </c>
      <c r="N117" s="5" t="s">
        <v>384</v>
      </c>
    </row>
    <row r="118" spans="13:14" x14ac:dyDescent="0.25">
      <c r="M118" s="11" t="s">
        <v>1247</v>
      </c>
      <c r="N118" s="5" t="s">
        <v>780</v>
      </c>
    </row>
    <row r="119" spans="13:14" x14ac:dyDescent="0.25">
      <c r="M119" s="11" t="s">
        <v>1248</v>
      </c>
      <c r="N119" s="5" t="s">
        <v>385</v>
      </c>
    </row>
    <row r="120" spans="13:14" x14ac:dyDescent="0.25">
      <c r="M120" s="11" t="s">
        <v>1245</v>
      </c>
      <c r="N120" s="5" t="s">
        <v>386</v>
      </c>
    </row>
    <row r="121" spans="13:14" x14ac:dyDescent="0.25">
      <c r="M121" s="11" t="s">
        <v>1246</v>
      </c>
      <c r="N121" s="5" t="s">
        <v>693</v>
      </c>
    </row>
    <row r="122" spans="13:14" x14ac:dyDescent="0.25">
      <c r="M122" s="21" t="s">
        <v>1239</v>
      </c>
      <c r="N122" s="5" t="s">
        <v>680</v>
      </c>
    </row>
    <row r="123" spans="13:14" x14ac:dyDescent="0.25">
      <c r="M123" s="11" t="s">
        <v>1249</v>
      </c>
      <c r="N123" s="5" t="s">
        <v>387</v>
      </c>
    </row>
    <row r="124" spans="13:14" x14ac:dyDescent="0.25">
      <c r="M124" s="4" t="s">
        <v>1250</v>
      </c>
      <c r="N124" s="5" t="s">
        <v>810</v>
      </c>
    </row>
    <row r="125" spans="13:14" x14ac:dyDescent="0.25">
      <c r="M125" s="11" t="s">
        <v>1251</v>
      </c>
      <c r="N125" s="5" t="s">
        <v>812</v>
      </c>
    </row>
    <row r="126" spans="13:14" x14ac:dyDescent="0.25">
      <c r="M126" s="4" t="s">
        <v>1252</v>
      </c>
      <c r="N126" s="5" t="s">
        <v>714</v>
      </c>
    </row>
    <row r="127" spans="13:14" x14ac:dyDescent="0.25">
      <c r="M127" s="11" t="s">
        <v>1253</v>
      </c>
      <c r="N127" s="5" t="s">
        <v>834</v>
      </c>
    </row>
    <row r="128" spans="13:14" x14ac:dyDescent="0.25">
      <c r="M128" s="11" t="s">
        <v>1254</v>
      </c>
      <c r="N128" s="5" t="s">
        <v>1306</v>
      </c>
    </row>
    <row r="129" spans="13:14" x14ac:dyDescent="0.25">
      <c r="M129" s="11" t="s">
        <v>1255</v>
      </c>
      <c r="N129" s="5" t="s">
        <v>777</v>
      </c>
    </row>
    <row r="130" spans="13:14" x14ac:dyDescent="0.25">
      <c r="M130" s="11" t="s">
        <v>1256</v>
      </c>
      <c r="N130" s="5" t="s">
        <v>721</v>
      </c>
    </row>
    <row r="131" spans="13:14" x14ac:dyDescent="0.25">
      <c r="M131" s="11" t="s">
        <v>1257</v>
      </c>
      <c r="N131" s="5" t="s">
        <v>1307</v>
      </c>
    </row>
    <row r="132" spans="13:14" x14ac:dyDescent="0.25">
      <c r="M132" s="11" t="s">
        <v>1258</v>
      </c>
      <c r="N132" s="5" t="s">
        <v>1308</v>
      </c>
    </row>
    <row r="133" spans="13:14" x14ac:dyDescent="0.25">
      <c r="M133" s="4" t="s">
        <v>1259</v>
      </c>
      <c r="N133" s="5" t="s">
        <v>388</v>
      </c>
    </row>
    <row r="134" spans="13:14" x14ac:dyDescent="0.25">
      <c r="M134" s="4" t="s">
        <v>1135</v>
      </c>
      <c r="N134" s="5" t="s">
        <v>783</v>
      </c>
    </row>
    <row r="135" spans="13:14" x14ac:dyDescent="0.25">
      <c r="M135" s="11" t="s">
        <v>1136</v>
      </c>
      <c r="N135" s="5" t="s">
        <v>786</v>
      </c>
    </row>
    <row r="136" spans="13:14" x14ac:dyDescent="0.25">
      <c r="M136" s="4" t="s">
        <v>1260</v>
      </c>
      <c r="N136" s="5" t="s">
        <v>374</v>
      </c>
    </row>
    <row r="137" spans="13:14" x14ac:dyDescent="0.25">
      <c r="M137" s="11" t="s">
        <v>1261</v>
      </c>
      <c r="N137" s="5" t="s">
        <v>375</v>
      </c>
    </row>
    <row r="138" spans="13:14" x14ac:dyDescent="0.25">
      <c r="M138" s="4" t="s">
        <v>1262</v>
      </c>
      <c r="N138" s="5" t="s">
        <v>845</v>
      </c>
    </row>
    <row r="139" spans="13:14" x14ac:dyDescent="0.25">
      <c r="M139" s="4" t="s">
        <v>1263</v>
      </c>
      <c r="N139" s="5" t="s">
        <v>663</v>
      </c>
    </row>
    <row r="140" spans="13:14" x14ac:dyDescent="0.25">
      <c r="M140" s="11" t="s">
        <v>1264</v>
      </c>
      <c r="N140" s="5" t="s">
        <v>394</v>
      </c>
    </row>
    <row r="141" spans="13:14" x14ac:dyDescent="0.25">
      <c r="M141" s="11" t="s">
        <v>1265</v>
      </c>
      <c r="N141" s="5" t="s">
        <v>677</v>
      </c>
    </row>
    <row r="142" spans="13:14" x14ac:dyDescent="0.25">
      <c r="M142" s="11" t="s">
        <v>1266</v>
      </c>
      <c r="N142" s="5" t="s">
        <v>701</v>
      </c>
    </row>
    <row r="143" spans="13:14" x14ac:dyDescent="0.25">
      <c r="M143" s="11" t="s">
        <v>1267</v>
      </c>
      <c r="N143" s="5" t="s">
        <v>846</v>
      </c>
    </row>
    <row r="144" spans="13:14" x14ac:dyDescent="0.25">
      <c r="M144" s="4" t="s">
        <v>999</v>
      </c>
      <c r="N144" s="5" t="s">
        <v>245</v>
      </c>
    </row>
    <row r="145" spans="13:14" x14ac:dyDescent="0.25">
      <c r="M145" s="11" t="s">
        <v>1003</v>
      </c>
      <c r="N145" s="5" t="s">
        <v>820</v>
      </c>
    </row>
    <row r="146" spans="13:14" x14ac:dyDescent="0.25">
      <c r="M146" s="11" t="s">
        <v>1004</v>
      </c>
      <c r="N146" s="5" t="s">
        <v>633</v>
      </c>
    </row>
    <row r="147" spans="13:14" x14ac:dyDescent="0.25">
      <c r="M147" s="11" t="s">
        <v>1005</v>
      </c>
      <c r="N147" s="5" t="s">
        <v>648</v>
      </c>
    </row>
    <row r="148" spans="13:14" x14ac:dyDescent="0.25">
      <c r="M148" s="11" t="s">
        <v>1006</v>
      </c>
      <c r="N148" s="5" t="s">
        <v>559</v>
      </c>
    </row>
    <row r="149" spans="13:14" x14ac:dyDescent="0.25">
      <c r="M149" s="4" t="s">
        <v>1268</v>
      </c>
      <c r="N149" s="5" t="s">
        <v>1309</v>
      </c>
    </row>
    <row r="150" spans="13:14" x14ac:dyDescent="0.25">
      <c r="M150" s="11" t="s">
        <v>1269</v>
      </c>
      <c r="N150" s="5" t="s">
        <v>1310</v>
      </c>
    </row>
    <row r="151" spans="13:14" x14ac:dyDescent="0.25">
      <c r="M151" s="11" t="s">
        <v>1270</v>
      </c>
      <c r="N151" s="5" t="s">
        <v>1311</v>
      </c>
    </row>
    <row r="152" spans="13:14" x14ac:dyDescent="0.25">
      <c r="M152" s="11" t="s">
        <v>1271</v>
      </c>
      <c r="N152" s="5" t="s">
        <v>1312</v>
      </c>
    </row>
    <row r="153" spans="13:14" x14ac:dyDescent="0.25">
      <c r="M153" s="4" t="s">
        <v>1272</v>
      </c>
      <c r="N153" s="5" t="s">
        <v>1313</v>
      </c>
    </row>
    <row r="154" spans="13:14" x14ac:dyDescent="0.25">
      <c r="M154" s="11" t="s">
        <v>1273</v>
      </c>
      <c r="N154" s="5" t="s">
        <v>1314</v>
      </c>
    </row>
    <row r="155" spans="13:14" x14ac:dyDescent="0.25">
      <c r="M155" s="11" t="s">
        <v>1274</v>
      </c>
      <c r="N155" s="5" t="s">
        <v>1315</v>
      </c>
    </row>
    <row r="156" spans="13:14" x14ac:dyDescent="0.25">
      <c r="M156" s="12" t="s">
        <v>1275</v>
      </c>
      <c r="N156" s="15" t="s">
        <v>817</v>
      </c>
    </row>
    <row r="157" spans="13:14" x14ac:dyDescent="0.25">
      <c r="M157"/>
      <c r="N157"/>
    </row>
    <row r="158" spans="13:14" x14ac:dyDescent="0.25">
      <c r="M158"/>
      <c r="N158"/>
    </row>
    <row r="159" spans="13:14" x14ac:dyDescent="0.25">
      <c r="M159"/>
      <c r="N159"/>
    </row>
    <row r="160" spans="13:14" x14ac:dyDescent="0.25">
      <c r="M160"/>
      <c r="N160"/>
    </row>
    <row r="161" spans="13:14" x14ac:dyDescent="0.25">
      <c r="M161"/>
      <c r="N161"/>
    </row>
    <row r="162" spans="13:14" x14ac:dyDescent="0.25">
      <c r="M162"/>
      <c r="N162"/>
    </row>
    <row r="163" spans="13:14" x14ac:dyDescent="0.25">
      <c r="M163"/>
      <c r="N163"/>
    </row>
    <row r="164" spans="13:14" x14ac:dyDescent="0.25">
      <c r="M164"/>
      <c r="N164"/>
    </row>
  </sheetData>
  <phoneticPr fontId="7" type="noConversion"/>
  <pageMargins left="0.7" right="0.7" top="0.75" bottom="0.75" header="0.3" footer="0.3"/>
  <pageSetup paperSize="127"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83C17-954B-4190-9883-83CF1A346098}">
  <dimension ref="A1:B548"/>
  <sheetViews>
    <sheetView topLeftCell="A55" zoomScale="75" zoomScaleNormal="75" workbookViewId="0">
      <selection activeCell="B70" sqref="B70"/>
    </sheetView>
  </sheetViews>
  <sheetFormatPr defaultColWidth="9.140625" defaultRowHeight="15" x14ac:dyDescent="0.25"/>
  <cols>
    <col min="1" max="1" width="15.5703125" style="3" customWidth="1"/>
    <col min="2" max="2" width="60.7109375" style="3" bestFit="1" customWidth="1"/>
    <col min="3" max="16384" width="9.140625" style="2"/>
  </cols>
  <sheetData>
    <row r="1" spans="1:2" x14ac:dyDescent="0.25">
      <c r="A1" s="17" t="s">
        <v>717</v>
      </c>
      <c r="B1" s="62" t="s">
        <v>855</v>
      </c>
    </row>
    <row r="2" spans="1:2" x14ac:dyDescent="0.25">
      <c r="A2" s="17" t="s">
        <v>725</v>
      </c>
      <c r="B2" s="62" t="s">
        <v>855</v>
      </c>
    </row>
    <row r="3" spans="1:2" x14ac:dyDescent="0.25">
      <c r="A3" s="17" t="s">
        <v>731</v>
      </c>
      <c r="B3" s="62" t="s">
        <v>855</v>
      </c>
    </row>
    <row r="4" spans="1:2" x14ac:dyDescent="0.25">
      <c r="A4" s="17" t="s">
        <v>739</v>
      </c>
      <c r="B4" s="62" t="s">
        <v>855</v>
      </c>
    </row>
    <row r="5" spans="1:2" x14ac:dyDescent="0.25">
      <c r="A5" s="17" t="s">
        <v>580</v>
      </c>
      <c r="B5" s="62" t="s">
        <v>852</v>
      </c>
    </row>
    <row r="6" spans="1:2" x14ac:dyDescent="0.25">
      <c r="A6" s="17" t="s">
        <v>614</v>
      </c>
      <c r="B6" s="62" t="s">
        <v>852</v>
      </c>
    </row>
    <row r="7" spans="1:2" x14ac:dyDescent="0.25">
      <c r="A7" s="17" t="s">
        <v>625</v>
      </c>
      <c r="B7" s="62" t="s">
        <v>852</v>
      </c>
    </row>
    <row r="8" spans="1:2" x14ac:dyDescent="0.25">
      <c r="A8" s="17" t="s">
        <v>672</v>
      </c>
      <c r="B8" s="62" t="s">
        <v>852</v>
      </c>
    </row>
    <row r="9" spans="1:2" x14ac:dyDescent="0.25">
      <c r="A9" s="17" t="s">
        <v>657</v>
      </c>
      <c r="B9" s="62" t="s">
        <v>852</v>
      </c>
    </row>
    <row r="10" spans="1:2" x14ac:dyDescent="0.25">
      <c r="A10" s="17" t="s">
        <v>618</v>
      </c>
      <c r="B10" s="62" t="s">
        <v>852</v>
      </c>
    </row>
    <row r="11" spans="1:2" x14ac:dyDescent="0.25">
      <c r="A11" s="17" t="s">
        <v>602</v>
      </c>
      <c r="B11" s="62" t="s">
        <v>852</v>
      </c>
    </row>
    <row r="12" spans="1:2" x14ac:dyDescent="0.25">
      <c r="A12" s="17" t="s">
        <v>782</v>
      </c>
      <c r="B12" s="62" t="s">
        <v>852</v>
      </c>
    </row>
    <row r="13" spans="1:2" x14ac:dyDescent="0.25">
      <c r="A13" s="17" t="s">
        <v>785</v>
      </c>
      <c r="B13" s="62" t="s">
        <v>852</v>
      </c>
    </row>
    <row r="14" spans="1:2" x14ac:dyDescent="0.25">
      <c r="A14" s="17" t="s">
        <v>1472</v>
      </c>
      <c r="B14" s="62" t="s">
        <v>854</v>
      </c>
    </row>
    <row r="15" spans="1:2" x14ac:dyDescent="0.25">
      <c r="A15" s="3" t="s">
        <v>1278</v>
      </c>
      <c r="B15" s="62" t="s">
        <v>851</v>
      </c>
    </row>
    <row r="16" spans="1:2" x14ac:dyDescent="0.25">
      <c r="A16" s="17" t="s">
        <v>1424</v>
      </c>
      <c r="B16" s="62" t="s">
        <v>1374</v>
      </c>
    </row>
    <row r="17" spans="1:2" x14ac:dyDescent="0.25">
      <c r="A17" s="17" t="s">
        <v>795</v>
      </c>
      <c r="B17" s="62" t="s">
        <v>855</v>
      </c>
    </row>
    <row r="18" spans="1:2" x14ac:dyDescent="0.25">
      <c r="A18" s="17" t="s">
        <v>1294</v>
      </c>
      <c r="B18" s="62" t="s">
        <v>1374</v>
      </c>
    </row>
    <row r="19" spans="1:2" x14ac:dyDescent="0.25">
      <c r="A19" s="17" t="s">
        <v>788</v>
      </c>
      <c r="B19" s="62" t="s">
        <v>856</v>
      </c>
    </row>
    <row r="20" spans="1:2" x14ac:dyDescent="0.25">
      <c r="A20" s="17" t="s">
        <v>359</v>
      </c>
      <c r="B20" s="62" t="s">
        <v>856</v>
      </c>
    </row>
    <row r="21" spans="1:2" x14ac:dyDescent="0.25">
      <c r="A21" s="17" t="s">
        <v>1299</v>
      </c>
      <c r="B21" s="62" t="s">
        <v>1374</v>
      </c>
    </row>
    <row r="22" spans="1:2" x14ac:dyDescent="0.25">
      <c r="A22" s="3" t="s">
        <v>1305</v>
      </c>
      <c r="B22" s="62" t="s">
        <v>851</v>
      </c>
    </row>
    <row r="23" spans="1:2" x14ac:dyDescent="0.25">
      <c r="A23" s="17" t="s">
        <v>1395</v>
      </c>
      <c r="B23" s="62" t="s">
        <v>1374</v>
      </c>
    </row>
    <row r="24" spans="1:2" x14ac:dyDescent="0.25">
      <c r="A24" s="17" t="s">
        <v>1418</v>
      </c>
      <c r="B24" s="62" t="s">
        <v>1374</v>
      </c>
    </row>
    <row r="25" spans="1:2" x14ac:dyDescent="0.25">
      <c r="A25" s="17" t="s">
        <v>1408</v>
      </c>
      <c r="B25" s="62" t="s">
        <v>1374</v>
      </c>
    </row>
    <row r="26" spans="1:2" x14ac:dyDescent="0.25">
      <c r="A26" s="17" t="s">
        <v>1537</v>
      </c>
      <c r="B26" s="62" t="s">
        <v>856</v>
      </c>
    </row>
    <row r="27" spans="1:2" x14ac:dyDescent="0.25">
      <c r="A27" s="17" t="s">
        <v>223</v>
      </c>
      <c r="B27" s="62" t="s">
        <v>856</v>
      </c>
    </row>
    <row r="28" spans="1:2" x14ac:dyDescent="0.25">
      <c r="A28" s="17" t="s">
        <v>790</v>
      </c>
      <c r="B28" s="62" t="s">
        <v>853</v>
      </c>
    </row>
    <row r="29" spans="1:2" x14ac:dyDescent="0.25">
      <c r="A29" s="17" t="s">
        <v>360</v>
      </c>
      <c r="B29" s="62" t="s">
        <v>853</v>
      </c>
    </row>
    <row r="30" spans="1:2" x14ac:dyDescent="0.25">
      <c r="A30" s="17" t="s">
        <v>604</v>
      </c>
      <c r="B30" s="62" t="s">
        <v>853</v>
      </c>
    </row>
    <row r="31" spans="1:2" x14ac:dyDescent="0.25">
      <c r="A31" s="17" t="s">
        <v>361</v>
      </c>
      <c r="B31" s="62" t="s">
        <v>853</v>
      </c>
    </row>
    <row r="32" spans="1:2" x14ac:dyDescent="0.25">
      <c r="A32" s="17" t="s">
        <v>362</v>
      </c>
      <c r="B32" s="62" t="s">
        <v>853</v>
      </c>
    </row>
    <row r="33" spans="1:2" x14ac:dyDescent="0.25">
      <c r="A33" s="17" t="s">
        <v>356</v>
      </c>
      <c r="B33" s="62" t="s">
        <v>853</v>
      </c>
    </row>
    <row r="34" spans="1:2" x14ac:dyDescent="0.25">
      <c r="A34" s="17" t="s">
        <v>363</v>
      </c>
      <c r="B34" s="62" t="s">
        <v>853</v>
      </c>
    </row>
    <row r="35" spans="1:2" x14ac:dyDescent="0.25">
      <c r="A35" s="17" t="s">
        <v>1474</v>
      </c>
      <c r="B35" s="62" t="s">
        <v>854</v>
      </c>
    </row>
    <row r="36" spans="1:2" x14ac:dyDescent="0.25">
      <c r="A36" s="3" t="s">
        <v>639</v>
      </c>
      <c r="B36" s="62" t="s">
        <v>851</v>
      </c>
    </row>
    <row r="37" spans="1:2" x14ac:dyDescent="0.25">
      <c r="A37" s="3" t="s">
        <v>1300</v>
      </c>
      <c r="B37" s="62" t="s">
        <v>851</v>
      </c>
    </row>
    <row r="38" spans="1:2" x14ac:dyDescent="0.25">
      <c r="A38" s="3" t="s">
        <v>654</v>
      </c>
      <c r="B38" s="62" t="s">
        <v>851</v>
      </c>
    </row>
    <row r="39" spans="1:2" x14ac:dyDescent="0.25">
      <c r="A39" s="3" t="s">
        <v>1301</v>
      </c>
      <c r="B39" s="62" t="s">
        <v>851</v>
      </c>
    </row>
    <row r="40" spans="1:2" x14ac:dyDescent="0.25">
      <c r="A40" s="3" t="s">
        <v>1302</v>
      </c>
      <c r="B40" s="62" t="s">
        <v>851</v>
      </c>
    </row>
    <row r="41" spans="1:2" x14ac:dyDescent="0.25">
      <c r="A41" s="3" t="s">
        <v>1303</v>
      </c>
      <c r="B41" s="62" t="s">
        <v>851</v>
      </c>
    </row>
    <row r="42" spans="1:2" x14ac:dyDescent="0.25">
      <c r="A42" s="17" t="s">
        <v>828</v>
      </c>
      <c r="B42" s="62" t="s">
        <v>856</v>
      </c>
    </row>
    <row r="43" spans="1:2" x14ac:dyDescent="0.25">
      <c r="A43" s="17" t="s">
        <v>744</v>
      </c>
      <c r="B43" s="62" t="s">
        <v>856</v>
      </c>
    </row>
    <row r="44" spans="1:2" x14ac:dyDescent="0.25">
      <c r="A44" s="17" t="s">
        <v>1422</v>
      </c>
      <c r="B44" s="62" t="s">
        <v>1374</v>
      </c>
    </row>
    <row r="45" spans="1:2" x14ac:dyDescent="0.25">
      <c r="A45" s="3" t="s">
        <v>745</v>
      </c>
      <c r="B45" s="62" t="s">
        <v>851</v>
      </c>
    </row>
    <row r="46" spans="1:2" x14ac:dyDescent="0.25">
      <c r="A46" s="3" t="s">
        <v>827</v>
      </c>
      <c r="B46" s="62" t="s">
        <v>851</v>
      </c>
    </row>
    <row r="47" spans="1:2" x14ac:dyDescent="0.25">
      <c r="A47" s="3" t="s">
        <v>1295</v>
      </c>
      <c r="B47" s="62" t="s">
        <v>851</v>
      </c>
    </row>
    <row r="48" spans="1:2" x14ac:dyDescent="0.25">
      <c r="A48" s="3" t="s">
        <v>824</v>
      </c>
      <c r="B48" s="62" t="s">
        <v>851</v>
      </c>
    </row>
    <row r="49" spans="1:2" x14ac:dyDescent="0.25">
      <c r="A49" s="3" t="s">
        <v>1296</v>
      </c>
      <c r="B49" s="62" t="s">
        <v>851</v>
      </c>
    </row>
    <row r="50" spans="1:2" x14ac:dyDescent="0.25">
      <c r="A50" s="3" t="s">
        <v>752</v>
      </c>
      <c r="B50" s="62" t="s">
        <v>851</v>
      </c>
    </row>
    <row r="51" spans="1:2" x14ac:dyDescent="0.25">
      <c r="A51" s="3" t="s">
        <v>1297</v>
      </c>
      <c r="B51" s="62" t="s">
        <v>851</v>
      </c>
    </row>
    <row r="52" spans="1:2" x14ac:dyDescent="0.25">
      <c r="A52" s="17" t="s">
        <v>688</v>
      </c>
      <c r="B52" s="62" t="s">
        <v>1791</v>
      </c>
    </row>
    <row r="53" spans="1:2" x14ac:dyDescent="0.25">
      <c r="A53" s="17" t="s">
        <v>836</v>
      </c>
      <c r="B53" s="62" t="s">
        <v>1791</v>
      </c>
    </row>
    <row r="54" spans="1:2" x14ac:dyDescent="0.25">
      <c r="A54" s="17" t="s">
        <v>699</v>
      </c>
      <c r="B54" s="62" t="s">
        <v>1791</v>
      </c>
    </row>
    <row r="55" spans="1:2" x14ac:dyDescent="0.25">
      <c r="A55" s="17" t="s">
        <v>711</v>
      </c>
      <c r="B55" s="62" t="s">
        <v>1791</v>
      </c>
    </row>
    <row r="56" spans="1:2" x14ac:dyDescent="0.25">
      <c r="A56" s="17" t="s">
        <v>726</v>
      </c>
      <c r="B56" s="62" t="s">
        <v>1791</v>
      </c>
    </row>
    <row r="57" spans="1:2" x14ac:dyDescent="0.25">
      <c r="A57" s="17" t="s">
        <v>718</v>
      </c>
      <c r="B57" s="62" t="s">
        <v>1791</v>
      </c>
    </row>
    <row r="58" spans="1:2" x14ac:dyDescent="0.25">
      <c r="A58" s="17" t="s">
        <v>1473</v>
      </c>
      <c r="B58" s="62" t="s">
        <v>854</v>
      </c>
    </row>
    <row r="59" spans="1:2" x14ac:dyDescent="0.25">
      <c r="A59" s="17" t="s">
        <v>632</v>
      </c>
      <c r="B59" s="62" t="s">
        <v>1792</v>
      </c>
    </row>
    <row r="60" spans="1:2" x14ac:dyDescent="0.25">
      <c r="A60" s="17" t="s">
        <v>791</v>
      </c>
      <c r="B60" s="62" t="s">
        <v>856</v>
      </c>
    </row>
    <row r="61" spans="1:2" x14ac:dyDescent="0.25">
      <c r="A61" s="17" t="s">
        <v>710</v>
      </c>
      <c r="B61" s="62" t="s">
        <v>1374</v>
      </c>
    </row>
    <row r="62" spans="1:2" x14ac:dyDescent="0.25">
      <c r="A62" s="3" t="s">
        <v>702</v>
      </c>
      <c r="B62" s="62" t="s">
        <v>849</v>
      </c>
    </row>
    <row r="63" spans="1:2" x14ac:dyDescent="0.25">
      <c r="A63" s="17" t="s">
        <v>610</v>
      </c>
      <c r="B63" s="62" t="s">
        <v>856</v>
      </c>
    </row>
    <row r="64" spans="1:2" x14ac:dyDescent="0.25">
      <c r="A64" s="17" t="s">
        <v>622</v>
      </c>
      <c r="B64" s="62" t="s">
        <v>856</v>
      </c>
    </row>
    <row r="65" spans="1:2" x14ac:dyDescent="0.25">
      <c r="A65" s="17" t="s">
        <v>638</v>
      </c>
      <c r="B65" s="62" t="s">
        <v>856</v>
      </c>
    </row>
    <row r="66" spans="1:2" x14ac:dyDescent="0.25">
      <c r="A66" s="17" t="s">
        <v>653</v>
      </c>
      <c r="B66" s="62" t="s">
        <v>856</v>
      </c>
    </row>
    <row r="67" spans="1:2" x14ac:dyDescent="0.25">
      <c r="A67" s="17" t="s">
        <v>1420</v>
      </c>
      <c r="B67" s="62" t="s">
        <v>1374</v>
      </c>
    </row>
    <row r="68" spans="1:2" x14ac:dyDescent="0.25">
      <c r="A68" s="17" t="s">
        <v>364</v>
      </c>
      <c r="B68" s="62" t="s">
        <v>856</v>
      </c>
    </row>
    <row r="69" spans="1:2" x14ac:dyDescent="0.25">
      <c r="A69" s="17" t="s">
        <v>365</v>
      </c>
      <c r="B69" s="62" t="s">
        <v>856</v>
      </c>
    </row>
    <row r="70" spans="1:2" x14ac:dyDescent="0.25">
      <c r="A70" s="3" t="s">
        <v>676</v>
      </c>
      <c r="B70" s="62" t="s">
        <v>1793</v>
      </c>
    </row>
    <row r="71" spans="1:2" x14ac:dyDescent="0.25">
      <c r="A71" s="3" t="s">
        <v>232</v>
      </c>
      <c r="B71" s="62" t="s">
        <v>1793</v>
      </c>
    </row>
    <row r="72" spans="1:2" x14ac:dyDescent="0.25">
      <c r="A72" s="3" t="s">
        <v>637</v>
      </c>
      <c r="B72" s="62" t="s">
        <v>1793</v>
      </c>
    </row>
    <row r="73" spans="1:2" x14ac:dyDescent="0.25">
      <c r="A73" s="3" t="s">
        <v>590</v>
      </c>
      <c r="B73" s="62" t="s">
        <v>1793</v>
      </c>
    </row>
    <row r="74" spans="1:2" x14ac:dyDescent="0.25">
      <c r="A74" s="3" t="s">
        <v>565</v>
      </c>
      <c r="B74" s="62" t="s">
        <v>1793</v>
      </c>
    </row>
    <row r="75" spans="1:2" x14ac:dyDescent="0.25">
      <c r="A75" s="3" t="s">
        <v>652</v>
      </c>
      <c r="B75" s="62" t="s">
        <v>1793</v>
      </c>
    </row>
    <row r="76" spans="1:2" x14ac:dyDescent="0.25">
      <c r="A76" s="3" t="s">
        <v>753</v>
      </c>
      <c r="B76" s="62" t="s">
        <v>1793</v>
      </c>
    </row>
    <row r="77" spans="1:2" x14ac:dyDescent="0.25">
      <c r="A77" s="3" t="s">
        <v>1042</v>
      </c>
      <c r="B77" s="62" t="s">
        <v>1793</v>
      </c>
    </row>
    <row r="78" spans="1:2" x14ac:dyDescent="0.25">
      <c r="A78" s="17" t="s">
        <v>668</v>
      </c>
      <c r="B78" s="62" t="s">
        <v>1794</v>
      </c>
    </row>
    <row r="79" spans="1:2" x14ac:dyDescent="0.25">
      <c r="A79" s="3" t="s">
        <v>683</v>
      </c>
      <c r="B79" s="62" t="s">
        <v>1794</v>
      </c>
    </row>
    <row r="80" spans="1:2" x14ac:dyDescent="0.25">
      <c r="A80" s="3" t="s">
        <v>695</v>
      </c>
      <c r="B80" s="62" t="s">
        <v>1794</v>
      </c>
    </row>
    <row r="81" spans="1:2" x14ac:dyDescent="0.25">
      <c r="A81" s="3" t="s">
        <v>716</v>
      </c>
      <c r="B81" s="62" t="s">
        <v>1794</v>
      </c>
    </row>
    <row r="82" spans="1:2" x14ac:dyDescent="0.25">
      <c r="A82" s="3" t="s">
        <v>724</v>
      </c>
      <c r="B82" s="62" t="s">
        <v>1794</v>
      </c>
    </row>
    <row r="83" spans="1:2" x14ac:dyDescent="0.25">
      <c r="A83" s="3" t="s">
        <v>730</v>
      </c>
      <c r="B83" s="62" t="s">
        <v>1794</v>
      </c>
    </row>
    <row r="84" spans="1:2" x14ac:dyDescent="0.25">
      <c r="A84" s="3" t="s">
        <v>738</v>
      </c>
      <c r="B84" s="62" t="s">
        <v>1794</v>
      </c>
    </row>
    <row r="85" spans="1:2" x14ac:dyDescent="0.25">
      <c r="A85" s="3" t="s">
        <v>743</v>
      </c>
      <c r="B85" s="62" t="s">
        <v>1794</v>
      </c>
    </row>
    <row r="86" spans="1:2" x14ac:dyDescent="0.25">
      <c r="A86" s="3" t="s">
        <v>748</v>
      </c>
      <c r="B86" s="62" t="s">
        <v>1794</v>
      </c>
    </row>
    <row r="87" spans="1:2" x14ac:dyDescent="0.25">
      <c r="A87" s="3" t="s">
        <v>707</v>
      </c>
      <c r="B87" s="62" t="s">
        <v>1794</v>
      </c>
    </row>
    <row r="88" spans="1:2" x14ac:dyDescent="0.25">
      <c r="A88" s="3" t="s">
        <v>758</v>
      </c>
      <c r="B88" s="62" t="s">
        <v>1794</v>
      </c>
    </row>
    <row r="89" spans="1:2" x14ac:dyDescent="0.25">
      <c r="A89" s="3" t="s">
        <v>764</v>
      </c>
      <c r="B89" s="62" t="s">
        <v>1794</v>
      </c>
    </row>
    <row r="90" spans="1:2" x14ac:dyDescent="0.25">
      <c r="A90" s="17" t="s">
        <v>1368</v>
      </c>
      <c r="B90" s="62" t="s">
        <v>1795</v>
      </c>
    </row>
    <row r="91" spans="1:2" x14ac:dyDescent="0.25">
      <c r="A91" s="17" t="s">
        <v>1371</v>
      </c>
      <c r="B91" s="62" t="s">
        <v>1795</v>
      </c>
    </row>
    <row r="92" spans="1:2" x14ac:dyDescent="0.25">
      <c r="A92" s="17" t="s">
        <v>243</v>
      </c>
      <c r="B92" s="62" t="s">
        <v>1795</v>
      </c>
    </row>
    <row r="93" spans="1:2" x14ac:dyDescent="0.25">
      <c r="A93" s="17" t="s">
        <v>593</v>
      </c>
      <c r="B93" s="62" t="s">
        <v>1795</v>
      </c>
    </row>
    <row r="94" spans="1:2" x14ac:dyDescent="0.25">
      <c r="A94" s="17" t="s">
        <v>1372</v>
      </c>
      <c r="B94" s="62" t="s">
        <v>1795</v>
      </c>
    </row>
    <row r="95" spans="1:2" x14ac:dyDescent="0.25">
      <c r="A95" s="17" t="s">
        <v>1405</v>
      </c>
      <c r="B95" s="62" t="s">
        <v>1374</v>
      </c>
    </row>
    <row r="96" spans="1:2" x14ac:dyDescent="0.25">
      <c r="A96" s="3" t="s">
        <v>211</v>
      </c>
      <c r="B96" s="62" t="s">
        <v>849</v>
      </c>
    </row>
    <row r="97" spans="1:2" x14ac:dyDescent="0.25">
      <c r="A97" s="3" t="s">
        <v>366</v>
      </c>
      <c r="B97" s="62" t="s">
        <v>849</v>
      </c>
    </row>
    <row r="98" spans="1:2" x14ac:dyDescent="0.25">
      <c r="A98" s="3" t="s">
        <v>789</v>
      </c>
      <c r="B98" s="62" t="s">
        <v>849</v>
      </c>
    </row>
    <row r="99" spans="1:2" x14ac:dyDescent="0.25">
      <c r="A99" s="3" t="s">
        <v>793</v>
      </c>
      <c r="B99" s="62" t="s">
        <v>849</v>
      </c>
    </row>
    <row r="100" spans="1:2" x14ac:dyDescent="0.25">
      <c r="A100" s="3" t="s">
        <v>798</v>
      </c>
      <c r="B100" s="62" t="s">
        <v>849</v>
      </c>
    </row>
    <row r="101" spans="1:2" x14ac:dyDescent="0.25">
      <c r="A101" s="3" t="s">
        <v>367</v>
      </c>
      <c r="B101" s="62" t="s">
        <v>849</v>
      </c>
    </row>
    <row r="102" spans="1:2" x14ac:dyDescent="0.25">
      <c r="A102" s="3" t="s">
        <v>357</v>
      </c>
      <c r="B102" s="62" t="s">
        <v>849</v>
      </c>
    </row>
    <row r="103" spans="1:2" x14ac:dyDescent="0.25">
      <c r="A103" s="3" t="s">
        <v>212</v>
      </c>
      <c r="B103" s="62" t="s">
        <v>849</v>
      </c>
    </row>
    <row r="104" spans="1:2" x14ac:dyDescent="0.25">
      <c r="A104" s="3" t="s">
        <v>239</v>
      </c>
      <c r="B104" s="62" t="s">
        <v>849</v>
      </c>
    </row>
    <row r="105" spans="1:2" x14ac:dyDescent="0.25">
      <c r="A105" s="3" t="s">
        <v>620</v>
      </c>
      <c r="B105" s="62" t="s">
        <v>1111</v>
      </c>
    </row>
    <row r="106" spans="1:2" x14ac:dyDescent="0.25">
      <c r="A106" s="17" t="s">
        <v>1400</v>
      </c>
      <c r="B106" s="62" t="s">
        <v>1374</v>
      </c>
    </row>
    <row r="107" spans="1:2" x14ac:dyDescent="0.25">
      <c r="A107" s="17" t="s">
        <v>1401</v>
      </c>
      <c r="B107" s="62" t="s">
        <v>1374</v>
      </c>
    </row>
    <row r="108" spans="1:2" x14ac:dyDescent="0.25">
      <c r="A108" s="17" t="s">
        <v>1402</v>
      </c>
      <c r="B108" s="62" t="s">
        <v>1374</v>
      </c>
    </row>
    <row r="109" spans="1:2" x14ac:dyDescent="0.25">
      <c r="A109" s="17" t="s">
        <v>1403</v>
      </c>
      <c r="B109" s="62" t="s">
        <v>1374</v>
      </c>
    </row>
    <row r="110" spans="1:2" x14ac:dyDescent="0.25">
      <c r="A110" s="3" t="s">
        <v>214</v>
      </c>
      <c r="B110" s="62" t="s">
        <v>851</v>
      </c>
    </row>
    <row r="111" spans="1:2" x14ac:dyDescent="0.25">
      <c r="A111" s="3" t="s">
        <v>550</v>
      </c>
      <c r="B111" s="62" t="s">
        <v>851</v>
      </c>
    </row>
    <row r="112" spans="1:2" x14ac:dyDescent="0.25">
      <c r="A112" s="3" t="s">
        <v>576</v>
      </c>
      <c r="B112" s="62" t="s">
        <v>851</v>
      </c>
    </row>
    <row r="113" spans="1:2" x14ac:dyDescent="0.25">
      <c r="A113" s="3" t="s">
        <v>819</v>
      </c>
      <c r="B113" s="62" t="s">
        <v>851</v>
      </c>
    </row>
    <row r="114" spans="1:2" x14ac:dyDescent="0.25">
      <c r="A114" s="3" t="s">
        <v>1290</v>
      </c>
      <c r="B114" s="62" t="s">
        <v>851</v>
      </c>
    </row>
    <row r="115" spans="1:2" x14ac:dyDescent="0.25">
      <c r="A115" s="3" t="s">
        <v>1291</v>
      </c>
      <c r="B115" s="62" t="s">
        <v>851</v>
      </c>
    </row>
    <row r="116" spans="1:2" x14ac:dyDescent="0.25">
      <c r="A116" s="3" t="s">
        <v>1292</v>
      </c>
      <c r="B116" s="62" t="s">
        <v>851</v>
      </c>
    </row>
    <row r="117" spans="1:2" x14ac:dyDescent="0.25">
      <c r="A117" s="17" t="s">
        <v>242</v>
      </c>
      <c r="B117" s="62" t="s">
        <v>855</v>
      </c>
    </row>
    <row r="118" spans="1:2" x14ac:dyDescent="0.25">
      <c r="A118" s="17" t="s">
        <v>567</v>
      </c>
      <c r="B118" s="62" t="s">
        <v>855</v>
      </c>
    </row>
    <row r="119" spans="1:2" x14ac:dyDescent="0.25">
      <c r="A119" s="17" t="s">
        <v>594</v>
      </c>
      <c r="B119" s="62" t="s">
        <v>855</v>
      </c>
    </row>
    <row r="120" spans="1:2" x14ac:dyDescent="0.25">
      <c r="A120" s="17" t="s">
        <v>612</v>
      </c>
      <c r="B120" s="62" t="s">
        <v>855</v>
      </c>
    </row>
    <row r="121" spans="1:2" x14ac:dyDescent="0.25">
      <c r="A121" s="17" t="s">
        <v>58</v>
      </c>
      <c r="B121" s="62" t="s">
        <v>855</v>
      </c>
    </row>
    <row r="122" spans="1:2" x14ac:dyDescent="0.25">
      <c r="A122" s="3" t="s">
        <v>226</v>
      </c>
      <c r="B122" s="62" t="s">
        <v>1796</v>
      </c>
    </row>
    <row r="123" spans="1:2" x14ac:dyDescent="0.25">
      <c r="A123" s="17" t="s">
        <v>1475</v>
      </c>
      <c r="B123" s="62" t="s">
        <v>854</v>
      </c>
    </row>
    <row r="124" spans="1:2" x14ac:dyDescent="0.25">
      <c r="A124" s="17" t="s">
        <v>1478</v>
      </c>
      <c r="B124" s="62" t="s">
        <v>854</v>
      </c>
    </row>
    <row r="125" spans="1:2" x14ac:dyDescent="0.25">
      <c r="A125" s="17" t="s">
        <v>1479</v>
      </c>
      <c r="B125" s="62" t="s">
        <v>854</v>
      </c>
    </row>
    <row r="126" spans="1:2" x14ac:dyDescent="0.25">
      <c r="A126" s="3" t="s">
        <v>245</v>
      </c>
      <c r="B126" s="62" t="s">
        <v>1797</v>
      </c>
    </row>
    <row r="127" spans="1:2" x14ac:dyDescent="0.25">
      <c r="A127" s="3" t="s">
        <v>820</v>
      </c>
      <c r="B127" s="62" t="s">
        <v>1797</v>
      </c>
    </row>
    <row r="128" spans="1:2" x14ac:dyDescent="0.25">
      <c r="A128" s="3" t="s">
        <v>633</v>
      </c>
      <c r="B128" s="62" t="s">
        <v>1797</v>
      </c>
    </row>
    <row r="129" spans="1:2" x14ac:dyDescent="0.25">
      <c r="A129" s="3" t="s">
        <v>648</v>
      </c>
      <c r="B129" s="62" t="s">
        <v>1797</v>
      </c>
    </row>
    <row r="130" spans="1:2" x14ac:dyDescent="0.25">
      <c r="A130" s="3" t="s">
        <v>559</v>
      </c>
      <c r="B130" s="62" t="s">
        <v>1797</v>
      </c>
    </row>
    <row r="131" spans="1:2" x14ac:dyDescent="0.25">
      <c r="A131" s="17" t="s">
        <v>704</v>
      </c>
      <c r="B131" s="62" t="s">
        <v>853</v>
      </c>
    </row>
    <row r="132" spans="1:2" x14ac:dyDescent="0.25">
      <c r="A132" s="17" t="s">
        <v>1413</v>
      </c>
      <c r="B132" s="62" t="s">
        <v>1374</v>
      </c>
    </row>
    <row r="133" spans="1:2" x14ac:dyDescent="0.25">
      <c r="A133" s="17" t="s">
        <v>1389</v>
      </c>
      <c r="B133" s="62" t="s">
        <v>1374</v>
      </c>
    </row>
    <row r="134" spans="1:2" x14ac:dyDescent="0.25">
      <c r="A134" s="17" t="s">
        <v>225</v>
      </c>
      <c r="B134" s="62" t="s">
        <v>1374</v>
      </c>
    </row>
    <row r="135" spans="1:2" x14ac:dyDescent="0.25">
      <c r="A135" s="17" t="s">
        <v>558</v>
      </c>
      <c r="B135" s="62" t="s">
        <v>1374</v>
      </c>
    </row>
    <row r="136" spans="1:2" x14ac:dyDescent="0.25">
      <c r="A136" s="17" t="s">
        <v>583</v>
      </c>
      <c r="B136" s="62" t="s">
        <v>1374</v>
      </c>
    </row>
    <row r="137" spans="1:2" x14ac:dyDescent="0.25">
      <c r="A137" s="17" t="s">
        <v>1375</v>
      </c>
      <c r="B137" s="62" t="s">
        <v>1374</v>
      </c>
    </row>
    <row r="138" spans="1:2" x14ac:dyDescent="0.25">
      <c r="A138" s="17" t="s">
        <v>216</v>
      </c>
      <c r="B138" s="62" t="s">
        <v>1374</v>
      </c>
    </row>
    <row r="139" spans="1:2" x14ac:dyDescent="0.25">
      <c r="A139" s="17" t="s">
        <v>759</v>
      </c>
      <c r="B139" s="62" t="s">
        <v>855</v>
      </c>
    </row>
    <row r="140" spans="1:2" x14ac:dyDescent="0.25">
      <c r="A140" s="17" t="s">
        <v>822</v>
      </c>
      <c r="B140" s="62" t="s">
        <v>855</v>
      </c>
    </row>
    <row r="141" spans="1:2" x14ac:dyDescent="0.25">
      <c r="A141" s="17" t="s">
        <v>825</v>
      </c>
      <c r="B141" s="62" t="s">
        <v>855</v>
      </c>
    </row>
    <row r="142" spans="1:2" x14ac:dyDescent="0.25">
      <c r="A142" s="17" t="s">
        <v>766</v>
      </c>
      <c r="B142" s="62" t="s">
        <v>855</v>
      </c>
    </row>
    <row r="143" spans="1:2" x14ac:dyDescent="0.25">
      <c r="A143" s="17" t="s">
        <v>1519</v>
      </c>
      <c r="B143" s="62" t="s">
        <v>855</v>
      </c>
    </row>
    <row r="144" spans="1:2" x14ac:dyDescent="0.25">
      <c r="A144" s="3" t="s">
        <v>368</v>
      </c>
      <c r="B144" s="62" t="s">
        <v>1798</v>
      </c>
    </row>
    <row r="145" spans="1:2" x14ac:dyDescent="0.25">
      <c r="A145" s="17" t="s">
        <v>237</v>
      </c>
      <c r="B145" s="62" t="s">
        <v>855</v>
      </c>
    </row>
    <row r="146" spans="1:2" x14ac:dyDescent="0.25">
      <c r="A146" s="17" t="s">
        <v>222</v>
      </c>
      <c r="B146" s="62" t="s">
        <v>855</v>
      </c>
    </row>
    <row r="147" spans="1:2" x14ac:dyDescent="0.25">
      <c r="A147" s="17" t="s">
        <v>221</v>
      </c>
      <c r="B147" s="62" t="s">
        <v>850</v>
      </c>
    </row>
    <row r="148" spans="1:2" x14ac:dyDescent="0.25">
      <c r="A148" s="17" t="s">
        <v>556</v>
      </c>
      <c r="B148" s="62" t="s">
        <v>850</v>
      </c>
    </row>
    <row r="149" spans="1:2" x14ac:dyDescent="0.25">
      <c r="A149" s="17" t="s">
        <v>561</v>
      </c>
      <c r="B149" s="62" t="s">
        <v>850</v>
      </c>
    </row>
    <row r="150" spans="1:2" x14ac:dyDescent="0.25">
      <c r="A150" s="17" t="s">
        <v>586</v>
      </c>
      <c r="B150" s="62" t="s">
        <v>850</v>
      </c>
    </row>
    <row r="151" spans="1:2" x14ac:dyDescent="0.25">
      <c r="A151" s="17" t="s">
        <v>370</v>
      </c>
      <c r="B151" s="62" t="s">
        <v>855</v>
      </c>
    </row>
    <row r="152" spans="1:2" x14ac:dyDescent="0.25">
      <c r="A152" s="17" t="s">
        <v>371</v>
      </c>
      <c r="B152" s="62" t="s">
        <v>855</v>
      </c>
    </row>
    <row r="153" spans="1:2" x14ac:dyDescent="0.25">
      <c r="A153" s="17" t="s">
        <v>372</v>
      </c>
      <c r="B153" s="62" t="s">
        <v>855</v>
      </c>
    </row>
    <row r="154" spans="1:2" x14ac:dyDescent="0.25">
      <c r="A154" s="17" t="s">
        <v>373</v>
      </c>
      <c r="B154" s="62" t="s">
        <v>855</v>
      </c>
    </row>
    <row r="155" spans="1:2" x14ac:dyDescent="0.25">
      <c r="A155" s="17" t="s">
        <v>809</v>
      </c>
      <c r="B155" s="62" t="s">
        <v>855</v>
      </c>
    </row>
    <row r="156" spans="1:2" x14ac:dyDescent="0.25">
      <c r="A156" s="17" t="s">
        <v>801</v>
      </c>
      <c r="B156" s="62" t="s">
        <v>855</v>
      </c>
    </row>
    <row r="157" spans="1:2" x14ac:dyDescent="0.25">
      <c r="A157" s="3" t="s">
        <v>821</v>
      </c>
      <c r="B157" s="62" t="s">
        <v>849</v>
      </c>
    </row>
    <row r="158" spans="1:2" x14ac:dyDescent="0.25">
      <c r="A158" s="17" t="s">
        <v>607</v>
      </c>
      <c r="B158" s="62" t="s">
        <v>852</v>
      </c>
    </row>
    <row r="159" spans="1:2" x14ac:dyDescent="0.25">
      <c r="A159" s="17" t="s">
        <v>619</v>
      </c>
      <c r="B159" s="62" t="s">
        <v>852</v>
      </c>
    </row>
    <row r="160" spans="1:2" x14ac:dyDescent="0.25">
      <c r="A160" s="17" t="s">
        <v>635</v>
      </c>
      <c r="B160" s="62" t="s">
        <v>852</v>
      </c>
    </row>
    <row r="161" spans="1:2" x14ac:dyDescent="0.25">
      <c r="A161" s="17" t="s">
        <v>650</v>
      </c>
      <c r="B161" s="62" t="s">
        <v>852</v>
      </c>
    </row>
    <row r="162" spans="1:2" x14ac:dyDescent="0.25">
      <c r="A162" s="17" t="s">
        <v>664</v>
      </c>
      <c r="B162" s="62" t="s">
        <v>852</v>
      </c>
    </row>
    <row r="163" spans="1:2" x14ac:dyDescent="0.25">
      <c r="A163" s="17" t="s">
        <v>709</v>
      </c>
      <c r="B163" s="62" t="s">
        <v>852</v>
      </c>
    </row>
    <row r="164" spans="1:2" x14ac:dyDescent="0.25">
      <c r="A164" s="3" t="s">
        <v>838</v>
      </c>
      <c r="B164" s="62" t="s">
        <v>851</v>
      </c>
    </row>
    <row r="165" spans="1:2" x14ac:dyDescent="0.25">
      <c r="A165" s="17" t="s">
        <v>1480</v>
      </c>
      <c r="B165" s="62" t="s">
        <v>854</v>
      </c>
    </row>
    <row r="166" spans="1:2" x14ac:dyDescent="0.25">
      <c r="A166" s="17" t="s">
        <v>723</v>
      </c>
      <c r="B166" s="62" t="s">
        <v>854</v>
      </c>
    </row>
    <row r="167" spans="1:2" x14ac:dyDescent="0.25">
      <c r="A167" s="17" t="s">
        <v>762</v>
      </c>
      <c r="B167" s="62" t="s">
        <v>854</v>
      </c>
    </row>
    <row r="168" spans="1:2" x14ac:dyDescent="0.25">
      <c r="A168" s="17" t="s">
        <v>729</v>
      </c>
      <c r="B168" s="62" t="s">
        <v>854</v>
      </c>
    </row>
    <row r="169" spans="1:2" x14ac:dyDescent="0.25">
      <c r="A169" s="17" t="s">
        <v>773</v>
      </c>
      <c r="B169" s="62" t="s">
        <v>854</v>
      </c>
    </row>
    <row r="170" spans="1:2" x14ac:dyDescent="0.25">
      <c r="A170" s="17" t="s">
        <v>1471</v>
      </c>
      <c r="B170" s="62" t="s">
        <v>854</v>
      </c>
    </row>
    <row r="171" spans="1:2" x14ac:dyDescent="0.25">
      <c r="A171" s="17" t="s">
        <v>218</v>
      </c>
      <c r="B171" s="62" t="s">
        <v>854</v>
      </c>
    </row>
    <row r="172" spans="1:2" x14ac:dyDescent="0.25">
      <c r="A172" s="17" t="s">
        <v>1394</v>
      </c>
      <c r="B172" s="62" t="s">
        <v>1374</v>
      </c>
    </row>
    <row r="173" spans="1:2" x14ac:dyDescent="0.25">
      <c r="A173" s="17" t="s">
        <v>1470</v>
      </c>
      <c r="B173" s="62" t="s">
        <v>854</v>
      </c>
    </row>
    <row r="174" spans="1:2" x14ac:dyDescent="0.25">
      <c r="A174" s="17" t="s">
        <v>1426</v>
      </c>
      <c r="B174" s="62" t="s">
        <v>1374</v>
      </c>
    </row>
    <row r="175" spans="1:2" x14ac:dyDescent="0.25">
      <c r="A175" s="17" t="s">
        <v>1481</v>
      </c>
      <c r="B175" s="62" t="s">
        <v>854</v>
      </c>
    </row>
    <row r="176" spans="1:2" x14ac:dyDescent="0.25">
      <c r="A176" s="3" t="s">
        <v>374</v>
      </c>
      <c r="B176" s="62" t="s">
        <v>851</v>
      </c>
    </row>
    <row r="177" spans="1:2" x14ac:dyDescent="0.25">
      <c r="A177" s="3" t="s">
        <v>375</v>
      </c>
      <c r="B177" s="62" t="s">
        <v>851</v>
      </c>
    </row>
    <row r="178" spans="1:2" x14ac:dyDescent="0.25">
      <c r="A178" s="3" t="s">
        <v>768</v>
      </c>
      <c r="B178" s="62" t="s">
        <v>849</v>
      </c>
    </row>
    <row r="179" spans="1:2" x14ac:dyDescent="0.25">
      <c r="A179" s="17" t="s">
        <v>641</v>
      </c>
      <c r="B179" s="62" t="s">
        <v>855</v>
      </c>
    </row>
    <row r="180" spans="1:2" x14ac:dyDescent="0.25">
      <c r="A180" s="17" t="s">
        <v>656</v>
      </c>
      <c r="B180" s="62" t="s">
        <v>855</v>
      </c>
    </row>
    <row r="181" spans="1:2" x14ac:dyDescent="0.25">
      <c r="A181" s="17" t="s">
        <v>669</v>
      </c>
      <c r="B181" s="62" t="s">
        <v>855</v>
      </c>
    </row>
    <row r="182" spans="1:2" x14ac:dyDescent="0.25">
      <c r="A182" s="3" t="s">
        <v>241</v>
      </c>
      <c r="B182" s="62" t="s">
        <v>1799</v>
      </c>
    </row>
    <row r="183" spans="1:2" x14ac:dyDescent="0.25">
      <c r="A183" s="3" t="s">
        <v>224</v>
      </c>
      <c r="B183" s="62" t="s">
        <v>1794</v>
      </c>
    </row>
    <row r="184" spans="1:2" x14ac:dyDescent="0.25">
      <c r="A184" s="3" t="s">
        <v>557</v>
      </c>
      <c r="B184" s="62" t="s">
        <v>1794</v>
      </c>
    </row>
    <row r="185" spans="1:2" x14ac:dyDescent="0.25">
      <c r="A185" s="3" t="s">
        <v>582</v>
      </c>
      <c r="B185" s="62" t="s">
        <v>1794</v>
      </c>
    </row>
    <row r="186" spans="1:2" x14ac:dyDescent="0.25">
      <c r="A186" s="3" t="s">
        <v>605</v>
      </c>
      <c r="B186" s="62" t="s">
        <v>1794</v>
      </c>
    </row>
    <row r="187" spans="1:2" x14ac:dyDescent="0.25">
      <c r="A187" s="3" t="s">
        <v>1181</v>
      </c>
      <c r="B187" s="62" t="s">
        <v>1794</v>
      </c>
    </row>
    <row r="188" spans="1:2" x14ac:dyDescent="0.25">
      <c r="A188" s="3" t="s">
        <v>220</v>
      </c>
      <c r="B188" s="62" t="s">
        <v>1794</v>
      </c>
    </row>
    <row r="189" spans="1:2" x14ac:dyDescent="0.25">
      <c r="A189" s="17" t="s">
        <v>808</v>
      </c>
      <c r="B189" s="62" t="s">
        <v>1374</v>
      </c>
    </row>
    <row r="190" spans="1:2" x14ac:dyDescent="0.25">
      <c r="A190" s="17" t="s">
        <v>581</v>
      </c>
      <c r="B190" s="62" t="s">
        <v>850</v>
      </c>
    </row>
    <row r="191" spans="1:2" x14ac:dyDescent="0.25">
      <c r="A191" s="17" t="s">
        <v>691</v>
      </c>
      <c r="B191" s="62" t="s">
        <v>850</v>
      </c>
    </row>
    <row r="192" spans="1:2" x14ac:dyDescent="0.25">
      <c r="A192" s="17" t="s">
        <v>603</v>
      </c>
      <c r="B192" s="62" t="s">
        <v>850</v>
      </c>
    </row>
    <row r="193" spans="1:2" x14ac:dyDescent="0.25">
      <c r="A193" s="17" t="s">
        <v>598</v>
      </c>
      <c r="B193" s="62" t="s">
        <v>850</v>
      </c>
    </row>
    <row r="194" spans="1:2" x14ac:dyDescent="0.25">
      <c r="A194" s="3" t="s">
        <v>376</v>
      </c>
      <c r="B194" s="62" t="s">
        <v>850</v>
      </c>
    </row>
    <row r="195" spans="1:2" x14ac:dyDescent="0.25">
      <c r="A195" s="3" t="s">
        <v>377</v>
      </c>
      <c r="B195" s="62" t="s">
        <v>850</v>
      </c>
    </row>
    <row r="196" spans="1:2" x14ac:dyDescent="0.25">
      <c r="A196" s="3" t="s">
        <v>844</v>
      </c>
      <c r="B196" s="62" t="s">
        <v>850</v>
      </c>
    </row>
    <row r="197" spans="1:2" x14ac:dyDescent="0.25">
      <c r="A197" s="3" t="s">
        <v>703</v>
      </c>
      <c r="B197" s="62" t="s">
        <v>850</v>
      </c>
    </row>
    <row r="198" spans="1:2" x14ac:dyDescent="0.25">
      <c r="A198" s="3" t="s">
        <v>715</v>
      </c>
      <c r="B198" s="62" t="s">
        <v>850</v>
      </c>
    </row>
    <row r="199" spans="1:2" x14ac:dyDescent="0.25">
      <c r="A199" s="3" t="s">
        <v>692</v>
      </c>
      <c r="B199" s="62" t="s">
        <v>850</v>
      </c>
    </row>
    <row r="200" spans="1:2" x14ac:dyDescent="0.25">
      <c r="A200" s="3" t="s">
        <v>1148</v>
      </c>
      <c r="B200" s="62" t="s">
        <v>850</v>
      </c>
    </row>
    <row r="201" spans="1:2" x14ac:dyDescent="0.25">
      <c r="A201" s="3" t="s">
        <v>1277</v>
      </c>
      <c r="B201" s="62" t="s">
        <v>851</v>
      </c>
    </row>
    <row r="202" spans="1:2" x14ac:dyDescent="0.25">
      <c r="A202" s="17" t="s">
        <v>235</v>
      </c>
      <c r="B202" s="62" t="s">
        <v>850</v>
      </c>
    </row>
    <row r="203" spans="1:2" x14ac:dyDescent="0.25">
      <c r="A203" s="17" t="s">
        <v>658</v>
      </c>
      <c r="B203" s="62" t="s">
        <v>854</v>
      </c>
    </row>
    <row r="204" spans="1:2" x14ac:dyDescent="0.25">
      <c r="A204" s="17" t="s">
        <v>674</v>
      </c>
      <c r="B204" s="62" t="s">
        <v>852</v>
      </c>
    </row>
    <row r="205" spans="1:2" x14ac:dyDescent="0.25">
      <c r="A205" s="17" t="s">
        <v>1369</v>
      </c>
      <c r="B205" s="62" t="s">
        <v>852</v>
      </c>
    </row>
    <row r="206" spans="1:2" x14ac:dyDescent="0.25">
      <c r="A206" s="17" t="s">
        <v>1370</v>
      </c>
      <c r="B206" s="62" t="s">
        <v>852</v>
      </c>
    </row>
    <row r="207" spans="1:2" x14ac:dyDescent="0.25">
      <c r="A207" s="3" t="s">
        <v>108</v>
      </c>
      <c r="B207" s="62" t="s">
        <v>848</v>
      </c>
    </row>
    <row r="208" spans="1:2" x14ac:dyDescent="0.25">
      <c r="A208" s="3" t="s">
        <v>228</v>
      </c>
      <c r="B208" s="62" t="s">
        <v>848</v>
      </c>
    </row>
    <row r="209" spans="1:2" x14ac:dyDescent="0.25">
      <c r="A209" s="3" t="s">
        <v>246</v>
      </c>
      <c r="B209" s="62" t="s">
        <v>848</v>
      </c>
    </row>
    <row r="210" spans="1:2" x14ac:dyDescent="0.25">
      <c r="A210" s="3" t="s">
        <v>573</v>
      </c>
      <c r="B210" s="62" t="s">
        <v>848</v>
      </c>
    </row>
    <row r="211" spans="1:2" x14ac:dyDescent="0.25">
      <c r="A211" s="3" t="s">
        <v>597</v>
      </c>
      <c r="B211" s="62" t="s">
        <v>848</v>
      </c>
    </row>
    <row r="212" spans="1:2" x14ac:dyDescent="0.25">
      <c r="A212" s="3" t="s">
        <v>630</v>
      </c>
      <c r="B212" s="62" t="s">
        <v>848</v>
      </c>
    </row>
    <row r="213" spans="1:2" x14ac:dyDescent="0.25">
      <c r="A213" s="17" t="s">
        <v>568</v>
      </c>
      <c r="B213" s="62" t="s">
        <v>1800</v>
      </c>
    </row>
    <row r="214" spans="1:2" x14ac:dyDescent="0.25">
      <c r="A214" s="3" t="s">
        <v>572</v>
      </c>
      <c r="B214" s="62" t="s">
        <v>848</v>
      </c>
    </row>
    <row r="215" spans="1:2" x14ac:dyDescent="0.25">
      <c r="A215" s="3" t="s">
        <v>5</v>
      </c>
      <c r="B215" s="62" t="s">
        <v>848</v>
      </c>
    </row>
    <row r="216" spans="1:2" x14ac:dyDescent="0.25">
      <c r="A216" s="17" t="s">
        <v>843</v>
      </c>
      <c r="B216" s="62" t="s">
        <v>1374</v>
      </c>
    </row>
    <row r="217" spans="1:2" x14ac:dyDescent="0.25">
      <c r="A217" s="3" t="s">
        <v>1293</v>
      </c>
      <c r="B217" s="62" t="s">
        <v>851</v>
      </c>
    </row>
    <row r="218" spans="1:2" x14ac:dyDescent="0.25">
      <c r="A218" s="3" t="s">
        <v>591</v>
      </c>
      <c r="B218" s="62" t="s">
        <v>849</v>
      </c>
    </row>
    <row r="219" spans="1:2" x14ac:dyDescent="0.25">
      <c r="A219" s="3" t="s">
        <v>378</v>
      </c>
      <c r="B219" s="62" t="s">
        <v>849</v>
      </c>
    </row>
    <row r="220" spans="1:2" x14ac:dyDescent="0.25">
      <c r="A220" s="3" t="s">
        <v>379</v>
      </c>
      <c r="B220" s="62" t="s">
        <v>849</v>
      </c>
    </row>
    <row r="221" spans="1:2" x14ac:dyDescent="0.25">
      <c r="A221" s="3" t="s">
        <v>750</v>
      </c>
      <c r="B221" s="62" t="s">
        <v>849</v>
      </c>
    </row>
    <row r="222" spans="1:2" x14ac:dyDescent="0.25">
      <c r="A222" s="3" t="s">
        <v>1043</v>
      </c>
      <c r="B222" s="62" t="s">
        <v>849</v>
      </c>
    </row>
    <row r="223" spans="1:2" x14ac:dyDescent="0.25">
      <c r="A223" s="17" t="s">
        <v>783</v>
      </c>
      <c r="B223" s="62" t="s">
        <v>1801</v>
      </c>
    </row>
    <row r="224" spans="1:2" x14ac:dyDescent="0.25">
      <c r="A224" s="17" t="s">
        <v>786</v>
      </c>
      <c r="B224" s="62" t="s">
        <v>1801</v>
      </c>
    </row>
    <row r="225" spans="1:2" x14ac:dyDescent="0.25">
      <c r="A225" s="3" t="s">
        <v>1304</v>
      </c>
      <c r="B225" s="62" t="s">
        <v>851</v>
      </c>
    </row>
    <row r="226" spans="1:2" x14ac:dyDescent="0.25">
      <c r="A226" s="17" t="s">
        <v>230</v>
      </c>
      <c r="B226" s="62" t="s">
        <v>853</v>
      </c>
    </row>
    <row r="227" spans="1:2" x14ac:dyDescent="0.25">
      <c r="A227" s="3" t="s">
        <v>608</v>
      </c>
      <c r="B227" s="62" t="s">
        <v>851</v>
      </c>
    </row>
    <row r="228" spans="1:2" x14ac:dyDescent="0.25">
      <c r="A228" s="17" t="s">
        <v>588</v>
      </c>
      <c r="B228" s="62" t="s">
        <v>852</v>
      </c>
    </row>
    <row r="229" spans="1:2" x14ac:dyDescent="0.25">
      <c r="A229" s="17" t="s">
        <v>215</v>
      </c>
      <c r="B229" s="62" t="s">
        <v>854</v>
      </c>
    </row>
    <row r="230" spans="1:2" x14ac:dyDescent="0.25">
      <c r="A230" s="17" t="s">
        <v>551</v>
      </c>
      <c r="B230" s="62" t="s">
        <v>854</v>
      </c>
    </row>
    <row r="231" spans="1:2" x14ac:dyDescent="0.25">
      <c r="A231" s="17" t="s">
        <v>577</v>
      </c>
      <c r="B231" s="62" t="s">
        <v>854</v>
      </c>
    </row>
    <row r="232" spans="1:2" x14ac:dyDescent="0.25">
      <c r="A232" s="3" t="s">
        <v>810</v>
      </c>
      <c r="B232" s="62" t="s">
        <v>851</v>
      </c>
    </row>
    <row r="233" spans="1:2" x14ac:dyDescent="0.25">
      <c r="A233" s="3" t="s">
        <v>812</v>
      </c>
      <c r="B233" s="62" t="s">
        <v>851</v>
      </c>
    </row>
    <row r="234" spans="1:2" x14ac:dyDescent="0.25">
      <c r="A234" s="17" t="s">
        <v>1378</v>
      </c>
      <c r="B234" s="62" t="s">
        <v>1374</v>
      </c>
    </row>
    <row r="235" spans="1:2" x14ac:dyDescent="0.25">
      <c r="A235" s="3" t="s">
        <v>380</v>
      </c>
      <c r="B235" s="62" t="s">
        <v>851</v>
      </c>
    </row>
    <row r="236" spans="1:2" x14ac:dyDescent="0.25">
      <c r="A236" s="3" t="s">
        <v>381</v>
      </c>
      <c r="B236" s="62" t="s">
        <v>851</v>
      </c>
    </row>
    <row r="237" spans="1:2" x14ac:dyDescent="0.25">
      <c r="A237" s="3" t="s">
        <v>761</v>
      </c>
      <c r="B237" s="62" t="s">
        <v>851</v>
      </c>
    </row>
    <row r="238" spans="1:2" x14ac:dyDescent="0.25">
      <c r="A238" s="3" t="s">
        <v>382</v>
      </c>
      <c r="B238" s="62" t="s">
        <v>851</v>
      </c>
    </row>
    <row r="239" spans="1:2" x14ac:dyDescent="0.25">
      <c r="A239" s="3" t="s">
        <v>383</v>
      </c>
      <c r="B239" s="62" t="s">
        <v>851</v>
      </c>
    </row>
    <row r="240" spans="1:2" x14ac:dyDescent="0.25">
      <c r="A240" s="3" t="s">
        <v>384</v>
      </c>
      <c r="B240" s="62" t="s">
        <v>851</v>
      </c>
    </row>
    <row r="241" spans="1:2" x14ac:dyDescent="0.25">
      <c r="A241" s="3" t="s">
        <v>780</v>
      </c>
      <c r="B241" s="62" t="s">
        <v>851</v>
      </c>
    </row>
    <row r="242" spans="1:2" x14ac:dyDescent="0.25">
      <c r="A242" s="3" t="s">
        <v>385</v>
      </c>
      <c r="B242" s="62" t="s">
        <v>851</v>
      </c>
    </row>
    <row r="243" spans="1:2" x14ac:dyDescent="0.25">
      <c r="A243" s="3" t="s">
        <v>386</v>
      </c>
      <c r="B243" s="62" t="s">
        <v>851</v>
      </c>
    </row>
    <row r="244" spans="1:2" x14ac:dyDescent="0.25">
      <c r="A244" s="3" t="s">
        <v>693</v>
      </c>
      <c r="B244" s="62" t="s">
        <v>851</v>
      </c>
    </row>
    <row r="245" spans="1:2" x14ac:dyDescent="0.25">
      <c r="A245" s="3" t="s">
        <v>680</v>
      </c>
      <c r="B245" s="62" t="s">
        <v>851</v>
      </c>
    </row>
    <row r="246" spans="1:2" x14ac:dyDescent="0.25">
      <c r="A246" s="3" t="s">
        <v>387</v>
      </c>
      <c r="B246" s="62" t="s">
        <v>851</v>
      </c>
    </row>
    <row r="247" spans="1:2" x14ac:dyDescent="0.25">
      <c r="A247" s="17" t="s">
        <v>733</v>
      </c>
      <c r="B247" s="62" t="s">
        <v>855</v>
      </c>
    </row>
    <row r="248" spans="1:2" x14ac:dyDescent="0.25">
      <c r="A248" s="3" t="s">
        <v>817</v>
      </c>
      <c r="B248" s="62" t="s">
        <v>851</v>
      </c>
    </row>
    <row r="249" spans="1:2" x14ac:dyDescent="0.25">
      <c r="A249" s="3" t="s">
        <v>388</v>
      </c>
      <c r="B249" s="62" t="s">
        <v>851</v>
      </c>
    </row>
    <row r="250" spans="1:2" x14ac:dyDescent="0.25">
      <c r="A250" s="3" t="s">
        <v>800</v>
      </c>
      <c r="B250" s="62" t="s">
        <v>851</v>
      </c>
    </row>
    <row r="251" spans="1:2" x14ac:dyDescent="0.25">
      <c r="A251" s="3" t="s">
        <v>803</v>
      </c>
      <c r="B251" s="62" t="s">
        <v>851</v>
      </c>
    </row>
    <row r="252" spans="1:2" x14ac:dyDescent="0.25">
      <c r="A252" s="3" t="s">
        <v>804</v>
      </c>
      <c r="B252" s="62" t="s">
        <v>851</v>
      </c>
    </row>
    <row r="253" spans="1:2" x14ac:dyDescent="0.25">
      <c r="A253" s="3" t="s">
        <v>1279</v>
      </c>
      <c r="B253" s="62" t="s">
        <v>851</v>
      </c>
    </row>
    <row r="254" spans="1:2" x14ac:dyDescent="0.25">
      <c r="A254" s="3" t="s">
        <v>1280</v>
      </c>
      <c r="B254" s="62" t="s">
        <v>851</v>
      </c>
    </row>
    <row r="255" spans="1:2" x14ac:dyDescent="0.25">
      <c r="A255" s="17" t="s">
        <v>682</v>
      </c>
      <c r="B255" s="62" t="s">
        <v>1374</v>
      </c>
    </row>
    <row r="256" spans="1:2" x14ac:dyDescent="0.25">
      <c r="A256" s="3" t="s">
        <v>585</v>
      </c>
      <c r="B256" s="62" t="s">
        <v>1794</v>
      </c>
    </row>
    <row r="257" spans="1:2" x14ac:dyDescent="0.25">
      <c r="A257" s="3" t="s">
        <v>770</v>
      </c>
      <c r="B257" s="62" t="s">
        <v>1794</v>
      </c>
    </row>
    <row r="258" spans="1:2" x14ac:dyDescent="0.25">
      <c r="A258" s="3" t="s">
        <v>839</v>
      </c>
      <c r="B258" s="62" t="s">
        <v>1794</v>
      </c>
    </row>
    <row r="259" spans="1:2" x14ac:dyDescent="0.25">
      <c r="A259" s="17" t="s">
        <v>592</v>
      </c>
      <c r="B259" s="62" t="s">
        <v>857</v>
      </c>
    </row>
    <row r="260" spans="1:2" x14ac:dyDescent="0.25">
      <c r="A260" s="17" t="s">
        <v>611</v>
      </c>
      <c r="B260" s="62" t="s">
        <v>857</v>
      </c>
    </row>
    <row r="261" spans="1:2" x14ac:dyDescent="0.25">
      <c r="A261" s="17" t="s">
        <v>794</v>
      </c>
      <c r="B261" s="62" t="s">
        <v>857</v>
      </c>
    </row>
    <row r="262" spans="1:2" x14ac:dyDescent="0.25">
      <c r="A262" s="17" t="s">
        <v>705</v>
      </c>
      <c r="B262" s="62" t="s">
        <v>857</v>
      </c>
    </row>
    <row r="263" spans="1:2" x14ac:dyDescent="0.25">
      <c r="A263" s="17" t="s">
        <v>623</v>
      </c>
      <c r="B263" s="62" t="s">
        <v>857</v>
      </c>
    </row>
    <row r="264" spans="1:2" x14ac:dyDescent="0.25">
      <c r="A264" s="17" t="s">
        <v>640</v>
      </c>
      <c r="B264" s="62" t="s">
        <v>857</v>
      </c>
    </row>
    <row r="265" spans="1:2" x14ac:dyDescent="0.25">
      <c r="A265" s="17" t="s">
        <v>655</v>
      </c>
      <c r="B265" s="62" t="s">
        <v>857</v>
      </c>
    </row>
    <row r="266" spans="1:2" x14ac:dyDescent="0.25">
      <c r="A266" s="17" t="s">
        <v>679</v>
      </c>
      <c r="B266" s="62" t="s">
        <v>857</v>
      </c>
    </row>
    <row r="267" spans="1:2" x14ac:dyDescent="0.25">
      <c r="A267" s="17" t="s">
        <v>1564</v>
      </c>
      <c r="B267" s="62" t="s">
        <v>857</v>
      </c>
    </row>
    <row r="268" spans="1:2" x14ac:dyDescent="0.25">
      <c r="A268" s="3" t="s">
        <v>1309</v>
      </c>
      <c r="B268" s="62" t="s">
        <v>1802</v>
      </c>
    </row>
    <row r="269" spans="1:2" x14ac:dyDescent="0.25">
      <c r="A269" s="3" t="s">
        <v>1310</v>
      </c>
      <c r="B269" s="62" t="s">
        <v>1802</v>
      </c>
    </row>
    <row r="270" spans="1:2" x14ac:dyDescent="0.25">
      <c r="A270" s="3" t="s">
        <v>1311</v>
      </c>
      <c r="B270" s="62" t="s">
        <v>1802</v>
      </c>
    </row>
    <row r="271" spans="1:2" x14ac:dyDescent="0.25">
      <c r="A271" s="3" t="s">
        <v>1312</v>
      </c>
      <c r="B271" s="62" t="s">
        <v>1802</v>
      </c>
    </row>
    <row r="272" spans="1:2" x14ac:dyDescent="0.25">
      <c r="A272" s="17" t="s">
        <v>756</v>
      </c>
      <c r="B272" s="62" t="s">
        <v>857</v>
      </c>
    </row>
    <row r="273" spans="1:2" x14ac:dyDescent="0.25">
      <c r="A273" s="17" t="s">
        <v>757</v>
      </c>
      <c r="B273" s="62" t="s">
        <v>857</v>
      </c>
    </row>
    <row r="274" spans="1:2" x14ac:dyDescent="0.25">
      <c r="A274" s="17" t="s">
        <v>763</v>
      </c>
      <c r="B274" s="62" t="s">
        <v>857</v>
      </c>
    </row>
    <row r="275" spans="1:2" x14ac:dyDescent="0.25">
      <c r="A275" s="17" t="s">
        <v>609</v>
      </c>
      <c r="B275" s="62" t="s">
        <v>857</v>
      </c>
    </row>
    <row r="276" spans="1:2" x14ac:dyDescent="0.25">
      <c r="A276" s="17" t="s">
        <v>621</v>
      </c>
      <c r="B276" s="62" t="s">
        <v>857</v>
      </c>
    </row>
    <row r="277" spans="1:2" x14ac:dyDescent="0.25">
      <c r="A277" s="17" t="s">
        <v>636</v>
      </c>
      <c r="B277" s="62" t="s">
        <v>857</v>
      </c>
    </row>
    <row r="278" spans="1:2" x14ac:dyDescent="0.25">
      <c r="A278" s="17" t="s">
        <v>651</v>
      </c>
      <c r="B278" s="62" t="s">
        <v>857</v>
      </c>
    </row>
    <row r="279" spans="1:2" x14ac:dyDescent="0.25">
      <c r="A279" s="17" t="s">
        <v>666</v>
      </c>
      <c r="B279" s="62" t="s">
        <v>857</v>
      </c>
    </row>
    <row r="280" spans="1:2" x14ac:dyDescent="0.25">
      <c r="A280" s="3" t="s">
        <v>829</v>
      </c>
      <c r="B280" s="62" t="s">
        <v>850</v>
      </c>
    </row>
    <row r="281" spans="1:2" x14ac:dyDescent="0.25">
      <c r="A281" s="3" t="s">
        <v>832</v>
      </c>
      <c r="B281" s="62" t="s">
        <v>850</v>
      </c>
    </row>
    <row r="282" spans="1:2" x14ac:dyDescent="0.25">
      <c r="A282" s="3" t="s">
        <v>830</v>
      </c>
      <c r="B282" s="62" t="s">
        <v>850</v>
      </c>
    </row>
    <row r="283" spans="1:2" x14ac:dyDescent="0.25">
      <c r="A283" s="3" t="s">
        <v>1150</v>
      </c>
      <c r="B283" s="62" t="s">
        <v>850</v>
      </c>
    </row>
    <row r="284" spans="1:2" x14ac:dyDescent="0.25">
      <c r="A284" s="17" t="s">
        <v>1385</v>
      </c>
      <c r="B284" s="62" t="s">
        <v>1374</v>
      </c>
    </row>
    <row r="285" spans="1:2" x14ac:dyDescent="0.25">
      <c r="A285" s="17" t="s">
        <v>1411</v>
      </c>
      <c r="B285" s="62" t="s">
        <v>1374</v>
      </c>
    </row>
    <row r="286" spans="1:2" x14ac:dyDescent="0.25">
      <c r="A286" s="3" t="s">
        <v>841</v>
      </c>
      <c r="B286" s="62" t="s">
        <v>850</v>
      </c>
    </row>
    <row r="287" spans="1:2" x14ac:dyDescent="0.25">
      <c r="A287" s="17" t="s">
        <v>1383</v>
      </c>
      <c r="B287" s="62" t="s">
        <v>1374</v>
      </c>
    </row>
    <row r="288" spans="1:2" x14ac:dyDescent="0.25">
      <c r="A288" s="17" t="s">
        <v>389</v>
      </c>
      <c r="B288" s="62" t="s">
        <v>852</v>
      </c>
    </row>
    <row r="289" spans="1:2" x14ac:dyDescent="0.25">
      <c r="A289" s="17" t="s">
        <v>1565</v>
      </c>
      <c r="B289" s="62" t="s">
        <v>857</v>
      </c>
    </row>
    <row r="290" spans="1:2" x14ac:dyDescent="0.25">
      <c r="A290" s="17" t="s">
        <v>554</v>
      </c>
      <c r="B290" s="62" t="s">
        <v>854</v>
      </c>
    </row>
    <row r="291" spans="1:2" x14ac:dyDescent="0.25">
      <c r="A291" s="17" t="s">
        <v>1516</v>
      </c>
      <c r="B291" s="62" t="s">
        <v>857</v>
      </c>
    </row>
    <row r="292" spans="1:2" x14ac:dyDescent="0.25">
      <c r="A292" s="17" t="s">
        <v>1384</v>
      </c>
      <c r="B292" s="62" t="s">
        <v>853</v>
      </c>
    </row>
    <row r="293" spans="1:2" x14ac:dyDescent="0.25">
      <c r="A293" s="3" t="s">
        <v>845</v>
      </c>
      <c r="B293" s="62" t="s">
        <v>851</v>
      </c>
    </row>
    <row r="294" spans="1:2" x14ac:dyDescent="0.25">
      <c r="A294" s="17" t="s">
        <v>769</v>
      </c>
      <c r="B294" s="62" t="s">
        <v>856</v>
      </c>
    </row>
    <row r="295" spans="1:2" x14ac:dyDescent="0.25">
      <c r="A295" s="17" t="s">
        <v>578</v>
      </c>
      <c r="B295" s="62" t="s">
        <v>1374</v>
      </c>
    </row>
    <row r="296" spans="1:2" x14ac:dyDescent="0.25">
      <c r="A296" s="17" t="s">
        <v>697</v>
      </c>
      <c r="B296" s="62" t="s">
        <v>852</v>
      </c>
    </row>
    <row r="297" spans="1:2" x14ac:dyDescent="0.25">
      <c r="A297" s="3" t="s">
        <v>601</v>
      </c>
      <c r="B297" s="62" t="s">
        <v>1800</v>
      </c>
    </row>
    <row r="298" spans="1:2" x14ac:dyDescent="0.25">
      <c r="A298" s="3" t="s">
        <v>747</v>
      </c>
      <c r="B298" s="62" t="s">
        <v>1800</v>
      </c>
    </row>
    <row r="299" spans="1:2" x14ac:dyDescent="0.25">
      <c r="A299" s="3" t="s">
        <v>1149</v>
      </c>
      <c r="B299" s="62" t="s">
        <v>1800</v>
      </c>
    </row>
    <row r="300" spans="1:2" x14ac:dyDescent="0.25">
      <c r="A300" s="3" t="s">
        <v>617</v>
      </c>
      <c r="B300" s="62" t="s">
        <v>1800</v>
      </c>
    </row>
    <row r="301" spans="1:2" x14ac:dyDescent="0.25">
      <c r="A301" s="3" t="s">
        <v>818</v>
      </c>
      <c r="B301" s="62" t="s">
        <v>1800</v>
      </c>
    </row>
    <row r="302" spans="1:2" x14ac:dyDescent="0.25">
      <c r="A302" s="3" t="s">
        <v>564</v>
      </c>
      <c r="B302" s="62" t="s">
        <v>1800</v>
      </c>
    </row>
    <row r="303" spans="1:2" x14ac:dyDescent="0.25">
      <c r="A303" s="17" t="s">
        <v>390</v>
      </c>
      <c r="B303" s="62" t="s">
        <v>1791</v>
      </c>
    </row>
    <row r="304" spans="1:2" x14ac:dyDescent="0.25">
      <c r="A304" s="17" t="s">
        <v>722</v>
      </c>
      <c r="B304" s="62" t="s">
        <v>1791</v>
      </c>
    </row>
    <row r="305" spans="1:2" x14ac:dyDescent="0.25">
      <c r="A305" s="17" t="s">
        <v>391</v>
      </c>
      <c r="B305" s="62" t="s">
        <v>1791</v>
      </c>
    </row>
    <row r="306" spans="1:2" x14ac:dyDescent="0.25">
      <c r="A306" s="17" t="s">
        <v>737</v>
      </c>
      <c r="B306" s="62" t="s">
        <v>1791</v>
      </c>
    </row>
    <row r="307" spans="1:2" x14ac:dyDescent="0.25">
      <c r="A307" s="17" t="s">
        <v>742</v>
      </c>
      <c r="B307" s="62" t="s">
        <v>1791</v>
      </c>
    </row>
    <row r="308" spans="1:2" x14ac:dyDescent="0.25">
      <c r="A308" s="3" t="s">
        <v>1138</v>
      </c>
      <c r="B308" s="62" t="s">
        <v>1791</v>
      </c>
    </row>
    <row r="309" spans="1:2" x14ac:dyDescent="0.25">
      <c r="A309" s="3" t="s">
        <v>1143</v>
      </c>
      <c r="B309" s="62" t="s">
        <v>1791</v>
      </c>
    </row>
    <row r="310" spans="1:2" x14ac:dyDescent="0.25">
      <c r="A310" s="3" t="s">
        <v>392</v>
      </c>
      <c r="B310" s="62" t="s">
        <v>1791</v>
      </c>
    </row>
    <row r="311" spans="1:2" x14ac:dyDescent="0.25">
      <c r="A311" s="3" t="s">
        <v>227</v>
      </c>
      <c r="B311" s="62" t="s">
        <v>1791</v>
      </c>
    </row>
    <row r="312" spans="1:2" x14ac:dyDescent="0.25">
      <c r="A312" s="3" t="s">
        <v>735</v>
      </c>
      <c r="B312" s="62" t="s">
        <v>1791</v>
      </c>
    </row>
    <row r="313" spans="1:2" x14ac:dyDescent="0.25">
      <c r="A313" s="3" t="s">
        <v>1144</v>
      </c>
      <c r="B313" s="62" t="s">
        <v>1791</v>
      </c>
    </row>
    <row r="314" spans="1:2" x14ac:dyDescent="0.25">
      <c r="A314" s="3" t="s">
        <v>687</v>
      </c>
      <c r="B314" s="62" t="s">
        <v>1791</v>
      </c>
    </row>
    <row r="315" spans="1:2" x14ac:dyDescent="0.25">
      <c r="A315" s="3" t="s">
        <v>1145</v>
      </c>
      <c r="B315" s="62" t="s">
        <v>1791</v>
      </c>
    </row>
    <row r="316" spans="1:2" x14ac:dyDescent="0.25">
      <c r="A316" s="3" t="s">
        <v>240</v>
      </c>
      <c r="B316" s="62" t="s">
        <v>1791</v>
      </c>
    </row>
    <row r="317" spans="1:2" x14ac:dyDescent="0.25">
      <c r="A317" s="3" t="s">
        <v>698</v>
      </c>
      <c r="B317" s="62" t="s">
        <v>1791</v>
      </c>
    </row>
    <row r="318" spans="1:2" x14ac:dyDescent="0.25">
      <c r="A318" s="3" t="s">
        <v>562</v>
      </c>
      <c r="B318" s="62" t="s">
        <v>1791</v>
      </c>
    </row>
    <row r="319" spans="1:2" x14ac:dyDescent="0.25">
      <c r="A319" s="3" t="s">
        <v>587</v>
      </c>
      <c r="B319" s="62" t="s">
        <v>1791</v>
      </c>
    </row>
    <row r="320" spans="1:2" x14ac:dyDescent="0.25">
      <c r="A320" s="3" t="s">
        <v>1146</v>
      </c>
      <c r="B320" s="62" t="s">
        <v>1791</v>
      </c>
    </row>
    <row r="321" spans="1:2" x14ac:dyDescent="0.25">
      <c r="A321" s="3" t="s">
        <v>740</v>
      </c>
      <c r="B321" s="62" t="s">
        <v>1791</v>
      </c>
    </row>
    <row r="322" spans="1:2" x14ac:dyDescent="0.25">
      <c r="A322" s="3" t="s">
        <v>393</v>
      </c>
      <c r="B322" s="62" t="s">
        <v>1791</v>
      </c>
    </row>
    <row r="323" spans="1:2" x14ac:dyDescent="0.25">
      <c r="A323" s="3" t="s">
        <v>1147</v>
      </c>
      <c r="B323" s="62" t="s">
        <v>1791</v>
      </c>
    </row>
    <row r="324" spans="1:2" x14ac:dyDescent="0.25">
      <c r="A324" s="17" t="s">
        <v>1137</v>
      </c>
      <c r="B324" s="62" t="s">
        <v>1791</v>
      </c>
    </row>
    <row r="325" spans="1:2" x14ac:dyDescent="0.25">
      <c r="A325" s="17" t="s">
        <v>1139</v>
      </c>
      <c r="B325" s="62" t="s">
        <v>1791</v>
      </c>
    </row>
    <row r="326" spans="1:2" x14ac:dyDescent="0.25">
      <c r="A326" s="17" t="s">
        <v>213</v>
      </c>
      <c r="B326" s="62" t="s">
        <v>1791</v>
      </c>
    </row>
    <row r="327" spans="1:2" x14ac:dyDescent="0.25">
      <c r="A327" s="17" t="s">
        <v>741</v>
      </c>
      <c r="B327" s="62" t="s">
        <v>1791</v>
      </c>
    </row>
    <row r="328" spans="1:2" x14ac:dyDescent="0.25">
      <c r="A328" s="17" t="s">
        <v>647</v>
      </c>
      <c r="B328" s="62" t="s">
        <v>1791</v>
      </c>
    </row>
    <row r="329" spans="1:2" x14ac:dyDescent="0.25">
      <c r="A329" s="17" t="s">
        <v>549</v>
      </c>
      <c r="B329" s="62" t="s">
        <v>1791</v>
      </c>
    </row>
    <row r="330" spans="1:2" x14ac:dyDescent="0.25">
      <c r="A330" s="17" t="s">
        <v>236</v>
      </c>
      <c r="B330" s="62" t="s">
        <v>1791</v>
      </c>
    </row>
    <row r="331" spans="1:2" x14ac:dyDescent="0.25">
      <c r="A331" s="17" t="s">
        <v>244</v>
      </c>
      <c r="B331" s="62" t="s">
        <v>1791</v>
      </c>
    </row>
    <row r="332" spans="1:2" x14ac:dyDescent="0.25">
      <c r="A332" s="17" t="s">
        <v>575</v>
      </c>
      <c r="B332" s="62" t="s">
        <v>1791</v>
      </c>
    </row>
    <row r="333" spans="1:2" x14ac:dyDescent="0.25">
      <c r="A333" s="17" t="s">
        <v>662</v>
      </c>
      <c r="B333" s="62" t="s">
        <v>1791</v>
      </c>
    </row>
    <row r="334" spans="1:2" x14ac:dyDescent="0.25">
      <c r="A334" s="17" t="s">
        <v>1140</v>
      </c>
      <c r="B334" s="62" t="s">
        <v>1791</v>
      </c>
    </row>
    <row r="335" spans="1:2" x14ac:dyDescent="0.25">
      <c r="A335" s="17" t="s">
        <v>570</v>
      </c>
      <c r="B335" s="62" t="s">
        <v>1791</v>
      </c>
    </row>
    <row r="336" spans="1:2" x14ac:dyDescent="0.25">
      <c r="A336" s="17" t="s">
        <v>675</v>
      </c>
      <c r="B336" s="62" t="s">
        <v>1791</v>
      </c>
    </row>
    <row r="337" spans="1:2" x14ac:dyDescent="0.25">
      <c r="A337" s="17" t="s">
        <v>1141</v>
      </c>
      <c r="B337" s="62" t="s">
        <v>1791</v>
      </c>
    </row>
    <row r="338" spans="1:2" x14ac:dyDescent="0.25">
      <c r="A338" s="17" t="s">
        <v>1142</v>
      </c>
      <c r="B338" s="62" t="s">
        <v>1791</v>
      </c>
    </row>
    <row r="339" spans="1:2" x14ac:dyDescent="0.25">
      <c r="A339" s="3" t="s">
        <v>720</v>
      </c>
      <c r="B339" s="62" t="s">
        <v>1794</v>
      </c>
    </row>
    <row r="340" spans="1:2" x14ac:dyDescent="0.25">
      <c r="A340" s="3" t="s">
        <v>734</v>
      </c>
      <c r="B340" s="62" t="s">
        <v>1794</v>
      </c>
    </row>
    <row r="341" spans="1:2" x14ac:dyDescent="0.25">
      <c r="A341" s="3" t="s">
        <v>229</v>
      </c>
      <c r="B341" s="62" t="s">
        <v>1794</v>
      </c>
    </row>
    <row r="342" spans="1:2" x14ac:dyDescent="0.25">
      <c r="A342" s="3" t="s">
        <v>728</v>
      </c>
      <c r="B342" s="62" t="s">
        <v>1794</v>
      </c>
    </row>
    <row r="343" spans="1:2" x14ac:dyDescent="0.25">
      <c r="A343" s="3" t="s">
        <v>776</v>
      </c>
      <c r="B343" s="62" t="s">
        <v>1794</v>
      </c>
    </row>
    <row r="344" spans="1:2" x14ac:dyDescent="0.25">
      <c r="A344" s="3" t="s">
        <v>663</v>
      </c>
      <c r="B344" s="62" t="s">
        <v>1803</v>
      </c>
    </row>
    <row r="345" spans="1:2" x14ac:dyDescent="0.25">
      <c r="A345" s="3" t="s">
        <v>394</v>
      </c>
      <c r="B345" s="62" t="s">
        <v>1803</v>
      </c>
    </row>
    <row r="346" spans="1:2" x14ac:dyDescent="0.25">
      <c r="A346" s="3" t="s">
        <v>677</v>
      </c>
      <c r="B346" s="62" t="s">
        <v>1803</v>
      </c>
    </row>
    <row r="347" spans="1:2" x14ac:dyDescent="0.25">
      <c r="A347" s="3" t="s">
        <v>701</v>
      </c>
      <c r="B347" s="62" t="s">
        <v>1803</v>
      </c>
    </row>
    <row r="348" spans="1:2" x14ac:dyDescent="0.25">
      <c r="A348" s="3" t="s">
        <v>846</v>
      </c>
      <c r="B348" s="62" t="s">
        <v>1803</v>
      </c>
    </row>
    <row r="349" spans="1:2" x14ac:dyDescent="0.25">
      <c r="A349" s="17" t="s">
        <v>571</v>
      </c>
      <c r="B349" s="62" t="s">
        <v>852</v>
      </c>
    </row>
    <row r="350" spans="1:2" x14ac:dyDescent="0.25">
      <c r="A350" s="17" t="s">
        <v>596</v>
      </c>
      <c r="B350" s="62" t="s">
        <v>852</v>
      </c>
    </row>
    <row r="351" spans="1:2" x14ac:dyDescent="0.25">
      <c r="A351" s="17" t="s">
        <v>629</v>
      </c>
      <c r="B351" s="62" t="s">
        <v>852</v>
      </c>
    </row>
    <row r="352" spans="1:2" x14ac:dyDescent="0.25">
      <c r="A352" s="17" t="s">
        <v>823</v>
      </c>
      <c r="B352" s="62" t="s">
        <v>852</v>
      </c>
    </row>
    <row r="353" spans="1:2" x14ac:dyDescent="0.25">
      <c r="A353" s="17" t="s">
        <v>644</v>
      </c>
      <c r="B353" s="62" t="s">
        <v>852</v>
      </c>
    </row>
    <row r="354" spans="1:2" x14ac:dyDescent="0.25">
      <c r="A354" s="17" t="s">
        <v>395</v>
      </c>
      <c r="B354" s="62" t="s">
        <v>852</v>
      </c>
    </row>
    <row r="355" spans="1:2" x14ac:dyDescent="0.25">
      <c r="A355" s="17" t="s">
        <v>660</v>
      </c>
      <c r="B355" s="62" t="s">
        <v>852</v>
      </c>
    </row>
    <row r="356" spans="1:2" x14ac:dyDescent="0.25">
      <c r="A356" s="17" t="s">
        <v>1373</v>
      </c>
      <c r="B356" s="62" t="s">
        <v>852</v>
      </c>
    </row>
    <row r="357" spans="1:2" x14ac:dyDescent="0.25">
      <c r="A357" s="3" t="s">
        <v>714</v>
      </c>
      <c r="B357" s="62" t="s">
        <v>851</v>
      </c>
    </row>
    <row r="358" spans="1:2" x14ac:dyDescent="0.25">
      <c r="A358" s="3" t="s">
        <v>834</v>
      </c>
      <c r="B358" s="62" t="s">
        <v>851</v>
      </c>
    </row>
    <row r="359" spans="1:2" x14ac:dyDescent="0.25">
      <c r="A359" s="3" t="s">
        <v>1306</v>
      </c>
      <c r="B359" s="62" t="s">
        <v>851</v>
      </c>
    </row>
    <row r="360" spans="1:2" x14ac:dyDescent="0.25">
      <c r="A360" s="3" t="s">
        <v>777</v>
      </c>
      <c r="B360" s="62" t="s">
        <v>851</v>
      </c>
    </row>
    <row r="361" spans="1:2" x14ac:dyDescent="0.25">
      <c r="A361" s="3" t="s">
        <v>721</v>
      </c>
      <c r="B361" s="62" t="s">
        <v>851</v>
      </c>
    </row>
    <row r="362" spans="1:2" x14ac:dyDescent="0.25">
      <c r="A362" s="3" t="s">
        <v>1307</v>
      </c>
      <c r="B362" s="62" t="s">
        <v>851</v>
      </c>
    </row>
    <row r="363" spans="1:2" x14ac:dyDescent="0.25">
      <c r="A363" s="3" t="s">
        <v>1308</v>
      </c>
      <c r="B363" s="62" t="s">
        <v>851</v>
      </c>
    </row>
    <row r="364" spans="1:2" x14ac:dyDescent="0.25">
      <c r="A364" s="17" t="s">
        <v>826</v>
      </c>
      <c r="B364" s="62" t="s">
        <v>850</v>
      </c>
    </row>
    <row r="365" spans="1:2" x14ac:dyDescent="0.25">
      <c r="A365" s="17" t="s">
        <v>746</v>
      </c>
      <c r="B365" s="62" t="s">
        <v>852</v>
      </c>
    </row>
    <row r="366" spans="1:2" x14ac:dyDescent="0.25">
      <c r="A366" s="3" t="s">
        <v>754</v>
      </c>
      <c r="B366" s="62" t="s">
        <v>852</v>
      </c>
    </row>
    <row r="367" spans="1:2" x14ac:dyDescent="0.25">
      <c r="A367" s="3" t="s">
        <v>1365</v>
      </c>
      <c r="B367" s="62" t="s">
        <v>852</v>
      </c>
    </row>
    <row r="368" spans="1:2" x14ac:dyDescent="0.25">
      <c r="A368" s="3" t="s">
        <v>732</v>
      </c>
      <c r="B368" s="62" t="s">
        <v>852</v>
      </c>
    </row>
    <row r="369" spans="1:2" x14ac:dyDescent="0.25">
      <c r="A369" s="3" t="s">
        <v>1366</v>
      </c>
      <c r="B369" s="62" t="s">
        <v>852</v>
      </c>
    </row>
    <row r="370" spans="1:2" x14ac:dyDescent="0.25">
      <c r="A370" s="3" t="s">
        <v>1367</v>
      </c>
      <c r="B370" s="62" t="s">
        <v>852</v>
      </c>
    </row>
    <row r="371" spans="1:2" x14ac:dyDescent="0.25">
      <c r="A371" s="17" t="s">
        <v>584</v>
      </c>
      <c r="B371" s="62" t="s">
        <v>1804</v>
      </c>
    </row>
    <row r="372" spans="1:2" x14ac:dyDescent="0.25">
      <c r="A372" s="17" t="s">
        <v>606</v>
      </c>
      <c r="B372" s="62" t="s">
        <v>1804</v>
      </c>
    </row>
    <row r="373" spans="1:2" x14ac:dyDescent="0.25">
      <c r="A373" s="17" t="s">
        <v>806</v>
      </c>
      <c r="B373" s="62" t="s">
        <v>1804</v>
      </c>
    </row>
    <row r="374" spans="1:2" x14ac:dyDescent="0.25">
      <c r="A374" s="17" t="s">
        <v>755</v>
      </c>
      <c r="B374" s="62" t="s">
        <v>1804</v>
      </c>
    </row>
    <row r="375" spans="1:2" x14ac:dyDescent="0.25">
      <c r="A375" s="17" t="s">
        <v>560</v>
      </c>
      <c r="B375" s="62" t="s">
        <v>1804</v>
      </c>
    </row>
    <row r="376" spans="1:2" x14ac:dyDescent="0.25">
      <c r="A376" s="17" t="s">
        <v>569</v>
      </c>
      <c r="B376" s="62" t="s">
        <v>1795</v>
      </c>
    </row>
    <row r="377" spans="1:2" x14ac:dyDescent="0.25">
      <c r="A377" s="17" t="s">
        <v>646</v>
      </c>
      <c r="B377" s="62" t="s">
        <v>1795</v>
      </c>
    </row>
    <row r="378" spans="1:2" x14ac:dyDescent="0.25">
      <c r="A378" s="17" t="s">
        <v>595</v>
      </c>
      <c r="B378" s="62" t="s">
        <v>1795</v>
      </c>
    </row>
    <row r="379" spans="1:2" x14ac:dyDescent="0.25">
      <c r="A379" s="17" t="s">
        <v>645</v>
      </c>
      <c r="B379" s="62" t="s">
        <v>852</v>
      </c>
    </row>
    <row r="380" spans="1:2" x14ac:dyDescent="0.25">
      <c r="A380" s="17" t="s">
        <v>661</v>
      </c>
      <c r="B380" s="62" t="s">
        <v>852</v>
      </c>
    </row>
    <row r="381" spans="1:2" x14ac:dyDescent="0.25">
      <c r="A381" s="17" t="s">
        <v>678</v>
      </c>
      <c r="B381" s="62" t="s">
        <v>852</v>
      </c>
    </row>
    <row r="382" spans="1:2" x14ac:dyDescent="0.25">
      <c r="A382" s="17" t="s">
        <v>690</v>
      </c>
      <c r="B382" s="62" t="s">
        <v>852</v>
      </c>
    </row>
    <row r="383" spans="1:2" x14ac:dyDescent="0.25">
      <c r="A383" s="17" t="s">
        <v>799</v>
      </c>
      <c r="B383" s="62" t="s">
        <v>852</v>
      </c>
    </row>
    <row r="384" spans="1:2" x14ac:dyDescent="0.25">
      <c r="A384" s="3" t="s">
        <v>670</v>
      </c>
      <c r="B384" s="62" t="s">
        <v>849</v>
      </c>
    </row>
    <row r="385" spans="1:2" x14ac:dyDescent="0.25">
      <c r="A385" s="3" t="s">
        <v>840</v>
      </c>
      <c r="B385" s="62" t="s">
        <v>849</v>
      </c>
    </row>
    <row r="386" spans="1:2" x14ac:dyDescent="0.25">
      <c r="A386" s="3" t="s">
        <v>684</v>
      </c>
      <c r="B386" s="62" t="s">
        <v>849</v>
      </c>
    </row>
    <row r="387" spans="1:2" x14ac:dyDescent="0.25">
      <c r="A387" s="17" t="s">
        <v>210</v>
      </c>
      <c r="B387" s="62" t="s">
        <v>854</v>
      </c>
    </row>
    <row r="388" spans="1:2" x14ac:dyDescent="0.25">
      <c r="A388" s="17" t="s">
        <v>358</v>
      </c>
      <c r="B388" s="62" t="s">
        <v>854</v>
      </c>
    </row>
    <row r="389" spans="1:2" x14ac:dyDescent="0.25">
      <c r="A389" s="17" t="s">
        <v>1476</v>
      </c>
      <c r="B389" s="62" t="s">
        <v>854</v>
      </c>
    </row>
    <row r="390" spans="1:2" x14ac:dyDescent="0.25">
      <c r="A390" s="17" t="s">
        <v>1477</v>
      </c>
      <c r="B390" s="62" t="s">
        <v>854</v>
      </c>
    </row>
    <row r="391" spans="1:2" x14ac:dyDescent="0.25">
      <c r="A391" s="17" t="s">
        <v>667</v>
      </c>
      <c r="B391" s="62" t="s">
        <v>857</v>
      </c>
    </row>
    <row r="392" spans="1:2" x14ac:dyDescent="0.25">
      <c r="A392" s="17" t="s">
        <v>681</v>
      </c>
      <c r="B392" s="62" t="s">
        <v>857</v>
      </c>
    </row>
    <row r="393" spans="1:2" x14ac:dyDescent="0.25">
      <c r="A393" s="17" t="s">
        <v>694</v>
      </c>
      <c r="B393" s="62" t="s">
        <v>857</v>
      </c>
    </row>
    <row r="394" spans="1:2" x14ac:dyDescent="0.25">
      <c r="A394" s="3" t="s">
        <v>689</v>
      </c>
      <c r="B394" s="62" t="s">
        <v>851</v>
      </c>
    </row>
    <row r="395" spans="1:2" x14ac:dyDescent="0.25">
      <c r="A395" s="3" t="s">
        <v>700</v>
      </c>
      <c r="B395" s="62" t="s">
        <v>851</v>
      </c>
    </row>
    <row r="396" spans="1:2" x14ac:dyDescent="0.25">
      <c r="A396" s="3" t="s">
        <v>712</v>
      </c>
      <c r="B396" s="62" t="s">
        <v>851</v>
      </c>
    </row>
    <row r="397" spans="1:2" x14ac:dyDescent="0.25">
      <c r="A397" s="3" t="s">
        <v>802</v>
      </c>
      <c r="B397" s="62" t="s">
        <v>851</v>
      </c>
    </row>
    <row r="398" spans="1:2" x14ac:dyDescent="0.25">
      <c r="A398" s="3" t="s">
        <v>719</v>
      </c>
      <c r="B398" s="62" t="s">
        <v>851</v>
      </c>
    </row>
    <row r="399" spans="1:2" x14ac:dyDescent="0.25">
      <c r="A399" s="3" t="s">
        <v>727</v>
      </c>
      <c r="B399" s="62" t="s">
        <v>851</v>
      </c>
    </row>
    <row r="400" spans="1:2" x14ac:dyDescent="0.25">
      <c r="A400" s="3" t="s">
        <v>736</v>
      </c>
      <c r="B400" s="62" t="s">
        <v>851</v>
      </c>
    </row>
    <row r="401" spans="1:2" x14ac:dyDescent="0.25">
      <c r="A401" s="3" t="s">
        <v>231</v>
      </c>
      <c r="B401" s="62" t="s">
        <v>851</v>
      </c>
    </row>
    <row r="402" spans="1:2" x14ac:dyDescent="0.25">
      <c r="A402" s="17" t="s">
        <v>396</v>
      </c>
      <c r="B402" s="62" t="s">
        <v>853</v>
      </c>
    </row>
    <row r="403" spans="1:2" x14ac:dyDescent="0.25">
      <c r="A403" s="17" t="s">
        <v>397</v>
      </c>
      <c r="B403" s="62" t="s">
        <v>853</v>
      </c>
    </row>
    <row r="404" spans="1:2" x14ac:dyDescent="0.25">
      <c r="A404" s="17" t="s">
        <v>398</v>
      </c>
      <c r="B404" s="62" t="s">
        <v>853</v>
      </c>
    </row>
    <row r="405" spans="1:2" x14ac:dyDescent="0.25">
      <c r="A405" s="3" t="s">
        <v>219</v>
      </c>
      <c r="B405" s="62" t="s">
        <v>1805</v>
      </c>
    </row>
    <row r="406" spans="1:2" x14ac:dyDescent="0.25">
      <c r="A406" s="3" t="s">
        <v>233</v>
      </c>
      <c r="B406" s="62" t="s">
        <v>1805</v>
      </c>
    </row>
    <row r="407" spans="1:2" x14ac:dyDescent="0.25">
      <c r="A407" s="3" t="s">
        <v>706</v>
      </c>
      <c r="B407" s="62" t="s">
        <v>1805</v>
      </c>
    </row>
    <row r="408" spans="1:2" x14ac:dyDescent="0.25">
      <c r="A408" s="3" t="s">
        <v>626</v>
      </c>
      <c r="B408" s="62" t="s">
        <v>1805</v>
      </c>
    </row>
    <row r="409" spans="1:2" x14ac:dyDescent="0.25">
      <c r="A409" s="3" t="s">
        <v>1286</v>
      </c>
      <c r="B409" s="62" t="s">
        <v>1805</v>
      </c>
    </row>
    <row r="410" spans="1:2" x14ac:dyDescent="0.25">
      <c r="A410" s="3" t="s">
        <v>1287</v>
      </c>
      <c r="B410" s="62" t="s">
        <v>1805</v>
      </c>
    </row>
    <row r="411" spans="1:2" x14ac:dyDescent="0.25">
      <c r="A411" s="3" t="s">
        <v>1288</v>
      </c>
      <c r="B411" s="62" t="s">
        <v>1805</v>
      </c>
    </row>
    <row r="412" spans="1:2" x14ac:dyDescent="0.25">
      <c r="A412" s="3" t="s">
        <v>1289</v>
      </c>
      <c r="B412" s="62" t="s">
        <v>1805</v>
      </c>
    </row>
    <row r="413" spans="1:2" x14ac:dyDescent="0.25">
      <c r="A413" s="3" t="s">
        <v>613</v>
      </c>
      <c r="B413" s="62" t="s">
        <v>848</v>
      </c>
    </row>
    <row r="414" spans="1:2" x14ac:dyDescent="0.25">
      <c r="A414" s="3" t="s">
        <v>624</v>
      </c>
      <c r="B414" s="62" t="s">
        <v>848</v>
      </c>
    </row>
    <row r="415" spans="1:2" x14ac:dyDescent="0.25">
      <c r="A415" s="3" t="s">
        <v>642</v>
      </c>
      <c r="B415" s="62" t="s">
        <v>848</v>
      </c>
    </row>
    <row r="416" spans="1:2" x14ac:dyDescent="0.25">
      <c r="A416" s="3" t="s">
        <v>628</v>
      </c>
      <c r="B416" s="62" t="s">
        <v>848</v>
      </c>
    </row>
    <row r="417" spans="1:2" x14ac:dyDescent="0.25">
      <c r="A417" s="17" t="s">
        <v>574</v>
      </c>
      <c r="B417" s="62" t="s">
        <v>856</v>
      </c>
    </row>
    <row r="418" spans="1:2" x14ac:dyDescent="0.25">
      <c r="A418" s="17" t="s">
        <v>600</v>
      </c>
      <c r="B418" s="62" t="s">
        <v>856</v>
      </c>
    </row>
    <row r="419" spans="1:2" x14ac:dyDescent="0.25">
      <c r="A419" s="17" t="s">
        <v>616</v>
      </c>
      <c r="B419" s="62" t="s">
        <v>856</v>
      </c>
    </row>
    <row r="420" spans="1:2" x14ac:dyDescent="0.25">
      <c r="A420" s="17" t="s">
        <v>234</v>
      </c>
      <c r="B420" s="62" t="s">
        <v>855</v>
      </c>
    </row>
    <row r="421" spans="1:2" x14ac:dyDescent="0.25">
      <c r="A421" s="17" t="s">
        <v>1517</v>
      </c>
      <c r="B421" s="62" t="s">
        <v>855</v>
      </c>
    </row>
    <row r="422" spans="1:2" x14ac:dyDescent="0.25">
      <c r="A422" s="17" t="s">
        <v>566</v>
      </c>
      <c r="B422" s="62" t="s">
        <v>855</v>
      </c>
    </row>
    <row r="423" spans="1:2" x14ac:dyDescent="0.25">
      <c r="A423" s="17" t="s">
        <v>1518</v>
      </c>
      <c r="B423" s="62" t="s">
        <v>855</v>
      </c>
    </row>
    <row r="424" spans="1:2" x14ac:dyDescent="0.25">
      <c r="A424" s="3" t="s">
        <v>831</v>
      </c>
      <c r="B424" s="62" t="s">
        <v>849</v>
      </c>
    </row>
    <row r="425" spans="1:2" x14ac:dyDescent="0.25">
      <c r="A425" s="3" t="s">
        <v>833</v>
      </c>
      <c r="B425" s="62" t="s">
        <v>849</v>
      </c>
    </row>
    <row r="426" spans="1:2" x14ac:dyDescent="0.25">
      <c r="A426" s="3" t="s">
        <v>835</v>
      </c>
      <c r="B426" s="62" t="s">
        <v>849</v>
      </c>
    </row>
    <row r="427" spans="1:2" x14ac:dyDescent="0.25">
      <c r="A427" s="17" t="s">
        <v>631</v>
      </c>
      <c r="B427" s="62" t="s">
        <v>853</v>
      </c>
    </row>
    <row r="428" spans="1:2" x14ac:dyDescent="0.25">
      <c r="A428" s="17" t="s">
        <v>713</v>
      </c>
      <c r="B428" s="62" t="s">
        <v>855</v>
      </c>
    </row>
    <row r="429" spans="1:2" x14ac:dyDescent="0.25">
      <c r="A429" s="17" t="s">
        <v>749</v>
      </c>
      <c r="B429" s="62" t="s">
        <v>855</v>
      </c>
    </row>
    <row r="430" spans="1:2" x14ac:dyDescent="0.25">
      <c r="A430" s="17" t="s">
        <v>765</v>
      </c>
      <c r="B430" s="62" t="s">
        <v>855</v>
      </c>
    </row>
    <row r="431" spans="1:2" x14ac:dyDescent="0.25">
      <c r="A431" s="17" t="s">
        <v>771</v>
      </c>
      <c r="B431" s="62" t="s">
        <v>855</v>
      </c>
    </row>
    <row r="432" spans="1:2" x14ac:dyDescent="0.25">
      <c r="A432" s="17" t="s">
        <v>774</v>
      </c>
      <c r="B432" s="62" t="s">
        <v>855</v>
      </c>
    </row>
    <row r="433" spans="1:2" x14ac:dyDescent="0.25">
      <c r="A433" s="3" t="s">
        <v>599</v>
      </c>
      <c r="B433" s="62" t="s">
        <v>1806</v>
      </c>
    </row>
    <row r="434" spans="1:2" x14ac:dyDescent="0.25">
      <c r="A434" s="3" t="s">
        <v>686</v>
      </c>
      <c r="B434" s="62" t="s">
        <v>1806</v>
      </c>
    </row>
    <row r="435" spans="1:2" x14ac:dyDescent="0.25">
      <c r="A435" s="3" t="s">
        <v>665</v>
      </c>
      <c r="B435" s="62" t="s">
        <v>1806</v>
      </c>
    </row>
    <row r="436" spans="1:2" x14ac:dyDescent="0.25">
      <c r="A436" s="3" t="s">
        <v>1180</v>
      </c>
      <c r="B436" s="62" t="s">
        <v>1791</v>
      </c>
    </row>
    <row r="437" spans="1:2" x14ac:dyDescent="0.25">
      <c r="A437" s="3" t="s">
        <v>814</v>
      </c>
      <c r="B437" s="62" t="s">
        <v>1806</v>
      </c>
    </row>
    <row r="438" spans="1:2" x14ac:dyDescent="0.25">
      <c r="A438" s="3" t="s">
        <v>627</v>
      </c>
      <c r="B438" s="62" t="s">
        <v>1806</v>
      </c>
    </row>
    <row r="439" spans="1:2" x14ac:dyDescent="0.25">
      <c r="A439" s="3" t="s">
        <v>751</v>
      </c>
      <c r="B439" s="62" t="s">
        <v>1806</v>
      </c>
    </row>
    <row r="440" spans="1:2" x14ac:dyDescent="0.25">
      <c r="A440" s="3" t="s">
        <v>659</v>
      </c>
      <c r="B440" s="62" t="s">
        <v>1806</v>
      </c>
    </row>
    <row r="441" spans="1:2" x14ac:dyDescent="0.25">
      <c r="A441" s="3" t="s">
        <v>673</v>
      </c>
      <c r="B441" s="62" t="s">
        <v>1806</v>
      </c>
    </row>
    <row r="442" spans="1:2" x14ac:dyDescent="0.25">
      <c r="A442" s="3" t="s">
        <v>643</v>
      </c>
      <c r="B442" s="62" t="s">
        <v>1806</v>
      </c>
    </row>
    <row r="443" spans="1:2" x14ac:dyDescent="0.25">
      <c r="A443" s="3" t="s">
        <v>615</v>
      </c>
      <c r="B443" s="62" t="s">
        <v>1806</v>
      </c>
    </row>
    <row r="444" spans="1:2" x14ac:dyDescent="0.25">
      <c r="A444" s="3" t="s">
        <v>837</v>
      </c>
      <c r="B444" s="62" t="s">
        <v>1806</v>
      </c>
    </row>
    <row r="445" spans="1:2" x14ac:dyDescent="0.25">
      <c r="A445" s="3" t="s">
        <v>760</v>
      </c>
      <c r="B445" s="62" t="s">
        <v>851</v>
      </c>
    </row>
    <row r="446" spans="1:2" x14ac:dyDescent="0.25">
      <c r="A446" s="3" t="s">
        <v>811</v>
      </c>
      <c r="B446" s="62" t="s">
        <v>851</v>
      </c>
    </row>
    <row r="447" spans="1:2" x14ac:dyDescent="0.25">
      <c r="A447" s="3" t="s">
        <v>815</v>
      </c>
      <c r="B447" s="62" t="s">
        <v>851</v>
      </c>
    </row>
    <row r="448" spans="1:2" x14ac:dyDescent="0.25">
      <c r="A448" s="3" t="s">
        <v>813</v>
      </c>
      <c r="B448" s="62" t="s">
        <v>851</v>
      </c>
    </row>
    <row r="449" spans="1:2" x14ac:dyDescent="0.25">
      <c r="A449" s="3" t="s">
        <v>816</v>
      </c>
      <c r="B449" s="62" t="s">
        <v>851</v>
      </c>
    </row>
    <row r="450" spans="1:2" x14ac:dyDescent="0.25">
      <c r="A450" s="3" t="s">
        <v>1298</v>
      </c>
      <c r="B450" s="62" t="s">
        <v>851</v>
      </c>
    </row>
    <row r="451" spans="1:2" x14ac:dyDescent="0.25">
      <c r="A451" s="17" t="s">
        <v>552</v>
      </c>
      <c r="B451" s="62" t="s">
        <v>1374</v>
      </c>
    </row>
    <row r="452" spans="1:2" x14ac:dyDescent="0.25">
      <c r="A452" s="3" t="s">
        <v>952</v>
      </c>
      <c r="B452" s="62" t="s">
        <v>1808</v>
      </c>
    </row>
    <row r="453" spans="1:2" x14ac:dyDescent="0.25">
      <c r="A453" s="3" t="s">
        <v>959</v>
      </c>
      <c r="B453" s="62" t="s">
        <v>1808</v>
      </c>
    </row>
    <row r="454" spans="1:2" x14ac:dyDescent="0.25">
      <c r="A454" s="3" t="s">
        <v>960</v>
      </c>
      <c r="B454" s="62" t="s">
        <v>1808</v>
      </c>
    </row>
    <row r="455" spans="1:2" x14ac:dyDescent="0.25">
      <c r="A455" s="3" t="s">
        <v>961</v>
      </c>
      <c r="B455" s="62" t="s">
        <v>1808</v>
      </c>
    </row>
    <row r="456" spans="1:2" x14ac:dyDescent="0.25">
      <c r="A456" s="3" t="s">
        <v>962</v>
      </c>
      <c r="B456" s="62" t="s">
        <v>1808</v>
      </c>
    </row>
    <row r="457" spans="1:2" x14ac:dyDescent="0.25">
      <c r="A457" s="3" t="s">
        <v>963</v>
      </c>
      <c r="B457" s="62" t="s">
        <v>1808</v>
      </c>
    </row>
    <row r="458" spans="1:2" x14ac:dyDescent="0.25">
      <c r="A458" s="3" t="s">
        <v>964</v>
      </c>
      <c r="B458" s="62" t="s">
        <v>1808</v>
      </c>
    </row>
    <row r="459" spans="1:2" x14ac:dyDescent="0.25">
      <c r="A459" s="3" t="s">
        <v>954</v>
      </c>
      <c r="B459" s="62" t="s">
        <v>1808</v>
      </c>
    </row>
    <row r="460" spans="1:2" x14ac:dyDescent="0.25">
      <c r="A460" s="3" t="s">
        <v>967</v>
      </c>
      <c r="B460" s="62" t="s">
        <v>1808</v>
      </c>
    </row>
    <row r="461" spans="1:2" x14ac:dyDescent="0.25">
      <c r="A461" s="3" t="s">
        <v>968</v>
      </c>
      <c r="B461" s="62" t="s">
        <v>1808</v>
      </c>
    </row>
    <row r="462" spans="1:2" x14ac:dyDescent="0.25">
      <c r="A462" s="3" t="s">
        <v>969</v>
      </c>
      <c r="B462" s="62" t="s">
        <v>1808</v>
      </c>
    </row>
    <row r="463" spans="1:2" x14ac:dyDescent="0.25">
      <c r="A463" s="3" t="s">
        <v>970</v>
      </c>
      <c r="B463" s="62" t="s">
        <v>1808</v>
      </c>
    </row>
    <row r="464" spans="1:2" x14ac:dyDescent="0.25">
      <c r="A464" s="3" t="s">
        <v>971</v>
      </c>
      <c r="B464" s="62" t="s">
        <v>1808</v>
      </c>
    </row>
    <row r="465" spans="1:2" x14ac:dyDescent="0.25">
      <c r="A465" s="3" t="s">
        <v>972</v>
      </c>
      <c r="B465" s="62" t="s">
        <v>1808</v>
      </c>
    </row>
    <row r="466" spans="1:2" x14ac:dyDescent="0.25">
      <c r="A466" s="3" t="s">
        <v>956</v>
      </c>
      <c r="B466" s="62" t="s">
        <v>1808</v>
      </c>
    </row>
    <row r="467" spans="1:2" x14ac:dyDescent="0.25">
      <c r="A467" s="3" t="s">
        <v>977</v>
      </c>
      <c r="B467" s="62" t="s">
        <v>1808</v>
      </c>
    </row>
    <row r="468" spans="1:2" x14ac:dyDescent="0.25">
      <c r="A468" s="3" t="s">
        <v>978</v>
      </c>
      <c r="B468" s="62" t="s">
        <v>1808</v>
      </c>
    </row>
    <row r="469" spans="1:2" x14ac:dyDescent="0.25">
      <c r="A469" s="3" t="s">
        <v>953</v>
      </c>
      <c r="B469" s="62" t="s">
        <v>1808</v>
      </c>
    </row>
    <row r="470" spans="1:2" x14ac:dyDescent="0.25">
      <c r="A470" s="3" t="s">
        <v>965</v>
      </c>
      <c r="B470" s="62" t="s">
        <v>1808</v>
      </c>
    </row>
    <row r="471" spans="1:2" x14ac:dyDescent="0.25">
      <c r="A471" s="3" t="s">
        <v>966</v>
      </c>
      <c r="B471" s="62" t="s">
        <v>1808</v>
      </c>
    </row>
    <row r="472" spans="1:2" x14ac:dyDescent="0.25">
      <c r="A472" s="3" t="s">
        <v>955</v>
      </c>
      <c r="B472" s="62" t="s">
        <v>1808</v>
      </c>
    </row>
    <row r="473" spans="1:2" x14ac:dyDescent="0.25">
      <c r="A473" s="3" t="s">
        <v>973</v>
      </c>
      <c r="B473" s="62" t="s">
        <v>1808</v>
      </c>
    </row>
    <row r="474" spans="1:2" x14ac:dyDescent="0.25">
      <c r="A474" s="3" t="s">
        <v>974</v>
      </c>
      <c r="B474" s="62" t="s">
        <v>1808</v>
      </c>
    </row>
    <row r="475" spans="1:2" x14ac:dyDescent="0.25">
      <c r="A475" s="3" t="s">
        <v>975</v>
      </c>
      <c r="B475" s="62" t="s">
        <v>1808</v>
      </c>
    </row>
    <row r="476" spans="1:2" x14ac:dyDescent="0.25">
      <c r="A476" s="3" t="s">
        <v>976</v>
      </c>
      <c r="B476" s="62" t="s">
        <v>1808</v>
      </c>
    </row>
    <row r="477" spans="1:2" x14ac:dyDescent="0.25">
      <c r="A477" s="3" t="s">
        <v>957</v>
      </c>
      <c r="B477" s="62" t="s">
        <v>1808</v>
      </c>
    </row>
    <row r="478" spans="1:2" x14ac:dyDescent="0.25">
      <c r="A478" s="3" t="s">
        <v>979</v>
      </c>
      <c r="B478" s="62" t="s">
        <v>1808</v>
      </c>
    </row>
    <row r="479" spans="1:2" x14ac:dyDescent="0.25">
      <c r="A479" s="3" t="s">
        <v>980</v>
      </c>
      <c r="B479" s="62" t="s">
        <v>1808</v>
      </c>
    </row>
    <row r="480" spans="1:2" x14ac:dyDescent="0.25">
      <c r="A480" s="3" t="s">
        <v>981</v>
      </c>
      <c r="B480" s="62" t="s">
        <v>1808</v>
      </c>
    </row>
    <row r="481" spans="1:2" x14ac:dyDescent="0.25">
      <c r="A481" s="3" t="s">
        <v>982</v>
      </c>
      <c r="B481" s="62" t="s">
        <v>1808</v>
      </c>
    </row>
    <row r="482" spans="1:2" x14ac:dyDescent="0.25">
      <c r="A482" s="3" t="s">
        <v>983</v>
      </c>
      <c r="B482" s="62" t="s">
        <v>1808</v>
      </c>
    </row>
    <row r="483" spans="1:2" x14ac:dyDescent="0.25">
      <c r="A483" s="3" t="s">
        <v>984</v>
      </c>
      <c r="B483" s="62" t="s">
        <v>1808</v>
      </c>
    </row>
    <row r="484" spans="1:2" x14ac:dyDescent="0.25">
      <c r="A484" s="60" t="s">
        <v>878</v>
      </c>
      <c r="B484" s="61" t="s">
        <v>847</v>
      </c>
    </row>
    <row r="485" spans="1:2" x14ac:dyDescent="0.25">
      <c r="A485" s="60" t="s">
        <v>879</v>
      </c>
      <c r="B485" s="61" t="s">
        <v>847</v>
      </c>
    </row>
    <row r="486" spans="1:2" x14ac:dyDescent="0.25">
      <c r="A486" s="60" t="s">
        <v>880</v>
      </c>
      <c r="B486" s="61" t="s">
        <v>847</v>
      </c>
    </row>
    <row r="487" spans="1:2" x14ac:dyDescent="0.25">
      <c r="A487" s="60" t="s">
        <v>881</v>
      </c>
      <c r="B487" s="61" t="s">
        <v>847</v>
      </c>
    </row>
    <row r="488" spans="1:2" x14ac:dyDescent="0.25">
      <c r="A488" s="60" t="s">
        <v>779</v>
      </c>
      <c r="B488" s="61" t="s">
        <v>847</v>
      </c>
    </row>
    <row r="489" spans="1:2" x14ac:dyDescent="0.25">
      <c r="A489" s="60" t="s">
        <v>784</v>
      </c>
      <c r="B489" s="61" t="s">
        <v>847</v>
      </c>
    </row>
    <row r="490" spans="1:2" x14ac:dyDescent="0.25">
      <c r="A490" s="60" t="s">
        <v>781</v>
      </c>
      <c r="B490" s="61" t="s">
        <v>847</v>
      </c>
    </row>
    <row r="491" spans="1:2" x14ac:dyDescent="0.25">
      <c r="A491" s="60" t="s">
        <v>918</v>
      </c>
      <c r="B491" s="61" t="s">
        <v>847</v>
      </c>
    </row>
    <row r="492" spans="1:2" x14ac:dyDescent="0.25">
      <c r="A492" s="60" t="s">
        <v>796</v>
      </c>
      <c r="B492" s="61" t="s">
        <v>847</v>
      </c>
    </row>
    <row r="493" spans="1:2" x14ac:dyDescent="0.25">
      <c r="A493" s="60" t="s">
        <v>787</v>
      </c>
      <c r="B493" s="61" t="s">
        <v>847</v>
      </c>
    </row>
    <row r="494" spans="1:2" x14ac:dyDescent="0.25">
      <c r="A494" s="60" t="s">
        <v>792</v>
      </c>
      <c r="B494" s="61" t="s">
        <v>847</v>
      </c>
    </row>
    <row r="495" spans="1:2" x14ac:dyDescent="0.25">
      <c r="A495" s="60" t="s">
        <v>883</v>
      </c>
      <c r="B495" s="61" t="s">
        <v>847</v>
      </c>
    </row>
    <row r="496" spans="1:2" x14ac:dyDescent="0.25">
      <c r="A496" s="60" t="s">
        <v>888</v>
      </c>
      <c r="B496" s="61" t="s">
        <v>847</v>
      </c>
    </row>
    <row r="497" spans="1:2" x14ac:dyDescent="0.25">
      <c r="A497" s="60" t="s">
        <v>889</v>
      </c>
      <c r="B497" s="61" t="s">
        <v>847</v>
      </c>
    </row>
    <row r="498" spans="1:2" x14ac:dyDescent="0.25">
      <c r="A498" s="60" t="s">
        <v>890</v>
      </c>
      <c r="B498" s="61" t="s">
        <v>847</v>
      </c>
    </row>
    <row r="499" spans="1:2" x14ac:dyDescent="0.25">
      <c r="A499" s="60" t="s">
        <v>891</v>
      </c>
      <c r="B499" s="61" t="s">
        <v>847</v>
      </c>
    </row>
    <row r="500" spans="1:2" x14ac:dyDescent="0.25">
      <c r="A500" s="60" t="s">
        <v>858</v>
      </c>
      <c r="B500" s="61" t="s">
        <v>847</v>
      </c>
    </row>
    <row r="501" spans="1:2" x14ac:dyDescent="0.25">
      <c r="A501" s="60" t="s">
        <v>862</v>
      </c>
      <c r="B501" s="61" t="s">
        <v>847</v>
      </c>
    </row>
    <row r="502" spans="1:2" x14ac:dyDescent="0.25">
      <c r="A502" s="60" t="s">
        <v>861</v>
      </c>
      <c r="B502" s="61" t="s">
        <v>847</v>
      </c>
    </row>
    <row r="503" spans="1:2" x14ac:dyDescent="0.25">
      <c r="A503" s="60" t="s">
        <v>860</v>
      </c>
      <c r="B503" s="61" t="s">
        <v>847</v>
      </c>
    </row>
    <row r="504" spans="1:2" x14ac:dyDescent="0.25">
      <c r="A504" s="60" t="s">
        <v>859</v>
      </c>
      <c r="B504" s="61" t="s">
        <v>847</v>
      </c>
    </row>
    <row r="505" spans="1:2" x14ac:dyDescent="0.25">
      <c r="A505" s="60" t="s">
        <v>871</v>
      </c>
      <c r="B505" s="61" t="s">
        <v>847</v>
      </c>
    </row>
    <row r="506" spans="1:2" x14ac:dyDescent="0.25">
      <c r="A506" s="60" t="s">
        <v>925</v>
      </c>
      <c r="B506" s="61" t="s">
        <v>847</v>
      </c>
    </row>
    <row r="507" spans="1:2" x14ac:dyDescent="0.25">
      <c r="A507" s="60" t="s">
        <v>926</v>
      </c>
      <c r="B507" s="61" t="s">
        <v>847</v>
      </c>
    </row>
    <row r="508" spans="1:2" x14ac:dyDescent="0.25">
      <c r="A508" s="60" t="s">
        <v>872</v>
      </c>
      <c r="B508" s="61" t="s">
        <v>847</v>
      </c>
    </row>
    <row r="509" spans="1:2" x14ac:dyDescent="0.25">
      <c r="A509" s="3" t="s">
        <v>767</v>
      </c>
      <c r="B509" s="61" t="s">
        <v>847</v>
      </c>
    </row>
    <row r="510" spans="1:2" x14ac:dyDescent="0.25">
      <c r="A510" s="3" t="s">
        <v>772</v>
      </c>
      <c r="B510" s="61" t="s">
        <v>847</v>
      </c>
    </row>
    <row r="511" spans="1:2" x14ac:dyDescent="0.25">
      <c r="A511" s="3" t="s">
        <v>775</v>
      </c>
      <c r="B511" s="61" t="s">
        <v>847</v>
      </c>
    </row>
    <row r="512" spans="1:2" x14ac:dyDescent="0.25">
      <c r="A512" s="60" t="s">
        <v>873</v>
      </c>
      <c r="B512" s="61" t="s">
        <v>847</v>
      </c>
    </row>
    <row r="513" spans="1:2" x14ac:dyDescent="0.25">
      <c r="A513" s="60" t="s">
        <v>920</v>
      </c>
      <c r="B513" s="61" t="s">
        <v>847</v>
      </c>
    </row>
    <row r="514" spans="1:2" x14ac:dyDescent="0.25">
      <c r="A514" s="60" t="s">
        <v>921</v>
      </c>
      <c r="B514" s="61" t="s">
        <v>847</v>
      </c>
    </row>
    <row r="515" spans="1:2" x14ac:dyDescent="0.25">
      <c r="A515" s="60" t="s">
        <v>922</v>
      </c>
      <c r="B515" s="61" t="s">
        <v>847</v>
      </c>
    </row>
    <row r="516" spans="1:2" x14ac:dyDescent="0.25">
      <c r="A516" s="60" t="s">
        <v>923</v>
      </c>
      <c r="B516" s="61" t="s">
        <v>847</v>
      </c>
    </row>
    <row r="517" spans="1:2" x14ac:dyDescent="0.25">
      <c r="A517" s="60" t="s">
        <v>924</v>
      </c>
      <c r="B517" s="61" t="s">
        <v>847</v>
      </c>
    </row>
    <row r="518" spans="1:2" x14ac:dyDescent="0.25">
      <c r="A518" s="60" t="s">
        <v>909</v>
      </c>
      <c r="B518" s="61" t="s">
        <v>847</v>
      </c>
    </row>
    <row r="519" spans="1:2" x14ac:dyDescent="0.25">
      <c r="A519" s="3" t="s">
        <v>919</v>
      </c>
      <c r="B519" s="61" t="s">
        <v>847</v>
      </c>
    </row>
    <row r="520" spans="1:2" x14ac:dyDescent="0.25">
      <c r="A520" s="3" t="s">
        <v>910</v>
      </c>
      <c r="B520" s="61" t="s">
        <v>847</v>
      </c>
    </row>
    <row r="521" spans="1:2" x14ac:dyDescent="0.25">
      <c r="A521" s="60" t="s">
        <v>671</v>
      </c>
      <c r="B521" s="61" t="s">
        <v>847</v>
      </c>
    </row>
    <row r="522" spans="1:2" x14ac:dyDescent="0.25">
      <c r="A522" s="60" t="s">
        <v>685</v>
      </c>
      <c r="B522" s="61" t="s">
        <v>847</v>
      </c>
    </row>
    <row r="523" spans="1:2" x14ac:dyDescent="0.25">
      <c r="A523" s="60" t="s">
        <v>696</v>
      </c>
      <c r="B523" s="61" t="s">
        <v>847</v>
      </c>
    </row>
    <row r="524" spans="1:2" x14ac:dyDescent="0.25">
      <c r="A524" s="60" t="s">
        <v>708</v>
      </c>
      <c r="B524" s="61" t="s">
        <v>847</v>
      </c>
    </row>
    <row r="525" spans="1:2" x14ac:dyDescent="0.25">
      <c r="A525" s="3" t="s">
        <v>634</v>
      </c>
      <c r="B525" s="62" t="s">
        <v>851</v>
      </c>
    </row>
    <row r="526" spans="1:2" x14ac:dyDescent="0.25">
      <c r="A526" s="3" t="s">
        <v>649</v>
      </c>
      <c r="B526" s="62" t="s">
        <v>851</v>
      </c>
    </row>
    <row r="527" spans="1:2" x14ac:dyDescent="0.25">
      <c r="A527" s="3" t="s">
        <v>1313</v>
      </c>
      <c r="B527" s="62" t="s">
        <v>851</v>
      </c>
    </row>
    <row r="528" spans="1:2" x14ac:dyDescent="0.25">
      <c r="A528" s="3" t="s">
        <v>1314</v>
      </c>
      <c r="B528" s="62" t="s">
        <v>851</v>
      </c>
    </row>
    <row r="529" spans="1:2" x14ac:dyDescent="0.25">
      <c r="A529" s="3" t="s">
        <v>1315</v>
      </c>
      <c r="B529" s="62" t="s">
        <v>851</v>
      </c>
    </row>
    <row r="530" spans="1:2" x14ac:dyDescent="0.25">
      <c r="A530" s="3" t="s">
        <v>217</v>
      </c>
      <c r="B530" s="62" t="s">
        <v>851</v>
      </c>
    </row>
    <row r="531" spans="1:2" x14ac:dyDescent="0.25">
      <c r="A531" s="3" t="s">
        <v>553</v>
      </c>
      <c r="B531" s="62" t="s">
        <v>851</v>
      </c>
    </row>
    <row r="532" spans="1:2" x14ac:dyDescent="0.25">
      <c r="A532" s="3" t="s">
        <v>579</v>
      </c>
      <c r="B532" s="62" t="s">
        <v>851</v>
      </c>
    </row>
    <row r="533" spans="1:2" x14ac:dyDescent="0.25">
      <c r="A533" s="17" t="s">
        <v>238</v>
      </c>
      <c r="B533" s="62" t="s">
        <v>854</v>
      </c>
    </row>
    <row r="534" spans="1:2" x14ac:dyDescent="0.25">
      <c r="A534" s="17" t="s">
        <v>563</v>
      </c>
      <c r="B534" s="62" t="s">
        <v>854</v>
      </c>
    </row>
    <row r="535" spans="1:2" x14ac:dyDescent="0.25">
      <c r="A535" s="17" t="s">
        <v>589</v>
      </c>
      <c r="B535" s="62" t="s">
        <v>854</v>
      </c>
    </row>
    <row r="536" spans="1:2" x14ac:dyDescent="0.25">
      <c r="A536" s="3" t="s">
        <v>958</v>
      </c>
      <c r="B536" s="62" t="s">
        <v>1808</v>
      </c>
    </row>
    <row r="537" spans="1:2" x14ac:dyDescent="0.25">
      <c r="A537" s="3" t="s">
        <v>985</v>
      </c>
      <c r="B537" s="62" t="s">
        <v>1808</v>
      </c>
    </row>
    <row r="538" spans="1:2" x14ac:dyDescent="0.25">
      <c r="A538" s="3" t="s">
        <v>986</v>
      </c>
      <c r="B538" s="62" t="s">
        <v>1808</v>
      </c>
    </row>
    <row r="539" spans="1:2" x14ac:dyDescent="0.25">
      <c r="A539" s="3" t="s">
        <v>987</v>
      </c>
      <c r="B539" s="62" t="s">
        <v>1808</v>
      </c>
    </row>
    <row r="540" spans="1:2" x14ac:dyDescent="0.25">
      <c r="A540" s="3" t="s">
        <v>988</v>
      </c>
      <c r="B540" s="62" t="s">
        <v>1808</v>
      </c>
    </row>
    <row r="541" spans="1:2" x14ac:dyDescent="0.25">
      <c r="A541" s="3" t="s">
        <v>989</v>
      </c>
      <c r="B541" s="62" t="s">
        <v>1808</v>
      </c>
    </row>
    <row r="542" spans="1:2" x14ac:dyDescent="0.25">
      <c r="A542" s="3" t="s">
        <v>1040</v>
      </c>
      <c r="B542" s="62" t="s">
        <v>849</v>
      </c>
    </row>
    <row r="543" spans="1:2" x14ac:dyDescent="0.25">
      <c r="A543" s="3" t="s">
        <v>1041</v>
      </c>
      <c r="B543" s="62" t="s">
        <v>1807</v>
      </c>
    </row>
    <row r="544" spans="1:2" x14ac:dyDescent="0.25">
      <c r="A544" s="3" t="s">
        <v>1179</v>
      </c>
      <c r="B544" s="62" t="s">
        <v>1111</v>
      </c>
    </row>
    <row r="545" spans="1:2" x14ac:dyDescent="0.25">
      <c r="A545" s="3" t="s">
        <v>1276</v>
      </c>
      <c r="B545" s="62" t="s">
        <v>851</v>
      </c>
    </row>
    <row r="546" spans="1:2" x14ac:dyDescent="0.25">
      <c r="A546" s="17" t="s">
        <v>1379</v>
      </c>
      <c r="B546" s="62" t="s">
        <v>1374</v>
      </c>
    </row>
    <row r="547" spans="1:2" x14ac:dyDescent="0.25">
      <c r="A547" s="17" t="s">
        <v>1415</v>
      </c>
      <c r="B547" s="62" t="s">
        <v>1374</v>
      </c>
    </row>
    <row r="548" spans="1:2" x14ac:dyDescent="0.25">
      <c r="A548" s="61"/>
      <c r="B548" s="61"/>
    </row>
  </sheetData>
  <sortState xmlns:xlrd2="http://schemas.microsoft.com/office/spreadsheetml/2017/richdata2" ref="A1:B548">
    <sortCondition ref="A1:A548"/>
    <sortCondition ref="B1:B548"/>
  </sortState>
  <conditionalFormatting sqref="A2:A547">
    <cfRule type="duplicateValues" dxfId="0" priority="134"/>
  </conditionalFormatting>
  <pageMargins left="0.7" right="0.7" top="0.75" bottom="0.75" header="0.3" footer="0.3"/>
  <pageSetup paperSize="127"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Dashboard</vt:lpstr>
      <vt:lpstr>Values</vt:lpstr>
      <vt:lpstr>Worksheet</vt:lpstr>
      <vt:lpstr>CSC #1</vt:lpstr>
      <vt:lpstr>CSC #2</vt:lpstr>
      <vt:lpstr>CSC #3</vt:lpstr>
      <vt:lpstr>CSC #4</vt:lpstr>
      <vt:lpstr>CSC #5</vt:lpstr>
      <vt:lpstr>CSC #6</vt:lpstr>
      <vt:lpstr>CSC #7</vt:lpstr>
      <vt:lpstr>CSC #8</vt:lpstr>
      <vt:lpstr>CSC #9</vt:lpstr>
      <vt:lpstr>CSC #10</vt:lpstr>
      <vt:lpstr>CSC #11</vt:lpstr>
      <vt:lpstr>CSC #12</vt:lpstr>
      <vt:lpstr>CSC #13</vt:lpstr>
      <vt:lpstr>CSC #14</vt:lpstr>
      <vt:lpstr>CSC #15</vt:lpstr>
      <vt:lpstr>CSC #16</vt:lpstr>
      <vt:lpstr>CSC #17</vt:lpstr>
      <vt:lpstr>CSC #18</vt:lpstr>
      <vt:lpstr>MITRE ATT&amp;CK</vt:lpstr>
      <vt:lpstr>CSC Mitre</vt:lpstr>
      <vt:lpstr>Mitre Translation</vt:lpstr>
      <vt:lpstr>Tactic Recode</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CISv8 Public Workbook</dc:title>
  <dc:subject/>
  <dc:creator>Risorahn</dc:creator>
  <cp:keywords/>
  <dc:description/>
  <dcterms:created xsi:type="dcterms:W3CDTF">2021-05-27T14:16:28Z</dcterms:created>
  <dcterms:modified xsi:type="dcterms:W3CDTF">2021-06-22T18:44:06Z</dcterms:modified>
  <cp:category/>
</cp:coreProperties>
</file>